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owner/Desktop/Projects/Portfolio_Projects/Start_Up_ Dashboard/"/>
    </mc:Choice>
  </mc:AlternateContent>
  <xr:revisionPtr revIDLastSave="0" documentId="13_ncr:1_{1925016D-E489-2646-B40A-9E2F5F3664CC}" xr6:coauthVersionLast="45" xr6:coauthVersionMax="45" xr10:uidLastSave="{00000000-0000-0000-0000-000000000000}"/>
  <bookViews>
    <workbookView xWindow="0" yWindow="460" windowWidth="28800" windowHeight="17540" activeTab="2" xr2:uid="{00000000-000D-0000-FFFF-FFFF00000000}"/>
  </bookViews>
  <sheets>
    <sheet name="Financials" sheetId="12" r:id="rId1"/>
    <sheet name="Chart_Data" sheetId="15" r:id="rId2"/>
    <sheet name="Dashboard" sheetId="14" r:id="rId3"/>
    <sheet name="1-500 with IDs" sheetId="4" state="hidden" r:id="rId4"/>
    <sheet name="Ben CSV Export" sheetId="5" state="hidden" r:id="rId5"/>
    <sheet name="1-1000" sheetId="6" state="hidden" r:id="rId6"/>
    <sheet name="1001-2000" sheetId="7" state="hidden" r:id="rId7"/>
    <sheet name="2001-3000" sheetId="8" state="hidden" r:id="rId8"/>
    <sheet name="3001-4000" sheetId="9" state="hidden" r:id="rId9"/>
    <sheet name="4001-5000" sheetId="10" state="hidden" r:id="rId10"/>
  </sheets>
  <definedNames>
    <definedName name="_xlnm._FilterDatabase" localSheetId="0" hidden="1">#REF!</definedName>
  </definedNames>
  <calcPr calcId="191029"/>
</workbook>
</file>

<file path=xl/calcChain.xml><?xml version="1.0" encoding="utf-8"?>
<calcChain xmlns="http://schemas.openxmlformats.org/spreadsheetml/2006/main">
  <c r="M2" i="15" l="1"/>
  <c r="N2" i="15" s="1"/>
  <c r="W5" i="15" l="1"/>
  <c r="U3" i="15"/>
  <c r="W3" i="15" l="1"/>
  <c r="U4" i="15"/>
  <c r="B543" i="15" s="1"/>
  <c r="E543" i="15" s="1"/>
  <c r="Y8" i="15"/>
  <c r="Y7" i="15"/>
  <c r="M988" i="15"/>
  <c r="N988" i="15" s="1"/>
  <c r="M989" i="15"/>
  <c r="M990" i="15"/>
  <c r="N990" i="15" s="1"/>
  <c r="M991" i="15"/>
  <c r="N991" i="15" s="1"/>
  <c r="M992" i="15"/>
  <c r="N992" i="15" s="1"/>
  <c r="M993" i="15"/>
  <c r="M994" i="15"/>
  <c r="N994" i="15" s="1"/>
  <c r="M995" i="15"/>
  <c r="N995" i="15" s="1"/>
  <c r="M996" i="15"/>
  <c r="N996" i="15" s="1"/>
  <c r="M997" i="15"/>
  <c r="N997" i="15" s="1"/>
  <c r="M998" i="15"/>
  <c r="N998" i="15" s="1"/>
  <c r="M999" i="15"/>
  <c r="N999" i="15" s="1"/>
  <c r="M1000" i="15"/>
  <c r="N1000" i="15" s="1"/>
  <c r="M1001" i="15"/>
  <c r="N989" i="15"/>
  <c r="N993" i="15"/>
  <c r="N1001" i="15"/>
  <c r="M43" i="15"/>
  <c r="N43" i="15" s="1"/>
  <c r="M44" i="15"/>
  <c r="N44" i="15" s="1"/>
  <c r="M45" i="15"/>
  <c r="N45" i="15" s="1"/>
  <c r="M46" i="15"/>
  <c r="N46" i="15" s="1"/>
  <c r="M47" i="15"/>
  <c r="N47" i="15" s="1"/>
  <c r="M48" i="15"/>
  <c r="N48" i="15" s="1"/>
  <c r="M49" i="15"/>
  <c r="N49" i="15" s="1"/>
  <c r="M50" i="15"/>
  <c r="N50" i="15" s="1"/>
  <c r="M51" i="15"/>
  <c r="N51" i="15" s="1"/>
  <c r="M52" i="15"/>
  <c r="N52" i="15" s="1"/>
  <c r="M53" i="15"/>
  <c r="N53" i="15" s="1"/>
  <c r="M54" i="15"/>
  <c r="N54" i="15" s="1"/>
  <c r="M55" i="15"/>
  <c r="N55" i="15" s="1"/>
  <c r="M56" i="15"/>
  <c r="N56" i="15" s="1"/>
  <c r="M57" i="15"/>
  <c r="N57" i="15" s="1"/>
  <c r="M58" i="15"/>
  <c r="N58" i="15" s="1"/>
  <c r="M59" i="15"/>
  <c r="N59" i="15" s="1"/>
  <c r="M60" i="15"/>
  <c r="N60" i="15" s="1"/>
  <c r="M61" i="15"/>
  <c r="N61" i="15" s="1"/>
  <c r="M62" i="15"/>
  <c r="N62" i="15" s="1"/>
  <c r="M63" i="15"/>
  <c r="N63" i="15" s="1"/>
  <c r="M64" i="15"/>
  <c r="N64" i="15" s="1"/>
  <c r="M65" i="15"/>
  <c r="N65" i="15" s="1"/>
  <c r="M66" i="15"/>
  <c r="N66" i="15" s="1"/>
  <c r="M67" i="15"/>
  <c r="N67" i="15" s="1"/>
  <c r="M68" i="15"/>
  <c r="N68" i="15" s="1"/>
  <c r="M69" i="15"/>
  <c r="N69" i="15" s="1"/>
  <c r="M70" i="15"/>
  <c r="N70" i="15" s="1"/>
  <c r="M71" i="15"/>
  <c r="N71" i="15" s="1"/>
  <c r="M72" i="15"/>
  <c r="N72" i="15" s="1"/>
  <c r="M73" i="15"/>
  <c r="N73" i="15" s="1"/>
  <c r="M74" i="15"/>
  <c r="N74" i="15" s="1"/>
  <c r="M75" i="15"/>
  <c r="N75" i="15" s="1"/>
  <c r="M76" i="15"/>
  <c r="N76" i="15" s="1"/>
  <c r="M77" i="15"/>
  <c r="N77" i="15" s="1"/>
  <c r="M78" i="15"/>
  <c r="N78" i="15" s="1"/>
  <c r="M79" i="15"/>
  <c r="N79" i="15" s="1"/>
  <c r="M80" i="15"/>
  <c r="N80" i="15" s="1"/>
  <c r="M81" i="15"/>
  <c r="N81" i="15" s="1"/>
  <c r="M82" i="15"/>
  <c r="N82" i="15" s="1"/>
  <c r="M83" i="15"/>
  <c r="N83" i="15" s="1"/>
  <c r="M84" i="15"/>
  <c r="N84" i="15" s="1"/>
  <c r="M85" i="15"/>
  <c r="N85" i="15" s="1"/>
  <c r="M86" i="15"/>
  <c r="N86" i="15" s="1"/>
  <c r="M87" i="15"/>
  <c r="N87" i="15" s="1"/>
  <c r="M88" i="15"/>
  <c r="N88" i="15" s="1"/>
  <c r="M89" i="15"/>
  <c r="N89" i="15" s="1"/>
  <c r="M90" i="15"/>
  <c r="N90" i="15" s="1"/>
  <c r="M91" i="15"/>
  <c r="N91" i="15" s="1"/>
  <c r="M92" i="15"/>
  <c r="N92" i="15" s="1"/>
  <c r="M93" i="15"/>
  <c r="N93" i="15" s="1"/>
  <c r="M94" i="15"/>
  <c r="N94" i="15" s="1"/>
  <c r="M95" i="15"/>
  <c r="N95" i="15" s="1"/>
  <c r="M96" i="15"/>
  <c r="N96" i="15" s="1"/>
  <c r="M97" i="15"/>
  <c r="N97" i="15" s="1"/>
  <c r="M98" i="15"/>
  <c r="N98" i="15" s="1"/>
  <c r="M99" i="15"/>
  <c r="N99" i="15" s="1"/>
  <c r="M100" i="15"/>
  <c r="N100" i="15" s="1"/>
  <c r="M101" i="15"/>
  <c r="N101" i="15" s="1"/>
  <c r="M102" i="15"/>
  <c r="N102" i="15" s="1"/>
  <c r="M103" i="15"/>
  <c r="N103" i="15" s="1"/>
  <c r="M104" i="15"/>
  <c r="N104" i="15" s="1"/>
  <c r="M105" i="15"/>
  <c r="N105" i="15" s="1"/>
  <c r="M106" i="15"/>
  <c r="N106" i="15" s="1"/>
  <c r="M107" i="15"/>
  <c r="N107" i="15" s="1"/>
  <c r="M108" i="15"/>
  <c r="N108" i="15" s="1"/>
  <c r="M109" i="15"/>
  <c r="N109" i="15" s="1"/>
  <c r="M110" i="15"/>
  <c r="N110" i="15" s="1"/>
  <c r="M111" i="15"/>
  <c r="N111" i="15" s="1"/>
  <c r="M112" i="15"/>
  <c r="N112" i="15" s="1"/>
  <c r="M113" i="15"/>
  <c r="N113" i="15" s="1"/>
  <c r="M114" i="15"/>
  <c r="N114" i="15" s="1"/>
  <c r="M115" i="15"/>
  <c r="N115" i="15" s="1"/>
  <c r="M116" i="15"/>
  <c r="N116" i="15" s="1"/>
  <c r="M117" i="15"/>
  <c r="N117" i="15" s="1"/>
  <c r="M118" i="15"/>
  <c r="N118" i="15" s="1"/>
  <c r="M119" i="15"/>
  <c r="N119" i="15" s="1"/>
  <c r="M120" i="15"/>
  <c r="N120" i="15" s="1"/>
  <c r="M121" i="15"/>
  <c r="N121" i="15" s="1"/>
  <c r="M122" i="15"/>
  <c r="N122" i="15" s="1"/>
  <c r="M123" i="15"/>
  <c r="N123" i="15" s="1"/>
  <c r="M124" i="15"/>
  <c r="N124" i="15" s="1"/>
  <c r="M125" i="15"/>
  <c r="N125" i="15" s="1"/>
  <c r="M126" i="15"/>
  <c r="N126" i="15" s="1"/>
  <c r="M127" i="15"/>
  <c r="N127" i="15" s="1"/>
  <c r="M128" i="15"/>
  <c r="N128" i="15" s="1"/>
  <c r="M129" i="15"/>
  <c r="N129" i="15" s="1"/>
  <c r="M130" i="15"/>
  <c r="N130" i="15" s="1"/>
  <c r="M131" i="15"/>
  <c r="N131" i="15" s="1"/>
  <c r="M132" i="15"/>
  <c r="N132" i="15" s="1"/>
  <c r="M133" i="15"/>
  <c r="N133" i="15" s="1"/>
  <c r="M134" i="15"/>
  <c r="N134" i="15" s="1"/>
  <c r="M135" i="15"/>
  <c r="N135" i="15" s="1"/>
  <c r="M136" i="15"/>
  <c r="N136" i="15" s="1"/>
  <c r="M137" i="15"/>
  <c r="N137" i="15" s="1"/>
  <c r="M138" i="15"/>
  <c r="N138" i="15" s="1"/>
  <c r="M139" i="15"/>
  <c r="N139" i="15" s="1"/>
  <c r="M140" i="15"/>
  <c r="N140" i="15" s="1"/>
  <c r="M141" i="15"/>
  <c r="N141" i="15" s="1"/>
  <c r="M142" i="15"/>
  <c r="N142" i="15" s="1"/>
  <c r="M143" i="15"/>
  <c r="N143" i="15" s="1"/>
  <c r="M144" i="15"/>
  <c r="N144" i="15" s="1"/>
  <c r="M145" i="15"/>
  <c r="N145" i="15" s="1"/>
  <c r="M146" i="15"/>
  <c r="N146" i="15" s="1"/>
  <c r="M147" i="15"/>
  <c r="N147" i="15" s="1"/>
  <c r="M148" i="15"/>
  <c r="N148" i="15" s="1"/>
  <c r="M149" i="15"/>
  <c r="N149" i="15" s="1"/>
  <c r="M150" i="15"/>
  <c r="N150" i="15" s="1"/>
  <c r="M151" i="15"/>
  <c r="N151" i="15" s="1"/>
  <c r="M152" i="15"/>
  <c r="N152" i="15" s="1"/>
  <c r="M153" i="15"/>
  <c r="N153" i="15" s="1"/>
  <c r="M154" i="15"/>
  <c r="N154" i="15" s="1"/>
  <c r="M155" i="15"/>
  <c r="N155" i="15" s="1"/>
  <c r="M156" i="15"/>
  <c r="N156" i="15" s="1"/>
  <c r="M157" i="15"/>
  <c r="N157" i="15" s="1"/>
  <c r="M158" i="15"/>
  <c r="N158" i="15" s="1"/>
  <c r="M159" i="15"/>
  <c r="N159" i="15" s="1"/>
  <c r="M160" i="15"/>
  <c r="N160" i="15" s="1"/>
  <c r="M161" i="15"/>
  <c r="N161" i="15" s="1"/>
  <c r="M162" i="15"/>
  <c r="N162" i="15" s="1"/>
  <c r="M163" i="15"/>
  <c r="N163" i="15" s="1"/>
  <c r="M164" i="15"/>
  <c r="N164" i="15" s="1"/>
  <c r="M165" i="15"/>
  <c r="N165" i="15" s="1"/>
  <c r="M166" i="15"/>
  <c r="N166" i="15" s="1"/>
  <c r="M167" i="15"/>
  <c r="N167" i="15" s="1"/>
  <c r="M168" i="15"/>
  <c r="N168" i="15" s="1"/>
  <c r="M169" i="15"/>
  <c r="N169" i="15" s="1"/>
  <c r="M170" i="15"/>
  <c r="N170" i="15" s="1"/>
  <c r="M171" i="15"/>
  <c r="N171" i="15" s="1"/>
  <c r="M172" i="15"/>
  <c r="N172" i="15" s="1"/>
  <c r="M173" i="15"/>
  <c r="N173" i="15" s="1"/>
  <c r="M174" i="15"/>
  <c r="N174" i="15" s="1"/>
  <c r="M175" i="15"/>
  <c r="N175" i="15" s="1"/>
  <c r="M176" i="15"/>
  <c r="N176" i="15" s="1"/>
  <c r="M177" i="15"/>
  <c r="N177" i="15" s="1"/>
  <c r="M178" i="15"/>
  <c r="N178" i="15" s="1"/>
  <c r="M179" i="15"/>
  <c r="N179" i="15" s="1"/>
  <c r="M180" i="15"/>
  <c r="N180" i="15" s="1"/>
  <c r="M181" i="15"/>
  <c r="N181" i="15" s="1"/>
  <c r="M182" i="15"/>
  <c r="N182" i="15" s="1"/>
  <c r="M183" i="15"/>
  <c r="N183" i="15" s="1"/>
  <c r="M184" i="15"/>
  <c r="N184" i="15" s="1"/>
  <c r="M185" i="15"/>
  <c r="N185" i="15" s="1"/>
  <c r="M186" i="15"/>
  <c r="N186" i="15" s="1"/>
  <c r="M187" i="15"/>
  <c r="N187" i="15" s="1"/>
  <c r="M188" i="15"/>
  <c r="N188" i="15" s="1"/>
  <c r="M189" i="15"/>
  <c r="N189" i="15" s="1"/>
  <c r="M190" i="15"/>
  <c r="N190" i="15" s="1"/>
  <c r="M191" i="15"/>
  <c r="N191" i="15" s="1"/>
  <c r="M192" i="15"/>
  <c r="N192" i="15" s="1"/>
  <c r="M193" i="15"/>
  <c r="N193" i="15" s="1"/>
  <c r="M194" i="15"/>
  <c r="N194" i="15" s="1"/>
  <c r="M195" i="15"/>
  <c r="N195" i="15" s="1"/>
  <c r="M196" i="15"/>
  <c r="N196" i="15" s="1"/>
  <c r="M197" i="15"/>
  <c r="N197" i="15" s="1"/>
  <c r="M198" i="15"/>
  <c r="N198" i="15" s="1"/>
  <c r="M199" i="15"/>
  <c r="N199" i="15" s="1"/>
  <c r="M200" i="15"/>
  <c r="N200" i="15" s="1"/>
  <c r="M201" i="15"/>
  <c r="N201" i="15" s="1"/>
  <c r="M202" i="15"/>
  <c r="N202" i="15" s="1"/>
  <c r="M203" i="15"/>
  <c r="N203" i="15" s="1"/>
  <c r="M204" i="15"/>
  <c r="N204" i="15" s="1"/>
  <c r="M205" i="15"/>
  <c r="N205" i="15" s="1"/>
  <c r="M206" i="15"/>
  <c r="N206" i="15" s="1"/>
  <c r="M207" i="15"/>
  <c r="N207" i="15" s="1"/>
  <c r="M208" i="15"/>
  <c r="N208" i="15" s="1"/>
  <c r="M209" i="15"/>
  <c r="N209" i="15" s="1"/>
  <c r="M210" i="15"/>
  <c r="N210" i="15" s="1"/>
  <c r="M211" i="15"/>
  <c r="N211" i="15" s="1"/>
  <c r="M212" i="15"/>
  <c r="N212" i="15" s="1"/>
  <c r="M213" i="15"/>
  <c r="N213" i="15" s="1"/>
  <c r="M214" i="15"/>
  <c r="N214" i="15" s="1"/>
  <c r="M215" i="15"/>
  <c r="N215" i="15" s="1"/>
  <c r="M216" i="15"/>
  <c r="N216" i="15" s="1"/>
  <c r="M217" i="15"/>
  <c r="N217" i="15" s="1"/>
  <c r="M218" i="15"/>
  <c r="N218" i="15" s="1"/>
  <c r="M219" i="15"/>
  <c r="N219" i="15" s="1"/>
  <c r="M220" i="15"/>
  <c r="N220" i="15" s="1"/>
  <c r="M221" i="15"/>
  <c r="N221" i="15" s="1"/>
  <c r="M222" i="15"/>
  <c r="N222" i="15" s="1"/>
  <c r="M223" i="15"/>
  <c r="N223" i="15" s="1"/>
  <c r="M224" i="15"/>
  <c r="N224" i="15" s="1"/>
  <c r="M225" i="15"/>
  <c r="N225" i="15" s="1"/>
  <c r="M226" i="15"/>
  <c r="N226" i="15" s="1"/>
  <c r="M227" i="15"/>
  <c r="N227" i="15" s="1"/>
  <c r="M228" i="15"/>
  <c r="N228" i="15" s="1"/>
  <c r="M229" i="15"/>
  <c r="N229" i="15" s="1"/>
  <c r="M230" i="15"/>
  <c r="N230" i="15" s="1"/>
  <c r="M231" i="15"/>
  <c r="N231" i="15" s="1"/>
  <c r="M232" i="15"/>
  <c r="N232" i="15" s="1"/>
  <c r="M233" i="15"/>
  <c r="N233" i="15" s="1"/>
  <c r="M234" i="15"/>
  <c r="N234" i="15" s="1"/>
  <c r="M235" i="15"/>
  <c r="N235" i="15" s="1"/>
  <c r="M236" i="15"/>
  <c r="N236" i="15" s="1"/>
  <c r="M237" i="15"/>
  <c r="N237" i="15" s="1"/>
  <c r="M238" i="15"/>
  <c r="N238" i="15" s="1"/>
  <c r="M239" i="15"/>
  <c r="N239" i="15" s="1"/>
  <c r="M240" i="15"/>
  <c r="N240" i="15" s="1"/>
  <c r="M241" i="15"/>
  <c r="N241" i="15" s="1"/>
  <c r="M242" i="15"/>
  <c r="N242" i="15" s="1"/>
  <c r="M243" i="15"/>
  <c r="N243" i="15" s="1"/>
  <c r="M244" i="15"/>
  <c r="N244" i="15" s="1"/>
  <c r="M245" i="15"/>
  <c r="N245" i="15" s="1"/>
  <c r="M246" i="15"/>
  <c r="N246" i="15" s="1"/>
  <c r="M247" i="15"/>
  <c r="N247" i="15" s="1"/>
  <c r="M248" i="15"/>
  <c r="N248" i="15" s="1"/>
  <c r="M249" i="15"/>
  <c r="N249" i="15" s="1"/>
  <c r="M250" i="15"/>
  <c r="N250" i="15" s="1"/>
  <c r="M251" i="15"/>
  <c r="N251" i="15" s="1"/>
  <c r="M252" i="15"/>
  <c r="N252" i="15" s="1"/>
  <c r="M253" i="15"/>
  <c r="N253" i="15" s="1"/>
  <c r="M254" i="15"/>
  <c r="N254" i="15" s="1"/>
  <c r="M255" i="15"/>
  <c r="N255" i="15" s="1"/>
  <c r="M256" i="15"/>
  <c r="N256" i="15" s="1"/>
  <c r="M257" i="15"/>
  <c r="N257" i="15" s="1"/>
  <c r="M258" i="15"/>
  <c r="N258" i="15" s="1"/>
  <c r="M259" i="15"/>
  <c r="N259" i="15" s="1"/>
  <c r="M260" i="15"/>
  <c r="N260" i="15" s="1"/>
  <c r="M261" i="15"/>
  <c r="N261" i="15" s="1"/>
  <c r="M262" i="15"/>
  <c r="N262" i="15" s="1"/>
  <c r="M263" i="15"/>
  <c r="N263" i="15" s="1"/>
  <c r="M264" i="15"/>
  <c r="N264" i="15" s="1"/>
  <c r="M265" i="15"/>
  <c r="N265" i="15" s="1"/>
  <c r="M266" i="15"/>
  <c r="N266" i="15" s="1"/>
  <c r="M267" i="15"/>
  <c r="N267" i="15" s="1"/>
  <c r="M268" i="15"/>
  <c r="N268" i="15" s="1"/>
  <c r="M269" i="15"/>
  <c r="N269" i="15" s="1"/>
  <c r="M270" i="15"/>
  <c r="N270" i="15" s="1"/>
  <c r="M271" i="15"/>
  <c r="N271" i="15" s="1"/>
  <c r="M272" i="15"/>
  <c r="N272" i="15" s="1"/>
  <c r="M273" i="15"/>
  <c r="N273" i="15" s="1"/>
  <c r="M274" i="15"/>
  <c r="N274" i="15" s="1"/>
  <c r="M275" i="15"/>
  <c r="N275" i="15" s="1"/>
  <c r="M276" i="15"/>
  <c r="N276" i="15" s="1"/>
  <c r="M277" i="15"/>
  <c r="N277" i="15" s="1"/>
  <c r="M278" i="15"/>
  <c r="N278" i="15" s="1"/>
  <c r="M279" i="15"/>
  <c r="N279" i="15" s="1"/>
  <c r="M280" i="15"/>
  <c r="N280" i="15" s="1"/>
  <c r="M281" i="15"/>
  <c r="N281" i="15" s="1"/>
  <c r="M282" i="15"/>
  <c r="N282" i="15" s="1"/>
  <c r="M283" i="15"/>
  <c r="N283" i="15" s="1"/>
  <c r="M284" i="15"/>
  <c r="N284" i="15" s="1"/>
  <c r="M285" i="15"/>
  <c r="N285" i="15" s="1"/>
  <c r="M286" i="15"/>
  <c r="N286" i="15" s="1"/>
  <c r="M287" i="15"/>
  <c r="N287" i="15" s="1"/>
  <c r="M288" i="15"/>
  <c r="N288" i="15" s="1"/>
  <c r="M289" i="15"/>
  <c r="N289" i="15" s="1"/>
  <c r="M290" i="15"/>
  <c r="N290" i="15" s="1"/>
  <c r="M291" i="15"/>
  <c r="N291" i="15" s="1"/>
  <c r="M292" i="15"/>
  <c r="N292" i="15" s="1"/>
  <c r="M293" i="15"/>
  <c r="N293" i="15" s="1"/>
  <c r="M294" i="15"/>
  <c r="N294" i="15" s="1"/>
  <c r="M295" i="15"/>
  <c r="N295" i="15" s="1"/>
  <c r="M296" i="15"/>
  <c r="N296" i="15" s="1"/>
  <c r="M297" i="15"/>
  <c r="N297" i="15" s="1"/>
  <c r="M298" i="15"/>
  <c r="N298" i="15" s="1"/>
  <c r="M299" i="15"/>
  <c r="N299" i="15" s="1"/>
  <c r="M300" i="15"/>
  <c r="N300" i="15" s="1"/>
  <c r="M301" i="15"/>
  <c r="N301" i="15" s="1"/>
  <c r="M302" i="15"/>
  <c r="N302" i="15" s="1"/>
  <c r="M303" i="15"/>
  <c r="N303" i="15" s="1"/>
  <c r="M304" i="15"/>
  <c r="N304" i="15" s="1"/>
  <c r="M305" i="15"/>
  <c r="N305" i="15" s="1"/>
  <c r="M306" i="15"/>
  <c r="N306" i="15" s="1"/>
  <c r="M307" i="15"/>
  <c r="N307" i="15" s="1"/>
  <c r="M308" i="15"/>
  <c r="N308" i="15" s="1"/>
  <c r="M309" i="15"/>
  <c r="N309" i="15" s="1"/>
  <c r="M310" i="15"/>
  <c r="N310" i="15" s="1"/>
  <c r="M311" i="15"/>
  <c r="N311" i="15" s="1"/>
  <c r="M312" i="15"/>
  <c r="N312" i="15" s="1"/>
  <c r="M313" i="15"/>
  <c r="N313" i="15" s="1"/>
  <c r="M314" i="15"/>
  <c r="N314" i="15" s="1"/>
  <c r="M315" i="15"/>
  <c r="N315" i="15" s="1"/>
  <c r="M316" i="15"/>
  <c r="N316" i="15" s="1"/>
  <c r="M317" i="15"/>
  <c r="N317" i="15" s="1"/>
  <c r="M318" i="15"/>
  <c r="N318" i="15" s="1"/>
  <c r="M319" i="15"/>
  <c r="N319" i="15" s="1"/>
  <c r="M320" i="15"/>
  <c r="N320" i="15" s="1"/>
  <c r="M321" i="15"/>
  <c r="N321" i="15" s="1"/>
  <c r="M322" i="15"/>
  <c r="N322" i="15" s="1"/>
  <c r="M323" i="15"/>
  <c r="N323" i="15" s="1"/>
  <c r="M324" i="15"/>
  <c r="N324" i="15" s="1"/>
  <c r="M325" i="15"/>
  <c r="N325" i="15" s="1"/>
  <c r="M326" i="15"/>
  <c r="N326" i="15" s="1"/>
  <c r="M327" i="15"/>
  <c r="N327" i="15" s="1"/>
  <c r="M328" i="15"/>
  <c r="N328" i="15" s="1"/>
  <c r="M329" i="15"/>
  <c r="N329" i="15" s="1"/>
  <c r="M330" i="15"/>
  <c r="N330" i="15" s="1"/>
  <c r="M331" i="15"/>
  <c r="N331" i="15" s="1"/>
  <c r="M332" i="15"/>
  <c r="N332" i="15" s="1"/>
  <c r="M333" i="15"/>
  <c r="N333" i="15" s="1"/>
  <c r="M334" i="15"/>
  <c r="N334" i="15" s="1"/>
  <c r="M335" i="15"/>
  <c r="N335" i="15" s="1"/>
  <c r="M336" i="15"/>
  <c r="N336" i="15" s="1"/>
  <c r="M337" i="15"/>
  <c r="N337" i="15" s="1"/>
  <c r="M338" i="15"/>
  <c r="N338" i="15" s="1"/>
  <c r="M339" i="15"/>
  <c r="N339" i="15" s="1"/>
  <c r="M340" i="15"/>
  <c r="N340" i="15" s="1"/>
  <c r="M341" i="15"/>
  <c r="N341" i="15" s="1"/>
  <c r="M342" i="15"/>
  <c r="N342" i="15" s="1"/>
  <c r="M343" i="15"/>
  <c r="N343" i="15" s="1"/>
  <c r="M344" i="15"/>
  <c r="N344" i="15" s="1"/>
  <c r="M345" i="15"/>
  <c r="N345" i="15" s="1"/>
  <c r="M346" i="15"/>
  <c r="N346" i="15" s="1"/>
  <c r="M347" i="15"/>
  <c r="N347" i="15" s="1"/>
  <c r="M348" i="15"/>
  <c r="N348" i="15" s="1"/>
  <c r="M349" i="15"/>
  <c r="N349" i="15" s="1"/>
  <c r="M350" i="15"/>
  <c r="N350" i="15" s="1"/>
  <c r="M351" i="15"/>
  <c r="N351" i="15" s="1"/>
  <c r="M352" i="15"/>
  <c r="N352" i="15" s="1"/>
  <c r="M353" i="15"/>
  <c r="N353" i="15" s="1"/>
  <c r="M354" i="15"/>
  <c r="N354" i="15" s="1"/>
  <c r="M355" i="15"/>
  <c r="N355" i="15" s="1"/>
  <c r="M356" i="15"/>
  <c r="N356" i="15" s="1"/>
  <c r="M357" i="15"/>
  <c r="N357" i="15" s="1"/>
  <c r="M358" i="15"/>
  <c r="N358" i="15" s="1"/>
  <c r="M359" i="15"/>
  <c r="N359" i="15" s="1"/>
  <c r="M360" i="15"/>
  <c r="N360" i="15" s="1"/>
  <c r="M361" i="15"/>
  <c r="N361" i="15" s="1"/>
  <c r="M362" i="15"/>
  <c r="N362" i="15" s="1"/>
  <c r="M363" i="15"/>
  <c r="N363" i="15" s="1"/>
  <c r="M364" i="15"/>
  <c r="N364" i="15" s="1"/>
  <c r="M365" i="15"/>
  <c r="N365" i="15" s="1"/>
  <c r="M366" i="15"/>
  <c r="N366" i="15" s="1"/>
  <c r="M367" i="15"/>
  <c r="N367" i="15" s="1"/>
  <c r="M368" i="15"/>
  <c r="N368" i="15" s="1"/>
  <c r="M369" i="15"/>
  <c r="N369" i="15" s="1"/>
  <c r="M370" i="15"/>
  <c r="N370" i="15" s="1"/>
  <c r="M371" i="15"/>
  <c r="N371" i="15" s="1"/>
  <c r="M372" i="15"/>
  <c r="N372" i="15" s="1"/>
  <c r="M373" i="15"/>
  <c r="N373" i="15" s="1"/>
  <c r="M374" i="15"/>
  <c r="N374" i="15" s="1"/>
  <c r="M375" i="15"/>
  <c r="N375" i="15" s="1"/>
  <c r="M376" i="15"/>
  <c r="N376" i="15" s="1"/>
  <c r="M377" i="15"/>
  <c r="N377" i="15" s="1"/>
  <c r="M378" i="15"/>
  <c r="N378" i="15" s="1"/>
  <c r="M379" i="15"/>
  <c r="N379" i="15" s="1"/>
  <c r="M380" i="15"/>
  <c r="N380" i="15" s="1"/>
  <c r="M381" i="15"/>
  <c r="N381" i="15" s="1"/>
  <c r="M382" i="15"/>
  <c r="N382" i="15" s="1"/>
  <c r="M383" i="15"/>
  <c r="N383" i="15" s="1"/>
  <c r="M384" i="15"/>
  <c r="N384" i="15" s="1"/>
  <c r="M385" i="15"/>
  <c r="N385" i="15" s="1"/>
  <c r="M386" i="15"/>
  <c r="N386" i="15" s="1"/>
  <c r="M387" i="15"/>
  <c r="N387" i="15" s="1"/>
  <c r="M388" i="15"/>
  <c r="N388" i="15" s="1"/>
  <c r="M389" i="15"/>
  <c r="N389" i="15" s="1"/>
  <c r="M390" i="15"/>
  <c r="N390" i="15" s="1"/>
  <c r="M391" i="15"/>
  <c r="N391" i="15" s="1"/>
  <c r="M392" i="15"/>
  <c r="N392" i="15" s="1"/>
  <c r="M393" i="15"/>
  <c r="N393" i="15" s="1"/>
  <c r="M394" i="15"/>
  <c r="N394" i="15" s="1"/>
  <c r="M395" i="15"/>
  <c r="N395" i="15" s="1"/>
  <c r="M396" i="15"/>
  <c r="N396" i="15" s="1"/>
  <c r="M397" i="15"/>
  <c r="N397" i="15" s="1"/>
  <c r="M398" i="15"/>
  <c r="N398" i="15" s="1"/>
  <c r="M399" i="15"/>
  <c r="N399" i="15" s="1"/>
  <c r="M400" i="15"/>
  <c r="N400" i="15" s="1"/>
  <c r="M401" i="15"/>
  <c r="N401" i="15" s="1"/>
  <c r="M402" i="15"/>
  <c r="N402" i="15" s="1"/>
  <c r="M403" i="15"/>
  <c r="N403" i="15" s="1"/>
  <c r="M404" i="15"/>
  <c r="N404" i="15" s="1"/>
  <c r="M405" i="15"/>
  <c r="N405" i="15" s="1"/>
  <c r="M406" i="15"/>
  <c r="N406" i="15" s="1"/>
  <c r="M407" i="15"/>
  <c r="N407" i="15" s="1"/>
  <c r="M408" i="15"/>
  <c r="N408" i="15" s="1"/>
  <c r="M409" i="15"/>
  <c r="N409" i="15" s="1"/>
  <c r="M410" i="15"/>
  <c r="N410" i="15" s="1"/>
  <c r="M411" i="15"/>
  <c r="N411" i="15" s="1"/>
  <c r="M412" i="15"/>
  <c r="N412" i="15" s="1"/>
  <c r="M413" i="15"/>
  <c r="N413" i="15" s="1"/>
  <c r="M414" i="15"/>
  <c r="N414" i="15" s="1"/>
  <c r="M415" i="15"/>
  <c r="N415" i="15" s="1"/>
  <c r="M416" i="15"/>
  <c r="N416" i="15" s="1"/>
  <c r="M417" i="15"/>
  <c r="N417" i="15" s="1"/>
  <c r="M418" i="15"/>
  <c r="N418" i="15" s="1"/>
  <c r="M419" i="15"/>
  <c r="N419" i="15" s="1"/>
  <c r="M420" i="15"/>
  <c r="N420" i="15" s="1"/>
  <c r="M421" i="15"/>
  <c r="N421" i="15" s="1"/>
  <c r="M422" i="15"/>
  <c r="N422" i="15" s="1"/>
  <c r="M423" i="15"/>
  <c r="N423" i="15" s="1"/>
  <c r="M424" i="15"/>
  <c r="N424" i="15" s="1"/>
  <c r="M425" i="15"/>
  <c r="N425" i="15" s="1"/>
  <c r="M426" i="15"/>
  <c r="N426" i="15" s="1"/>
  <c r="M427" i="15"/>
  <c r="N427" i="15" s="1"/>
  <c r="M428" i="15"/>
  <c r="N428" i="15" s="1"/>
  <c r="M429" i="15"/>
  <c r="N429" i="15" s="1"/>
  <c r="M430" i="15"/>
  <c r="N430" i="15" s="1"/>
  <c r="M431" i="15"/>
  <c r="N431" i="15" s="1"/>
  <c r="M432" i="15"/>
  <c r="N432" i="15" s="1"/>
  <c r="M433" i="15"/>
  <c r="N433" i="15" s="1"/>
  <c r="M434" i="15"/>
  <c r="N434" i="15" s="1"/>
  <c r="M435" i="15"/>
  <c r="N435" i="15" s="1"/>
  <c r="M436" i="15"/>
  <c r="N436" i="15" s="1"/>
  <c r="M437" i="15"/>
  <c r="N437" i="15" s="1"/>
  <c r="M438" i="15"/>
  <c r="N438" i="15" s="1"/>
  <c r="M439" i="15"/>
  <c r="N439" i="15" s="1"/>
  <c r="M440" i="15"/>
  <c r="N440" i="15" s="1"/>
  <c r="M441" i="15"/>
  <c r="N441" i="15" s="1"/>
  <c r="M442" i="15"/>
  <c r="N442" i="15" s="1"/>
  <c r="M443" i="15"/>
  <c r="N443" i="15" s="1"/>
  <c r="M444" i="15"/>
  <c r="N444" i="15" s="1"/>
  <c r="M445" i="15"/>
  <c r="N445" i="15" s="1"/>
  <c r="M446" i="15"/>
  <c r="N446" i="15" s="1"/>
  <c r="M447" i="15"/>
  <c r="N447" i="15" s="1"/>
  <c r="M448" i="15"/>
  <c r="N448" i="15" s="1"/>
  <c r="M449" i="15"/>
  <c r="N449" i="15" s="1"/>
  <c r="M450" i="15"/>
  <c r="N450" i="15" s="1"/>
  <c r="M451" i="15"/>
  <c r="N451" i="15" s="1"/>
  <c r="M452" i="15"/>
  <c r="N452" i="15" s="1"/>
  <c r="M453" i="15"/>
  <c r="N453" i="15" s="1"/>
  <c r="M454" i="15"/>
  <c r="N454" i="15" s="1"/>
  <c r="M455" i="15"/>
  <c r="N455" i="15" s="1"/>
  <c r="M456" i="15"/>
  <c r="N456" i="15" s="1"/>
  <c r="M457" i="15"/>
  <c r="N457" i="15" s="1"/>
  <c r="M458" i="15"/>
  <c r="N458" i="15" s="1"/>
  <c r="M459" i="15"/>
  <c r="N459" i="15" s="1"/>
  <c r="M460" i="15"/>
  <c r="N460" i="15" s="1"/>
  <c r="M461" i="15"/>
  <c r="N461" i="15" s="1"/>
  <c r="M462" i="15"/>
  <c r="N462" i="15" s="1"/>
  <c r="M463" i="15"/>
  <c r="N463" i="15" s="1"/>
  <c r="M464" i="15"/>
  <c r="N464" i="15" s="1"/>
  <c r="M465" i="15"/>
  <c r="N465" i="15" s="1"/>
  <c r="M466" i="15"/>
  <c r="N466" i="15" s="1"/>
  <c r="M467" i="15"/>
  <c r="N467" i="15" s="1"/>
  <c r="M468" i="15"/>
  <c r="N468" i="15" s="1"/>
  <c r="M469" i="15"/>
  <c r="N469" i="15" s="1"/>
  <c r="M470" i="15"/>
  <c r="N470" i="15" s="1"/>
  <c r="M471" i="15"/>
  <c r="N471" i="15" s="1"/>
  <c r="M472" i="15"/>
  <c r="N472" i="15" s="1"/>
  <c r="M473" i="15"/>
  <c r="N473" i="15" s="1"/>
  <c r="M474" i="15"/>
  <c r="N474" i="15" s="1"/>
  <c r="M475" i="15"/>
  <c r="N475" i="15" s="1"/>
  <c r="M476" i="15"/>
  <c r="N476" i="15" s="1"/>
  <c r="M477" i="15"/>
  <c r="N477" i="15" s="1"/>
  <c r="M478" i="15"/>
  <c r="N478" i="15" s="1"/>
  <c r="M479" i="15"/>
  <c r="N479" i="15" s="1"/>
  <c r="M480" i="15"/>
  <c r="N480" i="15" s="1"/>
  <c r="M481" i="15"/>
  <c r="N481" i="15" s="1"/>
  <c r="M482" i="15"/>
  <c r="N482" i="15" s="1"/>
  <c r="M483" i="15"/>
  <c r="N483" i="15" s="1"/>
  <c r="M484" i="15"/>
  <c r="N484" i="15" s="1"/>
  <c r="M485" i="15"/>
  <c r="N485" i="15" s="1"/>
  <c r="M486" i="15"/>
  <c r="N486" i="15" s="1"/>
  <c r="M487" i="15"/>
  <c r="N487" i="15" s="1"/>
  <c r="M488" i="15"/>
  <c r="N488" i="15" s="1"/>
  <c r="M489" i="15"/>
  <c r="N489" i="15" s="1"/>
  <c r="M490" i="15"/>
  <c r="N490" i="15" s="1"/>
  <c r="M491" i="15"/>
  <c r="N491" i="15" s="1"/>
  <c r="M492" i="15"/>
  <c r="N492" i="15" s="1"/>
  <c r="M493" i="15"/>
  <c r="N493" i="15" s="1"/>
  <c r="M494" i="15"/>
  <c r="N494" i="15" s="1"/>
  <c r="M495" i="15"/>
  <c r="N495" i="15" s="1"/>
  <c r="M496" i="15"/>
  <c r="N496" i="15" s="1"/>
  <c r="M497" i="15"/>
  <c r="N497" i="15" s="1"/>
  <c r="M498" i="15"/>
  <c r="N498" i="15" s="1"/>
  <c r="M499" i="15"/>
  <c r="N499" i="15" s="1"/>
  <c r="M500" i="15"/>
  <c r="N500" i="15" s="1"/>
  <c r="M501" i="15"/>
  <c r="N501" i="15" s="1"/>
  <c r="M502" i="15"/>
  <c r="N502" i="15" s="1"/>
  <c r="M503" i="15"/>
  <c r="N503" i="15" s="1"/>
  <c r="M504" i="15"/>
  <c r="N504" i="15" s="1"/>
  <c r="M505" i="15"/>
  <c r="N505" i="15" s="1"/>
  <c r="M506" i="15"/>
  <c r="N506" i="15" s="1"/>
  <c r="M507" i="15"/>
  <c r="N507" i="15" s="1"/>
  <c r="M508" i="15"/>
  <c r="N508" i="15" s="1"/>
  <c r="M509" i="15"/>
  <c r="N509" i="15" s="1"/>
  <c r="M510" i="15"/>
  <c r="N510" i="15" s="1"/>
  <c r="M511" i="15"/>
  <c r="N511" i="15" s="1"/>
  <c r="M512" i="15"/>
  <c r="N512" i="15" s="1"/>
  <c r="M513" i="15"/>
  <c r="N513" i="15" s="1"/>
  <c r="M514" i="15"/>
  <c r="N514" i="15" s="1"/>
  <c r="M515" i="15"/>
  <c r="N515" i="15" s="1"/>
  <c r="M516" i="15"/>
  <c r="N516" i="15" s="1"/>
  <c r="M517" i="15"/>
  <c r="N517" i="15" s="1"/>
  <c r="M518" i="15"/>
  <c r="N518" i="15" s="1"/>
  <c r="M519" i="15"/>
  <c r="N519" i="15" s="1"/>
  <c r="M520" i="15"/>
  <c r="N520" i="15" s="1"/>
  <c r="M521" i="15"/>
  <c r="N521" i="15" s="1"/>
  <c r="M522" i="15"/>
  <c r="N522" i="15" s="1"/>
  <c r="M523" i="15"/>
  <c r="N523" i="15" s="1"/>
  <c r="M524" i="15"/>
  <c r="N524" i="15" s="1"/>
  <c r="M525" i="15"/>
  <c r="N525" i="15" s="1"/>
  <c r="M526" i="15"/>
  <c r="N526" i="15" s="1"/>
  <c r="M527" i="15"/>
  <c r="N527" i="15" s="1"/>
  <c r="M528" i="15"/>
  <c r="N528" i="15" s="1"/>
  <c r="M529" i="15"/>
  <c r="N529" i="15" s="1"/>
  <c r="M530" i="15"/>
  <c r="N530" i="15" s="1"/>
  <c r="M531" i="15"/>
  <c r="N531" i="15" s="1"/>
  <c r="M532" i="15"/>
  <c r="N532" i="15" s="1"/>
  <c r="M533" i="15"/>
  <c r="N533" i="15" s="1"/>
  <c r="M534" i="15"/>
  <c r="N534" i="15" s="1"/>
  <c r="M535" i="15"/>
  <c r="N535" i="15" s="1"/>
  <c r="M536" i="15"/>
  <c r="N536" i="15" s="1"/>
  <c r="M537" i="15"/>
  <c r="N537" i="15" s="1"/>
  <c r="M538" i="15"/>
  <c r="N538" i="15" s="1"/>
  <c r="M539" i="15"/>
  <c r="N539" i="15" s="1"/>
  <c r="M540" i="15"/>
  <c r="N540" i="15" s="1"/>
  <c r="M541" i="15"/>
  <c r="N541" i="15" s="1"/>
  <c r="M542" i="15"/>
  <c r="N542" i="15" s="1"/>
  <c r="M543" i="15"/>
  <c r="N543" i="15" s="1"/>
  <c r="M544" i="15"/>
  <c r="N544" i="15" s="1"/>
  <c r="M545" i="15"/>
  <c r="N545" i="15" s="1"/>
  <c r="M546" i="15"/>
  <c r="N546" i="15" s="1"/>
  <c r="M547" i="15"/>
  <c r="N547" i="15" s="1"/>
  <c r="M548" i="15"/>
  <c r="N548" i="15" s="1"/>
  <c r="M549" i="15"/>
  <c r="N549" i="15" s="1"/>
  <c r="M550" i="15"/>
  <c r="N550" i="15" s="1"/>
  <c r="M551" i="15"/>
  <c r="N551" i="15" s="1"/>
  <c r="M552" i="15"/>
  <c r="N552" i="15" s="1"/>
  <c r="M553" i="15"/>
  <c r="N553" i="15" s="1"/>
  <c r="M554" i="15"/>
  <c r="N554" i="15" s="1"/>
  <c r="M555" i="15"/>
  <c r="N555" i="15" s="1"/>
  <c r="M556" i="15"/>
  <c r="N556" i="15" s="1"/>
  <c r="M557" i="15"/>
  <c r="N557" i="15" s="1"/>
  <c r="M558" i="15"/>
  <c r="N558" i="15" s="1"/>
  <c r="M559" i="15"/>
  <c r="N559" i="15" s="1"/>
  <c r="M560" i="15"/>
  <c r="N560" i="15" s="1"/>
  <c r="M561" i="15"/>
  <c r="N561" i="15" s="1"/>
  <c r="M562" i="15"/>
  <c r="N562" i="15" s="1"/>
  <c r="M563" i="15"/>
  <c r="N563" i="15" s="1"/>
  <c r="M564" i="15"/>
  <c r="N564" i="15" s="1"/>
  <c r="M565" i="15"/>
  <c r="N565" i="15" s="1"/>
  <c r="M566" i="15"/>
  <c r="N566" i="15" s="1"/>
  <c r="M567" i="15"/>
  <c r="N567" i="15" s="1"/>
  <c r="M568" i="15"/>
  <c r="N568" i="15" s="1"/>
  <c r="M569" i="15"/>
  <c r="N569" i="15" s="1"/>
  <c r="M570" i="15"/>
  <c r="N570" i="15" s="1"/>
  <c r="M571" i="15"/>
  <c r="N571" i="15" s="1"/>
  <c r="M572" i="15"/>
  <c r="N572" i="15" s="1"/>
  <c r="M573" i="15"/>
  <c r="N573" i="15" s="1"/>
  <c r="M574" i="15"/>
  <c r="N574" i="15" s="1"/>
  <c r="M575" i="15"/>
  <c r="N575" i="15" s="1"/>
  <c r="M576" i="15"/>
  <c r="N576" i="15" s="1"/>
  <c r="M577" i="15"/>
  <c r="N577" i="15" s="1"/>
  <c r="M578" i="15"/>
  <c r="N578" i="15" s="1"/>
  <c r="M579" i="15"/>
  <c r="N579" i="15" s="1"/>
  <c r="M580" i="15"/>
  <c r="N580" i="15" s="1"/>
  <c r="M581" i="15"/>
  <c r="N581" i="15" s="1"/>
  <c r="M582" i="15"/>
  <c r="N582" i="15" s="1"/>
  <c r="M583" i="15"/>
  <c r="N583" i="15" s="1"/>
  <c r="M584" i="15"/>
  <c r="N584" i="15" s="1"/>
  <c r="M585" i="15"/>
  <c r="N585" i="15" s="1"/>
  <c r="M586" i="15"/>
  <c r="N586" i="15" s="1"/>
  <c r="M587" i="15"/>
  <c r="N587" i="15" s="1"/>
  <c r="M588" i="15"/>
  <c r="N588" i="15" s="1"/>
  <c r="M589" i="15"/>
  <c r="N589" i="15" s="1"/>
  <c r="M590" i="15"/>
  <c r="N590" i="15" s="1"/>
  <c r="M591" i="15"/>
  <c r="N591" i="15" s="1"/>
  <c r="M592" i="15"/>
  <c r="N592" i="15" s="1"/>
  <c r="M593" i="15"/>
  <c r="N593" i="15" s="1"/>
  <c r="M594" i="15"/>
  <c r="N594" i="15" s="1"/>
  <c r="M595" i="15"/>
  <c r="N595" i="15" s="1"/>
  <c r="M596" i="15"/>
  <c r="N596" i="15" s="1"/>
  <c r="M597" i="15"/>
  <c r="N597" i="15" s="1"/>
  <c r="M598" i="15"/>
  <c r="N598" i="15" s="1"/>
  <c r="M599" i="15"/>
  <c r="N599" i="15" s="1"/>
  <c r="M600" i="15"/>
  <c r="N600" i="15" s="1"/>
  <c r="M601" i="15"/>
  <c r="N601" i="15" s="1"/>
  <c r="M602" i="15"/>
  <c r="N602" i="15" s="1"/>
  <c r="M603" i="15"/>
  <c r="N603" i="15" s="1"/>
  <c r="M604" i="15"/>
  <c r="N604" i="15" s="1"/>
  <c r="M605" i="15"/>
  <c r="N605" i="15" s="1"/>
  <c r="M606" i="15"/>
  <c r="N606" i="15" s="1"/>
  <c r="M607" i="15"/>
  <c r="N607" i="15" s="1"/>
  <c r="M608" i="15"/>
  <c r="N608" i="15" s="1"/>
  <c r="M609" i="15"/>
  <c r="N609" i="15" s="1"/>
  <c r="M610" i="15"/>
  <c r="N610" i="15" s="1"/>
  <c r="M611" i="15"/>
  <c r="N611" i="15" s="1"/>
  <c r="M612" i="15"/>
  <c r="N612" i="15" s="1"/>
  <c r="M613" i="15"/>
  <c r="N613" i="15" s="1"/>
  <c r="M614" i="15"/>
  <c r="N614" i="15" s="1"/>
  <c r="M615" i="15"/>
  <c r="N615" i="15" s="1"/>
  <c r="M616" i="15"/>
  <c r="N616" i="15" s="1"/>
  <c r="M617" i="15"/>
  <c r="N617" i="15" s="1"/>
  <c r="M618" i="15"/>
  <c r="N618" i="15" s="1"/>
  <c r="M619" i="15"/>
  <c r="N619" i="15" s="1"/>
  <c r="M620" i="15"/>
  <c r="N620" i="15" s="1"/>
  <c r="M621" i="15"/>
  <c r="N621" i="15" s="1"/>
  <c r="M622" i="15"/>
  <c r="N622" i="15" s="1"/>
  <c r="M623" i="15"/>
  <c r="N623" i="15" s="1"/>
  <c r="M624" i="15"/>
  <c r="N624" i="15" s="1"/>
  <c r="M625" i="15"/>
  <c r="N625" i="15" s="1"/>
  <c r="M626" i="15"/>
  <c r="N626" i="15" s="1"/>
  <c r="M627" i="15"/>
  <c r="N627" i="15" s="1"/>
  <c r="M628" i="15"/>
  <c r="N628" i="15" s="1"/>
  <c r="M629" i="15"/>
  <c r="N629" i="15" s="1"/>
  <c r="M630" i="15"/>
  <c r="N630" i="15" s="1"/>
  <c r="M631" i="15"/>
  <c r="N631" i="15" s="1"/>
  <c r="M632" i="15"/>
  <c r="N632" i="15" s="1"/>
  <c r="M633" i="15"/>
  <c r="N633" i="15" s="1"/>
  <c r="M634" i="15"/>
  <c r="N634" i="15" s="1"/>
  <c r="M635" i="15"/>
  <c r="N635" i="15" s="1"/>
  <c r="M636" i="15"/>
  <c r="N636" i="15" s="1"/>
  <c r="M637" i="15"/>
  <c r="N637" i="15" s="1"/>
  <c r="M638" i="15"/>
  <c r="N638" i="15" s="1"/>
  <c r="M639" i="15"/>
  <c r="N639" i="15" s="1"/>
  <c r="M640" i="15"/>
  <c r="N640" i="15" s="1"/>
  <c r="M641" i="15"/>
  <c r="N641" i="15" s="1"/>
  <c r="M642" i="15"/>
  <c r="N642" i="15" s="1"/>
  <c r="M643" i="15"/>
  <c r="N643" i="15" s="1"/>
  <c r="M644" i="15"/>
  <c r="N644" i="15" s="1"/>
  <c r="M645" i="15"/>
  <c r="N645" i="15" s="1"/>
  <c r="M646" i="15"/>
  <c r="N646" i="15" s="1"/>
  <c r="M647" i="15"/>
  <c r="N647" i="15" s="1"/>
  <c r="M648" i="15"/>
  <c r="N648" i="15" s="1"/>
  <c r="M649" i="15"/>
  <c r="N649" i="15" s="1"/>
  <c r="M650" i="15"/>
  <c r="N650" i="15" s="1"/>
  <c r="M651" i="15"/>
  <c r="N651" i="15" s="1"/>
  <c r="M652" i="15"/>
  <c r="N652" i="15" s="1"/>
  <c r="M653" i="15"/>
  <c r="N653" i="15" s="1"/>
  <c r="M654" i="15"/>
  <c r="N654" i="15" s="1"/>
  <c r="M655" i="15"/>
  <c r="N655" i="15" s="1"/>
  <c r="M656" i="15"/>
  <c r="N656" i="15" s="1"/>
  <c r="M657" i="15"/>
  <c r="N657" i="15" s="1"/>
  <c r="M658" i="15"/>
  <c r="N658" i="15" s="1"/>
  <c r="M659" i="15"/>
  <c r="N659" i="15" s="1"/>
  <c r="M660" i="15"/>
  <c r="N660" i="15" s="1"/>
  <c r="M661" i="15"/>
  <c r="N661" i="15" s="1"/>
  <c r="M662" i="15"/>
  <c r="N662" i="15" s="1"/>
  <c r="M663" i="15"/>
  <c r="N663" i="15" s="1"/>
  <c r="M664" i="15"/>
  <c r="N664" i="15" s="1"/>
  <c r="M665" i="15"/>
  <c r="N665" i="15" s="1"/>
  <c r="M666" i="15"/>
  <c r="N666" i="15" s="1"/>
  <c r="M667" i="15"/>
  <c r="N667" i="15" s="1"/>
  <c r="M668" i="15"/>
  <c r="N668" i="15" s="1"/>
  <c r="M669" i="15"/>
  <c r="N669" i="15" s="1"/>
  <c r="M670" i="15"/>
  <c r="N670" i="15" s="1"/>
  <c r="M671" i="15"/>
  <c r="N671" i="15" s="1"/>
  <c r="M672" i="15"/>
  <c r="N672" i="15" s="1"/>
  <c r="M673" i="15"/>
  <c r="N673" i="15" s="1"/>
  <c r="M674" i="15"/>
  <c r="N674" i="15" s="1"/>
  <c r="M675" i="15"/>
  <c r="N675" i="15" s="1"/>
  <c r="M676" i="15"/>
  <c r="N676" i="15" s="1"/>
  <c r="M677" i="15"/>
  <c r="N677" i="15" s="1"/>
  <c r="M678" i="15"/>
  <c r="N678" i="15" s="1"/>
  <c r="M679" i="15"/>
  <c r="N679" i="15" s="1"/>
  <c r="M680" i="15"/>
  <c r="N680" i="15" s="1"/>
  <c r="M681" i="15"/>
  <c r="N681" i="15" s="1"/>
  <c r="M682" i="15"/>
  <c r="N682" i="15" s="1"/>
  <c r="M683" i="15"/>
  <c r="N683" i="15" s="1"/>
  <c r="M684" i="15"/>
  <c r="N684" i="15" s="1"/>
  <c r="M685" i="15"/>
  <c r="N685" i="15" s="1"/>
  <c r="M686" i="15"/>
  <c r="N686" i="15" s="1"/>
  <c r="M687" i="15"/>
  <c r="N687" i="15" s="1"/>
  <c r="M688" i="15"/>
  <c r="N688" i="15" s="1"/>
  <c r="M689" i="15"/>
  <c r="N689" i="15" s="1"/>
  <c r="M690" i="15"/>
  <c r="N690" i="15" s="1"/>
  <c r="M691" i="15"/>
  <c r="N691" i="15" s="1"/>
  <c r="M692" i="15"/>
  <c r="N692" i="15" s="1"/>
  <c r="M693" i="15"/>
  <c r="N693" i="15" s="1"/>
  <c r="M694" i="15"/>
  <c r="N694" i="15" s="1"/>
  <c r="M695" i="15"/>
  <c r="N695" i="15" s="1"/>
  <c r="M696" i="15"/>
  <c r="N696" i="15" s="1"/>
  <c r="M697" i="15"/>
  <c r="N697" i="15" s="1"/>
  <c r="M698" i="15"/>
  <c r="N698" i="15" s="1"/>
  <c r="M699" i="15"/>
  <c r="N699" i="15" s="1"/>
  <c r="M700" i="15"/>
  <c r="N700" i="15" s="1"/>
  <c r="M701" i="15"/>
  <c r="N701" i="15" s="1"/>
  <c r="M702" i="15"/>
  <c r="N702" i="15" s="1"/>
  <c r="M703" i="15"/>
  <c r="N703" i="15" s="1"/>
  <c r="M704" i="15"/>
  <c r="N704" i="15" s="1"/>
  <c r="M705" i="15"/>
  <c r="N705" i="15" s="1"/>
  <c r="M706" i="15"/>
  <c r="N706" i="15" s="1"/>
  <c r="M707" i="15"/>
  <c r="N707" i="15" s="1"/>
  <c r="M708" i="15"/>
  <c r="N708" i="15" s="1"/>
  <c r="M709" i="15"/>
  <c r="N709" i="15" s="1"/>
  <c r="M710" i="15"/>
  <c r="N710" i="15" s="1"/>
  <c r="M711" i="15"/>
  <c r="N711" i="15" s="1"/>
  <c r="M712" i="15"/>
  <c r="N712" i="15" s="1"/>
  <c r="M713" i="15"/>
  <c r="N713" i="15" s="1"/>
  <c r="M714" i="15"/>
  <c r="N714" i="15" s="1"/>
  <c r="M715" i="15"/>
  <c r="N715" i="15" s="1"/>
  <c r="M716" i="15"/>
  <c r="N716" i="15" s="1"/>
  <c r="M717" i="15"/>
  <c r="N717" i="15" s="1"/>
  <c r="M718" i="15"/>
  <c r="N718" i="15" s="1"/>
  <c r="M719" i="15"/>
  <c r="N719" i="15" s="1"/>
  <c r="M720" i="15"/>
  <c r="N720" i="15" s="1"/>
  <c r="M721" i="15"/>
  <c r="N721" i="15" s="1"/>
  <c r="M722" i="15"/>
  <c r="N722" i="15" s="1"/>
  <c r="M723" i="15"/>
  <c r="N723" i="15" s="1"/>
  <c r="M724" i="15"/>
  <c r="N724" i="15" s="1"/>
  <c r="M725" i="15"/>
  <c r="N725" i="15" s="1"/>
  <c r="M726" i="15"/>
  <c r="N726" i="15" s="1"/>
  <c r="M727" i="15"/>
  <c r="N727" i="15" s="1"/>
  <c r="M728" i="15"/>
  <c r="N728" i="15" s="1"/>
  <c r="M729" i="15"/>
  <c r="N729" i="15" s="1"/>
  <c r="M730" i="15"/>
  <c r="N730" i="15" s="1"/>
  <c r="M731" i="15"/>
  <c r="N731" i="15" s="1"/>
  <c r="M732" i="15"/>
  <c r="N732" i="15" s="1"/>
  <c r="M733" i="15"/>
  <c r="N733" i="15" s="1"/>
  <c r="M734" i="15"/>
  <c r="N734" i="15" s="1"/>
  <c r="M735" i="15"/>
  <c r="N735" i="15" s="1"/>
  <c r="M736" i="15"/>
  <c r="N736" i="15" s="1"/>
  <c r="M737" i="15"/>
  <c r="N737" i="15" s="1"/>
  <c r="M738" i="15"/>
  <c r="N738" i="15" s="1"/>
  <c r="M739" i="15"/>
  <c r="N739" i="15" s="1"/>
  <c r="M740" i="15"/>
  <c r="N740" i="15" s="1"/>
  <c r="M741" i="15"/>
  <c r="N741" i="15" s="1"/>
  <c r="M742" i="15"/>
  <c r="N742" i="15" s="1"/>
  <c r="M743" i="15"/>
  <c r="N743" i="15" s="1"/>
  <c r="M744" i="15"/>
  <c r="N744" i="15" s="1"/>
  <c r="M745" i="15"/>
  <c r="N745" i="15" s="1"/>
  <c r="M746" i="15"/>
  <c r="N746" i="15" s="1"/>
  <c r="M747" i="15"/>
  <c r="N747" i="15" s="1"/>
  <c r="M748" i="15"/>
  <c r="N748" i="15" s="1"/>
  <c r="M749" i="15"/>
  <c r="N749" i="15" s="1"/>
  <c r="M750" i="15"/>
  <c r="N750" i="15" s="1"/>
  <c r="M751" i="15"/>
  <c r="N751" i="15" s="1"/>
  <c r="M752" i="15"/>
  <c r="N752" i="15" s="1"/>
  <c r="M753" i="15"/>
  <c r="N753" i="15" s="1"/>
  <c r="M754" i="15"/>
  <c r="N754" i="15" s="1"/>
  <c r="M755" i="15"/>
  <c r="N755" i="15" s="1"/>
  <c r="M756" i="15"/>
  <c r="N756" i="15" s="1"/>
  <c r="M757" i="15"/>
  <c r="N757" i="15" s="1"/>
  <c r="M758" i="15"/>
  <c r="N758" i="15" s="1"/>
  <c r="M759" i="15"/>
  <c r="N759" i="15" s="1"/>
  <c r="M760" i="15"/>
  <c r="N760" i="15" s="1"/>
  <c r="M761" i="15"/>
  <c r="N761" i="15" s="1"/>
  <c r="M762" i="15"/>
  <c r="N762" i="15" s="1"/>
  <c r="M763" i="15"/>
  <c r="N763" i="15" s="1"/>
  <c r="M764" i="15"/>
  <c r="N764" i="15" s="1"/>
  <c r="M765" i="15"/>
  <c r="N765" i="15" s="1"/>
  <c r="M766" i="15"/>
  <c r="N766" i="15" s="1"/>
  <c r="M767" i="15"/>
  <c r="N767" i="15" s="1"/>
  <c r="M768" i="15"/>
  <c r="N768" i="15" s="1"/>
  <c r="M769" i="15"/>
  <c r="N769" i="15" s="1"/>
  <c r="M770" i="15"/>
  <c r="N770" i="15" s="1"/>
  <c r="M771" i="15"/>
  <c r="N771" i="15" s="1"/>
  <c r="M772" i="15"/>
  <c r="N772" i="15" s="1"/>
  <c r="M773" i="15"/>
  <c r="N773" i="15" s="1"/>
  <c r="M774" i="15"/>
  <c r="N774" i="15" s="1"/>
  <c r="M775" i="15"/>
  <c r="N775" i="15" s="1"/>
  <c r="M776" i="15"/>
  <c r="N776" i="15" s="1"/>
  <c r="M777" i="15"/>
  <c r="N777" i="15" s="1"/>
  <c r="M778" i="15"/>
  <c r="N778" i="15" s="1"/>
  <c r="M779" i="15"/>
  <c r="N779" i="15" s="1"/>
  <c r="M780" i="15"/>
  <c r="N780" i="15" s="1"/>
  <c r="M781" i="15"/>
  <c r="N781" i="15" s="1"/>
  <c r="M782" i="15"/>
  <c r="N782" i="15" s="1"/>
  <c r="M783" i="15"/>
  <c r="N783" i="15" s="1"/>
  <c r="M784" i="15"/>
  <c r="N784" i="15" s="1"/>
  <c r="M785" i="15"/>
  <c r="N785" i="15" s="1"/>
  <c r="M786" i="15"/>
  <c r="N786" i="15" s="1"/>
  <c r="M787" i="15"/>
  <c r="N787" i="15" s="1"/>
  <c r="M788" i="15"/>
  <c r="N788" i="15" s="1"/>
  <c r="M789" i="15"/>
  <c r="N789" i="15" s="1"/>
  <c r="M790" i="15"/>
  <c r="N790" i="15" s="1"/>
  <c r="M791" i="15"/>
  <c r="N791" i="15" s="1"/>
  <c r="M792" i="15"/>
  <c r="N792" i="15" s="1"/>
  <c r="M793" i="15"/>
  <c r="N793" i="15" s="1"/>
  <c r="M794" i="15"/>
  <c r="N794" i="15" s="1"/>
  <c r="M795" i="15"/>
  <c r="N795" i="15" s="1"/>
  <c r="M796" i="15"/>
  <c r="N796" i="15" s="1"/>
  <c r="M797" i="15"/>
  <c r="N797" i="15" s="1"/>
  <c r="M798" i="15"/>
  <c r="N798" i="15" s="1"/>
  <c r="M799" i="15"/>
  <c r="N799" i="15" s="1"/>
  <c r="M800" i="15"/>
  <c r="N800" i="15" s="1"/>
  <c r="M801" i="15"/>
  <c r="N801" i="15" s="1"/>
  <c r="M802" i="15"/>
  <c r="N802" i="15" s="1"/>
  <c r="M803" i="15"/>
  <c r="N803" i="15" s="1"/>
  <c r="M804" i="15"/>
  <c r="N804" i="15" s="1"/>
  <c r="M805" i="15"/>
  <c r="N805" i="15" s="1"/>
  <c r="M806" i="15"/>
  <c r="N806" i="15" s="1"/>
  <c r="M807" i="15"/>
  <c r="N807" i="15" s="1"/>
  <c r="M808" i="15"/>
  <c r="N808" i="15" s="1"/>
  <c r="M809" i="15"/>
  <c r="N809" i="15" s="1"/>
  <c r="M810" i="15"/>
  <c r="N810" i="15" s="1"/>
  <c r="M811" i="15"/>
  <c r="N811" i="15" s="1"/>
  <c r="M812" i="15"/>
  <c r="N812" i="15" s="1"/>
  <c r="M813" i="15"/>
  <c r="N813" i="15" s="1"/>
  <c r="M814" i="15"/>
  <c r="N814" i="15" s="1"/>
  <c r="M815" i="15"/>
  <c r="N815" i="15" s="1"/>
  <c r="M816" i="15"/>
  <c r="N816" i="15" s="1"/>
  <c r="M817" i="15"/>
  <c r="N817" i="15" s="1"/>
  <c r="M818" i="15"/>
  <c r="N818" i="15" s="1"/>
  <c r="M819" i="15"/>
  <c r="N819" i="15" s="1"/>
  <c r="M820" i="15"/>
  <c r="N820" i="15" s="1"/>
  <c r="M821" i="15"/>
  <c r="N821" i="15" s="1"/>
  <c r="M822" i="15"/>
  <c r="N822" i="15" s="1"/>
  <c r="M823" i="15"/>
  <c r="N823" i="15" s="1"/>
  <c r="M824" i="15"/>
  <c r="N824" i="15" s="1"/>
  <c r="M825" i="15"/>
  <c r="N825" i="15" s="1"/>
  <c r="M826" i="15"/>
  <c r="N826" i="15" s="1"/>
  <c r="M827" i="15"/>
  <c r="N827" i="15" s="1"/>
  <c r="M828" i="15"/>
  <c r="N828" i="15" s="1"/>
  <c r="M829" i="15"/>
  <c r="N829" i="15" s="1"/>
  <c r="M830" i="15"/>
  <c r="N830" i="15" s="1"/>
  <c r="M831" i="15"/>
  <c r="N831" i="15" s="1"/>
  <c r="M832" i="15"/>
  <c r="N832" i="15" s="1"/>
  <c r="M833" i="15"/>
  <c r="N833" i="15" s="1"/>
  <c r="M834" i="15"/>
  <c r="N834" i="15" s="1"/>
  <c r="M835" i="15"/>
  <c r="N835" i="15" s="1"/>
  <c r="M836" i="15"/>
  <c r="N836" i="15" s="1"/>
  <c r="M837" i="15"/>
  <c r="N837" i="15" s="1"/>
  <c r="M838" i="15"/>
  <c r="N838" i="15" s="1"/>
  <c r="M839" i="15"/>
  <c r="N839" i="15" s="1"/>
  <c r="M840" i="15"/>
  <c r="N840" i="15" s="1"/>
  <c r="M841" i="15"/>
  <c r="N841" i="15" s="1"/>
  <c r="M842" i="15"/>
  <c r="N842" i="15" s="1"/>
  <c r="M843" i="15"/>
  <c r="N843" i="15" s="1"/>
  <c r="M844" i="15"/>
  <c r="N844" i="15" s="1"/>
  <c r="M845" i="15"/>
  <c r="N845" i="15" s="1"/>
  <c r="M846" i="15"/>
  <c r="N846" i="15" s="1"/>
  <c r="M847" i="15"/>
  <c r="N847" i="15" s="1"/>
  <c r="M848" i="15"/>
  <c r="N848" i="15" s="1"/>
  <c r="M849" i="15"/>
  <c r="N849" i="15" s="1"/>
  <c r="M850" i="15"/>
  <c r="N850" i="15" s="1"/>
  <c r="M851" i="15"/>
  <c r="N851" i="15" s="1"/>
  <c r="M852" i="15"/>
  <c r="N852" i="15" s="1"/>
  <c r="M853" i="15"/>
  <c r="N853" i="15" s="1"/>
  <c r="M854" i="15"/>
  <c r="N854" i="15" s="1"/>
  <c r="M855" i="15"/>
  <c r="N855" i="15" s="1"/>
  <c r="M856" i="15"/>
  <c r="N856" i="15" s="1"/>
  <c r="M857" i="15"/>
  <c r="N857" i="15" s="1"/>
  <c r="M858" i="15"/>
  <c r="N858" i="15" s="1"/>
  <c r="M859" i="15"/>
  <c r="N859" i="15" s="1"/>
  <c r="M860" i="15"/>
  <c r="N860" i="15" s="1"/>
  <c r="M861" i="15"/>
  <c r="N861" i="15" s="1"/>
  <c r="M862" i="15"/>
  <c r="N862" i="15" s="1"/>
  <c r="M863" i="15"/>
  <c r="N863" i="15" s="1"/>
  <c r="M864" i="15"/>
  <c r="N864" i="15" s="1"/>
  <c r="M865" i="15"/>
  <c r="N865" i="15" s="1"/>
  <c r="M866" i="15"/>
  <c r="N866" i="15" s="1"/>
  <c r="M867" i="15"/>
  <c r="N867" i="15" s="1"/>
  <c r="M868" i="15"/>
  <c r="N868" i="15" s="1"/>
  <c r="M869" i="15"/>
  <c r="N869" i="15" s="1"/>
  <c r="M870" i="15"/>
  <c r="N870" i="15" s="1"/>
  <c r="M871" i="15"/>
  <c r="N871" i="15" s="1"/>
  <c r="M872" i="15"/>
  <c r="N872" i="15" s="1"/>
  <c r="M873" i="15"/>
  <c r="N873" i="15" s="1"/>
  <c r="M874" i="15"/>
  <c r="N874" i="15" s="1"/>
  <c r="M875" i="15"/>
  <c r="N875" i="15" s="1"/>
  <c r="M876" i="15"/>
  <c r="N876" i="15" s="1"/>
  <c r="M877" i="15"/>
  <c r="N877" i="15" s="1"/>
  <c r="M878" i="15"/>
  <c r="N878" i="15" s="1"/>
  <c r="M879" i="15"/>
  <c r="N879" i="15" s="1"/>
  <c r="M880" i="15"/>
  <c r="N880" i="15" s="1"/>
  <c r="M881" i="15"/>
  <c r="N881" i="15" s="1"/>
  <c r="M882" i="15"/>
  <c r="N882" i="15" s="1"/>
  <c r="M883" i="15"/>
  <c r="N883" i="15" s="1"/>
  <c r="M884" i="15"/>
  <c r="N884" i="15" s="1"/>
  <c r="M885" i="15"/>
  <c r="N885" i="15" s="1"/>
  <c r="M886" i="15"/>
  <c r="N886" i="15" s="1"/>
  <c r="M887" i="15"/>
  <c r="N887" i="15" s="1"/>
  <c r="M888" i="15"/>
  <c r="N888" i="15" s="1"/>
  <c r="M889" i="15"/>
  <c r="N889" i="15" s="1"/>
  <c r="M890" i="15"/>
  <c r="N890" i="15" s="1"/>
  <c r="M891" i="15"/>
  <c r="N891" i="15" s="1"/>
  <c r="M892" i="15"/>
  <c r="N892" i="15" s="1"/>
  <c r="M893" i="15"/>
  <c r="N893" i="15" s="1"/>
  <c r="M894" i="15"/>
  <c r="N894" i="15" s="1"/>
  <c r="M895" i="15"/>
  <c r="N895" i="15" s="1"/>
  <c r="M896" i="15"/>
  <c r="N896" i="15" s="1"/>
  <c r="M897" i="15"/>
  <c r="N897" i="15" s="1"/>
  <c r="M898" i="15"/>
  <c r="N898" i="15" s="1"/>
  <c r="M899" i="15"/>
  <c r="N899" i="15" s="1"/>
  <c r="M900" i="15"/>
  <c r="N900" i="15" s="1"/>
  <c r="M901" i="15"/>
  <c r="N901" i="15" s="1"/>
  <c r="M902" i="15"/>
  <c r="N902" i="15" s="1"/>
  <c r="M903" i="15"/>
  <c r="N903" i="15" s="1"/>
  <c r="M904" i="15"/>
  <c r="N904" i="15" s="1"/>
  <c r="M905" i="15"/>
  <c r="N905" i="15" s="1"/>
  <c r="M906" i="15"/>
  <c r="N906" i="15" s="1"/>
  <c r="M907" i="15"/>
  <c r="N907" i="15" s="1"/>
  <c r="M908" i="15"/>
  <c r="N908" i="15" s="1"/>
  <c r="M909" i="15"/>
  <c r="N909" i="15" s="1"/>
  <c r="M910" i="15"/>
  <c r="N910" i="15" s="1"/>
  <c r="M911" i="15"/>
  <c r="N911" i="15" s="1"/>
  <c r="M912" i="15"/>
  <c r="N912" i="15" s="1"/>
  <c r="M913" i="15"/>
  <c r="N913" i="15" s="1"/>
  <c r="M914" i="15"/>
  <c r="N914" i="15" s="1"/>
  <c r="M915" i="15"/>
  <c r="N915" i="15" s="1"/>
  <c r="M916" i="15"/>
  <c r="N916" i="15" s="1"/>
  <c r="M917" i="15"/>
  <c r="N917" i="15" s="1"/>
  <c r="M918" i="15"/>
  <c r="N918" i="15" s="1"/>
  <c r="M919" i="15"/>
  <c r="N919" i="15" s="1"/>
  <c r="M920" i="15"/>
  <c r="N920" i="15" s="1"/>
  <c r="M921" i="15"/>
  <c r="N921" i="15" s="1"/>
  <c r="M922" i="15"/>
  <c r="N922" i="15" s="1"/>
  <c r="M923" i="15"/>
  <c r="N923" i="15" s="1"/>
  <c r="M924" i="15"/>
  <c r="N924" i="15" s="1"/>
  <c r="M925" i="15"/>
  <c r="N925" i="15" s="1"/>
  <c r="M926" i="15"/>
  <c r="N926" i="15" s="1"/>
  <c r="M927" i="15"/>
  <c r="N927" i="15" s="1"/>
  <c r="M928" i="15"/>
  <c r="N928" i="15" s="1"/>
  <c r="M929" i="15"/>
  <c r="N929" i="15" s="1"/>
  <c r="M930" i="15"/>
  <c r="N930" i="15" s="1"/>
  <c r="M931" i="15"/>
  <c r="N931" i="15" s="1"/>
  <c r="M932" i="15"/>
  <c r="N932" i="15" s="1"/>
  <c r="M933" i="15"/>
  <c r="N933" i="15" s="1"/>
  <c r="M934" i="15"/>
  <c r="N934" i="15" s="1"/>
  <c r="M935" i="15"/>
  <c r="N935" i="15" s="1"/>
  <c r="M936" i="15"/>
  <c r="N936" i="15" s="1"/>
  <c r="M937" i="15"/>
  <c r="N937" i="15" s="1"/>
  <c r="M938" i="15"/>
  <c r="N938" i="15" s="1"/>
  <c r="M939" i="15"/>
  <c r="N939" i="15" s="1"/>
  <c r="M940" i="15"/>
  <c r="N940" i="15" s="1"/>
  <c r="M941" i="15"/>
  <c r="N941" i="15" s="1"/>
  <c r="M942" i="15"/>
  <c r="N942" i="15" s="1"/>
  <c r="M943" i="15"/>
  <c r="N943" i="15" s="1"/>
  <c r="M944" i="15"/>
  <c r="N944" i="15" s="1"/>
  <c r="M945" i="15"/>
  <c r="N945" i="15" s="1"/>
  <c r="M946" i="15"/>
  <c r="N946" i="15" s="1"/>
  <c r="M947" i="15"/>
  <c r="N947" i="15" s="1"/>
  <c r="M948" i="15"/>
  <c r="N948" i="15" s="1"/>
  <c r="M949" i="15"/>
  <c r="N949" i="15" s="1"/>
  <c r="M950" i="15"/>
  <c r="N950" i="15" s="1"/>
  <c r="M951" i="15"/>
  <c r="N951" i="15" s="1"/>
  <c r="M952" i="15"/>
  <c r="N952" i="15" s="1"/>
  <c r="M953" i="15"/>
  <c r="N953" i="15" s="1"/>
  <c r="M954" i="15"/>
  <c r="N954" i="15" s="1"/>
  <c r="M955" i="15"/>
  <c r="N955" i="15" s="1"/>
  <c r="M956" i="15"/>
  <c r="N956" i="15" s="1"/>
  <c r="M957" i="15"/>
  <c r="N957" i="15" s="1"/>
  <c r="M958" i="15"/>
  <c r="N958" i="15" s="1"/>
  <c r="M959" i="15"/>
  <c r="N959" i="15" s="1"/>
  <c r="M960" i="15"/>
  <c r="N960" i="15" s="1"/>
  <c r="M961" i="15"/>
  <c r="N961" i="15" s="1"/>
  <c r="M962" i="15"/>
  <c r="N962" i="15" s="1"/>
  <c r="M963" i="15"/>
  <c r="N963" i="15" s="1"/>
  <c r="M964" i="15"/>
  <c r="N964" i="15" s="1"/>
  <c r="M965" i="15"/>
  <c r="N965" i="15" s="1"/>
  <c r="M966" i="15"/>
  <c r="N966" i="15" s="1"/>
  <c r="M967" i="15"/>
  <c r="N967" i="15" s="1"/>
  <c r="M968" i="15"/>
  <c r="N968" i="15" s="1"/>
  <c r="M969" i="15"/>
  <c r="N969" i="15" s="1"/>
  <c r="M970" i="15"/>
  <c r="N970" i="15" s="1"/>
  <c r="M971" i="15"/>
  <c r="N971" i="15" s="1"/>
  <c r="M972" i="15"/>
  <c r="N972" i="15" s="1"/>
  <c r="M973" i="15"/>
  <c r="N973" i="15" s="1"/>
  <c r="M974" i="15"/>
  <c r="N974" i="15" s="1"/>
  <c r="M975" i="15"/>
  <c r="N975" i="15" s="1"/>
  <c r="M976" i="15"/>
  <c r="N976" i="15" s="1"/>
  <c r="M977" i="15"/>
  <c r="N977" i="15" s="1"/>
  <c r="M978" i="15"/>
  <c r="N978" i="15" s="1"/>
  <c r="M979" i="15"/>
  <c r="N979" i="15" s="1"/>
  <c r="M980" i="15"/>
  <c r="N980" i="15" s="1"/>
  <c r="M981" i="15"/>
  <c r="N981" i="15" s="1"/>
  <c r="M982" i="15"/>
  <c r="N982" i="15" s="1"/>
  <c r="M983" i="15"/>
  <c r="N983" i="15" s="1"/>
  <c r="M984" i="15"/>
  <c r="N984" i="15" s="1"/>
  <c r="M985" i="15"/>
  <c r="N985" i="15" s="1"/>
  <c r="M986" i="15"/>
  <c r="N986" i="15" s="1"/>
  <c r="M987" i="15"/>
  <c r="N987" i="15" s="1"/>
  <c r="M13" i="15"/>
  <c r="N13" i="15" s="1"/>
  <c r="M14" i="15"/>
  <c r="N14" i="15" s="1"/>
  <c r="M15" i="15"/>
  <c r="N15" i="15" s="1"/>
  <c r="M16" i="15"/>
  <c r="N16" i="15" s="1"/>
  <c r="M17" i="15"/>
  <c r="N17" i="15" s="1"/>
  <c r="M18" i="15"/>
  <c r="N18" i="15" s="1"/>
  <c r="M19" i="15"/>
  <c r="N19" i="15" s="1"/>
  <c r="M20" i="15"/>
  <c r="N20" i="15" s="1"/>
  <c r="M21" i="15"/>
  <c r="N21" i="15" s="1"/>
  <c r="M22" i="15"/>
  <c r="N22" i="15" s="1"/>
  <c r="M23" i="15"/>
  <c r="N23" i="15" s="1"/>
  <c r="M24" i="15"/>
  <c r="N24" i="15" s="1"/>
  <c r="M25" i="15"/>
  <c r="N25" i="15" s="1"/>
  <c r="M26" i="15"/>
  <c r="N26" i="15" s="1"/>
  <c r="M27" i="15"/>
  <c r="N27" i="15" s="1"/>
  <c r="M28" i="15"/>
  <c r="N28" i="15" s="1"/>
  <c r="M29" i="15"/>
  <c r="N29" i="15" s="1"/>
  <c r="M30" i="15"/>
  <c r="N30" i="15" s="1"/>
  <c r="M31" i="15"/>
  <c r="N31" i="15" s="1"/>
  <c r="M32" i="15"/>
  <c r="N32" i="15" s="1"/>
  <c r="M33" i="15"/>
  <c r="N33" i="15" s="1"/>
  <c r="M34" i="15"/>
  <c r="N34" i="15" s="1"/>
  <c r="M35" i="15"/>
  <c r="N35" i="15" s="1"/>
  <c r="M36" i="15"/>
  <c r="N36" i="15" s="1"/>
  <c r="M37" i="15"/>
  <c r="N37" i="15" s="1"/>
  <c r="M38" i="15"/>
  <c r="N38" i="15" s="1"/>
  <c r="M39" i="15"/>
  <c r="N39" i="15" s="1"/>
  <c r="M40" i="15"/>
  <c r="N40" i="15" s="1"/>
  <c r="M41" i="15"/>
  <c r="N41" i="15" s="1"/>
  <c r="M42" i="15"/>
  <c r="N42" i="15" s="1"/>
  <c r="M3" i="15"/>
  <c r="N3" i="15" s="1"/>
  <c r="M4" i="15"/>
  <c r="N4" i="15" s="1"/>
  <c r="M5" i="15"/>
  <c r="N5" i="15" s="1"/>
  <c r="M6" i="15"/>
  <c r="N6" i="15" s="1"/>
  <c r="M7" i="15"/>
  <c r="N7" i="15" s="1"/>
  <c r="M8" i="15"/>
  <c r="N8" i="15" s="1"/>
  <c r="M9" i="15"/>
  <c r="N9" i="15" s="1"/>
  <c r="M10" i="15"/>
  <c r="N10" i="15" s="1"/>
  <c r="M11" i="15"/>
  <c r="N11" i="15" s="1"/>
  <c r="M12" i="15"/>
  <c r="N12" i="15" s="1"/>
  <c r="B957" i="15" l="1"/>
  <c r="E957" i="15" s="1"/>
  <c r="B842" i="15"/>
  <c r="E842" i="15" s="1"/>
  <c r="B968" i="15"/>
  <c r="D968" i="15" s="1"/>
  <c r="B268" i="15"/>
  <c r="D268" i="15" s="1"/>
  <c r="B850" i="15"/>
  <c r="E850" i="15" s="1"/>
  <c r="B908" i="15"/>
  <c r="B734" i="15"/>
  <c r="E734" i="15" s="1"/>
  <c r="F734" i="15" s="1"/>
  <c r="B904" i="15"/>
  <c r="C904" i="15" s="1"/>
  <c r="B697" i="15"/>
  <c r="E697" i="15" s="1"/>
  <c r="B993" i="15"/>
  <c r="E993" i="15" s="1"/>
  <c r="B936" i="15"/>
  <c r="E936" i="15" s="1"/>
  <c r="F936" i="15" s="1"/>
  <c r="B882" i="15"/>
  <c r="B813" i="15"/>
  <c r="E813" i="15" s="1"/>
  <c r="B601" i="15"/>
  <c r="E601" i="15" s="1"/>
  <c r="B989" i="15"/>
  <c r="E989" i="15" s="1"/>
  <c r="F989" i="15" s="1"/>
  <c r="B929" i="15"/>
  <c r="E929" i="15" s="1"/>
  <c r="F929" i="15" s="1"/>
  <c r="B872" i="15"/>
  <c r="B799" i="15"/>
  <c r="E799" i="15" s="1"/>
  <c r="B574" i="15"/>
  <c r="E574" i="15" s="1"/>
  <c r="F574" i="15" s="1"/>
  <c r="B1000" i="15"/>
  <c r="E1000" i="15" s="1"/>
  <c r="F1000" i="15" s="1"/>
  <c r="B972" i="15"/>
  <c r="B946" i="15"/>
  <c r="B914" i="15"/>
  <c r="E914" i="15" s="1"/>
  <c r="F914" i="15" s="1"/>
  <c r="B886" i="15"/>
  <c r="C886" i="15" s="1"/>
  <c r="B861" i="15"/>
  <c r="E861" i="15" s="1"/>
  <c r="B822" i="15"/>
  <c r="E822" i="15" s="1"/>
  <c r="B754" i="15"/>
  <c r="E754" i="15" s="1"/>
  <c r="F754" i="15" s="1"/>
  <c r="B650" i="15"/>
  <c r="C650" i="15" s="1"/>
  <c r="B371" i="15"/>
  <c r="E371" i="15" s="1"/>
  <c r="B978" i="15"/>
  <c r="E978" i="15" s="1"/>
  <c r="B950" i="15"/>
  <c r="E950" i="15" s="1"/>
  <c r="F950" i="15" s="1"/>
  <c r="B925" i="15"/>
  <c r="E925" i="15" s="1"/>
  <c r="F925" i="15" s="1"/>
  <c r="B893" i="15"/>
  <c r="E893" i="15" s="1"/>
  <c r="B865" i="15"/>
  <c r="E865" i="15" s="1"/>
  <c r="B837" i="15"/>
  <c r="E837" i="15" s="1"/>
  <c r="F837" i="15" s="1"/>
  <c r="B770" i="15"/>
  <c r="E770" i="15" s="1"/>
  <c r="F770" i="15" s="1"/>
  <c r="B675" i="15"/>
  <c r="E675" i="15" s="1"/>
  <c r="G986" i="15"/>
  <c r="G817" i="15"/>
  <c r="I817" i="15" s="1"/>
  <c r="B276" i="15"/>
  <c r="B380" i="15"/>
  <c r="B479" i="15"/>
  <c r="E479" i="15" s="1"/>
  <c r="B545" i="15"/>
  <c r="E545" i="15" s="1"/>
  <c r="F545" i="15" s="1"/>
  <c r="B579" i="15"/>
  <c r="E579" i="15" s="1"/>
  <c r="F579" i="15" s="1"/>
  <c r="B602" i="15"/>
  <c r="E602" i="15" s="1"/>
  <c r="B629" i="15"/>
  <c r="E629" i="15" s="1"/>
  <c r="B654" i="15"/>
  <c r="E654" i="15" s="1"/>
  <c r="F654" i="15" s="1"/>
  <c r="B678" i="15"/>
  <c r="B698" i="15"/>
  <c r="E698" i="15" s="1"/>
  <c r="B718" i="15"/>
  <c r="E718" i="15" s="1"/>
  <c r="B735" i="15"/>
  <c r="D735" i="15" s="1"/>
  <c r="B755" i="15"/>
  <c r="E755" i="15" s="1"/>
  <c r="F755" i="15" s="1"/>
  <c r="B773" i="15"/>
  <c r="E773" i="15" s="1"/>
  <c r="B786" i="15"/>
  <c r="E786" i="15" s="1"/>
  <c r="B801" i="15"/>
  <c r="E801" i="15" s="1"/>
  <c r="B815" i="15"/>
  <c r="B829" i="15"/>
  <c r="E829" i="15" s="1"/>
  <c r="F829" i="15" s="1"/>
  <c r="B843" i="15"/>
  <c r="E843" i="15" s="1"/>
  <c r="B856" i="15"/>
  <c r="E856" i="15" s="1"/>
  <c r="F856" i="15" s="1"/>
  <c r="B866" i="15"/>
  <c r="E866" i="15" s="1"/>
  <c r="F866" i="15" s="1"/>
  <c r="B877" i="15"/>
  <c r="E877" i="15" s="1"/>
  <c r="F877" i="15" s="1"/>
  <c r="B888" i="15"/>
  <c r="B898" i="15"/>
  <c r="E898" i="15" s="1"/>
  <c r="F898" i="15" s="1"/>
  <c r="B909" i="15"/>
  <c r="E909" i="15" s="1"/>
  <c r="B920" i="15"/>
  <c r="B930" i="15"/>
  <c r="E930" i="15" s="1"/>
  <c r="B941" i="15"/>
  <c r="E941" i="15" s="1"/>
  <c r="F941" i="15" s="1"/>
  <c r="B952" i="15"/>
  <c r="C952" i="15" s="1"/>
  <c r="B962" i="15"/>
  <c r="B973" i="15"/>
  <c r="E973" i="15" s="1"/>
  <c r="B984" i="15"/>
  <c r="D984" i="15" s="1"/>
  <c r="B994" i="15"/>
  <c r="E994" i="15" s="1"/>
  <c r="F994" i="15" s="1"/>
  <c r="B112" i="15"/>
  <c r="E112" i="15" s="1"/>
  <c r="B323" i="15"/>
  <c r="E323" i="15" s="1"/>
  <c r="B423" i="15"/>
  <c r="E423" i="15" s="1"/>
  <c r="F423" i="15" s="1"/>
  <c r="B517" i="15"/>
  <c r="E517" i="15" s="1"/>
  <c r="F517" i="15" s="1"/>
  <c r="B561" i="15"/>
  <c r="B587" i="15"/>
  <c r="E587" i="15" s="1"/>
  <c r="B611" i="15"/>
  <c r="E611" i="15" s="1"/>
  <c r="F611" i="15" s="1"/>
  <c r="B638" i="15"/>
  <c r="B665" i="15"/>
  <c r="E665" i="15" s="1"/>
  <c r="F665" i="15" s="1"/>
  <c r="B686" i="15"/>
  <c r="E686" i="15" s="1"/>
  <c r="B706" i="15"/>
  <c r="E706" i="15" s="1"/>
  <c r="F706" i="15" s="1"/>
  <c r="B725" i="15"/>
  <c r="E725" i="15" s="1"/>
  <c r="B743" i="15"/>
  <c r="B762" i="15"/>
  <c r="E762" i="15" s="1"/>
  <c r="B778" i="15"/>
  <c r="E778" i="15" s="1"/>
  <c r="B791" i="15"/>
  <c r="E791" i="15" s="1"/>
  <c r="B806" i="15"/>
  <c r="E806" i="15" s="1"/>
  <c r="B821" i="15"/>
  <c r="E821" i="15" s="1"/>
  <c r="B834" i="15"/>
  <c r="E834" i="15" s="1"/>
  <c r="F834" i="15" s="1"/>
  <c r="B849" i="15"/>
  <c r="E849" i="15" s="1"/>
  <c r="F849" i="15" s="1"/>
  <c r="B860" i="15"/>
  <c r="E860" i="15" s="1"/>
  <c r="F860" i="15" s="1"/>
  <c r="B870" i="15"/>
  <c r="E870" i="15" s="1"/>
  <c r="B881" i="15"/>
  <c r="E881" i="15" s="1"/>
  <c r="B892" i="15"/>
  <c r="D892" i="15" s="1"/>
  <c r="B902" i="15"/>
  <c r="B913" i="15"/>
  <c r="E913" i="15" s="1"/>
  <c r="B924" i="15"/>
  <c r="E924" i="15" s="1"/>
  <c r="F924" i="15" s="1"/>
  <c r="B934" i="15"/>
  <c r="E934" i="15" s="1"/>
  <c r="F934" i="15" s="1"/>
  <c r="B945" i="15"/>
  <c r="B956" i="15"/>
  <c r="B966" i="15"/>
  <c r="E966" i="15" s="1"/>
  <c r="F966" i="15" s="1"/>
  <c r="B977" i="15"/>
  <c r="E977" i="15" s="1"/>
  <c r="F977" i="15" s="1"/>
  <c r="B988" i="15"/>
  <c r="B998" i="15"/>
  <c r="E998" i="15" s="1"/>
  <c r="B140" i="15"/>
  <c r="E140" i="15" s="1"/>
  <c r="F140" i="15" s="1"/>
  <c r="B327" i="15"/>
  <c r="E327" i="15" s="1"/>
  <c r="F327" i="15" s="1"/>
  <c r="B427" i="15"/>
  <c r="B522" i="15"/>
  <c r="E522" i="15" s="1"/>
  <c r="B565" i="15"/>
  <c r="E565" i="15" s="1"/>
  <c r="F565" i="15" s="1"/>
  <c r="B590" i="15"/>
  <c r="D590" i="15" s="1"/>
  <c r="B617" i="15"/>
  <c r="B639" i="15"/>
  <c r="E639" i="15" s="1"/>
  <c r="B666" i="15"/>
  <c r="E666" i="15" s="1"/>
  <c r="F666" i="15" s="1"/>
  <c r="B690" i="15"/>
  <c r="D690" i="15" s="1"/>
  <c r="B707" i="15"/>
  <c r="B727" i="15"/>
  <c r="E727" i="15" s="1"/>
  <c r="B746" i="15"/>
  <c r="E746" i="15" s="1"/>
  <c r="F746" i="15" s="1"/>
  <c r="B765" i="15"/>
  <c r="B779" i="15"/>
  <c r="B794" i="15"/>
  <c r="E794" i="15" s="1"/>
  <c r="B807" i="15"/>
  <c r="E807" i="15" s="1"/>
  <c r="F807" i="15" s="1"/>
  <c r="B982" i="15"/>
  <c r="E982" i="15" s="1"/>
  <c r="B961" i="15"/>
  <c r="E961" i="15" s="1"/>
  <c r="B940" i="15"/>
  <c r="B918" i="15"/>
  <c r="D918" i="15" s="1"/>
  <c r="B897" i="15"/>
  <c r="B876" i="15"/>
  <c r="B854" i="15"/>
  <c r="E854" i="15" s="1"/>
  <c r="B827" i="15"/>
  <c r="E827" i="15" s="1"/>
  <c r="F827" i="15" s="1"/>
  <c r="B785" i="15"/>
  <c r="C785" i="15" s="1"/>
  <c r="B714" i="15"/>
  <c r="E714" i="15" s="1"/>
  <c r="B625" i="15"/>
  <c r="E625" i="15" s="1"/>
  <c r="B476" i="15"/>
  <c r="E476" i="15" s="1"/>
  <c r="F476" i="15" s="1"/>
  <c r="B997" i="15"/>
  <c r="E997" i="15" s="1"/>
  <c r="F997" i="15" s="1"/>
  <c r="B986" i="15"/>
  <c r="E986" i="15" s="1"/>
  <c r="B981" i="15"/>
  <c r="E981" i="15" s="1"/>
  <c r="B970" i="15"/>
  <c r="E970" i="15" s="1"/>
  <c r="F970" i="15" s="1"/>
  <c r="B965" i="15"/>
  <c r="D965" i="15" s="1"/>
  <c r="B1001" i="15"/>
  <c r="E1001" i="15" s="1"/>
  <c r="B996" i="15"/>
  <c r="B990" i="15"/>
  <c r="E990" i="15" s="1"/>
  <c r="F990" i="15" s="1"/>
  <c r="B985" i="15"/>
  <c r="E985" i="15" s="1"/>
  <c r="F985" i="15" s="1"/>
  <c r="B980" i="15"/>
  <c r="B974" i="15"/>
  <c r="E974" i="15" s="1"/>
  <c r="B969" i="15"/>
  <c r="E969" i="15" s="1"/>
  <c r="F969" i="15" s="1"/>
  <c r="B964" i="15"/>
  <c r="D964" i="15" s="1"/>
  <c r="B958" i="15"/>
  <c r="E958" i="15" s="1"/>
  <c r="B953" i="15"/>
  <c r="E953" i="15" s="1"/>
  <c r="B948" i="15"/>
  <c r="E948" i="15" s="1"/>
  <c r="F948" i="15" s="1"/>
  <c r="B942" i="15"/>
  <c r="E942" i="15" s="1"/>
  <c r="F942" i="15" s="1"/>
  <c r="B937" i="15"/>
  <c r="B932" i="15"/>
  <c r="B926" i="15"/>
  <c r="E926" i="15" s="1"/>
  <c r="F926" i="15" s="1"/>
  <c r="B921" i="15"/>
  <c r="E921" i="15" s="1"/>
  <c r="F921" i="15" s="1"/>
  <c r="B916" i="15"/>
  <c r="D916" i="15" s="1"/>
  <c r="B910" i="15"/>
  <c r="E910" i="15" s="1"/>
  <c r="B905" i="15"/>
  <c r="E905" i="15" s="1"/>
  <c r="F905" i="15" s="1"/>
  <c r="B900" i="15"/>
  <c r="C900" i="15" s="1"/>
  <c r="B894" i="15"/>
  <c r="E894" i="15" s="1"/>
  <c r="B889" i="15"/>
  <c r="E889" i="15" s="1"/>
  <c r="B884" i="15"/>
  <c r="E884" i="15" s="1"/>
  <c r="F884" i="15" s="1"/>
  <c r="B878" i="15"/>
  <c r="E878" i="15" s="1"/>
  <c r="B873" i="15"/>
  <c r="E873" i="15" s="1"/>
  <c r="F873" i="15" s="1"/>
  <c r="B868" i="15"/>
  <c r="E868" i="15" s="1"/>
  <c r="F868" i="15" s="1"/>
  <c r="B862" i="15"/>
  <c r="E862" i="15" s="1"/>
  <c r="F862" i="15" s="1"/>
  <c r="B857" i="15"/>
  <c r="E857" i="15" s="1"/>
  <c r="F857" i="15" s="1"/>
  <c r="B852" i="15"/>
  <c r="E852" i="15" s="1"/>
  <c r="F852" i="15" s="1"/>
  <c r="B845" i="15"/>
  <c r="E845" i="15" s="1"/>
  <c r="B838" i="15"/>
  <c r="E838" i="15" s="1"/>
  <c r="F838" i="15" s="1"/>
  <c r="B831" i="15"/>
  <c r="E831" i="15" s="1"/>
  <c r="F831" i="15" s="1"/>
  <c r="B823" i="15"/>
  <c r="C823" i="15" s="1"/>
  <c r="B817" i="15"/>
  <c r="E817" i="15" s="1"/>
  <c r="B810" i="15"/>
  <c r="E810" i="15" s="1"/>
  <c r="F810" i="15" s="1"/>
  <c r="B802" i="15"/>
  <c r="C802" i="15" s="1"/>
  <c r="B795" i="15"/>
  <c r="B789" i="15"/>
  <c r="E789" i="15" s="1"/>
  <c r="B781" i="15"/>
  <c r="E781" i="15" s="1"/>
  <c r="F781" i="15" s="1"/>
  <c r="B774" i="15"/>
  <c r="D774" i="15" s="1"/>
  <c r="B767" i="15"/>
  <c r="E767" i="15" s="1"/>
  <c r="F767" i="15" s="1"/>
  <c r="B757" i="15"/>
  <c r="E757" i="15" s="1"/>
  <c r="B749" i="15"/>
  <c r="E749" i="15" s="1"/>
  <c r="F749" i="15" s="1"/>
  <c r="B739" i="15"/>
  <c r="E739" i="15" s="1"/>
  <c r="B729" i="15"/>
  <c r="D729" i="15" s="1"/>
  <c r="B719" i="15"/>
  <c r="B711" i="15"/>
  <c r="E711" i="15" s="1"/>
  <c r="F711" i="15" s="1"/>
  <c r="B701" i="15"/>
  <c r="E701" i="15" s="1"/>
  <c r="F701" i="15" s="1"/>
  <c r="B691" i="15"/>
  <c r="D691" i="15" s="1"/>
  <c r="B682" i="15"/>
  <c r="E682" i="15" s="1"/>
  <c r="B667" i="15"/>
  <c r="E667" i="15" s="1"/>
  <c r="F667" i="15" s="1"/>
  <c r="B657" i="15"/>
  <c r="B645" i="15"/>
  <c r="E645" i="15" s="1"/>
  <c r="F645" i="15" s="1"/>
  <c r="B630" i="15"/>
  <c r="E630" i="15" s="1"/>
  <c r="B618" i="15"/>
  <c r="E618" i="15" s="1"/>
  <c r="F618" i="15" s="1"/>
  <c r="B607" i="15"/>
  <c r="E607" i="15" s="1"/>
  <c r="F607" i="15" s="1"/>
  <c r="B593" i="15"/>
  <c r="B581" i="15"/>
  <c r="B569" i="15"/>
  <c r="E569" i="15" s="1"/>
  <c r="F569" i="15" s="1"/>
  <c r="B554" i="15"/>
  <c r="E554" i="15" s="1"/>
  <c r="F554" i="15" s="1"/>
  <c r="B531" i="15"/>
  <c r="D531" i="15" s="1"/>
  <c r="B499" i="15"/>
  <c r="E499" i="15" s="1"/>
  <c r="B447" i="15"/>
  <c r="E447" i="15" s="1"/>
  <c r="F447" i="15" s="1"/>
  <c r="B396" i="15"/>
  <c r="E396" i="15" s="1"/>
  <c r="F396" i="15" s="1"/>
  <c r="B348" i="15"/>
  <c r="E348" i="15" s="1"/>
  <c r="B295" i="15"/>
  <c r="B220" i="15"/>
  <c r="E220" i="15" s="1"/>
  <c r="F220" i="15" s="1"/>
  <c r="B12" i="15"/>
  <c r="E12" i="15" s="1"/>
  <c r="F12" i="15" s="1"/>
  <c r="B992" i="15"/>
  <c r="E992" i="15" s="1"/>
  <c r="F992" i="15" s="1"/>
  <c r="B976" i="15"/>
  <c r="D976" i="15" s="1"/>
  <c r="B960" i="15"/>
  <c r="E960" i="15" s="1"/>
  <c r="F960" i="15" s="1"/>
  <c r="B954" i="15"/>
  <c r="B949" i="15"/>
  <c r="E949" i="15" s="1"/>
  <c r="F949" i="15" s="1"/>
  <c r="B944" i="15"/>
  <c r="E944" i="15" s="1"/>
  <c r="F944" i="15" s="1"/>
  <c r="B938" i="15"/>
  <c r="E938" i="15" s="1"/>
  <c r="F938" i="15" s="1"/>
  <c r="B933" i="15"/>
  <c r="C933" i="15" s="1"/>
  <c r="B928" i="15"/>
  <c r="D928" i="15" s="1"/>
  <c r="B922" i="15"/>
  <c r="E922" i="15" s="1"/>
  <c r="B917" i="15"/>
  <c r="E917" i="15" s="1"/>
  <c r="F917" i="15" s="1"/>
  <c r="B912" i="15"/>
  <c r="E912" i="15" s="1"/>
  <c r="F912" i="15" s="1"/>
  <c r="B906" i="15"/>
  <c r="E906" i="15" s="1"/>
  <c r="F906" i="15" s="1"/>
  <c r="B901" i="15"/>
  <c r="E901" i="15" s="1"/>
  <c r="F901" i="15" s="1"/>
  <c r="B896" i="15"/>
  <c r="D896" i="15" s="1"/>
  <c r="B890" i="15"/>
  <c r="E890" i="15" s="1"/>
  <c r="F890" i="15" s="1"/>
  <c r="B885" i="15"/>
  <c r="C885" i="15" s="1"/>
  <c r="B880" i="15"/>
  <c r="E880" i="15" s="1"/>
  <c r="F880" i="15" s="1"/>
  <c r="B874" i="15"/>
  <c r="E874" i="15" s="1"/>
  <c r="F874" i="15" s="1"/>
  <c r="B869" i="15"/>
  <c r="E869" i="15" s="1"/>
  <c r="F869" i="15" s="1"/>
  <c r="B864" i="15"/>
  <c r="E864" i="15" s="1"/>
  <c r="F864" i="15" s="1"/>
  <c r="B858" i="15"/>
  <c r="E858" i="15" s="1"/>
  <c r="B853" i="15"/>
  <c r="E853" i="15" s="1"/>
  <c r="F853" i="15" s="1"/>
  <c r="B847" i="15"/>
  <c r="D847" i="15" s="1"/>
  <c r="B839" i="15"/>
  <c r="D839" i="15" s="1"/>
  <c r="B833" i="15"/>
  <c r="B826" i="15"/>
  <c r="E826" i="15" s="1"/>
  <c r="F826" i="15" s="1"/>
  <c r="B818" i="15"/>
  <c r="E818" i="15" s="1"/>
  <c r="F818" i="15" s="1"/>
  <c r="B811" i="15"/>
  <c r="E811" i="15" s="1"/>
  <c r="F811" i="15" s="1"/>
  <c r="B805" i="15"/>
  <c r="E805" i="15" s="1"/>
  <c r="B797" i="15"/>
  <c r="E797" i="15" s="1"/>
  <c r="F797" i="15" s="1"/>
  <c r="B790" i="15"/>
  <c r="D790" i="15" s="1"/>
  <c r="B783" i="15"/>
  <c r="E783" i="15" s="1"/>
  <c r="F783" i="15" s="1"/>
  <c r="B775" i="15"/>
  <c r="B769" i="15"/>
  <c r="E769" i="15" s="1"/>
  <c r="F769" i="15" s="1"/>
  <c r="B761" i="15"/>
  <c r="E761" i="15" s="1"/>
  <c r="F761" i="15" s="1"/>
  <c r="B750" i="15"/>
  <c r="E750" i="15" s="1"/>
  <c r="F750" i="15" s="1"/>
  <c r="B741" i="15"/>
  <c r="E741" i="15" s="1"/>
  <c r="B733" i="15"/>
  <c r="E733" i="15" s="1"/>
  <c r="F733" i="15" s="1"/>
  <c r="B722" i="15"/>
  <c r="C722" i="15" s="1"/>
  <c r="B713" i="15"/>
  <c r="B703" i="15"/>
  <c r="C703" i="15" s="1"/>
  <c r="B693" i="15"/>
  <c r="E693" i="15" s="1"/>
  <c r="F693" i="15" s="1"/>
  <c r="B685" i="15"/>
  <c r="E685" i="15" s="1"/>
  <c r="F685" i="15" s="1"/>
  <c r="B673" i="15"/>
  <c r="E673" i="15" s="1"/>
  <c r="F673" i="15" s="1"/>
  <c r="B659" i="15"/>
  <c r="E659" i="15" s="1"/>
  <c r="F659" i="15" s="1"/>
  <c r="B646" i="15"/>
  <c r="E646" i="15" s="1"/>
  <c r="F646" i="15" s="1"/>
  <c r="B635" i="15"/>
  <c r="E635" i="15" s="1"/>
  <c r="F635" i="15" s="1"/>
  <c r="B622" i="15"/>
  <c r="E622" i="15" s="1"/>
  <c r="F622" i="15" s="1"/>
  <c r="B609" i="15"/>
  <c r="E609" i="15" s="1"/>
  <c r="B597" i="15"/>
  <c r="E597" i="15" s="1"/>
  <c r="F597" i="15" s="1"/>
  <c r="B582" i="15"/>
  <c r="D582" i="15" s="1"/>
  <c r="B571" i="15"/>
  <c r="D571" i="15" s="1"/>
  <c r="B559" i="15"/>
  <c r="E559" i="15" s="1"/>
  <c r="F559" i="15" s="1"/>
  <c r="B533" i="15"/>
  <c r="E533" i="15" s="1"/>
  <c r="F533" i="15" s="1"/>
  <c r="B503" i="15"/>
  <c r="E503" i="15" s="1"/>
  <c r="F503" i="15" s="1"/>
  <c r="B455" i="15"/>
  <c r="E455" i="15" s="1"/>
  <c r="F455" i="15" s="1"/>
  <c r="B404" i="15"/>
  <c r="E404" i="15" s="1"/>
  <c r="B351" i="15"/>
  <c r="E351" i="15" s="1"/>
  <c r="F351" i="15" s="1"/>
  <c r="B307" i="15"/>
  <c r="E307" i="15" s="1"/>
  <c r="F307" i="15" s="1"/>
  <c r="B240" i="15"/>
  <c r="E240" i="15" s="1"/>
  <c r="F240" i="15" s="1"/>
  <c r="B28" i="15"/>
  <c r="E28" i="15" s="1"/>
  <c r="F28" i="15" s="1"/>
  <c r="B550" i="15"/>
  <c r="E550" i="15" s="1"/>
  <c r="F550" i="15" s="1"/>
  <c r="B537" i="15"/>
  <c r="E537" i="15" s="1"/>
  <c r="F537" i="15" s="1"/>
  <c r="B523" i="15"/>
  <c r="E523" i="15" s="1"/>
  <c r="F523" i="15" s="1"/>
  <c r="B511" i="15"/>
  <c r="C511" i="15" s="1"/>
  <c r="B483" i="15"/>
  <c r="E483" i="15" s="1"/>
  <c r="F483" i="15" s="1"/>
  <c r="B460" i="15"/>
  <c r="E460" i="15" s="1"/>
  <c r="F460" i="15" s="1"/>
  <c r="B436" i="15"/>
  <c r="E436" i="15" s="1"/>
  <c r="F436" i="15" s="1"/>
  <c r="B407" i="15"/>
  <c r="D407" i="15" s="1"/>
  <c r="B383" i="15"/>
  <c r="E383" i="15" s="1"/>
  <c r="F383" i="15" s="1"/>
  <c r="B363" i="15"/>
  <c r="E363" i="15" s="1"/>
  <c r="F363" i="15" s="1"/>
  <c r="B332" i="15"/>
  <c r="E332" i="15" s="1"/>
  <c r="F332" i="15" s="1"/>
  <c r="B308" i="15"/>
  <c r="D308" i="15" s="1"/>
  <c r="B284" i="15"/>
  <c r="E284" i="15" s="1"/>
  <c r="F284" i="15" s="1"/>
  <c r="B252" i="15"/>
  <c r="C252" i="15" s="1"/>
  <c r="B172" i="15"/>
  <c r="E172" i="15" s="1"/>
  <c r="B76" i="15"/>
  <c r="E76" i="15" s="1"/>
  <c r="F76" i="15" s="1"/>
  <c r="G838" i="15"/>
  <c r="H838" i="15" s="1"/>
  <c r="B553" i="15"/>
  <c r="D553" i="15" s="1"/>
  <c r="B539" i="15"/>
  <c r="E539" i="15" s="1"/>
  <c r="F539" i="15" s="1"/>
  <c r="B526" i="15"/>
  <c r="E526" i="15" s="1"/>
  <c r="F526" i="15" s="1"/>
  <c r="B515" i="15"/>
  <c r="E515" i="15" s="1"/>
  <c r="F515" i="15" s="1"/>
  <c r="B492" i="15"/>
  <c r="E492" i="15" s="1"/>
  <c r="F492" i="15" s="1"/>
  <c r="B467" i="15"/>
  <c r="B439" i="15"/>
  <c r="E439" i="15" s="1"/>
  <c r="F439" i="15" s="1"/>
  <c r="B419" i="15"/>
  <c r="E419" i="15" s="1"/>
  <c r="F419" i="15" s="1"/>
  <c r="B391" i="15"/>
  <c r="B364" i="15"/>
  <c r="E364" i="15" s="1"/>
  <c r="F364" i="15" s="1"/>
  <c r="B340" i="15"/>
  <c r="E340" i="15" s="1"/>
  <c r="F340" i="15" s="1"/>
  <c r="B311" i="15"/>
  <c r="E311" i="15" s="1"/>
  <c r="F311" i="15" s="1"/>
  <c r="B291" i="15"/>
  <c r="E291" i="15" s="1"/>
  <c r="F291" i="15" s="1"/>
  <c r="B267" i="15"/>
  <c r="E267" i="15" s="1"/>
  <c r="F267" i="15" s="1"/>
  <c r="B176" i="15"/>
  <c r="E176" i="15" s="1"/>
  <c r="F176" i="15" s="1"/>
  <c r="B80" i="15"/>
  <c r="E80" i="15" s="1"/>
  <c r="F80" i="15" s="1"/>
  <c r="G721" i="15"/>
  <c r="J721" i="15" s="1"/>
  <c r="G917" i="15"/>
  <c r="J917" i="15" s="1"/>
  <c r="G993" i="15"/>
  <c r="B32" i="15"/>
  <c r="B64" i="15"/>
  <c r="E64" i="15" s="1"/>
  <c r="F64" i="15" s="1"/>
  <c r="B96" i="15"/>
  <c r="D96" i="15" s="1"/>
  <c r="B128" i="15"/>
  <c r="E128" i="15" s="1"/>
  <c r="B160" i="15"/>
  <c r="D160" i="15" s="1"/>
  <c r="B192" i="15"/>
  <c r="D192" i="15" s="1"/>
  <c r="B224" i="15"/>
  <c r="C224" i="15" s="1"/>
  <c r="B256" i="15"/>
  <c r="E256" i="15" s="1"/>
  <c r="F256" i="15" s="1"/>
  <c r="B264" i="15"/>
  <c r="B272" i="15"/>
  <c r="E272" i="15" s="1"/>
  <c r="F272" i="15" s="1"/>
  <c r="B280" i="15"/>
  <c r="C280" i="15" s="1"/>
  <c r="B288" i="15"/>
  <c r="E288" i="15" s="1"/>
  <c r="B296" i="15"/>
  <c r="B304" i="15"/>
  <c r="E304" i="15" s="1"/>
  <c r="F304" i="15" s="1"/>
  <c r="B312" i="15"/>
  <c r="B320" i="15"/>
  <c r="E320" i="15" s="1"/>
  <c r="B328" i="15"/>
  <c r="B336" i="15"/>
  <c r="C336" i="15" s="1"/>
  <c r="B344" i="15"/>
  <c r="E344" i="15" s="1"/>
  <c r="F344" i="15" s="1"/>
  <c r="B352" i="15"/>
  <c r="E352" i="15" s="1"/>
  <c r="F352" i="15" s="1"/>
  <c r="B360" i="15"/>
  <c r="B368" i="15"/>
  <c r="E368" i="15" s="1"/>
  <c r="F368" i="15" s="1"/>
  <c r="B376" i="15"/>
  <c r="E376" i="15" s="1"/>
  <c r="F376" i="15" s="1"/>
  <c r="B384" i="15"/>
  <c r="E384" i="15" s="1"/>
  <c r="F384" i="15" s="1"/>
  <c r="B392" i="15"/>
  <c r="B400" i="15"/>
  <c r="C400" i="15" s="1"/>
  <c r="B408" i="15"/>
  <c r="B416" i="15"/>
  <c r="D416" i="15" s="1"/>
  <c r="B424" i="15"/>
  <c r="B432" i="15"/>
  <c r="C432" i="15" s="1"/>
  <c r="B440" i="15"/>
  <c r="B448" i="15"/>
  <c r="B456" i="15"/>
  <c r="B464" i="15"/>
  <c r="D464" i="15" s="1"/>
  <c r="B472" i="15"/>
  <c r="B480" i="15"/>
  <c r="E480" i="15" s="1"/>
  <c r="F480" i="15" s="1"/>
  <c r="B488" i="15"/>
  <c r="B496" i="15"/>
  <c r="C496" i="15" s="1"/>
  <c r="B504" i="15"/>
  <c r="C504" i="15" s="1"/>
  <c r="B512" i="15"/>
  <c r="C512" i="15" s="1"/>
  <c r="B516" i="15"/>
  <c r="B520" i="15"/>
  <c r="E520" i="15" s="1"/>
  <c r="F520" i="15" s="1"/>
  <c r="B524" i="15"/>
  <c r="B528" i="15"/>
  <c r="D528" i="15" s="1"/>
  <c r="B532" i="15"/>
  <c r="B536" i="15"/>
  <c r="C536" i="15" s="1"/>
  <c r="B540" i="15"/>
  <c r="B544" i="15"/>
  <c r="E544" i="15" s="1"/>
  <c r="F544" i="15" s="1"/>
  <c r="B548" i="15"/>
  <c r="D548" i="15" s="1"/>
  <c r="B552" i="15"/>
  <c r="D552" i="15" s="1"/>
  <c r="B556" i="15"/>
  <c r="D556" i="15" s="1"/>
  <c r="B560" i="15"/>
  <c r="E560" i="15" s="1"/>
  <c r="F560" i="15" s="1"/>
  <c r="B564" i="15"/>
  <c r="B568" i="15"/>
  <c r="D568" i="15" s="1"/>
  <c r="B572" i="15"/>
  <c r="D572" i="15" s="1"/>
  <c r="B576" i="15"/>
  <c r="C576" i="15" s="1"/>
  <c r="B580" i="15"/>
  <c r="B584" i="15"/>
  <c r="C584" i="15" s="1"/>
  <c r="B588" i="15"/>
  <c r="D588" i="15" s="1"/>
  <c r="B592" i="15"/>
  <c r="D592" i="15" s="1"/>
  <c r="B596" i="15"/>
  <c r="B600" i="15"/>
  <c r="D600" i="15" s="1"/>
  <c r="B604" i="15"/>
  <c r="E604" i="15" s="1"/>
  <c r="F604" i="15" s="1"/>
  <c r="B608" i="15"/>
  <c r="E608" i="15" s="1"/>
  <c r="F608" i="15" s="1"/>
  <c r="B612" i="15"/>
  <c r="B616" i="15"/>
  <c r="D616" i="15" s="1"/>
  <c r="B620" i="15"/>
  <c r="B624" i="15"/>
  <c r="E624" i="15" s="1"/>
  <c r="F624" i="15" s="1"/>
  <c r="B628" i="15"/>
  <c r="B632" i="15"/>
  <c r="D632" i="15" s="1"/>
  <c r="B636" i="15"/>
  <c r="E636" i="15" s="1"/>
  <c r="F636" i="15" s="1"/>
  <c r="B640" i="15"/>
  <c r="D640" i="15" s="1"/>
  <c r="B644" i="15"/>
  <c r="B648" i="15"/>
  <c r="B652" i="15"/>
  <c r="C652" i="15" s="1"/>
  <c r="B656" i="15"/>
  <c r="E656" i="15" s="1"/>
  <c r="F656" i="15" s="1"/>
  <c r="B660" i="15"/>
  <c r="B664" i="15"/>
  <c r="D664" i="15" s="1"/>
  <c r="B668" i="15"/>
  <c r="D668" i="15" s="1"/>
  <c r="B672" i="15"/>
  <c r="E672" i="15" s="1"/>
  <c r="F672" i="15" s="1"/>
  <c r="B676" i="15"/>
  <c r="B680" i="15"/>
  <c r="G675" i="15"/>
  <c r="H675" i="15" s="1"/>
  <c r="G949" i="15"/>
  <c r="J949" i="15" s="1"/>
  <c r="B16" i="15"/>
  <c r="B60" i="15"/>
  <c r="E60" i="15" s="1"/>
  <c r="F60" i="15" s="1"/>
  <c r="B108" i="15"/>
  <c r="B144" i="15"/>
  <c r="E144" i="15" s="1"/>
  <c r="F144" i="15" s="1"/>
  <c r="B188" i="15"/>
  <c r="C188" i="15" s="1"/>
  <c r="B236" i="15"/>
  <c r="C236" i="15" s="1"/>
  <c r="B260" i="15"/>
  <c r="D260" i="15" s="1"/>
  <c r="B271" i="15"/>
  <c r="D271" i="15" s="1"/>
  <c r="B283" i="15"/>
  <c r="B292" i="15"/>
  <c r="E292" i="15" s="1"/>
  <c r="F292" i="15" s="1"/>
  <c r="B303" i="15"/>
  <c r="B315" i="15"/>
  <c r="E315" i="15" s="1"/>
  <c r="F315" i="15" s="1"/>
  <c r="B324" i="15"/>
  <c r="B335" i="15"/>
  <c r="E335" i="15" s="1"/>
  <c r="F335" i="15" s="1"/>
  <c r="B347" i="15"/>
  <c r="B356" i="15"/>
  <c r="E356" i="15" s="1"/>
  <c r="F356" i="15" s="1"/>
  <c r="B367" i="15"/>
  <c r="B379" i="15"/>
  <c r="B388" i="15"/>
  <c r="B399" i="15"/>
  <c r="E399" i="15" s="1"/>
  <c r="F399" i="15" s="1"/>
  <c r="B411" i="15"/>
  <c r="B420" i="15"/>
  <c r="B431" i="15"/>
  <c r="C431" i="15" s="1"/>
  <c r="B443" i="15"/>
  <c r="E443" i="15" s="1"/>
  <c r="F443" i="15" s="1"/>
  <c r="B452" i="15"/>
  <c r="B463" i="15"/>
  <c r="E463" i="15" s="1"/>
  <c r="F463" i="15" s="1"/>
  <c r="B475" i="15"/>
  <c r="D475" i="15" s="1"/>
  <c r="B484" i="15"/>
  <c r="B495" i="15"/>
  <c r="B507" i="15"/>
  <c r="E507" i="15" s="1"/>
  <c r="F507" i="15" s="1"/>
  <c r="B514" i="15"/>
  <c r="C514" i="15" s="1"/>
  <c r="B519" i="15"/>
  <c r="B525" i="15"/>
  <c r="B530" i="15"/>
  <c r="E530" i="15" s="1"/>
  <c r="F530" i="15" s="1"/>
  <c r="B535" i="15"/>
  <c r="C535" i="15" s="1"/>
  <c r="B541" i="15"/>
  <c r="E541" i="15" s="1"/>
  <c r="F541" i="15" s="1"/>
  <c r="B546" i="15"/>
  <c r="B551" i="15"/>
  <c r="E551" i="15" s="1"/>
  <c r="F551" i="15" s="1"/>
  <c r="B557" i="15"/>
  <c r="B562" i="15"/>
  <c r="E562" i="15" s="1"/>
  <c r="F562" i="15" s="1"/>
  <c r="B567" i="15"/>
  <c r="B573" i="15"/>
  <c r="E573" i="15" s="1"/>
  <c r="F573" i="15" s="1"/>
  <c r="B578" i="15"/>
  <c r="B583" i="15"/>
  <c r="B589" i="15"/>
  <c r="B594" i="15"/>
  <c r="E594" i="15" s="1"/>
  <c r="F594" i="15" s="1"/>
  <c r="B599" i="15"/>
  <c r="B605" i="15"/>
  <c r="C605" i="15" s="1"/>
  <c r="B610" i="15"/>
  <c r="D610" i="15" s="1"/>
  <c r="B615" i="15"/>
  <c r="E615" i="15" s="1"/>
  <c r="F615" i="15" s="1"/>
  <c r="B621" i="15"/>
  <c r="B626" i="15"/>
  <c r="E626" i="15" s="1"/>
  <c r="F626" i="15" s="1"/>
  <c r="B631" i="15"/>
  <c r="B637" i="15"/>
  <c r="C637" i="15" s="1"/>
  <c r="B642" i="15"/>
  <c r="D642" i="15" s="1"/>
  <c r="B647" i="15"/>
  <c r="B653" i="15"/>
  <c r="B658" i="15"/>
  <c r="D658" i="15" s="1"/>
  <c r="B663" i="15"/>
  <c r="B669" i="15"/>
  <c r="D669" i="15" s="1"/>
  <c r="B674" i="15"/>
  <c r="D674" i="15" s="1"/>
  <c r="B679" i="15"/>
  <c r="E679" i="15" s="1"/>
  <c r="F679" i="15" s="1"/>
  <c r="B684" i="15"/>
  <c r="C684" i="15" s="1"/>
  <c r="B688" i="15"/>
  <c r="B692" i="15"/>
  <c r="B696" i="15"/>
  <c r="E696" i="15" s="1"/>
  <c r="F696" i="15" s="1"/>
  <c r="B700" i="15"/>
  <c r="B704" i="15"/>
  <c r="E704" i="15" s="1"/>
  <c r="F704" i="15" s="1"/>
  <c r="B708" i="15"/>
  <c r="E708" i="15" s="1"/>
  <c r="F708" i="15" s="1"/>
  <c r="B712" i="15"/>
  <c r="E712" i="15" s="1"/>
  <c r="F712" i="15" s="1"/>
  <c r="B716" i="15"/>
  <c r="B720" i="15"/>
  <c r="C720" i="15" s="1"/>
  <c r="B724" i="15"/>
  <c r="B728" i="15"/>
  <c r="D728" i="15" s="1"/>
  <c r="B732" i="15"/>
  <c r="B736" i="15"/>
  <c r="B740" i="15"/>
  <c r="E740" i="15" s="1"/>
  <c r="F740" i="15" s="1"/>
  <c r="B744" i="15"/>
  <c r="D744" i="15" s="1"/>
  <c r="B748" i="15"/>
  <c r="C748" i="15" s="1"/>
  <c r="B752" i="15"/>
  <c r="B756" i="15"/>
  <c r="C756" i="15" s="1"/>
  <c r="B760" i="15"/>
  <c r="D760" i="15" s="1"/>
  <c r="B764" i="15"/>
  <c r="C764" i="15" s="1"/>
  <c r="G304" i="15"/>
  <c r="H304" i="15" s="1"/>
  <c r="G959" i="15"/>
  <c r="B44" i="15"/>
  <c r="E44" i="15" s="1"/>
  <c r="F44" i="15" s="1"/>
  <c r="B92" i="15"/>
  <c r="B156" i="15"/>
  <c r="E156" i="15" s="1"/>
  <c r="F156" i="15" s="1"/>
  <c r="B208" i="15"/>
  <c r="B259" i="15"/>
  <c r="D259" i="15" s="1"/>
  <c r="B275" i="15"/>
  <c r="E275" i="15" s="1"/>
  <c r="F275" i="15" s="1"/>
  <c r="B287" i="15"/>
  <c r="D287" i="15" s="1"/>
  <c r="B300" i="15"/>
  <c r="B316" i="15"/>
  <c r="D316" i="15" s="1"/>
  <c r="B331" i="15"/>
  <c r="B343" i="15"/>
  <c r="B359" i="15"/>
  <c r="B372" i="15"/>
  <c r="B387" i="15"/>
  <c r="B403" i="15"/>
  <c r="D403" i="15" s="1"/>
  <c r="B415" i="15"/>
  <c r="B428" i="15"/>
  <c r="B444" i="15"/>
  <c r="C444" i="15" s="1"/>
  <c r="B459" i="15"/>
  <c r="D459" i="15" s="1"/>
  <c r="B471" i="15"/>
  <c r="B487" i="15"/>
  <c r="D487" i="15" s="1"/>
  <c r="B500" i="15"/>
  <c r="D500" i="15" s="1"/>
  <c r="B513" i="15"/>
  <c r="C513" i="15" s="1"/>
  <c r="B521" i="15"/>
  <c r="C521" i="15" s="1"/>
  <c r="B527" i="15"/>
  <c r="E527" i="15" s="1"/>
  <c r="F527" i="15" s="1"/>
  <c r="B534" i="15"/>
  <c r="E534" i="15" s="1"/>
  <c r="F534" i="15" s="1"/>
  <c r="B542" i="15"/>
  <c r="B549" i="15"/>
  <c r="E549" i="15" s="1"/>
  <c r="F549" i="15" s="1"/>
  <c r="B555" i="15"/>
  <c r="C555" i="15" s="1"/>
  <c r="B563" i="15"/>
  <c r="B570" i="15"/>
  <c r="E570" i="15" s="1"/>
  <c r="F570" i="15" s="1"/>
  <c r="B577" i="15"/>
  <c r="B585" i="15"/>
  <c r="D585" i="15" s="1"/>
  <c r="B591" i="15"/>
  <c r="B598" i="15"/>
  <c r="C598" i="15" s="1"/>
  <c r="B606" i="15"/>
  <c r="B613" i="15"/>
  <c r="E613" i="15" s="1"/>
  <c r="F613" i="15" s="1"/>
  <c r="B619" i="15"/>
  <c r="D619" i="15" s="1"/>
  <c r="B627" i="15"/>
  <c r="E627" i="15" s="1"/>
  <c r="F627" i="15" s="1"/>
  <c r="B634" i="15"/>
  <c r="B641" i="15"/>
  <c r="D641" i="15" s="1"/>
  <c r="B649" i="15"/>
  <c r="B655" i="15"/>
  <c r="E655" i="15" s="1"/>
  <c r="F655" i="15" s="1"/>
  <c r="B662" i="15"/>
  <c r="B670" i="15"/>
  <c r="E670" i="15" s="1"/>
  <c r="F670" i="15" s="1"/>
  <c r="B677" i="15"/>
  <c r="B683" i="15"/>
  <c r="E683" i="15" s="1"/>
  <c r="F683" i="15" s="1"/>
  <c r="B689" i="15"/>
  <c r="B694" i="15"/>
  <c r="D694" i="15" s="1"/>
  <c r="B699" i="15"/>
  <c r="B705" i="15"/>
  <c r="C705" i="15" s="1"/>
  <c r="B710" i="15"/>
  <c r="B715" i="15"/>
  <c r="C715" i="15" s="1"/>
  <c r="B721" i="15"/>
  <c r="D721" i="15" s="1"/>
  <c r="B726" i="15"/>
  <c r="C726" i="15" s="1"/>
  <c r="B731" i="15"/>
  <c r="B737" i="15"/>
  <c r="D737" i="15" s="1"/>
  <c r="B742" i="15"/>
  <c r="C742" i="15" s="1"/>
  <c r="B747" i="15"/>
  <c r="E747" i="15" s="1"/>
  <c r="F747" i="15" s="1"/>
  <c r="B753" i="15"/>
  <c r="B758" i="15"/>
  <c r="D758" i="15" s="1"/>
  <c r="B763" i="15"/>
  <c r="B768" i="15"/>
  <c r="E768" i="15" s="1"/>
  <c r="F768" i="15" s="1"/>
  <c r="B772" i="15"/>
  <c r="C772" i="15" s="1"/>
  <c r="B776" i="15"/>
  <c r="D776" i="15" s="1"/>
  <c r="B780" i="15"/>
  <c r="E780" i="15" s="1"/>
  <c r="F780" i="15" s="1"/>
  <c r="B784" i="15"/>
  <c r="E784" i="15" s="1"/>
  <c r="F784" i="15" s="1"/>
  <c r="B788" i="15"/>
  <c r="D788" i="15" s="1"/>
  <c r="B792" i="15"/>
  <c r="E792" i="15" s="1"/>
  <c r="F792" i="15" s="1"/>
  <c r="B796" i="15"/>
  <c r="B800" i="15"/>
  <c r="C800" i="15" s="1"/>
  <c r="B804" i="15"/>
  <c r="E804" i="15" s="1"/>
  <c r="F804" i="15" s="1"/>
  <c r="B808" i="15"/>
  <c r="E808" i="15" s="1"/>
  <c r="F808" i="15" s="1"/>
  <c r="B812" i="15"/>
  <c r="B816" i="15"/>
  <c r="D816" i="15" s="1"/>
  <c r="B820" i="15"/>
  <c r="D820" i="15" s="1"/>
  <c r="B824" i="15"/>
  <c r="E824" i="15" s="1"/>
  <c r="F824" i="15" s="1"/>
  <c r="B828" i="15"/>
  <c r="E828" i="15" s="1"/>
  <c r="F828" i="15" s="1"/>
  <c r="B832" i="15"/>
  <c r="B836" i="15"/>
  <c r="B840" i="15"/>
  <c r="B844" i="15"/>
  <c r="D844" i="15" s="1"/>
  <c r="B848" i="15"/>
  <c r="D848" i="15" s="1"/>
  <c r="B999" i="15"/>
  <c r="B995" i="15"/>
  <c r="E995" i="15" s="1"/>
  <c r="F995" i="15" s="1"/>
  <c r="B991" i="15"/>
  <c r="E991" i="15" s="1"/>
  <c r="F991" i="15" s="1"/>
  <c r="B987" i="15"/>
  <c r="B983" i="15"/>
  <c r="D983" i="15" s="1"/>
  <c r="B979" i="15"/>
  <c r="C979" i="15" s="1"/>
  <c r="B975" i="15"/>
  <c r="B971" i="15"/>
  <c r="C971" i="15" s="1"/>
  <c r="B967" i="15"/>
  <c r="D967" i="15" s="1"/>
  <c r="B963" i="15"/>
  <c r="B959" i="15"/>
  <c r="B955" i="15"/>
  <c r="E955" i="15" s="1"/>
  <c r="F955" i="15" s="1"/>
  <c r="B951" i="15"/>
  <c r="B947" i="15"/>
  <c r="B943" i="15"/>
  <c r="B939" i="15"/>
  <c r="C939" i="15" s="1"/>
  <c r="B935" i="15"/>
  <c r="B931" i="15"/>
  <c r="E931" i="15" s="1"/>
  <c r="F931" i="15" s="1"/>
  <c r="B927" i="15"/>
  <c r="B923" i="15"/>
  <c r="E923" i="15" s="1"/>
  <c r="F923" i="15" s="1"/>
  <c r="B919" i="15"/>
  <c r="B915" i="15"/>
  <c r="B911" i="15"/>
  <c r="B907" i="15"/>
  <c r="C907" i="15" s="1"/>
  <c r="B903" i="15"/>
  <c r="B899" i="15"/>
  <c r="B895" i="15"/>
  <c r="B891" i="15"/>
  <c r="E891" i="15" s="1"/>
  <c r="F891" i="15" s="1"/>
  <c r="B887" i="15"/>
  <c r="B883" i="15"/>
  <c r="D883" i="15" s="1"/>
  <c r="B879" i="15"/>
  <c r="B875" i="15"/>
  <c r="D875" i="15" s="1"/>
  <c r="B871" i="15"/>
  <c r="B867" i="15"/>
  <c r="E867" i="15" s="1"/>
  <c r="F867" i="15" s="1"/>
  <c r="B863" i="15"/>
  <c r="B859" i="15"/>
  <c r="D859" i="15" s="1"/>
  <c r="B855" i="15"/>
  <c r="C855" i="15" s="1"/>
  <c r="B851" i="15"/>
  <c r="B846" i="15"/>
  <c r="E846" i="15" s="1"/>
  <c r="F846" i="15" s="1"/>
  <c r="B841" i="15"/>
  <c r="C841" i="15" s="1"/>
  <c r="B835" i="15"/>
  <c r="B830" i="15"/>
  <c r="D830" i="15" s="1"/>
  <c r="B825" i="15"/>
  <c r="B819" i="15"/>
  <c r="D819" i="15" s="1"/>
  <c r="B814" i="15"/>
  <c r="E814" i="15" s="1"/>
  <c r="F814" i="15" s="1"/>
  <c r="B809" i="15"/>
  <c r="E809" i="15" s="1"/>
  <c r="F809" i="15" s="1"/>
  <c r="B803" i="15"/>
  <c r="B798" i="15"/>
  <c r="C798" i="15" s="1"/>
  <c r="B793" i="15"/>
  <c r="B787" i="15"/>
  <c r="E787" i="15" s="1"/>
  <c r="F787" i="15" s="1"/>
  <c r="B782" i="15"/>
  <c r="D782" i="15" s="1"/>
  <c r="B777" i="15"/>
  <c r="E777" i="15" s="1"/>
  <c r="F777" i="15" s="1"/>
  <c r="B771" i="15"/>
  <c r="B766" i="15"/>
  <c r="B759" i="15"/>
  <c r="B751" i="15"/>
  <c r="E751" i="15" s="1"/>
  <c r="F751" i="15" s="1"/>
  <c r="B745" i="15"/>
  <c r="B738" i="15"/>
  <c r="D738" i="15" s="1"/>
  <c r="B730" i="15"/>
  <c r="B723" i="15"/>
  <c r="E723" i="15" s="1"/>
  <c r="F723" i="15" s="1"/>
  <c r="B717" i="15"/>
  <c r="B709" i="15"/>
  <c r="E709" i="15" s="1"/>
  <c r="F709" i="15" s="1"/>
  <c r="B702" i="15"/>
  <c r="B695" i="15"/>
  <c r="C695" i="15" s="1"/>
  <c r="B687" i="15"/>
  <c r="B681" i="15"/>
  <c r="C681" i="15" s="1"/>
  <c r="B671" i="15"/>
  <c r="B661" i="15"/>
  <c r="E661" i="15" s="1"/>
  <c r="F661" i="15" s="1"/>
  <c r="B651" i="15"/>
  <c r="B643" i="15"/>
  <c r="E643" i="15" s="1"/>
  <c r="F643" i="15" s="1"/>
  <c r="B633" i="15"/>
  <c r="B623" i="15"/>
  <c r="C623" i="15" s="1"/>
  <c r="B614" i="15"/>
  <c r="B603" i="15"/>
  <c r="E603" i="15" s="1"/>
  <c r="F603" i="15" s="1"/>
  <c r="B595" i="15"/>
  <c r="B586" i="15"/>
  <c r="C586" i="15" s="1"/>
  <c r="B575" i="15"/>
  <c r="B566" i="15"/>
  <c r="C566" i="15" s="1"/>
  <c r="B558" i="15"/>
  <c r="D558" i="15" s="1"/>
  <c r="B547" i="15"/>
  <c r="E547" i="15" s="1"/>
  <c r="B538" i="15"/>
  <c r="B529" i="15"/>
  <c r="C529" i="15" s="1"/>
  <c r="B518" i="15"/>
  <c r="B508" i="15"/>
  <c r="C508" i="15" s="1"/>
  <c r="B491" i="15"/>
  <c r="B468" i="15"/>
  <c r="E468" i="15" s="1"/>
  <c r="F468" i="15" s="1"/>
  <c r="B451" i="15"/>
  <c r="B435" i="15"/>
  <c r="D435" i="15" s="1"/>
  <c r="B412" i="15"/>
  <c r="B395" i="15"/>
  <c r="E395" i="15" s="1"/>
  <c r="F395" i="15" s="1"/>
  <c r="B375" i="15"/>
  <c r="B355" i="15"/>
  <c r="E355" i="15" s="1"/>
  <c r="F355" i="15" s="1"/>
  <c r="B339" i="15"/>
  <c r="B319" i="15"/>
  <c r="D319" i="15" s="1"/>
  <c r="B299" i="15"/>
  <c r="B279" i="15"/>
  <c r="D279" i="15" s="1"/>
  <c r="B263" i="15"/>
  <c r="C263" i="15" s="1"/>
  <c r="B204" i="15"/>
  <c r="B124" i="15"/>
  <c r="B48" i="15"/>
  <c r="E48" i="15" s="1"/>
  <c r="F48" i="15" s="1"/>
  <c r="G902" i="15"/>
  <c r="I902" i="15" s="1"/>
  <c r="G590" i="15"/>
  <c r="H590" i="15" s="1"/>
  <c r="G795" i="15"/>
  <c r="H795" i="15" s="1"/>
  <c r="G881" i="15"/>
  <c r="H881" i="15" s="1"/>
  <c r="G938" i="15"/>
  <c r="J938" i="15" s="1"/>
  <c r="G979" i="15"/>
  <c r="J979" i="15" s="1"/>
  <c r="B6" i="15"/>
  <c r="B24" i="15"/>
  <c r="E24" i="15" s="1"/>
  <c r="F24" i="15" s="1"/>
  <c r="B40" i="15"/>
  <c r="B56" i="15"/>
  <c r="C56" i="15" s="1"/>
  <c r="B72" i="15"/>
  <c r="B88" i="15"/>
  <c r="E88" i="15" s="1"/>
  <c r="F88" i="15" s="1"/>
  <c r="B104" i="15"/>
  <c r="D104" i="15" s="1"/>
  <c r="B120" i="15"/>
  <c r="D120" i="15" s="1"/>
  <c r="B136" i="15"/>
  <c r="B152" i="15"/>
  <c r="B168" i="15"/>
  <c r="E168" i="15" s="1"/>
  <c r="F168" i="15" s="1"/>
  <c r="B184" i="15"/>
  <c r="C184" i="15" s="1"/>
  <c r="B200" i="15"/>
  <c r="B216" i="15"/>
  <c r="B232" i="15"/>
  <c r="B248" i="15"/>
  <c r="C248" i="15" s="1"/>
  <c r="B258" i="15"/>
  <c r="B262" i="15"/>
  <c r="E262" i="15" s="1"/>
  <c r="F262" i="15" s="1"/>
  <c r="B266" i="15"/>
  <c r="E266" i="15" s="1"/>
  <c r="F266" i="15" s="1"/>
  <c r="B270" i="15"/>
  <c r="C270" i="15" s="1"/>
  <c r="B274" i="15"/>
  <c r="C274" i="15" s="1"/>
  <c r="B278" i="15"/>
  <c r="E278" i="15" s="1"/>
  <c r="F278" i="15" s="1"/>
  <c r="B282" i="15"/>
  <c r="B286" i="15"/>
  <c r="E286" i="15" s="1"/>
  <c r="F286" i="15" s="1"/>
  <c r="B290" i="15"/>
  <c r="B294" i="15"/>
  <c r="C294" i="15" s="1"/>
  <c r="B298" i="15"/>
  <c r="B302" i="15"/>
  <c r="E302" i="15" s="1"/>
  <c r="F302" i="15" s="1"/>
  <c r="B306" i="15"/>
  <c r="B310" i="15"/>
  <c r="E310" i="15" s="1"/>
  <c r="F310" i="15" s="1"/>
  <c r="B314" i="15"/>
  <c r="E314" i="15" s="1"/>
  <c r="F314" i="15" s="1"/>
  <c r="B318" i="15"/>
  <c r="C318" i="15" s="1"/>
  <c r="B322" i="15"/>
  <c r="B326" i="15"/>
  <c r="E326" i="15" s="1"/>
  <c r="F326" i="15" s="1"/>
  <c r="B330" i="15"/>
  <c r="E330" i="15" s="1"/>
  <c r="F330" i="15" s="1"/>
  <c r="B334" i="15"/>
  <c r="E334" i="15" s="1"/>
  <c r="F334" i="15" s="1"/>
  <c r="B338" i="15"/>
  <c r="B342" i="15"/>
  <c r="C342" i="15" s="1"/>
  <c r="B346" i="15"/>
  <c r="E346" i="15" s="1"/>
  <c r="F346" i="15" s="1"/>
  <c r="B350" i="15"/>
  <c r="D350" i="15" s="1"/>
  <c r="B354" i="15"/>
  <c r="B358" i="15"/>
  <c r="D358" i="15" s="1"/>
  <c r="B362" i="15"/>
  <c r="E362" i="15" s="1"/>
  <c r="F362" i="15" s="1"/>
  <c r="B366" i="15"/>
  <c r="C366" i="15" s="1"/>
  <c r="B370" i="15"/>
  <c r="B374" i="15"/>
  <c r="D374" i="15" s="1"/>
  <c r="B378" i="15"/>
  <c r="E378" i="15" s="1"/>
  <c r="F378" i="15" s="1"/>
  <c r="B382" i="15"/>
  <c r="E382" i="15" s="1"/>
  <c r="F382" i="15" s="1"/>
  <c r="B386" i="15"/>
  <c r="D386" i="15" s="1"/>
  <c r="B390" i="15"/>
  <c r="D390" i="15" s="1"/>
  <c r="B394" i="15"/>
  <c r="E394" i="15" s="1"/>
  <c r="F394" i="15" s="1"/>
  <c r="B398" i="15"/>
  <c r="C398" i="15" s="1"/>
  <c r="B402" i="15"/>
  <c r="B406" i="15"/>
  <c r="B410" i="15"/>
  <c r="E410" i="15" s="1"/>
  <c r="F410" i="15" s="1"/>
  <c r="B414" i="15"/>
  <c r="E414" i="15" s="1"/>
  <c r="F414" i="15" s="1"/>
  <c r="B418" i="15"/>
  <c r="B422" i="15"/>
  <c r="D422" i="15" s="1"/>
  <c r="B426" i="15"/>
  <c r="B430" i="15"/>
  <c r="D430" i="15" s="1"/>
  <c r="B434" i="15"/>
  <c r="D434" i="15" s="1"/>
  <c r="B438" i="15"/>
  <c r="E438" i="15" s="1"/>
  <c r="F438" i="15" s="1"/>
  <c r="B442" i="15"/>
  <c r="B446" i="15"/>
  <c r="C446" i="15" s="1"/>
  <c r="B450" i="15"/>
  <c r="C450" i="15" s="1"/>
  <c r="B454" i="15"/>
  <c r="E454" i="15" s="1"/>
  <c r="F454" i="15" s="1"/>
  <c r="B458" i="15"/>
  <c r="B462" i="15"/>
  <c r="E462" i="15" s="1"/>
  <c r="F462" i="15" s="1"/>
  <c r="B466" i="15"/>
  <c r="B470" i="15"/>
  <c r="C470" i="15" s="1"/>
  <c r="B474" i="15"/>
  <c r="E474" i="15" s="1"/>
  <c r="F474" i="15" s="1"/>
  <c r="B478" i="15"/>
  <c r="D478" i="15" s="1"/>
  <c r="B482" i="15"/>
  <c r="D482" i="15" s="1"/>
  <c r="B486" i="15"/>
  <c r="C486" i="15" s="1"/>
  <c r="B490" i="15"/>
  <c r="B494" i="15"/>
  <c r="E494" i="15" s="1"/>
  <c r="F494" i="15" s="1"/>
  <c r="B498" i="15"/>
  <c r="B502" i="15"/>
  <c r="D502" i="15" s="1"/>
  <c r="B506" i="15"/>
  <c r="B510" i="15"/>
  <c r="D510" i="15" s="1"/>
  <c r="G469" i="15"/>
  <c r="G763" i="15"/>
  <c r="G859" i="15"/>
  <c r="H859" i="15" s="1"/>
  <c r="G927" i="15"/>
  <c r="I927" i="15" s="1"/>
  <c r="G970" i="15"/>
  <c r="J970" i="15" s="1"/>
  <c r="G1001" i="15"/>
  <c r="J1001" i="15" s="1"/>
  <c r="B20" i="15"/>
  <c r="D20" i="15" s="1"/>
  <c r="B36" i="15"/>
  <c r="B52" i="15"/>
  <c r="B68" i="15"/>
  <c r="B84" i="15"/>
  <c r="B100" i="15"/>
  <c r="C100" i="15" s="1"/>
  <c r="B116" i="15"/>
  <c r="B132" i="15"/>
  <c r="B148" i="15"/>
  <c r="E148" i="15" s="1"/>
  <c r="F148" i="15" s="1"/>
  <c r="B164" i="15"/>
  <c r="E164" i="15" s="1"/>
  <c r="F164" i="15" s="1"/>
  <c r="B180" i="15"/>
  <c r="B196" i="15"/>
  <c r="E196" i="15" s="1"/>
  <c r="F196" i="15" s="1"/>
  <c r="B212" i="15"/>
  <c r="B228" i="15"/>
  <c r="D228" i="15" s="1"/>
  <c r="B244" i="15"/>
  <c r="B257" i="15"/>
  <c r="E257" i="15" s="1"/>
  <c r="F257" i="15" s="1"/>
  <c r="B261" i="15"/>
  <c r="E261" i="15" s="1"/>
  <c r="F261" i="15" s="1"/>
  <c r="B265" i="15"/>
  <c r="E265" i="15" s="1"/>
  <c r="F265" i="15" s="1"/>
  <c r="B269" i="15"/>
  <c r="B273" i="15"/>
  <c r="B277" i="15"/>
  <c r="B281" i="15"/>
  <c r="D281" i="15" s="1"/>
  <c r="B285" i="15"/>
  <c r="C285" i="15" s="1"/>
  <c r="B289" i="15"/>
  <c r="B293" i="15"/>
  <c r="E293" i="15" s="1"/>
  <c r="F293" i="15" s="1"/>
  <c r="B297" i="15"/>
  <c r="C297" i="15" s="1"/>
  <c r="B301" i="15"/>
  <c r="B305" i="15"/>
  <c r="C305" i="15" s="1"/>
  <c r="B309" i="15"/>
  <c r="B313" i="15"/>
  <c r="E313" i="15" s="1"/>
  <c r="F313" i="15" s="1"/>
  <c r="B317" i="15"/>
  <c r="B321" i="15"/>
  <c r="B325" i="15"/>
  <c r="B329" i="15"/>
  <c r="C329" i="15" s="1"/>
  <c r="B333" i="15"/>
  <c r="B337" i="15"/>
  <c r="B341" i="15"/>
  <c r="B345" i="15"/>
  <c r="E345" i="15" s="1"/>
  <c r="F345" i="15" s="1"/>
  <c r="B349" i="15"/>
  <c r="B353" i="15"/>
  <c r="D353" i="15" s="1"/>
  <c r="B357" i="15"/>
  <c r="B361" i="15"/>
  <c r="C361" i="15" s="1"/>
  <c r="B365" i="15"/>
  <c r="B369" i="15"/>
  <c r="C369" i="15" s="1"/>
  <c r="B373" i="15"/>
  <c r="B377" i="15"/>
  <c r="E377" i="15" s="1"/>
  <c r="F377" i="15" s="1"/>
  <c r="B381" i="15"/>
  <c r="B385" i="15"/>
  <c r="C385" i="15" s="1"/>
  <c r="B389" i="15"/>
  <c r="B393" i="15"/>
  <c r="C393" i="15" s="1"/>
  <c r="B397" i="15"/>
  <c r="B401" i="15"/>
  <c r="D401" i="15" s="1"/>
  <c r="B405" i="15"/>
  <c r="B409" i="15"/>
  <c r="E409" i="15" s="1"/>
  <c r="F409" i="15" s="1"/>
  <c r="B413" i="15"/>
  <c r="B417" i="15"/>
  <c r="D417" i="15" s="1"/>
  <c r="B421" i="15"/>
  <c r="B425" i="15"/>
  <c r="D425" i="15" s="1"/>
  <c r="B429" i="15"/>
  <c r="B433" i="15"/>
  <c r="C433" i="15" s="1"/>
  <c r="B437" i="15"/>
  <c r="C437" i="15" s="1"/>
  <c r="B441" i="15"/>
  <c r="E441" i="15" s="1"/>
  <c r="F441" i="15" s="1"/>
  <c r="B445" i="15"/>
  <c r="B449" i="15"/>
  <c r="D449" i="15" s="1"/>
  <c r="B453" i="15"/>
  <c r="E453" i="15" s="1"/>
  <c r="F453" i="15" s="1"/>
  <c r="B457" i="15"/>
  <c r="E457" i="15" s="1"/>
  <c r="F457" i="15" s="1"/>
  <c r="B461" i="15"/>
  <c r="B465" i="15"/>
  <c r="E465" i="15" s="1"/>
  <c r="F465" i="15" s="1"/>
  <c r="B469" i="15"/>
  <c r="B473" i="15"/>
  <c r="E473" i="15" s="1"/>
  <c r="F473" i="15" s="1"/>
  <c r="B477" i="15"/>
  <c r="B481" i="15"/>
  <c r="E481" i="15" s="1"/>
  <c r="F481" i="15" s="1"/>
  <c r="B485" i="15"/>
  <c r="B489" i="15"/>
  <c r="D489" i="15" s="1"/>
  <c r="B493" i="15"/>
  <c r="B497" i="15"/>
  <c r="E497" i="15" s="1"/>
  <c r="F497" i="15" s="1"/>
  <c r="B501" i="15"/>
  <c r="C501" i="15" s="1"/>
  <c r="B505" i="15"/>
  <c r="E505" i="15" s="1"/>
  <c r="F505" i="15" s="1"/>
  <c r="B509" i="15"/>
  <c r="G60" i="15"/>
  <c r="G172" i="15"/>
  <c r="H172" i="15" s="1"/>
  <c r="G403" i="15"/>
  <c r="G541" i="15"/>
  <c r="H541" i="15" s="1"/>
  <c r="G638" i="15"/>
  <c r="G702" i="15"/>
  <c r="I702" i="15" s="1"/>
  <c r="G745" i="15"/>
  <c r="J745" i="15" s="1"/>
  <c r="G786" i="15"/>
  <c r="J786" i="15" s="1"/>
  <c r="G807" i="15"/>
  <c r="J807" i="15" s="1"/>
  <c r="G829" i="15"/>
  <c r="I829" i="15" s="1"/>
  <c r="G850" i="15"/>
  <c r="I850" i="15" s="1"/>
  <c r="G871" i="15"/>
  <c r="J871" i="15" s="1"/>
  <c r="G893" i="15"/>
  <c r="J893" i="15" s="1"/>
  <c r="G913" i="15"/>
  <c r="H913" i="15" s="1"/>
  <c r="G923" i="15"/>
  <c r="J923" i="15" s="1"/>
  <c r="G934" i="15"/>
  <c r="J934" i="15" s="1"/>
  <c r="G945" i="15"/>
  <c r="I945" i="15" s="1"/>
  <c r="G955" i="15"/>
  <c r="G966" i="15"/>
  <c r="I966" i="15" s="1"/>
  <c r="G977" i="15"/>
  <c r="J977" i="15" s="1"/>
  <c r="G985" i="15"/>
  <c r="J985" i="15" s="1"/>
  <c r="G991" i="15"/>
  <c r="J991" i="15" s="1"/>
  <c r="G998" i="15"/>
  <c r="J998" i="15" s="1"/>
  <c r="B5" i="15"/>
  <c r="D5" i="15" s="1"/>
  <c r="B10" i="15"/>
  <c r="B15" i="15"/>
  <c r="B19" i="15"/>
  <c r="E19" i="15" s="1"/>
  <c r="F19" i="15" s="1"/>
  <c r="B23" i="15"/>
  <c r="B27" i="15"/>
  <c r="B31" i="15"/>
  <c r="B35" i="15"/>
  <c r="E35" i="15" s="1"/>
  <c r="F35" i="15" s="1"/>
  <c r="B39" i="15"/>
  <c r="B43" i="15"/>
  <c r="B47" i="15"/>
  <c r="B51" i="15"/>
  <c r="B55" i="15"/>
  <c r="B59" i="15"/>
  <c r="D59" i="15" s="1"/>
  <c r="B63" i="15"/>
  <c r="B67" i="15"/>
  <c r="E67" i="15" s="1"/>
  <c r="F67" i="15" s="1"/>
  <c r="B71" i="15"/>
  <c r="B75" i="15"/>
  <c r="E75" i="15" s="1"/>
  <c r="F75" i="15" s="1"/>
  <c r="B79" i="15"/>
  <c r="C79" i="15" s="1"/>
  <c r="B83" i="15"/>
  <c r="E83" i="15" s="1"/>
  <c r="F83" i="15" s="1"/>
  <c r="B87" i="15"/>
  <c r="B91" i="15"/>
  <c r="B95" i="15"/>
  <c r="B99" i="15"/>
  <c r="D99" i="15" s="1"/>
  <c r="B103" i="15"/>
  <c r="B107" i="15"/>
  <c r="B111" i="15"/>
  <c r="B115" i="15"/>
  <c r="B119" i="15"/>
  <c r="E119" i="15" s="1"/>
  <c r="B123" i="15"/>
  <c r="B127" i="15"/>
  <c r="E127" i="15" s="1"/>
  <c r="F127" i="15" s="1"/>
  <c r="B131" i="15"/>
  <c r="E131" i="15" s="1"/>
  <c r="F131" i="15" s="1"/>
  <c r="B135" i="15"/>
  <c r="B139" i="15"/>
  <c r="C139" i="15" s="1"/>
  <c r="B143" i="15"/>
  <c r="B147" i="15"/>
  <c r="E147" i="15" s="1"/>
  <c r="F147" i="15" s="1"/>
  <c r="B151" i="15"/>
  <c r="B155" i="15"/>
  <c r="B159" i="15"/>
  <c r="B163" i="15"/>
  <c r="E163" i="15" s="1"/>
  <c r="F163" i="15" s="1"/>
  <c r="B167" i="15"/>
  <c r="B171" i="15"/>
  <c r="C171" i="15" s="1"/>
  <c r="B175" i="15"/>
  <c r="E175" i="15" s="1"/>
  <c r="F175" i="15" s="1"/>
  <c r="B179" i="15"/>
  <c r="B183" i="15"/>
  <c r="B187" i="15"/>
  <c r="D187" i="15" s="1"/>
  <c r="B191" i="15"/>
  <c r="B195" i="15"/>
  <c r="E195" i="15" s="1"/>
  <c r="F195" i="15" s="1"/>
  <c r="B199" i="15"/>
  <c r="B203" i="15"/>
  <c r="D203" i="15" s="1"/>
  <c r="B207" i="15"/>
  <c r="B211" i="15"/>
  <c r="E211" i="15" s="1"/>
  <c r="F211" i="15" s="1"/>
  <c r="B215" i="15"/>
  <c r="B219" i="15"/>
  <c r="C219" i="15" s="1"/>
  <c r="B223" i="15"/>
  <c r="B227" i="15"/>
  <c r="B231" i="15"/>
  <c r="B235" i="15"/>
  <c r="B239" i="15"/>
  <c r="B243" i="15"/>
  <c r="B247" i="15"/>
  <c r="B251" i="15"/>
  <c r="C251" i="15" s="1"/>
  <c r="B255" i="15"/>
  <c r="D255" i="15" s="1"/>
  <c r="G20" i="15"/>
  <c r="G323" i="15"/>
  <c r="G479" i="15"/>
  <c r="H479" i="15" s="1"/>
  <c r="G595" i="15"/>
  <c r="J595" i="15" s="1"/>
  <c r="G681" i="15"/>
  <c r="I681" i="15" s="1"/>
  <c r="G723" i="15"/>
  <c r="J723" i="15" s="1"/>
  <c r="G766" i="15"/>
  <c r="H766" i="15" s="1"/>
  <c r="G797" i="15"/>
  <c r="H797" i="15" s="1"/>
  <c r="G818" i="15"/>
  <c r="H818" i="15" s="1"/>
  <c r="G839" i="15"/>
  <c r="J839" i="15" s="1"/>
  <c r="G861" i="15"/>
  <c r="I861" i="15" s="1"/>
  <c r="G882" i="15"/>
  <c r="J882" i="15" s="1"/>
  <c r="G903" i="15"/>
  <c r="J903" i="15" s="1"/>
  <c r="G918" i="15"/>
  <c r="I918" i="15" s="1"/>
  <c r="G929" i="15"/>
  <c r="I929" i="15" s="1"/>
  <c r="G939" i="15"/>
  <c r="G950" i="15"/>
  <c r="I950" i="15" s="1"/>
  <c r="G961" i="15"/>
  <c r="G971" i="15"/>
  <c r="I971" i="15" s="1"/>
  <c r="G981" i="15"/>
  <c r="J981" i="15" s="1"/>
  <c r="G987" i="15"/>
  <c r="H987" i="15" s="1"/>
  <c r="G995" i="15"/>
  <c r="G2" i="15"/>
  <c r="B8" i="15"/>
  <c r="B13" i="15"/>
  <c r="C13" i="15" s="1"/>
  <c r="B17" i="15"/>
  <c r="B21" i="15"/>
  <c r="C21" i="15" s="1"/>
  <c r="B25" i="15"/>
  <c r="B29" i="15"/>
  <c r="E29" i="15" s="1"/>
  <c r="F29" i="15" s="1"/>
  <c r="B33" i="15"/>
  <c r="B37" i="15"/>
  <c r="C37" i="15" s="1"/>
  <c r="B41" i="15"/>
  <c r="B45" i="15"/>
  <c r="E45" i="15" s="1"/>
  <c r="F45" i="15" s="1"/>
  <c r="B49" i="15"/>
  <c r="B53" i="15"/>
  <c r="C53" i="15" s="1"/>
  <c r="B57" i="15"/>
  <c r="B61" i="15"/>
  <c r="C61" i="15" s="1"/>
  <c r="B65" i="15"/>
  <c r="B69" i="15"/>
  <c r="C69" i="15" s="1"/>
  <c r="B73" i="15"/>
  <c r="B77" i="15"/>
  <c r="E77" i="15" s="1"/>
  <c r="F77" i="15" s="1"/>
  <c r="B81" i="15"/>
  <c r="B85" i="15"/>
  <c r="C85" i="15" s="1"/>
  <c r="B89" i="15"/>
  <c r="B93" i="15"/>
  <c r="E93" i="15" s="1"/>
  <c r="F93" i="15" s="1"/>
  <c r="B97" i="15"/>
  <c r="B101" i="15"/>
  <c r="C101" i="15" s="1"/>
  <c r="B105" i="15"/>
  <c r="B109" i="15"/>
  <c r="E109" i="15" s="1"/>
  <c r="F109" i="15" s="1"/>
  <c r="B113" i="15"/>
  <c r="B117" i="15"/>
  <c r="C117" i="15" s="1"/>
  <c r="B121" i="15"/>
  <c r="B125" i="15"/>
  <c r="E125" i="15" s="1"/>
  <c r="F125" i="15" s="1"/>
  <c r="B129" i="15"/>
  <c r="B133" i="15"/>
  <c r="C133" i="15" s="1"/>
  <c r="B137" i="15"/>
  <c r="B141" i="15"/>
  <c r="E141" i="15" s="1"/>
  <c r="F141" i="15" s="1"/>
  <c r="B145" i="15"/>
  <c r="B149" i="15"/>
  <c r="C149" i="15" s="1"/>
  <c r="B153" i="15"/>
  <c r="B157" i="15"/>
  <c r="C157" i="15" s="1"/>
  <c r="B161" i="15"/>
  <c r="B165" i="15"/>
  <c r="C165" i="15" s="1"/>
  <c r="B169" i="15"/>
  <c r="B173" i="15"/>
  <c r="E173" i="15" s="1"/>
  <c r="F173" i="15" s="1"/>
  <c r="B177" i="15"/>
  <c r="B181" i="15"/>
  <c r="C181" i="15" s="1"/>
  <c r="B185" i="15"/>
  <c r="B189" i="15"/>
  <c r="C189" i="15" s="1"/>
  <c r="B193" i="15"/>
  <c r="B197" i="15"/>
  <c r="C197" i="15" s="1"/>
  <c r="B201" i="15"/>
  <c r="B205" i="15"/>
  <c r="E205" i="15" s="1"/>
  <c r="F205" i="15" s="1"/>
  <c r="B209" i="15"/>
  <c r="B213" i="15"/>
  <c r="C213" i="15" s="1"/>
  <c r="B217" i="15"/>
  <c r="E217" i="15" s="1"/>
  <c r="F217" i="15" s="1"/>
  <c r="B221" i="15"/>
  <c r="E221" i="15" s="1"/>
  <c r="F221" i="15" s="1"/>
  <c r="B225" i="15"/>
  <c r="B229" i="15"/>
  <c r="C229" i="15" s="1"/>
  <c r="B233" i="15"/>
  <c r="B237" i="15"/>
  <c r="E237" i="15" s="1"/>
  <c r="F237" i="15" s="1"/>
  <c r="B241" i="15"/>
  <c r="B245" i="15"/>
  <c r="C245" i="15" s="1"/>
  <c r="B249" i="15"/>
  <c r="B253" i="15"/>
  <c r="E253" i="15" s="1"/>
  <c r="F253" i="15" s="1"/>
  <c r="G156" i="15"/>
  <c r="G393" i="15"/>
  <c r="G533" i="15"/>
  <c r="J533" i="15" s="1"/>
  <c r="G633" i="15"/>
  <c r="H633" i="15" s="1"/>
  <c r="G699" i="15"/>
  <c r="G742" i="15"/>
  <c r="J742" i="15" s="1"/>
  <c r="G785" i="15"/>
  <c r="I785" i="15" s="1"/>
  <c r="G806" i="15"/>
  <c r="J806" i="15" s="1"/>
  <c r="G827" i="15"/>
  <c r="H827" i="15" s="1"/>
  <c r="G849" i="15"/>
  <c r="G870" i="15"/>
  <c r="G891" i="15"/>
  <c r="H891" i="15" s="1"/>
  <c r="G910" i="15"/>
  <c r="J910" i="15" s="1"/>
  <c r="G922" i="15"/>
  <c r="G933" i="15"/>
  <c r="G943" i="15"/>
  <c r="I943" i="15" s="1"/>
  <c r="G954" i="15"/>
  <c r="G965" i="15"/>
  <c r="G975" i="15"/>
  <c r="I975" i="15" s="1"/>
  <c r="G982" i="15"/>
  <c r="H982" i="15" s="1"/>
  <c r="G990" i="15"/>
  <c r="I990" i="15" s="1"/>
  <c r="G997" i="15"/>
  <c r="I997" i="15" s="1"/>
  <c r="B4" i="15"/>
  <c r="B9" i="15"/>
  <c r="E9" i="15" s="1"/>
  <c r="F9" i="15" s="1"/>
  <c r="B14" i="15"/>
  <c r="D14" i="15" s="1"/>
  <c r="B18" i="15"/>
  <c r="E18" i="15" s="1"/>
  <c r="F18" i="15" s="1"/>
  <c r="B22" i="15"/>
  <c r="E22" i="15" s="1"/>
  <c r="F22" i="15" s="1"/>
  <c r="B26" i="15"/>
  <c r="D26" i="15" s="1"/>
  <c r="B30" i="15"/>
  <c r="D30" i="15" s="1"/>
  <c r="B34" i="15"/>
  <c r="C34" i="15" s="1"/>
  <c r="B38" i="15"/>
  <c r="B42" i="15"/>
  <c r="D42" i="15" s="1"/>
  <c r="B46" i="15"/>
  <c r="C46" i="15" s="1"/>
  <c r="B50" i="15"/>
  <c r="B54" i="15"/>
  <c r="C54" i="15" s="1"/>
  <c r="B58" i="15"/>
  <c r="E58" i="15" s="1"/>
  <c r="F58" i="15" s="1"/>
  <c r="B62" i="15"/>
  <c r="B66" i="15"/>
  <c r="B70" i="15"/>
  <c r="B74" i="15"/>
  <c r="D74" i="15" s="1"/>
  <c r="B78" i="15"/>
  <c r="B82" i="15"/>
  <c r="D82" i="15" s="1"/>
  <c r="B86" i="15"/>
  <c r="C86" i="15" s="1"/>
  <c r="B90" i="15"/>
  <c r="E90" i="15" s="1"/>
  <c r="F90" i="15" s="1"/>
  <c r="B94" i="15"/>
  <c r="C94" i="15" s="1"/>
  <c r="B98" i="15"/>
  <c r="B102" i="15"/>
  <c r="C102" i="15" s="1"/>
  <c r="B106" i="15"/>
  <c r="D106" i="15" s="1"/>
  <c r="B110" i="15"/>
  <c r="B114" i="15"/>
  <c r="B118" i="15"/>
  <c r="C118" i="15" s="1"/>
  <c r="B122" i="15"/>
  <c r="E122" i="15" s="1"/>
  <c r="F122" i="15" s="1"/>
  <c r="B126" i="15"/>
  <c r="B130" i="15"/>
  <c r="B134" i="15"/>
  <c r="B138" i="15"/>
  <c r="D138" i="15" s="1"/>
  <c r="B142" i="15"/>
  <c r="B146" i="15"/>
  <c r="C146" i="15" s="1"/>
  <c r="B150" i="15"/>
  <c r="C150" i="15" s="1"/>
  <c r="B154" i="15"/>
  <c r="E154" i="15" s="1"/>
  <c r="F154" i="15" s="1"/>
  <c r="B158" i="15"/>
  <c r="B162" i="15"/>
  <c r="B166" i="15"/>
  <c r="C166" i="15" s="1"/>
  <c r="B170" i="15"/>
  <c r="D170" i="15" s="1"/>
  <c r="B174" i="15"/>
  <c r="B178" i="15"/>
  <c r="D178" i="15" s="1"/>
  <c r="B182" i="15"/>
  <c r="C182" i="15" s="1"/>
  <c r="B186" i="15"/>
  <c r="E186" i="15" s="1"/>
  <c r="F186" i="15" s="1"/>
  <c r="B190" i="15"/>
  <c r="B194" i="15"/>
  <c r="D194" i="15" s="1"/>
  <c r="B198" i="15"/>
  <c r="B202" i="15"/>
  <c r="E202" i="15" s="1"/>
  <c r="F202" i="15" s="1"/>
  <c r="B206" i="15"/>
  <c r="B210" i="15"/>
  <c r="C210" i="15" s="1"/>
  <c r="B214" i="15"/>
  <c r="C214" i="15" s="1"/>
  <c r="B218" i="15"/>
  <c r="E218" i="15" s="1"/>
  <c r="F218" i="15" s="1"/>
  <c r="B222" i="15"/>
  <c r="B226" i="15"/>
  <c r="D226" i="15" s="1"/>
  <c r="B230" i="15"/>
  <c r="C230" i="15" s="1"/>
  <c r="B234" i="15"/>
  <c r="E234" i="15" s="1"/>
  <c r="F234" i="15" s="1"/>
  <c r="B238" i="15"/>
  <c r="B242" i="15"/>
  <c r="C242" i="15" s="1"/>
  <c r="B246" i="15"/>
  <c r="C246" i="15" s="1"/>
  <c r="B250" i="15"/>
  <c r="E250" i="15" s="1"/>
  <c r="F250" i="15" s="1"/>
  <c r="B254" i="15"/>
  <c r="G999" i="15"/>
  <c r="J999" i="15" s="1"/>
  <c r="G994" i="15"/>
  <c r="I994" i="15" s="1"/>
  <c r="G989" i="15"/>
  <c r="G983" i="15"/>
  <c r="I983" i="15" s="1"/>
  <c r="G978" i="15"/>
  <c r="J978" i="15" s="1"/>
  <c r="G973" i="15"/>
  <c r="G967" i="15"/>
  <c r="J967" i="15" s="1"/>
  <c r="G962" i="15"/>
  <c r="J962" i="15" s="1"/>
  <c r="G957" i="15"/>
  <c r="J957" i="15" s="1"/>
  <c r="G951" i="15"/>
  <c r="J951" i="15" s="1"/>
  <c r="G946" i="15"/>
  <c r="I946" i="15" s="1"/>
  <c r="G941" i="15"/>
  <c r="I941" i="15" s="1"/>
  <c r="G935" i="15"/>
  <c r="I935" i="15" s="1"/>
  <c r="G930" i="15"/>
  <c r="G925" i="15"/>
  <c r="I925" i="15" s="1"/>
  <c r="G919" i="15"/>
  <c r="I919" i="15" s="1"/>
  <c r="G914" i="15"/>
  <c r="J914" i="15" s="1"/>
  <c r="G907" i="15"/>
  <c r="I907" i="15" s="1"/>
  <c r="G897" i="15"/>
  <c r="J897" i="15" s="1"/>
  <c r="G886" i="15"/>
  <c r="G875" i="15"/>
  <c r="H875" i="15" s="1"/>
  <c r="G865" i="15"/>
  <c r="J865" i="15" s="1"/>
  <c r="G854" i="15"/>
  <c r="H854" i="15" s="1"/>
  <c r="G843" i="15"/>
  <c r="H843" i="15" s="1"/>
  <c r="G833" i="15"/>
  <c r="I833" i="15" s="1"/>
  <c r="G822" i="15"/>
  <c r="J822" i="15" s="1"/>
  <c r="G811" i="15"/>
  <c r="I811" i="15" s="1"/>
  <c r="G801" i="15"/>
  <c r="J801" i="15" s="1"/>
  <c r="G790" i="15"/>
  <c r="H790" i="15" s="1"/>
  <c r="G774" i="15"/>
  <c r="J774" i="15" s="1"/>
  <c r="G753" i="15"/>
  <c r="I753" i="15" s="1"/>
  <c r="G731" i="15"/>
  <c r="G710" i="15"/>
  <c r="G689" i="15"/>
  <c r="I689" i="15" s="1"/>
  <c r="G654" i="15"/>
  <c r="I654" i="15" s="1"/>
  <c r="G611" i="15"/>
  <c r="G563" i="15"/>
  <c r="G505" i="15"/>
  <c r="I505" i="15" s="1"/>
  <c r="G431" i="15"/>
  <c r="H431" i="15" s="1"/>
  <c r="G356" i="15"/>
  <c r="I356" i="15" s="1"/>
  <c r="G231" i="15"/>
  <c r="H231" i="15" s="1"/>
  <c r="G76" i="15"/>
  <c r="G974" i="15"/>
  <c r="H974" i="15" s="1"/>
  <c r="G969" i="15"/>
  <c r="G963" i="15"/>
  <c r="G958" i="15"/>
  <c r="G953" i="15"/>
  <c r="G947" i="15"/>
  <c r="H947" i="15" s="1"/>
  <c r="G942" i="15"/>
  <c r="H942" i="15" s="1"/>
  <c r="G937" i="15"/>
  <c r="J937" i="15" s="1"/>
  <c r="G931" i="15"/>
  <c r="G926" i="15"/>
  <c r="J926" i="15" s="1"/>
  <c r="G921" i="15"/>
  <c r="G915" i="15"/>
  <c r="J915" i="15" s="1"/>
  <c r="G909" i="15"/>
  <c r="J909" i="15" s="1"/>
  <c r="G898" i="15"/>
  <c r="I898" i="15" s="1"/>
  <c r="G887" i="15"/>
  <c r="J887" i="15" s="1"/>
  <c r="G877" i="15"/>
  <c r="I877" i="15" s="1"/>
  <c r="G866" i="15"/>
  <c r="I866" i="15" s="1"/>
  <c r="G855" i="15"/>
  <c r="I855" i="15" s="1"/>
  <c r="G845" i="15"/>
  <c r="H845" i="15" s="1"/>
  <c r="G834" i="15"/>
  <c r="I834" i="15" s="1"/>
  <c r="G823" i="15"/>
  <c r="G813" i="15"/>
  <c r="H813" i="15" s="1"/>
  <c r="G802" i="15"/>
  <c r="I802" i="15" s="1"/>
  <c r="G791" i="15"/>
  <c r="J791" i="15" s="1"/>
  <c r="G777" i="15"/>
  <c r="I777" i="15" s="1"/>
  <c r="G755" i="15"/>
  <c r="G734" i="15"/>
  <c r="I734" i="15" s="1"/>
  <c r="G713" i="15"/>
  <c r="G691" i="15"/>
  <c r="I691" i="15" s="1"/>
  <c r="G659" i="15"/>
  <c r="J659" i="15" s="1"/>
  <c r="G617" i="15"/>
  <c r="G569" i="15"/>
  <c r="J569" i="15" s="1"/>
  <c r="G512" i="15"/>
  <c r="H512" i="15" s="1"/>
  <c r="G441" i="15"/>
  <c r="I441" i="15" s="1"/>
  <c r="G365" i="15"/>
  <c r="I365" i="15" s="1"/>
  <c r="G247" i="15"/>
  <c r="G96" i="15"/>
  <c r="H96" i="15" s="1"/>
  <c r="G905" i="15"/>
  <c r="J905" i="15" s="1"/>
  <c r="G899" i="15"/>
  <c r="J899" i="15" s="1"/>
  <c r="G894" i="15"/>
  <c r="J894" i="15" s="1"/>
  <c r="G889" i="15"/>
  <c r="I889" i="15" s="1"/>
  <c r="G883" i="15"/>
  <c r="J883" i="15" s="1"/>
  <c r="G878" i="15"/>
  <c r="J878" i="15" s="1"/>
  <c r="G873" i="15"/>
  <c r="H873" i="15" s="1"/>
  <c r="G867" i="15"/>
  <c r="J867" i="15" s="1"/>
  <c r="G862" i="15"/>
  <c r="I862" i="15" s="1"/>
  <c r="G857" i="15"/>
  <c r="I857" i="15" s="1"/>
  <c r="G851" i="15"/>
  <c r="G846" i="15"/>
  <c r="H846" i="15" s="1"/>
  <c r="G841" i="15"/>
  <c r="G835" i="15"/>
  <c r="J835" i="15" s="1"/>
  <c r="G830" i="15"/>
  <c r="J830" i="15" s="1"/>
  <c r="G825" i="15"/>
  <c r="H825" i="15" s="1"/>
  <c r="G819" i="15"/>
  <c r="I819" i="15" s="1"/>
  <c r="G814" i="15"/>
  <c r="J814" i="15" s="1"/>
  <c r="G809" i="15"/>
  <c r="J809" i="15" s="1"/>
  <c r="G803" i="15"/>
  <c r="I803" i="15" s="1"/>
  <c r="G798" i="15"/>
  <c r="J798" i="15" s="1"/>
  <c r="G793" i="15"/>
  <c r="I793" i="15" s="1"/>
  <c r="G787" i="15"/>
  <c r="J787" i="15" s="1"/>
  <c r="G779" i="15"/>
  <c r="H779" i="15" s="1"/>
  <c r="G769" i="15"/>
  <c r="J769" i="15" s="1"/>
  <c r="G758" i="15"/>
  <c r="I758" i="15" s="1"/>
  <c r="G747" i="15"/>
  <c r="J747" i="15" s="1"/>
  <c r="G737" i="15"/>
  <c r="G726" i="15"/>
  <c r="G715" i="15"/>
  <c r="J715" i="15" s="1"/>
  <c r="G705" i="15"/>
  <c r="I705" i="15" s="1"/>
  <c r="G694" i="15"/>
  <c r="I694" i="15" s="1"/>
  <c r="G683" i="15"/>
  <c r="G665" i="15"/>
  <c r="G643" i="15"/>
  <c r="J643" i="15" s="1"/>
  <c r="G622" i="15"/>
  <c r="H622" i="15" s="1"/>
  <c r="G601" i="15"/>
  <c r="G576" i="15"/>
  <c r="H576" i="15" s="1"/>
  <c r="G548" i="15"/>
  <c r="G520" i="15"/>
  <c r="G488" i="15"/>
  <c r="H488" i="15" s="1"/>
  <c r="G451" i="15"/>
  <c r="I451" i="15" s="1"/>
  <c r="G413" i="15"/>
  <c r="H413" i="15" s="1"/>
  <c r="G373" i="15"/>
  <c r="I373" i="15" s="1"/>
  <c r="G334" i="15"/>
  <c r="J334" i="15" s="1"/>
  <c r="G268" i="15"/>
  <c r="H268" i="15" s="1"/>
  <c r="G191" i="15"/>
  <c r="J191" i="15" s="1"/>
  <c r="G116" i="15"/>
  <c r="G40" i="15"/>
  <c r="J40" i="15" s="1"/>
  <c r="G911" i="15"/>
  <c r="J911" i="15" s="1"/>
  <c r="G906" i="15"/>
  <c r="I906" i="15" s="1"/>
  <c r="G901" i="15"/>
  <c r="J901" i="15" s="1"/>
  <c r="G895" i="15"/>
  <c r="G890" i="15"/>
  <c r="H890" i="15" s="1"/>
  <c r="G885" i="15"/>
  <c r="H885" i="15" s="1"/>
  <c r="G879" i="15"/>
  <c r="J879" i="15" s="1"/>
  <c r="G874" i="15"/>
  <c r="G869" i="15"/>
  <c r="J869" i="15" s="1"/>
  <c r="G863" i="15"/>
  <c r="G858" i="15"/>
  <c r="G853" i="15"/>
  <c r="I853" i="15" s="1"/>
  <c r="G847" i="15"/>
  <c r="H847" i="15" s="1"/>
  <c r="G842" i="15"/>
  <c r="G837" i="15"/>
  <c r="H837" i="15" s="1"/>
  <c r="G831" i="15"/>
  <c r="I831" i="15" s="1"/>
  <c r="G826" i="15"/>
  <c r="G821" i="15"/>
  <c r="G815" i="15"/>
  <c r="G810" i="15"/>
  <c r="J810" i="15" s="1"/>
  <c r="G805" i="15"/>
  <c r="G799" i="15"/>
  <c r="H799" i="15" s="1"/>
  <c r="G794" i="15"/>
  <c r="H794" i="15" s="1"/>
  <c r="G789" i="15"/>
  <c r="I789" i="15" s="1"/>
  <c r="G782" i="15"/>
  <c r="G771" i="15"/>
  <c r="I771" i="15" s="1"/>
  <c r="G761" i="15"/>
  <c r="G750" i="15"/>
  <c r="I750" i="15" s="1"/>
  <c r="G739" i="15"/>
  <c r="G729" i="15"/>
  <c r="I729" i="15" s="1"/>
  <c r="G718" i="15"/>
  <c r="G707" i="15"/>
  <c r="H707" i="15" s="1"/>
  <c r="G697" i="15"/>
  <c r="J697" i="15" s="1"/>
  <c r="G686" i="15"/>
  <c r="J686" i="15" s="1"/>
  <c r="G670" i="15"/>
  <c r="H670" i="15" s="1"/>
  <c r="G649" i="15"/>
  <c r="H649" i="15" s="1"/>
  <c r="G627" i="15"/>
  <c r="J627" i="15" s="1"/>
  <c r="G606" i="15"/>
  <c r="J606" i="15" s="1"/>
  <c r="G584" i="15"/>
  <c r="J584" i="15" s="1"/>
  <c r="G555" i="15"/>
  <c r="H555" i="15" s="1"/>
  <c r="G527" i="15"/>
  <c r="G499" i="15"/>
  <c r="I499" i="15" s="1"/>
  <c r="G459" i="15"/>
  <c r="I459" i="15" s="1"/>
  <c r="G421" i="15"/>
  <c r="G384" i="15"/>
  <c r="G345" i="15"/>
  <c r="J345" i="15" s="1"/>
  <c r="G287" i="15"/>
  <c r="J287" i="15" s="1"/>
  <c r="G212" i="15"/>
  <c r="I212" i="15" s="1"/>
  <c r="G135" i="15"/>
  <c r="H135" i="15" s="1"/>
  <c r="G7" i="15"/>
  <c r="H7" i="15" s="1"/>
  <c r="G28" i="15"/>
  <c r="I28" i="15" s="1"/>
  <c r="G44" i="15"/>
  <c r="J44" i="15" s="1"/>
  <c r="G63" i="15"/>
  <c r="J63" i="15" s="1"/>
  <c r="G84" i="15"/>
  <c r="H84" i="15" s="1"/>
  <c r="G103" i="15"/>
  <c r="J103" i="15" s="1"/>
  <c r="G119" i="15"/>
  <c r="H119" i="15" s="1"/>
  <c r="G140" i="15"/>
  <c r="H140" i="15" s="1"/>
  <c r="G159" i="15"/>
  <c r="I159" i="15" s="1"/>
  <c r="G176" i="15"/>
  <c r="G199" i="15"/>
  <c r="J199" i="15" s="1"/>
  <c r="G215" i="15"/>
  <c r="H215" i="15" s="1"/>
  <c r="G232" i="15"/>
  <c r="G255" i="15"/>
  <c r="G272" i="15"/>
  <c r="J272" i="15" s="1"/>
  <c r="G288" i="15"/>
  <c r="I288" i="15" s="1"/>
  <c r="G311" i="15"/>
  <c r="J311" i="15" s="1"/>
  <c r="G324" i="15"/>
  <c r="G338" i="15"/>
  <c r="I338" i="15" s="1"/>
  <c r="G349" i="15"/>
  <c r="I349" i="15" s="1"/>
  <c r="G357" i="15"/>
  <c r="J357" i="15" s="1"/>
  <c r="G367" i="15"/>
  <c r="G377" i="15"/>
  <c r="H377" i="15" s="1"/>
  <c r="G387" i="15"/>
  <c r="I387" i="15" s="1"/>
  <c r="G395" i="15"/>
  <c r="H395" i="15" s="1"/>
  <c r="G405" i="15"/>
  <c r="J405" i="15" s="1"/>
  <c r="G415" i="15"/>
  <c r="H415" i="15" s="1"/>
  <c r="G424" i="15"/>
  <c r="G435" i="15"/>
  <c r="H435" i="15" s="1"/>
  <c r="G443" i="15"/>
  <c r="H443" i="15" s="1"/>
  <c r="G452" i="15"/>
  <c r="G463" i="15"/>
  <c r="J463" i="15" s="1"/>
  <c r="G472" i="15"/>
  <c r="G480" i="15"/>
  <c r="J480" i="15" s="1"/>
  <c r="G491" i="15"/>
  <c r="G500" i="15"/>
  <c r="J500" i="15" s="1"/>
  <c r="G507" i="15"/>
  <c r="J507" i="15" s="1"/>
  <c r="G515" i="15"/>
  <c r="J515" i="15" s="1"/>
  <c r="G521" i="15"/>
  <c r="I521" i="15" s="1"/>
  <c r="G528" i="15"/>
  <c r="G536" i="15"/>
  <c r="G543" i="15"/>
  <c r="J543" i="15" s="1"/>
  <c r="G549" i="15"/>
  <c r="I549" i="15" s="1"/>
  <c r="G557" i="15"/>
  <c r="G564" i="15"/>
  <c r="H564" i="15" s="1"/>
  <c r="G571" i="15"/>
  <c r="I571" i="15" s="1"/>
  <c r="G579" i="15"/>
  <c r="I579" i="15" s="1"/>
  <c r="G585" i="15"/>
  <c r="I585" i="15" s="1"/>
  <c r="G591" i="15"/>
  <c r="I591" i="15" s="1"/>
  <c r="G597" i="15"/>
  <c r="I597" i="15" s="1"/>
  <c r="G602" i="15"/>
  <c r="I602" i="15" s="1"/>
  <c r="G607" i="15"/>
  <c r="H607" i="15" s="1"/>
  <c r="G613" i="15"/>
  <c r="I613" i="15" s="1"/>
  <c r="G618" i="15"/>
  <c r="J618" i="15" s="1"/>
  <c r="G623" i="15"/>
  <c r="J623" i="15" s="1"/>
  <c r="G629" i="15"/>
  <c r="H629" i="15" s="1"/>
  <c r="G634" i="15"/>
  <c r="I634" i="15" s="1"/>
  <c r="G639" i="15"/>
  <c r="H639" i="15" s="1"/>
  <c r="G645" i="15"/>
  <c r="I645" i="15" s="1"/>
  <c r="G650" i="15"/>
  <c r="J650" i="15" s="1"/>
  <c r="G655" i="15"/>
  <c r="I655" i="15" s="1"/>
  <c r="G661" i="15"/>
  <c r="H661" i="15" s="1"/>
  <c r="G666" i="15"/>
  <c r="I666" i="15" s="1"/>
  <c r="G671" i="15"/>
  <c r="G677" i="15"/>
  <c r="H677" i="15" s="1"/>
  <c r="G682" i="15"/>
  <c r="H682" i="15" s="1"/>
  <c r="G687" i="15"/>
  <c r="I687" i="15" s="1"/>
  <c r="G693" i="15"/>
  <c r="G698" i="15"/>
  <c r="J698" i="15" s="1"/>
  <c r="G703" i="15"/>
  <c r="I703" i="15" s="1"/>
  <c r="G709" i="15"/>
  <c r="H709" i="15" s="1"/>
  <c r="G714" i="15"/>
  <c r="J714" i="15" s="1"/>
  <c r="G719" i="15"/>
  <c r="G725" i="15"/>
  <c r="G730" i="15"/>
  <c r="H730" i="15" s="1"/>
  <c r="G735" i="15"/>
  <c r="H735" i="15" s="1"/>
  <c r="G741" i="15"/>
  <c r="J741" i="15" s="1"/>
  <c r="G746" i="15"/>
  <c r="J746" i="15" s="1"/>
  <c r="G751" i="15"/>
  <c r="H751" i="15" s="1"/>
  <c r="G757" i="15"/>
  <c r="H757" i="15" s="1"/>
  <c r="G762" i="15"/>
  <c r="J762" i="15" s="1"/>
  <c r="G767" i="15"/>
  <c r="I767" i="15" s="1"/>
  <c r="G773" i="15"/>
  <c r="J773" i="15" s="1"/>
  <c r="G778" i="15"/>
  <c r="J778" i="15" s="1"/>
  <c r="G783" i="15"/>
  <c r="H783" i="15" s="1"/>
  <c r="G4" i="15"/>
  <c r="G12" i="15"/>
  <c r="J12" i="15" s="1"/>
  <c r="G31" i="15"/>
  <c r="I31" i="15" s="1"/>
  <c r="G48" i="15"/>
  <c r="J48" i="15" s="1"/>
  <c r="G71" i="15"/>
  <c r="H71" i="15" s="1"/>
  <c r="G87" i="15"/>
  <c r="H87" i="15" s="1"/>
  <c r="G104" i="15"/>
  <c r="J104" i="15" s="1"/>
  <c r="G127" i="15"/>
  <c r="H127" i="15" s="1"/>
  <c r="G144" i="15"/>
  <c r="J144" i="15" s="1"/>
  <c r="G160" i="15"/>
  <c r="G183" i="15"/>
  <c r="H183" i="15" s="1"/>
  <c r="G200" i="15"/>
  <c r="I200" i="15" s="1"/>
  <c r="G220" i="15"/>
  <c r="H220" i="15" s="1"/>
  <c r="G240" i="15"/>
  <c r="H240" i="15" s="1"/>
  <c r="G256" i="15"/>
  <c r="J256" i="15" s="1"/>
  <c r="G276" i="15"/>
  <c r="G296" i="15"/>
  <c r="I296" i="15" s="1"/>
  <c r="G316" i="15"/>
  <c r="H316" i="15" s="1"/>
  <c r="G327" i="15"/>
  <c r="J327" i="15" s="1"/>
  <c r="G340" i="15"/>
  <c r="J340" i="15" s="1"/>
  <c r="G351" i="15"/>
  <c r="J351" i="15" s="1"/>
  <c r="G360" i="15"/>
  <c r="G371" i="15"/>
  <c r="G379" i="15"/>
  <c r="J379" i="15" s="1"/>
  <c r="G388" i="15"/>
  <c r="H388" i="15" s="1"/>
  <c r="G399" i="15"/>
  <c r="J399" i="15" s="1"/>
  <c r="G408" i="15"/>
  <c r="G416" i="15"/>
  <c r="G427" i="15"/>
  <c r="J427" i="15" s="1"/>
  <c r="G436" i="15"/>
  <c r="H436" i="15" s="1"/>
  <c r="G445" i="15"/>
  <c r="G456" i="15"/>
  <c r="I456" i="15" s="1"/>
  <c r="G464" i="15"/>
  <c r="J464" i="15" s="1"/>
  <c r="G473" i="15"/>
  <c r="H473" i="15" s="1"/>
  <c r="G484" i="15"/>
  <c r="J484" i="15" s="1"/>
  <c r="G493" i="15"/>
  <c r="H493" i="15" s="1"/>
  <c r="G501" i="15"/>
  <c r="J501" i="15" s="1"/>
  <c r="G509" i="15"/>
  <c r="H509" i="15" s="1"/>
  <c r="G516" i="15"/>
  <c r="J516" i="15" s="1"/>
  <c r="G523" i="15"/>
  <c r="G531" i="15"/>
  <c r="G537" i="15"/>
  <c r="J537" i="15" s="1"/>
  <c r="G544" i="15"/>
  <c r="J544" i="15" s="1"/>
  <c r="G552" i="15"/>
  <c r="J552" i="15" s="1"/>
  <c r="G559" i="15"/>
  <c r="I559" i="15" s="1"/>
  <c r="G565" i="15"/>
  <c r="H565" i="15" s="1"/>
  <c r="G573" i="15"/>
  <c r="H573" i="15" s="1"/>
  <c r="G580" i="15"/>
  <c r="G587" i="15"/>
  <c r="G593" i="15"/>
  <c r="G598" i="15"/>
  <c r="H598" i="15" s="1"/>
  <c r="G603" i="15"/>
  <c r="G609" i="15"/>
  <c r="H609" i="15" s="1"/>
  <c r="G614" i="15"/>
  <c r="H614" i="15" s="1"/>
  <c r="G619" i="15"/>
  <c r="I619" i="15" s="1"/>
  <c r="G625" i="15"/>
  <c r="I625" i="15" s="1"/>
  <c r="G630" i="15"/>
  <c r="J630" i="15" s="1"/>
  <c r="G635" i="15"/>
  <c r="G641" i="15"/>
  <c r="H641" i="15" s="1"/>
  <c r="G646" i="15"/>
  <c r="H646" i="15" s="1"/>
  <c r="G651" i="15"/>
  <c r="J651" i="15" s="1"/>
  <c r="G657" i="15"/>
  <c r="I657" i="15" s="1"/>
  <c r="G662" i="15"/>
  <c r="J662" i="15" s="1"/>
  <c r="G667" i="15"/>
  <c r="I667" i="15" s="1"/>
  <c r="G673" i="15"/>
  <c r="I673" i="15" s="1"/>
  <c r="G678" i="15"/>
  <c r="H678" i="15" s="1"/>
  <c r="B2" i="15"/>
  <c r="E2" i="15" s="1"/>
  <c r="F2" i="15" s="1"/>
  <c r="G16" i="15"/>
  <c r="H16" i="15" s="1"/>
  <c r="G32" i="15"/>
  <c r="G55" i="15"/>
  <c r="J55" i="15" s="1"/>
  <c r="G72" i="15"/>
  <c r="H72" i="15" s="1"/>
  <c r="G92" i="15"/>
  <c r="I92" i="15" s="1"/>
  <c r="G112" i="15"/>
  <c r="H112" i="15" s="1"/>
  <c r="G128" i="15"/>
  <c r="I128" i="15" s="1"/>
  <c r="G148" i="15"/>
  <c r="H148" i="15" s="1"/>
  <c r="G168" i="15"/>
  <c r="H168" i="15" s="1"/>
  <c r="G188" i="15"/>
  <c r="H188" i="15" s="1"/>
  <c r="G204" i="15"/>
  <c r="G224" i="15"/>
  <c r="G244" i="15"/>
  <c r="J244" i="15" s="1"/>
  <c r="G263" i="15"/>
  <c r="H263" i="15" s="1"/>
  <c r="G284" i="15"/>
  <c r="I284" i="15" s="1"/>
  <c r="G300" i="15"/>
  <c r="G318" i="15"/>
  <c r="G332" i="15"/>
  <c r="H332" i="15" s="1"/>
  <c r="G344" i="15"/>
  <c r="I344" i="15" s="1"/>
  <c r="G352" i="15"/>
  <c r="I352" i="15" s="1"/>
  <c r="G363" i="15"/>
  <c r="H363" i="15" s="1"/>
  <c r="G372" i="15"/>
  <c r="J372" i="15" s="1"/>
  <c r="G381" i="15"/>
  <c r="H381" i="15" s="1"/>
  <c r="G392" i="15"/>
  <c r="G400" i="15"/>
  <c r="J400" i="15" s="1"/>
  <c r="G409" i="15"/>
  <c r="H409" i="15" s="1"/>
  <c r="G420" i="15"/>
  <c r="J420" i="15" s="1"/>
  <c r="G429" i="15"/>
  <c r="I429" i="15" s="1"/>
  <c r="G437" i="15"/>
  <c r="G448" i="15"/>
  <c r="J448" i="15" s="1"/>
  <c r="G457" i="15"/>
  <c r="I457" i="15" s="1"/>
  <c r="G467" i="15"/>
  <c r="G477" i="15"/>
  <c r="J477" i="15" s="1"/>
  <c r="G485" i="15"/>
  <c r="G495" i="15"/>
  <c r="I495" i="15" s="1"/>
  <c r="G504" i="15"/>
  <c r="H504" i="15" s="1"/>
  <c r="G511" i="15"/>
  <c r="I511" i="15" s="1"/>
  <c r="G517" i="15"/>
  <c r="I517" i="15" s="1"/>
  <c r="G525" i="15"/>
  <c r="J525" i="15" s="1"/>
  <c r="G532" i="15"/>
  <c r="I532" i="15" s="1"/>
  <c r="G539" i="15"/>
  <c r="H539" i="15" s="1"/>
  <c r="G547" i="15"/>
  <c r="G553" i="15"/>
  <c r="H553" i="15" s="1"/>
  <c r="G560" i="15"/>
  <c r="I560" i="15" s="1"/>
  <c r="G568" i="15"/>
  <c r="G575" i="15"/>
  <c r="H575" i="15" s="1"/>
  <c r="G581" i="15"/>
  <c r="G589" i="15"/>
  <c r="J589" i="15" s="1"/>
  <c r="G594" i="15"/>
  <c r="I594" i="15" s="1"/>
  <c r="G599" i="15"/>
  <c r="G605" i="15"/>
  <c r="I605" i="15" s="1"/>
  <c r="G610" i="15"/>
  <c r="H610" i="15" s="1"/>
  <c r="G615" i="15"/>
  <c r="I615" i="15" s="1"/>
  <c r="G621" i="15"/>
  <c r="H621" i="15" s="1"/>
  <c r="G626" i="15"/>
  <c r="I626" i="15" s="1"/>
  <c r="G631" i="15"/>
  <c r="J631" i="15" s="1"/>
  <c r="G637" i="15"/>
  <c r="G642" i="15"/>
  <c r="I642" i="15" s="1"/>
  <c r="G647" i="15"/>
  <c r="H647" i="15" s="1"/>
  <c r="G653" i="15"/>
  <c r="G658" i="15"/>
  <c r="I658" i="15" s="1"/>
  <c r="G663" i="15"/>
  <c r="H663" i="15" s="1"/>
  <c r="G669" i="15"/>
  <c r="H669" i="15" s="1"/>
  <c r="G674" i="15"/>
  <c r="J674" i="15" s="1"/>
  <c r="G679" i="15"/>
  <c r="H679" i="15" s="1"/>
  <c r="G685" i="15"/>
  <c r="J685" i="15" s="1"/>
  <c r="G690" i="15"/>
  <c r="G695" i="15"/>
  <c r="G701" i="15"/>
  <c r="G706" i="15"/>
  <c r="J706" i="15" s="1"/>
  <c r="G711" i="15"/>
  <c r="I711" i="15" s="1"/>
  <c r="G717" i="15"/>
  <c r="H717" i="15" s="1"/>
  <c r="G722" i="15"/>
  <c r="H722" i="15" s="1"/>
  <c r="G727" i="15"/>
  <c r="I727" i="15" s="1"/>
  <c r="G733" i="15"/>
  <c r="H733" i="15" s="1"/>
  <c r="G738" i="15"/>
  <c r="I738" i="15" s="1"/>
  <c r="G743" i="15"/>
  <c r="G749" i="15"/>
  <c r="I749" i="15" s="1"/>
  <c r="G754" i="15"/>
  <c r="H754" i="15" s="1"/>
  <c r="G759" i="15"/>
  <c r="I759" i="15" s="1"/>
  <c r="G765" i="15"/>
  <c r="J765" i="15" s="1"/>
  <c r="G770" i="15"/>
  <c r="I770" i="15" s="1"/>
  <c r="G775" i="15"/>
  <c r="G781" i="15"/>
  <c r="I781" i="15" s="1"/>
  <c r="E996" i="15"/>
  <c r="F996" i="15" s="1"/>
  <c r="E988" i="15"/>
  <c r="F988" i="15" s="1"/>
  <c r="E976" i="15"/>
  <c r="F976" i="15" s="1"/>
  <c r="E940" i="15"/>
  <c r="F940" i="15" s="1"/>
  <c r="E904" i="15"/>
  <c r="F904" i="15" s="1"/>
  <c r="E876" i="15"/>
  <c r="F876" i="15" s="1"/>
  <c r="D767" i="15"/>
  <c r="E407" i="15"/>
  <c r="F407" i="15" s="1"/>
  <c r="E972" i="15"/>
  <c r="F972" i="15" s="1"/>
  <c r="E908" i="15"/>
  <c r="F908" i="15" s="1"/>
  <c r="D888" i="15"/>
  <c r="E888" i="15"/>
  <c r="F888" i="15" s="1"/>
  <c r="D946" i="15"/>
  <c r="E946" i="15"/>
  <c r="F946" i="15" s="1"/>
  <c r="E980" i="15"/>
  <c r="F980" i="15" s="1"/>
  <c r="E956" i="15"/>
  <c r="F956" i="15" s="1"/>
  <c r="E932" i="15"/>
  <c r="F932" i="15" s="1"/>
  <c r="D920" i="15"/>
  <c r="E920" i="15"/>
  <c r="F920" i="15" s="1"/>
  <c r="D872" i="15"/>
  <c r="E872" i="15"/>
  <c r="F872" i="15" s="1"/>
  <c r="D380" i="15"/>
  <c r="E380" i="15"/>
  <c r="F380" i="15" s="1"/>
  <c r="D994" i="15"/>
  <c r="D922" i="15"/>
  <c r="D978" i="15"/>
  <c r="D974" i="15"/>
  <c r="D942" i="15"/>
  <c r="D930" i="15"/>
  <c r="D910" i="15"/>
  <c r="F371" i="15"/>
  <c r="D998" i="15"/>
  <c r="D986" i="15"/>
  <c r="U8" i="15"/>
  <c r="W4" i="15"/>
  <c r="G5" i="15"/>
  <c r="G9" i="15"/>
  <c r="G13" i="15"/>
  <c r="J13" i="15" s="1"/>
  <c r="G17" i="15"/>
  <c r="G21" i="15"/>
  <c r="H21" i="15" s="1"/>
  <c r="G25" i="15"/>
  <c r="G29" i="15"/>
  <c r="G33" i="15"/>
  <c r="J33" i="15" s="1"/>
  <c r="G37" i="15"/>
  <c r="G41" i="15"/>
  <c r="G45" i="15"/>
  <c r="H45" i="15" s="1"/>
  <c r="G49" i="15"/>
  <c r="J49" i="15" s="1"/>
  <c r="G53" i="15"/>
  <c r="G57" i="15"/>
  <c r="G61" i="15"/>
  <c r="J61" i="15" s="1"/>
  <c r="G65" i="15"/>
  <c r="J65" i="15" s="1"/>
  <c r="G69" i="15"/>
  <c r="G73" i="15"/>
  <c r="G77" i="15"/>
  <c r="G81" i="15"/>
  <c r="H81" i="15" s="1"/>
  <c r="G85" i="15"/>
  <c r="G89" i="15"/>
  <c r="G93" i="15"/>
  <c r="J93" i="15" s="1"/>
  <c r="G97" i="15"/>
  <c r="G101" i="15"/>
  <c r="G105" i="15"/>
  <c r="G109" i="15"/>
  <c r="J109" i="15" s="1"/>
  <c r="G113" i="15"/>
  <c r="I113" i="15" s="1"/>
  <c r="G117" i="15"/>
  <c r="G121" i="15"/>
  <c r="G125" i="15"/>
  <c r="I125" i="15" s="1"/>
  <c r="G129" i="15"/>
  <c r="I129" i="15" s="1"/>
  <c r="G133" i="15"/>
  <c r="J133" i="15" s="1"/>
  <c r="G137" i="15"/>
  <c r="G141" i="15"/>
  <c r="G145" i="15"/>
  <c r="J145" i="15" s="1"/>
  <c r="G149" i="15"/>
  <c r="H149" i="15" s="1"/>
  <c r="G153" i="15"/>
  <c r="G157" i="15"/>
  <c r="G161" i="15"/>
  <c r="H161" i="15" s="1"/>
  <c r="G165" i="15"/>
  <c r="G169" i="15"/>
  <c r="G173" i="15"/>
  <c r="G177" i="15"/>
  <c r="I177" i="15" s="1"/>
  <c r="G181" i="15"/>
  <c r="H181" i="15" s="1"/>
  <c r="G185" i="15"/>
  <c r="G189" i="15"/>
  <c r="I189" i="15" s="1"/>
  <c r="G193" i="15"/>
  <c r="J193" i="15" s="1"/>
  <c r="G197" i="15"/>
  <c r="G201" i="15"/>
  <c r="G205" i="15"/>
  <c r="G209" i="15"/>
  <c r="I209" i="15" s="1"/>
  <c r="G213" i="15"/>
  <c r="G217" i="15"/>
  <c r="G221" i="15"/>
  <c r="J221" i="15" s="1"/>
  <c r="G225" i="15"/>
  <c r="H225" i="15" s="1"/>
  <c r="G229" i="15"/>
  <c r="G233" i="15"/>
  <c r="G237" i="15"/>
  <c r="H237" i="15" s="1"/>
  <c r="G241" i="15"/>
  <c r="G245" i="15"/>
  <c r="G249" i="15"/>
  <c r="G253" i="15"/>
  <c r="I253" i="15" s="1"/>
  <c r="G257" i="15"/>
  <c r="J257" i="15" s="1"/>
  <c r="G261" i="15"/>
  <c r="G265" i="15"/>
  <c r="J265" i="15" s="1"/>
  <c r="G269" i="15"/>
  <c r="H269" i="15" s="1"/>
  <c r="G273" i="15"/>
  <c r="J273" i="15" s="1"/>
  <c r="G277" i="15"/>
  <c r="G281" i="15"/>
  <c r="G285" i="15"/>
  <c r="I285" i="15" s="1"/>
  <c r="G289" i="15"/>
  <c r="G293" i="15"/>
  <c r="G297" i="15"/>
  <c r="G301" i="15"/>
  <c r="I301" i="15" s="1"/>
  <c r="G305" i="15"/>
  <c r="H305" i="15" s="1"/>
  <c r="G309" i="15"/>
  <c r="G313" i="15"/>
  <c r="G317" i="15"/>
  <c r="I317" i="15" s="1"/>
  <c r="G321" i="15"/>
  <c r="G325" i="15"/>
  <c r="G329" i="15"/>
  <c r="G333" i="15"/>
  <c r="G337" i="15"/>
  <c r="J337" i="15" s="1"/>
  <c r="G341" i="15"/>
  <c r="G6" i="15"/>
  <c r="G10" i="15"/>
  <c r="H10" i="15" s="1"/>
  <c r="G14" i="15"/>
  <c r="G18" i="15"/>
  <c r="H18" i="15" s="1"/>
  <c r="G22" i="15"/>
  <c r="G26" i="15"/>
  <c r="G30" i="15"/>
  <c r="I30" i="15" s="1"/>
  <c r="G34" i="15"/>
  <c r="G38" i="15"/>
  <c r="G42" i="15"/>
  <c r="J42" i="15" s="1"/>
  <c r="G46" i="15"/>
  <c r="G50" i="15"/>
  <c r="G54" i="15"/>
  <c r="G58" i="15"/>
  <c r="J58" i="15" s="1"/>
  <c r="G62" i="15"/>
  <c r="J62" i="15" s="1"/>
  <c r="G66" i="15"/>
  <c r="H66" i="15" s="1"/>
  <c r="G70" i="15"/>
  <c r="G74" i="15"/>
  <c r="G78" i="15"/>
  <c r="G82" i="15"/>
  <c r="G86" i="15"/>
  <c r="G90" i="15"/>
  <c r="H90" i="15" s="1"/>
  <c r="G94" i="15"/>
  <c r="I94" i="15" s="1"/>
  <c r="G98" i="15"/>
  <c r="G102" i="15"/>
  <c r="G106" i="15"/>
  <c r="J106" i="15" s="1"/>
  <c r="G110" i="15"/>
  <c r="G114" i="15"/>
  <c r="G118" i="15"/>
  <c r="G122" i="15"/>
  <c r="H122" i="15" s="1"/>
  <c r="G126" i="15"/>
  <c r="G130" i="15"/>
  <c r="G134" i="15"/>
  <c r="I134" i="15" s="1"/>
  <c r="G138" i="15"/>
  <c r="G142" i="15"/>
  <c r="H142" i="15" s="1"/>
  <c r="G146" i="15"/>
  <c r="G150" i="15"/>
  <c r="G154" i="15"/>
  <c r="H154" i="15" s="1"/>
  <c r="G158" i="15"/>
  <c r="H158" i="15" s="1"/>
  <c r="G162" i="15"/>
  <c r="G166" i="15"/>
  <c r="G170" i="15"/>
  <c r="I170" i="15" s="1"/>
  <c r="G174" i="15"/>
  <c r="I174" i="15" s="1"/>
  <c r="G178" i="15"/>
  <c r="G182" i="15"/>
  <c r="H182" i="15" s="1"/>
  <c r="G186" i="15"/>
  <c r="I186" i="15" s="1"/>
  <c r="G190" i="15"/>
  <c r="G194" i="15"/>
  <c r="H194" i="15" s="1"/>
  <c r="G198" i="15"/>
  <c r="G202" i="15"/>
  <c r="J202" i="15" s="1"/>
  <c r="G206" i="15"/>
  <c r="G210" i="15"/>
  <c r="H210" i="15" s="1"/>
  <c r="G214" i="15"/>
  <c r="G218" i="15"/>
  <c r="I218" i="15" s="1"/>
  <c r="G222" i="15"/>
  <c r="J222" i="15" s="1"/>
  <c r="G226" i="15"/>
  <c r="G230" i="15"/>
  <c r="G234" i="15"/>
  <c r="I234" i="15" s="1"/>
  <c r="G238" i="15"/>
  <c r="G242" i="15"/>
  <c r="H242" i="15" s="1"/>
  <c r="G246" i="15"/>
  <c r="G250" i="15"/>
  <c r="G254" i="15"/>
  <c r="H254" i="15" s="1"/>
  <c r="G258" i="15"/>
  <c r="G262" i="15"/>
  <c r="G266" i="15"/>
  <c r="G270" i="15"/>
  <c r="I270" i="15" s="1"/>
  <c r="G274" i="15"/>
  <c r="H274" i="15" s="1"/>
  <c r="G278" i="15"/>
  <c r="G282" i="15"/>
  <c r="G286" i="15"/>
  <c r="I286" i="15" s="1"/>
  <c r="G290" i="15"/>
  <c r="G294" i="15"/>
  <c r="G298" i="15"/>
  <c r="G302" i="15"/>
  <c r="J302" i="15" s="1"/>
  <c r="G306" i="15"/>
  <c r="G310" i="15"/>
  <c r="G314" i="15"/>
  <c r="J314" i="15" s="1"/>
  <c r="U7" i="15"/>
  <c r="G3" i="15"/>
  <c r="G11" i="15"/>
  <c r="G19" i="15"/>
  <c r="J19" i="15" s="1"/>
  <c r="G27" i="15"/>
  <c r="G35" i="15"/>
  <c r="G43" i="15"/>
  <c r="G51" i="15"/>
  <c r="G59" i="15"/>
  <c r="G67" i="15"/>
  <c r="G75" i="15"/>
  <c r="G83" i="15"/>
  <c r="J83" i="15" s="1"/>
  <c r="G91" i="15"/>
  <c r="G99" i="15"/>
  <c r="G107" i="15"/>
  <c r="G115" i="15"/>
  <c r="G123" i="15"/>
  <c r="H123" i="15" s="1"/>
  <c r="G131" i="15"/>
  <c r="G139" i="15"/>
  <c r="H139" i="15" s="1"/>
  <c r="G147" i="15"/>
  <c r="H147" i="15" s="1"/>
  <c r="G155" i="15"/>
  <c r="J155" i="15" s="1"/>
  <c r="G163" i="15"/>
  <c r="G171" i="15"/>
  <c r="G179" i="15"/>
  <c r="G187" i="15"/>
  <c r="J187" i="15" s="1"/>
  <c r="G195" i="15"/>
  <c r="G203" i="15"/>
  <c r="G211" i="15"/>
  <c r="G219" i="15"/>
  <c r="I219" i="15" s="1"/>
  <c r="G227" i="15"/>
  <c r="J227" i="15" s="1"/>
  <c r="G235" i="15"/>
  <c r="G243" i="15"/>
  <c r="G251" i="15"/>
  <c r="G259" i="15"/>
  <c r="J259" i="15" s="1"/>
  <c r="G267" i="15"/>
  <c r="G275" i="15"/>
  <c r="G283" i="15"/>
  <c r="J283" i="15" s="1"/>
  <c r="G291" i="15"/>
  <c r="G299" i="15"/>
  <c r="G307" i="15"/>
  <c r="G315" i="15"/>
  <c r="G320" i="15"/>
  <c r="G326" i="15"/>
  <c r="G331" i="15"/>
  <c r="G336" i="15"/>
  <c r="G342" i="15"/>
  <c r="G346" i="15"/>
  <c r="J346" i="15" s="1"/>
  <c r="G350" i="15"/>
  <c r="H350" i="15" s="1"/>
  <c r="G354" i="15"/>
  <c r="G358" i="15"/>
  <c r="G362" i="15"/>
  <c r="J362" i="15" s="1"/>
  <c r="G366" i="15"/>
  <c r="J366" i="15" s="1"/>
  <c r="G370" i="15"/>
  <c r="I370" i="15" s="1"/>
  <c r="G374" i="15"/>
  <c r="G378" i="15"/>
  <c r="G382" i="15"/>
  <c r="H382" i="15" s="1"/>
  <c r="G386" i="15"/>
  <c r="G390" i="15"/>
  <c r="G394" i="15"/>
  <c r="G398" i="15"/>
  <c r="G402" i="15"/>
  <c r="H402" i="15" s="1"/>
  <c r="G406" i="15"/>
  <c r="H406" i="15" s="1"/>
  <c r="G410" i="15"/>
  <c r="G414" i="15"/>
  <c r="G418" i="15"/>
  <c r="H418" i="15" s="1"/>
  <c r="G422" i="15"/>
  <c r="G426" i="15"/>
  <c r="G430" i="15"/>
  <c r="J430" i="15" s="1"/>
  <c r="G434" i="15"/>
  <c r="G438" i="15"/>
  <c r="G442" i="15"/>
  <c r="G446" i="15"/>
  <c r="G450" i="15"/>
  <c r="G454" i="15"/>
  <c r="G458" i="15"/>
  <c r="G462" i="15"/>
  <c r="I462" i="15" s="1"/>
  <c r="G466" i="15"/>
  <c r="G470" i="15"/>
  <c r="G474" i="15"/>
  <c r="G478" i="15"/>
  <c r="G482" i="15"/>
  <c r="G486" i="15"/>
  <c r="G490" i="15"/>
  <c r="G494" i="15"/>
  <c r="G498" i="15"/>
  <c r="J498" i="15" s="1"/>
  <c r="G15" i="15"/>
  <c r="G24" i="15"/>
  <c r="G36" i="15"/>
  <c r="G47" i="15"/>
  <c r="I47" i="15" s="1"/>
  <c r="G56" i="15"/>
  <c r="G68" i="15"/>
  <c r="G79" i="15"/>
  <c r="J79" i="15" s="1"/>
  <c r="G88" i="15"/>
  <c r="G100" i="15"/>
  <c r="G111" i="15"/>
  <c r="G120" i="15"/>
  <c r="I120" i="15" s="1"/>
  <c r="G132" i="15"/>
  <c r="G143" i="15"/>
  <c r="G152" i="15"/>
  <c r="G164" i="15"/>
  <c r="H164" i="15" s="1"/>
  <c r="G175" i="15"/>
  <c r="G184" i="15"/>
  <c r="G196" i="15"/>
  <c r="G207" i="15"/>
  <c r="G216" i="15"/>
  <c r="G228" i="15"/>
  <c r="G239" i="15"/>
  <c r="G248" i="15"/>
  <c r="G260" i="15"/>
  <c r="G271" i="15"/>
  <c r="G280" i="15"/>
  <c r="G292" i="15"/>
  <c r="G303" i="15"/>
  <c r="I303" i="15" s="1"/>
  <c r="G312" i="15"/>
  <c r="G322" i="15"/>
  <c r="H322" i="15" s="1"/>
  <c r="G328" i="15"/>
  <c r="G335" i="15"/>
  <c r="G343" i="15"/>
  <c r="G348" i="15"/>
  <c r="G353" i="15"/>
  <c r="G359" i="15"/>
  <c r="G364" i="15"/>
  <c r="G369" i="15"/>
  <c r="G375" i="15"/>
  <c r="G380" i="15"/>
  <c r="J380" i="15" s="1"/>
  <c r="G385" i="15"/>
  <c r="G391" i="15"/>
  <c r="I391" i="15" s="1"/>
  <c r="G396" i="15"/>
  <c r="G401" i="15"/>
  <c r="G407" i="15"/>
  <c r="G412" i="15"/>
  <c r="I412" i="15" s="1"/>
  <c r="G417" i="15"/>
  <c r="G423" i="15"/>
  <c r="G428" i="15"/>
  <c r="G433" i="15"/>
  <c r="I433" i="15" s="1"/>
  <c r="G439" i="15"/>
  <c r="G444" i="15"/>
  <c r="G449" i="15"/>
  <c r="G455" i="15"/>
  <c r="G460" i="15"/>
  <c r="G465" i="15"/>
  <c r="G471" i="15"/>
  <c r="G476" i="15"/>
  <c r="G481" i="15"/>
  <c r="I481" i="15" s="1"/>
  <c r="G487" i="15"/>
  <c r="G492" i="15"/>
  <c r="G497" i="15"/>
  <c r="G502" i="15"/>
  <c r="I502" i="15" s="1"/>
  <c r="G506" i="15"/>
  <c r="G510" i="15"/>
  <c r="G514" i="15"/>
  <c r="H514" i="15" s="1"/>
  <c r="G518" i="15"/>
  <c r="I518" i="15" s="1"/>
  <c r="G522" i="15"/>
  <c r="G526" i="15"/>
  <c r="G530" i="15"/>
  <c r="G534" i="15"/>
  <c r="J534" i="15" s="1"/>
  <c r="G538" i="15"/>
  <c r="G542" i="15"/>
  <c r="G546" i="15"/>
  <c r="I546" i="15" s="1"/>
  <c r="G550" i="15"/>
  <c r="G554" i="15"/>
  <c r="G558" i="15"/>
  <c r="G562" i="15"/>
  <c r="G566" i="15"/>
  <c r="J566" i="15" s="1"/>
  <c r="G570" i="15"/>
  <c r="G574" i="15"/>
  <c r="G578" i="15"/>
  <c r="H578" i="15" s="1"/>
  <c r="G582" i="15"/>
  <c r="G586" i="15"/>
  <c r="J586" i="15" s="1"/>
  <c r="G8" i="15"/>
  <c r="G23" i="15"/>
  <c r="I23" i="15" s="1"/>
  <c r="G39" i="15"/>
  <c r="G52" i="15"/>
  <c r="G64" i="15"/>
  <c r="G80" i="15"/>
  <c r="J80" i="15" s="1"/>
  <c r="G95" i="15"/>
  <c r="J95" i="15" s="1"/>
  <c r="G108" i="15"/>
  <c r="G124" i="15"/>
  <c r="G136" i="15"/>
  <c r="G151" i="15"/>
  <c r="G167" i="15"/>
  <c r="G180" i="15"/>
  <c r="G192" i="15"/>
  <c r="G208" i="15"/>
  <c r="I207" i="15" s="1"/>
  <c r="G223" i="15"/>
  <c r="G236" i="15"/>
  <c r="G252" i="15"/>
  <c r="J252" i="15" s="1"/>
  <c r="G264" i="15"/>
  <c r="G279" i="15"/>
  <c r="I279" i="15" s="1"/>
  <c r="G295" i="15"/>
  <c r="J295" i="15" s="1"/>
  <c r="G308" i="15"/>
  <c r="G319" i="15"/>
  <c r="G330" i="15"/>
  <c r="H330" i="15" s="1"/>
  <c r="G339" i="15"/>
  <c r="G347" i="15"/>
  <c r="G355" i="15"/>
  <c r="I355" i="15" s="1"/>
  <c r="G361" i="15"/>
  <c r="H361" i="15" s="1"/>
  <c r="G368" i="15"/>
  <c r="G376" i="15"/>
  <c r="G383" i="15"/>
  <c r="H383" i="15" s="1"/>
  <c r="G389" i="15"/>
  <c r="G397" i="15"/>
  <c r="G404" i="15"/>
  <c r="G411" i="15"/>
  <c r="I411" i="15" s="1"/>
  <c r="G419" i="15"/>
  <c r="G425" i="15"/>
  <c r="G432" i="15"/>
  <c r="H432" i="15" s="1"/>
  <c r="G440" i="15"/>
  <c r="I440" i="15" s="1"/>
  <c r="G447" i="15"/>
  <c r="G453" i="15"/>
  <c r="G461" i="15"/>
  <c r="G468" i="15"/>
  <c r="I468" i="15" s="1"/>
  <c r="G475" i="15"/>
  <c r="G483" i="15"/>
  <c r="G489" i="15"/>
  <c r="H489" i="15" s="1"/>
  <c r="G496" i="15"/>
  <c r="I496" i="15" s="1"/>
  <c r="G503" i="15"/>
  <c r="G508" i="15"/>
  <c r="G513" i="15"/>
  <c r="G519" i="15"/>
  <c r="I519" i="15" s="1"/>
  <c r="G524" i="15"/>
  <c r="G529" i="15"/>
  <c r="G535" i="15"/>
  <c r="G540" i="15"/>
  <c r="G545" i="15"/>
  <c r="G551" i="15"/>
  <c r="G556" i="15"/>
  <c r="G561" i="15"/>
  <c r="H561" i="15" s="1"/>
  <c r="G567" i="15"/>
  <c r="G572" i="15"/>
  <c r="G577" i="15"/>
  <c r="G583" i="15"/>
  <c r="G588" i="15"/>
  <c r="G592" i="15"/>
  <c r="G596" i="15"/>
  <c r="G600" i="15"/>
  <c r="I600" i="15" s="1"/>
  <c r="G604" i="15"/>
  <c r="G608" i="15"/>
  <c r="G612" i="15"/>
  <c r="G616" i="15"/>
  <c r="G620" i="15"/>
  <c r="G624" i="15"/>
  <c r="G628" i="15"/>
  <c r="G632" i="15"/>
  <c r="G636" i="15"/>
  <c r="G640" i="15"/>
  <c r="G644" i="15"/>
  <c r="G648" i="15"/>
  <c r="I648" i="15" s="1"/>
  <c r="G652" i="15"/>
  <c r="G656" i="15"/>
  <c r="G660" i="15"/>
  <c r="H660" i="15" s="1"/>
  <c r="G664" i="15"/>
  <c r="G668" i="15"/>
  <c r="G672" i="15"/>
  <c r="G676" i="15"/>
  <c r="G680" i="15"/>
  <c r="G684" i="15"/>
  <c r="G688" i="15"/>
  <c r="G692" i="15"/>
  <c r="G696" i="15"/>
  <c r="G700" i="15"/>
  <c r="G704" i="15"/>
  <c r="G708" i="15"/>
  <c r="I708" i="15" s="1"/>
  <c r="G712" i="15"/>
  <c r="G716" i="15"/>
  <c r="G720" i="15"/>
  <c r="G724" i="15"/>
  <c r="G728" i="15"/>
  <c r="G732" i="15"/>
  <c r="I732" i="15" s="1"/>
  <c r="G736" i="15"/>
  <c r="G740" i="15"/>
  <c r="H740" i="15" s="1"/>
  <c r="G744" i="15"/>
  <c r="I744" i="15" s="1"/>
  <c r="G748" i="15"/>
  <c r="G752" i="15"/>
  <c r="G756" i="15"/>
  <c r="G760" i="15"/>
  <c r="G764" i="15"/>
  <c r="G768" i="15"/>
  <c r="G772" i="15"/>
  <c r="G776" i="15"/>
  <c r="J776" i="15" s="1"/>
  <c r="G780" i="15"/>
  <c r="G784" i="15"/>
  <c r="G788" i="15"/>
  <c r="H788" i="15" s="1"/>
  <c r="G792" i="15"/>
  <c r="G796" i="15"/>
  <c r="I796" i="15" s="1"/>
  <c r="G800" i="15"/>
  <c r="G804" i="15"/>
  <c r="J804" i="15" s="1"/>
  <c r="G808" i="15"/>
  <c r="I808" i="15" s="1"/>
  <c r="G812" i="15"/>
  <c r="G816" i="15"/>
  <c r="G820" i="15"/>
  <c r="G824" i="15"/>
  <c r="G828" i="15"/>
  <c r="G832" i="15"/>
  <c r="G836" i="15"/>
  <c r="I836" i="15" s="1"/>
  <c r="G840" i="15"/>
  <c r="G844" i="15"/>
  <c r="G848" i="15"/>
  <c r="G852" i="15"/>
  <c r="G856" i="15"/>
  <c r="G860" i="15"/>
  <c r="I860" i="15" s="1"/>
  <c r="G864" i="15"/>
  <c r="G868" i="15"/>
  <c r="G872" i="15"/>
  <c r="G876" i="15"/>
  <c r="G880" i="15"/>
  <c r="G884" i="15"/>
  <c r="G888" i="15"/>
  <c r="J888" i="15" s="1"/>
  <c r="G892" i="15"/>
  <c r="G896" i="15"/>
  <c r="G900" i="15"/>
  <c r="G904" i="15"/>
  <c r="G908" i="15"/>
  <c r="G912" i="15"/>
  <c r="G916" i="15"/>
  <c r="I916" i="15" s="1"/>
  <c r="G920" i="15"/>
  <c r="G924" i="15"/>
  <c r="J924" i="15" s="1"/>
  <c r="G928" i="15"/>
  <c r="G932" i="15"/>
  <c r="H932" i="15" s="1"/>
  <c r="G936" i="15"/>
  <c r="G940" i="15"/>
  <c r="G944" i="15"/>
  <c r="G948" i="15"/>
  <c r="G952" i="15"/>
  <c r="G956" i="15"/>
  <c r="G960" i="15"/>
  <c r="G964" i="15"/>
  <c r="G968" i="15"/>
  <c r="G972" i="15"/>
  <c r="G976" i="15"/>
  <c r="J976" i="15" s="1"/>
  <c r="G980" i="15"/>
  <c r="J980" i="15" s="1"/>
  <c r="G984" i="15"/>
  <c r="J984" i="15" s="1"/>
  <c r="G988" i="15"/>
  <c r="G992" i="15"/>
  <c r="G996" i="15"/>
  <c r="J996" i="15" s="1"/>
  <c r="G1000" i="15"/>
  <c r="B3" i="15"/>
  <c r="B7" i="15"/>
  <c r="E7" i="15" s="1"/>
  <c r="B11" i="15"/>
  <c r="C920" i="15"/>
  <c r="C888" i="15"/>
  <c r="C872" i="15"/>
  <c r="D807" i="15"/>
  <c r="F791" i="15"/>
  <c r="C791" i="15"/>
  <c r="D775" i="15"/>
  <c r="D815" i="15"/>
  <c r="F799" i="15"/>
  <c r="C799" i="15"/>
  <c r="D799" i="15"/>
  <c r="D755" i="15"/>
  <c r="F843" i="15"/>
  <c r="D843" i="15"/>
  <c r="C843" i="15"/>
  <c r="C795" i="15"/>
  <c r="C779" i="15"/>
  <c r="C743" i="15"/>
  <c r="F739" i="15"/>
  <c r="F727" i="15"/>
  <c r="C727" i="15"/>
  <c r="D727" i="15"/>
  <c r="D719" i="15"/>
  <c r="C707" i="15"/>
  <c r="D675" i="15"/>
  <c r="F675" i="15"/>
  <c r="C675" i="15"/>
  <c r="D659" i="15"/>
  <c r="C659" i="15"/>
  <c r="F639" i="15"/>
  <c r="D639" i="15"/>
  <c r="C639" i="15"/>
  <c r="D627" i="15"/>
  <c r="D607" i="15"/>
  <c r="F587" i="15"/>
  <c r="D587" i="15"/>
  <c r="C587" i="15"/>
  <c r="D579" i="15"/>
  <c r="D559" i="15"/>
  <c r="C559" i="15"/>
  <c r="D543" i="15"/>
  <c r="F543" i="15"/>
  <c r="C543" i="15"/>
  <c r="D499" i="15"/>
  <c r="F499" i="15"/>
  <c r="C499" i="15"/>
  <c r="C479" i="15"/>
  <c r="D479" i="15"/>
  <c r="C427" i="15"/>
  <c r="C423" i="15"/>
  <c r="D343" i="15"/>
  <c r="F323" i="15"/>
  <c r="C323" i="15"/>
  <c r="C295" i="15"/>
  <c r="C755" i="15"/>
  <c r="C371" i="15"/>
  <c r="F479" i="15"/>
  <c r="D952" i="15"/>
  <c r="C968" i="15"/>
  <c r="C989" i="15"/>
  <c r="D981" i="15"/>
  <c r="F981" i="15"/>
  <c r="C981" i="15"/>
  <c r="F961" i="15"/>
  <c r="D961" i="15"/>
  <c r="C961" i="15"/>
  <c r="D957" i="15"/>
  <c r="F957" i="15"/>
  <c r="C957" i="15"/>
  <c r="C945" i="15"/>
  <c r="D937" i="15"/>
  <c r="D929" i="15"/>
  <c r="C929" i="15"/>
  <c r="D893" i="15"/>
  <c r="C893" i="15"/>
  <c r="F893" i="15"/>
  <c r="D877" i="15"/>
  <c r="C877" i="15"/>
  <c r="C869" i="15"/>
  <c r="D861" i="15"/>
  <c r="F861" i="15"/>
  <c r="C861" i="15"/>
  <c r="D845" i="15"/>
  <c r="F845" i="15"/>
  <c r="C845" i="15"/>
  <c r="C833" i="15"/>
  <c r="D829" i="15"/>
  <c r="C829" i="15"/>
  <c r="D821" i="15"/>
  <c r="C821" i="15"/>
  <c r="F821" i="15"/>
  <c r="F801" i="15"/>
  <c r="D713" i="15"/>
  <c r="F697" i="15"/>
  <c r="C697" i="15"/>
  <c r="D697" i="15"/>
  <c r="C665" i="15"/>
  <c r="D665" i="15"/>
  <c r="F625" i="15"/>
  <c r="D625" i="15"/>
  <c r="C625" i="15"/>
  <c r="D617" i="15"/>
  <c r="F609" i="15"/>
  <c r="C609" i="15"/>
  <c r="D609" i="15"/>
  <c r="F601" i="15"/>
  <c r="C601" i="15"/>
  <c r="D601" i="15"/>
  <c r="D581" i="15"/>
  <c r="C561" i="15"/>
  <c r="D517" i="15"/>
  <c r="F993" i="15"/>
  <c r="D993" i="15"/>
  <c r="C993" i="15"/>
  <c r="D985" i="15"/>
  <c r="C985" i="15"/>
  <c r="D973" i="15"/>
  <c r="F973" i="15"/>
  <c r="C973" i="15"/>
  <c r="F953" i="15"/>
  <c r="D953" i="15"/>
  <c r="C953" i="15"/>
  <c r="C949" i="15"/>
  <c r="F913" i="15"/>
  <c r="D913" i="15"/>
  <c r="C913" i="15"/>
  <c r="F909" i="15"/>
  <c r="C909" i="15"/>
  <c r="D901" i="15"/>
  <c r="C901" i="15"/>
  <c r="D897" i="15"/>
  <c r="F889" i="15"/>
  <c r="C889" i="15"/>
  <c r="D889" i="15"/>
  <c r="F865" i="15"/>
  <c r="C865" i="15"/>
  <c r="D865" i="15"/>
  <c r="D849" i="15"/>
  <c r="C837" i="15"/>
  <c r="F817" i="15"/>
  <c r="D817" i="15"/>
  <c r="C817" i="15"/>
  <c r="D813" i="15"/>
  <c r="C813" i="15"/>
  <c r="F813" i="15"/>
  <c r="D805" i="15"/>
  <c r="F805" i="15"/>
  <c r="C805" i="15"/>
  <c r="D789" i="15"/>
  <c r="F789" i="15"/>
  <c r="C789" i="15"/>
  <c r="D773" i="15"/>
  <c r="F773" i="15"/>
  <c r="C773" i="15"/>
  <c r="C765" i="15"/>
  <c r="F757" i="15"/>
  <c r="D757" i="15"/>
  <c r="C757" i="15"/>
  <c r="F741" i="15"/>
  <c r="D741" i="15"/>
  <c r="C741" i="15"/>
  <c r="F725" i="15"/>
  <c r="D725" i="15"/>
  <c r="F629" i="15"/>
  <c r="D629" i="15"/>
  <c r="C629" i="15"/>
  <c r="D593" i="15"/>
  <c r="D624" i="15"/>
  <c r="C608" i="15"/>
  <c r="C560" i="15"/>
  <c r="C448" i="15"/>
  <c r="F404" i="15"/>
  <c r="C404" i="15"/>
  <c r="D384" i="15"/>
  <c r="C380" i="15"/>
  <c r="C356" i="15"/>
  <c r="F348" i="15"/>
  <c r="F320" i="15"/>
  <c r="F288" i="15"/>
  <c r="D256" i="15"/>
  <c r="D176" i="15"/>
  <c r="F172" i="15"/>
  <c r="C152" i="15"/>
  <c r="F128" i="15"/>
  <c r="F112" i="15"/>
  <c r="D112" i="15"/>
  <c r="C112" i="15"/>
  <c r="C28" i="15"/>
  <c r="C988" i="15"/>
  <c r="C972" i="15"/>
  <c r="C956" i="15"/>
  <c r="C940" i="15"/>
  <c r="C924" i="15"/>
  <c r="C908" i="15"/>
  <c r="C876" i="15"/>
  <c r="C860" i="15"/>
  <c r="D996" i="15"/>
  <c r="D988" i="15"/>
  <c r="D980" i="15"/>
  <c r="D972" i="15"/>
  <c r="D956" i="15"/>
  <c r="D940" i="15"/>
  <c r="D932" i="15"/>
  <c r="D908" i="15"/>
  <c r="C992" i="15"/>
  <c r="C976" i="15"/>
  <c r="C944" i="15"/>
  <c r="C912" i="15"/>
  <c r="C880" i="15"/>
  <c r="C704" i="15"/>
  <c r="D860" i="15"/>
  <c r="D852" i="15"/>
  <c r="D404" i="15"/>
  <c r="D276" i="15"/>
  <c r="D28" i="15"/>
  <c r="F998" i="15"/>
  <c r="C998" i="15"/>
  <c r="F986" i="15"/>
  <c r="C986" i="15"/>
  <c r="F982" i="15"/>
  <c r="F978" i="15"/>
  <c r="C978" i="15"/>
  <c r="F974" i="15"/>
  <c r="C974" i="15"/>
  <c r="C962" i="15"/>
  <c r="F958" i="15"/>
  <c r="C954" i="15"/>
  <c r="C946" i="15"/>
  <c r="C934" i="15"/>
  <c r="F930" i="15"/>
  <c r="C930" i="15"/>
  <c r="F922" i="15"/>
  <c r="C922" i="15"/>
  <c r="F910" i="15"/>
  <c r="C910" i="15"/>
  <c r="C902" i="15"/>
  <c r="F894" i="15"/>
  <c r="D894" i="15"/>
  <c r="D882" i="15"/>
  <c r="F878" i="15"/>
  <c r="F870" i="15"/>
  <c r="D870" i="15"/>
  <c r="C870" i="15"/>
  <c r="D866" i="15"/>
  <c r="F858" i="15"/>
  <c r="D858" i="15"/>
  <c r="C858" i="15"/>
  <c r="F854" i="15"/>
  <c r="D854" i="15"/>
  <c r="C854" i="15"/>
  <c r="F850" i="15"/>
  <c r="D850" i="15"/>
  <c r="C850" i="15"/>
  <c r="F842" i="15"/>
  <c r="D842" i="15"/>
  <c r="C842" i="15"/>
  <c r="F822" i="15"/>
  <c r="D822" i="15"/>
  <c r="C822" i="15"/>
  <c r="F806" i="15"/>
  <c r="D806" i="15"/>
  <c r="C806" i="15"/>
  <c r="F794" i="15"/>
  <c r="D794" i="15"/>
  <c r="C794" i="15"/>
  <c r="F786" i="15"/>
  <c r="D786" i="15"/>
  <c r="C786" i="15"/>
  <c r="F778" i="15"/>
  <c r="D770" i="15"/>
  <c r="C770" i="15"/>
  <c r="F762" i="15"/>
  <c r="D762" i="15"/>
  <c r="C762" i="15"/>
  <c r="C746" i="15"/>
  <c r="F718" i="15"/>
  <c r="D718" i="15"/>
  <c r="C718" i="15"/>
  <c r="F714" i="15"/>
  <c r="D714" i="15"/>
  <c r="C714" i="15"/>
  <c r="C706" i="15"/>
  <c r="F698" i="15"/>
  <c r="D698" i="15"/>
  <c r="C698" i="15"/>
  <c r="F686" i="15"/>
  <c r="D686" i="15"/>
  <c r="C686" i="15"/>
  <c r="F682" i="15"/>
  <c r="D682" i="15"/>
  <c r="C682" i="15"/>
  <c r="C678" i="15"/>
  <c r="D654" i="15"/>
  <c r="D638" i="15"/>
  <c r="F630" i="15"/>
  <c r="D630" i="15"/>
  <c r="C630" i="15"/>
  <c r="F602" i="15"/>
  <c r="D602" i="15"/>
  <c r="C602" i="15"/>
  <c r="C574" i="15"/>
  <c r="C542" i="15"/>
  <c r="F522" i="15"/>
  <c r="D522" i="15"/>
  <c r="C522" i="15"/>
  <c r="C996" i="15"/>
  <c r="C980" i="15"/>
  <c r="C948" i="15"/>
  <c r="C932" i="15"/>
  <c r="C868" i="15"/>
  <c r="C852" i="15"/>
  <c r="D944" i="15"/>
  <c r="D936" i="15"/>
  <c r="D876" i="15"/>
  <c r="D868" i="15"/>
  <c r="D371" i="15"/>
  <c r="D323" i="15"/>
  <c r="J986" i="15"/>
  <c r="H638" i="15"/>
  <c r="H3" i="4"/>
  <c r="G3" i="4"/>
  <c r="C928" i="15" l="1"/>
  <c r="C348" i="15"/>
  <c r="D949" i="15"/>
  <c r="D811" i="15"/>
  <c r="D454" i="15"/>
  <c r="D156" i="15"/>
  <c r="C562" i="15"/>
  <c r="C626" i="15"/>
  <c r="C278" i="15"/>
  <c r="D340" i="15"/>
  <c r="C656" i="15"/>
  <c r="C768" i="15"/>
  <c r="D76" i="15"/>
  <c r="D144" i="15"/>
  <c r="C320" i="15"/>
  <c r="D480" i="15"/>
  <c r="C407" i="15"/>
  <c r="C443" i="15"/>
  <c r="C891" i="15"/>
  <c r="C526" i="15"/>
  <c r="I949" i="15"/>
  <c r="D356" i="15"/>
  <c r="D526" i="15"/>
  <c r="C570" i="15"/>
  <c r="C128" i="15"/>
  <c r="C288" i="15"/>
  <c r="D352" i="15"/>
  <c r="D544" i="15"/>
  <c r="D656" i="15"/>
  <c r="C75" i="15"/>
  <c r="D570" i="15"/>
  <c r="C672" i="15"/>
  <c r="D128" i="15"/>
  <c r="C176" i="15"/>
  <c r="C256" i="15"/>
  <c r="D288" i="15"/>
  <c r="D320" i="15"/>
  <c r="C384" i="15"/>
  <c r="C624" i="15"/>
  <c r="D672" i="15"/>
  <c r="C541" i="15"/>
  <c r="D891" i="15"/>
  <c r="D955" i="15"/>
  <c r="C76" i="15"/>
  <c r="C144" i="15"/>
  <c r="C156" i="15"/>
  <c r="C308" i="15"/>
  <c r="C340" i="15"/>
  <c r="C352" i="15"/>
  <c r="C480" i="15"/>
  <c r="C544" i="15"/>
  <c r="D560" i="15"/>
  <c r="D608" i="15"/>
  <c r="C315" i="15"/>
  <c r="D399" i="15"/>
  <c r="D439" i="15"/>
  <c r="D831" i="15"/>
  <c r="C554" i="15"/>
  <c r="C942" i="15"/>
  <c r="C892" i="15"/>
  <c r="C701" i="15"/>
  <c r="C857" i="15"/>
  <c r="D909" i="15"/>
  <c r="C925" i="15"/>
  <c r="D761" i="15"/>
  <c r="C1000" i="15"/>
  <c r="E892" i="15"/>
  <c r="F892" i="15" s="1"/>
  <c r="D1000" i="15"/>
  <c r="C818" i="15"/>
  <c r="C866" i="15"/>
  <c r="D890" i="15"/>
  <c r="C982" i="15"/>
  <c r="C994" i="15"/>
  <c r="D900" i="15"/>
  <c r="D925" i="15"/>
  <c r="C517" i="15"/>
  <c r="D921" i="15"/>
  <c r="C327" i="15"/>
  <c r="E952" i="15"/>
  <c r="F952" i="15" s="1"/>
  <c r="C12" i="15"/>
  <c r="C64" i="15"/>
  <c r="D635" i="15"/>
  <c r="D291" i="15"/>
  <c r="D554" i="15"/>
  <c r="C685" i="15"/>
  <c r="C635" i="15"/>
  <c r="C831" i="15"/>
  <c r="D172" i="15"/>
  <c r="C783" i="15"/>
  <c r="C436" i="15"/>
  <c r="D622" i="15"/>
  <c r="D783" i="15"/>
  <c r="C622" i="15"/>
  <c r="D750" i="15"/>
  <c r="D460" i="15"/>
  <c r="D64" i="15"/>
  <c r="C438" i="15"/>
  <c r="C784" i="15"/>
  <c r="D537" i="15"/>
  <c r="C267" i="15"/>
  <c r="D315" i="15"/>
  <c r="D443" i="15"/>
  <c r="D683" i="15"/>
  <c r="D747" i="15"/>
  <c r="J993" i="15"/>
  <c r="C862" i="15"/>
  <c r="D880" i="15"/>
  <c r="E896" i="15"/>
  <c r="F896" i="15" s="1"/>
  <c r="C810" i="15"/>
  <c r="C539" i="15"/>
  <c r="I675" i="15"/>
  <c r="D364" i="15"/>
  <c r="C916" i="15"/>
  <c r="D348" i="15"/>
  <c r="C864" i="15"/>
  <c r="C240" i="15"/>
  <c r="C645" i="15"/>
  <c r="D873" i="15"/>
  <c r="C673" i="15"/>
  <c r="C523" i="15"/>
  <c r="D539" i="15"/>
  <c r="C767" i="15"/>
  <c r="D864" i="15"/>
  <c r="E916" i="15"/>
  <c r="F916" i="15" s="1"/>
  <c r="D992" i="15"/>
  <c r="C750" i="15"/>
  <c r="C894" i="15"/>
  <c r="C906" i="15"/>
  <c r="C958" i="15"/>
  <c r="D332" i="15"/>
  <c r="C172" i="15"/>
  <c r="D240" i="15"/>
  <c r="C332" i="15"/>
  <c r="D344" i="15"/>
  <c r="C364" i="15"/>
  <c r="C636" i="15"/>
  <c r="D645" i="15"/>
  <c r="C873" i="15"/>
  <c r="D673" i="15"/>
  <c r="E928" i="15"/>
  <c r="F928" i="15" s="1"/>
  <c r="D492" i="15"/>
  <c r="C460" i="15"/>
  <c r="C761" i="15"/>
  <c r="D869" i="15"/>
  <c r="C607" i="15"/>
  <c r="D739" i="15"/>
  <c r="E900" i="15"/>
  <c r="F900" i="15" s="1"/>
  <c r="C272" i="15"/>
  <c r="C292" i="15"/>
  <c r="D530" i="15"/>
  <c r="C537" i="15"/>
  <c r="C291" i="15"/>
  <c r="C878" i="15"/>
  <c r="C890" i="15"/>
  <c r="D12" i="15"/>
  <c r="D396" i="15"/>
  <c r="D520" i="15"/>
  <c r="D701" i="15"/>
  <c r="D857" i="15"/>
  <c r="C977" i="15"/>
  <c r="C997" i="15"/>
  <c r="D327" i="15"/>
  <c r="D503" i="15"/>
  <c r="C503" i="15"/>
  <c r="D912" i="15"/>
  <c r="C307" i="15"/>
  <c r="D982" i="15"/>
  <c r="D363" i="15"/>
  <c r="D784" i="15"/>
  <c r="D304" i="15"/>
  <c r="C492" i="15"/>
  <c r="C363" i="15"/>
  <c r="E252" i="15"/>
  <c r="F252" i="15" s="1"/>
  <c r="I65" i="15"/>
  <c r="C670" i="15"/>
  <c r="C44" i="15"/>
  <c r="D44" i="15"/>
  <c r="C594" i="15"/>
  <c r="J370" i="15"/>
  <c r="C884" i="15"/>
  <c r="D862" i="15"/>
  <c r="D948" i="15"/>
  <c r="D597" i="15"/>
  <c r="I838" i="15"/>
  <c r="D618" i="15"/>
  <c r="C654" i="15"/>
  <c r="D778" i="15"/>
  <c r="C838" i="15"/>
  <c r="C874" i="15"/>
  <c r="C918" i="15"/>
  <c r="C938" i="15"/>
  <c r="C966" i="15"/>
  <c r="C565" i="15"/>
  <c r="C801" i="15"/>
  <c r="C667" i="15"/>
  <c r="D856" i="15"/>
  <c r="D706" i="15"/>
  <c r="D941" i="15"/>
  <c r="D769" i="15"/>
  <c r="D827" i="15"/>
  <c r="D926" i="15"/>
  <c r="D574" i="15"/>
  <c r="C754" i="15"/>
  <c r="D834" i="15"/>
  <c r="C898" i="15"/>
  <c r="C914" i="15"/>
  <c r="C990" i="15"/>
  <c r="J817" i="15"/>
  <c r="C550" i="15"/>
  <c r="C618" i="15"/>
  <c r="D666" i="15"/>
  <c r="C734" i="15"/>
  <c r="D754" i="15"/>
  <c r="D898" i="15"/>
  <c r="C926" i="15"/>
  <c r="D140" i="15"/>
  <c r="D924" i="15"/>
  <c r="D80" i="15"/>
  <c r="C545" i="15"/>
  <c r="C569" i="15"/>
  <c r="D853" i="15"/>
  <c r="C447" i="15"/>
  <c r="D483" i="15"/>
  <c r="D966" i="15"/>
  <c r="J585" i="15"/>
  <c r="J929" i="15"/>
  <c r="H878" i="15"/>
  <c r="J231" i="15"/>
  <c r="I766" i="15"/>
  <c r="C18" i="15"/>
  <c r="D438" i="15"/>
  <c r="D751" i="15"/>
  <c r="J793" i="15"/>
  <c r="I881" i="15"/>
  <c r="J802" i="15"/>
  <c r="J942" i="15"/>
  <c r="C262" i="15"/>
  <c r="C326" i="15"/>
  <c r="C454" i="15"/>
  <c r="D196" i="15"/>
  <c r="C48" i="15"/>
  <c r="C661" i="15"/>
  <c r="C777" i="15"/>
  <c r="D88" i="15"/>
  <c r="C462" i="15"/>
  <c r="C613" i="15"/>
  <c r="D670" i="15"/>
  <c r="C382" i="15"/>
  <c r="D252" i="15"/>
  <c r="D19" i="15"/>
  <c r="D147" i="15"/>
  <c r="D286" i="15"/>
  <c r="D468" i="15"/>
  <c r="D457" i="15"/>
  <c r="I818" i="15"/>
  <c r="H923" i="15"/>
  <c r="I923" i="15"/>
  <c r="H850" i="15"/>
  <c r="J850" i="15"/>
  <c r="E56" i="15"/>
  <c r="F56" i="15" s="1"/>
  <c r="D56" i="15"/>
  <c r="E766" i="15"/>
  <c r="F766" i="15" s="1"/>
  <c r="D766" i="15"/>
  <c r="E584" i="15"/>
  <c r="F584" i="15" s="1"/>
  <c r="D584" i="15"/>
  <c r="E568" i="15"/>
  <c r="F568" i="15" s="1"/>
  <c r="C568" i="15"/>
  <c r="E336" i="15"/>
  <c r="F336" i="15" s="1"/>
  <c r="D336" i="15"/>
  <c r="E192" i="15"/>
  <c r="F192" i="15" s="1"/>
  <c r="C192" i="15"/>
  <c r="E553" i="15"/>
  <c r="F553" i="15" s="1"/>
  <c r="C553" i="15"/>
  <c r="E582" i="15"/>
  <c r="F582" i="15" s="1"/>
  <c r="C582" i="15"/>
  <c r="E722" i="15"/>
  <c r="F722" i="15" s="1"/>
  <c r="D722" i="15"/>
  <c r="E790" i="15"/>
  <c r="F790" i="15" s="1"/>
  <c r="C790" i="15"/>
  <c r="E847" i="15"/>
  <c r="F847" i="15" s="1"/>
  <c r="C847" i="15"/>
  <c r="E933" i="15"/>
  <c r="F933" i="15" s="1"/>
  <c r="D933" i="15"/>
  <c r="E954" i="15"/>
  <c r="F954" i="15" s="1"/>
  <c r="D954" i="15"/>
  <c r="E657" i="15"/>
  <c r="F657" i="15" s="1"/>
  <c r="D657" i="15"/>
  <c r="E774" i="15"/>
  <c r="F774" i="15" s="1"/>
  <c r="C774" i="15"/>
  <c r="E802" i="15"/>
  <c r="F802" i="15" s="1"/>
  <c r="D802" i="15"/>
  <c r="E964" i="15"/>
  <c r="F964" i="15" s="1"/>
  <c r="C964" i="15"/>
  <c r="E965" i="15"/>
  <c r="F965" i="15" s="1"/>
  <c r="C965" i="15"/>
  <c r="E785" i="15"/>
  <c r="F785" i="15" s="1"/>
  <c r="D785" i="15"/>
  <c r="E897" i="15"/>
  <c r="F897" i="15" s="1"/>
  <c r="C897" i="15"/>
  <c r="E765" i="15"/>
  <c r="F765" i="15" s="1"/>
  <c r="D765" i="15"/>
  <c r="E690" i="15"/>
  <c r="F690" i="15" s="1"/>
  <c r="C690" i="15"/>
  <c r="E590" i="15"/>
  <c r="F590" i="15" s="1"/>
  <c r="C590" i="15"/>
  <c r="E638" i="15"/>
  <c r="F638" i="15" s="1"/>
  <c r="C638" i="15"/>
  <c r="E815" i="15"/>
  <c r="F815" i="15" s="1"/>
  <c r="C815" i="15"/>
  <c r="E678" i="15"/>
  <c r="F678" i="15" s="1"/>
  <c r="D678" i="15"/>
  <c r="E276" i="15"/>
  <c r="F276" i="15" s="1"/>
  <c r="C276" i="15"/>
  <c r="E650" i="15"/>
  <c r="F650" i="15" s="1"/>
  <c r="D650" i="15"/>
  <c r="E886" i="15"/>
  <c r="F886" i="15" s="1"/>
  <c r="D886" i="15"/>
  <c r="E882" i="15"/>
  <c r="F882" i="15" s="1"/>
  <c r="C882" i="15"/>
  <c r="E268" i="15"/>
  <c r="F268" i="15" s="1"/>
  <c r="C268" i="15"/>
  <c r="E227" i="15"/>
  <c r="F227" i="15" s="1"/>
  <c r="D227" i="15"/>
  <c r="E36" i="15"/>
  <c r="F36" i="15" s="1"/>
  <c r="D36" i="15"/>
  <c r="E428" i="15"/>
  <c r="F428" i="15" s="1"/>
  <c r="D428" i="15"/>
  <c r="E658" i="15"/>
  <c r="F658" i="15" s="1"/>
  <c r="C658" i="15"/>
  <c r="E420" i="15"/>
  <c r="F420" i="15" s="1"/>
  <c r="C420" i="15"/>
  <c r="E236" i="15"/>
  <c r="F236" i="15" s="1"/>
  <c r="D236" i="15"/>
  <c r="D680" i="15"/>
  <c r="C680" i="15"/>
  <c r="E391" i="15"/>
  <c r="F391" i="15" s="1"/>
  <c r="D391" i="15"/>
  <c r="D35" i="15"/>
  <c r="D307" i="15"/>
  <c r="D292" i="15"/>
  <c r="C286" i="15"/>
  <c r="D334" i="15"/>
  <c r="C414" i="15"/>
  <c r="C530" i="15"/>
  <c r="D818" i="15"/>
  <c r="D878" i="15"/>
  <c r="C60" i="15"/>
  <c r="D272" i="15"/>
  <c r="D368" i="15"/>
  <c r="C396" i="15"/>
  <c r="C632" i="15"/>
  <c r="D685" i="15"/>
  <c r="C725" i="15"/>
  <c r="C849" i="15"/>
  <c r="D977" i="15"/>
  <c r="C657" i="15"/>
  <c r="C921" i="15"/>
  <c r="D997" i="15"/>
  <c r="C335" i="15"/>
  <c r="C391" i="15"/>
  <c r="C579" i="15"/>
  <c r="D615" i="15"/>
  <c r="C739" i="15"/>
  <c r="D791" i="15"/>
  <c r="D934" i="15"/>
  <c r="D904" i="15"/>
  <c r="I911" i="15"/>
  <c r="C173" i="15"/>
  <c r="I633" i="15"/>
  <c r="J654" i="15"/>
  <c r="I982" i="15"/>
  <c r="J753" i="15"/>
  <c r="D173" i="15"/>
  <c r="D284" i="15"/>
  <c r="C693" i="15"/>
  <c r="D733" i="15"/>
  <c r="C917" i="15"/>
  <c r="D311" i="15"/>
  <c r="E632" i="15"/>
  <c r="F632" i="15" s="1"/>
  <c r="C643" i="15"/>
  <c r="D60" i="15"/>
  <c r="C93" i="15"/>
  <c r="J946" i="15"/>
  <c r="C109" i="15"/>
  <c r="C205" i="15"/>
  <c r="D382" i="15"/>
  <c r="C494" i="15"/>
  <c r="C505" i="15"/>
  <c r="C573" i="15"/>
  <c r="D824" i="15"/>
  <c r="D463" i="15"/>
  <c r="C551" i="15"/>
  <c r="C527" i="15"/>
  <c r="C664" i="15"/>
  <c r="J633" i="15"/>
  <c r="C131" i="15"/>
  <c r="J854" i="15"/>
  <c r="J987" i="15"/>
  <c r="D67" i="15"/>
  <c r="C302" i="15"/>
  <c r="D414" i="15"/>
  <c r="D462" i="15"/>
  <c r="D93" i="15"/>
  <c r="D613" i="15"/>
  <c r="D131" i="15"/>
  <c r="D164" i="15"/>
  <c r="D265" i="15"/>
  <c r="D420" i="15"/>
  <c r="C45" i="15"/>
  <c r="D302" i="15"/>
  <c r="C334" i="15"/>
  <c r="D494" i="15"/>
  <c r="D594" i="15"/>
  <c r="C766" i="15"/>
  <c r="D45" i="15"/>
  <c r="C265" i="15"/>
  <c r="C304" i="15"/>
  <c r="C368" i="15"/>
  <c r="C428" i="15"/>
  <c r="C468" i="15"/>
  <c r="C520" i="15"/>
  <c r="C600" i="15"/>
  <c r="D125" i="15"/>
  <c r="D709" i="15"/>
  <c r="D573" i="15"/>
  <c r="C507" i="15"/>
  <c r="D551" i="15"/>
  <c r="D960" i="15"/>
  <c r="E600" i="15"/>
  <c r="F600" i="15" s="1"/>
  <c r="D550" i="15"/>
  <c r="D646" i="15"/>
  <c r="D826" i="15"/>
  <c r="C970" i="15"/>
  <c r="D220" i="15"/>
  <c r="C896" i="15"/>
  <c r="C960" i="15"/>
  <c r="C140" i="15"/>
  <c r="C220" i="15"/>
  <c r="C284" i="15"/>
  <c r="C476" i="15"/>
  <c r="D749" i="15"/>
  <c r="C941" i="15"/>
  <c r="C533" i="15"/>
  <c r="D801" i="15"/>
  <c r="C853" i="15"/>
  <c r="D905" i="15"/>
  <c r="D917" i="15"/>
  <c r="D969" i="15"/>
  <c r="D351" i="15"/>
  <c r="D383" i="15"/>
  <c r="D423" i="15"/>
  <c r="D611" i="15"/>
  <c r="D667" i="15"/>
  <c r="C711" i="15"/>
  <c r="C827" i="15"/>
  <c r="C856" i="15"/>
  <c r="D950" i="15"/>
  <c r="D990" i="15"/>
  <c r="C611" i="15"/>
  <c r="E968" i="15"/>
  <c r="F968" i="15" s="1"/>
  <c r="E918" i="15"/>
  <c r="F918" i="15" s="1"/>
  <c r="E984" i="15"/>
  <c r="F984" i="15" s="1"/>
  <c r="E735" i="15"/>
  <c r="F735" i="15" s="1"/>
  <c r="J838" i="15"/>
  <c r="C80" i="15"/>
  <c r="C733" i="15"/>
  <c r="D781" i="15"/>
  <c r="C797" i="15"/>
  <c r="D533" i="15"/>
  <c r="C597" i="15"/>
  <c r="C769" i="15"/>
  <c r="C383" i="15"/>
  <c r="D419" i="15"/>
  <c r="D711" i="15"/>
  <c r="D884" i="15"/>
  <c r="C984" i="15"/>
  <c r="D914" i="15"/>
  <c r="D970" i="15"/>
  <c r="C735" i="15"/>
  <c r="C646" i="15"/>
  <c r="C666" i="15"/>
  <c r="D734" i="15"/>
  <c r="D746" i="15"/>
  <c r="C778" i="15"/>
  <c r="D810" i="15"/>
  <c r="C826" i="15"/>
  <c r="C834" i="15"/>
  <c r="D838" i="15"/>
  <c r="D874" i="15"/>
  <c r="C950" i="15"/>
  <c r="D476" i="15"/>
  <c r="D565" i="15"/>
  <c r="D693" i="15"/>
  <c r="C749" i="15"/>
  <c r="C781" i="15"/>
  <c r="D797" i="15"/>
  <c r="D837" i="15"/>
  <c r="D545" i="15"/>
  <c r="D569" i="15"/>
  <c r="C905" i="15"/>
  <c r="C969" i="15"/>
  <c r="D989" i="15"/>
  <c r="C311" i="15"/>
  <c r="C351" i="15"/>
  <c r="D447" i="15"/>
  <c r="D515" i="15"/>
  <c r="C807" i="15"/>
  <c r="C936" i="15"/>
  <c r="D938" i="15"/>
  <c r="J349" i="15"/>
  <c r="J734" i="15"/>
  <c r="D257" i="15"/>
  <c r="D24" i="15"/>
  <c r="D75" i="15"/>
  <c r="C627" i="15"/>
  <c r="D655" i="15"/>
  <c r="C723" i="15"/>
  <c r="C683" i="15"/>
  <c r="E308" i="15"/>
  <c r="F308" i="15" s="1"/>
  <c r="E467" i="15"/>
  <c r="F467" i="15" s="1"/>
  <c r="D467" i="15"/>
  <c r="E571" i="15"/>
  <c r="F571" i="15" s="1"/>
  <c r="C571" i="15"/>
  <c r="E713" i="15"/>
  <c r="F713" i="15" s="1"/>
  <c r="C713" i="15"/>
  <c r="E839" i="15"/>
  <c r="F839" i="15" s="1"/>
  <c r="C839" i="15"/>
  <c r="E885" i="15"/>
  <c r="F885" i="15" s="1"/>
  <c r="D885" i="15"/>
  <c r="E531" i="15"/>
  <c r="F531" i="15" s="1"/>
  <c r="C531" i="15"/>
  <c r="E593" i="15"/>
  <c r="F593" i="15" s="1"/>
  <c r="C593" i="15"/>
  <c r="E691" i="15"/>
  <c r="F691" i="15" s="1"/>
  <c r="C691" i="15"/>
  <c r="E729" i="15"/>
  <c r="F729" i="15" s="1"/>
  <c r="C729" i="15"/>
  <c r="E795" i="15"/>
  <c r="F795" i="15" s="1"/>
  <c r="D795" i="15"/>
  <c r="E823" i="15"/>
  <c r="F823" i="15" s="1"/>
  <c r="D823" i="15"/>
  <c r="E937" i="15"/>
  <c r="F937" i="15" s="1"/>
  <c r="C937" i="15"/>
  <c r="E779" i="15"/>
  <c r="F779" i="15" s="1"/>
  <c r="D779" i="15"/>
  <c r="E707" i="15"/>
  <c r="F707" i="15" s="1"/>
  <c r="D707" i="15"/>
  <c r="E617" i="15"/>
  <c r="F617" i="15" s="1"/>
  <c r="C617" i="15"/>
  <c r="E427" i="15"/>
  <c r="F427" i="15" s="1"/>
  <c r="D427" i="15"/>
  <c r="E945" i="15"/>
  <c r="F945" i="15" s="1"/>
  <c r="D945" i="15"/>
  <c r="E902" i="15"/>
  <c r="F902" i="15" s="1"/>
  <c r="D902" i="15"/>
  <c r="E743" i="15"/>
  <c r="F743" i="15" s="1"/>
  <c r="D743" i="15"/>
  <c r="E561" i="15"/>
  <c r="F561" i="15" s="1"/>
  <c r="D561" i="15"/>
  <c r="E962" i="15"/>
  <c r="F962" i="15" s="1"/>
  <c r="D962" i="15"/>
  <c r="E915" i="15"/>
  <c r="F915" i="15" s="1"/>
  <c r="D915" i="15"/>
  <c r="E963" i="15"/>
  <c r="F963" i="15" s="1"/>
  <c r="D963" i="15"/>
  <c r="E637" i="15"/>
  <c r="F637" i="15" s="1"/>
  <c r="D637" i="15"/>
  <c r="E379" i="15"/>
  <c r="F379" i="15" s="1"/>
  <c r="C379" i="15"/>
  <c r="D648" i="15"/>
  <c r="E648" i="15"/>
  <c r="F648" i="15" s="1"/>
  <c r="C648" i="15"/>
  <c r="E616" i="15"/>
  <c r="F616" i="15" s="1"/>
  <c r="C616" i="15"/>
  <c r="E552" i="15"/>
  <c r="F552" i="15" s="1"/>
  <c r="C552" i="15"/>
  <c r="E536" i="15"/>
  <c r="F536" i="15" s="1"/>
  <c r="D536" i="15"/>
  <c r="E496" i="15"/>
  <c r="F496" i="15" s="1"/>
  <c r="D496" i="15"/>
  <c r="E464" i="15"/>
  <c r="F464" i="15" s="1"/>
  <c r="C464" i="15"/>
  <c r="E432" i="15"/>
  <c r="F432" i="15" s="1"/>
  <c r="D432" i="15"/>
  <c r="E400" i="15"/>
  <c r="F400" i="15" s="1"/>
  <c r="D400" i="15"/>
  <c r="C467" i="15"/>
  <c r="D523" i="15"/>
  <c r="C811" i="15"/>
  <c r="D958" i="15"/>
  <c r="D906" i="15"/>
  <c r="D267" i="15"/>
  <c r="C399" i="15"/>
  <c r="D436" i="15"/>
  <c r="E907" i="15"/>
  <c r="F907" i="15" s="1"/>
  <c r="D907" i="15"/>
  <c r="E736" i="15"/>
  <c r="F736" i="15" s="1"/>
  <c r="D736" i="15"/>
  <c r="E605" i="15"/>
  <c r="F605" i="15" s="1"/>
  <c r="D605" i="15"/>
  <c r="E519" i="15"/>
  <c r="F519" i="15" s="1"/>
  <c r="C519" i="15"/>
  <c r="E271" i="15"/>
  <c r="F271" i="15" s="1"/>
  <c r="C271" i="15"/>
  <c r="E640" i="15"/>
  <c r="F640" i="15" s="1"/>
  <c r="C640" i="15"/>
  <c r="E592" i="15"/>
  <c r="F592" i="15" s="1"/>
  <c r="C592" i="15"/>
  <c r="E576" i="15"/>
  <c r="F576" i="15" s="1"/>
  <c r="D576" i="15"/>
  <c r="E528" i="15"/>
  <c r="F528" i="15" s="1"/>
  <c r="C528" i="15"/>
  <c r="E512" i="15"/>
  <c r="F512" i="15" s="1"/>
  <c r="D512" i="15"/>
  <c r="E448" i="15"/>
  <c r="F448" i="15" s="1"/>
  <c r="D448" i="15"/>
  <c r="E416" i="15"/>
  <c r="F416" i="15" s="1"/>
  <c r="C416" i="15"/>
  <c r="E511" i="15"/>
  <c r="F511" i="15" s="1"/>
  <c r="D511" i="15"/>
  <c r="E703" i="15"/>
  <c r="F703" i="15" s="1"/>
  <c r="D703" i="15"/>
  <c r="E775" i="15"/>
  <c r="F775" i="15" s="1"/>
  <c r="C775" i="15"/>
  <c r="E833" i="15"/>
  <c r="F833" i="15" s="1"/>
  <c r="D833" i="15"/>
  <c r="E295" i="15"/>
  <c r="F295" i="15" s="1"/>
  <c r="D295" i="15"/>
  <c r="E581" i="15"/>
  <c r="F581" i="15" s="1"/>
  <c r="C581" i="15"/>
  <c r="E719" i="15"/>
  <c r="F719" i="15" s="1"/>
  <c r="C719" i="15"/>
  <c r="H945" i="15"/>
  <c r="J925" i="15"/>
  <c r="H806" i="15"/>
  <c r="J982" i="15"/>
  <c r="I431" i="15"/>
  <c r="I512" i="15"/>
  <c r="D83" i="15"/>
  <c r="D163" i="15"/>
  <c r="C77" i="15"/>
  <c r="C125" i="15"/>
  <c r="C221" i="15"/>
  <c r="D202" i="15"/>
  <c r="D234" i="15"/>
  <c r="C313" i="15"/>
  <c r="D345" i="15"/>
  <c r="C377" i="15"/>
  <c r="D409" i="15"/>
  <c r="D441" i="15"/>
  <c r="C473" i="15"/>
  <c r="D505" i="15"/>
  <c r="C712" i="15"/>
  <c r="C463" i="15"/>
  <c r="D335" i="15"/>
  <c r="D507" i="15"/>
  <c r="D679" i="15"/>
  <c r="C931" i="15"/>
  <c r="C995" i="15"/>
  <c r="C744" i="15"/>
  <c r="C760" i="15"/>
  <c r="C808" i="15"/>
  <c r="J818" i="15"/>
  <c r="D808" i="15"/>
  <c r="E664" i="15"/>
  <c r="F664" i="15" s="1"/>
  <c r="I987" i="15"/>
  <c r="D195" i="15"/>
  <c r="C29" i="15"/>
  <c r="C141" i="15"/>
  <c r="C237" i="15"/>
  <c r="C58" i="15"/>
  <c r="C90" i="15"/>
  <c r="C122" i="15"/>
  <c r="C154" i="15"/>
  <c r="D77" i="15"/>
  <c r="D237" i="15"/>
  <c r="C164" i="15"/>
  <c r="D29" i="15"/>
  <c r="D109" i="15"/>
  <c r="D141" i="15"/>
  <c r="C709" i="15"/>
  <c r="D313" i="15"/>
  <c r="C345" i="15"/>
  <c r="D377" i="15"/>
  <c r="C409" i="15"/>
  <c r="D809" i="15"/>
  <c r="C776" i="15"/>
  <c r="D696" i="15"/>
  <c r="D379" i="15"/>
  <c r="D395" i="15"/>
  <c r="D603" i="15"/>
  <c r="C615" i="15"/>
  <c r="E680" i="15"/>
  <c r="F680" i="15" s="1"/>
  <c r="I909" i="15"/>
  <c r="I854" i="15"/>
  <c r="I974" i="15"/>
  <c r="D211" i="15"/>
  <c r="C253" i="15"/>
  <c r="D58" i="15"/>
  <c r="D90" i="15"/>
  <c r="D122" i="15"/>
  <c r="D154" i="15"/>
  <c r="D186" i="15"/>
  <c r="D218" i="15"/>
  <c r="D250" i="15"/>
  <c r="C36" i="15"/>
  <c r="C457" i="15"/>
  <c r="C809" i="15"/>
  <c r="C603" i="15"/>
  <c r="C679" i="15"/>
  <c r="C963" i="15"/>
  <c r="C915" i="15"/>
  <c r="C728" i="15"/>
  <c r="I721" i="15"/>
  <c r="C696" i="15"/>
  <c r="D792" i="15"/>
  <c r="I610" i="15"/>
  <c r="C655" i="15"/>
  <c r="D723" i="15"/>
  <c r="C751" i="15"/>
  <c r="C747" i="15"/>
  <c r="H949" i="15"/>
  <c r="C515" i="15"/>
  <c r="C419" i="15"/>
  <c r="C483" i="15"/>
  <c r="C439" i="15"/>
  <c r="H451" i="15"/>
  <c r="J135" i="15"/>
  <c r="E748" i="15"/>
  <c r="F748" i="15" s="1"/>
  <c r="C534" i="15"/>
  <c r="C991" i="15"/>
  <c r="H793" i="15"/>
  <c r="J945" i="15"/>
  <c r="I790" i="15"/>
  <c r="I942" i="15"/>
  <c r="J451" i="15"/>
  <c r="J735" i="15"/>
  <c r="H899" i="15"/>
  <c r="D355" i="15"/>
  <c r="D310" i="15"/>
  <c r="C24" i="15"/>
  <c r="D48" i="15"/>
  <c r="C88" i="15"/>
  <c r="D547" i="15"/>
  <c r="H734" i="15"/>
  <c r="J766" i="15"/>
  <c r="I878" i="15"/>
  <c r="I231" i="15"/>
  <c r="H911" i="15"/>
  <c r="D18" i="15"/>
  <c r="H384" i="15"/>
  <c r="I384" i="15"/>
  <c r="H697" i="15"/>
  <c r="I697" i="15"/>
  <c r="I805" i="15"/>
  <c r="H805" i="15"/>
  <c r="J805" i="15"/>
  <c r="H921" i="15"/>
  <c r="I921" i="15"/>
  <c r="J921" i="15"/>
  <c r="J875" i="15"/>
  <c r="I875" i="15"/>
  <c r="H914" i="15"/>
  <c r="I914" i="15"/>
  <c r="H957" i="15"/>
  <c r="I957" i="15"/>
  <c r="E178" i="15"/>
  <c r="F178" i="15" s="1"/>
  <c r="C178" i="15"/>
  <c r="E114" i="15"/>
  <c r="F114" i="15" s="1"/>
  <c r="D114" i="15"/>
  <c r="E82" i="15"/>
  <c r="F82" i="15" s="1"/>
  <c r="C82" i="15"/>
  <c r="E50" i="15"/>
  <c r="F50" i="15" s="1"/>
  <c r="D50" i="15"/>
  <c r="C50" i="15"/>
  <c r="J922" i="15"/>
  <c r="I922" i="15"/>
  <c r="H742" i="15"/>
  <c r="I742" i="15"/>
  <c r="H393" i="15"/>
  <c r="I393" i="15"/>
  <c r="J393" i="15"/>
  <c r="E181" i="15"/>
  <c r="F181" i="15" s="1"/>
  <c r="D181" i="15"/>
  <c r="J861" i="15"/>
  <c r="H861" i="15"/>
  <c r="E123" i="15"/>
  <c r="F123" i="15" s="1"/>
  <c r="C123" i="15"/>
  <c r="D123" i="15"/>
  <c r="E27" i="15"/>
  <c r="F27" i="15" s="1"/>
  <c r="D27" i="15"/>
  <c r="C27" i="15"/>
  <c r="E10" i="15"/>
  <c r="F10" i="15" s="1"/>
  <c r="D10" i="15"/>
  <c r="C10" i="15"/>
  <c r="I222" i="15"/>
  <c r="J693" i="15"/>
  <c r="I693" i="15"/>
  <c r="J527" i="15"/>
  <c r="I527" i="15"/>
  <c r="H627" i="15"/>
  <c r="I627" i="15"/>
  <c r="H739" i="15"/>
  <c r="I739" i="15"/>
  <c r="I782" i="15"/>
  <c r="H782" i="15"/>
  <c r="I826" i="15"/>
  <c r="H826" i="15"/>
  <c r="J826" i="15"/>
  <c r="J665" i="15"/>
  <c r="H665" i="15"/>
  <c r="J857" i="15"/>
  <c r="H857" i="15"/>
  <c r="J617" i="15"/>
  <c r="I617" i="15"/>
  <c r="H617" i="15"/>
  <c r="I665" i="15"/>
  <c r="J790" i="15"/>
  <c r="I890" i="15"/>
  <c r="J739" i="15"/>
  <c r="I899" i="15"/>
  <c r="C114" i="15"/>
  <c r="H674" i="15"/>
  <c r="J638" i="15"/>
  <c r="I638" i="15"/>
  <c r="J60" i="15"/>
  <c r="H60" i="15"/>
  <c r="E385" i="15"/>
  <c r="F385" i="15" s="1"/>
  <c r="D385" i="15"/>
  <c r="E337" i="15"/>
  <c r="F337" i="15" s="1"/>
  <c r="D337" i="15"/>
  <c r="E321" i="15"/>
  <c r="F321" i="15" s="1"/>
  <c r="D321" i="15"/>
  <c r="E273" i="15"/>
  <c r="F273" i="15" s="1"/>
  <c r="C273" i="15"/>
  <c r="E68" i="15"/>
  <c r="F68" i="15" s="1"/>
  <c r="D68" i="15"/>
  <c r="E406" i="15"/>
  <c r="F406" i="15" s="1"/>
  <c r="D406" i="15"/>
  <c r="E390" i="15"/>
  <c r="F390" i="15" s="1"/>
  <c r="C390" i="15"/>
  <c r="E216" i="15"/>
  <c r="F216" i="15" s="1"/>
  <c r="D216" i="15"/>
  <c r="E508" i="15"/>
  <c r="F508" i="15" s="1"/>
  <c r="D508" i="15"/>
  <c r="E586" i="15"/>
  <c r="F586" i="15" s="1"/>
  <c r="D586" i="15"/>
  <c r="E939" i="15"/>
  <c r="F939" i="15" s="1"/>
  <c r="D939" i="15"/>
  <c r="E987" i="15"/>
  <c r="F987" i="15" s="1"/>
  <c r="C987" i="15"/>
  <c r="D832" i="15"/>
  <c r="C832" i="15"/>
  <c r="E800" i="15"/>
  <c r="F800" i="15" s="1"/>
  <c r="D800" i="15"/>
  <c r="E705" i="15"/>
  <c r="F705" i="15" s="1"/>
  <c r="D705" i="15"/>
  <c r="E343" i="15"/>
  <c r="F343" i="15" s="1"/>
  <c r="C343" i="15"/>
  <c r="E752" i="15"/>
  <c r="F752" i="15" s="1"/>
  <c r="D752" i="15"/>
  <c r="C752" i="15"/>
  <c r="E720" i="15"/>
  <c r="F720" i="15" s="1"/>
  <c r="D720" i="15"/>
  <c r="E688" i="15"/>
  <c r="F688" i="15" s="1"/>
  <c r="D688" i="15"/>
  <c r="C688" i="15"/>
  <c r="E669" i="15"/>
  <c r="F669" i="15" s="1"/>
  <c r="C669" i="15"/>
  <c r="E647" i="15"/>
  <c r="F647" i="15" s="1"/>
  <c r="D647" i="15"/>
  <c r="E583" i="15"/>
  <c r="F583" i="15" s="1"/>
  <c r="D583" i="15"/>
  <c r="C583" i="15"/>
  <c r="E484" i="15"/>
  <c r="F484" i="15" s="1"/>
  <c r="C484" i="15"/>
  <c r="D484" i="15"/>
  <c r="C196" i="15"/>
  <c r="C497" i="15"/>
  <c r="C355" i="15"/>
  <c r="D768" i="15"/>
  <c r="E848" i="15"/>
  <c r="F848" i="15" s="1"/>
  <c r="C68" i="15"/>
  <c r="C337" i="15"/>
  <c r="C465" i="15"/>
  <c r="D481" i="15"/>
  <c r="C923" i="15"/>
  <c r="D923" i="15"/>
  <c r="J881" i="15"/>
  <c r="I60" i="15"/>
  <c r="D273" i="15"/>
  <c r="D262" i="15"/>
  <c r="D278" i="15"/>
  <c r="C310" i="15"/>
  <c r="D326" i="15"/>
  <c r="C406" i="15"/>
  <c r="D562" i="15"/>
  <c r="D626" i="15"/>
  <c r="C736" i="15"/>
  <c r="C848" i="15"/>
  <c r="C257" i="15"/>
  <c r="C216" i="15"/>
  <c r="D704" i="15"/>
  <c r="D661" i="15"/>
  <c r="C321" i="15"/>
  <c r="D465" i="15"/>
  <c r="C481" i="15"/>
  <c r="D497" i="15"/>
  <c r="D541" i="15"/>
  <c r="D777" i="15"/>
  <c r="D519" i="15"/>
  <c r="C647" i="15"/>
  <c r="C955" i="15"/>
  <c r="D987" i="15"/>
  <c r="E282" i="15"/>
  <c r="F282" i="15" s="1"/>
  <c r="C282" i="15"/>
  <c r="J785" i="15"/>
  <c r="J902" i="15"/>
  <c r="E146" i="15"/>
  <c r="F146" i="15" s="1"/>
  <c r="D146" i="15"/>
  <c r="E213" i="15"/>
  <c r="F213" i="15" s="1"/>
  <c r="D213" i="15"/>
  <c r="E149" i="15"/>
  <c r="F149" i="15" s="1"/>
  <c r="D149" i="15"/>
  <c r="E133" i="15"/>
  <c r="F133" i="15" s="1"/>
  <c r="D133" i="15"/>
  <c r="E117" i="15"/>
  <c r="F117" i="15" s="1"/>
  <c r="D117" i="15"/>
  <c r="E101" i="15"/>
  <c r="F101" i="15" s="1"/>
  <c r="D101" i="15"/>
  <c r="E37" i="15"/>
  <c r="F37" i="15" s="1"/>
  <c r="D37" i="15"/>
  <c r="E21" i="15"/>
  <c r="F21" i="15" s="1"/>
  <c r="D21" i="15"/>
  <c r="E91" i="15"/>
  <c r="F91" i="15" s="1"/>
  <c r="C91" i="15"/>
  <c r="I893" i="15"/>
  <c r="H893" i="15"/>
  <c r="E449" i="15"/>
  <c r="F449" i="15" s="1"/>
  <c r="C449" i="15"/>
  <c r="E433" i="15"/>
  <c r="F433" i="15" s="1"/>
  <c r="D433" i="15"/>
  <c r="E417" i="15"/>
  <c r="F417" i="15" s="1"/>
  <c r="C417" i="15"/>
  <c r="E401" i="15"/>
  <c r="F401" i="15" s="1"/>
  <c r="C401" i="15"/>
  <c r="E369" i="15"/>
  <c r="F369" i="15" s="1"/>
  <c r="D369" i="15"/>
  <c r="E353" i="15"/>
  <c r="F353" i="15" s="1"/>
  <c r="C353" i="15"/>
  <c r="E305" i="15"/>
  <c r="F305" i="15" s="1"/>
  <c r="D305" i="15"/>
  <c r="E289" i="15"/>
  <c r="F289" i="15" s="1"/>
  <c r="C289" i="15"/>
  <c r="D289" i="15"/>
  <c r="E132" i="15"/>
  <c r="F132" i="15" s="1"/>
  <c r="C132" i="15"/>
  <c r="D132" i="15"/>
  <c r="E502" i="15"/>
  <c r="F502" i="15" s="1"/>
  <c r="C502" i="15"/>
  <c r="E486" i="15"/>
  <c r="F486" i="15" s="1"/>
  <c r="D486" i="15"/>
  <c r="E470" i="15"/>
  <c r="F470" i="15" s="1"/>
  <c r="D470" i="15"/>
  <c r="E422" i="15"/>
  <c r="F422" i="15" s="1"/>
  <c r="C422" i="15"/>
  <c r="E374" i="15"/>
  <c r="F374" i="15" s="1"/>
  <c r="C374" i="15"/>
  <c r="E358" i="15"/>
  <c r="F358" i="15" s="1"/>
  <c r="C358" i="15"/>
  <c r="E342" i="15"/>
  <c r="F342" i="15" s="1"/>
  <c r="D342" i="15"/>
  <c r="E294" i="15"/>
  <c r="F294" i="15" s="1"/>
  <c r="D294" i="15"/>
  <c r="E152" i="15"/>
  <c r="F152" i="15" s="1"/>
  <c r="D152" i="15"/>
  <c r="E279" i="15"/>
  <c r="F279" i="15" s="1"/>
  <c r="C279" i="15"/>
  <c r="E435" i="15"/>
  <c r="F435" i="15" s="1"/>
  <c r="C435" i="15"/>
  <c r="E623" i="15"/>
  <c r="F623" i="15" s="1"/>
  <c r="D623" i="15"/>
  <c r="E695" i="15"/>
  <c r="F695" i="15" s="1"/>
  <c r="D695" i="15"/>
  <c r="E798" i="15"/>
  <c r="F798" i="15" s="1"/>
  <c r="D798" i="15"/>
  <c r="E819" i="15"/>
  <c r="F819" i="15" s="1"/>
  <c r="C819" i="15"/>
  <c r="E841" i="15"/>
  <c r="F841" i="15" s="1"/>
  <c r="D841" i="15"/>
  <c r="E859" i="15"/>
  <c r="F859" i="15" s="1"/>
  <c r="C859" i="15"/>
  <c r="E875" i="15"/>
  <c r="F875" i="15" s="1"/>
  <c r="C875" i="15"/>
  <c r="E971" i="15"/>
  <c r="F971" i="15" s="1"/>
  <c r="D971" i="15"/>
  <c r="E816" i="15"/>
  <c r="F816" i="15" s="1"/>
  <c r="C816" i="15"/>
  <c r="E726" i="15"/>
  <c r="F726" i="15" s="1"/>
  <c r="D726" i="15"/>
  <c r="E598" i="15"/>
  <c r="F598" i="15" s="1"/>
  <c r="D598" i="15"/>
  <c r="E542" i="15"/>
  <c r="F542" i="15" s="1"/>
  <c r="D542" i="15"/>
  <c r="E513" i="15"/>
  <c r="F513" i="15" s="1"/>
  <c r="D513" i="15"/>
  <c r="E459" i="15"/>
  <c r="F459" i="15" s="1"/>
  <c r="C459" i="15"/>
  <c r="E403" i="15"/>
  <c r="F403" i="15" s="1"/>
  <c r="C403" i="15"/>
  <c r="E287" i="15"/>
  <c r="F287" i="15" s="1"/>
  <c r="C287" i="15"/>
  <c r="J702" i="15"/>
  <c r="E820" i="15"/>
  <c r="F820" i="15" s="1"/>
  <c r="J629" i="15"/>
  <c r="H693" i="15"/>
  <c r="I215" i="15"/>
  <c r="J140" i="15"/>
  <c r="J384" i="15"/>
  <c r="C410" i="15"/>
  <c r="D127" i="15"/>
  <c r="E832" i="15"/>
  <c r="F832" i="15" s="1"/>
  <c r="H658" i="15"/>
  <c r="D804" i="15"/>
  <c r="C346" i="15"/>
  <c r="I965" i="15"/>
  <c r="I479" i="15"/>
  <c r="J710" i="15"/>
  <c r="J763" i="15"/>
  <c r="I807" i="15"/>
  <c r="H802" i="15"/>
  <c r="J849" i="15"/>
  <c r="J2" i="15"/>
  <c r="H971" i="15"/>
  <c r="E298" i="15"/>
  <c r="F298" i="15" s="1"/>
  <c r="D298" i="15"/>
  <c r="E836" i="15"/>
  <c r="F836" i="15" s="1"/>
  <c r="C836" i="15"/>
  <c r="E676" i="15"/>
  <c r="F676" i="15" s="1"/>
  <c r="D676" i="15"/>
  <c r="H809" i="15"/>
  <c r="C676" i="15"/>
  <c r="C186" i="15"/>
  <c r="C202" i="15"/>
  <c r="C218" i="15"/>
  <c r="C234" i="15"/>
  <c r="C250" i="15"/>
  <c r="D362" i="15"/>
  <c r="C474" i="15"/>
  <c r="D253" i="15"/>
  <c r="D836" i="15"/>
  <c r="C168" i="15"/>
  <c r="D221" i="15"/>
  <c r="C227" i="15"/>
  <c r="C147" i="15"/>
  <c r="E621" i="15"/>
  <c r="F621" i="15" s="1"/>
  <c r="C621" i="15"/>
  <c r="E170" i="15"/>
  <c r="F170" i="15" s="1"/>
  <c r="C170" i="15"/>
  <c r="E138" i="15"/>
  <c r="F138" i="15" s="1"/>
  <c r="C138" i="15"/>
  <c r="E106" i="15"/>
  <c r="F106" i="15" s="1"/>
  <c r="C106" i="15"/>
  <c r="E74" i="15"/>
  <c r="F74" i="15" s="1"/>
  <c r="C74" i="15"/>
  <c r="E42" i="15"/>
  <c r="F42" i="15" s="1"/>
  <c r="C42" i="15"/>
  <c r="E26" i="15"/>
  <c r="F26" i="15" s="1"/>
  <c r="C26" i="15"/>
  <c r="D9" i="15"/>
  <c r="C9" i="15"/>
  <c r="E189" i="15"/>
  <c r="F189" i="15" s="1"/>
  <c r="D189" i="15"/>
  <c r="E157" i="15"/>
  <c r="F157" i="15" s="1"/>
  <c r="D157" i="15"/>
  <c r="E61" i="15"/>
  <c r="F61" i="15" s="1"/>
  <c r="D61" i="15"/>
  <c r="E13" i="15"/>
  <c r="F13" i="15" s="1"/>
  <c r="D13" i="15"/>
  <c r="C243" i="15"/>
  <c r="D243" i="15"/>
  <c r="E179" i="15"/>
  <c r="F179" i="15" s="1"/>
  <c r="D179" i="15"/>
  <c r="C115" i="15"/>
  <c r="E115" i="15"/>
  <c r="F115" i="15" s="1"/>
  <c r="D115" i="15"/>
  <c r="E99" i="15"/>
  <c r="F99" i="15" s="1"/>
  <c r="C99" i="15"/>
  <c r="E51" i="15"/>
  <c r="F51" i="15" s="1"/>
  <c r="D51" i="15"/>
  <c r="E489" i="15"/>
  <c r="F489" i="15" s="1"/>
  <c r="C489" i="15"/>
  <c r="E425" i="15"/>
  <c r="F425" i="15" s="1"/>
  <c r="C425" i="15"/>
  <c r="E393" i="15"/>
  <c r="F393" i="15" s="1"/>
  <c r="D393" i="15"/>
  <c r="E361" i="15"/>
  <c r="F361" i="15" s="1"/>
  <c r="D361" i="15"/>
  <c r="E329" i="15"/>
  <c r="F329" i="15" s="1"/>
  <c r="D329" i="15"/>
  <c r="E297" i="15"/>
  <c r="F297" i="15" s="1"/>
  <c r="D297" i="15"/>
  <c r="E281" i="15"/>
  <c r="F281" i="15" s="1"/>
  <c r="C281" i="15"/>
  <c r="E228" i="15"/>
  <c r="F228" i="15" s="1"/>
  <c r="C228" i="15"/>
  <c r="E100" i="15"/>
  <c r="F100" i="15" s="1"/>
  <c r="D100" i="15"/>
  <c r="E510" i="15"/>
  <c r="F510" i="15" s="1"/>
  <c r="C510" i="15"/>
  <c r="E478" i="15"/>
  <c r="F478" i="15" s="1"/>
  <c r="C478" i="15"/>
  <c r="E446" i="15"/>
  <c r="F446" i="15" s="1"/>
  <c r="D446" i="15"/>
  <c r="E430" i="15"/>
  <c r="F430" i="15" s="1"/>
  <c r="C430" i="15"/>
  <c r="E398" i="15"/>
  <c r="F398" i="15" s="1"/>
  <c r="D398" i="15"/>
  <c r="E366" i="15"/>
  <c r="F366" i="15" s="1"/>
  <c r="D366" i="15"/>
  <c r="E350" i="15"/>
  <c r="F350" i="15" s="1"/>
  <c r="C350" i="15"/>
  <c r="E318" i="15"/>
  <c r="F318" i="15" s="1"/>
  <c r="D318" i="15"/>
  <c r="E270" i="15"/>
  <c r="F270" i="15" s="1"/>
  <c r="D270" i="15"/>
  <c r="E248" i="15"/>
  <c r="F248" i="15" s="1"/>
  <c r="D248" i="15"/>
  <c r="E184" i="15"/>
  <c r="F184" i="15" s="1"/>
  <c r="D184" i="15"/>
  <c r="E120" i="15"/>
  <c r="F120" i="15" s="1"/>
  <c r="C120" i="15"/>
  <c r="E204" i="15"/>
  <c r="F204" i="15" s="1"/>
  <c r="C204" i="15"/>
  <c r="D204" i="15"/>
  <c r="E319" i="15"/>
  <c r="F319" i="15" s="1"/>
  <c r="C319" i="15"/>
  <c r="E529" i="15"/>
  <c r="F529" i="15" s="1"/>
  <c r="D529" i="15"/>
  <c r="E566" i="15"/>
  <c r="F566" i="15" s="1"/>
  <c r="D566" i="15"/>
  <c r="E681" i="15"/>
  <c r="F681" i="15" s="1"/>
  <c r="D681" i="15"/>
  <c r="E738" i="15"/>
  <c r="F738" i="15" s="1"/>
  <c r="C738" i="15"/>
  <c r="E830" i="15"/>
  <c r="F830" i="15" s="1"/>
  <c r="C830" i="15"/>
  <c r="E851" i="15"/>
  <c r="F851" i="15" s="1"/>
  <c r="C851" i="15"/>
  <c r="E883" i="15"/>
  <c r="F883" i="15" s="1"/>
  <c r="C883" i="15"/>
  <c r="E899" i="15"/>
  <c r="F899" i="15" s="1"/>
  <c r="D899" i="15"/>
  <c r="E947" i="15"/>
  <c r="F947" i="15" s="1"/>
  <c r="D947" i="15"/>
  <c r="E979" i="15"/>
  <c r="F979" i="15" s="1"/>
  <c r="D979" i="15"/>
  <c r="E840" i="15"/>
  <c r="F840" i="15" s="1"/>
  <c r="C840" i="15"/>
  <c r="E758" i="15"/>
  <c r="F758" i="15" s="1"/>
  <c r="C758" i="15"/>
  <c r="E737" i="15"/>
  <c r="F737" i="15" s="1"/>
  <c r="C737" i="15"/>
  <c r="E715" i="15"/>
  <c r="F715" i="15" s="1"/>
  <c r="D715" i="15"/>
  <c r="E694" i="15"/>
  <c r="F694" i="15" s="1"/>
  <c r="C694" i="15"/>
  <c r="E641" i="15"/>
  <c r="F641" i="15" s="1"/>
  <c r="C641" i="15"/>
  <c r="E585" i="15"/>
  <c r="F585" i="15" s="1"/>
  <c r="C585" i="15"/>
  <c r="E555" i="15"/>
  <c r="F555" i="15" s="1"/>
  <c r="D555" i="15"/>
  <c r="E487" i="15"/>
  <c r="F487" i="15" s="1"/>
  <c r="C487" i="15"/>
  <c r="D372" i="15"/>
  <c r="C372" i="15"/>
  <c r="E316" i="15"/>
  <c r="F316" i="15" s="1"/>
  <c r="C316" i="15"/>
  <c r="E259" i="15"/>
  <c r="F259" i="15" s="1"/>
  <c r="C259" i="15"/>
  <c r="C83" i="15"/>
  <c r="C51" i="15"/>
  <c r="I967" i="15"/>
  <c r="J989" i="15"/>
  <c r="D712" i="15"/>
  <c r="C824" i="15"/>
  <c r="E760" i="15"/>
  <c r="F760" i="15" s="1"/>
  <c r="E776" i="15"/>
  <c r="F776" i="15" s="1"/>
  <c r="E372" i="15"/>
  <c r="F372" i="15" s="1"/>
  <c r="E243" i="15"/>
  <c r="F243" i="15" s="1"/>
  <c r="C35" i="15"/>
  <c r="C163" i="15"/>
  <c r="C867" i="15"/>
  <c r="D787" i="15"/>
  <c r="C211" i="15"/>
  <c r="C179" i="15"/>
  <c r="I903" i="15"/>
  <c r="D840" i="15"/>
  <c r="E744" i="15"/>
  <c r="F744" i="15" s="1"/>
  <c r="E728" i="15"/>
  <c r="F728" i="15" s="1"/>
  <c r="D205" i="15"/>
  <c r="C441" i="15"/>
  <c r="D473" i="15"/>
  <c r="C67" i="15"/>
  <c r="C195" i="15"/>
  <c r="C395" i="15"/>
  <c r="D643" i="15"/>
  <c r="C947" i="15"/>
  <c r="D867" i="15"/>
  <c r="C899" i="15"/>
  <c r="D931" i="15"/>
  <c r="C787" i="15"/>
  <c r="D851" i="15"/>
  <c r="D995" i="15"/>
  <c r="C792" i="15"/>
  <c r="C19" i="15"/>
  <c r="I979" i="15"/>
  <c r="J943" i="15"/>
  <c r="H909" i="15"/>
  <c r="D527" i="15"/>
  <c r="H557" i="15"/>
  <c r="I557" i="15"/>
  <c r="H387" i="15"/>
  <c r="J387" i="15"/>
  <c r="H869" i="15"/>
  <c r="I869" i="15"/>
  <c r="H999" i="15"/>
  <c r="I999" i="15"/>
  <c r="E242" i="15"/>
  <c r="F242" i="15" s="1"/>
  <c r="D242" i="15"/>
  <c r="E226" i="15"/>
  <c r="F226" i="15" s="1"/>
  <c r="C226" i="15"/>
  <c r="E210" i="15"/>
  <c r="F210" i="15" s="1"/>
  <c r="D210" i="15"/>
  <c r="E194" i="15"/>
  <c r="F194" i="15" s="1"/>
  <c r="C194" i="15"/>
  <c r="E162" i="15"/>
  <c r="F162" i="15" s="1"/>
  <c r="D162" i="15"/>
  <c r="C162" i="15"/>
  <c r="E130" i="15"/>
  <c r="F130" i="15" s="1"/>
  <c r="D130" i="15"/>
  <c r="C130" i="15"/>
  <c r="E98" i="15"/>
  <c r="F98" i="15" s="1"/>
  <c r="D98" i="15"/>
  <c r="C98" i="15"/>
  <c r="E66" i="15"/>
  <c r="F66" i="15" s="1"/>
  <c r="D66" i="15"/>
  <c r="C66" i="15"/>
  <c r="E34" i="15"/>
  <c r="F34" i="15" s="1"/>
  <c r="D34" i="15"/>
  <c r="E245" i="15"/>
  <c r="F245" i="15" s="1"/>
  <c r="D245" i="15"/>
  <c r="E229" i="15"/>
  <c r="F229" i="15" s="1"/>
  <c r="D229" i="15"/>
  <c r="E197" i="15"/>
  <c r="F197" i="15" s="1"/>
  <c r="D197" i="15"/>
  <c r="E165" i="15"/>
  <c r="F165" i="15" s="1"/>
  <c r="D165" i="15"/>
  <c r="E85" i="15"/>
  <c r="F85" i="15" s="1"/>
  <c r="D85" i="15"/>
  <c r="E69" i="15"/>
  <c r="F69" i="15" s="1"/>
  <c r="D69" i="15"/>
  <c r="E53" i="15"/>
  <c r="F53" i="15" s="1"/>
  <c r="D53" i="15"/>
  <c r="E251" i="15"/>
  <c r="F251" i="15" s="1"/>
  <c r="D251" i="15"/>
  <c r="E235" i="15"/>
  <c r="F235" i="15" s="1"/>
  <c r="C235" i="15"/>
  <c r="D235" i="15"/>
  <c r="E219" i="15"/>
  <c r="F219" i="15" s="1"/>
  <c r="D219" i="15"/>
  <c r="E203" i="15"/>
  <c r="F203" i="15" s="1"/>
  <c r="C203" i="15"/>
  <c r="E187" i="15"/>
  <c r="F187" i="15" s="1"/>
  <c r="C187" i="15"/>
  <c r="E171" i="15"/>
  <c r="F171" i="15" s="1"/>
  <c r="D171" i="15"/>
  <c r="E155" i="15"/>
  <c r="F155" i="15" s="1"/>
  <c r="D155" i="15"/>
  <c r="C155" i="15"/>
  <c r="E139" i="15"/>
  <c r="F139" i="15" s="1"/>
  <c r="D139" i="15"/>
  <c r="E107" i="15"/>
  <c r="F107" i="15" s="1"/>
  <c r="D107" i="15"/>
  <c r="C107" i="15"/>
  <c r="E59" i="15"/>
  <c r="F59" i="15" s="1"/>
  <c r="C59" i="15"/>
  <c r="E43" i="15"/>
  <c r="F43" i="15" s="1"/>
  <c r="C43" i="15"/>
  <c r="D43" i="15"/>
  <c r="H985" i="15"/>
  <c r="I985" i="15"/>
  <c r="H477" i="15"/>
  <c r="H929" i="15"/>
  <c r="D91" i="15"/>
  <c r="J7" i="15"/>
  <c r="J890" i="15"/>
  <c r="H822" i="15"/>
  <c r="H834" i="15"/>
  <c r="H552" i="15"/>
  <c r="H49" i="15"/>
  <c r="J625" i="15"/>
  <c r="D22" i="15"/>
  <c r="H591" i="15"/>
  <c r="C217" i="15"/>
  <c r="E238" i="15"/>
  <c r="F238" i="15" s="1"/>
  <c r="C238" i="15"/>
  <c r="D238" i="15"/>
  <c r="E190" i="15"/>
  <c r="F190" i="15" s="1"/>
  <c r="C190" i="15"/>
  <c r="D190" i="15"/>
  <c r="E110" i="15"/>
  <c r="F110" i="15" s="1"/>
  <c r="D110" i="15"/>
  <c r="H699" i="15"/>
  <c r="J699" i="15"/>
  <c r="E209" i="15"/>
  <c r="F209" i="15" s="1"/>
  <c r="D209" i="15"/>
  <c r="C209" i="15"/>
  <c r="E145" i="15"/>
  <c r="F145" i="15" s="1"/>
  <c r="C145" i="15"/>
  <c r="D145" i="15"/>
  <c r="E65" i="15"/>
  <c r="F65" i="15" s="1"/>
  <c r="C65" i="15"/>
  <c r="D65" i="15"/>
  <c r="E17" i="15"/>
  <c r="F17" i="15" s="1"/>
  <c r="C17" i="15"/>
  <c r="J961" i="15"/>
  <c r="I961" i="15"/>
  <c r="H723" i="15"/>
  <c r="I723" i="15"/>
  <c r="E231" i="15"/>
  <c r="F231" i="15" s="1"/>
  <c r="D231" i="15"/>
  <c r="C231" i="15"/>
  <c r="E183" i="15"/>
  <c r="F183" i="15" s="1"/>
  <c r="C183" i="15"/>
  <c r="D183" i="15"/>
  <c r="E135" i="15"/>
  <c r="F135" i="15" s="1"/>
  <c r="C135" i="15"/>
  <c r="D135" i="15"/>
  <c r="E71" i="15"/>
  <c r="F71" i="15" s="1"/>
  <c r="C71" i="15"/>
  <c r="D71" i="15"/>
  <c r="E5" i="15"/>
  <c r="F5" i="15" s="1"/>
  <c r="C5" i="15"/>
  <c r="E493" i="15"/>
  <c r="F493" i="15" s="1"/>
  <c r="D493" i="15"/>
  <c r="C493" i="15"/>
  <c r="E413" i="15"/>
  <c r="F413" i="15" s="1"/>
  <c r="C413" i="15"/>
  <c r="E365" i="15"/>
  <c r="F365" i="15" s="1"/>
  <c r="C365" i="15"/>
  <c r="D365" i="15"/>
  <c r="E301" i="15"/>
  <c r="F301" i="15" s="1"/>
  <c r="D301" i="15"/>
  <c r="E180" i="15"/>
  <c r="F180" i="15" s="1"/>
  <c r="D180" i="15"/>
  <c r="C180" i="15"/>
  <c r="E466" i="15"/>
  <c r="F466" i="15" s="1"/>
  <c r="D466" i="15"/>
  <c r="E402" i="15"/>
  <c r="F402" i="15" s="1"/>
  <c r="D402" i="15"/>
  <c r="E338" i="15"/>
  <c r="F338" i="15" s="1"/>
  <c r="C338" i="15"/>
  <c r="D338" i="15"/>
  <c r="E290" i="15"/>
  <c r="F290" i="15" s="1"/>
  <c r="D290" i="15"/>
  <c r="C290" i="15"/>
  <c r="E200" i="15"/>
  <c r="F200" i="15" s="1"/>
  <c r="C200" i="15"/>
  <c r="D200" i="15"/>
  <c r="E72" i="15"/>
  <c r="F72" i="15" s="1"/>
  <c r="C72" i="15"/>
  <c r="E299" i="15"/>
  <c r="F299" i="15" s="1"/>
  <c r="D299" i="15"/>
  <c r="C299" i="15"/>
  <c r="E595" i="15"/>
  <c r="F595" i="15" s="1"/>
  <c r="C595" i="15"/>
  <c r="D595" i="15"/>
  <c r="E702" i="15"/>
  <c r="F702" i="15" s="1"/>
  <c r="C702" i="15"/>
  <c r="D702" i="15"/>
  <c r="I977" i="15"/>
  <c r="I699" i="15"/>
  <c r="C110" i="15"/>
  <c r="C402" i="15"/>
  <c r="C466" i="15"/>
  <c r="I611" i="15"/>
  <c r="J611" i="15"/>
  <c r="E254" i="15"/>
  <c r="F254" i="15" s="1"/>
  <c r="D254" i="15"/>
  <c r="C254" i="15"/>
  <c r="E174" i="15"/>
  <c r="F174" i="15" s="1"/>
  <c r="D174" i="15"/>
  <c r="C174" i="15"/>
  <c r="I156" i="15"/>
  <c r="H156" i="15"/>
  <c r="J156" i="15"/>
  <c r="E193" i="15"/>
  <c r="F193" i="15" s="1"/>
  <c r="C193" i="15"/>
  <c r="D193" i="15"/>
  <c r="E129" i="15"/>
  <c r="F129" i="15" s="1"/>
  <c r="D129" i="15"/>
  <c r="E81" i="15"/>
  <c r="F81" i="15" s="1"/>
  <c r="C81" i="15"/>
  <c r="D81" i="15"/>
  <c r="E33" i="15"/>
  <c r="F33" i="15" s="1"/>
  <c r="C33" i="15"/>
  <c r="D33" i="15"/>
  <c r="H995" i="15"/>
  <c r="J995" i="15"/>
  <c r="I995" i="15"/>
  <c r="I839" i="15"/>
  <c r="H839" i="15"/>
  <c r="E247" i="15"/>
  <c r="F247" i="15" s="1"/>
  <c r="C247" i="15"/>
  <c r="D247" i="15"/>
  <c r="E199" i="15"/>
  <c r="F199" i="15" s="1"/>
  <c r="C199" i="15"/>
  <c r="D199" i="15"/>
  <c r="E151" i="15"/>
  <c r="F151" i="15" s="1"/>
  <c r="C151" i="15"/>
  <c r="E103" i="15"/>
  <c r="F103" i="15" s="1"/>
  <c r="D103" i="15"/>
  <c r="E55" i="15"/>
  <c r="F55" i="15" s="1"/>
  <c r="C55" i="15"/>
  <c r="D55" i="15"/>
  <c r="E23" i="15"/>
  <c r="F23" i="15" s="1"/>
  <c r="C23" i="15"/>
  <c r="D23" i="15"/>
  <c r="E461" i="15"/>
  <c r="F461" i="15" s="1"/>
  <c r="D461" i="15"/>
  <c r="C461" i="15"/>
  <c r="E397" i="15"/>
  <c r="F397" i="15" s="1"/>
  <c r="D397" i="15"/>
  <c r="C397" i="15"/>
  <c r="E349" i="15"/>
  <c r="F349" i="15" s="1"/>
  <c r="C349" i="15"/>
  <c r="D349" i="15"/>
  <c r="E285" i="15"/>
  <c r="F285" i="15" s="1"/>
  <c r="D285" i="15"/>
  <c r="C116" i="15"/>
  <c r="D116" i="15"/>
  <c r="E116" i="15"/>
  <c r="F116" i="15" s="1"/>
  <c r="E498" i="15"/>
  <c r="F498" i="15" s="1"/>
  <c r="D498" i="15"/>
  <c r="E434" i="15"/>
  <c r="F434" i="15" s="1"/>
  <c r="C434" i="15"/>
  <c r="E370" i="15"/>
  <c r="F370" i="15" s="1"/>
  <c r="D370" i="15"/>
  <c r="C370" i="15"/>
  <c r="E322" i="15"/>
  <c r="F322" i="15" s="1"/>
  <c r="D322" i="15"/>
  <c r="C322" i="15"/>
  <c r="E258" i="15"/>
  <c r="F258" i="15" s="1"/>
  <c r="C258" i="15"/>
  <c r="E136" i="15"/>
  <c r="F136" i="15" s="1"/>
  <c r="D136" i="15"/>
  <c r="E6" i="15"/>
  <c r="F6" i="15" s="1"/>
  <c r="C6" i="15"/>
  <c r="D6" i="15"/>
  <c r="E375" i="15"/>
  <c r="F375" i="15" s="1"/>
  <c r="C375" i="15"/>
  <c r="E558" i="15"/>
  <c r="F558" i="15" s="1"/>
  <c r="C558" i="15"/>
  <c r="E730" i="15"/>
  <c r="F730" i="15" s="1"/>
  <c r="D730" i="15"/>
  <c r="C730" i="15"/>
  <c r="I934" i="15"/>
  <c r="D258" i="15"/>
  <c r="C129" i="15"/>
  <c r="D72" i="15"/>
  <c r="C301" i="15"/>
  <c r="D413" i="15"/>
  <c r="C103" i="15"/>
  <c r="D151" i="15"/>
  <c r="D375" i="15"/>
  <c r="E222" i="15"/>
  <c r="F222" i="15" s="1"/>
  <c r="D222" i="15"/>
  <c r="C222" i="15"/>
  <c r="E206" i="15"/>
  <c r="F206" i="15" s="1"/>
  <c r="D206" i="15"/>
  <c r="C206" i="15"/>
  <c r="E158" i="15"/>
  <c r="F158" i="15" s="1"/>
  <c r="D158" i="15"/>
  <c r="C158" i="15"/>
  <c r="E142" i="15"/>
  <c r="F142" i="15" s="1"/>
  <c r="C142" i="15"/>
  <c r="D142" i="15"/>
  <c r="E126" i="15"/>
  <c r="F126" i="15" s="1"/>
  <c r="C126" i="15"/>
  <c r="D126" i="15"/>
  <c r="E94" i="15"/>
  <c r="F94" i="15" s="1"/>
  <c r="D94" i="15"/>
  <c r="E78" i="15"/>
  <c r="F78" i="15" s="1"/>
  <c r="D78" i="15"/>
  <c r="C78" i="15"/>
  <c r="E62" i="15"/>
  <c r="F62" i="15" s="1"/>
  <c r="D62" i="15"/>
  <c r="C62" i="15"/>
  <c r="E46" i="15"/>
  <c r="F46" i="15" s="1"/>
  <c r="D46" i="15"/>
  <c r="E30" i="15"/>
  <c r="F30" i="15" s="1"/>
  <c r="C30" i="15"/>
  <c r="E14" i="15"/>
  <c r="F14" i="15" s="1"/>
  <c r="C14" i="15"/>
  <c r="H954" i="15"/>
  <c r="I954" i="15"/>
  <c r="J954" i="15"/>
  <c r="I827" i="15"/>
  <c r="J827" i="15"/>
  <c r="E241" i="15"/>
  <c r="F241" i="15" s="1"/>
  <c r="C241" i="15"/>
  <c r="D241" i="15"/>
  <c r="E225" i="15"/>
  <c r="F225" i="15" s="1"/>
  <c r="C225" i="15"/>
  <c r="D225" i="15"/>
  <c r="E177" i="15"/>
  <c r="F177" i="15" s="1"/>
  <c r="C177" i="15"/>
  <c r="D177" i="15"/>
  <c r="E161" i="15"/>
  <c r="F161" i="15" s="1"/>
  <c r="D161" i="15"/>
  <c r="C161" i="15"/>
  <c r="E113" i="15"/>
  <c r="F113" i="15" s="1"/>
  <c r="C113" i="15"/>
  <c r="D113" i="15"/>
  <c r="E97" i="15"/>
  <c r="F97" i="15" s="1"/>
  <c r="D97" i="15"/>
  <c r="C97" i="15"/>
  <c r="E49" i="15"/>
  <c r="F49" i="15" s="1"/>
  <c r="C49" i="15"/>
  <c r="D49" i="15"/>
  <c r="E215" i="15"/>
  <c r="F215" i="15" s="1"/>
  <c r="D215" i="15"/>
  <c r="C215" i="15"/>
  <c r="E167" i="15"/>
  <c r="F167" i="15" s="1"/>
  <c r="D167" i="15"/>
  <c r="C167" i="15"/>
  <c r="E87" i="15"/>
  <c r="F87" i="15" s="1"/>
  <c r="C87" i="15"/>
  <c r="D87" i="15"/>
  <c r="E39" i="15"/>
  <c r="F39" i="15" s="1"/>
  <c r="D39" i="15"/>
  <c r="C39" i="15"/>
  <c r="E509" i="15"/>
  <c r="F509" i="15" s="1"/>
  <c r="D509" i="15"/>
  <c r="C509" i="15"/>
  <c r="E477" i="15"/>
  <c r="F477" i="15" s="1"/>
  <c r="C477" i="15"/>
  <c r="D477" i="15"/>
  <c r="E445" i="15"/>
  <c r="F445" i="15" s="1"/>
  <c r="C445" i="15"/>
  <c r="D445" i="15"/>
  <c r="E429" i="15"/>
  <c r="F429" i="15" s="1"/>
  <c r="C429" i="15"/>
  <c r="D429" i="15"/>
  <c r="E381" i="15"/>
  <c r="F381" i="15" s="1"/>
  <c r="D381" i="15"/>
  <c r="C381" i="15"/>
  <c r="E333" i="15"/>
  <c r="F333" i="15" s="1"/>
  <c r="D333" i="15"/>
  <c r="C333" i="15"/>
  <c r="E317" i="15"/>
  <c r="F317" i="15" s="1"/>
  <c r="D317" i="15"/>
  <c r="C317" i="15"/>
  <c r="E269" i="15"/>
  <c r="F269" i="15" s="1"/>
  <c r="C269" i="15"/>
  <c r="D244" i="15"/>
  <c r="C244" i="15"/>
  <c r="E244" i="15"/>
  <c r="F244" i="15" s="1"/>
  <c r="E52" i="15"/>
  <c r="F52" i="15" s="1"/>
  <c r="D52" i="15"/>
  <c r="C52" i="15"/>
  <c r="E482" i="15"/>
  <c r="F482" i="15" s="1"/>
  <c r="C482" i="15"/>
  <c r="E450" i="15"/>
  <c r="F450" i="15" s="1"/>
  <c r="D450" i="15"/>
  <c r="E418" i="15"/>
  <c r="F418" i="15" s="1"/>
  <c r="C418" i="15"/>
  <c r="D418" i="15"/>
  <c r="E386" i="15"/>
  <c r="F386" i="15" s="1"/>
  <c r="C386" i="15"/>
  <c r="E354" i="15"/>
  <c r="F354" i="15" s="1"/>
  <c r="D354" i="15"/>
  <c r="E306" i="15"/>
  <c r="F306" i="15" s="1"/>
  <c r="C306" i="15"/>
  <c r="D306" i="15"/>
  <c r="E274" i="15"/>
  <c r="F274" i="15" s="1"/>
  <c r="D274" i="15"/>
  <c r="E124" i="15"/>
  <c r="F124" i="15" s="1"/>
  <c r="D124" i="15"/>
  <c r="C124" i="15"/>
  <c r="E451" i="15"/>
  <c r="F451" i="15" s="1"/>
  <c r="D451" i="15"/>
  <c r="C451" i="15"/>
  <c r="E518" i="15"/>
  <c r="F518" i="15" s="1"/>
  <c r="C518" i="15"/>
  <c r="D518" i="15"/>
  <c r="E633" i="15"/>
  <c r="F633" i="15" s="1"/>
  <c r="D633" i="15"/>
  <c r="C633" i="15"/>
  <c r="E671" i="15"/>
  <c r="F671" i="15" s="1"/>
  <c r="D671" i="15"/>
  <c r="H910" i="15"/>
  <c r="D17" i="15"/>
  <c r="C354" i="15"/>
  <c r="C498" i="15"/>
  <c r="C136" i="15"/>
  <c r="D269" i="15"/>
  <c r="C671" i="15"/>
  <c r="C846" i="15"/>
  <c r="C844" i="15"/>
  <c r="C376" i="15"/>
  <c r="C572" i="15"/>
  <c r="D991" i="15"/>
  <c r="E652" i="15"/>
  <c r="F652" i="15" s="1"/>
  <c r="E844" i="15"/>
  <c r="F844" i="15" s="1"/>
  <c r="J675" i="15"/>
  <c r="D275" i="15"/>
  <c r="D748" i="15"/>
  <c r="D846" i="15"/>
  <c r="D604" i="15"/>
  <c r="C344" i="15"/>
  <c r="D376" i="15"/>
  <c r="D828" i="15"/>
  <c r="E572" i="15"/>
  <c r="F572" i="15" s="1"/>
  <c r="E759" i="15"/>
  <c r="F759" i="15" s="1"/>
  <c r="D759" i="15"/>
  <c r="C759" i="15"/>
  <c r="E782" i="15"/>
  <c r="F782" i="15" s="1"/>
  <c r="C782" i="15"/>
  <c r="E803" i="15"/>
  <c r="F803" i="15" s="1"/>
  <c r="D803" i="15"/>
  <c r="C803" i="15"/>
  <c r="E825" i="15"/>
  <c r="F825" i="15" s="1"/>
  <c r="C825" i="15"/>
  <c r="D825" i="15"/>
  <c r="E863" i="15"/>
  <c r="F863" i="15" s="1"/>
  <c r="D863" i="15"/>
  <c r="C863" i="15"/>
  <c r="E879" i="15"/>
  <c r="F879" i="15" s="1"/>
  <c r="D879" i="15"/>
  <c r="E895" i="15"/>
  <c r="F895" i="15" s="1"/>
  <c r="C895" i="15"/>
  <c r="D895" i="15"/>
  <c r="E911" i="15"/>
  <c r="F911" i="15" s="1"/>
  <c r="C911" i="15"/>
  <c r="D911" i="15"/>
  <c r="E927" i="15"/>
  <c r="F927" i="15" s="1"/>
  <c r="D927" i="15"/>
  <c r="C927" i="15"/>
  <c r="E943" i="15"/>
  <c r="F943" i="15" s="1"/>
  <c r="D943" i="15"/>
  <c r="C943" i="15"/>
  <c r="E959" i="15"/>
  <c r="F959" i="15" s="1"/>
  <c r="C959" i="15"/>
  <c r="D959" i="15"/>
  <c r="E975" i="15"/>
  <c r="F975" i="15" s="1"/>
  <c r="D975" i="15"/>
  <c r="C975" i="15"/>
  <c r="E812" i="15"/>
  <c r="F812" i="15" s="1"/>
  <c r="C812" i="15"/>
  <c r="C796" i="15"/>
  <c r="E796" i="15"/>
  <c r="F796" i="15" s="1"/>
  <c r="D796" i="15"/>
  <c r="D780" i="15"/>
  <c r="C780" i="15"/>
  <c r="E763" i="15"/>
  <c r="F763" i="15" s="1"/>
  <c r="C763" i="15"/>
  <c r="D763" i="15"/>
  <c r="E742" i="15"/>
  <c r="F742" i="15" s="1"/>
  <c r="D742" i="15"/>
  <c r="E721" i="15"/>
  <c r="F721" i="15" s="1"/>
  <c r="C721" i="15"/>
  <c r="E699" i="15"/>
  <c r="F699" i="15" s="1"/>
  <c r="C699" i="15"/>
  <c r="D699" i="15"/>
  <c r="E677" i="15"/>
  <c r="F677" i="15" s="1"/>
  <c r="C677" i="15"/>
  <c r="E649" i="15"/>
  <c r="F649" i="15" s="1"/>
  <c r="C649" i="15"/>
  <c r="D649" i="15"/>
  <c r="E619" i="15"/>
  <c r="F619" i="15" s="1"/>
  <c r="C619" i="15"/>
  <c r="C591" i="15"/>
  <c r="E591" i="15"/>
  <c r="F591" i="15" s="1"/>
  <c r="D591" i="15"/>
  <c r="E563" i="15"/>
  <c r="F563" i="15" s="1"/>
  <c r="D563" i="15"/>
  <c r="C563" i="15"/>
  <c r="C500" i="15"/>
  <c r="E500" i="15"/>
  <c r="F500" i="15" s="1"/>
  <c r="E444" i="15"/>
  <c r="F444" i="15" s="1"/>
  <c r="D444" i="15"/>
  <c r="E387" i="15"/>
  <c r="F387" i="15" s="1"/>
  <c r="D387" i="15"/>
  <c r="C387" i="15"/>
  <c r="E331" i="15"/>
  <c r="F331" i="15" s="1"/>
  <c r="D331" i="15"/>
  <c r="C331" i="15"/>
  <c r="E92" i="15"/>
  <c r="F92" i="15" s="1"/>
  <c r="C92" i="15"/>
  <c r="D92" i="15"/>
  <c r="E764" i="15"/>
  <c r="F764" i="15" s="1"/>
  <c r="D764" i="15"/>
  <c r="C732" i="15"/>
  <c r="E732" i="15"/>
  <c r="F732" i="15" s="1"/>
  <c r="D732" i="15"/>
  <c r="D716" i="15"/>
  <c r="C716" i="15"/>
  <c r="E700" i="15"/>
  <c r="F700" i="15" s="1"/>
  <c r="D700" i="15"/>
  <c r="C700" i="15"/>
  <c r="E684" i="15"/>
  <c r="F684" i="15" s="1"/>
  <c r="D684" i="15"/>
  <c r="E663" i="15"/>
  <c r="F663" i="15" s="1"/>
  <c r="D663" i="15"/>
  <c r="E642" i="15"/>
  <c r="F642" i="15" s="1"/>
  <c r="C642" i="15"/>
  <c r="E599" i="15"/>
  <c r="F599" i="15" s="1"/>
  <c r="D599" i="15"/>
  <c r="C599" i="15"/>
  <c r="E578" i="15"/>
  <c r="F578" i="15" s="1"/>
  <c r="C578" i="15"/>
  <c r="E557" i="15"/>
  <c r="F557" i="15" s="1"/>
  <c r="C557" i="15"/>
  <c r="D557" i="15"/>
  <c r="E535" i="15"/>
  <c r="F535" i="15" s="1"/>
  <c r="D535" i="15"/>
  <c r="E514" i="15"/>
  <c r="F514" i="15" s="1"/>
  <c r="D514" i="15"/>
  <c r="E475" i="15"/>
  <c r="F475" i="15" s="1"/>
  <c r="C475" i="15"/>
  <c r="E431" i="15"/>
  <c r="F431" i="15" s="1"/>
  <c r="D431" i="15"/>
  <c r="E388" i="15"/>
  <c r="F388" i="15" s="1"/>
  <c r="C388" i="15"/>
  <c r="E347" i="15"/>
  <c r="F347" i="15" s="1"/>
  <c r="D347" i="15"/>
  <c r="C347" i="15"/>
  <c r="E303" i="15"/>
  <c r="F303" i="15" s="1"/>
  <c r="C303" i="15"/>
  <c r="D303" i="15"/>
  <c r="E260" i="15"/>
  <c r="F260" i="15" s="1"/>
  <c r="C260" i="15"/>
  <c r="E108" i="15"/>
  <c r="F108" i="15" s="1"/>
  <c r="C108" i="15"/>
  <c r="D108" i="15"/>
  <c r="C668" i="15"/>
  <c r="E668" i="15"/>
  <c r="F668" i="15" s="1"/>
  <c r="E620" i="15"/>
  <c r="F620" i="15" s="1"/>
  <c r="C620" i="15"/>
  <c r="E588" i="15"/>
  <c r="F588" i="15" s="1"/>
  <c r="C588" i="15"/>
  <c r="E556" i="15"/>
  <c r="F556" i="15" s="1"/>
  <c r="C556" i="15"/>
  <c r="E540" i="15"/>
  <c r="F540" i="15" s="1"/>
  <c r="C540" i="15"/>
  <c r="D540" i="15"/>
  <c r="E524" i="15"/>
  <c r="F524" i="15" s="1"/>
  <c r="D524" i="15"/>
  <c r="E504" i="15"/>
  <c r="F504" i="15" s="1"/>
  <c r="D504" i="15"/>
  <c r="E472" i="15"/>
  <c r="F472" i="15" s="1"/>
  <c r="C472" i="15"/>
  <c r="E440" i="15"/>
  <c r="F440" i="15" s="1"/>
  <c r="D440" i="15"/>
  <c r="C440" i="15"/>
  <c r="C408" i="15"/>
  <c r="E408" i="15"/>
  <c r="F408" i="15" s="1"/>
  <c r="D408" i="15"/>
  <c r="E312" i="15"/>
  <c r="F312" i="15" s="1"/>
  <c r="D312" i="15"/>
  <c r="C312" i="15"/>
  <c r="E280" i="15"/>
  <c r="F280" i="15" s="1"/>
  <c r="D280" i="15"/>
  <c r="E224" i="15"/>
  <c r="F224" i="15" s="1"/>
  <c r="D224" i="15"/>
  <c r="E96" i="15"/>
  <c r="F96" i="15" s="1"/>
  <c r="C96" i="15"/>
  <c r="D620" i="15"/>
  <c r="D812" i="15"/>
  <c r="D534" i="15"/>
  <c r="D578" i="15"/>
  <c r="D388" i="15"/>
  <c r="D652" i="15"/>
  <c r="C828" i="15"/>
  <c r="D472" i="15"/>
  <c r="C524" i="15"/>
  <c r="C604" i="15"/>
  <c r="D621" i="15"/>
  <c r="D677" i="15"/>
  <c r="C663" i="15"/>
  <c r="C275" i="15"/>
  <c r="C879" i="15"/>
  <c r="E716" i="15"/>
  <c r="F716" i="15" s="1"/>
  <c r="D636" i="15"/>
  <c r="I871" i="15"/>
  <c r="H934" i="15"/>
  <c r="J541" i="15"/>
  <c r="J990" i="15"/>
  <c r="H777" i="15"/>
  <c r="H691" i="15"/>
  <c r="J431" i="15"/>
  <c r="I867" i="15"/>
  <c r="H753" i="15"/>
  <c r="J777" i="15"/>
  <c r="H811" i="15"/>
  <c r="J823" i="15"/>
  <c r="H953" i="15"/>
  <c r="H654" i="15"/>
  <c r="J689" i="15"/>
  <c r="H159" i="15"/>
  <c r="I507" i="15"/>
  <c r="J96" i="15"/>
  <c r="J505" i="15"/>
  <c r="J825" i="15"/>
  <c r="H718" i="15"/>
  <c r="I515" i="15"/>
  <c r="H901" i="15"/>
  <c r="J188" i="15"/>
  <c r="J547" i="15"/>
  <c r="J725" i="15"/>
  <c r="I485" i="15"/>
  <c r="I351" i="15"/>
  <c r="H103" i="15"/>
  <c r="H116" i="15"/>
  <c r="H761" i="15"/>
  <c r="E214" i="15"/>
  <c r="F214" i="15" s="1"/>
  <c r="D214" i="15"/>
  <c r="E150" i="15"/>
  <c r="F150" i="15" s="1"/>
  <c r="D150" i="15"/>
  <c r="E86" i="15"/>
  <c r="F86" i="15" s="1"/>
  <c r="D86" i="15"/>
  <c r="E54" i="15"/>
  <c r="F54" i="15" s="1"/>
  <c r="D54" i="15"/>
  <c r="E38" i="15"/>
  <c r="F38" i="15" s="1"/>
  <c r="D38" i="15"/>
  <c r="E185" i="15"/>
  <c r="F185" i="15" s="1"/>
  <c r="D185" i="15"/>
  <c r="E137" i="15"/>
  <c r="F137" i="15" s="1"/>
  <c r="C137" i="15"/>
  <c r="E73" i="15"/>
  <c r="F73" i="15" s="1"/>
  <c r="C73" i="15"/>
  <c r="E239" i="15"/>
  <c r="F239" i="15" s="1"/>
  <c r="C239" i="15"/>
  <c r="D239" i="15"/>
  <c r="E207" i="15"/>
  <c r="F207" i="15" s="1"/>
  <c r="D207" i="15"/>
  <c r="E191" i="15"/>
  <c r="F191" i="15" s="1"/>
  <c r="C191" i="15"/>
  <c r="E159" i="15"/>
  <c r="F159" i="15" s="1"/>
  <c r="C159" i="15"/>
  <c r="E143" i="15"/>
  <c r="F143" i="15" s="1"/>
  <c r="C143" i="15"/>
  <c r="E95" i="15"/>
  <c r="F95" i="15" s="1"/>
  <c r="D95" i="15"/>
  <c r="E63" i="15"/>
  <c r="F63" i="15" s="1"/>
  <c r="D63" i="15"/>
  <c r="C63" i="15"/>
  <c r="E15" i="15"/>
  <c r="F15" i="15" s="1"/>
  <c r="C15" i="15"/>
  <c r="D15" i="15"/>
  <c r="E485" i="15"/>
  <c r="F485" i="15" s="1"/>
  <c r="C485" i="15"/>
  <c r="D485" i="15"/>
  <c r="E469" i="15"/>
  <c r="F469" i="15" s="1"/>
  <c r="C469" i="15"/>
  <c r="E421" i="15"/>
  <c r="F421" i="15" s="1"/>
  <c r="C421" i="15"/>
  <c r="D421" i="15"/>
  <c r="E373" i="15"/>
  <c r="F373" i="15" s="1"/>
  <c r="D373" i="15"/>
  <c r="E325" i="15"/>
  <c r="F325" i="15" s="1"/>
  <c r="C325" i="15"/>
  <c r="D325" i="15"/>
  <c r="E212" i="15"/>
  <c r="F212" i="15" s="1"/>
  <c r="C212" i="15"/>
  <c r="E20" i="15"/>
  <c r="F20" i="15" s="1"/>
  <c r="C20" i="15"/>
  <c r="E506" i="15"/>
  <c r="F506" i="15" s="1"/>
  <c r="D506" i="15"/>
  <c r="C506" i="15"/>
  <c r="E490" i="15"/>
  <c r="F490" i="15" s="1"/>
  <c r="C490" i="15"/>
  <c r="E442" i="15"/>
  <c r="F442" i="15" s="1"/>
  <c r="D442" i="15"/>
  <c r="C442" i="15"/>
  <c r="E40" i="15"/>
  <c r="F40" i="15" s="1"/>
  <c r="C40" i="15"/>
  <c r="D40" i="15"/>
  <c r="E412" i="15"/>
  <c r="F412" i="15" s="1"/>
  <c r="C412" i="15"/>
  <c r="D412" i="15"/>
  <c r="E575" i="15"/>
  <c r="F575" i="15" s="1"/>
  <c r="D575" i="15"/>
  <c r="C575" i="15"/>
  <c r="E651" i="15"/>
  <c r="F651" i="15" s="1"/>
  <c r="C651" i="15"/>
  <c r="D651" i="15"/>
  <c r="E745" i="15"/>
  <c r="F745" i="15" s="1"/>
  <c r="C745" i="15"/>
  <c r="E793" i="15"/>
  <c r="F793" i="15" s="1"/>
  <c r="C793" i="15"/>
  <c r="E855" i="15"/>
  <c r="F855" i="15" s="1"/>
  <c r="D855" i="15"/>
  <c r="E903" i="15"/>
  <c r="F903" i="15" s="1"/>
  <c r="C903" i="15"/>
  <c r="E951" i="15"/>
  <c r="F951" i="15" s="1"/>
  <c r="D951" i="15"/>
  <c r="E999" i="15"/>
  <c r="F999" i="15" s="1"/>
  <c r="C999" i="15"/>
  <c r="E753" i="15"/>
  <c r="F753" i="15" s="1"/>
  <c r="D753" i="15"/>
  <c r="C753" i="15"/>
  <c r="E689" i="15"/>
  <c r="F689" i="15" s="1"/>
  <c r="D689" i="15"/>
  <c r="C689" i="15"/>
  <c r="E606" i="15"/>
  <c r="F606" i="15" s="1"/>
  <c r="D606" i="15"/>
  <c r="C606" i="15"/>
  <c r="E471" i="15"/>
  <c r="F471" i="15" s="1"/>
  <c r="C471" i="15"/>
  <c r="D471" i="15"/>
  <c r="E756" i="15"/>
  <c r="F756" i="15" s="1"/>
  <c r="D756" i="15"/>
  <c r="E724" i="15"/>
  <c r="F724" i="15" s="1"/>
  <c r="D724" i="15"/>
  <c r="C724" i="15"/>
  <c r="E692" i="15"/>
  <c r="F692" i="15" s="1"/>
  <c r="D692" i="15"/>
  <c r="E631" i="15"/>
  <c r="F631" i="15" s="1"/>
  <c r="D631" i="15"/>
  <c r="E567" i="15"/>
  <c r="F567" i="15" s="1"/>
  <c r="D567" i="15"/>
  <c r="E452" i="15"/>
  <c r="F452" i="15" s="1"/>
  <c r="C452" i="15"/>
  <c r="E628" i="15"/>
  <c r="F628" i="15" s="1"/>
  <c r="D628" i="15"/>
  <c r="C628" i="15"/>
  <c r="E580" i="15"/>
  <c r="F580" i="15" s="1"/>
  <c r="C580" i="15"/>
  <c r="E532" i="15"/>
  <c r="F532" i="15" s="1"/>
  <c r="C532" i="15"/>
  <c r="E160" i="15"/>
  <c r="F160" i="15" s="1"/>
  <c r="C160" i="15"/>
  <c r="H357" i="15"/>
  <c r="H741" i="15"/>
  <c r="I981" i="15"/>
  <c r="J722" i="15"/>
  <c r="H762" i="15"/>
  <c r="I822" i="15"/>
  <c r="I938" i="15"/>
  <c r="H191" i="15"/>
  <c r="I435" i="15"/>
  <c r="H511" i="15"/>
  <c r="I595" i="15"/>
  <c r="H655" i="15"/>
  <c r="H791" i="15"/>
  <c r="I799" i="15"/>
  <c r="I400" i="15"/>
  <c r="D282" i="15"/>
  <c r="C330" i="15"/>
  <c r="D346" i="15"/>
  <c r="C394" i="15"/>
  <c r="D410" i="15"/>
  <c r="D474" i="15"/>
  <c r="D212" i="15"/>
  <c r="D708" i="15"/>
  <c r="C185" i="15"/>
  <c r="D168" i="15"/>
  <c r="C373" i="15"/>
  <c r="D469" i="15"/>
  <c r="C95" i="15"/>
  <c r="C207" i="15"/>
  <c r="C631" i="15"/>
  <c r="H379" i="15"/>
  <c r="I743" i="15"/>
  <c r="H981" i="15"/>
  <c r="I437" i="15"/>
  <c r="J159" i="15"/>
  <c r="I311" i="15"/>
  <c r="H416" i="15"/>
  <c r="I416" i="15"/>
  <c r="E246" i="15"/>
  <c r="F246" i="15" s="1"/>
  <c r="D246" i="15"/>
  <c r="E198" i="15"/>
  <c r="F198" i="15" s="1"/>
  <c r="D198" i="15"/>
  <c r="E182" i="15"/>
  <c r="F182" i="15" s="1"/>
  <c r="D182" i="15"/>
  <c r="E134" i="15"/>
  <c r="F134" i="15" s="1"/>
  <c r="D134" i="15"/>
  <c r="E118" i="15"/>
  <c r="F118" i="15" s="1"/>
  <c r="D118" i="15"/>
  <c r="E70" i="15"/>
  <c r="F70" i="15" s="1"/>
  <c r="D70" i="15"/>
  <c r="E249" i="15"/>
  <c r="F249" i="15" s="1"/>
  <c r="C249" i="15"/>
  <c r="D249" i="15"/>
  <c r="E233" i="15"/>
  <c r="F233" i="15" s="1"/>
  <c r="C233" i="15"/>
  <c r="E201" i="15"/>
  <c r="F201" i="15" s="1"/>
  <c r="C201" i="15"/>
  <c r="E169" i="15"/>
  <c r="F169" i="15" s="1"/>
  <c r="C169" i="15"/>
  <c r="E153" i="15"/>
  <c r="F153" i="15" s="1"/>
  <c r="D153" i="15"/>
  <c r="C153" i="15"/>
  <c r="E121" i="15"/>
  <c r="F121" i="15" s="1"/>
  <c r="C121" i="15"/>
  <c r="D121" i="15"/>
  <c r="E105" i="15"/>
  <c r="F105" i="15" s="1"/>
  <c r="C105" i="15"/>
  <c r="E89" i="15"/>
  <c r="F89" i="15" s="1"/>
  <c r="D89" i="15"/>
  <c r="E57" i="15"/>
  <c r="F57" i="15" s="1"/>
  <c r="D57" i="15"/>
  <c r="E41" i="15"/>
  <c r="F41" i="15" s="1"/>
  <c r="C41" i="15"/>
  <c r="E25" i="15"/>
  <c r="F25" i="15" s="1"/>
  <c r="C25" i="15"/>
  <c r="E8" i="15"/>
  <c r="F8" i="15" s="1"/>
  <c r="C8" i="15"/>
  <c r="E255" i="15"/>
  <c r="F255" i="15" s="1"/>
  <c r="C255" i="15"/>
  <c r="E223" i="15"/>
  <c r="F223" i="15" s="1"/>
  <c r="C223" i="15"/>
  <c r="D223" i="15"/>
  <c r="E111" i="15"/>
  <c r="F111" i="15" s="1"/>
  <c r="C111" i="15"/>
  <c r="E79" i="15"/>
  <c r="F79" i="15" s="1"/>
  <c r="D79" i="15"/>
  <c r="E47" i="15"/>
  <c r="F47" i="15" s="1"/>
  <c r="D47" i="15"/>
  <c r="E31" i="15"/>
  <c r="F31" i="15" s="1"/>
  <c r="D31" i="15"/>
  <c r="C31" i="15"/>
  <c r="E501" i="15"/>
  <c r="F501" i="15" s="1"/>
  <c r="D501" i="15"/>
  <c r="E437" i="15"/>
  <c r="F437" i="15" s="1"/>
  <c r="D437" i="15"/>
  <c r="E405" i="15"/>
  <c r="F405" i="15" s="1"/>
  <c r="D405" i="15"/>
  <c r="C405" i="15"/>
  <c r="E389" i="15"/>
  <c r="F389" i="15" s="1"/>
  <c r="C389" i="15"/>
  <c r="E357" i="15"/>
  <c r="F357" i="15" s="1"/>
  <c r="D357" i="15"/>
  <c r="C357" i="15"/>
  <c r="E341" i="15"/>
  <c r="F341" i="15" s="1"/>
  <c r="D341" i="15"/>
  <c r="E309" i="15"/>
  <c r="F309" i="15" s="1"/>
  <c r="C309" i="15"/>
  <c r="E277" i="15"/>
  <c r="F277" i="15" s="1"/>
  <c r="C277" i="15"/>
  <c r="D277" i="15"/>
  <c r="E84" i="15"/>
  <c r="F84" i="15" s="1"/>
  <c r="C84" i="15"/>
  <c r="E458" i="15"/>
  <c r="F458" i="15" s="1"/>
  <c r="D458" i="15"/>
  <c r="E426" i="15"/>
  <c r="F426" i="15" s="1"/>
  <c r="C426" i="15"/>
  <c r="E232" i="15"/>
  <c r="F232" i="15" s="1"/>
  <c r="C232" i="15"/>
  <c r="D232" i="15"/>
  <c r="E104" i="15"/>
  <c r="F104" i="15" s="1"/>
  <c r="C104" i="15"/>
  <c r="E263" i="15"/>
  <c r="F263" i="15" s="1"/>
  <c r="D263" i="15"/>
  <c r="E339" i="15"/>
  <c r="F339" i="15" s="1"/>
  <c r="C339" i="15"/>
  <c r="E491" i="15"/>
  <c r="F491" i="15" s="1"/>
  <c r="C491" i="15"/>
  <c r="D491" i="15"/>
  <c r="E538" i="15"/>
  <c r="F538" i="15" s="1"/>
  <c r="D538" i="15"/>
  <c r="E614" i="15"/>
  <c r="F614" i="15" s="1"/>
  <c r="D614" i="15"/>
  <c r="C614" i="15"/>
  <c r="E687" i="15"/>
  <c r="F687" i="15" s="1"/>
  <c r="C687" i="15"/>
  <c r="D687" i="15"/>
  <c r="E717" i="15"/>
  <c r="F717" i="15" s="1"/>
  <c r="D717" i="15"/>
  <c r="C717" i="15"/>
  <c r="E771" i="15"/>
  <c r="F771" i="15" s="1"/>
  <c r="C771" i="15"/>
  <c r="D771" i="15"/>
  <c r="E835" i="15"/>
  <c r="F835" i="15" s="1"/>
  <c r="D835" i="15"/>
  <c r="C835" i="15"/>
  <c r="E871" i="15"/>
  <c r="F871" i="15" s="1"/>
  <c r="C871" i="15"/>
  <c r="D871" i="15"/>
  <c r="E887" i="15"/>
  <c r="F887" i="15" s="1"/>
  <c r="D887" i="15"/>
  <c r="C887" i="15"/>
  <c r="E919" i="15"/>
  <c r="F919" i="15" s="1"/>
  <c r="C919" i="15"/>
  <c r="E935" i="15"/>
  <c r="F935" i="15" s="1"/>
  <c r="C935" i="15"/>
  <c r="E967" i="15"/>
  <c r="F967" i="15" s="1"/>
  <c r="C967" i="15"/>
  <c r="E983" i="15"/>
  <c r="F983" i="15" s="1"/>
  <c r="C983" i="15"/>
  <c r="E788" i="15"/>
  <c r="F788" i="15" s="1"/>
  <c r="C788" i="15"/>
  <c r="E772" i="15"/>
  <c r="F772" i="15" s="1"/>
  <c r="D772" i="15"/>
  <c r="E731" i="15"/>
  <c r="F731" i="15" s="1"/>
  <c r="D731" i="15"/>
  <c r="C731" i="15"/>
  <c r="E710" i="15"/>
  <c r="F710" i="15" s="1"/>
  <c r="D710" i="15"/>
  <c r="C710" i="15"/>
  <c r="E662" i="15"/>
  <c r="F662" i="15" s="1"/>
  <c r="D662" i="15"/>
  <c r="E634" i="15"/>
  <c r="F634" i="15" s="1"/>
  <c r="D634" i="15"/>
  <c r="E577" i="15"/>
  <c r="F577" i="15" s="1"/>
  <c r="C577" i="15"/>
  <c r="D577" i="15"/>
  <c r="E521" i="15"/>
  <c r="F521" i="15" s="1"/>
  <c r="D521" i="15"/>
  <c r="E415" i="15"/>
  <c r="F415" i="15" s="1"/>
  <c r="D415" i="15"/>
  <c r="C415" i="15"/>
  <c r="E359" i="15"/>
  <c r="F359" i="15" s="1"/>
  <c r="C359" i="15"/>
  <c r="E300" i="15"/>
  <c r="F300" i="15" s="1"/>
  <c r="D300" i="15"/>
  <c r="C300" i="15"/>
  <c r="E208" i="15"/>
  <c r="F208" i="15" s="1"/>
  <c r="D208" i="15"/>
  <c r="E674" i="15"/>
  <c r="F674" i="15" s="1"/>
  <c r="C674" i="15"/>
  <c r="E653" i="15"/>
  <c r="F653" i="15" s="1"/>
  <c r="D653" i="15"/>
  <c r="C653" i="15"/>
  <c r="E610" i="15"/>
  <c r="F610" i="15" s="1"/>
  <c r="C610" i="15"/>
  <c r="E589" i="15"/>
  <c r="F589" i="15" s="1"/>
  <c r="D589" i="15"/>
  <c r="E546" i="15"/>
  <c r="F546" i="15" s="1"/>
  <c r="C546" i="15"/>
  <c r="D546" i="15"/>
  <c r="E525" i="15"/>
  <c r="F525" i="15" s="1"/>
  <c r="C525" i="15"/>
  <c r="D525" i="15"/>
  <c r="E495" i="15"/>
  <c r="F495" i="15" s="1"/>
  <c r="D495" i="15"/>
  <c r="C495" i="15"/>
  <c r="E411" i="15"/>
  <c r="F411" i="15" s="1"/>
  <c r="D411" i="15"/>
  <c r="C411" i="15"/>
  <c r="E367" i="15"/>
  <c r="F367" i="15" s="1"/>
  <c r="D367" i="15"/>
  <c r="C367" i="15"/>
  <c r="E324" i="15"/>
  <c r="F324" i="15" s="1"/>
  <c r="C324" i="15"/>
  <c r="E283" i="15"/>
  <c r="F283" i="15" s="1"/>
  <c r="C283" i="15"/>
  <c r="D283" i="15"/>
  <c r="E188" i="15"/>
  <c r="F188" i="15" s="1"/>
  <c r="D188" i="15"/>
  <c r="E16" i="15"/>
  <c r="F16" i="15" s="1"/>
  <c r="D16" i="15"/>
  <c r="E660" i="15"/>
  <c r="F660" i="15" s="1"/>
  <c r="C660" i="15"/>
  <c r="E644" i="15"/>
  <c r="F644" i="15" s="1"/>
  <c r="D644" i="15"/>
  <c r="E612" i="15"/>
  <c r="F612" i="15" s="1"/>
  <c r="C612" i="15"/>
  <c r="E596" i="15"/>
  <c r="F596" i="15" s="1"/>
  <c r="D596" i="15"/>
  <c r="C596" i="15"/>
  <c r="E564" i="15"/>
  <c r="F564" i="15" s="1"/>
  <c r="D564" i="15"/>
  <c r="C564" i="15"/>
  <c r="E548" i="15"/>
  <c r="F548" i="15" s="1"/>
  <c r="C548" i="15"/>
  <c r="E516" i="15"/>
  <c r="F516" i="15" s="1"/>
  <c r="C516" i="15"/>
  <c r="D516" i="15"/>
  <c r="E488" i="15"/>
  <c r="F488" i="15" s="1"/>
  <c r="D488" i="15"/>
  <c r="E456" i="15"/>
  <c r="F456" i="15" s="1"/>
  <c r="D456" i="15"/>
  <c r="C456" i="15"/>
  <c r="E424" i="15"/>
  <c r="F424" i="15" s="1"/>
  <c r="D424" i="15"/>
  <c r="C424" i="15"/>
  <c r="E392" i="15"/>
  <c r="F392" i="15" s="1"/>
  <c r="C392" i="15"/>
  <c r="D392" i="15"/>
  <c r="E360" i="15"/>
  <c r="F360" i="15" s="1"/>
  <c r="C360" i="15"/>
  <c r="D360" i="15"/>
  <c r="E328" i="15"/>
  <c r="F328" i="15" s="1"/>
  <c r="C328" i="15"/>
  <c r="E296" i="15"/>
  <c r="F296" i="15" s="1"/>
  <c r="C296" i="15"/>
  <c r="E264" i="15"/>
  <c r="F264" i="15" s="1"/>
  <c r="D264" i="15"/>
  <c r="C264" i="15"/>
  <c r="E32" i="15"/>
  <c r="F32" i="15" s="1"/>
  <c r="D32" i="15"/>
  <c r="C32" i="15"/>
  <c r="H345" i="15"/>
  <c r="I493" i="15"/>
  <c r="H533" i="15"/>
  <c r="H569" i="15"/>
  <c r="I809" i="15"/>
  <c r="I873" i="15"/>
  <c r="I913" i="15"/>
  <c r="I937" i="15"/>
  <c r="H634" i="15"/>
  <c r="I646" i="15"/>
  <c r="I882" i="15"/>
  <c r="H906" i="15"/>
  <c r="H915" i="15"/>
  <c r="I951" i="15"/>
  <c r="H48" i="15"/>
  <c r="I84" i="15"/>
  <c r="D903" i="15"/>
  <c r="C692" i="15"/>
  <c r="C266" i="15"/>
  <c r="I345" i="15"/>
  <c r="I357" i="15"/>
  <c r="H505" i="15"/>
  <c r="I569" i="15"/>
  <c r="H689" i="15"/>
  <c r="H705" i="15"/>
  <c r="I765" i="15"/>
  <c r="H785" i="15"/>
  <c r="J873" i="15"/>
  <c r="I885" i="15"/>
  <c r="J913" i="15"/>
  <c r="H702" i="15"/>
  <c r="I762" i="15"/>
  <c r="H830" i="15"/>
  <c r="H902" i="15"/>
  <c r="I191" i="15"/>
  <c r="J395" i="15"/>
  <c r="J435" i="15"/>
  <c r="H499" i="15"/>
  <c r="H771" i="15"/>
  <c r="I791" i="15"/>
  <c r="J799" i="15"/>
  <c r="I915" i="15"/>
  <c r="D339" i="15"/>
  <c r="D919" i="15"/>
  <c r="D999" i="15"/>
  <c r="D612" i="15"/>
  <c r="D740" i="15"/>
  <c r="C293" i="15"/>
  <c r="C708" i="15"/>
  <c r="C804" i="15"/>
  <c r="C38" i="15"/>
  <c r="C70" i="15"/>
  <c r="C134" i="15"/>
  <c r="C198" i="15"/>
  <c r="D266" i="15"/>
  <c r="C314" i="15"/>
  <c r="D330" i="15"/>
  <c r="C378" i="15"/>
  <c r="D394" i="15"/>
  <c r="C458" i="15"/>
  <c r="C538" i="15"/>
  <c r="C662" i="15"/>
  <c r="C814" i="15"/>
  <c r="D25" i="15"/>
  <c r="D217" i="15"/>
  <c r="D261" i="15"/>
  <c r="D148" i="15"/>
  <c r="D660" i="15"/>
  <c r="D580" i="15"/>
  <c r="C89" i="15"/>
  <c r="C16" i="15"/>
  <c r="C148" i="15"/>
  <c r="D296" i="15"/>
  <c r="D328" i="15"/>
  <c r="C341" i="15"/>
  <c r="C453" i="15"/>
  <c r="C549" i="15"/>
  <c r="C589" i="15"/>
  <c r="D745" i="15"/>
  <c r="C47" i="15"/>
  <c r="D159" i="15"/>
  <c r="C175" i="15"/>
  <c r="H568" i="15"/>
  <c r="I568" i="15"/>
  <c r="E230" i="15"/>
  <c r="F230" i="15" s="1"/>
  <c r="D230" i="15"/>
  <c r="E166" i="15"/>
  <c r="F166" i="15" s="1"/>
  <c r="D166" i="15"/>
  <c r="E102" i="15"/>
  <c r="F102" i="15" s="1"/>
  <c r="D102" i="15"/>
  <c r="E4" i="15"/>
  <c r="F4" i="15" s="1"/>
  <c r="C4" i="15"/>
  <c r="D4" i="15"/>
  <c r="J705" i="15"/>
  <c r="J885" i="15"/>
  <c r="J499" i="15"/>
  <c r="H200" i="15"/>
  <c r="D935" i="15"/>
  <c r="D73" i="15"/>
  <c r="D137" i="15"/>
  <c r="D201" i="15"/>
  <c r="C261" i="15"/>
  <c r="C644" i="15"/>
  <c r="C740" i="15"/>
  <c r="C820" i="15"/>
  <c r="C22" i="15"/>
  <c r="C298" i="15"/>
  <c r="D314" i="15"/>
  <c r="C362" i="15"/>
  <c r="D378" i="15"/>
  <c r="D426" i="15"/>
  <c r="D490" i="15"/>
  <c r="C634" i="15"/>
  <c r="D814" i="15"/>
  <c r="D293" i="15"/>
  <c r="D84" i="15"/>
  <c r="D532" i="15"/>
  <c r="D41" i="15"/>
  <c r="D105" i="15"/>
  <c r="D169" i="15"/>
  <c r="D233" i="15"/>
  <c r="D324" i="15"/>
  <c r="D452" i="15"/>
  <c r="C57" i="15"/>
  <c r="D8" i="15"/>
  <c r="C208" i="15"/>
  <c r="C488" i="15"/>
  <c r="D309" i="15"/>
  <c r="D389" i="15"/>
  <c r="D453" i="15"/>
  <c r="D549" i="15"/>
  <c r="D793" i="15"/>
  <c r="D111" i="15"/>
  <c r="C127" i="15"/>
  <c r="D175" i="15"/>
  <c r="D359" i="15"/>
  <c r="C951" i="15"/>
  <c r="C567" i="15"/>
  <c r="H951" i="15"/>
  <c r="H877" i="15"/>
  <c r="H991" i="15"/>
  <c r="J729" i="15"/>
  <c r="J930" i="15"/>
  <c r="I958" i="15"/>
  <c r="J975" i="15"/>
  <c r="H955" i="15"/>
  <c r="H851" i="15"/>
  <c r="J771" i="15"/>
  <c r="J16" i="15"/>
  <c r="H829" i="15"/>
  <c r="H882" i="15"/>
  <c r="H755" i="15"/>
  <c r="J657" i="15"/>
  <c r="I601" i="15"/>
  <c r="I973" i="15"/>
  <c r="I533" i="15"/>
  <c r="J548" i="15"/>
  <c r="I894" i="15"/>
  <c r="J731" i="15"/>
  <c r="J247" i="15"/>
  <c r="H623" i="15"/>
  <c r="J906" i="15"/>
  <c r="J898" i="15"/>
  <c r="I381" i="15"/>
  <c r="J593" i="15"/>
  <c r="J581" i="15"/>
  <c r="H605" i="15"/>
  <c r="I741" i="15"/>
  <c r="H456" i="15"/>
  <c r="I49" i="15"/>
  <c r="J209" i="15"/>
  <c r="J493" i="15"/>
  <c r="H613" i="15"/>
  <c r="J646" i="15"/>
  <c r="J655" i="15"/>
  <c r="I48" i="15"/>
  <c r="I564" i="15"/>
  <c r="J225" i="15"/>
  <c r="J613" i="15"/>
  <c r="H625" i="15"/>
  <c r="J757" i="15"/>
  <c r="H714" i="15"/>
  <c r="H507" i="15"/>
  <c r="J667" i="15"/>
  <c r="I783" i="15"/>
  <c r="J564" i="15"/>
  <c r="I686" i="15"/>
  <c r="I539" i="15"/>
  <c r="I677" i="15"/>
  <c r="I606" i="15"/>
  <c r="H774" i="15"/>
  <c r="J870" i="15"/>
  <c r="D143" i="15"/>
  <c r="D191" i="15"/>
  <c r="H145" i="15"/>
  <c r="J634" i="15"/>
  <c r="I722" i="15"/>
  <c r="J511" i="15"/>
  <c r="J783" i="15"/>
  <c r="H92" i="15"/>
  <c r="J200" i="15"/>
  <c r="I340" i="15"/>
  <c r="H400" i="15"/>
  <c r="I552" i="15"/>
  <c r="I837" i="15"/>
  <c r="H801" i="15"/>
  <c r="J837" i="15"/>
  <c r="J670" i="15"/>
  <c r="H819" i="15"/>
  <c r="J831" i="15"/>
  <c r="H199" i="15"/>
  <c r="I112" i="15"/>
  <c r="H338" i="15"/>
  <c r="H810" i="15"/>
  <c r="J862" i="15"/>
  <c r="I119" i="15"/>
  <c r="I415" i="15"/>
  <c r="I707" i="15"/>
  <c r="J212" i="15"/>
  <c r="H457" i="15"/>
  <c r="J853" i="15"/>
  <c r="I905" i="15"/>
  <c r="J846" i="15"/>
  <c r="J974" i="15"/>
  <c r="H855" i="15"/>
  <c r="H344" i="15"/>
  <c r="J549" i="15"/>
  <c r="J789" i="15"/>
  <c r="J373" i="15"/>
  <c r="H405" i="15"/>
  <c r="I477" i="15"/>
  <c r="I629" i="15"/>
  <c r="I757" i="15"/>
  <c r="J658" i="15"/>
  <c r="I714" i="15"/>
  <c r="I846" i="15"/>
  <c r="I395" i="15"/>
  <c r="H667" i="15"/>
  <c r="J84" i="15"/>
  <c r="J168" i="15"/>
  <c r="H340" i="15"/>
  <c r="J568" i="15"/>
  <c r="J603" i="15"/>
  <c r="J318" i="15"/>
  <c r="I276" i="15"/>
  <c r="H765" i="15"/>
  <c r="H232" i="15"/>
  <c r="I709" i="15"/>
  <c r="H334" i="15"/>
  <c r="H602" i="15"/>
  <c r="I926" i="15"/>
  <c r="I199" i="15"/>
  <c r="J707" i="15"/>
  <c r="I883" i="15"/>
  <c r="J316" i="15"/>
  <c r="H441" i="15"/>
  <c r="J941" i="15"/>
  <c r="J488" i="15"/>
  <c r="H272" i="15"/>
  <c r="J521" i="15"/>
  <c r="H549" i="15"/>
  <c r="I565" i="15"/>
  <c r="H685" i="15"/>
  <c r="H789" i="15"/>
  <c r="I801" i="15"/>
  <c r="H853" i="15"/>
  <c r="I334" i="15"/>
  <c r="J338" i="15"/>
  <c r="J694" i="15"/>
  <c r="I798" i="15"/>
  <c r="H862" i="15"/>
  <c r="H898" i="15"/>
  <c r="I962" i="15"/>
  <c r="I87" i="15"/>
  <c r="H611" i="15"/>
  <c r="J819" i="15"/>
  <c r="H831" i="15"/>
  <c r="I843" i="15"/>
  <c r="J855" i="15"/>
  <c r="I947" i="15"/>
  <c r="H12" i="15"/>
  <c r="H212" i="15"/>
  <c r="J356" i="15"/>
  <c r="I659" i="15"/>
  <c r="H925" i="15"/>
  <c r="H521" i="15"/>
  <c r="H798" i="15"/>
  <c r="J119" i="15"/>
  <c r="J415" i="15"/>
  <c r="I272" i="15"/>
  <c r="H895" i="15"/>
  <c r="J841" i="15"/>
  <c r="J491" i="15"/>
  <c r="I649" i="15"/>
  <c r="J983" i="15"/>
  <c r="H773" i="15"/>
  <c r="I730" i="15"/>
  <c r="J947" i="15"/>
  <c r="J647" i="15"/>
  <c r="J565" i="15"/>
  <c r="I614" i="15"/>
  <c r="H128" i="15"/>
  <c r="I553" i="15"/>
  <c r="H673" i="15"/>
  <c r="H770" i="15"/>
  <c r="I794" i="15"/>
  <c r="H420" i="15"/>
  <c r="I17" i="15"/>
  <c r="J129" i="15"/>
  <c r="I305" i="15"/>
  <c r="J730" i="15"/>
  <c r="J571" i="15"/>
  <c r="J436" i="15"/>
  <c r="I584" i="15"/>
  <c r="I244" i="15"/>
  <c r="J821" i="15"/>
  <c r="I769" i="15"/>
  <c r="H926" i="15"/>
  <c r="J413" i="15"/>
  <c r="I698" i="15"/>
  <c r="J161" i="15"/>
  <c r="J621" i="15"/>
  <c r="I158" i="15"/>
  <c r="I193" i="15"/>
  <c r="J289" i="15"/>
  <c r="I409" i="15"/>
  <c r="J749" i="15"/>
  <c r="I103" i="15"/>
  <c r="I289" i="15"/>
  <c r="J409" i="15"/>
  <c r="H501" i="15"/>
  <c r="I525" i="15"/>
  <c r="J553" i="15"/>
  <c r="J609" i="15"/>
  <c r="I773" i="15"/>
  <c r="J602" i="15"/>
  <c r="I618" i="15"/>
  <c r="I263" i="15"/>
  <c r="I575" i="15"/>
  <c r="I651" i="15"/>
  <c r="H687" i="15"/>
  <c r="I388" i="15"/>
  <c r="J517" i="15"/>
  <c r="H645" i="15"/>
  <c r="I733" i="15"/>
  <c r="I71" i="15"/>
  <c r="J639" i="15"/>
  <c r="H703" i="15"/>
  <c r="I144" i="15"/>
  <c r="J296" i="15"/>
  <c r="H597" i="15"/>
  <c r="H706" i="15"/>
  <c r="J794" i="15"/>
  <c r="J575" i="15"/>
  <c r="I405" i="15"/>
  <c r="H517" i="15"/>
  <c r="J642" i="15"/>
  <c r="J263" i="15"/>
  <c r="H559" i="15"/>
  <c r="J703" i="15"/>
  <c r="I779" i="15"/>
  <c r="J803" i="15"/>
  <c r="H879" i="15"/>
  <c r="H33" i="15"/>
  <c r="H129" i="15"/>
  <c r="H177" i="15"/>
  <c r="H525" i="15"/>
  <c r="I621" i="15"/>
  <c r="J645" i="15"/>
  <c r="J709" i="15"/>
  <c r="J733" i="15"/>
  <c r="I825" i="15"/>
  <c r="J270" i="15"/>
  <c r="J626" i="15"/>
  <c r="I682" i="15"/>
  <c r="I55" i="15"/>
  <c r="J87" i="15"/>
  <c r="J559" i="15"/>
  <c r="I639" i="15"/>
  <c r="H651" i="15"/>
  <c r="H767" i="15"/>
  <c r="I879" i="15"/>
  <c r="H144" i="15"/>
  <c r="J344" i="15"/>
  <c r="I420" i="15"/>
  <c r="J573" i="15"/>
  <c r="I609" i="15"/>
  <c r="J669" i="15"/>
  <c r="H626" i="15"/>
  <c r="H642" i="15"/>
  <c r="I670" i="15"/>
  <c r="J682" i="15"/>
  <c r="I706" i="15"/>
  <c r="J770" i="15"/>
  <c r="H55" i="15"/>
  <c r="J71" i="15"/>
  <c r="I183" i="15"/>
  <c r="I287" i="15"/>
  <c r="J579" i="15"/>
  <c r="I647" i="15"/>
  <c r="J687" i="15"/>
  <c r="J767" i="15"/>
  <c r="J779" i="15"/>
  <c r="H867" i="15"/>
  <c r="J388" i="15"/>
  <c r="I436" i="15"/>
  <c r="H484" i="15"/>
  <c r="I544" i="15"/>
  <c r="J560" i="15"/>
  <c r="H584" i="15"/>
  <c r="H287" i="15"/>
  <c r="J377" i="15"/>
  <c r="J220" i="15"/>
  <c r="J112" i="15"/>
  <c r="H694" i="15"/>
  <c r="H618" i="15"/>
  <c r="H296" i="15"/>
  <c r="I372" i="15"/>
  <c r="J367" i="15"/>
  <c r="J737" i="15"/>
  <c r="I746" i="15"/>
  <c r="J622" i="15"/>
  <c r="J520" i="15"/>
  <c r="J858" i="15"/>
  <c r="I737" i="15"/>
  <c r="H448" i="15"/>
  <c r="J597" i="15"/>
  <c r="I501" i="15"/>
  <c r="J557" i="15"/>
  <c r="I754" i="15"/>
  <c r="I12" i="15"/>
  <c r="I316" i="15"/>
  <c r="I717" i="15"/>
  <c r="I674" i="15"/>
  <c r="J31" i="15"/>
  <c r="J619" i="15"/>
  <c r="J759" i="15"/>
  <c r="J424" i="15"/>
  <c r="J429" i="15"/>
  <c r="J610" i="15"/>
  <c r="J183" i="15"/>
  <c r="I104" i="15"/>
  <c r="I573" i="15"/>
  <c r="J717" i="15"/>
  <c r="J781" i="15"/>
  <c r="H94" i="15"/>
  <c r="H778" i="15"/>
  <c r="H631" i="15"/>
  <c r="I735" i="15"/>
  <c r="I140" i="15"/>
  <c r="J468" i="15"/>
  <c r="H500" i="15"/>
  <c r="J371" i="15"/>
  <c r="J775" i="15"/>
  <c r="J72" i="15"/>
  <c r="J614" i="15"/>
  <c r="I537" i="15"/>
  <c r="I509" i="15"/>
  <c r="H666" i="15"/>
  <c r="J678" i="15"/>
  <c r="J392" i="15"/>
  <c r="C2" i="15"/>
  <c r="H579" i="15"/>
  <c r="I240" i="15"/>
  <c r="H585" i="15"/>
  <c r="I650" i="15"/>
  <c r="H31" i="15"/>
  <c r="I327" i="15"/>
  <c r="H619" i="15"/>
  <c r="I631" i="15"/>
  <c r="I484" i="15"/>
  <c r="I500" i="15"/>
  <c r="H560" i="15"/>
  <c r="I528" i="15"/>
  <c r="I63" i="15"/>
  <c r="H650" i="15"/>
  <c r="J408" i="15"/>
  <c r="J598" i="15"/>
  <c r="I589" i="15"/>
  <c r="J504" i="15"/>
  <c r="H759" i="15"/>
  <c r="J148" i="15"/>
  <c r="H349" i="15"/>
  <c r="H781" i="15"/>
  <c r="I662" i="15"/>
  <c r="I778" i="15"/>
  <c r="H671" i="15"/>
  <c r="J532" i="15"/>
  <c r="H224" i="15"/>
  <c r="H662" i="15"/>
  <c r="I473" i="15"/>
  <c r="I33" i="15"/>
  <c r="H209" i="15"/>
  <c r="H273" i="15"/>
  <c r="I337" i="15"/>
  <c r="I353" i="15"/>
  <c r="J457" i="15"/>
  <c r="J754" i="15"/>
  <c r="J319" i="15"/>
  <c r="J502" i="15"/>
  <c r="I383" i="15"/>
  <c r="H519" i="15"/>
  <c r="I164" i="15"/>
  <c r="H386" i="15"/>
  <c r="H952" i="15"/>
  <c r="I145" i="15"/>
  <c r="H193" i="15"/>
  <c r="I225" i="15"/>
  <c r="I273" i="15"/>
  <c r="J321" i="15"/>
  <c r="J94" i="15"/>
  <c r="J286" i="15"/>
  <c r="I498" i="15"/>
  <c r="I123" i="15"/>
  <c r="H187" i="15"/>
  <c r="H17" i="15"/>
  <c r="J177" i="15"/>
  <c r="H257" i="15"/>
  <c r="H289" i="15"/>
  <c r="J305" i="15"/>
  <c r="I78" i="15"/>
  <c r="J174" i="15"/>
  <c r="I302" i="15"/>
  <c r="I402" i="15"/>
  <c r="I187" i="15"/>
  <c r="H984" i="15"/>
  <c r="I566" i="15"/>
  <c r="H375" i="15"/>
  <c r="H328" i="15"/>
  <c r="H460" i="15"/>
  <c r="H496" i="15"/>
  <c r="H78" i="15"/>
  <c r="I142" i="15"/>
  <c r="I238" i="15"/>
  <c r="J466" i="15"/>
  <c r="H79" i="15"/>
  <c r="H151" i="15"/>
  <c r="I257" i="15"/>
  <c r="H337" i="15"/>
  <c r="J481" i="15"/>
  <c r="J158" i="15"/>
  <c r="I418" i="15"/>
  <c r="I534" i="15"/>
  <c r="J123" i="15"/>
  <c r="J151" i="15"/>
  <c r="J219" i="15"/>
  <c r="H251" i="15"/>
  <c r="H888" i="15"/>
  <c r="H353" i="15"/>
  <c r="I417" i="15"/>
  <c r="J78" i="15"/>
  <c r="J126" i="15"/>
  <c r="H174" i="15"/>
  <c r="I254" i="15"/>
  <c r="H302" i="15"/>
  <c r="J354" i="15"/>
  <c r="I466" i="15"/>
  <c r="H95" i="15"/>
  <c r="I251" i="15"/>
  <c r="H319" i="15"/>
  <c r="H1000" i="15"/>
  <c r="J353" i="15"/>
  <c r="H481" i="15"/>
  <c r="J418" i="15"/>
  <c r="H502" i="15"/>
  <c r="H566" i="15"/>
  <c r="I95" i="15"/>
  <c r="H155" i="15"/>
  <c r="H219" i="15"/>
  <c r="J142" i="15"/>
  <c r="F547" i="15"/>
  <c r="E11" i="15"/>
  <c r="F11" i="15" s="1"/>
  <c r="F1001" i="15"/>
  <c r="E3" i="15"/>
  <c r="F3" i="15" s="1"/>
  <c r="H920" i="15"/>
  <c r="H354" i="15"/>
  <c r="H466" i="15"/>
  <c r="H534" i="15"/>
  <c r="I155" i="15"/>
  <c r="I319" i="15"/>
  <c r="I375" i="15"/>
  <c r="I29" i="15"/>
  <c r="I45" i="15"/>
  <c r="I61" i="15"/>
  <c r="J90" i="15"/>
  <c r="I964" i="15"/>
  <c r="H192" i="15"/>
  <c r="J708" i="15"/>
  <c r="H744" i="15"/>
  <c r="J1000" i="15"/>
  <c r="H996" i="15"/>
  <c r="I93" i="15"/>
  <c r="J157" i="15"/>
  <c r="I10" i="15"/>
  <c r="H93" i="15"/>
  <c r="J237" i="15"/>
  <c r="J269" i="15"/>
  <c r="H285" i="15"/>
  <c r="J301" i="15"/>
  <c r="H317" i="15"/>
  <c r="J186" i="15"/>
  <c r="H189" i="15"/>
  <c r="I122" i="15"/>
  <c r="I202" i="15"/>
  <c r="J317" i="15"/>
  <c r="H26" i="15"/>
  <c r="H964" i="15"/>
  <c r="H77" i="15"/>
  <c r="H253" i="15"/>
  <c r="I269" i="15"/>
  <c r="H29" i="15"/>
  <c r="H125" i="15"/>
  <c r="I221" i="15"/>
  <c r="I237" i="15"/>
  <c r="J285" i="15"/>
  <c r="H301" i="15"/>
  <c r="J433" i="15"/>
  <c r="J26" i="15"/>
  <c r="H74" i="15"/>
  <c r="I90" i="15"/>
  <c r="J578" i="15"/>
  <c r="J45" i="15"/>
  <c r="H61" i="15"/>
  <c r="I77" i="15"/>
  <c r="J205" i="15"/>
  <c r="H221" i="15"/>
  <c r="J253" i="15"/>
  <c r="H333" i="15"/>
  <c r="J10" i="15"/>
  <c r="I42" i="15"/>
  <c r="J74" i="15"/>
  <c r="H186" i="15"/>
  <c r="H366" i="15"/>
  <c r="J29" i="15"/>
  <c r="J77" i="15"/>
  <c r="I333" i="15"/>
  <c r="I489" i="15"/>
  <c r="I26" i="15"/>
  <c r="I74" i="15"/>
  <c r="H202" i="15"/>
  <c r="H258" i="15"/>
  <c r="I350" i="15"/>
  <c r="H884" i="15"/>
  <c r="H83" i="15"/>
  <c r="H111" i="15"/>
  <c r="J836" i="15"/>
  <c r="I282" i="15"/>
  <c r="I109" i="15"/>
  <c r="I157" i="15"/>
  <c r="J279" i="15"/>
  <c r="J46" i="15"/>
  <c r="I616" i="15"/>
  <c r="I582" i="15"/>
  <c r="J550" i="15"/>
  <c r="H286" i="15"/>
  <c r="I110" i="15"/>
  <c r="J308" i="15"/>
  <c r="I227" i="15"/>
  <c r="J17" i="15"/>
  <c r="H411" i="15"/>
  <c r="H968" i="15"/>
  <c r="J756" i="15"/>
  <c r="H264" i="15"/>
  <c r="J81" i="15"/>
  <c r="H904" i="15"/>
  <c r="H170" i="15"/>
  <c r="J206" i="15"/>
  <c r="H347" i="15"/>
  <c r="I577" i="15"/>
  <c r="H530" i="15"/>
  <c r="J446" i="15"/>
  <c r="H482" i="15"/>
  <c r="J336" i="15"/>
  <c r="J383" i="15"/>
  <c r="J173" i="15"/>
  <c r="I126" i="15"/>
  <c r="J391" i="15"/>
  <c r="I382" i="15"/>
  <c r="I920" i="15"/>
  <c r="H485" i="15"/>
  <c r="J170" i="15"/>
  <c r="H206" i="15"/>
  <c r="J594" i="15"/>
  <c r="I678" i="15"/>
  <c r="H690" i="15"/>
  <c r="H710" i="15"/>
  <c r="H531" i="15"/>
  <c r="H635" i="15"/>
  <c r="J711" i="15"/>
  <c r="H763" i="15"/>
  <c r="I859" i="15"/>
  <c r="I904" i="15"/>
  <c r="I491" i="15"/>
  <c r="J856" i="15"/>
  <c r="J959" i="15"/>
  <c r="J797" i="15"/>
  <c r="H403" i="15"/>
  <c r="J782" i="15"/>
  <c r="H528" i="15"/>
  <c r="I81" i="15"/>
  <c r="J441" i="15"/>
  <c r="J681" i="15"/>
  <c r="H725" i="15"/>
  <c r="I930" i="15"/>
  <c r="H2" i="15"/>
  <c r="H59" i="15"/>
  <c r="H467" i="15"/>
  <c r="I751" i="15"/>
  <c r="J811" i="15"/>
  <c r="I72" i="15"/>
  <c r="I268" i="15"/>
  <c r="H109" i="15"/>
  <c r="H157" i="15"/>
  <c r="J473" i="15"/>
  <c r="J509" i="15"/>
  <c r="H537" i="15"/>
  <c r="J649" i="15"/>
  <c r="J677" i="15"/>
  <c r="H721" i="15"/>
  <c r="I725" i="15"/>
  <c r="H817" i="15"/>
  <c r="I841" i="15"/>
  <c r="I849" i="15"/>
  <c r="J953" i="15"/>
  <c r="H62" i="15"/>
  <c r="H106" i="15"/>
  <c r="I206" i="15"/>
  <c r="H606" i="15"/>
  <c r="H686" i="15"/>
  <c r="I690" i="15"/>
  <c r="I710" i="15"/>
  <c r="H814" i="15"/>
  <c r="I870" i="15"/>
  <c r="I59" i="15"/>
  <c r="I467" i="15"/>
  <c r="J479" i="15"/>
  <c r="H515" i="15"/>
  <c r="I531" i="15"/>
  <c r="I635" i="15"/>
  <c r="H715" i="15"/>
  <c r="J751" i="15"/>
  <c r="I763" i="15"/>
  <c r="I823" i="15"/>
  <c r="J859" i="15"/>
  <c r="H903" i="15"/>
  <c r="I955" i="15"/>
  <c r="I20" i="15"/>
  <c r="H32" i="15"/>
  <c r="J268" i="15"/>
  <c r="I324" i="15"/>
  <c r="I392" i="15"/>
  <c r="D2" i="15"/>
  <c r="I692" i="15"/>
  <c r="I266" i="15"/>
  <c r="H841" i="15"/>
  <c r="H849" i="15"/>
  <c r="I953" i="15"/>
  <c r="J666" i="15"/>
  <c r="H870" i="15"/>
  <c r="H823" i="15"/>
  <c r="H20" i="15"/>
  <c r="J28" i="15"/>
  <c r="H392" i="15"/>
  <c r="H681" i="15"/>
  <c r="I901" i="15"/>
  <c r="I62" i="15"/>
  <c r="I106" i="15"/>
  <c r="H594" i="15"/>
  <c r="J690" i="15"/>
  <c r="I814" i="15"/>
  <c r="I998" i="15"/>
  <c r="J467" i="15"/>
  <c r="J531" i="15"/>
  <c r="J635" i="15"/>
  <c r="H711" i="15"/>
  <c r="I715" i="15"/>
  <c r="H863" i="15"/>
  <c r="J955" i="15"/>
  <c r="I991" i="15"/>
  <c r="H28" i="15"/>
  <c r="J32" i="15"/>
  <c r="J196" i="15"/>
  <c r="I40" i="15"/>
  <c r="J718" i="15"/>
  <c r="H866" i="15"/>
  <c r="I547" i="15"/>
  <c r="I116" i="15"/>
  <c r="I377" i="15"/>
  <c r="I661" i="15"/>
  <c r="H126" i="15"/>
  <c r="H222" i="15"/>
  <c r="H63" i="15"/>
  <c r="H311" i="15"/>
  <c r="H543" i="15"/>
  <c r="H659" i="15"/>
  <c r="J843" i="15"/>
  <c r="I959" i="15"/>
  <c r="J20" i="15"/>
  <c r="I148" i="15"/>
  <c r="I220" i="15"/>
  <c r="H480" i="15"/>
  <c r="I504" i="15"/>
  <c r="H713" i="15"/>
  <c r="J726" i="15"/>
  <c r="J141" i="15"/>
  <c r="I300" i="15"/>
  <c r="J27" i="15"/>
  <c r="J518" i="15"/>
  <c r="I321" i="15"/>
  <c r="H979" i="15"/>
  <c r="I541" i="15"/>
  <c r="H589" i="15"/>
  <c r="I761" i="15"/>
  <c r="I797" i="15"/>
  <c r="H58" i="15"/>
  <c r="I598" i="15"/>
  <c r="I135" i="15"/>
  <c r="H491" i="15"/>
  <c r="J599" i="15"/>
  <c r="H871" i="15"/>
  <c r="I16" i="15"/>
  <c r="J661" i="15"/>
  <c r="H729" i="15"/>
  <c r="J761" i="15"/>
  <c r="I917" i="15"/>
  <c r="I58" i="15"/>
  <c r="I970" i="15"/>
  <c r="I2" i="15"/>
  <c r="I543" i="15"/>
  <c r="H883" i="15"/>
  <c r="H372" i="15"/>
  <c r="I480" i="15"/>
  <c r="I628" i="15"/>
  <c r="I792" i="15"/>
  <c r="C547" i="15"/>
  <c r="I452" i="15"/>
  <c r="J583" i="15"/>
  <c r="I190" i="15"/>
  <c r="H745" i="15"/>
  <c r="I969" i="15"/>
  <c r="I874" i="15"/>
  <c r="H536" i="15"/>
  <c r="J889" i="15"/>
  <c r="H255" i="15"/>
  <c r="H437" i="15"/>
  <c r="I695" i="15"/>
  <c r="I421" i="15"/>
  <c r="J394" i="15"/>
  <c r="H637" i="15"/>
  <c r="J30" i="15"/>
  <c r="J523" i="15"/>
  <c r="I641" i="15"/>
  <c r="J169" i="15"/>
  <c r="H503" i="15"/>
  <c r="H538" i="15"/>
  <c r="H99" i="15"/>
  <c r="I309" i="15"/>
  <c r="J304" i="15"/>
  <c r="I701" i="15"/>
  <c r="J189" i="15"/>
  <c r="H815" i="15"/>
  <c r="J397" i="15"/>
  <c r="H39" i="15"/>
  <c r="J352" i="15"/>
  <c r="J653" i="15"/>
  <c r="J323" i="15"/>
  <c r="H683" i="15"/>
  <c r="I863" i="15"/>
  <c r="I138" i="15"/>
  <c r="J378" i="15"/>
  <c r="I445" i="15"/>
  <c r="J113" i="15"/>
  <c r="H421" i="15"/>
  <c r="J437" i="15"/>
  <c r="H469" i="15"/>
  <c r="H13" i="15"/>
  <c r="I97" i="15"/>
  <c r="J445" i="15"/>
  <c r="I469" i="15"/>
  <c r="I593" i="15"/>
  <c r="J601" i="15"/>
  <c r="J637" i="15"/>
  <c r="H653" i="15"/>
  <c r="J701" i="15"/>
  <c r="H110" i="15"/>
  <c r="J138" i="15"/>
  <c r="I318" i="15"/>
  <c r="I858" i="15"/>
  <c r="I247" i="15"/>
  <c r="H523" i="15"/>
  <c r="H583" i="15"/>
  <c r="I683" i="15"/>
  <c r="J695" i="15"/>
  <c r="H731" i="15"/>
  <c r="I815" i="15"/>
  <c r="I36" i="15"/>
  <c r="H396" i="15"/>
  <c r="I536" i="15"/>
  <c r="H548" i="15"/>
  <c r="C119" i="15"/>
  <c r="C881" i="15"/>
  <c r="J555" i="15"/>
  <c r="J452" i="15"/>
  <c r="I96" i="15"/>
  <c r="J907" i="15"/>
  <c r="J368" i="15"/>
  <c r="H874" i="15"/>
  <c r="J750" i="15"/>
  <c r="J255" i="15"/>
  <c r="H434" i="15"/>
  <c r="J563" i="15"/>
  <c r="H580" i="15"/>
  <c r="J421" i="15"/>
  <c r="I13" i="15"/>
  <c r="J97" i="15"/>
  <c r="H113" i="15"/>
  <c r="H429" i="15"/>
  <c r="J469" i="15"/>
  <c r="H657" i="15"/>
  <c r="I745" i="15"/>
  <c r="H14" i="15"/>
  <c r="H30" i="15"/>
  <c r="H46" i="15"/>
  <c r="J110" i="15"/>
  <c r="J874" i="15"/>
  <c r="H894" i="15"/>
  <c r="I255" i="15"/>
  <c r="I623" i="15"/>
  <c r="J683" i="15"/>
  <c r="I731" i="15"/>
  <c r="J755" i="15"/>
  <c r="I787" i="15"/>
  <c r="J815" i="15"/>
  <c r="H907" i="15"/>
  <c r="H284" i="15"/>
  <c r="J536" i="15"/>
  <c r="I548" i="15"/>
  <c r="F881" i="15"/>
  <c r="I804" i="15"/>
  <c r="H365" i="15"/>
  <c r="I439" i="15"/>
  <c r="J439" i="15"/>
  <c r="I724" i="15"/>
  <c r="J450" i="15"/>
  <c r="I612" i="15"/>
  <c r="J842" i="15"/>
  <c r="I514" i="15"/>
  <c r="I845" i="15"/>
  <c r="I398" i="15"/>
  <c r="J833" i="15"/>
  <c r="H935" i="15"/>
  <c r="J935" i="15"/>
  <c r="J417" i="15"/>
  <c r="H417" i="15"/>
  <c r="H758" i="15"/>
  <c r="J758" i="15"/>
  <c r="J241" i="15"/>
  <c r="H241" i="15"/>
  <c r="J607" i="15"/>
  <c r="I607" i="15"/>
  <c r="H933" i="15"/>
  <c r="I933" i="15"/>
  <c r="I685" i="15"/>
  <c r="I315" i="15"/>
  <c r="H786" i="15"/>
  <c r="J218" i="15"/>
  <c r="H872" i="15"/>
  <c r="J128" i="15"/>
  <c r="I653" i="15"/>
  <c r="H587" i="15"/>
  <c r="J416" i="15"/>
  <c r="H787" i="15"/>
  <c r="J115" i="15"/>
  <c r="J886" i="15"/>
  <c r="H329" i="15"/>
  <c r="J254" i="15"/>
  <c r="I669" i="15"/>
  <c r="J333" i="15"/>
  <c r="I540" i="15"/>
  <c r="I404" i="15"/>
  <c r="J73" i="15"/>
  <c r="I161" i="15"/>
  <c r="I886" i="15"/>
  <c r="J834" i="15"/>
  <c r="I168" i="15"/>
  <c r="I910" i="15"/>
  <c r="J92" i="15"/>
  <c r="I399" i="15"/>
  <c r="H603" i="15"/>
  <c r="J800" i="15"/>
  <c r="I520" i="15"/>
  <c r="I46" i="15"/>
  <c r="J969" i="15"/>
  <c r="J456" i="15"/>
  <c r="H550" i="15"/>
  <c r="J727" i="15"/>
  <c r="J276" i="15"/>
  <c r="I492" i="15"/>
  <c r="J691" i="15"/>
  <c r="I755" i="15"/>
  <c r="H299" i="15"/>
  <c r="H323" i="15"/>
  <c r="J615" i="15"/>
  <c r="J386" i="15"/>
  <c r="H97" i="15"/>
  <c r="J381" i="15"/>
  <c r="H445" i="15"/>
  <c r="H593" i="15"/>
  <c r="H601" i="15"/>
  <c r="I637" i="15"/>
  <c r="H701" i="15"/>
  <c r="J829" i="15"/>
  <c r="H138" i="15"/>
  <c r="H318" i="15"/>
  <c r="I386" i="15"/>
  <c r="H858" i="15"/>
  <c r="I39" i="15"/>
  <c r="H247" i="15"/>
  <c r="H563" i="15"/>
  <c r="I603" i="15"/>
  <c r="I963" i="15"/>
  <c r="H276" i="15"/>
  <c r="J284" i="15"/>
  <c r="H452" i="15"/>
  <c r="H520" i="15"/>
  <c r="I576" i="15"/>
  <c r="J840" i="15"/>
  <c r="J950" i="15"/>
  <c r="I726" i="15"/>
  <c r="I775" i="15"/>
  <c r="H738" i="15"/>
  <c r="I332" i="15"/>
  <c r="J472" i="15"/>
  <c r="I774" i="15"/>
  <c r="H324" i="15"/>
  <c r="I887" i="15"/>
  <c r="I968" i="15"/>
  <c r="I264" i="15"/>
  <c r="J59" i="15"/>
  <c r="J944" i="15"/>
  <c r="H190" i="15"/>
  <c r="J880" i="15"/>
  <c r="J958" i="15"/>
  <c r="J752" i="15"/>
  <c r="J813" i="15"/>
  <c r="J847" i="15"/>
  <c r="I847" i="15"/>
  <c r="I449" i="15"/>
  <c r="J918" i="15"/>
  <c r="H235" i="15"/>
  <c r="J973" i="15"/>
  <c r="J214" i="15"/>
  <c r="J965" i="15"/>
  <c r="I198" i="15"/>
  <c r="I14" i="15"/>
  <c r="I6" i="15"/>
  <c r="I806" i="15"/>
  <c r="J185" i="15"/>
  <c r="J238" i="15"/>
  <c r="J485" i="15"/>
  <c r="J641" i="15"/>
  <c r="J673" i="15"/>
  <c r="H749" i="15"/>
  <c r="I813" i="15"/>
  <c r="I989" i="15"/>
  <c r="J14" i="15"/>
  <c r="J190" i="15"/>
  <c r="H238" i="15"/>
  <c r="I434" i="15"/>
  <c r="I718" i="15"/>
  <c r="H750" i="15"/>
  <c r="I786" i="15"/>
  <c r="J866" i="15"/>
  <c r="H886" i="15"/>
  <c r="I323" i="15"/>
  <c r="J587" i="15"/>
  <c r="J232" i="15"/>
  <c r="I424" i="15"/>
  <c r="H972" i="15"/>
  <c r="I630" i="15"/>
  <c r="J895" i="15"/>
  <c r="I895" i="15"/>
  <c r="H940" i="15"/>
  <c r="J288" i="15"/>
  <c r="H288" i="15"/>
  <c r="H812" i="15"/>
  <c r="J215" i="15"/>
  <c r="H495" i="15"/>
  <c r="J495" i="15"/>
  <c r="I620" i="15"/>
  <c r="H965" i="15"/>
  <c r="H42" i="15"/>
  <c r="J524" i="15"/>
  <c r="I523" i="15"/>
  <c r="I389" i="15"/>
  <c r="I563" i="15"/>
  <c r="I108" i="15"/>
  <c r="I7" i="15"/>
  <c r="I506" i="15"/>
  <c r="I978" i="15"/>
  <c r="H994" i="15"/>
  <c r="J994" i="15"/>
  <c r="H958" i="15"/>
  <c r="J470" i="15"/>
  <c r="J36" i="15"/>
  <c r="H454" i="15"/>
  <c r="H358" i="15"/>
  <c r="J154" i="15"/>
  <c r="H82" i="15"/>
  <c r="I728" i="15"/>
  <c r="J197" i="15"/>
  <c r="I830" i="15"/>
  <c r="J101" i="15"/>
  <c r="H130" i="15"/>
  <c r="H160" i="15"/>
  <c r="J519" i="15"/>
  <c r="H595" i="15"/>
  <c r="I243" i="15"/>
  <c r="H680" i="15"/>
  <c r="J561" i="15"/>
  <c r="I840" i="15"/>
  <c r="J616" i="15"/>
  <c r="I583" i="15"/>
  <c r="I550" i="15"/>
  <c r="I396" i="15"/>
  <c r="J948" i="15"/>
  <c r="J932" i="15"/>
  <c r="J868" i="15"/>
  <c r="J596" i="15"/>
  <c r="J461" i="15"/>
  <c r="J455" i="15"/>
  <c r="J152" i="15"/>
  <c r="J24" i="15"/>
  <c r="I478" i="15"/>
  <c r="J414" i="15"/>
  <c r="D881" i="15"/>
  <c r="H315" i="15"/>
  <c r="J216" i="15"/>
  <c r="H422" i="15"/>
  <c r="H67" i="15"/>
  <c r="H85" i="15"/>
  <c r="J37" i="15"/>
  <c r="I516" i="15"/>
  <c r="H207" i="15"/>
  <c r="H371" i="15"/>
  <c r="I931" i="15"/>
  <c r="J927" i="15"/>
  <c r="H917" i="15"/>
  <c r="H628" i="15"/>
  <c r="H577" i="15"/>
  <c r="J713" i="15"/>
  <c r="I581" i="15"/>
  <c r="H737" i="15"/>
  <c r="J530" i="15"/>
  <c r="I280" i="15"/>
  <c r="I446" i="15"/>
  <c r="H726" i="15"/>
  <c r="J275" i="15"/>
  <c r="H65" i="15"/>
  <c r="I298" i="15"/>
  <c r="H936" i="15"/>
  <c r="J738" i="15"/>
  <c r="I897" i="15"/>
  <c r="H321" i="15"/>
  <c r="I482" i="15"/>
  <c r="H970" i="15"/>
  <c r="H889" i="15"/>
  <c r="J992" i="15"/>
  <c r="J960" i="15"/>
  <c r="J768" i="15"/>
  <c r="J736" i="15"/>
  <c r="H339" i="15"/>
  <c r="H180" i="15"/>
  <c r="J150" i="15"/>
  <c r="I70" i="15"/>
  <c r="J22" i="15"/>
  <c r="J297" i="15"/>
  <c r="J249" i="15"/>
  <c r="H937" i="15"/>
  <c r="C11" i="15"/>
  <c r="D455" i="15"/>
  <c r="J916" i="15"/>
  <c r="H997" i="15"/>
  <c r="I76" i="15"/>
  <c r="H76" i="15"/>
  <c r="J884" i="15"/>
  <c r="H993" i="15"/>
  <c r="I852" i="15"/>
  <c r="J919" i="15"/>
  <c r="I820" i="15"/>
  <c r="J411" i="15"/>
  <c r="I772" i="15"/>
  <c r="I756" i="15"/>
  <c r="H91" i="15"/>
  <c r="I676" i="15"/>
  <c r="I204" i="15"/>
  <c r="H204" i="15"/>
  <c r="I360" i="15"/>
  <c r="H360" i="15"/>
  <c r="J513" i="15"/>
  <c r="I599" i="15"/>
  <c r="H599" i="15"/>
  <c r="J347" i="15"/>
  <c r="H355" i="15"/>
  <c r="I252" i="15"/>
  <c r="H865" i="15"/>
  <c r="H23" i="15"/>
  <c r="J176" i="15"/>
  <c r="J369" i="15"/>
  <c r="H532" i="15"/>
  <c r="I322" i="15"/>
  <c r="H743" i="15"/>
  <c r="H196" i="15"/>
  <c r="H803" i="15"/>
  <c r="J111" i="15"/>
  <c r="H244" i="15"/>
  <c r="H462" i="15"/>
  <c r="H283" i="15"/>
  <c r="J331" i="15"/>
  <c r="J580" i="15"/>
  <c r="I580" i="15"/>
  <c r="H243" i="15"/>
  <c r="I643" i="15"/>
  <c r="H643" i="15"/>
  <c r="J211" i="15"/>
  <c r="H256" i="15"/>
  <c r="H51" i="15"/>
  <c r="I472" i="15"/>
  <c r="H472" i="15"/>
  <c r="I314" i="15"/>
  <c r="J300" i="15"/>
  <c r="H977" i="15"/>
  <c r="I27" i="15"/>
  <c r="H250" i="15"/>
  <c r="J122" i="15"/>
  <c r="H459" i="15"/>
  <c r="J443" i="15"/>
  <c r="I443" i="15"/>
  <c r="I719" i="15"/>
  <c r="H719" i="15"/>
  <c r="J125" i="15"/>
  <c r="H141" i="15"/>
  <c r="H173" i="15"/>
  <c r="H205" i="15"/>
  <c r="I241" i="15"/>
  <c r="J365" i="15"/>
  <c r="I413" i="15"/>
  <c r="I561" i="15"/>
  <c r="H581" i="15"/>
  <c r="J605" i="15"/>
  <c r="I713" i="15"/>
  <c r="H821" i="15"/>
  <c r="J845" i="15"/>
  <c r="J877" i="15"/>
  <c r="J933" i="15"/>
  <c r="J997" i="15"/>
  <c r="I250" i="15"/>
  <c r="I590" i="15"/>
  <c r="I622" i="15"/>
  <c r="H698" i="15"/>
  <c r="H746" i="15"/>
  <c r="H842" i="15"/>
  <c r="H367" i="15"/>
  <c r="J459" i="15"/>
  <c r="I671" i="15"/>
  <c r="J719" i="15"/>
  <c r="J743" i="15"/>
  <c r="J76" i="15"/>
  <c r="H176" i="15"/>
  <c r="I224" i="15"/>
  <c r="J360" i="15"/>
  <c r="J53" i="15"/>
  <c r="I141" i="15"/>
  <c r="I173" i="15"/>
  <c r="I205" i="15"/>
  <c r="H373" i="15"/>
  <c r="H769" i="15"/>
  <c r="I821" i="15"/>
  <c r="H833" i="15"/>
  <c r="I865" i="15"/>
  <c r="I993" i="15"/>
  <c r="I1001" i="15"/>
  <c r="H270" i="15"/>
  <c r="H450" i="15"/>
  <c r="H582" i="15"/>
  <c r="J590" i="15"/>
  <c r="H630" i="15"/>
  <c r="I810" i="15"/>
  <c r="I842" i="15"/>
  <c r="H918" i="15"/>
  <c r="J91" i="15"/>
  <c r="I367" i="15"/>
  <c r="I379" i="15"/>
  <c r="J671" i="15"/>
  <c r="H919" i="15"/>
  <c r="I176" i="15"/>
  <c r="J204" i="15"/>
  <c r="J224" i="15"/>
  <c r="I256" i="15"/>
  <c r="H300" i="15"/>
  <c r="C455" i="15"/>
  <c r="I1000" i="15"/>
  <c r="J528" i="15"/>
  <c r="J920" i="15"/>
  <c r="H824" i="15"/>
  <c r="J792" i="15"/>
  <c r="I986" i="15"/>
  <c r="J160" i="15"/>
  <c r="I160" i="15"/>
  <c r="J664" i="15"/>
  <c r="H632" i="15"/>
  <c r="I835" i="15"/>
  <c r="H835" i="15"/>
  <c r="I208" i="15"/>
  <c r="I151" i="15"/>
  <c r="J851" i="15"/>
  <c r="I851" i="15"/>
  <c r="J39" i="15"/>
  <c r="J127" i="15"/>
  <c r="I127" i="15"/>
  <c r="H966" i="15"/>
  <c r="J966" i="15"/>
  <c r="H439" i="15"/>
  <c r="I44" i="15"/>
  <c r="H44" i="15"/>
  <c r="J375" i="15"/>
  <c r="J891" i="15"/>
  <c r="J164" i="15"/>
  <c r="J120" i="15"/>
  <c r="J403" i="15"/>
  <c r="I403" i="15"/>
  <c r="I79" i="15"/>
  <c r="J512" i="15"/>
  <c r="H498" i="15"/>
  <c r="H356" i="15"/>
  <c r="J482" i="15"/>
  <c r="I427" i="15"/>
  <c r="H427" i="15"/>
  <c r="I450" i="15"/>
  <c r="J679" i="15"/>
  <c r="I679" i="15"/>
  <c r="I336" i="15"/>
  <c r="H943" i="15"/>
  <c r="I283" i="15"/>
  <c r="J251" i="15"/>
  <c r="J240" i="15"/>
  <c r="J363" i="15"/>
  <c r="I363" i="15"/>
  <c r="I91" i="15"/>
  <c r="I408" i="15"/>
  <c r="H408" i="15"/>
  <c r="J795" i="15"/>
  <c r="I795" i="15"/>
  <c r="I747" i="15"/>
  <c r="H747" i="15"/>
  <c r="I463" i="15"/>
  <c r="H463" i="15"/>
  <c r="J939" i="15"/>
  <c r="H939" i="15"/>
  <c r="I939" i="15"/>
  <c r="J172" i="15"/>
  <c r="I172" i="15"/>
  <c r="J663" i="15"/>
  <c r="I663" i="15"/>
  <c r="I464" i="15"/>
  <c r="H464" i="15"/>
  <c r="J896" i="15"/>
  <c r="J864" i="15"/>
  <c r="J848" i="15"/>
  <c r="J816" i="15"/>
  <c r="J704" i="15"/>
  <c r="J688" i="15"/>
  <c r="J672" i="15"/>
  <c r="J656" i="15"/>
  <c r="J640" i="15"/>
  <c r="J453" i="15"/>
  <c r="J574" i="15"/>
  <c r="I558" i="15"/>
  <c r="H407" i="15"/>
  <c r="J385" i="15"/>
  <c r="J343" i="15"/>
  <c r="H376" i="15"/>
  <c r="J15" i="15"/>
  <c r="J442" i="15"/>
  <c r="J426" i="15"/>
  <c r="H326" i="15"/>
  <c r="I267" i="15"/>
  <c r="J43" i="15"/>
  <c r="J294" i="15"/>
  <c r="J278" i="15"/>
  <c r="I262" i="15"/>
  <c r="H230" i="15"/>
  <c r="J86" i="15"/>
  <c r="H54" i="15"/>
  <c r="J233" i="15"/>
  <c r="J153" i="15"/>
  <c r="J137" i="15"/>
  <c r="J121" i="15"/>
  <c r="J89" i="15"/>
  <c r="J41" i="15"/>
  <c r="J9" i="15"/>
  <c r="H959" i="15"/>
  <c r="H973" i="15"/>
  <c r="H988" i="15"/>
  <c r="J844" i="15"/>
  <c r="J780" i="15"/>
  <c r="H684" i="15"/>
  <c r="H52" i="15"/>
  <c r="J570" i="15"/>
  <c r="I359" i="15"/>
  <c r="H486" i="15"/>
  <c r="H390" i="15"/>
  <c r="J374" i="15"/>
  <c r="J342" i="15"/>
  <c r="H1001" i="15"/>
  <c r="H34" i="15"/>
  <c r="I341" i="15"/>
  <c r="J261" i="15"/>
  <c r="H245" i="15"/>
  <c r="J229" i="15"/>
  <c r="H213" i="15"/>
  <c r="H930" i="15"/>
  <c r="H68" i="15"/>
  <c r="H612" i="15"/>
  <c r="I868" i="15"/>
  <c r="F7" i="15"/>
  <c r="F119" i="15"/>
  <c r="D119" i="15"/>
  <c r="J912" i="15"/>
  <c r="I555" i="15"/>
  <c r="J832" i="15"/>
  <c r="H399" i="15"/>
  <c r="J784" i="15"/>
  <c r="I248" i="15"/>
  <c r="J720" i="15"/>
  <c r="I304" i="15"/>
  <c r="I551" i="15"/>
  <c r="H727" i="15"/>
  <c r="J529" i="15"/>
  <c r="H544" i="15"/>
  <c r="I508" i="15"/>
  <c r="H40" i="15"/>
  <c r="J425" i="15"/>
  <c r="H967" i="15"/>
  <c r="J64" i="15"/>
  <c r="H989" i="15"/>
  <c r="I542" i="15"/>
  <c r="H352" i="15"/>
  <c r="I526" i="15"/>
  <c r="H424" i="15"/>
  <c r="H510" i="15"/>
  <c r="J271" i="15"/>
  <c r="I143" i="15"/>
  <c r="J490" i="15"/>
  <c r="J474" i="15"/>
  <c r="J458" i="15"/>
  <c r="J863" i="15"/>
  <c r="J410" i="15"/>
  <c r="I891" i="15"/>
  <c r="I203" i="15"/>
  <c r="H615" i="15"/>
  <c r="J171" i="15"/>
  <c r="H571" i="15"/>
  <c r="J107" i="15"/>
  <c r="I75" i="15"/>
  <c r="I11" i="15"/>
  <c r="H547" i="15"/>
  <c r="H310" i="15"/>
  <c r="H246" i="15"/>
  <c r="I166" i="15"/>
  <c r="J872" i="15"/>
  <c r="H118" i="15"/>
  <c r="I587" i="15"/>
  <c r="J102" i="15"/>
  <c r="I232" i="15"/>
  <c r="J38" i="15"/>
  <c r="J576" i="15"/>
  <c r="I313" i="15"/>
  <c r="J281" i="15"/>
  <c r="J217" i="15"/>
  <c r="J201" i="15"/>
  <c r="J116" i="15"/>
  <c r="J105" i="15"/>
  <c r="J57" i="15"/>
  <c r="I448" i="15"/>
  <c r="J25" i="15"/>
  <c r="H978" i="15"/>
  <c r="H990" i="15"/>
  <c r="D1001" i="15"/>
  <c r="C1001" i="15"/>
  <c r="H748" i="15"/>
  <c r="H963" i="15"/>
  <c r="J963" i="15"/>
  <c r="J652" i="15"/>
  <c r="H950" i="15"/>
  <c r="J588" i="15"/>
  <c r="I371" i="15"/>
  <c r="J567" i="15"/>
  <c r="H447" i="15"/>
  <c r="H941" i="15"/>
  <c r="J167" i="15"/>
  <c r="H931" i="15"/>
  <c r="J931" i="15"/>
  <c r="H554" i="15"/>
  <c r="J539" i="15"/>
  <c r="I522" i="15"/>
  <c r="H807" i="15"/>
  <c r="J444" i="15"/>
  <c r="J476" i="15"/>
  <c r="I423" i="15"/>
  <c r="H975" i="15"/>
  <c r="I401" i="15"/>
  <c r="H327" i="15"/>
  <c r="J260" i="15"/>
  <c r="H104" i="15"/>
  <c r="H175" i="15"/>
  <c r="H905" i="15"/>
  <c r="J438" i="15"/>
  <c r="I32" i="15"/>
  <c r="J406" i="15"/>
  <c r="H775" i="15"/>
  <c r="J320" i="15"/>
  <c r="H998" i="15"/>
  <c r="J291" i="15"/>
  <c r="I188" i="15"/>
  <c r="H163" i="15"/>
  <c r="J131" i="15"/>
  <c r="J591" i="15"/>
  <c r="I35" i="15"/>
  <c r="H306" i="15"/>
  <c r="I488" i="15"/>
  <c r="H290" i="15"/>
  <c r="H226" i="15"/>
  <c r="J332" i="15"/>
  <c r="H178" i="15"/>
  <c r="H162" i="15"/>
  <c r="H516" i="15"/>
  <c r="H146" i="15"/>
  <c r="J971" i="15"/>
  <c r="H114" i="15"/>
  <c r="H98" i="15"/>
  <c r="H983" i="15"/>
  <c r="H50" i="15"/>
  <c r="I325" i="15"/>
  <c r="H351" i="15"/>
  <c r="J293" i="15"/>
  <c r="H277" i="15"/>
  <c r="J165" i="15"/>
  <c r="J324" i="15"/>
  <c r="H117" i="15"/>
  <c r="H695" i="15"/>
  <c r="J69" i="15"/>
  <c r="H527" i="15"/>
  <c r="H53" i="15"/>
  <c r="H887" i="15"/>
  <c r="J5" i="15"/>
  <c r="H897" i="15"/>
  <c r="H927" i="15"/>
  <c r="H946" i="15"/>
  <c r="H922" i="15"/>
  <c r="J952" i="15"/>
  <c r="I936" i="15"/>
  <c r="I872" i="15"/>
  <c r="I776" i="15"/>
  <c r="H760" i="15"/>
  <c r="J728" i="15"/>
  <c r="I712" i="15"/>
  <c r="H696" i="15"/>
  <c r="I680" i="15"/>
  <c r="J540" i="15"/>
  <c r="J355" i="15"/>
  <c r="J582" i="15"/>
  <c r="H518" i="15"/>
  <c r="I460" i="15"/>
  <c r="I328" i="15"/>
  <c r="I292" i="15"/>
  <c r="J248" i="15"/>
  <c r="J207" i="15"/>
  <c r="H36" i="15"/>
  <c r="J434" i="15"/>
  <c r="J402" i="15"/>
  <c r="H370" i="15"/>
  <c r="I354" i="15"/>
  <c r="J315" i="15"/>
  <c r="H27" i="15"/>
  <c r="H938" i="15"/>
  <c r="H962" i="15"/>
  <c r="J964" i="15"/>
  <c r="J900" i="15"/>
  <c r="I788" i="15"/>
  <c r="I740" i="15"/>
  <c r="I660" i="15"/>
  <c r="I644" i="15"/>
  <c r="H556" i="15"/>
  <c r="I535" i="15"/>
  <c r="I432" i="15"/>
  <c r="H404" i="15"/>
  <c r="I376" i="15"/>
  <c r="H308" i="15"/>
  <c r="J192" i="15"/>
  <c r="J136" i="15"/>
  <c r="J562" i="15"/>
  <c r="J497" i="15"/>
  <c r="I476" i="15"/>
  <c r="H348" i="15"/>
  <c r="J239" i="15"/>
  <c r="J68" i="15"/>
  <c r="J494" i="15"/>
  <c r="I430" i="15"/>
  <c r="H307" i="15"/>
  <c r="I179" i="15"/>
  <c r="I147" i="15"/>
  <c r="H115" i="15"/>
  <c r="H282" i="15"/>
  <c r="J234" i="15"/>
  <c r="H218" i="15"/>
  <c r="I154" i="15"/>
  <c r="H961" i="15"/>
  <c r="H986" i="15"/>
  <c r="H969" i="15"/>
  <c r="I554" i="15"/>
  <c r="H298" i="15"/>
  <c r="I530" i="15"/>
  <c r="H916" i="15"/>
  <c r="H19" i="15"/>
  <c r="J23" i="15"/>
  <c r="I51" i="15"/>
  <c r="I83" i="15"/>
  <c r="I111" i="15"/>
  <c r="J147" i="15"/>
  <c r="H179" i="15"/>
  <c r="H211" i="15"/>
  <c r="H239" i="15"/>
  <c r="J243" i="15"/>
  <c r="H275" i="15"/>
  <c r="I347" i="15"/>
  <c r="H455" i="15"/>
  <c r="H535" i="15"/>
  <c r="H24" i="15"/>
  <c r="I68" i="15"/>
  <c r="H80" i="15"/>
  <c r="H136" i="15"/>
  <c r="H152" i="15"/>
  <c r="I192" i="15"/>
  <c r="J376" i="15"/>
  <c r="J404" i="15"/>
  <c r="H412" i="15"/>
  <c r="J432" i="15"/>
  <c r="I556" i="15"/>
  <c r="H596" i="15"/>
  <c r="J612" i="15"/>
  <c r="J628" i="15"/>
  <c r="J660" i="15"/>
  <c r="H692" i="15"/>
  <c r="H724" i="15"/>
  <c r="J740" i="15"/>
  <c r="H772" i="15"/>
  <c r="J788" i="15"/>
  <c r="H820" i="15"/>
  <c r="I980" i="15"/>
  <c r="H369" i="15"/>
  <c r="J489" i="15"/>
  <c r="H513" i="15"/>
  <c r="J322" i="15"/>
  <c r="I366" i="15"/>
  <c r="H398" i="15"/>
  <c r="J462" i="15"/>
  <c r="H494" i="15"/>
  <c r="J514" i="15"/>
  <c r="H546" i="15"/>
  <c r="I369" i="15"/>
  <c r="H433" i="15"/>
  <c r="I461" i="15"/>
  <c r="I497" i="15"/>
  <c r="I513" i="15"/>
  <c r="H266" i="15"/>
  <c r="J298" i="15"/>
  <c r="H314" i="15"/>
  <c r="J398" i="15"/>
  <c r="H414" i="15"/>
  <c r="H430" i="15"/>
  <c r="J478" i="15"/>
  <c r="I494" i="15"/>
  <c r="J546" i="15"/>
  <c r="H562" i="15"/>
  <c r="I19" i="15"/>
  <c r="J51" i="15"/>
  <c r="J179" i="15"/>
  <c r="I211" i="15"/>
  <c r="I239" i="15"/>
  <c r="I275" i="15"/>
  <c r="I307" i="15"/>
  <c r="H331" i="15"/>
  <c r="I455" i="15"/>
  <c r="J535" i="15"/>
  <c r="I24" i="15"/>
  <c r="I80" i="15"/>
  <c r="I136" i="15"/>
  <c r="I152" i="15"/>
  <c r="H252" i="15"/>
  <c r="H280" i="15"/>
  <c r="I348" i="15"/>
  <c r="J412" i="15"/>
  <c r="H476" i="15"/>
  <c r="J556" i="15"/>
  <c r="I596" i="15"/>
  <c r="H644" i="15"/>
  <c r="H676" i="15"/>
  <c r="J692" i="15"/>
  <c r="J724" i="15"/>
  <c r="J772" i="15"/>
  <c r="J820" i="15"/>
  <c r="H852" i="15"/>
  <c r="I884" i="15"/>
  <c r="I932" i="15"/>
  <c r="I996" i="15"/>
  <c r="H461" i="15"/>
  <c r="H497" i="15"/>
  <c r="J577" i="15"/>
  <c r="J250" i="15"/>
  <c r="J282" i="15"/>
  <c r="J350" i="15"/>
  <c r="J382" i="15"/>
  <c r="H478" i="15"/>
  <c r="H948" i="15"/>
  <c r="H980" i="15"/>
  <c r="H234" i="15"/>
  <c r="J266" i="15"/>
  <c r="I414" i="15"/>
  <c r="H446" i="15"/>
  <c r="I562" i="15"/>
  <c r="I578" i="15"/>
  <c r="H868" i="15"/>
  <c r="I115" i="15"/>
  <c r="J307" i="15"/>
  <c r="I331" i="15"/>
  <c r="H391" i="15"/>
  <c r="I196" i="15"/>
  <c r="J280" i="15"/>
  <c r="I308" i="15"/>
  <c r="J348" i="15"/>
  <c r="J644" i="15"/>
  <c r="J676" i="15"/>
  <c r="H708" i="15"/>
  <c r="H756" i="15"/>
  <c r="H804" i="15"/>
  <c r="H836" i="15"/>
  <c r="J852" i="15"/>
  <c r="I900" i="15"/>
  <c r="I948" i="15"/>
  <c r="H120" i="15"/>
  <c r="J648" i="15"/>
  <c r="H808" i="15"/>
  <c r="I856" i="15"/>
  <c r="J936" i="15"/>
  <c r="I984" i="15"/>
  <c r="J208" i="15"/>
  <c r="H292" i="15"/>
  <c r="H440" i="15"/>
  <c r="J600" i="15"/>
  <c r="I664" i="15"/>
  <c r="J712" i="15"/>
  <c r="H208" i="15"/>
  <c r="J264" i="15"/>
  <c r="J292" i="15"/>
  <c r="J328" i="15"/>
  <c r="H336" i="15"/>
  <c r="J396" i="15"/>
  <c r="J440" i="15"/>
  <c r="J460" i="15"/>
  <c r="H468" i="15"/>
  <c r="J496" i="15"/>
  <c r="H600" i="15"/>
  <c r="I632" i="15"/>
  <c r="H648" i="15"/>
  <c r="J680" i="15"/>
  <c r="I696" i="15"/>
  <c r="H712" i="15"/>
  <c r="J744" i="15"/>
  <c r="I760" i="15"/>
  <c r="H776" i="15"/>
  <c r="J808" i="15"/>
  <c r="I824" i="15"/>
  <c r="H840" i="15"/>
  <c r="I888" i="15"/>
  <c r="J904" i="15"/>
  <c r="I952" i="15"/>
  <c r="J968" i="15"/>
  <c r="H248" i="15"/>
  <c r="H540" i="15"/>
  <c r="H616" i="15"/>
  <c r="J632" i="15"/>
  <c r="H664" i="15"/>
  <c r="J696" i="15"/>
  <c r="H728" i="15"/>
  <c r="J760" i="15"/>
  <c r="H792" i="15"/>
  <c r="J824" i="15"/>
  <c r="H856" i="15"/>
  <c r="J303" i="15"/>
  <c r="H924" i="15"/>
  <c r="I197" i="15"/>
  <c r="I259" i="15"/>
  <c r="I69" i="15"/>
  <c r="J181" i="15"/>
  <c r="I390" i="15"/>
  <c r="J423" i="15"/>
  <c r="I503" i="15"/>
  <c r="H900" i="15"/>
  <c r="H5" i="15"/>
  <c r="J390" i="15"/>
  <c r="H131" i="15"/>
  <c r="I5" i="15"/>
  <c r="J117" i="15"/>
  <c r="I133" i="15"/>
  <c r="J245" i="15"/>
  <c r="H342" i="15"/>
  <c r="I454" i="15"/>
  <c r="H470" i="15"/>
  <c r="I53" i="15"/>
  <c r="H69" i="15"/>
  <c r="I181" i="15"/>
  <c r="H197" i="15"/>
  <c r="J401" i="15"/>
  <c r="J330" i="15"/>
  <c r="I342" i="15"/>
  <c r="J454" i="15"/>
  <c r="I470" i="15"/>
  <c r="H227" i="15"/>
  <c r="H259" i="15"/>
  <c r="H279" i="15"/>
  <c r="I291" i="15"/>
  <c r="H423" i="15"/>
  <c r="I117" i="15"/>
  <c r="I924" i="15"/>
  <c r="H133" i="15"/>
  <c r="I245" i="15"/>
  <c r="H261" i="15"/>
  <c r="I406" i="15"/>
  <c r="I261" i="15"/>
  <c r="H401" i="15"/>
  <c r="H47" i="15"/>
  <c r="I330" i="15"/>
  <c r="J538" i="15"/>
  <c r="J988" i="15"/>
  <c r="I988" i="15"/>
  <c r="J956" i="15"/>
  <c r="H956" i="15"/>
  <c r="J892" i="15"/>
  <c r="I892" i="15"/>
  <c r="H892" i="15"/>
  <c r="I567" i="15"/>
  <c r="H567" i="15"/>
  <c r="I545" i="15"/>
  <c r="J545" i="15"/>
  <c r="H545" i="15"/>
  <c r="I475" i="15"/>
  <c r="J475" i="15"/>
  <c r="I447" i="15"/>
  <c r="J447" i="15"/>
  <c r="J419" i="15"/>
  <c r="H419" i="15"/>
  <c r="I419" i="15"/>
  <c r="J389" i="15"/>
  <c r="H389" i="15"/>
  <c r="J361" i="15"/>
  <c r="I361" i="15"/>
  <c r="I223" i="15"/>
  <c r="J223" i="15"/>
  <c r="H167" i="15"/>
  <c r="I167" i="15"/>
  <c r="H586" i="15"/>
  <c r="I586" i="15"/>
  <c r="H570" i="15"/>
  <c r="I570" i="15"/>
  <c r="H522" i="15"/>
  <c r="J522" i="15"/>
  <c r="H506" i="15"/>
  <c r="J506" i="15"/>
  <c r="H487" i="15"/>
  <c r="J487" i="15"/>
  <c r="I465" i="15"/>
  <c r="J465" i="15"/>
  <c r="H465" i="15"/>
  <c r="H359" i="15"/>
  <c r="J359" i="15"/>
  <c r="I335" i="15"/>
  <c r="H335" i="15"/>
  <c r="I175" i="15"/>
  <c r="J175" i="15"/>
  <c r="J486" i="15"/>
  <c r="I486" i="15"/>
  <c r="H438" i="15"/>
  <c r="I438" i="15"/>
  <c r="J422" i="15"/>
  <c r="I422" i="15"/>
  <c r="H374" i="15"/>
  <c r="I374" i="15"/>
  <c r="I358" i="15"/>
  <c r="J358" i="15"/>
  <c r="J195" i="15"/>
  <c r="I195" i="15"/>
  <c r="J163" i="15"/>
  <c r="I163" i="15"/>
  <c r="J99" i="15"/>
  <c r="I99" i="15"/>
  <c r="J67" i="15"/>
  <c r="I67" i="15"/>
  <c r="J35" i="15"/>
  <c r="H35" i="15"/>
  <c r="J3" i="15"/>
  <c r="I3" i="15"/>
  <c r="H3" i="15"/>
  <c r="J306" i="15"/>
  <c r="I306" i="15"/>
  <c r="J290" i="15"/>
  <c r="I290" i="15"/>
  <c r="J274" i="15"/>
  <c r="I274" i="15"/>
  <c r="J258" i="15"/>
  <c r="I258" i="15"/>
  <c r="J242" i="15"/>
  <c r="I242" i="15"/>
  <c r="J226" i="15"/>
  <c r="I226" i="15"/>
  <c r="J210" i="15"/>
  <c r="I210" i="15"/>
  <c r="J194" i="15"/>
  <c r="I194" i="15"/>
  <c r="J178" i="15"/>
  <c r="I178" i="15"/>
  <c r="J162" i="15"/>
  <c r="I162" i="15"/>
  <c r="J146" i="15"/>
  <c r="I146" i="15"/>
  <c r="J130" i="15"/>
  <c r="I130" i="15"/>
  <c r="J114" i="15"/>
  <c r="I114" i="15"/>
  <c r="J98" i="15"/>
  <c r="I98" i="15"/>
  <c r="J82" i="15"/>
  <c r="I82" i="15"/>
  <c r="J66" i="15"/>
  <c r="I66" i="15"/>
  <c r="J50" i="15"/>
  <c r="I50" i="15"/>
  <c r="J34" i="15"/>
  <c r="I34" i="15"/>
  <c r="J18" i="15"/>
  <c r="I18" i="15"/>
  <c r="J341" i="15"/>
  <c r="H341" i="15"/>
  <c r="J325" i="15"/>
  <c r="H325" i="15"/>
  <c r="J309" i="15"/>
  <c r="H309" i="15"/>
  <c r="I293" i="15"/>
  <c r="H293" i="15"/>
  <c r="I277" i="15"/>
  <c r="J277" i="15"/>
  <c r="I229" i="15"/>
  <c r="H229" i="15"/>
  <c r="J213" i="15"/>
  <c r="I213" i="15"/>
  <c r="H165" i="15"/>
  <c r="I165" i="15"/>
  <c r="I149" i="15"/>
  <c r="J149" i="15"/>
  <c r="I101" i="15"/>
  <c r="H101" i="15"/>
  <c r="J85" i="15"/>
  <c r="I85" i="15"/>
  <c r="I37" i="15"/>
  <c r="H37" i="15"/>
  <c r="I21" i="15"/>
  <c r="J21" i="15"/>
  <c r="I230" i="15"/>
  <c r="D11" i="15"/>
  <c r="I57" i="15"/>
  <c r="H105" i="15"/>
  <c r="J313" i="15"/>
  <c r="J449" i="15"/>
  <c r="H6" i="15"/>
  <c r="I185" i="15"/>
  <c r="H233" i="15"/>
  <c r="I43" i="15"/>
  <c r="J54" i="15"/>
  <c r="H262" i="15"/>
  <c r="I86" i="15"/>
  <c r="J510" i="15"/>
  <c r="H267" i="15"/>
  <c r="J198" i="15"/>
  <c r="H41" i="15"/>
  <c r="I121" i="15"/>
  <c r="H169" i="15"/>
  <c r="I249" i="15"/>
  <c r="H297" i="15"/>
  <c r="I118" i="15"/>
  <c r="I474" i="15"/>
  <c r="H864" i="15"/>
  <c r="H529" i="15"/>
  <c r="H38" i="15"/>
  <c r="H150" i="15"/>
  <c r="I346" i="15"/>
  <c r="H394" i="15"/>
  <c r="J75" i="15"/>
  <c r="H143" i="15"/>
  <c r="H896" i="15"/>
  <c r="J542" i="15"/>
  <c r="H558" i="15"/>
  <c r="J407" i="15"/>
  <c r="J166" i="15"/>
  <c r="H294" i="15"/>
  <c r="I410" i="15"/>
  <c r="H458" i="15"/>
  <c r="J310" i="15"/>
  <c r="H295" i="15"/>
  <c r="H15" i="15"/>
  <c r="J299" i="15"/>
  <c r="I608" i="15"/>
  <c r="J608" i="15"/>
  <c r="H551" i="15"/>
  <c r="J551" i="15"/>
  <c r="H508" i="15"/>
  <c r="J508" i="15"/>
  <c r="J124" i="15"/>
  <c r="I124" i="15"/>
  <c r="H124" i="15"/>
  <c r="J8" i="15"/>
  <c r="I8" i="15"/>
  <c r="H8" i="15"/>
  <c r="H471" i="15"/>
  <c r="I471" i="15"/>
  <c r="J428" i="15"/>
  <c r="I428" i="15"/>
  <c r="H428" i="15"/>
  <c r="J364" i="15"/>
  <c r="I364" i="15"/>
  <c r="J56" i="15"/>
  <c r="I56" i="15"/>
  <c r="H56" i="15"/>
  <c r="I41" i="15"/>
  <c r="I105" i="15"/>
  <c r="H153" i="15"/>
  <c r="I329" i="15"/>
  <c r="H385" i="15"/>
  <c r="H397" i="15"/>
  <c r="H425" i="15"/>
  <c r="H453" i="15"/>
  <c r="I529" i="15"/>
  <c r="J6" i="15"/>
  <c r="I38" i="15"/>
  <c r="H70" i="15"/>
  <c r="H102" i="15"/>
  <c r="J118" i="15"/>
  <c r="I150" i="15"/>
  <c r="I182" i="15"/>
  <c r="H214" i="15"/>
  <c r="J230" i="15"/>
  <c r="J262" i="15"/>
  <c r="I294" i="15"/>
  <c r="H378" i="15"/>
  <c r="I394" i="15"/>
  <c r="H442" i="15"/>
  <c r="I458" i="15"/>
  <c r="H526" i="15"/>
  <c r="J558" i="15"/>
  <c r="I15" i="15"/>
  <c r="H107" i="15"/>
  <c r="J143" i="15"/>
  <c r="J267" i="15"/>
  <c r="I295" i="15"/>
  <c r="H343" i="15"/>
  <c r="H364" i="15"/>
  <c r="J928" i="15"/>
  <c r="H928" i="15"/>
  <c r="H592" i="15"/>
  <c r="J592" i="15"/>
  <c r="I592" i="15"/>
  <c r="J339" i="15"/>
  <c r="I339" i="15"/>
  <c r="J312" i="15"/>
  <c r="I312" i="15"/>
  <c r="I228" i="15"/>
  <c r="J228" i="15"/>
  <c r="H25" i="15"/>
  <c r="H89" i="15"/>
  <c r="H217" i="15"/>
  <c r="H281" i="15"/>
  <c r="H137" i="15"/>
  <c r="H201" i="15"/>
  <c r="J329" i="15"/>
  <c r="J182" i="15"/>
  <c r="I246" i="15"/>
  <c r="I326" i="15"/>
  <c r="H362" i="15"/>
  <c r="I378" i="15"/>
  <c r="H426" i="15"/>
  <c r="I442" i="15"/>
  <c r="H490" i="15"/>
  <c r="J526" i="15"/>
  <c r="H542" i="15"/>
  <c r="H574" i="15"/>
  <c r="H11" i="15"/>
  <c r="I107" i="15"/>
  <c r="I139" i="15"/>
  <c r="H171" i="15"/>
  <c r="H203" i="15"/>
  <c r="I235" i="15"/>
  <c r="H271" i="15"/>
  <c r="I343" i="15"/>
  <c r="H228" i="15"/>
  <c r="H312" i="15"/>
  <c r="I624" i="15"/>
  <c r="J624" i="15"/>
  <c r="J572" i="15"/>
  <c r="I572" i="15"/>
  <c r="H572" i="15"/>
  <c r="J483" i="15"/>
  <c r="I483" i="15"/>
  <c r="H483" i="15"/>
  <c r="H368" i="15"/>
  <c r="I368" i="15"/>
  <c r="J236" i="15"/>
  <c r="I236" i="15"/>
  <c r="H236" i="15"/>
  <c r="I180" i="15"/>
  <c r="J180" i="15"/>
  <c r="H64" i="15"/>
  <c r="I64" i="15"/>
  <c r="H492" i="15"/>
  <c r="J492" i="15"/>
  <c r="J184" i="15"/>
  <c r="I184" i="15"/>
  <c r="H184" i="15"/>
  <c r="I100" i="15"/>
  <c r="J100" i="15"/>
  <c r="H100" i="15"/>
  <c r="I169" i="15"/>
  <c r="I233" i="15"/>
  <c r="I297" i="15"/>
  <c r="H880" i="15"/>
  <c r="H912" i="15"/>
  <c r="H9" i="15"/>
  <c r="I25" i="15"/>
  <c r="H73" i="15"/>
  <c r="I89" i="15"/>
  <c r="I153" i="15"/>
  <c r="I217" i="15"/>
  <c r="H265" i="15"/>
  <c r="I281" i="15"/>
  <c r="H313" i="15"/>
  <c r="I385" i="15"/>
  <c r="I397" i="15"/>
  <c r="I425" i="15"/>
  <c r="I453" i="15"/>
  <c r="H22" i="15"/>
  <c r="J70" i="15"/>
  <c r="I102" i="15"/>
  <c r="H134" i="15"/>
  <c r="H166" i="15"/>
  <c r="I214" i="15"/>
  <c r="H278" i="15"/>
  <c r="I9" i="15"/>
  <c r="H57" i="15"/>
  <c r="I73" i="15"/>
  <c r="H121" i="15"/>
  <c r="I137" i="15"/>
  <c r="H185" i="15"/>
  <c r="I201" i="15"/>
  <c r="H249" i="15"/>
  <c r="I265" i="15"/>
  <c r="H449" i="15"/>
  <c r="I22" i="15"/>
  <c r="I54" i="15"/>
  <c r="H86" i="15"/>
  <c r="J134" i="15"/>
  <c r="H198" i="15"/>
  <c r="J246" i="15"/>
  <c r="I278" i="15"/>
  <c r="I310" i="15"/>
  <c r="J326" i="15"/>
  <c r="H346" i="15"/>
  <c r="I362" i="15"/>
  <c r="H410" i="15"/>
  <c r="I426" i="15"/>
  <c r="H474" i="15"/>
  <c r="I490" i="15"/>
  <c r="I510" i="15"/>
  <c r="I574" i="15"/>
  <c r="J11" i="15"/>
  <c r="H43" i="15"/>
  <c r="H75" i="15"/>
  <c r="J139" i="15"/>
  <c r="I171" i="15"/>
  <c r="J203" i="15"/>
  <c r="J235" i="15"/>
  <c r="I271" i="15"/>
  <c r="I299" i="15"/>
  <c r="I407" i="15"/>
  <c r="J471" i="15"/>
  <c r="D3" i="15"/>
  <c r="C3" i="15"/>
  <c r="I972" i="15"/>
  <c r="J972" i="15"/>
  <c r="I940" i="15"/>
  <c r="J940" i="15"/>
  <c r="I908" i="15"/>
  <c r="J908" i="15"/>
  <c r="H908" i="15"/>
  <c r="I876" i="15"/>
  <c r="J876" i="15"/>
  <c r="H876" i="15"/>
  <c r="J860" i="15"/>
  <c r="H860" i="15"/>
  <c r="H844" i="15"/>
  <c r="I844" i="15"/>
  <c r="I828" i="15"/>
  <c r="H828" i="15"/>
  <c r="J828" i="15"/>
  <c r="J812" i="15"/>
  <c r="I812" i="15"/>
  <c r="J796" i="15"/>
  <c r="H796" i="15"/>
  <c r="H780" i="15"/>
  <c r="I780" i="15"/>
  <c r="I764" i="15"/>
  <c r="H764" i="15"/>
  <c r="J764" i="15"/>
  <c r="J748" i="15"/>
  <c r="I748" i="15"/>
  <c r="J732" i="15"/>
  <c r="H732" i="15"/>
  <c r="H716" i="15"/>
  <c r="I716" i="15"/>
  <c r="I700" i="15"/>
  <c r="H700" i="15"/>
  <c r="J700" i="15"/>
  <c r="J684" i="15"/>
  <c r="I684" i="15"/>
  <c r="J668" i="15"/>
  <c r="H668" i="15"/>
  <c r="H652" i="15"/>
  <c r="I652" i="15"/>
  <c r="I636" i="15"/>
  <c r="H636" i="15"/>
  <c r="J636" i="15"/>
  <c r="J620" i="15"/>
  <c r="H620" i="15"/>
  <c r="I604" i="15"/>
  <c r="H604" i="15"/>
  <c r="J604" i="15"/>
  <c r="H588" i="15"/>
  <c r="I588" i="15"/>
  <c r="H524" i="15"/>
  <c r="I524" i="15"/>
  <c r="J108" i="15"/>
  <c r="H108" i="15"/>
  <c r="J52" i="15"/>
  <c r="I52" i="15"/>
  <c r="H444" i="15"/>
  <c r="I444" i="15"/>
  <c r="H380" i="15"/>
  <c r="I380" i="15"/>
  <c r="H260" i="15"/>
  <c r="I260" i="15"/>
  <c r="H216" i="15"/>
  <c r="I216" i="15"/>
  <c r="I132" i="15"/>
  <c r="H132" i="15"/>
  <c r="J132" i="15"/>
  <c r="I88" i="15"/>
  <c r="H88" i="15"/>
  <c r="J88" i="15"/>
  <c r="I4" i="15"/>
  <c r="H4" i="15"/>
  <c r="J4" i="15"/>
  <c r="H320" i="15"/>
  <c r="I320" i="15"/>
  <c r="I538" i="15"/>
  <c r="J554" i="15"/>
  <c r="J47" i="15"/>
  <c r="I131" i="15"/>
  <c r="H195" i="15"/>
  <c r="H223" i="15"/>
  <c r="H291" i="15"/>
  <c r="H303" i="15"/>
  <c r="J335" i="15"/>
  <c r="H475" i="15"/>
  <c r="I487" i="15"/>
  <c r="J503" i="15"/>
  <c r="I668" i="15"/>
  <c r="J716" i="15"/>
  <c r="I956" i="15"/>
  <c r="H944" i="15"/>
  <c r="H960" i="15"/>
  <c r="H976" i="15"/>
  <c r="H992" i="15"/>
  <c r="H608" i="15"/>
  <c r="H624" i="15"/>
  <c r="H640" i="15"/>
  <c r="H656" i="15"/>
  <c r="H672" i="15"/>
  <c r="H688" i="15"/>
  <c r="H704" i="15"/>
  <c r="H720" i="15"/>
  <c r="H736" i="15"/>
  <c r="H752" i="15"/>
  <c r="H768" i="15"/>
  <c r="H784" i="15"/>
  <c r="H800" i="15"/>
  <c r="H816" i="15"/>
  <c r="H832" i="15"/>
  <c r="H848" i="15"/>
  <c r="I864" i="15"/>
  <c r="I880" i="15"/>
  <c r="I896" i="15"/>
  <c r="I912" i="15"/>
  <c r="I928" i="15"/>
  <c r="I944" i="15"/>
  <c r="I960" i="15"/>
  <c r="I976" i="15"/>
  <c r="I992" i="15"/>
  <c r="I640" i="15"/>
  <c r="I656" i="15"/>
  <c r="I672" i="15"/>
  <c r="I688" i="15"/>
  <c r="I704" i="15"/>
  <c r="I720" i="15"/>
  <c r="I736" i="15"/>
  <c r="I752" i="15"/>
  <c r="I768" i="15"/>
  <c r="I784" i="15"/>
  <c r="I800" i="15"/>
  <c r="I816" i="15"/>
  <c r="I832" i="15"/>
  <c r="I848" i="15"/>
  <c r="C7" i="15"/>
  <c r="D7" i="15"/>
  <c r="O2" i="15" l="1"/>
  <c r="O991" i="15"/>
  <c r="P991" i="15" s="1"/>
  <c r="O266" i="15"/>
  <c r="P266" i="15" s="1"/>
  <c r="O287" i="15"/>
  <c r="P287" i="15" s="1"/>
  <c r="O713" i="15"/>
  <c r="P713" i="15" s="1"/>
  <c r="O250" i="15"/>
  <c r="P250" i="15" s="1"/>
  <c r="O408" i="15"/>
  <c r="P408" i="15" s="1"/>
  <c r="O501" i="15"/>
  <c r="P501" i="15" s="1"/>
  <c r="O332" i="15"/>
  <c r="P332" i="15" s="1"/>
  <c r="O733" i="15"/>
  <c r="P733" i="15" s="1"/>
  <c r="O387" i="15"/>
  <c r="P387" i="15" s="1"/>
  <c r="O670" i="15"/>
  <c r="P670" i="15" s="1"/>
  <c r="O656" i="15"/>
  <c r="P656" i="15" s="1"/>
  <c r="O586" i="15"/>
  <c r="P586" i="15" s="1"/>
  <c r="O281" i="15"/>
  <c r="P281" i="15" s="1"/>
  <c r="O563" i="15"/>
  <c r="P563" i="15" s="1"/>
  <c r="O634" i="15"/>
  <c r="P634" i="15" s="1"/>
  <c r="O313" i="15"/>
  <c r="P313" i="15" s="1"/>
  <c r="O23" i="15"/>
  <c r="O679" i="15"/>
  <c r="P679" i="15" s="1"/>
  <c r="O731" i="15"/>
  <c r="P731" i="15" s="1"/>
  <c r="O277" i="15"/>
  <c r="P277" i="15" s="1"/>
  <c r="O590" i="15"/>
  <c r="P590" i="15" s="1"/>
  <c r="O509" i="15"/>
  <c r="P509" i="15" s="1"/>
  <c r="O208" i="15"/>
  <c r="P208" i="15" s="1"/>
  <c r="O227" i="15"/>
  <c r="P227" i="15" s="1"/>
  <c r="O557" i="15"/>
  <c r="P557" i="15" s="1"/>
  <c r="O68" i="15"/>
  <c r="P68" i="15" s="1"/>
  <c r="O824" i="15"/>
  <c r="P824" i="15" s="1"/>
  <c r="O90" i="15"/>
  <c r="P90" i="15" s="1"/>
  <c r="O507" i="15"/>
  <c r="P507" i="15" s="1"/>
  <c r="O230" i="15"/>
  <c r="P230" i="15" s="1"/>
  <c r="O926" i="15"/>
  <c r="P926" i="15" s="1"/>
  <c r="O918" i="15"/>
  <c r="P918" i="15" s="1"/>
  <c r="O48" i="15"/>
  <c r="O966" i="15"/>
  <c r="P966" i="15" s="1"/>
  <c r="O640" i="15"/>
  <c r="P640" i="15" s="1"/>
  <c r="O215" i="15"/>
  <c r="P215" i="15" s="1"/>
  <c r="O160" i="15"/>
  <c r="P160" i="15" s="1"/>
  <c r="O212" i="15"/>
  <c r="P212" i="15" s="1"/>
  <c r="O404" i="15"/>
  <c r="P404" i="15" s="1"/>
  <c r="O721" i="15"/>
  <c r="P721" i="15" s="1"/>
  <c r="O754" i="15"/>
  <c r="P754" i="15" s="1"/>
  <c r="O403" i="15"/>
  <c r="P403" i="15" s="1"/>
  <c r="O263" i="15"/>
  <c r="P263" i="15" s="1"/>
  <c r="O572" i="15"/>
  <c r="P572" i="15" s="1"/>
  <c r="O235" i="15"/>
  <c r="P235" i="15" s="1"/>
  <c r="O715" i="15"/>
  <c r="P715" i="15" s="1"/>
  <c r="O297" i="15"/>
  <c r="P297" i="15" s="1"/>
  <c r="O525" i="15"/>
  <c r="P525" i="15" s="1"/>
  <c r="O691" i="15"/>
  <c r="P691" i="15" s="1"/>
  <c r="O834" i="15"/>
  <c r="P834" i="15" s="1"/>
  <c r="O833" i="15"/>
  <c r="P833" i="15" s="1"/>
  <c r="O121" i="15"/>
  <c r="P121" i="15" s="1"/>
  <c r="O771" i="15"/>
  <c r="P771" i="15" s="1"/>
  <c r="O35" i="15"/>
  <c r="O881" i="15"/>
  <c r="P881" i="15" s="1"/>
  <c r="O77" i="15"/>
  <c r="P77" i="15" s="1"/>
  <c r="O479" i="15"/>
  <c r="P479" i="15" s="1"/>
  <c r="O234" i="15"/>
  <c r="P234" i="15" s="1"/>
  <c r="O456" i="15"/>
  <c r="P456" i="15" s="1"/>
  <c r="O115" i="15"/>
  <c r="P115" i="15" s="1"/>
  <c r="O157" i="15"/>
  <c r="P157" i="15" s="1"/>
  <c r="O63" i="15"/>
  <c r="P63" i="15" s="1"/>
  <c r="O108" i="15"/>
  <c r="P108" i="15" s="1"/>
  <c r="O924" i="15"/>
  <c r="P924" i="15" s="1"/>
  <c r="O580" i="15"/>
  <c r="P580" i="15" s="1"/>
  <c r="O184" i="15"/>
  <c r="P184" i="15" s="1"/>
  <c r="O854" i="15"/>
  <c r="P854" i="15" s="1"/>
  <c r="O765" i="15"/>
  <c r="P765" i="15" s="1"/>
  <c r="O528" i="15"/>
  <c r="P528" i="15" s="1"/>
  <c r="O249" i="15"/>
  <c r="P249" i="15" s="1"/>
  <c r="O89" i="15"/>
  <c r="P89" i="15" s="1"/>
  <c r="O344" i="15"/>
  <c r="P344" i="15" s="1"/>
  <c r="O176" i="15"/>
  <c r="P176" i="15" s="1"/>
  <c r="O16" i="15"/>
  <c r="Q16" i="15" s="1"/>
  <c r="O695" i="15"/>
  <c r="P695" i="15" s="1"/>
  <c r="O527" i="15"/>
  <c r="P527" i="15" s="1"/>
  <c r="O355" i="15"/>
  <c r="P355" i="15" s="1"/>
  <c r="O163" i="15"/>
  <c r="P163" i="15" s="1"/>
  <c r="O13" i="15"/>
  <c r="O902" i="15"/>
  <c r="P902" i="15" s="1"/>
  <c r="O506" i="15"/>
  <c r="P506" i="15" s="1"/>
  <c r="O186" i="15"/>
  <c r="P186" i="15" s="1"/>
  <c r="O817" i="15"/>
  <c r="P817" i="15" s="1"/>
  <c r="O944" i="15"/>
  <c r="P944" i="15" s="1"/>
  <c r="O576" i="15"/>
  <c r="P576" i="15" s="1"/>
  <c r="O269" i="15"/>
  <c r="P269" i="15" s="1"/>
  <c r="O45" i="15"/>
  <c r="O232" i="15"/>
  <c r="P232" i="15" s="1"/>
  <c r="O951" i="15"/>
  <c r="P951" i="15" s="1"/>
  <c r="O683" i="15"/>
  <c r="P683" i="15" s="1"/>
  <c r="O407" i="15"/>
  <c r="P407" i="15" s="1"/>
  <c r="O183" i="15"/>
  <c r="P183" i="15" s="1"/>
  <c r="O943" i="15"/>
  <c r="P943" i="15" s="1"/>
  <c r="O554" i="15"/>
  <c r="P554" i="15" s="1"/>
  <c r="O170" i="15"/>
  <c r="P170" i="15" s="1"/>
  <c r="O669" i="15"/>
  <c r="P669" i="15" s="1"/>
  <c r="O624" i="15"/>
  <c r="P624" i="15" s="1"/>
  <c r="O233" i="15"/>
  <c r="P233" i="15" s="1"/>
  <c r="O424" i="15"/>
  <c r="P424" i="15" s="1"/>
  <c r="O64" i="15"/>
  <c r="P64" i="15" s="1"/>
  <c r="O647" i="15"/>
  <c r="P647" i="15" s="1"/>
  <c r="O307" i="15"/>
  <c r="P307" i="15" s="1"/>
  <c r="O977" i="15"/>
  <c r="P977" i="15" s="1"/>
  <c r="O602" i="15"/>
  <c r="P602" i="15" s="1"/>
  <c r="O913" i="15"/>
  <c r="P913" i="15" s="1"/>
  <c r="O608" i="15"/>
  <c r="P608" i="15" s="1"/>
  <c r="O125" i="15"/>
  <c r="P125" i="15" s="1"/>
  <c r="O116" i="15"/>
  <c r="P116" i="15" s="1"/>
  <c r="O567" i="15"/>
  <c r="P567" i="15" s="1"/>
  <c r="O135" i="15"/>
  <c r="P135" i="15" s="1"/>
  <c r="O111" i="15"/>
  <c r="P111" i="15" s="1"/>
  <c r="O319" i="15"/>
  <c r="P319" i="15" s="1"/>
  <c r="O559" i="15"/>
  <c r="P559" i="15" s="1"/>
  <c r="O767" i="15"/>
  <c r="P767" i="15" s="1"/>
  <c r="O140" i="15"/>
  <c r="P140" i="15" s="1"/>
  <c r="O468" i="15"/>
  <c r="P468" i="15" s="1"/>
  <c r="O293" i="15"/>
  <c r="P293" i="15" s="1"/>
  <c r="O620" i="15"/>
  <c r="P620" i="15" s="1"/>
  <c r="O976" i="15"/>
  <c r="P976" i="15" s="1"/>
  <c r="O745" i="15"/>
  <c r="P745" i="15" s="1"/>
  <c r="O358" i="15"/>
  <c r="P358" i="15" s="1"/>
  <c r="O759" i="15"/>
  <c r="P759" i="15" s="1"/>
  <c r="O732" i="15"/>
  <c r="P732" i="15" s="1"/>
  <c r="O969" i="15"/>
  <c r="P969" i="15" s="1"/>
  <c r="O806" i="15"/>
  <c r="P806" i="15" s="1"/>
  <c r="O447" i="15"/>
  <c r="P447" i="15" s="1"/>
  <c r="O49" i="15"/>
  <c r="O825" i="15"/>
  <c r="P825" i="15" s="1"/>
  <c r="O995" i="15"/>
  <c r="P995" i="15" s="1"/>
  <c r="O814" i="15"/>
  <c r="P814" i="15" s="1"/>
  <c r="O959" i="15"/>
  <c r="P959" i="15" s="1"/>
  <c r="O878" i="15"/>
  <c r="P878" i="15" s="1"/>
  <c r="O658" i="15"/>
  <c r="P658" i="15" s="1"/>
  <c r="O466" i="15"/>
  <c r="P466" i="15" s="1"/>
  <c r="O258" i="15"/>
  <c r="P258" i="15" s="1"/>
  <c r="O130" i="15"/>
  <c r="P130" i="15" s="1"/>
  <c r="O941" i="15"/>
  <c r="P941" i="15" s="1"/>
  <c r="O757" i="15"/>
  <c r="P757" i="15" s="1"/>
  <c r="O613" i="15"/>
  <c r="P613" i="15" s="1"/>
  <c r="O485" i="15"/>
  <c r="P485" i="15" s="1"/>
  <c r="O784" i="15"/>
  <c r="P784" i="15" s="1"/>
  <c r="O632" i="15"/>
  <c r="P632" i="15" s="1"/>
  <c r="O484" i="15"/>
  <c r="P484" i="15" s="1"/>
  <c r="O305" i="15"/>
  <c r="P305" i="15" s="1"/>
  <c r="O177" i="15"/>
  <c r="P177" i="15" s="1"/>
  <c r="O33" i="15"/>
  <c r="Q33" i="15" s="1"/>
  <c r="O304" i="15"/>
  <c r="P304" i="15" s="1"/>
  <c r="O1000" i="15"/>
  <c r="P1000" i="15" s="1"/>
  <c r="O860" i="15"/>
  <c r="P860" i="15" s="1"/>
  <c r="O755" i="15"/>
  <c r="P755" i="15" s="1"/>
  <c r="O810" i="15"/>
  <c r="P810" i="15" s="1"/>
  <c r="O626" i="15"/>
  <c r="P626" i="15" s="1"/>
  <c r="O402" i="15"/>
  <c r="P402" i="15" s="1"/>
  <c r="O242" i="15"/>
  <c r="P242" i="15" s="1"/>
  <c r="O98" i="15"/>
  <c r="P98" i="15" s="1"/>
  <c r="O873" i="15"/>
  <c r="P873" i="15" s="1"/>
  <c r="O741" i="15"/>
  <c r="P741" i="15" s="1"/>
  <c r="O597" i="15"/>
  <c r="P597" i="15" s="1"/>
  <c r="O936" i="15"/>
  <c r="P936" i="15" s="1"/>
  <c r="O752" i="15"/>
  <c r="P752" i="15" s="1"/>
  <c r="O616" i="15"/>
  <c r="P616" i="15" s="1"/>
  <c r="O441" i="15"/>
  <c r="P441" i="15" s="1"/>
  <c r="O289" i="15"/>
  <c r="P289" i="15" s="1"/>
  <c r="O129" i="15"/>
  <c r="P129" i="15" s="1"/>
  <c r="O416" i="15"/>
  <c r="P416" i="15" s="1"/>
  <c r="O288" i="15"/>
  <c r="P288" i="15" s="1"/>
  <c r="O120" i="15"/>
  <c r="P120" i="15" s="1"/>
  <c r="O863" i="15"/>
  <c r="P863" i="15" s="1"/>
  <c r="O671" i="15"/>
  <c r="P671" i="15" s="1"/>
  <c r="O535" i="15"/>
  <c r="P535" i="15" s="1"/>
  <c r="O363" i="15"/>
  <c r="P363" i="15" s="1"/>
  <c r="O203" i="15"/>
  <c r="P203" i="15" s="1"/>
  <c r="O59" i="15"/>
  <c r="P59" i="15" s="1"/>
  <c r="O919" i="15"/>
  <c r="P919" i="15" s="1"/>
  <c r="O938" i="15"/>
  <c r="P938" i="15" s="1"/>
  <c r="O790" i="15"/>
  <c r="P790" i="15" s="1"/>
  <c r="O606" i="15"/>
  <c r="P606" i="15" s="1"/>
  <c r="O462" i="15"/>
  <c r="P462" i="15" s="1"/>
  <c r="O334" i="15"/>
  <c r="P334" i="15" s="1"/>
  <c r="O158" i="15"/>
  <c r="P158" i="15" s="1"/>
  <c r="O14" i="15"/>
  <c r="Q14" i="15" s="1"/>
  <c r="O821" i="15"/>
  <c r="P821" i="15" s="1"/>
  <c r="O641" i="15"/>
  <c r="P641" i="15" s="1"/>
  <c r="O545" i="15"/>
  <c r="P545" i="15" s="1"/>
  <c r="O948" i="15"/>
  <c r="P948" i="15" s="1"/>
  <c r="O780" i="15"/>
  <c r="P780" i="15" s="1"/>
  <c r="O660" i="15"/>
  <c r="P660" i="15" s="1"/>
  <c r="O564" i="15"/>
  <c r="P564" i="15" s="1"/>
  <c r="O437" i="15"/>
  <c r="P437" i="15" s="1"/>
  <c r="O317" i="15"/>
  <c r="P317" i="15" s="1"/>
  <c r="O967" i="15"/>
  <c r="P967" i="15" s="1"/>
  <c r="O962" i="15"/>
  <c r="P962" i="15" s="1"/>
  <c r="O866" i="15"/>
  <c r="P866" i="15" s="1"/>
  <c r="O746" i="15"/>
  <c r="P746" i="15" s="1"/>
  <c r="O614" i="15"/>
  <c r="P614" i="15" s="1"/>
  <c r="O502" i="15"/>
  <c r="P502" i="15" s="1"/>
  <c r="O406" i="15"/>
  <c r="P406" i="15" s="1"/>
  <c r="O278" i="15"/>
  <c r="P278" i="15" s="1"/>
  <c r="O166" i="15"/>
  <c r="P166" i="15" s="1"/>
  <c r="O54" i="15"/>
  <c r="P54" i="15" s="1"/>
  <c r="O877" i="15"/>
  <c r="P877" i="15" s="1"/>
  <c r="O777" i="15"/>
  <c r="P777" i="15" s="1"/>
  <c r="O665" i="15"/>
  <c r="P665" i="15" s="1"/>
  <c r="O537" i="15"/>
  <c r="P537" i="15" s="1"/>
  <c r="O940" i="15"/>
  <c r="P940" i="15" s="1"/>
  <c r="O804" i="15"/>
  <c r="P804" i="15" s="1"/>
  <c r="O668" i="15"/>
  <c r="P668" i="15" s="1"/>
  <c r="O556" i="15"/>
  <c r="P556" i="15" s="1"/>
  <c r="O445" i="15"/>
  <c r="P445" i="15" s="1"/>
  <c r="O309" i="15"/>
  <c r="P309" i="15" s="1"/>
  <c r="O213" i="15"/>
  <c r="P213" i="15" s="1"/>
  <c r="O101" i="15"/>
  <c r="P101" i="15" s="1"/>
  <c r="O420" i="15"/>
  <c r="P420" i="15" s="1"/>
  <c r="O308" i="15"/>
  <c r="P308" i="15" s="1"/>
  <c r="O204" i="15"/>
  <c r="P204" i="15" s="1"/>
  <c r="O76" i="15"/>
  <c r="P76" i="15" s="1"/>
  <c r="O867" i="15"/>
  <c r="P867" i="15" s="1"/>
  <c r="O723" i="15"/>
  <c r="P723" i="15" s="1"/>
  <c r="O595" i="15"/>
  <c r="P595" i="15" s="1"/>
  <c r="O487" i="15"/>
  <c r="P487" i="15" s="1"/>
  <c r="O367" i="15"/>
  <c r="P367" i="15" s="1"/>
  <c r="O239" i="15"/>
  <c r="P239" i="15" s="1"/>
  <c r="O127" i="15"/>
  <c r="P127" i="15" s="1"/>
  <c r="O31" i="15"/>
  <c r="O199" i="15"/>
  <c r="P199" i="15" s="1"/>
  <c r="O423" i="15"/>
  <c r="P423" i="15" s="1"/>
  <c r="O667" i="15"/>
  <c r="P667" i="15" s="1"/>
  <c r="O52" i="15"/>
  <c r="P52" i="15" s="1"/>
  <c r="O248" i="15"/>
  <c r="P248" i="15" s="1"/>
  <c r="O29" i="15"/>
  <c r="O285" i="15"/>
  <c r="P285" i="15" s="1"/>
  <c r="O744" i="15"/>
  <c r="P744" i="15" s="1"/>
  <c r="O662" i="15"/>
  <c r="P662" i="15" s="1"/>
  <c r="O794" i="15"/>
  <c r="P794" i="15" s="1"/>
  <c r="O354" i="15"/>
  <c r="P354" i="15" s="1"/>
  <c r="O50" i="15"/>
  <c r="O693" i="15"/>
  <c r="P693" i="15" s="1"/>
  <c r="O920" i="15"/>
  <c r="P920" i="15" s="1"/>
  <c r="O552" i="15"/>
  <c r="P552" i="15" s="1"/>
  <c r="O257" i="15"/>
  <c r="P257" i="15" s="1"/>
  <c r="O384" i="15"/>
  <c r="P384" i="15" s="1"/>
  <c r="O152" i="15"/>
  <c r="P152" i="15" s="1"/>
  <c r="O811" i="15"/>
  <c r="P811" i="15" s="1"/>
  <c r="O587" i="15"/>
  <c r="P587" i="15" s="1"/>
  <c r="O395" i="15"/>
  <c r="P395" i="15" s="1"/>
  <c r="O187" i="15"/>
  <c r="P187" i="15" s="1"/>
  <c r="O716" i="15"/>
  <c r="P716" i="15" s="1"/>
  <c r="O970" i="15"/>
  <c r="P970" i="15" s="1"/>
  <c r="O722" i="15"/>
  <c r="P722" i="15" s="1"/>
  <c r="O542" i="15"/>
  <c r="P542" i="15" s="1"/>
  <c r="O350" i="15"/>
  <c r="P350" i="15" s="1"/>
  <c r="O126" i="15"/>
  <c r="P126" i="15" s="1"/>
  <c r="O885" i="15"/>
  <c r="P885" i="15" s="1"/>
  <c r="O705" i="15"/>
  <c r="P705" i="15" s="1"/>
  <c r="O513" i="15"/>
  <c r="P513" i="15" s="1"/>
  <c r="O848" i="15"/>
  <c r="P848" i="15" s="1"/>
  <c r="O692" i="15"/>
  <c r="P692" i="15" s="1"/>
  <c r="O516" i="15"/>
  <c r="P516" i="15" s="1"/>
  <c r="O381" i="15"/>
  <c r="P381" i="15" s="1"/>
  <c r="O961" i="15"/>
  <c r="P961" i="15" s="1"/>
  <c r="O946" i="15"/>
  <c r="P946" i="15" s="1"/>
  <c r="O798" i="15"/>
  <c r="P798" i="15" s="1"/>
  <c r="O666" i="15"/>
  <c r="P666" i="15" s="1"/>
  <c r="O486" i="15"/>
  <c r="P486" i="15" s="1"/>
  <c r="O342" i="15"/>
  <c r="P342" i="15" s="1"/>
  <c r="O182" i="15"/>
  <c r="P182" i="15" s="1"/>
  <c r="O22" i="15"/>
  <c r="O845" i="15"/>
  <c r="P845" i="15" s="1"/>
  <c r="O681" i="15"/>
  <c r="P681" i="15" s="1"/>
  <c r="O521" i="15"/>
  <c r="P521" i="15" s="1"/>
  <c r="O840" i="15"/>
  <c r="P840" i="15" s="1"/>
  <c r="O704" i="15"/>
  <c r="P704" i="15" s="1"/>
  <c r="O540" i="15"/>
  <c r="P540" i="15" s="1"/>
  <c r="O373" i="15"/>
  <c r="P373" i="15" s="1"/>
  <c r="O229" i="15"/>
  <c r="P229" i="15" s="1"/>
  <c r="O53" i="15"/>
  <c r="P53" i="15" s="1"/>
  <c r="O372" i="15"/>
  <c r="P372" i="15" s="1"/>
  <c r="O220" i="15"/>
  <c r="P220" i="15" s="1"/>
  <c r="O44" i="15"/>
  <c r="O783" i="15"/>
  <c r="P783" i="15" s="1"/>
  <c r="O643" i="15"/>
  <c r="P643" i="15" s="1"/>
  <c r="O451" i="15"/>
  <c r="P451" i="15" s="1"/>
  <c r="O303" i="15"/>
  <c r="P303" i="15" s="1"/>
  <c r="O159" i="15"/>
  <c r="P159" i="15" s="1"/>
  <c r="O39" i="15"/>
  <c r="Q39" i="15" s="1"/>
  <c r="O295" i="15"/>
  <c r="P295" i="15" s="1"/>
  <c r="O603" i="15"/>
  <c r="P603" i="15" s="1"/>
  <c r="O84" i="15"/>
  <c r="P84" i="15" s="1"/>
  <c r="O380" i="15"/>
  <c r="P380" i="15" s="1"/>
  <c r="O189" i="15"/>
  <c r="P189" i="15" s="1"/>
  <c r="O808" i="15"/>
  <c r="P808" i="15" s="1"/>
  <c r="O849" i="15"/>
  <c r="P849" i="15" s="1"/>
  <c r="O346" i="15"/>
  <c r="P346" i="15" s="1"/>
  <c r="O734" i="15"/>
  <c r="P734" i="15" s="1"/>
  <c r="O51" i="15"/>
  <c r="O275" i="15"/>
  <c r="P275" i="15" s="1"/>
  <c r="O511" i="15"/>
  <c r="P511" i="15" s="1"/>
  <c r="O787" i="15"/>
  <c r="P787" i="15" s="1"/>
  <c r="O96" i="15"/>
  <c r="P96" i="15" s="1"/>
  <c r="O328" i="15"/>
  <c r="P328" i="15" s="1"/>
  <c r="O137" i="15"/>
  <c r="P137" i="15" s="1"/>
  <c r="O361" i="15"/>
  <c r="P361" i="15" s="1"/>
  <c r="O688" i="15"/>
  <c r="P688" i="15" s="1"/>
  <c r="O605" i="15"/>
  <c r="P605" i="15" s="1"/>
  <c r="O929" i="15"/>
  <c r="P929" i="15" s="1"/>
  <c r="O298" i="15"/>
  <c r="P298" i="15" s="1"/>
  <c r="O686" i="15"/>
  <c r="P686" i="15" s="1"/>
  <c r="O763" i="15"/>
  <c r="P763" i="15" s="1"/>
  <c r="O87" i="15"/>
  <c r="P87" i="15" s="1"/>
  <c r="O279" i="15"/>
  <c r="P279" i="15" s="1"/>
  <c r="O443" i="15"/>
  <c r="P443" i="15" s="1"/>
  <c r="O619" i="15"/>
  <c r="P619" i="15" s="1"/>
  <c r="O823" i="15"/>
  <c r="P823" i="15" s="1"/>
  <c r="O100" i="15"/>
  <c r="P100" i="15" s="1"/>
  <c r="O264" i="15"/>
  <c r="P264" i="15" s="1"/>
  <c r="O460" i="15"/>
  <c r="P460" i="15" s="1"/>
  <c r="O173" i="15"/>
  <c r="P173" i="15" s="1"/>
  <c r="O872" i="15"/>
  <c r="P872" i="15" s="1"/>
  <c r="O694" i="15"/>
  <c r="P694" i="15" s="1"/>
  <c r="O322" i="15"/>
  <c r="P322" i="15" s="1"/>
  <c r="O973" i="15"/>
  <c r="P973" i="15" s="1"/>
  <c r="O661" i="15"/>
  <c r="P661" i="15" s="1"/>
  <c r="O836" i="15"/>
  <c r="P836" i="15" s="1"/>
  <c r="O520" i="15"/>
  <c r="P520" i="15" s="1"/>
  <c r="O193" i="15"/>
  <c r="P193" i="15" s="1"/>
  <c r="O368" i="15"/>
  <c r="P368" i="15" s="1"/>
  <c r="O56" i="15"/>
  <c r="P56" i="15" s="1"/>
  <c r="O779" i="15"/>
  <c r="P779" i="15" s="1"/>
  <c r="O571" i="15"/>
  <c r="P571" i="15" s="1"/>
  <c r="O315" i="15"/>
  <c r="P315" i="15" s="1"/>
  <c r="O123" i="15"/>
  <c r="P123" i="15" s="1"/>
  <c r="O508" i="15"/>
  <c r="P508" i="15" s="1"/>
  <c r="O906" i="15"/>
  <c r="P906" i="15" s="1"/>
  <c r="O706" i="15"/>
  <c r="P706" i="15" s="1"/>
  <c r="O510" i="15"/>
  <c r="P510" i="15" s="1"/>
  <c r="O270" i="15"/>
  <c r="P270" i="15" s="1"/>
  <c r="O94" i="15"/>
  <c r="P94" i="15" s="1"/>
  <c r="O853" i="15"/>
  <c r="P853" i="15" s="1"/>
  <c r="O625" i="15"/>
  <c r="P625" i="15" s="1"/>
  <c r="O481" i="15"/>
  <c r="P481" i="15" s="1"/>
  <c r="O832" i="15"/>
  <c r="P832" i="15" s="1"/>
  <c r="O644" i="15"/>
  <c r="P644" i="15" s="1"/>
  <c r="O496" i="15"/>
  <c r="P496" i="15" s="1"/>
  <c r="O333" i="15"/>
  <c r="P333" i="15" s="1"/>
  <c r="O907" i="15"/>
  <c r="P907" i="15" s="1"/>
  <c r="O930" i="15"/>
  <c r="P930" i="15" s="1"/>
  <c r="O766" i="15"/>
  <c r="P766" i="15" s="1"/>
  <c r="O598" i="15"/>
  <c r="P598" i="15" s="1"/>
  <c r="O438" i="15"/>
  <c r="P438" i="15" s="1"/>
  <c r="O310" i="15"/>
  <c r="P310" i="15" s="1"/>
  <c r="O150" i="15"/>
  <c r="P150" i="15" s="1"/>
  <c r="O953" i="15"/>
  <c r="P953" i="15" s="1"/>
  <c r="O797" i="15"/>
  <c r="P797" i="15" s="1"/>
  <c r="O617" i="15"/>
  <c r="P617" i="15" s="1"/>
  <c r="O489" i="15"/>
  <c r="P489" i="15" s="1"/>
  <c r="O820" i="15"/>
  <c r="P820" i="15" s="1"/>
  <c r="O636" i="15"/>
  <c r="P636" i="15" s="1"/>
  <c r="O488" i="15"/>
  <c r="P488" i="15" s="1"/>
  <c r="O357" i="15"/>
  <c r="P357" i="15" s="1"/>
  <c r="O181" i="15"/>
  <c r="P181" i="15" s="1"/>
  <c r="O37" i="15"/>
  <c r="O340" i="15"/>
  <c r="P340" i="15" s="1"/>
  <c r="O156" i="15"/>
  <c r="P156" i="15" s="1"/>
  <c r="O28" i="15"/>
  <c r="O994" i="15"/>
  <c r="P994" i="15" s="1"/>
  <c r="O459" i="15"/>
  <c r="P459" i="15" s="1"/>
  <c r="O546" i="15"/>
  <c r="P546" i="15" s="1"/>
  <c r="O226" i="15"/>
  <c r="P226" i="15" s="1"/>
  <c r="O857" i="15"/>
  <c r="P857" i="15" s="1"/>
  <c r="O533" i="15"/>
  <c r="P533" i="15" s="1"/>
  <c r="O720" i="15"/>
  <c r="P720" i="15" s="1"/>
  <c r="O385" i="15"/>
  <c r="P385" i="15" s="1"/>
  <c r="O97" i="15"/>
  <c r="P97" i="15" s="1"/>
  <c r="O236" i="15"/>
  <c r="P236" i="15" s="1"/>
  <c r="O40" i="15"/>
  <c r="O719" i="15"/>
  <c r="P719" i="15" s="1"/>
  <c r="O467" i="15"/>
  <c r="P467" i="15" s="1"/>
  <c r="O299" i="15"/>
  <c r="P299" i="15" s="1"/>
  <c r="O107" i="15"/>
  <c r="P107" i="15" s="1"/>
  <c r="O895" i="15"/>
  <c r="P895" i="15" s="1"/>
  <c r="O858" i="15"/>
  <c r="P858" i="15" s="1"/>
  <c r="O674" i="15"/>
  <c r="P674" i="15" s="1"/>
  <c r="O446" i="15"/>
  <c r="P446" i="15" s="1"/>
  <c r="O254" i="15"/>
  <c r="P254" i="15" s="1"/>
  <c r="O30" i="15"/>
  <c r="O769" i="15"/>
  <c r="P769" i="15" s="1"/>
  <c r="O609" i="15"/>
  <c r="P609" i="15" s="1"/>
  <c r="O964" i="15"/>
  <c r="P964" i="15" s="1"/>
  <c r="O764" i="15"/>
  <c r="P764" i="15" s="1"/>
  <c r="O596" i="15"/>
  <c r="P596" i="15" s="1"/>
  <c r="O224" i="15"/>
  <c r="P224" i="15" s="1"/>
  <c r="O301" i="15"/>
  <c r="P301" i="15" s="1"/>
  <c r="O847" i="15"/>
  <c r="P847" i="15" s="1"/>
  <c r="O882" i="15"/>
  <c r="P882" i="15" s="1"/>
  <c r="O698" i="15"/>
  <c r="P698" i="15" s="1"/>
  <c r="O566" i="15"/>
  <c r="P566" i="15" s="1"/>
  <c r="O422" i="15"/>
  <c r="P422" i="15" s="1"/>
  <c r="O246" i="15"/>
  <c r="P246" i="15" s="1"/>
  <c r="O102" i="15"/>
  <c r="P102" i="15" s="1"/>
  <c r="O925" i="15"/>
  <c r="P925" i="15" s="1"/>
  <c r="O900" i="15"/>
  <c r="P900" i="15" s="1"/>
  <c r="O138" i="15"/>
  <c r="P138" i="15" s="1"/>
  <c r="O933" i="15"/>
  <c r="P933" i="15" s="1"/>
  <c r="O786" i="15"/>
  <c r="P786" i="15" s="1"/>
  <c r="O394" i="15"/>
  <c r="P394" i="15" s="1"/>
  <c r="O74" i="15"/>
  <c r="P74" i="15" s="1"/>
  <c r="O701" i="15"/>
  <c r="P701" i="15" s="1"/>
  <c r="O792" i="15"/>
  <c r="P792" i="15" s="1"/>
  <c r="O469" i="15"/>
  <c r="P469" i="15" s="1"/>
  <c r="O217" i="15"/>
  <c r="P217" i="15" s="1"/>
  <c r="O25" i="15"/>
  <c r="O312" i="15"/>
  <c r="P312" i="15" s="1"/>
  <c r="O144" i="15"/>
  <c r="P144" i="15" s="1"/>
  <c r="O835" i="15"/>
  <c r="P835" i="15" s="1"/>
  <c r="O663" i="15"/>
  <c r="P663" i="15" s="1"/>
  <c r="O491" i="15"/>
  <c r="P491" i="15" s="1"/>
  <c r="O291" i="15"/>
  <c r="P291" i="15" s="1"/>
  <c r="O131" i="15"/>
  <c r="P131" i="15" s="1"/>
  <c r="O700" i="15"/>
  <c r="P700" i="15" s="1"/>
  <c r="O770" i="15"/>
  <c r="P770" i="15" s="1"/>
  <c r="O442" i="15"/>
  <c r="P442" i="15" s="1"/>
  <c r="O122" i="15"/>
  <c r="P122" i="15" s="1"/>
  <c r="O685" i="15"/>
  <c r="P685" i="15" s="1"/>
  <c r="O844" i="15"/>
  <c r="P844" i="15" s="1"/>
  <c r="O512" i="15"/>
  <c r="P512" i="15" s="1"/>
  <c r="O205" i="15"/>
  <c r="P205" i="15" s="1"/>
  <c r="O396" i="15"/>
  <c r="P396" i="15" s="1"/>
  <c r="O196" i="15"/>
  <c r="P196" i="15" s="1"/>
  <c r="O883" i="15"/>
  <c r="P883" i="15" s="1"/>
  <c r="O583" i="15"/>
  <c r="P583" i="15" s="1"/>
  <c r="O343" i="15"/>
  <c r="P343" i="15" s="1"/>
  <c r="O151" i="15"/>
  <c r="P151" i="15" s="1"/>
  <c r="O950" i="15"/>
  <c r="P950" i="15" s="1"/>
  <c r="O490" i="15"/>
  <c r="P490" i="15" s="1"/>
  <c r="O42" i="15"/>
  <c r="O477" i="15"/>
  <c r="P477" i="15" s="1"/>
  <c r="O560" i="15"/>
  <c r="P560" i="15" s="1"/>
  <c r="O169" i="15"/>
  <c r="P169" i="15" s="1"/>
  <c r="O296" i="15"/>
  <c r="P296" i="15" s="1"/>
  <c r="O875" i="15"/>
  <c r="P875" i="15" s="1"/>
  <c r="O579" i="15"/>
  <c r="P579" i="15" s="1"/>
  <c r="O243" i="15"/>
  <c r="P243" i="15" s="1"/>
  <c r="O555" i="15"/>
  <c r="P555" i="15" s="1"/>
  <c r="O410" i="15"/>
  <c r="P410" i="15" s="1"/>
  <c r="O653" i="15"/>
  <c r="P653" i="15" s="1"/>
  <c r="O476" i="15"/>
  <c r="P476" i="15" s="1"/>
  <c r="O444" i="15"/>
  <c r="P444" i="15" s="1"/>
  <c r="O851" i="15"/>
  <c r="P851" i="15" s="1"/>
  <c r="O463" i="15"/>
  <c r="P463" i="15" s="1"/>
  <c r="O71" i="15"/>
  <c r="P71" i="15" s="1"/>
  <c r="O191" i="15"/>
  <c r="P191" i="15" s="1"/>
  <c r="O383" i="15"/>
  <c r="P383" i="15" s="1"/>
  <c r="O575" i="15"/>
  <c r="P575" i="15" s="1"/>
  <c r="O831" i="15"/>
  <c r="P831" i="15" s="1"/>
  <c r="O240" i="15"/>
  <c r="P240" i="15" s="1"/>
  <c r="O117" i="15"/>
  <c r="P117" i="15" s="1"/>
  <c r="O409" i="15"/>
  <c r="P409" i="15" s="1"/>
  <c r="O740" i="15"/>
  <c r="P740" i="15" s="1"/>
  <c r="O585" i="15"/>
  <c r="P585" i="15" s="1"/>
  <c r="O861" i="15"/>
  <c r="P861" i="15" s="1"/>
  <c r="O534" i="15"/>
  <c r="P534" i="15" s="1"/>
  <c r="O888" i="15"/>
  <c r="P888" i="15" s="1"/>
  <c r="O868" i="15"/>
  <c r="P868" i="15" s="1"/>
  <c r="O206" i="15"/>
  <c r="P206" i="15" s="1"/>
  <c r="O859" i="15"/>
  <c r="P859" i="15" s="1"/>
  <c r="O655" i="15"/>
  <c r="P655" i="15" s="1"/>
  <c r="O369" i="15"/>
  <c r="P369" i="15" s="1"/>
  <c r="O162" i="15"/>
  <c r="P162" i="15" s="1"/>
  <c r="O522" i="15"/>
  <c r="P522" i="15" s="1"/>
  <c r="O960" i="15"/>
  <c r="P960" i="15" s="1"/>
  <c r="O891" i="15"/>
  <c r="P891" i="15" s="1"/>
  <c r="O650" i="15"/>
  <c r="P650" i="15" s="1"/>
  <c r="O330" i="15"/>
  <c r="P330" i="15" s="1"/>
  <c r="O985" i="15"/>
  <c r="P985" i="15" s="1"/>
  <c r="O573" i="15"/>
  <c r="P573" i="15" s="1"/>
  <c r="O728" i="15"/>
  <c r="P728" i="15" s="1"/>
  <c r="O397" i="15"/>
  <c r="P397" i="15" s="1"/>
  <c r="O153" i="15"/>
  <c r="P153" i="15" s="1"/>
  <c r="O440" i="15"/>
  <c r="P440" i="15" s="1"/>
  <c r="O276" i="15"/>
  <c r="P276" i="15" s="1"/>
  <c r="O80" i="15"/>
  <c r="P80" i="15" s="1"/>
  <c r="O803" i="15"/>
  <c r="P803" i="15" s="1"/>
  <c r="O631" i="15"/>
  <c r="P631" i="15" s="1"/>
  <c r="O419" i="15"/>
  <c r="P419" i="15" s="1"/>
  <c r="O259" i="15"/>
  <c r="P259" i="15" s="1"/>
  <c r="O99" i="15"/>
  <c r="P99" i="15" s="1"/>
  <c r="O855" i="15"/>
  <c r="P855" i="15" s="1"/>
  <c r="O702" i="15"/>
  <c r="P702" i="15" s="1"/>
  <c r="O378" i="15"/>
  <c r="P378" i="15" s="1"/>
  <c r="O965" i="15"/>
  <c r="P965" i="15" s="1"/>
  <c r="O621" i="15"/>
  <c r="P621" i="15" s="1"/>
  <c r="O776" i="15"/>
  <c r="P776" i="15" s="1"/>
  <c r="O377" i="15"/>
  <c r="P377" i="15" s="1"/>
  <c r="O141" i="15"/>
  <c r="P141" i="15" s="1"/>
  <c r="O364" i="15"/>
  <c r="P364" i="15" s="1"/>
  <c r="O132" i="15"/>
  <c r="P132" i="15" s="1"/>
  <c r="O747" i="15"/>
  <c r="P747" i="15" s="1"/>
  <c r="O547" i="15"/>
  <c r="P547" i="15" s="1"/>
  <c r="O311" i="15"/>
  <c r="P311" i="15" s="1"/>
  <c r="O55" i="15"/>
  <c r="P55" i="15" s="1"/>
  <c r="O822" i="15"/>
  <c r="P822" i="15" s="1"/>
  <c r="O426" i="15"/>
  <c r="P426" i="15" s="1"/>
  <c r="O865" i="15"/>
  <c r="P865" i="15" s="1"/>
  <c r="O928" i="15"/>
  <c r="P928" i="15" s="1"/>
  <c r="O433" i="15"/>
  <c r="P433" i="15" s="1"/>
  <c r="O41" i="15"/>
  <c r="O228" i="15"/>
  <c r="P228" i="15" s="1"/>
  <c r="O819" i="15"/>
  <c r="P819" i="15" s="1"/>
  <c r="O439" i="15"/>
  <c r="P439" i="15" s="1"/>
  <c r="O147" i="15"/>
  <c r="P147" i="15" s="1"/>
  <c r="O934" i="15"/>
  <c r="P934" i="15" s="1"/>
  <c r="O218" i="15"/>
  <c r="P218" i="15" s="1"/>
  <c r="O589" i="15"/>
  <c r="P589" i="15" s="1"/>
  <c r="O345" i="15"/>
  <c r="P345" i="15" s="1"/>
  <c r="O316" i="15"/>
  <c r="P316" i="15" s="1"/>
  <c r="O807" i="15"/>
  <c r="P807" i="15" s="1"/>
  <c r="O391" i="15"/>
  <c r="P391" i="15" s="1"/>
  <c r="O47" i="15"/>
  <c r="O223" i="15"/>
  <c r="P223" i="15" s="1"/>
  <c r="O415" i="15"/>
  <c r="P415" i="15" s="1"/>
  <c r="O659" i="15"/>
  <c r="P659" i="15" s="1"/>
  <c r="O899" i="15"/>
  <c r="P899" i="15" s="1"/>
  <c r="O292" i="15"/>
  <c r="P292" i="15" s="1"/>
  <c r="O149" i="15"/>
  <c r="P149" i="15" s="1"/>
  <c r="O472" i="15"/>
  <c r="P472" i="15" s="1"/>
  <c r="O756" i="15"/>
  <c r="P756" i="15" s="1"/>
  <c r="O601" i="15"/>
  <c r="P601" i="15" s="1"/>
  <c r="O86" i="15"/>
  <c r="P86" i="15" s="1"/>
  <c r="O682" i="15"/>
  <c r="P682" i="15" s="1"/>
  <c r="O401" i="15"/>
  <c r="P401" i="15" s="1"/>
  <c r="O561" i="15"/>
  <c r="P561" i="15" s="1"/>
  <c r="O382" i="15"/>
  <c r="P382" i="15" s="1"/>
  <c r="O21" i="15"/>
  <c r="Q21" i="15" s="1"/>
  <c r="O24" i="15"/>
  <c r="O648" i="15"/>
  <c r="P648" i="15" s="1"/>
  <c r="O530" i="15"/>
  <c r="P530" i="15" s="1"/>
  <c r="O997" i="15"/>
  <c r="P997" i="15" s="1"/>
  <c r="O999" i="15"/>
  <c r="P999" i="15" s="1"/>
  <c r="O1001" i="15"/>
  <c r="P1001" i="15" s="1"/>
  <c r="O998" i="15"/>
  <c r="P998" i="15" s="1"/>
  <c r="O750" i="15"/>
  <c r="P750" i="15" s="1"/>
  <c r="O957" i="15"/>
  <c r="P957" i="15" s="1"/>
  <c r="O949" i="15"/>
  <c r="P949" i="15" s="1"/>
  <c r="O843" i="15"/>
  <c r="P843" i="15" s="1"/>
  <c r="O942" i="15"/>
  <c r="P942" i="15" s="1"/>
  <c r="O862" i="15"/>
  <c r="P862" i="15" s="1"/>
  <c r="O762" i="15"/>
  <c r="P762" i="15" s="1"/>
  <c r="O678" i="15"/>
  <c r="P678" i="15" s="1"/>
  <c r="O594" i="15"/>
  <c r="P594" i="15" s="1"/>
  <c r="O498" i="15"/>
  <c r="P498" i="15" s="1"/>
  <c r="O418" i="15"/>
  <c r="P418" i="15" s="1"/>
  <c r="O338" i="15"/>
  <c r="P338" i="15" s="1"/>
  <c r="O274" i="15"/>
  <c r="P274" i="15" s="1"/>
  <c r="O210" i="15"/>
  <c r="P210" i="15" s="1"/>
  <c r="O146" i="15"/>
  <c r="P146" i="15" s="1"/>
  <c r="O82" i="15"/>
  <c r="P82" i="15" s="1"/>
  <c r="O18" i="15"/>
  <c r="O905" i="15"/>
  <c r="P905" i="15" s="1"/>
  <c r="O841" i="15"/>
  <c r="P841" i="15" s="1"/>
  <c r="O773" i="15"/>
  <c r="P773" i="15" s="1"/>
  <c r="O709" i="15"/>
  <c r="P709" i="15" s="1"/>
  <c r="O645" i="15"/>
  <c r="P645" i="15" s="1"/>
  <c r="O581" i="15"/>
  <c r="P581" i="15" s="1"/>
  <c r="O517" i="15"/>
  <c r="P517" i="15" s="1"/>
  <c r="O972" i="15"/>
  <c r="P972" i="15" s="1"/>
  <c r="O880" i="15"/>
  <c r="P880" i="15" s="1"/>
  <c r="O800" i="15"/>
  <c r="P800" i="15" s="1"/>
  <c r="O736" i="15"/>
  <c r="P736" i="15" s="1"/>
  <c r="O664" i="15"/>
  <c r="P664" i="15" s="1"/>
  <c r="O600" i="15"/>
  <c r="P600" i="15" s="1"/>
  <c r="O536" i="15"/>
  <c r="P536" i="15" s="1"/>
  <c r="O284" i="15"/>
  <c r="P284" i="15" s="1"/>
  <c r="O405" i="15"/>
  <c r="P405" i="15" s="1"/>
  <c r="O337" i="15"/>
  <c r="P337" i="15" s="1"/>
  <c r="O273" i="15"/>
  <c r="P273" i="15" s="1"/>
  <c r="O209" i="15"/>
  <c r="P209" i="15" s="1"/>
  <c r="O145" i="15"/>
  <c r="P145" i="15" s="1"/>
  <c r="O81" i="15"/>
  <c r="P81" i="15" s="1"/>
  <c r="O464" i="15"/>
  <c r="P464" i="15" s="1"/>
  <c r="O400" i="15"/>
  <c r="P400" i="15" s="1"/>
  <c r="O336" i="15"/>
  <c r="P336" i="15" s="1"/>
  <c r="O268" i="15"/>
  <c r="P268" i="15" s="1"/>
  <c r="O200" i="15"/>
  <c r="P200" i="15" s="1"/>
  <c r="O136" i="15"/>
  <c r="P136" i="15" s="1"/>
  <c r="O72" i="15"/>
  <c r="P72" i="15" s="1"/>
  <c r="O963" i="15"/>
  <c r="P963" i="15" s="1"/>
  <c r="O827" i="15"/>
  <c r="P827" i="15" s="1"/>
  <c r="O751" i="15"/>
  <c r="P751" i="15" s="1"/>
  <c r="O687" i="15"/>
  <c r="P687" i="15" s="1"/>
  <c r="O623" i="15"/>
  <c r="P623" i="15" s="1"/>
  <c r="O551" i="15"/>
  <c r="P551" i="15" s="1"/>
  <c r="O483" i="15"/>
  <c r="P483" i="15" s="1"/>
  <c r="O411" i="15"/>
  <c r="P411" i="15" s="1"/>
  <c r="O347" i="15"/>
  <c r="P347" i="15" s="1"/>
  <c r="O283" i="15"/>
  <c r="P283" i="15" s="1"/>
  <c r="O219" i="15"/>
  <c r="P219" i="15" s="1"/>
  <c r="O155" i="15"/>
  <c r="P155" i="15" s="1"/>
  <c r="O91" i="15"/>
  <c r="P91" i="15" s="1"/>
  <c r="O27" i="15"/>
  <c r="O968" i="15"/>
  <c r="P968" i="15" s="1"/>
  <c r="O955" i="15"/>
  <c r="P955" i="15" s="1"/>
  <c r="O839" i="15"/>
  <c r="P839" i="15" s="1"/>
  <c r="O954" i="15"/>
  <c r="P954" i="15" s="1"/>
  <c r="O890" i="15"/>
  <c r="P890" i="15" s="1"/>
  <c r="O826" i="15"/>
  <c r="P826" i="15" s="1"/>
  <c r="O758" i="15"/>
  <c r="P758" i="15" s="1"/>
  <c r="O690" i="15"/>
  <c r="P690" i="15" s="1"/>
  <c r="O622" i="15"/>
  <c r="P622" i="15" s="1"/>
  <c r="O558" i="15"/>
  <c r="P558" i="15" s="1"/>
  <c r="O494" i="15"/>
  <c r="P494" i="15" s="1"/>
  <c r="O430" i="15"/>
  <c r="P430" i="15" s="1"/>
  <c r="O366" i="15"/>
  <c r="P366" i="15" s="1"/>
  <c r="O302" i="15"/>
  <c r="P302" i="15" s="1"/>
  <c r="O238" i="15"/>
  <c r="P238" i="15" s="1"/>
  <c r="O174" i="15"/>
  <c r="P174" i="15" s="1"/>
  <c r="O110" i="15"/>
  <c r="P110" i="15" s="1"/>
  <c r="O46" i="15"/>
  <c r="O937" i="15"/>
  <c r="P937" i="15" s="1"/>
  <c r="O869" i="15"/>
  <c r="P869" i="15" s="1"/>
  <c r="O805" i="15"/>
  <c r="P805" i="15" s="1"/>
  <c r="O737" i="15"/>
  <c r="P737" i="15" s="1"/>
  <c r="O673" i="15"/>
  <c r="P673" i="15" s="1"/>
  <c r="O990" i="15"/>
  <c r="P990" i="15" s="1"/>
  <c r="O989" i="15"/>
  <c r="P989" i="15" s="1"/>
  <c r="O987" i="15"/>
  <c r="P987" i="15" s="1"/>
  <c r="O980" i="15"/>
  <c r="P980" i="15" s="1"/>
  <c r="O923" i="15"/>
  <c r="P923" i="15" s="1"/>
  <c r="O958" i="15"/>
  <c r="P958" i="15" s="1"/>
  <c r="O830" i="15"/>
  <c r="P830" i="15" s="1"/>
  <c r="O726" i="15"/>
  <c r="P726" i="15" s="1"/>
  <c r="O610" i="15"/>
  <c r="P610" i="15" s="1"/>
  <c r="O482" i="15"/>
  <c r="P482" i="15" s="1"/>
  <c r="O370" i="15"/>
  <c r="P370" i="15" s="1"/>
  <c r="O290" i="15"/>
  <c r="P290" i="15" s="1"/>
  <c r="O194" i="15"/>
  <c r="P194" i="15" s="1"/>
  <c r="O114" i="15"/>
  <c r="P114" i="15" s="1"/>
  <c r="O34" i="15"/>
  <c r="O889" i="15"/>
  <c r="P889" i="15" s="1"/>
  <c r="O809" i="15"/>
  <c r="P809" i="15" s="1"/>
  <c r="O725" i="15"/>
  <c r="P725" i="15" s="1"/>
  <c r="O629" i="15"/>
  <c r="P629" i="15" s="1"/>
  <c r="O549" i="15"/>
  <c r="P549" i="15" s="1"/>
  <c r="O453" i="15"/>
  <c r="P453" i="15" s="1"/>
  <c r="O852" i="15"/>
  <c r="P852" i="15" s="1"/>
  <c r="O768" i="15"/>
  <c r="P768" i="15" s="1"/>
  <c r="O680" i="15"/>
  <c r="P680" i="15" s="1"/>
  <c r="O584" i="15"/>
  <c r="P584" i="15" s="1"/>
  <c r="O500" i="15"/>
  <c r="P500" i="15" s="1"/>
  <c r="O425" i="15"/>
  <c r="P425" i="15" s="1"/>
  <c r="O321" i="15"/>
  <c r="P321" i="15" s="1"/>
  <c r="O241" i="15"/>
  <c r="P241" i="15" s="1"/>
  <c r="O161" i="15"/>
  <c r="P161" i="15" s="1"/>
  <c r="O65" i="15"/>
  <c r="P65" i="15" s="1"/>
  <c r="O432" i="15"/>
  <c r="P432" i="15" s="1"/>
  <c r="O352" i="15"/>
  <c r="P352" i="15" s="1"/>
  <c r="O252" i="15"/>
  <c r="P252" i="15" s="1"/>
  <c r="O168" i="15"/>
  <c r="P168" i="15" s="1"/>
  <c r="O88" i="15"/>
  <c r="P88" i="15" s="1"/>
  <c r="O931" i="15"/>
  <c r="P931" i="15" s="1"/>
  <c r="O795" i="15"/>
  <c r="P795" i="15" s="1"/>
  <c r="O703" i="15"/>
  <c r="P703" i="15" s="1"/>
  <c r="O607" i="15"/>
  <c r="P607" i="15" s="1"/>
  <c r="O519" i="15"/>
  <c r="P519" i="15" s="1"/>
  <c r="O427" i="15"/>
  <c r="P427" i="15" s="1"/>
  <c r="O331" i="15"/>
  <c r="P331" i="15" s="1"/>
  <c r="O251" i="15"/>
  <c r="P251" i="15" s="1"/>
  <c r="O171" i="15"/>
  <c r="P171" i="15" s="1"/>
  <c r="O75" i="15"/>
  <c r="P75" i="15" s="1"/>
  <c r="O916" i="15"/>
  <c r="P916" i="15" s="1"/>
  <c r="O979" i="15"/>
  <c r="P979" i="15" s="1"/>
  <c r="O591" i="15"/>
  <c r="P591" i="15" s="1"/>
  <c r="O922" i="15"/>
  <c r="P922" i="15" s="1"/>
  <c r="O842" i="15"/>
  <c r="P842" i="15" s="1"/>
  <c r="O738" i="15"/>
  <c r="P738" i="15" s="1"/>
  <c r="O654" i="15"/>
  <c r="P654" i="15" s="1"/>
  <c r="O574" i="15"/>
  <c r="P574" i="15" s="1"/>
  <c r="O478" i="15"/>
  <c r="P478" i="15" s="1"/>
  <c r="O398" i="15"/>
  <c r="P398" i="15" s="1"/>
  <c r="O318" i="15"/>
  <c r="P318" i="15" s="1"/>
  <c r="O222" i="15"/>
  <c r="P222" i="15" s="1"/>
  <c r="O142" i="15"/>
  <c r="P142" i="15" s="1"/>
  <c r="O62" i="15"/>
  <c r="P62" i="15" s="1"/>
  <c r="O917" i="15"/>
  <c r="P917" i="15" s="1"/>
  <c r="O837" i="15"/>
  <c r="P837" i="15" s="1"/>
  <c r="O753" i="15"/>
  <c r="P753" i="15" s="1"/>
  <c r="O657" i="15"/>
  <c r="P657" i="15" s="1"/>
  <c r="O593" i="15"/>
  <c r="P593" i="15" s="1"/>
  <c r="O529" i="15"/>
  <c r="P529" i="15" s="1"/>
  <c r="O389" i="15"/>
  <c r="P389" i="15" s="1"/>
  <c r="O912" i="15"/>
  <c r="P912" i="15" s="1"/>
  <c r="O812" i="15"/>
  <c r="P812" i="15" s="1"/>
  <c r="O748" i="15"/>
  <c r="P748" i="15" s="1"/>
  <c r="O676" i="15"/>
  <c r="P676" i="15" s="1"/>
  <c r="O612" i="15"/>
  <c r="P612" i="15" s="1"/>
  <c r="O548" i="15"/>
  <c r="P548" i="15" s="1"/>
  <c r="O480" i="15"/>
  <c r="P480" i="15" s="1"/>
  <c r="O421" i="15"/>
  <c r="P421" i="15" s="1"/>
  <c r="O349" i="15"/>
  <c r="P349" i="15" s="1"/>
  <c r="O884" i="15"/>
  <c r="P884" i="15" s="1"/>
  <c r="O785" i="15"/>
  <c r="P785" i="15" s="1"/>
  <c r="O879" i="15"/>
  <c r="P879" i="15" s="1"/>
  <c r="O982" i="15"/>
  <c r="P982" i="15" s="1"/>
  <c r="O914" i="15"/>
  <c r="P914" i="15" s="1"/>
  <c r="O850" i="15"/>
  <c r="P850" i="15" s="1"/>
  <c r="O782" i="15"/>
  <c r="P782" i="15" s="1"/>
  <c r="O714" i="15"/>
  <c r="P714" i="15" s="1"/>
  <c r="O646" i="15"/>
  <c r="P646" i="15" s="1"/>
  <c r="O582" i="15"/>
  <c r="P582" i="15" s="1"/>
  <c r="O518" i="15"/>
  <c r="P518" i="15" s="1"/>
  <c r="O454" i="15"/>
  <c r="P454" i="15" s="1"/>
  <c r="O390" i="15"/>
  <c r="P390" i="15" s="1"/>
  <c r="O326" i="15"/>
  <c r="P326" i="15" s="1"/>
  <c r="O262" i="15"/>
  <c r="P262" i="15" s="1"/>
  <c r="O198" i="15"/>
  <c r="P198" i="15" s="1"/>
  <c r="O134" i="15"/>
  <c r="P134" i="15" s="1"/>
  <c r="O70" i="15"/>
  <c r="P70" i="15" s="1"/>
  <c r="O981" i="15"/>
  <c r="P981" i="15" s="1"/>
  <c r="O893" i="15"/>
  <c r="P893" i="15" s="1"/>
  <c r="O829" i="15"/>
  <c r="P829" i="15" s="1"/>
  <c r="O761" i="15"/>
  <c r="P761" i="15" s="1"/>
  <c r="O697" i="15"/>
  <c r="P697" i="15" s="1"/>
  <c r="O633" i="15"/>
  <c r="P633" i="15" s="1"/>
  <c r="O569" i="15"/>
  <c r="P569" i="15" s="1"/>
  <c r="O505" i="15"/>
  <c r="P505" i="15" s="1"/>
  <c r="O956" i="15"/>
  <c r="P956" i="15" s="1"/>
  <c r="O856" i="15"/>
  <c r="P856" i="15" s="1"/>
  <c r="O788" i="15"/>
  <c r="P788" i="15" s="1"/>
  <c r="O724" i="15"/>
  <c r="P724" i="15" s="1"/>
  <c r="O652" i="15"/>
  <c r="P652" i="15" s="1"/>
  <c r="O588" i="15"/>
  <c r="P588" i="15" s="1"/>
  <c r="O524" i="15"/>
  <c r="P524" i="15" s="1"/>
  <c r="O465" i="15"/>
  <c r="P465" i="15" s="1"/>
  <c r="O393" i="15"/>
  <c r="P393" i="15" s="1"/>
  <c r="O325" i="15"/>
  <c r="P325" i="15" s="1"/>
  <c r="O261" i="15"/>
  <c r="P261" i="15" s="1"/>
  <c r="O197" i="15"/>
  <c r="P197" i="15" s="1"/>
  <c r="O133" i="15"/>
  <c r="P133" i="15" s="1"/>
  <c r="O69" i="15"/>
  <c r="P69" i="15" s="1"/>
  <c r="O452" i="15"/>
  <c r="P452" i="15" s="1"/>
  <c r="O388" i="15"/>
  <c r="P388" i="15" s="1"/>
  <c r="O324" i="15"/>
  <c r="P324" i="15" s="1"/>
  <c r="O256" i="15"/>
  <c r="P256" i="15" s="1"/>
  <c r="O188" i="15"/>
  <c r="P188" i="15" s="1"/>
  <c r="O124" i="15"/>
  <c r="P124" i="15" s="1"/>
  <c r="O60" i="15"/>
  <c r="P60" i="15" s="1"/>
  <c r="O939" i="15"/>
  <c r="P939" i="15" s="1"/>
  <c r="O815" i="15"/>
  <c r="P815" i="15" s="1"/>
  <c r="O739" i="15"/>
  <c r="P739" i="15" s="1"/>
  <c r="O675" i="15"/>
  <c r="P675" i="15" s="1"/>
  <c r="O611" i="15"/>
  <c r="P611" i="15" s="1"/>
  <c r="O539" i="15"/>
  <c r="P539" i="15" s="1"/>
  <c r="O471" i="15"/>
  <c r="P471" i="15" s="1"/>
  <c r="O399" i="15"/>
  <c r="P399" i="15" s="1"/>
  <c r="O335" i="15"/>
  <c r="P335" i="15" s="1"/>
  <c r="O271" i="15"/>
  <c r="P271" i="15" s="1"/>
  <c r="O207" i="15"/>
  <c r="P207" i="15" s="1"/>
  <c r="O143" i="15"/>
  <c r="P143" i="15" s="1"/>
  <c r="O79" i="15"/>
  <c r="P79" i="15" s="1"/>
  <c r="O15" i="15"/>
  <c r="O103" i="15"/>
  <c r="P103" i="15" s="1"/>
  <c r="O231" i="15"/>
  <c r="P231" i="15" s="1"/>
  <c r="O359" i="15"/>
  <c r="P359" i="15" s="1"/>
  <c r="O495" i="15"/>
  <c r="P495" i="15" s="1"/>
  <c r="O635" i="15"/>
  <c r="P635" i="15" s="1"/>
  <c r="O775" i="15"/>
  <c r="P775" i="15" s="1"/>
  <c r="O20" i="15"/>
  <c r="O148" i="15"/>
  <c r="P148" i="15" s="1"/>
  <c r="O280" i="15"/>
  <c r="P280" i="15" s="1"/>
  <c r="O412" i="15"/>
  <c r="P412" i="15" s="1"/>
  <c r="O93" i="15"/>
  <c r="P93" i="15" s="1"/>
  <c r="O221" i="15"/>
  <c r="P221" i="15" s="1"/>
  <c r="O413" i="15"/>
  <c r="P413" i="15" s="1"/>
  <c r="O672" i="15"/>
  <c r="P672" i="15" s="1"/>
  <c r="O984" i="15"/>
  <c r="P984" i="15" s="1"/>
  <c r="O717" i="15"/>
  <c r="P717" i="15" s="1"/>
  <c r="O26" i="15"/>
  <c r="O282" i="15"/>
  <c r="P282" i="15" s="1"/>
  <c r="O538" i="15"/>
  <c r="P538" i="15" s="1"/>
  <c r="O802" i="15"/>
  <c r="P802" i="15" s="1"/>
  <c r="O911" i="15"/>
  <c r="P911" i="15" s="1"/>
  <c r="O83" i="15"/>
  <c r="P83" i="15" s="1"/>
  <c r="O211" i="15"/>
  <c r="P211" i="15" s="1"/>
  <c r="O339" i="15"/>
  <c r="P339" i="15" s="1"/>
  <c r="O475" i="15"/>
  <c r="P475" i="15" s="1"/>
  <c r="O615" i="15"/>
  <c r="P615" i="15" s="1"/>
  <c r="O743" i="15"/>
  <c r="P743" i="15" s="1"/>
  <c r="O947" i="15"/>
  <c r="P947" i="15" s="1"/>
  <c r="O128" i="15"/>
  <c r="P128" i="15" s="1"/>
  <c r="O260" i="15"/>
  <c r="P260" i="15" s="1"/>
  <c r="O392" i="15"/>
  <c r="P392" i="15" s="1"/>
  <c r="O73" i="15"/>
  <c r="P73" i="15" s="1"/>
  <c r="O201" i="15"/>
  <c r="P201" i="15" s="1"/>
  <c r="O986" i="15"/>
  <c r="P986" i="15" s="1"/>
  <c r="O718" i="15"/>
  <c r="P718" i="15" s="1"/>
  <c r="O458" i="15"/>
  <c r="P458" i="15" s="1"/>
  <c r="O202" i="15"/>
  <c r="P202" i="15" s="1"/>
  <c r="O897" i="15"/>
  <c r="P897" i="15" s="1"/>
  <c r="O637" i="15"/>
  <c r="P637" i="15" s="1"/>
  <c r="O864" i="15"/>
  <c r="P864" i="15" s="1"/>
  <c r="O592" i="15"/>
  <c r="P592" i="15" s="1"/>
  <c r="O329" i="15"/>
  <c r="P329" i="15" s="1"/>
  <c r="O185" i="15"/>
  <c r="P185" i="15" s="1"/>
  <c r="O57" i="15"/>
  <c r="P57" i="15" s="1"/>
  <c r="O376" i="15"/>
  <c r="P376" i="15" s="1"/>
  <c r="O244" i="15"/>
  <c r="P244" i="15" s="1"/>
  <c r="O112" i="15"/>
  <c r="P112" i="15" s="1"/>
  <c r="O915" i="15"/>
  <c r="P915" i="15" s="1"/>
  <c r="O727" i="15"/>
  <c r="P727" i="15" s="1"/>
  <c r="O599" i="15"/>
  <c r="P599" i="15" s="1"/>
  <c r="O455" i="15"/>
  <c r="P455" i="15" s="1"/>
  <c r="O323" i="15"/>
  <c r="P323" i="15" s="1"/>
  <c r="O195" i="15"/>
  <c r="P195" i="15" s="1"/>
  <c r="O67" i="15"/>
  <c r="P67" i="15" s="1"/>
  <c r="O971" i="15"/>
  <c r="P971" i="15" s="1"/>
  <c r="O838" i="15"/>
  <c r="P838" i="15" s="1"/>
  <c r="O570" i="15"/>
  <c r="P570" i="15" s="1"/>
  <c r="O314" i="15"/>
  <c r="P314" i="15" s="1"/>
  <c r="O58" i="15"/>
  <c r="P58" i="15" s="1"/>
  <c r="O749" i="15"/>
  <c r="P749" i="15" s="1"/>
  <c r="O493" i="15"/>
  <c r="P493" i="15" s="1"/>
  <c r="O708" i="15"/>
  <c r="P708" i="15" s="1"/>
  <c r="O449" i="15"/>
  <c r="P449" i="15" s="1"/>
  <c r="O237" i="15"/>
  <c r="P237" i="15" s="1"/>
  <c r="O109" i="15"/>
  <c r="P109" i="15" s="1"/>
  <c r="O428" i="15"/>
  <c r="P428" i="15" s="1"/>
  <c r="O300" i="15"/>
  <c r="P300" i="15" s="1"/>
  <c r="O164" i="15"/>
  <c r="P164" i="15" s="1"/>
  <c r="O36" i="15"/>
  <c r="O791" i="15"/>
  <c r="P791" i="15" s="1"/>
  <c r="O651" i="15"/>
  <c r="P651" i="15" s="1"/>
  <c r="O515" i="15"/>
  <c r="P515" i="15" s="1"/>
  <c r="O375" i="15"/>
  <c r="P375" i="15" s="1"/>
  <c r="O247" i="15"/>
  <c r="P247" i="15" s="1"/>
  <c r="O119" i="15"/>
  <c r="P119" i="15" s="1"/>
  <c r="O904" i="15"/>
  <c r="P904" i="15" s="1"/>
  <c r="O886" i="15"/>
  <c r="P886" i="15" s="1"/>
  <c r="O618" i="15"/>
  <c r="P618" i="15" s="1"/>
  <c r="O362" i="15"/>
  <c r="P362" i="15" s="1"/>
  <c r="O106" i="15"/>
  <c r="P106" i="15" s="1"/>
  <c r="O801" i="15"/>
  <c r="P801" i="15" s="1"/>
  <c r="O541" i="15"/>
  <c r="P541" i="15" s="1"/>
  <c r="O760" i="15"/>
  <c r="P760" i="15" s="1"/>
  <c r="O492" i="15"/>
  <c r="P492" i="15" s="1"/>
  <c r="O265" i="15"/>
  <c r="P265" i="15" s="1"/>
  <c r="O105" i="15"/>
  <c r="P105" i="15" s="1"/>
  <c r="O360" i="15"/>
  <c r="P360" i="15" s="1"/>
  <c r="O192" i="15"/>
  <c r="P192" i="15" s="1"/>
  <c r="O32" i="15"/>
  <c r="O711" i="15"/>
  <c r="P711" i="15" s="1"/>
  <c r="O543" i="15"/>
  <c r="P543" i="15" s="1"/>
  <c r="O371" i="15"/>
  <c r="P371" i="15" s="1"/>
  <c r="O179" i="15"/>
  <c r="P179" i="15" s="1"/>
  <c r="O19" i="15"/>
  <c r="O870" i="15"/>
  <c r="P870" i="15" s="1"/>
  <c r="O474" i="15"/>
  <c r="P474" i="15" s="1"/>
  <c r="O154" i="15"/>
  <c r="P154" i="15" s="1"/>
  <c r="O781" i="15"/>
  <c r="P781" i="15" s="1"/>
  <c r="O908" i="15"/>
  <c r="P908" i="15" s="1"/>
  <c r="O544" i="15"/>
  <c r="P544" i="15" s="1"/>
  <c r="O253" i="15"/>
  <c r="P253" i="15" s="1"/>
  <c r="O61" i="15"/>
  <c r="P61" i="15" s="1"/>
  <c r="O348" i="15"/>
  <c r="P348" i="15" s="1"/>
  <c r="O180" i="15"/>
  <c r="P180" i="15" s="1"/>
  <c r="O927" i="15"/>
  <c r="P927" i="15" s="1"/>
  <c r="O699" i="15"/>
  <c r="P699" i="15" s="1"/>
  <c r="O531" i="15"/>
  <c r="P531" i="15" s="1"/>
  <c r="O327" i="15"/>
  <c r="P327" i="15" s="1"/>
  <c r="O167" i="15"/>
  <c r="P167" i="15" s="1"/>
  <c r="O17" i="15"/>
  <c r="O95" i="15"/>
  <c r="P95" i="15" s="1"/>
  <c r="O175" i="15"/>
  <c r="P175" i="15" s="1"/>
  <c r="O255" i="15"/>
  <c r="P255" i="15" s="1"/>
  <c r="O351" i="15"/>
  <c r="P351" i="15" s="1"/>
  <c r="O435" i="15"/>
  <c r="P435" i="15" s="1"/>
  <c r="O523" i="15"/>
  <c r="P523" i="15" s="1"/>
  <c r="O627" i="15"/>
  <c r="P627" i="15" s="1"/>
  <c r="O707" i="15"/>
  <c r="P707" i="15" s="1"/>
  <c r="O799" i="15"/>
  <c r="P799" i="15" s="1"/>
  <c r="O975" i="15"/>
  <c r="P975" i="15" s="1"/>
  <c r="O92" i="15"/>
  <c r="P92" i="15" s="1"/>
  <c r="O172" i="15"/>
  <c r="P172" i="15" s="1"/>
  <c r="O272" i="15"/>
  <c r="P272" i="15" s="1"/>
  <c r="O356" i="15"/>
  <c r="P356" i="15" s="1"/>
  <c r="O436" i="15"/>
  <c r="P436" i="15" s="1"/>
  <c r="O85" i="15"/>
  <c r="P85" i="15" s="1"/>
  <c r="O165" i="15"/>
  <c r="P165" i="15" s="1"/>
  <c r="O245" i="15"/>
  <c r="P245" i="15" s="1"/>
  <c r="O341" i="15"/>
  <c r="P341" i="15" s="1"/>
  <c r="O429" i="15"/>
  <c r="P429" i="15" s="1"/>
  <c r="O504" i="15"/>
  <c r="P504" i="15" s="1"/>
  <c r="O604" i="15"/>
  <c r="P604" i="15" s="1"/>
  <c r="O684" i="15"/>
  <c r="P684" i="15" s="1"/>
  <c r="O772" i="15"/>
  <c r="P772" i="15" s="1"/>
  <c r="O896" i="15"/>
  <c r="P896" i="15" s="1"/>
  <c r="O473" i="15"/>
  <c r="P473" i="15" s="1"/>
  <c r="O553" i="15"/>
  <c r="P553" i="15" s="1"/>
  <c r="O649" i="15"/>
  <c r="P649" i="15" s="1"/>
  <c r="O729" i="15"/>
  <c r="P729" i="15" s="1"/>
  <c r="O813" i="15"/>
  <c r="P813" i="15" s="1"/>
  <c r="O909" i="15"/>
  <c r="P909" i="15" s="1"/>
  <c r="O38" i="15"/>
  <c r="O118" i="15"/>
  <c r="P118" i="15" s="1"/>
  <c r="O214" i="15"/>
  <c r="P214" i="15" s="1"/>
  <c r="O294" i="15"/>
  <c r="P294" i="15" s="1"/>
  <c r="O374" i="15"/>
  <c r="P374" i="15" s="1"/>
  <c r="O470" i="15"/>
  <c r="P470" i="15" s="1"/>
  <c r="O550" i="15"/>
  <c r="P550" i="15" s="1"/>
  <c r="O630" i="15"/>
  <c r="P630" i="15" s="1"/>
  <c r="O730" i="15"/>
  <c r="P730" i="15" s="1"/>
  <c r="O818" i="15"/>
  <c r="P818" i="15" s="1"/>
  <c r="O898" i="15"/>
  <c r="P898" i="15" s="1"/>
  <c r="O499" i="15"/>
  <c r="P499" i="15" s="1"/>
  <c r="O935" i="15"/>
  <c r="P935" i="15" s="1"/>
  <c r="O974" i="15"/>
  <c r="P974" i="15" s="1"/>
  <c r="O365" i="15"/>
  <c r="P365" i="15" s="1"/>
  <c r="O457" i="15"/>
  <c r="P457" i="15" s="1"/>
  <c r="O532" i="15"/>
  <c r="P532" i="15" s="1"/>
  <c r="O628" i="15"/>
  <c r="P628" i="15" s="1"/>
  <c r="O712" i="15"/>
  <c r="P712" i="15" s="1"/>
  <c r="O796" i="15"/>
  <c r="P796" i="15" s="1"/>
  <c r="O932" i="15"/>
  <c r="P932" i="15" s="1"/>
  <c r="O497" i="15"/>
  <c r="P497" i="15" s="1"/>
  <c r="O577" i="15"/>
  <c r="P577" i="15" s="1"/>
  <c r="O689" i="15"/>
  <c r="P689" i="15" s="1"/>
  <c r="O789" i="15"/>
  <c r="P789" i="15" s="1"/>
  <c r="O901" i="15"/>
  <c r="P901" i="15" s="1"/>
  <c r="O78" i="15"/>
  <c r="P78" i="15" s="1"/>
  <c r="O190" i="15"/>
  <c r="P190" i="15" s="1"/>
  <c r="O286" i="15"/>
  <c r="P286" i="15" s="1"/>
  <c r="O414" i="15"/>
  <c r="P414" i="15" s="1"/>
  <c r="O526" i="15"/>
  <c r="P526" i="15" s="1"/>
  <c r="O638" i="15"/>
  <c r="P638" i="15" s="1"/>
  <c r="O774" i="15"/>
  <c r="P774" i="15" s="1"/>
  <c r="O874" i="15"/>
  <c r="P874" i="15" s="1"/>
  <c r="O431" i="15"/>
  <c r="P431" i="15" s="1"/>
  <c r="O945" i="15"/>
  <c r="P945" i="15" s="1"/>
  <c r="O43" i="15"/>
  <c r="O139" i="15"/>
  <c r="P139" i="15" s="1"/>
  <c r="O267" i="15"/>
  <c r="P267" i="15" s="1"/>
  <c r="O379" i="15"/>
  <c r="P379" i="15" s="1"/>
  <c r="O503" i="15"/>
  <c r="P503" i="15" s="1"/>
  <c r="O639" i="15"/>
  <c r="P639" i="15" s="1"/>
  <c r="O735" i="15"/>
  <c r="P735" i="15" s="1"/>
  <c r="O887" i="15"/>
  <c r="P887" i="15" s="1"/>
  <c r="O104" i="15"/>
  <c r="P104" i="15" s="1"/>
  <c r="O216" i="15"/>
  <c r="P216" i="15" s="1"/>
  <c r="O320" i="15"/>
  <c r="P320" i="15" s="1"/>
  <c r="O448" i="15"/>
  <c r="P448" i="15" s="1"/>
  <c r="O113" i="15"/>
  <c r="P113" i="15" s="1"/>
  <c r="O225" i="15"/>
  <c r="P225" i="15" s="1"/>
  <c r="O353" i="15"/>
  <c r="P353" i="15" s="1"/>
  <c r="O461" i="15"/>
  <c r="P461" i="15" s="1"/>
  <c r="O568" i="15"/>
  <c r="P568" i="15" s="1"/>
  <c r="O696" i="15"/>
  <c r="P696" i="15" s="1"/>
  <c r="O816" i="15"/>
  <c r="P816" i="15" s="1"/>
  <c r="O952" i="15"/>
  <c r="P952" i="15" s="1"/>
  <c r="O565" i="15"/>
  <c r="P565" i="15" s="1"/>
  <c r="O677" i="15"/>
  <c r="P677" i="15" s="1"/>
  <c r="O793" i="15"/>
  <c r="P793" i="15" s="1"/>
  <c r="O921" i="15"/>
  <c r="P921" i="15" s="1"/>
  <c r="O66" i="15"/>
  <c r="P66" i="15" s="1"/>
  <c r="O178" i="15"/>
  <c r="P178" i="15" s="1"/>
  <c r="O306" i="15"/>
  <c r="P306" i="15" s="1"/>
  <c r="O434" i="15"/>
  <c r="P434" i="15" s="1"/>
  <c r="O562" i="15"/>
  <c r="P562" i="15" s="1"/>
  <c r="O742" i="15"/>
  <c r="P742" i="15" s="1"/>
  <c r="O894" i="15"/>
  <c r="P894" i="15" s="1"/>
  <c r="O903" i="15"/>
  <c r="P903" i="15" s="1"/>
  <c r="O892" i="15"/>
  <c r="P892" i="15" s="1"/>
  <c r="O993" i="15"/>
  <c r="P993" i="15" s="1"/>
  <c r="O996" i="15"/>
  <c r="P996" i="15" s="1"/>
  <c r="O386" i="15"/>
  <c r="P386" i="15" s="1"/>
  <c r="O450" i="15"/>
  <c r="P450" i="15" s="1"/>
  <c r="O514" i="15"/>
  <c r="P514" i="15" s="1"/>
  <c r="O578" i="15"/>
  <c r="P578" i="15" s="1"/>
  <c r="O642" i="15"/>
  <c r="P642" i="15" s="1"/>
  <c r="O710" i="15"/>
  <c r="P710" i="15" s="1"/>
  <c r="O778" i="15"/>
  <c r="P778" i="15" s="1"/>
  <c r="O846" i="15"/>
  <c r="P846" i="15" s="1"/>
  <c r="O910" i="15"/>
  <c r="P910" i="15" s="1"/>
  <c r="O978" i="15"/>
  <c r="P978" i="15" s="1"/>
  <c r="O871" i="15"/>
  <c r="P871" i="15" s="1"/>
  <c r="O983" i="15"/>
  <c r="P983" i="15" s="1"/>
  <c r="O828" i="15"/>
  <c r="P828" i="15" s="1"/>
  <c r="O876" i="15"/>
  <c r="P876" i="15" s="1"/>
  <c r="O417" i="15"/>
  <c r="P417" i="15" s="1"/>
  <c r="O992" i="15"/>
  <c r="P992" i="15" s="1"/>
  <c r="O988" i="15"/>
  <c r="P988" i="15" s="1"/>
  <c r="Q991" i="15"/>
  <c r="Q1000" i="15"/>
  <c r="Q854" i="15"/>
  <c r="Q765" i="15"/>
  <c r="Q249" i="15"/>
  <c r="Q176" i="15"/>
  <c r="Q527" i="15"/>
  <c r="Q13" i="15"/>
  <c r="Q186" i="15"/>
  <c r="Q313" i="15"/>
  <c r="Q232" i="15"/>
  <c r="Q754" i="15"/>
  <c r="Q669" i="15"/>
  <c r="Q456" i="15"/>
  <c r="Q328" i="15"/>
  <c r="Q64" i="15"/>
  <c r="Q808" i="15"/>
  <c r="Q157" i="15"/>
  <c r="Q84" i="15"/>
  <c r="Q567" i="15"/>
  <c r="Q111" i="15"/>
  <c r="Q303" i="15"/>
  <c r="Q367" i="15"/>
  <c r="Q507" i="15"/>
  <c r="Q783" i="15"/>
  <c r="Q420" i="15"/>
  <c r="Q101" i="15"/>
  <c r="Q556" i="15"/>
  <c r="Q620" i="15"/>
  <c r="Q924" i="15"/>
  <c r="Q537" i="15"/>
  <c r="Q665" i="15"/>
  <c r="Q797" i="15"/>
  <c r="Q486" i="15"/>
  <c r="Q746" i="15"/>
  <c r="Q946" i="15"/>
  <c r="Q381" i="15"/>
  <c r="Q580" i="15"/>
  <c r="Q848" i="15"/>
  <c r="Q948" i="15"/>
  <c r="Q969" i="15"/>
  <c r="Q126" i="15"/>
  <c r="Q970" i="15"/>
  <c r="Q716" i="15"/>
  <c r="Q235" i="15"/>
  <c r="Q863" i="15"/>
  <c r="Q416" i="15"/>
  <c r="Q484" i="15"/>
  <c r="Q552" i="15"/>
  <c r="Q616" i="15"/>
  <c r="Q752" i="15"/>
  <c r="Q920" i="15"/>
  <c r="Q98" i="15"/>
  <c r="Q226" i="15"/>
  <c r="Q810" i="15"/>
  <c r="Q878" i="15"/>
  <c r="Q586" i="15"/>
  <c r="Q121" i="15"/>
  <c r="Q48" i="15"/>
  <c r="Q387" i="15"/>
  <c r="Q100" i="15"/>
  <c r="Q918" i="15"/>
  <c r="Q833" i="15"/>
  <c r="Q528" i="15"/>
  <c r="Q281" i="15"/>
  <c r="Q344" i="15"/>
  <c r="Q208" i="15"/>
  <c r="Q695" i="15"/>
  <c r="Q35" i="15"/>
  <c r="Q506" i="15"/>
  <c r="Q250" i="15"/>
  <c r="Q944" i="15"/>
  <c r="Q640" i="15"/>
  <c r="Q77" i="15"/>
  <c r="Q264" i="15"/>
  <c r="Q619" i="15"/>
  <c r="Q479" i="15"/>
  <c r="Q215" i="15"/>
  <c r="Q733" i="15"/>
  <c r="Q424" i="15"/>
  <c r="Q160" i="15"/>
  <c r="Q511" i="15"/>
  <c r="Q115" i="15"/>
  <c r="Q977" i="15"/>
  <c r="Q602" i="15"/>
  <c r="Q346" i="15"/>
  <c r="Q90" i="15"/>
  <c r="Q525" i="15"/>
  <c r="Q744" i="15"/>
  <c r="Q125" i="15"/>
  <c r="Q52" i="15"/>
  <c r="Q667" i="15"/>
  <c r="Q263" i="15"/>
  <c r="Q319" i="15"/>
  <c r="Q44" i="15"/>
  <c r="Q108" i="15"/>
  <c r="Q308" i="15"/>
  <c r="Q372" i="15"/>
  <c r="Q53" i="15"/>
  <c r="Q572" i="15"/>
  <c r="Q704" i="15"/>
  <c r="Q489" i="15"/>
  <c r="Q745" i="15"/>
  <c r="Q54" i="15"/>
  <c r="Q502" i="15"/>
  <c r="Q834" i="15"/>
  <c r="Q962" i="15"/>
  <c r="Q967" i="15"/>
  <c r="Q660" i="15"/>
  <c r="Q732" i="15"/>
  <c r="Q270" i="15"/>
  <c r="Q334" i="15"/>
  <c r="Q590" i="15"/>
  <c r="Q790" i="15"/>
  <c r="Q858" i="15"/>
  <c r="Q187" i="15"/>
  <c r="Q587" i="15"/>
  <c r="Q304" i="15"/>
  <c r="Q305" i="15"/>
  <c r="Q441" i="15"/>
  <c r="Q936" i="15"/>
  <c r="Q485" i="15"/>
  <c r="Q613" i="15"/>
  <c r="Q873" i="15"/>
  <c r="Q50" i="15"/>
  <c r="Q626" i="15"/>
  <c r="Q959" i="15"/>
  <c r="Q881" i="15"/>
  <c r="Q721" i="15"/>
  <c r="Q30" i="15"/>
  <c r="Q158" i="15"/>
  <c r="Q350" i="15"/>
  <c r="Q806" i="15"/>
  <c r="Q938" i="15"/>
  <c r="Q203" i="15"/>
  <c r="Q395" i="15"/>
  <c r="Q811" i="15"/>
  <c r="Q120" i="15"/>
  <c r="Q384" i="15"/>
  <c r="Q129" i="15"/>
  <c r="Q257" i="15"/>
  <c r="Q720" i="15"/>
  <c r="Q757" i="15"/>
  <c r="Q825" i="15"/>
  <c r="Q130" i="15"/>
  <c r="Q258" i="15"/>
  <c r="Q322" i="15"/>
  <c r="Q469" i="15"/>
  <c r="Q576" i="15"/>
  <c r="Q45" i="15"/>
  <c r="Q183" i="15"/>
  <c r="Q763" i="15"/>
  <c r="Q266" i="15"/>
  <c r="Q656" i="15"/>
  <c r="Q89" i="15"/>
  <c r="Q408" i="15"/>
  <c r="Q771" i="15"/>
  <c r="Q355" i="15"/>
  <c r="Q227" i="15"/>
  <c r="Q902" i="15"/>
  <c r="Q634" i="15"/>
  <c r="Q378" i="15"/>
  <c r="Q817" i="15"/>
  <c r="Q557" i="15"/>
  <c r="Q460" i="15"/>
  <c r="Q332" i="15"/>
  <c r="Q683" i="15"/>
  <c r="Q407" i="15"/>
  <c r="Q23" i="15"/>
  <c r="Q170" i="15"/>
  <c r="Q605" i="15"/>
  <c r="Q824" i="15"/>
  <c r="Q297" i="15"/>
  <c r="Q96" i="15"/>
  <c r="Q653" i="15"/>
  <c r="Q608" i="15"/>
  <c r="Q116" i="15"/>
  <c r="Q731" i="15"/>
  <c r="Q31" i="15"/>
  <c r="Q159" i="15"/>
  <c r="Q487" i="15"/>
  <c r="Q691" i="15"/>
  <c r="Q76" i="15"/>
  <c r="Q140" i="15"/>
  <c r="Q204" i="15"/>
  <c r="Q404" i="15"/>
  <c r="Q468" i="15"/>
  <c r="Q213" i="15"/>
  <c r="Q277" i="15"/>
  <c r="Q976" i="15"/>
  <c r="Q713" i="15"/>
  <c r="Q845" i="15"/>
  <c r="Q406" i="15"/>
  <c r="Q666" i="15"/>
  <c r="Q961" i="15"/>
  <c r="Q437" i="15"/>
  <c r="Q564" i="15"/>
  <c r="Q545" i="15"/>
  <c r="Q402" i="15"/>
  <c r="Q926" i="15"/>
  <c r="O4" i="15"/>
  <c r="O9" i="15"/>
  <c r="O5" i="15"/>
  <c r="O10" i="15"/>
  <c r="O6" i="15"/>
  <c r="O3" i="15"/>
  <c r="O11" i="15"/>
  <c r="O8" i="15"/>
  <c r="O7" i="15"/>
  <c r="O12" i="15"/>
  <c r="Q658" i="15" l="1"/>
  <c r="Q579" i="15"/>
  <c r="Q784" i="15"/>
  <c r="Q671" i="15"/>
  <c r="Q662" i="15"/>
  <c r="Q941" i="15"/>
  <c r="Q177" i="15"/>
  <c r="Q59" i="15"/>
  <c r="Q877" i="15"/>
  <c r="Q940" i="15"/>
  <c r="Q929" i="15"/>
  <c r="Q97" i="15"/>
  <c r="Q885" i="15"/>
  <c r="Q358" i="15"/>
  <c r="Q995" i="15"/>
  <c r="Q860" i="15"/>
  <c r="Q342" i="15"/>
  <c r="Q540" i="15"/>
  <c r="Q248" i="15"/>
  <c r="Q913" i="15"/>
  <c r="Q512" i="15"/>
  <c r="Q883" i="15"/>
  <c r="Q606" i="15"/>
  <c r="Q741" i="15"/>
  <c r="Q681" i="15"/>
  <c r="Q647" i="15"/>
  <c r="Q943" i="15"/>
  <c r="Q857" i="15"/>
  <c r="Q867" i="15"/>
  <c r="Q692" i="15"/>
  <c r="Q866" i="15"/>
  <c r="Q559" i="15"/>
  <c r="Q199" i="15"/>
  <c r="Q380" i="15"/>
  <c r="Q439" i="15"/>
  <c r="Q560" i="15"/>
  <c r="Q950" i="15"/>
  <c r="Q823" i="15"/>
  <c r="Q144" i="15"/>
  <c r="Q693" i="15"/>
  <c r="Q193" i="15"/>
  <c r="Q722" i="15"/>
  <c r="Q847" i="15"/>
  <c r="Q445" i="15"/>
  <c r="Q87" i="15"/>
  <c r="Q951" i="15"/>
  <c r="Q291" i="15"/>
  <c r="Q624" i="15"/>
  <c r="Q293" i="15"/>
  <c r="Q872" i="15"/>
  <c r="Q373" i="15"/>
  <c r="Q288" i="15"/>
  <c r="Q821" i="15"/>
  <c r="Q516" i="15"/>
  <c r="Q522" i="15"/>
  <c r="Q80" i="15"/>
  <c r="Q259" i="15"/>
  <c r="Q521" i="15"/>
  <c r="Q451" i="15"/>
  <c r="Q338" i="15"/>
  <c r="Q794" i="15"/>
  <c r="Q798" i="15"/>
  <c r="Q278" i="15"/>
  <c r="Q184" i="15"/>
  <c r="Q919" i="15"/>
  <c r="Q309" i="15"/>
  <c r="Q554" i="15"/>
  <c r="Q163" i="15"/>
  <c r="Q509" i="15"/>
  <c r="Q966" i="15"/>
  <c r="Q755" i="15"/>
  <c r="Q670" i="15"/>
  <c r="Q68" i="15"/>
  <c r="Q182" i="15"/>
  <c r="Q63" i="15"/>
  <c r="Q759" i="15"/>
  <c r="Q295" i="15"/>
  <c r="Q212" i="15"/>
  <c r="Q269" i="15"/>
  <c r="Q535" i="15"/>
  <c r="Q542" i="15"/>
  <c r="Q279" i="15"/>
  <c r="Q501" i="15"/>
  <c r="Q447" i="15"/>
  <c r="Q462" i="15"/>
  <c r="Q705" i="15"/>
  <c r="Q403" i="15"/>
  <c r="Q466" i="15"/>
  <c r="Q764" i="15"/>
  <c r="Q409" i="15"/>
  <c r="Q767" i="15"/>
  <c r="Q287" i="15"/>
  <c r="Q463" i="15"/>
  <c r="Q307" i="15"/>
  <c r="Q397" i="15"/>
  <c r="Q234" i="15"/>
  <c r="Q330" i="15"/>
  <c r="Q750" i="15"/>
  <c r="Q242" i="15"/>
  <c r="Q632" i="15"/>
  <c r="Q368" i="15"/>
  <c r="Q315" i="15"/>
  <c r="Q723" i="15"/>
  <c r="Q135" i="15"/>
  <c r="Q233" i="15"/>
  <c r="Q747" i="15"/>
  <c r="Q377" i="15"/>
  <c r="Q563" i="15"/>
  <c r="Q394" i="15"/>
  <c r="Q715" i="15"/>
  <c r="Q814" i="15"/>
  <c r="Q597" i="15"/>
  <c r="Q230" i="15"/>
  <c r="Q643" i="15"/>
  <c r="Q239" i="15"/>
  <c r="Q423" i="15"/>
  <c r="Q679" i="15"/>
  <c r="Q137" i="15"/>
  <c r="P11" i="15"/>
  <c r="AB21" i="14"/>
  <c r="P5" i="15"/>
  <c r="AB15" i="14"/>
  <c r="P20" i="15"/>
  <c r="AB30" i="14"/>
  <c r="P24" i="15"/>
  <c r="AB34" i="14"/>
  <c r="P47" i="15"/>
  <c r="AB57" i="14"/>
  <c r="P41" i="15"/>
  <c r="AB51" i="14"/>
  <c r="P29" i="15"/>
  <c r="AB39" i="14"/>
  <c r="P33" i="15"/>
  <c r="AB43" i="14"/>
  <c r="P16" i="15"/>
  <c r="AB26" i="14"/>
  <c r="P35" i="15"/>
  <c r="AB45" i="14"/>
  <c r="P12" i="15"/>
  <c r="AB22" i="14"/>
  <c r="P9" i="15"/>
  <c r="AB19" i="14"/>
  <c r="P43" i="15"/>
  <c r="AB53" i="14"/>
  <c r="P38" i="15"/>
  <c r="AB48" i="14"/>
  <c r="P17" i="15"/>
  <c r="AB27" i="14"/>
  <c r="P19" i="15"/>
  <c r="AB29" i="14"/>
  <c r="P34" i="15"/>
  <c r="AB44" i="14"/>
  <c r="P46" i="15"/>
  <c r="AB56" i="14"/>
  <c r="P18" i="15"/>
  <c r="AB28" i="14"/>
  <c r="P21" i="15"/>
  <c r="AB31" i="14"/>
  <c r="P30" i="15"/>
  <c r="AB40" i="14"/>
  <c r="P37" i="15"/>
  <c r="AB47" i="14"/>
  <c r="P39" i="15"/>
  <c r="AB49" i="14"/>
  <c r="P14" i="15"/>
  <c r="AB24" i="14"/>
  <c r="P48" i="15"/>
  <c r="AB58" i="14"/>
  <c r="P23" i="15"/>
  <c r="AB33" i="14"/>
  <c r="P3" i="15"/>
  <c r="AB13" i="14"/>
  <c r="P6" i="15"/>
  <c r="AB16" i="14"/>
  <c r="P32" i="15"/>
  <c r="AB42" i="14"/>
  <c r="P36" i="15"/>
  <c r="AB46" i="14"/>
  <c r="P26" i="15"/>
  <c r="AB36" i="14"/>
  <c r="P28" i="15"/>
  <c r="AB38" i="14"/>
  <c r="P50" i="15"/>
  <c r="AB60" i="14"/>
  <c r="P31" i="15"/>
  <c r="AB41" i="14"/>
  <c r="P7" i="15"/>
  <c r="AB17" i="14"/>
  <c r="P4" i="15"/>
  <c r="AB14" i="14"/>
  <c r="P8" i="15"/>
  <c r="AB18" i="14"/>
  <c r="P10" i="15"/>
  <c r="AB20" i="14"/>
  <c r="P15" i="15"/>
  <c r="AB25" i="14"/>
  <c r="P27" i="15"/>
  <c r="AB37" i="14"/>
  <c r="P42" i="15"/>
  <c r="AB52" i="14"/>
  <c r="P25" i="15"/>
  <c r="AB35" i="14"/>
  <c r="P40" i="15"/>
  <c r="AB50" i="14"/>
  <c r="P51" i="15"/>
  <c r="AB61" i="14"/>
  <c r="P44" i="15"/>
  <c r="AB54" i="14"/>
  <c r="P22" i="15"/>
  <c r="AB32" i="14"/>
  <c r="P49" i="15"/>
  <c r="AB59" i="14"/>
  <c r="P45" i="15"/>
  <c r="AB55" i="14"/>
  <c r="P13" i="15"/>
  <c r="AB23" i="14"/>
  <c r="P2" i="15"/>
  <c r="AB12" i="14"/>
  <c r="Q481" i="15"/>
  <c r="Q779" i="15"/>
  <c r="Q851" i="15"/>
  <c r="Q598" i="15"/>
  <c r="Q151" i="15"/>
  <c r="Q520" i="15"/>
  <c r="Q895" i="15"/>
  <c r="Q333" i="15"/>
  <c r="Q953" i="15"/>
  <c r="Q419" i="15"/>
  <c r="Q792" i="15"/>
  <c r="Q853" i="15"/>
  <c r="Q246" i="15"/>
  <c r="Q930" i="15"/>
  <c r="Q740" i="15"/>
  <c r="Q547" i="15"/>
  <c r="Q787" i="15"/>
  <c r="Q661" i="15"/>
  <c r="Q361" i="15"/>
  <c r="Q274" i="15"/>
  <c r="Q769" i="15"/>
  <c r="Q596" i="15"/>
  <c r="Q777" i="15"/>
  <c r="Q804" i="15"/>
  <c r="Q189" i="15"/>
  <c r="Q734" i="15"/>
  <c r="Q310" i="15"/>
  <c r="Q617" i="15"/>
  <c r="Q298" i="15"/>
  <c r="Q152" i="15"/>
  <c r="Q780" i="15"/>
  <c r="Q317" i="15"/>
  <c r="Q220" i="15"/>
  <c r="Q29" i="15"/>
  <c r="Q415" i="15"/>
  <c r="Q682" i="15"/>
  <c r="Q985" i="15"/>
  <c r="Q138" i="15"/>
  <c r="Q533" i="15"/>
  <c r="Q236" i="15"/>
  <c r="Q476" i="15"/>
  <c r="Q882" i="15"/>
  <c r="Q583" i="15"/>
  <c r="Q459" i="15"/>
  <c r="Q340" i="15"/>
  <c r="Q131" i="15"/>
  <c r="Q490" i="15"/>
  <c r="Q299" i="15"/>
  <c r="Q706" i="15"/>
  <c r="Q644" i="15"/>
  <c r="Q122" i="15"/>
  <c r="Q99" i="15"/>
  <c r="Q302" i="15"/>
  <c r="Q534" i="15"/>
  <c r="Q472" i="15"/>
  <c r="Q442" i="15"/>
  <c r="Q859" i="15"/>
  <c r="Q575" i="15"/>
  <c r="Q933" i="15"/>
  <c r="R698" i="15"/>
  <c r="R609" i="15"/>
  <c r="R107" i="15"/>
  <c r="R720" i="15"/>
  <c r="R489" i="15"/>
  <c r="R766" i="15"/>
  <c r="R625" i="15"/>
  <c r="R836" i="15"/>
  <c r="R264" i="15"/>
  <c r="R686" i="15"/>
  <c r="R96" i="15"/>
  <c r="R808" i="15"/>
  <c r="R303" i="15"/>
  <c r="R381" i="15"/>
  <c r="R350" i="15"/>
  <c r="R811" i="15"/>
  <c r="R285" i="15"/>
  <c r="R668" i="15"/>
  <c r="R967" i="15"/>
  <c r="R641" i="15"/>
  <c r="R938" i="15"/>
  <c r="R936" i="15"/>
  <c r="R810" i="15"/>
  <c r="R304" i="15"/>
  <c r="R484" i="15"/>
  <c r="R613" i="15"/>
  <c r="R258" i="15"/>
  <c r="R959" i="15"/>
  <c r="R732" i="15"/>
  <c r="R976" i="15"/>
  <c r="R111" i="15"/>
  <c r="R977" i="15"/>
  <c r="R424" i="15"/>
  <c r="R407" i="15"/>
  <c r="R817" i="15"/>
  <c r="R695" i="15"/>
  <c r="R89" i="15"/>
  <c r="R854" i="15"/>
  <c r="R108" i="15"/>
  <c r="R456" i="15"/>
  <c r="R881" i="15"/>
  <c r="R833" i="15"/>
  <c r="R297" i="15"/>
  <c r="R263" i="15"/>
  <c r="R404" i="15"/>
  <c r="R640" i="15"/>
  <c r="R926" i="15"/>
  <c r="R824" i="15"/>
  <c r="R731" i="15"/>
  <c r="R634" i="15"/>
  <c r="R656" i="15"/>
  <c r="R332" i="15"/>
  <c r="R713" i="15"/>
  <c r="Q701" i="15"/>
  <c r="R102" i="15"/>
  <c r="R446" i="15"/>
  <c r="R546" i="15"/>
  <c r="R357" i="15"/>
  <c r="R496" i="15"/>
  <c r="R510" i="15"/>
  <c r="R694" i="15"/>
  <c r="R443" i="15"/>
  <c r="R688" i="15"/>
  <c r="R603" i="15"/>
  <c r="R840" i="15"/>
  <c r="R666" i="15"/>
  <c r="R513" i="15"/>
  <c r="R716" i="15"/>
  <c r="R552" i="15"/>
  <c r="R354" i="15"/>
  <c r="R667" i="15"/>
  <c r="R595" i="15"/>
  <c r="R665" i="15"/>
  <c r="R614" i="15"/>
  <c r="R660" i="15"/>
  <c r="R334" i="15"/>
  <c r="R363" i="15"/>
  <c r="R289" i="15"/>
  <c r="R98" i="15"/>
  <c r="Q150" i="15"/>
  <c r="Q668" i="15"/>
  <c r="Q49" i="15"/>
  <c r="Q641" i="15"/>
  <c r="Q595" i="15"/>
  <c r="Q354" i="15"/>
  <c r="Q289" i="15"/>
  <c r="Q363" i="15"/>
  <c r="Q614" i="15"/>
  <c r="Q166" i="15"/>
  <c r="Q443" i="15"/>
  <c r="Q862" i="15"/>
  <c r="Q24" i="15"/>
  <c r="Q401" i="15"/>
  <c r="R899" i="15"/>
  <c r="Q147" i="15"/>
  <c r="R426" i="15"/>
  <c r="R547" i="15"/>
  <c r="Q141" i="15"/>
  <c r="R965" i="15"/>
  <c r="R99" i="15"/>
  <c r="R803" i="15"/>
  <c r="Q153" i="15"/>
  <c r="R985" i="15"/>
  <c r="R960" i="15"/>
  <c r="R655" i="15"/>
  <c r="R888" i="15"/>
  <c r="R740" i="15"/>
  <c r="R831" i="15"/>
  <c r="R71" i="15"/>
  <c r="R476" i="15"/>
  <c r="R243" i="15"/>
  <c r="Q169" i="15"/>
  <c r="R490" i="15"/>
  <c r="R583" i="15"/>
  <c r="Q205" i="15"/>
  <c r="R835" i="15"/>
  <c r="Q217" i="15"/>
  <c r="R74" i="15"/>
  <c r="R246" i="15"/>
  <c r="R882" i="15"/>
  <c r="R596" i="15"/>
  <c r="R769" i="15"/>
  <c r="R674" i="15"/>
  <c r="R299" i="15"/>
  <c r="R236" i="15"/>
  <c r="R533" i="15"/>
  <c r="R459" i="15"/>
  <c r="R340" i="15"/>
  <c r="R488" i="15"/>
  <c r="R617" i="15"/>
  <c r="R310" i="15"/>
  <c r="R930" i="15"/>
  <c r="R644" i="15"/>
  <c r="R853" i="15"/>
  <c r="R706" i="15"/>
  <c r="R315" i="15"/>
  <c r="R368" i="15"/>
  <c r="R661" i="15"/>
  <c r="R872" i="15"/>
  <c r="R100" i="15"/>
  <c r="R279" i="15"/>
  <c r="R298" i="15"/>
  <c r="R361" i="15"/>
  <c r="R787" i="15"/>
  <c r="R734" i="15"/>
  <c r="R295" i="15"/>
  <c r="R451" i="15"/>
  <c r="R373" i="15"/>
  <c r="R521" i="15"/>
  <c r="R798" i="15"/>
  <c r="R516" i="15"/>
  <c r="R705" i="15"/>
  <c r="R542" i="15"/>
  <c r="R920" i="15"/>
  <c r="R794" i="15"/>
  <c r="R423" i="15"/>
  <c r="R239" i="15"/>
  <c r="R723" i="15"/>
  <c r="R308" i="15"/>
  <c r="R309" i="15"/>
  <c r="R804" i="15"/>
  <c r="R777" i="15"/>
  <c r="R278" i="15"/>
  <c r="R746" i="15"/>
  <c r="R317" i="15"/>
  <c r="R780" i="15"/>
  <c r="R821" i="15"/>
  <c r="R462" i="15"/>
  <c r="R919" i="15"/>
  <c r="R535" i="15"/>
  <c r="R288" i="15"/>
  <c r="R441" i="15"/>
  <c r="R597" i="15"/>
  <c r="R242" i="15"/>
  <c r="R755" i="15"/>
  <c r="R632" i="15"/>
  <c r="R757" i="15"/>
  <c r="R466" i="15"/>
  <c r="R814" i="15"/>
  <c r="R447" i="15"/>
  <c r="R759" i="15"/>
  <c r="R620" i="15"/>
  <c r="R767" i="15"/>
  <c r="R608" i="15"/>
  <c r="R307" i="15"/>
  <c r="R233" i="15"/>
  <c r="R554" i="15"/>
  <c r="R683" i="15"/>
  <c r="R269" i="15"/>
  <c r="R249" i="15"/>
  <c r="R63" i="15"/>
  <c r="R234" i="15"/>
  <c r="R834" i="15"/>
  <c r="R715" i="15"/>
  <c r="R403" i="15"/>
  <c r="R966" i="15"/>
  <c r="R230" i="15"/>
  <c r="R68" i="15"/>
  <c r="R509" i="15"/>
  <c r="R679" i="15"/>
  <c r="R563" i="15"/>
  <c r="R670" i="15"/>
  <c r="R501" i="15"/>
  <c r="R287" i="15"/>
  <c r="Q405" i="15"/>
  <c r="Q18" i="15"/>
  <c r="R274" i="15"/>
  <c r="R997" i="15"/>
  <c r="R682" i="15"/>
  <c r="R472" i="15"/>
  <c r="R659" i="15"/>
  <c r="R439" i="15"/>
  <c r="R433" i="15"/>
  <c r="R822" i="15"/>
  <c r="R747" i="15"/>
  <c r="R377" i="15"/>
  <c r="R378" i="15"/>
  <c r="R259" i="15"/>
  <c r="R80" i="15"/>
  <c r="R397" i="15"/>
  <c r="R330" i="15"/>
  <c r="R522" i="15"/>
  <c r="R859" i="15"/>
  <c r="R534" i="15"/>
  <c r="R409" i="15"/>
  <c r="R575" i="15"/>
  <c r="R463" i="15"/>
  <c r="R653" i="15"/>
  <c r="R579" i="15"/>
  <c r="R560" i="15"/>
  <c r="R950" i="15"/>
  <c r="R883" i="15"/>
  <c r="R512" i="15"/>
  <c r="R442" i="15"/>
  <c r="R291" i="15"/>
  <c r="R469" i="15"/>
  <c r="R394" i="15"/>
  <c r="R823" i="15"/>
  <c r="R87" i="15"/>
  <c r="R929" i="15"/>
  <c r="R511" i="15"/>
  <c r="R346" i="15"/>
  <c r="R380" i="15"/>
  <c r="R643" i="15"/>
  <c r="R372" i="15"/>
  <c r="R540" i="15"/>
  <c r="R681" i="15"/>
  <c r="R342" i="15"/>
  <c r="R946" i="15"/>
  <c r="R692" i="15"/>
  <c r="R885" i="15"/>
  <c r="R722" i="15"/>
  <c r="R395" i="15"/>
  <c r="R384" i="15"/>
  <c r="R693" i="15"/>
  <c r="R662" i="15"/>
  <c r="R248" i="15"/>
  <c r="R367" i="15"/>
  <c r="R867" i="15"/>
  <c r="R420" i="15"/>
  <c r="R445" i="15"/>
  <c r="R940" i="15"/>
  <c r="R877" i="15"/>
  <c r="R406" i="15"/>
  <c r="R866" i="15"/>
  <c r="R437" i="15"/>
  <c r="R948" i="15"/>
  <c r="R606" i="15"/>
  <c r="R59" i="15"/>
  <c r="R671" i="15"/>
  <c r="R416" i="15"/>
  <c r="R616" i="15"/>
  <c r="R741" i="15"/>
  <c r="R402" i="15"/>
  <c r="R860" i="15"/>
  <c r="R784" i="15"/>
  <c r="R941" i="15"/>
  <c r="R658" i="15"/>
  <c r="R995" i="15"/>
  <c r="R806" i="15"/>
  <c r="R358" i="15"/>
  <c r="R293" i="15"/>
  <c r="R559" i="15"/>
  <c r="R567" i="15"/>
  <c r="R913" i="15"/>
  <c r="R647" i="15"/>
  <c r="R624" i="15"/>
  <c r="R943" i="15"/>
  <c r="R951" i="15"/>
  <c r="R576" i="15"/>
  <c r="R506" i="15"/>
  <c r="R355" i="15"/>
  <c r="R528" i="15"/>
  <c r="R580" i="15"/>
  <c r="R479" i="15"/>
  <c r="R771" i="15"/>
  <c r="R691" i="15"/>
  <c r="R235" i="15"/>
  <c r="R754" i="15"/>
  <c r="R507" i="15"/>
  <c r="R557" i="15"/>
  <c r="R590" i="15"/>
  <c r="R281" i="15"/>
  <c r="R387" i="15"/>
  <c r="R408" i="15"/>
  <c r="R266" i="15"/>
  <c r="Q702" i="15"/>
  <c r="R598" i="15"/>
  <c r="R481" i="15"/>
  <c r="R270" i="15"/>
  <c r="R520" i="15"/>
  <c r="R619" i="15"/>
  <c r="R763" i="15"/>
  <c r="R605" i="15"/>
  <c r="R328" i="15"/>
  <c r="R84" i="15"/>
  <c r="R783" i="15"/>
  <c r="R704" i="15"/>
  <c r="R845" i="15"/>
  <c r="R486" i="15"/>
  <c r="R961" i="15"/>
  <c r="R848" i="15"/>
  <c r="R970" i="15"/>
  <c r="R587" i="15"/>
  <c r="R257" i="15"/>
  <c r="R744" i="15"/>
  <c r="R487" i="15"/>
  <c r="R76" i="15"/>
  <c r="R101" i="15"/>
  <c r="R556" i="15"/>
  <c r="R537" i="15"/>
  <c r="R502" i="15"/>
  <c r="R962" i="15"/>
  <c r="R564" i="15"/>
  <c r="R545" i="15"/>
  <c r="R790" i="15"/>
  <c r="R863" i="15"/>
  <c r="R752" i="15"/>
  <c r="R873" i="15"/>
  <c r="R626" i="15"/>
  <c r="R1000" i="15"/>
  <c r="R305" i="15"/>
  <c r="R485" i="15"/>
  <c r="R878" i="15"/>
  <c r="R825" i="15"/>
  <c r="R969" i="15"/>
  <c r="R745" i="15"/>
  <c r="R468" i="15"/>
  <c r="R319" i="15"/>
  <c r="R602" i="15"/>
  <c r="R64" i="15"/>
  <c r="R669" i="15"/>
  <c r="R232" i="15"/>
  <c r="R944" i="15"/>
  <c r="R902" i="15"/>
  <c r="R527" i="15"/>
  <c r="R344" i="15"/>
  <c r="R765" i="15"/>
  <c r="R924" i="15"/>
  <c r="R115" i="15"/>
  <c r="R77" i="15"/>
  <c r="R525" i="15"/>
  <c r="R572" i="15"/>
  <c r="R721" i="15"/>
  <c r="R918" i="15"/>
  <c r="R90" i="15"/>
  <c r="R277" i="15"/>
  <c r="R313" i="15"/>
  <c r="R586" i="15"/>
  <c r="R733" i="15"/>
  <c r="R250" i="15"/>
  <c r="R991" i="15"/>
  <c r="Q831" i="15"/>
  <c r="Q71" i="15"/>
  <c r="Q888" i="15"/>
  <c r="Q426" i="15"/>
  <c r="Q674" i="15"/>
  <c r="Q74" i="15"/>
  <c r="Q243" i="15"/>
  <c r="Q965" i="15"/>
  <c r="Q488" i="15"/>
  <c r="Q41" i="15"/>
  <c r="Q960" i="15"/>
  <c r="Q803" i="15"/>
  <c r="Q655" i="15"/>
  <c r="Q835" i="15"/>
  <c r="Q899" i="15"/>
  <c r="R224" i="15"/>
  <c r="R229" i="15"/>
  <c r="R204" i="15"/>
  <c r="R213" i="15"/>
  <c r="R208" i="15"/>
  <c r="R205" i="15"/>
  <c r="R217" i="15"/>
  <c r="R189" i="15"/>
  <c r="R220" i="15"/>
  <c r="R182" i="15"/>
  <c r="R187" i="15"/>
  <c r="R186" i="15"/>
  <c r="R184" i="15"/>
  <c r="R212" i="15"/>
  <c r="R199" i="15"/>
  <c r="R177" i="15"/>
  <c r="R176" i="15"/>
  <c r="R203" i="15"/>
  <c r="R183" i="15"/>
  <c r="R215" i="15"/>
  <c r="R227" i="15"/>
  <c r="Q149" i="15"/>
  <c r="Q659" i="15"/>
  <c r="Q433" i="15"/>
  <c r="Q162" i="15"/>
  <c r="Q997" i="15"/>
  <c r="Q822" i="15"/>
  <c r="R156" i="15"/>
  <c r="R150" i="15"/>
  <c r="R123" i="15"/>
  <c r="R127" i="15"/>
  <c r="R166" i="15"/>
  <c r="R120" i="15"/>
  <c r="R140" i="15"/>
  <c r="R125" i="15"/>
  <c r="R170" i="15"/>
  <c r="R141" i="15"/>
  <c r="R153" i="15"/>
  <c r="R169" i="15"/>
  <c r="R122" i="15"/>
  <c r="R131" i="15"/>
  <c r="R138" i="15"/>
  <c r="R152" i="15"/>
  <c r="R135" i="15"/>
  <c r="R163" i="15"/>
  <c r="Q155" i="15"/>
  <c r="R144" i="15"/>
  <c r="R137" i="15"/>
  <c r="R157" i="15"/>
  <c r="R160" i="15"/>
  <c r="R159" i="15"/>
  <c r="R126" i="15"/>
  <c r="R158" i="15"/>
  <c r="R129" i="15"/>
  <c r="R130" i="15"/>
  <c r="R116" i="15"/>
  <c r="R121" i="15"/>
  <c r="Q40" i="15"/>
  <c r="Q56" i="15"/>
  <c r="W61" i="14"/>
  <c r="U61" i="14" s="1"/>
  <c r="Z12" i="14" s="1"/>
  <c r="W54" i="14"/>
  <c r="U54" i="14" s="1"/>
  <c r="Y54" i="14" s="1"/>
  <c r="W32" i="14"/>
  <c r="U32" i="14" s="1"/>
  <c r="W59" i="14"/>
  <c r="W55" i="14"/>
  <c r="U55" i="14" s="1"/>
  <c r="Y55" i="14" s="1"/>
  <c r="W23" i="14"/>
  <c r="U23" i="14" s="1"/>
  <c r="Y23" i="14" s="1"/>
  <c r="W51" i="14"/>
  <c r="U51" i="14" s="1"/>
  <c r="W39" i="14"/>
  <c r="U39" i="14" s="1"/>
  <c r="W43" i="14"/>
  <c r="W26" i="14"/>
  <c r="W45" i="14"/>
  <c r="U45" i="14" s="1"/>
  <c r="Y45" i="14" s="1"/>
  <c r="W49" i="14"/>
  <c r="U49" i="14" s="1"/>
  <c r="Y49" i="14" s="1"/>
  <c r="W24" i="14"/>
  <c r="U24" i="14" s="1"/>
  <c r="Y24" i="14" s="1"/>
  <c r="W58" i="14"/>
  <c r="U58" i="14" s="1"/>
  <c r="Y58" i="14" s="1"/>
  <c r="W33" i="14"/>
  <c r="U33" i="14" s="1"/>
  <c r="Y33" i="14" s="1"/>
  <c r="W38" i="14"/>
  <c r="U38" i="14" s="1"/>
  <c r="W60" i="14"/>
  <c r="W41" i="14"/>
  <c r="W12" i="14"/>
  <c r="Q224" i="15"/>
  <c r="Q22" i="15"/>
  <c r="Q840" i="15"/>
  <c r="Q127" i="15"/>
  <c r="Q546" i="15"/>
  <c r="Q107" i="15"/>
  <c r="Q229" i="15"/>
  <c r="Q609" i="15"/>
  <c r="Q694" i="15"/>
  <c r="Q836" i="15"/>
  <c r="Q510" i="15"/>
  <c r="Q766" i="15"/>
  <c r="Q357" i="15"/>
  <c r="Q156" i="15"/>
  <c r="Q446" i="15"/>
  <c r="Q102" i="15"/>
  <c r="Q603" i="15"/>
  <c r="Q51" i="15"/>
  <c r="Q513" i="15"/>
  <c r="Q285" i="15"/>
  <c r="R9" i="15"/>
  <c r="W19" i="14"/>
  <c r="R4" i="15"/>
  <c r="W14" i="14"/>
  <c r="R57" i="15"/>
  <c r="R15" i="15"/>
  <c r="W25" i="14"/>
  <c r="R27" i="15"/>
  <c r="W37" i="14"/>
  <c r="R42" i="15"/>
  <c r="W52" i="14"/>
  <c r="R25" i="15"/>
  <c r="W35" i="14"/>
  <c r="W50" i="14"/>
  <c r="R7" i="15"/>
  <c r="W17" i="14"/>
  <c r="R8" i="15"/>
  <c r="W18" i="14"/>
  <c r="R58" i="15"/>
  <c r="R20" i="15"/>
  <c r="W30" i="14"/>
  <c r="R24" i="15"/>
  <c r="W34" i="14"/>
  <c r="R47" i="15"/>
  <c r="W57" i="14"/>
  <c r="R12" i="15"/>
  <c r="W22" i="14"/>
  <c r="R6" i="15"/>
  <c r="W16" i="14"/>
  <c r="R10" i="15"/>
  <c r="W20" i="14"/>
  <c r="R11" i="15"/>
  <c r="W21" i="14"/>
  <c r="R5" i="15"/>
  <c r="W15" i="14"/>
  <c r="R43" i="15"/>
  <c r="W53" i="14"/>
  <c r="R38" i="15"/>
  <c r="W48" i="14"/>
  <c r="R17" i="15"/>
  <c r="W27" i="14"/>
  <c r="R19" i="15"/>
  <c r="W29" i="14"/>
  <c r="R34" i="15"/>
  <c r="W44" i="14"/>
  <c r="R46" i="15"/>
  <c r="W56" i="14"/>
  <c r="R18" i="15"/>
  <c r="W28" i="14"/>
  <c r="R21" i="15"/>
  <c r="W31" i="14"/>
  <c r="R30" i="15"/>
  <c r="W40" i="14"/>
  <c r="R37" i="15"/>
  <c r="W47" i="14"/>
  <c r="R3" i="15"/>
  <c r="W13" i="14"/>
  <c r="R32" i="15"/>
  <c r="W42" i="14"/>
  <c r="R36" i="15"/>
  <c r="W46" i="14"/>
  <c r="R26" i="15"/>
  <c r="W36" i="14"/>
  <c r="R55" i="15"/>
  <c r="R2" i="15"/>
  <c r="Q496" i="15"/>
  <c r="Q686" i="15"/>
  <c r="Q123" i="15"/>
  <c r="Q698" i="15"/>
  <c r="Q688" i="15"/>
  <c r="Q625" i="15"/>
  <c r="R992" i="15"/>
  <c r="Q983" i="15"/>
  <c r="R983" i="15"/>
  <c r="R846" i="15"/>
  <c r="Q578" i="15"/>
  <c r="R578" i="15"/>
  <c r="Q996" i="15"/>
  <c r="R996" i="15"/>
  <c r="R894" i="15"/>
  <c r="R306" i="15"/>
  <c r="Q793" i="15"/>
  <c r="R793" i="15"/>
  <c r="Q816" i="15"/>
  <c r="R816" i="15"/>
  <c r="R353" i="15"/>
  <c r="R320" i="15"/>
  <c r="Q735" i="15"/>
  <c r="R735" i="15"/>
  <c r="Q267" i="15"/>
  <c r="R267" i="15"/>
  <c r="Q431" i="15"/>
  <c r="R431" i="15"/>
  <c r="Q526" i="15"/>
  <c r="R526" i="15"/>
  <c r="Q78" i="15"/>
  <c r="R78" i="15"/>
  <c r="Q577" i="15"/>
  <c r="R577" i="15"/>
  <c r="Q712" i="15"/>
  <c r="R712" i="15"/>
  <c r="Q365" i="15"/>
  <c r="R365" i="15"/>
  <c r="R898" i="15"/>
  <c r="R550" i="15"/>
  <c r="Q214" i="15"/>
  <c r="R214" i="15"/>
  <c r="Q813" i="15"/>
  <c r="R813" i="15"/>
  <c r="R473" i="15"/>
  <c r="Q604" i="15"/>
  <c r="R604" i="15"/>
  <c r="R245" i="15"/>
  <c r="R356" i="15"/>
  <c r="Q975" i="15"/>
  <c r="R975" i="15"/>
  <c r="Q523" i="15"/>
  <c r="R523" i="15"/>
  <c r="Q175" i="15"/>
  <c r="R175" i="15"/>
  <c r="Q327" i="15"/>
  <c r="R327" i="15"/>
  <c r="R180" i="15"/>
  <c r="R544" i="15"/>
  <c r="R474" i="15"/>
  <c r="Q371" i="15"/>
  <c r="R371" i="15"/>
  <c r="R192" i="15"/>
  <c r="R492" i="15"/>
  <c r="Q106" i="15"/>
  <c r="R106" i="15"/>
  <c r="R904" i="15"/>
  <c r="R515" i="15"/>
  <c r="Q164" i="15"/>
  <c r="R164" i="15"/>
  <c r="R237" i="15"/>
  <c r="Q749" i="15"/>
  <c r="R749" i="15"/>
  <c r="R838" i="15"/>
  <c r="Q323" i="15"/>
  <c r="R323" i="15"/>
  <c r="R915" i="15"/>
  <c r="Q864" i="15"/>
  <c r="R864" i="15"/>
  <c r="Q458" i="15"/>
  <c r="R458" i="15"/>
  <c r="Q73" i="15"/>
  <c r="R73" i="15"/>
  <c r="Q947" i="15"/>
  <c r="R947" i="15"/>
  <c r="R339" i="15"/>
  <c r="Q802" i="15"/>
  <c r="R802" i="15"/>
  <c r="Q717" i="15"/>
  <c r="R717" i="15"/>
  <c r="Q221" i="15"/>
  <c r="R221" i="15"/>
  <c r="Q148" i="15"/>
  <c r="R148" i="15"/>
  <c r="Q495" i="15"/>
  <c r="R495" i="15"/>
  <c r="R271" i="15"/>
  <c r="R539" i="15"/>
  <c r="Q815" i="15"/>
  <c r="R815" i="15"/>
  <c r="Q188" i="15"/>
  <c r="R188" i="15"/>
  <c r="R452" i="15"/>
  <c r="Q261" i="15"/>
  <c r="R261" i="15"/>
  <c r="Q524" i="15"/>
  <c r="R524" i="15"/>
  <c r="R788" i="15"/>
  <c r="Q569" i="15"/>
  <c r="R569" i="15"/>
  <c r="Q829" i="15"/>
  <c r="R829" i="15"/>
  <c r="R134" i="15"/>
  <c r="Q390" i="15"/>
  <c r="R390" i="15"/>
  <c r="Q646" i="15"/>
  <c r="R646" i="15"/>
  <c r="R914" i="15"/>
  <c r="R884" i="15"/>
  <c r="R548" i="15"/>
  <c r="Q812" i="15"/>
  <c r="R812" i="15"/>
  <c r="Q593" i="15"/>
  <c r="R593" i="15"/>
  <c r="R917" i="15"/>
  <c r="R318" i="15"/>
  <c r="Q654" i="15"/>
  <c r="R654" i="15"/>
  <c r="Q591" i="15"/>
  <c r="R591" i="15"/>
  <c r="Q171" i="15"/>
  <c r="R171" i="15"/>
  <c r="R519" i="15"/>
  <c r="Q931" i="15"/>
  <c r="R931" i="15"/>
  <c r="Q352" i="15"/>
  <c r="R352" i="15"/>
  <c r="Q241" i="15"/>
  <c r="R241" i="15"/>
  <c r="R584" i="15"/>
  <c r="Q453" i="15"/>
  <c r="R453" i="15"/>
  <c r="Q809" i="15"/>
  <c r="R809" i="15"/>
  <c r="Q194" i="15"/>
  <c r="R194" i="15"/>
  <c r="Q610" i="15"/>
  <c r="R610" i="15"/>
  <c r="Q923" i="15"/>
  <c r="R923" i="15"/>
  <c r="R990" i="15"/>
  <c r="R869" i="15"/>
  <c r="R174" i="15"/>
  <c r="R430" i="15"/>
  <c r="Q690" i="15"/>
  <c r="R690" i="15"/>
  <c r="R954" i="15"/>
  <c r="Q283" i="15"/>
  <c r="R283" i="15"/>
  <c r="Q551" i="15"/>
  <c r="R551" i="15"/>
  <c r="R827" i="15"/>
  <c r="Q200" i="15"/>
  <c r="R200" i="15"/>
  <c r="Q464" i="15"/>
  <c r="R464" i="15"/>
  <c r="R273" i="15"/>
  <c r="Q536" i="15"/>
  <c r="R536" i="15"/>
  <c r="R800" i="15"/>
  <c r="R581" i="15"/>
  <c r="R841" i="15"/>
  <c r="R146" i="15"/>
  <c r="Q418" i="15"/>
  <c r="R418" i="15"/>
  <c r="Q762" i="15"/>
  <c r="R762" i="15"/>
  <c r="R949" i="15"/>
  <c r="R1001" i="15"/>
  <c r="Q648" i="15"/>
  <c r="R648" i="15"/>
  <c r="R561" i="15"/>
  <c r="Q601" i="15"/>
  <c r="R601" i="15"/>
  <c r="R292" i="15"/>
  <c r="Q223" i="15"/>
  <c r="R223" i="15"/>
  <c r="R316" i="15"/>
  <c r="Q934" i="15"/>
  <c r="R934" i="15"/>
  <c r="Q228" i="15"/>
  <c r="R228" i="15"/>
  <c r="R865" i="15"/>
  <c r="R311" i="15"/>
  <c r="R364" i="15"/>
  <c r="R621" i="15"/>
  <c r="R855" i="15"/>
  <c r="R631" i="15"/>
  <c r="R440" i="15"/>
  <c r="Q573" i="15"/>
  <c r="R573" i="15"/>
  <c r="R891" i="15"/>
  <c r="Q369" i="15"/>
  <c r="R369" i="15"/>
  <c r="Q868" i="15"/>
  <c r="R868" i="15"/>
  <c r="Q585" i="15"/>
  <c r="R585" i="15"/>
  <c r="R240" i="15"/>
  <c r="R191" i="15"/>
  <c r="Q444" i="15"/>
  <c r="R444" i="15"/>
  <c r="Q555" i="15"/>
  <c r="R555" i="15"/>
  <c r="R296" i="15"/>
  <c r="Q343" i="15"/>
  <c r="R343" i="15"/>
  <c r="Q396" i="15"/>
  <c r="R396" i="15"/>
  <c r="R685" i="15"/>
  <c r="Q700" i="15"/>
  <c r="R700" i="15"/>
  <c r="R663" i="15"/>
  <c r="R701" i="15"/>
  <c r="R933" i="15"/>
  <c r="R40" i="15"/>
  <c r="R56" i="15"/>
  <c r="R51" i="15"/>
  <c r="R44" i="15"/>
  <c r="R22" i="15"/>
  <c r="R49" i="15"/>
  <c r="R45" i="15"/>
  <c r="R13" i="15"/>
  <c r="R417" i="15"/>
  <c r="R871" i="15"/>
  <c r="R778" i="15"/>
  <c r="Q514" i="15"/>
  <c r="R514" i="15"/>
  <c r="Q993" i="15"/>
  <c r="R993" i="15"/>
  <c r="Q742" i="15"/>
  <c r="R742" i="15"/>
  <c r="Q178" i="15"/>
  <c r="R178" i="15"/>
  <c r="Q677" i="15"/>
  <c r="R677" i="15"/>
  <c r="R696" i="15"/>
  <c r="R225" i="15"/>
  <c r="R216" i="15"/>
  <c r="Q639" i="15"/>
  <c r="R639" i="15"/>
  <c r="Q139" i="15"/>
  <c r="R139" i="15"/>
  <c r="Q874" i="15"/>
  <c r="R874" i="15"/>
  <c r="R414" i="15"/>
  <c r="Q901" i="15"/>
  <c r="R901" i="15"/>
  <c r="R497" i="15"/>
  <c r="Q628" i="15"/>
  <c r="R628" i="15"/>
  <c r="R974" i="15"/>
  <c r="R818" i="15"/>
  <c r="Q470" i="15"/>
  <c r="R470" i="15"/>
  <c r="R118" i="15"/>
  <c r="R729" i="15"/>
  <c r="Q896" i="15"/>
  <c r="R896" i="15"/>
  <c r="Q504" i="15"/>
  <c r="R504" i="15"/>
  <c r="R165" i="15"/>
  <c r="R272" i="15"/>
  <c r="Q799" i="15"/>
  <c r="R799" i="15"/>
  <c r="Q435" i="15"/>
  <c r="R435" i="15"/>
  <c r="Q95" i="15"/>
  <c r="R95" i="15"/>
  <c r="R531" i="15"/>
  <c r="Q348" i="15"/>
  <c r="R348" i="15"/>
  <c r="R908" i="15"/>
  <c r="Q870" i="15"/>
  <c r="R870" i="15"/>
  <c r="Q543" i="15"/>
  <c r="R543" i="15"/>
  <c r="R360" i="15"/>
  <c r="R760" i="15"/>
  <c r="R362" i="15"/>
  <c r="R119" i="15"/>
  <c r="R651" i="15"/>
  <c r="Q300" i="15"/>
  <c r="R300" i="15"/>
  <c r="R449" i="15"/>
  <c r="Q971" i="15"/>
  <c r="R971" i="15"/>
  <c r="R455" i="15"/>
  <c r="Q112" i="15"/>
  <c r="R112" i="15"/>
  <c r="Q185" i="15"/>
  <c r="R185" i="15"/>
  <c r="Q637" i="15"/>
  <c r="R637" i="15"/>
  <c r="R718" i="15"/>
  <c r="R392" i="15"/>
  <c r="R743" i="15"/>
  <c r="Q211" i="15"/>
  <c r="R211" i="15"/>
  <c r="Q538" i="15"/>
  <c r="R538" i="15"/>
  <c r="Q984" i="15"/>
  <c r="R984" i="15"/>
  <c r="Q93" i="15"/>
  <c r="R93" i="15"/>
  <c r="R359" i="15"/>
  <c r="Q79" i="15"/>
  <c r="R79" i="15"/>
  <c r="R335" i="15"/>
  <c r="Q611" i="15"/>
  <c r="R611" i="15"/>
  <c r="R939" i="15"/>
  <c r="R256" i="15"/>
  <c r="R69" i="15"/>
  <c r="R325" i="15"/>
  <c r="R588" i="15"/>
  <c r="R856" i="15"/>
  <c r="Q633" i="15"/>
  <c r="R633" i="15"/>
  <c r="R893" i="15"/>
  <c r="R198" i="15"/>
  <c r="Q454" i="15"/>
  <c r="R454" i="15"/>
  <c r="R714" i="15"/>
  <c r="Q982" i="15"/>
  <c r="R982" i="15"/>
  <c r="Q349" i="15"/>
  <c r="R349" i="15"/>
  <c r="Q612" i="15"/>
  <c r="R612" i="15"/>
  <c r="Q912" i="15"/>
  <c r="R912" i="15"/>
  <c r="R657" i="15"/>
  <c r="R62" i="15"/>
  <c r="R398" i="15"/>
  <c r="Q738" i="15"/>
  <c r="R738" i="15"/>
  <c r="R979" i="15"/>
  <c r="Q251" i="15"/>
  <c r="R251" i="15"/>
  <c r="Q607" i="15"/>
  <c r="R607" i="15"/>
  <c r="Q88" i="15"/>
  <c r="R88" i="15"/>
  <c r="R432" i="15"/>
  <c r="R321" i="15"/>
  <c r="R680" i="15"/>
  <c r="R549" i="15"/>
  <c r="R889" i="15"/>
  <c r="R290" i="15"/>
  <c r="Q726" i="15"/>
  <c r="R726" i="15"/>
  <c r="Q980" i="15"/>
  <c r="R980" i="15"/>
  <c r="Q673" i="15"/>
  <c r="R673" i="15"/>
  <c r="R937" i="15"/>
  <c r="R238" i="15"/>
  <c r="Q494" i="15"/>
  <c r="R494" i="15"/>
  <c r="R758" i="15"/>
  <c r="R839" i="15"/>
  <c r="Q91" i="15"/>
  <c r="R91" i="15"/>
  <c r="Q347" i="15"/>
  <c r="R347" i="15"/>
  <c r="Q623" i="15"/>
  <c r="R623" i="15"/>
  <c r="Q963" i="15"/>
  <c r="R963" i="15"/>
  <c r="Q268" i="15"/>
  <c r="R268" i="15"/>
  <c r="R81" i="15"/>
  <c r="Q337" i="15"/>
  <c r="R337" i="15"/>
  <c r="Q600" i="15"/>
  <c r="R600" i="15"/>
  <c r="Q880" i="15"/>
  <c r="R880" i="15"/>
  <c r="R645" i="15"/>
  <c r="Q905" i="15"/>
  <c r="R905" i="15"/>
  <c r="R210" i="15"/>
  <c r="Q498" i="15"/>
  <c r="R498" i="15"/>
  <c r="R862" i="15"/>
  <c r="R957" i="15"/>
  <c r="Q999" i="15"/>
  <c r="R999" i="15"/>
  <c r="R401" i="15"/>
  <c r="R756" i="15"/>
  <c r="Q345" i="15"/>
  <c r="R345" i="15"/>
  <c r="R147" i="15"/>
  <c r="R41" i="15"/>
  <c r="R29" i="15"/>
  <c r="R33" i="15"/>
  <c r="R16" i="15"/>
  <c r="R35" i="15"/>
  <c r="Q876" i="15"/>
  <c r="R876" i="15"/>
  <c r="R978" i="15"/>
  <c r="Q710" i="15"/>
  <c r="R710" i="15"/>
  <c r="Q450" i="15"/>
  <c r="R450" i="15"/>
  <c r="Q892" i="15"/>
  <c r="R892" i="15"/>
  <c r="Q562" i="15"/>
  <c r="R562" i="15"/>
  <c r="R66" i="15"/>
  <c r="R565" i="15"/>
  <c r="R568" i="15"/>
  <c r="Q113" i="15"/>
  <c r="R113" i="15"/>
  <c r="R104" i="15"/>
  <c r="R503" i="15"/>
  <c r="R774" i="15"/>
  <c r="R286" i="15"/>
  <c r="R789" i="15"/>
  <c r="R932" i="15"/>
  <c r="R532" i="15"/>
  <c r="R935" i="15"/>
  <c r="R730" i="15"/>
  <c r="R374" i="15"/>
  <c r="Q649" i="15"/>
  <c r="R649" i="15"/>
  <c r="R772" i="15"/>
  <c r="R429" i="15"/>
  <c r="R85" i="15"/>
  <c r="R172" i="15"/>
  <c r="R707" i="15"/>
  <c r="Q351" i="15"/>
  <c r="R351" i="15"/>
  <c r="Q699" i="15"/>
  <c r="R699" i="15"/>
  <c r="R61" i="15"/>
  <c r="Q781" i="15"/>
  <c r="R781" i="15"/>
  <c r="R711" i="15"/>
  <c r="R105" i="15"/>
  <c r="R541" i="15"/>
  <c r="R618" i="15"/>
  <c r="Q247" i="15"/>
  <c r="R247" i="15"/>
  <c r="Q791" i="15"/>
  <c r="R791" i="15"/>
  <c r="R428" i="15"/>
  <c r="R708" i="15"/>
  <c r="Q314" i="15"/>
  <c r="R314" i="15"/>
  <c r="R67" i="15"/>
  <c r="R599" i="15"/>
  <c r="Q244" i="15"/>
  <c r="R244" i="15"/>
  <c r="R329" i="15"/>
  <c r="Q897" i="15"/>
  <c r="R897" i="15"/>
  <c r="Q986" i="15"/>
  <c r="R986" i="15"/>
  <c r="Q260" i="15"/>
  <c r="R260" i="15"/>
  <c r="Q615" i="15"/>
  <c r="R615" i="15"/>
  <c r="R83" i="15"/>
  <c r="R282" i="15"/>
  <c r="Q672" i="15"/>
  <c r="R672" i="15"/>
  <c r="Q412" i="15"/>
  <c r="R412" i="15"/>
  <c r="Q775" i="15"/>
  <c r="R775" i="15"/>
  <c r="Q231" i="15"/>
  <c r="R231" i="15"/>
  <c r="R143" i="15"/>
  <c r="R399" i="15"/>
  <c r="R675" i="15"/>
  <c r="Q60" i="15"/>
  <c r="R60" i="15"/>
  <c r="Q324" i="15"/>
  <c r="R324" i="15"/>
  <c r="Q133" i="15"/>
  <c r="R133" i="15"/>
  <c r="Q393" i="15"/>
  <c r="R393" i="15"/>
  <c r="R652" i="15"/>
  <c r="R956" i="15"/>
  <c r="R697" i="15"/>
  <c r="Q981" i="15"/>
  <c r="R981" i="15"/>
  <c r="Q262" i="15"/>
  <c r="R262" i="15"/>
  <c r="Q518" i="15"/>
  <c r="R518" i="15"/>
  <c r="R782" i="15"/>
  <c r="R879" i="15"/>
  <c r="R421" i="15"/>
  <c r="Q676" i="15"/>
  <c r="R676" i="15"/>
  <c r="R389" i="15"/>
  <c r="R753" i="15"/>
  <c r="R142" i="15"/>
  <c r="R478" i="15"/>
  <c r="Q842" i="15"/>
  <c r="R842" i="15"/>
  <c r="Q916" i="15"/>
  <c r="R916" i="15"/>
  <c r="R331" i="15"/>
  <c r="R703" i="15"/>
  <c r="Q168" i="15"/>
  <c r="R168" i="15"/>
  <c r="Q65" i="15"/>
  <c r="R65" i="15"/>
  <c r="R425" i="15"/>
  <c r="R768" i="15"/>
  <c r="Q629" i="15"/>
  <c r="R629" i="15"/>
  <c r="Q370" i="15"/>
  <c r="R370" i="15"/>
  <c r="R830" i="15"/>
  <c r="Q987" i="15"/>
  <c r="R987" i="15"/>
  <c r="R737" i="15"/>
  <c r="R302" i="15"/>
  <c r="Q558" i="15"/>
  <c r="R558" i="15"/>
  <c r="Q826" i="15"/>
  <c r="R826" i="15"/>
  <c r="R955" i="15"/>
  <c r="R155" i="15"/>
  <c r="R411" i="15"/>
  <c r="Q687" i="15"/>
  <c r="R687" i="15"/>
  <c r="Q72" i="15"/>
  <c r="R72" i="15"/>
  <c r="Q336" i="15"/>
  <c r="R336" i="15"/>
  <c r="Q145" i="15"/>
  <c r="R145" i="15"/>
  <c r="R405" i="15"/>
  <c r="Q664" i="15"/>
  <c r="R664" i="15"/>
  <c r="Q972" i="15"/>
  <c r="R972" i="15"/>
  <c r="R709" i="15"/>
  <c r="Q594" i="15"/>
  <c r="R594" i="15"/>
  <c r="Q942" i="15"/>
  <c r="R942" i="15"/>
  <c r="R750" i="15"/>
  <c r="Q391" i="15"/>
  <c r="R391" i="15"/>
  <c r="Q589" i="15"/>
  <c r="R589" i="15"/>
  <c r="R900" i="15"/>
  <c r="Q422" i="15"/>
  <c r="R422" i="15"/>
  <c r="R847" i="15"/>
  <c r="R764" i="15"/>
  <c r="R858" i="15"/>
  <c r="R467" i="15"/>
  <c r="R97" i="15"/>
  <c r="R857" i="15"/>
  <c r="R994" i="15"/>
  <c r="R636" i="15"/>
  <c r="R797" i="15"/>
  <c r="Q438" i="15"/>
  <c r="R438" i="15"/>
  <c r="Q907" i="15"/>
  <c r="R907" i="15"/>
  <c r="R832" i="15"/>
  <c r="R94" i="15"/>
  <c r="Q906" i="15"/>
  <c r="R906" i="15"/>
  <c r="Q571" i="15"/>
  <c r="R571" i="15"/>
  <c r="R193" i="15"/>
  <c r="R973" i="15"/>
  <c r="Q173" i="15"/>
  <c r="R173" i="15"/>
  <c r="R39" i="15"/>
  <c r="R14" i="15"/>
  <c r="R48" i="15"/>
  <c r="R23" i="15"/>
  <c r="Q988" i="15"/>
  <c r="R988" i="15"/>
  <c r="R828" i="15"/>
  <c r="Q910" i="15"/>
  <c r="R910" i="15"/>
  <c r="R642" i="15"/>
  <c r="Q386" i="15"/>
  <c r="R386" i="15"/>
  <c r="Q903" i="15"/>
  <c r="R903" i="15"/>
  <c r="R434" i="15"/>
  <c r="Q921" i="15"/>
  <c r="R921" i="15"/>
  <c r="Q952" i="15"/>
  <c r="R952" i="15"/>
  <c r="R461" i="15"/>
  <c r="R448" i="15"/>
  <c r="R887" i="15"/>
  <c r="R379" i="15"/>
  <c r="R945" i="15"/>
  <c r="Q638" i="15"/>
  <c r="R638" i="15"/>
  <c r="R190" i="15"/>
  <c r="Q689" i="15"/>
  <c r="R689" i="15"/>
  <c r="Q796" i="15"/>
  <c r="R796" i="15"/>
  <c r="R457" i="15"/>
  <c r="R499" i="15"/>
  <c r="Q630" i="15"/>
  <c r="R630" i="15"/>
  <c r="R294" i="15"/>
  <c r="R909" i="15"/>
  <c r="Q553" i="15"/>
  <c r="R553" i="15"/>
  <c r="Q684" i="15"/>
  <c r="R684" i="15"/>
  <c r="R341" i="15"/>
  <c r="R436" i="15"/>
  <c r="Q92" i="15"/>
  <c r="R92" i="15"/>
  <c r="Q627" i="15"/>
  <c r="R627" i="15"/>
  <c r="Q255" i="15"/>
  <c r="R255" i="15"/>
  <c r="R167" i="15"/>
  <c r="R927" i="15"/>
  <c r="Q253" i="15"/>
  <c r="R253" i="15"/>
  <c r="R154" i="15"/>
  <c r="Q179" i="15"/>
  <c r="R179" i="15"/>
  <c r="R265" i="15"/>
  <c r="R801" i="15"/>
  <c r="Q886" i="15"/>
  <c r="R886" i="15"/>
  <c r="Q375" i="15"/>
  <c r="R375" i="15"/>
  <c r="R109" i="15"/>
  <c r="R493" i="15"/>
  <c r="R570" i="15"/>
  <c r="R195" i="15"/>
  <c r="Q727" i="15"/>
  <c r="R727" i="15"/>
  <c r="Q376" i="15"/>
  <c r="R376" i="15"/>
  <c r="R592" i="15"/>
  <c r="R202" i="15"/>
  <c r="R201" i="15"/>
  <c r="R128" i="15"/>
  <c r="R475" i="15"/>
  <c r="R911" i="15"/>
  <c r="R413" i="15"/>
  <c r="R280" i="15"/>
  <c r="Q635" i="15"/>
  <c r="R635" i="15"/>
  <c r="Q103" i="15"/>
  <c r="R103" i="15"/>
  <c r="R207" i="15"/>
  <c r="R471" i="15"/>
  <c r="Q739" i="15"/>
  <c r="R739" i="15"/>
  <c r="Q124" i="15"/>
  <c r="R124" i="15"/>
  <c r="Q388" i="15"/>
  <c r="R388" i="15"/>
  <c r="R197" i="15"/>
  <c r="R465" i="15"/>
  <c r="R724" i="15"/>
  <c r="R505" i="15"/>
  <c r="R761" i="15"/>
  <c r="R70" i="15"/>
  <c r="R326" i="15"/>
  <c r="R582" i="15"/>
  <c r="Q850" i="15"/>
  <c r="R850" i="15"/>
  <c r="R785" i="15"/>
  <c r="Q480" i="15"/>
  <c r="R480" i="15"/>
  <c r="R748" i="15"/>
  <c r="R529" i="15"/>
  <c r="Q837" i="15"/>
  <c r="R837" i="15"/>
  <c r="Q222" i="15"/>
  <c r="R222" i="15"/>
  <c r="R574" i="15"/>
  <c r="Q922" i="15"/>
  <c r="R922" i="15"/>
  <c r="R75" i="15"/>
  <c r="Q427" i="15"/>
  <c r="R427" i="15"/>
  <c r="R795" i="15"/>
  <c r="R252" i="15"/>
  <c r="Q161" i="15"/>
  <c r="R161" i="15"/>
  <c r="Q500" i="15"/>
  <c r="R500" i="15"/>
  <c r="R852" i="15"/>
  <c r="Q725" i="15"/>
  <c r="R725" i="15"/>
  <c r="Q114" i="15"/>
  <c r="R114" i="15"/>
  <c r="Q482" i="15"/>
  <c r="R482" i="15"/>
  <c r="Q958" i="15"/>
  <c r="R958" i="15"/>
  <c r="R989" i="15"/>
  <c r="Q805" i="15"/>
  <c r="R805" i="15"/>
  <c r="Q110" i="15"/>
  <c r="R110" i="15"/>
  <c r="Q366" i="15"/>
  <c r="R366" i="15"/>
  <c r="R622" i="15"/>
  <c r="Q890" i="15"/>
  <c r="R890" i="15"/>
  <c r="R968" i="15"/>
  <c r="R219" i="15"/>
  <c r="R483" i="15"/>
  <c r="Q751" i="15"/>
  <c r="R751" i="15"/>
  <c r="Q136" i="15"/>
  <c r="R136" i="15"/>
  <c r="Q400" i="15"/>
  <c r="R400" i="15"/>
  <c r="R209" i="15"/>
  <c r="Q284" i="15"/>
  <c r="R284" i="15"/>
  <c r="R736" i="15"/>
  <c r="R517" i="15"/>
  <c r="Q773" i="15"/>
  <c r="R773" i="15"/>
  <c r="Q82" i="15"/>
  <c r="R82" i="15"/>
  <c r="R338" i="15"/>
  <c r="Q678" i="15"/>
  <c r="R678" i="15"/>
  <c r="Q843" i="15"/>
  <c r="R843" i="15"/>
  <c r="Q998" i="15"/>
  <c r="R998" i="15"/>
  <c r="Q530" i="15"/>
  <c r="R530" i="15"/>
  <c r="Q382" i="15"/>
  <c r="R382" i="15"/>
  <c r="R86" i="15"/>
  <c r="R149" i="15"/>
  <c r="R415" i="15"/>
  <c r="Q807" i="15"/>
  <c r="R807" i="15"/>
  <c r="R218" i="15"/>
  <c r="R819" i="15"/>
  <c r="Q928" i="15"/>
  <c r="R928" i="15"/>
  <c r="Q132" i="15"/>
  <c r="R132" i="15"/>
  <c r="R776" i="15"/>
  <c r="R702" i="15"/>
  <c r="R419" i="15"/>
  <c r="Q276" i="15"/>
  <c r="R276" i="15"/>
  <c r="R728" i="15"/>
  <c r="R650" i="15"/>
  <c r="R162" i="15"/>
  <c r="R206" i="15"/>
  <c r="R861" i="15"/>
  <c r="R117" i="15"/>
  <c r="Q383" i="15"/>
  <c r="R383" i="15"/>
  <c r="R851" i="15"/>
  <c r="Q410" i="15"/>
  <c r="R410" i="15"/>
  <c r="Q875" i="15"/>
  <c r="R875" i="15"/>
  <c r="Q477" i="15"/>
  <c r="R477" i="15"/>
  <c r="R151" i="15"/>
  <c r="Q196" i="15"/>
  <c r="R196" i="15"/>
  <c r="R844" i="15"/>
  <c r="Q770" i="15"/>
  <c r="R770" i="15"/>
  <c r="R491" i="15"/>
  <c r="Q312" i="15"/>
  <c r="R312" i="15"/>
  <c r="R792" i="15"/>
  <c r="R786" i="15"/>
  <c r="Q925" i="15"/>
  <c r="R925" i="15"/>
  <c r="Q566" i="15"/>
  <c r="R566" i="15"/>
  <c r="R301" i="15"/>
  <c r="Q964" i="15"/>
  <c r="R964" i="15"/>
  <c r="Q254" i="15"/>
  <c r="R254" i="15"/>
  <c r="R895" i="15"/>
  <c r="R719" i="15"/>
  <c r="Q385" i="15"/>
  <c r="R385" i="15"/>
  <c r="R226" i="15"/>
  <c r="R28" i="15"/>
  <c r="Q181" i="15"/>
  <c r="R181" i="15"/>
  <c r="Q820" i="15"/>
  <c r="R820" i="15"/>
  <c r="R953" i="15"/>
  <c r="R333" i="15"/>
  <c r="Q508" i="15"/>
  <c r="R508" i="15"/>
  <c r="R779" i="15"/>
  <c r="R322" i="15"/>
  <c r="R460" i="15"/>
  <c r="Q275" i="15"/>
  <c r="R275" i="15"/>
  <c r="Q849" i="15"/>
  <c r="R849" i="15"/>
  <c r="R53" i="15"/>
  <c r="R50" i="15"/>
  <c r="R52" i="15"/>
  <c r="R31" i="15"/>
  <c r="R54" i="15"/>
  <c r="Q28" i="15"/>
  <c r="Q9" i="15"/>
  <c r="Q47" i="15"/>
  <c r="Q2" i="15"/>
  <c r="Q6" i="15"/>
  <c r="Q4" i="15"/>
  <c r="Q43" i="15"/>
  <c r="Q38" i="15"/>
  <c r="Q34" i="15"/>
  <c r="Q46" i="15"/>
  <c r="Q57" i="15"/>
  <c r="Q12" i="15"/>
  <c r="Q8" i="15"/>
  <c r="Q36" i="15"/>
  <c r="Q55" i="15"/>
  <c r="Q37" i="15"/>
  <c r="Q301" i="15"/>
  <c r="Q440" i="15"/>
  <c r="Q719" i="15"/>
  <c r="Q865" i="15"/>
  <c r="Q631" i="15"/>
  <c r="Q364" i="15"/>
  <c r="Q296" i="15"/>
  <c r="Q42" i="15"/>
  <c r="Q25" i="15"/>
  <c r="Q736" i="15"/>
  <c r="Q209" i="15"/>
  <c r="Q218" i="15"/>
  <c r="Q776" i="15"/>
  <c r="Q786" i="15"/>
  <c r="Q973" i="15"/>
  <c r="Q206" i="15"/>
  <c r="Q636" i="15"/>
  <c r="Q117" i="15"/>
  <c r="Q650" i="15"/>
  <c r="Q900" i="15"/>
  <c r="Q861" i="15"/>
  <c r="Q94" i="15"/>
  <c r="Q819" i="15"/>
  <c r="Q844" i="15"/>
  <c r="Q994" i="15"/>
  <c r="Q832" i="15"/>
  <c r="Q491" i="15"/>
  <c r="Q467" i="15"/>
  <c r="Q728" i="15"/>
  <c r="Q517" i="15"/>
  <c r="Q86" i="15"/>
  <c r="Q1001" i="15"/>
  <c r="Q645" i="15"/>
  <c r="Q81" i="15"/>
  <c r="Q210" i="15"/>
  <c r="Q839" i="15"/>
  <c r="Q957" i="15"/>
  <c r="Q955" i="15"/>
  <c r="Q709" i="15"/>
  <c r="Q737" i="15"/>
  <c r="Q411" i="15"/>
  <c r="Q830" i="15"/>
  <c r="Q827" i="15"/>
  <c r="Q430" i="15"/>
  <c r="Q483" i="15"/>
  <c r="Q256" i="15"/>
  <c r="Q968" i="15"/>
  <c r="Q937" i="15"/>
  <c r="Q856" i="15"/>
  <c r="Q191" i="15"/>
  <c r="Q685" i="15"/>
  <c r="Q621" i="15"/>
  <c r="Q290" i="15"/>
  <c r="Q756" i="15"/>
  <c r="Q581" i="15"/>
  <c r="Q174" i="15"/>
  <c r="Q891" i="15"/>
  <c r="Q311" i="15"/>
  <c r="Q331" i="15"/>
  <c r="Q949" i="15"/>
  <c r="Q841" i="15"/>
  <c r="Q27" i="15"/>
  <c r="Q663" i="15"/>
  <c r="Q240" i="15"/>
  <c r="Q316" i="15"/>
  <c r="Q855" i="15"/>
  <c r="Q561" i="15"/>
  <c r="Q292" i="15"/>
  <c r="Q954" i="15"/>
  <c r="Q143" i="15"/>
  <c r="Q549" i="15"/>
  <c r="Q680" i="15"/>
  <c r="Q335" i="15"/>
  <c r="Q869" i="15"/>
  <c r="Q743" i="15"/>
  <c r="Q657" i="15"/>
  <c r="Q893" i="15"/>
  <c r="Q282" i="15"/>
  <c r="Q697" i="15"/>
  <c r="Q325" i="15"/>
  <c r="Q718" i="15"/>
  <c r="Q20" i="15"/>
  <c r="Q917" i="15"/>
  <c r="Q519" i="15"/>
  <c r="Q318" i="15"/>
  <c r="Q399" i="15"/>
  <c r="Q703" i="15"/>
  <c r="Q142" i="15"/>
  <c r="Q753" i="15"/>
  <c r="Q675" i="15"/>
  <c r="Q478" i="15"/>
  <c r="Q389" i="15"/>
  <c r="Q421" i="15"/>
  <c r="Q768" i="15"/>
  <c r="Q425" i="15"/>
  <c r="Q782" i="15"/>
  <c r="Q956" i="15"/>
  <c r="Q879" i="15"/>
  <c r="Q652" i="15"/>
  <c r="Q339" i="15"/>
  <c r="Q15" i="15"/>
  <c r="Q539" i="15"/>
  <c r="Q914" i="15"/>
  <c r="Q618" i="15"/>
  <c r="Q452" i="15"/>
  <c r="Q788" i="15"/>
  <c r="Q800" i="15"/>
  <c r="Q584" i="15"/>
  <c r="Q548" i="15"/>
  <c r="Q884" i="15"/>
  <c r="Q146" i="15"/>
  <c r="Q273" i="15"/>
  <c r="Q271" i="15"/>
  <c r="Q134" i="15"/>
  <c r="Q449" i="15"/>
  <c r="Q990" i="15"/>
  <c r="Q711" i="15"/>
  <c r="Q17" i="15"/>
  <c r="Q329" i="15"/>
  <c r="Q708" i="15"/>
  <c r="Q599" i="15"/>
  <c r="Q374" i="15"/>
  <c r="Q19" i="15"/>
  <c r="Q428" i="15"/>
  <c r="Q67" i="15"/>
  <c r="Q360" i="15"/>
  <c r="Q707" i="15"/>
  <c r="Q272" i="15"/>
  <c r="Q58" i="15"/>
  <c r="Q515" i="15"/>
  <c r="Q838" i="15"/>
  <c r="Q474" i="15"/>
  <c r="Q237" i="15"/>
  <c r="Q915" i="15"/>
  <c r="Q904" i="15"/>
  <c r="Q497" i="15"/>
  <c r="Q785" i="15"/>
  <c r="Q758" i="15"/>
  <c r="Q238" i="15"/>
  <c r="Q908" i="15"/>
  <c r="Q939" i="15"/>
  <c r="Q889" i="15"/>
  <c r="Q321" i="15"/>
  <c r="Q714" i="15"/>
  <c r="Q198" i="15"/>
  <c r="Q588" i="15"/>
  <c r="Q69" i="15"/>
  <c r="Q432" i="15"/>
  <c r="Q398" i="15"/>
  <c r="Q979" i="15"/>
  <c r="Q62" i="15"/>
  <c r="Q455" i="15"/>
  <c r="Q359" i="15"/>
  <c r="Q392" i="15"/>
  <c r="Q417" i="15"/>
  <c r="Q118" i="15"/>
  <c r="Q531" i="15"/>
  <c r="Q760" i="15"/>
  <c r="Q651" i="15"/>
  <c r="Q219" i="15"/>
  <c r="Q932" i="15"/>
  <c r="Q180" i="15"/>
  <c r="Q192" i="15"/>
  <c r="Q541" i="15"/>
  <c r="Q66" i="15"/>
  <c r="Q789" i="15"/>
  <c r="Q894" i="15"/>
  <c r="Q245" i="15"/>
  <c r="Q356" i="15"/>
  <c r="Q492" i="15"/>
  <c r="Q550" i="15"/>
  <c r="Q544" i="15"/>
  <c r="Q898" i="15"/>
  <c r="Q353" i="15"/>
  <c r="Q473" i="15"/>
  <c r="Q70" i="15"/>
  <c r="Q852" i="15"/>
  <c r="Q465" i="15"/>
  <c r="Q795" i="15"/>
  <c r="Q532" i="15"/>
  <c r="Q128" i="15"/>
  <c r="Q574" i="15"/>
  <c r="Q622" i="15"/>
  <c r="Q911" i="15"/>
  <c r="Q252" i="15"/>
  <c r="Q75" i="15"/>
  <c r="Q748" i="15"/>
  <c r="Q582" i="15"/>
  <c r="Q505" i="15"/>
  <c r="Q207" i="15"/>
  <c r="Q989" i="15"/>
  <c r="Q471" i="15"/>
  <c r="Q326" i="15"/>
  <c r="Q724" i="15"/>
  <c r="Q280" i="15"/>
  <c r="Q846" i="15"/>
  <c r="Q529" i="15"/>
  <c r="Q761" i="15"/>
  <c r="Q197" i="15"/>
  <c r="Q818" i="15"/>
  <c r="Q306" i="15"/>
  <c r="Q320" i="15"/>
  <c r="Q202" i="15"/>
  <c r="Q414" i="15"/>
  <c r="Q225" i="15"/>
  <c r="Q362" i="15"/>
  <c r="Q119" i="15"/>
  <c r="Q216" i="15"/>
  <c r="Q165" i="15"/>
  <c r="Q778" i="15"/>
  <c r="Q696" i="15"/>
  <c r="Q974" i="15"/>
  <c r="Q729" i="15"/>
  <c r="Q992" i="15"/>
  <c r="Q32" i="15"/>
  <c r="Q26" i="15"/>
  <c r="Q592" i="15"/>
  <c r="Q413" i="15"/>
  <c r="Q475" i="15"/>
  <c r="Q201" i="15"/>
  <c r="Q871" i="15"/>
  <c r="Q503" i="15"/>
  <c r="Q774" i="15"/>
  <c r="Q286" i="15"/>
  <c r="Q568" i="15"/>
  <c r="Q172" i="15"/>
  <c r="Q935" i="15"/>
  <c r="Q429" i="15"/>
  <c r="Q730" i="15"/>
  <c r="Q85" i="15"/>
  <c r="Q61" i="15"/>
  <c r="Q565" i="15"/>
  <c r="Q448" i="15"/>
  <c r="Q104" i="15"/>
  <c r="Q772" i="15"/>
  <c r="Q436" i="15"/>
  <c r="Q105" i="15"/>
  <c r="Q83" i="15"/>
  <c r="Q828" i="15"/>
  <c r="Q379" i="15"/>
  <c r="Q499" i="15"/>
  <c r="Q909" i="15"/>
  <c r="Q341" i="15"/>
  <c r="Q927" i="15"/>
  <c r="Q461" i="15"/>
  <c r="Q434" i="15"/>
  <c r="Q887" i="15"/>
  <c r="Q945" i="15"/>
  <c r="Q190" i="15"/>
  <c r="Q457" i="15"/>
  <c r="Q294" i="15"/>
  <c r="Q167" i="15"/>
  <c r="Q154" i="15"/>
  <c r="Q265" i="15"/>
  <c r="Q801" i="15"/>
  <c r="Q109" i="15"/>
  <c r="Q493" i="15"/>
  <c r="Q570" i="15"/>
  <c r="Q195" i="15"/>
  <c r="Q642" i="15"/>
  <c r="Q978" i="15"/>
  <c r="Q11" i="15"/>
  <c r="Q7" i="15"/>
  <c r="Q5" i="15"/>
  <c r="Q3" i="15"/>
  <c r="Q10" i="15"/>
  <c r="AA12" i="14" l="1"/>
  <c r="AD12" i="14"/>
  <c r="AC12" i="14"/>
  <c r="Y39" i="14"/>
  <c r="Y51" i="14"/>
  <c r="V61" i="14"/>
  <c r="Y32" i="14"/>
  <c r="Y38" i="14"/>
  <c r="Y61" i="14"/>
  <c r="U60" i="14"/>
  <c r="Y60" i="14" s="1"/>
  <c r="U41" i="14"/>
  <c r="Y41" i="14" s="1"/>
  <c r="U26" i="14"/>
  <c r="Y26" i="14" s="1"/>
  <c r="U59" i="14"/>
  <c r="Y59" i="14" s="1"/>
  <c r="U43" i="14"/>
  <c r="Y43" i="14" s="1"/>
  <c r="U46" i="14"/>
  <c r="Y46" i="14" s="1"/>
  <c r="U13" i="14"/>
  <c r="Y13" i="14" s="1"/>
  <c r="U40" i="14"/>
  <c r="Y40" i="14" s="1"/>
  <c r="U28" i="14"/>
  <c r="Y28" i="14" s="1"/>
  <c r="U44" i="14"/>
  <c r="Y44" i="14" s="1"/>
  <c r="U27" i="14"/>
  <c r="Y27" i="14" s="1"/>
  <c r="U53" i="14"/>
  <c r="Y53" i="14" s="1"/>
  <c r="U21" i="14"/>
  <c r="Y21" i="14" s="1"/>
  <c r="U16" i="14"/>
  <c r="Y16" i="14" s="1"/>
  <c r="U34" i="14"/>
  <c r="Y34" i="14" s="1"/>
  <c r="U17" i="14"/>
  <c r="Y17" i="14" s="1"/>
  <c r="U50" i="14"/>
  <c r="Y50" i="14" s="1"/>
  <c r="U52" i="14"/>
  <c r="Y52" i="14" s="1"/>
  <c r="U25" i="14"/>
  <c r="Y25" i="14" s="1"/>
  <c r="U14" i="14"/>
  <c r="Y14" i="14" s="1"/>
  <c r="X58" i="14"/>
  <c r="V58" i="14"/>
  <c r="X49" i="14"/>
  <c r="V49" i="14"/>
  <c r="X45" i="14"/>
  <c r="V45" i="14"/>
  <c r="V51" i="14"/>
  <c r="X51" i="14"/>
  <c r="V55" i="14"/>
  <c r="X55" i="14"/>
  <c r="V32" i="14"/>
  <c r="X32" i="14"/>
  <c r="X61" i="14"/>
  <c r="U12" i="14"/>
  <c r="V12" i="14" s="1"/>
  <c r="X38" i="14"/>
  <c r="V38" i="14"/>
  <c r="U36" i="14"/>
  <c r="Y36" i="14" s="1"/>
  <c r="U42" i="14"/>
  <c r="Y42" i="14" s="1"/>
  <c r="U47" i="14"/>
  <c r="Y47" i="14" s="1"/>
  <c r="U31" i="14"/>
  <c r="Y31" i="14" s="1"/>
  <c r="U56" i="14"/>
  <c r="Y56" i="14" s="1"/>
  <c r="U29" i="14"/>
  <c r="Y29" i="14" s="1"/>
  <c r="U48" i="14"/>
  <c r="Y48" i="14" s="1"/>
  <c r="U15" i="14"/>
  <c r="Y15" i="14" s="1"/>
  <c r="U20" i="14"/>
  <c r="Y20" i="14" s="1"/>
  <c r="U22" i="14"/>
  <c r="Y22" i="14" s="1"/>
  <c r="V39" i="14"/>
  <c r="X39" i="14"/>
  <c r="U57" i="14"/>
  <c r="Y57" i="14" s="1"/>
  <c r="U30" i="14"/>
  <c r="Y30" i="14" s="1"/>
  <c r="U18" i="14"/>
  <c r="Y18" i="14" s="1"/>
  <c r="X54" i="14"/>
  <c r="V54" i="14"/>
  <c r="U35" i="14"/>
  <c r="Y35" i="14" s="1"/>
  <c r="U37" i="14"/>
  <c r="Y37" i="14" s="1"/>
  <c r="U19" i="14"/>
  <c r="Y19" i="14" s="1"/>
  <c r="X33" i="14"/>
  <c r="V33" i="14"/>
  <c r="V24" i="14"/>
  <c r="X24" i="14"/>
  <c r="X23" i="14"/>
  <c r="V23" i="14"/>
  <c r="Z13" i="14" l="1"/>
  <c r="Y12" i="14"/>
  <c r="X12" i="14"/>
  <c r="X26" i="14"/>
  <c r="X41" i="14"/>
  <c r="V43" i="14"/>
  <c r="V59" i="14"/>
  <c r="X60" i="14"/>
  <c r="V60" i="14"/>
  <c r="V41" i="14"/>
  <c r="V26" i="14"/>
  <c r="X59" i="14"/>
  <c r="X43" i="14"/>
  <c r="X30" i="14"/>
  <c r="V30" i="14"/>
  <c r="X15" i="14"/>
  <c r="V15" i="14"/>
  <c r="X42" i="14"/>
  <c r="V42" i="14"/>
  <c r="V52" i="14"/>
  <c r="X52" i="14"/>
  <c r="X34" i="14"/>
  <c r="V34" i="14"/>
  <c r="V40" i="14"/>
  <c r="X40" i="14"/>
  <c r="V20" i="14"/>
  <c r="X20" i="14"/>
  <c r="V47" i="14"/>
  <c r="X47" i="14"/>
  <c r="V27" i="14"/>
  <c r="X27" i="14"/>
  <c r="X19" i="14"/>
  <c r="V19" i="14"/>
  <c r="X46" i="14"/>
  <c r="V46" i="14"/>
  <c r="X37" i="14"/>
  <c r="V37" i="14"/>
  <c r="V22" i="14"/>
  <c r="X22" i="14"/>
  <c r="X29" i="14"/>
  <c r="V29" i="14"/>
  <c r="V31" i="14"/>
  <c r="X31" i="14"/>
  <c r="X14" i="14"/>
  <c r="V14" i="14"/>
  <c r="V17" i="14"/>
  <c r="X17" i="14"/>
  <c r="V16" i="14"/>
  <c r="X16" i="14"/>
  <c r="X53" i="14"/>
  <c r="V53" i="14"/>
  <c r="V44" i="14"/>
  <c r="X44" i="14"/>
  <c r="V35" i="14"/>
  <c r="X35" i="14"/>
  <c r="X18" i="14"/>
  <c r="V18" i="14"/>
  <c r="X57" i="14"/>
  <c r="V57" i="14"/>
  <c r="V48" i="14"/>
  <c r="X48" i="14"/>
  <c r="V56" i="14"/>
  <c r="X56" i="14"/>
  <c r="X36" i="14"/>
  <c r="V36" i="14"/>
  <c r="X25" i="14"/>
  <c r="V25" i="14"/>
  <c r="X50" i="14"/>
  <c r="V50" i="14"/>
  <c r="X21" i="14"/>
  <c r="V21" i="14"/>
  <c r="V28" i="14"/>
  <c r="X28" i="14"/>
  <c r="X13" i="14"/>
  <c r="V13" i="14"/>
  <c r="AA13" i="14" l="1"/>
  <c r="AC13" i="14"/>
  <c r="AD13" i="14"/>
  <c r="Z14" i="14"/>
  <c r="AC14" i="14" l="1"/>
  <c r="AD14" i="14"/>
  <c r="Z15" i="14"/>
  <c r="AA14" i="14"/>
  <c r="AA15" i="14" l="1"/>
  <c r="AD15" i="14"/>
  <c r="AC15" i="14"/>
  <c r="Z16" i="14"/>
  <c r="AA16" i="14" l="1"/>
  <c r="AD16" i="14"/>
  <c r="AC16" i="14"/>
  <c r="Z17" i="14"/>
  <c r="AA17" i="14" l="1"/>
  <c r="AD17" i="14"/>
  <c r="AC17" i="14"/>
  <c r="Z18" i="14"/>
  <c r="AA18" i="14" l="1"/>
  <c r="AC18" i="14"/>
  <c r="AD18" i="14"/>
  <c r="Z19" i="14"/>
  <c r="AA19" i="14" l="1"/>
  <c r="AD19" i="14"/>
  <c r="AC19" i="14"/>
  <c r="Z20" i="14"/>
  <c r="AA20" i="14" l="1"/>
  <c r="AD20" i="14"/>
  <c r="AC20" i="14"/>
  <c r="Z21" i="14"/>
  <c r="AA21" i="14" l="1"/>
  <c r="AD21" i="14"/>
  <c r="AC21" i="14"/>
  <c r="Z22" i="14"/>
  <c r="AA22" i="14" l="1"/>
  <c r="AC22" i="14"/>
  <c r="AD22" i="14"/>
  <c r="Z23" i="14"/>
  <c r="AA23" i="14" l="1"/>
  <c r="AD23" i="14"/>
  <c r="AC23" i="14"/>
  <c r="Z24" i="14"/>
  <c r="Z25" i="14" s="1"/>
  <c r="AA24" i="14" l="1"/>
  <c r="AD24" i="14"/>
  <c r="AC24" i="14"/>
  <c r="AA25" i="14"/>
  <c r="AD25" i="14"/>
  <c r="AC25" i="14"/>
  <c r="Z26" i="14"/>
  <c r="AA26" i="14" l="1"/>
  <c r="AC26" i="14"/>
  <c r="AD26" i="14"/>
  <c r="Z27" i="14"/>
  <c r="AA27" i="14" l="1"/>
  <c r="AD27" i="14"/>
  <c r="AC27" i="14"/>
  <c r="Z28" i="14"/>
  <c r="AA28" i="14" l="1"/>
  <c r="AD28" i="14"/>
  <c r="AC28" i="14"/>
  <c r="Z29" i="14"/>
  <c r="AA29" i="14" l="1"/>
  <c r="AC29" i="14"/>
  <c r="AD29" i="14"/>
  <c r="Z30" i="14"/>
  <c r="AA30" i="14" l="1"/>
  <c r="AC30" i="14"/>
  <c r="AD30" i="14"/>
  <c r="Z31" i="14"/>
  <c r="AA31" i="14" l="1"/>
  <c r="AD31" i="14"/>
  <c r="AC31" i="14"/>
  <c r="Z32" i="14"/>
  <c r="AA32" i="14" l="1"/>
  <c r="AC32" i="14"/>
  <c r="AD32" i="14"/>
  <c r="Z33" i="14"/>
  <c r="AA33" i="14" l="1"/>
  <c r="AC33" i="14"/>
  <c r="AD33" i="14"/>
  <c r="Z34" i="14"/>
  <c r="AA34" i="14" l="1"/>
  <c r="AC34" i="14"/>
  <c r="AD34" i="14"/>
  <c r="Z35" i="14"/>
  <c r="AA35" i="14" l="1"/>
  <c r="AD35" i="14"/>
  <c r="AC35" i="14"/>
  <c r="Z36" i="14"/>
  <c r="AA36" i="14" l="1"/>
  <c r="AD36" i="14"/>
  <c r="AC36" i="14"/>
  <c r="Z37" i="14"/>
  <c r="AA37" i="14" l="1"/>
  <c r="AC37" i="14"/>
  <c r="AD37" i="14"/>
  <c r="Z38" i="14"/>
  <c r="AA38" i="14" l="1"/>
  <c r="AC38" i="14"/>
  <c r="AD38" i="14"/>
  <c r="Z39" i="14"/>
  <c r="AA39" i="14" l="1"/>
  <c r="AD39" i="14"/>
  <c r="AC39" i="14"/>
  <c r="Z40" i="14"/>
  <c r="AA40" i="14" l="1"/>
  <c r="AC40" i="14"/>
  <c r="AD40" i="14"/>
  <c r="Z41" i="14"/>
  <c r="AA41" i="14" l="1"/>
  <c r="AC41" i="14"/>
  <c r="AD41" i="14"/>
  <c r="Z42" i="14"/>
  <c r="AA42" i="14" l="1"/>
  <c r="AC42" i="14"/>
  <c r="AD42" i="14"/>
  <c r="Z43" i="14"/>
  <c r="AA43" i="14" l="1"/>
  <c r="AD43" i="14"/>
  <c r="AC43" i="14"/>
  <c r="Z44" i="14"/>
  <c r="AA44" i="14" l="1"/>
  <c r="AC44" i="14"/>
  <c r="AD44" i="14"/>
  <c r="Z45" i="14"/>
  <c r="AA45" i="14" l="1"/>
  <c r="AC45" i="14"/>
  <c r="AD45" i="14"/>
  <c r="Z46" i="14"/>
  <c r="AA46" i="14" l="1"/>
  <c r="AC46" i="14"/>
  <c r="AD46" i="14"/>
  <c r="Z47" i="14"/>
  <c r="AA47" i="14" l="1"/>
  <c r="AD47" i="14"/>
  <c r="AC47" i="14"/>
  <c r="Z48" i="14"/>
  <c r="AA48" i="14" l="1"/>
  <c r="AD48" i="14"/>
  <c r="AC48" i="14"/>
  <c r="Z49" i="14"/>
  <c r="AA49" i="14" l="1"/>
  <c r="AD49" i="14"/>
  <c r="AC49" i="14"/>
  <c r="Z50" i="14"/>
  <c r="AA50" i="14" l="1"/>
  <c r="AC50" i="14"/>
  <c r="AD50" i="14"/>
  <c r="Z51" i="14"/>
  <c r="AA51" i="14" l="1"/>
  <c r="AD51" i="14"/>
  <c r="AC51" i="14"/>
  <c r="Z52" i="14"/>
  <c r="AA52" i="14" l="1"/>
  <c r="AC52" i="14"/>
  <c r="AD52" i="14"/>
  <c r="Z53" i="14"/>
  <c r="AA53" i="14" l="1"/>
  <c r="AD53" i="14"/>
  <c r="AC53" i="14"/>
  <c r="Z54" i="14"/>
  <c r="AA54" i="14" l="1"/>
  <c r="AC54" i="14"/>
  <c r="AD54" i="14"/>
  <c r="Z55" i="14"/>
  <c r="AA55" i="14" l="1"/>
  <c r="AD55" i="14"/>
  <c r="AC55" i="14"/>
  <c r="Z56" i="14"/>
  <c r="AA56" i="14" l="1"/>
  <c r="AC56" i="14"/>
  <c r="AD56" i="14"/>
  <c r="Z57" i="14"/>
  <c r="AA57" i="14" l="1"/>
  <c r="AC57" i="14"/>
  <c r="AD57" i="14"/>
  <c r="Z58" i="14"/>
  <c r="AA58" i="14" l="1"/>
  <c r="AC58" i="14"/>
  <c r="AD58" i="14"/>
  <c r="Z59" i="14"/>
  <c r="AA59" i="14" l="1"/>
  <c r="AD59" i="14"/>
  <c r="AC59" i="14"/>
  <c r="Z60" i="14"/>
  <c r="AA60" i="14" l="1"/>
  <c r="AC60" i="14"/>
  <c r="AD60" i="14"/>
  <c r="Z61" i="14"/>
  <c r="AA61" i="14" l="1"/>
  <c r="AC61" i="14"/>
  <c r="AD61" i="14"/>
</calcChain>
</file>

<file path=xl/sharedStrings.xml><?xml version="1.0" encoding="utf-8"?>
<sst xmlns="http://schemas.openxmlformats.org/spreadsheetml/2006/main" count="106518" uniqueCount="29364">
  <si>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</si>
  <si>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</si>
  <si>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</si>
  <si>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</si>
  <si>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</si>
  <si>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</si>
  <si>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</si>
  <si>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</si>
  <si>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</si>
  <si>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</si>
  <si>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</si>
  <si>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</si>
  <si>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</si>
  <si>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</si>
  <si>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</si>
  <si>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</si>
  <si>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</si>
  <si>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</si>
  <si>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</si>
  <si>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</si>
  <si>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</si>
  <si>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</si>
  <si>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</si>
  <si>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</si>
  <si>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</si>
  <si>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</si>
  <si>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</si>
  <si>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</si>
  <si>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</si>
  <si>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</si>
  <si>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</si>
  <si>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</si>
  <si>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</si>
  <si>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</si>
  <si>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</si>
  <si>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</si>
  <si>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</si>
  <si>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</si>
  <si>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</si>
  <si>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</si>
  <si>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</si>
  <si>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</si>
  <si>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</si>
  <si>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</si>
  <si>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</si>
  <si>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</si>
  <si>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</si>
  <si>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</si>
  <si>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</si>
  <si>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</si>
  <si>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</si>
  <si>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</si>
  <si>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</si>
  <si>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</si>
  <si>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</si>
  <si>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</si>
  <si>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</si>
  <si>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</si>
  <si>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</si>
  <si>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</si>
  <si>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</si>
  <si>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</si>
  <si>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</si>
  <si>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</si>
  <si>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</si>
  <si>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</si>
  <si>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</si>
  <si>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</si>
  <si>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</si>
  <si>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</si>
  <si>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</si>
  <si>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</si>
  <si>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</si>
  <si>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</si>
  <si>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</si>
  <si>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</si>
  <si>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</si>
  <si>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</si>
  <si>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</si>
  <si>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</si>
  <si>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</si>
  <si>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</si>
  <si>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</si>
  <si>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</si>
  <si>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</si>
  <si>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</si>
  <si>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</si>
  <si>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</si>
  <si>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</si>
  <si>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</si>
  <si>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</si>
  <si>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</si>
  <si>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</si>
  <si>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</si>
  <si>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</si>
  <si>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</si>
  <si>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</si>
  <si>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</si>
  <si>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</si>
  <si>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</si>
  <si>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</si>
  <si>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</si>
  <si>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</si>
  <si>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</si>
  <si>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</si>
  <si>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</si>
  <si>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</si>
  <si>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</si>
  <si>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</si>
  <si>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</si>
  <si>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</si>
  <si>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</si>
  <si>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</si>
  <si>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</si>
  <si>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</si>
  <si>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</si>
  <si>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</si>
  <si>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</si>
  <si>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</si>
  <si>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</si>
  <si>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</si>
  <si>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</si>
  <si>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</si>
  <si>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</si>
  <si>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</si>
  <si>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</si>
  <si>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</si>
  <si>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</si>
  <si>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</si>
  <si>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</si>
  <si>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</si>
  <si>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</si>
  <si>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</si>
  <si>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</si>
  <si>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</si>
  <si>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</si>
  <si>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</si>
  <si>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</si>
  <si>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</si>
  <si>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</si>
  <si>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</si>
  <si>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</si>
  <si>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</si>
  <si>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</si>
  <si>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</si>
  <si>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</si>
  <si>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</si>
  <si>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</si>
  <si>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</si>
  <si>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</si>
  <si>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</si>
  <si>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</si>
  <si>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</si>
  <si>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</si>
  <si>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</si>
  <si>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</si>
  <si>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</si>
  <si>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</si>
  <si>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</si>
  <si>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</si>
  <si>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</si>
  <si>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</si>
  <si>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</si>
  <si>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</si>
  <si>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</si>
  <si>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</si>
  <si>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</si>
  <si>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</si>
  <si>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</si>
  <si>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</si>
  <si>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</si>
  <si>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</si>
  <si>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</si>
  <si>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</si>
  <si>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</si>
  <si>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</si>
  <si>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</si>
  <si>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</si>
  <si>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</si>
  <si>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</si>
  <si>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</si>
  <si>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</si>
  <si>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</si>
  <si>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</si>
  <si>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</si>
  <si>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</si>
  <si>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</si>
  <si>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</si>
  <si>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</si>
  <si>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</si>
  <si>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</si>
  <si>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</si>
  <si>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</si>
  <si>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</si>
  <si>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</si>
  <si>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</si>
  <si>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</si>
  <si>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</si>
  <si>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</si>
  <si>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</si>
  <si>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</si>
  <si>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</si>
  <si>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</si>
  <si>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</si>
  <si>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</si>
  <si>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</si>
  <si>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</si>
  <si>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</si>
  <si>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</si>
  <si>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</si>
  <si>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</si>
  <si>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</si>
  <si>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</si>
  <si>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</si>
  <si>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</si>
  <si>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</si>
  <si>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</si>
  <si>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</si>
  <si>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</si>
  <si>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</si>
  <si>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</si>
  <si>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</si>
  <si>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</si>
  <si>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</si>
  <si>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</si>
  <si>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</si>
  <si>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</si>
  <si>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</si>
  <si>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</si>
  <si>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</si>
  <si>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</si>
  <si>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</si>
  <si>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</si>
  <si>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</si>
  <si>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</si>
  <si>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</si>
  <si>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</si>
  <si>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</si>
  <si>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</si>
  <si>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</si>
  <si>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</si>
  <si>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</si>
  <si>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</si>
  <si>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</si>
  <si>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</si>
  <si>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</si>
  <si>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</si>
  <si>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</si>
  <si>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</si>
  <si>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</si>
  <si>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</si>
  <si>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</si>
  <si>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</si>
  <si>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</si>
  <si>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</si>
  <si>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</si>
  <si>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</si>
  <si>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</si>
  <si>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</si>
  <si>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</si>
  <si>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</si>
  <si>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</si>
  <si>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</si>
  <si>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</si>
  <si>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</si>
  <si>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</si>
  <si>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</si>
  <si>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</si>
  <si>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</si>
  <si>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</si>
  <si>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</si>
  <si>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</si>
  <si>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</si>
  <si>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</si>
  <si>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</si>
  <si>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</si>
  <si>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</si>
  <si>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</si>
  <si>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</si>
  <si>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</si>
  <si>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</si>
  <si>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</si>
  <si>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</si>
  <si>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</si>
  <si>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</si>
  <si>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</si>
  <si>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</si>
  <si>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</si>
  <si>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</si>
  <si>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</si>
  <si>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</si>
  <si>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</si>
  <si>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</si>
  <si>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</si>
  <si>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</si>
  <si>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</si>
  <si>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</si>
  <si>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</si>
  <si>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</si>
  <si>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</si>
  <si>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</si>
  <si>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</si>
  <si>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</si>
  <si>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</si>
  <si>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</si>
  <si>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</si>
  <si>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</si>
  <si>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</si>
  <si>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</si>
  <si>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</si>
  <si>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</si>
  <si>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</si>
  <si>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</si>
  <si>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</si>
  <si>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</si>
  <si>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</si>
  <si>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</si>
  <si>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</si>
  <si>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</si>
  <si>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</si>
  <si>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</si>
  <si>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</si>
  <si>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</si>
  <si>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</si>
  <si>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</si>
  <si>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</si>
  <si>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</si>
  <si>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</si>
  <si>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</si>
  <si>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</si>
  <si>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</si>
  <si>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</si>
  <si>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</si>
  <si>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</si>
  <si>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</si>
  <si>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</si>
  <si>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</si>
  <si>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</si>
  <si>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</si>
  <si>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</si>
  <si>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</si>
  <si>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</si>
  <si>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</si>
  <si>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</si>
  <si>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</si>
  <si>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</si>
  <si>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</si>
  <si>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</si>
  <si>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</si>
  <si>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</si>
  <si>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</si>
  <si>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</si>
  <si>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</si>
  <si>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</si>
  <si>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</si>
  <si>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</si>
  <si>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</si>
  <si>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</si>
  <si>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</si>
  <si>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</si>
  <si>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</si>
  <si>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</si>
  <si>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</si>
  <si>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</si>
  <si>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</si>
  <si>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</si>
  <si>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</si>
  <si>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</si>
  <si>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</si>
  <si>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</si>
  <si>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</si>
  <si>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</si>
  <si>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</si>
  <si>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</si>
  <si>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</si>
  <si>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</si>
  <si>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</si>
  <si>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</si>
  <si>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</si>
  <si>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</si>
  <si>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</si>
  <si>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</si>
  <si>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</si>
  <si>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</si>
  <si>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</si>
  <si>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</si>
  <si>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</si>
  <si>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</si>
  <si>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</si>
  <si>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</si>
  <si>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</si>
  <si>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</si>
  <si>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</si>
  <si>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</si>
  <si>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</si>
  <si>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</si>
  <si>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</si>
  <si>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</si>
  <si>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</si>
  <si>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</si>
  <si>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</si>
  <si>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</si>
  <si>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</si>
  <si>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</si>
  <si>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</si>
  <si>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</si>
  <si>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</si>
  <si>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</si>
  <si>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</si>
  <si>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</si>
  <si>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</si>
  <si>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</si>
  <si>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</si>
  <si>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</si>
  <si>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</si>
  <si>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</si>
  <si>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</si>
  <si>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</si>
  <si>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</si>
  <si>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</si>
  <si>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</si>
  <si>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</si>
  <si>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</si>
  <si>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</si>
  <si>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</si>
  <si>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</si>
  <si>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</si>
  <si>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</si>
  <si>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</si>
  <si>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</si>
  <si>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</si>
  <si>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</si>
  <si>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</si>
  <si>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</si>
  <si>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</si>
  <si>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</si>
  <si>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</si>
  <si>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</si>
  <si>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</si>
  <si>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</si>
  <si>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</si>
  <si>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</si>
  <si>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</si>
  <si>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</si>
  <si>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</si>
  <si>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</si>
  <si>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</si>
  <si>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</si>
  <si>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</si>
  <si>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</si>
  <si>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</si>
  <si>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</si>
  <si>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</si>
  <si>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</si>
  <si>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</si>
  <si>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</si>
  <si>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</si>
  <si>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</si>
  <si>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</si>
  <si>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</si>
  <si>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</si>
  <si>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</si>
  <si>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</si>
  <si>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</si>
  <si>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</si>
  <si>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</si>
  <si>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</si>
  <si>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</si>
  <si>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</si>
  <si>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</si>
  <si>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</si>
  <si>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</si>
  <si>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</si>
  <si>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</si>
  <si>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</si>
  <si>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</si>
  <si>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</si>
  <si>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</si>
  <si>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</si>
  <si>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</si>
  <si>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</si>
  <si>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</si>
  <si>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</si>
  <si>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</si>
  <si>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</si>
  <si>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</si>
  <si>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</si>
  <si>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</si>
  <si>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</si>
  <si>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</si>
  <si>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</si>
  <si>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</si>
  <si>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</si>
  <si>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</si>
  <si>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</si>
  <si>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</si>
  <si>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</si>
  <si>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</si>
  <si>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</si>
  <si>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</si>
  <si>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</si>
  <si>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</si>
  <si>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</si>
  <si>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</si>
  <si>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</si>
  <si>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</si>
  <si>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</si>
  <si>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</si>
  <si>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</si>
  <si>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</si>
  <si>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</si>
  <si>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</si>
  <si>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</si>
  <si>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</si>
  <si>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</si>
  <si>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</si>
  <si>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</si>
  <si>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</si>
  <si>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</si>
  <si>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</si>
  <si>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</si>
  <si>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</si>
  <si>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</si>
  <si>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</si>
  <si>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</si>
  <si>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</si>
  <si>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</si>
  <si>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</si>
  <si>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</si>
  <si>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</si>
  <si>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</si>
  <si>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</si>
  <si>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</si>
  <si>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</si>
  <si>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</si>
  <si>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</si>
  <si>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</si>
  <si>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</si>
  <si>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</si>
  <si>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</si>
  <si>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</si>
  <si>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</si>
  <si>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</si>
  <si>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</si>
  <si>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</si>
  <si>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</si>
  <si>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</si>
  <si>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</si>
  <si>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</si>
  <si>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</si>
  <si>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</si>
  <si>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</si>
  <si>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</si>
  <si>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</si>
  <si>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</si>
  <si>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</si>
  <si>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</si>
  <si>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</si>
  <si>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</si>
  <si>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</si>
  <si>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</si>
  <si>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</si>
  <si>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</si>
  <si>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</si>
  <si>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</si>
  <si>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</si>
  <si>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</si>
  <si>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</si>
  <si>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</si>
  <si>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</si>
  <si>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</si>
  <si>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</si>
  <si>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</si>
  <si>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</si>
  <si>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</si>
  <si>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</si>
  <si>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</si>
  <si>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</si>
  <si>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</si>
  <si>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</si>
  <si>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</si>
  <si>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</si>
  <si>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</si>
  <si>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</si>
  <si>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</si>
  <si>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</si>
  <si>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</si>
  <si>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</si>
  <si>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</si>
  <si>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</si>
  <si>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</si>
  <si>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</si>
  <si>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</si>
  <si>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</si>
  <si>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</si>
  <si>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</si>
  <si>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</si>
  <si>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</si>
  <si>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</si>
  <si>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</si>
  <si>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</si>
  <si>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</si>
  <si>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</si>
  <si>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</si>
  <si>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</si>
  <si>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</si>
  <si>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</si>
  <si>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</si>
  <si>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</si>
  <si>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</si>
  <si>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</si>
  <si>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</si>
  <si>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</si>
  <si>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</si>
  <si>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</si>
  <si>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</si>
  <si>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</si>
  <si>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</si>
  <si>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</si>
  <si>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</si>
  <si>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</si>
  <si>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</si>
  <si>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</si>
  <si>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</si>
  <si>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</si>
  <si>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</si>
  <si>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</si>
  <si>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</si>
  <si>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</si>
  <si>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</si>
  <si>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</si>
  <si>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</si>
  <si>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</si>
  <si>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</si>
  <si>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</si>
  <si>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</si>
  <si>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</si>
  <si>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</si>
  <si>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</si>
  <si>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</si>
  <si>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</si>
  <si>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</si>
  <si>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</si>
  <si>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</si>
  <si>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</si>
  <si>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</si>
  <si>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</si>
  <si>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</si>
  <si>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</si>
  <si>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</si>
  <si>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</si>
  <si>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</si>
  <si>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</si>
  <si>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</si>
  <si>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</si>
  <si>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</si>
  <si>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</si>
  <si>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</si>
  <si>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</si>
  <si>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</si>
  <si>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</si>
  <si>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</si>
  <si>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</si>
  <si>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</si>
  <si>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</si>
  <si>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</si>
  <si>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</si>
  <si>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</si>
  <si>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</si>
  <si>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</si>
  <si>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</si>
  <si>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</si>
  <si>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</si>
  <si>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</si>
  <si>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</si>
  <si>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</si>
  <si>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</si>
  <si>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</si>
  <si>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</si>
  <si>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</si>
  <si>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</si>
  <si>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</si>
  <si>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</si>
  <si>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</si>
  <si>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</si>
  <si>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</si>
  <si>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</si>
  <si>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</si>
  <si>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</si>
  <si>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</si>
  <si>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</si>
  <si>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</si>
  <si>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</si>
  <si>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</si>
  <si>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</si>
  <si>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</si>
  <si>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</si>
  <si>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</si>
  <si>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</si>
  <si>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</si>
  <si>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</si>
  <si>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</si>
  <si>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</si>
  <si>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</si>
  <si>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</si>
  <si>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</si>
  <si>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</si>
  <si>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</si>
  <si>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</si>
  <si>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</si>
  <si>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</si>
  <si>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</si>
  <si>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</si>
  <si>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</si>
  <si>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</si>
  <si>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</si>
  <si>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</si>
  <si>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</si>
  <si>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</si>
  <si>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</si>
  <si>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</si>
  <si>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</si>
  <si>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</si>
  <si>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</si>
  <si>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</si>
  <si>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</si>
  <si>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</si>
  <si>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</si>
  <si>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</si>
  <si>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</si>
  <si>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</si>
  <si>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</si>
  <si>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</si>
  <si>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</si>
  <si>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</si>
  <si>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</si>
  <si>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</si>
  <si>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</si>
  <si>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</si>
  <si>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</si>
  <si>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</si>
  <si>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</si>
  <si>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</si>
  <si>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</si>
  <si>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</si>
  <si>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</si>
  <si>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</si>
  <si>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</si>
  <si>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</si>
  <si>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</si>
  <si>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</si>
  <si>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</si>
  <si>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</si>
  <si>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</si>
  <si>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</si>
  <si>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</si>
  <si>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</si>
  <si>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</si>
  <si>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</si>
  <si>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</si>
  <si>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</si>
  <si>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</si>
  <si>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</si>
  <si>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</si>
  <si>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</si>
  <si>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</si>
  <si>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</si>
  <si>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</si>
  <si>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</si>
  <si>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</si>
  <si>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</si>
  <si>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</si>
  <si>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</si>
  <si>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</si>
  <si>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</si>
  <si>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</si>
  <si>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</si>
  <si>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</si>
  <si>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</si>
  <si>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</si>
  <si>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</si>
  <si>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</si>
  <si>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</si>
  <si>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</si>
  <si>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</si>
  <si>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</si>
  <si>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</si>
  <si>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</si>
  <si>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</si>
  <si>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</si>
  <si>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</si>
  <si>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</si>
  <si>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</si>
  <si>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</si>
  <si>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</si>
  <si>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</si>
  <si>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</si>
  <si>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</si>
  <si>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</si>
  <si>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</si>
  <si>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</si>
  <si>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</si>
  <si>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</si>
  <si>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</si>
  <si>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</si>
  <si>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</si>
  <si>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</si>
  <si>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</si>
  <si>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</si>
  <si>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</si>
  <si>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</si>
  <si>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</si>
  <si>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</si>
  <si>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</si>
  <si>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</si>
  <si>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</si>
  <si>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</si>
  <si>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</si>
  <si>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</si>
  <si>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</si>
  <si>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</si>
  <si>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</si>
  <si>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</si>
  <si>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</si>
  <si>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</si>
  <si>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</si>
  <si>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</si>
  <si>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</si>
  <si>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</si>
  <si>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</si>
  <si>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</si>
  <si>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</si>
  <si>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</si>
  <si>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</si>
  <si>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</si>
  <si>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</si>
  <si>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</si>
  <si>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</si>
  <si>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</si>
  <si>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</si>
  <si>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</si>
  <si>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</si>
  <si>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</si>
  <si>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</si>
  <si>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</si>
  <si>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</si>
  <si>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</si>
  <si>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</si>
  <si>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</si>
  <si>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</si>
  <si>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</si>
  <si>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</si>
  <si>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</si>
  <si>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</si>
  <si>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</si>
  <si>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</si>
  <si>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</si>
  <si>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</si>
  <si>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</si>
  <si>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</si>
  <si>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</si>
  <si>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</si>
  <si>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</si>
  <si>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</si>
  <si>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</si>
  <si>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</si>
  <si>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</si>
  <si>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</si>
  <si>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</si>
  <si>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</si>
  <si>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</si>
  <si>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</si>
  <si>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</si>
  <si>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</si>
  <si>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</si>
  <si>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</si>
  <si>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</si>
  <si>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</si>
  <si>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</si>
  <si>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</si>
  <si>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</si>
  <si>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</si>
  <si>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</si>
  <si>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</si>
  <si>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</si>
  <si>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</si>
  <si>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</si>
  <si>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</si>
  <si>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</si>
  <si>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</si>
  <si>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</si>
  <si>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</si>
  <si>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</si>
  <si>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</si>
  <si>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</si>
  <si>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</si>
  <si>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</si>
  <si>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</si>
  <si>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</si>
  <si>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</si>
  <si>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</si>
  <si>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</si>
  <si>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</si>
  <si>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</si>
  <si>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</si>
  <si>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</si>
  <si>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</si>
  <si>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</si>
  <si>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</si>
  <si>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</si>
  <si>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</si>
  <si>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</si>
  <si>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</si>
  <si>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</si>
  <si>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</si>
  <si>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</si>
  <si>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</si>
  <si>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</si>
  <si>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</si>
  <si>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</si>
  <si>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</si>
  <si>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</si>
  <si>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</si>
  <si>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</si>
  <si>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</si>
  <si>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</si>
  <si>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</si>
  <si>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</si>
  <si>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</si>
  <si>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</si>
  <si>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</si>
  <si>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</si>
  <si>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</si>
  <si>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</si>
  <si>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</si>
  <si>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</si>
  <si>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</si>
  <si>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</si>
  <si>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</si>
  <si>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</si>
  <si>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</si>
  <si>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</si>
  <si>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</si>
  <si>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</si>
  <si>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</si>
  <si>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</si>
  <si>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</si>
  <si>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</si>
  <si>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</si>
  <si>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</si>
  <si>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</si>
  <si>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</si>
  <si>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</si>
  <si>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</si>
  <si>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</si>
  <si>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</si>
  <si>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</si>
  <si>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</si>
  <si>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</si>
  <si>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</si>
  <si>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</si>
  <si>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</si>
  <si>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</si>
  <si>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</si>
  <si>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</si>
  <si>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</si>
  <si>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</si>
  <si>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</si>
  <si>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</si>
  <si>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</si>
  <si>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</si>
  <si>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</si>
  <si>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</si>
  <si>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</si>
  <si>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</si>
  <si>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</si>
  <si>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</si>
  <si>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</si>
  <si>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</si>
  <si>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</si>
  <si>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</si>
  <si>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</si>
  <si>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</si>
  <si>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</si>
  <si>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</si>
  <si>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</si>
  <si>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</si>
  <si>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</si>
  <si>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</si>
  <si>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</si>
  <si>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</si>
  <si>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</si>
  <si>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</si>
  <si>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</si>
  <si>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</si>
  <si>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</si>
  <si>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</si>
  <si>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</si>
  <si>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</si>
  <si>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</si>
  <si>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</si>
  <si>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</si>
  <si>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</si>
  <si>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</si>
  <si>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</si>
  <si>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</si>
  <si>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</si>
  <si>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</si>
  <si>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</si>
  <si>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</si>
  <si>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</si>
  <si>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</si>
  <si>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</si>
  <si>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</si>
  <si>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</si>
  <si>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</si>
  <si>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</si>
  <si>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</si>
  <si>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</si>
  <si>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</si>
  <si>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</si>
  <si>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</si>
  <si>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</si>
  <si>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</si>
  <si>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</si>
  <si>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</si>
  <si>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</si>
  <si>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</si>
  <si>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</si>
  <si>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</si>
  <si>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</si>
  <si>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</si>
  <si>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</si>
  <si>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</si>
  <si>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</si>
  <si>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</si>
  <si>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</si>
  <si>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</si>
  <si>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</si>
  <si>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</si>
  <si>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</si>
  <si>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</si>
  <si>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</si>
  <si>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</si>
  <si>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</si>
  <si>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</si>
  <si>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</si>
  <si>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</si>
  <si>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</si>
  <si>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</si>
  <si>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</si>
  <si>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</si>
  <si>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</si>
  <si>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</si>
  <si>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</si>
  <si>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</si>
  <si>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</si>
  <si>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</si>
  <si>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</si>
  <si>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</si>
  <si>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</si>
  <si>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</si>
  <si>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</si>
  <si>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</si>
  <si>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</si>
  <si>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</si>
  <si>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</si>
  <si>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</si>
  <si>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</si>
  <si>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</si>
  <si>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</si>
  <si>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</si>
  <si>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</si>
  <si>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</si>
  <si>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</si>
  <si>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</si>
  <si>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</si>
  <si>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</si>
  <si>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</si>
  <si>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</si>
  <si>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</si>
  <si>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</si>
  <si>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</si>
  <si>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</si>
  <si>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</si>
  <si>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</si>
  <si>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</si>
  <si>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</si>
  <si>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</si>
  <si>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</si>
  <si>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</si>
  <si>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</si>
  <si>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</si>
  <si>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</si>
  <si>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</si>
  <si>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</si>
  <si>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</si>
  <si>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</si>
  <si>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</si>
  <si>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</si>
  <si>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</si>
  <si>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</si>
  <si>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</si>
  <si>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</si>
  <si>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</si>
  <si>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</si>
  <si>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</si>
  <si>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</si>
  <si>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</si>
  <si>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</si>
  <si>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</si>
  <si>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</si>
  <si>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</si>
  <si>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</si>
  <si>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</si>
  <si>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</si>
  <si>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</si>
  <si>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</si>
  <si>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</si>
  <si>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</si>
  <si>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</si>
  <si>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</si>
  <si>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</si>
  <si>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</si>
  <si>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</si>
  <si>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</si>
  <si>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</si>
  <si>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</si>
  <si>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</si>
  <si>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</si>
  <si>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</si>
  <si>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</si>
  <si>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</si>
  <si>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</si>
  <si>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</si>
  <si>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</si>
  <si>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</si>
  <si>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</si>
  <si>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</si>
  <si>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</si>
  <si>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</si>
  <si>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</si>
  <si>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</si>
  <si>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</si>
  <si>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</si>
  <si>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</si>
  <si>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</si>
  <si>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</si>
  <si>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</si>
  <si>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</si>
  <si>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</si>
  <si>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</si>
  <si>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</si>
  <si>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</si>
  <si>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</si>
  <si>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</si>
  <si>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</si>
  <si>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</si>
  <si>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</si>
  <si>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</si>
  <si>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</si>
  <si>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</si>
  <si>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</si>
  <si>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</si>
  <si>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</si>
  <si>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</si>
  <si>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</si>
  <si>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</si>
  <si>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</si>
  <si>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</si>
  <si>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</si>
  <si>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</si>
  <si>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</si>
  <si>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</si>
  <si>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</si>
  <si>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</si>
  <si>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</si>
  <si>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</si>
  <si>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</si>
  <si>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</si>
  <si>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</si>
  <si>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</si>
  <si>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</si>
  <si>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</si>
  <si>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</si>
  <si>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</si>
  <si>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</si>
  <si>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</si>
  <si>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</si>
  <si>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</si>
  <si>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</si>
  <si>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</si>
  <si>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</si>
  <si>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</si>
  <si>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</si>
  <si>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</si>
  <si>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</si>
  <si>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</si>
  <si>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</si>
  <si>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</si>
  <si>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</si>
  <si>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</si>
  <si>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</si>
  <si>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</si>
  <si>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</si>
  <si>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</si>
  <si>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</si>
  <si>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</si>
  <si>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</si>
  <si>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</si>
  <si>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</si>
  <si>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</si>
  <si>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</si>
  <si>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</si>
  <si>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</si>
  <si>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</si>
  <si>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</si>
  <si>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</si>
  <si>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</si>
  <si>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</si>
  <si>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</si>
  <si>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</si>
  <si>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</si>
  <si>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</si>
  <si>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</si>
  <si>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</si>
  <si>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</si>
  <si>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</si>
  <si>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</si>
  <si>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</si>
  <si>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</si>
  <si>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</si>
  <si>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</si>
  <si>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</si>
  <si>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</si>
  <si>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</si>
  <si>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</si>
  <si>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</si>
  <si>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</si>
  <si>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</si>
  <si>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</si>
  <si>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</si>
  <si>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</si>
  <si>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</si>
  <si>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</si>
  <si>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</si>
  <si>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</si>
  <si>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</si>
  <si>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</si>
  <si>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</si>
  <si>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</si>
  <si>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</si>
  <si>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</si>
  <si>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</si>
  <si>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</si>
  <si>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</si>
  <si>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</si>
  <si>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</si>
  <si>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</si>
  <si>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</si>
  <si>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</si>
  <si>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</si>
  <si>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</si>
  <si>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</si>
  <si>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</si>
  <si>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</si>
  <si>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</si>
  <si>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</si>
  <si>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</si>
  <si>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</si>
  <si>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</si>
  <si>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</si>
  <si>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</si>
  <si>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</si>
  <si>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</si>
  <si>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</si>
  <si>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</si>
  <si>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</si>
  <si>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</si>
  <si>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</si>
  <si>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</si>
  <si>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</si>
  <si>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</si>
  <si>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</si>
  <si>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</si>
  <si>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</si>
  <si>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</si>
  <si>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</si>
  <si>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</si>
  <si>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</si>
  <si>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</si>
  <si>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</si>
  <si>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</si>
  <si>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</si>
  <si>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</si>
  <si>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</si>
  <si>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</si>
  <si>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</si>
  <si>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</si>
  <si>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</si>
  <si>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</si>
  <si>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</si>
  <si>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</si>
  <si>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</si>
  <si>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</si>
  <si>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</si>
  <si>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</si>
  <si>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</si>
  <si>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</si>
  <si>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</si>
  <si>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</si>
  <si>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</si>
  <si>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</si>
  <si>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</si>
  <si>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</si>
  <si>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</si>
  <si>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</si>
  <si>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</si>
  <si>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</si>
  <si>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</si>
  <si>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</si>
  <si>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</si>
  <si>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</si>
  <si>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</si>
  <si>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</si>
  <si>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</si>
  <si>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</si>
  <si>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</si>
  <si>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</si>
  <si>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</si>
  <si>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</si>
  <si>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</si>
  <si>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</si>
  <si>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</si>
  <si>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</si>
  <si>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</si>
  <si>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</si>
  <si>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</si>
  <si>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</si>
  <si>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</si>
  <si>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</si>
  <si>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</si>
  <si>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</si>
  <si>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</si>
  <si>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</si>
  <si>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</si>
  <si>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</si>
  <si>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</si>
  <si>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</si>
  <si>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</si>
  <si>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</si>
  <si>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</si>
  <si>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</si>
  <si>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</si>
  <si>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</si>
  <si>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</si>
  <si>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</si>
  <si>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</si>
  <si>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</si>
  <si>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</si>
  <si>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</si>
  <si>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</si>
  <si>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</si>
  <si>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</si>
  <si>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</si>
  <si>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</si>
  <si>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</si>
  <si>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</si>
  <si>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</si>
  <si>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</si>
  <si>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</si>
  <si>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</si>
  <si>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</si>
  <si>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</si>
  <si>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</si>
  <si>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</si>
  <si>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</si>
  <si>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</si>
  <si>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</si>
  <si>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</si>
  <si>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</si>
  <si>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</si>
  <si>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</si>
  <si>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</si>
  <si>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</si>
  <si>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</si>
  <si>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</si>
  <si>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</si>
  <si>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</si>
  <si>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</si>
  <si>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</si>
  <si>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</si>
  <si>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</si>
  <si>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</si>
  <si>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</si>
  <si>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</si>
  <si>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</si>
  <si>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</si>
  <si>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</si>
  <si>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</si>
  <si>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</si>
  <si>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</si>
  <si>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</si>
  <si>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</si>
  <si>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</si>
  <si>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</si>
  <si>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</si>
  <si>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</si>
  <si>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</si>
  <si>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</si>
  <si>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</si>
  <si>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</si>
  <si>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</si>
  <si>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</si>
  <si>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</si>
  <si>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</si>
  <si>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</si>
  <si>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</si>
  <si>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</si>
  <si>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</si>
  <si>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</si>
  <si>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</si>
  <si>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</si>
  <si>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</si>
  <si>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</si>
  <si>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</si>
  <si>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</si>
  <si>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</si>
  <si>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</si>
  <si>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</si>
  <si>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</si>
  <si>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</si>
  <si>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</si>
  <si>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</si>
  <si>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</si>
  <si>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</si>
  <si>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</si>
  <si>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</si>
  <si>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</si>
  <si>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</si>
  <si>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</si>
  <si>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</si>
  <si>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</si>
  <si>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</si>
  <si>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</si>
  <si>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</si>
  <si>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</si>
  <si>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</si>
  <si>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</si>
  <si>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</si>
  <si>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</si>
  <si>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</si>
  <si>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</si>
  <si>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</si>
  <si>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</si>
  <si>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</si>
  <si>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</si>
  <si>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</si>
  <si>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</si>
  <si>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</si>
  <si>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</si>
  <si>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</si>
  <si>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</si>
  <si>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</si>
  <si>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</si>
  <si>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</si>
  <si>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</si>
  <si>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</si>
  <si>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</si>
  <si>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</si>
  <si>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</si>
  <si>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</si>
  <si>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</si>
  <si>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</si>
  <si>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</si>
  <si>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</si>
  <si>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</si>
  <si>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</si>
  <si>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</si>
  <si>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</si>
  <si>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</si>
  <si>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</si>
  <si>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</si>
  <si>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</si>
  <si>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</si>
  <si>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</si>
  <si>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</si>
  <si>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</si>
  <si>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</si>
  <si>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</si>
  <si>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</si>
  <si>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</si>
  <si>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</si>
  <si>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</si>
  <si>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</si>
  <si>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</si>
  <si>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</si>
  <si>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</si>
  <si>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</si>
  <si>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</si>
  <si>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</si>
  <si>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</si>
  <si>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</si>
  <si>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</si>
  <si>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</si>
  <si>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</si>
  <si>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</si>
  <si>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</si>
  <si>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</si>
  <si>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</si>
  <si>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</si>
  <si>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</si>
  <si>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</si>
  <si>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</si>
  <si>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</si>
  <si>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</si>
  <si>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</si>
  <si>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</si>
  <si>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</si>
  <si>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</si>
  <si>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</si>
  <si>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</si>
  <si>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</si>
  <si>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</si>
  <si>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</si>
  <si>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</si>
  <si>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</si>
  <si>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</si>
  <si>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</si>
  <si>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</si>
  <si>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</si>
  <si>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</si>
  <si>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</si>
  <si>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</si>
  <si>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</si>
  <si>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</si>
  <si>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</si>
  <si>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</si>
  <si>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</si>
  <si>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</si>
  <si>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</si>
  <si>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</si>
  <si>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</si>
  <si>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</si>
  <si>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</si>
  <si>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</si>
  <si>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</si>
  <si>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</si>
  <si>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</si>
  <si>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</si>
  <si>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</si>
  <si>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</si>
  <si>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</si>
  <si>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</si>
  <si>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</si>
  <si>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</si>
  <si>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</si>
  <si>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</si>
  <si>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</si>
  <si>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</si>
  <si>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</si>
  <si>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</si>
  <si>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</si>
  <si>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</si>
  <si>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</si>
  <si>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</si>
  <si>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</si>
  <si>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</si>
  <si>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</si>
  <si>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</si>
  <si>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</si>
  <si>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</si>
  <si>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</si>
  <si>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</si>
  <si>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</si>
  <si>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</si>
  <si>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</si>
  <si>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</si>
  <si>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</si>
  <si>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</si>
  <si>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</si>
  <si>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</si>
  <si>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</si>
  <si>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</si>
  <si>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</si>
  <si>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</si>
  <si>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</si>
  <si>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</si>
  <si>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</si>
  <si>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</si>
  <si>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</si>
  <si>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</si>
  <si>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</si>
  <si>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</si>
  <si>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</si>
  <si>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</si>
  <si>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</si>
  <si>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</si>
  <si>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</si>
  <si>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</si>
  <si>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</si>
  <si>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</si>
  <si>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</si>
  <si>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</si>
  <si>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</si>
  <si>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</si>
  <si>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</si>
  <si>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</si>
  <si>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</si>
  <si>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</si>
  <si>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</si>
  <si>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</si>
  <si>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</si>
  <si>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</si>
  <si>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</si>
  <si>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</si>
  <si>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</si>
  <si>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</si>
  <si>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</si>
  <si>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</si>
  <si>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</si>
  <si>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</si>
  <si>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</si>
  <si>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</si>
  <si>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</si>
  <si>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</si>
  <si>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</si>
  <si>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</si>
  <si>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</si>
  <si>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</si>
  <si>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</si>
  <si>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</si>
  <si>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</si>
  <si>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</si>
  <si>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</si>
  <si>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</si>
  <si>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</si>
  <si>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</si>
  <si>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</si>
  <si>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</si>
  <si>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</si>
  <si>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</si>
  <si>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</si>
  <si>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</si>
  <si>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</si>
  <si>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</si>
  <si>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</si>
  <si>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</si>
  <si>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</si>
  <si>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</si>
  <si>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</si>
  <si>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</si>
  <si>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</si>
  <si>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</si>
  <si>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</si>
  <si>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</si>
  <si>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</si>
  <si>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</si>
  <si>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</si>
  <si>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</si>
  <si>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</si>
  <si>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</si>
  <si>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</si>
  <si>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</si>
  <si>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</si>
  <si>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</si>
  <si>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</si>
  <si>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</si>
  <si>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</si>
  <si>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</si>
  <si>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</si>
  <si>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</si>
  <si>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</si>
  <si>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</si>
  <si>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</si>
  <si>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</si>
  <si>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</si>
  <si>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</si>
  <si>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</si>
  <si>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</si>
  <si>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</si>
  <si>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</si>
  <si>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</si>
  <si>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</si>
  <si>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</si>
  <si>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</si>
  <si>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</si>
  <si>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</si>
  <si>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</si>
  <si>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</si>
  <si>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</si>
  <si>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</si>
  <si>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</si>
  <si>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</si>
  <si>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</si>
  <si>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</si>
  <si>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</si>
  <si>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</si>
  <si>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</si>
  <si>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</si>
  <si>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</si>
  <si>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</si>
  <si>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</si>
  <si>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</si>
  <si>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</si>
  <si>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</si>
  <si>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</si>
  <si>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</si>
  <si>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</si>
  <si>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</si>
  <si>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</si>
  <si>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</si>
  <si>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</si>
  <si>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</si>
  <si>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</si>
  <si>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</si>
  <si>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</si>
  <si>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</si>
  <si>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</si>
  <si>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</si>
  <si>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</si>
  <si>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</si>
  <si>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</si>
  <si>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</si>
  <si>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</si>
  <si>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</si>
  <si>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</si>
  <si>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</si>
  <si>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</si>
  <si>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</si>
  <si>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</si>
  <si>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</si>
  <si>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</si>
  <si>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</si>
  <si>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</si>
  <si>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</si>
  <si>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</si>
  <si>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</si>
  <si>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</si>
  <si>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</si>
  <si>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</si>
  <si>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</si>
  <si>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</si>
  <si>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</si>
  <si>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</si>
  <si>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</si>
  <si>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</si>
  <si>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</si>
  <si>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</si>
  <si>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</si>
  <si>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</si>
  <si>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</si>
  <si>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</si>
  <si>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</si>
  <si>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</si>
  <si>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</si>
  <si>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</si>
  <si>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</si>
  <si>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</si>
  <si>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</si>
  <si>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</si>
  <si>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</si>
  <si>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</si>
  <si>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</si>
  <si>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</si>
  <si>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</si>
  <si>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</si>
  <si>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</si>
  <si>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</si>
  <si>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</si>
  <si>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</si>
  <si>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</si>
  <si>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</si>
  <si>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</si>
  <si>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</si>
  <si>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</si>
  <si>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</si>
  <si>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</si>
  <si>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</si>
  <si>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</si>
  <si>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</si>
  <si>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</si>
  <si>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</si>
  <si>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</si>
  <si>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</si>
  <si>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</si>
  <si>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</si>
  <si>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</si>
  <si>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</si>
  <si>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</si>
  <si>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</si>
  <si>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</si>
  <si>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</si>
  <si>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</si>
  <si>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</si>
  <si>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</si>
  <si>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</si>
  <si>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</si>
  <si>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</si>
  <si>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</si>
  <si>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</si>
  <si>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</si>
  <si>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</si>
  <si>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</si>
  <si>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</si>
  <si>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</si>
  <si>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</si>
  <si>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</si>
  <si>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</si>
  <si>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</si>
  <si>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</si>
  <si>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</si>
  <si>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</si>
  <si>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</si>
  <si>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</si>
  <si>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</si>
  <si>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</si>
  <si>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</si>
  <si>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</si>
  <si>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</si>
  <si>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</si>
  <si>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</si>
  <si>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</si>
  <si>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</si>
  <si>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</si>
  <si>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</si>
  <si>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</si>
  <si>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</si>
  <si>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</si>
  <si>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</si>
  <si>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</si>
  <si>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</si>
  <si>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</si>
  <si>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</si>
  <si>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</si>
  <si>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</si>
  <si>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</si>
  <si>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</si>
  <si>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</si>
  <si>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</si>
  <si>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</si>
  <si>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</si>
  <si>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</si>
  <si>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</si>
  <si>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</si>
  <si>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</si>
  <si>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</si>
  <si>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</si>
  <si>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</si>
  <si>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</si>
  <si>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</si>
  <si>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</si>
  <si>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</si>
  <si>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</si>
  <si>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</si>
  <si>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</si>
  <si>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</si>
  <si>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</si>
  <si>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</si>
  <si>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</si>
  <si>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</si>
  <si>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</si>
  <si>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</si>
  <si>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</si>
  <si>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</si>
  <si>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</si>
  <si>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</si>
  <si>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</si>
  <si>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</si>
  <si>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</si>
  <si>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</si>
  <si>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</si>
  <si>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</si>
  <si>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</si>
  <si>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</si>
  <si>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</si>
  <si>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</si>
  <si>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</si>
  <si>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</si>
  <si>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</si>
  <si>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</si>
  <si>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</si>
  <si>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</si>
  <si>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</si>
  <si>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</si>
  <si>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</si>
  <si>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</si>
  <si>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</si>
  <si>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</si>
  <si>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</si>
  <si>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</si>
  <si>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</si>
  <si>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</si>
  <si>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</si>
  <si>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</si>
  <si>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</si>
  <si>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</si>
  <si>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</si>
  <si>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</si>
  <si>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</si>
  <si>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</si>
  <si>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</si>
  <si>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</si>
  <si>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</si>
  <si>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</si>
  <si>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</si>
  <si>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</si>
  <si>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</si>
  <si>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</si>
  <si>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</si>
  <si>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</si>
  <si>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</si>
  <si>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</si>
  <si>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</si>
  <si>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</si>
  <si>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</si>
  <si>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</si>
  <si>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</si>
  <si>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</si>
  <si>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</si>
  <si>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</si>
  <si>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</si>
  <si>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</si>
  <si>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</si>
  <si>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</si>
  <si>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</si>
  <si>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</si>
  <si>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</si>
  <si>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</si>
  <si>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</si>
  <si>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</si>
  <si>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</si>
  <si>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</si>
  <si>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</si>
  <si>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</si>
  <si>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</si>
  <si>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</si>
  <si>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</si>
  <si>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</si>
  <si>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</si>
  <si>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</si>
  <si>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</si>
  <si>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</si>
  <si>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</si>
  <si>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</si>
  <si>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</si>
  <si>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</si>
  <si>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</si>
  <si>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</si>
  <si>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</si>
  <si>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</si>
  <si>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</si>
  <si>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</si>
  <si>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</si>
  <si>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</si>
  <si>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</si>
  <si>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</si>
  <si>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</si>
  <si>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</si>
  <si>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</si>
  <si>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</si>
  <si>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</si>
  <si>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</si>
  <si>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</si>
  <si>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</si>
  <si>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</si>
  <si>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</si>
  <si>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</si>
  <si>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</si>
  <si>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</si>
  <si>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</si>
  <si>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</si>
  <si>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</si>
  <si>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</si>
  <si>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</si>
  <si>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</si>
  <si>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</si>
  <si>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</si>
  <si>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</si>
  <si>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</si>
  <si>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</si>
  <si>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</si>
  <si>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</si>
  <si>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</si>
  <si>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</si>
  <si>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</si>
  <si>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</si>
  <si>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</si>
  <si>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</si>
  <si>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</si>
  <si>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</si>
  <si>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</si>
  <si>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</si>
  <si>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</si>
  <si>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</si>
  <si>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</si>
  <si>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</si>
  <si>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</si>
  <si>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</si>
  <si>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</si>
  <si>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</si>
  <si>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</si>
  <si>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</si>
  <si>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</si>
  <si>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</si>
  <si>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</si>
  <si>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</si>
  <si>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</si>
  <si>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</si>
  <si>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</si>
  <si>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</si>
  <si>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</si>
  <si>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</si>
  <si>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</si>
  <si>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</si>
  <si>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</si>
  <si>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</si>
  <si>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</si>
  <si>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</si>
  <si>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</si>
  <si>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</si>
  <si>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</si>
  <si>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</si>
  <si>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</si>
  <si>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</si>
  <si>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</si>
  <si>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</si>
  <si>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</si>
  <si>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</si>
  <si>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</si>
  <si>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</si>
  <si>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</si>
  <si>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</si>
  <si>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</si>
  <si>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</si>
  <si>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</si>
  <si>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</si>
  <si>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</si>
  <si>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</si>
  <si>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</si>
  <si>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</si>
  <si>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</si>
  <si>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</si>
  <si>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</si>
  <si>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</si>
  <si>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</si>
  <si>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</si>
  <si>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</si>
  <si>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</si>
  <si>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</si>
  <si>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</si>
  <si>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</si>
  <si>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</si>
  <si>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</si>
  <si>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</si>
  <si>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</si>
  <si>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</si>
  <si>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</si>
  <si>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</si>
  <si>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</si>
  <si>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</si>
  <si>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</si>
  <si>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</si>
  <si>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</si>
  <si>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</si>
  <si>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</si>
  <si>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</si>
  <si>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</si>
  <si>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</si>
  <si>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</si>
  <si>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</si>
  <si>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</si>
  <si>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</si>
  <si>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</si>
  <si>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</si>
  <si>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</si>
  <si>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</si>
  <si>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</si>
  <si>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</si>
  <si>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</si>
  <si>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</si>
  <si>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</si>
  <si>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</si>
  <si>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</si>
  <si>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</si>
  <si>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</si>
  <si>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</si>
  <si>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</si>
  <si>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</si>
  <si>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</si>
  <si>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</si>
  <si>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</si>
  <si>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</si>
  <si>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</si>
  <si>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</si>
  <si>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</si>
  <si>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</si>
  <si>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</si>
  <si>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</si>
  <si>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</si>
  <si>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</si>
  <si>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</si>
  <si>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</si>
  <si>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</si>
  <si>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</si>
  <si>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</si>
  <si>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</si>
  <si>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</si>
  <si>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</si>
  <si>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</si>
  <si>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</si>
  <si>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</si>
  <si>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</si>
  <si>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</si>
  <si>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</si>
  <si>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</si>
  <si>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</si>
  <si>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</si>
  <si>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</si>
  <si>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</si>
  <si>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</si>
  <si>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</si>
  <si>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</si>
  <si>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</si>
  <si>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</si>
  <si>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</si>
  <si>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</si>
  <si>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</si>
  <si>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</si>
  <si>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</si>
  <si>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</si>
  <si>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</si>
  <si>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</si>
  <si>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</si>
  <si>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</si>
  <si>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</si>
  <si>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</si>
  <si>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</si>
  <si>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</si>
  <si>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</si>
  <si>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</si>
  <si>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</si>
  <si>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</si>
  <si>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</si>
  <si>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</si>
  <si>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</si>
  <si>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</si>
  <si>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</si>
  <si>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</si>
  <si>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</si>
  <si>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</si>
  <si>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</si>
  <si>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</si>
  <si>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</si>
  <si>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</si>
  <si>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</si>
  <si>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</si>
  <si>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</si>
  <si>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</si>
  <si>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</si>
  <si>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</si>
  <si>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</si>
  <si>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</si>
  <si>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</si>
  <si>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</si>
  <si>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</si>
  <si>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</si>
  <si>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</si>
  <si>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</si>
  <si>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</si>
  <si>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</si>
  <si>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</si>
  <si>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</si>
  <si>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</si>
  <si>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</si>
  <si>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</si>
  <si>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</si>
  <si>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</si>
  <si>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</si>
  <si>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</si>
  <si>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</si>
  <si>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</si>
  <si>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</si>
  <si>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</si>
  <si>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</si>
  <si>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</si>
  <si>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</si>
  <si>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</si>
  <si>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</si>
  <si>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</si>
  <si>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</si>
  <si>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</si>
  <si>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</si>
  <si>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</si>
  <si>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</si>
  <si>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</si>
  <si>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</si>
  <si>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</si>
  <si>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</si>
  <si>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</si>
  <si>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</si>
  <si>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</si>
  <si>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</si>
  <si>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</si>
  <si>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</si>
  <si>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</si>
  <si>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</si>
  <si>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</si>
  <si>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</si>
  <si>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</si>
  <si>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</si>
  <si>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</si>
  <si>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</si>
  <si>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</si>
  <si>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</si>
  <si>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</si>
  <si>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</si>
  <si>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</si>
  <si>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</si>
  <si>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</si>
  <si>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</si>
  <si>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</si>
  <si>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</si>
  <si>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</si>
  <si>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</si>
  <si>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</si>
  <si>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</si>
  <si>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</si>
  <si>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</si>
  <si>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</si>
  <si>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</si>
  <si>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</si>
  <si>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</si>
  <si>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</si>
  <si>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</si>
  <si>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</si>
  <si>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</si>
  <si>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</si>
  <si>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</si>
  <si>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</si>
  <si>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</si>
  <si>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</si>
  <si>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</si>
  <si>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</si>
  <si>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</si>
  <si>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</si>
  <si>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</si>
  <si>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</si>
  <si>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</si>
  <si>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</si>
  <si>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</si>
  <si>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</si>
  <si>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</si>
  <si>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</si>
  <si>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</si>
  <si>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</si>
  <si>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</si>
  <si>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</si>
  <si>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</si>
  <si>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</si>
  <si>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</si>
  <si>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</si>
  <si>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</si>
  <si>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</si>
  <si>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</si>
  <si>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</si>
  <si>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</si>
  <si>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</si>
  <si>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</si>
  <si>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</si>
  <si>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</si>
  <si>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</si>
  <si>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</si>
  <si>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</si>
  <si>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</si>
  <si>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</si>
  <si>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</si>
  <si>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</si>
  <si>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</si>
  <si>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</si>
  <si>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</si>
  <si>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</si>
  <si>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</si>
  <si>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</si>
  <si>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</si>
  <si>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</si>
  <si>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</si>
  <si>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</si>
  <si>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</si>
  <si>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</si>
  <si>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</si>
  <si>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</si>
  <si>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</si>
  <si>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</si>
  <si>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</si>
  <si>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</si>
  <si>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</si>
  <si>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</si>
  <si>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</si>
  <si>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</si>
  <si>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</si>
  <si>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</si>
  <si>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</si>
  <si>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</si>
  <si>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</si>
  <si>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</si>
  <si>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</si>
  <si>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</si>
  <si>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</si>
  <si>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</si>
  <si>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</si>
  <si>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</si>
  <si>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</si>
  <si>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</si>
  <si>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</si>
  <si>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</si>
  <si>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</si>
  <si>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</si>
  <si>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</si>
  <si>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</si>
  <si>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</si>
  <si>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</si>
  <si>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</si>
  <si>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</si>
  <si>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</si>
  <si>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</si>
  <si>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</si>
  <si>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</si>
  <si>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</si>
  <si>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</si>
  <si>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</si>
  <si>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</si>
  <si>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</si>
  <si>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</si>
  <si>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</si>
  <si>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</si>
  <si>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</si>
  <si>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</si>
  <si>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</si>
  <si>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</si>
  <si>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</si>
  <si>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</si>
  <si>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</si>
  <si>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</si>
  <si>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</si>
  <si>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</si>
  <si>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</si>
  <si>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</si>
  <si>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</si>
  <si>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</si>
  <si>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</si>
  <si>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</si>
  <si>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</si>
  <si>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</si>
  <si>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</si>
  <si>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</si>
  <si>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</si>
  <si>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</si>
  <si>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</si>
  <si>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</si>
  <si>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</si>
  <si>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</si>
  <si>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</si>
  <si>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</si>
  <si>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</si>
  <si>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</si>
  <si>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</si>
  <si>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</si>
  <si>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</si>
  <si>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</si>
  <si>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</si>
  <si>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</si>
  <si>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</si>
  <si>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</si>
  <si>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</si>
  <si>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</si>
  <si>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</si>
  <si>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</si>
  <si>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</si>
  <si>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</si>
  <si>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</si>
  <si>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</si>
  <si>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</si>
  <si>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</si>
  <si>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</si>
  <si>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</si>
  <si>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</si>
  <si>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</si>
  <si>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</si>
  <si>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</si>
  <si>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</si>
  <si>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</si>
  <si>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</si>
  <si>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</si>
  <si>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</si>
  <si>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</si>
  <si>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</si>
  <si>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</si>
  <si>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</si>
  <si>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</si>
  <si>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</si>
  <si>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</si>
  <si>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</si>
  <si>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</si>
  <si>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</si>
  <si>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</si>
  <si>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</si>
  <si>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</si>
  <si>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</si>
  <si>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</si>
  <si>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</si>
  <si>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</si>
  <si>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</si>
  <si>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</si>
  <si>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</si>
  <si>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</si>
  <si>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</si>
  <si>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</si>
  <si>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</si>
  <si>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</si>
  <si>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</si>
  <si>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</si>
  <si>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</si>
  <si>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</si>
  <si>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</si>
  <si>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</si>
  <si>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</si>
  <si>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</si>
  <si>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</si>
  <si>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</si>
  <si>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</si>
  <si>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</si>
  <si>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</si>
  <si>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</si>
  <si>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</si>
  <si>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</si>
  <si>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</si>
  <si>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</si>
  <si>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</si>
  <si>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</si>
  <si>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</si>
  <si>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</si>
  <si>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</si>
  <si>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</si>
  <si>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</si>
  <si>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</si>
  <si>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</si>
  <si>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</si>
  <si>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</si>
  <si>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</si>
  <si>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</si>
  <si>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</si>
  <si>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</si>
  <si>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</si>
  <si>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</si>
  <si>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</si>
  <si>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</si>
  <si>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</si>
  <si>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</si>
  <si>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</si>
  <si>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</si>
  <si>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</si>
  <si>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</si>
  <si>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</si>
  <si>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</si>
  <si>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</si>
  <si>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</si>
  <si>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</si>
  <si>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</si>
  <si>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</si>
  <si>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</si>
  <si>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</si>
  <si>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</si>
  <si>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</si>
  <si>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</si>
  <si>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</si>
  <si>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</si>
  <si>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</si>
  <si>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</si>
  <si>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</si>
  <si>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</si>
  <si>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</si>
  <si>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</si>
  <si>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</si>
  <si>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</si>
  <si>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</si>
  <si>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</si>
  <si>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</si>
  <si>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</si>
  <si>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</si>
  <si>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</si>
  <si>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</si>
  <si>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</si>
  <si>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</si>
  <si>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</si>
  <si>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</si>
  <si>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</si>
  <si>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</si>
  <si>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</si>
  <si>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</si>
  <si>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</si>
  <si>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</si>
  <si>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</si>
  <si>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</si>
  <si>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</si>
  <si>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</si>
  <si>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</si>
  <si>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</si>
  <si>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</si>
  <si>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</si>
  <si>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</si>
  <si>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</si>
  <si>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</si>
  <si>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</si>
  <si>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</si>
  <si>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</si>
  <si>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</si>
  <si>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</si>
  <si>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</si>
  <si>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</si>
  <si>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</si>
  <si>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</si>
  <si>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</si>
  <si>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</si>
  <si>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</si>
  <si>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</si>
  <si>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</si>
  <si>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</si>
  <si>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</si>
  <si>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</si>
  <si>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</si>
  <si>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</si>
  <si>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</si>
  <si>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</si>
  <si>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</si>
  <si>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</si>
  <si>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</si>
  <si>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</si>
  <si>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</si>
  <si>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</si>
  <si>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</si>
  <si>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</si>
  <si>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</si>
  <si>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</si>
  <si>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</si>
  <si>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</si>
  <si>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</si>
  <si>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</si>
  <si>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</si>
  <si>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</si>
  <si>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</si>
  <si>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</si>
  <si>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</si>
  <si>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</si>
  <si>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</si>
  <si>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</si>
  <si>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</si>
  <si>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</si>
  <si>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</si>
  <si>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</si>
  <si>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</si>
  <si>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</si>
  <si>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</si>
  <si>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</si>
  <si>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</si>
  <si>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</si>
  <si>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</si>
  <si>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</si>
  <si>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</si>
  <si>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</si>
  <si>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</si>
  <si>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</si>
  <si>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</si>
  <si>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</si>
  <si>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</si>
  <si>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</si>
  <si>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</si>
  <si>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</si>
  <si>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</si>
  <si>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</si>
  <si>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</si>
  <si>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</si>
  <si>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</si>
  <si>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</si>
  <si>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</si>
  <si>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</si>
  <si>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</si>
  <si>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</si>
  <si>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</si>
  <si>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</si>
  <si>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</si>
  <si>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</si>
  <si>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</si>
  <si>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</si>
  <si>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</si>
  <si>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</si>
  <si>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</si>
  <si>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</si>
  <si>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</si>
  <si>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</si>
  <si>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</si>
  <si>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</si>
  <si>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</si>
  <si>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</si>
  <si>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</si>
  <si>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</si>
  <si>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</si>
  <si>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</si>
  <si>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</si>
  <si>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</si>
  <si>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</si>
  <si>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</si>
  <si>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</si>
  <si>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</si>
  <si>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</si>
  <si>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</si>
  <si>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</si>
  <si>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</si>
  <si>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</si>
  <si>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</si>
  <si>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</si>
  <si>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</si>
  <si>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</si>
  <si>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</si>
  <si>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</si>
  <si>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</si>
  <si>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</si>
  <si>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</si>
  <si>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</si>
  <si>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</si>
  <si>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</si>
  <si>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</si>
  <si>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</si>
  <si>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</si>
  <si>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</si>
  <si>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</si>
  <si>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</si>
  <si>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</si>
  <si>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</si>
  <si>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</si>
  <si>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</si>
  <si>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</si>
  <si>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</si>
  <si>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</si>
  <si>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</si>
  <si>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</si>
  <si>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</si>
  <si>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</si>
  <si>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</si>
  <si>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</si>
  <si>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</si>
  <si>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</si>
  <si>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</si>
  <si>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</si>
  <si>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</si>
  <si>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</si>
  <si>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</si>
  <si>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</si>
  <si>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</si>
  <si>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</si>
  <si>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</si>
  <si>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</si>
  <si>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</si>
  <si>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</si>
  <si>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</si>
  <si>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</si>
  <si>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</si>
  <si>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</si>
  <si>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</si>
  <si>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</si>
  <si>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</si>
  <si>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</si>
  <si>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</si>
  <si>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</si>
  <si>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</si>
  <si>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</si>
  <si>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</si>
  <si>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</si>
  <si>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</si>
  <si>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</si>
  <si>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</si>
  <si>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</si>
  <si>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</si>
  <si>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</si>
  <si>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</si>
  <si>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</si>
  <si>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</si>
  <si>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</si>
  <si>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</si>
  <si>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</si>
  <si>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</si>
  <si>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</si>
  <si>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</si>
  <si>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</si>
  <si>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</si>
  <si>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</si>
  <si>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</si>
  <si>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</si>
  <si>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</si>
  <si>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</si>
  <si>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</si>
  <si>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</si>
  <si>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</si>
  <si>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</si>
  <si>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</si>
  <si>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</si>
  <si>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</si>
  <si>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</si>
  <si>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</si>
  <si>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</si>
  <si>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</si>
  <si>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</si>
  <si>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</si>
  <si>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</si>
  <si>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</si>
  <si>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</si>
  <si>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</si>
  <si>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</si>
  <si>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</si>
  <si>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</si>
  <si>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</si>
  <si>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</si>
  <si>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</si>
  <si>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</si>
  <si>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</si>
  <si>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</si>
  <si>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</si>
  <si>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</si>
  <si>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</si>
  <si>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</si>
  <si>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</si>
  <si>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</si>
  <si>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</si>
  <si>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</si>
  <si>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</si>
  <si>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</si>
  <si>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</si>
  <si>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</si>
  <si>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</si>
  <si>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</si>
  <si>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</si>
  <si>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</si>
  <si>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</si>
  <si>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</si>
  <si>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</si>
  <si>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</si>
  <si>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</si>
  <si>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</si>
  <si>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</si>
  <si>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</si>
  <si>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</si>
  <si>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</si>
  <si>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</si>
  <si>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</si>
  <si>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</si>
  <si>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</si>
  <si>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</si>
  <si>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</si>
  <si>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</si>
  <si>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</si>
  <si>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</si>
  <si>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</si>
  <si>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</si>
  <si>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</si>
  <si>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</si>
  <si>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</si>
  <si>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</si>
  <si>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</si>
  <si>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</si>
  <si>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</si>
  <si>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</si>
  <si>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</si>
  <si>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</si>
  <si>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</si>
  <si>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</si>
  <si>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</si>
  <si>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</si>
  <si>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</si>
  <si>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</si>
  <si>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</si>
  <si>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</si>
  <si>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</si>
  <si>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</si>
  <si>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</si>
  <si>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</si>
  <si>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</si>
  <si>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</si>
  <si>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</si>
  <si>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</si>
  <si>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</si>
  <si>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</si>
  <si>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</si>
  <si>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</si>
  <si>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</si>
  <si>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</si>
  <si>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</si>
  <si>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</si>
  <si>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</si>
  <si>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</si>
  <si>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</si>
  <si>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</si>
  <si>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</si>
  <si>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</si>
  <si>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</si>
  <si>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</si>
  <si>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</si>
  <si>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</si>
  <si>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</si>
  <si>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</si>
  <si>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</si>
  <si>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</si>
  <si>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</si>
  <si>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</si>
  <si>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</si>
  <si>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</si>
  <si>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</si>
  <si>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</si>
  <si>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</si>
  <si>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</si>
  <si>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</si>
  <si>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</si>
  <si>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</si>
  <si>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</si>
  <si>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</si>
  <si>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</si>
  <si>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</si>
  <si>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</si>
  <si>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</si>
  <si>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</si>
  <si>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</si>
  <si>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</si>
  <si>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</si>
  <si>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</si>
  <si>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</si>
  <si>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</si>
  <si>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</si>
  <si>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</si>
  <si>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</si>
  <si>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</si>
  <si>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</si>
  <si>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</si>
  <si>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</si>
  <si>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</si>
  <si>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</si>
  <si>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</si>
  <si>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</si>
  <si>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</si>
  <si>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</si>
  <si>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</si>
  <si>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</si>
  <si>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</si>
  <si>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</si>
  <si>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</si>
  <si>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</si>
  <si>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</si>
  <si>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</si>
  <si>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</si>
  <si>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</si>
  <si>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</si>
  <si>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</si>
  <si>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</si>
  <si>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</si>
  <si>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</si>
  <si>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</si>
  <si>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</si>
  <si>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</si>
  <si>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</si>
  <si>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</si>
  <si>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</si>
  <si>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</si>
  <si>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</si>
  <si>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</si>
  <si>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</si>
  <si>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</si>
  <si>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</si>
  <si>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</si>
  <si>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</si>
  <si>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</si>
  <si>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</si>
  <si>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</si>
  <si>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</si>
  <si>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</si>
  <si>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</si>
  <si>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</si>
  <si>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</si>
  <si>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</si>
  <si>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</si>
  <si>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</si>
  <si>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</si>
  <si>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</si>
  <si>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</si>
  <si>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</si>
  <si>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</si>
  <si>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</si>
  <si>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</si>
  <si>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</si>
  <si>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</si>
  <si>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</si>
  <si>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</si>
  <si>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</si>
  <si>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</si>
  <si>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</si>
  <si>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</si>
  <si>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</si>
  <si>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</si>
  <si>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</si>
  <si>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</si>
  <si>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</si>
  <si>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</si>
  <si>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</si>
  <si>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</si>
  <si>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</si>
  <si>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</si>
  <si>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</si>
  <si>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</si>
  <si>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</si>
  <si>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</si>
  <si>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</si>
  <si>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</si>
  <si>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</si>
  <si>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</si>
  <si>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</si>
  <si>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</si>
  <si>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</si>
  <si>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</si>
  <si>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</si>
  <si>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</si>
  <si>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</si>
  <si>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</si>
  <si>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</si>
  <si>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</si>
  <si>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</si>
  <si>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</si>
  <si>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</si>
  <si>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</si>
  <si>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</si>
  <si>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</si>
  <si>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</si>
  <si>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</si>
  <si>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</si>
  <si>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</si>
  <si>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</si>
  <si>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</si>
  <si>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</si>
  <si>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</si>
  <si>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</si>
  <si>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</si>
  <si>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</si>
  <si>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</si>
  <si>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</si>
  <si>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</si>
  <si>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</si>
  <si>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</si>
  <si>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</si>
  <si>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</si>
  <si>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</si>
  <si>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</si>
  <si>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</si>
  <si>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</si>
  <si>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</si>
  <si>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</si>
  <si>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</si>
  <si>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</si>
  <si>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</si>
  <si>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</si>
  <si>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</si>
  <si>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</si>
  <si>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</si>
  <si>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</si>
  <si>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</si>
  <si>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</si>
  <si>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</si>
  <si>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</si>
  <si>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</si>
  <si>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</si>
  <si>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</si>
  <si>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</si>
  <si>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</si>
  <si>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</si>
  <si>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</si>
  <si>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</si>
  <si>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</si>
  <si>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</si>
  <si>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</si>
  <si>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</si>
  <si>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</si>
  <si>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</si>
  <si>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</si>
  <si>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</si>
  <si>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</si>
  <si>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</si>
  <si>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</si>
  <si>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</si>
  <si>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</si>
  <si>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</si>
  <si>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</si>
  <si>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</si>
  <si>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</si>
  <si>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</si>
  <si>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</si>
  <si>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</si>
  <si>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</si>
  <si>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</si>
  <si>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</si>
  <si>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</si>
  <si>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</si>
  <si>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</si>
  <si>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</si>
  <si>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</si>
  <si>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</si>
  <si>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</si>
  <si>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</si>
  <si>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</si>
  <si>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</si>
  <si>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</si>
  <si>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</si>
  <si>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</si>
  <si>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</si>
  <si>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</si>
  <si>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</si>
  <si>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</si>
  <si>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</si>
  <si>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</si>
  <si>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</si>
  <si>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</si>
  <si>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</si>
  <si>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</si>
  <si>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</si>
  <si>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</si>
  <si>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</si>
  <si>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</si>
  <si>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</si>
  <si>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</si>
  <si>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</si>
  <si>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</si>
  <si>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</si>
  <si>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</si>
  <si>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</si>
  <si>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</si>
  <si>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</si>
  <si>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</si>
  <si>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</si>
  <si>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</si>
  <si>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</si>
  <si>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</si>
  <si>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</si>
  <si>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</si>
  <si>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</si>
  <si>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</si>
  <si>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</si>
  <si>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</si>
  <si>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</si>
  <si>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</si>
  <si>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</si>
  <si>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</si>
  <si>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</si>
  <si>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</si>
  <si>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</si>
  <si>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</si>
  <si>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</si>
  <si>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</si>
  <si>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</si>
  <si>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</si>
  <si>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</si>
  <si>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</si>
  <si>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</si>
  <si>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</si>
  <si>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</si>
  <si>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</si>
  <si>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</si>
  <si>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</si>
  <si>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</si>
  <si>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</si>
  <si>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</si>
  <si>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</si>
  <si>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</si>
  <si>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</si>
  <si>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</si>
  <si>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</si>
  <si>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</si>
  <si>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</si>
  <si>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</si>
  <si>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</si>
  <si>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</si>
  <si>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</si>
  <si>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</si>
  <si>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</si>
  <si>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</si>
  <si>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</si>
  <si>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</si>
  <si>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</si>
  <si>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</si>
  <si>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</si>
  <si>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</si>
  <si>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</si>
  <si>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</si>
  <si>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</si>
  <si>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</si>
  <si>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</si>
  <si>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</si>
  <si>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</si>
  <si>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</si>
  <si>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</si>
  <si>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</si>
  <si>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</si>
  <si>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</si>
  <si>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</si>
  <si>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</si>
  <si>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</si>
  <si>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</si>
  <si>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</si>
  <si>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</si>
  <si>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</si>
  <si>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</si>
  <si>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</si>
  <si>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</si>
  <si>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</si>
  <si>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</si>
  <si>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</si>
  <si>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</si>
  <si>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</si>
  <si>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</si>
  <si>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</si>
  <si>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</si>
  <si>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</si>
  <si>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</si>
  <si>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</si>
  <si>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</si>
  <si>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</si>
  <si>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</si>
  <si>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</si>
  <si>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</si>
  <si>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</si>
  <si>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</si>
  <si>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</si>
  <si>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</si>
  <si>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</si>
  <si>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</si>
  <si>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</si>
  <si>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</si>
  <si>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</si>
  <si>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</si>
  <si>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</si>
  <si>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</si>
  <si>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</si>
  <si>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</si>
  <si>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</si>
  <si>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</si>
  <si>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</si>
  <si>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</si>
  <si>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</si>
  <si>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</si>
  <si>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</si>
  <si>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</si>
  <si>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</si>
  <si>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</si>
  <si>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</si>
  <si>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</si>
  <si>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</si>
  <si>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</si>
  <si>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</si>
  <si>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</si>
  <si>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</si>
  <si>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</si>
  <si>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</si>
  <si>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</si>
  <si>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</si>
  <si>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</si>
  <si>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</si>
  <si>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</si>
  <si>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</si>
  <si>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</si>
  <si>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</si>
  <si>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</si>
  <si>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</si>
  <si>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</si>
  <si>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</si>
  <si>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</si>
  <si>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</si>
  <si>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</si>
  <si>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</si>
  <si>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</si>
  <si>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</si>
  <si>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</si>
  <si>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</si>
  <si>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</si>
  <si>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</si>
  <si>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</si>
  <si>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</si>
  <si>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</si>
  <si>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</si>
  <si>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</si>
  <si>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</si>
  <si>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</si>
  <si>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</si>
  <si>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</si>
  <si>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</si>
  <si>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</si>
  <si>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</si>
  <si>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</si>
  <si>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</si>
  <si>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</si>
  <si>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</si>
  <si>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</si>
  <si>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</si>
  <si>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</si>
  <si>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</si>
  <si>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</si>
  <si>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</si>
  <si>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</si>
  <si>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</si>
  <si>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</si>
  <si>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</si>
  <si>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</si>
  <si>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</si>
  <si>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</si>
  <si>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</si>
  <si>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</si>
  <si>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</si>
  <si>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</si>
  <si>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</si>
  <si>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</si>
  <si>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</si>
  <si>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</si>
  <si>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</si>
  <si>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</si>
  <si>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</si>
  <si>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</si>
  <si>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</si>
  <si>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</si>
  <si>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</si>
  <si>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</si>
  <si>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</si>
  <si>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</si>
  <si>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</si>
  <si>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</si>
  <si>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</si>
  <si>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</si>
  <si>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</si>
  <si>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</si>
  <si>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</si>
  <si>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</si>
  <si>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</si>
  <si>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</si>
  <si>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</si>
  <si>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</si>
  <si>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</si>
  <si>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</si>
  <si>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</si>
  <si>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</si>
  <si>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</si>
  <si>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</si>
  <si>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</si>
  <si>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</si>
  <si>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</si>
  <si>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</si>
  <si>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</si>
  <si>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</si>
  <si>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</si>
  <si>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</si>
  <si>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</si>
  <si>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</si>
  <si>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</si>
  <si>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</si>
  <si>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</si>
  <si>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</si>
  <si>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</si>
  <si>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</si>
  <si>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</si>
  <si>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</si>
  <si>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</si>
  <si>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</si>
  <si>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</si>
  <si>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</si>
  <si>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</si>
  <si>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</si>
  <si>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</si>
  <si>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</si>
  <si>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</si>
  <si>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</si>
  <si>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</si>
  <si>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</si>
  <si>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</si>
  <si>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</si>
  <si>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</si>
  <si>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</si>
  <si>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</si>
  <si>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</si>
  <si>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</si>
  <si>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</si>
  <si>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</si>
  <si>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</si>
  <si>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</si>
  <si>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</si>
  <si>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</si>
  <si>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</si>
  <si>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</si>
  <si>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</si>
  <si>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</si>
  <si>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</si>
  <si>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</si>
  <si>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</si>
  <si>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</si>
  <si>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</si>
  <si>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</si>
  <si>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</si>
  <si>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</si>
  <si>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</si>
  <si>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</si>
  <si>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</si>
  <si>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</si>
  <si>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</si>
  <si>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</si>
  <si>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</si>
  <si>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</si>
  <si>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</si>
  <si>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</si>
  <si>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</si>
  <si>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</si>
  <si>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</si>
  <si>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</si>
  <si>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</si>
  <si>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</si>
  <si>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</si>
  <si>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</si>
  <si>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</si>
  <si>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</si>
  <si>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</si>
  <si>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</si>
  <si>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</si>
  <si>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</si>
  <si>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</si>
  <si>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</si>
  <si>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</si>
  <si>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</si>
  <si>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</si>
  <si>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</si>
  <si>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</si>
  <si>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</si>
  <si>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</si>
  <si>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</si>
  <si>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</si>
  <si>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</si>
  <si>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</si>
  <si>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</si>
  <si>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</si>
  <si>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</si>
  <si>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</si>
  <si>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</si>
  <si>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</si>
  <si>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</si>
  <si>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</si>
  <si>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</si>
  <si>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</si>
  <si>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</si>
  <si>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</si>
  <si>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</si>
  <si>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</si>
  <si>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</si>
  <si>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</si>
  <si>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</si>
  <si>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</si>
  <si>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</si>
  <si>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</si>
  <si>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</si>
  <si>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</si>
  <si>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</si>
  <si>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</si>
  <si>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</si>
  <si>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</si>
  <si>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</si>
  <si>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</si>
  <si>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</si>
  <si>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</si>
  <si>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</si>
  <si>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</si>
  <si>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</si>
  <si>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</si>
  <si>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</si>
  <si>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</si>
  <si>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</si>
  <si>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</si>
  <si>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</si>
  <si>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</si>
  <si>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</si>
  <si>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</si>
  <si>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</si>
  <si>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</si>
  <si>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</si>
  <si>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</si>
  <si>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</si>
  <si>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</si>
  <si>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</si>
  <si>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</si>
  <si>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</si>
  <si>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</si>
  <si>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</si>
  <si>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</si>
  <si>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</si>
  <si>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</si>
  <si>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</si>
  <si>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</si>
  <si>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</si>
  <si>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</si>
  <si>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</si>
  <si>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</si>
  <si>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</si>
  <si>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</si>
  <si>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</si>
  <si>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</si>
  <si>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</si>
  <si>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</si>
  <si>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</si>
  <si>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</si>
  <si>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</si>
  <si>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</si>
  <si>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</si>
  <si>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</si>
  <si>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</si>
  <si>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</si>
  <si>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</si>
  <si>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</si>
  <si>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</si>
  <si>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</si>
  <si>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</si>
  <si>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</si>
  <si>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</si>
  <si>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</si>
  <si>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</si>
  <si>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</si>
  <si>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</si>
  <si>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</si>
  <si>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</si>
  <si>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</si>
  <si>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</si>
  <si>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</si>
  <si>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</si>
  <si>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</si>
  <si>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</si>
  <si>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</si>
  <si>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</si>
  <si>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</si>
  <si>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</si>
  <si>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</si>
  <si>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</si>
  <si>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</si>
  <si>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</si>
  <si>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</si>
  <si>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</si>
  <si>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</si>
  <si>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</si>
  <si>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</si>
  <si>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</si>
  <si>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</si>
  <si>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</si>
  <si>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</si>
  <si>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</si>
  <si>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</si>
  <si>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</si>
  <si>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</si>
  <si>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</si>
  <si>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</si>
  <si>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</si>
  <si>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</si>
  <si>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</si>
  <si>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</si>
  <si>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</si>
  <si>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</si>
  <si>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</si>
  <si>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</si>
  <si>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</si>
  <si>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</si>
  <si>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</si>
  <si>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</si>
  <si>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</si>
  <si>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</si>
  <si>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</si>
  <si>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</si>
  <si>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</si>
  <si>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</si>
  <si>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</si>
  <si>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</si>
  <si>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</si>
  <si>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</si>
  <si>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</si>
  <si>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</si>
  <si>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</si>
  <si>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</si>
  <si>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</si>
  <si>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</si>
  <si>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</si>
  <si>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</si>
  <si>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</si>
  <si>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</si>
  <si>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</si>
  <si>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</si>
  <si>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</si>
  <si>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</si>
  <si>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</si>
  <si>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</si>
  <si>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</si>
  <si>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</si>
  <si>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</si>
  <si>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</si>
  <si>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</si>
  <si>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</si>
  <si>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</si>
  <si>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</si>
  <si>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</si>
  <si>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</si>
  <si>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</si>
  <si>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</si>
  <si>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</si>
  <si>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</si>
  <si>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</si>
  <si>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</si>
  <si>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</si>
  <si>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</si>
  <si>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</si>
  <si>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</si>
  <si>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</si>
  <si>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</si>
  <si>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</si>
  <si>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</si>
  <si>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</si>
  <si>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</si>
  <si>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</si>
  <si>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</si>
  <si>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</si>
  <si>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</si>
  <si>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</si>
  <si>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</si>
  <si>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</si>
  <si>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</si>
  <si>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</si>
  <si>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</si>
  <si>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</si>
  <si>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</si>
  <si>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</si>
  <si>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</si>
  <si>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</si>
  <si>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</si>
  <si>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</si>
  <si>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</si>
  <si>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</si>
  <si>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</si>
  <si>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</si>
  <si>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</si>
  <si>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</si>
  <si>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</si>
  <si>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</si>
  <si>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</si>
  <si>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</si>
  <si>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</si>
  <si>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</si>
  <si>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</si>
  <si>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</si>
  <si>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</si>
  <si>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</si>
  <si>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</si>
  <si>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</si>
  <si>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</si>
  <si>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</si>
  <si>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</si>
  <si>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</si>
  <si>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</si>
  <si>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</si>
  <si>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</si>
  <si>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</si>
  <si>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</si>
  <si>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</si>
  <si>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</si>
  <si>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</si>
  <si>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</si>
  <si>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</si>
  <si>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</si>
  <si>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</si>
  <si>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</si>
  <si>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</si>
  <si>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</si>
  <si>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</si>
  <si>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</si>
  <si>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</si>
  <si>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</si>
  <si>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</si>
  <si>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</si>
  <si>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</si>
  <si>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</si>
  <si>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</si>
  <si>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</si>
  <si>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</si>
  <si>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</si>
  <si>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</si>
  <si>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</si>
  <si>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</si>
  <si>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</si>
  <si>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</si>
  <si>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</si>
  <si>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</si>
  <si>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</si>
  <si>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</si>
  <si>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</si>
  <si>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</si>
  <si>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</si>
  <si>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</si>
  <si>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</si>
  <si>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</si>
  <si>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</si>
  <si>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</si>
  <si>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</si>
  <si>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</si>
  <si>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</si>
  <si>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</si>
  <si>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</si>
  <si>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</si>
  <si>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</si>
  <si>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</si>
  <si>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</si>
  <si>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</si>
  <si>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</si>
  <si>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</si>
  <si>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</si>
  <si>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</si>
  <si>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</si>
  <si>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</si>
  <si>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</si>
  <si>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</si>
  <si>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</si>
  <si>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</si>
  <si>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</si>
  <si>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</si>
  <si>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</si>
  <si>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</si>
  <si>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</si>
  <si>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</si>
  <si>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</si>
  <si>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</si>
  <si>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</si>
  <si>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</si>
  <si>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</si>
  <si>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</si>
  <si>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</si>
  <si>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</si>
  <si>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</si>
  <si>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</si>
  <si>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</si>
  <si>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</si>
  <si>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</si>
  <si>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</si>
  <si>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</si>
  <si>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</si>
  <si>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</si>
  <si>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</si>
  <si>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</si>
  <si>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</si>
  <si>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</si>
  <si>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</si>
  <si>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</si>
  <si>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</si>
  <si>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</si>
  <si>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</si>
  <si>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</si>
  <si>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</si>
  <si>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</si>
  <si>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</si>
  <si>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</si>
  <si>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</si>
  <si>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</si>
  <si>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</si>
  <si>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</si>
  <si>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</si>
  <si>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</si>
  <si>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</si>
  <si>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</si>
  <si>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</si>
  <si>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</si>
  <si>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</si>
  <si>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</si>
  <si>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</si>
  <si>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</si>
  <si>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</si>
  <si>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</si>
  <si>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</si>
  <si>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</si>
  <si>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</si>
  <si>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</si>
  <si>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</si>
  <si>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</si>
  <si>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</si>
  <si>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</si>
  <si>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</si>
  <si>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</si>
  <si>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</si>
  <si>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</si>
  <si>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</si>
  <si>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</si>
  <si>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</si>
  <si>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</si>
  <si>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</si>
  <si>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</si>
  <si>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</si>
  <si>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</si>
  <si>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</si>
  <si>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</si>
  <si>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</si>
  <si>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</si>
  <si>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</si>
  <si>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</si>
  <si>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</si>
  <si>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</si>
  <si>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</si>
  <si>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</si>
  <si>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</si>
  <si>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</si>
  <si>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</si>
  <si>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</si>
  <si>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</si>
  <si>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</si>
  <si>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</si>
  <si>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</si>
  <si>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</si>
  <si>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</si>
  <si>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</si>
  <si>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</si>
  <si>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</si>
  <si>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</si>
  <si>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</si>
  <si>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</si>
  <si>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</si>
  <si>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</si>
  <si>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</si>
  <si>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</si>
  <si>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</si>
  <si>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</si>
  <si>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</si>
  <si>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</si>
  <si>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</si>
  <si>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</si>
  <si>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</si>
  <si>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</si>
  <si>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</si>
  <si>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</si>
  <si>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</si>
  <si>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</si>
  <si>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</si>
  <si>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</si>
  <si>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</si>
  <si>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</si>
  <si>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</si>
  <si>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</si>
  <si>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</si>
  <si>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</si>
  <si>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</si>
  <si>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</si>
  <si>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</si>
  <si>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</si>
  <si>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</si>
  <si>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</si>
  <si>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</si>
  <si>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</si>
  <si>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</si>
  <si>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</si>
  <si>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</si>
  <si>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</si>
  <si>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</si>
  <si>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</si>
  <si>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</si>
  <si>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</si>
  <si>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</si>
  <si>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</si>
  <si>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</si>
  <si>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</si>
  <si>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</si>
  <si>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</si>
  <si>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</si>
  <si>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</si>
  <si>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</si>
  <si>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</si>
  <si>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</si>
  <si>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</si>
  <si>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</si>
  <si>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</si>
  <si>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</si>
  <si>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</si>
  <si>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</si>
  <si>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</si>
  <si>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</si>
  <si>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</si>
  <si>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</si>
  <si>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</si>
  <si>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</si>
  <si>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</si>
  <si>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</si>
  <si>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</si>
  <si>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</si>
  <si>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</si>
  <si>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</si>
  <si>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</si>
  <si>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</si>
  <si>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</si>
  <si>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</si>
  <si>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</si>
  <si>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</si>
  <si>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</si>
  <si>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</si>
  <si>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</si>
  <si>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</si>
  <si>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</si>
  <si>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</si>
  <si>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</si>
  <si>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</si>
  <si>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</si>
  <si>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</si>
  <si>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</si>
  <si>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</si>
  <si>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</si>
  <si>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</si>
  <si>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</si>
  <si>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</si>
  <si>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</si>
  <si>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</si>
  <si>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</si>
  <si>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</si>
  <si>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</si>
  <si>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</si>
  <si>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</si>
  <si>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</si>
  <si>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</si>
  <si>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</si>
  <si>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</si>
  <si>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</si>
  <si>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</si>
  <si>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</si>
  <si>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</si>
  <si>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</si>
  <si>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</si>
  <si>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</si>
  <si>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</si>
  <si>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</si>
  <si>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</si>
  <si>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</si>
  <si>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</si>
  <si>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</si>
  <si>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</si>
  <si>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</si>
  <si>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</si>
  <si>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</si>
  <si>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</si>
  <si>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</si>
  <si>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</si>
  <si>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</si>
  <si>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</si>
  <si>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</si>
  <si>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</si>
  <si>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</si>
  <si>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</si>
  <si>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</si>
  <si>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</si>
  <si>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</si>
  <si>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</si>
  <si>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</si>
  <si>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</si>
  <si>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</si>
  <si>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</si>
  <si>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</si>
  <si>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</si>
  <si>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</si>
  <si>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</si>
  <si>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</si>
  <si>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</si>
  <si>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</si>
  <si>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</si>
  <si>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</si>
  <si>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</si>
  <si>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</si>
  <si>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</si>
  <si>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</si>
  <si>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</si>
  <si>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</si>
  <si>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</si>
  <si>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</si>
  <si>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</si>
  <si>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</si>
  <si>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</si>
  <si>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</si>
  <si>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</si>
  <si>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</si>
  <si>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</si>
  <si>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</si>
  <si>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</si>
  <si>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</si>
  <si>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</si>
  <si>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</si>
  <si>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</si>
  <si>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</si>
  <si>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</si>
  <si>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</si>
  <si>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</si>
  <si>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</si>
  <si>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</si>
  <si>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</si>
  <si>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</si>
  <si>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</si>
  <si>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</si>
  <si>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</si>
  <si>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</si>
  <si>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</si>
  <si>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</si>
  <si>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</si>
  <si>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</si>
  <si>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</si>
  <si>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</si>
  <si>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</si>
  <si>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</si>
  <si>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</si>
  <si>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</si>
  <si>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</si>
  <si>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</si>
  <si>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</si>
  <si>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</si>
  <si>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</si>
  <si>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</si>
  <si>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</si>
  <si>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</si>
  <si>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</si>
  <si>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</si>
  <si>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</si>
  <si>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</si>
  <si>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</si>
  <si>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</si>
  <si>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</si>
  <si>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</si>
  <si>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</si>
  <si>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</si>
  <si>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</si>
  <si>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</si>
  <si>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</si>
  <si>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</si>
  <si>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</si>
  <si>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</si>
  <si>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</si>
  <si>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</si>
  <si>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</si>
  <si>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</si>
  <si>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</si>
  <si>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</si>
  <si>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</si>
  <si>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</si>
  <si>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</si>
  <si>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</si>
  <si>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</si>
  <si>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</si>
  <si>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</si>
  <si>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</si>
  <si>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</si>
  <si>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</si>
  <si>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</si>
  <si>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</si>
  <si>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</si>
  <si>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</si>
  <si>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</si>
  <si>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</si>
  <si>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</si>
  <si>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</si>
  <si>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</si>
  <si>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</si>
  <si>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</si>
  <si>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</si>
  <si>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</si>
  <si>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</si>
  <si>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</si>
  <si>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</si>
  <si>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</si>
  <si>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</si>
  <si>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</si>
  <si>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</si>
  <si>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</si>
  <si>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</si>
  <si>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</si>
  <si>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</si>
  <si>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</si>
  <si>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</si>
  <si>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</si>
  <si>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</si>
  <si>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</si>
  <si>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</si>
  <si>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</si>
  <si>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</si>
  <si>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</si>
  <si>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</si>
  <si>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</si>
  <si>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</si>
  <si>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</si>
  <si>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</si>
  <si>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</si>
  <si>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</si>
  <si>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</si>
  <si>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</si>
  <si>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</si>
  <si>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</si>
  <si>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</si>
  <si>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</si>
  <si>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</si>
  <si>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</si>
  <si>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</si>
  <si>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</si>
  <si>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</si>
  <si>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</si>
  <si>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</si>
  <si>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</si>
  <si>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</si>
  <si>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</si>
  <si>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</si>
  <si>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</si>
  <si>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</si>
  <si>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</si>
  <si>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</si>
  <si>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</si>
  <si>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</si>
  <si>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</si>
  <si>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</si>
  <si>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</si>
  <si>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</si>
  <si>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</si>
  <si>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</si>
  <si>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</si>
  <si>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</si>
  <si>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</si>
  <si>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</si>
  <si>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</si>
  <si>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</si>
  <si>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</si>
  <si>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</si>
  <si>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</si>
  <si>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</si>
  <si>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</si>
  <si>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</si>
  <si>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</si>
  <si>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</si>
  <si>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</si>
  <si>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</si>
  <si>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</si>
  <si>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</si>
  <si>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</si>
  <si>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</si>
  <si>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</si>
  <si>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</si>
  <si>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</si>
  <si>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</si>
  <si>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</si>
  <si>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</si>
  <si>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</si>
  <si>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</si>
  <si>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</si>
  <si>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</si>
  <si>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</si>
  <si>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</si>
  <si>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</si>
  <si>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</si>
  <si>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</si>
  <si>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</si>
  <si>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</si>
  <si>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</si>
  <si>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</si>
  <si>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</si>
  <si>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</si>
  <si>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</si>
  <si>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</si>
  <si>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</si>
  <si>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</si>
  <si>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</si>
  <si>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</si>
  <si>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</si>
  <si>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</si>
  <si>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</si>
  <si>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</si>
  <si>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</si>
  <si>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</si>
  <si>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</si>
  <si>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</si>
  <si>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</si>
  <si>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</si>
  <si>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</si>
  <si>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</si>
  <si>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</si>
  <si>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</si>
  <si>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</si>
  <si>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</si>
  <si>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</si>
  <si>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</si>
  <si>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</si>
  <si>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</si>
  <si>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</si>
  <si>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</si>
  <si>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</si>
  <si>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</si>
  <si>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</si>
  <si>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</si>
  <si>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</si>
  <si>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</si>
  <si>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</si>
  <si>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</si>
  <si>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</si>
  <si>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</si>
  <si>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</si>
  <si>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</si>
  <si>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</si>
  <si>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</si>
  <si>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</si>
  <si>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</si>
  <si>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</si>
  <si>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</si>
  <si>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</si>
  <si>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</si>
  <si>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</si>
  <si>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</si>
  <si>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</si>
  <si>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</si>
  <si>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</si>
  <si>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</si>
  <si>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</si>
  <si>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</si>
  <si>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</si>
  <si>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</si>
  <si>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</si>
  <si>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</si>
  <si>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</si>
  <si>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</si>
  <si>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</si>
  <si>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</si>
  <si>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</si>
  <si>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</si>
  <si>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</si>
  <si>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</si>
  <si>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</si>
  <si>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</si>
  <si>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</si>
  <si>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</si>
  <si>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</si>
  <si>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</si>
  <si>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</si>
  <si>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</si>
  <si>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</si>
  <si>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</si>
  <si>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</si>
  <si>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</si>
  <si>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</si>
  <si>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</si>
  <si>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</si>
  <si>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</si>
  <si>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</si>
  <si>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</si>
  <si>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</si>
  <si>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</si>
  <si>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</si>
  <si>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</si>
  <si>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</si>
  <si>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</si>
  <si>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</si>
  <si>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</si>
  <si>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</si>
  <si>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</si>
  <si>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</si>
  <si>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</si>
  <si>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</si>
  <si>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</si>
  <si>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</si>
  <si>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</si>
  <si>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</si>
  <si>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</si>
  <si>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</si>
  <si>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</si>
  <si>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</si>
  <si>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</si>
  <si>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</si>
  <si>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</si>
  <si>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</si>
  <si>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</si>
  <si>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</si>
  <si>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</si>
  <si>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</si>
  <si>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</si>
  <si>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</si>
  <si>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</si>
  <si>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</si>
  <si>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</si>
  <si>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</si>
  <si>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</si>
  <si>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</si>
  <si>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</si>
  <si>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</si>
  <si>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</si>
  <si>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</si>
  <si>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</si>
  <si>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</si>
  <si>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</si>
  <si>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</si>
  <si>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</si>
  <si>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</si>
  <si>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</si>
  <si>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</si>
  <si>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</si>
  <si>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</si>
  <si>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</si>
  <si>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</si>
  <si>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</si>
  <si>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</si>
  <si>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</si>
  <si>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</si>
  <si>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</si>
  <si>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</si>
  <si>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</si>
  <si>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</si>
  <si>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</si>
  <si>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</si>
  <si>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</si>
  <si>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</si>
  <si>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</si>
  <si>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</si>
  <si>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</si>
  <si>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</si>
  <si>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</si>
  <si>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</si>
  <si>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</si>
  <si>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</si>
  <si>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</si>
  <si>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</si>
  <si>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</si>
  <si>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</si>
  <si>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</si>
  <si>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</si>
  <si>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</si>
  <si>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</si>
  <si>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</si>
  <si>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</si>
  <si>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</si>
  <si>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</si>
  <si>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</si>
  <si>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</si>
  <si>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</si>
  <si>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</si>
  <si>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</si>
  <si>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</si>
  <si>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</si>
  <si>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</si>
  <si>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</si>
  <si>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</si>
  <si>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</si>
  <si>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</si>
  <si>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</si>
  <si>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</si>
  <si>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</si>
  <si>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</si>
  <si>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</si>
  <si>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</si>
  <si>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</si>
  <si>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</si>
  <si>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</si>
  <si>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</si>
  <si>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</si>
  <si>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</si>
  <si>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</si>
  <si>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</si>
  <si>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</si>
  <si>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</si>
  <si>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</si>
  <si>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</si>
  <si>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</si>
  <si>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</si>
  <si>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</si>
  <si>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</si>
  <si>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</si>
  <si>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</si>
  <si>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</si>
  <si>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</si>
  <si>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</si>
  <si>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</si>
  <si>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</si>
  <si>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</si>
  <si>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</si>
  <si>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</si>
  <si>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</si>
  <si>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</si>
  <si>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</si>
  <si>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</si>
  <si>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</si>
  <si>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</si>
  <si>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</si>
  <si>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</si>
  <si>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</si>
  <si>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</si>
  <si>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</si>
  <si>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</si>
  <si>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</si>
  <si>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</si>
  <si>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</si>
  <si>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</si>
  <si>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</si>
  <si>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</si>
  <si>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</si>
  <si>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</si>
  <si>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</si>
  <si>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</si>
  <si>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</si>
  <si>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</si>
  <si>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</si>
  <si>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</si>
  <si>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</si>
  <si>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</si>
  <si>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</si>
  <si>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</si>
  <si>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</si>
  <si>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</si>
  <si>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</si>
  <si>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</si>
  <si>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</si>
  <si>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</si>
  <si>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</si>
  <si>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</si>
  <si>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</si>
  <si>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</si>
  <si>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</si>
  <si>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</si>
  <si>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</si>
  <si>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</si>
  <si>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</si>
  <si>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</si>
  <si>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</si>
  <si>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</si>
  <si>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</si>
  <si>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</si>
  <si>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</si>
  <si>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</si>
  <si>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</si>
  <si>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</si>
  <si>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</si>
  <si>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</si>
  <si>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</si>
  <si>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</si>
  <si>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</si>
  <si>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</si>
  <si>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</si>
  <si>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</si>
  <si>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</si>
  <si>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</si>
  <si>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</si>
  <si>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</si>
  <si>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</si>
  <si>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</si>
  <si>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</si>
  <si>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</si>
  <si>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</si>
  <si>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</si>
  <si>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</si>
  <si>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</si>
  <si>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</si>
  <si>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</si>
  <si>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</si>
  <si>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</si>
  <si>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</si>
  <si>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</si>
  <si>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</si>
  <si>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</si>
  <si>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</si>
  <si>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</si>
  <si>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</si>
  <si>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</si>
  <si>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</si>
  <si>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</si>
  <si>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</si>
  <si>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</si>
  <si>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</si>
  <si>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</si>
  <si>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</si>
  <si>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</si>
  <si>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</si>
  <si>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</si>
  <si>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</si>
  <si>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</si>
  <si>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</si>
  <si>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</si>
  <si>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</si>
  <si>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</si>
  <si>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</si>
  <si>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</si>
  <si>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</si>
  <si>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</si>
  <si>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</si>
  <si>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</si>
  <si>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</si>
  <si>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</si>
  <si>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</si>
  <si>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</si>
  <si>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</si>
  <si>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</si>
  <si>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</si>
  <si>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</si>
  <si>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</si>
  <si>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</si>
  <si>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</si>
  <si>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</si>
  <si>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</si>
  <si>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</si>
  <si>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</si>
  <si>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</si>
  <si>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</si>
  <si>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</si>
  <si>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</si>
  <si>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</si>
  <si>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</si>
  <si>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</si>
  <si>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</si>
  <si>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</si>
  <si>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</si>
  <si>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</si>
  <si>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</si>
  <si>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</si>
  <si>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</si>
  <si>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</si>
  <si>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</si>
  <si>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</si>
  <si>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</si>
  <si>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</si>
  <si>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</si>
  <si>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</si>
  <si>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</si>
  <si>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</si>
  <si>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</si>
  <si>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</si>
  <si>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</si>
  <si>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</si>
  <si>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</si>
  <si>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</si>
  <si>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</si>
  <si>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</si>
  <si>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</si>
  <si>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</si>
  <si>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</si>
  <si>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</si>
  <si>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</si>
  <si>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</si>
  <si>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</si>
  <si>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</si>
  <si>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</si>
  <si>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</si>
  <si>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</si>
  <si>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</si>
  <si>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</si>
  <si>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</si>
  <si>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</si>
  <si>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</si>
  <si>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</si>
  <si>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</si>
  <si>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</si>
  <si>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</si>
  <si>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</si>
  <si>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</si>
  <si>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</si>
  <si>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</si>
  <si>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</si>
  <si>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</si>
  <si>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</si>
  <si>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</si>
  <si>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</si>
  <si>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</si>
  <si>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</si>
  <si>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</si>
  <si>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</si>
  <si>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</si>
  <si>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</si>
  <si>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</si>
  <si>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</si>
  <si>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</si>
  <si>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</si>
  <si>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</si>
  <si>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</si>
  <si>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</si>
  <si>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</si>
  <si>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</si>
  <si>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</si>
  <si>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</si>
  <si>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</si>
  <si>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</si>
  <si>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</si>
  <si>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</si>
  <si>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</si>
  <si>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</si>
  <si>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</si>
  <si>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</si>
  <si>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</si>
  <si>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</si>
  <si>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</si>
  <si>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</si>
  <si>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</si>
  <si>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</si>
  <si>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</si>
  <si>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</si>
  <si>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</si>
  <si>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</si>
  <si>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</si>
  <si>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</si>
  <si>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</si>
  <si>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</si>
  <si>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</si>
  <si>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</si>
  <si>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</si>
  <si>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</si>
  <si>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</si>
  <si>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</si>
  <si>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</si>
  <si>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</si>
  <si>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</si>
  <si>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</si>
  <si>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</si>
  <si>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</si>
  <si>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</si>
  <si>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</si>
  <si>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</si>
  <si>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</si>
  <si>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</si>
  <si>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</si>
  <si>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</si>
  <si>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</si>
  <si>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</si>
  <si>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</si>
  <si>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</si>
  <si>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</si>
  <si>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</si>
  <si>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</si>
  <si>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</si>
  <si>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</si>
  <si>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</si>
  <si>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</si>
  <si>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</si>
  <si>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</si>
  <si>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</si>
  <si>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</si>
  <si>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</si>
  <si>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</si>
  <si>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</si>
  <si>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</si>
  <si>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</si>
  <si>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</si>
  <si>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</si>
  <si>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</si>
  <si>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</si>
  <si>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</si>
  <si>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</si>
  <si>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</si>
  <si>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</si>
  <si>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</si>
  <si>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</si>
  <si>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</si>
  <si>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</si>
  <si>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</si>
  <si>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</si>
  <si>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</si>
  <si>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</si>
  <si>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</si>
  <si>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</si>
  <si>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</si>
  <si>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</si>
  <si>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</si>
  <si>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</si>
  <si>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</si>
  <si>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</si>
  <si>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</si>
  <si>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</si>
  <si>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</si>
  <si>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</si>
  <si>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</si>
  <si>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</si>
  <si>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</si>
  <si>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</si>
  <si>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</si>
  <si>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</si>
  <si>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</si>
  <si>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</si>
  <si>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</si>
  <si>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</si>
  <si>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</si>
  <si>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</si>
  <si>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</si>
  <si>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</si>
  <si>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</si>
  <si>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</si>
  <si>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</si>
  <si>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</si>
  <si>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</si>
  <si>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</si>
  <si>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</si>
  <si>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</si>
  <si>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</si>
  <si>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</si>
  <si>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</si>
  <si>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</si>
  <si>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</si>
  <si>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</si>
  <si>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</si>
  <si>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</si>
  <si>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</si>
  <si>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</si>
  <si>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</si>
  <si>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</si>
  <si>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</si>
  <si>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</si>
  <si>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</si>
  <si>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</si>
  <si>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</si>
  <si>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</si>
  <si>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</si>
  <si>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</si>
  <si>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</si>
  <si>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</si>
  <si>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</si>
  <si>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</si>
  <si>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</si>
  <si>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</si>
  <si>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</si>
  <si>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</si>
  <si>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</si>
  <si>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</si>
  <si>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</si>
  <si>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</si>
  <si>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</si>
  <si>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</si>
  <si>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</si>
  <si>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</si>
  <si>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</si>
  <si>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</si>
  <si>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</si>
  <si>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</si>
  <si>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</si>
  <si>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</si>
  <si>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</si>
  <si>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</si>
  <si>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</si>
  <si>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</si>
  <si>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</si>
  <si>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</si>
  <si>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</si>
  <si>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</si>
  <si>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</si>
  <si>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</si>
  <si>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</si>
  <si>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</si>
  <si>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</si>
  <si>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</si>
  <si>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</si>
  <si>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</si>
  <si>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</si>
  <si>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</si>
  <si>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</si>
  <si>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</si>
  <si>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</si>
  <si>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</si>
  <si>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</si>
  <si>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</si>
  <si>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</si>
  <si>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</si>
  <si>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</si>
  <si>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</si>
  <si>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</si>
  <si>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</si>
  <si>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</si>
  <si>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</si>
  <si>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</si>
  <si>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</si>
  <si>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</si>
  <si>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</si>
  <si>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</si>
  <si>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</si>
  <si>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</si>
  <si>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</si>
  <si>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</si>
  <si>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</si>
  <si>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</si>
  <si>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</si>
  <si>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</si>
  <si>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</si>
  <si>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</si>
  <si>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</si>
  <si>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</si>
  <si>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</si>
  <si>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</si>
  <si>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</si>
  <si>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</si>
  <si>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</si>
  <si>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</si>
  <si>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</si>
  <si>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</si>
  <si>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</si>
  <si>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</si>
  <si>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</si>
  <si>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</si>
  <si>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</si>
  <si>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</si>
  <si>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</si>
  <si>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</si>
  <si>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</si>
  <si>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</si>
  <si>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</si>
  <si>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</si>
  <si>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</si>
  <si>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</si>
  <si>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</si>
  <si>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</si>
  <si>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</si>
  <si>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</si>
  <si>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</si>
  <si>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</si>
  <si>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</si>
  <si>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</si>
  <si>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</si>
  <si>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</si>
  <si>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</si>
  <si>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</si>
  <si>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</si>
  <si>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</si>
  <si>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</si>
  <si>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</si>
  <si>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</si>
  <si>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</si>
  <si>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</si>
  <si>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</si>
  <si>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</si>
  <si>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</si>
  <si>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</si>
  <si>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</si>
  <si>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</si>
  <si>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</si>
  <si>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</si>
  <si>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</si>
  <si>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</si>
  <si>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</si>
  <si>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</si>
  <si>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</si>
  <si>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</si>
  <si>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</si>
  <si>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</si>
  <si>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</si>
  <si>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</si>
  <si>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</si>
  <si>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</si>
  <si>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</si>
  <si>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</si>
  <si>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</si>
  <si>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</si>
  <si>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</si>
  <si>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</si>
  <si>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</si>
  <si>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</si>
  <si>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</si>
  <si>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</si>
  <si>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</si>
  <si>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</si>
  <si>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</si>
  <si>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</si>
  <si>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</si>
  <si>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</si>
  <si>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</si>
  <si>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</si>
  <si>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</si>
  <si>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</si>
  <si>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</si>
  <si>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</si>
  <si>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</si>
  <si>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</si>
  <si>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</si>
  <si>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</si>
  <si>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</si>
  <si>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</si>
  <si>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</si>
  <si>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</si>
  <si>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</si>
  <si>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</si>
  <si>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</si>
  <si>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</si>
  <si>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</si>
  <si>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</si>
  <si>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</si>
  <si>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</si>
  <si>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</si>
  <si>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</si>
  <si>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</si>
  <si>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</si>
  <si>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</si>
  <si>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</si>
  <si>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</si>
  <si>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</si>
  <si>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</si>
  <si>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</si>
  <si>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</si>
  <si>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</si>
  <si>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</si>
  <si>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</si>
  <si>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</si>
  <si>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</si>
  <si>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</si>
  <si>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</si>
  <si>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</si>
  <si>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</si>
  <si>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</si>
  <si>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</si>
  <si>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</si>
  <si>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</si>
  <si>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</si>
  <si>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</si>
  <si>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</si>
  <si>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</si>
  <si>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</si>
  <si>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</si>
  <si>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</si>
  <si>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</si>
  <si>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</si>
  <si>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</si>
  <si>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</si>
  <si>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</si>
  <si>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</si>
  <si>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</si>
  <si>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</si>
  <si>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</si>
  <si>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</si>
  <si>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</si>
  <si>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</si>
  <si>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</si>
  <si>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</si>
  <si>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</si>
  <si>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</si>
  <si>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</si>
  <si>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</si>
  <si>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</si>
  <si>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</si>
  <si>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</si>
  <si>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</si>
  <si>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</si>
  <si>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</si>
  <si>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</si>
  <si>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</si>
  <si>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</si>
  <si>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</si>
  <si>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</si>
  <si>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</si>
  <si>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</si>
  <si>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</si>
  <si>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</si>
  <si>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</si>
  <si>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</si>
  <si>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</si>
  <si>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</si>
  <si>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</si>
  <si>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</si>
  <si>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</si>
  <si>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</si>
  <si>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</si>
  <si>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</si>
  <si>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</si>
  <si>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</si>
  <si>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</si>
  <si>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</si>
  <si>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</si>
  <si>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</si>
  <si>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</si>
  <si>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</si>
  <si>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</si>
  <si>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</si>
  <si>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</si>
  <si>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</si>
  <si>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</si>
  <si>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</si>
  <si>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</si>
  <si>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</si>
  <si>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</si>
  <si>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</si>
  <si>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</si>
  <si>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</si>
  <si>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</si>
  <si>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</si>
  <si>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</si>
  <si>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</si>
  <si>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</si>
  <si>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</si>
  <si>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</si>
  <si>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</si>
  <si>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</si>
  <si>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</si>
  <si>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</si>
  <si>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</si>
  <si>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</si>
  <si>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</si>
  <si>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</si>
  <si>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</si>
  <si>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</si>
  <si>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</si>
  <si>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</si>
  <si>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</si>
  <si>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</si>
  <si>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</si>
  <si>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</si>
  <si>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</si>
  <si>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</si>
  <si>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</si>
  <si>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</si>
  <si>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</si>
  <si>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</si>
  <si>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</si>
  <si>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</si>
  <si>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</si>
  <si>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</si>
  <si>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</si>
  <si>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</si>
  <si>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</si>
  <si>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</si>
  <si>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</si>
  <si>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</si>
  <si>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</si>
  <si>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</si>
  <si>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</si>
  <si>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</si>
  <si>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</si>
  <si>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</si>
  <si>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</si>
  <si>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</si>
  <si>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</si>
  <si>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</si>
  <si>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</si>
  <si>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</si>
  <si>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</si>
  <si>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</si>
  <si>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</si>
  <si>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</si>
  <si>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</si>
  <si>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</si>
  <si>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</si>
  <si>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</si>
  <si>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</si>
  <si>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</si>
  <si>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</si>
  <si>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</si>
  <si>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</si>
  <si>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</si>
  <si>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</si>
  <si>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</si>
  <si>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</si>
  <si>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</si>
  <si>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</si>
  <si>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</si>
  <si>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</si>
  <si>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</si>
  <si>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</si>
  <si>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</si>
  <si>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</si>
  <si>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</si>
  <si>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</si>
  <si>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</si>
  <si>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</si>
  <si>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</si>
  <si>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</si>
  <si>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</si>
  <si>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</si>
  <si>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</si>
  <si>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</si>
  <si>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</si>
  <si>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</si>
  <si>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</si>
  <si>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</si>
  <si>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</si>
  <si>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</si>
  <si>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</si>
  <si>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</si>
  <si>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</si>
  <si>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</si>
  <si>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</si>
  <si>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</si>
  <si>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</si>
  <si>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</si>
  <si>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</si>
  <si>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</si>
  <si>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</si>
  <si>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</si>
  <si>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</si>
  <si>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</si>
  <si>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</si>
  <si>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</si>
  <si>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</si>
  <si>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</si>
  <si>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</si>
  <si>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</si>
  <si>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</si>
  <si>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</si>
  <si>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</si>
  <si>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</si>
  <si>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</si>
  <si>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</si>
  <si>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</si>
  <si>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</si>
  <si>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</si>
  <si>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</si>
  <si>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</si>
  <si>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</si>
  <si>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</si>
  <si>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</si>
  <si>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</si>
  <si>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</si>
  <si>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</si>
  <si>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</si>
  <si>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</si>
  <si>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</si>
  <si>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</si>
  <si>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</si>
  <si>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</si>
  <si>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</si>
  <si>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</si>
  <si>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</si>
  <si>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</si>
  <si>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</si>
  <si>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</si>
  <si>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</si>
  <si>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</si>
  <si>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</si>
  <si>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</si>
  <si>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</si>
  <si>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</si>
  <si>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</si>
  <si>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</si>
  <si>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</si>
  <si>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</si>
  <si>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</si>
  <si>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</si>
  <si>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</si>
  <si>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</si>
  <si>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</si>
  <si>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</si>
  <si>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</si>
  <si>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</si>
  <si>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</si>
  <si>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</si>
  <si>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</si>
  <si>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</si>
  <si>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</si>
  <si>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</si>
  <si>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</si>
  <si>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</si>
  <si>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</si>
  <si>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</si>
  <si>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</si>
  <si>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</si>
  <si>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</si>
  <si>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</si>
  <si>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</si>
  <si>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</si>
  <si>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</si>
  <si>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</si>
  <si>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</si>
  <si>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</si>
  <si>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</si>
  <si>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</si>
  <si>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</si>
  <si>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</si>
  <si>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</si>
  <si>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</si>
  <si>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</si>
  <si>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</si>
  <si>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</si>
  <si>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</si>
  <si>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</si>
  <si>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</si>
  <si>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</si>
  <si>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</si>
  <si>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</si>
  <si>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</si>
  <si>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</si>
  <si>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</si>
  <si>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</si>
  <si>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</si>
  <si>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</si>
  <si>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</si>
  <si>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</si>
  <si>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</si>
  <si>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</si>
  <si>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</si>
  <si>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</si>
  <si>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</si>
  <si>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</si>
  <si>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</si>
  <si>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</si>
  <si>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</si>
  <si>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</si>
  <si>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</si>
  <si>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</si>
  <si>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</si>
  <si>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</si>
  <si>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</si>
  <si>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</si>
  <si>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</si>
  <si>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</si>
  <si>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</si>
  <si>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</si>
  <si>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</si>
  <si>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</si>
  <si>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</si>
  <si>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</si>
  <si>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</si>
  <si>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</si>
  <si>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</si>
  <si>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</si>
  <si>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</si>
  <si>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</si>
  <si>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</si>
  <si>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</si>
  <si>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</si>
  <si>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</si>
  <si>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</si>
  <si>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</si>
  <si>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</si>
  <si>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</si>
  <si>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</si>
  <si>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</si>
  <si>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</si>
  <si>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</si>
  <si>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</si>
  <si>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</si>
  <si>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</si>
  <si>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</si>
  <si>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</si>
  <si>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</si>
  <si>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</si>
  <si>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</si>
  <si>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</si>
  <si>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</si>
  <si>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</si>
  <si>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</si>
  <si>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</si>
  <si>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</si>
  <si>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</si>
  <si>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</si>
  <si>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</si>
  <si>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</si>
  <si>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</si>
  <si>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</si>
  <si>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</si>
  <si>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</si>
  <si>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</si>
  <si>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</si>
  <si>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</si>
  <si>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</si>
  <si>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</si>
  <si>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</si>
  <si>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</si>
  <si>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</si>
  <si>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</si>
  <si>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</si>
  <si>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</si>
  <si>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</si>
  <si>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</si>
  <si>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</si>
  <si>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</si>
  <si>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</si>
  <si>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</si>
  <si>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</si>
  <si>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</si>
  <si>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</si>
  <si>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</si>
  <si>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</si>
  <si>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</si>
  <si>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</si>
  <si>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</si>
  <si>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</si>
  <si>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</si>
  <si>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</si>
  <si>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</si>
  <si>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</si>
  <si>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</si>
  <si>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</si>
  <si>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</si>
  <si>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</si>
  <si>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</si>
  <si>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</si>
  <si>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</si>
  <si>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</si>
  <si>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</si>
  <si>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</si>
  <si>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</si>
  <si>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</si>
  <si>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</si>
  <si>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</si>
  <si>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</si>
  <si>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</si>
  <si>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</si>
  <si>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</si>
  <si>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</si>
  <si>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</si>
  <si>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</si>
  <si>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</si>
  <si>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</si>
  <si>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</si>
  <si>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</si>
  <si>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</si>
  <si>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</si>
  <si>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</si>
  <si>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</si>
  <si>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</si>
  <si>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</si>
  <si>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</si>
  <si>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</si>
  <si>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</si>
  <si>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</si>
  <si>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</si>
  <si>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</si>
  <si>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</si>
  <si>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</si>
  <si>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</si>
  <si>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</si>
  <si>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</si>
  <si>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</si>
  <si>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</si>
  <si>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</si>
  <si>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</si>
  <si>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</si>
  <si>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</si>
  <si>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</si>
  <si>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</si>
  <si>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</si>
  <si>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</si>
  <si>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</si>
  <si>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</si>
  <si>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</si>
  <si>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</si>
  <si>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</si>
  <si>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</si>
  <si>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</si>
  <si>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</si>
  <si>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</si>
  <si>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</si>
  <si>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</si>
  <si>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</si>
  <si>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</si>
  <si>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</si>
  <si>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</si>
  <si>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</si>
  <si>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</si>
  <si>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</si>
  <si>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</si>
  <si>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</si>
  <si>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</si>
  <si>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</si>
  <si>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</si>
  <si>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</si>
  <si>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</si>
  <si>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</si>
  <si>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</si>
  <si>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</si>
  <si>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</si>
  <si>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</si>
  <si>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</si>
  <si>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</si>
  <si>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</si>
  <si>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</si>
  <si>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</si>
  <si>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</si>
  <si>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</si>
  <si>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</si>
  <si>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</si>
  <si>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</si>
  <si>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</si>
  <si>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</si>
  <si>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</si>
  <si>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</si>
  <si>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</si>
  <si>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</si>
  <si>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</si>
  <si>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</si>
  <si>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</si>
  <si>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</si>
  <si>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</si>
  <si>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</si>
  <si>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</si>
  <si>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</si>
  <si>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</si>
  <si>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</si>
  <si>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</si>
  <si>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</si>
  <si>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</si>
  <si>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</si>
  <si>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</si>
  <si>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</si>
  <si>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</si>
  <si>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</si>
  <si>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</si>
  <si>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</si>
  <si>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</si>
  <si>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</si>
  <si>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</si>
  <si>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</si>
  <si>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</si>
  <si>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</si>
  <si>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</si>
  <si>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</si>
  <si>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</si>
  <si>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</si>
  <si>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</si>
  <si>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</si>
  <si>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</si>
  <si>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</si>
  <si>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</si>
  <si>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</si>
  <si>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</si>
  <si>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</si>
  <si>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</si>
  <si>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</si>
  <si>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</si>
  <si>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</si>
  <si>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</si>
  <si>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</si>
  <si>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</si>
  <si>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</si>
  <si>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</si>
  <si>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</si>
  <si>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</si>
  <si>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</si>
  <si>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</si>
  <si>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</si>
  <si>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</si>
  <si>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</si>
  <si>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</si>
  <si>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</si>
  <si>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</si>
  <si>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</si>
  <si>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</si>
  <si>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</si>
  <si>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</si>
  <si>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</si>
  <si>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</si>
  <si>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</si>
  <si>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</si>
  <si>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</si>
  <si>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</si>
  <si>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</si>
  <si>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</si>
  <si>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</si>
  <si>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</si>
  <si>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</si>
  <si>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</si>
  <si>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</si>
  <si>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</si>
  <si>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</si>
  <si>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</si>
  <si>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</si>
  <si>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</si>
  <si>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</si>
  <si>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</si>
  <si>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</si>
  <si>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</si>
  <si>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</si>
  <si>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</si>
  <si>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</si>
  <si>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</si>
  <si>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</si>
  <si>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</si>
  <si>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</si>
  <si>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</si>
  <si>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</si>
  <si>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</si>
  <si>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</si>
  <si>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</si>
  <si>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</si>
  <si>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</si>
  <si>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</si>
  <si>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</si>
  <si>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</si>
  <si>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</si>
  <si>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</si>
  <si>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</si>
  <si>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</si>
  <si>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</si>
  <si>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</si>
  <si>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</si>
  <si>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</si>
  <si>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</si>
  <si>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</si>
  <si>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</si>
  <si>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</si>
  <si>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</si>
  <si>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</si>
  <si>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</si>
  <si>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</si>
  <si>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</si>
  <si>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</si>
  <si>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</si>
  <si>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</si>
  <si>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</si>
  <si>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</si>
  <si>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</si>
  <si>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</si>
  <si>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</si>
  <si>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</si>
  <si>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</si>
  <si>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</si>
  <si>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</si>
  <si>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</si>
  <si>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</si>
  <si>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</si>
  <si>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</si>
  <si>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</si>
  <si>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</si>
  <si>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</si>
  <si>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</si>
  <si>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</si>
  <si>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</si>
  <si>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</si>
  <si>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</si>
  <si>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</si>
  <si>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</si>
  <si>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</si>
  <si>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</si>
  <si>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</si>
  <si>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</si>
  <si>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</si>
  <si>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</si>
  <si>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</si>
  <si>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</si>
  <si>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</si>
  <si>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</si>
  <si>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</si>
  <si>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</si>
  <si>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</si>
  <si>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</si>
  <si>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</si>
  <si>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</si>
  <si>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</si>
  <si>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</si>
  <si>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</si>
  <si>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</si>
  <si>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</si>
  <si>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</si>
  <si>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</si>
  <si>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</si>
  <si>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</si>
  <si>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</si>
  <si>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</si>
  <si>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</si>
  <si>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</si>
  <si>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</si>
  <si>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</si>
  <si>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</si>
  <si>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</si>
  <si>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</si>
  <si>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</si>
  <si>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</si>
  <si>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</si>
  <si>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</si>
  <si>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</si>
  <si>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</si>
  <si>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</si>
  <si>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</si>
  <si>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</si>
  <si>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</si>
  <si>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</si>
  <si>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</si>
  <si>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</si>
  <si>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</si>
  <si>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</si>
  <si>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</si>
  <si>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</si>
  <si>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</si>
  <si>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</si>
  <si>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</si>
  <si>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</si>
  <si>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</si>
  <si>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</si>
  <si>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</si>
  <si>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</si>
  <si>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</si>
  <si>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</si>
  <si>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</si>
  <si>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</si>
  <si>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</si>
  <si>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</si>
  <si>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</si>
  <si>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</si>
  <si>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</si>
  <si>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</si>
  <si>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</si>
  <si>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</si>
  <si>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</si>
  <si>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</si>
  <si>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</si>
  <si>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</si>
  <si>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</si>
  <si>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</si>
  <si>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</si>
  <si>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</si>
  <si>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</si>
  <si>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</si>
  <si>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</si>
  <si>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</si>
  <si>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</si>
  <si>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</si>
  <si>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</si>
  <si>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</si>
  <si>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</si>
  <si>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</si>
  <si>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</si>
  <si>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</si>
  <si>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</si>
  <si>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</si>
  <si>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</si>
  <si>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</si>
  <si>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</si>
  <si>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</si>
  <si>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</si>
  <si>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</si>
  <si>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</si>
  <si>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</si>
  <si>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</si>
  <si>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</si>
  <si>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</si>
  <si>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</si>
  <si>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</si>
  <si>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</si>
  <si>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</si>
  <si>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</si>
  <si>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</si>
  <si>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</si>
  <si>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</si>
  <si>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</si>
  <si>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</si>
  <si>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</si>
  <si>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</si>
  <si>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</si>
  <si>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</si>
  <si>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</si>
  <si>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</si>
  <si>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</si>
  <si>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</si>
  <si>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</si>
  <si>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</si>
  <si>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</si>
  <si>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</si>
  <si>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</si>
  <si>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</si>
  <si>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</si>
  <si>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</si>
  <si>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</si>
  <si>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</si>
  <si>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</si>
  <si>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</si>
  <si>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</si>
  <si>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</si>
  <si>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</si>
  <si>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</si>
  <si>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</si>
  <si>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</si>
  <si>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</si>
  <si>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</si>
  <si>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</si>
  <si>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</si>
  <si>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</si>
  <si>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</si>
  <si>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</si>
  <si>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</si>
  <si>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</si>
  <si>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</si>
  <si>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</si>
  <si>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</si>
  <si>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</si>
  <si>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</si>
  <si>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</si>
  <si>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</si>
  <si>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</si>
  <si>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</si>
  <si>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</si>
  <si>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</si>
  <si>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</si>
  <si>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</si>
  <si>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</si>
  <si>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</si>
  <si>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</si>
  <si>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</si>
  <si>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</si>
  <si>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</si>
  <si>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</si>
  <si>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</si>
  <si>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</si>
  <si>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</si>
  <si>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</si>
  <si>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</si>
  <si>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</si>
  <si>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</si>
  <si>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</si>
  <si>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</si>
  <si>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</si>
  <si>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</si>
  <si>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</si>
  <si>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</si>
  <si>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</si>
  <si>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</si>
  <si>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</si>
  <si>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</si>
  <si>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</si>
  <si>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</si>
  <si>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</si>
  <si>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</si>
  <si>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</si>
  <si>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</si>
  <si>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</si>
  <si>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</si>
  <si>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</si>
  <si>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</si>
  <si>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</si>
  <si>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</si>
  <si>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</si>
  <si>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</si>
  <si>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</si>
  <si>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</si>
  <si>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</si>
  <si>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</si>
  <si>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</si>
  <si>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</si>
  <si>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</si>
  <si>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</si>
  <si>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</si>
  <si>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</si>
  <si>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</si>
  <si>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</si>
  <si>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</si>
  <si>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</si>
  <si>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</si>
  <si>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</si>
  <si>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</si>
  <si>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</si>
  <si>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</si>
  <si>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</si>
  <si>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</si>
  <si>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</si>
  <si>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</si>
  <si>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</si>
  <si>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</si>
  <si>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</si>
  <si>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</si>
  <si>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</si>
  <si>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</si>
  <si>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</si>
  <si>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</si>
  <si>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</si>
  <si>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</si>
  <si>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</si>
  <si>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</si>
  <si>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</si>
  <si>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</si>
  <si>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</si>
  <si>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</si>
  <si>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</si>
  <si>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</si>
  <si>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</si>
  <si>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</si>
  <si>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</si>
  <si>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</si>
  <si>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</si>
  <si>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</si>
  <si>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</si>
  <si>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</si>
  <si>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</si>
  <si>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</si>
  <si>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</si>
  <si>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</si>
  <si>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</si>
  <si>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</si>
  <si>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</si>
  <si>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</si>
  <si>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</si>
  <si>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</si>
  <si>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</si>
  <si>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</si>
  <si>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</si>
  <si>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</si>
  <si>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</si>
  <si>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</si>
  <si>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</si>
  <si>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</si>
  <si>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</si>
  <si>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</si>
  <si>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</si>
  <si>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</si>
  <si>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</si>
  <si>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</si>
  <si>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</si>
  <si>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</si>
  <si>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</si>
  <si>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</si>
  <si>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</si>
  <si>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</si>
  <si>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</si>
  <si>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</si>
  <si>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</si>
  <si>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</si>
  <si>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</si>
  <si>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</si>
  <si>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</si>
  <si>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</si>
  <si>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</si>
  <si>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</si>
  <si>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</si>
  <si>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</si>
  <si>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</si>
  <si>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</si>
  <si>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</si>
  <si>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</si>
  <si>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</si>
  <si>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</si>
  <si>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</si>
  <si>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</si>
  <si>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</si>
  <si>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</si>
  <si>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</si>
  <si>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</si>
  <si>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</si>
  <si>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</si>
  <si>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</si>
  <si>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</si>
  <si>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</si>
  <si>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</si>
  <si>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</si>
  <si>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</si>
  <si>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</si>
  <si>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</si>
  <si>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</si>
  <si>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</si>
  <si>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</si>
  <si>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</si>
  <si>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</si>
  <si>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</si>
  <si>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</si>
  <si>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</si>
  <si>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</si>
  <si>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</si>
  <si>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</si>
  <si>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</si>
  <si>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</si>
  <si>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</si>
  <si>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</si>
  <si>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</si>
  <si>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</si>
  <si>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</si>
  <si>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</si>
  <si>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</si>
  <si>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</si>
  <si>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</si>
  <si>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</si>
  <si>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</si>
  <si>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</si>
  <si>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</si>
  <si>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</si>
  <si>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</si>
  <si>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</si>
  <si>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</si>
  <si>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</si>
  <si>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</si>
  <si>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</si>
  <si>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</si>
  <si>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</si>
  <si>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</si>
  <si>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</si>
  <si>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</si>
  <si>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</si>
  <si>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</si>
  <si>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</si>
  <si>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</si>
  <si>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</si>
  <si>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</si>
  <si>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</si>
  <si>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</si>
  <si>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</si>
  <si>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</si>
  <si>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</si>
  <si>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</si>
  <si>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</si>
  <si>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</si>
  <si>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</si>
  <si>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</si>
  <si>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</si>
  <si>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</si>
  <si>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</si>
  <si>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</si>
  <si>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</si>
  <si>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</si>
  <si>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</si>
  <si>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</si>
  <si>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</si>
  <si>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</si>
  <si>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</si>
  <si>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</si>
  <si>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</si>
  <si>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</si>
  <si>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</si>
  <si>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</si>
  <si>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</si>
  <si>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</si>
  <si>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</si>
  <si>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</si>
  <si>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</si>
  <si>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</si>
  <si>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</si>
  <si>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</si>
  <si>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</si>
  <si>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</si>
  <si>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</si>
  <si>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</si>
  <si>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</si>
  <si>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</si>
  <si>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</si>
  <si>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</si>
  <si>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</si>
  <si>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</si>
  <si>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</si>
  <si>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</si>
  <si>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</si>
  <si>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</si>
  <si>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</si>
  <si>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</si>
  <si>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</si>
  <si>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</si>
  <si>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</si>
  <si>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</si>
  <si>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</si>
  <si>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</si>
  <si>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</si>
  <si>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</si>
  <si>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</si>
  <si>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</si>
  <si>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</si>
  <si>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</si>
  <si>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</si>
  <si>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</si>
  <si>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</si>
  <si>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</si>
  <si>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</si>
  <si>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</si>
  <si>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</si>
  <si>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</si>
  <si>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</si>
  <si>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</si>
  <si>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</si>
  <si>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</si>
  <si>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</si>
  <si>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</si>
  <si>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</si>
  <si>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</si>
  <si>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</si>
  <si>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</si>
  <si>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</si>
  <si>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</si>
  <si>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</si>
  <si>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</si>
  <si>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</si>
  <si>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</si>
  <si>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</si>
  <si>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</si>
  <si>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</si>
  <si>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</si>
  <si>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</si>
  <si>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</si>
  <si>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</si>
  <si>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</si>
  <si>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</si>
  <si>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</si>
  <si>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</si>
  <si>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</si>
  <si>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</si>
  <si>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</si>
  <si>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</si>
  <si>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</si>
  <si>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</si>
  <si>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</si>
  <si>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</si>
  <si>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</si>
  <si>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</si>
  <si>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</si>
  <si>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</si>
  <si>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</si>
  <si>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</si>
  <si>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</si>
  <si>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</si>
  <si>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</si>
  <si>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</si>
  <si>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</si>
  <si>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</si>
  <si>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</si>
  <si>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</si>
  <si>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</si>
  <si>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</si>
  <si>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</si>
  <si>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</si>
  <si>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</si>
  <si>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</si>
  <si>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</si>
  <si>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</si>
  <si>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</si>
  <si>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</si>
  <si>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</si>
  <si>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</si>
  <si>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</si>
  <si>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</si>
  <si>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</si>
  <si>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</si>
  <si>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</si>
  <si>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</si>
  <si>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</si>
  <si>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</si>
  <si>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</si>
  <si>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</si>
  <si>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</si>
  <si>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</si>
  <si>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</si>
  <si>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</si>
  <si>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</si>
  <si>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</si>
  <si>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</si>
  <si>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</si>
  <si>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</si>
  <si>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</si>
  <si>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</si>
  <si>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</si>
  <si>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</si>
  <si>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</si>
  <si>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</si>
  <si>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</si>
  <si>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</si>
  <si>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</si>
  <si>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</si>
  <si>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</si>
  <si>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</si>
  <si>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</si>
  <si>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</si>
  <si>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</si>
  <si>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</si>
  <si>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</si>
  <si>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</si>
  <si>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</si>
  <si>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</si>
  <si>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</si>
  <si>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</si>
  <si>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</si>
  <si>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</si>
  <si>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</si>
  <si>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</si>
  <si>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</si>
  <si>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</si>
  <si>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</si>
  <si>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</si>
  <si>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</si>
  <si>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</si>
  <si>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</si>
  <si>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</si>
  <si>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</si>
  <si>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</si>
  <si>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</si>
  <si>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</si>
  <si>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</si>
  <si>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</si>
  <si>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</si>
  <si>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</si>
  <si>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</si>
  <si>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</si>
  <si>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</si>
  <si>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</si>
  <si>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</si>
  <si>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</si>
  <si>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</si>
  <si>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</si>
  <si>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</si>
  <si>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</si>
  <si>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</si>
  <si>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</si>
  <si>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</si>
  <si>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</si>
  <si>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</si>
  <si>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</si>
  <si>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</si>
  <si>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</si>
  <si>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</si>
  <si>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</si>
  <si>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</si>
  <si>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</si>
  <si>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</si>
  <si>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</si>
  <si>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</si>
  <si>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</si>
  <si>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</si>
  <si>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</si>
  <si>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</si>
  <si>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</si>
  <si>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</si>
  <si>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</si>
  <si>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</si>
  <si>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</si>
  <si>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</si>
  <si>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</si>
  <si>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</si>
  <si>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</si>
  <si>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</si>
  <si>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</si>
  <si>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</si>
  <si>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</si>
  <si>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</si>
  <si>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</si>
  <si>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</si>
  <si>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</si>
  <si>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</si>
  <si>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</si>
  <si>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</si>
  <si>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</si>
  <si>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</si>
  <si>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</si>
  <si>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</si>
  <si>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</si>
  <si>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</si>
  <si>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</si>
  <si>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</si>
  <si>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</si>
  <si>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</si>
  <si>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</si>
  <si>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</si>
  <si>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</si>
  <si>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</si>
  <si>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</si>
  <si>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</si>
  <si>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</si>
  <si>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</si>
  <si>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</si>
  <si>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</si>
  <si>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</si>
  <si>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</si>
  <si>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</si>
  <si>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</si>
  <si>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</si>
  <si>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</si>
  <si>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</si>
  <si>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</si>
  <si>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</si>
  <si>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</si>
  <si>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</si>
  <si>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</si>
  <si>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</si>
  <si>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</si>
  <si>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</si>
  <si>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</si>
  <si>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</si>
  <si>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</si>
  <si>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</si>
  <si>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</si>
  <si>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</si>
  <si>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</si>
  <si>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</si>
  <si>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</si>
  <si>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</si>
  <si>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</si>
  <si>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</si>
  <si>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</si>
  <si>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</si>
  <si>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</si>
  <si>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</si>
  <si>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</si>
  <si>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</si>
  <si>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</si>
  <si>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</si>
  <si>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</si>
  <si>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</si>
  <si>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</si>
  <si>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</si>
  <si>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</si>
  <si>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</si>
  <si>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</si>
  <si>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</si>
  <si>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</si>
  <si>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</si>
  <si>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</si>
  <si>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</si>
  <si>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</si>
  <si>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</si>
  <si>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</si>
  <si>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</si>
  <si>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</si>
  <si>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</si>
  <si>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</si>
  <si>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</si>
  <si>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</si>
  <si>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</si>
  <si>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</si>
  <si>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</si>
  <si>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</si>
  <si>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</si>
  <si>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</si>
  <si>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</si>
  <si>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</si>
  <si>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</si>
  <si>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</si>
  <si>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</si>
  <si>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</si>
  <si>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</si>
  <si>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</si>
  <si>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</si>
  <si>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</si>
  <si>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</si>
  <si>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</si>
  <si>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</si>
  <si>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</si>
  <si>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</si>
  <si>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</si>
  <si>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</si>
  <si>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</si>
  <si>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</si>
  <si>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</si>
  <si>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</si>
  <si>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</si>
  <si>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</si>
  <si>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</si>
  <si>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</si>
  <si>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</si>
  <si>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</si>
  <si>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</si>
  <si>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</si>
  <si>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</si>
  <si>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</si>
  <si>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</si>
  <si>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</si>
  <si>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</si>
  <si>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</si>
  <si>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</si>
  <si>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</si>
  <si>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</si>
  <si>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</si>
  <si>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</si>
  <si>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</si>
  <si>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</si>
  <si>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</si>
  <si>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</si>
  <si>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</si>
  <si>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</si>
  <si>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</si>
  <si>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</si>
  <si>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</si>
  <si>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</si>
  <si>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</si>
  <si>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</si>
  <si>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</si>
  <si>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</si>
  <si>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</si>
  <si>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</si>
  <si>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</si>
  <si>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</si>
  <si>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</si>
  <si>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</si>
  <si>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</si>
  <si>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</si>
  <si>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</si>
  <si>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</si>
  <si>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</si>
  <si>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</si>
  <si>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</si>
  <si>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</si>
  <si>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</si>
  <si>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</si>
  <si>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</si>
  <si>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</si>
  <si>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</si>
  <si>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</si>
  <si>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</si>
  <si>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</si>
  <si>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</si>
  <si>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</si>
  <si>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</si>
  <si>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</si>
  <si>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</si>
  <si>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</si>
  <si>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</si>
  <si>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</si>
  <si>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</si>
  <si>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</si>
  <si>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</si>
  <si>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</si>
  <si>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</si>
  <si>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</si>
  <si>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</si>
  <si>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</si>
  <si>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</si>
  <si>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</si>
  <si>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</si>
  <si>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</si>
  <si>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</si>
  <si>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</si>
  <si>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</si>
  <si>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</si>
  <si>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</si>
  <si>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</si>
  <si>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</si>
  <si>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</si>
  <si>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</si>
  <si>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</si>
  <si>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</si>
  <si>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</si>
  <si>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</si>
  <si>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</si>
  <si>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</si>
  <si>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</si>
  <si>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</si>
  <si>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</si>
  <si>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</si>
  <si>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</si>
  <si>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</si>
  <si>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</si>
  <si>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</si>
  <si>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</si>
  <si>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</si>
  <si>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</si>
  <si>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</si>
  <si>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</si>
  <si>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</si>
  <si>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</si>
  <si>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</si>
  <si>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</si>
  <si>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</si>
  <si>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</si>
  <si>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</si>
  <si>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</si>
  <si>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</si>
  <si>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</si>
  <si>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</si>
  <si>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</si>
  <si>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</si>
  <si>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</si>
  <si>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</si>
  <si>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</si>
  <si>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</si>
  <si>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</si>
  <si>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</si>
  <si>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</si>
  <si>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</si>
  <si>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</si>
  <si>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</si>
  <si>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</si>
  <si>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</si>
  <si>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</si>
  <si>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</si>
  <si>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</si>
  <si>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</si>
  <si>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</si>
  <si>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</si>
  <si>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</si>
  <si>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</si>
  <si>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</si>
  <si>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</si>
  <si>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</si>
  <si>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</si>
  <si>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</si>
  <si>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</si>
  <si>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</si>
  <si>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</si>
  <si>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</si>
  <si>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</si>
  <si>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</si>
  <si>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</si>
  <si>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</si>
  <si>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</si>
  <si>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</si>
  <si>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</si>
  <si>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</si>
  <si>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</si>
  <si>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</si>
  <si>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</si>
  <si>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</si>
  <si>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</si>
  <si>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</si>
  <si>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</si>
  <si>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</si>
  <si>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</si>
  <si>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</si>
  <si>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</si>
  <si>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</si>
  <si>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</si>
  <si>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</si>
  <si>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</si>
  <si>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</si>
  <si>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</si>
  <si>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</si>
  <si>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</si>
  <si>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</si>
  <si>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</si>
  <si>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</si>
  <si>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</si>
  <si>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</si>
  <si>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</si>
  <si>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</si>
  <si>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</si>
  <si>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</si>
  <si>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</si>
  <si>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</si>
  <si>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</si>
  <si>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</si>
  <si>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</si>
  <si>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</si>
  <si>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</si>
  <si>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</si>
  <si>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</si>
  <si>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</si>
  <si>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</si>
  <si>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</si>
  <si>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</si>
  <si>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</si>
  <si>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</si>
  <si>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</si>
  <si>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</si>
  <si>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</si>
  <si>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</si>
  <si>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</si>
  <si>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</si>
  <si>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</si>
  <si>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</si>
  <si>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</si>
  <si>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</si>
  <si>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</si>
  <si>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</si>
  <si>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</si>
  <si>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</si>
  <si>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</si>
  <si>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</si>
  <si>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</si>
  <si>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</si>
  <si>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</si>
  <si>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</si>
  <si>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</si>
  <si>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</si>
  <si>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</si>
  <si>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</si>
  <si>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</si>
  <si>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</si>
  <si>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</si>
  <si>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</si>
  <si>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</si>
  <si>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</si>
  <si>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</si>
  <si>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</si>
  <si>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</si>
  <si>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</si>
  <si>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</si>
  <si>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</si>
  <si>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</si>
  <si>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</si>
  <si>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</si>
  <si>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</si>
  <si>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</si>
  <si>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</si>
  <si>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</si>
  <si>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</si>
  <si>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</si>
  <si>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</si>
  <si>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</si>
  <si>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</si>
  <si>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</si>
  <si>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</si>
  <si>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</si>
  <si>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</si>
  <si>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</si>
  <si>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</si>
  <si>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</si>
  <si>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</si>
  <si>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</si>
  <si>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</si>
  <si>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</si>
  <si>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</si>
  <si>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</si>
  <si>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</si>
  <si>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</si>
  <si>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</si>
  <si>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</si>
  <si>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</si>
  <si>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</si>
  <si>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</si>
  <si>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</si>
  <si>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</si>
  <si>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</si>
  <si>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</si>
  <si>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</si>
  <si>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</si>
  <si>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</si>
  <si>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</si>
  <si>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</si>
  <si>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</si>
  <si>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</si>
  <si>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</si>
  <si>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</si>
  <si>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</si>
  <si>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</si>
  <si>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</si>
  <si>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</si>
  <si>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</si>
  <si>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</si>
  <si>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</si>
  <si>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</si>
  <si>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</si>
  <si>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</si>
  <si>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</si>
  <si>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</si>
  <si>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</si>
  <si>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</si>
  <si>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</si>
  <si>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</si>
  <si>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</si>
  <si>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</si>
  <si>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</si>
  <si>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</si>
  <si>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</si>
  <si>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</si>
  <si>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</si>
  <si>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</si>
  <si>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</si>
  <si>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</si>
  <si>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</si>
  <si>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</si>
  <si>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</si>
  <si>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</si>
  <si>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</si>
  <si>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</si>
  <si>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</si>
  <si>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</si>
  <si>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</si>
  <si>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</si>
  <si>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</si>
  <si>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</si>
  <si>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</si>
  <si>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</si>
  <si>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</si>
  <si>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</si>
  <si>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</si>
  <si>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</si>
  <si>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</si>
  <si>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</si>
  <si>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</si>
  <si>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</si>
  <si>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</si>
  <si>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</si>
  <si>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</si>
  <si>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</si>
  <si>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</si>
  <si>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</si>
  <si>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</si>
  <si>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</si>
  <si>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</si>
  <si>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</si>
  <si>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</si>
  <si>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</si>
  <si>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</si>
  <si>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</si>
  <si>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</si>
  <si>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</si>
  <si>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</si>
  <si>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</si>
  <si>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</si>
  <si>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</si>
  <si>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</si>
  <si>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</si>
  <si>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</si>
  <si>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</si>
  <si>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</si>
  <si>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</si>
  <si>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</si>
  <si>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</si>
  <si>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</si>
  <si>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</si>
  <si>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</si>
  <si>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</si>
  <si>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</si>
  <si>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</si>
  <si>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</si>
  <si>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</si>
  <si>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</si>
  <si>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</si>
  <si>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</si>
  <si>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</si>
  <si>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</si>
  <si>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</si>
  <si>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</si>
  <si>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</si>
  <si>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</si>
  <si>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</si>
  <si>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</si>
  <si>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</si>
  <si>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</si>
  <si>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</si>
  <si>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</si>
  <si>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</si>
  <si>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</si>
  <si>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</si>
  <si>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</si>
  <si>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</si>
  <si>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</si>
  <si>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</si>
  <si>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</si>
  <si>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</si>
  <si>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</si>
  <si>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</si>
  <si>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</si>
  <si>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</si>
  <si>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</si>
  <si>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</si>
  <si>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</si>
  <si>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</si>
  <si>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</si>
  <si>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</si>
  <si>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</si>
  <si>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</si>
  <si>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</si>
  <si>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</si>
  <si>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</si>
  <si>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</si>
  <si>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</si>
  <si>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</si>
  <si>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</si>
  <si>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</si>
  <si>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</si>
  <si>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</si>
  <si>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</si>
  <si>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</si>
  <si>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</si>
  <si>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</si>
  <si>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</si>
  <si>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</si>
  <si>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</si>
  <si>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</si>
  <si>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</si>
  <si>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</si>
  <si>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</si>
  <si>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</si>
  <si>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</si>
  <si>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</si>
  <si>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</si>
  <si>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</si>
  <si>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</si>
  <si>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</si>
  <si>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</si>
  <si>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</si>
  <si>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</si>
  <si>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</si>
  <si>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</si>
  <si>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</si>
  <si>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</si>
  <si>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</si>
  <si>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</si>
  <si>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</si>
  <si>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</si>
  <si>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</si>
  <si>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</si>
  <si>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</si>
  <si>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</si>
  <si>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</si>
  <si>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</si>
  <si>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</si>
  <si>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</si>
  <si>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</si>
  <si>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</si>
  <si>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</si>
  <si>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</si>
  <si>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</si>
  <si>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</si>
  <si>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</si>
  <si>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</si>
  <si>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</si>
  <si>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</si>
  <si>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</si>
  <si>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</si>
  <si>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</si>
  <si>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</si>
  <si>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</si>
  <si>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</si>
  <si>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</si>
  <si>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</si>
  <si>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</si>
  <si>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</si>
  <si>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</si>
  <si>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</si>
  <si>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</si>
  <si>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</si>
  <si>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</si>
  <si>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</si>
  <si>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</si>
  <si>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</si>
  <si>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</si>
  <si>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</si>
  <si>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</si>
  <si>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</si>
  <si>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</si>
  <si>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</si>
  <si>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</si>
  <si>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</si>
  <si>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</si>
  <si>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</si>
  <si>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</si>
  <si>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</si>
  <si>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</si>
  <si>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</si>
  <si>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</si>
  <si>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</si>
  <si>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</si>
  <si>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</si>
  <si>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</si>
  <si>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</si>
  <si>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</si>
  <si>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</si>
  <si>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</si>
  <si>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</si>
  <si>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</si>
  <si>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</si>
  <si>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</si>
  <si>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</si>
  <si>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</si>
  <si>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</si>
  <si>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</si>
  <si>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</si>
  <si>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</si>
  <si>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</si>
  <si>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</si>
  <si>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</si>
  <si>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</si>
  <si>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</si>
  <si>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</si>
  <si>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</si>
  <si>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</si>
  <si>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</si>
  <si>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</si>
  <si>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</si>
  <si>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</si>
  <si>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</si>
  <si>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</si>
  <si>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</si>
  <si>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</si>
  <si>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</si>
  <si>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</si>
  <si>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</si>
  <si>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</si>
  <si>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</si>
  <si>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</si>
  <si>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</si>
  <si>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</si>
  <si>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</si>
  <si>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</si>
  <si>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</si>
  <si>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</si>
  <si>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</si>
  <si>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</si>
  <si>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</si>
  <si>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</si>
  <si>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</si>
  <si>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</si>
  <si>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</si>
  <si>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</si>
  <si>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</si>
  <si>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</si>
  <si>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</si>
  <si>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</si>
  <si>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</si>
  <si>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</si>
  <si>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</si>
  <si>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</si>
  <si>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</si>
  <si>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</si>
  <si>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</si>
  <si>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</si>
  <si>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</si>
  <si>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</si>
  <si>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</si>
  <si>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</si>
  <si>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</si>
  <si>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</si>
  <si>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</si>
  <si>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</si>
  <si>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</si>
  <si>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</si>
  <si>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</si>
  <si>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</si>
  <si>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</si>
  <si>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</si>
  <si>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</si>
  <si>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</si>
  <si>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</si>
  <si>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</si>
  <si>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</si>
  <si>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</si>
  <si>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</si>
  <si>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</si>
  <si>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</si>
  <si>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</si>
  <si>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</si>
  <si>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</si>
  <si>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</si>
  <si>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</si>
  <si>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</si>
  <si>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</si>
  <si>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</si>
  <si>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</si>
  <si>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</si>
  <si>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</si>
  <si>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</si>
  <si>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</si>
  <si>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</si>
  <si>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</si>
  <si>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</si>
  <si>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</si>
  <si>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</si>
  <si>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</si>
  <si>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</si>
  <si>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</si>
  <si>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</si>
  <si>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</si>
  <si>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</si>
  <si>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</si>
  <si>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</si>
  <si>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</si>
  <si>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</si>
  <si>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</si>
  <si>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</si>
  <si>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</si>
  <si>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</si>
  <si>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</si>
  <si>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</si>
  <si>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</si>
  <si>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</si>
  <si>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</si>
  <si>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</si>
  <si>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</si>
  <si>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</si>
  <si>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</si>
  <si>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</si>
  <si>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</si>
  <si>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</si>
  <si>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</si>
  <si>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</si>
  <si>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</si>
  <si>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</si>
  <si>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</si>
  <si>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</si>
  <si>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</si>
  <si>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</si>
  <si>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</si>
  <si>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</si>
  <si>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</si>
  <si>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</si>
  <si>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</si>
  <si>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</si>
  <si>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</si>
  <si>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</si>
  <si>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</si>
  <si>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</si>
  <si>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</si>
  <si>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</si>
  <si>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</si>
  <si>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</si>
  <si>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</si>
  <si>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</si>
  <si>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</si>
  <si>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</si>
  <si>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</si>
  <si>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</si>
  <si>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</si>
  <si>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</si>
  <si>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</si>
  <si>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</si>
  <si>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</si>
  <si>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</si>
  <si>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</si>
  <si>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</si>
  <si>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</si>
  <si>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</si>
  <si>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</si>
  <si>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</si>
  <si>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</si>
  <si>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</si>
  <si>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</si>
  <si>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</si>
  <si>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</si>
  <si>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</si>
  <si>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</si>
  <si>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</si>
  <si>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</si>
  <si>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</si>
  <si>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</si>
  <si>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</si>
  <si>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</si>
  <si>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</si>
  <si>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</si>
  <si>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</si>
  <si>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</si>
  <si>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</si>
  <si>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</si>
  <si>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</si>
  <si>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</si>
  <si>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</si>
  <si>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</si>
  <si>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</si>
  <si>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</si>
  <si>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</si>
  <si>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</si>
  <si>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</si>
  <si>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</si>
  <si>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</si>
  <si>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</si>
  <si>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</si>
  <si>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</si>
  <si>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</si>
  <si>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</si>
  <si>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</si>
  <si>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</si>
  <si>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</si>
  <si>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</si>
  <si>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</si>
  <si>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</si>
  <si>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</si>
  <si>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</si>
  <si>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</si>
  <si>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</si>
  <si>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</si>
  <si>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</si>
  <si>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</si>
  <si>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</si>
  <si>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</si>
  <si>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</si>
  <si>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</si>
  <si>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</si>
  <si>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</si>
  <si>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</si>
  <si>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</si>
  <si>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</si>
  <si>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</si>
  <si>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</si>
  <si>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</si>
  <si>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</si>
  <si>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</si>
  <si>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</si>
  <si>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</si>
  <si>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</si>
  <si>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</si>
  <si>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</si>
  <si>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</si>
  <si>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</si>
  <si>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</si>
  <si>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</si>
  <si>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</si>
  <si>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</si>
  <si>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</si>
  <si>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</si>
  <si>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</si>
  <si>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</si>
  <si>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</si>
  <si>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</si>
  <si>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</si>
  <si>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</si>
  <si>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</si>
  <si>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</si>
  <si>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</si>
  <si>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</si>
  <si>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</si>
  <si>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</si>
  <si>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</si>
  <si>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</si>
  <si>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</si>
  <si>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</si>
  <si>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</si>
  <si>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</si>
  <si>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</si>
  <si>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</si>
  <si>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</si>
  <si>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</si>
  <si>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</si>
  <si>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</si>
  <si>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</si>
  <si>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</si>
  <si>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</si>
  <si>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</si>
  <si>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</si>
  <si>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</si>
  <si>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</si>
  <si>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</si>
  <si>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</si>
  <si>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</si>
  <si>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</si>
  <si>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</si>
  <si>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</si>
  <si>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</si>
  <si>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</si>
  <si>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</si>
  <si>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</si>
  <si>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</si>
  <si>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</si>
  <si>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</si>
  <si>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</si>
  <si>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</si>
  <si>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</si>
  <si>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</si>
  <si>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</si>
  <si>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</si>
  <si>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</si>
  <si>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</si>
  <si>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</si>
  <si>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</si>
  <si>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</si>
  <si>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</si>
  <si>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</si>
  <si>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</si>
  <si>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</si>
  <si>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</si>
  <si>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</si>
  <si>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</si>
  <si>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</si>
  <si>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</si>
  <si>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</si>
  <si>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</si>
  <si>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</si>
  <si>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</si>
  <si>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</si>
  <si>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</si>
  <si>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</si>
  <si>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</si>
  <si>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</si>
  <si>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</si>
  <si>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</si>
  <si>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</si>
  <si>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</si>
  <si>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</si>
  <si>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</si>
  <si>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</si>
  <si>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</si>
  <si>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</si>
  <si>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</si>
  <si>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</si>
  <si>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</si>
  <si>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</si>
  <si>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</si>
  <si>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</si>
  <si>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</si>
  <si>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</si>
  <si>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</si>
  <si>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</si>
  <si>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</si>
  <si>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</si>
  <si>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</si>
  <si>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</si>
  <si>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</si>
  <si>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</si>
  <si>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</si>
  <si>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</si>
  <si>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</si>
  <si>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</si>
  <si>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</si>
  <si>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</si>
  <si>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</si>
  <si>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</si>
  <si>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</si>
  <si>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</si>
  <si>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</si>
  <si>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</si>
  <si>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</si>
  <si>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</si>
  <si>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</si>
  <si>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</si>
  <si>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</si>
  <si>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</si>
  <si>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</si>
  <si>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</si>
  <si>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</si>
  <si>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</si>
  <si>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</si>
  <si>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</si>
  <si>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</si>
  <si>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</si>
  <si>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</si>
  <si>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</si>
  <si>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</si>
  <si>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</si>
  <si>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</si>
  <si>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</si>
  <si>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</si>
  <si>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</si>
  <si>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</si>
  <si>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</si>
  <si>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</si>
  <si>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</si>
  <si>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</si>
  <si>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</si>
  <si>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</si>
  <si>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</si>
  <si>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</si>
  <si>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</si>
  <si>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</si>
  <si>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</si>
  <si>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</si>
  <si>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</si>
  <si>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</si>
  <si>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</si>
  <si>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</si>
  <si>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</si>
  <si>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</si>
  <si>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</si>
  <si>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</si>
  <si>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</si>
  <si>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</si>
  <si>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</si>
  <si>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</si>
  <si>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</si>
  <si>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</si>
  <si>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</si>
  <si>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</si>
  <si>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</si>
  <si>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</si>
  <si>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</si>
  <si>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</si>
  <si>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</si>
  <si>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</si>
  <si>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</si>
  <si>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</si>
  <si>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</si>
  <si>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</si>
  <si>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</si>
  <si>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</si>
  <si>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</si>
  <si>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</si>
  <si>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</si>
  <si>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</si>
  <si>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</si>
  <si>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</si>
  <si>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</si>
  <si>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</si>
  <si>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</si>
  <si>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</si>
  <si>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</si>
  <si>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</si>
  <si>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</si>
  <si>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</si>
  <si>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</si>
  <si>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</si>
  <si>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</si>
  <si>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</si>
  <si>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</si>
  <si>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</si>
  <si>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</si>
  <si>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</si>
  <si>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</si>
  <si>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</si>
  <si>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</si>
  <si>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</si>
  <si>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</si>
  <si>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</si>
  <si>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</si>
  <si>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</si>
  <si>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</si>
  <si>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</si>
  <si>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</si>
  <si>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</si>
  <si>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</si>
  <si>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</si>
  <si>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</si>
  <si>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</si>
  <si>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</si>
  <si>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</si>
  <si>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</si>
  <si>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</si>
  <si>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</si>
  <si>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</si>
  <si>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</si>
  <si>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</si>
  <si>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</si>
  <si>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</si>
  <si>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</si>
  <si>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</si>
  <si>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</si>
  <si>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</si>
  <si>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</si>
  <si>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</si>
  <si>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</si>
  <si>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</si>
  <si>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</si>
  <si>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</si>
  <si>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</si>
  <si>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</si>
  <si>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</si>
  <si>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</si>
  <si>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</si>
  <si>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</si>
  <si>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</si>
  <si>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</si>
  <si>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</si>
  <si>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</si>
  <si>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</si>
  <si>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</si>
  <si>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</si>
  <si>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</si>
  <si>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</si>
  <si>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</si>
  <si>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</si>
  <si>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</si>
  <si>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</si>
  <si>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</si>
  <si>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</si>
  <si>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</si>
  <si>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</si>
  <si>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</si>
  <si>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</si>
  <si>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</si>
  <si>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</si>
  <si>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</si>
  <si>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</si>
  <si>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</si>
  <si>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</si>
  <si>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</si>
  <si>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</si>
  <si>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</si>
  <si>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</si>
  <si>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</si>
  <si>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</si>
  <si>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</si>
  <si>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</si>
  <si>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</si>
  <si>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</si>
  <si>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</si>
  <si>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</si>
  <si>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</si>
  <si>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</si>
  <si>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</si>
  <si>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</si>
  <si>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</si>
  <si>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</si>
  <si>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</si>
  <si>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</si>
  <si>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</si>
  <si>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</si>
  <si>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</si>
  <si>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</si>
  <si>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</si>
  <si>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</si>
  <si>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</si>
  <si>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</si>
  <si>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</si>
  <si>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</si>
  <si>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</si>
  <si>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</si>
  <si>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</si>
  <si>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</si>
  <si>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</si>
  <si>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</si>
  <si>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</si>
  <si>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</si>
  <si>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</si>
  <si>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</si>
  <si>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</si>
  <si>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</si>
  <si>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</si>
  <si>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</si>
  <si>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</si>
  <si>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</si>
  <si>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</si>
  <si>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</si>
  <si>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</si>
  <si>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</si>
  <si>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</si>
  <si>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</si>
  <si>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</si>
  <si>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</si>
  <si>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</si>
  <si>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</si>
  <si>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</si>
  <si>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</si>
  <si>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</si>
  <si>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</si>
  <si>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</si>
  <si>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</si>
  <si>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</si>
  <si>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</si>
  <si>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</si>
  <si>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</si>
  <si>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</si>
  <si>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</si>
  <si>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</si>
  <si>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</si>
  <si>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</si>
  <si>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</si>
  <si>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</si>
  <si>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</si>
  <si>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</si>
  <si>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</si>
  <si>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</si>
  <si>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</si>
  <si>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</si>
  <si>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</si>
  <si>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</si>
  <si>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</si>
  <si>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</si>
  <si>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</si>
  <si>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</si>
  <si>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</si>
  <si>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</si>
  <si>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</si>
  <si>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</si>
  <si>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</si>
  <si>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</si>
  <si>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</si>
  <si>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</si>
  <si>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</si>
  <si>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</si>
  <si>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</si>
  <si>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</si>
  <si>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</si>
  <si>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</si>
  <si>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</si>
  <si>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</si>
  <si>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</si>
  <si>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</si>
  <si>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</si>
  <si>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</si>
  <si>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</si>
  <si>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</si>
  <si>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</si>
  <si>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</si>
  <si>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</si>
  <si>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</si>
  <si>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</si>
  <si>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</si>
  <si>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</si>
  <si>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</si>
  <si>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</si>
  <si>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</si>
  <si>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</si>
  <si>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</si>
  <si>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</si>
  <si>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</si>
  <si>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</si>
  <si>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</si>
  <si>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</si>
  <si>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</si>
  <si>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</si>
  <si>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</si>
  <si>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</si>
  <si>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</si>
  <si>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</si>
  <si>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</si>
  <si>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</si>
  <si>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</si>
  <si>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</si>
  <si>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</si>
  <si>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</si>
  <si>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</si>
  <si>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</si>
  <si>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</si>
  <si>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</si>
  <si>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</si>
  <si>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</si>
  <si>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</si>
  <si>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</si>
  <si>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</si>
  <si>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</si>
  <si>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</si>
  <si>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</si>
  <si>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</si>
  <si>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</si>
  <si>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</si>
  <si>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</si>
  <si>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</si>
  <si>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</si>
  <si>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</si>
  <si>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</si>
  <si>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</si>
  <si>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</si>
  <si>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</si>
  <si>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</si>
  <si>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</si>
  <si>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</si>
  <si>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</si>
  <si>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</si>
  <si>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</si>
  <si>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</si>
  <si>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</si>
  <si>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</si>
  <si>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</si>
  <si>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</si>
  <si>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</si>
  <si>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</si>
  <si>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</si>
  <si>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</si>
  <si>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</si>
  <si>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</si>
  <si>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</si>
  <si>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</si>
  <si>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</si>
  <si>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</si>
  <si>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</si>
  <si>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</si>
  <si>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</si>
  <si>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</si>
  <si>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</si>
  <si>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</si>
  <si>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</si>
  <si>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</si>
  <si>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</si>
  <si>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</si>
  <si>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</si>
  <si>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</si>
  <si>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</si>
  <si>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</si>
  <si>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</si>
  <si>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</si>
  <si>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</si>
  <si>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</si>
  <si>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</si>
  <si>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</si>
  <si>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</si>
  <si>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</si>
  <si>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</si>
  <si>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</si>
  <si>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</si>
  <si>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</si>
  <si>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</si>
  <si>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</si>
  <si>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</si>
  <si>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</si>
  <si>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</si>
  <si>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</si>
  <si>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</si>
  <si>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</si>
  <si>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</si>
  <si>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</si>
  <si>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</si>
  <si>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</si>
  <si>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</si>
  <si>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</si>
  <si>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</si>
  <si>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</si>
  <si>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</si>
  <si>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</si>
  <si>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</si>
  <si>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</si>
  <si>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</si>
  <si>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</si>
  <si>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</si>
  <si>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</si>
  <si>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</si>
  <si>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</si>
  <si>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</si>
  <si>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</si>
  <si>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</si>
  <si>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</si>
  <si>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</si>
  <si>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</si>
  <si>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</si>
  <si>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</si>
  <si>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</si>
  <si>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</si>
  <si>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</si>
  <si>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</si>
  <si>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</si>
  <si>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</si>
  <si>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</si>
  <si>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</si>
  <si>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</si>
  <si>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</si>
  <si>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</si>
  <si>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</si>
  <si>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</si>
  <si>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</si>
  <si>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</si>
  <si>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</si>
  <si>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</si>
  <si>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</si>
  <si>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</si>
  <si>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</si>
  <si>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</si>
  <si>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</si>
  <si>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</si>
  <si>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</si>
  <si>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</si>
  <si>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</si>
  <si>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</si>
  <si>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</si>
  <si>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</si>
  <si>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</si>
  <si>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</si>
  <si>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</si>
  <si>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</si>
  <si>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</si>
  <si>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</si>
  <si>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</si>
  <si>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</si>
  <si>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</si>
  <si>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</si>
  <si>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</si>
  <si>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</si>
  <si>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</si>
  <si>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</si>
  <si>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</si>
  <si>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</si>
  <si>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</si>
  <si>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</si>
  <si>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</si>
  <si>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</si>
  <si>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</si>
  <si>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</si>
  <si>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</si>
  <si>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</si>
  <si>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</si>
  <si>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</si>
  <si>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</si>
  <si>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</si>
  <si>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</si>
  <si>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</si>
  <si>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</si>
  <si>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</si>
  <si>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</si>
  <si>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</si>
  <si>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</si>
  <si>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</si>
  <si>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</si>
  <si>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</si>
  <si>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</si>
  <si>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</si>
  <si>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</si>
  <si>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</si>
  <si>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</si>
  <si>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</si>
  <si>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</si>
  <si>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</si>
  <si>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</si>
  <si>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</si>
  <si>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</si>
  <si>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</si>
  <si>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</si>
  <si>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</si>
  <si>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</si>
  <si>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</si>
  <si>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</si>
  <si>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</si>
  <si>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</si>
  <si>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</si>
  <si>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</si>
  <si>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</si>
  <si>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</si>
  <si>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</si>
  <si>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</si>
  <si>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</si>
  <si>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</si>
  <si>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</si>
  <si>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</si>
  <si>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</si>
  <si>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</si>
  <si>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</si>
  <si>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</si>
  <si>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</si>
  <si>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</si>
  <si>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</si>
  <si>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</si>
  <si>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</si>
  <si>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</si>
  <si>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</si>
  <si>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</si>
  <si>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</si>
  <si>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</si>
  <si>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</si>
  <si>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</si>
  <si>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</si>
  <si>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</si>
  <si>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</si>
  <si>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</si>
  <si>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</si>
  <si>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</si>
  <si>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</si>
  <si>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</si>
  <si>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</si>
  <si>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</si>
  <si>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</si>
  <si>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</si>
  <si>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</si>
  <si>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</si>
  <si>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</si>
  <si>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</si>
  <si>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</si>
  <si>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</si>
  <si>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</si>
  <si>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</si>
  <si>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</si>
  <si>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</si>
  <si>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</si>
  <si>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</si>
  <si>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</si>
  <si>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</si>
  <si>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</si>
  <si>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</si>
  <si>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</si>
  <si>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</si>
  <si>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</si>
  <si>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</si>
  <si>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</si>
  <si>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</si>
  <si>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</si>
  <si>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</si>
  <si>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</si>
  <si>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</si>
  <si>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</si>
  <si>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</si>
  <si>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</si>
  <si>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</si>
  <si>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</si>
  <si>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</si>
  <si>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</si>
  <si>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</si>
  <si>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</si>
  <si>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</si>
  <si>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</si>
  <si>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</si>
  <si>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</si>
  <si>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</si>
  <si>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</si>
  <si>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</si>
  <si>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</si>
  <si>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</si>
  <si>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</si>
  <si>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</si>
  <si>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</si>
  <si>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</si>
  <si>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</si>
  <si>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</si>
  <si>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</si>
  <si>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</si>
  <si>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</si>
  <si>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</si>
  <si>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</si>
  <si>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</si>
  <si>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</si>
  <si>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</si>
  <si>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</si>
  <si>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</si>
  <si>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</si>
  <si>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</si>
  <si>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</si>
  <si>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</si>
  <si>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</si>
  <si>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</si>
  <si>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</si>
  <si>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</si>
  <si>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</si>
  <si>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</si>
  <si>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</si>
  <si>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</si>
  <si>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</si>
  <si>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</si>
  <si>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</si>
  <si>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</si>
  <si>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</si>
  <si>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</si>
  <si>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</si>
  <si>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</si>
  <si>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</si>
  <si>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</si>
  <si>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</si>
  <si>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</si>
  <si>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</si>
  <si>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</si>
  <si>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</si>
  <si>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</si>
  <si>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</si>
  <si>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</si>
  <si>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</si>
  <si>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</si>
  <si>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</si>
  <si>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</si>
  <si>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</si>
  <si>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</si>
  <si>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</si>
  <si>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</si>
  <si>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</si>
  <si>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</si>
  <si>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</si>
  <si>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</si>
  <si>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</si>
  <si>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</si>
  <si>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</si>
  <si>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</si>
  <si>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</si>
  <si>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</si>
  <si>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</si>
  <si>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</si>
  <si>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</si>
  <si>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</si>
  <si>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</si>
  <si>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</si>
  <si>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</si>
  <si>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</si>
  <si>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</si>
  <si>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</si>
  <si>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</si>
  <si>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</si>
  <si>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</si>
  <si>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</si>
  <si>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</si>
  <si>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</si>
  <si>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</si>
  <si>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</si>
  <si>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</si>
  <si>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</si>
  <si>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</si>
  <si>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</si>
  <si>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</si>
  <si>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</si>
  <si>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</si>
  <si>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</si>
  <si>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</si>
  <si>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</si>
  <si>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</si>
  <si>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</si>
  <si>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</si>
  <si>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</si>
  <si>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</si>
  <si>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</si>
  <si>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</si>
  <si>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</si>
  <si>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</si>
  <si>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</si>
  <si>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</si>
  <si>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</si>
  <si>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</si>
  <si>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</si>
  <si>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</si>
  <si>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</si>
  <si>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</si>
  <si>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</si>
  <si>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</si>
  <si>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</si>
  <si>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</si>
  <si>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</si>
  <si>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</si>
  <si>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</si>
  <si>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</si>
  <si>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</si>
  <si>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</si>
  <si>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</si>
  <si>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</si>
  <si>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</si>
  <si>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</si>
  <si>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</si>
  <si>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</si>
  <si>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</si>
  <si>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</si>
  <si>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</si>
  <si>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</si>
  <si>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</si>
  <si>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</si>
  <si>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</si>
  <si>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</si>
  <si>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</si>
  <si>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</si>
  <si>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</si>
  <si>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</si>
  <si>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</si>
  <si>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</si>
  <si>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</si>
  <si>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</si>
  <si>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</si>
  <si>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</si>
  <si>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</si>
  <si>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</si>
  <si>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</si>
  <si>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</si>
  <si>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</si>
  <si>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</si>
  <si>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</si>
  <si>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</si>
  <si>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</si>
  <si>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</si>
  <si>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</si>
  <si>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</si>
  <si>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</si>
  <si>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</si>
  <si>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</si>
  <si>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</si>
  <si>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</si>
  <si>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</si>
  <si>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</si>
  <si>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</si>
  <si>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</si>
  <si>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</si>
  <si>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</si>
  <si>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</si>
  <si>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</si>
  <si>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</si>
  <si>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</si>
  <si>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</si>
  <si>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</si>
  <si>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</si>
  <si>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</si>
  <si>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</si>
  <si>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</si>
  <si>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</si>
  <si>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</si>
  <si>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</si>
  <si>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</si>
  <si>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</si>
  <si>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</si>
  <si>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</si>
  <si>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</si>
  <si>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</si>
  <si>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</si>
  <si>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</si>
  <si>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</si>
  <si>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</si>
  <si>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</si>
  <si>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</si>
  <si>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</si>
  <si>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</si>
  <si>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</si>
  <si>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</si>
  <si>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</si>
  <si>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</si>
  <si>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</si>
  <si>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</si>
  <si>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</si>
  <si>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</si>
  <si>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</si>
  <si>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</si>
  <si>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</si>
  <si>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</si>
  <si>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</si>
  <si>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</si>
  <si>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</si>
  <si>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</si>
  <si>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</si>
  <si>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</si>
  <si>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</si>
  <si>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</si>
  <si>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</si>
  <si>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</si>
  <si>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</si>
  <si>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</si>
  <si>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</si>
  <si>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</si>
  <si>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</si>
  <si>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</si>
  <si>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</si>
  <si>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</si>
  <si>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</si>
  <si>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</si>
  <si>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</si>
  <si>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</si>
  <si>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</si>
  <si>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</si>
  <si>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</si>
  <si>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</si>
  <si>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</si>
  <si>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</si>
  <si>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</si>
  <si>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</si>
  <si>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</si>
  <si>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</si>
  <si>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</si>
  <si>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</si>
  <si>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</si>
  <si>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</si>
  <si>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</si>
  <si>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</si>
  <si>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</si>
  <si>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</si>
  <si>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</si>
  <si>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</si>
  <si>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</si>
  <si>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</si>
  <si>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</si>
  <si>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</si>
  <si>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</si>
  <si>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</si>
  <si>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</si>
  <si>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</si>
  <si>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</si>
  <si>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</si>
  <si>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</si>
  <si>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</si>
  <si>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</si>
  <si>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</si>
  <si>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</si>
  <si>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</si>
  <si>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</si>
  <si>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</si>
  <si>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</si>
  <si>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</si>
  <si>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</si>
  <si>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</si>
  <si>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</si>
  <si>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</si>
  <si>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</si>
  <si>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</si>
  <si>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</si>
  <si>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</si>
  <si>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</si>
  <si>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</si>
  <si>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</si>
  <si>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</si>
  <si>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</si>
  <si>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</si>
  <si>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</si>
  <si>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</si>
  <si>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</si>
  <si>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</si>
  <si>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</si>
  <si>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</si>
  <si>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</si>
  <si>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</si>
  <si>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</si>
  <si>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</si>
  <si>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</si>
  <si>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</si>
  <si>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</si>
  <si>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</si>
  <si>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</si>
  <si>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</si>
  <si>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</si>
  <si>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</si>
  <si>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</si>
  <si>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</si>
  <si>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</si>
  <si>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</si>
  <si>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</si>
  <si>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</si>
  <si>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</si>
  <si>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</si>
  <si>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</si>
  <si>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</si>
  <si>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</si>
  <si>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</si>
  <si>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</si>
  <si>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</si>
  <si>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</si>
  <si>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</si>
  <si>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</si>
  <si>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</si>
  <si>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</si>
  <si>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</si>
  <si>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</si>
  <si>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</si>
  <si>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</si>
  <si>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</si>
  <si>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</si>
  <si>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</si>
  <si>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</si>
  <si>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</si>
  <si>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</si>
  <si>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</si>
  <si>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</si>
  <si>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</si>
  <si>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</si>
  <si>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</si>
  <si>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</si>
  <si>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</si>
  <si>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</si>
  <si>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</si>
  <si>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</si>
  <si>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</si>
  <si>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</si>
  <si>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</si>
  <si>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</si>
  <si>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</si>
  <si>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</si>
  <si>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</si>
  <si>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</si>
  <si>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</si>
  <si>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</si>
  <si>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</si>
  <si>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</si>
  <si>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</si>
  <si>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</si>
  <si>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</si>
  <si>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</si>
  <si>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</si>
  <si>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</si>
  <si>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</si>
  <si>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</si>
  <si>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</si>
  <si>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</si>
  <si>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</si>
  <si>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</si>
  <si>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</si>
  <si>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</si>
  <si>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</si>
  <si>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</si>
  <si>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</si>
  <si>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</si>
  <si>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</si>
  <si>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</si>
  <si>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</si>
  <si>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</si>
  <si>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</si>
  <si>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</si>
  <si>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</si>
  <si>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</si>
  <si>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</si>
  <si>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</si>
  <si>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</si>
  <si>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</si>
  <si>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</si>
  <si>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</si>
  <si>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</si>
  <si>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</si>
  <si>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</si>
  <si>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</si>
  <si>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</si>
  <si>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</si>
  <si>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</si>
  <si>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</si>
  <si>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</si>
  <si>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</si>
  <si>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</si>
  <si>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</si>
  <si>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</si>
  <si>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</si>
  <si>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</si>
  <si>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</si>
  <si>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</si>
  <si>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</si>
  <si>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</si>
  <si>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</si>
  <si>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</si>
  <si>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</si>
  <si>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</si>
  <si>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</si>
  <si>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</si>
  <si>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</si>
  <si>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</si>
  <si>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</si>
  <si>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</si>
  <si>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</si>
  <si>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</si>
  <si>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</si>
  <si>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</si>
  <si>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</si>
  <si>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</si>
  <si>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</si>
  <si>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</si>
  <si>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</si>
  <si>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</si>
  <si>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</si>
  <si>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</si>
  <si>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</si>
  <si>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</si>
  <si>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</si>
  <si>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</si>
  <si>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</si>
  <si>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</si>
  <si>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</si>
  <si>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</si>
  <si>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</si>
  <si>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</si>
  <si>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</si>
  <si>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</si>
  <si>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</si>
  <si>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</si>
  <si>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</si>
  <si>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</si>
  <si>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</si>
  <si>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</si>
  <si>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</si>
  <si>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</si>
  <si>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</si>
  <si>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</si>
  <si>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</si>
  <si>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</si>
  <si>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</si>
  <si>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</si>
  <si>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</si>
  <si>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</si>
  <si>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</si>
  <si>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</si>
  <si>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</si>
  <si>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</si>
  <si>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</si>
  <si>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</si>
  <si>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</si>
  <si>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</si>
  <si>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</si>
  <si>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</si>
  <si>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</si>
  <si>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</si>
  <si>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</si>
  <si>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</si>
  <si>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</si>
  <si>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</si>
  <si>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</si>
  <si>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</si>
  <si>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</si>
  <si>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</si>
  <si>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</si>
  <si>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</si>
  <si>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</si>
  <si>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</si>
  <si>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</si>
  <si>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</si>
  <si>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</si>
  <si>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</si>
  <si>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</si>
  <si>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</si>
  <si>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</si>
  <si>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</si>
  <si>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</si>
  <si>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</si>
  <si>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</si>
  <si>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</si>
  <si>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</si>
  <si>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</si>
  <si>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</si>
  <si>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</si>
  <si>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</si>
  <si>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</si>
  <si>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</si>
  <si>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</si>
  <si>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</si>
  <si>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</si>
  <si>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</si>
  <si>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</si>
  <si>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</si>
  <si>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</si>
  <si>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</si>
  <si>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</si>
  <si>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</si>
  <si>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</si>
  <si>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</si>
  <si>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</si>
  <si>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</si>
  <si>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</si>
  <si>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</si>
  <si>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</si>
  <si>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</si>
  <si>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</si>
  <si>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</si>
  <si>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</si>
  <si>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</si>
  <si>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</si>
  <si>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</si>
  <si>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</si>
  <si>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</si>
  <si>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</si>
  <si>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</si>
  <si>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</si>
  <si>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</si>
  <si>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</si>
  <si>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</si>
  <si>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</si>
  <si>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</si>
  <si>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</si>
  <si>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</si>
  <si>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</si>
  <si>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</si>
  <si>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</si>
  <si>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</si>
  <si>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</si>
  <si>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</si>
  <si>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</si>
  <si>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</si>
  <si>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</si>
  <si>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</si>
  <si>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</si>
  <si>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</si>
  <si>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</si>
  <si>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</si>
  <si>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</si>
  <si>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</si>
  <si>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</si>
  <si>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</si>
  <si>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</si>
  <si>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</si>
  <si>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</si>
  <si>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</si>
  <si>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</si>
  <si>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</si>
  <si>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</si>
  <si>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</si>
  <si>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</si>
  <si>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</si>
  <si>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</si>
  <si>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</si>
  <si>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</si>
  <si>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</si>
  <si>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</si>
  <si>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</si>
  <si>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</si>
  <si>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</si>
  <si>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</si>
  <si>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</si>
  <si>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</si>
  <si>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</si>
  <si>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</si>
  <si>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</si>
  <si>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</si>
  <si>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</si>
  <si>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</si>
  <si>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</si>
  <si>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</si>
  <si>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</si>
  <si>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</si>
  <si>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</si>
  <si>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</si>
  <si>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</si>
  <si>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</si>
  <si>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</si>
  <si>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</si>
  <si>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</si>
  <si>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</si>
  <si>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</si>
  <si>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</si>
  <si>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</si>
  <si>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</si>
  <si>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</si>
  <si>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</si>
  <si>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</si>
  <si>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</si>
  <si>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</si>
  <si>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</si>
  <si>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</si>
  <si>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</si>
  <si>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</si>
  <si>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</si>
  <si>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</si>
  <si>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</si>
  <si>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</si>
  <si>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</si>
  <si>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</si>
  <si>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</si>
  <si>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</si>
  <si>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</si>
  <si>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</si>
  <si>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</si>
  <si>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</si>
  <si>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</si>
  <si>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</si>
  <si>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</si>
  <si>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</si>
  <si>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</si>
  <si>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</si>
  <si>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</si>
  <si>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</si>
  <si>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</si>
  <si>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</si>
  <si>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</si>
  <si>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</si>
  <si>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</si>
  <si>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</si>
  <si>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</si>
  <si>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</si>
  <si>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</si>
  <si>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</si>
  <si>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</si>
  <si>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</si>
  <si>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</si>
  <si>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</si>
  <si>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</si>
  <si>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</si>
  <si>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</si>
  <si>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</si>
  <si>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</si>
  <si>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</si>
  <si>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</si>
  <si>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</si>
  <si>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</si>
  <si>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</si>
  <si>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</si>
  <si>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</si>
  <si>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</si>
  <si>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</si>
  <si>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</si>
  <si>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</si>
  <si>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</si>
  <si>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</si>
  <si>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</si>
  <si>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</si>
  <si>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</si>
  <si>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</si>
  <si>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</si>
  <si>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</si>
  <si>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</si>
  <si>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</si>
  <si>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</si>
  <si>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</si>
  <si>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</si>
  <si>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</si>
  <si>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</si>
  <si>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</si>
  <si>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</si>
  <si>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</si>
  <si>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</si>
  <si>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</si>
  <si>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</si>
  <si>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</si>
  <si>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</si>
  <si>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</si>
  <si>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</si>
  <si>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</si>
  <si>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</si>
  <si>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</si>
  <si>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</si>
  <si>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</si>
  <si>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</si>
  <si>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</si>
  <si>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</si>
  <si>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</si>
  <si>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</si>
  <si>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</si>
  <si>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</si>
  <si>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</si>
  <si>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</si>
  <si>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</si>
  <si>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</si>
  <si>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</si>
  <si>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</si>
  <si>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</si>
  <si>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</si>
  <si>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</si>
  <si>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</si>
  <si>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</si>
  <si>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</si>
  <si>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</si>
  <si>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</si>
  <si>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</si>
  <si>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</si>
  <si>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</si>
  <si>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</si>
  <si>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</si>
  <si>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</si>
  <si>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</si>
  <si>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</si>
  <si>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</si>
  <si>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</si>
  <si>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</si>
  <si>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</si>
  <si>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</si>
  <si>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</si>
  <si>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</si>
  <si>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</si>
  <si>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</si>
  <si>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</si>
  <si>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</si>
  <si>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</si>
  <si>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</si>
  <si>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</si>
  <si>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</si>
  <si>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</si>
  <si>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</si>
  <si>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</si>
  <si>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</si>
  <si>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</si>
  <si>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</si>
  <si>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</si>
  <si>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</si>
  <si>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</si>
  <si>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</si>
  <si>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</si>
  <si>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</si>
  <si>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</si>
  <si>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</si>
  <si>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</si>
  <si>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</si>
  <si>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</si>
  <si>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</si>
  <si>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</si>
  <si>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</si>
  <si>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</si>
  <si>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</si>
  <si>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</si>
  <si>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</si>
  <si>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</si>
  <si>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</si>
  <si>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</si>
  <si>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</si>
  <si>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</si>
  <si>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</si>
  <si>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</si>
  <si>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</si>
  <si>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</si>
  <si>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</si>
  <si>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</si>
  <si>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</si>
  <si>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</si>
  <si>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</si>
  <si>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</si>
  <si>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</si>
  <si>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</si>
  <si>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</si>
  <si>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</si>
  <si>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</si>
  <si>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</si>
  <si>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</si>
  <si>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</si>
  <si>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</si>
  <si>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</si>
  <si>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</si>
  <si>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</si>
  <si>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</si>
  <si>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</si>
  <si>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</si>
  <si>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</si>
  <si>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</si>
  <si>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</si>
  <si>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</si>
  <si>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</si>
  <si>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</si>
  <si>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</si>
  <si>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</si>
  <si>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</si>
  <si>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</si>
  <si>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</si>
  <si>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</si>
  <si>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</si>
  <si>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</si>
  <si>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</si>
  <si>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</si>
  <si>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</si>
  <si>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</si>
  <si>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</si>
  <si>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</si>
  <si>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</si>
  <si>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</si>
  <si>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</si>
  <si>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</si>
  <si>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</si>
  <si>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</si>
  <si>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</si>
  <si>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</si>
  <si>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</si>
  <si>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</si>
  <si>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</si>
  <si>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</si>
  <si>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</si>
  <si>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</si>
  <si>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</si>
  <si>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</si>
  <si>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</si>
  <si>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</si>
  <si>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</si>
  <si>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</si>
  <si>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</si>
  <si>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</si>
  <si>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</si>
  <si>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</si>
  <si>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</si>
  <si>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</si>
  <si>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</si>
  <si>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</si>
  <si>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</si>
  <si>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</si>
  <si>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</si>
  <si>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</si>
  <si>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</si>
  <si>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</si>
  <si>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</si>
  <si>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</si>
  <si>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</si>
  <si>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</si>
  <si>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</si>
  <si>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</si>
  <si>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</si>
  <si>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</si>
  <si>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</si>
  <si>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</si>
  <si>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</si>
  <si>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</si>
  <si>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</si>
  <si>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</si>
  <si>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</si>
  <si>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</si>
  <si>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</si>
  <si>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</si>
  <si>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</si>
  <si>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</si>
  <si>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</si>
  <si>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</si>
  <si>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</si>
  <si>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</si>
  <si>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</si>
  <si>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</si>
  <si>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</si>
  <si>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</si>
  <si>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</si>
  <si>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</si>
  <si>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</si>
  <si>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</si>
  <si>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</si>
  <si>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</si>
  <si>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</si>
  <si>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</si>
  <si>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</si>
  <si>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</si>
  <si>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</si>
  <si>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</si>
  <si>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</si>
  <si>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</si>
  <si>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</si>
  <si>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</si>
  <si>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</si>
  <si>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</si>
  <si>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</si>
  <si>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</si>
  <si>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</si>
  <si>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</si>
  <si>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</si>
  <si>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</si>
  <si>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</si>
  <si>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</si>
  <si>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</si>
  <si>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</si>
  <si>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</si>
  <si>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</si>
  <si>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</si>
  <si>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</si>
  <si>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</si>
  <si>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</si>
  <si>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</si>
  <si>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</si>
  <si>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</si>
  <si>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</si>
  <si>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</si>
  <si>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</si>
  <si>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</si>
  <si>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</si>
  <si>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</si>
  <si>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</si>
  <si>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</si>
  <si>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</si>
  <si>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</si>
  <si>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</si>
  <si>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</si>
  <si>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</si>
  <si>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</si>
  <si>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</si>
  <si>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</si>
  <si>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</si>
  <si>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</si>
  <si>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</si>
  <si>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</si>
  <si>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</si>
  <si>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</si>
  <si>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</si>
  <si>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</si>
  <si>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</si>
  <si>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</si>
  <si>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</si>
  <si>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</si>
  <si>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</si>
  <si>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</si>
  <si>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</si>
  <si>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</si>
  <si>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</si>
  <si>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</si>
  <si>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</si>
  <si>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</si>
  <si>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</si>
  <si>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</si>
  <si>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</si>
  <si>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</si>
  <si>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</si>
  <si>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</si>
  <si>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</si>
  <si>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</si>
  <si>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</si>
  <si>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</si>
  <si>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</si>
  <si>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</si>
  <si>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</si>
  <si>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</si>
  <si>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</si>
  <si>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</si>
  <si>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</si>
  <si>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</si>
  <si>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</si>
  <si>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</si>
  <si>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</si>
  <si>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</si>
  <si>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</si>
  <si>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</si>
  <si>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</si>
  <si>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</si>
  <si>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</si>
  <si>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</si>
  <si>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</si>
  <si>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</si>
  <si>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</si>
  <si>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</si>
  <si>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</si>
  <si>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</si>
  <si>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</si>
  <si>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</si>
  <si>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</si>
  <si>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</si>
  <si>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</si>
  <si>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</si>
  <si>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</si>
  <si>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</si>
  <si>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</si>
  <si>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</si>
  <si>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</si>
  <si>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</si>
  <si>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</si>
  <si>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</si>
  <si>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</si>
  <si>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</si>
  <si>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</si>
  <si>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</si>
  <si>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</si>
  <si>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</si>
  <si>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</si>
  <si>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</si>
  <si>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</si>
  <si>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</si>
  <si>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</si>
  <si>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</si>
  <si>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</si>
  <si>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</si>
  <si>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</si>
  <si>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</si>
  <si>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</si>
  <si>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</si>
  <si>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</si>
  <si>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</si>
  <si>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</si>
  <si>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</si>
  <si>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</si>
  <si>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</si>
  <si>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</si>
  <si>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</si>
  <si>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</si>
  <si>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</si>
  <si>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</si>
  <si>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</si>
  <si>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</si>
  <si>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</si>
  <si>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</si>
  <si>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</si>
  <si>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</si>
  <si>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</si>
  <si>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</si>
  <si>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</si>
  <si>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</si>
  <si>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</si>
  <si>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</si>
  <si>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</si>
  <si>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</si>
  <si>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</si>
  <si>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</si>
  <si>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</si>
  <si>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</si>
  <si>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</si>
  <si>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</si>
  <si>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</si>
  <si>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</si>
  <si>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</si>
  <si>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</si>
  <si>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</si>
  <si>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</si>
  <si>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</si>
  <si>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</si>
  <si>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</si>
  <si>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</si>
  <si>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</si>
  <si>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</si>
  <si>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</si>
  <si>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</si>
  <si>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</si>
  <si>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</si>
  <si>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</si>
  <si>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</si>
  <si>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</si>
  <si>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</si>
  <si>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</si>
  <si>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</si>
  <si>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</si>
  <si>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</si>
  <si>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</si>
  <si>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</si>
  <si>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</si>
  <si>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</si>
  <si>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</si>
  <si>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</si>
  <si>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</si>
  <si>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</si>
  <si>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</si>
  <si>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</si>
  <si>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</si>
  <si>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</si>
  <si>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</si>
  <si>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</si>
  <si>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</si>
  <si>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</si>
  <si>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</si>
  <si>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</si>
  <si>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</si>
  <si>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</si>
  <si>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</si>
  <si>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</si>
  <si>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</si>
  <si>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</si>
  <si>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</si>
  <si>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</si>
  <si>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</si>
  <si>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</si>
  <si>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</si>
  <si>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</si>
  <si>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</si>
  <si>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</si>
  <si>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</si>
  <si>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</si>
  <si>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</si>
  <si>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</si>
  <si>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</si>
  <si>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</si>
  <si>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</si>
  <si>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</si>
  <si>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</si>
  <si>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</si>
  <si>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</si>
  <si>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</si>
  <si>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</si>
  <si>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</si>
  <si>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</si>
  <si>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</si>
  <si>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</si>
  <si>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</si>
  <si>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</si>
  <si>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</si>
  <si>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</si>
  <si>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</si>
  <si>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</si>
  <si>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</si>
  <si>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</si>
  <si>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</si>
  <si>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</si>
  <si>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</si>
  <si>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</si>
  <si>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</si>
  <si>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</si>
  <si>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</si>
  <si>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</si>
  <si>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</si>
  <si>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</si>
  <si>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</si>
  <si>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</si>
  <si>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</si>
  <si>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</si>
  <si>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</si>
  <si>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</si>
  <si>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</si>
  <si>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</si>
  <si>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</si>
  <si>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</si>
  <si>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</si>
  <si>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</si>
  <si>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</si>
  <si>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</si>
  <si>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</si>
  <si>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</si>
  <si>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</si>
  <si>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</si>
  <si>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</si>
  <si>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</si>
  <si>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</si>
  <si>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</si>
  <si>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</si>
  <si>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</si>
  <si>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</si>
  <si>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</si>
  <si>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</si>
  <si>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</si>
  <si>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</si>
  <si>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</si>
  <si>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</si>
  <si>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</si>
  <si>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</si>
  <si>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</si>
  <si>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</si>
  <si>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</si>
  <si>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</si>
  <si>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</si>
  <si>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</si>
  <si>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</si>
  <si>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</si>
  <si>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</si>
  <si>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</si>
  <si>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</si>
  <si>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</si>
  <si>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</si>
  <si>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</si>
  <si>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</si>
  <si>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</si>
  <si>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</si>
  <si>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</si>
  <si>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</si>
  <si>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</si>
  <si>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</si>
  <si>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</si>
  <si>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</si>
  <si>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</si>
  <si>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</si>
  <si>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</si>
  <si>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</si>
  <si>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</si>
  <si>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</si>
  <si>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</si>
  <si>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</si>
  <si>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</si>
  <si>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</si>
  <si>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</si>
  <si>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</si>
  <si>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</si>
  <si>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</si>
  <si>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</si>
  <si>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</si>
  <si>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</si>
  <si>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</si>
  <si>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</si>
  <si>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</si>
  <si>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</si>
  <si>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</si>
  <si>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</si>
  <si>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</si>
  <si>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</si>
  <si>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</si>
  <si>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</si>
  <si>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</si>
  <si>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</si>
  <si>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</si>
  <si>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</si>
  <si>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</si>
  <si>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</si>
  <si>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</si>
  <si>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</si>
  <si>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</si>
  <si>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</si>
  <si>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</si>
  <si>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</si>
  <si>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</si>
  <si>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</si>
  <si>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</si>
  <si>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</si>
  <si>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</si>
  <si>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</si>
  <si>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</si>
  <si>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</si>
  <si>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</si>
  <si>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</si>
  <si>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</si>
  <si>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</si>
  <si>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</si>
  <si>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</si>
  <si>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</si>
  <si>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</si>
  <si>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</si>
  <si>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</si>
  <si>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</si>
  <si>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</si>
  <si>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</si>
  <si>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</si>
  <si>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</si>
  <si>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</si>
  <si>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</si>
  <si>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</si>
  <si>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</si>
  <si>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</si>
  <si>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</si>
  <si>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</si>
  <si>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</si>
  <si>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</si>
  <si>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</si>
  <si>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</si>
  <si>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</si>
  <si>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</si>
  <si>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</si>
  <si>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</si>
  <si>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</si>
  <si>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</si>
  <si>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</si>
  <si>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</si>
  <si>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</si>
  <si>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</si>
  <si>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</si>
  <si>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</si>
  <si>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</si>
  <si>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</si>
  <si>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</si>
  <si>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</si>
  <si>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</si>
  <si>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</si>
  <si>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</si>
  <si>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</si>
  <si>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</si>
  <si>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</si>
  <si>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</si>
  <si>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</si>
  <si>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</si>
  <si>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</si>
  <si>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</si>
  <si>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</si>
  <si>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</si>
  <si>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</si>
  <si>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</si>
  <si>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</si>
  <si>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</si>
  <si>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</si>
  <si>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</si>
  <si>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</si>
  <si>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</si>
  <si>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</si>
  <si>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</si>
  <si>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</si>
  <si>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</si>
  <si>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</si>
  <si>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</si>
  <si>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</si>
  <si>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</si>
  <si>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</si>
  <si>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</si>
  <si>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</si>
  <si>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</si>
  <si>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</si>
  <si>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</si>
  <si>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</si>
  <si>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</si>
  <si>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</si>
  <si>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</si>
  <si>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</si>
  <si>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</si>
  <si>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</si>
  <si>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</si>
  <si>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</si>
  <si>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</si>
  <si>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</si>
  <si>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</si>
  <si>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</si>
  <si>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</si>
  <si>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</si>
  <si>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</si>
  <si>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</si>
  <si>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</si>
  <si>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</si>
  <si>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</si>
  <si>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</si>
  <si>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</si>
  <si>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</si>
  <si>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</si>
  <si>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</si>
  <si>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</si>
  <si>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</si>
  <si>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</si>
  <si>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</si>
  <si>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</si>
  <si>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</si>
  <si>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</si>
  <si>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</si>
  <si>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</si>
  <si>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</si>
  <si>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</si>
  <si>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</si>
  <si>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</si>
  <si>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</si>
  <si>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</si>
  <si>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</si>
  <si>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</si>
  <si>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</si>
  <si>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</si>
  <si>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</si>
  <si>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</si>
  <si>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</si>
  <si>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</si>
  <si>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</si>
  <si>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</si>
  <si>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</si>
  <si>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</si>
  <si>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</si>
  <si>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</si>
  <si>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</si>
  <si>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</si>
  <si>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</si>
  <si>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</si>
  <si>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</si>
  <si>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</si>
  <si>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</si>
  <si>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</si>
  <si>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</si>
  <si>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</si>
  <si>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</si>
  <si>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</si>
  <si>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</si>
  <si>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</si>
  <si>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</si>
  <si>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</si>
  <si>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</si>
  <si>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</si>
  <si>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</si>
  <si>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</si>
  <si>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</si>
  <si>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</si>
  <si>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</si>
  <si>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</si>
  <si>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</si>
  <si>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</si>
  <si>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</si>
  <si>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</si>
  <si>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</si>
  <si>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</si>
  <si>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</si>
  <si>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</si>
  <si>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</si>
  <si>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</si>
  <si>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</si>
  <si>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</si>
  <si>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</si>
  <si>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</si>
  <si>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</si>
  <si>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</si>
  <si>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</si>
  <si>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</si>
  <si>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</si>
  <si>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</si>
  <si>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</si>
  <si>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</si>
  <si>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</si>
  <si>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</si>
  <si>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</si>
  <si>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</si>
  <si>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</si>
  <si>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</si>
  <si>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</si>
  <si>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</si>
  <si>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</si>
  <si>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</si>
  <si>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</si>
  <si>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</si>
  <si>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</si>
  <si>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</si>
  <si>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</si>
  <si>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</si>
  <si>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</si>
  <si>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</si>
  <si>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</si>
  <si>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</si>
  <si>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</si>
  <si>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</si>
  <si>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</si>
  <si>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</si>
  <si>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</si>
  <si>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</si>
  <si>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</si>
  <si>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</si>
  <si>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</si>
  <si>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</si>
  <si>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</si>
  <si>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</si>
  <si>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</si>
  <si>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</si>
  <si>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</si>
  <si>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</si>
  <si>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</si>
  <si>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</si>
  <si>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</si>
  <si>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</si>
  <si>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</si>
  <si>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</si>
  <si>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</si>
  <si>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</si>
  <si>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</si>
  <si>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</si>
  <si>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</si>
  <si>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</si>
  <si>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</si>
  <si>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</si>
  <si>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</si>
  <si>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</si>
  <si>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</si>
  <si>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</si>
  <si>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</si>
  <si>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</si>
  <si>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</si>
  <si>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</si>
  <si>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</si>
  <si>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</si>
  <si>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</si>
  <si>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</si>
  <si>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</si>
  <si>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</si>
  <si>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</si>
  <si>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</si>
  <si>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</si>
  <si>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</si>
  <si>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</si>
  <si>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</si>
  <si>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</si>
  <si>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</si>
  <si>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</si>
  <si>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</si>
  <si>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</si>
  <si>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</si>
  <si>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</si>
  <si>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</si>
  <si>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</si>
  <si>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</si>
  <si>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</si>
  <si>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</si>
  <si>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</si>
  <si>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</si>
  <si>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</si>
  <si>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</si>
  <si>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</si>
  <si>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</si>
  <si>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</si>
  <si>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</si>
  <si>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</si>
  <si>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</si>
  <si>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</si>
  <si>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</si>
  <si>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</si>
  <si>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</si>
  <si>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</si>
  <si>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</si>
  <si>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</si>
  <si>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</si>
  <si>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</si>
  <si>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</si>
  <si>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</si>
  <si>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</si>
  <si>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</si>
  <si>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</si>
  <si>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</si>
  <si>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</si>
  <si>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</si>
  <si>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</si>
  <si>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</si>
  <si>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</si>
  <si>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</si>
  <si>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</si>
  <si>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</si>
  <si>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</si>
  <si>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</si>
  <si>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</si>
  <si>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</si>
  <si>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</si>
  <si>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</si>
  <si>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</si>
  <si>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</si>
  <si>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</si>
  <si>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</si>
  <si>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</si>
  <si>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</si>
  <si>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</si>
  <si>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</si>
  <si>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</si>
  <si>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</si>
  <si>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</si>
  <si>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</si>
  <si>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</si>
  <si>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</si>
  <si>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</si>
  <si>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</si>
  <si>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</si>
  <si>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</si>
  <si>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</si>
  <si>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</si>
  <si>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</si>
  <si>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</si>
  <si>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</si>
  <si>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</si>
  <si>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</si>
  <si>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</si>
  <si>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</si>
  <si>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</si>
  <si>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</si>
  <si>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</si>
  <si>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</si>
  <si>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</si>
  <si>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</si>
  <si>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</si>
  <si>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</si>
  <si>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</si>
  <si>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</si>
  <si>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</si>
  <si>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</si>
  <si>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</si>
  <si>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</si>
  <si>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</si>
  <si>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</si>
  <si>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</si>
  <si>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</si>
  <si>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</si>
  <si>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</si>
  <si>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</si>
  <si>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</si>
  <si>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</si>
  <si>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</si>
  <si>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</si>
  <si>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</si>
  <si>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</si>
  <si>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</si>
  <si>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</si>
  <si>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</si>
  <si>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</si>
  <si>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</si>
  <si>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</si>
  <si>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</si>
  <si>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</si>
  <si>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</si>
  <si>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</si>
  <si>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</si>
  <si>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</si>
  <si>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</si>
  <si>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</si>
  <si>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</si>
  <si>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</si>
  <si>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</si>
  <si>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</si>
  <si>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</si>
  <si>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</si>
  <si>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</si>
  <si>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</si>
  <si>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</si>
  <si>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</si>
  <si>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</si>
  <si>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</si>
  <si>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</si>
  <si>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</si>
  <si>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</si>
  <si>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</si>
  <si>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</si>
  <si>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</si>
  <si>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</si>
  <si>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</si>
  <si>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</si>
  <si>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</si>
  <si>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</si>
  <si>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</si>
  <si>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</si>
  <si>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</si>
  <si>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</si>
  <si>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</si>
  <si>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</si>
  <si>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</si>
  <si>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</si>
  <si>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</si>
  <si>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</si>
  <si>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</si>
  <si>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</si>
  <si>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</si>
  <si>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</si>
  <si>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</si>
  <si>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</si>
  <si>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</si>
  <si>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</si>
  <si>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</si>
  <si>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</si>
  <si>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</si>
  <si>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</si>
  <si>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</si>
  <si>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</si>
  <si>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</si>
  <si>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</si>
  <si>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</si>
  <si>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</si>
  <si>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</si>
  <si>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</si>
  <si>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</si>
  <si>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</si>
  <si>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</si>
  <si>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</si>
  <si>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</si>
  <si>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</si>
  <si>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</si>
  <si>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</si>
  <si>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</si>
  <si>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</si>
  <si>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</si>
  <si>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</si>
  <si>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</si>
  <si>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</si>
  <si>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</si>
  <si>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</si>
  <si>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</si>
  <si>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</si>
  <si>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</si>
  <si>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</si>
  <si>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</si>
  <si>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</si>
  <si>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</si>
  <si>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</si>
  <si>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</si>
  <si>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</si>
  <si>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</si>
  <si>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</si>
  <si>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</si>
  <si>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</si>
  <si>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</si>
  <si>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</si>
  <si>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</si>
  <si>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</si>
  <si>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</si>
  <si>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</si>
  <si>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</si>
  <si>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</si>
  <si>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</si>
  <si>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</si>
  <si>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</si>
  <si>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</si>
  <si>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</si>
  <si>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</si>
  <si>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</si>
  <si>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</si>
  <si>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</si>
  <si>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</si>
  <si>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</si>
  <si>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</si>
  <si>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</si>
  <si>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</si>
  <si>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</si>
  <si>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</si>
  <si>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</si>
  <si>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</si>
  <si>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</si>
  <si>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</si>
  <si>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</si>
  <si>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</si>
  <si>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</si>
  <si>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</si>
  <si>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</si>
  <si>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</si>
  <si>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</si>
  <si>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</si>
  <si>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</si>
  <si>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</si>
  <si>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</si>
  <si>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</si>
  <si>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</si>
  <si>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</si>
  <si>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</si>
  <si>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</si>
  <si>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</si>
  <si>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</si>
  <si>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</si>
  <si>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</si>
  <si>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</si>
  <si>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</si>
  <si>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</si>
  <si>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</si>
  <si>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</si>
  <si>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</si>
  <si>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</si>
  <si>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</si>
  <si>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</si>
  <si>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</si>
  <si>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</si>
  <si>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</si>
  <si>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</si>
  <si>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</si>
  <si>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</si>
  <si>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</si>
  <si>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</si>
  <si>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</si>
  <si>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</si>
  <si>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</si>
  <si>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</si>
  <si>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</si>
  <si>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</si>
  <si>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</si>
  <si>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</si>
  <si>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</si>
  <si>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</si>
  <si>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</si>
  <si>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</si>
  <si>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</si>
  <si>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</si>
  <si>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</si>
  <si>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</si>
  <si>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</si>
  <si>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</si>
  <si>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</si>
  <si>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</si>
  <si>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</si>
  <si>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</si>
  <si>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</si>
  <si>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</si>
  <si>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</si>
  <si>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</si>
  <si>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</si>
  <si>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</si>
  <si>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</si>
  <si>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</si>
  <si>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</si>
  <si>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</si>
  <si>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</si>
  <si>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</si>
  <si>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</si>
  <si>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</si>
  <si>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</si>
  <si>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</si>
  <si>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</si>
  <si>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</si>
  <si>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</si>
  <si>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</si>
  <si>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</si>
  <si>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</si>
  <si>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</si>
  <si>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</si>
  <si>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</si>
  <si>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</si>
  <si>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</si>
  <si>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</si>
  <si>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</si>
  <si>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</si>
  <si>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</si>
  <si>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</si>
  <si>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</si>
  <si>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</si>
  <si>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</si>
  <si>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</si>
  <si>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</si>
  <si>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</si>
  <si>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</si>
  <si>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</si>
  <si>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</si>
  <si>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</si>
  <si>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</si>
  <si>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</si>
  <si>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</si>
  <si>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</si>
  <si>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</si>
  <si>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</si>
  <si>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</si>
  <si>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</si>
  <si>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</si>
  <si>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</si>
  <si>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</si>
  <si>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</si>
  <si>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</si>
  <si>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</si>
  <si>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</si>
  <si>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</si>
  <si>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</si>
  <si>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</si>
  <si>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</si>
  <si>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</si>
  <si>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</si>
  <si>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</si>
  <si>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</si>
  <si>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</si>
  <si>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</si>
  <si>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</si>
  <si>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</si>
  <si>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</si>
  <si>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</si>
  <si>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</si>
  <si>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</si>
  <si>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</si>
  <si>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</si>
  <si>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</si>
  <si>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</si>
  <si>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</si>
  <si>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</si>
  <si>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</si>
  <si>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</si>
  <si>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</si>
  <si>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</si>
  <si>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</si>
  <si>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</si>
  <si>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</si>
  <si>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</si>
  <si>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</si>
  <si>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</si>
  <si>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</si>
  <si>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</si>
  <si>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</si>
  <si>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</si>
  <si>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</si>
  <si>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</si>
  <si>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</si>
  <si>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</si>
  <si>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</si>
  <si>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</si>
  <si>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</si>
  <si>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</si>
  <si>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</si>
  <si>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</si>
  <si>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</si>
  <si>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</si>
  <si>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</si>
  <si>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</si>
  <si>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</si>
  <si>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</si>
  <si>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</si>
  <si>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</si>
  <si>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</si>
  <si>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</si>
  <si>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</si>
  <si>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</si>
  <si>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</si>
  <si>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</si>
  <si>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</si>
  <si>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</si>
  <si>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</si>
  <si>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</si>
  <si>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</si>
  <si>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</si>
  <si>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</si>
  <si>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</si>
  <si>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</si>
  <si>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</si>
  <si>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</si>
  <si>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</si>
  <si>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</si>
  <si>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</si>
  <si>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</si>
  <si>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</si>
  <si>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</si>
  <si>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</si>
  <si>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</si>
  <si>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</si>
  <si>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</si>
  <si>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</si>
  <si>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</si>
  <si>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</si>
  <si>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</si>
  <si>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</si>
  <si>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</si>
  <si>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</si>
  <si>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</si>
  <si>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</si>
  <si>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</si>
  <si>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</si>
  <si>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</si>
  <si>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</si>
  <si>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</si>
  <si>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</si>
  <si>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</si>
  <si>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</si>
  <si>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</si>
  <si>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</si>
  <si>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</si>
  <si>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</si>
  <si>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</si>
  <si>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</si>
  <si>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</si>
  <si>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</si>
  <si>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</si>
  <si>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</si>
  <si>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</si>
  <si>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</si>
  <si>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</si>
  <si>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</si>
  <si>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</si>
  <si>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</si>
  <si>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</si>
  <si>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</si>
  <si>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</si>
  <si>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</si>
  <si>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</si>
  <si>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</si>
  <si>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</si>
  <si>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</si>
  <si>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</si>
  <si>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</si>
  <si>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</si>
  <si>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</si>
  <si>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</si>
  <si>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</si>
  <si>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</si>
  <si>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</si>
  <si>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</si>
  <si>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</si>
  <si>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</si>
  <si>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</si>
  <si>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</si>
  <si>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</si>
  <si>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</si>
  <si>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</si>
  <si>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</si>
  <si>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</si>
  <si>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</si>
  <si>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</si>
  <si>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</si>
  <si>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</si>
  <si>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</si>
  <si>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</si>
  <si>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</si>
  <si>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</si>
  <si>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</si>
  <si>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</si>
  <si>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</si>
  <si>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</si>
  <si>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</si>
  <si>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</si>
  <si>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</si>
  <si>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</si>
  <si>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</si>
  <si>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</si>
  <si>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</si>
  <si>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</si>
  <si>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</si>
  <si>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</si>
  <si>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</si>
  <si>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</si>
  <si>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</si>
  <si>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</si>
  <si>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</si>
  <si>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</si>
  <si>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</si>
  <si>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</si>
  <si>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</si>
  <si>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</si>
  <si>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</si>
  <si>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</si>
  <si>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</si>
  <si>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</si>
  <si>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</si>
  <si>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</si>
  <si>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</si>
  <si>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</si>
  <si>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</si>
  <si>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</si>
  <si>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</si>
  <si>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</si>
  <si>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</si>
  <si>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</si>
  <si>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</si>
  <si>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</si>
  <si>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</si>
  <si>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</si>
  <si>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</si>
  <si>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</si>
  <si>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</si>
  <si>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</si>
  <si>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</si>
  <si>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</si>
  <si>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</si>
  <si>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</si>
  <si>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</si>
  <si>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</si>
  <si>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</si>
  <si>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</si>
  <si>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</si>
  <si>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</si>
  <si>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</si>
  <si>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</si>
  <si>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</si>
  <si>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</si>
  <si>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</si>
  <si>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</si>
  <si>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</si>
  <si>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</si>
  <si>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</si>
  <si>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</si>
  <si>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</si>
  <si>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</si>
  <si>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</si>
  <si>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</si>
  <si>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</si>
  <si>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</si>
  <si>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</si>
  <si>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</si>
  <si>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</si>
  <si>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</si>
  <si>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</si>
  <si>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</si>
  <si>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</si>
  <si>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</si>
  <si>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</si>
  <si>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</si>
  <si>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</si>
  <si>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</si>
  <si>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</si>
  <si>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</si>
  <si>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</si>
  <si>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</si>
  <si>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</si>
  <si>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</si>
  <si>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</si>
  <si>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</si>
  <si>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</si>
  <si>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</si>
  <si>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</si>
  <si>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</si>
  <si>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</si>
  <si>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</si>
  <si>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</si>
  <si>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</si>
  <si>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</si>
  <si>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</si>
  <si>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</si>
  <si>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</si>
  <si>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</si>
  <si>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</si>
  <si>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</si>
  <si>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</si>
  <si>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</si>
  <si>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</si>
  <si>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</si>
  <si>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</si>
  <si>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</si>
  <si>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</si>
  <si>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</si>
  <si>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</si>
  <si>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</si>
  <si>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</si>
  <si>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</si>
  <si>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</si>
  <si>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</si>
  <si>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</si>
  <si>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</si>
  <si>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</si>
  <si>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</si>
  <si>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</si>
  <si>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</si>
  <si>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</si>
  <si>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</si>
  <si>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</si>
  <si>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</si>
  <si>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</si>
  <si>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</si>
  <si>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</si>
  <si>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</si>
  <si>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</si>
  <si>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</si>
  <si>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</si>
  <si>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</si>
  <si>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</si>
  <si>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</si>
  <si>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</si>
  <si>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</si>
  <si>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</si>
  <si>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</si>
  <si>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</si>
  <si>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</si>
  <si>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</si>
  <si>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</si>
  <si>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</si>
  <si>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</si>
  <si>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</si>
  <si>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</si>
  <si>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</si>
  <si>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</si>
  <si>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</si>
  <si>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</si>
  <si>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</si>
  <si>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</si>
  <si>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</si>
  <si>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</si>
  <si>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</si>
  <si>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</si>
  <si>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</si>
  <si>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</si>
  <si>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</si>
  <si>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</si>
  <si>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</si>
  <si>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</si>
  <si>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</si>
  <si>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</si>
  <si>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</si>
  <si>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</si>
  <si>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</si>
  <si>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</si>
  <si>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</si>
  <si>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</si>
  <si>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</si>
  <si>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</si>
  <si>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</si>
  <si>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</si>
  <si>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</si>
  <si>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</si>
  <si>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</si>
  <si>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</si>
  <si>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</si>
  <si>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</si>
  <si>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</si>
  <si>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</si>
  <si>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</si>
  <si>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</si>
  <si>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</si>
  <si>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</si>
  <si>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</si>
  <si>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</si>
  <si>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</si>
  <si>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</si>
  <si>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</si>
  <si>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</si>
  <si>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</si>
  <si>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</si>
  <si>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</si>
  <si>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</si>
  <si>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</si>
  <si>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</si>
  <si>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</si>
  <si>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</si>
  <si>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</si>
  <si>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</si>
  <si>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</si>
  <si>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</si>
  <si>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</si>
  <si>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</si>
  <si>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</si>
  <si>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</si>
  <si>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</si>
  <si>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</si>
  <si>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</si>
  <si>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</si>
  <si>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</si>
  <si>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</si>
  <si>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</si>
  <si>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</si>
  <si>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</si>
  <si>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</si>
  <si>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</si>
  <si>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</si>
  <si>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</si>
  <si>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</si>
  <si>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</si>
  <si>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</si>
  <si>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</si>
  <si>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</si>
  <si>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</si>
  <si>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</si>
  <si>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</si>
  <si>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</si>
  <si>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</si>
  <si>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</si>
  <si>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</si>
  <si>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</si>
  <si>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</si>
  <si>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</si>
  <si>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</si>
  <si>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</si>
  <si>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</si>
  <si>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</si>
  <si>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</si>
  <si>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</si>
  <si>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</si>
  <si>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</si>
  <si>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</si>
  <si>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</si>
  <si>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</si>
  <si>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</si>
  <si>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</si>
  <si>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</si>
  <si>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</si>
  <si>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</si>
  <si>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</si>
  <si>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</si>
  <si>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</si>
  <si>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</si>
  <si>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</si>
  <si>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</si>
  <si>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</si>
  <si>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</si>
  <si>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</si>
  <si>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</si>
  <si>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</si>
  <si>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</si>
  <si>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</si>
  <si>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</si>
  <si>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</si>
  <si>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</si>
  <si>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</si>
  <si>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</si>
  <si>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</si>
  <si>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</si>
  <si>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</si>
  <si>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</si>
  <si>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</si>
  <si>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</si>
  <si>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</si>
  <si>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</si>
  <si>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</si>
  <si>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</si>
  <si>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</si>
  <si>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</si>
  <si>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</si>
  <si>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</si>
  <si>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</si>
  <si>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</si>
  <si>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</si>
  <si>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</si>
  <si>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</si>
  <si>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</si>
  <si>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</si>
  <si>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</si>
  <si>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</si>
  <si>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</si>
  <si>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</si>
  <si>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</si>
  <si>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</si>
  <si>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</si>
  <si>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</si>
  <si>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</si>
  <si>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</si>
  <si>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</si>
  <si>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</si>
  <si>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</si>
  <si>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</si>
  <si>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</si>
  <si>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</si>
  <si>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</si>
  <si>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</si>
  <si>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</si>
  <si>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</si>
  <si>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</si>
  <si>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</si>
  <si>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</si>
  <si>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</si>
  <si>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</si>
  <si>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</si>
  <si>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</si>
  <si>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</si>
  <si>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</si>
  <si>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</si>
  <si>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</si>
  <si>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</si>
  <si>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</si>
  <si>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</si>
  <si>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</si>
  <si>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</si>
  <si>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</si>
  <si>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</si>
  <si>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</si>
  <si>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</si>
  <si>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</si>
  <si>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</si>
  <si>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</si>
  <si>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</si>
  <si>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</si>
  <si>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</si>
  <si>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</si>
  <si>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</si>
  <si>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</si>
  <si>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</si>
  <si>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</si>
  <si>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</si>
  <si>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</si>
  <si>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</si>
  <si>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</si>
  <si>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</si>
  <si>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</si>
  <si>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</si>
  <si>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</si>
  <si>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</si>
  <si>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</si>
  <si>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</si>
  <si>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</si>
  <si>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</si>
  <si>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</si>
  <si>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</si>
  <si>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</si>
  <si>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</si>
  <si>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</si>
  <si>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</si>
  <si>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</si>
  <si>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</si>
  <si>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</si>
  <si>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</si>
  <si>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</si>
  <si>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</si>
  <si>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</si>
  <si>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</si>
  <si>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</si>
  <si>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</si>
  <si>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</si>
  <si>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</si>
  <si>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</si>
  <si>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</si>
  <si>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</si>
  <si>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</si>
  <si>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</si>
  <si>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</si>
  <si>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</si>
  <si>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</si>
  <si>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</si>
  <si>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</si>
  <si>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</si>
  <si>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</si>
  <si>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</si>
  <si>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</si>
  <si>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</si>
  <si>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</si>
  <si>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</si>
  <si>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</si>
  <si>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</si>
  <si>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</si>
  <si>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</si>
  <si>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</si>
  <si>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</si>
  <si>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</si>
  <si>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</si>
  <si>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</si>
  <si>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</si>
  <si>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</si>
  <si>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</si>
  <si>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</si>
  <si>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</si>
  <si>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</si>
  <si>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</si>
  <si>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</si>
  <si>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</si>
  <si>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</si>
  <si>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</si>
  <si>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</si>
  <si>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</si>
  <si>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</si>
  <si>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</si>
  <si>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</si>
  <si>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</si>
  <si>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</si>
  <si>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</si>
  <si>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</si>
  <si>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</si>
  <si>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</si>
  <si>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</si>
  <si>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</si>
  <si>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</si>
  <si>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</si>
  <si>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</si>
  <si>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</si>
  <si>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</si>
  <si>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</si>
  <si>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</si>
  <si>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</si>
  <si>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</si>
  <si>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</si>
  <si>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</si>
  <si>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</si>
  <si>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</si>
  <si>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</si>
  <si>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</si>
  <si>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</si>
  <si>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</si>
  <si>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</si>
  <si>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</si>
  <si>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</si>
  <si>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</si>
  <si>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</si>
  <si>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</si>
  <si>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</si>
  <si>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</si>
  <si>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</si>
  <si>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</si>
  <si>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</si>
  <si>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</si>
  <si>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</si>
  <si>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</si>
  <si>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</si>
  <si>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</si>
  <si>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</si>
  <si>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</si>
  <si>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</si>
  <si>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</si>
  <si>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</si>
  <si>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</si>
  <si>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</si>
  <si>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</si>
  <si>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</si>
  <si>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</si>
  <si>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</si>
  <si>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</si>
  <si>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</si>
  <si>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</si>
  <si>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</si>
  <si>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</si>
  <si>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</si>
  <si>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</si>
  <si>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</si>
  <si>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</si>
  <si>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</si>
  <si>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</si>
  <si>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</si>
  <si>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</si>
  <si>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</si>
  <si>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</si>
  <si>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</si>
  <si>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</si>
  <si>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</si>
  <si>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</si>
  <si>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</si>
  <si>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</si>
  <si>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</si>
  <si>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</si>
  <si>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</si>
  <si>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</si>
  <si>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</si>
  <si>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</si>
  <si>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</si>
  <si>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</si>
  <si>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</si>
  <si>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</si>
  <si>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</si>
  <si>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</si>
  <si>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</si>
  <si>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</si>
  <si>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</si>
  <si>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</si>
  <si>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</si>
  <si>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</si>
  <si>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</si>
  <si>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</si>
  <si>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</si>
  <si>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</si>
  <si>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</si>
  <si>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</si>
  <si>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</si>
  <si>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</si>
  <si>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</si>
  <si>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</si>
  <si>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</si>
  <si>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</si>
  <si>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</si>
  <si>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</si>
  <si>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</si>
  <si>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</si>
  <si>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</si>
  <si>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</si>
  <si>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</si>
  <si>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</si>
  <si>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</si>
  <si>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</si>
  <si>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</si>
  <si>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</si>
  <si>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</si>
  <si>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</si>
  <si>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</si>
  <si>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</si>
  <si>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</si>
  <si>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</si>
  <si>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</si>
  <si>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</si>
  <si>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</si>
  <si>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</si>
  <si>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</si>
  <si>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</si>
  <si>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</si>
  <si>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</si>
  <si>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</si>
  <si>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</si>
  <si>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</si>
  <si>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</si>
  <si>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</si>
  <si>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</si>
  <si>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</si>
  <si>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</si>
  <si>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</si>
  <si>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</si>
  <si>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</si>
  <si>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</si>
  <si>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</si>
  <si>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</si>
  <si>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</si>
  <si>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</si>
  <si>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</si>
  <si>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</si>
  <si>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</si>
  <si>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</si>
  <si>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</si>
  <si>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</si>
  <si>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</si>
  <si>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</si>
  <si>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</si>
  <si>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</si>
  <si>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</si>
  <si>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</si>
  <si>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</si>
  <si>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</si>
  <si>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</si>
  <si>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</si>
  <si>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</si>
  <si>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</si>
  <si>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</si>
  <si>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</si>
  <si>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</si>
  <si>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</si>
  <si>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</si>
  <si>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</si>
  <si>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</si>
  <si>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</si>
  <si>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</si>
  <si>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</si>
  <si>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</si>
  <si>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</si>
  <si>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</si>
  <si>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</si>
  <si>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</si>
  <si>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</si>
  <si>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</si>
  <si>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</si>
  <si>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</si>
  <si>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</si>
  <si>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</si>
  <si>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</si>
  <si>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</si>
  <si>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</si>
  <si>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</si>
  <si>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</si>
  <si>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</si>
  <si>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</si>
  <si>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</si>
  <si>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</si>
  <si>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</si>
  <si>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</si>
  <si>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</si>
  <si>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</si>
  <si>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</si>
  <si>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</si>
  <si>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</si>
  <si>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</si>
  <si>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</si>
  <si>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</si>
  <si>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</si>
  <si>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</si>
  <si>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</si>
  <si>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</si>
  <si>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</si>
  <si>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</si>
  <si>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</si>
  <si>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</si>
  <si>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</si>
  <si>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</si>
  <si>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</si>
  <si>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</si>
  <si>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</si>
  <si>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</si>
  <si>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</si>
  <si>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</si>
  <si>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</si>
  <si>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</si>
  <si>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</si>
  <si>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</si>
  <si>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</si>
  <si>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</si>
  <si>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</si>
  <si>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</si>
  <si>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</si>
  <si>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</si>
  <si>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</si>
  <si>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</si>
  <si>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</si>
  <si>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</si>
  <si>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</si>
  <si>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</si>
  <si>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</si>
  <si>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</si>
  <si>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</si>
  <si>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</si>
  <si>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</si>
  <si>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</si>
  <si>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</si>
  <si>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</si>
  <si>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</si>
  <si>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</si>
  <si>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</si>
  <si>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</si>
  <si>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</si>
  <si>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</si>
  <si>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</si>
  <si>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</si>
  <si>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</si>
  <si>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</si>
  <si>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</si>
  <si>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</si>
  <si>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</si>
  <si>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</si>
  <si>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</si>
  <si>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</si>
  <si>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</si>
  <si>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</si>
  <si>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</si>
  <si>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</si>
  <si>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</si>
  <si>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</si>
  <si>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</si>
  <si>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</si>
  <si>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</si>
  <si>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</si>
  <si>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</si>
  <si>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</si>
  <si>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</si>
  <si>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</si>
  <si>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</si>
  <si>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</si>
  <si>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</si>
  <si>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</si>
  <si>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</si>
  <si>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</si>
  <si>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</si>
  <si>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</si>
  <si>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</si>
  <si>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</si>
  <si>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</si>
  <si>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</si>
  <si>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</si>
  <si>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</si>
  <si>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</si>
  <si>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</si>
  <si>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</si>
  <si>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</si>
  <si>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</si>
  <si>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</si>
  <si>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</si>
  <si>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</si>
  <si>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</si>
  <si>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</si>
  <si>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</si>
  <si>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</si>
  <si>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</si>
  <si>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</si>
  <si>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</si>
  <si>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</si>
  <si>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</si>
  <si>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</si>
  <si>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</si>
  <si>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</si>
  <si>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</si>
  <si>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</si>
  <si>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</si>
  <si>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</si>
  <si>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</si>
  <si>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</si>
  <si>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</si>
  <si>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</si>
  <si>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</si>
  <si>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</si>
  <si>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</si>
  <si>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</si>
  <si>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</si>
  <si>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</si>
  <si>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</si>
  <si>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</si>
  <si>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</si>
  <si>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</si>
  <si>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</si>
  <si>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</si>
  <si>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</si>
  <si>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</si>
  <si>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</si>
  <si>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</si>
  <si>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</si>
  <si>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</si>
  <si>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</si>
  <si>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</si>
  <si>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</si>
  <si>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</si>
  <si>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</si>
  <si>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</si>
  <si>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</si>
  <si>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</si>
  <si>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</si>
  <si>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</si>
  <si>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</si>
  <si>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</si>
  <si>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</si>
  <si>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</si>
  <si>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</si>
  <si>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</si>
  <si>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</si>
  <si>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</si>
  <si>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</si>
  <si>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</si>
  <si>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</si>
  <si>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</si>
  <si>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</si>
  <si>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</si>
  <si>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</si>
  <si>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</si>
  <si>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</si>
  <si>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</si>
  <si>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</si>
  <si>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</si>
  <si>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</si>
  <si>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</si>
  <si>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</si>
  <si>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</si>
  <si>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</si>
  <si>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</si>
  <si>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</si>
  <si>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</si>
  <si>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</si>
  <si>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</si>
  <si>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</si>
  <si>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</si>
  <si>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</si>
  <si>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</si>
  <si>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</si>
  <si>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</si>
  <si>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</si>
  <si>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</si>
  <si>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</si>
  <si>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</si>
  <si>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</si>
  <si>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</si>
  <si>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</si>
  <si>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</si>
  <si>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</si>
  <si>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</si>
  <si>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</si>
  <si>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</si>
  <si>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</si>
  <si>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</si>
  <si>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</si>
  <si>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</si>
  <si>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</si>
  <si>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</si>
  <si>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</si>
  <si>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</si>
  <si>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</si>
  <si>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</si>
  <si>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</si>
  <si>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</si>
  <si>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</si>
  <si>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</si>
  <si>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</si>
  <si>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</si>
  <si>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</si>
  <si>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</si>
  <si>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</si>
  <si>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</si>
  <si>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</si>
  <si>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</si>
  <si>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</si>
  <si>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</si>
  <si>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</si>
  <si>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</si>
  <si>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</si>
  <si>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</si>
  <si>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</si>
  <si>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</si>
  <si>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</si>
  <si>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</si>
  <si>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</si>
  <si>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</si>
  <si>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</si>
  <si>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</si>
  <si>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</si>
  <si>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</si>
  <si>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</si>
  <si>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</si>
  <si>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</si>
  <si>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</si>
  <si>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</si>
  <si>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</si>
  <si>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</si>
  <si>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</si>
  <si>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</si>
  <si>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</si>
  <si>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</si>
  <si>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</si>
  <si>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</si>
  <si>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</si>
  <si>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</si>
  <si>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</si>
  <si>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</si>
  <si>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</si>
  <si>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</si>
  <si>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</si>
  <si>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</si>
  <si>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</si>
  <si>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</si>
  <si>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</si>
  <si>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</si>
  <si>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</si>
  <si>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</si>
  <si>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</si>
  <si>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</si>
  <si>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</si>
  <si>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</si>
  <si>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</si>
  <si>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</si>
  <si>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</si>
  <si>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</si>
  <si>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</si>
  <si>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</si>
  <si>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</si>
  <si>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</si>
  <si>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</si>
  <si>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</si>
  <si>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</si>
  <si>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</si>
  <si>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</si>
  <si>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</si>
  <si>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</si>
  <si>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</si>
  <si>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</si>
  <si>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</si>
  <si>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</si>
  <si>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</si>
  <si>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</si>
  <si>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</si>
  <si>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</si>
  <si>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</si>
  <si>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</si>
  <si>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</si>
  <si>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</si>
  <si>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</si>
  <si>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</si>
  <si>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</si>
  <si>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</si>
  <si>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</si>
  <si>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</si>
  <si>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</si>
  <si>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</si>
  <si>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</si>
  <si>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</si>
  <si>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</si>
  <si>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</si>
  <si>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</si>
  <si>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</si>
  <si>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</si>
  <si>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</si>
  <si>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</si>
  <si>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</si>
  <si>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</si>
  <si>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</si>
  <si>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</si>
  <si>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</si>
  <si>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</si>
  <si>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</si>
  <si>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</si>
  <si>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</si>
  <si>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</si>
  <si>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</si>
  <si>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</si>
  <si>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</si>
  <si>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</si>
  <si>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</si>
  <si>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</si>
  <si>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</si>
  <si>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</si>
  <si>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</si>
  <si>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</si>
  <si>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</si>
  <si>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</si>
  <si>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</si>
  <si>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</si>
  <si>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</si>
  <si>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</si>
  <si>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</si>
  <si>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</si>
  <si>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</si>
  <si>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</si>
  <si>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</si>
  <si>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</si>
  <si>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</si>
  <si>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</si>
  <si>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</si>
  <si>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</si>
  <si>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</si>
  <si>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</si>
  <si>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</si>
  <si>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</si>
  <si>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</si>
  <si>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</si>
  <si>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</si>
  <si>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</si>
  <si>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</si>
  <si>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</si>
  <si>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</si>
  <si>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</si>
  <si>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</si>
  <si>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</si>
  <si>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</si>
  <si>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</si>
  <si>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</si>
  <si>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</si>
  <si>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</si>
  <si>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</si>
  <si>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</si>
  <si>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</si>
  <si>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</si>
  <si>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</si>
  <si>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</si>
  <si>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</si>
  <si>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</si>
  <si>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</si>
  <si>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</si>
  <si>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</si>
  <si>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</si>
  <si>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</si>
  <si>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</si>
  <si>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</si>
  <si>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</si>
  <si>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</si>
  <si>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</si>
  <si>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</si>
  <si>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</si>
  <si>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</si>
  <si>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</si>
  <si>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</si>
  <si>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</si>
  <si>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</si>
  <si>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</si>
  <si>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</si>
  <si>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</si>
  <si>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</si>
  <si>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</si>
  <si>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</si>
  <si>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</si>
  <si>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</si>
  <si>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</si>
  <si>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</si>
  <si>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</si>
  <si>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</si>
  <si>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</si>
  <si>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</si>
  <si>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</si>
  <si>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</si>
  <si>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</si>
  <si>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</si>
  <si>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</si>
  <si>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</si>
  <si>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</si>
  <si>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</si>
  <si>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</si>
  <si>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</si>
  <si>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</si>
  <si>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</si>
  <si>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</si>
  <si>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</si>
  <si>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</si>
  <si>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</si>
  <si>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</si>
  <si>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</si>
  <si>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</si>
  <si>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</si>
  <si>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</si>
  <si>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</si>
  <si>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</si>
  <si>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</si>
  <si>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</si>
  <si>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</si>
  <si>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</si>
  <si>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</si>
  <si>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</si>
  <si>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</si>
  <si>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</si>
  <si>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</si>
  <si>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</si>
  <si>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</si>
  <si>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</si>
  <si>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</si>
  <si>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</si>
  <si>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</si>
  <si>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</si>
  <si>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</si>
  <si>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</si>
  <si>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</si>
  <si>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</si>
  <si>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</si>
  <si>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</si>
  <si>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</si>
  <si>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</si>
  <si>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</si>
  <si>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</si>
  <si>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</si>
  <si>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</si>
  <si>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</si>
  <si>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</si>
  <si>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</si>
  <si>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</si>
  <si>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</si>
  <si>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</si>
  <si>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</si>
  <si>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</si>
  <si>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</si>
  <si>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</si>
  <si>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</si>
  <si>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</si>
  <si>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</si>
  <si>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</si>
  <si>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</si>
  <si>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</si>
  <si>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</si>
  <si>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</si>
  <si>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</si>
  <si>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</si>
  <si>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</si>
  <si>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</si>
  <si>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</si>
  <si>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</si>
  <si>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</si>
  <si>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</si>
  <si>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</si>
  <si>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</si>
  <si>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</si>
  <si>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</si>
  <si>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</si>
  <si>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</si>
  <si>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</si>
  <si>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</si>
  <si>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</si>
  <si>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</si>
  <si>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</si>
  <si>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</si>
  <si>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</si>
  <si>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</si>
  <si>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</si>
  <si>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</si>
  <si>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</si>
  <si>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</si>
  <si>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</si>
  <si>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</si>
  <si>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</si>
  <si>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</si>
  <si>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</si>
  <si>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</si>
  <si>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</si>
  <si>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</si>
  <si>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</si>
  <si>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</si>
  <si>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</si>
  <si>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</si>
  <si>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</si>
  <si>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</si>
  <si>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</si>
  <si>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</si>
  <si>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</si>
  <si>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</si>
  <si>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</si>
  <si>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</si>
  <si>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</si>
  <si>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</si>
  <si>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</si>
  <si>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</si>
  <si>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</si>
  <si>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</si>
  <si>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</si>
  <si>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</si>
  <si>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</si>
  <si>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</si>
  <si>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</si>
  <si>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</si>
  <si>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</si>
  <si>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</si>
  <si>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</si>
  <si>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</si>
  <si>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</si>
  <si>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</si>
  <si>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</si>
  <si>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</si>
  <si>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</si>
  <si>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</si>
  <si>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</si>
  <si>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</si>
  <si>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</si>
  <si>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</si>
  <si>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</si>
  <si>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</si>
  <si>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</si>
  <si>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</si>
  <si>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</si>
  <si>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</si>
  <si>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</si>
  <si>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</si>
  <si>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</si>
  <si>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</si>
  <si>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</si>
  <si>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</si>
  <si>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</si>
  <si>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</si>
  <si>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</si>
  <si>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</si>
  <si>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</si>
  <si>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</si>
  <si>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</si>
  <si>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</si>
  <si>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</si>
  <si>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</si>
  <si>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</si>
  <si>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</si>
  <si>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</si>
  <si>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</si>
  <si>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</si>
  <si>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</si>
  <si>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</si>
  <si>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</si>
  <si>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</si>
  <si>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</si>
  <si>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</si>
  <si>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</si>
  <si>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</si>
  <si>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</si>
  <si>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</si>
  <si>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</si>
  <si>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</si>
  <si>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</si>
  <si>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</si>
  <si>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</si>
  <si>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</si>
  <si>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</si>
  <si>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</si>
  <si>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</si>
  <si>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</si>
  <si>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</si>
  <si>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</si>
  <si>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</si>
  <si>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</si>
  <si>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</si>
  <si>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</si>
  <si>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</si>
  <si>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</si>
  <si>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</si>
  <si>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</si>
  <si>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</si>
  <si>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</si>
  <si>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</si>
  <si>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</si>
  <si>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</si>
  <si>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</si>
  <si>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</si>
  <si>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</si>
  <si>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</si>
  <si>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</si>
  <si>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</si>
  <si>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</si>
  <si>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</si>
  <si>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</si>
  <si>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</si>
  <si>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</si>
  <si>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</si>
  <si>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</si>
  <si>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</si>
  <si>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</si>
  <si>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</si>
  <si>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</si>
  <si>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</si>
  <si>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</si>
  <si>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</si>
  <si>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</si>
  <si>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</si>
  <si>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</si>
  <si>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</si>
  <si>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</si>
  <si>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</si>
  <si>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</si>
  <si>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</si>
  <si>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</si>
  <si>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</si>
  <si>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</si>
  <si>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</si>
  <si>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</si>
  <si>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</si>
  <si>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</si>
  <si>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</si>
  <si>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</si>
  <si>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</si>
  <si>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</si>
  <si>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</si>
  <si>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</si>
  <si>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</si>
  <si>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</si>
  <si>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</si>
  <si>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</si>
  <si>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</si>
  <si>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</si>
  <si>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</si>
  <si>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</si>
  <si>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</si>
  <si>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</si>
  <si>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</si>
  <si>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</si>
  <si>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</si>
  <si>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</si>
  <si>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</si>
  <si>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</si>
  <si>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</si>
  <si>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</si>
  <si>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</si>
  <si>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</si>
  <si>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</si>
  <si>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</si>
  <si>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</si>
  <si>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</si>
  <si>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</si>
  <si>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</si>
  <si>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</si>
  <si>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</si>
  <si>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</si>
  <si>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</si>
  <si>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</si>
  <si>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</si>
  <si>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</si>
  <si>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</si>
  <si>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</si>
  <si>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</si>
  <si>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</si>
  <si>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</si>
  <si>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</si>
  <si>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</si>
  <si>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</si>
  <si>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</si>
  <si>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</si>
  <si>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</si>
  <si>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</si>
  <si>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</si>
  <si>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</si>
  <si>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</si>
  <si>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</si>
  <si>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</si>
  <si>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</si>
  <si>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</si>
  <si>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</si>
  <si>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</si>
  <si>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</si>
  <si>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</si>
  <si>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</si>
  <si>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</si>
  <si>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</si>
  <si>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</si>
  <si>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</si>
  <si>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</si>
  <si>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</si>
  <si>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</si>
  <si>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</si>
  <si>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</si>
  <si>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</si>
  <si>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</si>
  <si>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</si>
  <si>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</si>
  <si>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</si>
  <si>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</si>
  <si>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</si>
  <si>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</si>
  <si>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</si>
  <si>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</si>
  <si>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</si>
  <si>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</si>
  <si>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</si>
  <si>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</si>
  <si>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</si>
  <si>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</si>
  <si>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</si>
  <si>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</si>
  <si>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</si>
  <si>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</si>
  <si>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</si>
  <si>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</si>
  <si>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</si>
  <si>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</si>
  <si>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</si>
  <si>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</si>
  <si>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</si>
  <si>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</si>
  <si>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</si>
  <si>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</si>
  <si>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</si>
  <si>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</si>
  <si>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</si>
  <si>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</si>
  <si>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</si>
  <si>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</si>
  <si>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</si>
  <si>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</si>
  <si>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</si>
  <si>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</si>
  <si>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</si>
  <si>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</si>
  <si>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</si>
  <si>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</si>
  <si>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</si>
  <si>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</si>
  <si>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</si>
  <si>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</si>
  <si>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</si>
  <si>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</si>
  <si>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</si>
  <si>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</si>
  <si>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</si>
  <si>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</si>
  <si>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</si>
  <si>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</si>
  <si>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</si>
  <si>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</si>
  <si>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</si>
  <si>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</si>
  <si>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</si>
  <si>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</si>
  <si>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</si>
  <si>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</si>
  <si>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</si>
  <si>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</si>
  <si>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</si>
  <si>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</si>
  <si>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</si>
  <si>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</si>
  <si>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</si>
  <si>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</si>
  <si>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</si>
  <si>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</si>
  <si>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</si>
  <si>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</si>
  <si>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</si>
  <si>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</si>
  <si>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</si>
  <si>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</si>
  <si>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</si>
  <si>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</si>
  <si>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</si>
  <si>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</si>
  <si>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</si>
  <si>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</si>
  <si>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</si>
  <si>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</si>
  <si>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</si>
  <si>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</si>
  <si>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</si>
  <si>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</si>
  <si>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</si>
  <si>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</si>
  <si>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</si>
  <si>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</si>
  <si>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</si>
  <si>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</si>
  <si>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</si>
  <si>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</si>
  <si>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</si>
  <si>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</si>
  <si>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</si>
  <si>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</si>
  <si>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</si>
  <si>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</si>
  <si>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</si>
  <si>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</si>
  <si>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</si>
  <si>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</si>
  <si>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</si>
  <si>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</si>
  <si>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</si>
  <si>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</si>
  <si>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</si>
  <si>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</si>
  <si>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</si>
  <si>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</si>
  <si>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</si>
  <si>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</si>
  <si>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</si>
  <si>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</si>
  <si>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</si>
  <si>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</si>
  <si>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</si>
  <si>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</si>
  <si>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</si>
  <si>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</si>
  <si>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</si>
  <si>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</si>
  <si>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</si>
  <si>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</si>
  <si>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</si>
  <si>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</si>
  <si>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</si>
  <si>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</si>
  <si>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</si>
  <si>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</si>
  <si>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</si>
  <si>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</si>
  <si>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</si>
  <si>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</si>
  <si>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</si>
  <si>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</si>
  <si>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</si>
  <si>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</si>
  <si>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</si>
  <si>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</si>
  <si>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</si>
  <si>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</si>
  <si>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</si>
  <si>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</si>
  <si>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</si>
  <si>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</si>
  <si>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</si>
  <si>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</si>
  <si>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</si>
  <si>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</si>
  <si>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</si>
  <si>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</si>
  <si>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</si>
  <si>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</si>
  <si>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</si>
  <si>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</si>
  <si>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</si>
  <si>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</si>
  <si>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</si>
  <si>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</si>
  <si>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</si>
  <si>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</si>
  <si>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</si>
  <si>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</si>
  <si>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</si>
  <si>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</si>
  <si>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</si>
  <si>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</si>
  <si>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</si>
  <si>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</si>
  <si>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</si>
  <si>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</si>
  <si>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</si>
  <si>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</si>
  <si>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</si>
  <si>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</si>
  <si>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</si>
  <si>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</si>
  <si>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</si>
  <si>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</si>
  <si>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</si>
  <si>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</si>
  <si>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</si>
  <si>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</si>
  <si>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</si>
  <si>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</si>
  <si>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</si>
  <si>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</si>
  <si>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</si>
  <si>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</si>
  <si>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</si>
  <si>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</si>
  <si>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</si>
  <si>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</si>
  <si>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</si>
  <si>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</si>
  <si>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</si>
  <si>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</si>
  <si>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</si>
  <si>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</si>
  <si>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</si>
  <si>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</si>
  <si>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</si>
  <si>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</si>
  <si>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</si>
  <si>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</si>
  <si>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</si>
  <si>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</si>
  <si>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</si>
  <si>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</si>
  <si>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</si>
  <si>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</si>
  <si>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</si>
  <si>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</si>
  <si>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</si>
  <si>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</si>
  <si>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</si>
  <si>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</si>
  <si>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</si>
  <si>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</si>
  <si>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</si>
  <si>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</si>
  <si>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</si>
  <si>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</si>
  <si>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</si>
  <si>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</si>
  <si>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</si>
  <si>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</si>
  <si>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</si>
  <si>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</si>
  <si>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</si>
  <si>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</si>
  <si>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</si>
  <si>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</si>
  <si>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</si>
  <si>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</si>
  <si>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</si>
  <si>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</si>
  <si>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</si>
  <si>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</si>
  <si>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</si>
  <si>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</si>
  <si>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</si>
  <si>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</si>
  <si>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</si>
  <si>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</si>
  <si>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</si>
  <si>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</si>
  <si>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</si>
  <si>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</si>
  <si>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</si>
  <si>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</si>
  <si>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</si>
  <si>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</si>
  <si>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</si>
  <si>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</si>
  <si>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</si>
  <si>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</si>
  <si>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</si>
  <si>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</si>
  <si>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</si>
  <si>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</si>
  <si>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</si>
  <si>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</si>
  <si>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</si>
  <si>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</si>
  <si>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</si>
  <si>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</si>
  <si>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</si>
  <si>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</si>
  <si>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</si>
  <si>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</si>
  <si>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</si>
  <si>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</si>
  <si>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</si>
  <si>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</si>
  <si>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</si>
  <si>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</si>
  <si>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</si>
  <si>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</si>
  <si>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</si>
  <si>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</si>
  <si>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</si>
  <si>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</si>
  <si>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</si>
  <si>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</si>
  <si>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</si>
  <si>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</si>
  <si>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</si>
  <si>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</si>
  <si>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</si>
  <si>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</si>
  <si>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</si>
  <si>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</si>
  <si>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</si>
  <si>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</si>
  <si>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</si>
  <si>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</si>
  <si>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</si>
  <si>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</si>
  <si>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</si>
  <si>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</si>
  <si>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</si>
  <si>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</si>
  <si>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</si>
  <si>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</si>
  <si>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</si>
  <si>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</si>
  <si>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</si>
  <si>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</si>
  <si>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</si>
  <si>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</si>
  <si>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</si>
  <si>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</si>
  <si>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</si>
  <si>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</si>
  <si>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</si>
  <si>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</si>
  <si>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</si>
  <si>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</si>
  <si>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</si>
  <si>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</si>
  <si>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</si>
  <si>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</si>
  <si>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</si>
  <si>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</si>
  <si>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</si>
  <si>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</si>
  <si>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</si>
  <si>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</si>
  <si>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</si>
  <si>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</si>
  <si>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</si>
  <si>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</si>
  <si>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</si>
  <si>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</si>
  <si>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</si>
  <si>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</si>
  <si>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</si>
  <si>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</si>
  <si>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</si>
  <si>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</si>
  <si>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</si>
  <si>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</si>
  <si>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</si>
  <si>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</si>
  <si>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</si>
  <si>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</si>
  <si>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</si>
  <si>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</si>
  <si>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</si>
  <si>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</si>
  <si>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</si>
  <si>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</si>
  <si>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</si>
  <si>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</si>
  <si>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</si>
  <si>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</si>
  <si>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</si>
  <si>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</si>
  <si>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</si>
  <si>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</si>
  <si>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</si>
  <si>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</si>
  <si>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</si>
  <si>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</si>
  <si>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</si>
  <si>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</si>
  <si>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</si>
  <si>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</si>
  <si>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</si>
  <si>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</si>
  <si>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</si>
  <si>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</si>
  <si>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</si>
  <si>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</si>
  <si>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</si>
  <si>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</si>
  <si>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</si>
  <si>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</si>
  <si>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</si>
  <si>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</si>
  <si>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</si>
  <si>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</si>
  <si>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</si>
  <si>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</si>
  <si>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</si>
  <si>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</si>
  <si>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</si>
  <si>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</si>
  <si>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</si>
  <si>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</si>
  <si>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</si>
  <si>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</si>
  <si>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</si>
  <si>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</si>
  <si>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</si>
  <si>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</si>
  <si>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</si>
  <si>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</si>
  <si>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</si>
  <si>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</si>
  <si>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</si>
  <si>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</si>
  <si>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</si>
  <si>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</si>
  <si>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</si>
  <si>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</si>
  <si>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</si>
  <si>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</si>
  <si>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</si>
  <si>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</si>
  <si>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</si>
  <si>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</si>
  <si>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</si>
  <si>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</si>
  <si>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</si>
  <si>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</si>
  <si>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</si>
  <si>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</si>
  <si>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</si>
  <si>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</si>
  <si>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</si>
  <si>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</si>
  <si>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</si>
  <si>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</si>
  <si>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</si>
  <si>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</si>
  <si>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</si>
  <si>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</si>
  <si>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</si>
  <si>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</si>
  <si>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</si>
  <si>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</si>
  <si>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</si>
  <si>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</si>
  <si>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</si>
  <si>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</si>
  <si>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</si>
  <si>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</si>
  <si>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</si>
  <si>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</si>
  <si>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</si>
  <si>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</si>
  <si>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</si>
  <si>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</si>
  <si>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</si>
  <si>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</si>
  <si>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</si>
  <si>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</si>
  <si>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</si>
  <si>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</si>
  <si>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</si>
  <si>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</si>
  <si>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</si>
  <si>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</si>
  <si>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</si>
  <si>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</si>
  <si>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</si>
  <si>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</si>
  <si>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</si>
  <si>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</si>
  <si>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</si>
  <si>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</si>
  <si>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</si>
  <si>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</si>
  <si>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</si>
  <si>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</si>
  <si>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</si>
  <si>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</si>
  <si>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</si>
  <si>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</si>
  <si>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</si>
  <si>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</si>
  <si>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</si>
  <si>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</si>
  <si>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</si>
  <si>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</si>
  <si>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</si>
  <si>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</si>
  <si>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</si>
  <si>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</si>
  <si>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</si>
  <si>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</si>
  <si>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</si>
  <si>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</si>
  <si>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</si>
  <si>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</si>
  <si>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</si>
  <si>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</si>
  <si>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</si>
  <si>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</si>
  <si>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</si>
  <si>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</si>
  <si>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</si>
  <si>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</si>
  <si>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</si>
  <si>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</si>
  <si>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</si>
  <si>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</si>
  <si>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</si>
  <si>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</si>
  <si>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</si>
  <si>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</si>
  <si>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</si>
  <si>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</si>
  <si>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</si>
  <si>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</si>
  <si>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</si>
  <si>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</si>
  <si>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</si>
  <si>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</si>
  <si>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</si>
  <si>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</si>
  <si>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</si>
  <si>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</si>
  <si>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</si>
  <si>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</si>
  <si>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</si>
  <si>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</si>
  <si>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</si>
  <si>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</si>
  <si>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</si>
  <si>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</si>
  <si>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</si>
  <si>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</si>
  <si>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</si>
  <si>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</si>
  <si>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</si>
  <si>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</si>
  <si>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</si>
  <si>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</si>
  <si>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</si>
  <si>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</si>
  <si>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</si>
  <si>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</si>
  <si>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</si>
  <si>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</si>
  <si>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</si>
  <si>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</si>
  <si>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</si>
  <si>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</si>
  <si>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</si>
  <si>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</si>
  <si>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</si>
  <si>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</si>
  <si>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</si>
  <si>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</si>
  <si>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</si>
  <si>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</si>
  <si>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</si>
  <si>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</si>
  <si>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</si>
  <si>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</si>
  <si>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</si>
  <si>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</si>
  <si>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</si>
  <si>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</si>
  <si>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</si>
  <si>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</si>
  <si>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</si>
  <si>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</si>
  <si>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</si>
  <si>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</si>
  <si>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</si>
  <si>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</si>
  <si>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</si>
  <si>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</si>
  <si>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</si>
  <si>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</si>
  <si>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</si>
  <si>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</si>
  <si>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</si>
  <si>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</si>
  <si>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</si>
  <si>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</si>
  <si>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</si>
  <si>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</si>
  <si>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</si>
  <si>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</si>
  <si>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</si>
  <si>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</si>
  <si>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</si>
  <si>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</si>
  <si>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</si>
  <si>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</si>
  <si>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</si>
  <si>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</si>
  <si>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</si>
  <si>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</si>
  <si>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</si>
  <si>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</si>
  <si>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</si>
  <si>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</si>
  <si>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</si>
  <si>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</si>
  <si>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</si>
  <si>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</si>
  <si>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</si>
  <si>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</si>
  <si>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</si>
  <si>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</si>
  <si>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</si>
  <si>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</si>
  <si>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</si>
  <si>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</si>
  <si>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</si>
  <si>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</si>
  <si>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</si>
  <si>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</si>
  <si>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</si>
  <si>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</si>
  <si>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</si>
  <si>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</si>
  <si>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</si>
  <si>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</si>
  <si>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</si>
  <si>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</si>
  <si>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</si>
  <si>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</si>
  <si>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</si>
  <si>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</si>
  <si>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</si>
  <si>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</si>
  <si>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</si>
  <si>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</si>
  <si>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</si>
  <si>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</si>
  <si>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</si>
  <si>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</si>
  <si>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</si>
  <si>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</si>
  <si>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</si>
  <si>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</si>
  <si>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</si>
  <si>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</si>
  <si>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</si>
  <si>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</si>
  <si>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</si>
  <si>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</si>
  <si>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</si>
  <si>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</si>
  <si>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</si>
  <si>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</si>
  <si>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</si>
  <si>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</si>
  <si>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</si>
  <si>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</si>
  <si>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</si>
  <si>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</si>
  <si>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</si>
  <si>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</si>
  <si>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</si>
  <si>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</si>
  <si>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</si>
  <si>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</si>
  <si>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</si>
  <si>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</si>
  <si>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</si>
  <si>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</si>
  <si>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</si>
  <si>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</si>
  <si>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</si>
  <si>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</si>
  <si>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</si>
  <si>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</si>
  <si>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</si>
  <si>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</si>
  <si>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</si>
  <si>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</si>
  <si>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</si>
  <si>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</si>
  <si>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</si>
  <si>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</si>
  <si>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</si>
  <si>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</si>
  <si>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</si>
  <si>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</si>
  <si>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</si>
  <si>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</si>
  <si>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</si>
  <si>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</si>
  <si>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</si>
  <si>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</si>
  <si>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</si>
  <si>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</si>
  <si>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</si>
  <si>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</si>
  <si>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</si>
  <si>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</si>
  <si>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</si>
  <si>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</si>
  <si>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</si>
  <si>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</si>
  <si>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</si>
  <si>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</si>
  <si>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</si>
  <si>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</si>
  <si>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</si>
  <si>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</si>
  <si>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</si>
  <si>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</si>
  <si>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</si>
  <si>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</si>
  <si>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</si>
  <si>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</si>
  <si>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</si>
  <si>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</si>
  <si>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</si>
  <si>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</si>
  <si>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</si>
  <si>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</si>
  <si>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</si>
  <si>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</si>
  <si>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</si>
  <si>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</si>
  <si>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</si>
  <si>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</si>
  <si>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</si>
  <si>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</si>
  <si>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</si>
  <si>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</si>
  <si>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</si>
  <si>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</si>
  <si>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</si>
  <si>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</si>
  <si>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</si>
  <si>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</si>
  <si>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</si>
  <si>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</si>
  <si>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</si>
  <si>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</si>
  <si>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</si>
  <si>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</si>
  <si>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</si>
  <si>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</si>
  <si>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</si>
  <si>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</si>
  <si>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</si>
  <si>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</si>
  <si>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</si>
  <si>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</si>
  <si>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</si>
  <si>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</si>
  <si>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</si>
  <si>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</si>
  <si>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</si>
  <si>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</si>
  <si>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</si>
  <si>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</si>
  <si>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</si>
  <si>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</si>
  <si>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</si>
  <si>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</si>
  <si>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</si>
  <si>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</si>
  <si>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</si>
  <si>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</si>
  <si>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</si>
  <si>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</si>
  <si>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</si>
  <si>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</si>
  <si>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</si>
  <si>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</si>
  <si>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</si>
  <si>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</si>
  <si>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</si>
  <si>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</si>
  <si>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</si>
  <si>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</si>
  <si>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</si>
  <si>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</si>
  <si>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</si>
  <si>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</si>
  <si>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</si>
  <si>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</si>
  <si>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</si>
  <si>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</si>
  <si>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</si>
  <si>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</si>
  <si>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</si>
  <si>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</si>
  <si>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</si>
  <si>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</si>
  <si>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</si>
  <si>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</si>
  <si>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</si>
  <si>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</si>
  <si>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</si>
  <si>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</si>
  <si>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</si>
  <si>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</si>
  <si>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</si>
  <si>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</si>
  <si>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</si>
  <si>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</si>
  <si>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</si>
  <si>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</si>
  <si>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</si>
  <si>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</si>
  <si>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</si>
  <si>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</si>
  <si>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</si>
  <si>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</si>
  <si>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</si>
  <si>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</si>
  <si>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</si>
  <si>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</si>
  <si>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</si>
  <si>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</si>
  <si>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</si>
  <si>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</si>
  <si>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</si>
  <si>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</si>
  <si>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</si>
  <si>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</si>
  <si>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</si>
  <si>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</si>
  <si>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</si>
  <si>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</si>
  <si>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</si>
  <si>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</si>
  <si>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</si>
  <si>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</si>
  <si>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</si>
  <si>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</si>
  <si>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</si>
  <si>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</si>
  <si>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</si>
  <si>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</si>
  <si>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</si>
  <si>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</si>
  <si>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</si>
  <si>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</si>
  <si>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</si>
  <si>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</si>
  <si>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</si>
  <si>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</si>
  <si>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</si>
  <si>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</si>
  <si>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</si>
  <si>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</si>
  <si>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</si>
  <si>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</si>
  <si>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</si>
  <si>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</si>
  <si>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</si>
  <si>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</si>
  <si>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</si>
  <si>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</si>
  <si>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</si>
  <si>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</si>
  <si>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</si>
  <si>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</si>
  <si>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</si>
  <si>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</si>
  <si>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</si>
  <si>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</si>
  <si>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</si>
  <si>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</si>
  <si>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</si>
  <si>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</si>
  <si>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</si>
  <si>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</si>
  <si>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</si>
  <si>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</si>
  <si>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</si>
  <si>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</si>
  <si>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</si>
  <si>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</si>
  <si>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</si>
  <si>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</si>
  <si>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</si>
  <si>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</si>
  <si>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</si>
  <si>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</si>
  <si>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</si>
  <si>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</si>
  <si>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</si>
  <si>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</si>
  <si>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</si>
  <si>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</si>
  <si>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</si>
  <si>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</si>
  <si>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</si>
  <si>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</si>
  <si>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</si>
  <si>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</si>
  <si>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</si>
  <si>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</si>
  <si>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</si>
  <si>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</si>
  <si>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</si>
  <si>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</si>
  <si>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</si>
  <si>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</si>
  <si>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</si>
  <si>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</si>
  <si>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</si>
  <si>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</si>
  <si>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</si>
  <si>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</si>
  <si>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</si>
  <si>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</si>
  <si>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</si>
  <si>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</si>
  <si>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</si>
  <si>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</si>
  <si>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</si>
  <si>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</si>
  <si>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</si>
  <si>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</si>
  <si>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</si>
  <si>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</si>
  <si>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</si>
  <si>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</si>
  <si>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</si>
  <si>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</si>
  <si>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</si>
  <si>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</si>
  <si>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</si>
  <si>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</si>
  <si>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</si>
  <si>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</si>
  <si>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</si>
  <si>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</si>
  <si>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</si>
  <si>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</si>
  <si>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</si>
  <si>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</si>
  <si>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</si>
  <si>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</si>
  <si>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</si>
  <si>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</si>
  <si>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</si>
  <si>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</si>
  <si>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</si>
  <si>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</si>
  <si>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</si>
  <si>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</si>
  <si>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</si>
  <si>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</si>
  <si>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</si>
  <si>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</si>
  <si>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</si>
  <si>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</si>
  <si>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</si>
  <si>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</si>
  <si>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</si>
  <si>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</si>
  <si>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</si>
  <si>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</si>
  <si>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</si>
  <si>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</si>
  <si>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</si>
  <si>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</si>
  <si>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</si>
  <si>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</si>
  <si>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</si>
  <si>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</si>
  <si>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</si>
  <si>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</si>
  <si>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</si>
  <si>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</si>
  <si>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</si>
  <si>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</si>
  <si>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</si>
  <si>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</si>
  <si>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</si>
  <si>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</si>
  <si>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</si>
  <si>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</si>
  <si>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</si>
  <si>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</si>
  <si>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</si>
  <si>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</si>
  <si>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</si>
  <si>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</si>
  <si>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</si>
  <si>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</si>
  <si>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</si>
  <si>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</si>
  <si>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</si>
  <si>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</si>
  <si>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</si>
  <si>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</si>
  <si>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</si>
  <si>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</si>
  <si>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</si>
  <si>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</si>
  <si>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</si>
  <si>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</si>
  <si>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</si>
  <si>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</si>
  <si>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</si>
  <si>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</si>
  <si>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</si>
  <si>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</si>
  <si>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</si>
  <si>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</si>
  <si>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</si>
  <si>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</si>
  <si>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</si>
  <si>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</si>
  <si>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</si>
  <si>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</si>
  <si>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</si>
  <si>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</si>
  <si>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</si>
  <si>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</si>
  <si>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</si>
  <si>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</si>
  <si>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</si>
  <si>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</si>
  <si>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</si>
  <si>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</si>
  <si>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</si>
  <si>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</si>
  <si>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</si>
  <si>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</si>
  <si>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</si>
  <si>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</si>
  <si>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</si>
  <si>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</si>
  <si>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</si>
  <si>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</si>
  <si>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</si>
  <si>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</si>
  <si>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</si>
  <si>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</si>
  <si>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</si>
  <si>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</si>
  <si>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</si>
  <si>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</si>
  <si>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</si>
  <si>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</si>
  <si>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</si>
  <si>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</si>
  <si>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</si>
  <si>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</si>
  <si>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</si>
  <si>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</si>
  <si>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</si>
  <si>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</si>
  <si>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</si>
  <si>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</si>
  <si>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</si>
  <si>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</si>
  <si>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</si>
  <si>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</si>
  <si>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</si>
  <si>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</si>
  <si>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</si>
  <si>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</si>
  <si>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</si>
  <si>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</si>
  <si>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</si>
  <si>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</si>
  <si>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</si>
  <si>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</si>
  <si>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</si>
  <si>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</si>
  <si>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</si>
  <si>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</si>
  <si>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</si>
  <si>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</si>
  <si>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</si>
  <si>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</si>
  <si>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</si>
  <si>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</si>
  <si>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</si>
  <si>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</si>
  <si>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</si>
  <si>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</si>
  <si>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</si>
  <si>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</si>
  <si>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</si>
  <si>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</si>
  <si>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</si>
  <si>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</si>
  <si>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</si>
  <si>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</si>
  <si>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</si>
  <si>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</si>
  <si>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</si>
  <si>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</si>
  <si>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</si>
  <si>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</si>
  <si>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</si>
  <si>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</si>
  <si>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</si>
  <si>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</si>
  <si>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</si>
  <si>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</si>
  <si>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</si>
  <si>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</si>
  <si>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</si>
  <si>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</si>
  <si>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</si>
  <si>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</si>
  <si>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</si>
  <si>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</si>
  <si>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</si>
  <si>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</si>
  <si>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</si>
  <si>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</si>
  <si>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</si>
  <si>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</si>
  <si>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</si>
  <si>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</si>
  <si>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</si>
  <si>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</si>
  <si>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</si>
  <si>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</si>
  <si>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</si>
  <si>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</si>
  <si>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</si>
  <si>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</si>
  <si>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</si>
  <si>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</si>
  <si>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</si>
  <si>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</si>
  <si>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</si>
  <si>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</si>
  <si>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</si>
  <si>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</si>
  <si>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</si>
  <si>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</si>
  <si>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</si>
  <si>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</si>
  <si>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</si>
  <si>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</si>
  <si>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</si>
  <si>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</si>
  <si>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</si>
  <si>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</si>
  <si>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</si>
  <si>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</si>
  <si>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</si>
  <si>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</si>
  <si>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</si>
  <si>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</si>
  <si>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</si>
  <si>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</si>
  <si>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</si>
  <si>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</si>
  <si>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</si>
  <si>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</si>
  <si>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</si>
  <si>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</si>
  <si>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</si>
  <si>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</si>
  <si>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</si>
  <si>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</si>
  <si>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</si>
  <si>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</si>
  <si>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</si>
  <si>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</si>
  <si>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</si>
  <si>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</si>
  <si>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</si>
  <si>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</si>
  <si>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</si>
  <si>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</si>
  <si>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</si>
  <si>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</si>
  <si>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</si>
  <si>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</si>
  <si>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</si>
  <si>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</si>
  <si>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</si>
  <si>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</si>
  <si>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</si>
  <si>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</si>
  <si>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</si>
  <si>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</si>
  <si>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</si>
  <si>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</si>
  <si>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</si>
  <si>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</si>
  <si>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</si>
  <si>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</si>
  <si>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</si>
  <si>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</si>
  <si>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</si>
  <si>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</si>
  <si>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</si>
  <si>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</si>
  <si>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</si>
  <si>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</si>
  <si>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</si>
  <si>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</si>
  <si>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</si>
  <si>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</si>
  <si>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</si>
  <si>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</si>
  <si>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</si>
  <si>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</si>
  <si>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</si>
  <si>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</si>
  <si>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</si>
  <si>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</si>
  <si>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</si>
  <si>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</si>
  <si>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</si>
  <si>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</si>
  <si>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</si>
  <si>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</si>
  <si>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</si>
  <si>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</si>
  <si>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</si>
  <si>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</si>
  <si>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</si>
  <si>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</si>
  <si>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</si>
  <si>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</si>
  <si>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</si>
  <si>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</si>
  <si>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</si>
  <si>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</si>
  <si>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</si>
  <si>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</si>
  <si>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</si>
  <si>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</si>
  <si>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</si>
  <si>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</si>
  <si>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</si>
  <si>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</si>
  <si>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</si>
  <si>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</si>
  <si>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</si>
  <si>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</si>
  <si>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</si>
  <si>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</si>
  <si>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</si>
  <si>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</si>
  <si>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</si>
  <si>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</si>
  <si>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</si>
  <si>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</si>
  <si>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</si>
  <si>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</si>
  <si>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</si>
  <si>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</si>
  <si>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</si>
  <si>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</si>
  <si>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</si>
  <si>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</si>
  <si>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</si>
  <si>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</si>
  <si>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</si>
  <si>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</si>
  <si>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</si>
  <si>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</si>
  <si>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</si>
  <si>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</si>
  <si>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</si>
  <si>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</si>
  <si>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</si>
  <si>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</si>
  <si>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</si>
  <si>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</si>
  <si>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</si>
  <si>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</si>
  <si>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</si>
  <si>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</si>
  <si>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</si>
  <si>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</si>
  <si>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</si>
  <si>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</si>
  <si>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</si>
  <si>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</si>
  <si>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</si>
  <si>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</si>
  <si>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</si>
  <si>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</si>
  <si>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</si>
  <si>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</si>
  <si>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</si>
  <si>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</si>
  <si>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</si>
  <si>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</si>
  <si>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</si>
  <si>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</si>
  <si>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</si>
  <si>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</si>
  <si>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</si>
  <si>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</si>
  <si>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</si>
  <si>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</si>
  <si>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</si>
  <si>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</si>
  <si>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</si>
  <si>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</si>
  <si>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</si>
  <si>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</si>
  <si>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</si>
  <si>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</si>
  <si>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</si>
  <si>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</si>
  <si>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</si>
  <si>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</si>
  <si>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</si>
  <si>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</si>
  <si>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</si>
  <si>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</si>
  <si>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</si>
  <si>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</si>
  <si>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</si>
  <si>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</si>
  <si>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</si>
  <si>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</si>
  <si>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</si>
  <si>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</si>
  <si>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</si>
  <si>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</si>
  <si>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</si>
  <si>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</si>
  <si>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</si>
  <si>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</si>
  <si>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</si>
  <si>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</si>
  <si>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</si>
  <si>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</si>
  <si>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</si>
  <si>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</si>
  <si>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</si>
  <si>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</si>
  <si>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</si>
  <si>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</si>
  <si>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</si>
  <si>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</si>
  <si>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</si>
  <si>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</si>
  <si>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</si>
  <si>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</si>
  <si>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</si>
  <si>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</si>
  <si>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</si>
  <si>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</si>
  <si>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</si>
  <si>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</si>
  <si>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</si>
  <si>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</si>
  <si>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</si>
  <si>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</si>
  <si>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</si>
  <si>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</si>
  <si>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</si>
  <si>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</si>
  <si>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</si>
  <si>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</si>
  <si>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</si>
  <si>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</si>
  <si>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</si>
  <si>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</si>
  <si>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</si>
  <si>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</si>
  <si>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</si>
  <si>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</si>
  <si>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</si>
  <si>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</si>
  <si>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</si>
  <si>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</si>
  <si>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</si>
  <si>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</si>
  <si>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</si>
  <si>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</si>
  <si>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</si>
  <si>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</si>
  <si>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</si>
  <si>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</si>
  <si>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</si>
  <si>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</si>
  <si>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</si>
  <si>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</si>
  <si>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</si>
  <si>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</si>
  <si>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</si>
  <si>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</si>
  <si>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</si>
  <si>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</si>
  <si>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</si>
  <si>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</si>
  <si>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</si>
  <si>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</si>
  <si>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</si>
  <si>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</si>
  <si>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</si>
  <si>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</si>
  <si>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</si>
  <si>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</si>
  <si>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</si>
  <si>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</si>
  <si>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</si>
  <si>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</si>
  <si>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</si>
  <si>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</si>
  <si>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</si>
  <si>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</si>
  <si>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</si>
  <si>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</si>
  <si>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</si>
  <si>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</si>
  <si>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</si>
  <si>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</si>
  <si>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</si>
  <si>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</si>
  <si>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</si>
  <si>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</si>
  <si>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</si>
  <si>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</si>
  <si>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</si>
  <si>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</si>
  <si>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</si>
  <si>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</si>
  <si>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</si>
  <si>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</si>
  <si>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</si>
  <si>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</si>
  <si>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</si>
  <si>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</si>
  <si>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</si>
  <si>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</si>
  <si>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</si>
  <si>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</si>
  <si>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</si>
  <si>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</si>
  <si>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</si>
  <si>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</si>
  <si>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</si>
  <si>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</si>
  <si>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</si>
  <si>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</si>
  <si>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</si>
  <si>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</si>
  <si>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</si>
  <si>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</si>
  <si>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</si>
  <si>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</si>
  <si>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</si>
  <si>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</si>
  <si>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</si>
  <si>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</si>
  <si>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</si>
  <si>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</si>
  <si>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</si>
  <si>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</si>
  <si>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</si>
  <si>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</si>
  <si>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</si>
  <si>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</si>
  <si>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</si>
  <si>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</si>
  <si>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</si>
  <si>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</si>
  <si>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</si>
  <si>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</si>
  <si>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</si>
  <si>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</si>
  <si>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</si>
  <si>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</si>
  <si>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</si>
  <si>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</si>
  <si>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</si>
  <si>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</si>
  <si>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</si>
  <si>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</si>
  <si>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</si>
  <si>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</si>
  <si>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</si>
  <si>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</si>
  <si>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</si>
  <si>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</si>
  <si>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</si>
  <si>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</si>
  <si>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</si>
  <si>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</si>
  <si>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</si>
  <si>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</si>
  <si>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</si>
  <si>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</si>
  <si>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</si>
  <si>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</si>
  <si>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</si>
  <si>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</si>
  <si>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</si>
  <si>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</si>
  <si>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</si>
  <si>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</si>
  <si>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</si>
  <si>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</si>
  <si>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</si>
  <si>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</si>
  <si>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</si>
  <si>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</si>
  <si>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</si>
  <si>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</si>
  <si>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</si>
  <si>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</si>
  <si>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</si>
  <si>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</si>
  <si>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</si>
  <si>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</si>
  <si>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</si>
  <si>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</si>
  <si>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</si>
  <si>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</si>
  <si>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</si>
  <si>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</si>
  <si>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</si>
  <si>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</si>
  <si>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</si>
  <si>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</si>
  <si>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</si>
  <si>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</si>
  <si>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</si>
  <si>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</si>
  <si>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</si>
  <si>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</si>
  <si>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</si>
  <si>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</si>
  <si>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</si>
  <si>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</si>
  <si>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</si>
  <si>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</si>
  <si>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</si>
  <si>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</si>
  <si>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</si>
  <si>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</si>
  <si>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</si>
  <si>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</si>
  <si>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</si>
  <si>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</si>
  <si>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</si>
  <si>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</si>
  <si>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</si>
  <si>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</si>
  <si>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</si>
  <si>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</si>
  <si>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</si>
  <si>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</si>
  <si>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</si>
  <si>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</si>
  <si>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</si>
  <si>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</si>
  <si>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</si>
  <si>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</si>
  <si>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</si>
  <si>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</si>
  <si>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</si>
  <si>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</si>
  <si>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</si>
  <si>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</si>
  <si>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</si>
  <si>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</si>
  <si>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</si>
  <si>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</si>
  <si>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</si>
  <si>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</si>
  <si>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</si>
  <si>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</si>
  <si>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</si>
  <si>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</si>
  <si>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</si>
  <si>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</si>
  <si>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</si>
  <si>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</si>
  <si>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</si>
  <si>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</si>
  <si>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</si>
  <si>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</si>
  <si>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</si>
  <si>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</si>
  <si>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</si>
  <si>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</si>
  <si>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</si>
  <si>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</si>
  <si>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</si>
  <si>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</si>
  <si>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</si>
  <si>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</si>
  <si>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</si>
  <si>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</si>
  <si>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</si>
  <si>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</si>
  <si>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</si>
  <si>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</si>
  <si>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</si>
  <si>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</si>
  <si>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</si>
  <si>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</si>
  <si>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</si>
  <si>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</si>
  <si>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</si>
  <si>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</si>
  <si>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</si>
  <si>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</si>
  <si>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</si>
  <si>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</si>
  <si>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</si>
  <si>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</si>
  <si>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</si>
  <si>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</si>
  <si>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</si>
  <si>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</si>
  <si>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</si>
  <si>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</si>
  <si>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</si>
  <si>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</si>
  <si>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</si>
  <si>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</si>
  <si>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</si>
  <si>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</si>
  <si>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</si>
  <si>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</si>
  <si>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</si>
  <si>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</si>
  <si>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</si>
  <si>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</si>
  <si>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</si>
  <si>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</si>
  <si>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</si>
  <si>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</si>
  <si>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</si>
  <si>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</si>
  <si>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</si>
  <si>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</si>
  <si>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</si>
  <si>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</si>
  <si>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</si>
  <si>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</si>
  <si>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</si>
  <si>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</si>
  <si>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</si>
  <si>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</si>
  <si>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</si>
  <si>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</si>
  <si>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</si>
  <si>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</si>
  <si>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</si>
  <si>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</si>
  <si>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</si>
  <si>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</si>
  <si>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</si>
  <si>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</si>
  <si>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</si>
  <si>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</si>
  <si>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</si>
  <si>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</si>
  <si>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</si>
  <si>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</si>
  <si>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</si>
  <si>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</si>
  <si>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</si>
  <si>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</si>
  <si>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</si>
  <si>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</si>
  <si>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</si>
  <si>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</si>
  <si>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</si>
  <si>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</si>
  <si>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</si>
  <si>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</si>
  <si>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</si>
  <si>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</si>
  <si>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</si>
  <si>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</si>
  <si>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</si>
  <si>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</si>
  <si>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</si>
  <si>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</si>
  <si>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</si>
  <si>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</si>
  <si>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</si>
  <si>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</si>
  <si>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</si>
  <si>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</si>
  <si>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</si>
  <si>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</si>
  <si>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</si>
  <si>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</si>
  <si>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</si>
  <si>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</si>
  <si>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</si>
  <si>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</si>
  <si>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</si>
  <si>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</si>
  <si>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</si>
  <si>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</si>
  <si>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</si>
  <si>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</si>
  <si>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</si>
  <si>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</si>
  <si>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</si>
  <si>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</si>
  <si>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</si>
  <si>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</si>
  <si>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</si>
  <si>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</si>
  <si>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</si>
  <si>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</si>
  <si>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</si>
  <si>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</si>
  <si>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</si>
  <si>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</si>
  <si>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</si>
  <si>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</si>
  <si>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</si>
  <si>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</si>
  <si>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</si>
  <si>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</si>
  <si>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</si>
  <si>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</si>
  <si>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</si>
  <si>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</si>
  <si>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</si>
  <si>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</si>
  <si>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</si>
  <si>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</si>
  <si>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</si>
  <si>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</si>
  <si>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</si>
  <si>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</si>
  <si>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</si>
  <si>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</si>
  <si>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</si>
  <si>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</si>
  <si>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</si>
  <si>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</si>
  <si>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</si>
  <si>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</si>
  <si>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</si>
  <si>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</si>
  <si>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</si>
  <si>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</si>
  <si>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</si>
  <si>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</si>
  <si>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</si>
  <si>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</si>
  <si>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</si>
  <si>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</si>
  <si>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</si>
  <si>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</si>
  <si>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</si>
  <si>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</si>
  <si>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</si>
  <si>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</si>
  <si>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</si>
  <si>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</si>
  <si>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</si>
  <si>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</si>
  <si>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</si>
  <si>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</si>
  <si>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</si>
  <si>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</si>
  <si>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</si>
  <si>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</si>
  <si>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</si>
  <si>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</si>
  <si>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</si>
  <si>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</si>
  <si>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</si>
  <si>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</si>
  <si>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</si>
  <si>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</si>
  <si>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</si>
  <si>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</si>
  <si>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</si>
  <si>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</si>
  <si>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</si>
  <si>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</si>
  <si>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</si>
  <si>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</si>
  <si>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</si>
  <si>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</si>
  <si>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</si>
  <si>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</si>
  <si>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</si>
  <si>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</si>
  <si>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</si>
  <si>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</si>
  <si>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</si>
  <si>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</si>
  <si>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</si>
  <si>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</si>
  <si>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</si>
  <si>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</si>
  <si>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</si>
  <si>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</si>
  <si>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</si>
  <si>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</si>
  <si>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</si>
  <si>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</si>
  <si>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</si>
  <si>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</si>
  <si>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</si>
  <si>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</si>
  <si>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</si>
  <si>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</si>
  <si>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</si>
  <si>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</si>
  <si>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</si>
  <si>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</si>
  <si>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</si>
  <si>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</si>
  <si>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</si>
  <si>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</si>
  <si>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</si>
  <si>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</si>
  <si>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</si>
  <si>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</si>
  <si>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</si>
  <si>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</si>
  <si>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</si>
  <si>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</si>
  <si>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</si>
  <si>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</si>
  <si>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</si>
  <si>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</si>
  <si>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</si>
  <si>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</si>
  <si>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</si>
  <si>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</si>
  <si>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</si>
  <si>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</si>
  <si>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</si>
  <si>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</si>
  <si>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</si>
  <si>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</si>
  <si>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</si>
  <si>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</si>
  <si>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</si>
  <si>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</si>
  <si>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</si>
  <si>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</si>
  <si>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</si>
  <si>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</si>
  <si>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</si>
  <si>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</si>
  <si>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</si>
  <si>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</si>
  <si>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</si>
  <si>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</si>
  <si>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</si>
  <si>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</si>
  <si>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</si>
  <si>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</si>
  <si>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</si>
  <si>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</si>
  <si>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</si>
  <si>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</si>
  <si>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</si>
  <si>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</si>
  <si>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</si>
  <si>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</si>
  <si>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</si>
  <si>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</si>
  <si>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</si>
  <si>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</si>
  <si>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</si>
  <si>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</si>
  <si>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</si>
  <si>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</si>
  <si>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</si>
  <si>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</si>
  <si>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</si>
  <si>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</si>
  <si>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</si>
  <si>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</si>
  <si>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</si>
  <si>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</si>
  <si>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</si>
  <si>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</si>
  <si>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</si>
  <si>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</si>
  <si>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</si>
  <si>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</si>
  <si>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</si>
  <si>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</si>
  <si>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</si>
  <si>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</si>
  <si>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</si>
  <si>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</si>
  <si>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</si>
  <si>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</si>
  <si>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</si>
  <si>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</si>
  <si>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</si>
  <si>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</si>
  <si>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</si>
  <si>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</si>
  <si>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</si>
  <si>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</si>
  <si>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</si>
  <si>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</si>
  <si>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</si>
  <si>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</si>
  <si>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</si>
  <si>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</si>
  <si>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</si>
  <si>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</si>
  <si>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</si>
  <si>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</si>
  <si>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</si>
  <si>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</si>
  <si>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</si>
  <si>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</si>
  <si>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</si>
  <si>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</si>
  <si>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</si>
  <si>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</si>
  <si>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</si>
  <si>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</si>
  <si>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</si>
  <si>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</si>
  <si>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</si>
  <si>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</si>
  <si>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</si>
  <si>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</si>
  <si>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</si>
  <si>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</si>
  <si>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</si>
  <si>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</si>
  <si>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</si>
  <si>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</si>
  <si>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</si>
  <si>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</si>
  <si>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</si>
  <si>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</si>
  <si>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</si>
  <si>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</si>
  <si>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</si>
  <si>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</si>
  <si>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</si>
  <si>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</si>
  <si>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</si>
  <si>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</si>
  <si>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</si>
  <si>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</si>
  <si>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</si>
  <si>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</si>
  <si>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</si>
  <si>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</si>
  <si>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</si>
  <si>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</si>
  <si>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</si>
  <si>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</si>
  <si>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</si>
  <si>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</si>
  <si>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</si>
  <si>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</si>
  <si>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</si>
  <si>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</si>
  <si>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</si>
  <si>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</si>
  <si>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</si>
  <si>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</si>
  <si>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</si>
  <si>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</si>
  <si>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</si>
  <si>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</si>
  <si>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</si>
  <si>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</si>
  <si>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</si>
  <si>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</si>
  <si>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</si>
  <si>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</si>
  <si>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</si>
  <si>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</si>
  <si>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</si>
  <si>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</si>
  <si>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</si>
  <si>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</si>
  <si>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</si>
  <si>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</si>
  <si>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</si>
  <si>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</si>
  <si>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</si>
  <si>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</si>
  <si>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</si>
  <si>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</si>
  <si>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</si>
  <si>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</si>
  <si>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</si>
  <si>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</si>
  <si>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</si>
  <si>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</si>
  <si>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</si>
  <si>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</si>
  <si>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</si>
  <si>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</si>
  <si>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</si>
  <si>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</si>
  <si>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</si>
  <si>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</si>
  <si>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</si>
  <si>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</si>
  <si>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</si>
  <si>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</si>
  <si>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</si>
  <si>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</si>
  <si>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</si>
  <si>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</si>
  <si>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</si>
  <si>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</si>
  <si>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</si>
  <si>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</si>
  <si>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</si>
  <si>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</si>
  <si>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</si>
  <si>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</si>
  <si>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</si>
  <si>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</si>
  <si>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</si>
  <si>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</si>
  <si>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</si>
  <si>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</si>
  <si>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</si>
  <si>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</si>
  <si>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</si>
  <si>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</si>
  <si>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</si>
  <si>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</si>
  <si>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</si>
  <si>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</si>
  <si>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</si>
  <si>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</si>
  <si>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</si>
  <si>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</si>
  <si>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</si>
  <si>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</si>
  <si>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</si>
  <si>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</si>
  <si>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</si>
  <si>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</si>
  <si>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</si>
  <si>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</si>
  <si>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</si>
  <si>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</si>
  <si>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</si>
  <si>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</si>
  <si>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</si>
  <si>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</si>
  <si>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</si>
  <si>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</si>
  <si>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</si>
  <si>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</si>
  <si>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</si>
  <si>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</si>
  <si>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</si>
  <si>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</si>
  <si>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</si>
  <si>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</si>
  <si>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</si>
  <si>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</si>
  <si>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</si>
  <si>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</si>
  <si>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</si>
  <si>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</si>
  <si>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</si>
  <si>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</si>
  <si>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</si>
  <si>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</si>
  <si>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</si>
  <si>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</si>
  <si>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</si>
  <si>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</si>
  <si>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</si>
  <si>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</si>
  <si>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</si>
  <si>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</si>
  <si>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</si>
  <si>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</si>
  <si>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</si>
  <si>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</si>
  <si>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</si>
  <si>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</si>
  <si>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</si>
  <si>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</si>
  <si>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</si>
  <si>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</si>
  <si>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</si>
  <si>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</si>
  <si>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</si>
  <si>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</si>
  <si>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</si>
  <si>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</si>
  <si>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</si>
  <si>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</si>
  <si>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</si>
  <si>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</si>
  <si>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</si>
  <si>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</si>
  <si>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</si>
  <si>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</si>
  <si>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</si>
  <si>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</si>
  <si>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</si>
  <si>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</si>
  <si>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</si>
  <si>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</si>
  <si>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</si>
  <si>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</si>
  <si>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</si>
  <si>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</si>
  <si>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</si>
  <si>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</si>
  <si>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</si>
  <si>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</si>
  <si>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</si>
  <si>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</si>
  <si>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</si>
  <si>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</si>
  <si>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</si>
  <si>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</si>
  <si>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</si>
  <si>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</si>
  <si>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</si>
  <si>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</si>
  <si>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</si>
  <si>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</si>
  <si>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</si>
  <si>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</si>
  <si>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</si>
  <si>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</si>
  <si>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</si>
  <si>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</si>
  <si>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</si>
  <si>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</si>
  <si>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</si>
  <si>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</si>
  <si>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</si>
  <si>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</si>
  <si>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</si>
  <si>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</si>
  <si>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</si>
  <si>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</si>
  <si>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</si>
  <si>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</si>
  <si>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</si>
  <si>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</si>
  <si>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</si>
  <si>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</si>
  <si>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</si>
  <si>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</si>
  <si>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</si>
  <si>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</si>
  <si>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</si>
  <si>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</si>
  <si>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</si>
  <si>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</si>
  <si>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</si>
  <si>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</si>
  <si>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</si>
  <si>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</si>
  <si>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</si>
  <si>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</si>
  <si>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</si>
  <si>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</si>
  <si>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</si>
  <si>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</si>
  <si>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</si>
  <si>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</si>
  <si>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</si>
  <si>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</si>
  <si>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</si>
  <si>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</si>
  <si>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</si>
  <si>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</si>
  <si>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</si>
  <si>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</si>
  <si>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</si>
  <si>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</si>
  <si>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</si>
  <si>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</si>
  <si>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</si>
  <si>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</si>
  <si>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</si>
  <si>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</si>
  <si>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</si>
  <si>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</si>
  <si>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</si>
  <si>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</si>
  <si>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</si>
  <si>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</si>
  <si>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</si>
  <si>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</si>
  <si>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</si>
  <si>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</si>
  <si>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</si>
  <si>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</si>
  <si>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</si>
  <si>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</si>
  <si>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</si>
  <si>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</si>
  <si>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</si>
  <si>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</si>
  <si>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</si>
  <si>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</si>
  <si>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</si>
  <si>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</si>
  <si>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</si>
  <si>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</si>
  <si>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</si>
  <si>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</si>
  <si>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</si>
  <si>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</si>
  <si>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</si>
  <si>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</si>
  <si>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</si>
  <si>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</si>
  <si>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</si>
  <si>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</si>
  <si>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</si>
  <si>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</si>
  <si>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</si>
  <si>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</si>
  <si>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</si>
  <si>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</si>
  <si>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</si>
  <si>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</si>
  <si>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</si>
  <si>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</si>
  <si>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</si>
  <si>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</si>
  <si>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</si>
  <si>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</si>
  <si>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</si>
  <si>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</si>
  <si>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</si>
  <si>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</si>
  <si>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</si>
  <si>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</si>
  <si>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</si>
  <si>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</si>
  <si>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</si>
  <si>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</si>
  <si>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</si>
  <si>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</si>
  <si>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</si>
  <si>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</si>
  <si>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</si>
  <si>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</si>
  <si>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</si>
  <si>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</si>
  <si>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</si>
  <si>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</si>
  <si>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</si>
  <si>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</si>
  <si>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</si>
  <si>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</si>
  <si>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</si>
  <si>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</si>
  <si>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</si>
  <si>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</si>
  <si>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</si>
  <si>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</si>
  <si>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</si>
  <si>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</si>
  <si>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</si>
  <si>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</si>
  <si>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</si>
  <si>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</si>
  <si>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</si>
  <si>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</si>
  <si>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</si>
  <si>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</si>
  <si>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</si>
  <si>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</si>
  <si>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</si>
  <si>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</si>
  <si>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</si>
  <si>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</si>
  <si>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</si>
  <si>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</si>
  <si>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</si>
  <si>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</si>
  <si>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</si>
  <si>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</si>
  <si>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</si>
  <si>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</si>
  <si>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</si>
  <si>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</si>
  <si>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</si>
  <si>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</si>
  <si>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</si>
  <si>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</si>
  <si>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</si>
  <si>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</si>
  <si>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</si>
  <si>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</si>
  <si>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</si>
  <si>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</si>
  <si>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</si>
  <si>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</si>
  <si>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</si>
  <si>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</si>
  <si>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</si>
  <si>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</si>
  <si>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</si>
  <si>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</si>
  <si>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</si>
  <si>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</si>
  <si>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</si>
  <si>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</si>
  <si>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</si>
  <si>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</si>
  <si>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</si>
  <si>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</si>
  <si>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</si>
  <si>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</si>
  <si>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</si>
  <si>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</si>
  <si>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</si>
  <si>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</si>
  <si>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</si>
  <si>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</si>
  <si>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</si>
  <si>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</si>
  <si>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</si>
  <si>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</si>
  <si>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</si>
  <si>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</si>
  <si>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</si>
  <si>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</si>
  <si>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</si>
  <si>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</si>
  <si>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</si>
  <si>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</si>
  <si>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</si>
  <si>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</si>
  <si>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</si>
  <si>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</si>
  <si>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</si>
  <si>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</si>
  <si>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</si>
  <si>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</si>
  <si>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</si>
  <si>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</si>
  <si>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</si>
  <si>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</si>
  <si>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</si>
  <si>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</si>
  <si>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</si>
  <si>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</si>
  <si>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</si>
  <si>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</si>
  <si>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</si>
  <si>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</si>
  <si>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</si>
  <si>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</si>
  <si>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</si>
  <si>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</si>
  <si>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</si>
  <si>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</si>
  <si>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</si>
  <si>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</si>
  <si>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</si>
  <si>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</si>
  <si>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</si>
  <si>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</si>
  <si>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</si>
  <si>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</si>
  <si>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</si>
  <si>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</si>
  <si>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</si>
  <si>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</si>
  <si>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</si>
  <si>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</si>
  <si>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</si>
  <si>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</si>
  <si>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</si>
  <si>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</si>
  <si>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</si>
  <si>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</si>
  <si>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</si>
  <si>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</si>
  <si>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</si>
  <si>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</si>
  <si>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</si>
  <si>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</si>
  <si>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</si>
  <si>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</si>
  <si>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</si>
  <si>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</si>
  <si>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</si>
  <si>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</si>
  <si>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</si>
  <si>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</si>
  <si>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</si>
  <si>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</si>
  <si>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</si>
  <si>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</si>
  <si>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</si>
  <si>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</si>
  <si>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</si>
  <si>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</si>
  <si>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</si>
  <si>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</si>
  <si>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</si>
  <si>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</si>
  <si>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</si>
  <si>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</si>
  <si>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</si>
  <si>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</si>
  <si>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</si>
  <si>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</si>
  <si>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</si>
  <si>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</si>
  <si>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</si>
  <si>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</si>
  <si>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</si>
  <si>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</si>
  <si>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</si>
  <si>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</si>
  <si>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</si>
  <si>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</si>
  <si>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</si>
  <si>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</si>
  <si>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</si>
  <si>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</si>
  <si>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</si>
  <si>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</si>
  <si>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</si>
  <si>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</si>
  <si>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</si>
  <si>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</si>
  <si>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</si>
  <si>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</si>
  <si>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</si>
  <si>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</si>
  <si>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</si>
  <si>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</si>
  <si>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</si>
  <si>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</si>
  <si>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</si>
  <si>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</si>
  <si>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</si>
  <si>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</si>
  <si>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</si>
  <si>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</si>
  <si>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</si>
  <si>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</si>
  <si>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</si>
  <si>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</si>
  <si>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</si>
  <si>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</si>
  <si>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</si>
  <si>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</si>
  <si>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</si>
  <si>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</si>
  <si>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</si>
  <si>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</si>
  <si>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</si>
  <si>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</si>
  <si>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</si>
  <si>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</si>
  <si>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</si>
  <si>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</si>
  <si>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</si>
  <si>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</si>
  <si>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</si>
  <si>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</si>
  <si>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</si>
  <si>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</si>
  <si>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</si>
  <si>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</si>
  <si>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</si>
  <si>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</si>
  <si>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</si>
  <si>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</si>
  <si>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</si>
  <si>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</si>
  <si>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</si>
  <si>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</si>
  <si>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</si>
  <si>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</si>
  <si>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</si>
  <si>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</si>
  <si>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</si>
  <si>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</si>
  <si>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</si>
  <si>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</si>
  <si>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</si>
  <si>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</si>
  <si>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</si>
  <si>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</si>
  <si>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</si>
  <si>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</si>
  <si>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</si>
  <si>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</si>
  <si>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</si>
  <si>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</si>
  <si>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</si>
  <si>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</si>
  <si>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</si>
  <si>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</si>
  <si>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</si>
  <si>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</si>
  <si>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</si>
  <si>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</si>
  <si>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</si>
  <si>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</si>
  <si>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</si>
  <si>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</si>
  <si>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</si>
  <si>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</si>
  <si>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</si>
  <si>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</si>
  <si>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</si>
  <si>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</si>
  <si>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</si>
  <si>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</si>
  <si>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</si>
  <si>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</si>
  <si>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</si>
  <si>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</si>
  <si>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</si>
  <si>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</si>
  <si>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</si>
  <si>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</si>
  <si>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</si>
  <si>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</si>
  <si>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</si>
  <si>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</si>
  <si>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</si>
  <si>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</si>
  <si>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</si>
  <si>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</si>
  <si>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</si>
  <si>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</si>
  <si>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</si>
  <si>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</si>
  <si>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</si>
  <si>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</si>
  <si>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</si>
  <si>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</si>
  <si>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</si>
  <si>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</si>
  <si>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</si>
  <si>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</si>
  <si>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</si>
  <si>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</si>
  <si>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</si>
  <si>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</si>
  <si>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</si>
  <si>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</si>
  <si>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</si>
  <si>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</si>
  <si>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</si>
  <si>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</si>
  <si>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</si>
  <si>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</si>
  <si>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</si>
  <si>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</si>
  <si>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</si>
  <si>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</si>
  <si>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</si>
  <si>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</si>
  <si>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</si>
  <si>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</si>
  <si>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</si>
  <si>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</si>
  <si>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</si>
  <si>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</si>
  <si>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</si>
  <si>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</si>
  <si>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</si>
  <si>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</si>
  <si>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</si>
  <si>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</si>
  <si>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</si>
  <si>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</si>
  <si>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</si>
  <si>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</si>
  <si>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</si>
  <si>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</si>
  <si>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</si>
  <si>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</si>
  <si>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</si>
  <si>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</si>
  <si>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</si>
  <si>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</si>
  <si>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</si>
  <si>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</si>
  <si>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</si>
  <si>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</si>
  <si>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</si>
  <si>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</si>
  <si>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</si>
  <si>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</si>
  <si>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</si>
  <si>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</si>
  <si>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</si>
  <si>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</si>
  <si>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</si>
  <si>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</si>
  <si>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</si>
  <si>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</si>
  <si>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</si>
  <si>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</si>
  <si>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</si>
  <si>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</si>
  <si>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</si>
  <si>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</si>
  <si>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</si>
  <si>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</si>
  <si>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</si>
  <si>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</si>
  <si>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</si>
  <si>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</si>
  <si>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</si>
  <si>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</si>
  <si>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</si>
  <si>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</si>
  <si>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</si>
  <si>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</si>
  <si>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</si>
  <si>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</si>
  <si>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</si>
  <si>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</si>
  <si>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</si>
  <si>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</si>
  <si>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</si>
  <si>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</si>
  <si>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</si>
  <si>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</si>
  <si>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</si>
  <si>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</si>
  <si>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</si>
  <si>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</si>
  <si>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</si>
  <si>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</si>
  <si>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</si>
  <si>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</si>
  <si>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</si>
  <si>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</si>
  <si>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</si>
  <si>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</si>
  <si>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</si>
  <si>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</si>
  <si>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</si>
  <si>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</si>
  <si>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</si>
  <si>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</si>
  <si>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</si>
  <si>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</si>
  <si>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</si>
  <si>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</si>
  <si>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</si>
  <si>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</si>
  <si>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</si>
  <si>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</si>
  <si>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</si>
  <si>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</si>
  <si>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</si>
  <si>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</si>
  <si>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</si>
  <si>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</si>
  <si>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</si>
  <si>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</si>
  <si>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</si>
  <si>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</si>
  <si>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</si>
  <si>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</si>
  <si>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</si>
  <si>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</si>
  <si>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</si>
  <si>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</si>
  <si>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</si>
  <si>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</si>
  <si>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</si>
  <si>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</si>
  <si>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</si>
  <si>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</si>
  <si>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</si>
  <si>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</si>
  <si>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</si>
  <si>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</si>
  <si>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</si>
  <si>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</si>
  <si>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</si>
  <si>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</si>
  <si>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</si>
  <si>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</si>
  <si>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</si>
  <si>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</si>
  <si>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</si>
  <si>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</si>
  <si>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</si>
  <si>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</si>
  <si>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</si>
  <si>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</si>
  <si>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</si>
  <si>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</si>
  <si>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</si>
  <si>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</si>
  <si>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</si>
  <si>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</si>
  <si>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</si>
  <si>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</si>
  <si>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</si>
  <si>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</si>
  <si>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</si>
  <si>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</si>
  <si>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</si>
  <si>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</si>
  <si>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</si>
  <si>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</si>
  <si>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</si>
  <si>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</si>
  <si>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</si>
  <si>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</si>
  <si>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</si>
  <si>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</si>
  <si>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</si>
  <si>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</si>
  <si>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</si>
  <si>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</si>
  <si>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</si>
  <si>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</si>
  <si>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</si>
  <si>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</si>
  <si>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</si>
  <si>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</si>
  <si>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</si>
  <si>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</si>
  <si>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</si>
  <si>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</si>
  <si>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</si>
  <si>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</si>
  <si>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</si>
  <si>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</si>
  <si>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</si>
  <si>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</si>
  <si>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</si>
  <si>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</si>
  <si>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</si>
  <si>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</si>
  <si>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</si>
  <si>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</si>
  <si>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</si>
  <si>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</si>
  <si>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</si>
  <si>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</si>
  <si>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</si>
  <si>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</si>
  <si>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</si>
  <si>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</si>
  <si>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</si>
  <si>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</si>
  <si>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</si>
  <si>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</si>
  <si>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</si>
  <si>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</si>
  <si>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</si>
  <si>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</si>
  <si>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</si>
  <si>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</si>
  <si>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</si>
  <si>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</si>
  <si>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</si>
  <si>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</si>
  <si>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</si>
  <si>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</si>
  <si>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</si>
  <si>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</si>
  <si>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</si>
  <si>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</si>
  <si>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</si>
  <si>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</si>
  <si>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</si>
  <si>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</si>
  <si>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</si>
  <si>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</si>
  <si>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</si>
  <si>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</si>
  <si>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</si>
  <si>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</si>
  <si>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</si>
  <si>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</si>
  <si>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</si>
  <si>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</si>
  <si>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</si>
  <si>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</si>
  <si>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</si>
  <si>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</si>
  <si>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</si>
  <si>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</si>
  <si>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</si>
  <si>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</si>
  <si>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</si>
  <si>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</si>
  <si>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</si>
  <si>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</si>
  <si>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</si>
  <si>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</si>
  <si>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</si>
  <si>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</si>
  <si>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</si>
  <si>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</si>
  <si>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</si>
  <si>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</si>
  <si>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</si>
  <si>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</si>
  <si>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</si>
  <si>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</si>
  <si>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</si>
  <si>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</si>
  <si>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</si>
  <si>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</si>
  <si>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</si>
  <si>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</si>
  <si>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</si>
  <si>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</si>
  <si>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</si>
  <si>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</si>
  <si>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</si>
  <si>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</si>
  <si>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</si>
  <si>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</si>
  <si>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</si>
  <si>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</si>
  <si>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</si>
  <si>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</si>
  <si>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</si>
  <si>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</si>
  <si>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</si>
  <si>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</si>
  <si>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</si>
  <si>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</si>
  <si>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</si>
  <si>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</si>
  <si>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</si>
  <si>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</si>
  <si>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</si>
  <si>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</si>
  <si>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</si>
  <si>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</si>
  <si>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</si>
  <si>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</si>
  <si>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</si>
  <si>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</si>
  <si>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</si>
  <si>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</si>
  <si>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</si>
  <si>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</si>
  <si>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</si>
  <si>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</si>
  <si>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</si>
  <si>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</si>
  <si>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</si>
  <si>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</si>
  <si>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</si>
  <si>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</si>
  <si>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</si>
  <si>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</si>
  <si>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</si>
  <si>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</si>
  <si>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</si>
  <si>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</si>
  <si>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</si>
  <si>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</si>
  <si>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</si>
  <si>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</si>
  <si>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</si>
  <si>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</si>
  <si>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</si>
  <si>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</si>
  <si>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</si>
  <si>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</si>
  <si>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</si>
  <si>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</si>
  <si>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</si>
  <si>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</si>
  <si>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</si>
  <si>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</si>
  <si>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</si>
  <si>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</si>
  <si>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</si>
  <si>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</si>
  <si>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</si>
  <si>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</si>
  <si>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</si>
  <si>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</si>
  <si>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</si>
  <si>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</si>
  <si>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</si>
  <si>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</si>
  <si>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</si>
  <si>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</si>
  <si>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</si>
  <si>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</si>
  <si>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</si>
  <si>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</si>
  <si>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</si>
  <si>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</si>
  <si>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</si>
  <si>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</si>
  <si>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</si>
  <si>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</si>
  <si>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</si>
  <si>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</si>
  <si>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</si>
  <si>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</si>
  <si>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</si>
  <si>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</si>
  <si>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</si>
  <si>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</si>
  <si>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</si>
  <si>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</si>
  <si>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</si>
  <si>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</si>
  <si>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</si>
  <si>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</si>
  <si>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</si>
  <si>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</si>
  <si>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</si>
  <si>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</si>
  <si>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</si>
  <si>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</si>
  <si>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</si>
  <si>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</si>
  <si>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</si>
  <si>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</si>
  <si>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</si>
  <si>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</si>
  <si>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</si>
  <si>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</si>
  <si>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</si>
  <si>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</si>
  <si>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</si>
  <si>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</si>
  <si>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</si>
  <si>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</si>
  <si>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</si>
  <si>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</si>
  <si>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</si>
  <si>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</si>
  <si>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</si>
  <si>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</si>
  <si>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</si>
  <si>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</si>
  <si>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</si>
  <si>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</si>
  <si>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</si>
  <si>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</si>
  <si>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</si>
  <si>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</si>
  <si>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</si>
  <si>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</si>
  <si>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</si>
  <si>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</si>
  <si>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</si>
  <si>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</si>
  <si>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</si>
  <si>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</si>
  <si>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</si>
  <si>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</si>
  <si>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</si>
  <si>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</si>
  <si>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</si>
  <si>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</si>
  <si>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</si>
  <si>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</si>
  <si>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</si>
  <si>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</si>
  <si>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</si>
  <si>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</si>
  <si>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</si>
  <si>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</si>
  <si>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</si>
  <si>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</si>
  <si>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</si>
  <si>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</si>
  <si>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</si>
  <si>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</si>
  <si>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</si>
  <si>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</si>
  <si>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</si>
  <si>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</si>
  <si>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</si>
  <si>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</si>
  <si>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</si>
  <si>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</si>
  <si>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</si>
  <si>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</si>
  <si>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</si>
  <si>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</si>
  <si>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</si>
  <si>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</si>
  <si>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</si>
  <si>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</si>
  <si>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</si>
  <si>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</si>
  <si>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</si>
  <si>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</si>
  <si>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</si>
  <si>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</si>
  <si>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</si>
  <si>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</si>
  <si>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</si>
  <si>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</si>
  <si>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</si>
  <si>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</si>
  <si>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</si>
  <si>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</si>
  <si>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</si>
  <si>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</si>
  <si>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</si>
  <si>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</si>
  <si>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</si>
  <si>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</si>
  <si>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</si>
  <si>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</si>
  <si>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</si>
  <si>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</si>
  <si>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</si>
  <si>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</si>
  <si>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</si>
  <si>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</si>
  <si>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</si>
  <si>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</si>
  <si>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</si>
  <si>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</si>
  <si>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</si>
  <si>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</si>
  <si>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</si>
  <si>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</si>
  <si>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</si>
  <si>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</si>
  <si>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</si>
  <si>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</si>
  <si>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</si>
  <si>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</si>
  <si>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</si>
  <si>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</si>
  <si>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</si>
  <si>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</si>
  <si>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</si>
  <si>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</si>
  <si>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</si>
  <si>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</si>
  <si>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</si>
  <si>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</si>
  <si>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</si>
  <si>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</si>
  <si>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</si>
  <si>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</si>
  <si>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</si>
  <si>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</si>
  <si>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</si>
  <si>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</si>
  <si>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</si>
  <si>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</si>
  <si>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</si>
  <si>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</si>
  <si>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</si>
  <si>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</si>
  <si>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</si>
  <si>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</si>
  <si>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</si>
  <si>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</si>
  <si>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</si>
  <si>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</si>
  <si>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</si>
  <si>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</si>
  <si>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</si>
  <si>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</si>
  <si>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</si>
  <si>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</si>
  <si>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</si>
  <si>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</si>
  <si>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</si>
  <si>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</si>
  <si>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</si>
  <si>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</si>
  <si>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</si>
  <si>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</si>
  <si>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</si>
  <si>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</si>
  <si>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</si>
  <si>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</si>
  <si>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</si>
  <si>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</si>
  <si>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</si>
  <si>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</si>
  <si>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</si>
  <si>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</si>
  <si>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</si>
  <si>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</si>
  <si>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</si>
  <si>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</si>
  <si>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</si>
  <si>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</si>
  <si>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</si>
  <si>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</si>
  <si>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</si>
  <si>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</si>
  <si>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</si>
  <si>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</si>
  <si>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</si>
  <si>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</si>
  <si>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</si>
  <si>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</si>
  <si>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</si>
  <si>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</si>
  <si>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</si>
  <si>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</si>
  <si>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</si>
  <si>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</si>
  <si>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</si>
  <si>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</si>
  <si>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</si>
  <si>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</si>
  <si>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</si>
  <si>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</si>
  <si>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</si>
  <si>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</si>
  <si>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</si>
  <si>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</si>
  <si>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</si>
  <si>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</si>
  <si>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</si>
  <si>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</si>
  <si>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</si>
  <si>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</si>
  <si>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</si>
  <si>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</si>
  <si>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</si>
  <si>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</si>
  <si>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</si>
  <si>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</si>
  <si>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</si>
  <si>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</si>
  <si>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</si>
  <si>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</si>
  <si>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</si>
  <si>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</si>
  <si>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</si>
  <si>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</si>
  <si>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</si>
  <si>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</si>
  <si>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</si>
  <si>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</si>
  <si>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</si>
  <si>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</si>
  <si>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</si>
  <si>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</si>
  <si>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</si>
  <si>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</si>
  <si>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</si>
  <si>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</si>
  <si>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</si>
  <si>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</si>
  <si>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</si>
  <si>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</si>
  <si>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</si>
  <si>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</si>
  <si>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</si>
  <si>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</si>
  <si>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</si>
  <si>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</si>
  <si>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</si>
  <si>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</si>
  <si>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</si>
  <si>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</si>
  <si>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</si>
  <si>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</si>
  <si>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</si>
  <si>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</si>
  <si>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</si>
  <si>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</si>
  <si>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</si>
  <si>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</si>
  <si>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</si>
  <si>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</si>
  <si>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</si>
  <si>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</si>
  <si>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</si>
  <si>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</si>
  <si>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</si>
  <si>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</si>
  <si>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</si>
  <si>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</si>
  <si>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</si>
  <si>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</si>
  <si>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</si>
  <si>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</si>
  <si>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</si>
  <si>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</si>
  <si>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</si>
  <si>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</si>
  <si>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</si>
  <si>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</si>
  <si>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</si>
  <si>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</si>
  <si>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</si>
  <si>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</si>
  <si>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</si>
  <si>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</si>
  <si>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</si>
  <si>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</si>
  <si>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</si>
  <si>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</si>
  <si>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</si>
  <si>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</si>
  <si>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</si>
  <si>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</si>
  <si>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</si>
  <si>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</si>
  <si>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</si>
  <si>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</si>
  <si>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</si>
  <si>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</si>
  <si>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</si>
  <si>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</si>
  <si>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</si>
  <si>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</si>
  <si>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</si>
  <si>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</si>
  <si>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</si>
  <si>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</si>
  <si>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</si>
  <si>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</si>
  <si>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</si>
  <si>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</si>
  <si>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</si>
  <si>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</si>
  <si>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</si>
  <si>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</si>
  <si>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</si>
  <si>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</si>
  <si>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</si>
  <si>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</si>
  <si>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</si>
  <si>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</si>
  <si>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</si>
  <si>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</si>
  <si>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</si>
  <si>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</si>
  <si>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</si>
  <si>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</si>
  <si>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</si>
  <si>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</si>
  <si>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</si>
  <si>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</si>
  <si>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</si>
  <si>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</si>
  <si>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</si>
  <si>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</si>
  <si>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</si>
  <si>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</si>
  <si>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</si>
  <si>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</si>
  <si>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</si>
  <si>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</si>
  <si>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</si>
  <si>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</si>
  <si>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</si>
  <si>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</si>
  <si>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</si>
  <si>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</si>
  <si>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</si>
  <si>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</si>
  <si>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</si>
  <si>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</si>
  <si>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</si>
  <si>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</si>
  <si>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</si>
  <si>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</si>
  <si>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</si>
  <si>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</si>
  <si>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</si>
  <si>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</si>
  <si>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</si>
  <si>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</si>
  <si>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</si>
  <si>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</si>
  <si>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</si>
  <si>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</si>
  <si>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</si>
  <si>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</si>
  <si>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</si>
  <si>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</si>
  <si>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</si>
  <si>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</si>
  <si>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</si>
  <si>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</si>
  <si>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</si>
  <si>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</si>
  <si>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</si>
  <si>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</si>
  <si>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</si>
  <si>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</si>
  <si>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</si>
  <si>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</si>
  <si>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</si>
  <si>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</si>
  <si>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</si>
  <si>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</si>
  <si>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</si>
  <si>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</si>
  <si>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</si>
  <si>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</si>
  <si>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</si>
  <si>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</si>
  <si>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</si>
  <si>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</si>
  <si>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</si>
  <si>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</si>
  <si>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</si>
  <si>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</si>
  <si>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</si>
  <si>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</si>
  <si>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</si>
  <si>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</si>
  <si>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</si>
  <si>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</si>
  <si>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</si>
  <si>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</si>
  <si>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</si>
  <si>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</si>
  <si>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</si>
  <si>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</si>
  <si>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</si>
  <si>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</si>
  <si>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</si>
  <si>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</si>
  <si>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</si>
  <si>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</si>
  <si>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</si>
  <si>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</si>
  <si>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</si>
  <si>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</si>
  <si>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</si>
  <si>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</si>
  <si>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</si>
  <si>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</si>
  <si>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</si>
  <si>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</si>
  <si>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</si>
  <si>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</si>
  <si>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</si>
  <si>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</si>
  <si>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</si>
  <si>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</si>
  <si>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</si>
  <si>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</si>
  <si>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</si>
  <si>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</si>
  <si>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</si>
  <si>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</si>
  <si>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</si>
  <si>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</si>
  <si>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</si>
  <si>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</si>
  <si>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</si>
  <si>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</si>
  <si>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</si>
  <si>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</si>
  <si>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</si>
  <si>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</si>
  <si>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</si>
  <si>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</si>
  <si>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</si>
  <si>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</si>
  <si>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</si>
  <si>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</si>
  <si>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</si>
  <si>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</si>
  <si>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</si>
  <si>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</si>
  <si>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</si>
  <si>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</si>
  <si>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</si>
  <si>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</si>
  <si>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</si>
  <si>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</si>
  <si>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</si>
  <si>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</si>
  <si>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</si>
  <si>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</si>
  <si>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</si>
  <si>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</si>
  <si>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</si>
  <si>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</si>
  <si>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</si>
  <si>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</si>
  <si>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</si>
  <si>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</si>
  <si>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</si>
  <si>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</si>
  <si>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</si>
  <si>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</si>
  <si>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</si>
  <si>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</si>
  <si>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</si>
  <si>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</si>
  <si>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</si>
  <si>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</si>
  <si>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</si>
  <si>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</si>
  <si>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</si>
  <si>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</si>
  <si>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</si>
  <si>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</si>
  <si>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</si>
  <si>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</si>
  <si>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</si>
  <si>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</si>
  <si>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</si>
  <si>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</si>
  <si>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</si>
  <si>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</si>
  <si>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</si>
  <si>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</si>
  <si>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</si>
  <si>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</si>
  <si>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</si>
  <si>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</si>
  <si>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</si>
  <si>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</si>
  <si>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</si>
  <si>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</si>
  <si>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</si>
  <si>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</si>
  <si>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</si>
  <si>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</si>
  <si>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</si>
  <si>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</si>
  <si>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</si>
  <si>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</si>
  <si>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</si>
  <si>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</si>
  <si>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</si>
  <si>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</si>
  <si>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</si>
  <si>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</si>
  <si>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</si>
  <si>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</si>
  <si>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</si>
  <si>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</si>
  <si>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</si>
  <si>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</si>
  <si>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</si>
  <si>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</si>
  <si>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</si>
  <si>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</si>
  <si>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</si>
  <si>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</si>
  <si>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</si>
  <si>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</si>
  <si>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</si>
  <si>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</si>
  <si>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</si>
  <si>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</si>
  <si>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</si>
  <si>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</si>
  <si>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</si>
  <si>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</si>
  <si>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</si>
  <si>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</si>
  <si>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</si>
  <si>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</si>
  <si>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</si>
  <si>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</si>
  <si>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</si>
  <si>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</si>
  <si>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</si>
  <si>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</si>
  <si>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</si>
  <si>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</si>
  <si>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</si>
  <si>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</si>
  <si>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</si>
  <si>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</si>
  <si>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</si>
  <si>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</si>
  <si>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</si>
  <si>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</si>
  <si>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</si>
  <si>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</si>
  <si>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</si>
  <si>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</si>
  <si>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</si>
  <si>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</si>
  <si>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</si>
  <si>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</si>
  <si>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</si>
  <si>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</si>
  <si>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</si>
  <si>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</si>
  <si>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</si>
  <si>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</si>
  <si>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</si>
  <si>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</si>
  <si>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</si>
  <si>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</si>
  <si>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</si>
  <si>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</si>
  <si>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</si>
  <si>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</si>
  <si>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</si>
  <si>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</si>
  <si>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</si>
  <si>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</si>
  <si>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</si>
  <si>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</si>
  <si>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</si>
  <si>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</si>
  <si>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</si>
  <si>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</si>
  <si>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</si>
  <si>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</si>
  <si>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</si>
  <si>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</si>
  <si>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</si>
  <si>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</si>
  <si>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</si>
  <si>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</si>
  <si>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</si>
  <si>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</si>
  <si>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</si>
  <si>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</si>
  <si>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</si>
  <si>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</si>
  <si>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</si>
  <si>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</si>
  <si>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</si>
  <si>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</si>
  <si>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</si>
  <si>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</si>
  <si>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</si>
  <si>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</si>
  <si>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</si>
  <si>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</si>
  <si>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</si>
  <si>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</si>
  <si>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</si>
  <si>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</si>
  <si>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</si>
  <si>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</si>
  <si>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</si>
  <si>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</si>
  <si>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</si>
  <si>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</si>
  <si>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</si>
  <si>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</si>
  <si>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</si>
  <si>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</si>
  <si>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</si>
  <si>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</si>
  <si>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</si>
  <si>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</si>
  <si>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</si>
  <si>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</si>
  <si>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</si>
  <si>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</si>
  <si>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</si>
  <si>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</si>
  <si>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</si>
  <si>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</si>
  <si>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</si>
  <si>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</si>
  <si>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</si>
  <si>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</si>
  <si>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</si>
  <si>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</si>
  <si>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</si>
  <si>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</si>
  <si>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</si>
  <si>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</si>
  <si>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</si>
  <si>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</si>
  <si>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</si>
  <si>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</si>
  <si>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</si>
  <si>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</si>
  <si>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</si>
  <si>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</si>
  <si>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</si>
  <si>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</si>
  <si>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</si>
  <si>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</si>
  <si>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</si>
  <si>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</si>
  <si>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</si>
  <si>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</si>
  <si>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</si>
  <si>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</si>
  <si>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</si>
  <si>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</si>
  <si>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</si>
  <si>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</si>
  <si>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</si>
  <si>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</si>
  <si>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</si>
  <si>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</si>
  <si>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</si>
  <si>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</si>
  <si>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</si>
  <si>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</si>
  <si>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</si>
  <si>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</si>
  <si>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</si>
  <si>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</si>
  <si>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</si>
  <si>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</si>
  <si>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</si>
  <si>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</si>
  <si>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</si>
  <si>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</si>
  <si>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</si>
  <si>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</si>
  <si>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</si>
  <si>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</si>
  <si>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</si>
  <si>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</si>
  <si>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</si>
  <si>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</si>
  <si>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</si>
  <si>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</si>
  <si>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</si>
  <si>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</si>
  <si>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</si>
  <si>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</si>
  <si>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</si>
  <si>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</si>
  <si>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</si>
  <si>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</si>
  <si>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</si>
  <si>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</si>
  <si>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</si>
  <si>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</si>
  <si>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</si>
  <si>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</si>
  <si>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</si>
  <si>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</si>
  <si>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</si>
  <si>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</si>
  <si>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</si>
  <si>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</si>
  <si>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</si>
  <si>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</si>
  <si>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</si>
  <si>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</si>
  <si>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</si>
  <si>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</si>
  <si>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</si>
  <si>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</si>
  <si>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</si>
  <si>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</si>
  <si>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</si>
  <si>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</si>
  <si>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</si>
  <si>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</si>
  <si>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</si>
  <si>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</si>
  <si>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</si>
  <si>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</si>
  <si>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</si>
  <si>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</si>
  <si>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</si>
  <si>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</si>
  <si>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</si>
  <si>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</si>
  <si>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</si>
  <si>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</si>
  <si>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</si>
  <si>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</si>
  <si>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</si>
  <si>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</si>
  <si>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</si>
  <si>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</si>
  <si>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</si>
  <si>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</si>
  <si>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</si>
  <si>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</si>
  <si>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</si>
  <si>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</si>
  <si>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</si>
  <si>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</si>
  <si>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</si>
  <si>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</si>
  <si>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</si>
  <si>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</si>
  <si>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</si>
  <si>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</si>
  <si>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</si>
  <si>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</si>
  <si>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</si>
  <si>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</si>
  <si>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</si>
  <si>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</si>
  <si>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</si>
  <si>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</si>
  <si>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</si>
  <si>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</si>
  <si>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</si>
  <si>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</si>
  <si>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</si>
  <si>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</si>
  <si>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</si>
  <si>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</si>
  <si>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</si>
  <si>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</si>
  <si>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</si>
  <si>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</si>
  <si>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</si>
  <si>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</si>
  <si>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</si>
  <si>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</si>
  <si>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</si>
  <si>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</si>
  <si>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</si>
  <si>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</si>
  <si>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</si>
  <si>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</si>
  <si>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</si>
  <si>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</si>
  <si>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</si>
  <si>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</si>
  <si>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</si>
  <si>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</si>
  <si>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</si>
  <si>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</si>
  <si>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</si>
  <si>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</si>
  <si>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</si>
  <si>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</si>
  <si>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</si>
  <si>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</si>
  <si>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</si>
  <si>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</si>
  <si>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</si>
  <si>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</si>
  <si>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</si>
  <si>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</si>
  <si>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</si>
  <si>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</si>
  <si>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</si>
  <si>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</si>
  <si>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</si>
  <si>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</si>
  <si>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</si>
  <si>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</si>
  <si>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</si>
  <si>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</si>
  <si>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</si>
  <si>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</si>
  <si>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</si>
  <si>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</si>
  <si>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</si>
  <si>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</si>
  <si>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</si>
  <si>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</si>
  <si>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</si>
  <si>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</si>
  <si>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</si>
  <si>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</si>
  <si>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</si>
  <si>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</si>
  <si>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</si>
  <si>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</si>
  <si>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</si>
  <si>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</si>
  <si>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</si>
  <si>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</si>
  <si>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</si>
  <si>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</si>
  <si>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</si>
  <si>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</si>
  <si>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</si>
  <si>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</si>
  <si>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</si>
  <si>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</si>
  <si>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</si>
  <si>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</si>
  <si>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</si>
  <si>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</si>
  <si>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</si>
  <si>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</si>
  <si>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</si>
  <si>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</si>
  <si>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</si>
  <si>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</si>
  <si>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</si>
  <si>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</si>
  <si>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</si>
  <si>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</si>
  <si>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</si>
  <si>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</si>
  <si>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</si>
  <si>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</si>
  <si>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</si>
  <si>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</si>
  <si>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</si>
  <si>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</si>
  <si>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</si>
  <si>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</si>
  <si>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</si>
  <si>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</si>
  <si>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</si>
  <si>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</si>
  <si>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</si>
  <si>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</si>
  <si>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</si>
  <si>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</si>
  <si>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</si>
  <si>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</si>
  <si>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</si>
  <si>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</si>
  <si>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</si>
  <si>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</si>
  <si>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</si>
  <si>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</si>
  <si>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</si>
  <si>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</si>
  <si>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</si>
  <si>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</si>
  <si>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</si>
  <si>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</si>
  <si>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</si>
  <si>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</si>
  <si>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</si>
  <si>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</si>
  <si>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</si>
  <si>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</si>
  <si>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</si>
  <si>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</si>
  <si>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</si>
  <si>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</si>
  <si>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</si>
  <si>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</si>
  <si>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</si>
  <si>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</si>
  <si>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</si>
  <si>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</si>
  <si>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</si>
  <si>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</si>
  <si>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</si>
  <si>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</si>
  <si>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</si>
  <si>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</si>
  <si>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</si>
  <si>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</si>
  <si>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</si>
  <si>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</si>
  <si>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</si>
  <si>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</si>
  <si>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</si>
  <si>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</si>
  <si>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</si>
  <si>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</si>
  <si>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</si>
  <si>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</si>
  <si>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</si>
  <si>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</si>
  <si>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</si>
  <si>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</si>
  <si>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</si>
  <si>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</si>
  <si>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</si>
  <si>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</si>
  <si>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</si>
  <si>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</si>
  <si>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</si>
  <si>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</si>
  <si>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</si>
  <si>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</si>
  <si>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</si>
  <si>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</si>
  <si>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</si>
  <si>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</si>
  <si>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</si>
  <si>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</si>
  <si>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</si>
  <si>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</si>
  <si>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</si>
  <si>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</si>
  <si>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</si>
  <si>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</si>
  <si>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</si>
  <si>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</si>
  <si>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</si>
  <si>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</si>
  <si>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</si>
  <si>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</si>
  <si>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</si>
  <si>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</si>
  <si>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</si>
  <si>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</si>
  <si>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</si>
  <si>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</si>
  <si>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</si>
  <si>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</si>
  <si>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</si>
  <si>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</si>
  <si>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</si>
  <si>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</si>
  <si>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</si>
  <si>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</si>
  <si>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</si>
  <si>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</si>
  <si>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</si>
  <si>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</si>
  <si>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</si>
  <si>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</si>
  <si>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</si>
  <si>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</si>
  <si>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</si>
  <si>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</si>
  <si>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</si>
  <si>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</si>
  <si>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</si>
  <si>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</si>
  <si>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</si>
  <si>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</si>
  <si>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</si>
  <si>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</si>
  <si>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</si>
  <si>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</si>
  <si>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</si>
  <si>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</si>
  <si>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</si>
  <si>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</si>
  <si>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</si>
  <si>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</si>
  <si>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</si>
  <si>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</si>
  <si>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</si>
  <si>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</si>
  <si>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</si>
  <si>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</si>
  <si>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</si>
  <si>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</si>
  <si>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</si>
  <si>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</si>
  <si>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</si>
  <si>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</si>
  <si>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</si>
  <si>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</si>
  <si>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</si>
  <si>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</si>
  <si>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</si>
  <si>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</si>
  <si>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</si>
  <si>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</si>
  <si>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</si>
  <si>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</si>
  <si>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</si>
  <si>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</si>
  <si>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</si>
  <si>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</si>
  <si>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</si>
  <si>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</si>
  <si>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</si>
  <si>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</si>
  <si>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</si>
  <si>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</si>
  <si>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</si>
  <si>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</si>
  <si>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</si>
  <si>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</si>
  <si>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</si>
  <si>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</si>
  <si>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</si>
  <si>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</si>
  <si>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</si>
  <si>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</si>
  <si>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</si>
  <si>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</si>
  <si>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</si>
  <si>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</si>
  <si>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</si>
  <si>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</si>
  <si>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</si>
  <si>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</si>
  <si>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</si>
  <si>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</si>
  <si>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</si>
  <si>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</si>
  <si>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</si>
  <si>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</si>
  <si>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</si>
  <si>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</si>
  <si>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</si>
  <si>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</si>
  <si>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</si>
  <si>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</si>
  <si>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</si>
  <si>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</si>
  <si>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</si>
  <si>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</si>
  <si>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</si>
  <si>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</si>
  <si>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</si>
  <si>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</si>
  <si>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</si>
  <si>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</si>
  <si>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</si>
  <si>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</si>
  <si>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</si>
  <si>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</si>
  <si>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</si>
  <si>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</si>
  <si>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</si>
  <si>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</si>
  <si>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</si>
  <si>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</si>
  <si>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</si>
  <si>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</si>
  <si>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</si>
  <si>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</si>
  <si>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</si>
  <si>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</si>
  <si>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</si>
  <si>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</si>
  <si>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</si>
  <si>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</si>
  <si>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</si>
  <si>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</si>
  <si>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</si>
  <si>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</si>
  <si>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</si>
  <si>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</si>
  <si>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</si>
  <si>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</si>
  <si>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</si>
  <si>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</si>
  <si>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</si>
  <si>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</si>
  <si>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</si>
  <si>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</si>
  <si>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</si>
  <si>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</si>
  <si>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</si>
  <si>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</si>
  <si>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</si>
  <si>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</si>
  <si>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</si>
  <si>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</si>
  <si>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</si>
  <si>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</si>
  <si>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</si>
  <si>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</si>
  <si>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</si>
  <si>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</si>
  <si>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</si>
  <si>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</si>
  <si>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</si>
  <si>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</si>
  <si>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</si>
  <si>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</si>
  <si>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</si>
  <si>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</si>
  <si>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</si>
  <si>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</si>
  <si>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</si>
  <si>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</si>
  <si>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</si>
  <si>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</si>
  <si>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</si>
  <si>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</si>
  <si>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</si>
  <si>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</si>
  <si>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</si>
  <si>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</si>
  <si>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</si>
  <si>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</si>
  <si>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</si>
  <si>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</si>
  <si>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</si>
  <si>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</si>
  <si>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</si>
  <si>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</si>
  <si>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</si>
  <si>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</si>
  <si>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</si>
  <si>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</si>
  <si>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</si>
  <si>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</si>
  <si>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</si>
  <si>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</si>
  <si>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</si>
  <si>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</si>
  <si>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</si>
  <si>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</si>
  <si>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</si>
  <si>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</si>
  <si>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</si>
  <si>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</si>
  <si>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</si>
  <si>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</si>
  <si>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</si>
  <si>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</si>
  <si>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</si>
  <si>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</si>
  <si>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</si>
  <si>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</si>
  <si>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</si>
  <si>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</si>
  <si>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</si>
  <si>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</si>
  <si>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</si>
  <si>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</si>
  <si>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</si>
  <si>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</si>
  <si>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</si>
  <si>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</si>
  <si>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</si>
  <si>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</si>
  <si>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</si>
  <si>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</si>
  <si>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</si>
  <si>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</si>
  <si>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</si>
  <si>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</si>
  <si>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</si>
  <si>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</si>
  <si>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</si>
  <si>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</si>
  <si>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</si>
  <si>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</si>
  <si>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</si>
  <si>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</si>
  <si>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</si>
  <si>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</si>
  <si>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</si>
  <si>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</si>
  <si>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</si>
  <si>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</si>
  <si>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</si>
  <si>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</si>
  <si>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</si>
  <si>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</si>
  <si>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</si>
  <si>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</si>
  <si>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</si>
  <si>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</si>
  <si>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</si>
  <si>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</si>
  <si>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</si>
  <si>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</si>
  <si>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</si>
  <si>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</si>
  <si>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</si>
  <si>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</si>
  <si>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</si>
  <si>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</si>
  <si>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</si>
  <si>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</si>
  <si>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</si>
  <si>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</si>
  <si>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</si>
  <si>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</si>
  <si>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</si>
  <si>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</si>
  <si>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</si>
  <si>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</si>
  <si>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</si>
  <si>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</si>
  <si>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</si>
  <si>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</si>
  <si>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</si>
  <si>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</si>
  <si>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</si>
  <si>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</si>
  <si>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</si>
  <si>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</si>
  <si>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</si>
  <si>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</si>
  <si>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</si>
  <si>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</si>
  <si>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</si>
  <si>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</si>
  <si>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</si>
  <si>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</si>
  <si>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</si>
  <si>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</si>
  <si>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</si>
  <si>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</si>
  <si>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</si>
  <si>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</si>
  <si>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</si>
  <si>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</si>
  <si>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</si>
  <si>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</si>
  <si>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</si>
  <si>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</si>
  <si>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</si>
  <si>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</si>
  <si>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</si>
  <si>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</si>
  <si>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</si>
  <si>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</si>
  <si>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</si>
  <si>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</si>
  <si>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</si>
  <si>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</si>
  <si>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</si>
  <si>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</si>
  <si>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</si>
  <si>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</si>
  <si>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</si>
  <si>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</si>
  <si>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</si>
  <si>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</si>
  <si>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</si>
  <si>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</si>
  <si>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</si>
  <si>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</si>
  <si>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</si>
  <si>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</si>
  <si>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</si>
  <si>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</si>
  <si>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</si>
  <si>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</si>
  <si>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</si>
  <si>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</si>
  <si>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</si>
  <si>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</si>
  <si>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</si>
  <si>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</si>
  <si>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</si>
  <si>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</si>
  <si>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</si>
  <si>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</si>
  <si>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</si>
  <si>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</si>
  <si>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</si>
  <si>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</si>
  <si>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</si>
  <si>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</si>
  <si>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</si>
  <si>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</si>
  <si>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</si>
  <si>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</si>
  <si>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</si>
  <si>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</si>
  <si>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</si>
  <si>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</si>
  <si>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</si>
  <si>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</si>
  <si>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</si>
  <si>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</si>
  <si>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</si>
  <si>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</si>
  <si>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</si>
  <si>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</si>
  <si>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</si>
  <si>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</si>
  <si>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</si>
  <si>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</si>
  <si>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</si>
  <si>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</si>
  <si>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</si>
  <si>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</si>
  <si>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</si>
  <si>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</si>
  <si>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</si>
  <si>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</si>
  <si>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</si>
  <si>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</si>
  <si>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</si>
  <si>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</si>
  <si>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</si>
  <si>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</si>
  <si>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</si>
  <si>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</si>
  <si>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</si>
  <si>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</si>
  <si>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</si>
  <si>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</si>
  <si>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</si>
  <si>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</si>
  <si>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</si>
  <si>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</si>
  <si>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</si>
  <si>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</si>
  <si>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</si>
  <si>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</si>
  <si>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</si>
  <si>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</si>
  <si>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</si>
  <si>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</si>
  <si>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</si>
  <si>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</si>
  <si>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</si>
  <si>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</si>
  <si>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</si>
  <si>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</si>
  <si>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</si>
  <si>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</si>
  <si>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</si>
  <si>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</si>
  <si>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</si>
  <si>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</si>
  <si>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</si>
  <si>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</si>
  <si>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</si>
  <si>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</si>
  <si>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</si>
  <si>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</si>
  <si>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</si>
  <si>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</si>
  <si>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</si>
  <si>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</si>
  <si>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</si>
  <si>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</si>
  <si>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</si>
  <si>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</si>
  <si>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</si>
  <si>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</si>
  <si>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</si>
  <si>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</si>
  <si>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</si>
  <si>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</si>
  <si>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</si>
  <si>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</si>
  <si>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</si>
  <si>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</si>
  <si>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</si>
  <si>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</si>
  <si>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</si>
  <si>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</si>
  <si>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</si>
  <si>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</si>
  <si>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</si>
  <si>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</si>
  <si>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</si>
  <si>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</si>
  <si>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</si>
  <si>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</si>
  <si>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</si>
  <si>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</si>
  <si>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</si>
  <si>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</si>
  <si>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</si>
  <si>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</si>
  <si>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</si>
  <si>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</si>
  <si>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</si>
  <si>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</si>
  <si>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</si>
  <si>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</si>
  <si>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</si>
  <si>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</si>
  <si>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</si>
  <si>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</si>
  <si>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</si>
  <si>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</si>
  <si>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</si>
  <si>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</si>
  <si>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</si>
  <si>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</si>
  <si>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</si>
  <si>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</si>
  <si>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</si>
  <si>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</si>
  <si>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</si>
  <si>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</si>
  <si>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</si>
  <si>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</si>
  <si>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</si>
  <si>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</si>
  <si>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</si>
  <si>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</si>
  <si>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</si>
  <si>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</si>
  <si>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</si>
  <si>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</si>
  <si>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</si>
  <si>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</si>
  <si>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</si>
  <si>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</si>
  <si>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</si>
  <si>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</si>
  <si>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</si>
  <si>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</si>
  <si>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</si>
  <si>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</si>
  <si>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</si>
  <si>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</si>
  <si>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</si>
  <si>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</si>
  <si>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</si>
  <si>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</si>
  <si>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</si>
  <si>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</si>
  <si>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</si>
  <si>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</si>
  <si>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</si>
  <si>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</si>
  <si>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</si>
  <si>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</si>
  <si>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</si>
  <si>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</si>
  <si>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</si>
  <si>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</si>
  <si>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</si>
  <si>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</si>
  <si>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</si>
  <si>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</si>
  <si>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</si>
  <si>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</si>
  <si>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</si>
  <si>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</si>
  <si>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</si>
  <si>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</si>
  <si>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</si>
  <si>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</si>
  <si>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</si>
  <si>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</si>
  <si>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</si>
  <si>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</si>
  <si>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</si>
  <si>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</si>
  <si>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</si>
  <si>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</si>
  <si>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</si>
  <si>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</si>
  <si>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</si>
  <si>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</si>
  <si>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</si>
  <si>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</si>
  <si>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</si>
  <si>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</si>
  <si>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</si>
  <si>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</si>
  <si>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</si>
  <si>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</si>
  <si>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</si>
  <si>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</si>
  <si>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</si>
  <si>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</si>
  <si>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</si>
  <si>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</si>
  <si>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</si>
  <si>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</si>
  <si>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</si>
  <si>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</si>
  <si>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</si>
  <si>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</si>
  <si>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</si>
  <si>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</si>
  <si>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</si>
  <si>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</si>
  <si>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</si>
  <si>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</si>
  <si>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</si>
  <si>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</si>
  <si>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</si>
  <si>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</si>
  <si>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</si>
  <si>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</si>
  <si>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</si>
  <si>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</si>
  <si>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</si>
  <si>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</si>
  <si>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</si>
  <si>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</si>
  <si>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</si>
  <si>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</si>
  <si>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</si>
  <si>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</si>
  <si>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</si>
  <si>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</si>
  <si>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</si>
  <si>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</si>
  <si>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</si>
  <si>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</si>
  <si>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</si>
  <si>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</si>
  <si>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</si>
  <si>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</si>
  <si>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</si>
  <si>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</si>
  <si>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</si>
  <si>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</si>
  <si>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</si>
  <si>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</si>
  <si>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</si>
  <si>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</si>
  <si>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</si>
  <si>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</si>
  <si>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</si>
  <si>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</si>
  <si>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</si>
  <si>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</si>
  <si>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</si>
  <si>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</si>
  <si>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</si>
  <si>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</si>
  <si>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</si>
  <si>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</si>
  <si>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</si>
  <si>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</si>
  <si>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</si>
  <si>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</si>
  <si>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</si>
  <si>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</si>
  <si>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</si>
  <si>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</si>
  <si>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</si>
  <si>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</si>
  <si>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</si>
  <si>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</si>
  <si>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</si>
  <si>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</si>
  <si>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</si>
  <si>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</si>
  <si>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</si>
  <si>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</si>
  <si>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</si>
  <si>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</si>
  <si>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</si>
  <si>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</si>
  <si>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</si>
  <si>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</si>
  <si>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</si>
  <si>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</si>
  <si>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</si>
  <si>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</si>
  <si>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</si>
  <si>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</si>
  <si>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</si>
  <si>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</si>
  <si>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</si>
  <si>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</si>
  <si>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</si>
  <si>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</si>
  <si>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</si>
  <si>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</si>
  <si>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</si>
  <si>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</si>
  <si>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</si>
  <si>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</si>
  <si>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</si>
  <si>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</si>
  <si>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</si>
  <si>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</si>
  <si>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</si>
  <si>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</si>
  <si>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</si>
  <si>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</si>
  <si>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</si>
  <si>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</si>
  <si>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</si>
  <si>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</si>
  <si>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</si>
  <si>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</si>
  <si>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</si>
  <si>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</si>
  <si>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</si>
  <si>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</si>
  <si>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</si>
  <si>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</si>
  <si>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</si>
  <si>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</si>
  <si>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</si>
  <si>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</si>
  <si>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</si>
  <si>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</si>
  <si>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</si>
  <si>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</si>
  <si>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</si>
  <si>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</si>
  <si>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</si>
  <si>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</si>
  <si>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</si>
  <si>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</si>
  <si>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</si>
  <si>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</si>
  <si>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</si>
  <si>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</si>
  <si>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</si>
  <si>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</si>
  <si>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</si>
  <si>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</si>
  <si>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</si>
  <si>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</si>
  <si>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</si>
  <si>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</si>
  <si>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</si>
  <si>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</si>
  <si>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</si>
  <si>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</si>
  <si>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</si>
  <si>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</si>
  <si>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</si>
  <si>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</si>
  <si>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</si>
  <si>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</si>
  <si>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</si>
  <si>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</si>
  <si>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</si>
  <si>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</si>
  <si>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</si>
  <si>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</si>
  <si>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</si>
  <si>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</si>
  <si>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</si>
  <si>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</si>
  <si>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</si>
  <si>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</si>
  <si>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</si>
  <si>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</si>
  <si>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</si>
  <si>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</si>
  <si>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</si>
  <si>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</si>
  <si>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</si>
  <si>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</si>
  <si>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</si>
  <si>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</si>
  <si>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</si>
  <si>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</si>
  <si>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</si>
  <si>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</si>
  <si>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</si>
  <si>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</si>
  <si>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</si>
  <si>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</si>
  <si>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</si>
  <si>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</si>
  <si>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</si>
  <si>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</si>
  <si>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</si>
  <si>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</si>
  <si>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</si>
  <si>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</si>
  <si>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</si>
  <si>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</si>
  <si>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</si>
  <si>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</si>
  <si>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</si>
  <si>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</si>
  <si>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</si>
  <si>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</si>
  <si>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</si>
  <si>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</si>
  <si>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</si>
  <si>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</si>
  <si>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</si>
  <si>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</si>
  <si>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</si>
  <si>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</si>
  <si>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</si>
  <si>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</si>
  <si>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</si>
  <si>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</si>
  <si>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</si>
  <si>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</si>
  <si>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</si>
  <si>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</si>
  <si>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</si>
  <si>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</si>
  <si>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</si>
  <si>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</si>
  <si>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</si>
  <si>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</si>
  <si>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</si>
  <si>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</si>
  <si>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</si>
  <si>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</si>
  <si>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</si>
  <si>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</si>
  <si>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</si>
  <si>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</si>
  <si>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</si>
  <si>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</si>
  <si>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</si>
  <si>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</si>
  <si>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</si>
  <si>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</si>
  <si>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</si>
  <si>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</si>
  <si>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</si>
  <si>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</si>
  <si>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</si>
  <si>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</si>
  <si>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</si>
  <si>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</si>
  <si>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</si>
  <si>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</si>
  <si>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</si>
  <si>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</si>
  <si>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</si>
  <si>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</si>
  <si>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</si>
  <si>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</si>
  <si>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</si>
  <si>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</si>
  <si>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</si>
  <si>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</si>
  <si>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</si>
  <si>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</si>
  <si>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</si>
  <si>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</si>
  <si>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</si>
  <si>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</si>
  <si>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</si>
  <si>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</si>
  <si>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</si>
  <si>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</si>
  <si>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</si>
  <si>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</si>
  <si>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</si>
  <si>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</si>
  <si>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</si>
  <si>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</si>
  <si>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</si>
  <si>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</si>
  <si>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</si>
  <si>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</si>
  <si>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</si>
  <si>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</si>
  <si>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</si>
  <si>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</si>
  <si>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</si>
  <si>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</si>
  <si>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</si>
  <si>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</si>
  <si>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</si>
  <si>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</si>
  <si>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</si>
  <si>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</si>
  <si>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</si>
  <si>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</si>
  <si>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</si>
  <si>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</si>
  <si>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</si>
  <si>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</si>
  <si>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</si>
  <si>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</si>
  <si>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</si>
  <si>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</si>
  <si>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</si>
  <si>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</si>
  <si>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</si>
  <si>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</si>
  <si>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</si>
  <si>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</si>
  <si>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</si>
  <si>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</si>
  <si>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</si>
  <si>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</si>
  <si>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</si>
  <si>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</si>
  <si>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</si>
  <si>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</si>
  <si>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</si>
  <si>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</si>
  <si>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</si>
  <si>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</si>
  <si>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</si>
  <si>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</si>
  <si>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</si>
  <si>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</si>
  <si>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</si>
  <si>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</si>
  <si>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</si>
  <si>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</si>
  <si>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</si>
  <si>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</si>
  <si>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</si>
  <si>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</si>
  <si>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</si>
  <si>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</si>
  <si>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</si>
  <si>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</si>
  <si>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</si>
  <si>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</si>
  <si>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</si>
  <si>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</si>
  <si>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</si>
  <si>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</si>
  <si>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</si>
  <si>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</si>
  <si>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</si>
  <si>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</si>
  <si>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</si>
  <si>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</si>
  <si>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</si>
  <si>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</si>
  <si>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</si>
  <si>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</si>
  <si>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</si>
  <si>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</si>
  <si>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</si>
  <si>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</si>
  <si>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</si>
  <si>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</si>
  <si>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</si>
  <si>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</si>
  <si>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</si>
  <si>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</si>
  <si>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</si>
  <si>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</si>
  <si>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</si>
  <si>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</si>
  <si>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</si>
  <si>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</si>
  <si>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</si>
  <si>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</si>
  <si>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</si>
  <si>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</si>
  <si>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</si>
  <si>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</si>
  <si>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</si>
  <si>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</si>
  <si>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</si>
  <si>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</si>
  <si>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</si>
  <si>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</si>
  <si>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</si>
  <si>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</si>
  <si>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</si>
  <si>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</si>
  <si>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</si>
  <si>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</si>
  <si>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</si>
  <si>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</si>
  <si>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</si>
  <si>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</si>
  <si>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</si>
  <si>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</si>
  <si>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</si>
  <si>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</si>
  <si>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</si>
  <si>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</si>
  <si>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</si>
  <si>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</si>
  <si>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</si>
  <si>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</si>
  <si>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</si>
  <si>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</si>
  <si>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</si>
  <si>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</si>
  <si>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</si>
  <si>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</si>
  <si>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</si>
  <si>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</si>
  <si>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</si>
  <si>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</si>
  <si>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</si>
  <si>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</si>
  <si>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</si>
  <si>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</si>
  <si>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</si>
  <si>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</si>
  <si>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</si>
  <si>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</si>
  <si>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</si>
  <si>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</si>
  <si>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</si>
  <si>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</si>
  <si>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</si>
  <si>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</si>
  <si>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</si>
  <si>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</si>
  <si>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</si>
  <si>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</si>
  <si>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</si>
  <si>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</si>
  <si>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</si>
  <si>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</si>
  <si>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</si>
  <si>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</si>
  <si>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</si>
  <si>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</si>
  <si>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</si>
  <si>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</si>
  <si>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</si>
  <si>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</si>
  <si>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</si>
  <si>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</si>
  <si>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</si>
  <si>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</si>
  <si>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</si>
  <si>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</si>
  <si>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</si>
  <si>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</si>
  <si>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</si>
  <si>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</si>
  <si>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</si>
  <si>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</si>
  <si>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</si>
  <si>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</si>
  <si>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</si>
  <si>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</si>
  <si>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</si>
  <si>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</si>
  <si>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</si>
  <si>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</si>
  <si>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</si>
  <si>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</si>
  <si>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</si>
  <si>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</si>
  <si>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</si>
  <si>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</si>
  <si>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</si>
  <si>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</si>
  <si>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</si>
  <si>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</si>
  <si>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</si>
  <si>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</si>
  <si>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</si>
  <si>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</si>
  <si>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</si>
  <si>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</si>
  <si>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</si>
  <si>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</si>
  <si>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</si>
  <si>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</si>
  <si>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</si>
  <si>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</si>
  <si>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</si>
  <si>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</si>
  <si>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</si>
  <si>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</si>
  <si>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</si>
  <si>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</si>
  <si>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</si>
  <si>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</si>
  <si>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</si>
  <si>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</si>
  <si>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</si>
  <si>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</si>
  <si>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</si>
  <si>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</si>
  <si>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</si>
  <si>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</si>
  <si>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</si>
  <si>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</si>
  <si>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</si>
  <si>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</si>
  <si>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</si>
  <si>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</si>
  <si>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</si>
  <si>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</si>
  <si>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</si>
  <si>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</si>
  <si>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</si>
  <si>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</si>
  <si>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</si>
  <si>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</si>
  <si>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</si>
  <si>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</si>
  <si>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</si>
  <si>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</si>
  <si>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</si>
  <si>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</si>
  <si>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</si>
  <si>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</si>
  <si>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</si>
  <si>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</si>
  <si>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</si>
  <si>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</si>
  <si>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</si>
  <si>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</si>
  <si>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</si>
  <si>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</si>
  <si>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</si>
  <si>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</si>
  <si>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</si>
  <si>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</si>
  <si>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</si>
  <si>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</si>
  <si>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</si>
  <si>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</si>
  <si>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</si>
  <si>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</si>
  <si>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</si>
  <si>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</si>
  <si>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</si>
  <si>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</si>
  <si>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</si>
  <si>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</si>
  <si>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</si>
  <si>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</si>
  <si>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</si>
  <si>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</si>
  <si>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</si>
  <si>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</si>
  <si>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</si>
  <si>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</si>
  <si>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</si>
  <si>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</si>
  <si>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</si>
  <si>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</si>
  <si>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</si>
  <si>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</si>
  <si>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</si>
  <si>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</si>
  <si>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</si>
  <si>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</si>
  <si>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</si>
  <si>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</si>
  <si>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</si>
  <si>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</si>
  <si>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</si>
  <si>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</si>
  <si>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</si>
  <si>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</si>
  <si>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</si>
  <si>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</si>
  <si>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</si>
  <si>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</si>
  <si>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</si>
  <si>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</si>
  <si>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</si>
  <si>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</si>
  <si>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</si>
  <si>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</si>
  <si>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</si>
  <si>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</si>
  <si>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</si>
  <si>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</si>
  <si>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</si>
  <si>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</si>
  <si>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</si>
  <si>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</si>
  <si>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</si>
  <si>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</si>
  <si>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</si>
  <si>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</si>
  <si>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</si>
  <si>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</si>
  <si>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</si>
  <si>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</si>
  <si>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</si>
  <si>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</si>
  <si>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</si>
  <si>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</si>
  <si>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</si>
  <si>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</si>
  <si>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</si>
  <si>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</si>
  <si>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</si>
  <si>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</si>
  <si>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</si>
  <si>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</si>
  <si>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</si>
  <si>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</si>
  <si>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</si>
  <si>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</si>
  <si>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</si>
  <si>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</si>
  <si>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</si>
  <si>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</si>
  <si>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</si>
  <si>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</si>
  <si>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</si>
  <si>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</si>
  <si>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</si>
  <si>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</si>
  <si>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</si>
  <si>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</si>
  <si>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</si>
  <si>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</si>
  <si>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</si>
  <si>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</si>
  <si>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</si>
  <si>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</si>
  <si>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</si>
  <si>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</si>
  <si>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</si>
  <si>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</si>
  <si>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</si>
  <si>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</si>
  <si>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</si>
  <si>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</si>
  <si>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</si>
  <si>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</si>
  <si>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</si>
  <si>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</si>
  <si>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</si>
  <si>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</si>
  <si>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</si>
  <si>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</si>
  <si>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</si>
  <si>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</si>
  <si>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</si>
  <si>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</si>
  <si>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</si>
  <si>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</si>
  <si>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</si>
  <si>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</si>
  <si>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</si>
  <si>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</si>
  <si>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</si>
  <si>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</si>
  <si>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</si>
  <si>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</si>
  <si>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</si>
  <si>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</si>
  <si>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</si>
  <si>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</si>
  <si>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</si>
  <si>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</si>
  <si>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</si>
  <si>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</si>
  <si>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</si>
  <si>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</si>
  <si>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</si>
  <si>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</si>
  <si>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</si>
  <si>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</si>
  <si>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</si>
  <si>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</si>
  <si>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</si>
  <si>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</si>
  <si>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</si>
  <si>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</si>
  <si>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</si>
  <si>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</si>
  <si>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</si>
  <si>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</si>
  <si>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</si>
  <si>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</si>
  <si>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</si>
  <si>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</si>
  <si>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</si>
  <si>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</si>
  <si>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</si>
  <si>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</si>
  <si>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</si>
  <si>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</si>
  <si>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</si>
  <si>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</si>
  <si>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</si>
  <si>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</si>
  <si>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</si>
  <si>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</si>
  <si>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</si>
  <si>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</si>
  <si>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</si>
  <si>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</si>
  <si>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</si>
  <si>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</si>
  <si>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</si>
  <si>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</si>
  <si>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</si>
  <si>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</si>
  <si>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</si>
  <si>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</si>
  <si>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</si>
  <si>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</si>
  <si>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</si>
  <si>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</si>
  <si>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</si>
  <si>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</si>
  <si>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</si>
  <si>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</si>
  <si>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</si>
  <si>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</si>
  <si>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</si>
  <si>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</si>
  <si>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</si>
  <si>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</si>
  <si>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</si>
  <si>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</si>
  <si>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</si>
  <si>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</si>
  <si>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</si>
  <si>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</si>
  <si>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</si>
  <si>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</si>
  <si>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</si>
  <si>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</si>
  <si>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</si>
  <si>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</si>
  <si>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</si>
  <si>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</si>
  <si>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</si>
  <si>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</si>
  <si>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</si>
  <si>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</si>
  <si>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</si>
  <si>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</si>
  <si>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</si>
  <si>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</si>
  <si>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</si>
  <si>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</si>
  <si>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</si>
  <si>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</si>
  <si>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</si>
  <si>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</si>
  <si>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</si>
  <si>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</si>
  <si>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</si>
  <si>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</si>
  <si>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</si>
  <si>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</si>
  <si>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</si>
  <si>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</si>
  <si>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</si>
  <si>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</si>
  <si>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</si>
  <si>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</si>
  <si>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</si>
  <si>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</si>
  <si>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</si>
  <si>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</si>
  <si>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</si>
  <si>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</si>
  <si>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</si>
  <si>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</si>
  <si>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</si>
  <si>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</si>
  <si>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</si>
  <si>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</si>
  <si>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</si>
  <si>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</si>
  <si>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</si>
  <si>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</si>
  <si>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</si>
  <si>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</si>
  <si>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</si>
  <si>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</si>
  <si>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</si>
  <si>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</si>
  <si>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</si>
  <si>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</si>
  <si>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</si>
  <si>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</si>
  <si>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</si>
  <si>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</si>
  <si>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</si>
  <si>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</si>
  <si>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</si>
  <si>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</si>
  <si>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</si>
  <si>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</si>
  <si>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</si>
  <si>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</si>
  <si>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</si>
  <si>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</si>
  <si>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</si>
  <si>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</si>
  <si>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</si>
  <si>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</si>
  <si>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</si>
  <si>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</si>
  <si>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</si>
  <si>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</si>
  <si>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</si>
  <si>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</si>
  <si>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</si>
  <si>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</si>
  <si>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</si>
  <si>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</si>
  <si>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</si>
  <si>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</si>
  <si>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</si>
  <si>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</si>
  <si>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</si>
  <si>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</si>
  <si>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</si>
  <si>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</si>
  <si>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</si>
  <si>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</si>
  <si>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</si>
  <si>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</si>
  <si>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</si>
  <si>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</si>
  <si>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</si>
  <si>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</si>
  <si>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</si>
  <si>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</si>
  <si>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</si>
  <si>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</si>
  <si>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</si>
  <si>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</si>
  <si>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</si>
  <si>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</si>
  <si>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</si>
  <si>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</si>
  <si>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</si>
  <si>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</si>
  <si>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</si>
  <si>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</si>
  <si>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</si>
  <si>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</si>
  <si>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</si>
  <si>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</si>
  <si>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</si>
  <si>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</si>
  <si>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</si>
  <si>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</si>
  <si>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</si>
  <si>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</si>
  <si>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</si>
  <si>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</si>
  <si>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</si>
  <si>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</si>
  <si>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</si>
  <si>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</si>
  <si>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</si>
  <si>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</si>
  <si>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</si>
  <si>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</si>
  <si>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</si>
  <si>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</si>
  <si>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</si>
  <si>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</si>
  <si>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</si>
  <si>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</si>
  <si>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</si>
  <si>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</si>
  <si>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</si>
  <si>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</si>
  <si>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</si>
  <si>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</si>
  <si>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</si>
  <si>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</si>
  <si>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</si>
  <si>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</si>
  <si>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</si>
  <si>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</si>
  <si>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</si>
  <si>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</si>
  <si>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</si>
  <si>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</si>
  <si>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</si>
  <si>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</si>
  <si>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</si>
  <si>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</si>
  <si>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</si>
  <si>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</si>
  <si>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</si>
  <si>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</si>
  <si>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</si>
  <si>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</si>
  <si>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</si>
  <si>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</si>
  <si>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</si>
  <si>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</si>
  <si>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</si>
  <si>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</si>
  <si>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</si>
  <si>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</si>
  <si>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</si>
  <si>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</si>
  <si>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</si>
  <si>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</si>
  <si>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</si>
  <si>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</si>
  <si>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</si>
  <si>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</si>
  <si>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</si>
  <si>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</si>
  <si>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</si>
  <si>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</si>
  <si>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</si>
  <si>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</si>
  <si>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</si>
  <si>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</si>
  <si>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</si>
  <si>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</si>
  <si>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</si>
  <si>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</si>
  <si>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</si>
  <si>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</si>
  <si>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</si>
  <si>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</si>
  <si>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</si>
  <si>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</si>
  <si>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</si>
  <si>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</si>
  <si>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</si>
  <si>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</si>
  <si>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</si>
  <si>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</si>
  <si>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</si>
  <si>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</si>
  <si>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</si>
  <si>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</si>
  <si>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</si>
  <si>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</si>
  <si>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</si>
  <si>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</si>
  <si>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</si>
  <si>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</si>
  <si>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</si>
  <si>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</si>
  <si>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</si>
  <si>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</si>
  <si>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</si>
  <si>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</si>
  <si>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</si>
  <si>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</si>
  <si>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</si>
  <si>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</si>
  <si>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</si>
  <si>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</si>
  <si>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</si>
  <si>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</si>
  <si>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</si>
  <si>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</si>
  <si>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</si>
  <si>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</si>
  <si>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</si>
  <si>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</si>
  <si>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</si>
  <si>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</si>
  <si>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</si>
  <si>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</si>
  <si>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</si>
  <si>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</si>
  <si>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</si>
  <si>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</si>
  <si>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</si>
  <si>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</si>
  <si>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</si>
  <si>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</si>
  <si>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</si>
  <si>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</si>
  <si>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</si>
  <si>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</si>
  <si>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</si>
  <si>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</si>
  <si>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</si>
  <si>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</si>
  <si>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</si>
  <si>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</si>
  <si>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</si>
  <si>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</si>
  <si>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</si>
  <si>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</si>
  <si>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</si>
  <si>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</si>
  <si>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</si>
  <si>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</si>
  <si>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</si>
  <si>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</si>
  <si>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</si>
  <si>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</si>
  <si>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</si>
  <si>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</si>
  <si>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</si>
  <si>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</si>
  <si>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</si>
  <si>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</si>
  <si>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</si>
  <si>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</si>
  <si>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</si>
  <si>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</si>
  <si>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</si>
  <si>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</si>
  <si>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</si>
  <si>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</si>
  <si>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</si>
  <si>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</si>
  <si>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</si>
  <si>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</si>
  <si>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</si>
  <si>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</si>
  <si>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</si>
  <si>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</si>
  <si>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</si>
  <si>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</si>
  <si>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</si>
  <si>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</si>
  <si>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</si>
  <si>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</si>
  <si>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</si>
  <si>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</si>
  <si>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</si>
  <si>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</si>
  <si>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</si>
  <si>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</si>
  <si>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</si>
  <si>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</si>
  <si>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</si>
  <si>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</si>
  <si>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</si>
  <si>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</si>
  <si>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</si>
  <si>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</si>
  <si>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</si>
  <si>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</si>
  <si>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</si>
  <si>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</si>
  <si>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</si>
  <si>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</si>
  <si>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</si>
  <si>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</si>
  <si>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</si>
  <si>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</si>
  <si>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</si>
  <si>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</si>
  <si>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</si>
  <si>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</si>
  <si>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</si>
  <si>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</si>
  <si>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</si>
  <si>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</si>
  <si>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</si>
  <si>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</si>
  <si>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</si>
  <si>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</si>
  <si>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</si>
  <si>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</si>
  <si>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</si>
  <si>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</si>
  <si>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</si>
  <si>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</si>
  <si>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</si>
  <si>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</si>
  <si>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</si>
  <si>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</si>
  <si>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</si>
  <si>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</si>
  <si>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</si>
  <si>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</si>
  <si>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</si>
  <si>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</si>
  <si>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</si>
  <si>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</si>
  <si>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</si>
  <si>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</si>
  <si>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</si>
  <si>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</si>
  <si>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</si>
  <si>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</si>
  <si>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</si>
  <si>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</si>
  <si>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</si>
  <si>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</si>
  <si>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</si>
  <si>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</si>
  <si>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</si>
  <si>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</si>
  <si>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</si>
  <si>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</si>
  <si>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</si>
  <si>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</si>
  <si>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</si>
  <si>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</si>
  <si>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</si>
  <si>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</si>
  <si>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</si>
  <si>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</si>
  <si>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</si>
  <si>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</si>
  <si>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</si>
  <si>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</si>
  <si>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</si>
  <si>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</si>
  <si>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</si>
  <si>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</si>
  <si>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</si>
  <si>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</si>
  <si>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</si>
  <si>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</si>
  <si>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</si>
  <si>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</si>
  <si>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</si>
  <si>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</si>
  <si>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</si>
  <si>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</si>
  <si>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</si>
  <si>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</si>
  <si>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</si>
  <si>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</si>
  <si>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</si>
  <si>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</si>
  <si>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</si>
  <si>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</si>
  <si>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</si>
  <si>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</si>
  <si>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</si>
  <si>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</si>
  <si>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</si>
  <si>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</si>
  <si>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</si>
  <si>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</si>
  <si>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</si>
  <si>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</si>
  <si>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</si>
  <si>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</si>
  <si>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</si>
  <si>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</si>
  <si>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</si>
  <si>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</si>
  <si>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</si>
  <si>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</si>
  <si>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</si>
  <si>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</si>
  <si>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</si>
  <si>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</si>
  <si>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</si>
  <si>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</si>
  <si>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</si>
  <si>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</si>
  <si>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</si>
  <si>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</si>
  <si>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</si>
  <si>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</si>
  <si>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</si>
  <si>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</si>
  <si>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</si>
  <si>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</si>
  <si>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</si>
  <si>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</si>
  <si>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</si>
  <si>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</si>
  <si>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</si>
  <si>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</si>
  <si>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</si>
  <si>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</si>
  <si>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</si>
  <si>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</si>
  <si>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</si>
  <si>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</si>
  <si>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</si>
  <si>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</si>
  <si>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</si>
  <si>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</si>
  <si>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</si>
  <si>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</si>
  <si>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</si>
  <si>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</si>
  <si>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</si>
  <si>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</si>
  <si>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</si>
  <si>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</si>
  <si>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</si>
  <si>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</si>
  <si>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</si>
  <si>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</si>
  <si>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</si>
  <si>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</si>
  <si>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</si>
  <si>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</si>
  <si>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</si>
  <si>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</si>
  <si>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</si>
  <si>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</si>
  <si>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</si>
  <si>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</si>
  <si>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</si>
  <si>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</si>
  <si>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</si>
  <si>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</si>
  <si>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</si>
  <si>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</si>
  <si>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</si>
  <si>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</si>
  <si>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</si>
  <si>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</si>
  <si>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</si>
  <si>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</si>
  <si>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</si>
  <si>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</si>
  <si>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</si>
  <si>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</si>
  <si>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</si>
  <si>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</si>
  <si>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</si>
  <si>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</si>
  <si>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</si>
  <si>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</si>
  <si>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</si>
  <si>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</si>
  <si>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</si>
  <si>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</si>
  <si>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</si>
  <si>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</si>
  <si>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</si>
  <si>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</si>
  <si>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</si>
  <si>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</si>
  <si>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</si>
  <si>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</si>
  <si>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</si>
  <si>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</si>
  <si>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</si>
  <si>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</si>
  <si>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</si>
  <si>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</si>
  <si>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</si>
  <si>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</si>
  <si>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</si>
  <si>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</si>
  <si>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</si>
  <si>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</si>
  <si>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</si>
  <si>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</si>
  <si>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</si>
  <si>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</si>
  <si>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</si>
  <si>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</si>
  <si>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</si>
  <si>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</si>
  <si>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</si>
  <si>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</si>
  <si>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</si>
  <si>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</si>
  <si>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</si>
  <si>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</si>
  <si>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</si>
  <si>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</si>
  <si>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</si>
  <si>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</si>
  <si>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</si>
  <si>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</si>
  <si>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</si>
  <si>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</si>
  <si>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</si>
  <si>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</si>
  <si>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</si>
  <si>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</si>
  <si>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</si>
  <si>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</si>
  <si>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</si>
  <si>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</si>
  <si>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</si>
  <si>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</si>
  <si>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</si>
  <si>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</si>
  <si>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</si>
  <si>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</si>
  <si>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</si>
  <si>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</si>
  <si>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</si>
  <si>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</si>
  <si>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</si>
  <si>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</si>
  <si>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</si>
  <si>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</si>
  <si>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</si>
  <si>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</si>
  <si>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</si>
  <si>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</si>
  <si>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</si>
  <si>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</si>
  <si>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</si>
  <si>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</si>
  <si>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</si>
  <si>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</si>
  <si>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</si>
  <si>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</si>
  <si>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</si>
  <si>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</si>
  <si>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</si>
  <si>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</si>
  <si>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</si>
  <si>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</si>
  <si>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</si>
  <si>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</si>
  <si>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</si>
  <si>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</si>
  <si>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</si>
  <si>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</si>
  <si>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</si>
  <si>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</si>
  <si>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</si>
  <si>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</si>
  <si>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</si>
  <si>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</si>
  <si>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</si>
  <si>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</si>
  <si>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</si>
  <si>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</si>
  <si>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</si>
  <si>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</si>
  <si>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</si>
  <si>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</si>
  <si>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</si>
  <si>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</si>
  <si>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</si>
  <si>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</si>
  <si>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</si>
  <si>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</si>
  <si>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</si>
  <si>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</si>
  <si>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</si>
  <si>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</si>
  <si>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</si>
  <si>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</si>
  <si>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</si>
  <si>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</si>
  <si>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</si>
  <si>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</si>
  <si>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</si>
  <si>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</si>
  <si>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</si>
  <si>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</si>
  <si>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</si>
  <si>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</si>
  <si>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</si>
  <si>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</si>
  <si>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</si>
  <si>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</si>
  <si>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</si>
  <si>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</si>
  <si>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</si>
  <si>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</si>
  <si>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</si>
  <si>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</si>
  <si>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</si>
  <si>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</si>
  <si>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</si>
  <si>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</si>
  <si>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</si>
  <si>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</si>
  <si>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</si>
  <si>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</si>
  <si>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</si>
  <si>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</si>
  <si>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</si>
  <si>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</si>
  <si>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</si>
  <si>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</si>
  <si>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</si>
  <si>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</si>
  <si>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</si>
  <si>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</si>
  <si>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</si>
  <si>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</si>
  <si>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</si>
  <si>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</si>
  <si>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</si>
  <si>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</si>
  <si>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</si>
  <si>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</si>
  <si>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</si>
  <si>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</si>
  <si>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</si>
  <si>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</si>
  <si>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</si>
  <si>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</si>
  <si>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</si>
  <si>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</si>
  <si>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</si>
  <si>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</si>
  <si>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</si>
  <si>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</si>
  <si>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</si>
  <si>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</si>
  <si>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</si>
  <si>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</si>
  <si>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</si>
  <si>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</si>
  <si>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</si>
  <si>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</si>
  <si>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</si>
  <si>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</si>
  <si>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</si>
  <si>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</si>
  <si>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</si>
  <si>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</si>
  <si>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</si>
  <si>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</si>
  <si>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</si>
  <si>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</si>
  <si>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</si>
  <si>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</si>
  <si>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</si>
  <si>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</si>
  <si>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</si>
  <si>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</si>
  <si>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</si>
  <si>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</si>
  <si>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</si>
  <si>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</si>
  <si>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</si>
  <si>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</si>
  <si>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</si>
  <si>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</si>
  <si>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</si>
  <si>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</si>
  <si>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</si>
  <si>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</si>
  <si>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</si>
  <si>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</si>
  <si>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</si>
  <si>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</si>
  <si>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</si>
  <si>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</si>
  <si>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</si>
  <si>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</si>
  <si>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</si>
  <si>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</si>
  <si>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</si>
  <si>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</si>
  <si>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</si>
  <si>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</si>
  <si>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</si>
  <si>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</si>
  <si>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</si>
  <si>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</si>
  <si>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</si>
  <si>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</si>
  <si>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</si>
  <si>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</si>
  <si>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</si>
  <si>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</si>
  <si>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</si>
  <si>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</si>
  <si>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</si>
  <si>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</si>
  <si>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</si>
  <si>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</si>
  <si>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</si>
  <si>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</si>
  <si>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</si>
  <si>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</si>
  <si>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</si>
  <si>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</si>
  <si>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</si>
  <si>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</si>
  <si>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</si>
  <si>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</si>
  <si>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</si>
  <si>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</si>
  <si>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</si>
  <si>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</si>
  <si>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</si>
  <si>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</si>
  <si>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</si>
  <si>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</si>
  <si>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</si>
  <si>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</si>
  <si>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</si>
  <si>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</si>
  <si>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</si>
  <si>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</si>
  <si>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</si>
  <si>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</si>
  <si>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</si>
  <si>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</si>
  <si>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</si>
  <si>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</si>
  <si>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</si>
  <si>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</si>
  <si>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</si>
  <si>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</si>
  <si>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</si>
  <si>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</si>
  <si>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</si>
  <si>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</si>
  <si>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</si>
  <si>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</si>
  <si>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</si>
  <si>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</si>
  <si>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</si>
  <si>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</si>
  <si>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</si>
  <si>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</si>
  <si>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</si>
  <si>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</si>
  <si>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</si>
  <si>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</si>
  <si>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</si>
  <si>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</si>
  <si>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</si>
  <si>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</si>
  <si>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</si>
  <si>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</si>
  <si>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</si>
  <si>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</si>
  <si>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</si>
  <si>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</si>
  <si>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</si>
  <si>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</si>
  <si>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</si>
  <si>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</si>
  <si>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</si>
  <si>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</si>
  <si>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</si>
  <si>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</si>
  <si>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</si>
  <si>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</si>
  <si>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</si>
  <si>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</si>
  <si>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</si>
  <si>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</si>
  <si>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</si>
  <si>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</si>
  <si>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</si>
  <si>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</si>
  <si>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</si>
  <si>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</si>
  <si>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</si>
  <si>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</si>
  <si>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</si>
  <si>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</si>
  <si>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</si>
  <si>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</si>
  <si>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</si>
  <si>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</si>
  <si>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</si>
  <si>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</si>
  <si>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</si>
  <si>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</si>
  <si>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</si>
  <si>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</si>
  <si>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</si>
  <si>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</si>
  <si>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</si>
  <si>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</si>
  <si>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</si>
  <si>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</si>
  <si>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</si>
  <si>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</si>
  <si>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</si>
  <si>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</si>
  <si>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</si>
  <si>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</si>
  <si>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</si>
  <si>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</si>
  <si>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</si>
  <si>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</si>
  <si>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</si>
  <si>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</si>
  <si>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</si>
  <si>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</si>
  <si>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</si>
  <si>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</si>
  <si>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</si>
  <si>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</si>
  <si>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</si>
  <si>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</si>
  <si>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</si>
  <si>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</si>
  <si>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</si>
  <si>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</si>
  <si>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</si>
  <si>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</si>
  <si>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</si>
  <si>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</si>
  <si>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</si>
  <si>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</si>
  <si>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</si>
  <si>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</si>
  <si>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</si>
  <si>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</si>
  <si>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</si>
  <si>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</si>
  <si>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</si>
  <si>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</si>
  <si>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</si>
  <si>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</si>
  <si>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</si>
  <si>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</si>
  <si>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</si>
  <si>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</si>
  <si>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</si>
  <si>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</si>
  <si>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</si>
  <si>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</si>
  <si>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</si>
  <si>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</si>
  <si>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</si>
  <si>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</si>
  <si>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</si>
  <si>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</si>
  <si>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</si>
  <si>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</si>
  <si>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</si>
  <si>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</si>
  <si>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</si>
  <si>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</si>
  <si>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</si>
  <si>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</si>
  <si>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</si>
  <si>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</si>
  <si>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</si>
  <si>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</si>
  <si>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</si>
  <si>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</si>
  <si>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</si>
  <si>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</si>
  <si>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</si>
  <si>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</si>
  <si>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</si>
  <si>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</si>
  <si>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</si>
  <si>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</si>
  <si>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</si>
  <si>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</si>
  <si>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</si>
  <si>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</si>
  <si>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</si>
  <si>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</si>
  <si>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</si>
  <si>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</si>
  <si>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</si>
  <si>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</si>
  <si>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</si>
  <si>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</si>
  <si>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</si>
  <si>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</si>
  <si>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</si>
  <si>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</si>
  <si>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</si>
  <si>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</si>
  <si>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</si>
  <si>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</si>
  <si>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</si>
  <si>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</si>
  <si>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</si>
  <si>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</si>
  <si>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</si>
  <si>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</si>
  <si>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</si>
  <si>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</si>
  <si>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</si>
  <si>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</si>
  <si>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</si>
  <si>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</si>
  <si>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</si>
  <si>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</si>
  <si>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</si>
  <si>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</si>
  <si>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</si>
  <si>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</si>
  <si>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</si>
  <si>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</si>
  <si>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</si>
  <si>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</si>
  <si>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</si>
  <si>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</si>
  <si>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</si>
  <si>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</si>
  <si>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</si>
  <si>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</si>
  <si>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</si>
  <si>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</si>
  <si>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</si>
  <si>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</si>
  <si>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</si>
  <si>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</si>
  <si>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</si>
  <si>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</si>
  <si>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</si>
  <si>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</si>
  <si>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</si>
  <si>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</si>
  <si>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</si>
  <si>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</si>
  <si>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</si>
  <si>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</si>
  <si>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</si>
  <si>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</si>
  <si>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</si>
  <si>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</si>
  <si>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</si>
  <si>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</si>
  <si>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</si>
  <si>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</si>
  <si>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</si>
  <si>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</si>
  <si>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</si>
  <si>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</si>
  <si>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</si>
  <si>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</si>
  <si>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</si>
  <si>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</si>
  <si>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</si>
  <si>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</si>
  <si>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</si>
  <si>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</si>
  <si>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</si>
  <si>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</si>
  <si>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</si>
  <si>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</si>
  <si>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</si>
  <si>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</si>
  <si>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</si>
  <si>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</si>
  <si>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</si>
  <si>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</si>
  <si>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</si>
  <si>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</si>
  <si>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</si>
  <si>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</si>
  <si>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</si>
  <si>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</si>
  <si>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</si>
  <si>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</si>
  <si>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</si>
  <si>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</si>
  <si>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</si>
  <si>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</si>
  <si>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</si>
  <si>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</si>
  <si>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</si>
  <si>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</si>
  <si>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</si>
  <si>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</si>
  <si>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</si>
  <si>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</si>
  <si>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</si>
  <si>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</si>
  <si>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</si>
  <si>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</si>
  <si>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</si>
  <si>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</si>
  <si>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</si>
  <si>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</si>
  <si>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</si>
  <si>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</si>
  <si>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</si>
  <si>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</si>
  <si>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</si>
  <si>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</si>
  <si>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</si>
  <si>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</si>
  <si>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</si>
  <si>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</si>
  <si>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</si>
  <si>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</si>
  <si>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</si>
  <si>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</si>
  <si>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</si>
  <si>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</si>
  <si>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</si>
  <si>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</si>
  <si>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</si>
  <si>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</si>
  <si>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</si>
  <si>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</si>
  <si>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</si>
  <si>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</si>
  <si>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</si>
  <si>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</si>
  <si>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</si>
  <si>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</si>
  <si>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</si>
  <si>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</si>
  <si>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</si>
  <si>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</si>
  <si>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</si>
  <si>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</si>
  <si>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</si>
  <si>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</si>
  <si>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</si>
  <si>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</si>
  <si>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</si>
  <si>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</si>
  <si>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</si>
  <si>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</si>
  <si>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</si>
  <si>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</si>
  <si>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</si>
  <si>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</si>
  <si>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</si>
  <si>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</si>
  <si>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</si>
  <si>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</si>
  <si>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</si>
  <si>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</si>
  <si>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</si>
  <si>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</si>
  <si>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</si>
  <si>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</si>
  <si>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</si>
  <si>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</si>
  <si>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</si>
  <si>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</si>
  <si>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</si>
  <si>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</si>
  <si>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</si>
  <si>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</si>
  <si>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</si>
  <si>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</si>
  <si>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</si>
  <si>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</si>
  <si>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</si>
  <si>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</si>
  <si>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</si>
  <si>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</si>
  <si>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</si>
  <si>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</si>
  <si>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</si>
  <si>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</si>
  <si>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</si>
  <si>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</si>
  <si>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</si>
  <si>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</si>
  <si>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</si>
  <si>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</si>
  <si>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</si>
  <si>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</si>
  <si>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</si>
  <si>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</si>
  <si>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</si>
  <si>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</si>
  <si>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</si>
  <si>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</si>
  <si>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</si>
  <si>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</si>
  <si>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</si>
  <si>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</si>
  <si>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</si>
  <si>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</si>
  <si>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</si>
  <si>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</si>
  <si>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</si>
  <si>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</si>
  <si>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</si>
  <si>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</si>
  <si>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</si>
  <si>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</si>
  <si>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</si>
  <si>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</si>
  <si>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</si>
  <si>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</si>
  <si>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</si>
  <si>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</si>
  <si>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</si>
  <si>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</si>
  <si>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</si>
  <si>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</si>
  <si>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</si>
  <si>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</si>
  <si>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</si>
  <si>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</si>
  <si>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</si>
  <si>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</si>
  <si>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</si>
  <si>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</si>
  <si>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</si>
  <si>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</si>
  <si>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</si>
  <si>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</si>
  <si>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</si>
  <si>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</si>
  <si>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</si>
  <si>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</si>
  <si>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</si>
  <si>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</si>
  <si>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</si>
  <si>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</si>
  <si>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</si>
  <si>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</si>
  <si>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</si>
  <si>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</si>
  <si>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</si>
  <si>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</si>
  <si>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</si>
  <si>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</si>
  <si>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</si>
  <si>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</si>
  <si>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</si>
  <si>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</si>
  <si>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</si>
  <si>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</si>
  <si>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</si>
  <si>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</si>
  <si>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</si>
  <si>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</si>
  <si>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</si>
  <si>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</si>
  <si>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</si>
  <si>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</si>
  <si>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</si>
  <si>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</si>
  <si>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</si>
  <si>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</si>
  <si>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</si>
  <si>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</si>
  <si>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</si>
  <si>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</si>
  <si>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</si>
  <si>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</si>
  <si>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</si>
  <si>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</si>
  <si>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</si>
  <si>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</si>
  <si>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</si>
  <si>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</si>
  <si>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</si>
  <si>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</si>
  <si>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</si>
  <si>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</si>
  <si>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</si>
  <si>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</si>
  <si>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</si>
  <si>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</si>
  <si>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</si>
  <si>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</si>
  <si>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</si>
  <si>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</si>
  <si>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</si>
  <si>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</si>
  <si>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</si>
  <si>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</si>
  <si>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</si>
  <si>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</si>
  <si>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</si>
  <si>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</si>
  <si>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</si>
  <si>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</si>
  <si>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</si>
  <si>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</si>
  <si>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</si>
  <si>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</si>
  <si>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</si>
  <si>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</si>
  <si>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</si>
  <si>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</si>
  <si>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</si>
  <si>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</si>
  <si>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</si>
  <si>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</si>
  <si>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</si>
  <si>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</si>
  <si>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</si>
  <si>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</si>
  <si>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</si>
  <si>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</si>
  <si>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</si>
  <si>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</si>
  <si>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</si>
  <si>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</si>
  <si>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</si>
  <si>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</si>
  <si>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</si>
  <si>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</si>
  <si>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</si>
  <si>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</si>
  <si>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</si>
  <si>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</si>
  <si>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</si>
  <si>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</si>
  <si>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</si>
  <si>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</si>
  <si>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</si>
  <si>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</si>
  <si>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</si>
  <si>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</si>
  <si>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</si>
  <si>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</si>
  <si>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</si>
  <si>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</si>
  <si>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</si>
  <si>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</si>
  <si>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</si>
  <si>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</si>
  <si>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</si>
  <si>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</si>
  <si>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</si>
  <si>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</si>
  <si>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</si>
  <si>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</si>
  <si>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</si>
  <si>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</si>
  <si>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</si>
  <si>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</si>
  <si>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</si>
  <si>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</si>
  <si>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</si>
  <si>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</si>
  <si>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</si>
  <si>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</si>
  <si>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</si>
  <si>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</si>
  <si>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</si>
  <si>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</si>
  <si>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</si>
  <si>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</si>
  <si>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</si>
  <si>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</si>
  <si>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</si>
  <si>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</si>
  <si>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</si>
  <si>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</si>
  <si>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</si>
  <si>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</si>
  <si>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</si>
  <si>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</si>
  <si>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</si>
  <si>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</si>
  <si>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</si>
  <si>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</si>
  <si>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</si>
  <si>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</si>
  <si>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</si>
  <si>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</si>
  <si>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</si>
  <si>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</si>
  <si>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</si>
  <si>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</si>
  <si>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</si>
  <si>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</si>
  <si>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</si>
  <si>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</si>
  <si>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</si>
  <si>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</si>
  <si>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</si>
  <si>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</si>
  <si>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</si>
  <si>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</si>
  <si>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</si>
  <si>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</si>
  <si>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</si>
  <si>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</si>
  <si>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</si>
  <si>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</si>
  <si>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</si>
  <si>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</si>
  <si>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</si>
  <si>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</si>
  <si>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</si>
  <si>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</si>
  <si>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</si>
  <si>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</si>
  <si>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</si>
  <si>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</si>
  <si>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</si>
  <si>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</si>
  <si>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</si>
  <si>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</si>
  <si>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</si>
  <si>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</si>
  <si>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</si>
  <si>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</si>
  <si>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</si>
  <si>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</si>
  <si>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</si>
  <si>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</si>
  <si>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</si>
  <si>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</si>
  <si>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</si>
  <si>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</si>
  <si>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</si>
  <si>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</si>
  <si>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</si>
  <si>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</si>
  <si>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</si>
  <si>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</si>
  <si>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</si>
  <si>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</si>
  <si>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</si>
  <si>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</si>
  <si>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</si>
  <si>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</si>
  <si>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</si>
  <si>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</si>
  <si>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</si>
  <si>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</si>
  <si>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</si>
  <si>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</si>
  <si>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</si>
  <si>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</si>
  <si>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</si>
  <si>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</si>
  <si>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</si>
  <si>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</si>
  <si>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</si>
  <si>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</si>
  <si>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</si>
  <si>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</si>
  <si>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</si>
  <si>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</si>
  <si>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</si>
  <si>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</si>
  <si>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</si>
  <si>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</si>
  <si>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</si>
  <si>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</si>
  <si>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</si>
  <si>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</si>
  <si>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</si>
  <si>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</si>
  <si>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</si>
  <si>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</si>
  <si>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</si>
  <si>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</si>
  <si>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</si>
  <si>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</si>
  <si>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</si>
  <si>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</si>
  <si>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</si>
  <si>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</si>
  <si>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</si>
  <si>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</si>
  <si>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</si>
  <si>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</si>
  <si>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</si>
  <si>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</si>
  <si>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</si>
  <si>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</si>
  <si>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</si>
  <si>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</si>
  <si>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</si>
  <si>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</si>
  <si>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</si>
  <si>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</si>
  <si>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</si>
  <si>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</si>
  <si>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</si>
  <si>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</si>
  <si>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</si>
  <si>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</si>
  <si>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</si>
  <si>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</si>
  <si>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</si>
  <si>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</si>
  <si>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</si>
  <si>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</si>
  <si>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</si>
  <si>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</si>
  <si>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</si>
  <si>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</si>
  <si>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</si>
  <si>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</si>
  <si>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</si>
  <si>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</si>
  <si>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</si>
  <si>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</si>
  <si>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</si>
  <si>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</si>
  <si>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</si>
  <si>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</si>
  <si>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</si>
  <si>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</si>
  <si>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</si>
  <si>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</si>
  <si>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</si>
  <si>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</si>
  <si>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</si>
  <si>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</si>
  <si>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</si>
  <si>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</si>
  <si>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</si>
  <si>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</si>
  <si>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</si>
  <si>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</si>
  <si>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</si>
  <si>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</si>
  <si>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</si>
  <si>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</si>
  <si>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</si>
  <si>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</si>
  <si>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</si>
  <si>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</si>
  <si>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</si>
  <si>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</si>
  <si>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</si>
  <si>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</si>
  <si>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</si>
  <si>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</si>
  <si>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</si>
  <si>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</si>
  <si>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</si>
  <si>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</si>
  <si>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</si>
  <si>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</si>
  <si>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</si>
  <si>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</si>
  <si>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</si>
  <si>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</si>
  <si>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</si>
  <si>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</si>
  <si>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</si>
  <si>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</si>
  <si>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</si>
  <si>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</si>
  <si>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</si>
  <si>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</si>
  <si>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</si>
  <si>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</si>
  <si>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</si>
  <si>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</si>
  <si>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</si>
  <si>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</si>
  <si>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</si>
  <si>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</si>
  <si>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</si>
  <si>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</si>
  <si>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</si>
  <si>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</si>
  <si>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</si>
  <si>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</si>
  <si>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</si>
  <si>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</si>
  <si>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</si>
  <si>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</si>
  <si>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</si>
  <si>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</si>
  <si>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</si>
  <si>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</si>
  <si>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</si>
  <si>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</si>
  <si>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</si>
  <si>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</si>
  <si>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</si>
  <si>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</si>
  <si>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</si>
  <si>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</si>
  <si>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</si>
  <si>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</si>
  <si>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</si>
  <si>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</si>
  <si>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</si>
  <si>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</si>
  <si>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</si>
  <si>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</si>
  <si>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</si>
  <si>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</si>
  <si>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</si>
  <si>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</si>
  <si>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</si>
  <si>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</si>
  <si>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</si>
  <si>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</si>
  <si>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</si>
  <si>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</si>
  <si>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</si>
  <si>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</si>
  <si>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</si>
  <si>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</si>
  <si>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</si>
  <si>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</si>
  <si>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</si>
  <si>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</si>
  <si>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</si>
  <si>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</si>
  <si>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</si>
  <si>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</si>
  <si>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</si>
  <si>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</si>
  <si>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</si>
  <si>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</si>
  <si>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</si>
  <si>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</si>
  <si>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</si>
  <si>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</si>
  <si>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</si>
  <si>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</si>
  <si>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</si>
  <si>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</si>
  <si>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</si>
  <si>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</si>
  <si>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</si>
  <si>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</si>
  <si>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</si>
  <si>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</si>
  <si>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</si>
  <si>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</si>
  <si>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</si>
  <si>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</si>
  <si>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</si>
  <si>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</si>
  <si>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</si>
  <si>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</si>
  <si>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</si>
  <si>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</si>
  <si>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</si>
  <si>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</si>
  <si>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</si>
  <si>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</si>
  <si>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</si>
  <si>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</si>
  <si>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</si>
  <si>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</si>
  <si>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</si>
  <si>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</si>
  <si>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</si>
  <si>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</si>
  <si>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</si>
  <si>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</si>
  <si>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</si>
  <si>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</si>
  <si>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</si>
  <si>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</si>
  <si>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</si>
  <si>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</si>
  <si>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</si>
  <si>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</si>
  <si>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</si>
  <si>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</si>
  <si>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</si>
  <si>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</si>
  <si>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</si>
  <si>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</si>
  <si>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</si>
  <si>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</si>
  <si>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</si>
  <si>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</si>
  <si>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</si>
  <si>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</si>
  <si>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</si>
  <si>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</si>
  <si>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</si>
  <si>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</si>
  <si>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</si>
  <si>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</si>
  <si>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</si>
  <si>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</si>
  <si>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</si>
  <si>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</si>
  <si>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</si>
  <si>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</si>
  <si>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</si>
  <si>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</si>
  <si>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</si>
  <si>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</si>
  <si>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</si>
  <si>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</si>
  <si>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</si>
  <si>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</si>
  <si>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</si>
  <si>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</si>
  <si>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</si>
  <si>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</si>
  <si>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</si>
  <si>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</si>
  <si>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</si>
  <si>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</si>
  <si>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</si>
  <si>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</si>
  <si>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</si>
  <si>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</si>
  <si>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</si>
  <si>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</si>
  <si>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</si>
  <si>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</si>
  <si>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</si>
  <si>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</si>
  <si>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</si>
  <si>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</si>
  <si>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</si>
  <si>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</si>
  <si>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</si>
  <si>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</si>
  <si>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</si>
  <si>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</si>
  <si>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</si>
  <si>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</si>
  <si>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</si>
  <si>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</si>
  <si>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</si>
  <si>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</si>
  <si>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</si>
  <si>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</si>
  <si>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</si>
  <si>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</si>
  <si>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</si>
  <si>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</si>
  <si>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</si>
  <si>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</si>
  <si>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</si>
  <si>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</si>
  <si>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</si>
  <si>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</si>
  <si>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</si>
  <si>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</si>
  <si>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</si>
  <si>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</si>
  <si>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</si>
  <si>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</si>
  <si>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</si>
  <si>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</si>
  <si>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</si>
  <si>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</si>
  <si>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</si>
  <si>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</si>
  <si>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</si>
  <si>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</si>
  <si>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</si>
  <si>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</si>
  <si>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</si>
  <si>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</si>
  <si>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</si>
  <si>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</si>
  <si>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</si>
  <si>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</si>
  <si>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</si>
  <si>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</si>
  <si>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</si>
  <si>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</si>
  <si>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</si>
  <si>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</si>
  <si>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</si>
  <si>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</si>
  <si>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</si>
  <si>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</si>
  <si>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</si>
  <si>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</si>
  <si>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</si>
  <si>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</si>
  <si>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</si>
  <si>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</si>
  <si>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</si>
  <si>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</si>
  <si>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</si>
  <si>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</si>
  <si>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</si>
  <si>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</si>
  <si>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</si>
  <si>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</si>
  <si>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</si>
  <si>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</si>
  <si>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</si>
  <si>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</si>
  <si>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</si>
  <si>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</si>
  <si>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</si>
  <si>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</si>
  <si>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</si>
  <si>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</si>
  <si>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</si>
  <si>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</si>
  <si>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</si>
  <si>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</si>
  <si>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</si>
  <si>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</si>
  <si>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</si>
  <si>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</si>
  <si>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</si>
  <si>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</si>
  <si>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</si>
  <si>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</si>
  <si>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</si>
  <si>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</si>
  <si>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</si>
  <si>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</si>
  <si>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</si>
  <si>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</si>
  <si>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</si>
  <si>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</si>
  <si>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</si>
  <si>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</si>
  <si>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</si>
  <si>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</si>
  <si>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</si>
  <si>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</si>
  <si>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</si>
  <si>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</si>
  <si>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</si>
  <si>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</si>
  <si>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</si>
  <si>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</si>
  <si>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</si>
  <si>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</si>
  <si>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</si>
  <si>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</si>
  <si>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</si>
  <si>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</si>
  <si>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</si>
  <si>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</si>
  <si>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</si>
  <si>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</si>
  <si>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</si>
  <si>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</si>
  <si>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</si>
  <si>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</si>
  <si>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</si>
  <si>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</si>
  <si>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</si>
  <si>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</si>
  <si>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</si>
  <si>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</si>
  <si>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</si>
  <si>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</si>
  <si>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</si>
  <si>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</si>
  <si>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</si>
  <si>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</si>
  <si>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</si>
  <si>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</si>
  <si>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</si>
  <si>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</si>
  <si>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</si>
  <si>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</si>
  <si>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</si>
  <si>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</si>
  <si>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</si>
  <si>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</si>
  <si>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</si>
  <si>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</si>
  <si>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</si>
  <si>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</si>
  <si>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</si>
  <si>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</si>
  <si>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</si>
  <si>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</si>
  <si>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</si>
  <si>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</si>
  <si>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</si>
  <si>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</si>
  <si>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</si>
  <si>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</si>
  <si>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</si>
  <si>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</si>
  <si>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</si>
  <si>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</si>
  <si>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</si>
  <si>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</si>
  <si>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</si>
  <si>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</si>
  <si>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</si>
  <si>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</si>
  <si>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</si>
  <si>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</si>
  <si>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</si>
  <si>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</si>
  <si>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</si>
  <si>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</si>
  <si>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</si>
  <si>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</si>
  <si>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</si>
  <si>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</si>
  <si>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</si>
  <si>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</si>
  <si>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</si>
  <si>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</si>
  <si>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</si>
  <si>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</si>
  <si>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</si>
  <si>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</si>
  <si>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</si>
  <si>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</si>
  <si>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</si>
  <si>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</si>
  <si>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</si>
  <si>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</si>
  <si>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</si>
  <si>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</si>
  <si>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</si>
  <si>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</si>
  <si>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</si>
  <si>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</si>
  <si>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</si>
  <si>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</si>
  <si>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</si>
  <si>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</si>
  <si>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</si>
  <si>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</si>
  <si>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</si>
  <si>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</si>
  <si>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</si>
  <si>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</si>
  <si>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</si>
  <si>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</si>
  <si>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</si>
  <si>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</si>
  <si>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</si>
  <si>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</si>
  <si>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</si>
  <si>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</si>
  <si>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</si>
  <si>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</si>
  <si>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</si>
  <si>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</si>
  <si>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</si>
  <si>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</si>
  <si>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</si>
  <si>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</si>
  <si>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</si>
  <si>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</si>
  <si>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</si>
  <si>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</si>
  <si>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</si>
  <si>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</si>
  <si>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</si>
  <si>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</si>
  <si>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</si>
  <si>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</si>
  <si>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</si>
  <si>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</si>
  <si>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</si>
  <si>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</si>
  <si>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</si>
  <si>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</si>
  <si>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</si>
  <si>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</si>
  <si>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</si>
  <si>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</si>
  <si>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</si>
  <si>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</si>
  <si>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</si>
  <si>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</si>
  <si>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</si>
  <si>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</si>
  <si>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</si>
  <si>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</si>
  <si>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</si>
  <si>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</si>
  <si>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</si>
  <si>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</si>
  <si>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</si>
  <si>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</si>
  <si>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</si>
  <si>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</si>
  <si>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</si>
  <si>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</si>
  <si>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</si>
  <si>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</si>
  <si>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</si>
  <si>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</si>
  <si>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</si>
  <si>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</si>
  <si>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</si>
  <si>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</si>
  <si>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</si>
  <si>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</si>
  <si>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</si>
  <si>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</si>
  <si>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</si>
  <si>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</si>
  <si>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</si>
  <si>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</si>
  <si>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</si>
  <si>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</si>
  <si>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</si>
  <si>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</si>
  <si>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</si>
  <si>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</si>
  <si>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</si>
  <si>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</si>
  <si>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</si>
  <si>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</si>
  <si>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</si>
  <si>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</si>
  <si>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</si>
  <si>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</si>
  <si>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</si>
  <si>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</si>
  <si>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</si>
  <si>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</si>
  <si>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</si>
  <si>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</si>
  <si>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</si>
  <si>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</si>
  <si>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</si>
  <si>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</si>
  <si>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</si>
  <si>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</si>
  <si>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</si>
  <si>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</si>
  <si>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</si>
  <si>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</si>
  <si>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</si>
  <si>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</si>
  <si>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</si>
  <si>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</si>
  <si>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</si>
  <si>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</si>
  <si>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</si>
  <si>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</si>
  <si>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</si>
  <si>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</si>
  <si>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</si>
  <si>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</si>
  <si>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</si>
  <si>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</si>
  <si>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</si>
  <si>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</si>
  <si>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</si>
  <si>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</si>
  <si>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</si>
  <si>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</si>
  <si>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</si>
  <si>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</si>
  <si>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</si>
  <si>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</si>
  <si>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</si>
  <si>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</si>
  <si>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</si>
  <si>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</si>
  <si>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</si>
  <si>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</si>
  <si>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</si>
  <si>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</si>
  <si>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</si>
  <si>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</si>
  <si>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</si>
  <si>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</si>
  <si>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</si>
  <si>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</si>
  <si>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</si>
  <si>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</si>
  <si>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</si>
  <si>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</si>
  <si>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</si>
  <si>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</si>
  <si>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</si>
  <si>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</si>
  <si>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</si>
  <si>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</si>
  <si>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</si>
  <si>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</si>
  <si>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</si>
  <si>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</si>
  <si>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</si>
  <si>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</si>
  <si>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</si>
  <si>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</si>
  <si>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</si>
  <si>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</si>
  <si>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</si>
  <si>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</si>
  <si>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</si>
  <si>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</si>
  <si>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</si>
  <si>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</si>
  <si>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</si>
  <si>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</si>
  <si>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</si>
  <si>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</si>
  <si>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</si>
  <si>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</si>
  <si>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</si>
  <si>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</si>
  <si>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</si>
  <si>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</si>
  <si>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</si>
  <si>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</si>
  <si>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</si>
  <si>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</si>
  <si>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</si>
  <si>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</si>
  <si>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</si>
  <si>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</si>
  <si>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</si>
  <si>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</si>
  <si>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</si>
  <si>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</si>
  <si>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</si>
  <si>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</si>
  <si>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</si>
  <si>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</si>
  <si>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</si>
  <si>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</si>
  <si>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</si>
  <si>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</si>
  <si>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</si>
  <si>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</si>
  <si>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</si>
  <si>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</si>
  <si>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</si>
  <si>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</si>
  <si>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</si>
  <si>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</si>
  <si>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</si>
  <si>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</si>
  <si>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</si>
  <si>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</si>
  <si>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</si>
  <si>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</si>
  <si>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</si>
  <si>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</si>
  <si>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</si>
  <si>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</si>
  <si>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</si>
  <si>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</si>
  <si>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</si>
  <si>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</si>
  <si>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</si>
  <si>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</si>
  <si>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</si>
  <si>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</si>
  <si>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</si>
  <si>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</si>
  <si>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</si>
  <si>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</si>
  <si>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</si>
  <si>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</si>
  <si>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</si>
  <si>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</si>
  <si>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</si>
  <si>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</si>
  <si>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</si>
  <si>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</si>
  <si>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</si>
  <si>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</si>
  <si>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</si>
  <si>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</si>
  <si>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</si>
  <si>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</si>
  <si>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</si>
  <si>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</si>
  <si>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</si>
  <si>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</si>
  <si>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</si>
  <si>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</si>
  <si>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</si>
  <si>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</si>
  <si>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</si>
  <si>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</si>
  <si>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</si>
  <si>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</si>
  <si>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</si>
  <si>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</si>
  <si>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</si>
  <si>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</si>
  <si>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</si>
  <si>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</si>
  <si>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</si>
  <si>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</si>
  <si>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</si>
  <si>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</si>
  <si>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</si>
  <si>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</si>
  <si>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</si>
  <si>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</si>
  <si>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</si>
  <si>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</si>
  <si>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</si>
  <si>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</si>
  <si>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</si>
  <si>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</si>
  <si>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</si>
  <si>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</si>
  <si>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</si>
  <si>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</si>
  <si>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</si>
  <si>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</si>
  <si>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</si>
  <si>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</si>
  <si>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</si>
  <si>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</si>
  <si>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</si>
  <si>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</si>
  <si>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</si>
  <si>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</si>
  <si>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</si>
  <si>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</si>
  <si>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</si>
  <si>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</si>
  <si>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</si>
  <si>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</si>
  <si>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</si>
  <si>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</si>
  <si>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</si>
  <si>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</si>
  <si>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</si>
  <si>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</si>
  <si>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</si>
  <si>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</si>
  <si>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</si>
  <si>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</si>
  <si>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</si>
  <si>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</si>
  <si>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</si>
  <si>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</si>
  <si>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</si>
  <si>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</si>
  <si>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</si>
  <si>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</si>
  <si>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</si>
  <si>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</si>
  <si>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</si>
  <si>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</si>
  <si>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</si>
  <si>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</si>
  <si>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</si>
  <si>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</si>
  <si>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</si>
  <si>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</si>
  <si>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</si>
  <si>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</si>
  <si>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</si>
  <si>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</si>
  <si>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</si>
  <si>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</si>
  <si>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</si>
  <si>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</si>
  <si>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</si>
  <si>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</si>
  <si>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</si>
  <si>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</si>
  <si>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</si>
  <si>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</si>
  <si>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</si>
  <si>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</si>
  <si>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</si>
  <si>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</si>
  <si>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</si>
  <si>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</si>
  <si>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</si>
  <si>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</si>
  <si>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</si>
  <si>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</si>
  <si>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</si>
  <si>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</si>
  <si>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</si>
  <si>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</si>
  <si>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</si>
  <si>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</si>
  <si>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</si>
  <si>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</si>
  <si>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</si>
  <si>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</si>
  <si>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</si>
  <si>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</si>
  <si>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</si>
  <si>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</si>
  <si>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</si>
  <si>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</si>
  <si>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</si>
  <si>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</si>
  <si>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</si>
  <si>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</si>
  <si>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</si>
  <si>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</si>
  <si>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</si>
  <si>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</si>
  <si>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</si>
  <si>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</si>
  <si>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</si>
  <si>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</si>
  <si>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</si>
  <si>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</si>
  <si>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</si>
  <si>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</si>
  <si>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</si>
  <si>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</si>
  <si>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</si>
  <si>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</si>
  <si>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</si>
  <si>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</si>
  <si>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</si>
  <si>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</si>
  <si>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</si>
  <si>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</si>
  <si>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</si>
  <si>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</si>
  <si>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</si>
  <si>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</si>
  <si>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</si>
  <si>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</si>
  <si>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</si>
  <si>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</si>
  <si>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</si>
  <si>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</si>
  <si>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</si>
  <si>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</si>
  <si>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</si>
  <si>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</si>
  <si>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</si>
  <si>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</si>
  <si>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</si>
  <si>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</si>
  <si>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</si>
  <si>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</si>
  <si>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</si>
  <si>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</si>
  <si>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</si>
  <si>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</si>
  <si>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</si>
  <si>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</si>
  <si>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</si>
  <si>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</si>
  <si>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</si>
  <si>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</si>
  <si>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</si>
  <si>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</si>
  <si>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</si>
  <si>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</si>
  <si>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</si>
  <si>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</si>
  <si>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</si>
  <si>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</si>
  <si>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</si>
  <si>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</si>
  <si>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</si>
  <si>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</si>
  <si>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</si>
  <si>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</si>
  <si>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</si>
  <si>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</si>
  <si>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</si>
  <si>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</si>
  <si>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</si>
  <si>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</si>
  <si>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</si>
  <si>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</si>
  <si>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</si>
  <si>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</si>
  <si>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</si>
  <si>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</si>
  <si>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</si>
  <si>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</si>
  <si>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</si>
  <si>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</si>
  <si>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</si>
  <si>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</si>
  <si>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</si>
  <si>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</si>
  <si>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</si>
  <si>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</si>
  <si>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</si>
  <si>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</si>
  <si>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</si>
  <si>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</si>
  <si>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</si>
  <si>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</si>
  <si>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</si>
  <si>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</si>
  <si>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</si>
  <si>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</si>
  <si>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</si>
  <si>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</si>
  <si>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</si>
  <si>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</si>
  <si>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</si>
  <si>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</si>
  <si>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</si>
  <si>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</si>
  <si>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</si>
  <si>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</si>
  <si>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</si>
  <si>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</si>
  <si>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</si>
  <si>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</si>
  <si>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</si>
  <si>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</si>
  <si>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</si>
  <si>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</si>
  <si>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</si>
  <si>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</si>
  <si>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</si>
  <si>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</si>
  <si>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</si>
  <si>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</si>
  <si>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</si>
  <si>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</si>
  <si>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</si>
  <si>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</si>
  <si>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</si>
  <si>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</si>
  <si>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</si>
  <si>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</si>
  <si>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</si>
  <si>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</si>
  <si>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</si>
  <si>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</si>
  <si>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</si>
  <si>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</si>
  <si>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</si>
  <si>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</si>
  <si>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</si>
  <si>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</si>
  <si>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</si>
  <si>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</si>
  <si>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</si>
  <si>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</si>
  <si>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</si>
  <si>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</si>
  <si>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</si>
  <si>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</si>
  <si>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</si>
  <si>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</si>
  <si>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</si>
  <si>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</si>
  <si>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</si>
  <si>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</si>
  <si>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</si>
  <si>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</si>
  <si>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</si>
  <si>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</si>
  <si>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</si>
  <si>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</si>
  <si>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</si>
  <si>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</si>
  <si>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</si>
  <si>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</si>
  <si>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</si>
  <si>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</si>
  <si>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</si>
  <si>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</si>
  <si>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</si>
  <si>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</si>
  <si>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</si>
  <si>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</si>
  <si>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</si>
  <si>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</si>
  <si>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</si>
  <si>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</si>
  <si>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</si>
  <si>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</si>
  <si>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</si>
  <si>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</si>
  <si>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</si>
  <si>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</si>
  <si>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</si>
  <si>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</si>
  <si>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</si>
  <si>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</si>
  <si>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</si>
  <si>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</si>
  <si>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</si>
  <si>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</si>
  <si>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</si>
  <si>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</si>
  <si>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</si>
  <si>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</si>
  <si>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</si>
  <si>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</si>
  <si>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</si>
  <si>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</si>
  <si>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</si>
  <si>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</si>
  <si>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</si>
  <si>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</si>
  <si>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</si>
  <si>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</si>
  <si>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</si>
  <si>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</si>
  <si>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</si>
  <si>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</si>
  <si>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</si>
  <si>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</si>
  <si>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</si>
  <si>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</si>
  <si>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</si>
  <si>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</si>
  <si>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</si>
  <si>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</si>
  <si>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</si>
  <si>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</si>
  <si>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</si>
  <si>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</si>
  <si>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</si>
  <si>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</si>
  <si>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</si>
  <si>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</si>
  <si>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</si>
  <si>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</si>
  <si>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</si>
  <si>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</si>
  <si>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</si>
  <si>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</si>
  <si>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</si>
  <si>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</si>
  <si>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</si>
  <si>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</si>
  <si>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</si>
  <si>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</si>
  <si>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</si>
  <si>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</si>
  <si>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</si>
  <si>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</si>
  <si>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</si>
  <si>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</si>
  <si>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</si>
  <si>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</si>
  <si>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</si>
  <si>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</si>
  <si>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</si>
  <si>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</si>
  <si>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</si>
  <si>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</si>
  <si>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</si>
  <si>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</si>
  <si>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</si>
  <si>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</si>
  <si>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</si>
  <si>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</si>
  <si>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</si>
  <si>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</si>
  <si>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</si>
  <si>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</si>
  <si>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</si>
  <si>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</si>
  <si>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</si>
  <si>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</si>
  <si>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</si>
  <si>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</si>
  <si>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</si>
  <si>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</si>
  <si>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</si>
  <si>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</si>
  <si>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</si>
  <si>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</si>
  <si>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</si>
  <si>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</si>
  <si>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</si>
  <si>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</si>
  <si>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</si>
  <si>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</si>
  <si>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</si>
  <si>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</si>
  <si>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</si>
  <si>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</si>
  <si>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</si>
  <si>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</si>
  <si>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</si>
  <si>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</si>
  <si>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</si>
  <si>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</si>
  <si>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</si>
  <si>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</si>
  <si>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</si>
  <si>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</si>
  <si>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</si>
  <si>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</si>
  <si>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</si>
  <si>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</si>
  <si>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</si>
  <si>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</si>
  <si>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</si>
  <si>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</si>
  <si>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</si>
  <si>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</si>
  <si>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</si>
  <si>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</si>
  <si>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</si>
  <si>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</si>
  <si>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</si>
  <si>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</si>
  <si>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</si>
  <si>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</si>
  <si>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</si>
  <si>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</si>
  <si>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</si>
  <si>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</si>
  <si>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</si>
  <si>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</si>
  <si>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</si>
  <si>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</si>
  <si>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</si>
  <si>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</si>
  <si>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</si>
  <si>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</si>
  <si>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</si>
  <si>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</si>
  <si>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</si>
  <si>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</si>
  <si>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</si>
  <si>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</si>
  <si>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</si>
  <si>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</si>
  <si>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</si>
  <si>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</si>
  <si>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</si>
  <si>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</si>
  <si>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</si>
  <si>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</si>
  <si>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</si>
  <si>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</si>
  <si>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</si>
  <si>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</si>
  <si>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</si>
  <si>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</si>
  <si>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</si>
  <si>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</si>
  <si>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</si>
  <si>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</si>
  <si>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</si>
  <si>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</si>
  <si>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</si>
  <si>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</si>
  <si>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</si>
  <si>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</si>
  <si>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</si>
  <si>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</si>
  <si>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</si>
  <si>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</si>
  <si>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</si>
  <si>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</si>
  <si>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</si>
  <si>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</si>
  <si>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</si>
  <si>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</si>
  <si>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</si>
  <si>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</si>
  <si>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</si>
  <si>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</si>
  <si>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</si>
  <si>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</si>
  <si>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</si>
  <si>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</si>
  <si>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</si>
  <si>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</si>
  <si>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</si>
  <si>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</si>
  <si>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</si>
  <si>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</si>
  <si>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</si>
  <si>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</si>
  <si>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</si>
  <si>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</si>
  <si>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</si>
  <si>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</si>
  <si>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</si>
  <si>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</si>
  <si>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</si>
  <si>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</si>
  <si>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</si>
  <si>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</si>
  <si>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</si>
  <si>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</si>
  <si>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</si>
  <si>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</si>
  <si>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</si>
  <si>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</si>
  <si>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</si>
  <si>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</si>
  <si>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</si>
  <si>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</si>
  <si>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</si>
  <si>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</si>
  <si>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</si>
  <si>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</si>
  <si>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</si>
  <si>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</si>
  <si>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</si>
  <si>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</si>
  <si>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</si>
  <si>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</si>
  <si>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</si>
  <si>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</si>
  <si>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</si>
  <si>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</si>
  <si>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</si>
  <si>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</si>
  <si>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</si>
  <si>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</si>
  <si>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</si>
  <si>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</si>
  <si>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</si>
  <si>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</si>
  <si>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</si>
  <si>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</si>
  <si>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</si>
  <si>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</si>
  <si>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</si>
  <si>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</si>
  <si>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</si>
  <si>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</si>
  <si>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</si>
  <si>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</si>
  <si>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</si>
  <si>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</si>
  <si>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</si>
  <si>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</si>
  <si>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</si>
  <si>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</si>
  <si>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</si>
  <si>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</si>
  <si>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</si>
  <si>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</si>
  <si>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</si>
  <si>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</si>
  <si>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</si>
  <si>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</si>
  <si>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</si>
  <si>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</si>
  <si>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</si>
  <si>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</si>
  <si>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</si>
  <si>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</si>
  <si>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</si>
  <si>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</si>
  <si>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</si>
  <si>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</si>
  <si>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</si>
  <si>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</si>
  <si>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</si>
  <si>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</si>
  <si>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</si>
  <si>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</si>
  <si>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</si>
  <si>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</si>
  <si>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</si>
  <si>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</si>
  <si>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</si>
  <si>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</si>
  <si>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</si>
  <si>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</si>
  <si>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</si>
  <si>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</si>
  <si>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</si>
  <si>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</si>
  <si>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</si>
  <si>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</si>
  <si>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</si>
  <si>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</si>
  <si>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</si>
  <si>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</si>
  <si>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</si>
  <si>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</si>
  <si>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</si>
  <si>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</si>
  <si>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</si>
  <si>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</si>
  <si>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</si>
  <si>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</si>
  <si>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</si>
  <si>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</si>
  <si>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</si>
  <si>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</si>
  <si>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</si>
  <si>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</si>
  <si>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</si>
  <si>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</si>
  <si>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</si>
  <si>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</si>
  <si>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</si>
  <si>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</si>
  <si>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</si>
  <si>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</si>
  <si>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</si>
  <si>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</si>
  <si>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</si>
  <si>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</si>
  <si>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</si>
  <si>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</si>
  <si>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</si>
  <si>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</si>
  <si>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</si>
  <si>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</si>
  <si>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</si>
  <si>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</si>
  <si>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</si>
  <si>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</si>
  <si>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</si>
  <si>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</si>
  <si>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</si>
  <si>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</si>
  <si>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</si>
  <si>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</si>
  <si>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</si>
  <si>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</si>
  <si>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</si>
  <si>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</si>
  <si>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</si>
  <si>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</si>
  <si>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</si>
  <si>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</si>
  <si>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</si>
  <si>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</si>
  <si>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</si>
  <si>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</si>
  <si>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</si>
  <si>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</si>
  <si>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</si>
  <si>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</si>
  <si>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</si>
  <si>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</si>
  <si>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</si>
  <si>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</si>
  <si>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</si>
  <si>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</si>
  <si>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</si>
  <si>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</si>
  <si>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</si>
  <si>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</si>
  <si>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</si>
  <si>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</si>
  <si>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</si>
  <si>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</si>
  <si>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</si>
  <si>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</si>
  <si>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</si>
  <si>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</si>
  <si>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</si>
  <si>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</si>
  <si>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</si>
  <si>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</si>
  <si>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</si>
  <si>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</si>
  <si>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</si>
  <si>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</si>
  <si>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</si>
  <si>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</si>
  <si>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</si>
  <si>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</si>
  <si>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</si>
  <si>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</si>
  <si>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</si>
  <si>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</si>
  <si>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</si>
  <si>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</si>
  <si>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</si>
  <si>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</si>
  <si>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</si>
  <si>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</si>
  <si>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</si>
  <si>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</si>
  <si>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</si>
  <si>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</si>
  <si>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</si>
  <si>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</si>
  <si>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</si>
  <si>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</si>
  <si>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</si>
  <si>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</si>
  <si>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</si>
  <si>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</si>
  <si>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</si>
  <si>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</si>
  <si>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</si>
  <si>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</si>
  <si>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</si>
  <si>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</si>
  <si>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</si>
  <si>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</si>
  <si>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</si>
  <si>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</si>
  <si>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</si>
  <si>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</si>
  <si>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</si>
  <si>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</si>
  <si>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</si>
  <si>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</si>
  <si>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</si>
  <si>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</si>
  <si>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</si>
  <si>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</si>
  <si>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</si>
  <si>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</si>
  <si>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</si>
  <si>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</si>
  <si>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</si>
  <si>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</si>
  <si>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</si>
  <si>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</si>
  <si>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</si>
  <si>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</si>
  <si>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</si>
  <si>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</si>
  <si>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</si>
  <si>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</si>
  <si>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</si>
  <si>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</si>
  <si>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</si>
  <si>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</si>
  <si>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</si>
  <si>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</si>
  <si>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</si>
  <si>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</si>
  <si>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</si>
  <si>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</si>
  <si>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</si>
  <si>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</si>
  <si>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</si>
  <si>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</si>
  <si>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</si>
  <si>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</si>
  <si>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</si>
  <si>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</si>
  <si>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</si>
  <si>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</si>
  <si>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</si>
  <si>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</si>
  <si>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</si>
  <si>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</si>
  <si>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</si>
  <si>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</si>
  <si>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</si>
  <si>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</si>
  <si>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</si>
  <si>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</si>
  <si>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</si>
  <si>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</si>
  <si>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</si>
  <si>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</si>
  <si>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</si>
  <si>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</si>
  <si>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</si>
  <si>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</si>
  <si>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</si>
  <si>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</si>
  <si>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</si>
  <si>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</si>
  <si>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</si>
  <si>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</si>
  <si>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</si>
  <si>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</si>
  <si>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</si>
  <si>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</si>
  <si>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</si>
  <si>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</si>
  <si>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</si>
  <si>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</si>
  <si>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</si>
  <si>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</si>
  <si>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</si>
  <si>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</si>
  <si>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</si>
  <si>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</si>
  <si>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</si>
  <si>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</si>
  <si>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</si>
  <si>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</si>
  <si>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</si>
  <si>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</si>
  <si>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</si>
  <si>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</si>
  <si>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</si>
  <si>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</si>
  <si>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</si>
  <si>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</si>
  <si>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</si>
  <si>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</si>
  <si>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</si>
  <si>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</si>
  <si>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</si>
  <si>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</si>
  <si>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</si>
  <si>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</si>
  <si>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</si>
  <si>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</si>
  <si>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</si>
  <si>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</si>
  <si>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</si>
  <si>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</si>
  <si>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</si>
  <si>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</si>
  <si>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</si>
  <si>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</si>
  <si>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</si>
  <si>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</si>
  <si>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</si>
  <si>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</si>
  <si>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</si>
  <si>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</si>
  <si>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</si>
  <si>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</si>
  <si>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</si>
  <si>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</si>
  <si>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</si>
  <si>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</si>
  <si>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</si>
  <si>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</si>
  <si>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</si>
  <si>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</si>
  <si>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</si>
  <si>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</si>
  <si>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</si>
  <si>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</si>
  <si>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</si>
  <si>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</si>
  <si>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</si>
  <si>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</si>
  <si>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</si>
  <si>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</si>
  <si>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</si>
  <si>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</si>
  <si>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</si>
  <si>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</si>
  <si>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</si>
  <si>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</si>
  <si>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</si>
  <si>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</si>
  <si>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</si>
  <si>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</si>
  <si>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</si>
  <si>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</si>
  <si>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</si>
  <si>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</si>
  <si>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</si>
  <si>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</si>
  <si>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</si>
  <si>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</si>
  <si>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</si>
  <si>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</si>
  <si>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</si>
  <si>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</si>
  <si>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</si>
  <si>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</si>
  <si>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</si>
  <si>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</si>
  <si>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</si>
  <si>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</si>
  <si>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</si>
  <si>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</si>
  <si>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</si>
  <si>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</si>
  <si>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</si>
  <si>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</si>
  <si>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</si>
  <si>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</si>
  <si>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</si>
  <si>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</si>
  <si>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</si>
  <si>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</si>
  <si>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</si>
  <si>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</si>
  <si>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</si>
  <si>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</si>
  <si>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</si>
  <si>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</si>
  <si>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</si>
  <si>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</si>
  <si>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</si>
  <si>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</si>
  <si>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</si>
  <si>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</si>
  <si>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</si>
  <si>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</si>
  <si>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</si>
  <si>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</si>
  <si>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</si>
  <si>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</si>
  <si>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</si>
  <si>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</si>
  <si>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</si>
  <si>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</si>
  <si>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</si>
  <si>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</si>
  <si>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</si>
  <si>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</si>
  <si>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</si>
  <si>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</si>
  <si>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</si>
  <si>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</si>
  <si>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</si>
  <si>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</si>
  <si>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</si>
  <si>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</si>
  <si>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</si>
  <si>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</si>
  <si>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</si>
  <si>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</si>
  <si>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</si>
  <si>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</si>
  <si>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</si>
  <si>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</si>
  <si>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</si>
  <si>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</si>
  <si>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</si>
  <si>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</si>
  <si>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</si>
  <si>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</si>
  <si>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</si>
  <si>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</si>
  <si>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</si>
  <si>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</si>
  <si>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</si>
  <si>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</si>
  <si>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</si>
  <si>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</si>
  <si>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</si>
  <si>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</si>
  <si>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</si>
  <si>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</si>
  <si>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</si>
  <si>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</si>
  <si>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</si>
  <si>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</si>
  <si>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</si>
  <si>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</si>
  <si>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</si>
  <si>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</si>
  <si>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</si>
  <si>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</si>
  <si>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</si>
  <si>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</si>
  <si>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</si>
  <si>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</si>
  <si>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</si>
  <si>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</si>
  <si>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</si>
  <si>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</si>
  <si>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</si>
  <si>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</si>
  <si>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</si>
  <si>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</si>
  <si>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</si>
  <si>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</si>
  <si>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</si>
  <si>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</si>
  <si>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</si>
  <si>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</si>
  <si>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</si>
  <si>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</si>
  <si>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</si>
  <si>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</si>
  <si>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</si>
  <si>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</si>
  <si>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</si>
  <si>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</si>
  <si>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</si>
  <si>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</si>
  <si>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</si>
  <si>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</si>
  <si>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</si>
  <si>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</si>
  <si>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</si>
  <si>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</si>
  <si>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</si>
  <si>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</si>
  <si>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</si>
  <si>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</si>
  <si>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</si>
  <si>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</si>
  <si>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</si>
  <si>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</si>
  <si>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</si>
  <si>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</si>
  <si>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</si>
  <si>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</si>
  <si>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</si>
  <si>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</si>
  <si>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</si>
  <si>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</si>
  <si>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</si>
  <si>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</si>
  <si>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</si>
  <si>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</si>
  <si>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</si>
  <si>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</si>
  <si>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</si>
  <si>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</si>
  <si>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</si>
  <si>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</si>
  <si>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</si>
  <si>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</si>
  <si>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</si>
  <si>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</si>
  <si>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</si>
  <si>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</si>
  <si>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</si>
  <si>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</si>
  <si>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</si>
  <si>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</si>
  <si>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</si>
  <si>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</si>
  <si>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</si>
  <si>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</si>
  <si>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</si>
  <si>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</si>
  <si>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</si>
  <si>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</si>
  <si>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</si>
  <si>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</si>
  <si>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</si>
  <si>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</si>
  <si>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</si>
  <si>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</si>
  <si>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</si>
  <si>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</si>
  <si>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</si>
  <si>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</si>
  <si>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</si>
  <si>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</si>
  <si>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</si>
  <si>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</si>
  <si>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</si>
  <si>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</si>
  <si>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</si>
  <si>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</si>
  <si>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</si>
  <si>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</si>
  <si>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</si>
  <si>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</si>
  <si>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</si>
  <si>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</si>
  <si>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</si>
  <si>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</si>
  <si>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</si>
  <si>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</si>
  <si>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</si>
  <si>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</si>
  <si>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</si>
  <si>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</si>
  <si>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</si>
  <si>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</si>
  <si>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</si>
  <si>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</si>
  <si>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</si>
  <si>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</si>
  <si>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</si>
  <si>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</si>
  <si>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</si>
  <si>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</si>
  <si>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</si>
  <si>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</si>
  <si>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</si>
  <si>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</si>
  <si>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</si>
  <si>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</si>
  <si>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</si>
  <si>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</si>
  <si>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</si>
  <si>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</si>
  <si>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</si>
  <si>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</si>
  <si>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</si>
  <si>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</si>
  <si>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</si>
  <si>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</si>
  <si>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</si>
  <si>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</si>
  <si>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</si>
  <si>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</si>
  <si>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</si>
  <si>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</si>
  <si>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</si>
  <si>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</si>
  <si>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</si>
  <si>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</si>
  <si>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</si>
  <si>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</si>
  <si>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</si>
  <si>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</si>
  <si>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</si>
  <si>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</si>
  <si>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</si>
  <si>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</si>
  <si>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</si>
  <si>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</si>
  <si>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</si>
  <si>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</si>
  <si>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</si>
  <si>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</si>
  <si>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</si>
  <si>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</si>
  <si>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</si>
  <si>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</si>
  <si>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</si>
  <si>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</si>
  <si>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</si>
  <si>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</si>
  <si>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</si>
  <si>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</si>
  <si>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</si>
  <si>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</si>
  <si>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</si>
  <si>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</si>
  <si>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</si>
  <si>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</si>
  <si>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</si>
  <si>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</si>
  <si>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</si>
  <si>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</si>
  <si>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</si>
  <si>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</si>
  <si>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</si>
  <si>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</si>
  <si>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</si>
  <si>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</si>
  <si>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</si>
  <si>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</si>
  <si>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</si>
  <si>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</si>
  <si>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</si>
  <si>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</si>
  <si>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</si>
  <si>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</si>
  <si>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</si>
  <si>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</si>
  <si>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</si>
  <si>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</si>
  <si>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</si>
  <si>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</si>
  <si>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</si>
  <si>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</si>
  <si>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</si>
  <si>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</si>
  <si>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</si>
  <si>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</si>
  <si>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</si>
  <si>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</si>
  <si>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</si>
  <si>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</si>
  <si>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</si>
  <si>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</si>
  <si>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</si>
  <si>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</si>
  <si>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</si>
  <si>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</si>
  <si>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</si>
  <si>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</si>
  <si>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</si>
  <si>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</si>
  <si>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</si>
  <si>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</si>
  <si>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</si>
  <si>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</si>
  <si>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</si>
  <si>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</si>
  <si>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</si>
  <si>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</si>
  <si>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</si>
  <si>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</si>
  <si>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</si>
  <si>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</si>
  <si>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</si>
  <si>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</si>
  <si>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</si>
  <si>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</si>
  <si>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</si>
  <si>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</si>
  <si>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</si>
  <si>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</si>
  <si>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</si>
  <si>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</si>
  <si>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</si>
  <si>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</si>
  <si>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</si>
  <si>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</si>
  <si>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</si>
  <si>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</si>
  <si>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</si>
  <si>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</si>
  <si>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</si>
  <si>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</si>
  <si>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</si>
  <si>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</si>
  <si>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</si>
  <si>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</si>
  <si>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</si>
  <si>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</si>
  <si>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</si>
  <si>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</si>
  <si>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</si>
  <si>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</si>
  <si>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</si>
  <si>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</si>
  <si>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</si>
  <si>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</si>
  <si>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</si>
  <si>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</si>
  <si>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</si>
  <si>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</si>
  <si>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</si>
  <si>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</si>
  <si>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</si>
  <si>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</si>
  <si>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</si>
  <si>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</si>
  <si>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</si>
  <si>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</si>
  <si>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</si>
  <si>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</si>
  <si>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</si>
  <si>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</si>
  <si>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</si>
  <si>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</si>
  <si>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</si>
  <si>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</si>
  <si>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</si>
  <si>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</si>
  <si>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</si>
  <si>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</si>
  <si>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</si>
  <si>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</si>
  <si>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</si>
  <si>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</si>
  <si>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</si>
  <si>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</si>
  <si>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</si>
  <si>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</si>
  <si>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</si>
  <si>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</si>
  <si>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</si>
  <si>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</si>
  <si>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</si>
  <si>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</si>
  <si>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</si>
  <si>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</si>
  <si>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</si>
  <si>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</si>
  <si>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</si>
  <si>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</si>
  <si>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</si>
  <si>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</si>
  <si>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</si>
  <si>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</si>
  <si>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</si>
  <si>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</si>
  <si>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</si>
  <si>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</si>
  <si>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</si>
  <si>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</si>
  <si>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</si>
  <si>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</si>
  <si>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</si>
  <si>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</si>
  <si>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</si>
  <si>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</si>
  <si>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</si>
  <si>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</si>
  <si>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</si>
  <si>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</si>
  <si>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</si>
  <si>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</si>
  <si>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</si>
  <si>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</si>
  <si>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</si>
  <si>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</si>
  <si>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</si>
  <si>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</si>
  <si>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</si>
  <si>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</si>
  <si>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</si>
  <si>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</si>
  <si>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</si>
  <si>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</si>
  <si>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</si>
  <si>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</si>
  <si>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</si>
  <si>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</si>
  <si>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</si>
  <si>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</si>
  <si>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</si>
  <si>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</si>
  <si>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</si>
  <si>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</si>
  <si>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</si>
  <si>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</si>
  <si>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</si>
  <si>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</si>
  <si>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</si>
  <si>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</si>
  <si>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</si>
  <si>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</si>
  <si>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</si>
  <si>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</si>
  <si>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</si>
  <si>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</si>
  <si>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</si>
  <si>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</si>
  <si>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</si>
  <si>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</si>
  <si>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</si>
  <si>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</si>
  <si>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</si>
  <si>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</si>
  <si>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</si>
  <si>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</si>
  <si>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</si>
  <si>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</si>
  <si>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</si>
  <si>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</si>
  <si>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</si>
  <si>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</si>
  <si>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</si>
  <si>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</si>
  <si>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</si>
  <si>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</si>
  <si>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</si>
  <si>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</si>
  <si>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</si>
  <si>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</si>
  <si>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</si>
  <si>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</si>
  <si>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</si>
  <si>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</si>
  <si>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</si>
  <si>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</si>
  <si>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</si>
  <si>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</si>
  <si>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</si>
  <si>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</si>
  <si>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</si>
  <si>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</si>
  <si>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</si>
  <si>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</si>
  <si>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</si>
  <si>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</si>
  <si>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</si>
  <si>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</si>
  <si>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</si>
  <si>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</si>
  <si>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</si>
  <si>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</si>
  <si>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</si>
  <si>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</si>
  <si>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</si>
  <si>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</si>
  <si>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</si>
  <si>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</si>
  <si>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</si>
  <si>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</si>
  <si>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</si>
  <si>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</si>
  <si>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</si>
  <si>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</si>
  <si>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</si>
  <si>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</si>
  <si>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</si>
  <si>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</si>
  <si>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</si>
  <si>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</si>
  <si>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</si>
  <si>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</si>
  <si>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</si>
  <si>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</si>
  <si>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</si>
  <si>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</si>
  <si>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</si>
  <si>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</si>
  <si>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</si>
  <si>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</si>
  <si>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</si>
  <si>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</si>
  <si>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</si>
  <si>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</si>
  <si>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</si>
  <si>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</si>
  <si>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</si>
  <si>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</si>
  <si>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</si>
  <si>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</si>
  <si>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</si>
  <si>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</si>
  <si>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</si>
  <si>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</si>
  <si>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</si>
  <si>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</si>
  <si>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</si>
  <si>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</si>
  <si>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</si>
  <si>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</si>
  <si>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</si>
  <si>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</si>
  <si>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</si>
  <si>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</si>
  <si>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</si>
  <si>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</si>
  <si>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</si>
  <si>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</si>
  <si>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</si>
  <si>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</si>
  <si>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</si>
  <si>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</si>
  <si>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</si>
  <si>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</si>
  <si>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</si>
  <si>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</si>
  <si>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</si>
  <si>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</si>
  <si>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</si>
  <si>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</si>
  <si>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</si>
  <si>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</si>
  <si>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</si>
  <si>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</si>
  <si>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</si>
  <si>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</si>
  <si>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</si>
  <si>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</si>
  <si>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</si>
  <si>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</si>
  <si>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</si>
  <si>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</si>
  <si>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</si>
  <si>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</si>
  <si>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</si>
  <si>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</si>
  <si>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</si>
  <si>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</si>
  <si>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</si>
  <si>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</si>
  <si>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</si>
  <si>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</si>
  <si>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</si>
  <si>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</si>
  <si>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</si>
  <si>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</si>
  <si>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</si>
  <si>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</si>
  <si>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</si>
  <si>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</si>
  <si>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</si>
  <si>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</si>
  <si>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</si>
  <si>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</si>
  <si>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</si>
  <si>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</si>
  <si>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</si>
  <si>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</si>
  <si>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</si>
  <si>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</si>
  <si>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</si>
  <si>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</si>
  <si>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</si>
  <si>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</si>
  <si>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</si>
  <si>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</si>
  <si>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</si>
  <si>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</si>
  <si>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</si>
  <si>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</si>
  <si>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</si>
  <si>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</si>
  <si>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</si>
  <si>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</si>
  <si>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</si>
  <si>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</si>
  <si>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</si>
  <si>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</si>
  <si>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</si>
  <si>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</si>
  <si>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</si>
  <si>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</si>
  <si>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</si>
  <si>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</si>
  <si>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</si>
  <si>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</si>
  <si>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</si>
  <si>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</si>
  <si>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</si>
  <si>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</si>
  <si>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</si>
  <si>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</si>
  <si>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</si>
  <si>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</si>
  <si>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</si>
  <si>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</si>
  <si>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</si>
  <si>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</si>
  <si>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</si>
  <si>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</si>
  <si>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</si>
  <si>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</si>
  <si>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</si>
  <si>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</si>
  <si>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</si>
  <si>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</si>
  <si>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</si>
  <si>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</si>
  <si>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</si>
  <si>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</si>
  <si>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</si>
  <si>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</si>
  <si>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</si>
  <si>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</si>
  <si>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</si>
  <si>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</si>
  <si>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</si>
  <si>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</si>
  <si>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</si>
  <si>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</si>
  <si>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</si>
  <si>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</si>
  <si>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</si>
  <si>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</si>
  <si>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</si>
  <si>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</si>
  <si>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</si>
  <si>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</si>
  <si>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</si>
  <si>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</si>
  <si>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</si>
  <si>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</si>
  <si>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</si>
  <si>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</si>
  <si>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</si>
  <si>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</si>
  <si>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</si>
  <si>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</si>
  <si>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</si>
  <si>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</si>
  <si>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</si>
  <si>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</si>
  <si>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</si>
  <si>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</si>
  <si>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</si>
  <si>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</si>
  <si>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</si>
  <si>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</si>
  <si>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</si>
  <si>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</si>
  <si>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</si>
  <si>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</si>
  <si>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</si>
  <si>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</si>
  <si>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</si>
  <si>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</si>
  <si>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</si>
  <si>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</si>
  <si>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</si>
  <si>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</si>
  <si>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</si>
  <si>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</si>
  <si>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</si>
  <si>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</si>
  <si>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</si>
  <si>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</si>
  <si>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</si>
  <si>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</si>
  <si>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</si>
  <si>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</si>
  <si>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</si>
  <si>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</si>
  <si>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</si>
  <si>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</si>
  <si>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</si>
  <si>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</si>
  <si>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</si>
  <si>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</si>
  <si>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</si>
  <si>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</si>
  <si>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</si>
  <si>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</si>
  <si>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</si>
  <si>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</si>
  <si>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</si>
  <si>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</si>
  <si>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</si>
  <si>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</si>
  <si>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</si>
  <si>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</si>
  <si>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</si>
  <si>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</si>
  <si>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</si>
  <si>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</si>
  <si>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</si>
  <si>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</si>
  <si>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</si>
  <si>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</si>
  <si>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</si>
  <si>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</si>
  <si>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</si>
  <si>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</si>
  <si>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</si>
  <si>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</si>
  <si>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</si>
  <si>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</si>
  <si>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</si>
  <si>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</si>
  <si>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</si>
  <si>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</si>
  <si>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</si>
  <si>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</si>
  <si>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</si>
  <si>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</si>
  <si>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</si>
  <si>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</si>
  <si>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</si>
  <si>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</si>
  <si>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</si>
  <si>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</si>
  <si>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</si>
  <si>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</si>
  <si>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</si>
  <si>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</si>
  <si>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</si>
  <si>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</si>
  <si>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</si>
  <si>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</si>
  <si>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</si>
  <si>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</si>
  <si>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</si>
  <si>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</si>
  <si>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</si>
  <si>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</si>
  <si>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</si>
  <si>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</si>
  <si>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</si>
  <si>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</si>
  <si>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</si>
  <si>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</si>
  <si>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</si>
  <si>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</si>
  <si>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</si>
  <si>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</si>
  <si>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</si>
  <si>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</si>
  <si>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</si>
  <si>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</si>
  <si>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</si>
  <si>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</si>
  <si>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</si>
  <si>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</si>
  <si>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</si>
  <si>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</si>
  <si>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</si>
  <si>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</si>
  <si>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</si>
  <si>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</si>
  <si>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</si>
  <si>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</si>
  <si>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</si>
  <si>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</si>
  <si>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</si>
  <si>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</si>
  <si>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</si>
  <si>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</si>
  <si>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</si>
  <si>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</si>
  <si>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</si>
  <si>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</si>
  <si>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</si>
  <si>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</si>
  <si>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</si>
  <si>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</si>
  <si>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</si>
  <si>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</si>
  <si>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</si>
  <si>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</si>
  <si>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</si>
  <si>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</si>
  <si>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</si>
  <si>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</si>
  <si>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</si>
  <si>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</si>
  <si>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</si>
  <si>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</si>
  <si>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</si>
  <si>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</si>
  <si>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</si>
  <si>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</si>
  <si>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</si>
  <si>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</si>
  <si>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</si>
  <si>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</si>
  <si>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</si>
  <si>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</si>
  <si>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</si>
  <si>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</si>
  <si>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</si>
  <si>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</si>
  <si>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</si>
  <si>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</si>
  <si>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</si>
  <si>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</si>
  <si>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</si>
  <si>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</si>
  <si>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</si>
  <si>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</si>
  <si>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</si>
  <si>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</si>
  <si>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</si>
  <si>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</si>
  <si>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</si>
  <si>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</si>
  <si>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</si>
  <si>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</si>
  <si>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</si>
  <si>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</si>
  <si>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</si>
  <si>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</si>
  <si>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</si>
  <si>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</si>
  <si>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</si>
  <si>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</si>
  <si>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</si>
  <si>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</si>
  <si>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</si>
  <si>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</si>
  <si>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</si>
  <si>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</si>
  <si>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</si>
  <si>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</si>
  <si>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</si>
  <si>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</si>
  <si>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</si>
  <si>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</si>
  <si>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</si>
  <si>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</si>
  <si>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</si>
  <si>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</si>
  <si>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</si>
  <si>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</si>
  <si>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</si>
  <si>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</si>
  <si>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</si>
  <si>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</si>
  <si>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</si>
  <si>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</si>
  <si>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</si>
  <si>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</si>
  <si>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</si>
  <si>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</si>
  <si>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</si>
  <si>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</si>
  <si>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</si>
  <si>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</si>
  <si>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</si>
  <si>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</si>
  <si>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</si>
  <si>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</si>
  <si>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</si>
  <si>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</si>
  <si>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</si>
  <si>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</si>
  <si>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</si>
  <si>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</si>
  <si>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</si>
  <si>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</si>
  <si>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</si>
  <si>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</si>
  <si>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</si>
  <si>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</si>
  <si>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</si>
  <si>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</si>
  <si>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</si>
  <si>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</si>
  <si>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</si>
  <si>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</si>
  <si>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</si>
  <si>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</si>
  <si>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</si>
  <si>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</si>
  <si>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</si>
  <si>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</si>
  <si>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</si>
  <si>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</si>
  <si>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</si>
  <si>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</si>
  <si>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</si>
  <si>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</si>
  <si>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</si>
  <si>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</si>
  <si>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</si>
  <si>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</si>
  <si>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</si>
  <si>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</si>
  <si>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</si>
  <si>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</si>
  <si>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</si>
  <si>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</si>
  <si>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</si>
  <si>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</si>
  <si>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</si>
  <si>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</si>
  <si>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</si>
  <si>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</si>
  <si>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</si>
  <si>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</si>
  <si>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</si>
  <si>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</si>
  <si>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</si>
  <si>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</si>
  <si>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</si>
  <si>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</si>
  <si>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</si>
  <si>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</si>
  <si>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</si>
  <si>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</si>
  <si>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</si>
  <si>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</si>
  <si>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</si>
  <si>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</si>
  <si>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</si>
  <si>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</si>
  <si>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</si>
  <si>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</si>
  <si>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</si>
  <si>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</si>
  <si>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</si>
  <si>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</si>
  <si>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</si>
  <si>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</si>
  <si>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</si>
  <si>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</si>
  <si>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</si>
  <si>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</si>
  <si>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</si>
  <si>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</si>
  <si>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</si>
  <si>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</si>
  <si>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</si>
  <si>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</si>
  <si>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</si>
  <si>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</si>
  <si>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</si>
  <si>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</si>
  <si>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</si>
  <si>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</si>
  <si>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</si>
  <si>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</si>
  <si>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</si>
  <si>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</si>
  <si>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</si>
  <si>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</si>
  <si>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</si>
  <si>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</si>
  <si>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</si>
  <si>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</si>
  <si>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</si>
  <si>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</si>
  <si>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</si>
  <si>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</si>
  <si>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</si>
  <si>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</si>
  <si>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</si>
  <si>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</si>
  <si>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</si>
  <si>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</si>
  <si>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</si>
  <si>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</si>
  <si>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</si>
  <si>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</si>
  <si>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</si>
  <si>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</si>
  <si>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</si>
  <si>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</si>
  <si>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</si>
  <si>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</si>
  <si>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</si>
  <si>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</si>
  <si>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</si>
  <si>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</si>
  <si>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</si>
  <si>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</si>
  <si>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</si>
  <si>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</si>
  <si>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</si>
  <si>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</si>
  <si>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</si>
  <si>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</si>
  <si>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</si>
  <si>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</si>
  <si>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</si>
  <si>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</si>
  <si>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</si>
  <si>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</si>
  <si>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</si>
  <si>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</si>
  <si>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</si>
  <si>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</si>
  <si>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</si>
  <si>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</si>
  <si>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</si>
  <si>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</si>
  <si>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</si>
  <si>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</si>
  <si>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</si>
  <si>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</si>
  <si>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</si>
  <si>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</si>
  <si>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</si>
  <si>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</si>
  <si>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</si>
  <si>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</si>
  <si>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</si>
  <si>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</si>
  <si>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</si>
  <si>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</si>
  <si>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</si>
  <si>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</si>
  <si>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</si>
  <si>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</si>
  <si>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</si>
  <si>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</si>
  <si>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</si>
  <si>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</si>
  <si>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</si>
  <si>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</si>
  <si>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</si>
  <si>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</si>
  <si>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</si>
  <si>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</si>
  <si>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</si>
  <si>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</si>
  <si>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</si>
  <si>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</si>
  <si>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</si>
  <si>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</si>
  <si>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</si>
  <si>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</si>
  <si>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</si>
  <si>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</si>
  <si>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</si>
  <si>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</si>
  <si>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</si>
  <si>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</si>
  <si>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</si>
  <si>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</si>
  <si>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</si>
  <si>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</si>
  <si>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</si>
  <si>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</si>
  <si>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</si>
  <si>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</si>
  <si>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</si>
  <si>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</si>
  <si>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</si>
  <si>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</si>
  <si>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</si>
  <si>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</si>
  <si>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</si>
  <si>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</si>
  <si>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</si>
  <si>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</si>
  <si>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</si>
  <si>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</si>
  <si>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</si>
  <si>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</si>
  <si>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</si>
  <si>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</si>
  <si>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</si>
  <si>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</si>
  <si>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</si>
  <si>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</si>
  <si>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</si>
  <si>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</si>
  <si>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</si>
  <si>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</si>
  <si>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</si>
  <si>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</si>
  <si>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</si>
  <si>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</si>
  <si>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</si>
  <si>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</si>
  <si>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</si>
  <si>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</si>
  <si>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</si>
  <si>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</si>
  <si>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</si>
  <si>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</si>
  <si>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</si>
  <si>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</si>
  <si>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</si>
  <si>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</si>
  <si>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</si>
  <si>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</si>
  <si>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</si>
  <si>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</si>
  <si>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</si>
  <si>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</si>
  <si>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</si>
  <si>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</si>
  <si>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</si>
  <si>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</si>
  <si>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</si>
  <si>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</si>
  <si>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</si>
  <si>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</si>
  <si>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</si>
  <si>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</si>
  <si>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</si>
  <si>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</si>
  <si>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</si>
  <si>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</si>
  <si>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</si>
  <si>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</si>
  <si>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</si>
  <si>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</si>
  <si>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</si>
  <si>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</si>
  <si>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</si>
  <si>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</si>
  <si>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</si>
  <si>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</si>
  <si>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</si>
  <si>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</si>
  <si>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</si>
  <si>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</si>
  <si>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</si>
  <si>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</si>
  <si>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</si>
  <si>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</si>
  <si>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</si>
  <si>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</si>
  <si>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</si>
  <si>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</si>
  <si>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</si>
  <si>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</si>
  <si>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</si>
  <si>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</si>
  <si>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</si>
  <si>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</si>
  <si>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</si>
  <si>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</si>
  <si>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</si>
  <si>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</si>
  <si>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</si>
  <si>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</si>
  <si>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</si>
  <si>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</si>
  <si>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</si>
  <si>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</si>
  <si>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</si>
  <si>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</si>
  <si>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</si>
  <si>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</si>
  <si>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</si>
  <si>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</si>
  <si>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</si>
  <si>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</si>
  <si>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</si>
  <si>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</si>
  <si>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</si>
  <si>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</si>
  <si>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</si>
  <si>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</si>
  <si>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</si>
  <si>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</si>
  <si>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</si>
  <si>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</si>
  <si>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</si>
  <si>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</si>
  <si>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</si>
  <si>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</si>
  <si>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</si>
  <si>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</si>
  <si>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</si>
  <si>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</si>
  <si>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</si>
  <si>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</si>
  <si>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</si>
  <si>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</si>
  <si>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</si>
  <si>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</si>
  <si>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</si>
  <si>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</si>
  <si>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</si>
  <si>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</si>
  <si>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</si>
  <si>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</si>
  <si>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</si>
  <si>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</si>
  <si>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</si>
  <si>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</si>
  <si>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</si>
  <si>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</si>
  <si>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</si>
  <si>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</si>
  <si>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</si>
  <si>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</si>
  <si>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</si>
  <si>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</si>
  <si>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</si>
  <si>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</si>
  <si>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</si>
  <si>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</si>
  <si>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</si>
  <si>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</si>
  <si>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</si>
  <si>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</si>
  <si>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</si>
  <si>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</si>
  <si>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</si>
  <si>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</si>
  <si>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</si>
  <si>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</si>
  <si>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</si>
  <si>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</si>
  <si>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</si>
  <si>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</si>
  <si>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</si>
  <si>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</si>
  <si>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</si>
  <si>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</si>
  <si>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</si>
  <si>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</si>
  <si>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</si>
  <si>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</si>
  <si>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</si>
  <si>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</si>
  <si>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</si>
  <si>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</si>
  <si>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</si>
  <si>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</si>
  <si>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</si>
  <si>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</si>
  <si>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</si>
  <si>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</si>
  <si>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</si>
  <si>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</si>
  <si>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</si>
  <si>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</si>
  <si>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</si>
  <si>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</si>
  <si>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</si>
  <si>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</si>
  <si>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</si>
  <si>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</si>
  <si>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</si>
  <si>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</si>
  <si>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</si>
  <si>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</si>
  <si>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</si>
  <si>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</si>
  <si>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</si>
  <si>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</si>
  <si>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</si>
  <si>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</si>
  <si>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</si>
  <si>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</si>
  <si>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</si>
  <si>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</si>
  <si>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</si>
  <si>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</si>
  <si>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</si>
  <si>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</si>
  <si>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</si>
  <si>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</si>
  <si>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</si>
  <si>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</si>
  <si>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</si>
  <si>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</si>
  <si>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</si>
  <si>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</si>
  <si>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</si>
  <si>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</si>
  <si>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</si>
  <si>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</si>
  <si>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</si>
  <si>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</si>
  <si>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</si>
  <si>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</si>
  <si>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</si>
  <si>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</si>
  <si>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</si>
  <si>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</si>
  <si>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</si>
  <si>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</si>
  <si>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</si>
  <si>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</si>
  <si>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</si>
  <si>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</si>
  <si>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</si>
  <si>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</si>
  <si>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</si>
  <si>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</si>
  <si>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</si>
  <si>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</si>
  <si>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</si>
  <si>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</si>
  <si>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</si>
  <si>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</si>
  <si>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</si>
  <si>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</si>
  <si>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</si>
  <si>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</si>
  <si>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</si>
  <si>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</si>
  <si>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</si>
  <si>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</si>
  <si>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</si>
  <si>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</si>
  <si>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</si>
  <si>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</si>
  <si>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</si>
  <si>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</si>
  <si>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</si>
  <si>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</si>
  <si>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</si>
  <si>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</si>
  <si>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</si>
  <si>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</si>
  <si>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</si>
  <si>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</si>
  <si>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</si>
  <si>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</si>
  <si>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</si>
  <si>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</si>
  <si>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</si>
  <si>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</si>
  <si>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</si>
  <si>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</si>
  <si>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</si>
  <si>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</si>
  <si>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</si>
  <si>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</si>
  <si>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</si>
  <si>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</si>
  <si>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</si>
  <si>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</si>
  <si>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</si>
  <si>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</si>
  <si>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</si>
  <si>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</si>
  <si>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</si>
  <si>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</si>
  <si>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</si>
  <si>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</si>
  <si>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</si>
  <si>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</si>
  <si>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</si>
  <si>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</si>
  <si>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</si>
  <si>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</si>
  <si>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</si>
  <si>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</si>
  <si>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</si>
  <si>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</si>
  <si>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</si>
  <si>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</si>
  <si>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</si>
  <si>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</si>
  <si>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</si>
  <si>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</si>
  <si>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</si>
  <si>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</si>
  <si>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</si>
  <si>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</si>
  <si>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</si>
  <si>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</si>
  <si>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</si>
  <si>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</si>
  <si>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</si>
  <si>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</si>
  <si>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</si>
  <si>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</si>
  <si>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</si>
  <si>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</si>
  <si>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</si>
  <si>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</si>
  <si>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</si>
  <si>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</si>
  <si>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</si>
  <si>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</si>
  <si>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</si>
  <si>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</si>
  <si>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</si>
  <si>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</si>
  <si>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</si>
  <si>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</si>
  <si>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</si>
  <si>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</si>
  <si>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</si>
  <si>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</si>
  <si>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</si>
  <si>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</si>
  <si>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</si>
  <si>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</si>
  <si>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</si>
  <si>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</si>
  <si>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</si>
  <si>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</si>
  <si>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</si>
  <si>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</si>
  <si>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</si>
  <si>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</si>
  <si>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</si>
  <si>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</si>
  <si>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</si>
  <si>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</si>
  <si>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</si>
  <si>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</si>
  <si>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</si>
  <si>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</si>
  <si>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</si>
  <si>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</si>
  <si>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</si>
  <si>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</si>
  <si>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</si>
  <si>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</si>
  <si>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</si>
  <si>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</si>
  <si>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</si>
  <si>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</si>
  <si>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</si>
  <si>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</si>
  <si>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</si>
  <si>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</si>
  <si>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</si>
  <si>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</si>
  <si>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</si>
  <si>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</si>
  <si>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</si>
  <si>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</si>
  <si>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</si>
  <si>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</si>
  <si>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</si>
  <si>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</si>
  <si>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</si>
  <si>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</si>
  <si>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</si>
  <si>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</si>
  <si>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</si>
  <si>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</si>
  <si>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</si>
  <si>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</si>
  <si>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</si>
  <si>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</si>
  <si>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</si>
  <si>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</si>
  <si>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</si>
  <si>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</si>
  <si>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</si>
  <si>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</si>
  <si>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</si>
  <si>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</si>
  <si>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</si>
  <si>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</si>
  <si>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</si>
  <si>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</si>
  <si>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</si>
  <si>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</si>
  <si>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</si>
  <si>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</si>
  <si>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</si>
  <si>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</si>
  <si>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</si>
  <si>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</si>
  <si>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</si>
  <si>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</si>
  <si>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</si>
  <si>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</si>
  <si>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</si>
  <si>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</si>
  <si>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</si>
  <si>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</si>
  <si>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</si>
  <si>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</si>
  <si>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</si>
  <si>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</si>
  <si>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</si>
  <si>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</si>
  <si>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</si>
  <si>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</si>
  <si>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</si>
  <si>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</si>
  <si>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</si>
  <si>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</si>
  <si>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</si>
  <si>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</si>
  <si>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</si>
  <si>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</si>
  <si>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</si>
  <si>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</si>
  <si>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</si>
  <si>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</si>
  <si>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</si>
  <si>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</si>
  <si>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</si>
  <si>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</si>
  <si>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</si>
  <si>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</si>
  <si>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</si>
  <si>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</si>
  <si>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</si>
  <si>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</si>
  <si>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</si>
  <si>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</si>
  <si>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</si>
  <si>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</si>
  <si>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</si>
  <si>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</si>
  <si>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</si>
  <si>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</si>
  <si>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</si>
  <si>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</si>
  <si>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</si>
  <si>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</si>
  <si>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</si>
  <si>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</si>
  <si>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</si>
  <si>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</si>
  <si>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</si>
  <si>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</si>
  <si>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</si>
  <si>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</si>
  <si>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</si>
  <si>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</si>
  <si>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</si>
  <si>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</si>
  <si>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</si>
  <si>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</si>
  <si>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</si>
  <si>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</si>
  <si>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</si>
  <si>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</si>
  <si>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</si>
  <si>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</si>
  <si>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</si>
  <si>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</si>
  <si>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</si>
  <si>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</si>
  <si>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</si>
  <si>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</si>
  <si>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</si>
  <si>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</si>
  <si>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</si>
  <si>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</si>
  <si>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</si>
  <si>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</si>
  <si>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</si>
  <si>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</si>
  <si>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</si>
  <si>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</si>
  <si>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</si>
  <si>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</si>
  <si>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</si>
  <si>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</si>
  <si>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</si>
  <si>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</si>
  <si>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</si>
  <si>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</si>
  <si>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</si>
  <si>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</si>
  <si>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</si>
  <si>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</si>
  <si>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</si>
  <si>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</si>
  <si>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</si>
  <si>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</si>
  <si>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</si>
  <si>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</si>
  <si>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</si>
  <si>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</si>
  <si>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</si>
  <si>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</si>
  <si>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</si>
  <si>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</si>
  <si>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</si>
  <si>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</si>
  <si>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</si>
  <si>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</si>
  <si>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</si>
  <si>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</si>
  <si>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</si>
  <si>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</si>
  <si>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</si>
  <si>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</si>
  <si>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</si>
  <si>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</si>
  <si>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</si>
  <si>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</si>
  <si>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</si>
  <si>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</si>
  <si>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</si>
  <si>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</si>
  <si>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</si>
  <si>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</si>
  <si>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</si>
  <si>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</si>
  <si>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</si>
  <si>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</si>
  <si>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</si>
  <si>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</si>
  <si>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</si>
  <si>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</si>
  <si>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</si>
  <si>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</si>
  <si>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</si>
  <si>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</si>
  <si>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</si>
  <si>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</si>
  <si>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</si>
  <si>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</si>
  <si>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</si>
  <si>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</si>
  <si>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</si>
  <si>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</si>
  <si>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</si>
  <si>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</si>
  <si>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</si>
  <si>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</si>
  <si>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</si>
  <si>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</si>
  <si>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</si>
  <si>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</si>
  <si>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</si>
  <si>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</si>
  <si>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</si>
  <si>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</si>
  <si>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</si>
  <si>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</si>
  <si>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</si>
  <si>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</si>
  <si>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</si>
  <si>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</si>
  <si>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</si>
  <si>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</si>
  <si>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</si>
  <si>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</si>
  <si>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</si>
  <si>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</si>
  <si>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</si>
  <si>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</si>
  <si>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</si>
  <si>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</si>
  <si>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</si>
  <si>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</si>
  <si>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</si>
  <si>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</si>
  <si>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</si>
  <si>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</si>
  <si>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</si>
  <si>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</si>
  <si>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</si>
  <si>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</si>
  <si>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</si>
  <si>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</si>
  <si>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</si>
  <si>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</si>
  <si>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</si>
  <si>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</si>
  <si>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</si>
  <si>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</si>
  <si>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</si>
  <si>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</si>
  <si>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</si>
  <si>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</si>
  <si>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</si>
  <si>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</si>
  <si>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</si>
  <si>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</si>
  <si>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</si>
  <si>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</si>
  <si>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</si>
  <si>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</si>
  <si>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</si>
  <si>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</si>
  <si>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</si>
  <si>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</si>
  <si>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</si>
  <si>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</si>
  <si>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</si>
  <si>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</si>
  <si>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</si>
  <si>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</si>
  <si>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</si>
  <si>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</si>
  <si>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</si>
  <si>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</si>
  <si>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</si>
  <si>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</si>
  <si>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</si>
  <si>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</si>
  <si>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</si>
  <si>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</si>
  <si>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</si>
  <si>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</si>
  <si>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</si>
  <si>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</si>
  <si>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</si>
  <si>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</si>
  <si>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</si>
  <si>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</si>
  <si>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</si>
  <si>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</si>
  <si>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</si>
  <si>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</si>
  <si>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</si>
  <si>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</si>
  <si>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</si>
  <si>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</si>
  <si>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</si>
  <si>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</si>
  <si>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</si>
  <si>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</si>
  <si>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</si>
  <si>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</si>
  <si>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</si>
  <si>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</si>
  <si>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</si>
  <si>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</si>
  <si>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</si>
  <si>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</si>
  <si>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</si>
  <si>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</si>
  <si>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</si>
  <si>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</si>
  <si>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</si>
  <si>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</si>
  <si>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</si>
  <si>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</si>
  <si>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</si>
  <si>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</si>
  <si>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</si>
  <si>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</si>
  <si>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</si>
  <si>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</si>
  <si>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</si>
  <si>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</si>
  <si>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</si>
  <si>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</si>
  <si>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</si>
  <si>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</si>
  <si>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</si>
  <si>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</si>
  <si>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</si>
  <si>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</si>
  <si>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</si>
  <si>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</si>
  <si>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</si>
  <si>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</si>
  <si>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</si>
  <si>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</si>
  <si>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</si>
  <si>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</si>
  <si>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</si>
  <si>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</si>
  <si>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</si>
  <si>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</si>
  <si>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</si>
  <si>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</si>
  <si>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</si>
  <si>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</si>
  <si>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</si>
  <si>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</si>
  <si>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</si>
  <si>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</si>
  <si>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</si>
  <si>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</si>
  <si>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</si>
  <si>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</si>
  <si>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</si>
  <si>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</si>
  <si>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</si>
  <si>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</si>
  <si>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</si>
  <si>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</si>
  <si>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</si>
  <si>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</si>
  <si>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</si>
  <si>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</si>
  <si>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</si>
  <si>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</si>
  <si>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</si>
  <si>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</si>
  <si>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</si>
  <si>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</si>
  <si>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</si>
  <si>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</si>
  <si>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</si>
  <si>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</si>
  <si>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</si>
  <si>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</si>
  <si>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</si>
  <si>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</si>
  <si>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</si>
  <si>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</si>
  <si>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</si>
  <si>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</si>
  <si>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</si>
  <si>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</si>
  <si>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</si>
  <si>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</si>
  <si>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</si>
  <si>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</si>
  <si>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</si>
  <si>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</si>
  <si>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</si>
  <si>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</si>
  <si>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</si>
  <si>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</si>
  <si>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</si>
  <si>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</si>
  <si>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</si>
  <si>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</si>
  <si>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</si>
  <si>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</si>
  <si>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</si>
  <si>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</si>
  <si>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</si>
  <si>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</si>
  <si>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</si>
  <si>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</si>
  <si>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</si>
  <si>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</si>
  <si>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</si>
  <si>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</si>
  <si>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</si>
  <si>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</si>
  <si>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</si>
  <si>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</si>
  <si>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</si>
  <si>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</si>
  <si>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</si>
  <si>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</si>
  <si>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</si>
  <si>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</si>
  <si>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</si>
  <si>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</si>
  <si>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</si>
  <si>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</si>
  <si>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</si>
  <si>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</si>
  <si>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</si>
  <si>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</si>
  <si>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</si>
  <si>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</si>
  <si>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</si>
  <si>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</si>
  <si>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</si>
  <si>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</si>
  <si>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</si>
  <si>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</si>
  <si>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</si>
  <si>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</si>
  <si>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</si>
  <si>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</si>
  <si>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</si>
  <si>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</si>
  <si>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</si>
  <si>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</si>
  <si>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</si>
  <si>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</si>
  <si>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</si>
  <si>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</si>
  <si>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</si>
  <si>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</si>
  <si>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</si>
  <si>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</si>
  <si>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</si>
  <si>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</si>
  <si>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</si>
  <si>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</si>
  <si>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</si>
  <si>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</si>
  <si>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</si>
  <si>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</si>
  <si>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</si>
  <si>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</si>
  <si>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</si>
  <si>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</si>
  <si>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</si>
  <si>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</si>
  <si>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</si>
  <si>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</si>
  <si>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</si>
  <si>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</si>
  <si>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</si>
  <si>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</si>
  <si>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</si>
  <si>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</si>
  <si>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</si>
  <si>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</si>
  <si>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</si>
  <si>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</si>
  <si>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</si>
  <si>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</si>
  <si>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</si>
  <si>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</si>
  <si>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</si>
  <si>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</si>
  <si>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</si>
  <si>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</si>
  <si>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</si>
  <si>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</si>
  <si>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</si>
  <si>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</si>
  <si>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</si>
  <si>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</si>
  <si>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</si>
  <si>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</si>
  <si>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</si>
  <si>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</si>
  <si>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</si>
  <si>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</si>
  <si>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</si>
  <si>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</si>
  <si>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</si>
  <si>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</si>
  <si>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</si>
  <si>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</si>
  <si>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</si>
  <si>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</si>
  <si>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</si>
  <si>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</si>
  <si>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</si>
  <si>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</si>
  <si>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</si>
  <si>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</si>
  <si>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</si>
  <si>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</si>
  <si>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</si>
  <si>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</si>
  <si>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</si>
  <si>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</si>
  <si>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</si>
  <si>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</si>
  <si>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</si>
  <si>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</si>
  <si>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</si>
  <si>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</si>
  <si>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</si>
  <si>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</si>
  <si>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</si>
  <si>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</si>
  <si>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</si>
  <si>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</si>
  <si>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</si>
  <si>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</si>
  <si>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</si>
  <si>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</si>
  <si>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</si>
  <si>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</si>
  <si>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</si>
  <si>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</si>
  <si>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</si>
  <si>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</si>
  <si>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</si>
  <si>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</si>
  <si>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</si>
  <si>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</si>
  <si>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</si>
  <si>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</si>
  <si>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</si>
  <si>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</si>
  <si>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</si>
  <si>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</si>
  <si>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</si>
  <si>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</si>
  <si>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</si>
  <si>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</si>
  <si>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</si>
  <si>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</si>
  <si>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</si>
  <si>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</si>
  <si>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</si>
  <si>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</si>
  <si>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</si>
  <si>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</si>
  <si>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</si>
  <si>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</si>
  <si>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</si>
  <si>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</si>
  <si>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</si>
  <si>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</si>
  <si>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</si>
  <si>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</si>
  <si>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</si>
  <si>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</si>
  <si>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</si>
  <si>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</si>
  <si>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</si>
  <si>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</si>
  <si>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</si>
  <si>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</si>
  <si>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</si>
  <si>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</si>
  <si>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</si>
  <si>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</si>
  <si>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</si>
  <si>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</si>
  <si>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</si>
  <si>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</si>
  <si>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</si>
  <si>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</si>
  <si>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</si>
  <si>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</si>
  <si>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</si>
  <si>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</si>
  <si>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</si>
  <si>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</si>
  <si>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</si>
  <si>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</si>
  <si>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</si>
  <si>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</si>
  <si>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</si>
  <si>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</si>
  <si>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</si>
  <si>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</si>
  <si>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</si>
  <si>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</si>
  <si>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</si>
  <si>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</si>
  <si>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</si>
  <si>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</si>
  <si>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</si>
  <si>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</si>
  <si>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</si>
  <si>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</si>
  <si>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</si>
  <si>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</si>
  <si>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</si>
  <si>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</si>
  <si>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</si>
  <si>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</si>
  <si>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</si>
  <si>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</si>
  <si>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</si>
  <si>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</si>
  <si>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</si>
  <si>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</si>
  <si>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</si>
  <si>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</si>
  <si>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</si>
  <si>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</si>
  <si>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</si>
  <si>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</si>
  <si>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</si>
  <si>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</si>
  <si>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</si>
  <si>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</si>
  <si>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</si>
  <si>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</si>
  <si>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</si>
  <si>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</si>
  <si>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</si>
  <si>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</si>
  <si>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</si>
  <si>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</si>
  <si>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</si>
  <si>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</si>
  <si>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</si>
  <si>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</si>
  <si>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</si>
  <si>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</si>
  <si>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</si>
  <si>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</si>
  <si>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</si>
  <si>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</si>
  <si>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</si>
  <si>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</si>
  <si>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</si>
  <si>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</si>
  <si>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</si>
  <si>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</si>
  <si>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</si>
  <si>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</si>
  <si>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</si>
  <si>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</si>
  <si>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</si>
  <si>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</si>
  <si>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</si>
  <si>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</si>
  <si>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</si>
  <si>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</si>
  <si>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</si>
  <si>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</si>
  <si>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</si>
  <si>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</si>
  <si>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</si>
  <si>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</si>
  <si>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</si>
  <si>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</si>
  <si>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</si>
  <si>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</si>
  <si>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</si>
  <si>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</si>
  <si>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</si>
  <si>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</si>
  <si>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</si>
  <si>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</si>
  <si>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</si>
  <si>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</si>
  <si>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</si>
  <si>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</si>
  <si>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</si>
  <si>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</si>
  <si>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</si>
  <si>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</si>
  <si>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</si>
  <si>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</si>
  <si>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</si>
  <si>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</si>
  <si>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</si>
  <si>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</si>
  <si>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</si>
  <si>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</si>
  <si>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</si>
  <si>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</si>
  <si>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</si>
  <si>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</si>
  <si>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</si>
  <si>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</si>
  <si>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</si>
  <si>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</si>
  <si>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</si>
  <si>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</si>
  <si>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</si>
  <si>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</si>
  <si>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</si>
  <si>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</si>
  <si>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</si>
  <si>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</si>
  <si>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</si>
  <si>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</si>
  <si>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</si>
  <si>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</si>
  <si>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</si>
  <si>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</si>
  <si>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</si>
  <si>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</si>
  <si>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</si>
  <si>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</si>
  <si>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</si>
  <si>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</si>
  <si>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</si>
  <si>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</si>
  <si>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</si>
  <si>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</si>
  <si>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</si>
  <si>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</si>
  <si>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</si>
  <si>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</si>
  <si>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</si>
  <si>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</si>
  <si>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</si>
  <si>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</si>
  <si>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</si>
  <si>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</si>
  <si>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</si>
  <si>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</si>
  <si>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</si>
  <si>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</si>
  <si>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</si>
  <si>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</si>
  <si>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</si>
  <si>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</si>
  <si>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</si>
  <si>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</si>
  <si>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</si>
  <si>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</si>
  <si>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</si>
  <si>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</si>
  <si>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</si>
  <si>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</si>
  <si>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</si>
  <si>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</si>
  <si>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</si>
  <si>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</si>
  <si>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</si>
  <si>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</si>
  <si>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</si>
  <si>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</si>
  <si>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</si>
  <si>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</si>
  <si>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</si>
  <si>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</si>
  <si>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</si>
  <si>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</si>
  <si>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</si>
  <si>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</si>
  <si>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</si>
  <si>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</si>
  <si>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</si>
  <si>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</si>
  <si>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</si>
  <si>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</si>
  <si>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</si>
  <si>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</si>
  <si>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</si>
  <si>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</si>
  <si>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</si>
  <si>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</si>
  <si>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</si>
  <si>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</si>
  <si>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</si>
  <si>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</si>
  <si>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</si>
  <si>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</si>
  <si>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</si>
  <si>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</si>
  <si>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</si>
  <si>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</si>
  <si>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</si>
  <si>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</si>
  <si>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</si>
  <si>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</si>
  <si>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</si>
  <si>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</si>
  <si>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</si>
  <si>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</si>
  <si>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</si>
  <si>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</si>
  <si>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</si>
  <si>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</si>
  <si>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</si>
  <si>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</si>
  <si>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</si>
  <si>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</si>
  <si>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</si>
  <si>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</si>
  <si>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</si>
  <si>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</si>
  <si>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</si>
  <si>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</si>
  <si>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</si>
  <si>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</si>
  <si>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</si>
  <si>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</si>
  <si>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</si>
  <si>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</si>
  <si>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</si>
  <si>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</si>
  <si>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</si>
  <si>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</si>
  <si>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</si>
  <si>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</si>
  <si>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</si>
  <si>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</si>
  <si>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</si>
  <si>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</si>
  <si>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</si>
  <si>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</si>
  <si>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</si>
  <si>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</si>
  <si>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</si>
  <si>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</si>
  <si>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</si>
  <si>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</si>
  <si>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</si>
  <si>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</si>
  <si>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</si>
  <si>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</si>
  <si>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</si>
  <si>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</si>
  <si>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</si>
  <si>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</si>
  <si>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</si>
  <si>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</si>
  <si>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</si>
  <si>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</si>
  <si>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</si>
  <si>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</si>
  <si>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</si>
  <si>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</si>
  <si>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</si>
  <si>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</si>
  <si>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</si>
  <si>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</si>
  <si>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</si>
  <si>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</si>
  <si>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</si>
  <si>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</si>
  <si>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</si>
  <si>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</si>
  <si>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</si>
  <si>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</si>
  <si>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</si>
  <si>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</si>
  <si>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</si>
  <si>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</si>
  <si>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</si>
  <si>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</si>
  <si>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</si>
  <si>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</si>
  <si>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</si>
  <si>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</si>
  <si>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</si>
  <si>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</si>
  <si>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</si>
  <si>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</si>
  <si>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</si>
  <si>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</si>
  <si>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</si>
  <si>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</si>
  <si>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</si>
  <si>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</si>
  <si>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</si>
  <si>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</si>
  <si>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</si>
  <si>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</si>
  <si>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</si>
  <si>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</si>
  <si>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</si>
  <si>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</si>
  <si>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</si>
  <si>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</si>
  <si>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</si>
  <si>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</si>
  <si>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</si>
  <si>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</si>
  <si>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</si>
  <si>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</si>
  <si>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</si>
  <si>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</si>
  <si>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</si>
  <si>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</si>
  <si>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</si>
  <si>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</si>
  <si>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</si>
  <si>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</si>
  <si>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</si>
  <si>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</si>
  <si>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</si>
  <si>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</si>
  <si>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</si>
  <si>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</si>
  <si>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</si>
  <si>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</si>
  <si>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</si>
  <si>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</si>
  <si>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</si>
  <si>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</si>
  <si>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</si>
  <si>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</si>
  <si>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</si>
  <si>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</si>
  <si>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</si>
  <si>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</si>
  <si>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</si>
  <si>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</si>
  <si>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</si>
  <si>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</si>
  <si>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</si>
  <si>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</si>
  <si>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</si>
  <si>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</si>
  <si>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</si>
  <si>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</si>
  <si>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</si>
  <si>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</si>
  <si>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</si>
  <si>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</si>
  <si>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</si>
  <si>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</si>
  <si>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</si>
  <si>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</si>
  <si>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</si>
  <si>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</si>
  <si>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</si>
  <si>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</si>
  <si>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</si>
  <si>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</si>
  <si>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</si>
  <si>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</si>
  <si>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</si>
  <si>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</si>
  <si>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</si>
  <si>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</si>
  <si>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</si>
  <si>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</si>
  <si>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</si>
  <si>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</si>
  <si>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</si>
  <si>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</si>
  <si>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</si>
  <si>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</si>
  <si>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</si>
  <si>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</si>
  <si>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</si>
  <si>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</si>
  <si>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</si>
  <si>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</si>
  <si>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</si>
  <si>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</si>
  <si>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</si>
  <si>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</si>
  <si>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</si>
  <si>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</si>
  <si>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</si>
  <si>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</si>
  <si>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</si>
  <si>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</si>
  <si>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</si>
  <si>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</si>
  <si>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</si>
  <si>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</si>
  <si>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</si>
  <si>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</si>
  <si>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</si>
  <si>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</si>
  <si>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</si>
  <si>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</si>
  <si>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</si>
  <si>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</si>
  <si>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</si>
  <si>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</si>
  <si>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</si>
  <si>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</si>
  <si>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</si>
  <si>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</si>
  <si>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</si>
  <si>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</si>
  <si>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</si>
  <si>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</si>
  <si>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</si>
  <si>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</si>
  <si>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</si>
  <si>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</si>
  <si>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</si>
  <si>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</si>
  <si>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</si>
  <si>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</si>
  <si>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</si>
  <si>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</si>
  <si>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</si>
  <si>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</si>
  <si>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</si>
  <si>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</si>
  <si>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</si>
  <si>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</si>
  <si>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</si>
  <si>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</si>
  <si>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</si>
  <si>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</si>
  <si>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</si>
  <si>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</si>
  <si>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</si>
  <si>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</si>
  <si>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</si>
  <si>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</si>
  <si>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</si>
  <si>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</si>
  <si>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</si>
  <si>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</si>
  <si>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</si>
  <si>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</si>
  <si>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</si>
  <si>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</si>
  <si>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</si>
  <si>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</si>
  <si>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</si>
  <si>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</si>
  <si>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</si>
  <si>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</si>
  <si>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</si>
  <si>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</si>
  <si>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</si>
  <si>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</si>
  <si>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</si>
  <si>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</si>
  <si>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</si>
  <si>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</si>
  <si>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</si>
  <si>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</si>
  <si>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</si>
  <si>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</si>
  <si>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</si>
  <si>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</si>
  <si>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</si>
  <si>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</si>
  <si>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</si>
  <si>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</si>
  <si>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</si>
  <si>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</si>
  <si>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</si>
  <si>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</si>
  <si>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</si>
  <si>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</si>
  <si>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</si>
  <si>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</si>
  <si>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</si>
  <si>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</si>
  <si>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</si>
  <si>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</si>
  <si>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</si>
  <si>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</si>
  <si>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</si>
  <si>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</si>
  <si>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</si>
  <si>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</si>
  <si>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</si>
  <si>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</si>
  <si>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</si>
  <si>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</si>
  <si>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</si>
  <si>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</si>
  <si>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</si>
  <si>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</si>
  <si>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</si>
  <si>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</si>
  <si>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</si>
  <si>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</si>
  <si>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</si>
  <si>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</si>
  <si>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</si>
  <si>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</si>
  <si>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</si>
  <si>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</si>
  <si>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</si>
  <si>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</si>
  <si>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</si>
  <si>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</si>
  <si>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</si>
  <si>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</si>
  <si>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</si>
  <si>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</si>
  <si>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</si>
  <si>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</si>
  <si>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</si>
  <si>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</si>
  <si>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</si>
  <si>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</si>
  <si>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</si>
  <si>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</si>
  <si>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</si>
  <si>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</si>
  <si>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</si>
  <si>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</si>
  <si>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</si>
  <si>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</si>
  <si>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</si>
  <si>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</si>
  <si>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</si>
  <si>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</si>
  <si>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</si>
  <si>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</si>
  <si>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</si>
  <si>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</si>
  <si>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</si>
  <si>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</si>
  <si>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</si>
  <si>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</si>
  <si>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</si>
  <si>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</si>
  <si>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</si>
  <si>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</si>
  <si>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</si>
  <si>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</si>
  <si>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</si>
  <si>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</si>
  <si>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</si>
  <si>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</si>
  <si>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</si>
  <si>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</si>
  <si>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</si>
  <si>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</si>
  <si>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</si>
  <si>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</si>
  <si>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</si>
  <si>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</si>
  <si>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</si>
  <si>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</si>
  <si>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</si>
  <si>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</si>
  <si>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</si>
  <si>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</si>
  <si>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</si>
  <si>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</si>
  <si>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</si>
  <si>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</si>
  <si>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</si>
  <si>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</si>
  <si>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</si>
  <si>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</si>
  <si>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</si>
  <si>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</si>
  <si>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</si>
  <si>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</si>
  <si>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</si>
  <si>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</si>
  <si>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</si>
  <si>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</si>
  <si>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</si>
  <si>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</si>
  <si>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</si>
  <si>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</si>
  <si>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</si>
  <si>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</si>
  <si>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</si>
  <si>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</si>
  <si>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</si>
  <si>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</si>
  <si>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</si>
  <si>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</si>
  <si>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</si>
  <si>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</si>
  <si>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</si>
  <si>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</si>
  <si>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</si>
  <si>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</si>
  <si>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</si>
  <si>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</si>
  <si>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</si>
  <si>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</si>
  <si>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</si>
  <si>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</si>
  <si>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</si>
  <si>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</si>
  <si>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</si>
  <si>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</si>
  <si>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</si>
  <si>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</si>
  <si>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</si>
  <si>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</si>
  <si>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</si>
  <si>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</si>
  <si>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</si>
  <si>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</si>
  <si>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</si>
  <si>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</si>
  <si>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</si>
  <si>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</si>
  <si>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</si>
  <si>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</si>
  <si>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</si>
  <si>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</si>
  <si>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</si>
  <si>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</si>
  <si>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</si>
  <si>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</si>
  <si>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</si>
  <si>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</si>
  <si>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</si>
  <si>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</si>
  <si>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</si>
  <si>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</si>
  <si>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</si>
  <si>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</si>
  <si>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</si>
  <si>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</si>
  <si>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</si>
  <si>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</si>
  <si>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</si>
  <si>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</si>
  <si>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</si>
  <si>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</si>
  <si>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</si>
  <si>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</si>
  <si>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</si>
  <si>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</si>
  <si>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</si>
  <si>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</si>
  <si>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</si>
  <si>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</si>
  <si>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</si>
  <si>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</si>
  <si>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</si>
  <si>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</si>
  <si>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</si>
  <si>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</si>
  <si>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</si>
  <si>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</si>
  <si>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</si>
  <si>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</si>
  <si>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</si>
  <si>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</si>
  <si>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</si>
  <si>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</si>
  <si>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</si>
  <si>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</si>
  <si>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</si>
  <si>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</si>
  <si>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</si>
  <si>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</si>
  <si>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</si>
  <si>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</si>
  <si>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</si>
  <si>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</si>
  <si>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</si>
  <si>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</si>
  <si>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</si>
  <si>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</si>
  <si>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</si>
  <si>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</si>
  <si>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</si>
  <si>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</si>
  <si>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</si>
  <si>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</si>
  <si>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</si>
  <si>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</si>
  <si>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</si>
  <si>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</si>
  <si>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</si>
  <si>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</si>
  <si>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</si>
  <si>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</si>
  <si>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</si>
  <si>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</si>
  <si>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</si>
  <si>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</si>
  <si>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</si>
  <si>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</si>
  <si>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</si>
  <si>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</si>
  <si>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</si>
  <si>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</si>
  <si>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</si>
  <si>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</si>
  <si>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</si>
  <si>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</si>
  <si>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</si>
  <si>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</si>
  <si>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</si>
  <si>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</si>
  <si>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</si>
  <si>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</si>
  <si>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</si>
  <si>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</si>
  <si>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</si>
  <si>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</si>
  <si>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</si>
  <si>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</si>
  <si>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</si>
  <si>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</si>
  <si>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</si>
  <si>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</si>
  <si>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</si>
  <si>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</si>
  <si>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</si>
  <si>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</si>
  <si>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</si>
  <si>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</si>
  <si>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</si>
  <si>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</si>
  <si>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</si>
  <si>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</si>
  <si>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</si>
  <si>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</si>
  <si>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</si>
  <si>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</si>
  <si>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</si>
  <si>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</si>
  <si>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</si>
  <si>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</si>
  <si>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</si>
  <si>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</si>
  <si>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</si>
  <si>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</si>
  <si>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</si>
  <si>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</si>
  <si>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</si>
  <si>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</si>
  <si>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</si>
  <si>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</si>
  <si>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</si>
  <si>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</si>
  <si>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</si>
  <si>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</si>
  <si>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</si>
  <si>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</si>
  <si>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</si>
  <si>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</si>
  <si>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</si>
  <si>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</si>
  <si>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</si>
  <si>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</si>
  <si>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</si>
  <si>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</si>
  <si>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</si>
  <si>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</si>
  <si>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</si>
  <si>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</si>
  <si>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</si>
  <si>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</si>
  <si>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</si>
  <si>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</si>
  <si>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</si>
  <si>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</si>
  <si>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</si>
  <si>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</si>
  <si>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</si>
  <si>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</si>
  <si>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</si>
  <si>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</si>
  <si>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</si>
  <si>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</si>
  <si>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</si>
  <si>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</si>
  <si>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</si>
  <si>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</si>
  <si>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</si>
  <si>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</si>
  <si>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</si>
  <si>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</si>
  <si>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</si>
  <si>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</si>
  <si>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</si>
  <si>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</si>
  <si>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</si>
  <si>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</si>
  <si>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</si>
  <si>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</si>
  <si>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</si>
  <si>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</si>
  <si>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</si>
  <si>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</si>
  <si>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</si>
  <si>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</si>
  <si>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</si>
  <si>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</si>
  <si>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</si>
  <si>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</si>
  <si>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</si>
  <si>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</si>
  <si>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</si>
  <si>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</si>
  <si>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</si>
  <si>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</si>
  <si>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</si>
  <si>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</si>
  <si>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</si>
  <si>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</si>
  <si>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</si>
  <si>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</si>
  <si>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</si>
  <si>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</si>
  <si>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</si>
  <si>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</si>
  <si>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</si>
  <si>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</si>
  <si>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</si>
  <si>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</si>
  <si>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</si>
  <si>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</si>
  <si>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</si>
  <si>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</si>
  <si>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</si>
  <si>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</si>
  <si>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</si>
  <si>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</si>
  <si>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</si>
  <si>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</si>
  <si>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</si>
  <si>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</si>
  <si>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</si>
  <si>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</si>
  <si>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</si>
  <si>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</si>
  <si>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</si>
  <si>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</si>
  <si>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</si>
  <si>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</si>
  <si>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</si>
  <si>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</si>
  <si>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</si>
  <si>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</si>
  <si>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</si>
  <si>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</si>
  <si>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</si>
  <si>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</si>
  <si>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</si>
  <si>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</si>
  <si>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</si>
  <si>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</si>
  <si>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</si>
  <si>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</si>
  <si>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</si>
  <si>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</si>
  <si>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</si>
  <si>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</si>
  <si>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</si>
  <si>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</si>
  <si>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</si>
  <si>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</si>
  <si>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</si>
  <si>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</si>
  <si>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</si>
  <si>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</si>
  <si>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</si>
  <si>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</si>
  <si>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</si>
  <si>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</si>
  <si>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</si>
  <si>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</si>
  <si>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</si>
  <si>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</si>
  <si>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</si>
  <si>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</si>
  <si>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</si>
  <si>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</si>
  <si>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</si>
  <si>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</si>
  <si>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</si>
  <si>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</si>
  <si>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</si>
  <si>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</si>
  <si>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</si>
  <si>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</si>
  <si>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</si>
  <si>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</si>
  <si>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</si>
  <si>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</si>
  <si>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</si>
  <si>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</si>
  <si>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</si>
  <si>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</si>
  <si>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</si>
  <si>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</si>
  <si>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</si>
  <si>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</si>
  <si>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</si>
  <si>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</si>
  <si>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</si>
  <si>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</si>
  <si>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</si>
  <si>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</si>
  <si>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</si>
  <si>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</si>
  <si>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</si>
  <si>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</si>
  <si>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</si>
  <si>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</si>
  <si>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</si>
  <si>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</si>
  <si>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</si>
  <si>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</si>
  <si>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</si>
  <si>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</si>
  <si>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</si>
  <si>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</si>
  <si>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</si>
  <si>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</si>
  <si>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</si>
  <si>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</si>
  <si>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</si>
  <si>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</si>
  <si>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</si>
  <si>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</si>
  <si>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</si>
  <si>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</si>
  <si>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</si>
  <si>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</si>
  <si>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</si>
  <si>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</si>
  <si>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</si>
  <si>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</si>
  <si>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</si>
  <si>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</si>
  <si>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</si>
  <si>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</si>
  <si>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</si>
  <si>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</si>
  <si>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</si>
  <si>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</si>
  <si>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</si>
  <si>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</si>
  <si>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</si>
  <si>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</si>
  <si>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</si>
  <si>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</si>
  <si>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</si>
  <si>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</si>
  <si>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</si>
  <si>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</si>
  <si>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</si>
  <si>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</si>
  <si>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</si>
  <si>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</si>
  <si>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</si>
  <si>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</si>
  <si>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</si>
  <si>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</si>
  <si>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</si>
  <si>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</si>
  <si>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</si>
  <si>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</si>
  <si>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</si>
  <si>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</si>
  <si>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</si>
  <si>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</si>
  <si>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</si>
  <si>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</si>
  <si>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</si>
  <si>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</si>
  <si>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</si>
  <si>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</si>
  <si>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</si>
  <si>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</si>
  <si>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</si>
  <si>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</si>
  <si>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</si>
  <si>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</si>
  <si>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</si>
  <si>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</si>
  <si>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</si>
  <si>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</si>
  <si>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</si>
  <si>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</si>
  <si>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</si>
  <si>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</si>
  <si>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</si>
  <si>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</si>
  <si>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</si>
  <si>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</si>
  <si>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</si>
  <si>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</si>
  <si>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</si>
  <si>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</si>
  <si>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</si>
  <si>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</si>
  <si>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</si>
  <si>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</si>
  <si>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</si>
  <si>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</si>
  <si>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</si>
  <si>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</si>
  <si>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</si>
  <si>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</si>
  <si>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</si>
  <si>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</si>
  <si>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</si>
  <si>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</si>
  <si>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</si>
  <si>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</si>
  <si>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</si>
  <si>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</si>
  <si>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</si>
  <si>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</si>
  <si>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</si>
  <si>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</si>
  <si>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</si>
  <si>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</si>
  <si>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</si>
  <si>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</si>
  <si>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</si>
  <si>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</si>
  <si>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</si>
  <si>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</si>
  <si>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</si>
  <si>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</si>
  <si>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</si>
  <si>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</si>
  <si>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</si>
  <si>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</si>
  <si>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</si>
  <si>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</si>
  <si>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</si>
  <si>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</si>
  <si>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</si>
  <si>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</si>
  <si>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</si>
  <si>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</si>
  <si>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</si>
  <si>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</si>
  <si>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</si>
  <si>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</si>
  <si>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</si>
  <si>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</si>
  <si>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</si>
  <si>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</si>
  <si>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</si>
  <si>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</si>
  <si>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</si>
  <si>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</si>
  <si>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</si>
  <si>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</si>
  <si>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</si>
  <si>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</si>
  <si>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</si>
  <si>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</si>
  <si>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</si>
  <si>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</si>
  <si>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</si>
  <si>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</si>
  <si>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</si>
  <si>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</si>
  <si>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</si>
  <si>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</si>
  <si>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</si>
  <si>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</si>
  <si>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</si>
  <si>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</si>
  <si>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</si>
  <si>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</si>
  <si>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</si>
  <si>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</si>
  <si>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</si>
  <si>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</si>
  <si>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</si>
  <si>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</si>
  <si>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</si>
  <si>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</si>
  <si>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</si>
  <si>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</si>
  <si>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</si>
  <si>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</si>
  <si>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</si>
  <si>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</si>
  <si>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</si>
  <si>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</si>
  <si>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</si>
  <si>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</si>
  <si>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</si>
  <si>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</si>
  <si>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</si>
  <si>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</si>
  <si>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</si>
  <si>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</si>
  <si>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</si>
  <si>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</si>
  <si>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</si>
  <si>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</si>
  <si>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</si>
  <si>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</si>
  <si>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</si>
  <si>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</si>
  <si>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</si>
  <si>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</si>
  <si>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</si>
  <si>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</si>
  <si>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</si>
  <si>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</si>
  <si>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</si>
  <si>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</si>
  <si>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</si>
  <si>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</si>
  <si>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</si>
  <si>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</si>
  <si>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</si>
  <si>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</si>
  <si>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</si>
  <si>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</si>
  <si>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</si>
  <si>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</si>
  <si>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</si>
  <si>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</si>
  <si>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</si>
  <si>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</si>
  <si>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</si>
  <si>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</si>
  <si>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</si>
  <si>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</si>
  <si>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</si>
  <si>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</si>
  <si>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</si>
  <si>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</si>
  <si>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</si>
  <si>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</si>
  <si>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</si>
  <si>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</si>
  <si>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</si>
  <si>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</si>
  <si>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</si>
  <si>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</si>
  <si>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</si>
  <si>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</si>
  <si>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</si>
  <si>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</si>
  <si>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</si>
  <si>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</si>
  <si>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</si>
  <si>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</si>
  <si>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</si>
  <si>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</si>
  <si>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</si>
  <si>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</si>
  <si>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</si>
  <si>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</si>
  <si>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</si>
  <si>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</si>
  <si>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</si>
  <si>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</si>
  <si>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</si>
  <si>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</si>
  <si>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</si>
  <si>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</si>
  <si>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</si>
  <si>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</si>
  <si>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</si>
  <si>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</si>
  <si>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</si>
  <si>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</si>
  <si>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</si>
  <si>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</si>
  <si>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</si>
  <si>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</si>
  <si>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</si>
  <si>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</si>
  <si>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</si>
  <si>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</si>
  <si>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</si>
  <si>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</si>
  <si>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</si>
  <si>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</si>
  <si>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</si>
  <si>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</si>
  <si>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</si>
  <si>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</si>
  <si>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</si>
  <si>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</si>
  <si>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</si>
  <si>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</si>
  <si>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</si>
  <si>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</si>
  <si>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</si>
  <si>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</si>
  <si>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</si>
  <si>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</si>
  <si>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</si>
  <si>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</si>
  <si>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</si>
  <si>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</si>
  <si>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</si>
  <si>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</si>
  <si>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</si>
  <si>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</si>
  <si>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</si>
  <si>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</si>
  <si>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</si>
  <si>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</si>
  <si>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</si>
  <si>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</si>
  <si>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</si>
  <si>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</si>
  <si>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</si>
  <si>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</si>
  <si>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</si>
  <si>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</si>
  <si>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</si>
  <si>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</si>
  <si>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</si>
  <si>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</si>
  <si>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</si>
  <si>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</si>
  <si>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</si>
  <si>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</si>
  <si>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</si>
  <si>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</si>
  <si>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</si>
  <si>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</si>
  <si>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</si>
  <si>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</si>
  <si>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</si>
  <si>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</si>
  <si>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</si>
  <si>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</si>
  <si>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</si>
  <si>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</si>
  <si>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</si>
  <si>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</si>
  <si>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</si>
  <si>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</si>
  <si>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</si>
  <si>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</si>
  <si>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</si>
  <si>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</si>
  <si>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</si>
  <si>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</si>
  <si>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</si>
  <si>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</si>
  <si>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</si>
  <si>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</si>
  <si>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</si>
  <si>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</si>
  <si>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</si>
  <si>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</si>
  <si>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</si>
  <si>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</si>
  <si>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</si>
  <si>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</si>
  <si>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</si>
  <si>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</si>
  <si>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</si>
  <si>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</si>
  <si>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</si>
  <si>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</si>
  <si>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</si>
  <si>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</si>
  <si>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</si>
  <si>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</si>
  <si>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</si>
  <si>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</si>
  <si>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</si>
  <si>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</si>
  <si>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</si>
  <si>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</si>
  <si>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</si>
  <si>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</si>
  <si>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</si>
  <si>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</si>
  <si>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</si>
  <si>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</si>
  <si>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</si>
  <si>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</si>
  <si>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</si>
  <si>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</si>
  <si>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</si>
  <si>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</si>
  <si>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</si>
  <si>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</si>
  <si>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</si>
  <si>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</si>
  <si>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</si>
  <si>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</si>
  <si>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</si>
  <si>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</si>
  <si>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</si>
  <si>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</si>
  <si>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</si>
  <si>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</si>
  <si>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</si>
  <si>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</si>
  <si>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</si>
  <si>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</si>
  <si>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</si>
  <si>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</si>
  <si>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</si>
  <si>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</si>
  <si>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</si>
  <si>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</si>
  <si>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</si>
  <si>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</si>
  <si>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</si>
  <si>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</si>
  <si>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</si>
  <si>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</si>
  <si>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</si>
  <si>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</si>
  <si>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</si>
  <si>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</si>
  <si>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</si>
  <si>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</si>
  <si>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</si>
  <si>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</si>
  <si>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</si>
  <si>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</si>
  <si>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</si>
  <si>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</si>
  <si>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</si>
  <si>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</si>
  <si>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</si>
  <si>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</si>
  <si>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</si>
  <si>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</si>
  <si>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</si>
  <si>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</si>
  <si>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</si>
  <si>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</si>
  <si>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</si>
  <si>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</si>
  <si>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</si>
  <si>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</si>
  <si>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</si>
  <si>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</si>
  <si>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</si>
  <si>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</si>
  <si>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</si>
  <si>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</si>
  <si>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</si>
  <si>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</si>
  <si>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</si>
  <si>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</si>
  <si>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</si>
  <si>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</si>
  <si>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</si>
  <si>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</si>
  <si>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</si>
  <si>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</si>
  <si>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</si>
  <si>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</si>
  <si>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</si>
  <si>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</si>
  <si>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</si>
  <si>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</si>
  <si>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</si>
  <si>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</si>
  <si>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</si>
  <si>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</si>
  <si>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</si>
  <si>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</si>
  <si>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</si>
  <si>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</si>
  <si>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</si>
  <si>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</si>
  <si>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</si>
  <si>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</si>
  <si>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</si>
  <si>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</si>
  <si>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</si>
  <si>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</si>
  <si>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</si>
  <si>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</si>
  <si>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</si>
  <si>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</si>
  <si>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</si>
  <si>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</si>
  <si>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</si>
  <si>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</si>
  <si>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</si>
  <si>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</si>
  <si>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</si>
  <si>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</si>
  <si>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</si>
  <si>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</si>
  <si>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</si>
  <si>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</si>
  <si>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</si>
  <si>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</si>
  <si>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</si>
  <si>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</si>
  <si>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</si>
  <si>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</si>
  <si>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</si>
  <si>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</si>
  <si>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</si>
  <si>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</si>
  <si>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</si>
  <si>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</si>
  <si>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</si>
  <si>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</si>
  <si>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</si>
  <si>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</si>
  <si>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</si>
  <si>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</si>
  <si>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</si>
  <si>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</si>
  <si>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</si>
  <si>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</si>
  <si>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</si>
  <si>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</si>
  <si>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</si>
  <si>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</si>
  <si>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</si>
  <si>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</si>
  <si>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</si>
  <si>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</si>
  <si>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</si>
  <si>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</si>
  <si>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</si>
  <si>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</si>
  <si>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</si>
  <si>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</si>
  <si>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</si>
  <si>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</si>
  <si>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</si>
  <si>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</si>
  <si>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</si>
  <si>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</si>
  <si>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</si>
  <si>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</si>
  <si>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</si>
  <si>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</si>
  <si>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</si>
  <si>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</si>
  <si>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</si>
  <si>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</si>
  <si>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</si>
  <si>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</si>
  <si>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</si>
  <si>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</si>
  <si>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</si>
  <si>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</si>
  <si>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</si>
  <si>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</si>
  <si>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</si>
  <si>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</si>
  <si>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</si>
  <si>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</si>
  <si>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</si>
  <si>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</si>
  <si>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</si>
  <si>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</si>
  <si>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</si>
  <si>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</si>
  <si>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</si>
  <si>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</si>
  <si>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</si>
  <si>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</si>
  <si>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</si>
  <si>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</si>
  <si>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</si>
  <si>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</si>
  <si>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</si>
  <si>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</si>
  <si>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</si>
  <si>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</si>
  <si>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</si>
  <si>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</si>
  <si>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</si>
  <si>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</si>
  <si>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</si>
  <si>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</si>
  <si>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</si>
  <si>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</si>
  <si>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</si>
  <si>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</si>
  <si>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</si>
  <si>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</si>
  <si>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</si>
  <si>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</si>
  <si>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</si>
  <si>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</si>
  <si>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</si>
  <si>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</si>
  <si>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</si>
  <si>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</si>
  <si>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</si>
  <si>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</si>
  <si>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</si>
  <si>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</si>
  <si>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</si>
  <si>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</si>
  <si>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</si>
  <si>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</si>
  <si>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</si>
  <si>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</si>
  <si>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</si>
  <si>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</si>
  <si>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</si>
  <si>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</si>
  <si>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</si>
  <si>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</si>
  <si>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</si>
  <si>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</si>
  <si>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</si>
  <si>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</si>
  <si>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</si>
  <si>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</si>
  <si>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</si>
  <si>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</si>
  <si>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</si>
  <si>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</si>
  <si>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</si>
  <si>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</si>
  <si>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</si>
  <si>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</si>
  <si>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</si>
  <si>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</si>
  <si>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</si>
  <si>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</si>
  <si>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</si>
  <si>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</si>
  <si>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</si>
  <si>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</si>
  <si>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</si>
  <si>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</si>
  <si>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</si>
  <si>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</si>
  <si>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</si>
  <si>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</si>
  <si>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</si>
  <si>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</si>
  <si>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</si>
  <si>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</si>
  <si>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</si>
  <si>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</si>
  <si>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</si>
  <si>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</si>
  <si>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</si>
  <si>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</si>
  <si>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</si>
  <si>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</si>
  <si>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</si>
  <si>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</si>
  <si>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</si>
  <si>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</si>
  <si>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</si>
  <si>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</si>
  <si>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</si>
  <si>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</si>
  <si>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</si>
  <si>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</si>
  <si>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</si>
  <si>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</si>
  <si>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</si>
  <si>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</si>
  <si>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</si>
  <si>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</si>
  <si>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</si>
  <si>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</si>
  <si>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</si>
  <si>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</si>
  <si>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</si>
  <si>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</si>
  <si>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</si>
  <si>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</si>
  <si>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</si>
  <si>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</si>
  <si>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</si>
  <si>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</si>
  <si>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</si>
  <si>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</si>
  <si>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</si>
  <si>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</si>
  <si>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</si>
  <si>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</si>
  <si>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</si>
  <si>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</si>
  <si>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</si>
  <si>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</si>
  <si>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</si>
  <si>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</si>
  <si>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</si>
  <si>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</si>
  <si>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</si>
  <si>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</si>
  <si>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</si>
  <si>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</si>
  <si>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</si>
  <si>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</si>
  <si>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</si>
  <si>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</si>
  <si>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</si>
  <si>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</si>
  <si>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</si>
  <si>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</si>
  <si>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</si>
  <si>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</si>
  <si>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</si>
  <si>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</si>
  <si>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</si>
  <si>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</si>
  <si>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</si>
  <si>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</si>
  <si>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</si>
  <si>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</si>
  <si>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</si>
  <si>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</si>
  <si>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</si>
  <si>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</si>
  <si>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</si>
  <si>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</si>
  <si>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</si>
  <si>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</si>
  <si>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</si>
  <si>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</si>
  <si>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</si>
  <si>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</si>
  <si>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</si>
  <si>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</si>
  <si>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</si>
  <si>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</si>
  <si>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</si>
  <si>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</si>
  <si>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</si>
  <si>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</si>
  <si>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</si>
  <si>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</si>
  <si>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</si>
  <si>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</si>
  <si>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</si>
  <si>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</si>
  <si>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</si>
  <si>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</si>
  <si>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</si>
  <si>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</si>
  <si>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</si>
  <si>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</si>
  <si>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</si>
  <si>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</si>
  <si>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</si>
  <si>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</si>
  <si>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</si>
  <si>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</si>
  <si>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</si>
  <si>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</si>
  <si>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</si>
  <si>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</si>
  <si>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</si>
  <si>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</si>
  <si>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</si>
  <si>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</si>
  <si>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</si>
  <si>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</si>
  <si>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</si>
  <si>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</si>
  <si>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</si>
  <si>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</si>
  <si>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</si>
  <si>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</si>
  <si>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</si>
  <si>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</si>
  <si>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</si>
  <si>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</si>
  <si>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</si>
  <si>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</si>
  <si>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</si>
  <si>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</si>
  <si>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</si>
  <si>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</si>
  <si>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</si>
  <si>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</si>
  <si>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</si>
  <si>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</si>
  <si>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</si>
  <si>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</si>
  <si>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</si>
  <si>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</si>
  <si>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</si>
  <si>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</si>
  <si>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</si>
  <si>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</si>
  <si>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</si>
  <si>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</si>
  <si>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</si>
  <si>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</si>
  <si>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</si>
  <si>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</si>
  <si>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</si>
  <si>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</si>
  <si>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</si>
  <si>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</si>
  <si>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</si>
  <si>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</si>
  <si>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</si>
  <si>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</si>
  <si>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</si>
  <si>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</si>
  <si>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</si>
  <si>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</si>
  <si>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</si>
  <si>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</si>
  <si>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</si>
  <si>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</si>
  <si>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</si>
  <si>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</si>
  <si>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</si>
  <si>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</si>
  <si>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</si>
  <si>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</si>
  <si>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</si>
  <si>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</si>
  <si>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</si>
  <si>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</si>
  <si>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</si>
  <si>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</si>
  <si>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</si>
  <si>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</si>
  <si>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</si>
  <si>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</si>
  <si>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</si>
  <si>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</si>
  <si>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</si>
  <si>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</si>
  <si>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</si>
  <si>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</si>
  <si>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</si>
  <si>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</si>
  <si>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</si>
  <si>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</si>
  <si>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</si>
  <si>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</si>
  <si>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</si>
  <si>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</si>
  <si>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</si>
  <si>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</si>
  <si>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</si>
  <si>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</si>
  <si>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</si>
  <si>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</si>
  <si>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</si>
  <si>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</si>
  <si>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</si>
  <si>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</si>
  <si>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</si>
  <si>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</si>
  <si>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</si>
  <si>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</si>
  <si>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</si>
  <si>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</si>
  <si>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</si>
  <si>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</si>
  <si>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</si>
  <si>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</si>
  <si>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</si>
  <si>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</si>
  <si>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</si>
  <si>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</si>
  <si>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</si>
  <si>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</si>
  <si>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</si>
  <si>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</si>
  <si>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</si>
  <si>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</si>
  <si>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</si>
  <si>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</si>
  <si>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</si>
  <si>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</si>
  <si>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</si>
  <si>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</si>
  <si>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</si>
  <si>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</si>
  <si>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</si>
  <si>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</si>
  <si>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</si>
  <si>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</si>
  <si>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</si>
  <si>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</si>
  <si>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</si>
  <si>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</si>
  <si>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</si>
  <si>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</si>
  <si>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</si>
  <si>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</si>
  <si>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</si>
  <si>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</si>
  <si>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</si>
  <si>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</si>
  <si>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</si>
  <si>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</si>
  <si>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</si>
  <si>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</si>
  <si>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</si>
  <si>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</si>
  <si>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</si>
  <si>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</si>
  <si>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</si>
  <si>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</si>
  <si>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</si>
  <si>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</si>
  <si>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</si>
  <si>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</si>
  <si>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</si>
  <si>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</si>
  <si>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</si>
  <si>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</si>
  <si>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</si>
  <si>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</si>
  <si>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</si>
  <si>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</si>
  <si>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</si>
  <si>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</si>
  <si>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</si>
  <si>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</si>
  <si>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</si>
  <si>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</si>
  <si>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</si>
  <si>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</si>
  <si>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</si>
  <si>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</si>
  <si>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</si>
  <si>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</si>
  <si>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</si>
  <si>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</si>
  <si>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</si>
  <si>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</si>
  <si>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</si>
  <si>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</si>
  <si>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</si>
  <si>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</si>
  <si>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</si>
  <si>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</si>
  <si>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</si>
  <si>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</si>
  <si>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</si>
  <si>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</si>
  <si>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</si>
  <si>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</si>
  <si>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</si>
  <si>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</si>
  <si>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</si>
  <si>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</si>
  <si>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</si>
  <si>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</si>
  <si>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</si>
  <si>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</si>
  <si>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</si>
  <si>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</si>
  <si>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</si>
  <si>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</si>
  <si>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</si>
  <si>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</si>
  <si>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</si>
  <si>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</si>
  <si>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</si>
  <si>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</si>
  <si>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</si>
  <si>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</si>
  <si>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</si>
  <si>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</si>
  <si>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</si>
  <si>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</si>
  <si>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</si>
  <si>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</si>
  <si>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</si>
  <si>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</si>
  <si>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</si>
  <si>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</si>
  <si>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</si>
  <si>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</si>
  <si>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</si>
  <si>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</si>
  <si>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</si>
  <si>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</si>
  <si>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</si>
  <si>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</si>
  <si>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</si>
  <si>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</si>
  <si>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</si>
  <si>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</si>
  <si>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</si>
  <si>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</si>
  <si>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</si>
  <si>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</si>
  <si>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</si>
  <si>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</si>
  <si>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</si>
  <si>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</si>
  <si>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</si>
  <si>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</si>
  <si>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</si>
  <si>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</si>
  <si>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</si>
  <si>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</si>
  <si>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</si>
  <si>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</si>
  <si>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</si>
  <si>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</si>
  <si>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</si>
  <si>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</si>
  <si>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</si>
  <si>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</si>
  <si>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</si>
  <si>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</si>
  <si>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</si>
  <si>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</si>
  <si>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</si>
  <si>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</si>
  <si>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</si>
  <si>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</si>
  <si>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</si>
  <si>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</si>
  <si>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</si>
  <si>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</si>
  <si>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</si>
  <si>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</si>
  <si>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</si>
  <si>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</si>
  <si>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</si>
  <si>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</si>
  <si>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</si>
  <si>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</si>
  <si>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</si>
  <si>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</si>
  <si>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</si>
  <si>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</si>
  <si>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</si>
  <si>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</si>
  <si>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</si>
  <si>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</si>
  <si>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</si>
  <si>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</si>
  <si>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</si>
  <si>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</si>
  <si>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</si>
  <si>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</si>
  <si>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</si>
  <si>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</si>
  <si>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</si>
  <si>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</si>
  <si>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</si>
  <si>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</si>
  <si>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</si>
  <si>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</si>
  <si>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</si>
  <si>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</si>
  <si>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</si>
  <si>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</si>
  <si>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</si>
  <si>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</si>
  <si>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</si>
  <si>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</si>
  <si>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</si>
  <si>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</si>
  <si>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</si>
  <si>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</si>
  <si>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</si>
  <si>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</si>
  <si>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</si>
  <si>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</si>
  <si>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</si>
  <si>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</si>
  <si>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</si>
  <si>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</si>
  <si>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</si>
  <si>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</si>
  <si>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</si>
  <si>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</si>
  <si>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</si>
  <si>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</si>
  <si>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</si>
  <si>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</si>
  <si>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</si>
  <si>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</si>
  <si>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</si>
  <si>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</si>
  <si>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</si>
  <si>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</si>
  <si>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</si>
  <si>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</si>
  <si>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</si>
  <si>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</si>
  <si>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</si>
  <si>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</si>
  <si>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</si>
  <si>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</si>
  <si>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</si>
  <si>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</si>
  <si>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</si>
  <si>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</si>
  <si>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</si>
  <si>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</si>
  <si>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</si>
  <si>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</si>
  <si>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</si>
  <si>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</si>
  <si>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</si>
  <si>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</si>
  <si>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</si>
  <si>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</si>
  <si>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</si>
  <si>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</si>
  <si>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</si>
  <si>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</si>
  <si>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</si>
  <si>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</si>
  <si>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</si>
  <si>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</si>
  <si>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</si>
  <si>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</si>
  <si>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</si>
  <si>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</si>
  <si>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</si>
  <si>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</si>
  <si>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</si>
  <si>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</si>
  <si>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</si>
  <si>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</si>
  <si>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</si>
  <si>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</si>
  <si>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</si>
  <si>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</si>
  <si>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</si>
  <si>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</si>
  <si>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</si>
  <si>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</si>
  <si>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</si>
  <si>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</si>
  <si>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</si>
  <si>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</si>
  <si>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</si>
  <si>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</si>
  <si>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</si>
  <si>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</si>
  <si>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</si>
  <si>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</si>
  <si>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</si>
  <si>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</si>
  <si>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</si>
  <si>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</si>
  <si>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</si>
  <si>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</si>
  <si>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</si>
  <si>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</si>
  <si>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</si>
  <si>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</si>
  <si>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</si>
  <si>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</si>
  <si>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</si>
  <si>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</si>
  <si>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</si>
  <si>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</si>
  <si>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</si>
  <si>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</si>
  <si>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</si>
  <si>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</si>
  <si>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</si>
  <si>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</si>
  <si>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</si>
  <si>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</si>
  <si>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</si>
  <si>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</si>
  <si>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</si>
  <si>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</si>
  <si>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</si>
  <si>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</si>
  <si>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</si>
  <si>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</si>
  <si>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</si>
  <si>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</si>
  <si>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</si>
  <si>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</si>
  <si>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</si>
  <si>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</si>
  <si>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</si>
  <si>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</si>
  <si>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</si>
  <si>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</si>
  <si>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</si>
  <si>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</si>
  <si>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</si>
  <si>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</si>
  <si>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</si>
  <si>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</si>
  <si>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</si>
  <si>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</si>
  <si>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</si>
  <si>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</si>
  <si>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</si>
  <si>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</si>
  <si>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</si>
  <si>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</si>
  <si>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</si>
  <si>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</si>
  <si>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</si>
  <si>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</si>
  <si>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</si>
  <si>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</si>
  <si>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</si>
  <si>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</si>
  <si>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</si>
  <si>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</si>
  <si>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</si>
  <si>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</si>
  <si>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</si>
  <si>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</si>
  <si>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</si>
  <si>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</si>
  <si>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</si>
  <si>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</si>
  <si>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</si>
  <si>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</si>
  <si>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</si>
  <si>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</si>
  <si>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</si>
  <si>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</si>
  <si>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</si>
  <si>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</si>
  <si>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</si>
  <si>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</si>
  <si>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</si>
  <si>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</si>
  <si>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</si>
  <si>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</si>
  <si>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</si>
  <si>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</si>
  <si>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</si>
  <si>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</si>
  <si>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</si>
  <si>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</si>
  <si>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</si>
  <si>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</si>
  <si>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</si>
  <si>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</si>
  <si>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</si>
  <si>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</si>
  <si>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</si>
  <si>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</si>
  <si>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</si>
  <si>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</si>
  <si>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</si>
  <si>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</si>
  <si>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</si>
  <si>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</si>
  <si>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</si>
  <si>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</si>
  <si>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</si>
  <si>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</si>
  <si>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</si>
  <si>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</si>
  <si>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</si>
  <si>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</si>
  <si>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</si>
  <si>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</si>
  <si>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</si>
  <si>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</si>
  <si>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</si>
  <si>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</si>
  <si>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</si>
  <si>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</si>
  <si>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</si>
  <si>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</si>
  <si>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</si>
  <si>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</si>
  <si>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</si>
  <si>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</si>
  <si>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</si>
  <si>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</si>
  <si>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</si>
  <si>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</si>
  <si>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</si>
  <si>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</si>
  <si>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</si>
  <si>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</si>
  <si>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</si>
  <si>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</si>
  <si>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</si>
  <si>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</si>
  <si>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</si>
  <si>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</si>
  <si>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</si>
  <si>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</si>
  <si>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</si>
  <si>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</si>
  <si>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</si>
  <si>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</si>
  <si>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</si>
  <si>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</si>
  <si>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</si>
  <si>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</si>
  <si>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</si>
  <si>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</si>
  <si>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</si>
  <si>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</si>
  <si>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</si>
  <si>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</si>
  <si>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</si>
  <si>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</si>
  <si>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</si>
  <si>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</si>
  <si>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</si>
  <si>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</si>
  <si>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</si>
  <si>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</si>
  <si>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</si>
  <si>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</si>
  <si>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</si>
  <si>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</si>
  <si>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</si>
  <si>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</si>
  <si>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</si>
  <si>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</si>
  <si>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</si>
  <si>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</si>
  <si>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</si>
  <si>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</si>
  <si>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</si>
  <si>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</si>
  <si>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</si>
  <si>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</si>
  <si>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</si>
  <si>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</si>
  <si>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</si>
  <si>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</si>
  <si>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</si>
  <si>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</si>
  <si>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</si>
  <si>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</si>
  <si>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</si>
  <si>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</si>
  <si>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</si>
  <si>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</si>
  <si>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</si>
  <si>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</si>
  <si>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</si>
  <si>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</si>
  <si>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</si>
  <si>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</si>
  <si>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</si>
  <si>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</si>
  <si>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</si>
  <si>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</si>
  <si>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</si>
  <si>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</si>
  <si>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</si>
  <si>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</si>
  <si>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</si>
  <si>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</si>
  <si>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</si>
  <si>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</si>
  <si>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</si>
  <si>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</si>
  <si>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</si>
  <si>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</si>
  <si>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</si>
  <si>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</si>
  <si>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</si>
  <si>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</si>
  <si>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</si>
  <si>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</si>
  <si>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</si>
  <si>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</si>
  <si>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</si>
  <si>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</si>
  <si>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</si>
  <si>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</si>
  <si>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</si>
  <si>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</si>
  <si>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</si>
  <si>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</si>
  <si>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</si>
  <si>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</si>
  <si>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</si>
  <si>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</si>
  <si>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</si>
  <si>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</si>
  <si>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</si>
  <si>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</si>
  <si>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</si>
  <si>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</si>
  <si>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</si>
  <si>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</si>
  <si>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</si>
  <si>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</si>
  <si>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</si>
  <si>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</si>
  <si>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</si>
  <si>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</si>
  <si>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</si>
  <si>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</si>
  <si>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</si>
  <si>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</si>
  <si>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</si>
  <si>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</si>
  <si>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</si>
  <si>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</si>
  <si>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</si>
  <si>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</si>
  <si>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</si>
  <si>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</si>
  <si>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</si>
  <si>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</si>
  <si>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</si>
  <si>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</si>
  <si>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</si>
  <si>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</si>
  <si>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</si>
  <si>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</si>
  <si>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</si>
  <si>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</si>
  <si>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</si>
  <si>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</si>
  <si>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</si>
  <si>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</si>
  <si>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</si>
  <si>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</si>
  <si>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</si>
  <si>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</si>
  <si>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</si>
  <si>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</si>
  <si>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</si>
  <si>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</si>
  <si>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</si>
  <si>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</si>
  <si>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</si>
  <si>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</si>
  <si>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</si>
  <si>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</si>
  <si>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</si>
  <si>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</si>
  <si>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</si>
  <si>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</si>
  <si>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</si>
  <si>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</si>
  <si>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</si>
  <si>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</si>
  <si>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</si>
  <si>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</si>
  <si>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</si>
  <si>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</si>
  <si>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</si>
  <si>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</si>
  <si>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</si>
  <si>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</si>
  <si>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</si>
  <si>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</si>
  <si>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</si>
  <si>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</si>
  <si>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</si>
  <si>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</si>
  <si>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</si>
  <si>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</si>
  <si>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</si>
  <si>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</si>
  <si>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</si>
  <si>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</si>
  <si>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</si>
  <si>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</si>
  <si>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</si>
  <si>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</si>
  <si>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</si>
  <si>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</si>
  <si>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</si>
  <si>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</si>
  <si>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</si>
  <si>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</si>
  <si>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</si>
  <si>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</si>
  <si>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</si>
  <si>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</si>
  <si>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</si>
  <si>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</si>
  <si>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</si>
  <si>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</si>
  <si>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</si>
  <si>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</si>
  <si>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</si>
  <si>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</si>
  <si>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</si>
  <si>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</si>
  <si>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</si>
  <si>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</si>
  <si>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</si>
  <si>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</si>
  <si>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</si>
  <si>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</si>
  <si>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</si>
  <si>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</si>
  <si>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</si>
  <si>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</si>
  <si>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</si>
  <si>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</si>
  <si>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</si>
  <si>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</si>
  <si>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</si>
  <si>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</si>
  <si>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</si>
  <si>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</si>
  <si>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</si>
  <si>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</si>
  <si>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</si>
  <si>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</si>
  <si>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</si>
  <si>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</si>
  <si>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</si>
  <si>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</si>
  <si>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</si>
  <si>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</si>
  <si>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</si>
  <si>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</si>
  <si>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</si>
  <si>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</si>
  <si>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</si>
  <si>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</si>
  <si>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</si>
  <si>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</si>
  <si>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</si>
  <si>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</si>
  <si>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</si>
  <si>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</si>
  <si>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</si>
  <si>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</si>
  <si>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</si>
  <si>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</si>
  <si>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</si>
  <si>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</si>
  <si>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</si>
  <si>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</si>
  <si>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</si>
  <si>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</si>
  <si>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</si>
  <si>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</si>
  <si>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</si>
  <si>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</si>
  <si>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</si>
  <si>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</si>
  <si>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</si>
  <si>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</si>
  <si>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</si>
  <si>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</si>
  <si>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</si>
  <si>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</si>
  <si>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</si>
  <si>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</si>
  <si>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</si>
  <si>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</si>
  <si>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</si>
  <si>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</si>
  <si>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</si>
  <si>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</si>
  <si>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</si>
  <si>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</si>
  <si>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</si>
  <si>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</si>
  <si>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</si>
  <si>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</si>
  <si>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</si>
  <si>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</si>
  <si>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</si>
  <si>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</si>
  <si>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</si>
  <si>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</si>
  <si>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</si>
  <si>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</si>
  <si>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</si>
  <si>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</si>
  <si>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</si>
  <si>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</si>
  <si>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</si>
  <si>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</si>
  <si>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</si>
  <si>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</si>
  <si>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</si>
  <si>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</si>
  <si>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</si>
  <si>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</si>
  <si>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</si>
  <si>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</si>
  <si>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</si>
  <si>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</si>
  <si>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</si>
  <si>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</si>
  <si>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</si>
  <si>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</si>
  <si>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</si>
  <si>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</si>
  <si>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</si>
  <si>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</si>
  <si>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</si>
  <si>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</si>
  <si>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</si>
  <si>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</si>
  <si>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</si>
  <si>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</si>
  <si>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</si>
  <si>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</si>
  <si>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</si>
  <si>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</si>
  <si>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</si>
  <si>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</si>
  <si>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</si>
  <si>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</si>
  <si>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</si>
  <si>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</si>
  <si>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</si>
  <si>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</si>
  <si>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</si>
  <si>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</si>
  <si>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</si>
  <si>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</si>
  <si>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</si>
  <si>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</si>
  <si>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</si>
  <si>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</si>
  <si>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</si>
  <si>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</si>
  <si>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</si>
  <si>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</si>
  <si>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</si>
  <si>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</si>
  <si>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</si>
  <si>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</si>
  <si>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</si>
  <si>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</si>
  <si>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</si>
  <si>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</si>
  <si>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</si>
  <si>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</si>
  <si>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</si>
  <si>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</si>
  <si>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</si>
  <si>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</si>
  <si>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</si>
  <si>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</si>
  <si>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</si>
  <si>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</si>
  <si>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</si>
  <si>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</si>
  <si>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</si>
  <si>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</si>
  <si>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</si>
  <si>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</si>
  <si>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</si>
  <si>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</si>
  <si>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</si>
  <si>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</si>
  <si>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</si>
  <si>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</si>
  <si>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</si>
  <si>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</si>
  <si>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</si>
  <si>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</si>
  <si>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</si>
  <si>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</si>
  <si>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</si>
  <si>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</si>
  <si>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</si>
  <si>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</si>
  <si>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</si>
  <si>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</si>
  <si>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</si>
  <si>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</si>
  <si>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</si>
  <si>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</si>
  <si>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</si>
  <si>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</si>
  <si>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</si>
  <si>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</si>
  <si>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</si>
  <si>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</si>
  <si>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</si>
  <si>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</si>
  <si>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</si>
  <si>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</si>
  <si>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</si>
  <si>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</si>
  <si>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</si>
  <si>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</si>
  <si>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</si>
  <si>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</si>
  <si>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</si>
  <si>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</si>
  <si>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</si>
  <si>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</si>
  <si>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</si>
  <si>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</si>
  <si>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</si>
  <si>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</si>
  <si>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</si>
  <si>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</si>
  <si>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</si>
  <si>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</si>
  <si>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</si>
  <si>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</si>
  <si>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</si>
  <si>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</si>
  <si>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</si>
  <si>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</si>
  <si>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</si>
  <si>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</si>
  <si>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</si>
  <si>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</si>
  <si>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</si>
  <si>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</si>
  <si>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</si>
  <si>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</si>
  <si>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</si>
  <si>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</si>
  <si>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</si>
  <si>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</si>
  <si>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</si>
  <si>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</si>
  <si>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</si>
  <si>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</si>
  <si>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</si>
  <si>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</si>
  <si>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</si>
  <si>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</si>
  <si>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</si>
  <si>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</si>
  <si>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</si>
  <si>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</si>
  <si>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</si>
  <si>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</si>
  <si>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</si>
  <si>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</si>
  <si>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</si>
  <si>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</si>
  <si>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</si>
  <si>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</si>
  <si>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</si>
  <si>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</si>
  <si>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</si>
  <si>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</si>
  <si>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</si>
  <si>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</si>
  <si>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</si>
  <si>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</si>
  <si>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</si>
  <si>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</si>
  <si>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</si>
  <si>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</si>
  <si>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</si>
  <si>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</si>
  <si>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</si>
  <si>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</si>
  <si>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</si>
  <si>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</si>
  <si>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</si>
  <si>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</si>
  <si>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</si>
  <si>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</si>
  <si>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</si>
  <si>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</si>
  <si>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</si>
  <si>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</si>
  <si>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</si>
  <si>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</si>
  <si>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</si>
  <si>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</si>
  <si>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</si>
  <si>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</si>
  <si>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</si>
  <si>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</si>
  <si>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</si>
  <si>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</si>
  <si>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</si>
  <si>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</si>
  <si>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</si>
  <si>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</si>
  <si>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</si>
  <si>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</si>
  <si>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</si>
  <si>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</si>
  <si>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</si>
  <si>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</si>
  <si>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</si>
  <si>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</si>
  <si>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</si>
  <si>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</si>
  <si>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</si>
  <si>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</si>
  <si>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</si>
  <si>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</si>
  <si>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</si>
  <si>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</si>
  <si>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</si>
  <si>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</si>
  <si>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</si>
  <si>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</si>
  <si>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</si>
  <si>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</si>
  <si>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</si>
  <si>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</si>
  <si>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</si>
  <si>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</si>
  <si>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</si>
  <si>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</si>
  <si>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</si>
  <si>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</si>
  <si>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</si>
  <si>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</si>
  <si>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</si>
  <si>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</si>
  <si>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</si>
  <si>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</si>
  <si>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</si>
  <si>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</si>
  <si>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</si>
  <si>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</si>
  <si>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</si>
  <si>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</si>
  <si>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</si>
  <si>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</si>
  <si>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</si>
  <si>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</si>
  <si>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</si>
  <si>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</si>
  <si>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</si>
  <si>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</si>
  <si>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</si>
  <si>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</si>
  <si>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</si>
  <si>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</si>
  <si>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</si>
  <si>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</si>
  <si>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</si>
  <si>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</si>
  <si>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</si>
  <si>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</si>
  <si>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</si>
  <si>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</si>
  <si>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</si>
  <si>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</si>
  <si>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</si>
  <si>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</si>
  <si>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</si>
  <si>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</si>
  <si>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</si>
  <si>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</si>
  <si>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</si>
  <si>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</si>
  <si>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</si>
  <si>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</si>
  <si>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</si>
  <si>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</si>
  <si>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</si>
  <si>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</si>
  <si>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</si>
  <si>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</si>
  <si>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</si>
  <si>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</si>
  <si>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</si>
  <si>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</si>
  <si>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</si>
  <si>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</si>
  <si>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</si>
  <si>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</si>
  <si>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</si>
  <si>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</si>
  <si>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</si>
  <si>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</si>
  <si>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</si>
  <si>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</si>
  <si>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</si>
  <si>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</si>
  <si>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</si>
  <si>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</si>
  <si>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</si>
  <si>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</si>
  <si>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</si>
  <si>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</si>
  <si>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</si>
  <si>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</si>
  <si>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</si>
  <si>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</si>
  <si>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</si>
  <si>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</si>
  <si>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</si>
  <si>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</si>
  <si>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</si>
  <si>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</si>
  <si>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</si>
  <si>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</si>
  <si>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</si>
  <si>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</si>
  <si>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</si>
  <si>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</si>
  <si>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</si>
  <si>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</si>
  <si>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</si>
  <si>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</si>
  <si>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</si>
  <si>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</si>
  <si>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</si>
  <si>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</si>
  <si>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</si>
  <si>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</si>
  <si>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</si>
  <si>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</si>
  <si>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</si>
  <si>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</si>
  <si>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</si>
  <si>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</si>
  <si>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</si>
  <si>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</si>
  <si>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</si>
  <si>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</si>
  <si>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</si>
  <si>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</si>
  <si>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</si>
  <si>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</si>
  <si>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</si>
  <si>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</si>
  <si>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</si>
  <si>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</si>
  <si>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</si>
  <si>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</si>
  <si>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</si>
  <si>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</si>
  <si>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</si>
  <si>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</si>
  <si>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</si>
  <si>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</si>
  <si>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</si>
  <si>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</si>
  <si>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</si>
  <si>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</si>
  <si>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</si>
  <si>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</si>
  <si>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</si>
  <si>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</si>
  <si>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</si>
  <si>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</si>
  <si>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</si>
  <si>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</si>
  <si>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</si>
  <si>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</si>
  <si>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</si>
  <si>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</si>
  <si>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</si>
  <si>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</si>
  <si>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</si>
  <si>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</si>
  <si>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</si>
  <si>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</si>
  <si>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</si>
  <si>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</si>
  <si>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</si>
  <si>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</si>
  <si>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</si>
  <si>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</si>
  <si>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</si>
  <si>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</si>
  <si>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</si>
  <si>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</si>
  <si>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</si>
  <si>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</si>
  <si>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</si>
  <si>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</si>
  <si>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</si>
  <si>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</si>
  <si>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</si>
  <si>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</si>
  <si>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</si>
  <si>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</si>
  <si>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</si>
  <si>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</si>
  <si>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</si>
  <si>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</si>
  <si>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</si>
  <si>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</si>
  <si>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</si>
  <si>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</si>
  <si>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</si>
  <si>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</si>
  <si>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</si>
  <si>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</si>
  <si>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</si>
  <si>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</si>
  <si>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</si>
  <si>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</si>
  <si>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</si>
  <si>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</si>
  <si>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</si>
  <si>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</si>
  <si>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</si>
  <si>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</si>
  <si>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</si>
  <si>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</si>
  <si>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</si>
  <si>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</si>
  <si>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</si>
  <si>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</si>
  <si>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</si>
  <si>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</si>
  <si>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</si>
  <si>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</si>
  <si>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</si>
  <si>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</si>
  <si>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</si>
  <si>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</si>
  <si>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</si>
  <si>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</si>
  <si>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</si>
  <si>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</si>
  <si>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</si>
  <si>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</si>
  <si>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</si>
  <si>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</si>
  <si>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</si>
  <si>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</si>
  <si>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</si>
  <si>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</si>
  <si>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</si>
  <si>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</si>
  <si>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</si>
  <si>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</si>
  <si>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</si>
  <si>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</si>
  <si>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</si>
  <si>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</si>
  <si>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</si>
  <si>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</si>
  <si>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</si>
  <si>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</si>
  <si>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</si>
  <si>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</si>
  <si>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</si>
  <si>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</si>
  <si>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</si>
  <si>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</si>
  <si>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</si>
  <si>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</si>
  <si>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</si>
  <si>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</si>
  <si>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</si>
  <si>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</si>
  <si>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</si>
  <si>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</si>
  <si>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</si>
  <si>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</si>
  <si>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</si>
  <si>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</si>
  <si>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</si>
  <si>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</si>
  <si>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</si>
  <si>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</si>
  <si>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</si>
  <si>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</si>
  <si>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</si>
  <si>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</si>
  <si>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</si>
  <si>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</si>
  <si>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</si>
  <si>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</si>
  <si>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</si>
  <si>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</si>
  <si>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</si>
  <si>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</si>
  <si>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</si>
  <si>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</si>
  <si>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</si>
  <si>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</si>
  <si>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</si>
  <si>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</si>
  <si>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</si>
  <si>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</si>
  <si>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</si>
  <si>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</si>
  <si>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</si>
  <si>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</si>
  <si>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</si>
  <si>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</si>
  <si>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</si>
  <si>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</si>
  <si>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</si>
  <si>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</si>
  <si>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</si>
  <si>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</si>
  <si>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</si>
  <si>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</si>
  <si>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</si>
  <si>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</si>
  <si>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</si>
  <si>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</si>
  <si>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</si>
  <si>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</si>
  <si>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</si>
  <si>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</si>
  <si>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</si>
  <si>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</si>
  <si>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</si>
  <si>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</si>
  <si>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</si>
  <si>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</si>
  <si>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</si>
  <si>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</si>
  <si>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</si>
  <si>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</si>
  <si>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</si>
  <si>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</si>
  <si>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</si>
  <si>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</si>
  <si>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</si>
  <si>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</si>
  <si>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</si>
  <si>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</si>
  <si>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</si>
  <si>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</si>
  <si>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</si>
  <si>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</si>
  <si>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</si>
  <si>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</si>
  <si>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</si>
  <si>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</si>
  <si>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</si>
  <si>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</si>
  <si>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</si>
  <si>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</si>
  <si>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</si>
  <si>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</si>
  <si>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</si>
  <si>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</si>
  <si>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</si>
  <si>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</si>
  <si>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</si>
  <si>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</si>
  <si>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</si>
  <si>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</si>
  <si>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</si>
  <si>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</si>
  <si>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</si>
  <si>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</si>
  <si>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</si>
  <si>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</si>
  <si>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</si>
  <si>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</si>
  <si>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</si>
  <si>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</si>
  <si>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</si>
  <si>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</si>
  <si>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</si>
  <si>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</si>
  <si>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</si>
  <si>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</si>
  <si>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</si>
  <si>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</si>
  <si>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</si>
  <si>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</si>
  <si>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</si>
  <si>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</si>
  <si>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</si>
  <si>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</si>
  <si>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</si>
  <si>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</si>
  <si>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</si>
  <si>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</si>
  <si>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</si>
  <si>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</si>
  <si>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</si>
  <si>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</si>
  <si>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</si>
  <si>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</si>
  <si>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</si>
  <si>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</si>
  <si>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</si>
  <si>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</si>
  <si>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</si>
  <si>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</si>
  <si>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</si>
  <si>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</si>
  <si>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</si>
  <si>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</si>
  <si>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</si>
  <si>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</si>
  <si>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</si>
  <si>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</si>
  <si>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</si>
  <si>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</si>
  <si>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</si>
  <si>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</si>
  <si>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</si>
  <si>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</si>
  <si>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</si>
  <si>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</si>
  <si>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</si>
  <si>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</si>
  <si>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</si>
  <si>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</si>
  <si>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</si>
  <si>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</si>
  <si>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</si>
  <si>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</si>
  <si>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</si>
  <si>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</si>
  <si>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</si>
  <si>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</si>
  <si>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</si>
  <si>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</si>
  <si>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</si>
  <si>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</si>
  <si>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</si>
  <si>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</si>
  <si>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</si>
  <si>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</si>
  <si>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</si>
  <si>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</si>
  <si>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</si>
  <si>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</si>
  <si>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</si>
  <si>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</si>
  <si>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</si>
  <si>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</si>
  <si>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</si>
  <si>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</si>
  <si>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</si>
  <si>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</si>
  <si>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</si>
  <si>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</si>
  <si>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</si>
  <si>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</si>
  <si>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</si>
  <si>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</si>
  <si>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</si>
  <si>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</si>
  <si>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</si>
  <si>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</si>
  <si>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</si>
  <si>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</si>
  <si>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</si>
  <si>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</si>
  <si>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</si>
  <si>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</si>
  <si>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</si>
  <si>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</si>
  <si>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</si>
  <si>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</si>
  <si>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</si>
  <si>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</si>
  <si>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</si>
  <si>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</si>
  <si>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</si>
  <si>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</si>
  <si>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</si>
  <si>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</si>
  <si>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</si>
  <si>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</si>
  <si>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</si>
  <si>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</si>
  <si>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</si>
  <si>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</si>
  <si>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</si>
  <si>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</si>
  <si>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</si>
  <si>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</si>
  <si>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</si>
  <si>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</si>
  <si>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</si>
  <si>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</si>
  <si>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</si>
  <si>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</si>
  <si>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</si>
  <si>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</si>
  <si>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</si>
  <si>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</si>
  <si>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</si>
  <si>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</si>
  <si>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</si>
  <si>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</si>
  <si>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</si>
  <si>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</si>
  <si>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</si>
  <si>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</si>
  <si>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</si>
  <si>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</si>
  <si>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</si>
  <si>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</si>
  <si>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</si>
  <si>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</si>
  <si>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</si>
  <si>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</si>
  <si>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</si>
  <si>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</si>
  <si>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</si>
  <si>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</si>
  <si>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</si>
  <si>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</si>
  <si>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</si>
  <si>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</si>
  <si>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</si>
  <si>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</si>
  <si>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</si>
  <si>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</si>
  <si>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</si>
  <si>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</si>
  <si>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</si>
  <si>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</si>
  <si>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</si>
  <si>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</si>
  <si>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</si>
  <si>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</si>
  <si>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</si>
  <si>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</si>
  <si>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</si>
  <si>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</si>
  <si>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</si>
  <si>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</si>
  <si>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</si>
  <si>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</si>
  <si>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</si>
  <si>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</si>
  <si>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</si>
  <si>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</si>
  <si>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</si>
  <si>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</si>
  <si>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</si>
  <si>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</si>
  <si>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</si>
  <si>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</si>
  <si>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</si>
  <si>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</si>
  <si>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</si>
  <si>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</si>
  <si>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</si>
  <si>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</si>
  <si>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</si>
  <si>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</si>
  <si>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</si>
  <si>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</si>
  <si>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</si>
  <si>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</si>
  <si>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</si>
  <si>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</si>
  <si>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</si>
  <si>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</si>
  <si>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</si>
  <si>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</si>
  <si>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</si>
  <si>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</si>
  <si>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</si>
  <si>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</si>
  <si>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</si>
  <si>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</si>
  <si>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</si>
  <si>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</si>
  <si>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</si>
  <si>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</si>
  <si>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</si>
  <si>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</si>
  <si>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</si>
  <si>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</si>
  <si>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</si>
  <si>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</si>
  <si>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</si>
  <si>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</si>
  <si>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</si>
  <si>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</si>
  <si>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</si>
  <si>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</si>
  <si>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</si>
  <si>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</si>
  <si>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</si>
  <si>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</si>
  <si>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</si>
  <si>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</si>
  <si>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</si>
  <si>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</si>
  <si>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</si>
  <si>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</si>
  <si>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</si>
  <si>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</si>
  <si>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</si>
  <si>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</si>
  <si>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</si>
  <si>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</si>
  <si>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</si>
  <si>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</si>
  <si>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</si>
  <si>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</si>
  <si>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</si>
  <si>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</si>
  <si>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</si>
  <si>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</si>
  <si>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</si>
  <si>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</si>
  <si>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</si>
  <si>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</si>
  <si>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</si>
  <si>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</si>
  <si>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</si>
  <si>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</si>
  <si>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</si>
  <si>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</si>
  <si>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</si>
  <si>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</si>
  <si>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</si>
  <si>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</si>
  <si>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</si>
  <si>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</si>
  <si>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</si>
  <si>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</si>
  <si>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</si>
  <si>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</si>
  <si>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</si>
  <si>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</si>
  <si>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</si>
  <si>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</si>
  <si>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</si>
  <si>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</si>
  <si>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</si>
  <si>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</si>
  <si>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</si>
  <si>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</si>
  <si>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</si>
  <si>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</si>
  <si>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</si>
  <si>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</si>
  <si>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</si>
  <si>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</si>
  <si>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</si>
  <si>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</si>
  <si>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</si>
  <si>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</si>
  <si>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</si>
  <si>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</si>
  <si>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</si>
  <si>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</si>
  <si>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</si>
  <si>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</si>
  <si>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</si>
  <si>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</si>
  <si>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</si>
  <si>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</si>
  <si>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</si>
  <si>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</si>
  <si>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</si>
  <si>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</si>
  <si>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</si>
  <si>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</si>
  <si>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</si>
  <si>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</si>
  <si>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</si>
  <si>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</si>
  <si>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</si>
  <si>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</si>
  <si>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</si>
  <si>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</si>
  <si>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</si>
  <si>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</si>
  <si>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</si>
  <si>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</si>
  <si>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</si>
  <si>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</si>
  <si>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</si>
  <si>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</si>
  <si>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</si>
  <si>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</si>
  <si>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</si>
  <si>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</si>
  <si>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</si>
  <si>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</si>
  <si>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</si>
  <si>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</si>
  <si>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</si>
  <si>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</si>
  <si>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</si>
  <si>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</si>
  <si>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</si>
  <si>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</si>
  <si>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</si>
  <si>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</si>
  <si>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</si>
  <si>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</si>
  <si>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</si>
  <si>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</si>
  <si>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</si>
  <si>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</si>
  <si>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</si>
  <si>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</si>
  <si>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</si>
  <si>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</si>
  <si>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</si>
  <si>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</si>
  <si>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</si>
  <si>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</si>
  <si>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</si>
  <si>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</si>
  <si>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</si>
  <si>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</si>
  <si>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</si>
  <si>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</si>
  <si>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</si>
  <si>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</si>
  <si>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</si>
  <si>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</si>
  <si>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</si>
  <si>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</si>
  <si>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</si>
  <si>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</si>
  <si>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</si>
  <si>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</si>
  <si>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</si>
  <si>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</si>
  <si>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</si>
  <si>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</si>
  <si>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</si>
  <si>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</si>
  <si>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</si>
  <si>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</si>
  <si>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</si>
  <si>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</si>
  <si>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</si>
  <si>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</si>
  <si>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</si>
  <si>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</si>
  <si>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</si>
  <si>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</si>
  <si>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</si>
  <si>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</si>
  <si>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</si>
  <si>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</si>
  <si>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</si>
  <si>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</si>
  <si>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</si>
  <si>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</si>
  <si>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</si>
  <si>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</si>
  <si>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</si>
  <si>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</si>
  <si>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</si>
  <si>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</si>
  <si>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</si>
  <si>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</si>
  <si>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</si>
  <si>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</si>
  <si>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</si>
  <si>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</si>
  <si>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</si>
  <si>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</si>
  <si>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</si>
  <si>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</si>
  <si>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</si>
  <si>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</si>
  <si>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</si>
  <si>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</si>
  <si>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</si>
  <si>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</si>
  <si>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</si>
  <si>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</si>
  <si>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</si>
  <si>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</si>
  <si>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</si>
  <si>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</si>
  <si>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</si>
  <si>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</si>
  <si>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</si>
  <si>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</si>
  <si>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</si>
  <si>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</si>
  <si>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</si>
  <si>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</si>
  <si>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</si>
  <si>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</si>
  <si>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</si>
  <si>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</si>
  <si>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</si>
  <si>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</si>
  <si>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</si>
  <si>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</si>
  <si>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</si>
  <si>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</si>
  <si>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</si>
  <si>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</si>
  <si>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</si>
  <si>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</si>
  <si>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</si>
  <si>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</si>
  <si>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</si>
  <si>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</si>
  <si>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</si>
  <si>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</si>
  <si>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</si>
  <si>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</si>
  <si>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</si>
  <si>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</si>
  <si>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</si>
  <si>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</si>
  <si>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</si>
  <si>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</si>
  <si>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</si>
  <si>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</si>
  <si>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</si>
  <si>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</si>
  <si>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</si>
  <si>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</si>
  <si>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</si>
  <si>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</si>
  <si>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</si>
  <si>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</si>
  <si>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</si>
  <si>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</si>
  <si>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</si>
  <si>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</si>
  <si>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</si>
  <si>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</si>
  <si>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</si>
  <si>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</si>
  <si>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</si>
  <si>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</si>
  <si>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</si>
  <si>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</si>
  <si>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</si>
  <si>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</si>
  <si>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</si>
  <si>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</si>
  <si>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</si>
  <si>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</si>
  <si>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</si>
  <si>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</si>
  <si>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</si>
  <si>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</si>
  <si>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</si>
  <si>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</si>
  <si>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</si>
  <si>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</si>
  <si>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</si>
  <si>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</si>
  <si>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</si>
  <si>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</si>
  <si>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</si>
  <si>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</si>
  <si>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</si>
  <si>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</si>
  <si>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</si>
  <si>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</si>
  <si>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</si>
  <si>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</si>
  <si>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</si>
  <si>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</si>
  <si>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</si>
  <si>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</si>
  <si>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</si>
  <si>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</si>
  <si>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</si>
  <si>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</si>
  <si>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</si>
  <si>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</si>
  <si>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</si>
  <si>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</si>
  <si>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</si>
  <si>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</si>
  <si>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</si>
  <si>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</si>
  <si>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</si>
  <si>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</si>
  <si>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</si>
  <si>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</si>
  <si>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</si>
  <si>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</si>
  <si>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</si>
  <si>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</si>
  <si>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</si>
  <si>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</si>
  <si>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</si>
  <si>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</si>
  <si>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</si>
  <si>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</si>
  <si>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</si>
  <si>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</si>
  <si>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</si>
  <si>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</si>
  <si>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</si>
  <si>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</si>
  <si>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</si>
  <si>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</si>
  <si>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</si>
  <si>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</si>
  <si>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</si>
  <si>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</si>
  <si>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</si>
  <si>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</si>
  <si>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</si>
  <si>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</si>
  <si>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</si>
  <si>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</si>
  <si>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</si>
  <si>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</si>
  <si>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</si>
  <si>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</si>
  <si>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</si>
  <si>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</si>
  <si>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</si>
  <si>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</si>
  <si>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</si>
  <si>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</si>
  <si>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</si>
  <si>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</si>
  <si>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</si>
  <si>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</si>
  <si>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</si>
  <si>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</si>
  <si>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</si>
  <si>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</si>
  <si>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</si>
  <si>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</si>
  <si>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</si>
  <si>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</si>
  <si>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</si>
  <si>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</si>
  <si>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</si>
  <si>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</si>
  <si>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</si>
  <si>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</si>
  <si>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</si>
  <si>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</si>
  <si>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</si>
  <si>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</si>
  <si>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</si>
  <si>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</si>
  <si>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</si>
  <si>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</si>
  <si>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</si>
  <si>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</si>
  <si>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</si>
  <si>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</si>
  <si>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</si>
  <si>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</si>
  <si>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</si>
  <si>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</si>
  <si>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</si>
  <si>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</si>
  <si>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</si>
  <si>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</si>
  <si>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</si>
  <si>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</si>
  <si>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</si>
  <si>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</si>
  <si>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</si>
  <si>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</si>
  <si>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</si>
  <si>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</si>
  <si>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</si>
  <si>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</si>
  <si>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</si>
  <si>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</si>
  <si>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</si>
  <si>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</si>
  <si>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</si>
  <si>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</si>
  <si>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</si>
  <si>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</si>
  <si>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</si>
  <si>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</si>
  <si>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</si>
  <si>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</si>
  <si>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</si>
  <si>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</si>
  <si>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</si>
  <si>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</si>
  <si>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</si>
  <si>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</si>
  <si>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</si>
  <si>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</si>
  <si>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</si>
  <si>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</si>
  <si>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</si>
  <si>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</si>
  <si>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</si>
  <si>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</si>
  <si>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</si>
  <si>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</si>
  <si>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</si>
  <si>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</si>
  <si>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</si>
  <si>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</si>
  <si>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</si>
  <si>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</si>
  <si>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</si>
  <si>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</si>
  <si>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</si>
  <si>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</si>
  <si>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</si>
  <si>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</si>
  <si>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</si>
  <si>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</si>
  <si>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</si>
  <si>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</si>
  <si>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</si>
  <si>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</si>
  <si>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</si>
  <si>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</si>
  <si>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</si>
  <si>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</si>
  <si>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</si>
  <si>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</si>
  <si>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</si>
  <si>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</si>
  <si>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</si>
  <si>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</si>
  <si>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</si>
  <si>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</si>
  <si>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</si>
  <si>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</si>
  <si>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</si>
  <si>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</si>
  <si>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</si>
  <si>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</si>
  <si>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</si>
  <si>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</si>
  <si>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</si>
  <si>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</si>
  <si>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</si>
  <si>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</si>
  <si>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</si>
  <si>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</si>
  <si>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</si>
  <si>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</si>
  <si>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</si>
  <si>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</si>
  <si>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</si>
  <si>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</si>
  <si>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</si>
  <si>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</si>
  <si>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</si>
  <si>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</si>
  <si>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</si>
  <si>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</si>
  <si>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</si>
  <si>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</si>
  <si>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</si>
  <si>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</si>
  <si>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</si>
  <si>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</si>
  <si>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</si>
  <si>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</si>
  <si>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</si>
  <si>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</si>
  <si>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</si>
  <si>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</si>
  <si>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</si>
  <si>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</si>
  <si>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</si>
  <si>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</si>
  <si>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</si>
  <si>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</si>
  <si>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</si>
  <si>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</si>
  <si>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</si>
  <si>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</si>
  <si>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</si>
  <si>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</si>
  <si>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</si>
  <si>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</si>
  <si>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</si>
  <si>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</si>
  <si>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</si>
  <si>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</si>
  <si>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</si>
  <si>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</si>
  <si>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</si>
  <si>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</si>
  <si>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</si>
  <si>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</si>
  <si>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</si>
  <si>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</si>
  <si>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</si>
  <si>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</si>
  <si>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</si>
  <si>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</si>
  <si>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</si>
  <si>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</si>
  <si>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</si>
  <si>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</si>
  <si>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</si>
  <si>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</si>
  <si>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</si>
  <si>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</si>
  <si>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</si>
  <si>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</si>
  <si>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</si>
  <si>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</si>
  <si>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</si>
  <si>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</si>
  <si>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</si>
  <si>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</si>
  <si>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</si>
  <si>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</si>
  <si>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</si>
  <si>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</si>
  <si>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</si>
  <si>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</si>
  <si>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</si>
  <si>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</si>
  <si>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</si>
  <si>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</si>
  <si>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</si>
  <si>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</si>
  <si>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</si>
  <si>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</si>
  <si>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</si>
  <si>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</si>
  <si>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</si>
  <si>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</si>
  <si>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</si>
  <si>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</si>
  <si>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</si>
  <si>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</si>
  <si>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</si>
  <si>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</si>
  <si>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</si>
  <si>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</si>
  <si>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</si>
  <si>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</si>
  <si>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</si>
  <si>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</si>
  <si>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</si>
  <si>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</si>
  <si>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</si>
  <si>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</si>
  <si>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</si>
  <si>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</si>
  <si>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</si>
  <si>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</si>
  <si>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</si>
  <si>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</si>
  <si>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</si>
  <si>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</si>
  <si>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</si>
  <si>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</si>
  <si>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</si>
  <si>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</si>
  <si>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</si>
  <si>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</si>
  <si>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</si>
  <si>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</si>
  <si>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</si>
  <si>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</si>
  <si>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</si>
  <si>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</si>
  <si>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</si>
  <si>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</si>
  <si>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</si>
  <si>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</si>
  <si>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</si>
  <si>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</si>
  <si>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</si>
  <si>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</si>
  <si>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</si>
  <si>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</si>
  <si>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</si>
  <si>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</si>
  <si>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</si>
  <si>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</si>
  <si>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</si>
  <si>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</si>
  <si>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</si>
  <si>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</si>
  <si>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</si>
  <si>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</si>
  <si>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</si>
  <si>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</si>
  <si>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</si>
  <si>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</si>
  <si>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</si>
  <si>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</si>
  <si>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</si>
  <si>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</si>
  <si>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</si>
  <si>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</si>
  <si>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</si>
  <si>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</si>
  <si>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</si>
  <si>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</si>
  <si>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</si>
  <si>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</si>
  <si>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</si>
  <si>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</si>
  <si>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</si>
  <si>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</si>
  <si>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</si>
  <si>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</si>
  <si>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</si>
  <si>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</si>
  <si>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</si>
  <si>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</si>
  <si>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</si>
  <si>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</si>
  <si>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</si>
  <si>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</si>
  <si>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</si>
  <si>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</si>
  <si>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</si>
  <si>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</si>
  <si>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</si>
  <si>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</si>
  <si>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</si>
  <si>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</si>
  <si>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</si>
  <si>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</si>
  <si>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</si>
  <si>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</si>
  <si>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</si>
  <si>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</si>
  <si>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</si>
  <si>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</si>
  <si>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</si>
  <si>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</si>
  <si>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</si>
  <si>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</si>
  <si>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</si>
  <si>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</si>
  <si>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</si>
  <si>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</si>
  <si>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</si>
  <si>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</si>
  <si>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</si>
  <si>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</si>
  <si>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</si>
  <si>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</si>
  <si>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</si>
  <si>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</si>
  <si>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</si>
  <si>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</si>
  <si>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</si>
  <si>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</si>
  <si>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</si>
  <si>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</si>
  <si>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</si>
  <si>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</si>
  <si>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</si>
  <si>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</si>
  <si>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</si>
  <si>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</si>
  <si>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</si>
  <si>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</si>
  <si>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</si>
  <si>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</si>
  <si>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</si>
  <si>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</si>
  <si>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</si>
  <si>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</si>
  <si>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</si>
  <si>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</si>
  <si>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</si>
  <si>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</si>
  <si>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</si>
  <si>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</si>
  <si>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</si>
  <si>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</si>
  <si>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</si>
  <si>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</si>
  <si>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</si>
  <si>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</si>
  <si>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</si>
  <si>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</si>
  <si>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</si>
  <si>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</si>
  <si>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</si>
  <si>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</si>
  <si>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</si>
  <si>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</si>
  <si>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</si>
  <si>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</si>
  <si>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</si>
  <si>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</si>
  <si>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</si>
  <si>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</si>
  <si>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</si>
  <si>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</si>
  <si>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</si>
  <si>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</si>
  <si>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</si>
  <si>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</si>
  <si>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</si>
  <si>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</si>
  <si>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</si>
  <si>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</si>
  <si>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</si>
  <si>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</si>
  <si>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</si>
  <si>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</si>
  <si>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</si>
  <si>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</si>
  <si>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</si>
  <si>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</si>
  <si>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</si>
  <si>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</si>
  <si>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</si>
  <si>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</si>
  <si>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</si>
  <si>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</si>
  <si>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</si>
  <si>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</si>
  <si>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</si>
  <si>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</si>
  <si>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</si>
  <si>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</si>
  <si>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</si>
  <si>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</si>
  <si>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</si>
  <si>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</si>
  <si>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</si>
  <si>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</si>
  <si>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</si>
  <si>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</si>
  <si>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</si>
  <si>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</si>
  <si>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</si>
  <si>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</si>
  <si>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</si>
  <si>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</si>
  <si>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</si>
  <si>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</si>
  <si>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</si>
  <si>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</si>
  <si>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</si>
  <si>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</si>
  <si>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</si>
  <si>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</si>
  <si>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</si>
  <si>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</si>
  <si>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</si>
  <si>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</si>
  <si>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</si>
  <si>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</si>
  <si>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</si>
  <si>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</si>
  <si>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</si>
  <si>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</si>
  <si>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</si>
  <si>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</si>
  <si>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</si>
  <si>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</si>
  <si>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</si>
  <si>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</si>
  <si>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</si>
  <si>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</si>
  <si>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</si>
  <si>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</si>
  <si>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</si>
  <si>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</si>
  <si>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</si>
  <si>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</si>
  <si>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</si>
  <si>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</si>
  <si>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</si>
  <si>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</si>
  <si>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</si>
  <si>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</si>
  <si>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</si>
  <si>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</si>
  <si>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</si>
  <si>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</si>
  <si>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</si>
  <si>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</si>
  <si>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</si>
  <si>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</si>
  <si>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</si>
  <si>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</si>
  <si>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</si>
  <si>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</si>
  <si>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</si>
  <si>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</si>
  <si>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</si>
  <si>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</si>
  <si>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</si>
  <si>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</si>
  <si>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</si>
  <si>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</si>
  <si>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</si>
  <si>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</si>
  <si>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</si>
  <si>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</si>
  <si>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</si>
  <si>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</si>
  <si>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</si>
  <si>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</si>
  <si>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</si>
  <si>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</si>
  <si>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</si>
  <si>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</si>
  <si>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</si>
  <si>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</si>
  <si>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</si>
  <si>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</si>
  <si>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</si>
  <si>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</si>
  <si>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</si>
  <si>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</si>
  <si>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</si>
  <si>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</si>
  <si>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</si>
  <si>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</si>
  <si>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</si>
  <si>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</si>
  <si>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</si>
  <si>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</si>
  <si>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</si>
  <si>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</si>
  <si>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</si>
  <si>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</si>
  <si>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</si>
  <si>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</si>
  <si>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</si>
  <si>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</si>
  <si>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</si>
  <si>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</si>
  <si>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</si>
  <si>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</si>
  <si>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</si>
  <si>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</si>
  <si>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</si>
  <si>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</si>
  <si>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</si>
  <si>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</si>
  <si>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</si>
  <si>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</si>
  <si>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</si>
  <si>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</si>
  <si>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</si>
  <si>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</si>
  <si>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</si>
  <si>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</si>
  <si>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</si>
  <si>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</si>
  <si>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</si>
  <si>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</si>
  <si>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</si>
  <si>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</si>
  <si>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</si>
  <si>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</si>
  <si>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</si>
  <si>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</si>
  <si>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</si>
  <si>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</si>
  <si>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</si>
  <si>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</si>
  <si>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</si>
  <si>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</si>
  <si>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</si>
  <si>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</si>
  <si>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</si>
  <si>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</si>
  <si>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</si>
  <si>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</si>
  <si>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</si>
  <si>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</si>
  <si>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</si>
  <si>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</si>
  <si>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</si>
  <si>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</si>
  <si>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</si>
  <si>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</si>
  <si>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</si>
  <si>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</si>
  <si>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</si>
  <si>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</si>
  <si>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</si>
  <si>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</si>
  <si>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</si>
  <si>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</si>
  <si>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</si>
  <si>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</si>
  <si>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</si>
  <si>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</si>
  <si>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</si>
  <si>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</si>
  <si>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</si>
  <si>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</si>
  <si>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</si>
  <si>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</si>
  <si>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</si>
  <si>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</si>
  <si>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</si>
  <si>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</si>
  <si>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</si>
  <si>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</si>
  <si>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</si>
  <si>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</si>
  <si>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</si>
  <si>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</si>
  <si>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</si>
  <si>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</si>
  <si>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</si>
  <si>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</si>
  <si>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</si>
  <si>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</si>
  <si>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</si>
  <si>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</si>
  <si>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</si>
  <si>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</si>
  <si>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</si>
  <si>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</si>
  <si>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</si>
  <si>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</si>
  <si>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</si>
  <si>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</si>
  <si>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</si>
  <si>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</si>
  <si>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</si>
  <si>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</si>
  <si>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</si>
  <si>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</si>
  <si>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</si>
  <si>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</si>
  <si>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</si>
  <si>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</si>
  <si>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</si>
  <si>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</si>
  <si>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</si>
  <si>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</si>
  <si>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</si>
  <si>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</si>
  <si>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</si>
  <si>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</si>
  <si>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</si>
  <si>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</si>
  <si>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</si>
  <si>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</si>
  <si>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</si>
  <si>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</si>
  <si>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</si>
  <si>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</si>
  <si>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</si>
  <si>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</si>
  <si>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</si>
  <si>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</si>
  <si>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</si>
  <si>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</si>
  <si>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</si>
  <si>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</si>
  <si>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</si>
  <si>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</si>
  <si>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</si>
  <si>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</si>
  <si>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</si>
  <si>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</si>
  <si>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</si>
  <si>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</si>
  <si>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</si>
  <si>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</si>
  <si>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</si>
  <si>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</si>
  <si>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</si>
  <si>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</si>
  <si>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</si>
  <si>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</si>
  <si>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</si>
  <si>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</si>
  <si>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</si>
  <si>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</si>
  <si>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</si>
  <si>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</si>
  <si>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</si>
  <si>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</si>
  <si>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</si>
  <si>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</si>
  <si>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</si>
  <si>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</si>
  <si>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</si>
  <si>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</si>
  <si>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</si>
  <si>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</si>
  <si>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</si>
  <si>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</si>
  <si>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</si>
  <si>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</si>
  <si>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</si>
  <si>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</si>
  <si>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</si>
  <si>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</si>
  <si>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</si>
  <si>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</si>
  <si>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</si>
  <si>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</si>
  <si>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</si>
  <si>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</si>
  <si>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</si>
  <si>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</si>
  <si>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</si>
  <si>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</si>
  <si>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</si>
  <si>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</si>
  <si>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</si>
  <si>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</si>
  <si>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</si>
  <si>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</si>
  <si>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</si>
  <si>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</si>
  <si>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</si>
  <si>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</si>
  <si>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</si>
  <si>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</si>
  <si>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</si>
  <si>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</si>
  <si>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</si>
  <si>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</si>
  <si>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</si>
  <si>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</si>
  <si>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</si>
  <si>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</si>
  <si>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</si>
  <si>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</si>
  <si>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</si>
  <si>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</si>
  <si>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</si>
  <si>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</si>
  <si>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</si>
  <si>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</si>
  <si>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</si>
  <si>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</si>
  <si>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</si>
  <si>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</si>
  <si>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</si>
  <si>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</si>
  <si>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</si>
  <si>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</si>
  <si>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</si>
  <si>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</si>
  <si>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</si>
  <si>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</si>
  <si>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</si>
  <si>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</si>
  <si>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</si>
  <si>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</si>
  <si>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</si>
  <si>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</si>
  <si>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</si>
  <si>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</si>
  <si>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</si>
  <si>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</si>
  <si>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</si>
  <si>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</si>
  <si>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</si>
  <si>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</si>
  <si>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</si>
  <si>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</si>
  <si>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</si>
  <si>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</si>
  <si>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</si>
  <si>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</si>
  <si>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</si>
  <si>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</si>
  <si>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</si>
  <si>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</si>
  <si>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</si>
  <si>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</si>
  <si>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</si>
  <si>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</si>
  <si>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</si>
  <si>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</si>
  <si>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</si>
  <si>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</si>
  <si>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</si>
  <si>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</si>
  <si>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</si>
  <si>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</si>
  <si>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</si>
  <si>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</si>
  <si>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</si>
  <si>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</si>
  <si>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</si>
  <si>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</si>
  <si>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</si>
  <si>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</si>
  <si>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</si>
  <si>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</si>
  <si>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</si>
  <si>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</si>
  <si>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</si>
  <si>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</si>
  <si>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</si>
  <si>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</si>
  <si>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</si>
  <si>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</si>
  <si>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</si>
  <si>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</si>
  <si>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</si>
  <si>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</si>
  <si>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</si>
  <si>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</si>
  <si>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</si>
  <si>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</si>
  <si>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</si>
  <si>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</si>
  <si>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</si>
  <si>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</si>
  <si>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</si>
  <si>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</si>
  <si>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</si>
  <si>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</si>
  <si>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</si>
  <si>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</si>
  <si>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</si>
  <si>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</si>
  <si>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</si>
  <si>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</si>
  <si>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</si>
  <si>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</si>
  <si>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</si>
  <si>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</si>
  <si>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</si>
  <si>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</si>
  <si>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</si>
  <si>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</si>
  <si>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</si>
  <si>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</si>
  <si>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</si>
  <si>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</si>
  <si>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</si>
  <si>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</si>
  <si>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</si>
  <si>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</si>
  <si>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</si>
  <si>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</si>
  <si>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</si>
  <si>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</si>
  <si>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</si>
  <si>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</si>
  <si>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</si>
  <si>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</si>
  <si>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</si>
  <si>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</si>
  <si>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</si>
  <si>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</si>
  <si>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</si>
  <si>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</si>
  <si>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</si>
  <si>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</si>
  <si>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</si>
  <si>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</si>
  <si>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</si>
  <si>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</si>
  <si>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</si>
  <si>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</si>
  <si>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</si>
  <si>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</si>
  <si>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</si>
  <si>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</si>
  <si>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</si>
  <si>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</si>
  <si>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</si>
  <si>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</si>
  <si>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</si>
  <si>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</si>
  <si>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</si>
  <si>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</si>
  <si>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</si>
  <si>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</si>
  <si>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</si>
  <si>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</si>
  <si>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</si>
  <si>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</si>
  <si>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</si>
  <si>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</si>
  <si>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</si>
  <si>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</si>
  <si>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</si>
  <si>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</si>
  <si>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</si>
  <si>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</si>
  <si>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</si>
  <si>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</si>
  <si>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</si>
  <si>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</si>
  <si>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</si>
  <si>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</si>
  <si>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</si>
  <si>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</si>
  <si>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</si>
  <si>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</si>
  <si>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</si>
  <si>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</si>
  <si>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</si>
  <si>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</si>
  <si>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</si>
  <si>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</si>
  <si>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</si>
  <si>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</si>
  <si>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</si>
  <si>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</si>
  <si>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</si>
  <si>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</si>
  <si>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</si>
  <si>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</si>
  <si>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</si>
  <si>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</si>
  <si>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</si>
  <si>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</si>
  <si>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</si>
  <si>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</si>
  <si>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</si>
  <si>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</si>
  <si>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</si>
  <si>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</si>
  <si>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</si>
  <si>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</si>
  <si>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</si>
  <si>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</si>
  <si>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</si>
  <si>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</si>
  <si>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</si>
  <si>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</si>
  <si>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</si>
  <si>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</si>
  <si>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</si>
  <si>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</si>
  <si>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</si>
  <si>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</si>
  <si>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</si>
  <si>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</si>
  <si>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</si>
  <si>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</si>
  <si>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</si>
  <si>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</si>
  <si>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</si>
  <si>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</si>
  <si>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</si>
  <si>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</si>
  <si>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</si>
  <si>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</si>
  <si>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</si>
  <si>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</si>
  <si>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</si>
  <si>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</si>
  <si>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</si>
  <si>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</si>
  <si>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</si>
  <si>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</si>
  <si>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</si>
  <si>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</si>
  <si>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</si>
  <si>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</si>
  <si>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</si>
  <si>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</si>
  <si>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</si>
  <si>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</si>
  <si>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</si>
  <si>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</si>
  <si>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</si>
  <si>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</si>
  <si>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</si>
  <si>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</si>
  <si>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</si>
  <si>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</si>
  <si>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</si>
  <si>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</si>
  <si>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</si>
  <si>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</si>
  <si>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</si>
  <si>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</si>
  <si>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</si>
  <si>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</si>
  <si>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</si>
  <si>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</si>
  <si>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</si>
  <si>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</si>
  <si>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</si>
  <si>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</si>
  <si>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</si>
  <si>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</si>
  <si>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</si>
  <si>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</si>
  <si>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</si>
  <si>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</si>
  <si>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</si>
  <si>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</si>
  <si>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</si>
  <si>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</si>
  <si>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</si>
  <si>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</si>
  <si>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</si>
  <si>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</si>
  <si>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</si>
  <si>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</si>
  <si>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</si>
  <si>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</si>
  <si>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</si>
  <si>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</si>
  <si>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</si>
  <si>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</si>
  <si>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</si>
  <si>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</si>
  <si>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</si>
  <si>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</si>
  <si>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</si>
  <si>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</si>
  <si>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</si>
  <si>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</si>
  <si>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</si>
  <si>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</si>
  <si>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</si>
  <si>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</si>
  <si>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</si>
  <si>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</si>
  <si>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</si>
  <si>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</si>
  <si>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</si>
  <si>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</si>
  <si>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</si>
  <si>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</si>
  <si>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</si>
  <si>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</si>
  <si>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</si>
  <si>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</si>
  <si>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</si>
  <si>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</si>
  <si>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</si>
  <si>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</si>
  <si>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</si>
  <si>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</si>
  <si>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</si>
  <si>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</si>
  <si>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</si>
  <si>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</si>
  <si>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</si>
  <si>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</si>
  <si>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</si>
  <si>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</si>
  <si>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</si>
  <si>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</si>
  <si>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</si>
  <si>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</si>
  <si>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</si>
  <si>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</si>
  <si>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</si>
  <si>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</si>
  <si>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</si>
  <si>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</si>
  <si>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</si>
  <si>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</si>
  <si>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</si>
  <si>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</si>
  <si>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</si>
  <si>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</si>
  <si>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</si>
  <si>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</si>
  <si>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</si>
  <si>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</si>
  <si>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</si>
  <si>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</si>
  <si>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</si>
  <si>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</si>
  <si>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</si>
  <si>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</si>
  <si>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</si>
  <si>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</si>
  <si>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</si>
  <si>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</si>
  <si>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</si>
  <si>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</si>
  <si>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</si>
  <si>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</si>
  <si>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</si>
  <si>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</si>
  <si>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</si>
  <si>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</si>
  <si>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</si>
  <si>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</si>
  <si>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</si>
  <si>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</si>
  <si>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</si>
  <si>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</si>
  <si>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</si>
  <si>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</si>
  <si>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</si>
  <si>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</si>
  <si>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</si>
  <si>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</si>
  <si>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</si>
  <si>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</si>
  <si>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</si>
  <si>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</si>
  <si>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</si>
  <si>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</si>
  <si>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</si>
  <si>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</si>
  <si>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</si>
  <si>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</si>
  <si>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</si>
  <si>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</si>
  <si>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</si>
  <si>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</si>
  <si>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</si>
  <si>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</si>
  <si>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</si>
  <si>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</si>
  <si>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</si>
  <si>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</si>
  <si>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</si>
  <si>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</si>
  <si>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</si>
  <si>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</si>
  <si>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</si>
  <si>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</si>
  <si>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</si>
  <si>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</si>
  <si>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</si>
  <si>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</si>
  <si>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</si>
  <si>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</si>
  <si>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</si>
  <si>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</si>
  <si>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</si>
  <si>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</si>
  <si>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</si>
  <si>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</si>
  <si>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</si>
  <si>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</si>
  <si>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</si>
  <si>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</si>
  <si>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</si>
  <si>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</si>
  <si>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</si>
  <si>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</si>
  <si>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</si>
  <si>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</si>
  <si>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</si>
  <si>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</si>
  <si>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</si>
  <si>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</si>
  <si>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</si>
  <si>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</si>
  <si>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</si>
  <si>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</si>
  <si>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</si>
  <si>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</si>
  <si>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</si>
  <si>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</si>
  <si>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</si>
  <si>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</si>
  <si>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</si>
  <si>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</si>
  <si>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</si>
  <si>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</si>
  <si>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</si>
  <si>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</si>
  <si>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</si>
  <si>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</si>
  <si>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</si>
  <si>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</si>
  <si>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</si>
  <si>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</si>
  <si>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</si>
  <si>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</si>
  <si>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</si>
  <si>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</si>
  <si>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</si>
  <si>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</si>
  <si>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</si>
  <si>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</si>
  <si>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</si>
  <si>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</si>
  <si>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</si>
  <si>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</si>
  <si>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</si>
  <si>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</si>
  <si>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</si>
  <si>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</si>
  <si>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</si>
  <si>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</si>
  <si>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</si>
  <si>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</si>
  <si>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</si>
  <si>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</si>
  <si>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</si>
  <si>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</si>
  <si>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</si>
  <si>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</si>
  <si>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</si>
  <si>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</si>
  <si>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</si>
  <si>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</si>
  <si>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</si>
  <si>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</si>
  <si>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</si>
  <si>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</si>
  <si>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</si>
  <si>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</si>
  <si>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</si>
  <si>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</si>
  <si>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</si>
  <si>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</si>
  <si>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</si>
  <si>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</si>
  <si>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</si>
  <si>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</si>
  <si>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</si>
  <si>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</si>
  <si>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</si>
  <si>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</si>
  <si>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</si>
  <si>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</si>
  <si>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</si>
  <si>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</si>
  <si>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</si>
  <si>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</si>
  <si>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</si>
  <si>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</si>
  <si>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</si>
  <si>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</si>
  <si>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</si>
  <si>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</si>
  <si>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</si>
  <si>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</si>
  <si>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</si>
  <si>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</si>
  <si>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</si>
  <si>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</si>
  <si>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</si>
  <si>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</si>
  <si>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</si>
  <si>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</si>
  <si>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</si>
  <si>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</si>
  <si>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</si>
  <si>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</si>
  <si>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</si>
  <si>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</si>
  <si>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</si>
  <si>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</si>
  <si>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</si>
  <si>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</si>
  <si>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</si>
  <si>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</si>
  <si>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</si>
  <si>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</si>
  <si>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</si>
  <si>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</si>
  <si>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</si>
  <si>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</si>
  <si>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</si>
  <si>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</si>
  <si>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</si>
  <si>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</si>
  <si>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</si>
  <si>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</si>
  <si>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</si>
  <si>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</si>
  <si>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</si>
  <si>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</si>
  <si>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</si>
  <si>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</si>
  <si>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</si>
  <si>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</si>
  <si>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</si>
  <si>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</si>
  <si>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</si>
  <si>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</si>
  <si>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</si>
  <si>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</si>
  <si>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</si>
  <si>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</si>
  <si>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</si>
  <si>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</si>
  <si>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</si>
  <si>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</si>
  <si>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</si>
  <si>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</si>
  <si>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</si>
  <si>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</si>
  <si>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</si>
  <si>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</si>
  <si>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</si>
  <si>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</si>
  <si>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</si>
  <si>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</si>
  <si>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</si>
  <si>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</si>
  <si>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</si>
  <si>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</si>
  <si>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</si>
  <si>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</si>
  <si>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</si>
  <si>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</si>
  <si>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</si>
  <si>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</si>
  <si>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</si>
  <si>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</si>
  <si>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</si>
  <si>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</si>
  <si>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</si>
  <si>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</si>
  <si>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</si>
  <si>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</si>
  <si>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</si>
  <si>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</si>
  <si>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</si>
  <si>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</si>
  <si>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</si>
  <si>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</si>
  <si>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</si>
  <si>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</si>
  <si>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</si>
  <si>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</si>
  <si>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</si>
  <si>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</si>
  <si>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</si>
  <si>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</si>
  <si>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</si>
  <si>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</si>
  <si>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</si>
  <si>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</si>
  <si>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</si>
  <si>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</si>
  <si>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</si>
  <si>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</si>
  <si>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</si>
  <si>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</si>
  <si>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</si>
  <si>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</si>
  <si>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</si>
  <si>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</si>
  <si>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</si>
  <si>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</si>
  <si>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</si>
  <si>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</si>
  <si>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</si>
  <si>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</si>
  <si>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</si>
  <si>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</si>
  <si>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</si>
  <si>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</si>
  <si>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</si>
  <si>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</si>
  <si>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</si>
  <si>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</si>
  <si>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</si>
  <si>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</si>
  <si>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</si>
  <si>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</si>
  <si>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</si>
  <si>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</si>
  <si>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</si>
  <si>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</si>
  <si>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</si>
  <si>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</si>
  <si>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</si>
  <si>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</si>
  <si>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</si>
  <si>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</si>
  <si>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</si>
  <si>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</si>
  <si>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</si>
  <si>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</si>
  <si>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</si>
  <si>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</si>
  <si>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</si>
  <si>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</si>
  <si>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</si>
  <si>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</si>
  <si>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</si>
  <si>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</si>
  <si>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</si>
  <si>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</si>
  <si>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</si>
  <si>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</si>
  <si>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</si>
  <si>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</si>
  <si>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</si>
  <si>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</si>
  <si>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</si>
  <si>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</si>
  <si>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</si>
  <si>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</si>
  <si>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</si>
  <si>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</si>
  <si>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</si>
  <si>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</si>
  <si>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</si>
  <si>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</si>
  <si>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</si>
  <si>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</si>
  <si>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</si>
  <si>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</si>
  <si>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</si>
  <si>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</si>
  <si>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</si>
  <si>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</si>
  <si>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</si>
  <si>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</si>
  <si>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</si>
  <si>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</si>
  <si>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</si>
  <si>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</si>
  <si>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</si>
  <si>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</si>
  <si>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</si>
  <si>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</si>
  <si>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</si>
  <si>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</si>
  <si>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</si>
  <si>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</si>
  <si>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</si>
  <si>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</si>
  <si>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</si>
  <si>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</si>
  <si>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</si>
  <si>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</si>
  <si>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</si>
  <si>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</si>
  <si>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</si>
  <si>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</si>
  <si>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</si>
  <si>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</si>
  <si>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</si>
  <si>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</si>
  <si>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</si>
  <si>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</si>
  <si>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</si>
  <si>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</si>
  <si>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</si>
  <si>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</si>
  <si>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</si>
  <si>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</si>
  <si>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</si>
  <si>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</si>
  <si>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</si>
  <si>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</si>
  <si>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</si>
  <si>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</si>
  <si>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</si>
  <si>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</si>
  <si>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</si>
  <si>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</si>
  <si>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</si>
  <si>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</si>
  <si>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</si>
  <si>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</si>
  <si>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</si>
  <si>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</si>
  <si>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</si>
  <si>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</si>
  <si>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</si>
  <si>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</si>
  <si>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</si>
  <si>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</si>
  <si>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</si>
  <si>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</si>
  <si>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</si>
  <si>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</si>
  <si>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</si>
  <si>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</si>
  <si>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</si>
  <si>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</si>
  <si>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</si>
  <si>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</si>
  <si>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</si>
  <si>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</si>
  <si>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</si>
  <si>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</si>
  <si>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</si>
  <si>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</si>
  <si>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</si>
  <si>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</si>
  <si>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</si>
  <si>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</si>
  <si>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</si>
  <si>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</si>
  <si>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</si>
  <si>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</si>
  <si>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</si>
  <si>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</si>
  <si>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</si>
  <si>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</si>
  <si>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</si>
  <si>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</si>
  <si>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</si>
  <si>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</si>
  <si>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</si>
  <si>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</si>
  <si>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</si>
  <si>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</si>
  <si>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</si>
  <si>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</si>
  <si>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</si>
  <si>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</si>
  <si>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</si>
  <si>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</si>
  <si>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</si>
  <si>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</si>
  <si>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</si>
  <si>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</si>
  <si>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</si>
  <si>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</si>
  <si>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</si>
  <si>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</si>
  <si>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</si>
  <si>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</si>
  <si>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</si>
  <si>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</si>
  <si>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</si>
  <si>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</si>
  <si>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</si>
  <si>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</si>
  <si>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</si>
  <si>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</si>
  <si>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</si>
  <si>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</si>
  <si>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</si>
  <si>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</si>
  <si>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</si>
  <si>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</si>
  <si>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</si>
  <si>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</si>
  <si>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</si>
  <si>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</si>
  <si>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</si>
  <si>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</si>
  <si>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</si>
  <si>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</si>
  <si>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</si>
  <si>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</si>
  <si>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</si>
  <si>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</si>
  <si>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</si>
  <si>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</si>
  <si>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</si>
  <si>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</si>
  <si>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</si>
  <si>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</si>
  <si>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</si>
  <si>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</si>
  <si>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</si>
  <si>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</si>
  <si>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</si>
  <si>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</si>
  <si>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</si>
  <si>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</si>
  <si>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</si>
  <si>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</si>
  <si>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</si>
  <si>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</si>
  <si>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</si>
  <si>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</si>
  <si>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</si>
  <si>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</si>
  <si>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</si>
  <si>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</si>
  <si>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</si>
  <si>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</si>
  <si>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</si>
  <si>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</si>
  <si>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</si>
  <si>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</si>
  <si>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</si>
  <si>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</si>
  <si>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</si>
  <si>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</si>
  <si>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</si>
  <si>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</si>
  <si>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</si>
  <si>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</si>
  <si>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</si>
  <si>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</si>
  <si>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</si>
  <si>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</si>
  <si>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</si>
  <si>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</si>
  <si>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</si>
  <si>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</si>
  <si>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</si>
  <si>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</si>
  <si>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</si>
  <si>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</si>
  <si>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</si>
  <si>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</si>
  <si>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</si>
  <si>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</si>
  <si>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</si>
  <si>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</si>
  <si>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</si>
  <si>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</si>
  <si>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</si>
  <si>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</si>
  <si>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</si>
  <si>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</si>
  <si>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</si>
  <si>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</si>
  <si>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</si>
  <si>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</si>
  <si>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</si>
  <si>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</si>
  <si>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</si>
  <si>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</si>
  <si>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</si>
  <si>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</si>
  <si>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</si>
  <si>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</si>
  <si>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</si>
  <si>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</si>
  <si>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</si>
  <si>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</si>
  <si>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</si>
  <si>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</si>
  <si>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</si>
  <si>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</si>
  <si>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</si>
  <si>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</si>
  <si>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</si>
  <si>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</si>
  <si>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</si>
  <si>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</si>
  <si>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</si>
  <si>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</si>
  <si>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</si>
  <si>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</si>
  <si>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</si>
  <si>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</si>
  <si>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</si>
  <si>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</si>
  <si>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</si>
  <si>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</si>
  <si>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</si>
  <si>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</si>
  <si>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</si>
  <si>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</si>
  <si>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</si>
  <si>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</si>
  <si>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</si>
  <si>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</si>
  <si>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</si>
  <si>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</si>
  <si>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</si>
  <si>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</si>
  <si>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</si>
  <si>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</si>
  <si>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</si>
  <si>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</si>
  <si>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</si>
  <si>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</si>
  <si>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</si>
  <si>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</si>
  <si>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</si>
  <si>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</si>
  <si>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</si>
  <si>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</si>
  <si>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</si>
  <si>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</si>
  <si>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</si>
  <si>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</si>
  <si>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</si>
  <si>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</si>
  <si>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</si>
  <si>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</si>
  <si>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</si>
  <si>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</si>
  <si>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</si>
  <si>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</si>
  <si>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</si>
  <si>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</si>
  <si>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</si>
  <si>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</si>
  <si>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</si>
  <si>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</si>
  <si>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</si>
  <si>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</si>
  <si>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</si>
  <si>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</si>
  <si>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</si>
  <si>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</si>
  <si>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</si>
  <si>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</si>
  <si>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</si>
  <si>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</si>
  <si>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</si>
  <si>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</si>
  <si>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</si>
  <si>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</si>
  <si>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</si>
  <si>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</si>
  <si>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</si>
  <si>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</si>
  <si>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</si>
  <si>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</si>
  <si>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</si>
  <si>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</si>
  <si>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</si>
  <si>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</si>
  <si>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</si>
  <si>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</si>
  <si>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</si>
  <si>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</si>
  <si>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</si>
  <si>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</si>
  <si>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</si>
  <si>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</si>
  <si>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</si>
  <si>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</si>
  <si>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</si>
  <si>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</si>
  <si>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</si>
  <si>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</si>
  <si>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</si>
  <si>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</si>
  <si>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</si>
  <si>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</si>
  <si>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</si>
  <si>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</si>
  <si>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</si>
  <si>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</si>
  <si>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</si>
  <si>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</si>
  <si>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</si>
  <si>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</si>
  <si>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</si>
  <si>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</si>
  <si>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</si>
  <si>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</si>
  <si>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</si>
  <si>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</si>
  <si>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</si>
  <si>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</si>
  <si>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</si>
  <si>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</si>
  <si>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</si>
  <si>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</si>
  <si>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</si>
  <si>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</si>
  <si>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</si>
  <si>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</si>
  <si>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</si>
  <si>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</si>
  <si>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</si>
  <si>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</si>
  <si>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</si>
  <si>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</si>
  <si>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</si>
  <si>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</si>
  <si>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</si>
  <si>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</si>
  <si>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</si>
  <si>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</si>
  <si>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</si>
  <si>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</si>
  <si>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</si>
  <si>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</si>
  <si>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</si>
  <si>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</si>
  <si>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</si>
  <si>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</si>
  <si>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</si>
  <si>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</si>
  <si>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</si>
  <si>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</si>
  <si>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</si>
  <si>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</si>
  <si>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</si>
  <si>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</si>
  <si>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</si>
  <si>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</si>
  <si>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</si>
  <si>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</si>
  <si>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</si>
  <si>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</si>
  <si>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</si>
  <si>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</si>
  <si>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</si>
  <si>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</si>
  <si>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</si>
  <si>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</si>
  <si>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</si>
  <si>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</si>
  <si>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</si>
  <si>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</si>
  <si>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</si>
  <si>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</si>
  <si>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</si>
  <si>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</si>
  <si>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</si>
  <si>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</si>
  <si>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</si>
  <si>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</si>
  <si>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</si>
  <si>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</si>
  <si>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</si>
  <si>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</si>
  <si>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</si>
  <si>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</si>
  <si>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</si>
  <si>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</si>
  <si>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</si>
  <si>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</si>
  <si>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</si>
  <si>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</si>
  <si>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</si>
  <si>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</si>
  <si>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</si>
  <si>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</si>
  <si>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</si>
  <si>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</si>
  <si>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</si>
  <si>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</si>
  <si>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</si>
  <si>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</si>
  <si>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</si>
  <si>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</si>
  <si>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</si>
  <si>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</si>
  <si>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</si>
  <si>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</si>
  <si>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</si>
  <si>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</si>
  <si>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</si>
  <si>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</si>
  <si>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</si>
  <si>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</si>
  <si>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</si>
  <si>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</si>
  <si>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</si>
  <si>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</si>
  <si>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</si>
  <si>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</si>
  <si>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</si>
  <si>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</si>
  <si>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</si>
  <si>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</si>
  <si>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</si>
  <si>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</si>
  <si>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</si>
  <si>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</si>
  <si>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</si>
  <si>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</si>
  <si>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</si>
  <si>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</si>
  <si>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</si>
  <si>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</si>
  <si>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</si>
  <si>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</si>
  <si>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</si>
  <si>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</si>
  <si>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</si>
  <si>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</si>
  <si>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</si>
  <si>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</si>
  <si>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</si>
  <si>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</si>
  <si>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</si>
  <si>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</si>
  <si>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</si>
  <si>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</si>
  <si>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</si>
  <si>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</si>
  <si>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</si>
  <si>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</si>
  <si>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</si>
  <si>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</si>
  <si>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</si>
  <si>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</si>
  <si>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</si>
  <si>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</si>
  <si>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</si>
  <si>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</si>
  <si>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</si>
  <si>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</si>
  <si>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</si>
  <si>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</si>
  <si>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</si>
  <si>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</si>
  <si>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</si>
  <si>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</si>
  <si>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</si>
  <si>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</si>
  <si>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</si>
  <si>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</si>
  <si>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</si>
  <si>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</si>
  <si>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</si>
  <si>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</si>
  <si>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</si>
  <si>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</si>
  <si>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</si>
  <si>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</si>
  <si>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</si>
  <si>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</si>
  <si>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</si>
  <si>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</si>
  <si>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</si>
  <si>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</si>
  <si>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</si>
  <si>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</si>
  <si>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</si>
  <si>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</si>
  <si>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</si>
  <si>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</si>
  <si>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</si>
  <si>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</si>
  <si>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</si>
  <si>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</si>
  <si>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</si>
  <si>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</si>
  <si>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</si>
  <si>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</si>
  <si>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</si>
  <si>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</si>
  <si>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</si>
  <si>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</si>
  <si>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</si>
  <si>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</si>
  <si>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</si>
  <si>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</si>
  <si>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</si>
  <si>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</si>
  <si>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</si>
  <si>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</si>
  <si>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</si>
  <si>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</si>
  <si>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</si>
  <si>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</si>
  <si>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</si>
  <si>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</si>
  <si>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</si>
  <si>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</si>
  <si>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</si>
  <si>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</si>
  <si>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</si>
  <si>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</si>
  <si>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</si>
  <si>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</si>
  <si>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</si>
  <si>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</si>
  <si>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</si>
  <si>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</si>
  <si>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</si>
  <si>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</si>
  <si>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</si>
  <si>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</si>
  <si>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</si>
  <si>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</si>
  <si>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</si>
  <si>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</si>
  <si>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</si>
  <si>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</si>
  <si>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</si>
  <si>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</si>
  <si>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</si>
  <si>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</si>
  <si>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</si>
  <si>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</si>
  <si>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</si>
  <si>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</si>
  <si>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</si>
  <si>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</si>
  <si>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</si>
  <si>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</si>
  <si>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</si>
  <si>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</si>
  <si>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</si>
  <si>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</si>
  <si>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</si>
  <si>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</si>
  <si>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</si>
  <si>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</si>
  <si>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</si>
  <si>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</si>
  <si>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</si>
  <si>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</si>
  <si>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</si>
  <si>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</si>
  <si>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</si>
  <si>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</si>
  <si>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</si>
  <si>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</si>
  <si>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</si>
  <si>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</si>
  <si>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</si>
  <si>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</si>
  <si>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</si>
  <si>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</si>
  <si>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</si>
  <si>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</si>
  <si>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</si>
  <si>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</si>
  <si>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</si>
  <si>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</si>
  <si>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</si>
  <si>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</si>
  <si>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</si>
  <si>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</si>
  <si>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</si>
  <si>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</si>
  <si>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</si>
  <si>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</si>
  <si>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</si>
  <si>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</si>
  <si>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</si>
  <si>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</si>
  <si>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</si>
  <si>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</si>
  <si>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</si>
  <si>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</si>
  <si>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</si>
  <si>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</si>
  <si>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</si>
  <si>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</si>
  <si>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</si>
  <si>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</si>
  <si>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</si>
  <si>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</si>
  <si>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</si>
  <si>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</si>
  <si>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</si>
  <si>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</si>
  <si>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</si>
  <si>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</si>
  <si>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</si>
  <si>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</si>
  <si>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</si>
  <si>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</si>
  <si>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</si>
  <si>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</si>
  <si>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</si>
  <si>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</si>
  <si>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</si>
  <si>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</si>
  <si>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</si>
  <si>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</si>
  <si>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</si>
  <si>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</si>
  <si>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</si>
  <si>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</si>
  <si>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</si>
  <si>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</si>
  <si>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</si>
  <si>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</si>
  <si>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</si>
  <si>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</si>
  <si>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</si>
  <si>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</si>
  <si>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</si>
  <si>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</si>
  <si>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</si>
  <si>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</si>
  <si>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</si>
  <si>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</si>
  <si>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</si>
  <si>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</si>
  <si>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</si>
  <si>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</si>
  <si>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</si>
  <si>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</si>
  <si>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</si>
  <si>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</si>
  <si>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</si>
  <si>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</si>
  <si>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</si>
  <si>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</si>
  <si>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</si>
  <si>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</si>
  <si>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</si>
  <si>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</si>
  <si>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</si>
  <si>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</si>
  <si>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</si>
  <si>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</si>
  <si>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</si>
  <si>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</si>
  <si>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</si>
  <si>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</si>
  <si>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</si>
  <si>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</si>
  <si>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</si>
  <si>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</si>
  <si>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</si>
  <si>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</si>
  <si>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</si>
  <si>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</si>
  <si>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</si>
  <si>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</si>
  <si>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</si>
  <si>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</si>
  <si>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</si>
  <si>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</si>
  <si>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</si>
  <si>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</si>
  <si>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</si>
  <si>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</si>
  <si>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</si>
  <si>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</si>
  <si>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</si>
  <si>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</si>
  <si>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</si>
  <si>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</si>
  <si>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</si>
  <si>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</si>
  <si>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</si>
  <si>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</si>
  <si>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</si>
  <si>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</si>
  <si>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</si>
  <si>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</si>
  <si>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</si>
  <si>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</si>
  <si>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</si>
  <si>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</si>
  <si>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</si>
  <si>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</si>
  <si>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</si>
  <si>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</si>
  <si>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</si>
  <si>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</si>
  <si>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</si>
  <si>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</si>
  <si>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</si>
  <si>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</si>
  <si>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</si>
  <si>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</si>
  <si>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</si>
  <si>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</si>
  <si>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</si>
  <si>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</si>
  <si>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</si>
  <si>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</si>
  <si>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</si>
  <si>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</si>
  <si>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</si>
  <si>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</si>
  <si>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</si>
  <si>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</si>
  <si>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</si>
  <si>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</si>
  <si>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</si>
  <si>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</si>
  <si>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</si>
  <si>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</si>
  <si>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</si>
  <si>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</si>
  <si>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</si>
  <si>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</si>
  <si>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</si>
  <si>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</si>
  <si>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</si>
  <si>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</si>
  <si>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</si>
  <si>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</si>
  <si>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</si>
  <si>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</si>
  <si>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</si>
  <si>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</si>
  <si>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</si>
  <si>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</si>
  <si>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</si>
  <si>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</si>
  <si>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</si>
  <si>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</si>
  <si>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</si>
  <si>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</si>
  <si>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</si>
  <si>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</si>
  <si>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</si>
  <si>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</si>
  <si>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</si>
  <si>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</si>
  <si>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</si>
  <si>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</si>
  <si>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</si>
  <si>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</si>
  <si>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</si>
  <si>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</si>
  <si>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</si>
  <si>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</si>
  <si>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</si>
  <si>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</si>
  <si>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</si>
  <si>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</si>
  <si>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</si>
  <si>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</si>
  <si>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</si>
  <si>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</si>
  <si>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</si>
  <si>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</si>
  <si>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</si>
  <si>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</si>
  <si>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</si>
  <si>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</si>
  <si>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</si>
  <si>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</si>
  <si>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</si>
  <si>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</si>
  <si>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</si>
  <si>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</si>
  <si>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</si>
  <si>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</si>
  <si>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</si>
  <si>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</si>
  <si>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</si>
  <si>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</si>
  <si>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</si>
  <si>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</si>
  <si>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</si>
  <si>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</si>
  <si>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</si>
  <si>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</si>
  <si>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</si>
  <si>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</si>
  <si>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</si>
  <si>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</si>
  <si>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</si>
  <si>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</si>
  <si>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</si>
  <si>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</si>
  <si>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</si>
  <si>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</si>
  <si>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</si>
  <si>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</si>
  <si>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</si>
  <si>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</si>
  <si>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</si>
  <si>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</si>
  <si>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</si>
  <si>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</si>
  <si>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</si>
  <si>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</si>
  <si>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</si>
  <si>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</si>
  <si>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</si>
  <si>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</si>
  <si>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</si>
  <si>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</si>
  <si>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</si>
  <si>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</si>
  <si>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</si>
  <si>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</si>
  <si>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</si>
  <si>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</si>
  <si>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</si>
  <si>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</si>
  <si>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</si>
  <si>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</si>
  <si>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</si>
  <si>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</si>
  <si>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</si>
  <si>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</si>
  <si>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</si>
  <si>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</si>
  <si>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</si>
  <si>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</si>
  <si>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</si>
  <si>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</si>
  <si>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</si>
  <si>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</si>
  <si>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</si>
  <si>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</si>
  <si>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</si>
  <si>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</si>
  <si>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</si>
  <si>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</si>
  <si>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</si>
  <si>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</si>
  <si>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</si>
  <si>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</si>
  <si>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</si>
  <si>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</si>
  <si>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</si>
  <si>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</si>
  <si>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</si>
  <si>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</si>
  <si>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</si>
  <si>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</si>
  <si>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</si>
  <si>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</si>
  <si>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</si>
  <si>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</si>
  <si>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</si>
  <si>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</si>
  <si>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</si>
  <si>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</si>
  <si>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</si>
  <si>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</si>
  <si>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</si>
  <si>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</si>
  <si>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</si>
  <si>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</si>
  <si>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</si>
  <si>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</si>
  <si>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</si>
  <si>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</si>
  <si>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</si>
  <si>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</si>
  <si>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</si>
  <si>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</si>
  <si>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</si>
  <si>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</si>
  <si>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</si>
  <si>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</si>
  <si>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</si>
  <si>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</si>
  <si>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</si>
  <si>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</si>
  <si>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</si>
  <si>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</si>
  <si>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</si>
  <si>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</si>
  <si>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</si>
  <si>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</si>
  <si>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</si>
  <si>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</si>
  <si>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</si>
  <si>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</si>
  <si>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</si>
  <si>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</si>
  <si>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</si>
  <si>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</si>
  <si>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</si>
  <si>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</si>
  <si>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</si>
  <si>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</si>
  <si>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</si>
  <si>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</si>
  <si>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</si>
  <si>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</si>
  <si>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</si>
  <si>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</si>
  <si>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</si>
  <si>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</si>
  <si>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</si>
  <si>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</si>
  <si>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</si>
  <si>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</si>
  <si>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</si>
  <si>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</si>
  <si>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</si>
  <si>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</si>
  <si>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</si>
  <si>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</si>
  <si>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</si>
  <si>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</si>
  <si>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</si>
  <si>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</si>
  <si>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</si>
  <si>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</si>
  <si>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</si>
  <si>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</si>
  <si>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</si>
  <si>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</si>
  <si>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</si>
  <si>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</si>
  <si>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</si>
  <si>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</si>
  <si>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</si>
  <si>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</si>
  <si>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</si>
  <si>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</si>
  <si>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</si>
  <si>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</si>
  <si>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</si>
  <si>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</si>
  <si>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</si>
  <si>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</si>
  <si>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</si>
  <si>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</si>
  <si>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</si>
  <si>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</si>
  <si>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</si>
  <si>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</si>
  <si>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</si>
  <si>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</si>
  <si>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</si>
  <si>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</si>
  <si>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</si>
  <si>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</si>
  <si>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</si>
  <si>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</si>
  <si>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</si>
  <si>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</si>
  <si>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</si>
  <si>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</si>
  <si>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</si>
  <si>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</si>
  <si>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</si>
  <si>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</si>
  <si>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</si>
  <si>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</si>
  <si>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</si>
  <si>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</si>
  <si>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</si>
  <si>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</si>
  <si>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</si>
  <si>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</si>
  <si>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</si>
  <si>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</si>
  <si>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</si>
  <si>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</si>
  <si>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</si>
  <si>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</si>
  <si>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</si>
  <si>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</si>
  <si>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</si>
  <si>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</si>
  <si>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</si>
  <si>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</si>
  <si>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</si>
  <si>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</si>
  <si>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</si>
  <si>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</si>
  <si>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</si>
  <si>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</si>
  <si>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</si>
  <si>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</si>
  <si>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</si>
  <si>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</si>
  <si>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</si>
  <si>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</si>
  <si>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</si>
  <si>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</si>
  <si>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</si>
  <si>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</si>
  <si>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</si>
  <si>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</si>
  <si>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</si>
  <si>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</si>
  <si>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</si>
  <si>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</si>
  <si>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</si>
  <si>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</si>
  <si>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</si>
  <si>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</si>
  <si>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</si>
  <si>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</si>
  <si>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</si>
  <si>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</si>
  <si>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</si>
  <si>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</si>
  <si>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</si>
  <si>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</si>
  <si>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</si>
  <si>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</si>
  <si>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</si>
  <si>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</si>
  <si>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</si>
  <si>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</si>
  <si>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</si>
  <si>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</si>
  <si>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</si>
  <si>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</si>
  <si>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</si>
  <si>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</si>
  <si>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</si>
  <si>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</si>
  <si>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</si>
  <si>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</si>
  <si>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</si>
  <si>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</si>
  <si>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</si>
  <si>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</si>
  <si>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</si>
  <si>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</si>
  <si>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</si>
  <si>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</si>
  <si>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</si>
  <si>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</si>
  <si>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</si>
  <si>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</si>
  <si>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</si>
  <si>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</si>
  <si>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</si>
  <si>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</si>
  <si>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</si>
  <si>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</si>
  <si>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</si>
  <si>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</si>
  <si>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</si>
  <si>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</si>
  <si>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</si>
  <si>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</si>
  <si>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</si>
  <si>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</si>
  <si>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</si>
  <si>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</si>
  <si>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</si>
  <si>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</si>
  <si>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</si>
  <si>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</si>
  <si>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</si>
  <si>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</si>
  <si>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</si>
  <si>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</si>
  <si>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</si>
  <si>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</si>
  <si>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</si>
  <si>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</si>
  <si>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</si>
  <si>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</si>
  <si>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</si>
  <si>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</si>
  <si>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</si>
  <si>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</si>
  <si>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</si>
  <si>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</si>
  <si>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</si>
  <si>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</si>
  <si>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</si>
  <si>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</si>
  <si>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</si>
  <si>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</si>
  <si>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</si>
  <si>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</si>
  <si>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</si>
  <si>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</si>
  <si>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</si>
  <si>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</si>
  <si>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</si>
  <si>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</si>
  <si>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</si>
  <si>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</si>
  <si>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</si>
  <si>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</si>
  <si>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</si>
  <si>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</si>
  <si>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</si>
  <si>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</si>
  <si>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</si>
  <si>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</si>
  <si>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</si>
  <si>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</si>
  <si>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</si>
  <si>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</si>
  <si>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</si>
  <si>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</si>
  <si>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</si>
  <si>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</si>
  <si>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</si>
  <si>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</si>
  <si>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</si>
  <si>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</si>
  <si>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</si>
  <si>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</si>
  <si>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</si>
  <si>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</si>
  <si>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</si>
  <si>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</si>
  <si>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</si>
  <si>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</si>
  <si>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</si>
  <si>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</si>
  <si>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</si>
  <si>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</si>
  <si>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</si>
  <si>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</si>
  <si>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</si>
  <si>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</si>
  <si>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</si>
  <si>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</si>
  <si>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</si>
  <si>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</si>
  <si>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</si>
  <si>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</si>
  <si>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</si>
  <si>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</si>
  <si>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</si>
  <si>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</si>
  <si>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</si>
  <si>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</si>
  <si>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</si>
  <si>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</si>
  <si>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</si>
  <si>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</si>
  <si>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</si>
  <si>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</si>
  <si>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</si>
  <si>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</si>
  <si>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</si>
  <si>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</si>
  <si>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</si>
  <si>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</si>
  <si>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</si>
  <si>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</si>
  <si>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</si>
  <si>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</si>
  <si>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</si>
  <si>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</si>
  <si>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</si>
  <si>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</si>
  <si>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</si>
  <si>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</si>
  <si>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</si>
  <si>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</si>
  <si>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</si>
  <si>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</si>
  <si>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</si>
  <si>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</si>
  <si>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</si>
  <si>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</si>
  <si>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</si>
  <si>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</si>
  <si>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</si>
  <si>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</si>
  <si>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</si>
  <si>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</si>
  <si>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</si>
  <si>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</si>
  <si>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</si>
  <si>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</si>
  <si>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</si>
  <si>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</si>
  <si>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</si>
  <si>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</si>
  <si>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</si>
  <si>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</si>
  <si>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</si>
  <si>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</si>
  <si>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</si>
  <si>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</si>
  <si>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</si>
  <si>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</si>
  <si>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</si>
  <si>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</si>
  <si>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</si>
  <si>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</si>
  <si>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</si>
  <si>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</si>
  <si>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</si>
  <si>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</si>
  <si>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</si>
  <si>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</si>
  <si>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</si>
  <si>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</si>
  <si>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</si>
  <si>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</si>
  <si>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</si>
  <si>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</si>
  <si>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</si>
  <si>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</si>
  <si>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</si>
  <si>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</si>
  <si>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</si>
  <si>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</si>
  <si>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</si>
  <si>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</si>
  <si>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</si>
  <si>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</si>
  <si>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</si>
  <si>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</si>
  <si>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</si>
  <si>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</si>
  <si>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</si>
  <si>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</si>
  <si>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</si>
  <si>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</si>
  <si>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</si>
  <si>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</si>
  <si>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</si>
  <si>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</si>
  <si>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</si>
  <si>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</si>
  <si>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</si>
  <si>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</si>
  <si>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</si>
  <si>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</si>
  <si>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</si>
  <si>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</si>
  <si>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</si>
  <si>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</si>
  <si>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</si>
  <si>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</si>
  <si>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</si>
  <si>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</si>
  <si>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</si>
  <si>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</si>
  <si>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</si>
  <si>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</si>
  <si>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</si>
  <si>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</si>
  <si>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</si>
  <si>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</si>
  <si>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</si>
  <si>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</si>
  <si>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</si>
  <si>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</si>
  <si>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</si>
  <si>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</si>
  <si>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</si>
  <si>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</si>
  <si>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</si>
  <si>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</si>
  <si>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</si>
  <si>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</si>
  <si>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</si>
  <si>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</si>
  <si>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</si>
  <si>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</si>
  <si>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</si>
  <si>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</si>
  <si>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</si>
  <si>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</si>
  <si>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</si>
  <si>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</si>
  <si>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</si>
  <si>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</si>
  <si>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</si>
  <si>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</si>
  <si>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</si>
  <si>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</si>
  <si>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</si>
  <si>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</si>
  <si>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</si>
  <si>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</si>
  <si>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</si>
  <si>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</si>
  <si>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</si>
  <si>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</si>
  <si>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</si>
  <si>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</si>
  <si>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</si>
  <si>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</si>
  <si>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</si>
  <si>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</si>
  <si>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</si>
  <si>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</si>
  <si>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</si>
  <si>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</si>
  <si>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</si>
  <si>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</si>
  <si>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</si>
  <si>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</si>
  <si>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</si>
  <si>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</si>
  <si>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</si>
  <si>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</si>
  <si>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</si>
  <si>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</si>
  <si>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</si>
  <si>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</si>
  <si>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</si>
  <si>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</si>
  <si>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</si>
  <si>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</si>
  <si>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</si>
  <si>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</si>
  <si>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</si>
  <si>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</si>
  <si>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</si>
  <si>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</si>
  <si>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</si>
  <si>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</si>
  <si>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</si>
  <si>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</si>
  <si>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</si>
  <si>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</si>
  <si>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</si>
  <si>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</si>
  <si>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</si>
  <si>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</si>
  <si>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</si>
  <si>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</si>
  <si>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</si>
  <si>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</si>
  <si>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</si>
  <si>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</si>
  <si>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</si>
  <si>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</si>
  <si>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</si>
  <si>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</si>
  <si>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</si>
  <si>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</si>
  <si>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</si>
  <si>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</si>
  <si>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</si>
  <si>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</si>
  <si>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</si>
  <si>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</si>
  <si>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</si>
  <si>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</si>
  <si>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</si>
  <si>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</si>
  <si>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</si>
  <si>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</si>
  <si>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</si>
  <si>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</si>
  <si>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</si>
  <si>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</si>
  <si>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</si>
  <si>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</si>
  <si>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</si>
  <si>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</si>
  <si>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</si>
  <si>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</si>
  <si>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</si>
  <si>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</si>
  <si>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</si>
  <si>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</si>
  <si>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</si>
  <si>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</si>
  <si>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</si>
  <si>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</si>
  <si>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</si>
  <si>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</si>
  <si>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</si>
  <si>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</si>
  <si>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</si>
  <si>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</si>
  <si>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</si>
  <si>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</si>
  <si>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</si>
  <si>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</si>
  <si>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</si>
  <si>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</si>
  <si>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</si>
  <si>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</si>
  <si>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</si>
  <si>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</si>
  <si>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</si>
  <si>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</si>
  <si>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</si>
  <si>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</si>
  <si>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</si>
  <si>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</si>
  <si>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</si>
  <si>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</si>
  <si>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</si>
  <si>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</si>
  <si>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</si>
  <si>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</si>
  <si>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</si>
  <si>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</si>
  <si>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</si>
  <si>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</si>
  <si>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</si>
  <si>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</si>
  <si>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</si>
  <si>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</si>
  <si>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</si>
  <si>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</si>
  <si>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</si>
  <si>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</si>
  <si>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</si>
  <si>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</si>
  <si>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</si>
  <si>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</si>
  <si>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</si>
  <si>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</si>
  <si>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</si>
  <si>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</si>
  <si>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</si>
  <si>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</si>
  <si>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</si>
  <si>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</si>
  <si>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</si>
  <si>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</si>
  <si>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</si>
  <si>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</si>
  <si>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</si>
  <si>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</si>
  <si>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</si>
  <si>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</si>
  <si>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</si>
  <si>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</si>
  <si>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</si>
  <si>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</si>
  <si>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</si>
  <si>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</si>
  <si>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</si>
  <si>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</si>
  <si>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</si>
  <si>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</si>
  <si>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</si>
  <si>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</si>
  <si>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</si>
  <si>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</si>
  <si>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</si>
  <si>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</si>
  <si>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</si>
  <si>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</si>
  <si>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</si>
  <si>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</si>
  <si>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</si>
  <si>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</si>
  <si>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</si>
  <si>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</si>
  <si>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</si>
  <si>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</si>
  <si>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</si>
  <si>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</si>
  <si>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</si>
  <si>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</si>
  <si>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</si>
  <si>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</si>
  <si>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</si>
  <si>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</si>
  <si>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</si>
  <si>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</si>
  <si>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</si>
  <si>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</si>
  <si>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</si>
  <si>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</si>
  <si>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</si>
  <si>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</si>
  <si>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</si>
  <si>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</si>
  <si>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</si>
  <si>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</si>
  <si>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</si>
  <si>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</si>
  <si>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</si>
  <si>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</si>
  <si>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</si>
  <si>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</si>
  <si>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</si>
  <si>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</si>
  <si>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</si>
  <si>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</si>
  <si>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</si>
  <si>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</si>
  <si>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</si>
  <si>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</si>
  <si>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</si>
  <si>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</si>
  <si>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</si>
  <si>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</si>
  <si>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</si>
  <si>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</si>
  <si>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</si>
  <si>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</si>
  <si>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</si>
  <si>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</si>
  <si>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</si>
  <si>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</si>
  <si>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</si>
  <si>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</si>
  <si>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</si>
  <si>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</si>
  <si>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</si>
  <si>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</si>
  <si>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</si>
  <si>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</si>
  <si>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</si>
  <si>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</si>
  <si>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</si>
  <si>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</si>
  <si>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</si>
  <si>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</si>
  <si>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</si>
  <si>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</si>
  <si>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</si>
  <si>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</si>
  <si>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</si>
  <si>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</si>
  <si>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</si>
  <si>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</si>
  <si>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</si>
  <si>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</si>
  <si>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</si>
  <si>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</si>
  <si>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</si>
  <si>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</si>
  <si>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</si>
  <si>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</si>
  <si>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</si>
  <si>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</si>
  <si>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</si>
  <si>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</si>
  <si>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</si>
  <si>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</si>
  <si>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</si>
  <si>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</si>
  <si>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</si>
  <si>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</si>
  <si>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</si>
  <si>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</si>
  <si>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</si>
  <si>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</si>
  <si>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</si>
  <si>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</si>
  <si>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</si>
  <si>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</si>
  <si>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</si>
  <si>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</si>
  <si>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</si>
  <si>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</si>
  <si>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</si>
  <si>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</si>
  <si>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</si>
  <si>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</si>
  <si>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</si>
  <si>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</si>
  <si>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</si>
  <si>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</si>
  <si>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</si>
  <si>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</si>
  <si>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</si>
  <si>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</si>
  <si>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</si>
  <si>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</si>
  <si>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</si>
  <si>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</si>
  <si>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</si>
  <si>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</si>
  <si>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</si>
  <si>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</si>
  <si>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</si>
  <si>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</si>
  <si>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</si>
  <si>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</si>
  <si>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</si>
  <si>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</si>
  <si>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</si>
  <si>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</si>
  <si>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</si>
  <si>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</si>
  <si>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</si>
  <si>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</si>
  <si>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</si>
  <si>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</si>
  <si>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</si>
  <si>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</si>
  <si>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</si>
  <si>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</si>
  <si>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</si>
  <si>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</si>
  <si>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</si>
  <si>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</si>
  <si>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</si>
  <si>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</si>
  <si>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</si>
  <si>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</si>
  <si>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</si>
  <si>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</si>
  <si>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</si>
  <si>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</si>
  <si>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</si>
  <si>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</si>
  <si>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</si>
  <si>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</si>
  <si>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</si>
  <si>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</si>
  <si>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</si>
  <si>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</si>
  <si>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</si>
  <si>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</si>
  <si>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</si>
  <si>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</si>
  <si>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</si>
  <si>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</si>
  <si>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</si>
  <si>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</si>
  <si>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</si>
  <si>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</si>
  <si>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</si>
  <si>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</si>
  <si>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</si>
  <si>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</si>
  <si>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</si>
  <si>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</si>
  <si>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</si>
  <si>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</si>
  <si>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</si>
  <si>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</si>
  <si>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</si>
  <si>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</si>
  <si>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</si>
  <si>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</si>
  <si>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</si>
  <si>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</si>
  <si>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</si>
  <si>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</si>
  <si>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</si>
  <si>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</si>
  <si>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</si>
  <si>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</si>
  <si>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</si>
  <si>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</si>
  <si>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</si>
  <si>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</si>
  <si>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</si>
  <si>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</si>
  <si>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</si>
  <si>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</si>
  <si>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</si>
  <si>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</si>
  <si>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</si>
  <si>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</si>
  <si>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</si>
  <si>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</si>
  <si>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</si>
  <si>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</si>
  <si>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</si>
  <si>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</si>
  <si>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</si>
  <si>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</si>
  <si>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</si>
  <si>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</si>
  <si>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</si>
  <si>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</si>
  <si>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</si>
  <si>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</si>
  <si>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</si>
  <si>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</si>
  <si>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</si>
  <si>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</si>
  <si>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</si>
  <si>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</si>
  <si>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</si>
  <si>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</si>
  <si>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</si>
  <si>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</si>
  <si>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</si>
  <si>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</si>
  <si>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</si>
  <si>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</si>
  <si>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</si>
  <si>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</si>
  <si>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</si>
  <si>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</si>
  <si>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</si>
  <si>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</si>
  <si>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</si>
  <si>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</si>
  <si>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</si>
  <si>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</si>
  <si>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</si>
  <si>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</si>
  <si>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</si>
  <si>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</si>
  <si>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</si>
  <si>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</si>
  <si>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</si>
  <si>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</si>
  <si>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</si>
  <si>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</si>
  <si>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</si>
  <si>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</si>
  <si>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</si>
  <si>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</si>
  <si>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</si>
  <si>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</si>
  <si>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</si>
  <si>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</si>
  <si>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</si>
  <si>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</si>
  <si>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</si>
  <si>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</si>
  <si>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</si>
  <si>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</si>
  <si>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</si>
  <si>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</si>
  <si>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</si>
  <si>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</si>
  <si>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</si>
  <si>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</si>
  <si>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</si>
  <si>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</si>
  <si>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</si>
  <si>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</si>
  <si>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</si>
  <si>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</si>
  <si>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</si>
  <si>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</si>
  <si>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</si>
  <si>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</si>
  <si>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</si>
  <si>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</si>
  <si>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</si>
  <si>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</si>
  <si>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</si>
  <si>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</si>
  <si>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</si>
  <si>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</si>
  <si>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</si>
  <si>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</si>
  <si>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</si>
  <si>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</si>
  <si>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</si>
  <si>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</si>
  <si>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</si>
  <si>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</si>
  <si>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</si>
  <si>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</si>
  <si>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</si>
  <si>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</si>
  <si>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</si>
  <si>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</si>
  <si>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</si>
  <si>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</si>
  <si>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</si>
  <si>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</si>
  <si>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</si>
  <si>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</si>
  <si>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</si>
  <si>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</si>
  <si>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</si>
  <si>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</si>
  <si>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</si>
  <si>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</si>
  <si>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</si>
  <si>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</si>
  <si>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</si>
  <si>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</si>
  <si>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</si>
  <si>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</si>
  <si>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</si>
  <si>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</si>
  <si>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</si>
  <si>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</si>
  <si>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</si>
  <si>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</si>
  <si>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</si>
  <si>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</si>
  <si>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</si>
  <si>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</si>
  <si>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</si>
  <si>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</si>
  <si>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</si>
  <si>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</si>
  <si>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</si>
  <si>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</si>
  <si>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</si>
  <si>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</si>
  <si>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</si>
  <si>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</si>
  <si>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</si>
  <si>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</si>
  <si>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</si>
  <si>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</si>
  <si>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</si>
  <si>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</si>
  <si>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</si>
  <si>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</si>
  <si>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</si>
  <si>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</si>
  <si>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</si>
  <si>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</si>
  <si>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</si>
  <si>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</si>
  <si>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</si>
  <si>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</si>
  <si>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</si>
  <si>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</si>
  <si>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</si>
  <si>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</si>
  <si>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</si>
  <si>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</si>
  <si>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</si>
  <si>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</si>
  <si>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</si>
  <si>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</si>
  <si>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</si>
  <si>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</si>
  <si>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</si>
  <si>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</si>
  <si>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</si>
  <si>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</si>
  <si>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</si>
  <si>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</si>
  <si>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</si>
  <si>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</si>
  <si>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</si>
  <si>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</si>
  <si>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</si>
  <si>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</si>
  <si>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</si>
  <si>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</si>
  <si>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</si>
  <si>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</si>
  <si>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</si>
  <si>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</si>
  <si>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</si>
  <si>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</si>
  <si>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</si>
  <si>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</si>
  <si>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</si>
  <si>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</si>
  <si>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</si>
  <si>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</si>
  <si>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</si>
  <si>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</si>
  <si>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</si>
  <si>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</si>
  <si>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</si>
  <si>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</si>
  <si>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</si>
  <si>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</si>
  <si>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</si>
  <si>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</si>
  <si>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</si>
  <si>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</si>
  <si>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</si>
  <si>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</si>
  <si>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</si>
  <si>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</si>
  <si>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</si>
  <si>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</si>
  <si>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</si>
  <si>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</si>
  <si>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</si>
  <si>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</si>
  <si>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</si>
  <si>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</si>
  <si>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</si>
  <si>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</si>
  <si>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</si>
  <si>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</si>
  <si>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</si>
  <si>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</si>
  <si>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</si>
  <si>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</si>
  <si>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</si>
  <si>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</si>
  <si>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</si>
  <si>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</si>
  <si>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</si>
  <si>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</si>
  <si>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</si>
  <si>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</si>
  <si>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</si>
  <si>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</si>
  <si>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</si>
  <si>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</si>
  <si>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</si>
  <si>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</si>
  <si>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</si>
  <si>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</si>
  <si>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</si>
  <si>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</si>
  <si>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</si>
  <si>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</si>
  <si>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</si>
  <si>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</si>
  <si>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</si>
  <si>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</si>
  <si>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</si>
  <si>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</si>
  <si>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</si>
  <si>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</si>
  <si>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</si>
  <si>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</si>
  <si>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</si>
  <si>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</si>
  <si>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</si>
  <si>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</si>
  <si>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</si>
  <si>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</si>
  <si>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</si>
  <si>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</si>
  <si>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</si>
  <si>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</si>
  <si>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</si>
  <si>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</si>
  <si>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</si>
  <si>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</si>
  <si>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</si>
  <si>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</si>
  <si>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</si>
  <si>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</si>
  <si>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</si>
  <si>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</si>
  <si>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</si>
  <si>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</si>
  <si>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</si>
  <si>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</si>
  <si>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</si>
  <si>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</si>
  <si>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</si>
  <si>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</si>
  <si>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</si>
  <si>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</si>
  <si>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</si>
  <si>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</si>
  <si>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</si>
  <si>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</si>
  <si>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</si>
  <si>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</si>
  <si>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</si>
  <si>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</si>
  <si>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</si>
  <si>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</si>
  <si>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</si>
  <si>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</si>
  <si>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</si>
  <si>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</si>
  <si>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</si>
  <si>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</si>
  <si>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</si>
  <si>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</si>
  <si>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</si>
  <si>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</si>
  <si>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</si>
  <si>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</si>
  <si>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</si>
  <si>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</si>
  <si>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</si>
  <si>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</si>
  <si>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</si>
  <si>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</si>
  <si>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</si>
  <si>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</si>
  <si>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</si>
  <si>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</si>
  <si>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</si>
  <si>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</si>
  <si>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</si>
  <si>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</si>
  <si>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</si>
  <si>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</si>
  <si>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</si>
  <si>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</si>
  <si>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</si>
  <si>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</si>
  <si>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</si>
  <si>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</si>
  <si>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</si>
  <si>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</si>
  <si>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</si>
  <si>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</si>
  <si>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</si>
  <si>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</si>
  <si>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</si>
  <si>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</si>
  <si>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</si>
  <si>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</si>
  <si>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</si>
  <si>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</si>
  <si>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</si>
  <si>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</si>
  <si>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</si>
  <si>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</si>
  <si>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</si>
  <si>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</si>
  <si>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</si>
  <si>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</si>
  <si>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</si>
  <si>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</si>
  <si>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</si>
  <si>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</si>
  <si>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</si>
  <si>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</si>
  <si>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</si>
  <si>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</si>
  <si>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</si>
  <si>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</si>
  <si>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</si>
  <si>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</si>
  <si>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</si>
  <si>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</si>
  <si>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</si>
  <si>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</si>
  <si>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</si>
  <si>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</si>
  <si>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</si>
  <si>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</si>
  <si>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</si>
  <si>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</si>
  <si>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</si>
  <si>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</si>
  <si>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</si>
  <si>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</si>
  <si>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</si>
  <si>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</si>
  <si>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</si>
  <si>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</si>
  <si>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</si>
  <si>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</si>
  <si>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</si>
  <si>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</si>
  <si>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</si>
  <si>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</si>
  <si>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</si>
  <si>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</si>
  <si>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</si>
  <si>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</si>
  <si>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</si>
  <si>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</si>
  <si>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</si>
  <si>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</si>
  <si>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</si>
  <si>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</si>
  <si>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</si>
  <si>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</si>
  <si>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</si>
  <si>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</si>
  <si>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</si>
  <si>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</si>
  <si>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</si>
  <si>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</si>
  <si>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</si>
  <si>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</si>
  <si>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</si>
  <si>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</si>
  <si>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</si>
  <si>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</si>
  <si>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</si>
  <si>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</si>
  <si>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</si>
  <si>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</si>
  <si>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</si>
  <si>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</si>
  <si>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</si>
  <si>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</si>
  <si>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</si>
  <si>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</si>
  <si>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</si>
  <si>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</si>
  <si>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</si>
  <si>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</si>
  <si>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</si>
  <si>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</si>
  <si>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</si>
  <si>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</si>
  <si>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</si>
  <si>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</si>
  <si>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</si>
  <si>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</si>
  <si>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</si>
  <si>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</si>
  <si>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</si>
  <si>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</si>
  <si>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</si>
  <si>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</si>
  <si>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</si>
  <si>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</si>
  <si>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</si>
  <si>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</si>
  <si>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</si>
  <si>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</si>
  <si>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</si>
  <si>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</si>
  <si>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</si>
  <si>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</si>
  <si>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</si>
  <si>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</si>
  <si>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</si>
  <si>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</si>
  <si>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</si>
  <si>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</si>
  <si>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</si>
  <si>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</si>
  <si>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</si>
  <si>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</si>
  <si>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</si>
  <si>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</si>
  <si>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</si>
  <si>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</si>
  <si>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</si>
  <si>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</si>
  <si>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</si>
  <si>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</si>
  <si>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</si>
  <si>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</si>
  <si>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</si>
  <si>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</si>
  <si>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</si>
  <si>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</si>
  <si>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</si>
  <si>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</si>
  <si>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</si>
  <si>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</si>
  <si>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</si>
  <si>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</si>
  <si>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</si>
  <si>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</si>
  <si>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</si>
  <si>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</si>
  <si>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</si>
  <si>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</si>
  <si>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</si>
  <si>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</si>
  <si>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</si>
  <si>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</si>
  <si>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</si>
  <si>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</si>
  <si>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</si>
  <si>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</si>
  <si>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</si>
  <si>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</si>
  <si>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</si>
  <si>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</si>
  <si>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</si>
  <si>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</si>
  <si>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</si>
  <si>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</si>
  <si>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</si>
  <si>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</si>
  <si>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</si>
  <si>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</si>
  <si>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</si>
  <si>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</si>
  <si>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</si>
  <si>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</si>
  <si>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</si>
  <si>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</si>
  <si>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</si>
  <si>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</si>
  <si>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</si>
  <si>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</si>
  <si>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</si>
  <si>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</si>
  <si>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</si>
  <si>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</si>
  <si>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</si>
  <si>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</si>
  <si>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</si>
  <si>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</si>
  <si>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</si>
  <si>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</si>
  <si>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</si>
  <si>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</si>
  <si>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</si>
  <si>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</si>
  <si>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</si>
  <si>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</si>
  <si>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</si>
  <si>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</si>
  <si>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</si>
  <si>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</si>
  <si>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</si>
  <si>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</si>
  <si>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</si>
  <si>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</si>
  <si>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</si>
  <si>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</si>
  <si>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</si>
  <si>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</si>
  <si>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</si>
  <si>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</si>
  <si>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</si>
  <si>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</si>
  <si>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</si>
  <si>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</si>
  <si>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</si>
  <si>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</si>
  <si>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</si>
  <si>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</si>
  <si>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</si>
  <si>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</si>
  <si>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</si>
  <si>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</si>
  <si>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</si>
  <si>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</si>
  <si>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</si>
  <si>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</si>
  <si>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</si>
  <si>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</si>
  <si>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</si>
  <si>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</si>
  <si>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</si>
  <si>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</si>
  <si>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</si>
  <si>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</si>
  <si>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</si>
  <si>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</si>
  <si>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</si>
  <si>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</si>
  <si>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</si>
  <si>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</si>
  <si>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</si>
  <si>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</si>
  <si>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</si>
  <si>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</si>
  <si>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</si>
  <si>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</si>
  <si>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</si>
  <si>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</si>
  <si>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</si>
  <si>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</si>
  <si>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</si>
  <si>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</si>
  <si>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</si>
  <si>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</si>
  <si>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</si>
  <si>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</si>
  <si>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</si>
  <si>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</si>
  <si>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</si>
  <si>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</si>
  <si>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</si>
  <si>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</si>
  <si>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</si>
  <si>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</si>
  <si>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</si>
  <si>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</si>
  <si>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</si>
  <si>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</si>
  <si>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</si>
  <si>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</si>
  <si>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</si>
  <si>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</si>
  <si>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</si>
  <si>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</si>
  <si>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</si>
  <si>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</si>
  <si>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</si>
  <si>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</si>
  <si>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</si>
  <si>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</si>
  <si>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</si>
  <si>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</si>
  <si>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</si>
  <si>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</si>
  <si>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</si>
  <si>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</si>
  <si>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</si>
  <si>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</si>
  <si>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</si>
  <si>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</si>
  <si>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</si>
  <si>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</si>
  <si>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</si>
  <si>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</si>
  <si>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</si>
  <si>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</si>
  <si>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</si>
  <si>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</si>
  <si>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</si>
  <si>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</si>
  <si>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</si>
  <si>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</si>
  <si>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</si>
  <si>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</si>
  <si>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</si>
  <si>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</si>
  <si>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</si>
  <si>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</si>
  <si>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</si>
  <si>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</si>
  <si>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</si>
  <si>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</si>
  <si>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</si>
  <si>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</si>
  <si>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</si>
  <si>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</si>
  <si>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</si>
  <si>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</si>
  <si>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</si>
  <si>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</si>
  <si>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</si>
  <si>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</si>
  <si>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</si>
  <si>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</si>
  <si>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</si>
  <si>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</si>
  <si>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</si>
  <si>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</si>
  <si>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</si>
  <si>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</si>
  <si>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</si>
  <si>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</si>
  <si>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</si>
  <si>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</si>
  <si>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</si>
  <si>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</si>
  <si>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</si>
  <si>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</si>
  <si>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</si>
  <si>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</si>
  <si>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</si>
  <si>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</si>
  <si>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</si>
  <si>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</si>
  <si>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</si>
  <si>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</si>
  <si>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</si>
  <si>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</si>
  <si>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</si>
  <si>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</si>
  <si>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</si>
  <si>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</si>
  <si>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</si>
  <si>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</si>
  <si>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</si>
  <si>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</si>
  <si>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</si>
  <si>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</si>
  <si>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</si>
  <si>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</si>
  <si>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</si>
  <si>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</si>
  <si>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</si>
  <si>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</si>
  <si>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</si>
  <si>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</si>
  <si>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</si>
  <si>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</si>
  <si>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</si>
  <si>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</si>
  <si>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</si>
  <si>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</si>
  <si>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</si>
  <si>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</si>
  <si>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</si>
  <si>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</si>
  <si>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</si>
  <si>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</si>
  <si>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</si>
  <si>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</si>
  <si>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</si>
  <si>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</si>
  <si>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</si>
  <si>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</si>
  <si>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</si>
  <si>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</si>
  <si>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</si>
  <si>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</si>
  <si>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</si>
  <si>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</si>
  <si>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</si>
  <si>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</si>
  <si>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</si>
  <si>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</si>
  <si>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</si>
  <si>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</si>
  <si>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</si>
  <si>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</si>
  <si>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</si>
  <si>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</si>
  <si>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</si>
  <si>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</si>
  <si>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</si>
  <si>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</si>
  <si>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</si>
  <si>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</si>
  <si>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</si>
  <si>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</si>
  <si>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</si>
  <si>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</si>
  <si>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</si>
  <si>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</si>
  <si>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</si>
  <si>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</si>
  <si>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</si>
  <si>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</si>
  <si>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</si>
  <si>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</si>
  <si>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</si>
  <si>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</si>
  <si>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</si>
  <si>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</si>
  <si>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</si>
  <si>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</si>
  <si>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</si>
  <si>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</si>
  <si>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</si>
  <si>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</si>
  <si>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</si>
  <si>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</si>
  <si>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</si>
  <si>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</si>
  <si>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</si>
  <si>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</si>
  <si>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</si>
  <si>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</si>
  <si>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</si>
  <si>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</si>
  <si>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</si>
  <si>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</si>
  <si>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</si>
  <si>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</si>
  <si>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</si>
  <si>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</si>
  <si>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</si>
  <si>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</si>
  <si>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</si>
  <si>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</si>
  <si>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</si>
  <si>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</si>
  <si>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</si>
  <si>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</si>
  <si>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</si>
  <si>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</si>
  <si>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</si>
  <si>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</si>
  <si>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</si>
  <si>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</si>
  <si>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</si>
  <si>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</si>
  <si>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</si>
  <si>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</si>
  <si>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</si>
  <si>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</si>
  <si>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</si>
  <si>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</si>
  <si>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</si>
  <si>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</si>
  <si>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</si>
  <si>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</si>
  <si>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</si>
  <si>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</si>
  <si>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</si>
  <si>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</si>
  <si>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</si>
  <si>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</si>
  <si>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</si>
  <si>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</si>
  <si>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</si>
  <si>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</si>
  <si>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</si>
  <si>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</si>
  <si>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</si>
  <si>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</si>
  <si>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</si>
  <si>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</si>
  <si>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</si>
  <si>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</si>
  <si>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</si>
  <si>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</si>
  <si>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</si>
  <si>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</si>
  <si>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</si>
  <si>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</si>
  <si>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</si>
  <si>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</si>
  <si>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</si>
  <si>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</si>
  <si>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</si>
  <si>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</si>
  <si>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</si>
  <si>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</si>
  <si>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</si>
  <si>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</si>
  <si>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</si>
  <si>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</si>
  <si>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</si>
  <si>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</si>
  <si>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</si>
  <si>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</si>
  <si>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</si>
  <si>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</si>
  <si>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</si>
  <si>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</si>
  <si>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</si>
  <si>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</si>
  <si>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</si>
  <si>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</si>
  <si>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</si>
  <si>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</si>
  <si>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</si>
  <si>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</si>
  <si>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</si>
  <si>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</si>
  <si>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</si>
  <si>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</si>
  <si>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</si>
  <si>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</si>
  <si>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</si>
  <si>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</si>
  <si>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</si>
  <si>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</si>
  <si>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</si>
  <si>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</si>
  <si>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</si>
  <si>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</si>
  <si>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</si>
  <si>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</si>
  <si>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</si>
  <si>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</si>
  <si>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</si>
  <si>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</si>
  <si>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</si>
  <si>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</si>
  <si>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</si>
  <si>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</si>
  <si>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</si>
  <si>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</si>
  <si>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</si>
  <si>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</si>
  <si>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</si>
  <si>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</si>
  <si>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</si>
  <si>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</si>
  <si>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</si>
  <si>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</si>
  <si>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</si>
  <si>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</si>
  <si>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</si>
  <si>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</si>
  <si>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</si>
  <si>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</si>
  <si>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</si>
  <si>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</si>
  <si>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</si>
  <si>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</si>
  <si>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</si>
  <si>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</si>
  <si>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</si>
  <si>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</si>
  <si>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</si>
  <si>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</si>
  <si>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</si>
  <si>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</si>
  <si>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</si>
  <si>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</si>
  <si>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</si>
  <si>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</si>
  <si>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</si>
  <si>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</si>
  <si>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</si>
  <si>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</si>
  <si>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</si>
  <si>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</si>
  <si>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</si>
  <si>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</si>
  <si>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</si>
  <si>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</si>
  <si>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</si>
  <si>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</si>
  <si>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</si>
  <si>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</si>
  <si>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</si>
  <si>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</si>
  <si>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</si>
  <si>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</si>
  <si>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</si>
  <si>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</si>
  <si>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</si>
  <si>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</si>
  <si>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</si>
  <si>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</si>
  <si>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</si>
  <si>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</si>
  <si>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</si>
  <si>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</si>
  <si>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</si>
  <si>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</si>
  <si>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</si>
  <si>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</si>
  <si>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</si>
  <si>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</si>
  <si>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</si>
  <si>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</si>
  <si>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</si>
  <si>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</si>
  <si>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</si>
  <si>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</si>
  <si>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</si>
  <si>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</si>
  <si>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</si>
  <si>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</si>
  <si>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</si>
  <si>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</si>
  <si>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</si>
  <si>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</si>
  <si>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</si>
  <si>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</si>
  <si>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</si>
  <si>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</si>
  <si>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</si>
  <si>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</si>
  <si>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</si>
  <si>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</si>
  <si>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</si>
  <si>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</si>
  <si>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</si>
  <si>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</si>
  <si>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</si>
  <si>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</si>
  <si>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</si>
  <si>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</si>
  <si>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</si>
  <si>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</si>
  <si>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</si>
  <si>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</si>
  <si>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</si>
  <si>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</si>
  <si>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</si>
  <si>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</si>
  <si>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</si>
  <si>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</si>
  <si>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</si>
  <si>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</si>
  <si>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</si>
  <si>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</si>
  <si>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</si>
  <si>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</si>
  <si>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</si>
  <si>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</si>
  <si>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</si>
  <si>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</si>
  <si>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</si>
  <si>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</si>
  <si>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</si>
  <si>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</si>
  <si>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</si>
  <si>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</si>
  <si>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</si>
  <si>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</si>
  <si>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</si>
  <si>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</si>
  <si>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</si>
  <si>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</si>
  <si>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</si>
  <si>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</si>
  <si>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</si>
  <si>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</si>
  <si>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</si>
  <si>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</si>
  <si>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</si>
  <si>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</si>
  <si>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</si>
  <si>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</si>
  <si>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</si>
  <si>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</si>
  <si>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</si>
  <si>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</si>
  <si>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</si>
  <si>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</si>
  <si>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</si>
  <si>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</si>
  <si>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</si>
  <si>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</si>
  <si>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</si>
  <si>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</si>
  <si>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</si>
  <si>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</si>
  <si>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</si>
  <si>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</si>
  <si>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</si>
  <si>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</si>
  <si>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</si>
  <si>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</si>
  <si>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</si>
  <si>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</si>
  <si>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</si>
  <si>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</si>
  <si>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</si>
  <si>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</si>
  <si>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</si>
  <si>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</si>
  <si>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</si>
  <si>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</si>
  <si>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</si>
  <si>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</si>
  <si>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</si>
  <si>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</si>
  <si>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</si>
  <si>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</si>
  <si>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</si>
  <si>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</si>
  <si>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</si>
  <si>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</si>
  <si>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</si>
  <si>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</si>
  <si>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</si>
  <si>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</si>
  <si>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</si>
  <si>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</si>
  <si>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</si>
  <si>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</si>
  <si>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</si>
  <si>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</si>
  <si>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</si>
  <si>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</si>
  <si>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</si>
  <si>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</si>
  <si>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</si>
  <si>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</si>
  <si>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</si>
  <si>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</si>
  <si>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</si>
  <si>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</si>
  <si>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</si>
  <si>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</si>
  <si>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</si>
  <si>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</si>
  <si>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</si>
  <si>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</si>
  <si>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</si>
  <si>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</si>
  <si>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</si>
  <si>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</si>
  <si>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</si>
  <si>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</si>
  <si>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</si>
  <si>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</si>
  <si>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</si>
  <si>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</si>
  <si>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</si>
  <si>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</si>
  <si>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</si>
  <si>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</si>
  <si>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</si>
  <si>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</si>
  <si>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</si>
  <si>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</si>
  <si>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</si>
  <si>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</si>
  <si>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</si>
  <si>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</si>
  <si>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</si>
  <si>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</si>
  <si>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</si>
  <si>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</si>
  <si>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</si>
  <si>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</si>
  <si>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</si>
  <si>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</si>
  <si>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</si>
  <si>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</si>
  <si>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</si>
  <si>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</si>
  <si>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</si>
  <si>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</si>
  <si>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</si>
  <si>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</si>
  <si>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</si>
  <si>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</si>
  <si>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</si>
  <si>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</si>
  <si>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</si>
  <si>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</si>
  <si>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</si>
  <si>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</si>
  <si>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</si>
  <si>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</si>
  <si>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</si>
  <si>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</si>
  <si>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</si>
  <si>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</si>
  <si>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</si>
  <si>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</si>
  <si>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</si>
  <si>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</si>
  <si>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</si>
  <si>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</si>
  <si>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</si>
  <si>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</si>
  <si>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</si>
  <si>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</si>
  <si>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</si>
  <si>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</si>
  <si>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</si>
  <si>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</si>
  <si>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</si>
  <si>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</si>
  <si>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</si>
  <si>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</si>
  <si>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</si>
  <si>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</si>
  <si>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</si>
  <si>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</si>
  <si>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</si>
  <si>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</si>
  <si>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</si>
  <si>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</si>
  <si>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</si>
  <si>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</si>
  <si>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</si>
  <si>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</si>
  <si>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</si>
  <si>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</si>
  <si>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</si>
  <si>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</si>
  <si>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</si>
  <si>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</si>
  <si>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</si>
  <si>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</si>
  <si>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</si>
  <si>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</si>
  <si>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</si>
  <si>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</si>
  <si>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</si>
  <si>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</si>
  <si>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</si>
  <si>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</si>
  <si>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</si>
  <si>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</si>
  <si>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</si>
  <si>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</si>
  <si>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</si>
  <si>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</si>
  <si>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</si>
  <si>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</si>
  <si>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</si>
  <si>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</si>
  <si>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</si>
  <si>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</si>
  <si>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</si>
  <si>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</si>
  <si>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</si>
  <si>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</si>
  <si>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</si>
  <si>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</si>
  <si>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</si>
  <si>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</si>
  <si>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</si>
  <si>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</si>
  <si>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</si>
  <si>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</si>
  <si>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</si>
  <si>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</si>
  <si>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</si>
  <si>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</si>
  <si>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</si>
  <si>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</si>
  <si>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</si>
  <si>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</si>
  <si>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</si>
  <si>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</si>
  <si>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</si>
  <si>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</si>
  <si>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</si>
  <si>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</si>
  <si>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</si>
  <si>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</si>
  <si>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</si>
  <si>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</si>
  <si>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</si>
  <si>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</si>
  <si>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</si>
  <si>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</si>
  <si>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</si>
  <si>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</si>
  <si>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</si>
  <si>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</si>
  <si>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</si>
  <si>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</si>
  <si>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</si>
  <si>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</si>
  <si>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</si>
  <si>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</si>
  <si>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</si>
  <si>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</si>
  <si>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</si>
  <si>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</si>
  <si>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</si>
  <si>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</si>
  <si>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</si>
  <si>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</si>
  <si>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</si>
  <si>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</si>
  <si>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</si>
  <si>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</si>
  <si>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</si>
  <si>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</si>
  <si>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</si>
  <si>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</si>
  <si>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</si>
  <si>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</si>
  <si>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</si>
  <si>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</si>
  <si>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</si>
  <si>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</si>
  <si>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</si>
  <si>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</si>
  <si>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</si>
  <si>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</si>
  <si>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</si>
  <si>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</si>
  <si>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</si>
  <si>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</si>
  <si>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</si>
  <si>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</si>
  <si>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</si>
  <si>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</si>
  <si>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</si>
  <si>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</si>
  <si>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</si>
  <si>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</si>
  <si>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</si>
  <si>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</si>
  <si>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</si>
  <si>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</si>
  <si>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</si>
  <si>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</si>
  <si>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</si>
  <si>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</si>
  <si>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</si>
  <si>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</si>
  <si>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</si>
  <si>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</si>
  <si>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</si>
  <si>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</si>
  <si>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</si>
  <si>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</si>
  <si>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</si>
  <si>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</si>
  <si>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</si>
  <si>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</si>
  <si>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</si>
  <si>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</si>
  <si>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</si>
  <si>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</si>
  <si>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</si>
  <si>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</si>
  <si>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</si>
  <si>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</si>
  <si>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</si>
  <si>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</si>
  <si>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</si>
  <si>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</si>
  <si>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</si>
  <si>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</si>
  <si>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</si>
  <si>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</si>
  <si>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</si>
  <si>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</si>
  <si>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</si>
  <si>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</si>
  <si>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</si>
  <si>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</si>
  <si>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</si>
  <si>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</si>
  <si>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</si>
  <si>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</si>
  <si>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</si>
  <si>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</si>
  <si>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</si>
  <si>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</si>
  <si>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</si>
  <si>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</si>
  <si>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</si>
  <si>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</si>
  <si>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</si>
  <si>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</si>
  <si>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</si>
  <si>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</si>
  <si>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</si>
  <si>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</si>
  <si>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</si>
  <si>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</si>
  <si>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</si>
  <si>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</si>
  <si>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</si>
  <si>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</si>
  <si>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</si>
  <si>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</si>
  <si>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</si>
  <si>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</si>
  <si>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</si>
  <si>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</si>
  <si>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</si>
  <si>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</si>
  <si>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</si>
  <si>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</si>
  <si>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</si>
  <si>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</si>
  <si>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</si>
  <si>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</si>
  <si>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</si>
  <si>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</si>
  <si>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</si>
  <si>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</si>
  <si>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</si>
  <si>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</si>
  <si>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</si>
  <si>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</si>
  <si>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</si>
  <si>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</si>
  <si>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</si>
  <si>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</si>
  <si>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</si>
  <si>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</si>
  <si>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</si>
  <si>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</si>
  <si>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</si>
  <si>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</si>
  <si>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</si>
  <si>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</si>
  <si>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</si>
  <si>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</si>
  <si>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</si>
  <si>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</si>
  <si>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</si>
  <si>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</si>
  <si>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</si>
  <si>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</si>
  <si>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</si>
  <si>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</si>
  <si>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</si>
  <si>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</si>
  <si>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</si>
  <si>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</si>
  <si>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</si>
  <si>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</si>
  <si>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</si>
  <si>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</si>
  <si>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</si>
  <si>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</si>
  <si>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</si>
  <si>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</si>
  <si>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</si>
  <si>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</si>
  <si>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</si>
  <si>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</si>
  <si>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</si>
  <si>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</si>
  <si>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</si>
  <si>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</si>
  <si>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</si>
  <si>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</si>
  <si>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</si>
  <si>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</si>
  <si>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</si>
  <si>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</si>
  <si>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</si>
  <si>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</si>
  <si>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</si>
  <si>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</si>
  <si>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</si>
  <si>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</si>
  <si>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</si>
  <si>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</si>
  <si>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</si>
  <si>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</si>
  <si>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</si>
  <si>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</si>
  <si>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</si>
  <si>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</si>
  <si>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</si>
  <si>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</si>
  <si>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</si>
  <si>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</si>
  <si>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</si>
  <si>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</si>
  <si>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</si>
  <si>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</si>
  <si>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</si>
  <si>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</si>
  <si>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</si>
  <si>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</si>
  <si>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</si>
  <si>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</si>
  <si>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</si>
  <si>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</si>
  <si>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</si>
  <si>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</si>
  <si>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</si>
  <si>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</si>
  <si>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</si>
  <si>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</si>
  <si>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</si>
  <si>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</si>
  <si>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</si>
  <si>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</si>
  <si>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</si>
  <si>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</si>
  <si>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</si>
  <si>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</si>
  <si>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</si>
  <si>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</si>
  <si>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</si>
  <si>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</si>
  <si>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</si>
  <si>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</si>
  <si>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</si>
  <si>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</si>
  <si>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</si>
  <si>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</si>
  <si>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</si>
  <si>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</si>
  <si>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</si>
  <si>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</si>
  <si>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</si>
  <si>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</si>
  <si>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</si>
  <si>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</si>
  <si>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</si>
  <si>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</si>
  <si>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</si>
  <si>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</si>
  <si>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</si>
  <si>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</si>
  <si>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</si>
  <si>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</si>
  <si>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</si>
  <si>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</si>
  <si>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</si>
  <si>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</si>
  <si>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</si>
  <si>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</si>
  <si>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</si>
  <si>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</si>
  <si>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</si>
  <si>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</si>
  <si>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</si>
  <si>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</si>
  <si>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</si>
  <si>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</si>
  <si>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</si>
  <si>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</si>
  <si>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</si>
  <si>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</si>
  <si>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</si>
  <si>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</si>
  <si>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</si>
  <si>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</si>
  <si>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</si>
  <si>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</si>
  <si>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</si>
  <si>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</si>
  <si>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</si>
  <si>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</si>
  <si>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</si>
  <si>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</si>
  <si>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</si>
  <si>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</si>
  <si>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</si>
  <si>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</si>
  <si>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</si>
  <si>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</si>
  <si>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</si>
  <si>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</si>
  <si>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</si>
  <si>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</si>
  <si>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</si>
  <si>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</si>
  <si>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</si>
  <si>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</si>
  <si>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</si>
  <si>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</si>
  <si>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</si>
  <si>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</si>
  <si>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</si>
  <si>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</si>
  <si>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</si>
  <si>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</si>
  <si>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</si>
  <si>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</si>
  <si>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</si>
  <si>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</si>
  <si>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</si>
  <si>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</si>
  <si>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</si>
  <si>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</si>
  <si>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</si>
  <si>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</si>
  <si>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</si>
  <si>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</si>
  <si>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</si>
  <si>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</si>
  <si>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</si>
  <si>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</si>
  <si>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</si>
  <si>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</si>
  <si>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</si>
  <si>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</si>
  <si>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</si>
  <si>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</si>
  <si>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</si>
  <si>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</si>
  <si>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</si>
  <si>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</si>
  <si>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</si>
  <si>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</si>
  <si>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</si>
  <si>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</si>
  <si>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</si>
  <si>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</si>
  <si>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</si>
  <si>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</si>
  <si>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</si>
  <si>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</si>
  <si>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</si>
  <si>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</si>
  <si>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</si>
  <si>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</si>
  <si>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</si>
  <si>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</si>
  <si>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</si>
  <si>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</si>
  <si>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</si>
  <si>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</si>
  <si>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</si>
  <si>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</si>
  <si>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</si>
  <si>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</si>
  <si>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</si>
  <si>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</si>
  <si>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</si>
  <si>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</si>
  <si>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</si>
  <si>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</si>
  <si>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</si>
  <si>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</si>
  <si>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</si>
  <si>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</si>
  <si>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</si>
  <si>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</si>
  <si>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</si>
  <si>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</si>
  <si>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</si>
  <si>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</si>
  <si>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</si>
  <si>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</si>
  <si>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</si>
  <si>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</si>
  <si>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</si>
  <si>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2015 Growth %</t>
  </si>
  <si>
    <t>Scatter plot - all the companies</t>
  </si>
  <si>
    <t>Slider for Expense Cutoff</t>
  </si>
  <si>
    <t>Slider for Revenue Cutoff</t>
  </si>
  <si>
    <t>Slider for Top N growth companies</t>
  </si>
  <si>
    <t>y</t>
  </si>
  <si>
    <t>x</t>
  </si>
  <si>
    <t>2015 Revenue Blue</t>
  </si>
  <si>
    <t>2015 Revenue Grey</t>
  </si>
  <si>
    <t>2015 Expenses Blue</t>
  </si>
  <si>
    <t>2015 Expenses Grey</t>
  </si>
  <si>
    <t>2015 Growth % Blue</t>
  </si>
  <si>
    <t>2015 Growth % Grey</t>
  </si>
  <si>
    <t>Name Blue</t>
  </si>
  <si>
    <t>Name Grey</t>
  </si>
  <si>
    <t>2015 Growth % Red</t>
  </si>
  <si>
    <t>Index</t>
  </si>
  <si>
    <t xml:space="preserve">Top 10 Growth % </t>
  </si>
  <si>
    <t>Expenses</t>
  </si>
  <si>
    <t>Count</t>
  </si>
  <si>
    <t>Growth %</t>
  </si>
  <si>
    <t>Rand</t>
  </si>
  <si>
    <t>Top Growers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</si>
</sst>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
    <numFmt numFmtId="165" formatCode="_(&quot;$&quot;* #,##0_);_(&quot;$&quot;* \(#,##0\);_(&quot;$&quot;* &quot;-&quot;??_);_(@_)"/>
    <numFmt numFmtId="166" formatCode="0.0E+00"/>
  </numFmts>
  <fonts count="14" x14ac:knownFonts="1">
    <font>
      <sz val="10"/>
      <color rgb="FF000000"/>
      <name val="Arial"/>
    </font>
    <font>
      <b/>
      <sz val="10"/>
      <name val="Arial"/>
      <family val="2"/>
      <charset val="204"/>
    </font>
    <font>
      <sz val="10"/>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font>
    <font>
      <sz val="10"/>
      <color rgb="FF000000"/>
      <name val="Arial"/>
      <family val="2"/>
    </font>
    <font>
      <sz val="8"/>
      <name val="Arial"/>
      <family val="2"/>
    </font>
    <font>
      <sz val="10"/>
      <color rgb="FF000000"/>
      <name val="Arial"/>
      <family val="2"/>
    </font>
    <font>
      <b/>
      <sz val="12"/>
      <color rgb="FF000000"/>
      <name val="Arial"/>
      <family val="2"/>
    </font>
  </fonts>
  <fills count="4">
    <fill>
      <patternFill patternType="none"/>
    </fill>
    <fill>
      <patternFill patternType="gray125"/>
    </fill>
    <fill>
      <patternFill patternType="solid">
        <fgColor rgb="FF000000"/>
        <bgColor rgb="FF000000"/>
      </patternFill>
    </fill>
    <fill>
      <patternFill patternType="solid">
        <fgColor rgb="FFFFFF00"/>
        <bgColor rgb="FFFFFF00"/>
      </patternFill>
    </fill>
  </fills>
  <borders count="12">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4">
    <xf numFmtId="0" fontId="0" fillId="0" borderId="0"/>
    <xf numFmtId="43" fontId="10" fillId="0" borderId="0" applyFont="0" applyFill="0" applyBorder="0" applyAlignment="0" applyProtection="0"/>
    <xf numFmtId="9" fontId="10" fillId="0" borderId="0" applyFont="0" applyFill="0" applyBorder="0" applyAlignment="0" applyProtection="0"/>
    <xf numFmtId="44" fontId="12" fillId="0" borderId="0" applyFont="0" applyFill="0" applyBorder="0" applyAlignment="0" applyProtection="0"/>
  </cellStyleXfs>
  <cellXfs count="83">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0" borderId="0" xfId="0" applyFont="1" applyAlignment="1"/>
    <xf numFmtId="0" fontId="1" fillId="2" borderId="0" xfId="0" applyFont="1" applyFill="1" applyAlignment="1"/>
    <xf numFmtId="0" fontId="4" fillId="0" borderId="0" xfId="0" applyFont="1" applyAlignment="1"/>
    <xf numFmtId="14" fontId="2" fillId="0" borderId="0" xfId="0" applyNumberFormat="1" applyFont="1" applyAlignment="1"/>
    <xf numFmtId="0" fontId="1" fillId="0" borderId="0" xfId="0" applyFont="1"/>
    <xf numFmtId="0" fontId="5"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6" fillId="0" borderId="0" xfId="0" applyFont="1" applyAlignment="1">
      <alignment vertical="top"/>
    </xf>
    <xf numFmtId="0" fontId="2" fillId="0" borderId="0" xfId="0" applyFont="1"/>
    <xf numFmtId="0" fontId="7" fillId="0" borderId="0" xfId="0" applyFont="1" applyAlignment="1"/>
    <xf numFmtId="0" fontId="2" fillId="3" borderId="0" xfId="0" applyFont="1" applyFill="1" applyAlignment="1"/>
    <xf numFmtId="0" fontId="7" fillId="3" borderId="0" xfId="0" applyFont="1" applyFill="1" applyAlignment="1"/>
    <xf numFmtId="0" fontId="8" fillId="3" borderId="0" xfId="0" applyFont="1" applyFill="1" applyAlignment="1"/>
    <xf numFmtId="0" fontId="2" fillId="3" borderId="0" xfId="0" applyFont="1" applyFill="1"/>
    <xf numFmtId="0" fontId="0" fillId="0" borderId="0" xfId="0" applyFont="1" applyAlignment="1"/>
    <xf numFmtId="0" fontId="0" fillId="0" borderId="0" xfId="0" applyFont="1" applyAlignment="1"/>
    <xf numFmtId="0" fontId="0" fillId="0" borderId="0" xfId="0" applyFont="1" applyAlignment="1"/>
    <xf numFmtId="0" fontId="9" fillId="0" borderId="1" xfId="0" applyFont="1" applyBorder="1" applyAlignment="1"/>
    <xf numFmtId="0" fontId="9" fillId="0" borderId="0" xfId="0" applyFont="1" applyBorder="1" applyAlignment="1">
      <alignment horizontal="left"/>
    </xf>
    <xf numFmtId="0" fontId="0" fillId="0" borderId="0" xfId="0" applyFont="1" applyBorder="1" applyAlignment="1"/>
    <xf numFmtId="0" fontId="0" fillId="0" borderId="2" xfId="0" applyFont="1" applyBorder="1" applyAlignment="1"/>
    <xf numFmtId="0" fontId="0" fillId="0" borderId="0" xfId="0" applyFont="1" applyBorder="1" applyAlignment="1">
      <alignment horizontal="left"/>
    </xf>
    <xf numFmtId="0" fontId="9" fillId="0" borderId="0" xfId="0" applyFont="1" applyBorder="1" applyAlignment="1"/>
    <xf numFmtId="164" fontId="0" fillId="0" borderId="0" xfId="0" applyNumberFormat="1" applyFont="1" applyBorder="1" applyAlignment="1"/>
    <xf numFmtId="164" fontId="0" fillId="0" borderId="2" xfId="0" applyNumberFormat="1" applyFont="1" applyBorder="1" applyAlignment="1"/>
    <xf numFmtId="0" fontId="0" fillId="0" borderId="3" xfId="0" applyFont="1" applyBorder="1" applyAlignment="1"/>
    <xf numFmtId="164" fontId="0" fillId="0" borderId="4" xfId="0" applyNumberFormat="1" applyFont="1" applyBorder="1" applyAlignment="1"/>
    <xf numFmtId="0" fontId="0" fillId="0" borderId="4" xfId="0" applyFont="1" applyBorder="1" applyAlignment="1"/>
    <xf numFmtId="164" fontId="0" fillId="0" borderId="5" xfId="0" applyNumberFormat="1" applyFont="1" applyBorder="1" applyAlignment="1"/>
    <xf numFmtId="0" fontId="0" fillId="0" borderId="6" xfId="0" applyFont="1" applyBorder="1" applyAlignment="1"/>
    <xf numFmtId="0" fontId="9" fillId="0" borderId="7" xfId="0" applyFont="1" applyBorder="1" applyAlignment="1"/>
    <xf numFmtId="0" fontId="0" fillId="0" borderId="7" xfId="0" applyFont="1" applyBorder="1" applyAlignment="1"/>
    <xf numFmtId="0" fontId="9" fillId="0" borderId="8" xfId="0" applyFont="1" applyBorder="1" applyAlignment="1"/>
    <xf numFmtId="0" fontId="9" fillId="0" borderId="6" xfId="0" applyFont="1" applyBorder="1" applyAlignment="1"/>
    <xf numFmtId="0" fontId="0" fillId="0" borderId="8" xfId="0" applyFont="1" applyBorder="1" applyAlignment="1"/>
    <xf numFmtId="0" fontId="0" fillId="0" borderId="0" xfId="0"/>
    <xf numFmtId="0" fontId="0" fillId="0" borderId="0" xfId="0" applyFont="1" applyAlignment="1"/>
    <xf numFmtId="9" fontId="0" fillId="0" borderId="0" xfId="2" applyFont="1"/>
    <xf numFmtId="0" fontId="0" fillId="0" borderId="0" xfId="1" applyNumberFormat="1" applyFont="1"/>
    <xf numFmtId="9" fontId="0" fillId="0" borderId="0" xfId="2" applyFont="1" applyAlignment="1"/>
    <xf numFmtId="0" fontId="9" fillId="0" borderId="0" xfId="0" applyFont="1"/>
    <xf numFmtId="0" fontId="0" fillId="0" borderId="9" xfId="0" applyFont="1" applyBorder="1" applyAlignment="1"/>
    <xf numFmtId="0" fontId="0" fillId="0" borderId="10" xfId="0" applyFont="1" applyBorder="1" applyAlignment="1"/>
    <xf numFmtId="0" fontId="0" fillId="0" borderId="11" xfId="0" applyFont="1" applyBorder="1" applyAlignment="1"/>
    <xf numFmtId="0" fontId="0" fillId="0" borderId="1" xfId="0" applyFont="1" applyBorder="1" applyAlignment="1"/>
    <xf numFmtId="0" fontId="0" fillId="0" borderId="5" xfId="0" applyFont="1" applyBorder="1" applyAlignment="1"/>
    <xf numFmtId="0" fontId="9" fillId="0" borderId="2" xfId="0" applyFont="1" applyBorder="1" applyAlignment="1"/>
    <xf numFmtId="9" fontId="0" fillId="0" borderId="0" xfId="2" applyFont="1" applyBorder="1" applyAlignment="1"/>
    <xf numFmtId="165" fontId="0" fillId="0" borderId="0" xfId="3" applyNumberFormat="1" applyFont="1"/>
    <xf numFmtId="165" fontId="0" fillId="0" borderId="0" xfId="3" applyNumberFormat="1" applyFont="1" applyAlignment="1"/>
    <xf numFmtId="165" fontId="0" fillId="0" borderId="0" xfId="3" applyNumberFormat="1" applyFont="1" applyBorder="1" applyAlignment="1"/>
    <xf numFmtId="9" fontId="0" fillId="0" borderId="0" xfId="2" applyNumberFormat="1" applyFont="1" applyAlignment="1"/>
    <xf numFmtId="166" fontId="9" fillId="0" borderId="0" xfId="2" applyNumberFormat="1" applyFont="1" applyAlignment="1"/>
    <xf numFmtId="166" fontId="0" fillId="0" borderId="0" xfId="2" applyNumberFormat="1" applyFont="1" applyAlignment="1"/>
    <xf numFmtId="9" fontId="0" fillId="0" borderId="0" xfId="2" applyNumberFormat="1" applyFont="1"/>
    <xf numFmtId="9" fontId="0" fillId="0" borderId="9" xfId="2" applyFont="1" applyBorder="1" applyAlignment="1"/>
    <xf numFmtId="165" fontId="0" fillId="0" borderId="9" xfId="3" applyNumberFormat="1" applyFont="1" applyBorder="1" applyAlignment="1"/>
    <xf numFmtId="165" fontId="0" fillId="0" borderId="11" xfId="3" applyNumberFormat="1" applyFont="1" applyBorder="1" applyAlignment="1"/>
    <xf numFmtId="165" fontId="0" fillId="0" borderId="2" xfId="3" applyNumberFormat="1" applyFont="1" applyBorder="1" applyAlignment="1"/>
    <xf numFmtId="9" fontId="0" fillId="0" borderId="4" xfId="2" applyFont="1" applyBorder="1" applyAlignment="1"/>
    <xf numFmtId="165" fontId="0" fillId="0" borderId="4" xfId="3" applyNumberFormat="1" applyFont="1" applyBorder="1" applyAlignment="1"/>
    <xf numFmtId="165" fontId="0" fillId="0" borderId="5" xfId="3" applyNumberFormat="1" applyFont="1" applyBorder="1" applyAlignment="1"/>
    <xf numFmtId="0" fontId="13" fillId="0" borderId="9" xfId="0" applyFont="1" applyBorder="1" applyAlignment="1">
      <alignment horizontal="center" vertical="center"/>
    </xf>
    <xf numFmtId="0" fontId="13" fillId="0" borderId="4" xfId="0" applyFont="1" applyBorder="1" applyAlignment="1">
      <alignment horizontal="center" vertical="center"/>
    </xf>
    <xf numFmtId="0" fontId="13" fillId="0" borderId="11"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3" fillId="0" borderId="8" xfId="0" applyFont="1" applyBorder="1" applyAlignment="1">
      <alignment horizontal="center" vertical="center"/>
    </xf>
    <xf numFmtId="0" fontId="13" fillId="0" borderId="10" xfId="0" applyFont="1" applyBorder="1" applyAlignment="1">
      <alignment horizontal="center" vertical="center"/>
    </xf>
    <xf numFmtId="0" fontId="13" fillId="0" borderId="3" xfId="0" applyFont="1" applyBorder="1" applyAlignment="1">
      <alignment horizontal="center" vertical="center"/>
    </xf>
    <xf numFmtId="0" fontId="13" fillId="0" borderId="9" xfId="0" applyFont="1" applyBorder="1" applyAlignment="1">
      <alignment horizontal="center" vertical="center" wrapText="1"/>
    </xf>
    <xf numFmtId="0" fontId="13" fillId="0" borderId="4" xfId="0" applyFont="1" applyBorder="1" applyAlignment="1">
      <alignment horizontal="center" vertical="center" wrapText="1"/>
    </xf>
    <xf numFmtId="0" fontId="2" fillId="0" borderId="0" xfId="0" applyFont="1" applyAlignment="1"/>
    <xf numFmtId="0" fontId="0" fillId="0" borderId="0" xfId="0" applyFont="1" applyAlignment="1"/>
    <xf numFmtId="0" fontId="2" fillId="0" borderId="0" xfId="0" applyFont="1" applyAlignment="1">
      <alignment vertical="top"/>
    </xf>
  </cellXfs>
  <cellStyles count="4">
    <cellStyle name="Comma" xfId="1" builtinId="3"/>
    <cellStyle name="Currency" xfId="3" builtinId="4"/>
    <cellStyle name="Normal" xfId="0" builtinId="0"/>
    <cellStyle name="Percent" xfId="2" builtinId="5"/>
  </cellStyles>
  <dxfs count="18">
    <dxf>
      <fill>
        <patternFill>
          <bgColor theme="3" tint="0.79998168889431442"/>
        </patternFill>
      </fill>
    </dxf>
    <dxf>
      <fill>
        <patternFill>
          <bgColor theme="3" tint="0.79998168889431442"/>
        </patternFill>
      </fill>
    </dxf>
    <dxf>
      <font>
        <b val="0"/>
        <i val="0"/>
        <strike val="0"/>
        <condense val="0"/>
        <extend val="0"/>
        <outline val="0"/>
        <shadow val="0"/>
        <u val="none"/>
        <vertAlign val="baseline"/>
        <sz val="10"/>
        <color rgb="FF000000"/>
        <name val="Arial"/>
        <scheme val="none"/>
      </font>
      <numFmt numFmtId="165" formatCode="_(&quot;$&quot;* #,##0_);_(&quot;$&quot;* \(#,##0\);_(&quot;$&quot;* &quot;-&quot;??_);_(@_)"/>
      <alignment horizontal="general" vertical="bottom" textRotation="0" wrapText="0" indent="0" justifyLastLine="0" shrinkToFit="0" readingOrder="0"/>
    </dxf>
    <dxf>
      <numFmt numFmtId="165" formatCode="_(&quot;$&quot;* #,##0_);_(&quot;$&quot;* \(#,##0\);_(&quot;$&quot;* &quot;-&quot;??_);_(@_)"/>
    </dxf>
    <dxf>
      <numFmt numFmtId="165" formatCode="_(&quot;$&quot;* #,##0_);_(&quot;$&quot;* \(#,##0\);_(&quot;$&quot;* &quot;-&quot;??_);_(@_)"/>
    </dxf>
    <dxf>
      <numFmt numFmtId="13" formatCode="0%"/>
    </dxf>
    <dxf>
      <font>
        <b val="0"/>
        <i val="0"/>
        <strike val="0"/>
        <condense val="0"/>
        <extend val="0"/>
        <outline val="0"/>
        <shadow val="0"/>
        <u val="none"/>
        <vertAlign val="baseline"/>
        <sz val="10"/>
        <color rgb="FF000000"/>
        <name val="Arial"/>
        <scheme val="none"/>
      </font>
      <numFmt numFmtId="166" formatCode="0.0E+0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E+0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border outline="0">
        <left style="thin">
          <color theme="1"/>
        </left>
        <top style="thin">
          <color theme="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Grey</c:v>
          </c:tx>
          <c:spPr>
            <a:ln w="25400" cap="rnd">
              <a:noFill/>
              <a:round/>
            </a:ln>
            <a:effectLst/>
          </c:spPr>
          <c:marker>
            <c:symbol val="circle"/>
            <c:size val="5"/>
            <c:spPr>
              <a:solidFill>
                <a:schemeClr val="bg1">
                  <a:lumMod val="50000"/>
                </a:schemeClr>
              </a:solidFill>
              <a:ln w="57150">
                <a:solidFill>
                  <a:schemeClr val="bg1">
                    <a:lumMod val="50000"/>
                    <a:alpha val="44000"/>
                  </a:schemeClr>
                </a:solidFill>
              </a:ln>
              <a:effectLst/>
            </c:spPr>
          </c:marker>
          <c:xVal>
            <c:numRef>
              <c:f>Chart_Data!$H$2:$H$1001</c:f>
              <c:numCache>
                <c:formatCode>General</c:formatCode>
                <c:ptCount val="1000"/>
                <c:pt idx="0">
                  <c:v>#N/A</c:v>
                </c:pt>
                <c:pt idx="1">
                  <c:v>#N/A</c:v>
                </c:pt>
                <c:pt idx="2">
                  <c:v>#N/A</c:v>
                </c:pt>
                <c:pt idx="3">
                  <c:v>#N/A</c:v>
                </c:pt>
                <c:pt idx="4">
                  <c:v>#N/A</c:v>
                </c:pt>
                <c:pt idx="5">
                  <c:v>#N/A</c:v>
                </c:pt>
                <c:pt idx="6">
                  <c:v>10359369.130000001</c:v>
                </c:pt>
                <c:pt idx="7">
                  <c:v>#N/A</c:v>
                </c:pt>
                <c:pt idx="8">
                  <c:v>#N/A</c:v>
                </c:pt>
                <c:pt idx="9">
                  <c:v>#N/A</c:v>
                </c:pt>
                <c:pt idx="10">
                  <c:v>6836806.5099999998</c:v>
                </c:pt>
                <c:pt idx="11">
                  <c:v>9567909.5099999998</c:v>
                </c:pt>
                <c:pt idx="12">
                  <c:v>7805452.21</c:v>
                </c:pt>
                <c:pt idx="13">
                  <c:v>9812557.8499999996</c:v>
                </c:pt>
                <c:pt idx="14">
                  <c:v>13058157.300000001</c:v>
                </c:pt>
                <c:pt idx="15">
                  <c:v>3387469.45</c:v>
                </c:pt>
                <c:pt idx="16">
                  <c:v>#N/A</c:v>
                </c:pt>
                <c:pt idx="17">
                  <c:v>#N/A</c:v>
                </c:pt>
                <c:pt idx="18">
                  <c:v>#N/A</c:v>
                </c:pt>
                <c:pt idx="19">
                  <c:v>6757017.7000000002</c:v>
                </c:pt>
                <c:pt idx="20">
                  <c:v>9442767.8699999992</c:v>
                </c:pt>
                <c:pt idx="21">
                  <c:v>#N/A</c:v>
                </c:pt>
                <c:pt idx="22">
                  <c:v>10597009.1</c:v>
                </c:pt>
                <c:pt idx="23">
                  <c:v>#N/A</c:v>
                </c:pt>
                <c:pt idx="24">
                  <c:v>9026933.5099999998</c:v>
                </c:pt>
                <c:pt idx="25">
                  <c:v>#N/A</c:v>
                </c:pt>
                <c:pt idx="26">
                  <c:v>#N/A</c:v>
                </c:pt>
                <c:pt idx="27">
                  <c:v>10573989.85</c:v>
                </c:pt>
                <c:pt idx="28">
                  <c:v>8898119.0999999996</c:v>
                </c:pt>
                <c:pt idx="29">
                  <c:v>13877422.82</c:v>
                </c:pt>
                <c:pt idx="30">
                  <c:v>9254614.3399999999</c:v>
                </c:pt>
                <c:pt idx="31">
                  <c:v>#N/A</c:v>
                </c:pt>
                <c:pt idx="32">
                  <c:v>7361115.8600000003</c:v>
                </c:pt>
                <c:pt idx="33">
                  <c:v>#N/A</c:v>
                </c:pt>
                <c:pt idx="34">
                  <c:v>9001179.9100000001</c:v>
                </c:pt>
                <c:pt idx="35">
                  <c:v>11088335.91</c:v>
                </c:pt>
                <c:pt idx="36">
                  <c:v>8442981.8900000006</c:v>
                </c:pt>
                <c:pt idx="37">
                  <c:v>8746450.9000000004</c:v>
                </c:pt>
                <c:pt idx="38">
                  <c:v>11410628.359999999</c:v>
                </c:pt>
                <c:pt idx="39">
                  <c:v>#N/A</c:v>
                </c:pt>
                <c:pt idx="40">
                  <c:v>7411035.4100000001</c:v>
                </c:pt>
                <c:pt idx="41">
                  <c:v>11205062.880000001</c:v>
                </c:pt>
                <c:pt idx="42">
                  <c:v>7978332.2000000002</c:v>
                </c:pt>
                <c:pt idx="43">
                  <c:v>#N/A</c:v>
                </c:pt>
                <c:pt idx="44">
                  <c:v>9418302.7799999993</c:v>
                </c:pt>
                <c:pt idx="45">
                  <c:v>8365394.1299999999</c:v>
                </c:pt>
                <c:pt idx="46">
                  <c:v>#N/A</c:v>
                </c:pt>
                <c:pt idx="47">
                  <c:v>6950148.2000000002</c:v>
                </c:pt>
                <c:pt idx="48">
                  <c:v>8984621.3100000005</c:v>
                </c:pt>
                <c:pt idx="49">
                  <c:v>6104274.9000000004</c:v>
                </c:pt>
                <c:pt idx="50">
                  <c:v>10878836.689999999</c:v>
                </c:pt>
                <c:pt idx="51">
                  <c:v>10345434.51</c:v>
                </c:pt>
                <c:pt idx="52">
                  <c:v>6732003.3799999999</c:v>
                </c:pt>
                <c:pt idx="53">
                  <c:v>9304479.8100000005</c:v>
                </c:pt>
                <c:pt idx="54">
                  <c:v>#N/A</c:v>
                </c:pt>
                <c:pt idx="55">
                  <c:v>#N/A</c:v>
                </c:pt>
                <c:pt idx="56">
                  <c:v>12159972.52</c:v>
                </c:pt>
                <c:pt idx="57">
                  <c:v>10800718.18</c:v>
                </c:pt>
                <c:pt idx="58">
                  <c:v>8069233.1100000003</c:v>
                </c:pt>
                <c:pt idx="59">
                  <c:v>10515556.67</c:v>
                </c:pt>
                <c:pt idx="60">
                  <c:v>5653904.8499999996</c:v>
                </c:pt>
                <c:pt idx="61">
                  <c:v>#N/A</c:v>
                </c:pt>
                <c:pt idx="62">
                  <c:v>#N/A</c:v>
                </c:pt>
                <c:pt idx="63">
                  <c:v>#N/A</c:v>
                </c:pt>
                <c:pt idx="64">
                  <c:v>#N/A</c:v>
                </c:pt>
                <c:pt idx="65">
                  <c:v>#N/A</c:v>
                </c:pt>
                <c:pt idx="66">
                  <c:v>#N/A</c:v>
                </c:pt>
                <c:pt idx="67">
                  <c:v>12504779.59</c:v>
                </c:pt>
                <c:pt idx="68">
                  <c:v>#N/A</c:v>
                </c:pt>
                <c:pt idx="69">
                  <c:v>6595798.2000000002</c:v>
                </c:pt>
                <c:pt idx="70">
                  <c:v>#N/A</c:v>
                </c:pt>
                <c:pt idx="71">
                  <c:v>#N/A</c:v>
                </c:pt>
                <c:pt idx="72">
                  <c:v>#N/A</c:v>
                </c:pt>
                <c:pt idx="73">
                  <c:v>#N/A</c:v>
                </c:pt>
                <c:pt idx="74">
                  <c:v>#N/A</c:v>
                </c:pt>
                <c:pt idx="75">
                  <c:v>12127884.73</c:v>
                </c:pt>
                <c:pt idx="76">
                  <c:v>#N/A</c:v>
                </c:pt>
                <c:pt idx="77">
                  <c:v>#N/A</c:v>
                </c:pt>
                <c:pt idx="78">
                  <c:v>#N/A</c:v>
                </c:pt>
                <c:pt idx="79">
                  <c:v>7153439.8200000003</c:v>
                </c:pt>
                <c:pt idx="80">
                  <c:v>#N/A</c:v>
                </c:pt>
                <c:pt idx="81">
                  <c:v>12658909.939999999</c:v>
                </c:pt>
                <c:pt idx="82">
                  <c:v>7732190.1200000001</c:v>
                </c:pt>
                <c:pt idx="83">
                  <c:v>11642542.58</c:v>
                </c:pt>
                <c:pt idx="84">
                  <c:v>#N/A</c:v>
                </c:pt>
                <c:pt idx="85">
                  <c:v>#N/A</c:v>
                </c:pt>
                <c:pt idx="86">
                  <c:v>9898287.8100000005</c:v>
                </c:pt>
                <c:pt idx="87">
                  <c:v>9738857.5</c:v>
                </c:pt>
                <c:pt idx="88">
                  <c:v>9621470.8499999996</c:v>
                </c:pt>
                <c:pt idx="89">
                  <c:v>8027657.6200000001</c:v>
                </c:pt>
                <c:pt idx="90">
                  <c:v>10603211.16</c:v>
                </c:pt>
                <c:pt idx="91">
                  <c:v>#N/A</c:v>
                </c:pt>
                <c:pt idx="92">
                  <c:v>#N/A</c:v>
                </c:pt>
                <c:pt idx="93">
                  <c:v>6598854.1200000001</c:v>
                </c:pt>
                <c:pt idx="94">
                  <c:v>7543695.4199999999</c:v>
                </c:pt>
                <c:pt idx="95">
                  <c:v>11374342.890000001</c:v>
                </c:pt>
                <c:pt idx="96">
                  <c:v>6918289.6200000001</c:v>
                </c:pt>
                <c:pt idx="97">
                  <c:v>10757723.779999999</c:v>
                </c:pt>
                <c:pt idx="98">
                  <c:v>6978994.6699999999</c:v>
                </c:pt>
                <c:pt idx="99">
                  <c:v>#N/A</c:v>
                </c:pt>
                <c:pt idx="100">
                  <c:v>5903763.3899999997</c:v>
                </c:pt>
                <c:pt idx="101">
                  <c:v>6036943.6399999997</c:v>
                </c:pt>
                <c:pt idx="102">
                  <c:v>#N/A</c:v>
                </c:pt>
                <c:pt idx="103">
                  <c:v>11250184.220000001</c:v>
                </c:pt>
                <c:pt idx="104">
                  <c:v>8299901.3799999999</c:v>
                </c:pt>
                <c:pt idx="105">
                  <c:v>7723684.1500000004</c:v>
                </c:pt>
                <c:pt idx="106">
                  <c:v>2663591</c:v>
                </c:pt>
                <c:pt idx="107">
                  <c:v>11442135.529999999</c:v>
                </c:pt>
                <c:pt idx="108">
                  <c:v>7685910.3099999996</c:v>
                </c:pt>
                <c:pt idx="109">
                  <c:v>9605854.8200000003</c:v>
                </c:pt>
                <c:pt idx="110">
                  <c:v>9445632.8100000005</c:v>
                </c:pt>
                <c:pt idx="111">
                  <c:v>8951130.8800000008</c:v>
                </c:pt>
                <c:pt idx="112">
                  <c:v>#N/A</c:v>
                </c:pt>
                <c:pt idx="113">
                  <c:v>#N/A</c:v>
                </c:pt>
                <c:pt idx="114">
                  <c:v>7517506.5</c:v>
                </c:pt>
                <c:pt idx="115">
                  <c:v>9980590.7899999991</c:v>
                </c:pt>
                <c:pt idx="116">
                  <c:v>9833219.75</c:v>
                </c:pt>
                <c:pt idx="117">
                  <c:v>#N/A</c:v>
                </c:pt>
                <c:pt idx="118">
                  <c:v>9069261.6199999992</c:v>
                </c:pt>
                <c:pt idx="119">
                  <c:v>9802438.2699999996</c:v>
                </c:pt>
                <c:pt idx="120">
                  <c:v>6071997.25</c:v>
                </c:pt>
                <c:pt idx="121">
                  <c:v>4475874.04</c:v>
                </c:pt>
                <c:pt idx="122">
                  <c:v>8687894.7799999993</c:v>
                </c:pt>
                <c:pt idx="123">
                  <c:v>8429576.8900000006</c:v>
                </c:pt>
                <c:pt idx="124">
                  <c:v>13118996.24</c:v>
                </c:pt>
                <c:pt idx="125">
                  <c:v>7147362.9100000001</c:v>
                </c:pt>
                <c:pt idx="126">
                  <c:v>9953758.9299999997</c:v>
                </c:pt>
                <c:pt idx="127">
                  <c:v>9410642.4399999995</c:v>
                </c:pt>
                <c:pt idx="128">
                  <c:v>7806395.3399999999</c:v>
                </c:pt>
                <c:pt idx="129">
                  <c:v>#N/A</c:v>
                </c:pt>
                <c:pt idx="130">
                  <c:v>8738359.7799999993</c:v>
                </c:pt>
                <c:pt idx="131">
                  <c:v>#N/A</c:v>
                </c:pt>
                <c:pt idx="132">
                  <c:v>#N/A</c:v>
                </c:pt>
                <c:pt idx="133">
                  <c:v>5543509.1399999997</c:v>
                </c:pt>
                <c:pt idx="134">
                  <c:v>10916974.82</c:v>
                </c:pt>
                <c:pt idx="135">
                  <c:v>6619705.2300000004</c:v>
                </c:pt>
                <c:pt idx="136">
                  <c:v>9903489.3499999996</c:v>
                </c:pt>
                <c:pt idx="137">
                  <c:v>9055902.8800000008</c:v>
                </c:pt>
                <c:pt idx="138">
                  <c:v>#N/A</c:v>
                </c:pt>
                <c:pt idx="139">
                  <c:v>#N/A</c:v>
                </c:pt>
                <c:pt idx="140">
                  <c:v>#N/A</c:v>
                </c:pt>
                <c:pt idx="141">
                  <c:v>12577935.67</c:v>
                </c:pt>
                <c:pt idx="142">
                  <c:v>9048980.9399999995</c:v>
                </c:pt>
                <c:pt idx="143">
                  <c:v>9127162.5899999999</c:v>
                </c:pt>
                <c:pt idx="144">
                  <c:v>#N/A</c:v>
                </c:pt>
                <c:pt idx="145">
                  <c:v>4779076.32</c:v>
                </c:pt>
                <c:pt idx="146">
                  <c:v>8992759.4100000001</c:v>
                </c:pt>
                <c:pt idx="147">
                  <c:v>6218086.3300000001</c:v>
                </c:pt>
                <c:pt idx="148">
                  <c:v>#N/A</c:v>
                </c:pt>
                <c:pt idx="149">
                  <c:v>#N/A</c:v>
                </c:pt>
                <c:pt idx="150">
                  <c:v>6475261.3799999999</c:v>
                </c:pt>
                <c:pt idx="151">
                  <c:v>8335149.2400000002</c:v>
                </c:pt>
                <c:pt idx="152">
                  <c:v>9145449.9399999995</c:v>
                </c:pt>
                <c:pt idx="153">
                  <c:v>#N/A</c:v>
                </c:pt>
                <c:pt idx="154">
                  <c:v>#N/A</c:v>
                </c:pt>
                <c:pt idx="155">
                  <c:v>8913061.1799999997</c:v>
                </c:pt>
                <c:pt idx="156">
                  <c:v>7863279.0199999996</c:v>
                </c:pt>
                <c:pt idx="157">
                  <c:v>#N/A</c:v>
                </c:pt>
                <c:pt idx="158">
                  <c:v>#N/A</c:v>
                </c:pt>
                <c:pt idx="159">
                  <c:v>#N/A</c:v>
                </c:pt>
                <c:pt idx="160">
                  <c:v>#N/A</c:v>
                </c:pt>
                <c:pt idx="161">
                  <c:v>12883295.84</c:v>
                </c:pt>
                <c:pt idx="162">
                  <c:v>10820182.98</c:v>
                </c:pt>
                <c:pt idx="163">
                  <c:v>12208677.699999999</c:v>
                </c:pt>
                <c:pt idx="164">
                  <c:v>7635931.7000000002</c:v>
                </c:pt>
                <c:pt idx="165">
                  <c:v>11195183.470000001</c:v>
                </c:pt>
                <c:pt idx="166">
                  <c:v>6697300.2699999996</c:v>
                </c:pt>
                <c:pt idx="167">
                  <c:v>#N/A</c:v>
                </c:pt>
                <c:pt idx="168">
                  <c:v>4749093.5199999996</c:v>
                </c:pt>
                <c:pt idx="169">
                  <c:v>7161498.1600000001</c:v>
                </c:pt>
                <c:pt idx="170">
                  <c:v>#N/A</c:v>
                </c:pt>
                <c:pt idx="171">
                  <c:v>#N/A</c:v>
                </c:pt>
                <c:pt idx="172">
                  <c:v>#N/A</c:v>
                </c:pt>
                <c:pt idx="173">
                  <c:v>#N/A</c:v>
                </c:pt>
                <c:pt idx="174">
                  <c:v>#N/A</c:v>
                </c:pt>
                <c:pt idx="175">
                  <c:v>#N/A</c:v>
                </c:pt>
                <c:pt idx="176">
                  <c:v>9477347.0999999996</c:v>
                </c:pt>
                <c:pt idx="177">
                  <c:v>#N/A</c:v>
                </c:pt>
                <c:pt idx="178">
                  <c:v>7410580.8799999999</c:v>
                </c:pt>
                <c:pt idx="179">
                  <c:v>6110188.5899999999</c:v>
                </c:pt>
                <c:pt idx="180">
                  <c:v>#N/A</c:v>
                </c:pt>
                <c:pt idx="181">
                  <c:v>#N/A</c:v>
                </c:pt>
                <c:pt idx="182">
                  <c:v>12184060.710000001</c:v>
                </c:pt>
                <c:pt idx="183">
                  <c:v>#N/A</c:v>
                </c:pt>
                <c:pt idx="184">
                  <c:v>12532632.25</c:v>
                </c:pt>
                <c:pt idx="185">
                  <c:v>12439694.65</c:v>
                </c:pt>
                <c:pt idx="186">
                  <c:v>#N/A</c:v>
                </c:pt>
                <c:pt idx="187">
                  <c:v>#N/A</c:v>
                </c:pt>
                <c:pt idx="188">
                  <c:v>8375924</c:v>
                </c:pt>
                <c:pt idx="189">
                  <c:v>#N/A</c:v>
                </c:pt>
                <c:pt idx="190">
                  <c:v>#N/A</c:v>
                </c:pt>
                <c:pt idx="191">
                  <c:v>8198521.6399999997</c:v>
                </c:pt>
                <c:pt idx="192">
                  <c:v>8789561.2200000007</c:v>
                </c:pt>
                <c:pt idx="193">
                  <c:v>#N/A</c:v>
                </c:pt>
                <c:pt idx="194">
                  <c:v>8310294.0199999996</c:v>
                </c:pt>
                <c:pt idx="195">
                  <c:v>9102843.1999999993</c:v>
                </c:pt>
                <c:pt idx="196">
                  <c:v>9380872.3200000003</c:v>
                </c:pt>
                <c:pt idx="197">
                  <c:v>8724296.9600000009</c:v>
                </c:pt>
                <c:pt idx="198">
                  <c:v>#N/A</c:v>
                </c:pt>
                <c:pt idx="199">
                  <c:v>7232097.7999999998</c:v>
                </c:pt>
                <c:pt idx="200">
                  <c:v>#N/A</c:v>
                </c:pt>
                <c:pt idx="201">
                  <c:v>8124115.5199999996</c:v>
                </c:pt>
                <c:pt idx="202">
                  <c:v>#N/A</c:v>
                </c:pt>
                <c:pt idx="203">
                  <c:v>10488576.699999999</c:v>
                </c:pt>
                <c:pt idx="204">
                  <c:v>1614585.24</c:v>
                </c:pt>
                <c:pt idx="205">
                  <c:v>#N/A</c:v>
                </c:pt>
                <c:pt idx="206">
                  <c:v>#N/A</c:v>
                </c:pt>
                <c:pt idx="207">
                  <c:v>7404128.7300000004</c:v>
                </c:pt>
                <c:pt idx="208">
                  <c:v>#N/A</c:v>
                </c:pt>
                <c:pt idx="209">
                  <c:v>7042297.21</c:v>
                </c:pt>
                <c:pt idx="210">
                  <c:v>#N/A</c:v>
                </c:pt>
                <c:pt idx="211">
                  <c:v>#N/A</c:v>
                </c:pt>
                <c:pt idx="212">
                  <c:v>9150382.1400000006</c:v>
                </c:pt>
                <c:pt idx="213">
                  <c:v>#N/A</c:v>
                </c:pt>
                <c:pt idx="214">
                  <c:v>#N/A</c:v>
                </c:pt>
                <c:pt idx="215">
                  <c:v>#N/A</c:v>
                </c:pt>
                <c:pt idx="216">
                  <c:v>8001018.9900000002</c:v>
                </c:pt>
                <c:pt idx="217">
                  <c:v>13645814.42</c:v>
                </c:pt>
                <c:pt idx="218">
                  <c:v>8230012.1799999997</c:v>
                </c:pt>
                <c:pt idx="219">
                  <c:v>#N/A</c:v>
                </c:pt>
                <c:pt idx="220">
                  <c:v>#N/A</c:v>
                </c:pt>
                <c:pt idx="221">
                  <c:v>#N/A</c:v>
                </c:pt>
                <c:pt idx="222">
                  <c:v>#N/A</c:v>
                </c:pt>
                <c:pt idx="223">
                  <c:v>#N/A</c:v>
                </c:pt>
                <c:pt idx="224">
                  <c:v>9045108.1199999992</c:v>
                </c:pt>
                <c:pt idx="225">
                  <c:v>#N/A</c:v>
                </c:pt>
                <c:pt idx="226">
                  <c:v>#N/A</c:v>
                </c:pt>
                <c:pt idx="227">
                  <c:v>10353055.27</c:v>
                </c:pt>
                <c:pt idx="228">
                  <c:v>7733373.6900000004</c:v>
                </c:pt>
                <c:pt idx="229">
                  <c:v>#N/A</c:v>
                </c:pt>
                <c:pt idx="230">
                  <c:v>#N/A</c:v>
                </c:pt>
                <c:pt idx="231">
                  <c:v>#N/A</c:v>
                </c:pt>
                <c:pt idx="232">
                  <c:v>5994715.3899999997</c:v>
                </c:pt>
                <c:pt idx="233">
                  <c:v>7241641.5700000003</c:v>
                </c:pt>
                <c:pt idx="234">
                  <c:v>#N/A</c:v>
                </c:pt>
                <c:pt idx="235">
                  <c:v>#N/A</c:v>
                </c:pt>
                <c:pt idx="236">
                  <c:v>#N/A</c:v>
                </c:pt>
                <c:pt idx="237">
                  <c:v>8807922.8000000007</c:v>
                </c:pt>
                <c:pt idx="238">
                  <c:v>6150396.8799999999</c:v>
                </c:pt>
                <c:pt idx="239">
                  <c:v>#N/A</c:v>
                </c:pt>
                <c:pt idx="240">
                  <c:v>#N/A</c:v>
                </c:pt>
                <c:pt idx="241">
                  <c:v>#N/A</c:v>
                </c:pt>
                <c:pt idx="242">
                  <c:v>#N/A</c:v>
                </c:pt>
                <c:pt idx="243">
                  <c:v>9400602.6600000001</c:v>
                </c:pt>
                <c:pt idx="244">
                  <c:v>#N/A</c:v>
                </c:pt>
                <c:pt idx="245">
                  <c:v>#N/A</c:v>
                </c:pt>
                <c:pt idx="246">
                  <c:v>#N/A</c:v>
                </c:pt>
                <c:pt idx="247">
                  <c:v>10838442.119999999</c:v>
                </c:pt>
                <c:pt idx="248">
                  <c:v>#N/A</c:v>
                </c:pt>
                <c:pt idx="249">
                  <c:v>#N/A</c:v>
                </c:pt>
                <c:pt idx="250">
                  <c:v>#N/A</c:v>
                </c:pt>
                <c:pt idx="251">
                  <c:v>#N/A</c:v>
                </c:pt>
                <c:pt idx="252">
                  <c:v>8540290.0199999996</c:v>
                </c:pt>
                <c:pt idx="253">
                  <c:v>#N/A</c:v>
                </c:pt>
                <c:pt idx="254">
                  <c:v>8878987.7899999991</c:v>
                </c:pt>
                <c:pt idx="255">
                  <c:v>#N/A</c:v>
                </c:pt>
                <c:pt idx="256">
                  <c:v>9678127.0700000003</c:v>
                </c:pt>
                <c:pt idx="257">
                  <c:v>6152561.0800000001</c:v>
                </c:pt>
                <c:pt idx="258">
                  <c:v>11468967.83</c:v>
                </c:pt>
                <c:pt idx="259">
                  <c:v>8732984.6099999994</c:v>
                </c:pt>
                <c:pt idx="260">
                  <c:v>#N/A</c:v>
                </c:pt>
                <c:pt idx="261">
                  <c:v>8368125.4900000002</c:v>
                </c:pt>
                <c:pt idx="262">
                  <c:v>5014464.92</c:v>
                </c:pt>
                <c:pt idx="263">
                  <c:v>#N/A</c:v>
                </c:pt>
                <c:pt idx="264">
                  <c:v>#N/A</c:v>
                </c:pt>
                <c:pt idx="265">
                  <c:v>#N/A</c:v>
                </c:pt>
                <c:pt idx="266">
                  <c:v>#N/A</c:v>
                </c:pt>
                <c:pt idx="267">
                  <c:v>7075543.5499999998</c:v>
                </c:pt>
                <c:pt idx="268">
                  <c:v>7826432.6799999997</c:v>
                </c:pt>
                <c:pt idx="269">
                  <c:v>7178217.4900000002</c:v>
                </c:pt>
                <c:pt idx="270">
                  <c:v>#N/A</c:v>
                </c:pt>
                <c:pt idx="271">
                  <c:v>#N/A</c:v>
                </c:pt>
                <c:pt idx="272">
                  <c:v>9237032.1099999994</c:v>
                </c:pt>
                <c:pt idx="273">
                  <c:v>#N/A</c:v>
                </c:pt>
                <c:pt idx="274">
                  <c:v>10429628.75</c:v>
                </c:pt>
                <c:pt idx="275">
                  <c:v>8219737.3300000001</c:v>
                </c:pt>
                <c:pt idx="276">
                  <c:v>10236594.08</c:v>
                </c:pt>
                <c:pt idx="277">
                  <c:v>#N/A</c:v>
                </c:pt>
                <c:pt idx="278">
                  <c:v>#N/A</c:v>
                </c:pt>
                <c:pt idx="279">
                  <c:v>#N/A</c:v>
                </c:pt>
                <c:pt idx="280">
                  <c:v>11086523.65</c:v>
                </c:pt>
                <c:pt idx="281">
                  <c:v>#N/A</c:v>
                </c:pt>
                <c:pt idx="282">
                  <c:v>#N/A</c:v>
                </c:pt>
                <c:pt idx="283">
                  <c:v>#N/A</c:v>
                </c:pt>
                <c:pt idx="284">
                  <c:v>8440576.0800000001</c:v>
                </c:pt>
                <c:pt idx="285">
                  <c:v>11595134.859999999</c:v>
                </c:pt>
                <c:pt idx="286">
                  <c:v>6219994.5899999999</c:v>
                </c:pt>
                <c:pt idx="287">
                  <c:v>10684182.939999999</c:v>
                </c:pt>
                <c:pt idx="288">
                  <c:v>5720259.4900000002</c:v>
                </c:pt>
                <c:pt idx="289">
                  <c:v>#N/A</c:v>
                </c:pt>
                <c:pt idx="290">
                  <c:v>7165091.6900000004</c:v>
                </c:pt>
                <c:pt idx="291">
                  <c:v>6527992.9199999999</c:v>
                </c:pt>
                <c:pt idx="292">
                  <c:v>7200054.8600000003</c:v>
                </c:pt>
                <c:pt idx="293">
                  <c:v>#N/A</c:v>
                </c:pt>
                <c:pt idx="294">
                  <c:v>7975995.5899999999</c:v>
                </c:pt>
                <c:pt idx="295">
                  <c:v>9152250.6199999992</c:v>
                </c:pt>
                <c:pt idx="296">
                  <c:v>#N/A</c:v>
                </c:pt>
                <c:pt idx="297">
                  <c:v>#N/A</c:v>
                </c:pt>
                <c:pt idx="298">
                  <c:v>8006959.1500000004</c:v>
                </c:pt>
                <c:pt idx="299">
                  <c:v>#N/A</c:v>
                </c:pt>
                <c:pt idx="300">
                  <c:v>9604261.3200000003</c:v>
                </c:pt>
                <c:pt idx="301">
                  <c:v>#N/A</c:v>
                </c:pt>
                <c:pt idx="302">
                  <c:v>8326486.29</c:v>
                </c:pt>
                <c:pt idx="303">
                  <c:v>7442320.7300000004</c:v>
                </c:pt>
                <c:pt idx="304">
                  <c:v>10855879.42</c:v>
                </c:pt>
                <c:pt idx="305">
                  <c:v>#N/A</c:v>
                </c:pt>
                <c:pt idx="306">
                  <c:v>11211911.01</c:v>
                </c:pt>
                <c:pt idx="307">
                  <c:v>11428456.58</c:v>
                </c:pt>
                <c:pt idx="308">
                  <c:v>#N/A</c:v>
                </c:pt>
                <c:pt idx="309">
                  <c:v>7151103.0700000003</c:v>
                </c:pt>
                <c:pt idx="310">
                  <c:v>9055024.75</c:v>
                </c:pt>
                <c:pt idx="311">
                  <c:v>#N/A</c:v>
                </c:pt>
                <c:pt idx="312">
                  <c:v>#N/A</c:v>
                </c:pt>
                <c:pt idx="313">
                  <c:v>8156872.5899999999</c:v>
                </c:pt>
                <c:pt idx="314">
                  <c:v>6848689.7199999997</c:v>
                </c:pt>
                <c:pt idx="315">
                  <c:v>10319636.48</c:v>
                </c:pt>
                <c:pt idx="316">
                  <c:v>8662252.5199999996</c:v>
                </c:pt>
                <c:pt idx="317">
                  <c:v>7547716.1799999997</c:v>
                </c:pt>
                <c:pt idx="318">
                  <c:v>8597264.2599999998</c:v>
                </c:pt>
                <c:pt idx="319">
                  <c:v>7660262.1900000004</c:v>
                </c:pt>
                <c:pt idx="320">
                  <c:v>#N/A</c:v>
                </c:pt>
                <c:pt idx="321">
                  <c:v>10506061.01</c:v>
                </c:pt>
                <c:pt idx="322">
                  <c:v>4657494.42</c:v>
                </c:pt>
                <c:pt idx="323">
                  <c:v>#N/A</c:v>
                </c:pt>
                <c:pt idx="324">
                  <c:v>9636801.3399999999</c:v>
                </c:pt>
                <c:pt idx="325">
                  <c:v>14268611.310000001</c:v>
                </c:pt>
                <c:pt idx="326">
                  <c:v>5436616.0700000003</c:v>
                </c:pt>
                <c:pt idx="327">
                  <c:v>#N/A</c:v>
                </c:pt>
                <c:pt idx="328">
                  <c:v>5882233.3499999996</c:v>
                </c:pt>
                <c:pt idx="329">
                  <c:v>11917472.960000001</c:v>
                </c:pt>
                <c:pt idx="330">
                  <c:v>11117455.439999999</c:v>
                </c:pt>
                <c:pt idx="331">
                  <c:v>10344137.539999999</c:v>
                </c:pt>
                <c:pt idx="332">
                  <c:v>#N/A</c:v>
                </c:pt>
                <c:pt idx="333">
                  <c:v>10925194.470000001</c:v>
                </c:pt>
                <c:pt idx="334">
                  <c:v>6449228.0199999996</c:v>
                </c:pt>
                <c:pt idx="335">
                  <c:v>#N/A</c:v>
                </c:pt>
                <c:pt idx="336">
                  <c:v>9536891.5</c:v>
                </c:pt>
                <c:pt idx="337">
                  <c:v>#N/A</c:v>
                </c:pt>
                <c:pt idx="338">
                  <c:v>#N/A</c:v>
                </c:pt>
                <c:pt idx="339">
                  <c:v>8239229.4699999997</c:v>
                </c:pt>
                <c:pt idx="340">
                  <c:v>8634426.9000000004</c:v>
                </c:pt>
                <c:pt idx="341">
                  <c:v>9681671.4100000001</c:v>
                </c:pt>
                <c:pt idx="342">
                  <c:v>#N/A</c:v>
                </c:pt>
                <c:pt idx="343">
                  <c:v>9219294.4900000002</c:v>
                </c:pt>
                <c:pt idx="344">
                  <c:v>#N/A</c:v>
                </c:pt>
                <c:pt idx="345">
                  <c:v>7835460.3799999999</c:v>
                </c:pt>
                <c:pt idx="346">
                  <c:v>#N/A</c:v>
                </c:pt>
                <c:pt idx="347">
                  <c:v>8016384.9900000002</c:v>
                </c:pt>
                <c:pt idx="348">
                  <c:v>10228293.529999999</c:v>
                </c:pt>
                <c:pt idx="349">
                  <c:v>9382123.75</c:v>
                </c:pt>
                <c:pt idx="350">
                  <c:v>#N/A</c:v>
                </c:pt>
                <c:pt idx="351">
                  <c:v>4454455.08</c:v>
                </c:pt>
                <c:pt idx="352">
                  <c:v>#N/A</c:v>
                </c:pt>
                <c:pt idx="353">
                  <c:v>7837544.5</c:v>
                </c:pt>
                <c:pt idx="354">
                  <c:v>7892566.4299999997</c:v>
                </c:pt>
                <c:pt idx="355">
                  <c:v>#N/A</c:v>
                </c:pt>
                <c:pt idx="356">
                  <c:v>9262832.2100000009</c:v>
                </c:pt>
                <c:pt idx="357">
                  <c:v>11710705.710000001</c:v>
                </c:pt>
                <c:pt idx="358">
                  <c:v>10411904.41</c:v>
                </c:pt>
                <c:pt idx="359">
                  <c:v>8591445.2400000002</c:v>
                </c:pt>
                <c:pt idx="360">
                  <c:v>6133738.7400000002</c:v>
                </c:pt>
                <c:pt idx="361">
                  <c:v>13535564.289999999</c:v>
                </c:pt>
                <c:pt idx="362">
                  <c:v>#N/A</c:v>
                </c:pt>
                <c:pt idx="363">
                  <c:v>10218546.91</c:v>
                </c:pt>
                <c:pt idx="364">
                  <c:v>#N/A</c:v>
                </c:pt>
                <c:pt idx="365">
                  <c:v>11942060.720000001</c:v>
                </c:pt>
                <c:pt idx="366">
                  <c:v>9593897.75</c:v>
                </c:pt>
                <c:pt idx="367">
                  <c:v>10923981.390000001</c:v>
                </c:pt>
                <c:pt idx="368">
                  <c:v>#N/A</c:v>
                </c:pt>
                <c:pt idx="369">
                  <c:v>#N/A</c:v>
                </c:pt>
                <c:pt idx="370">
                  <c:v>#N/A</c:v>
                </c:pt>
                <c:pt idx="371">
                  <c:v>8090625.4299999997</c:v>
                </c:pt>
                <c:pt idx="372">
                  <c:v>#N/A</c:v>
                </c:pt>
                <c:pt idx="373">
                  <c:v>10868248.98</c:v>
                </c:pt>
                <c:pt idx="374">
                  <c:v>#N/A</c:v>
                </c:pt>
                <c:pt idx="375">
                  <c:v>10692410.67</c:v>
                </c:pt>
                <c:pt idx="376">
                  <c:v>#N/A</c:v>
                </c:pt>
                <c:pt idx="377">
                  <c:v>#N/A</c:v>
                </c:pt>
                <c:pt idx="378">
                  <c:v>9695169.1300000008</c:v>
                </c:pt>
                <c:pt idx="379">
                  <c:v>9687894.1099999994</c:v>
                </c:pt>
                <c:pt idx="380">
                  <c:v>#N/A</c:v>
                </c:pt>
                <c:pt idx="381">
                  <c:v>6892054.0499999998</c:v>
                </c:pt>
                <c:pt idx="382">
                  <c:v>2835717.46</c:v>
                </c:pt>
                <c:pt idx="383">
                  <c:v>11725678.58</c:v>
                </c:pt>
                <c:pt idx="384">
                  <c:v>8098200.9000000004</c:v>
                </c:pt>
                <c:pt idx="385">
                  <c:v>#N/A</c:v>
                </c:pt>
                <c:pt idx="386">
                  <c:v>10461526.039999999</c:v>
                </c:pt>
                <c:pt idx="387">
                  <c:v>10562148.67</c:v>
                </c:pt>
                <c:pt idx="388">
                  <c:v>#N/A</c:v>
                </c:pt>
                <c:pt idx="389">
                  <c:v>#N/A</c:v>
                </c:pt>
                <c:pt idx="390">
                  <c:v>7491025.9199999999</c:v>
                </c:pt>
                <c:pt idx="391">
                  <c:v>8010737.0199999996</c:v>
                </c:pt>
                <c:pt idx="392">
                  <c:v>7939309.46</c:v>
                </c:pt>
                <c:pt idx="393">
                  <c:v>#N/A</c:v>
                </c:pt>
                <c:pt idx="394">
                  <c:v>11295163.220000001</c:v>
                </c:pt>
                <c:pt idx="395">
                  <c:v>5724413.0499999998</c:v>
                </c:pt>
                <c:pt idx="396">
                  <c:v>#N/A</c:v>
                </c:pt>
                <c:pt idx="397">
                  <c:v>4484094.87</c:v>
                </c:pt>
                <c:pt idx="398">
                  <c:v>#N/A</c:v>
                </c:pt>
                <c:pt idx="399">
                  <c:v>8841807.8399999999</c:v>
                </c:pt>
                <c:pt idx="400">
                  <c:v>11916827.93</c:v>
                </c:pt>
                <c:pt idx="401">
                  <c:v>#N/A</c:v>
                </c:pt>
                <c:pt idx="402">
                  <c:v>8380366.9699999997</c:v>
                </c:pt>
                <c:pt idx="403">
                  <c:v>#N/A</c:v>
                </c:pt>
                <c:pt idx="404">
                  <c:v>#N/A</c:v>
                </c:pt>
                <c:pt idx="405">
                  <c:v>10894633.41</c:v>
                </c:pt>
                <c:pt idx="406">
                  <c:v>5793625.7800000003</c:v>
                </c:pt>
                <c:pt idx="407">
                  <c:v>11360700.01</c:v>
                </c:pt>
                <c:pt idx="408">
                  <c:v>#N/A</c:v>
                </c:pt>
                <c:pt idx="409">
                  <c:v>8246052.46</c:v>
                </c:pt>
                <c:pt idx="410">
                  <c:v>#N/A</c:v>
                </c:pt>
                <c:pt idx="411">
                  <c:v>#N/A</c:v>
                </c:pt>
                <c:pt idx="412">
                  <c:v>#N/A</c:v>
                </c:pt>
                <c:pt idx="413">
                  <c:v>#N/A</c:v>
                </c:pt>
                <c:pt idx="414">
                  <c:v>4955439.13</c:v>
                </c:pt>
                <c:pt idx="415">
                  <c:v>9489161.3399999999</c:v>
                </c:pt>
                <c:pt idx="416">
                  <c:v>#N/A</c:v>
                </c:pt>
                <c:pt idx="417">
                  <c:v>11682563.390000001</c:v>
                </c:pt>
                <c:pt idx="418">
                  <c:v>#N/A</c:v>
                </c:pt>
                <c:pt idx="419">
                  <c:v>#N/A</c:v>
                </c:pt>
                <c:pt idx="420">
                  <c:v>7322285.7599999998</c:v>
                </c:pt>
                <c:pt idx="421">
                  <c:v>#N/A</c:v>
                </c:pt>
                <c:pt idx="422">
                  <c:v>8596884.5800000001</c:v>
                </c:pt>
                <c:pt idx="423">
                  <c:v>7079562.1799999997</c:v>
                </c:pt>
                <c:pt idx="424">
                  <c:v>#N/A</c:v>
                </c:pt>
                <c:pt idx="425">
                  <c:v>11548371.35</c:v>
                </c:pt>
                <c:pt idx="426">
                  <c:v>11076186.960000001</c:v>
                </c:pt>
                <c:pt idx="427">
                  <c:v>9910196.6400000006</c:v>
                </c:pt>
                <c:pt idx="428">
                  <c:v>#N/A</c:v>
                </c:pt>
                <c:pt idx="429">
                  <c:v>#N/A</c:v>
                </c:pt>
                <c:pt idx="430">
                  <c:v>9552888.5199999996</c:v>
                </c:pt>
                <c:pt idx="431">
                  <c:v>#N/A</c:v>
                </c:pt>
                <c:pt idx="432">
                  <c:v>#N/A</c:v>
                </c:pt>
                <c:pt idx="433">
                  <c:v>9885102.5500000007</c:v>
                </c:pt>
                <c:pt idx="434">
                  <c:v>#N/A</c:v>
                </c:pt>
                <c:pt idx="435">
                  <c:v>#N/A</c:v>
                </c:pt>
                <c:pt idx="436">
                  <c:v>7166127.1699999999</c:v>
                </c:pt>
                <c:pt idx="437">
                  <c:v>#N/A</c:v>
                </c:pt>
                <c:pt idx="438">
                  <c:v>7307498.2400000002</c:v>
                </c:pt>
                <c:pt idx="439">
                  <c:v>6879063.3499999996</c:v>
                </c:pt>
                <c:pt idx="440">
                  <c:v>7510279.0499999998</c:v>
                </c:pt>
                <c:pt idx="441">
                  <c:v>#N/A</c:v>
                </c:pt>
                <c:pt idx="442">
                  <c:v>11592541.310000001</c:v>
                </c:pt>
                <c:pt idx="443">
                  <c:v>8838341.1799999997</c:v>
                </c:pt>
                <c:pt idx="444">
                  <c:v>#N/A</c:v>
                </c:pt>
                <c:pt idx="445">
                  <c:v>#N/A</c:v>
                </c:pt>
                <c:pt idx="446">
                  <c:v>10924845.59</c:v>
                </c:pt>
                <c:pt idx="447">
                  <c:v>10393471.01</c:v>
                </c:pt>
                <c:pt idx="448">
                  <c:v>#N/A</c:v>
                </c:pt>
                <c:pt idx="449">
                  <c:v>7966059.5300000003</c:v>
                </c:pt>
                <c:pt idx="450">
                  <c:v>#N/A</c:v>
                </c:pt>
                <c:pt idx="451">
                  <c:v>#N/A</c:v>
                </c:pt>
                <c:pt idx="452">
                  <c:v>8910974.4199999999</c:v>
                </c:pt>
                <c:pt idx="453">
                  <c:v>#N/A</c:v>
                </c:pt>
                <c:pt idx="454">
                  <c:v>6092908.8099999996</c:v>
                </c:pt>
                <c:pt idx="455">
                  <c:v>7853704.5</c:v>
                </c:pt>
                <c:pt idx="456">
                  <c:v>6662326.1200000001</c:v>
                </c:pt>
                <c:pt idx="457">
                  <c:v>3367964.46</c:v>
                </c:pt>
                <c:pt idx="458">
                  <c:v>#N/A</c:v>
                </c:pt>
                <c:pt idx="459">
                  <c:v>#N/A</c:v>
                </c:pt>
                <c:pt idx="460">
                  <c:v>#N/A</c:v>
                </c:pt>
                <c:pt idx="461">
                  <c:v>8174842.5300000003</c:v>
                </c:pt>
                <c:pt idx="462">
                  <c:v>7985017.5</c:v>
                </c:pt>
                <c:pt idx="463">
                  <c:v>9003330.2699999996</c:v>
                </c:pt>
                <c:pt idx="464">
                  <c:v>6681593.6299999999</c:v>
                </c:pt>
                <c:pt idx="465">
                  <c:v>9727739.6600000001</c:v>
                </c:pt>
                <c:pt idx="466">
                  <c:v>#N/A</c:v>
                </c:pt>
                <c:pt idx="467">
                  <c:v>#N/A</c:v>
                </c:pt>
                <c:pt idx="468">
                  <c:v>7112290.1799999997</c:v>
                </c:pt>
                <c:pt idx="469">
                  <c:v>#N/A</c:v>
                </c:pt>
                <c:pt idx="470">
                  <c:v>4675145.03</c:v>
                </c:pt>
                <c:pt idx="471">
                  <c:v>#N/A</c:v>
                </c:pt>
                <c:pt idx="472">
                  <c:v>8011610.6399999997</c:v>
                </c:pt>
                <c:pt idx="473">
                  <c:v>9920254.6699999999</c:v>
                </c:pt>
                <c:pt idx="474">
                  <c:v>10490499.560000001</c:v>
                </c:pt>
                <c:pt idx="475">
                  <c:v>8333539.5499999998</c:v>
                </c:pt>
                <c:pt idx="476">
                  <c:v>6140424.0800000001</c:v>
                </c:pt>
                <c:pt idx="477">
                  <c:v>10416308.73</c:v>
                </c:pt>
                <c:pt idx="478">
                  <c:v>3765092.04</c:v>
                </c:pt>
                <c:pt idx="479">
                  <c:v>#N/A</c:v>
                </c:pt>
                <c:pt idx="480">
                  <c:v>9187835.6600000001</c:v>
                </c:pt>
                <c:pt idx="481">
                  <c:v>#N/A</c:v>
                </c:pt>
                <c:pt idx="482">
                  <c:v>#N/A</c:v>
                </c:pt>
                <c:pt idx="483">
                  <c:v>#N/A</c:v>
                </c:pt>
                <c:pt idx="484">
                  <c:v>7740138.1399999997</c:v>
                </c:pt>
                <c:pt idx="485">
                  <c:v>9487305.1400000006</c:v>
                </c:pt>
                <c:pt idx="486">
                  <c:v>5872469.7599999998</c:v>
                </c:pt>
                <c:pt idx="487">
                  <c:v>#N/A</c:v>
                </c:pt>
                <c:pt idx="488">
                  <c:v>7354077.1900000004</c:v>
                </c:pt>
                <c:pt idx="489">
                  <c:v>#N/A</c:v>
                </c:pt>
                <c:pt idx="490">
                  <c:v>8298584.4500000002</c:v>
                </c:pt>
                <c:pt idx="491">
                  <c:v>#N/A</c:v>
                </c:pt>
                <c:pt idx="492">
                  <c:v>8522264.5299999993</c:v>
                </c:pt>
                <c:pt idx="493">
                  <c:v>8884716.8599999994</c:v>
                </c:pt>
                <c:pt idx="494">
                  <c:v>8032071.6299999999</c:v>
                </c:pt>
                <c:pt idx="495">
                  <c:v>#N/A</c:v>
                </c:pt>
                <c:pt idx="496">
                  <c:v>#N/A</c:v>
                </c:pt>
                <c:pt idx="497">
                  <c:v>6059869.6600000001</c:v>
                </c:pt>
                <c:pt idx="498">
                  <c:v>#N/A</c:v>
                </c:pt>
                <c:pt idx="499">
                  <c:v>#N/A</c:v>
                </c:pt>
                <c:pt idx="500">
                  <c:v>12352261.699999999</c:v>
                </c:pt>
                <c:pt idx="501">
                  <c:v>#N/A</c:v>
                </c:pt>
                <c:pt idx="502">
                  <c:v>#N/A</c:v>
                </c:pt>
                <c:pt idx="503">
                  <c:v>5041968.93</c:v>
                </c:pt>
                <c:pt idx="504">
                  <c:v>7933684.8799999999</c:v>
                </c:pt>
                <c:pt idx="505">
                  <c:v>8304317.9699999997</c:v>
                </c:pt>
                <c:pt idx="506">
                  <c:v>10861214.27</c:v>
                </c:pt>
                <c:pt idx="507">
                  <c:v>#N/A</c:v>
                </c:pt>
                <c:pt idx="508">
                  <c:v>#N/A</c:v>
                </c:pt>
                <c:pt idx="509">
                  <c:v>#N/A</c:v>
                </c:pt>
                <c:pt idx="510">
                  <c:v>#N/A</c:v>
                </c:pt>
                <c:pt idx="511">
                  <c:v>8587452.6500000004</c:v>
                </c:pt>
                <c:pt idx="512">
                  <c:v>#N/A</c:v>
                </c:pt>
                <c:pt idx="513">
                  <c:v>12398856.130000001</c:v>
                </c:pt>
                <c:pt idx="514">
                  <c:v>8583181.6899999995</c:v>
                </c:pt>
                <c:pt idx="515">
                  <c:v>10067070.27</c:v>
                </c:pt>
                <c:pt idx="516">
                  <c:v>#N/A</c:v>
                </c:pt>
                <c:pt idx="517">
                  <c:v>#N/A</c:v>
                </c:pt>
                <c:pt idx="518">
                  <c:v>7159823.6799999997</c:v>
                </c:pt>
                <c:pt idx="519">
                  <c:v>8625291.8499999996</c:v>
                </c:pt>
                <c:pt idx="520">
                  <c:v>9837181.6600000001</c:v>
                </c:pt>
                <c:pt idx="521">
                  <c:v>10056895.210000001</c:v>
                </c:pt>
                <c:pt idx="522">
                  <c:v>10618249.060000001</c:v>
                </c:pt>
                <c:pt idx="523">
                  <c:v>#N/A</c:v>
                </c:pt>
                <c:pt idx="524">
                  <c:v>12998016.68</c:v>
                </c:pt>
                <c:pt idx="525">
                  <c:v>#N/A</c:v>
                </c:pt>
                <c:pt idx="526">
                  <c:v>#N/A</c:v>
                </c:pt>
                <c:pt idx="527">
                  <c:v>#N/A</c:v>
                </c:pt>
                <c:pt idx="528">
                  <c:v>#N/A</c:v>
                </c:pt>
                <c:pt idx="529">
                  <c:v>#N/A</c:v>
                </c:pt>
                <c:pt idx="530">
                  <c:v>10744688.15</c:v>
                </c:pt>
                <c:pt idx="531">
                  <c:v>8836311.5099999998</c:v>
                </c:pt>
                <c:pt idx="532">
                  <c:v>#N/A</c:v>
                </c:pt>
                <c:pt idx="533">
                  <c:v>8527366.1099999994</c:v>
                </c:pt>
                <c:pt idx="534">
                  <c:v>9164882.8800000008</c:v>
                </c:pt>
                <c:pt idx="535">
                  <c:v>#N/A</c:v>
                </c:pt>
                <c:pt idx="536">
                  <c:v>8328299.9199999999</c:v>
                </c:pt>
                <c:pt idx="537">
                  <c:v>9996205.1899999995</c:v>
                </c:pt>
                <c:pt idx="538">
                  <c:v>9426850.1400000006</c:v>
                </c:pt>
                <c:pt idx="539">
                  <c:v>#N/A</c:v>
                </c:pt>
                <c:pt idx="540">
                  <c:v>#N/A</c:v>
                </c:pt>
                <c:pt idx="541">
                  <c:v>7323171.1900000004</c:v>
                </c:pt>
                <c:pt idx="542">
                  <c:v>8221812.2699999996</c:v>
                </c:pt>
                <c:pt idx="543">
                  <c:v>11533497.720000001</c:v>
                </c:pt>
                <c:pt idx="544">
                  <c:v>7708852.1799999997</c:v>
                </c:pt>
                <c:pt idx="545">
                  <c:v>8595811.5800000001</c:v>
                </c:pt>
                <c:pt idx="546">
                  <c:v>7646747.7800000003</c:v>
                </c:pt>
                <c:pt idx="547">
                  <c:v>8330995.6299999999</c:v>
                </c:pt>
                <c:pt idx="548">
                  <c:v>#N/A</c:v>
                </c:pt>
                <c:pt idx="549">
                  <c:v>#N/A</c:v>
                </c:pt>
                <c:pt idx="550">
                  <c:v>8022421.3600000003</c:v>
                </c:pt>
                <c:pt idx="551">
                  <c:v>7775649.9100000001</c:v>
                </c:pt>
                <c:pt idx="552">
                  <c:v>10885081.09</c:v>
                </c:pt>
                <c:pt idx="553">
                  <c:v>10926953.810000001</c:v>
                </c:pt>
                <c:pt idx="554">
                  <c:v>9401137.7699999996</c:v>
                </c:pt>
                <c:pt idx="555">
                  <c:v>#N/A</c:v>
                </c:pt>
                <c:pt idx="556">
                  <c:v>12729197.65</c:v>
                </c:pt>
                <c:pt idx="557">
                  <c:v>10896887.369999999</c:v>
                </c:pt>
                <c:pt idx="558">
                  <c:v>#N/A</c:v>
                </c:pt>
                <c:pt idx="559">
                  <c:v>6324593.0599999996</c:v>
                </c:pt>
                <c:pt idx="560">
                  <c:v>7023856.6900000004</c:v>
                </c:pt>
                <c:pt idx="561">
                  <c:v>#N/A</c:v>
                </c:pt>
                <c:pt idx="562">
                  <c:v>#N/A</c:v>
                </c:pt>
                <c:pt idx="563">
                  <c:v>7914630.75</c:v>
                </c:pt>
                <c:pt idx="564">
                  <c:v>6773124.3099999996</c:v>
                </c:pt>
                <c:pt idx="565">
                  <c:v>8427019.8100000005</c:v>
                </c:pt>
                <c:pt idx="566">
                  <c:v>#N/A</c:v>
                </c:pt>
                <c:pt idx="567">
                  <c:v>9827577.3499999996</c:v>
                </c:pt>
                <c:pt idx="568">
                  <c:v>#N/A</c:v>
                </c:pt>
                <c:pt idx="569">
                  <c:v>#N/A</c:v>
                </c:pt>
                <c:pt idx="570">
                  <c:v>#N/A</c:v>
                </c:pt>
                <c:pt idx="571">
                  <c:v>5356146.6900000004</c:v>
                </c:pt>
                <c:pt idx="572">
                  <c:v>8062367.5700000003</c:v>
                </c:pt>
                <c:pt idx="573">
                  <c:v>5215834.53</c:v>
                </c:pt>
                <c:pt idx="574">
                  <c:v>7290680.8200000003</c:v>
                </c:pt>
                <c:pt idx="575">
                  <c:v>9779554.8900000006</c:v>
                </c:pt>
                <c:pt idx="576">
                  <c:v>7713147.7599999998</c:v>
                </c:pt>
                <c:pt idx="577">
                  <c:v>7747377.6200000001</c:v>
                </c:pt>
                <c:pt idx="578">
                  <c:v>7712286.8200000003</c:v>
                </c:pt>
                <c:pt idx="579">
                  <c:v>#N/A</c:v>
                </c:pt>
                <c:pt idx="580">
                  <c:v>6810094.2000000002</c:v>
                </c:pt>
                <c:pt idx="581">
                  <c:v>#N/A</c:v>
                </c:pt>
                <c:pt idx="582">
                  <c:v>10883702.9</c:v>
                </c:pt>
                <c:pt idx="583">
                  <c:v>10683526.93</c:v>
                </c:pt>
                <c:pt idx="584">
                  <c:v>#N/A</c:v>
                </c:pt>
                <c:pt idx="585">
                  <c:v>4723332.22</c:v>
                </c:pt>
                <c:pt idx="586">
                  <c:v>8462730.75</c:v>
                </c:pt>
                <c:pt idx="587">
                  <c:v>7819708.1799999997</c:v>
                </c:pt>
                <c:pt idx="588">
                  <c:v>#N/A</c:v>
                </c:pt>
                <c:pt idx="589">
                  <c:v>9274105.0800000001</c:v>
                </c:pt>
                <c:pt idx="590">
                  <c:v>7156172.1200000001</c:v>
                </c:pt>
                <c:pt idx="591">
                  <c:v>#N/A</c:v>
                </c:pt>
                <c:pt idx="592">
                  <c:v>#N/A</c:v>
                </c:pt>
                <c:pt idx="593">
                  <c:v>11460205.439999999</c:v>
                </c:pt>
                <c:pt idx="594">
                  <c:v>8982357.7899999991</c:v>
                </c:pt>
                <c:pt idx="595">
                  <c:v>11609079.119999999</c:v>
                </c:pt>
                <c:pt idx="596">
                  <c:v>11521257.210000001</c:v>
                </c:pt>
                <c:pt idx="597">
                  <c:v>#N/A</c:v>
                </c:pt>
                <c:pt idx="598">
                  <c:v>10172365.33</c:v>
                </c:pt>
                <c:pt idx="599">
                  <c:v>#N/A</c:v>
                </c:pt>
                <c:pt idx="600">
                  <c:v>#N/A</c:v>
                </c:pt>
                <c:pt idx="601">
                  <c:v>#N/A</c:v>
                </c:pt>
                <c:pt idx="602">
                  <c:v>#N/A</c:v>
                </c:pt>
                <c:pt idx="603">
                  <c:v>#N/A</c:v>
                </c:pt>
                <c:pt idx="604">
                  <c:v>#N/A</c:v>
                </c:pt>
                <c:pt idx="605">
                  <c:v>#N/A</c:v>
                </c:pt>
                <c:pt idx="606">
                  <c:v>12386572.1</c:v>
                </c:pt>
                <c:pt idx="607">
                  <c:v>8525468.9499999993</c:v>
                </c:pt>
                <c:pt idx="608">
                  <c:v>9633733.5099999998</c:v>
                </c:pt>
                <c:pt idx="609">
                  <c:v>8340093.8799999999</c:v>
                </c:pt>
                <c:pt idx="610">
                  <c:v>8109836.8099999996</c:v>
                </c:pt>
                <c:pt idx="611">
                  <c:v>9845857.2899999991</c:v>
                </c:pt>
                <c:pt idx="612">
                  <c:v>8811824.5</c:v>
                </c:pt>
                <c:pt idx="613">
                  <c:v>13880376.08</c:v>
                </c:pt>
                <c:pt idx="614">
                  <c:v>6040353.3200000003</c:v>
                </c:pt>
                <c:pt idx="615">
                  <c:v>#N/A</c:v>
                </c:pt>
                <c:pt idx="616">
                  <c:v>#N/A</c:v>
                </c:pt>
                <c:pt idx="617">
                  <c:v>#N/A</c:v>
                </c:pt>
                <c:pt idx="618">
                  <c:v>8157679.2400000002</c:v>
                </c:pt>
                <c:pt idx="619">
                  <c:v>10090617.050000001</c:v>
                </c:pt>
                <c:pt idx="620">
                  <c:v>8398614.8699999992</c:v>
                </c:pt>
                <c:pt idx="621">
                  <c:v>#N/A</c:v>
                </c:pt>
                <c:pt idx="622">
                  <c:v>4691132.8099999996</c:v>
                </c:pt>
                <c:pt idx="623">
                  <c:v>8818758.5500000007</c:v>
                </c:pt>
                <c:pt idx="624">
                  <c:v>9354654.75</c:v>
                </c:pt>
                <c:pt idx="625">
                  <c:v>13472151.789999999</c:v>
                </c:pt>
                <c:pt idx="626">
                  <c:v>6017023.4199999999</c:v>
                </c:pt>
                <c:pt idx="627">
                  <c:v>#N/A</c:v>
                </c:pt>
                <c:pt idx="628">
                  <c:v>#N/A</c:v>
                </c:pt>
                <c:pt idx="629">
                  <c:v>#N/A</c:v>
                </c:pt>
                <c:pt idx="630">
                  <c:v>9039117.6400000006</c:v>
                </c:pt>
                <c:pt idx="631">
                  <c:v>7914721.54</c:v>
                </c:pt>
                <c:pt idx="632">
                  <c:v>9321475.1699999999</c:v>
                </c:pt>
                <c:pt idx="633">
                  <c:v>8669802.3000000007</c:v>
                </c:pt>
                <c:pt idx="634">
                  <c:v>9911498.7200000007</c:v>
                </c:pt>
                <c:pt idx="635">
                  <c:v>#N/A</c:v>
                </c:pt>
                <c:pt idx="636">
                  <c:v>9754057.1099999994</c:v>
                </c:pt>
                <c:pt idx="637">
                  <c:v>13849334.460000001</c:v>
                </c:pt>
                <c:pt idx="638">
                  <c:v>7336227.8099999996</c:v>
                </c:pt>
                <c:pt idx="639">
                  <c:v>10297395.34</c:v>
                </c:pt>
                <c:pt idx="640">
                  <c:v>8498414.1500000004</c:v>
                </c:pt>
                <c:pt idx="641">
                  <c:v>7577637.0700000003</c:v>
                </c:pt>
                <c:pt idx="642">
                  <c:v>#N/A</c:v>
                </c:pt>
                <c:pt idx="643">
                  <c:v>9861651.6500000004</c:v>
                </c:pt>
                <c:pt idx="644">
                  <c:v>7145863</c:v>
                </c:pt>
                <c:pt idx="645">
                  <c:v>12330107.359999999</c:v>
                </c:pt>
                <c:pt idx="646">
                  <c:v>5557477.1399999997</c:v>
                </c:pt>
                <c:pt idx="647">
                  <c:v>6985440.2999999998</c:v>
                </c:pt>
                <c:pt idx="648">
                  <c:v>#N/A</c:v>
                </c:pt>
                <c:pt idx="649">
                  <c:v>6957904.2300000004</c:v>
                </c:pt>
                <c:pt idx="650">
                  <c:v>#N/A</c:v>
                </c:pt>
                <c:pt idx="651">
                  <c:v>10064296.779999999</c:v>
                </c:pt>
                <c:pt idx="652">
                  <c:v>#N/A</c:v>
                </c:pt>
                <c:pt idx="653">
                  <c:v>10379241.52</c:v>
                </c:pt>
                <c:pt idx="654">
                  <c:v>11909916.98</c:v>
                </c:pt>
                <c:pt idx="655">
                  <c:v>#N/A</c:v>
                </c:pt>
                <c:pt idx="656">
                  <c:v>#N/A</c:v>
                </c:pt>
                <c:pt idx="657">
                  <c:v>7936183</c:v>
                </c:pt>
                <c:pt idx="658">
                  <c:v>9732370.4900000002</c:v>
                </c:pt>
                <c:pt idx="659">
                  <c:v>9792270.9600000009</c:v>
                </c:pt>
                <c:pt idx="660">
                  <c:v>#N/A</c:v>
                </c:pt>
                <c:pt idx="661">
                  <c:v>8749447.2899999991</c:v>
                </c:pt>
                <c:pt idx="662">
                  <c:v>8271015.6200000001</c:v>
                </c:pt>
                <c:pt idx="663">
                  <c:v>9542791.9299999997</c:v>
                </c:pt>
                <c:pt idx="664">
                  <c:v>9043049.0999999996</c:v>
                </c:pt>
                <c:pt idx="665">
                  <c:v>11067223.02</c:v>
                </c:pt>
                <c:pt idx="666">
                  <c:v>8108369.9500000002</c:v>
                </c:pt>
                <c:pt idx="667">
                  <c:v>#N/A</c:v>
                </c:pt>
                <c:pt idx="668">
                  <c:v>5422082.6500000004</c:v>
                </c:pt>
                <c:pt idx="669">
                  <c:v>#N/A</c:v>
                </c:pt>
                <c:pt idx="670">
                  <c:v>7307945.0700000003</c:v>
                </c:pt>
                <c:pt idx="671">
                  <c:v>10115274.02</c:v>
                </c:pt>
                <c:pt idx="672">
                  <c:v>14732949.890000001</c:v>
                </c:pt>
                <c:pt idx="673">
                  <c:v>7389235.9699999997</c:v>
                </c:pt>
                <c:pt idx="674">
                  <c:v>#N/A</c:v>
                </c:pt>
                <c:pt idx="675">
                  <c:v>#N/A</c:v>
                </c:pt>
                <c:pt idx="676">
                  <c:v>8887502.7599999998</c:v>
                </c:pt>
                <c:pt idx="677">
                  <c:v>9215507.9800000004</c:v>
                </c:pt>
                <c:pt idx="678">
                  <c:v>8157191.0199999996</c:v>
                </c:pt>
                <c:pt idx="679">
                  <c:v>10253910.57</c:v>
                </c:pt>
                <c:pt idx="680">
                  <c:v>#N/A</c:v>
                </c:pt>
                <c:pt idx="681">
                  <c:v>4944082.71</c:v>
                </c:pt>
                <c:pt idx="682">
                  <c:v>#N/A</c:v>
                </c:pt>
                <c:pt idx="683">
                  <c:v>#N/A</c:v>
                </c:pt>
                <c:pt idx="684">
                  <c:v>#N/A</c:v>
                </c:pt>
                <c:pt idx="685">
                  <c:v>11973936.960000001</c:v>
                </c:pt>
                <c:pt idx="686">
                  <c:v>6574545.8099999996</c:v>
                </c:pt>
                <c:pt idx="687">
                  <c:v>9214597.9800000004</c:v>
                </c:pt>
                <c:pt idx="688">
                  <c:v>10292359.16</c:v>
                </c:pt>
                <c:pt idx="689">
                  <c:v>8727308.1300000008</c:v>
                </c:pt>
                <c:pt idx="690">
                  <c:v>#N/A</c:v>
                </c:pt>
                <c:pt idx="691">
                  <c:v>#N/A</c:v>
                </c:pt>
                <c:pt idx="692">
                  <c:v>#N/A</c:v>
                </c:pt>
                <c:pt idx="693">
                  <c:v>#N/A</c:v>
                </c:pt>
                <c:pt idx="694">
                  <c:v>#N/A</c:v>
                </c:pt>
                <c:pt idx="695">
                  <c:v>11282386.35</c:v>
                </c:pt>
                <c:pt idx="696">
                  <c:v>9187955.8900000006</c:v>
                </c:pt>
                <c:pt idx="697">
                  <c:v>#N/A</c:v>
                </c:pt>
                <c:pt idx="698">
                  <c:v>12232950.550000001</c:v>
                </c:pt>
                <c:pt idx="699">
                  <c:v>8186375.7999999998</c:v>
                </c:pt>
                <c:pt idx="700">
                  <c:v>#N/A</c:v>
                </c:pt>
                <c:pt idx="701">
                  <c:v>6241038.71</c:v>
                </c:pt>
                <c:pt idx="702">
                  <c:v>11210858.029999999</c:v>
                </c:pt>
                <c:pt idx="703">
                  <c:v>3487834.99</c:v>
                </c:pt>
                <c:pt idx="704">
                  <c:v>9662083</c:v>
                </c:pt>
                <c:pt idx="705">
                  <c:v>10878578.460000001</c:v>
                </c:pt>
                <c:pt idx="706">
                  <c:v>4885117.4400000004</c:v>
                </c:pt>
                <c:pt idx="707">
                  <c:v>#N/A</c:v>
                </c:pt>
                <c:pt idx="708">
                  <c:v>#N/A</c:v>
                </c:pt>
                <c:pt idx="709">
                  <c:v>9768948.2400000002</c:v>
                </c:pt>
                <c:pt idx="710">
                  <c:v>4679889.9800000004</c:v>
                </c:pt>
                <c:pt idx="711">
                  <c:v>12046981.74</c:v>
                </c:pt>
                <c:pt idx="712">
                  <c:v>#N/A</c:v>
                </c:pt>
                <c:pt idx="713">
                  <c:v>10848452.66</c:v>
                </c:pt>
                <c:pt idx="714">
                  <c:v>7376103.3200000003</c:v>
                </c:pt>
                <c:pt idx="715">
                  <c:v>11337320.640000001</c:v>
                </c:pt>
                <c:pt idx="716">
                  <c:v>#N/A</c:v>
                </c:pt>
                <c:pt idx="717">
                  <c:v>8047541.4500000002</c:v>
                </c:pt>
                <c:pt idx="718">
                  <c:v>#N/A</c:v>
                </c:pt>
                <c:pt idx="719">
                  <c:v>7205546.7800000003</c:v>
                </c:pt>
                <c:pt idx="720">
                  <c:v>5042351.97</c:v>
                </c:pt>
                <c:pt idx="721">
                  <c:v>#N/A</c:v>
                </c:pt>
                <c:pt idx="722">
                  <c:v>#N/A</c:v>
                </c:pt>
                <c:pt idx="723">
                  <c:v>10104143.199999999</c:v>
                </c:pt>
                <c:pt idx="724">
                  <c:v>9524048.5500000007</c:v>
                </c:pt>
                <c:pt idx="725">
                  <c:v>13569436.57</c:v>
                </c:pt>
                <c:pt idx="726">
                  <c:v>#N/A</c:v>
                </c:pt>
                <c:pt idx="727">
                  <c:v>#N/A</c:v>
                </c:pt>
                <c:pt idx="728">
                  <c:v>9724729.5700000003</c:v>
                </c:pt>
                <c:pt idx="729">
                  <c:v>#N/A</c:v>
                </c:pt>
                <c:pt idx="730">
                  <c:v>9790903.4499999993</c:v>
                </c:pt>
                <c:pt idx="731">
                  <c:v>#N/A</c:v>
                </c:pt>
                <c:pt idx="732">
                  <c:v>#N/A</c:v>
                </c:pt>
                <c:pt idx="733">
                  <c:v>#N/A</c:v>
                </c:pt>
                <c:pt idx="734">
                  <c:v>#N/A</c:v>
                </c:pt>
                <c:pt idx="735">
                  <c:v>9658548.3800000008</c:v>
                </c:pt>
                <c:pt idx="736">
                  <c:v>#N/A</c:v>
                </c:pt>
                <c:pt idx="737">
                  <c:v>7247815.1699999999</c:v>
                </c:pt>
                <c:pt idx="738">
                  <c:v>#N/A</c:v>
                </c:pt>
                <c:pt idx="739">
                  <c:v>11620304.15</c:v>
                </c:pt>
                <c:pt idx="740">
                  <c:v>#N/A</c:v>
                </c:pt>
                <c:pt idx="741">
                  <c:v>#N/A</c:v>
                </c:pt>
                <c:pt idx="742">
                  <c:v>#N/A</c:v>
                </c:pt>
                <c:pt idx="743">
                  <c:v>9731617.5700000003</c:v>
                </c:pt>
                <c:pt idx="744">
                  <c:v>#N/A</c:v>
                </c:pt>
                <c:pt idx="745">
                  <c:v>11814974.82</c:v>
                </c:pt>
                <c:pt idx="746">
                  <c:v>9826722.8200000003</c:v>
                </c:pt>
                <c:pt idx="747">
                  <c:v>4095195.25</c:v>
                </c:pt>
                <c:pt idx="748">
                  <c:v>7496334.0099999998</c:v>
                </c:pt>
                <c:pt idx="749">
                  <c:v>#N/A</c:v>
                </c:pt>
                <c:pt idx="750">
                  <c:v>#N/A</c:v>
                </c:pt>
                <c:pt idx="751">
                  <c:v>#N/A</c:v>
                </c:pt>
                <c:pt idx="752">
                  <c:v>5702051.2199999997</c:v>
                </c:pt>
                <c:pt idx="753">
                  <c:v>#N/A</c:v>
                </c:pt>
                <c:pt idx="754">
                  <c:v>#N/A</c:v>
                </c:pt>
                <c:pt idx="755">
                  <c:v>#N/A</c:v>
                </c:pt>
                <c:pt idx="756">
                  <c:v>#N/A</c:v>
                </c:pt>
                <c:pt idx="757">
                  <c:v>#N/A</c:v>
                </c:pt>
                <c:pt idx="758">
                  <c:v>#N/A</c:v>
                </c:pt>
                <c:pt idx="759">
                  <c:v>11435361.93</c:v>
                </c:pt>
                <c:pt idx="760">
                  <c:v>#N/A</c:v>
                </c:pt>
                <c:pt idx="761">
                  <c:v>9984254.8800000008</c:v>
                </c:pt>
                <c:pt idx="762">
                  <c:v>7861100.96</c:v>
                </c:pt>
                <c:pt idx="763">
                  <c:v>7686484.4100000001</c:v>
                </c:pt>
                <c:pt idx="764">
                  <c:v>10239914.83</c:v>
                </c:pt>
                <c:pt idx="765">
                  <c:v>#N/A</c:v>
                </c:pt>
                <c:pt idx="766">
                  <c:v>#N/A</c:v>
                </c:pt>
                <c:pt idx="767">
                  <c:v>10544309.4</c:v>
                </c:pt>
                <c:pt idx="768">
                  <c:v>#N/A</c:v>
                </c:pt>
                <c:pt idx="769">
                  <c:v>#N/A</c:v>
                </c:pt>
                <c:pt idx="770">
                  <c:v>11490135.470000001</c:v>
                </c:pt>
                <c:pt idx="771">
                  <c:v>#N/A</c:v>
                </c:pt>
                <c:pt idx="772">
                  <c:v>7875854.6500000004</c:v>
                </c:pt>
                <c:pt idx="773">
                  <c:v>#N/A</c:v>
                </c:pt>
                <c:pt idx="774">
                  <c:v>#N/A</c:v>
                </c:pt>
                <c:pt idx="775">
                  <c:v>7020222.7800000003</c:v>
                </c:pt>
                <c:pt idx="776">
                  <c:v>10139869.779999999</c:v>
                </c:pt>
                <c:pt idx="777">
                  <c:v>#N/A</c:v>
                </c:pt>
                <c:pt idx="778">
                  <c:v>8456969.6300000008</c:v>
                </c:pt>
                <c:pt idx="779">
                  <c:v>#N/A</c:v>
                </c:pt>
                <c:pt idx="780">
                  <c:v>9705673.2599999998</c:v>
                </c:pt>
                <c:pt idx="781">
                  <c:v>#N/A</c:v>
                </c:pt>
                <c:pt idx="782">
                  <c:v>6146640.1399999997</c:v>
                </c:pt>
                <c:pt idx="783">
                  <c:v>4844388.9400000004</c:v>
                </c:pt>
                <c:pt idx="784">
                  <c:v>#N/A</c:v>
                </c:pt>
                <c:pt idx="785">
                  <c:v>#N/A</c:v>
                </c:pt>
                <c:pt idx="786">
                  <c:v>12367661.07</c:v>
                </c:pt>
                <c:pt idx="787">
                  <c:v>#N/A</c:v>
                </c:pt>
                <c:pt idx="788">
                  <c:v>#N/A</c:v>
                </c:pt>
                <c:pt idx="789">
                  <c:v>5865322.6100000003</c:v>
                </c:pt>
                <c:pt idx="790">
                  <c:v>11043820.57</c:v>
                </c:pt>
                <c:pt idx="791">
                  <c:v>#N/A</c:v>
                </c:pt>
                <c:pt idx="792">
                  <c:v>10008935.130000001</c:v>
                </c:pt>
                <c:pt idx="793">
                  <c:v>7338571.0099999998</c:v>
                </c:pt>
                <c:pt idx="794">
                  <c:v>#N/A</c:v>
                </c:pt>
                <c:pt idx="795">
                  <c:v>9649797.1799999997</c:v>
                </c:pt>
                <c:pt idx="796">
                  <c:v>#N/A</c:v>
                </c:pt>
                <c:pt idx="797">
                  <c:v>#N/A</c:v>
                </c:pt>
                <c:pt idx="798">
                  <c:v>8703595.4199999999</c:v>
                </c:pt>
                <c:pt idx="799">
                  <c:v>9006368.6300000008</c:v>
                </c:pt>
                <c:pt idx="800">
                  <c:v>8151016.1799999997</c:v>
                </c:pt>
                <c:pt idx="801">
                  <c:v>10954008.73</c:v>
                </c:pt>
                <c:pt idx="802">
                  <c:v>8942107.0600000005</c:v>
                </c:pt>
                <c:pt idx="803">
                  <c:v>8311363.5300000003</c:v>
                </c:pt>
                <c:pt idx="804">
                  <c:v>7308411.0899999999</c:v>
                </c:pt>
                <c:pt idx="805">
                  <c:v>5894152.0800000001</c:v>
                </c:pt>
                <c:pt idx="806">
                  <c:v>7750699.3600000003</c:v>
                </c:pt>
                <c:pt idx="807">
                  <c:v>#N/A</c:v>
                </c:pt>
                <c:pt idx="808">
                  <c:v>#N/A</c:v>
                </c:pt>
                <c:pt idx="809">
                  <c:v>8222254.4199999999</c:v>
                </c:pt>
                <c:pt idx="810">
                  <c:v>#N/A</c:v>
                </c:pt>
                <c:pt idx="811">
                  <c:v>#N/A</c:v>
                </c:pt>
                <c:pt idx="812">
                  <c:v>8131490.71</c:v>
                </c:pt>
                <c:pt idx="813">
                  <c:v>7697469.1799999997</c:v>
                </c:pt>
                <c:pt idx="814">
                  <c:v>9515666.0399999991</c:v>
                </c:pt>
                <c:pt idx="815">
                  <c:v>#N/A</c:v>
                </c:pt>
                <c:pt idx="816">
                  <c:v>#N/A</c:v>
                </c:pt>
                <c:pt idx="817">
                  <c:v>9723829.3100000005</c:v>
                </c:pt>
                <c:pt idx="818">
                  <c:v>8798280.5</c:v>
                </c:pt>
                <c:pt idx="819">
                  <c:v>8445834.3800000008</c:v>
                </c:pt>
                <c:pt idx="820">
                  <c:v>#N/A</c:v>
                </c:pt>
                <c:pt idx="821">
                  <c:v>#N/A</c:v>
                </c:pt>
                <c:pt idx="822">
                  <c:v>11666249.470000001</c:v>
                </c:pt>
                <c:pt idx="823">
                  <c:v>#N/A</c:v>
                </c:pt>
                <c:pt idx="824">
                  <c:v>9169187.3100000005</c:v>
                </c:pt>
                <c:pt idx="825">
                  <c:v>#N/A</c:v>
                </c:pt>
                <c:pt idx="826">
                  <c:v>7141472.4400000004</c:v>
                </c:pt>
                <c:pt idx="827">
                  <c:v>8087058.5899999999</c:v>
                </c:pt>
                <c:pt idx="828">
                  <c:v>9642188.5899999999</c:v>
                </c:pt>
                <c:pt idx="829">
                  <c:v>2631234.7799999998</c:v>
                </c:pt>
                <c:pt idx="830">
                  <c:v>#N/A</c:v>
                </c:pt>
                <c:pt idx="831">
                  <c:v>#N/A</c:v>
                </c:pt>
                <c:pt idx="832">
                  <c:v>#N/A</c:v>
                </c:pt>
                <c:pt idx="833">
                  <c:v>#N/A</c:v>
                </c:pt>
                <c:pt idx="834">
                  <c:v>#N/A</c:v>
                </c:pt>
                <c:pt idx="835">
                  <c:v>4637646.96</c:v>
                </c:pt>
                <c:pt idx="836">
                  <c:v>#N/A</c:v>
                </c:pt>
                <c:pt idx="837">
                  <c:v>8736304.7100000009</c:v>
                </c:pt>
                <c:pt idx="838">
                  <c:v>6756153.0700000003</c:v>
                </c:pt>
                <c:pt idx="839">
                  <c:v>#N/A</c:v>
                </c:pt>
                <c:pt idx="840">
                  <c:v>5998941.25</c:v>
                </c:pt>
                <c:pt idx="841">
                  <c:v>#N/A</c:v>
                </c:pt>
                <c:pt idx="842">
                  <c:v>7165221.4000000004</c:v>
                </c:pt>
                <c:pt idx="843">
                  <c:v>#N/A</c:v>
                </c:pt>
                <c:pt idx="844">
                  <c:v>9897384.0600000005</c:v>
                </c:pt>
                <c:pt idx="845">
                  <c:v>#N/A</c:v>
                </c:pt>
                <c:pt idx="846">
                  <c:v>9974454.4299999997</c:v>
                </c:pt>
                <c:pt idx="847">
                  <c:v>#N/A</c:v>
                </c:pt>
                <c:pt idx="848">
                  <c:v>#N/A</c:v>
                </c:pt>
                <c:pt idx="849">
                  <c:v>7506218.6500000004</c:v>
                </c:pt>
                <c:pt idx="850">
                  <c:v>#N/A</c:v>
                </c:pt>
                <c:pt idx="851">
                  <c:v>9426356.7300000004</c:v>
                </c:pt>
                <c:pt idx="852">
                  <c:v>9775285.5600000005</c:v>
                </c:pt>
                <c:pt idx="853">
                  <c:v>9053058.0099999998</c:v>
                </c:pt>
                <c:pt idx="854">
                  <c:v>#N/A</c:v>
                </c:pt>
                <c:pt idx="855">
                  <c:v>#N/A</c:v>
                </c:pt>
                <c:pt idx="856">
                  <c:v>7181920.7800000003</c:v>
                </c:pt>
                <c:pt idx="857">
                  <c:v>8709591.2799999993</c:v>
                </c:pt>
                <c:pt idx="858">
                  <c:v>11941632.279999999</c:v>
                </c:pt>
                <c:pt idx="859">
                  <c:v>#N/A</c:v>
                </c:pt>
                <c:pt idx="860">
                  <c:v>#N/A</c:v>
                </c:pt>
                <c:pt idx="861">
                  <c:v>#N/A</c:v>
                </c:pt>
                <c:pt idx="862">
                  <c:v>9525187.4000000004</c:v>
                </c:pt>
                <c:pt idx="863">
                  <c:v>#N/A</c:v>
                </c:pt>
                <c:pt idx="864">
                  <c:v>#N/A</c:v>
                </c:pt>
                <c:pt idx="865">
                  <c:v>#N/A</c:v>
                </c:pt>
                <c:pt idx="866">
                  <c:v>#N/A</c:v>
                </c:pt>
                <c:pt idx="867">
                  <c:v>#N/A</c:v>
                </c:pt>
                <c:pt idx="868">
                  <c:v>#N/A</c:v>
                </c:pt>
                <c:pt idx="869">
                  <c:v>6554612.1900000004</c:v>
                </c:pt>
                <c:pt idx="870">
                  <c:v>6834182.6100000003</c:v>
                </c:pt>
                <c:pt idx="871">
                  <c:v>6858281.8700000001</c:v>
                </c:pt>
                <c:pt idx="872">
                  <c:v>7624262.75</c:v>
                </c:pt>
                <c:pt idx="873">
                  <c:v>7371888.4000000004</c:v>
                </c:pt>
                <c:pt idx="874">
                  <c:v>11486747.15</c:v>
                </c:pt>
                <c:pt idx="875">
                  <c:v>7622169.7000000002</c:v>
                </c:pt>
                <c:pt idx="876">
                  <c:v>#N/A</c:v>
                </c:pt>
                <c:pt idx="877">
                  <c:v>4419276.71</c:v>
                </c:pt>
                <c:pt idx="878">
                  <c:v>8394129.5500000007</c:v>
                </c:pt>
                <c:pt idx="879">
                  <c:v>13628925.539999999</c:v>
                </c:pt>
                <c:pt idx="880">
                  <c:v>8510889.2300000004</c:v>
                </c:pt>
                <c:pt idx="881">
                  <c:v>#N/A</c:v>
                </c:pt>
                <c:pt idx="882">
                  <c:v>7127741.8300000001</c:v>
                </c:pt>
                <c:pt idx="883">
                  <c:v>10163562.18</c:v>
                </c:pt>
                <c:pt idx="884">
                  <c:v>9730456.7899999991</c:v>
                </c:pt>
                <c:pt idx="885">
                  <c:v>10763212.15</c:v>
                </c:pt>
                <c:pt idx="886">
                  <c:v>8293498.1799999997</c:v>
                </c:pt>
                <c:pt idx="887">
                  <c:v>#N/A</c:v>
                </c:pt>
                <c:pt idx="888">
                  <c:v>6300572.1600000001</c:v>
                </c:pt>
                <c:pt idx="889">
                  <c:v>10875181.279999999</c:v>
                </c:pt>
                <c:pt idx="890">
                  <c:v>#N/A</c:v>
                </c:pt>
                <c:pt idx="891">
                  <c:v>#N/A</c:v>
                </c:pt>
                <c:pt idx="892">
                  <c:v>#N/A</c:v>
                </c:pt>
                <c:pt idx="893">
                  <c:v>10651147.84</c:v>
                </c:pt>
                <c:pt idx="894">
                  <c:v>8368302.1100000003</c:v>
                </c:pt>
                <c:pt idx="895">
                  <c:v>9751833.0500000007</c:v>
                </c:pt>
                <c:pt idx="896">
                  <c:v>#N/A</c:v>
                </c:pt>
                <c:pt idx="897">
                  <c:v>8873078.2799999993</c:v>
                </c:pt>
                <c:pt idx="898">
                  <c:v>#N/A</c:v>
                </c:pt>
                <c:pt idx="899">
                  <c:v>#N/A</c:v>
                </c:pt>
                <c:pt idx="900">
                  <c:v>6426676.1799999997</c:v>
                </c:pt>
                <c:pt idx="901">
                  <c:v>#N/A</c:v>
                </c:pt>
                <c:pt idx="902">
                  <c:v>#N/A</c:v>
                </c:pt>
                <c:pt idx="903">
                  <c:v>12663540.75</c:v>
                </c:pt>
                <c:pt idx="904">
                  <c:v>#N/A</c:v>
                </c:pt>
                <c:pt idx="905">
                  <c:v>#N/A</c:v>
                </c:pt>
                <c:pt idx="906">
                  <c:v>#N/A</c:v>
                </c:pt>
                <c:pt idx="907">
                  <c:v>7538439.0700000003</c:v>
                </c:pt>
                <c:pt idx="908">
                  <c:v>10417061.67</c:v>
                </c:pt>
                <c:pt idx="909">
                  <c:v>4528392.57</c:v>
                </c:pt>
                <c:pt idx="910">
                  <c:v>#N/A</c:v>
                </c:pt>
                <c:pt idx="911">
                  <c:v>11851513.49</c:v>
                </c:pt>
                <c:pt idx="912">
                  <c:v>#N/A</c:v>
                </c:pt>
                <c:pt idx="913">
                  <c:v>7707034.54</c:v>
                </c:pt>
                <c:pt idx="914">
                  <c:v>4477734.4400000004</c:v>
                </c:pt>
                <c:pt idx="915">
                  <c:v>12164115.6</c:v>
                </c:pt>
                <c:pt idx="916">
                  <c:v>8522560.6099999994</c:v>
                </c:pt>
                <c:pt idx="917">
                  <c:v>9884269.8000000007</c:v>
                </c:pt>
                <c:pt idx="918">
                  <c:v>#N/A</c:v>
                </c:pt>
                <c:pt idx="919">
                  <c:v>9852787.5899999999</c:v>
                </c:pt>
                <c:pt idx="920">
                  <c:v>#N/A</c:v>
                </c:pt>
                <c:pt idx="921">
                  <c:v>9028550.0500000007</c:v>
                </c:pt>
                <c:pt idx="922">
                  <c:v>6439390.5800000001</c:v>
                </c:pt>
                <c:pt idx="923">
                  <c:v>12247617.92</c:v>
                </c:pt>
                <c:pt idx="924">
                  <c:v>5925070.3300000001</c:v>
                </c:pt>
                <c:pt idx="925">
                  <c:v>9176783.3699999992</c:v>
                </c:pt>
                <c:pt idx="926">
                  <c:v>8475309.6699999999</c:v>
                </c:pt>
                <c:pt idx="927">
                  <c:v>#N/A</c:v>
                </c:pt>
                <c:pt idx="928">
                  <c:v>7156227.4299999997</c:v>
                </c:pt>
                <c:pt idx="929">
                  <c:v>7791846.3300000001</c:v>
                </c:pt>
                <c:pt idx="930">
                  <c:v>#N/A</c:v>
                </c:pt>
                <c:pt idx="931">
                  <c:v>10114085.91</c:v>
                </c:pt>
                <c:pt idx="932">
                  <c:v>15312301.779999999</c:v>
                </c:pt>
                <c:pt idx="933">
                  <c:v>5708327.2199999997</c:v>
                </c:pt>
                <c:pt idx="934">
                  <c:v>7642133.1500000004</c:v>
                </c:pt>
                <c:pt idx="935">
                  <c:v>8457045.4000000004</c:v>
                </c:pt>
                <c:pt idx="936">
                  <c:v>#N/A</c:v>
                </c:pt>
                <c:pt idx="937">
                  <c:v>#N/A</c:v>
                </c:pt>
                <c:pt idx="938">
                  <c:v>10614891.869999999</c:v>
                </c:pt>
                <c:pt idx="939">
                  <c:v>11398400.210000001</c:v>
                </c:pt>
                <c:pt idx="940">
                  <c:v>#N/A</c:v>
                </c:pt>
                <c:pt idx="941">
                  <c:v>#N/A</c:v>
                </c:pt>
                <c:pt idx="942">
                  <c:v>9770891.5</c:v>
                </c:pt>
                <c:pt idx="943">
                  <c:v>8394340.0800000001</c:v>
                </c:pt>
                <c:pt idx="944">
                  <c:v>#N/A</c:v>
                </c:pt>
                <c:pt idx="945">
                  <c:v>#N/A</c:v>
                </c:pt>
                <c:pt idx="946">
                  <c:v>8214550.0999999996</c:v>
                </c:pt>
                <c:pt idx="947">
                  <c:v>#N/A</c:v>
                </c:pt>
                <c:pt idx="948">
                  <c:v>#N/A</c:v>
                </c:pt>
                <c:pt idx="949">
                  <c:v>10213365.49</c:v>
                </c:pt>
                <c:pt idx="950">
                  <c:v>9987136.2799999993</c:v>
                </c:pt>
                <c:pt idx="951">
                  <c:v>#N/A</c:v>
                </c:pt>
                <c:pt idx="952">
                  <c:v>10512763.23</c:v>
                </c:pt>
                <c:pt idx="953">
                  <c:v>7243036.4800000004</c:v>
                </c:pt>
                <c:pt idx="954">
                  <c:v>10542009.15</c:v>
                </c:pt>
                <c:pt idx="955">
                  <c:v>8786458.9000000004</c:v>
                </c:pt>
                <c:pt idx="956">
                  <c:v>#N/A</c:v>
                </c:pt>
                <c:pt idx="957">
                  <c:v>#N/A</c:v>
                </c:pt>
                <c:pt idx="958">
                  <c:v>10611567.380000001</c:v>
                </c:pt>
                <c:pt idx="959">
                  <c:v>#N/A</c:v>
                </c:pt>
                <c:pt idx="960">
                  <c:v>#N/A</c:v>
                </c:pt>
                <c:pt idx="961">
                  <c:v>8111134.4800000004</c:v>
                </c:pt>
                <c:pt idx="962">
                  <c:v>7239406.25</c:v>
                </c:pt>
                <c:pt idx="963">
                  <c:v>8543320.9100000001</c:v>
                </c:pt>
                <c:pt idx="964">
                  <c:v>#N/A</c:v>
                </c:pt>
                <c:pt idx="965">
                  <c:v>#N/A</c:v>
                </c:pt>
                <c:pt idx="966">
                  <c:v>10072452.15</c:v>
                </c:pt>
                <c:pt idx="967">
                  <c:v>#N/A</c:v>
                </c:pt>
                <c:pt idx="968">
                  <c:v>#N/A</c:v>
                </c:pt>
                <c:pt idx="969">
                  <c:v>#N/A</c:v>
                </c:pt>
                <c:pt idx="970">
                  <c:v>#N/A</c:v>
                </c:pt>
                <c:pt idx="971">
                  <c:v>8498463.5099999998</c:v>
                </c:pt>
                <c:pt idx="972">
                  <c:v>#N/A</c:v>
                </c:pt>
                <c:pt idx="973">
                  <c:v>12251296</c:v>
                </c:pt>
                <c:pt idx="974">
                  <c:v>#N/A</c:v>
                </c:pt>
                <c:pt idx="975">
                  <c:v>10637944.43</c:v>
                </c:pt>
                <c:pt idx="976">
                  <c:v>14146989.720000001</c:v>
                </c:pt>
                <c:pt idx="977">
                  <c:v>11262613.640000001</c:v>
                </c:pt>
                <c:pt idx="978">
                  <c:v>#N/A</c:v>
                </c:pt>
                <c:pt idx="979">
                  <c:v>#N/A</c:v>
                </c:pt>
                <c:pt idx="980">
                  <c:v>#N/A</c:v>
                </c:pt>
                <c:pt idx="981">
                  <c:v>10089903.060000001</c:v>
                </c:pt>
                <c:pt idx="982">
                  <c:v>6161385.6200000001</c:v>
                </c:pt>
                <c:pt idx="983">
                  <c:v>9511234.8900000006</c:v>
                </c:pt>
                <c:pt idx="984">
                  <c:v>9078519.4900000002</c:v>
                </c:pt>
                <c:pt idx="985">
                  <c:v>12359531.939999999</c:v>
                </c:pt>
                <c:pt idx="986">
                  <c:v>5576013.7000000002</c:v>
                </c:pt>
                <c:pt idx="987">
                  <c:v>7173711.6299999999</c:v>
                </c:pt>
                <c:pt idx="988">
                  <c:v>9654195.6999999993</c:v>
                </c:pt>
                <c:pt idx="989">
                  <c:v>#N/A</c:v>
                </c:pt>
                <c:pt idx="990">
                  <c:v>10019550.58</c:v>
                </c:pt>
                <c:pt idx="991">
                  <c:v>8312363.7599999998</c:v>
                </c:pt>
                <c:pt idx="992">
                  <c:v>7919278.1200000001</c:v>
                </c:pt>
                <c:pt idx="993">
                  <c:v>8624949.4800000004</c:v>
                </c:pt>
                <c:pt idx="994">
                  <c:v>#N/A</c:v>
                </c:pt>
                <c:pt idx="995">
                  <c:v>9144856.5999999996</c:v>
                </c:pt>
                <c:pt idx="996">
                  <c:v>9134728.2400000002</c:v>
                </c:pt>
                <c:pt idx="997">
                  <c:v>#N/A</c:v>
                </c:pt>
                <c:pt idx="998">
                  <c:v>#N/A</c:v>
                </c:pt>
                <c:pt idx="999">
                  <c:v>#N/A</c:v>
                </c:pt>
              </c:numCache>
            </c:numRef>
          </c:xVal>
          <c:yVal>
            <c:numRef>
              <c:f>Chart_Data!$I$2:$I$1001</c:f>
              <c:numCache>
                <c:formatCode>General</c:formatCode>
                <c:ptCount val="1000"/>
                <c:pt idx="0">
                  <c:v>#N/A</c:v>
                </c:pt>
                <c:pt idx="1">
                  <c:v>#N/A</c:v>
                </c:pt>
                <c:pt idx="2">
                  <c:v>#N/A</c:v>
                </c:pt>
                <c:pt idx="3">
                  <c:v>#N/A</c:v>
                </c:pt>
                <c:pt idx="4">
                  <c:v>#N/A</c:v>
                </c:pt>
                <c:pt idx="5">
                  <c:v>#N/A</c:v>
                </c:pt>
                <c:pt idx="6">
                  <c:v>4631808.13</c:v>
                </c:pt>
                <c:pt idx="7">
                  <c:v>#N/A</c:v>
                </c:pt>
                <c:pt idx="8">
                  <c:v>#N/A</c:v>
                </c:pt>
                <c:pt idx="9">
                  <c:v>#N/A</c:v>
                </c:pt>
                <c:pt idx="10">
                  <c:v>6515504.6600000001</c:v>
                </c:pt>
                <c:pt idx="11">
                  <c:v>4374840.8499999996</c:v>
                </c:pt>
                <c:pt idx="12">
                  <c:v>4626275.3899999997</c:v>
                </c:pt>
                <c:pt idx="13">
                  <c:v>4684562.7</c:v>
                </c:pt>
                <c:pt idx="14">
                  <c:v>4403888.2300000004</c:v>
                </c:pt>
                <c:pt idx="15">
                  <c:v>4127983.72</c:v>
                </c:pt>
                <c:pt idx="16">
                  <c:v>#N/A</c:v>
                </c:pt>
                <c:pt idx="17">
                  <c:v>#N/A</c:v>
                </c:pt>
                <c:pt idx="18">
                  <c:v>#N/A</c:v>
                </c:pt>
                <c:pt idx="19">
                  <c:v>6482465.4500000002</c:v>
                </c:pt>
                <c:pt idx="20">
                  <c:v>4380960.93</c:v>
                </c:pt>
                <c:pt idx="21">
                  <c:v>#N/A</c:v>
                </c:pt>
                <c:pt idx="22">
                  <c:v>5591188.9699999997</c:v>
                </c:pt>
                <c:pt idx="23">
                  <c:v>#N/A</c:v>
                </c:pt>
                <c:pt idx="24">
                  <c:v>7429377.0099999998</c:v>
                </c:pt>
                <c:pt idx="25">
                  <c:v>#N/A</c:v>
                </c:pt>
                <c:pt idx="26">
                  <c:v>#N/A</c:v>
                </c:pt>
                <c:pt idx="27">
                  <c:v>5435362.79</c:v>
                </c:pt>
                <c:pt idx="28">
                  <c:v>5470303.3399999999</c:v>
                </c:pt>
                <c:pt idx="29">
                  <c:v>5878551.7199999997</c:v>
                </c:pt>
                <c:pt idx="30">
                  <c:v>4249498.21</c:v>
                </c:pt>
                <c:pt idx="31">
                  <c:v>#N/A</c:v>
                </c:pt>
                <c:pt idx="32">
                  <c:v>4029599.52</c:v>
                </c:pt>
                <c:pt idx="33">
                  <c:v>#N/A</c:v>
                </c:pt>
                <c:pt idx="34">
                  <c:v>5480069.1200000001</c:v>
                </c:pt>
                <c:pt idx="35">
                  <c:v>4635276.43</c:v>
                </c:pt>
                <c:pt idx="36">
                  <c:v>4760361.8600000003</c:v>
                </c:pt>
                <c:pt idx="37">
                  <c:v>4762319.4400000004</c:v>
                </c:pt>
                <c:pt idx="38">
                  <c:v>6196409.0199999996</c:v>
                </c:pt>
                <c:pt idx="39">
                  <c:v>#N/A</c:v>
                </c:pt>
                <c:pt idx="40">
                  <c:v>5207963.99</c:v>
                </c:pt>
                <c:pt idx="41">
                  <c:v>4368200.09</c:v>
                </c:pt>
                <c:pt idx="42">
                  <c:v>4686573.62</c:v>
                </c:pt>
                <c:pt idx="43">
                  <c:v>#N/A</c:v>
                </c:pt>
                <c:pt idx="44">
                  <c:v>7567232.7000000002</c:v>
                </c:pt>
                <c:pt idx="45">
                  <c:v>5976072.71</c:v>
                </c:pt>
                <c:pt idx="46">
                  <c:v>#N/A</c:v>
                </c:pt>
                <c:pt idx="47">
                  <c:v>4365512.46</c:v>
                </c:pt>
                <c:pt idx="48">
                  <c:v>6227869.4000000004</c:v>
                </c:pt>
                <c:pt idx="49">
                  <c:v>5135359.2300000004</c:v>
                </c:pt>
                <c:pt idx="50">
                  <c:v>3974483.24</c:v>
                </c:pt>
                <c:pt idx="51">
                  <c:v>4113501.81</c:v>
                </c:pt>
                <c:pt idx="52">
                  <c:v>7459279.2000000002</c:v>
                </c:pt>
                <c:pt idx="53">
                  <c:v>7019973.1200000001</c:v>
                </c:pt>
                <c:pt idx="54">
                  <c:v>#N/A</c:v>
                </c:pt>
                <c:pt idx="55">
                  <c:v>#N/A</c:v>
                </c:pt>
                <c:pt idx="56">
                  <c:v>4909604.34</c:v>
                </c:pt>
                <c:pt idx="57">
                  <c:v>5731820.1399999997</c:v>
                </c:pt>
                <c:pt idx="58">
                  <c:v>6229960.4400000004</c:v>
                </c:pt>
                <c:pt idx="59">
                  <c:v>6439383.96</c:v>
                </c:pt>
                <c:pt idx="60">
                  <c:v>6877747.3099999996</c:v>
                </c:pt>
                <c:pt idx="61">
                  <c:v>#N/A</c:v>
                </c:pt>
                <c:pt idx="62">
                  <c:v>#N/A</c:v>
                </c:pt>
                <c:pt idx="63">
                  <c:v>#N/A</c:v>
                </c:pt>
                <c:pt idx="64">
                  <c:v>#N/A</c:v>
                </c:pt>
                <c:pt idx="65">
                  <c:v>#N/A</c:v>
                </c:pt>
                <c:pt idx="66">
                  <c:v>#N/A</c:v>
                </c:pt>
                <c:pt idx="67">
                  <c:v>4682545.07</c:v>
                </c:pt>
                <c:pt idx="68">
                  <c:v>#N/A</c:v>
                </c:pt>
                <c:pt idx="69">
                  <c:v>4917351.4400000004</c:v>
                </c:pt>
                <c:pt idx="70">
                  <c:v>#N/A</c:v>
                </c:pt>
                <c:pt idx="71">
                  <c:v>#N/A</c:v>
                </c:pt>
                <c:pt idx="72">
                  <c:v>#N/A</c:v>
                </c:pt>
                <c:pt idx="73">
                  <c:v>#N/A</c:v>
                </c:pt>
                <c:pt idx="74">
                  <c:v>#N/A</c:v>
                </c:pt>
                <c:pt idx="75">
                  <c:v>3971036.33</c:v>
                </c:pt>
                <c:pt idx="76">
                  <c:v>#N/A</c:v>
                </c:pt>
                <c:pt idx="77">
                  <c:v>#N/A</c:v>
                </c:pt>
                <c:pt idx="78">
                  <c:v>#N/A</c:v>
                </c:pt>
                <c:pt idx="79">
                  <c:v>4445885.4800000004</c:v>
                </c:pt>
                <c:pt idx="80">
                  <c:v>#N/A</c:v>
                </c:pt>
                <c:pt idx="81">
                  <c:v>4501132.9800000004</c:v>
                </c:pt>
                <c:pt idx="82">
                  <c:v>4437654.7</c:v>
                </c:pt>
                <c:pt idx="83">
                  <c:v>4781279.6500000004</c:v>
                </c:pt>
                <c:pt idx="84">
                  <c:v>#N/A</c:v>
                </c:pt>
                <c:pt idx="85">
                  <c:v>#N/A</c:v>
                </c:pt>
                <c:pt idx="86">
                  <c:v>5885438.8499999996</c:v>
                </c:pt>
                <c:pt idx="87">
                  <c:v>4398322.8</c:v>
                </c:pt>
                <c:pt idx="88">
                  <c:v>4759243.3600000003</c:v>
                </c:pt>
                <c:pt idx="89">
                  <c:v>5221158.42</c:v>
                </c:pt>
                <c:pt idx="90">
                  <c:v>6075481.8600000003</c:v>
                </c:pt>
                <c:pt idx="91">
                  <c:v>#N/A</c:v>
                </c:pt>
                <c:pt idx="92">
                  <c:v>#N/A</c:v>
                </c:pt>
                <c:pt idx="93">
                  <c:v>4602001.84</c:v>
                </c:pt>
                <c:pt idx="94">
                  <c:v>6561021.3200000003</c:v>
                </c:pt>
                <c:pt idx="95">
                  <c:v>4273206.7699999996</c:v>
                </c:pt>
                <c:pt idx="96">
                  <c:v>6344371.9699999997</c:v>
                </c:pt>
                <c:pt idx="97">
                  <c:v>4782077.4400000004</c:v>
                </c:pt>
                <c:pt idx="98">
                  <c:v>4814151.66</c:v>
                </c:pt>
                <c:pt idx="99">
                  <c:v>#N/A</c:v>
                </c:pt>
                <c:pt idx="100">
                  <c:v>5873665.8099999996</c:v>
                </c:pt>
                <c:pt idx="101">
                  <c:v>8837188.0800000001</c:v>
                </c:pt>
                <c:pt idx="102">
                  <c:v>#N/A</c:v>
                </c:pt>
                <c:pt idx="103">
                  <c:v>5912242.0499999998</c:v>
                </c:pt>
                <c:pt idx="104">
                  <c:v>4968473.88</c:v>
                </c:pt>
                <c:pt idx="105">
                  <c:v>4498098.99</c:v>
                </c:pt>
                <c:pt idx="106">
                  <c:v>5507260.9800000004</c:v>
                </c:pt>
                <c:pt idx="107">
                  <c:v>5291056.0999999996</c:v>
                </c:pt>
                <c:pt idx="108">
                  <c:v>8350912.6900000004</c:v>
                </c:pt>
                <c:pt idx="109">
                  <c:v>4632246.8</c:v>
                </c:pt>
                <c:pt idx="110">
                  <c:v>5162905.07</c:v>
                </c:pt>
                <c:pt idx="111">
                  <c:v>4213650.34</c:v>
                </c:pt>
                <c:pt idx="112">
                  <c:v>#N/A</c:v>
                </c:pt>
                <c:pt idx="113">
                  <c:v>#N/A</c:v>
                </c:pt>
                <c:pt idx="114">
                  <c:v>4304314.95</c:v>
                </c:pt>
                <c:pt idx="115">
                  <c:v>6089129.6600000001</c:v>
                </c:pt>
                <c:pt idx="116">
                  <c:v>5667424.6900000004</c:v>
                </c:pt>
                <c:pt idx="117">
                  <c:v>#N/A</c:v>
                </c:pt>
                <c:pt idx="118">
                  <c:v>5346509.16</c:v>
                </c:pt>
                <c:pt idx="119">
                  <c:v>5568390.5099999998</c:v>
                </c:pt>
                <c:pt idx="120">
                  <c:v>4171805.47</c:v>
                </c:pt>
                <c:pt idx="121">
                  <c:v>2054338.02</c:v>
                </c:pt>
                <c:pt idx="122">
                  <c:v>5578394.6200000001</c:v>
                </c:pt>
                <c:pt idx="123">
                  <c:v>7703651.9500000002</c:v>
                </c:pt>
                <c:pt idx="124">
                  <c:v>8860686.0600000005</c:v>
                </c:pt>
                <c:pt idx="125">
                  <c:v>7206339.8200000003</c:v>
                </c:pt>
                <c:pt idx="126">
                  <c:v>4069680.82</c:v>
                </c:pt>
                <c:pt idx="127">
                  <c:v>4117102.43</c:v>
                </c:pt>
                <c:pt idx="128">
                  <c:v>5364670.32</c:v>
                </c:pt>
                <c:pt idx="129">
                  <c:v>#N/A</c:v>
                </c:pt>
                <c:pt idx="130">
                  <c:v>6934957.46</c:v>
                </c:pt>
                <c:pt idx="131">
                  <c:v>#N/A</c:v>
                </c:pt>
                <c:pt idx="132">
                  <c:v>#N/A</c:v>
                </c:pt>
                <c:pt idx="133">
                  <c:v>4474646.71</c:v>
                </c:pt>
                <c:pt idx="134">
                  <c:v>5973654.1500000004</c:v>
                </c:pt>
                <c:pt idx="135">
                  <c:v>7082935.8700000001</c:v>
                </c:pt>
                <c:pt idx="136">
                  <c:v>6042544.6200000001</c:v>
                </c:pt>
                <c:pt idx="137">
                  <c:v>6349124.5199999996</c:v>
                </c:pt>
                <c:pt idx="138">
                  <c:v>#N/A</c:v>
                </c:pt>
                <c:pt idx="139">
                  <c:v>#N/A</c:v>
                </c:pt>
                <c:pt idx="140">
                  <c:v>#N/A</c:v>
                </c:pt>
                <c:pt idx="141">
                  <c:v>4253254.3</c:v>
                </c:pt>
                <c:pt idx="142">
                  <c:v>3944876.72</c:v>
                </c:pt>
                <c:pt idx="143">
                  <c:v>3885105.74</c:v>
                </c:pt>
                <c:pt idx="144">
                  <c:v>#N/A</c:v>
                </c:pt>
                <c:pt idx="145">
                  <c:v>594697.80000000005</c:v>
                </c:pt>
                <c:pt idx="146">
                  <c:v>5398171.54</c:v>
                </c:pt>
                <c:pt idx="147">
                  <c:v>4958881.0199999996</c:v>
                </c:pt>
                <c:pt idx="148">
                  <c:v>#N/A</c:v>
                </c:pt>
                <c:pt idx="149">
                  <c:v>#N/A</c:v>
                </c:pt>
                <c:pt idx="150">
                  <c:v>4364774.96</c:v>
                </c:pt>
                <c:pt idx="151">
                  <c:v>4494384.34</c:v>
                </c:pt>
                <c:pt idx="152">
                  <c:v>6303001.7300000004</c:v>
                </c:pt>
                <c:pt idx="153">
                  <c:v>#N/A</c:v>
                </c:pt>
                <c:pt idx="154">
                  <c:v>#N/A</c:v>
                </c:pt>
                <c:pt idx="155">
                  <c:v>6763554.3899999997</c:v>
                </c:pt>
                <c:pt idx="156">
                  <c:v>3975968.19</c:v>
                </c:pt>
                <c:pt idx="157">
                  <c:v>#N/A</c:v>
                </c:pt>
                <c:pt idx="158">
                  <c:v>#N/A</c:v>
                </c:pt>
                <c:pt idx="159">
                  <c:v>#N/A</c:v>
                </c:pt>
                <c:pt idx="160">
                  <c:v>#N/A</c:v>
                </c:pt>
                <c:pt idx="161">
                  <c:v>6664374.0899999999</c:v>
                </c:pt>
                <c:pt idx="162">
                  <c:v>6501246.3499999996</c:v>
                </c:pt>
                <c:pt idx="163">
                  <c:v>4536775.01</c:v>
                </c:pt>
                <c:pt idx="164">
                  <c:v>7119416.21</c:v>
                </c:pt>
                <c:pt idx="165">
                  <c:v>5170146.75</c:v>
                </c:pt>
                <c:pt idx="166">
                  <c:v>5654471.9699999997</c:v>
                </c:pt>
                <c:pt idx="167">
                  <c:v>#N/A</c:v>
                </c:pt>
                <c:pt idx="168">
                  <c:v>6620300.8499999996</c:v>
                </c:pt>
                <c:pt idx="169">
                  <c:v>6702625.9199999999</c:v>
                </c:pt>
                <c:pt idx="170">
                  <c:v>#N/A</c:v>
                </c:pt>
                <c:pt idx="171">
                  <c:v>#N/A</c:v>
                </c:pt>
                <c:pt idx="172">
                  <c:v>#N/A</c:v>
                </c:pt>
                <c:pt idx="173">
                  <c:v>#N/A</c:v>
                </c:pt>
                <c:pt idx="174">
                  <c:v>#N/A</c:v>
                </c:pt>
                <c:pt idx="175">
                  <c:v>#N/A</c:v>
                </c:pt>
                <c:pt idx="176">
                  <c:v>6237986.96</c:v>
                </c:pt>
                <c:pt idx="177">
                  <c:v>#N/A</c:v>
                </c:pt>
                <c:pt idx="178">
                  <c:v>5898202.4900000002</c:v>
                </c:pt>
                <c:pt idx="179">
                  <c:v>4669174.66</c:v>
                </c:pt>
                <c:pt idx="180">
                  <c:v>#N/A</c:v>
                </c:pt>
                <c:pt idx="181">
                  <c:v>#N/A</c:v>
                </c:pt>
                <c:pt idx="182">
                  <c:v>4600155.91</c:v>
                </c:pt>
                <c:pt idx="183">
                  <c:v>#N/A</c:v>
                </c:pt>
                <c:pt idx="184">
                  <c:v>6148450.6299999999</c:v>
                </c:pt>
                <c:pt idx="185">
                  <c:v>7039095.8799999999</c:v>
                </c:pt>
                <c:pt idx="186">
                  <c:v>#N/A</c:v>
                </c:pt>
                <c:pt idx="187">
                  <c:v>#N/A</c:v>
                </c:pt>
                <c:pt idx="188">
                  <c:v>5299483</c:v>
                </c:pt>
                <c:pt idx="189">
                  <c:v>#N/A</c:v>
                </c:pt>
                <c:pt idx="190">
                  <c:v>#N/A</c:v>
                </c:pt>
                <c:pt idx="191">
                  <c:v>6950350.5</c:v>
                </c:pt>
                <c:pt idx="192">
                  <c:v>7224844.1100000003</c:v>
                </c:pt>
                <c:pt idx="193">
                  <c:v>#N/A</c:v>
                </c:pt>
                <c:pt idx="194">
                  <c:v>5879731.1200000001</c:v>
                </c:pt>
                <c:pt idx="195">
                  <c:v>4973717.24</c:v>
                </c:pt>
                <c:pt idx="196">
                  <c:v>8212849.1100000003</c:v>
                </c:pt>
                <c:pt idx="197">
                  <c:v>5427040.3399999999</c:v>
                </c:pt>
                <c:pt idx="198">
                  <c:v>#N/A</c:v>
                </c:pt>
                <c:pt idx="199">
                  <c:v>5166523.28</c:v>
                </c:pt>
                <c:pt idx="200">
                  <c:v>#N/A</c:v>
                </c:pt>
                <c:pt idx="201">
                  <c:v>5173904.24</c:v>
                </c:pt>
                <c:pt idx="202">
                  <c:v>#N/A</c:v>
                </c:pt>
                <c:pt idx="203">
                  <c:v>5637041.9400000004</c:v>
                </c:pt>
                <c:pt idx="204">
                  <c:v>4323005</c:v>
                </c:pt>
                <c:pt idx="205">
                  <c:v>#N/A</c:v>
                </c:pt>
                <c:pt idx="206">
                  <c:v>#N/A</c:v>
                </c:pt>
                <c:pt idx="207">
                  <c:v>6015274.9400000004</c:v>
                </c:pt>
                <c:pt idx="208">
                  <c:v>#N/A</c:v>
                </c:pt>
                <c:pt idx="209">
                  <c:v>6903334.1699999999</c:v>
                </c:pt>
                <c:pt idx="210">
                  <c:v>#N/A</c:v>
                </c:pt>
                <c:pt idx="211">
                  <c:v>#N/A</c:v>
                </c:pt>
                <c:pt idx="212">
                  <c:v>6266399.5899999999</c:v>
                </c:pt>
                <c:pt idx="213">
                  <c:v>#N/A</c:v>
                </c:pt>
                <c:pt idx="214">
                  <c:v>#N/A</c:v>
                </c:pt>
                <c:pt idx="215">
                  <c:v>#N/A</c:v>
                </c:pt>
                <c:pt idx="216">
                  <c:v>5356279.26</c:v>
                </c:pt>
                <c:pt idx="217">
                  <c:v>6258489.0199999996</c:v>
                </c:pt>
                <c:pt idx="218">
                  <c:v>5454787.5800000001</c:v>
                </c:pt>
                <c:pt idx="219">
                  <c:v>#N/A</c:v>
                </c:pt>
                <c:pt idx="220">
                  <c:v>#N/A</c:v>
                </c:pt>
                <c:pt idx="221">
                  <c:v>#N/A</c:v>
                </c:pt>
                <c:pt idx="222">
                  <c:v>#N/A</c:v>
                </c:pt>
                <c:pt idx="223">
                  <c:v>#N/A</c:v>
                </c:pt>
                <c:pt idx="224">
                  <c:v>5727397.0300000003</c:v>
                </c:pt>
                <c:pt idx="225">
                  <c:v>#N/A</c:v>
                </c:pt>
                <c:pt idx="226">
                  <c:v>#N/A</c:v>
                </c:pt>
                <c:pt idx="227">
                  <c:v>4798186.41</c:v>
                </c:pt>
                <c:pt idx="228">
                  <c:v>4666916.8099999996</c:v>
                </c:pt>
                <c:pt idx="229">
                  <c:v>#N/A</c:v>
                </c:pt>
                <c:pt idx="230">
                  <c:v>#N/A</c:v>
                </c:pt>
                <c:pt idx="231">
                  <c:v>#N/A</c:v>
                </c:pt>
                <c:pt idx="232">
                  <c:v>4947863.8</c:v>
                </c:pt>
                <c:pt idx="233">
                  <c:v>4649989.96</c:v>
                </c:pt>
                <c:pt idx="234">
                  <c:v>#N/A</c:v>
                </c:pt>
                <c:pt idx="235">
                  <c:v>#N/A</c:v>
                </c:pt>
                <c:pt idx="236">
                  <c:v>#N/A</c:v>
                </c:pt>
                <c:pt idx="237">
                  <c:v>5208780.6100000003</c:v>
                </c:pt>
                <c:pt idx="238">
                  <c:v>6274357.7999999998</c:v>
                </c:pt>
                <c:pt idx="239">
                  <c:v>#N/A</c:v>
                </c:pt>
                <c:pt idx="240">
                  <c:v>#N/A</c:v>
                </c:pt>
                <c:pt idx="241">
                  <c:v>#N/A</c:v>
                </c:pt>
                <c:pt idx="242">
                  <c:v>#N/A</c:v>
                </c:pt>
                <c:pt idx="243">
                  <c:v>6708065.5999999996</c:v>
                </c:pt>
                <c:pt idx="244">
                  <c:v>#N/A</c:v>
                </c:pt>
                <c:pt idx="245">
                  <c:v>#N/A</c:v>
                </c:pt>
                <c:pt idx="246">
                  <c:v>#N/A</c:v>
                </c:pt>
                <c:pt idx="247">
                  <c:v>5327157.97</c:v>
                </c:pt>
                <c:pt idx="248">
                  <c:v>#N/A</c:v>
                </c:pt>
                <c:pt idx="249">
                  <c:v>#N/A</c:v>
                </c:pt>
                <c:pt idx="250">
                  <c:v>#N/A</c:v>
                </c:pt>
                <c:pt idx="251">
                  <c:v>#N/A</c:v>
                </c:pt>
                <c:pt idx="252">
                  <c:v>5523000.7999999998</c:v>
                </c:pt>
                <c:pt idx="253">
                  <c:v>#N/A</c:v>
                </c:pt>
                <c:pt idx="254">
                  <c:v>5541102.4400000004</c:v>
                </c:pt>
                <c:pt idx="255">
                  <c:v>#N/A</c:v>
                </c:pt>
                <c:pt idx="256">
                  <c:v>4001114.4</c:v>
                </c:pt>
                <c:pt idx="257">
                  <c:v>4897146.34</c:v>
                </c:pt>
                <c:pt idx="258">
                  <c:v>4088478.4</c:v>
                </c:pt>
                <c:pt idx="259">
                  <c:v>5294264.55</c:v>
                </c:pt>
                <c:pt idx="260">
                  <c:v>#N/A</c:v>
                </c:pt>
                <c:pt idx="261">
                  <c:v>4159950.42</c:v>
                </c:pt>
                <c:pt idx="262">
                  <c:v>2598021.92</c:v>
                </c:pt>
                <c:pt idx="263">
                  <c:v>#N/A</c:v>
                </c:pt>
                <c:pt idx="264">
                  <c:v>#N/A</c:v>
                </c:pt>
                <c:pt idx="265">
                  <c:v>#N/A</c:v>
                </c:pt>
                <c:pt idx="266">
                  <c:v>#N/A</c:v>
                </c:pt>
                <c:pt idx="267">
                  <c:v>6812829.2300000004</c:v>
                </c:pt>
                <c:pt idx="268">
                  <c:v>5608634.5300000003</c:v>
                </c:pt>
                <c:pt idx="269">
                  <c:v>4916736.72</c:v>
                </c:pt>
                <c:pt idx="270">
                  <c:v>#N/A</c:v>
                </c:pt>
                <c:pt idx="271">
                  <c:v>#N/A</c:v>
                </c:pt>
                <c:pt idx="272">
                  <c:v>6461790.4400000004</c:v>
                </c:pt>
                <c:pt idx="273">
                  <c:v>#N/A</c:v>
                </c:pt>
                <c:pt idx="274">
                  <c:v>5796074.8600000003</c:v>
                </c:pt>
                <c:pt idx="275">
                  <c:v>5224238.8099999996</c:v>
                </c:pt>
                <c:pt idx="276">
                  <c:v>4788684.12</c:v>
                </c:pt>
                <c:pt idx="277">
                  <c:v>#N/A</c:v>
                </c:pt>
                <c:pt idx="278">
                  <c:v>#N/A</c:v>
                </c:pt>
                <c:pt idx="279">
                  <c:v>#N/A</c:v>
                </c:pt>
                <c:pt idx="280">
                  <c:v>5624599.9900000002</c:v>
                </c:pt>
                <c:pt idx="281">
                  <c:v>#N/A</c:v>
                </c:pt>
                <c:pt idx="282">
                  <c:v>#N/A</c:v>
                </c:pt>
                <c:pt idx="283">
                  <c:v>#N/A</c:v>
                </c:pt>
                <c:pt idx="284">
                  <c:v>5383015.1699999999</c:v>
                </c:pt>
                <c:pt idx="285">
                  <c:v>5645413.1200000001</c:v>
                </c:pt>
                <c:pt idx="286">
                  <c:v>4489462.66</c:v>
                </c:pt>
                <c:pt idx="287">
                  <c:v>7693562.9500000002</c:v>
                </c:pt>
                <c:pt idx="288">
                  <c:v>4434900.58</c:v>
                </c:pt>
                <c:pt idx="289">
                  <c:v>#N/A</c:v>
                </c:pt>
                <c:pt idx="290">
                  <c:v>6999550.8399999999</c:v>
                </c:pt>
                <c:pt idx="291">
                  <c:v>4132038.57</c:v>
                </c:pt>
                <c:pt idx="292">
                  <c:v>4151686.59</c:v>
                </c:pt>
                <c:pt idx="293">
                  <c:v>#N/A</c:v>
                </c:pt>
                <c:pt idx="294">
                  <c:v>4097491.03</c:v>
                </c:pt>
                <c:pt idx="295">
                  <c:v>6653817.6100000003</c:v>
                </c:pt>
                <c:pt idx="296">
                  <c:v>#N/A</c:v>
                </c:pt>
                <c:pt idx="297">
                  <c:v>#N/A</c:v>
                </c:pt>
                <c:pt idx="298">
                  <c:v>7564828.4400000004</c:v>
                </c:pt>
                <c:pt idx="299">
                  <c:v>#N/A</c:v>
                </c:pt>
                <c:pt idx="300">
                  <c:v>4917053.59</c:v>
                </c:pt>
                <c:pt idx="301">
                  <c:v>#N/A</c:v>
                </c:pt>
                <c:pt idx="302">
                  <c:v>5705074.5300000003</c:v>
                </c:pt>
                <c:pt idx="303">
                  <c:v>4198561.97</c:v>
                </c:pt>
                <c:pt idx="304">
                  <c:v>4611400.34</c:v>
                </c:pt>
                <c:pt idx="305">
                  <c:v>#N/A</c:v>
                </c:pt>
                <c:pt idx="306">
                  <c:v>5213751.21</c:v>
                </c:pt>
                <c:pt idx="307">
                  <c:v>5595183.1299999999</c:v>
                </c:pt>
                <c:pt idx="308">
                  <c:v>#N/A</c:v>
                </c:pt>
                <c:pt idx="309">
                  <c:v>3835472.97</c:v>
                </c:pt>
                <c:pt idx="310">
                  <c:v>4259167</c:v>
                </c:pt>
                <c:pt idx="311">
                  <c:v>#N/A</c:v>
                </c:pt>
                <c:pt idx="312">
                  <c:v>#N/A</c:v>
                </c:pt>
                <c:pt idx="313">
                  <c:v>5309355.46</c:v>
                </c:pt>
                <c:pt idx="314">
                  <c:v>7240163.8200000003</c:v>
                </c:pt>
                <c:pt idx="315">
                  <c:v>3863890.17</c:v>
                </c:pt>
                <c:pt idx="316">
                  <c:v>7543897.2800000003</c:v>
                </c:pt>
                <c:pt idx="317">
                  <c:v>5232913.04</c:v>
                </c:pt>
                <c:pt idx="318">
                  <c:v>5649633</c:v>
                </c:pt>
                <c:pt idx="319">
                  <c:v>5252533.4000000004</c:v>
                </c:pt>
                <c:pt idx="320">
                  <c:v>#N/A</c:v>
                </c:pt>
                <c:pt idx="321">
                  <c:v>5204073.7</c:v>
                </c:pt>
                <c:pt idx="322">
                  <c:v>2818486.48</c:v>
                </c:pt>
                <c:pt idx="323">
                  <c:v>#N/A</c:v>
                </c:pt>
                <c:pt idx="324">
                  <c:v>4591340.13</c:v>
                </c:pt>
                <c:pt idx="325">
                  <c:v>6773400.2199999997</c:v>
                </c:pt>
                <c:pt idx="326">
                  <c:v>6175332.4500000002</c:v>
                </c:pt>
                <c:pt idx="327">
                  <c:v>#N/A</c:v>
                </c:pt>
                <c:pt idx="328">
                  <c:v>5146353.03</c:v>
                </c:pt>
                <c:pt idx="329">
                  <c:v>4686876.4400000004</c:v>
                </c:pt>
                <c:pt idx="330">
                  <c:v>4483508.37</c:v>
                </c:pt>
                <c:pt idx="331">
                  <c:v>4159307.14</c:v>
                </c:pt>
                <c:pt idx="332">
                  <c:v>#N/A</c:v>
                </c:pt>
                <c:pt idx="333">
                  <c:v>6355052.3099999996</c:v>
                </c:pt>
                <c:pt idx="334">
                  <c:v>7700336.5800000001</c:v>
                </c:pt>
                <c:pt idx="335">
                  <c:v>#N/A</c:v>
                </c:pt>
                <c:pt idx="336">
                  <c:v>4240627.4400000004</c:v>
                </c:pt>
                <c:pt idx="337">
                  <c:v>#N/A</c:v>
                </c:pt>
                <c:pt idx="338">
                  <c:v>#N/A</c:v>
                </c:pt>
                <c:pt idx="339">
                  <c:v>5802234.8099999996</c:v>
                </c:pt>
                <c:pt idx="340">
                  <c:v>5850781.3300000001</c:v>
                </c:pt>
                <c:pt idx="341">
                  <c:v>5999660.4900000002</c:v>
                </c:pt>
                <c:pt idx="342">
                  <c:v>#N/A</c:v>
                </c:pt>
                <c:pt idx="343">
                  <c:v>6235328.25</c:v>
                </c:pt>
                <c:pt idx="344">
                  <c:v>#N/A</c:v>
                </c:pt>
                <c:pt idx="345">
                  <c:v>5613470.4900000002</c:v>
                </c:pt>
                <c:pt idx="346">
                  <c:v>#N/A</c:v>
                </c:pt>
                <c:pt idx="347">
                  <c:v>9330201.9199999999</c:v>
                </c:pt>
                <c:pt idx="348">
                  <c:v>5751231.6399999997</c:v>
                </c:pt>
                <c:pt idx="349">
                  <c:v>5574406.0700000003</c:v>
                </c:pt>
                <c:pt idx="350">
                  <c:v>#N/A</c:v>
                </c:pt>
                <c:pt idx="351">
                  <c:v>1270279.93</c:v>
                </c:pt>
                <c:pt idx="352">
                  <c:v>#N/A</c:v>
                </c:pt>
                <c:pt idx="353">
                  <c:v>4466041.96</c:v>
                </c:pt>
                <c:pt idx="354">
                  <c:v>6223771.75</c:v>
                </c:pt>
                <c:pt idx="355">
                  <c:v>#N/A</c:v>
                </c:pt>
                <c:pt idx="356">
                  <c:v>5770554.0499999998</c:v>
                </c:pt>
                <c:pt idx="357">
                  <c:v>3828134.4</c:v>
                </c:pt>
                <c:pt idx="358">
                  <c:v>4286747.16</c:v>
                </c:pt>
                <c:pt idx="359">
                  <c:v>5005625.24</c:v>
                </c:pt>
                <c:pt idx="360">
                  <c:v>6544488.29</c:v>
                </c:pt>
                <c:pt idx="361">
                  <c:v>6222750.1399999997</c:v>
                </c:pt>
                <c:pt idx="362">
                  <c:v>#N/A</c:v>
                </c:pt>
                <c:pt idx="363">
                  <c:v>5081915.8600000003</c:v>
                </c:pt>
                <c:pt idx="364">
                  <c:v>#N/A</c:v>
                </c:pt>
                <c:pt idx="365">
                  <c:v>5349385.32</c:v>
                </c:pt>
                <c:pt idx="366">
                  <c:v>4884583.7699999996</c:v>
                </c:pt>
                <c:pt idx="367">
                  <c:v>5440401.9299999997</c:v>
                </c:pt>
                <c:pt idx="368">
                  <c:v>#N/A</c:v>
                </c:pt>
                <c:pt idx="369">
                  <c:v>#N/A</c:v>
                </c:pt>
                <c:pt idx="370">
                  <c:v>#N/A</c:v>
                </c:pt>
                <c:pt idx="371">
                  <c:v>5455657.4299999997</c:v>
                </c:pt>
                <c:pt idx="372">
                  <c:v>#N/A</c:v>
                </c:pt>
                <c:pt idx="373">
                  <c:v>4854786.76</c:v>
                </c:pt>
                <c:pt idx="374">
                  <c:v>#N/A</c:v>
                </c:pt>
                <c:pt idx="375">
                  <c:v>7777972.2199999997</c:v>
                </c:pt>
                <c:pt idx="376">
                  <c:v>#N/A</c:v>
                </c:pt>
                <c:pt idx="377">
                  <c:v>#N/A</c:v>
                </c:pt>
                <c:pt idx="378">
                  <c:v>4473383.05</c:v>
                </c:pt>
                <c:pt idx="379">
                  <c:v>3853781.18</c:v>
                </c:pt>
                <c:pt idx="380">
                  <c:v>#N/A</c:v>
                </c:pt>
                <c:pt idx="381">
                  <c:v>4938867.3600000003</c:v>
                </c:pt>
                <c:pt idx="382">
                  <c:v>5071218.99</c:v>
                </c:pt>
                <c:pt idx="383">
                  <c:v>4944683.58</c:v>
                </c:pt>
                <c:pt idx="384">
                  <c:v>6105205.25</c:v>
                </c:pt>
                <c:pt idx="385">
                  <c:v>#N/A</c:v>
                </c:pt>
                <c:pt idx="386">
                  <c:v>4934351.26</c:v>
                </c:pt>
                <c:pt idx="387">
                  <c:v>5950026.2599999998</c:v>
                </c:pt>
                <c:pt idx="388">
                  <c:v>#N/A</c:v>
                </c:pt>
                <c:pt idx="389">
                  <c:v>#N/A</c:v>
                </c:pt>
                <c:pt idx="390">
                  <c:v>5281745.46</c:v>
                </c:pt>
                <c:pt idx="391">
                  <c:v>4271887.07</c:v>
                </c:pt>
                <c:pt idx="392">
                  <c:v>7535865.1600000001</c:v>
                </c:pt>
                <c:pt idx="393">
                  <c:v>#N/A</c:v>
                </c:pt>
                <c:pt idx="394">
                  <c:v>3974720.82</c:v>
                </c:pt>
                <c:pt idx="395">
                  <c:v>4126153.78</c:v>
                </c:pt>
                <c:pt idx="396">
                  <c:v>#N/A</c:v>
                </c:pt>
                <c:pt idx="397">
                  <c:v>4177190.6</c:v>
                </c:pt>
                <c:pt idx="398">
                  <c:v>#N/A</c:v>
                </c:pt>
                <c:pt idx="399">
                  <c:v>7254053.9400000004</c:v>
                </c:pt>
                <c:pt idx="400">
                  <c:v>3879436.06</c:v>
                </c:pt>
                <c:pt idx="401">
                  <c:v>#N/A</c:v>
                </c:pt>
                <c:pt idx="402">
                  <c:v>8213904.8300000001</c:v>
                </c:pt>
                <c:pt idx="403">
                  <c:v>#N/A</c:v>
                </c:pt>
                <c:pt idx="404">
                  <c:v>#N/A</c:v>
                </c:pt>
                <c:pt idx="405">
                  <c:v>4704083.3499999996</c:v>
                </c:pt>
                <c:pt idx="406">
                  <c:v>7634479.5999999996</c:v>
                </c:pt>
                <c:pt idx="407">
                  <c:v>4422822.5</c:v>
                </c:pt>
                <c:pt idx="408">
                  <c:v>#N/A</c:v>
                </c:pt>
                <c:pt idx="409">
                  <c:v>6483169.5999999996</c:v>
                </c:pt>
                <c:pt idx="410">
                  <c:v>#N/A</c:v>
                </c:pt>
                <c:pt idx="411">
                  <c:v>#N/A</c:v>
                </c:pt>
                <c:pt idx="412">
                  <c:v>#N/A</c:v>
                </c:pt>
                <c:pt idx="413">
                  <c:v>#N/A</c:v>
                </c:pt>
                <c:pt idx="414">
                  <c:v>629477.05000000005</c:v>
                </c:pt>
                <c:pt idx="415">
                  <c:v>5624903.29</c:v>
                </c:pt>
                <c:pt idx="416">
                  <c:v>#N/A</c:v>
                </c:pt>
                <c:pt idx="417">
                  <c:v>6568198.9500000002</c:v>
                </c:pt>
                <c:pt idx="418">
                  <c:v>#N/A</c:v>
                </c:pt>
                <c:pt idx="419">
                  <c:v>#N/A</c:v>
                </c:pt>
                <c:pt idx="420">
                  <c:v>7603731.5800000001</c:v>
                </c:pt>
                <c:pt idx="421">
                  <c:v>#N/A</c:v>
                </c:pt>
                <c:pt idx="422">
                  <c:v>4214179.2699999996</c:v>
                </c:pt>
                <c:pt idx="423">
                  <c:v>4960266.46</c:v>
                </c:pt>
                <c:pt idx="424">
                  <c:v>#N/A</c:v>
                </c:pt>
                <c:pt idx="425">
                  <c:v>6091554.9800000004</c:v>
                </c:pt>
                <c:pt idx="426">
                  <c:v>6334621.0700000003</c:v>
                </c:pt>
                <c:pt idx="427">
                  <c:v>5085849.67</c:v>
                </c:pt>
                <c:pt idx="428">
                  <c:v>#N/A</c:v>
                </c:pt>
                <c:pt idx="429">
                  <c:v>#N/A</c:v>
                </c:pt>
                <c:pt idx="430">
                  <c:v>3814136.67</c:v>
                </c:pt>
                <c:pt idx="431">
                  <c:v>#N/A</c:v>
                </c:pt>
                <c:pt idx="432">
                  <c:v>#N/A</c:v>
                </c:pt>
                <c:pt idx="433">
                  <c:v>7470553.7699999996</c:v>
                </c:pt>
                <c:pt idx="434">
                  <c:v>#N/A</c:v>
                </c:pt>
                <c:pt idx="435">
                  <c:v>#N/A</c:v>
                </c:pt>
                <c:pt idx="436">
                  <c:v>7827495.6900000004</c:v>
                </c:pt>
                <c:pt idx="437">
                  <c:v>#N/A</c:v>
                </c:pt>
                <c:pt idx="438">
                  <c:v>6648408.0199999996</c:v>
                </c:pt>
                <c:pt idx="439">
                  <c:v>6575556.8899999997</c:v>
                </c:pt>
                <c:pt idx="440">
                  <c:v>5819665.8200000003</c:v>
                </c:pt>
                <c:pt idx="441">
                  <c:v>#N/A</c:v>
                </c:pt>
                <c:pt idx="442">
                  <c:v>3987940.61</c:v>
                </c:pt>
                <c:pt idx="443">
                  <c:v>4521157.88</c:v>
                </c:pt>
                <c:pt idx="444">
                  <c:v>#N/A</c:v>
                </c:pt>
                <c:pt idx="445">
                  <c:v>#N/A</c:v>
                </c:pt>
                <c:pt idx="446">
                  <c:v>4016500.12</c:v>
                </c:pt>
                <c:pt idx="447">
                  <c:v>6652795.6699999999</c:v>
                </c:pt>
                <c:pt idx="448">
                  <c:v>#N/A</c:v>
                </c:pt>
                <c:pt idx="449">
                  <c:v>4821597.96</c:v>
                </c:pt>
                <c:pt idx="450">
                  <c:v>#N/A</c:v>
                </c:pt>
                <c:pt idx="451">
                  <c:v>#N/A</c:v>
                </c:pt>
                <c:pt idx="452">
                  <c:v>6219992.4100000001</c:v>
                </c:pt>
                <c:pt idx="453">
                  <c:v>#N/A</c:v>
                </c:pt>
                <c:pt idx="454">
                  <c:v>8516661.2300000004</c:v>
                </c:pt>
                <c:pt idx="455">
                  <c:v>6339351.8200000003</c:v>
                </c:pt>
                <c:pt idx="456">
                  <c:v>4932725.5199999996</c:v>
                </c:pt>
                <c:pt idx="457">
                  <c:v>2639512.5</c:v>
                </c:pt>
                <c:pt idx="458">
                  <c:v>#N/A</c:v>
                </c:pt>
                <c:pt idx="459">
                  <c:v>#N/A</c:v>
                </c:pt>
                <c:pt idx="460">
                  <c:v>#N/A</c:v>
                </c:pt>
                <c:pt idx="461">
                  <c:v>4696021.97</c:v>
                </c:pt>
                <c:pt idx="462">
                  <c:v>4773242.3499999996</c:v>
                </c:pt>
                <c:pt idx="463">
                  <c:v>9897500.5600000005</c:v>
                </c:pt>
                <c:pt idx="464">
                  <c:v>6852682.3300000001</c:v>
                </c:pt>
                <c:pt idx="465">
                  <c:v>6403759.4400000004</c:v>
                </c:pt>
                <c:pt idx="466">
                  <c:v>#N/A</c:v>
                </c:pt>
                <c:pt idx="467">
                  <c:v>#N/A</c:v>
                </c:pt>
                <c:pt idx="468">
                  <c:v>8691187.5700000003</c:v>
                </c:pt>
                <c:pt idx="469">
                  <c:v>#N/A</c:v>
                </c:pt>
                <c:pt idx="470">
                  <c:v>3249689.52</c:v>
                </c:pt>
                <c:pt idx="471">
                  <c:v>#N/A</c:v>
                </c:pt>
                <c:pt idx="472">
                  <c:v>4284409.5199999996</c:v>
                </c:pt>
                <c:pt idx="473">
                  <c:v>5274250.8</c:v>
                </c:pt>
                <c:pt idx="474">
                  <c:v>4210465.95</c:v>
                </c:pt>
                <c:pt idx="475">
                  <c:v>5025147.5999999996</c:v>
                </c:pt>
                <c:pt idx="476">
                  <c:v>5017011.75</c:v>
                </c:pt>
                <c:pt idx="477">
                  <c:v>7560118.5999999996</c:v>
                </c:pt>
                <c:pt idx="478">
                  <c:v>4152827.11</c:v>
                </c:pt>
                <c:pt idx="479">
                  <c:v>#N/A</c:v>
                </c:pt>
                <c:pt idx="480">
                  <c:v>4351544.9400000004</c:v>
                </c:pt>
                <c:pt idx="481">
                  <c:v>#N/A</c:v>
                </c:pt>
                <c:pt idx="482">
                  <c:v>#N/A</c:v>
                </c:pt>
                <c:pt idx="483">
                  <c:v>#N/A</c:v>
                </c:pt>
                <c:pt idx="484">
                  <c:v>5303733.75</c:v>
                </c:pt>
                <c:pt idx="485">
                  <c:v>4217203.18</c:v>
                </c:pt>
                <c:pt idx="486">
                  <c:v>6628488.7300000004</c:v>
                </c:pt>
                <c:pt idx="487">
                  <c:v>#N/A</c:v>
                </c:pt>
                <c:pt idx="488">
                  <c:v>5230774.3</c:v>
                </c:pt>
                <c:pt idx="489">
                  <c:v>#N/A</c:v>
                </c:pt>
                <c:pt idx="490">
                  <c:v>5587278.7999999998</c:v>
                </c:pt>
                <c:pt idx="491">
                  <c:v>#N/A</c:v>
                </c:pt>
                <c:pt idx="492">
                  <c:v>6555897.0999999996</c:v>
                </c:pt>
                <c:pt idx="493">
                  <c:v>5663096.4000000004</c:v>
                </c:pt>
                <c:pt idx="494">
                  <c:v>4670257.5999999996</c:v>
                </c:pt>
                <c:pt idx="495">
                  <c:v>#N/A</c:v>
                </c:pt>
                <c:pt idx="496">
                  <c:v>#N/A</c:v>
                </c:pt>
                <c:pt idx="497">
                  <c:v>4986520.34</c:v>
                </c:pt>
                <c:pt idx="498">
                  <c:v>#N/A</c:v>
                </c:pt>
                <c:pt idx="499">
                  <c:v>#N/A</c:v>
                </c:pt>
                <c:pt idx="500">
                  <c:v>6195130.0499999998</c:v>
                </c:pt>
                <c:pt idx="501">
                  <c:v>#N/A</c:v>
                </c:pt>
                <c:pt idx="502">
                  <c:v>#N/A</c:v>
                </c:pt>
                <c:pt idx="503">
                  <c:v>3293813.72</c:v>
                </c:pt>
                <c:pt idx="504">
                  <c:v>4925005.0999999996</c:v>
                </c:pt>
                <c:pt idx="505">
                  <c:v>6770283.2699999996</c:v>
                </c:pt>
                <c:pt idx="506">
                  <c:v>9046498.0500000007</c:v>
                </c:pt>
                <c:pt idx="507">
                  <c:v>#N/A</c:v>
                </c:pt>
                <c:pt idx="508">
                  <c:v>#N/A</c:v>
                </c:pt>
                <c:pt idx="509">
                  <c:v>#N/A</c:v>
                </c:pt>
                <c:pt idx="510">
                  <c:v>#N/A</c:v>
                </c:pt>
                <c:pt idx="511">
                  <c:v>5405470.1500000004</c:v>
                </c:pt>
                <c:pt idx="512">
                  <c:v>#N/A</c:v>
                </c:pt>
                <c:pt idx="513">
                  <c:v>5853833.0999999996</c:v>
                </c:pt>
                <c:pt idx="514">
                  <c:v>5503515.0599999996</c:v>
                </c:pt>
                <c:pt idx="515">
                  <c:v>5929827.7199999997</c:v>
                </c:pt>
                <c:pt idx="516">
                  <c:v>#N/A</c:v>
                </c:pt>
                <c:pt idx="517">
                  <c:v>#N/A</c:v>
                </c:pt>
                <c:pt idx="518">
                  <c:v>5768330.5599999996</c:v>
                </c:pt>
                <c:pt idx="519">
                  <c:v>7718965.5999999996</c:v>
                </c:pt>
                <c:pt idx="520">
                  <c:v>4500699.8600000003</c:v>
                </c:pt>
                <c:pt idx="521">
                  <c:v>5293164.2</c:v>
                </c:pt>
                <c:pt idx="522">
                  <c:v>4669809.87</c:v>
                </c:pt>
                <c:pt idx="523">
                  <c:v>#N/A</c:v>
                </c:pt>
                <c:pt idx="524">
                  <c:v>6201381.1900000004</c:v>
                </c:pt>
                <c:pt idx="525">
                  <c:v>#N/A</c:v>
                </c:pt>
                <c:pt idx="526">
                  <c:v>#N/A</c:v>
                </c:pt>
                <c:pt idx="527">
                  <c:v>#N/A</c:v>
                </c:pt>
                <c:pt idx="528">
                  <c:v>#N/A</c:v>
                </c:pt>
                <c:pt idx="529">
                  <c:v>#N/A</c:v>
                </c:pt>
                <c:pt idx="530">
                  <c:v>4750543.08</c:v>
                </c:pt>
                <c:pt idx="531">
                  <c:v>4138631.97</c:v>
                </c:pt>
                <c:pt idx="532">
                  <c:v>#N/A</c:v>
                </c:pt>
                <c:pt idx="533">
                  <c:v>5442957.1399999997</c:v>
                </c:pt>
                <c:pt idx="534">
                  <c:v>7237383.4100000001</c:v>
                </c:pt>
                <c:pt idx="535">
                  <c:v>#N/A</c:v>
                </c:pt>
                <c:pt idx="536">
                  <c:v>5775683.6699999999</c:v>
                </c:pt>
                <c:pt idx="537">
                  <c:v>5010013.3099999996</c:v>
                </c:pt>
                <c:pt idx="538">
                  <c:v>3974949.92</c:v>
                </c:pt>
                <c:pt idx="539">
                  <c:v>#N/A</c:v>
                </c:pt>
                <c:pt idx="540">
                  <c:v>#N/A</c:v>
                </c:pt>
                <c:pt idx="541">
                  <c:v>4126472.17</c:v>
                </c:pt>
                <c:pt idx="542">
                  <c:v>4104330.72</c:v>
                </c:pt>
                <c:pt idx="543">
                  <c:v>7331420.5</c:v>
                </c:pt>
                <c:pt idx="544">
                  <c:v>6223234.3899999997</c:v>
                </c:pt>
                <c:pt idx="545">
                  <c:v>7065343.2300000004</c:v>
                </c:pt>
                <c:pt idx="546">
                  <c:v>4620772.6900000004</c:v>
                </c:pt>
                <c:pt idx="547">
                  <c:v>4086523.06</c:v>
                </c:pt>
                <c:pt idx="548">
                  <c:v>#N/A</c:v>
                </c:pt>
                <c:pt idx="549">
                  <c:v>#N/A</c:v>
                </c:pt>
                <c:pt idx="550">
                  <c:v>4248247.4000000004</c:v>
                </c:pt>
                <c:pt idx="551">
                  <c:v>5531003.71</c:v>
                </c:pt>
                <c:pt idx="552">
                  <c:v>4794983.82</c:v>
                </c:pt>
                <c:pt idx="553">
                  <c:v>4191046.22</c:v>
                </c:pt>
                <c:pt idx="554">
                  <c:v>6368406.8499999996</c:v>
                </c:pt>
                <c:pt idx="555">
                  <c:v>#N/A</c:v>
                </c:pt>
                <c:pt idx="556">
                  <c:v>5494846.6200000001</c:v>
                </c:pt>
                <c:pt idx="557">
                  <c:v>6187326.3899999997</c:v>
                </c:pt>
                <c:pt idx="558">
                  <c:v>#N/A</c:v>
                </c:pt>
                <c:pt idx="559">
                  <c:v>7220454.6299999999</c:v>
                </c:pt>
                <c:pt idx="560">
                  <c:v>6453819.75</c:v>
                </c:pt>
                <c:pt idx="561">
                  <c:v>#N/A</c:v>
                </c:pt>
                <c:pt idx="562">
                  <c:v>#N/A</c:v>
                </c:pt>
                <c:pt idx="563">
                  <c:v>6333864.6100000003</c:v>
                </c:pt>
                <c:pt idx="564">
                  <c:v>7957743.4199999999</c:v>
                </c:pt>
                <c:pt idx="565">
                  <c:v>4316631.58</c:v>
                </c:pt>
                <c:pt idx="566">
                  <c:v>#N/A</c:v>
                </c:pt>
                <c:pt idx="567">
                  <c:v>4747816.87</c:v>
                </c:pt>
                <c:pt idx="568">
                  <c:v>#N/A</c:v>
                </c:pt>
                <c:pt idx="569">
                  <c:v>#N/A</c:v>
                </c:pt>
                <c:pt idx="570">
                  <c:v>#N/A</c:v>
                </c:pt>
                <c:pt idx="571">
                  <c:v>5239405.97</c:v>
                </c:pt>
                <c:pt idx="572">
                  <c:v>4786821.41</c:v>
                </c:pt>
                <c:pt idx="573">
                  <c:v>5877332.6100000003</c:v>
                </c:pt>
                <c:pt idx="574">
                  <c:v>4411425.2699999996</c:v>
                </c:pt>
                <c:pt idx="575">
                  <c:v>4950688.6100000003</c:v>
                </c:pt>
                <c:pt idx="576">
                  <c:v>6486426.7800000003</c:v>
                </c:pt>
                <c:pt idx="577">
                  <c:v>5198669.49</c:v>
                </c:pt>
                <c:pt idx="578">
                  <c:v>5307274.0199999996</c:v>
                </c:pt>
                <c:pt idx="579">
                  <c:v>#N/A</c:v>
                </c:pt>
                <c:pt idx="580">
                  <c:v>3876644.16</c:v>
                </c:pt>
                <c:pt idx="581">
                  <c:v>#N/A</c:v>
                </c:pt>
                <c:pt idx="582">
                  <c:v>5267074.97</c:v>
                </c:pt>
                <c:pt idx="583">
                  <c:v>5310234.21</c:v>
                </c:pt>
                <c:pt idx="584">
                  <c:v>#N/A</c:v>
                </c:pt>
                <c:pt idx="585">
                  <c:v>6956848.6399999997</c:v>
                </c:pt>
                <c:pt idx="586">
                  <c:v>5835513.9400000004</c:v>
                </c:pt>
                <c:pt idx="587">
                  <c:v>5553767.0099999998</c:v>
                </c:pt>
                <c:pt idx="588">
                  <c:v>#N/A</c:v>
                </c:pt>
                <c:pt idx="589">
                  <c:v>4829429.7300000004</c:v>
                </c:pt>
                <c:pt idx="590">
                  <c:v>5174937.21</c:v>
                </c:pt>
                <c:pt idx="591">
                  <c:v>#N/A</c:v>
                </c:pt>
                <c:pt idx="592">
                  <c:v>#N/A</c:v>
                </c:pt>
                <c:pt idx="593">
                  <c:v>5078322.03</c:v>
                </c:pt>
                <c:pt idx="594">
                  <c:v>3820510.5</c:v>
                </c:pt>
                <c:pt idx="595">
                  <c:v>6045030.4500000002</c:v>
                </c:pt>
                <c:pt idx="596">
                  <c:v>4314708.21</c:v>
                </c:pt>
                <c:pt idx="597">
                  <c:v>#N/A</c:v>
                </c:pt>
                <c:pt idx="598">
                  <c:v>5976989.0199999996</c:v>
                </c:pt>
                <c:pt idx="599">
                  <c:v>#N/A</c:v>
                </c:pt>
                <c:pt idx="600">
                  <c:v>#N/A</c:v>
                </c:pt>
                <c:pt idx="601">
                  <c:v>#N/A</c:v>
                </c:pt>
                <c:pt idx="602">
                  <c:v>#N/A</c:v>
                </c:pt>
                <c:pt idx="603">
                  <c:v>#N/A</c:v>
                </c:pt>
                <c:pt idx="604">
                  <c:v>#N/A</c:v>
                </c:pt>
                <c:pt idx="605">
                  <c:v>#N/A</c:v>
                </c:pt>
                <c:pt idx="606">
                  <c:v>4138971.85</c:v>
                </c:pt>
                <c:pt idx="607">
                  <c:v>4431488.83</c:v>
                </c:pt>
                <c:pt idx="608">
                  <c:v>4532743.7699999996</c:v>
                </c:pt>
                <c:pt idx="609">
                  <c:v>4397741.05</c:v>
                </c:pt>
                <c:pt idx="610">
                  <c:v>4971120.07</c:v>
                </c:pt>
                <c:pt idx="611">
                  <c:v>4895201.9000000004</c:v>
                </c:pt>
                <c:pt idx="612">
                  <c:v>4665587.17</c:v>
                </c:pt>
                <c:pt idx="613">
                  <c:v>6266037.29</c:v>
                </c:pt>
                <c:pt idx="614">
                  <c:v>7221104.21</c:v>
                </c:pt>
                <c:pt idx="615">
                  <c:v>#N/A</c:v>
                </c:pt>
                <c:pt idx="616">
                  <c:v>#N/A</c:v>
                </c:pt>
                <c:pt idx="617">
                  <c:v>#N/A</c:v>
                </c:pt>
                <c:pt idx="618">
                  <c:v>7451572.5</c:v>
                </c:pt>
                <c:pt idx="619">
                  <c:v>4085716.8</c:v>
                </c:pt>
                <c:pt idx="620">
                  <c:v>3834886.35</c:v>
                </c:pt>
                <c:pt idx="621">
                  <c:v>#N/A</c:v>
                </c:pt>
                <c:pt idx="622">
                  <c:v>5204052.72</c:v>
                </c:pt>
                <c:pt idx="623">
                  <c:v>4385105.1900000004</c:v>
                </c:pt>
                <c:pt idx="624">
                  <c:v>3922559.06</c:v>
                </c:pt>
                <c:pt idx="625">
                  <c:v>5121359.95</c:v>
                </c:pt>
                <c:pt idx="626">
                  <c:v>5742810.9199999999</c:v>
                </c:pt>
                <c:pt idx="627">
                  <c:v>#N/A</c:v>
                </c:pt>
                <c:pt idx="628">
                  <c:v>#N/A</c:v>
                </c:pt>
                <c:pt idx="629">
                  <c:v>#N/A</c:v>
                </c:pt>
                <c:pt idx="630">
                  <c:v>6796983.6699999999</c:v>
                </c:pt>
                <c:pt idx="631">
                  <c:v>7818648.6299999999</c:v>
                </c:pt>
                <c:pt idx="632">
                  <c:v>7633954.9299999997</c:v>
                </c:pt>
                <c:pt idx="633">
                  <c:v>4919209.16</c:v>
                </c:pt>
                <c:pt idx="634">
                  <c:v>3994598.63</c:v>
                </c:pt>
                <c:pt idx="635">
                  <c:v>#N/A</c:v>
                </c:pt>
                <c:pt idx="636">
                  <c:v>8833010.9399999995</c:v>
                </c:pt>
                <c:pt idx="637">
                  <c:v>5178766.9800000004</c:v>
                </c:pt>
                <c:pt idx="638">
                  <c:v>9544997.1799999997</c:v>
                </c:pt>
                <c:pt idx="639">
                  <c:v>4083751.95</c:v>
                </c:pt>
                <c:pt idx="640">
                  <c:v>4645616.75</c:v>
                </c:pt>
                <c:pt idx="641">
                  <c:v>8662529.7699999996</c:v>
                </c:pt>
                <c:pt idx="642">
                  <c:v>#N/A</c:v>
                </c:pt>
                <c:pt idx="643">
                  <c:v>7245126.2400000002</c:v>
                </c:pt>
                <c:pt idx="644">
                  <c:v>4519467.1900000004</c:v>
                </c:pt>
                <c:pt idx="645">
                  <c:v>4296073.8099999996</c:v>
                </c:pt>
                <c:pt idx="646">
                  <c:v>4357427</c:v>
                </c:pt>
                <c:pt idx="647">
                  <c:v>3809634.89</c:v>
                </c:pt>
                <c:pt idx="648">
                  <c:v>#N/A</c:v>
                </c:pt>
                <c:pt idx="649">
                  <c:v>4161452.22</c:v>
                </c:pt>
                <c:pt idx="650">
                  <c:v>#N/A</c:v>
                </c:pt>
                <c:pt idx="651">
                  <c:v>4498838.82</c:v>
                </c:pt>
                <c:pt idx="652">
                  <c:v>#N/A</c:v>
                </c:pt>
                <c:pt idx="653">
                  <c:v>5949929.0999999996</c:v>
                </c:pt>
                <c:pt idx="654">
                  <c:v>5468575.21</c:v>
                </c:pt>
                <c:pt idx="655">
                  <c:v>#N/A</c:v>
                </c:pt>
                <c:pt idx="656">
                  <c:v>#N/A</c:v>
                </c:pt>
                <c:pt idx="657">
                  <c:v>5253020.6100000003</c:v>
                </c:pt>
                <c:pt idx="658">
                  <c:v>5236510.95</c:v>
                </c:pt>
                <c:pt idx="659">
                  <c:v>4604323.58</c:v>
                </c:pt>
                <c:pt idx="660">
                  <c:v>#N/A</c:v>
                </c:pt>
                <c:pt idx="661">
                  <c:v>4245496.2</c:v>
                </c:pt>
                <c:pt idx="662">
                  <c:v>4401346.58</c:v>
                </c:pt>
                <c:pt idx="663">
                  <c:v>6013866.0499999998</c:v>
                </c:pt>
                <c:pt idx="664">
                  <c:v>5763238.21</c:v>
                </c:pt>
                <c:pt idx="665">
                  <c:v>8007770.9299999997</c:v>
                </c:pt>
                <c:pt idx="666">
                  <c:v>6471604.2400000002</c:v>
                </c:pt>
                <c:pt idx="667">
                  <c:v>#N/A</c:v>
                </c:pt>
                <c:pt idx="668">
                  <c:v>4666039.6399999997</c:v>
                </c:pt>
                <c:pt idx="669">
                  <c:v>#N/A</c:v>
                </c:pt>
                <c:pt idx="670">
                  <c:v>4408821.43</c:v>
                </c:pt>
                <c:pt idx="671">
                  <c:v>5731631.8899999997</c:v>
                </c:pt>
                <c:pt idx="672">
                  <c:v>6145134.04</c:v>
                </c:pt>
                <c:pt idx="673">
                  <c:v>4036130.49</c:v>
                </c:pt>
                <c:pt idx="674">
                  <c:v>#N/A</c:v>
                </c:pt>
                <c:pt idx="675">
                  <c:v>#N/A</c:v>
                </c:pt>
                <c:pt idx="676">
                  <c:v>3895860.23</c:v>
                </c:pt>
                <c:pt idx="677">
                  <c:v>4262906.04</c:v>
                </c:pt>
                <c:pt idx="678">
                  <c:v>4602535.09</c:v>
                </c:pt>
                <c:pt idx="679">
                  <c:v>7592416.5899999999</c:v>
                </c:pt>
                <c:pt idx="680">
                  <c:v>#N/A</c:v>
                </c:pt>
                <c:pt idx="681">
                  <c:v>3254899.25</c:v>
                </c:pt>
                <c:pt idx="682">
                  <c:v>#N/A</c:v>
                </c:pt>
                <c:pt idx="683">
                  <c:v>#N/A</c:v>
                </c:pt>
                <c:pt idx="684">
                  <c:v>#N/A</c:v>
                </c:pt>
                <c:pt idx="685">
                  <c:v>7655546.96</c:v>
                </c:pt>
                <c:pt idx="686">
                  <c:v>4649376.29</c:v>
                </c:pt>
                <c:pt idx="687">
                  <c:v>5744504.3799999999</c:v>
                </c:pt>
                <c:pt idx="688">
                  <c:v>4415566.33</c:v>
                </c:pt>
                <c:pt idx="689">
                  <c:v>6270509.1299999999</c:v>
                </c:pt>
                <c:pt idx="690">
                  <c:v>#N/A</c:v>
                </c:pt>
                <c:pt idx="691">
                  <c:v>#N/A</c:v>
                </c:pt>
                <c:pt idx="692">
                  <c:v>#N/A</c:v>
                </c:pt>
                <c:pt idx="693">
                  <c:v>#N/A</c:v>
                </c:pt>
                <c:pt idx="694">
                  <c:v>#N/A</c:v>
                </c:pt>
                <c:pt idx="695">
                  <c:v>4321511.6399999997</c:v>
                </c:pt>
                <c:pt idx="696">
                  <c:v>4123466</c:v>
                </c:pt>
                <c:pt idx="697">
                  <c:v>#N/A</c:v>
                </c:pt>
                <c:pt idx="698">
                  <c:v>6605488.2699999996</c:v>
                </c:pt>
                <c:pt idx="699">
                  <c:v>4638213.3600000003</c:v>
                </c:pt>
                <c:pt idx="700">
                  <c:v>#N/A</c:v>
                </c:pt>
                <c:pt idx="701">
                  <c:v>3899068.19</c:v>
                </c:pt>
                <c:pt idx="702">
                  <c:v>4323160.29</c:v>
                </c:pt>
                <c:pt idx="703">
                  <c:v>1638707.44</c:v>
                </c:pt>
                <c:pt idx="704">
                  <c:v>5823472.1699999999</c:v>
                </c:pt>
                <c:pt idx="705">
                  <c:v>4515112.29</c:v>
                </c:pt>
                <c:pt idx="706">
                  <c:v>2127870.7400000002</c:v>
                </c:pt>
                <c:pt idx="707">
                  <c:v>#N/A</c:v>
                </c:pt>
                <c:pt idx="708">
                  <c:v>#N/A</c:v>
                </c:pt>
                <c:pt idx="709">
                  <c:v>4380184.2699999996</c:v>
                </c:pt>
                <c:pt idx="710">
                  <c:v>6902638.9900000002</c:v>
                </c:pt>
                <c:pt idx="711">
                  <c:v>4672033.63</c:v>
                </c:pt>
                <c:pt idx="712">
                  <c:v>#N/A</c:v>
                </c:pt>
                <c:pt idx="713">
                  <c:v>5506035.71</c:v>
                </c:pt>
                <c:pt idx="714">
                  <c:v>4446638.5199999996</c:v>
                </c:pt>
                <c:pt idx="715">
                  <c:v>6350095.7199999997</c:v>
                </c:pt>
                <c:pt idx="716">
                  <c:v>#N/A</c:v>
                </c:pt>
                <c:pt idx="717">
                  <c:v>4402984.28</c:v>
                </c:pt>
                <c:pt idx="718">
                  <c:v>#N/A</c:v>
                </c:pt>
                <c:pt idx="719">
                  <c:v>4861974.63</c:v>
                </c:pt>
                <c:pt idx="720">
                  <c:v>7184605.3899999997</c:v>
                </c:pt>
                <c:pt idx="721">
                  <c:v>#N/A</c:v>
                </c:pt>
                <c:pt idx="722">
                  <c:v>#N/A</c:v>
                </c:pt>
                <c:pt idx="723">
                  <c:v>4177863.52</c:v>
                </c:pt>
                <c:pt idx="724">
                  <c:v>7954887.5199999996</c:v>
                </c:pt>
                <c:pt idx="725">
                  <c:v>6803825.6799999997</c:v>
                </c:pt>
                <c:pt idx="726">
                  <c:v>#N/A</c:v>
                </c:pt>
                <c:pt idx="727">
                  <c:v>#N/A</c:v>
                </c:pt>
                <c:pt idx="728">
                  <c:v>7712295.8700000001</c:v>
                </c:pt>
                <c:pt idx="729">
                  <c:v>#N/A</c:v>
                </c:pt>
                <c:pt idx="730">
                  <c:v>4364350.5</c:v>
                </c:pt>
                <c:pt idx="731">
                  <c:v>#N/A</c:v>
                </c:pt>
                <c:pt idx="732">
                  <c:v>#N/A</c:v>
                </c:pt>
                <c:pt idx="733">
                  <c:v>#N/A</c:v>
                </c:pt>
                <c:pt idx="734">
                  <c:v>#N/A</c:v>
                </c:pt>
                <c:pt idx="735">
                  <c:v>4762160.92</c:v>
                </c:pt>
                <c:pt idx="736">
                  <c:v>#N/A</c:v>
                </c:pt>
                <c:pt idx="737">
                  <c:v>4859317.8499999996</c:v>
                </c:pt>
                <c:pt idx="738">
                  <c:v>#N/A</c:v>
                </c:pt>
                <c:pt idx="739">
                  <c:v>6624312.5499999998</c:v>
                </c:pt>
                <c:pt idx="740">
                  <c:v>#N/A</c:v>
                </c:pt>
                <c:pt idx="741">
                  <c:v>#N/A</c:v>
                </c:pt>
                <c:pt idx="742">
                  <c:v>#N/A</c:v>
                </c:pt>
                <c:pt idx="743">
                  <c:v>4551816.4000000004</c:v>
                </c:pt>
                <c:pt idx="744">
                  <c:v>#N/A</c:v>
                </c:pt>
                <c:pt idx="745">
                  <c:v>5904501.9000000004</c:v>
                </c:pt>
                <c:pt idx="746">
                  <c:v>4458447.47</c:v>
                </c:pt>
                <c:pt idx="747">
                  <c:v>6966310.6699999999</c:v>
                </c:pt>
                <c:pt idx="748">
                  <c:v>6186394.3799999999</c:v>
                </c:pt>
                <c:pt idx="749">
                  <c:v>#N/A</c:v>
                </c:pt>
                <c:pt idx="750">
                  <c:v>#N/A</c:v>
                </c:pt>
                <c:pt idx="751">
                  <c:v>#N/A</c:v>
                </c:pt>
                <c:pt idx="752">
                  <c:v>3939168.94</c:v>
                </c:pt>
                <c:pt idx="753">
                  <c:v>#N/A</c:v>
                </c:pt>
                <c:pt idx="754">
                  <c:v>#N/A</c:v>
                </c:pt>
                <c:pt idx="755">
                  <c:v>#N/A</c:v>
                </c:pt>
                <c:pt idx="756">
                  <c:v>#N/A</c:v>
                </c:pt>
                <c:pt idx="757">
                  <c:v>#N/A</c:v>
                </c:pt>
                <c:pt idx="758">
                  <c:v>#N/A</c:v>
                </c:pt>
                <c:pt idx="759">
                  <c:v>5130873.55</c:v>
                </c:pt>
                <c:pt idx="760">
                  <c:v>#N/A</c:v>
                </c:pt>
                <c:pt idx="761">
                  <c:v>5916942.3600000003</c:v>
                </c:pt>
                <c:pt idx="762">
                  <c:v>4068629.7</c:v>
                </c:pt>
                <c:pt idx="763">
                  <c:v>5238627.3600000003</c:v>
                </c:pt>
                <c:pt idx="764">
                  <c:v>5575607.5300000003</c:v>
                </c:pt>
                <c:pt idx="765">
                  <c:v>#N/A</c:v>
                </c:pt>
                <c:pt idx="766">
                  <c:v>#N/A</c:v>
                </c:pt>
                <c:pt idx="767">
                  <c:v>4248731.6900000004</c:v>
                </c:pt>
                <c:pt idx="768">
                  <c:v>#N/A</c:v>
                </c:pt>
                <c:pt idx="769">
                  <c:v>#N/A</c:v>
                </c:pt>
                <c:pt idx="770">
                  <c:v>4083093.26</c:v>
                </c:pt>
                <c:pt idx="771">
                  <c:v>#N/A</c:v>
                </c:pt>
                <c:pt idx="772">
                  <c:v>5508952.8099999996</c:v>
                </c:pt>
                <c:pt idx="773">
                  <c:v>#N/A</c:v>
                </c:pt>
                <c:pt idx="774">
                  <c:v>#N/A</c:v>
                </c:pt>
                <c:pt idx="775">
                  <c:v>5683236.3799999999</c:v>
                </c:pt>
                <c:pt idx="776">
                  <c:v>5024686.66</c:v>
                </c:pt>
                <c:pt idx="777">
                  <c:v>#N/A</c:v>
                </c:pt>
                <c:pt idx="778">
                  <c:v>6736439.04</c:v>
                </c:pt>
                <c:pt idx="779">
                  <c:v>#N/A</c:v>
                </c:pt>
                <c:pt idx="780">
                  <c:v>6667371.6600000001</c:v>
                </c:pt>
                <c:pt idx="781">
                  <c:v>#N/A</c:v>
                </c:pt>
                <c:pt idx="782">
                  <c:v>4390259.57</c:v>
                </c:pt>
                <c:pt idx="783">
                  <c:v>6503652.0499999998</c:v>
                </c:pt>
                <c:pt idx="784">
                  <c:v>#N/A</c:v>
                </c:pt>
                <c:pt idx="785">
                  <c:v>#N/A</c:v>
                </c:pt>
                <c:pt idx="786">
                  <c:v>4908512.38</c:v>
                </c:pt>
                <c:pt idx="787">
                  <c:v>#N/A</c:v>
                </c:pt>
                <c:pt idx="788">
                  <c:v>#N/A</c:v>
                </c:pt>
                <c:pt idx="789">
                  <c:v>4128305.31</c:v>
                </c:pt>
                <c:pt idx="790">
                  <c:v>8701267.0899999999</c:v>
                </c:pt>
                <c:pt idx="791">
                  <c:v>#N/A</c:v>
                </c:pt>
                <c:pt idx="792">
                  <c:v>5285445.43</c:v>
                </c:pt>
                <c:pt idx="793">
                  <c:v>5388720.6600000001</c:v>
                </c:pt>
                <c:pt idx="794">
                  <c:v>#N/A</c:v>
                </c:pt>
                <c:pt idx="795">
                  <c:v>5757388.1799999997</c:v>
                </c:pt>
                <c:pt idx="796">
                  <c:v>#N/A</c:v>
                </c:pt>
                <c:pt idx="797">
                  <c:v>#N/A</c:v>
                </c:pt>
                <c:pt idx="798">
                  <c:v>6649913.75</c:v>
                </c:pt>
                <c:pt idx="799">
                  <c:v>4505334.53</c:v>
                </c:pt>
                <c:pt idx="800">
                  <c:v>4306925.84</c:v>
                </c:pt>
                <c:pt idx="801">
                  <c:v>4886199.95</c:v>
                </c:pt>
                <c:pt idx="802">
                  <c:v>4491305.4400000004</c:v>
                </c:pt>
                <c:pt idx="803">
                  <c:v>6363461.0300000003</c:v>
                </c:pt>
                <c:pt idx="804">
                  <c:v>10869101.1</c:v>
                </c:pt>
                <c:pt idx="805">
                  <c:v>6401348.1600000001</c:v>
                </c:pt>
                <c:pt idx="806">
                  <c:v>5018640.62</c:v>
                </c:pt>
                <c:pt idx="807">
                  <c:v>#N/A</c:v>
                </c:pt>
                <c:pt idx="808">
                  <c:v>#N/A</c:v>
                </c:pt>
                <c:pt idx="809">
                  <c:v>4879893.1100000003</c:v>
                </c:pt>
                <c:pt idx="810">
                  <c:v>#N/A</c:v>
                </c:pt>
                <c:pt idx="811">
                  <c:v>#N/A</c:v>
                </c:pt>
                <c:pt idx="812">
                  <c:v>6371665.0999999996</c:v>
                </c:pt>
                <c:pt idx="813">
                  <c:v>5036678.99</c:v>
                </c:pt>
                <c:pt idx="814">
                  <c:v>5424688.4800000004</c:v>
                </c:pt>
                <c:pt idx="815">
                  <c:v>#N/A</c:v>
                </c:pt>
                <c:pt idx="816">
                  <c:v>#N/A</c:v>
                </c:pt>
                <c:pt idx="817">
                  <c:v>5819265.0499999998</c:v>
                </c:pt>
                <c:pt idx="818">
                  <c:v>6617272.7800000003</c:v>
                </c:pt>
                <c:pt idx="819">
                  <c:v>5221833.46</c:v>
                </c:pt>
                <c:pt idx="820">
                  <c:v>#N/A</c:v>
                </c:pt>
                <c:pt idx="821">
                  <c:v>#N/A</c:v>
                </c:pt>
                <c:pt idx="822">
                  <c:v>7344982.4000000004</c:v>
                </c:pt>
                <c:pt idx="823">
                  <c:v>#N/A</c:v>
                </c:pt>
                <c:pt idx="824">
                  <c:v>3850630.91</c:v>
                </c:pt>
                <c:pt idx="825">
                  <c:v>#N/A</c:v>
                </c:pt>
                <c:pt idx="826">
                  <c:v>4362686.1500000004</c:v>
                </c:pt>
                <c:pt idx="827">
                  <c:v>5889203.4900000002</c:v>
                </c:pt>
                <c:pt idx="828">
                  <c:v>6823454.8600000003</c:v>
                </c:pt>
                <c:pt idx="829">
                  <c:v>1938472.5</c:v>
                </c:pt>
                <c:pt idx="830">
                  <c:v>#N/A</c:v>
                </c:pt>
                <c:pt idx="831">
                  <c:v>#N/A</c:v>
                </c:pt>
                <c:pt idx="832">
                  <c:v>#N/A</c:v>
                </c:pt>
                <c:pt idx="833">
                  <c:v>#N/A</c:v>
                </c:pt>
                <c:pt idx="834">
                  <c:v>#N/A</c:v>
                </c:pt>
                <c:pt idx="835">
                  <c:v>415663.65</c:v>
                </c:pt>
                <c:pt idx="836">
                  <c:v>#N/A</c:v>
                </c:pt>
                <c:pt idx="837">
                  <c:v>4299102.42</c:v>
                </c:pt>
                <c:pt idx="838">
                  <c:v>7183551.9800000004</c:v>
                </c:pt>
                <c:pt idx="839">
                  <c:v>#N/A</c:v>
                </c:pt>
                <c:pt idx="840">
                  <c:v>7222599.2400000002</c:v>
                </c:pt>
                <c:pt idx="841">
                  <c:v>#N/A</c:v>
                </c:pt>
                <c:pt idx="842">
                  <c:v>4505105.24</c:v>
                </c:pt>
                <c:pt idx="843">
                  <c:v>#N/A</c:v>
                </c:pt>
                <c:pt idx="844">
                  <c:v>5579893.7599999998</c:v>
                </c:pt>
                <c:pt idx="845">
                  <c:v>#N/A</c:v>
                </c:pt>
                <c:pt idx="846">
                  <c:v>6387202.5</c:v>
                </c:pt>
                <c:pt idx="847">
                  <c:v>#N/A</c:v>
                </c:pt>
                <c:pt idx="848">
                  <c:v>#N/A</c:v>
                </c:pt>
                <c:pt idx="849">
                  <c:v>6688379.0599999996</c:v>
                </c:pt>
                <c:pt idx="850">
                  <c:v>#N/A</c:v>
                </c:pt>
                <c:pt idx="851">
                  <c:v>4157735.3</c:v>
                </c:pt>
                <c:pt idx="852">
                  <c:v>4510084.45</c:v>
                </c:pt>
                <c:pt idx="853">
                  <c:v>5883007.6900000004</c:v>
                </c:pt>
                <c:pt idx="854">
                  <c:v>#N/A</c:v>
                </c:pt>
                <c:pt idx="855">
                  <c:v>#N/A</c:v>
                </c:pt>
                <c:pt idx="856">
                  <c:v>4294121.07</c:v>
                </c:pt>
                <c:pt idx="857">
                  <c:v>4515537.82</c:v>
                </c:pt>
                <c:pt idx="858">
                  <c:v>4887651.6399999997</c:v>
                </c:pt>
                <c:pt idx="859">
                  <c:v>#N/A</c:v>
                </c:pt>
                <c:pt idx="860">
                  <c:v>#N/A</c:v>
                </c:pt>
                <c:pt idx="861">
                  <c:v>#N/A</c:v>
                </c:pt>
                <c:pt idx="862">
                  <c:v>5987803.7400000002</c:v>
                </c:pt>
                <c:pt idx="863">
                  <c:v>#N/A</c:v>
                </c:pt>
                <c:pt idx="864">
                  <c:v>#N/A</c:v>
                </c:pt>
                <c:pt idx="865">
                  <c:v>#N/A</c:v>
                </c:pt>
                <c:pt idx="866">
                  <c:v>#N/A</c:v>
                </c:pt>
                <c:pt idx="867">
                  <c:v>#N/A</c:v>
                </c:pt>
                <c:pt idx="868">
                  <c:v>#N/A</c:v>
                </c:pt>
                <c:pt idx="869">
                  <c:v>4727267.12</c:v>
                </c:pt>
                <c:pt idx="870">
                  <c:v>4821152.04</c:v>
                </c:pt>
                <c:pt idx="871">
                  <c:v>5159201.66</c:v>
                </c:pt>
                <c:pt idx="872">
                  <c:v>5974066.3300000001</c:v>
                </c:pt>
                <c:pt idx="873">
                  <c:v>3968735.44</c:v>
                </c:pt>
                <c:pt idx="874">
                  <c:v>7617622.9400000004</c:v>
                </c:pt>
                <c:pt idx="875">
                  <c:v>4491556.1399999997</c:v>
                </c:pt>
                <c:pt idx="876">
                  <c:v>#N/A</c:v>
                </c:pt>
                <c:pt idx="877">
                  <c:v>4890906.3899999997</c:v>
                </c:pt>
                <c:pt idx="878">
                  <c:v>6914338.6699999999</c:v>
                </c:pt>
                <c:pt idx="879">
                  <c:v>5342939.41</c:v>
                </c:pt>
                <c:pt idx="880">
                  <c:v>6103413.29</c:v>
                </c:pt>
                <c:pt idx="881">
                  <c:v>#N/A</c:v>
                </c:pt>
                <c:pt idx="882">
                  <c:v>9198206.3300000001</c:v>
                </c:pt>
                <c:pt idx="883">
                  <c:v>5931251.3799999999</c:v>
                </c:pt>
                <c:pt idx="884">
                  <c:v>7832472.6600000001</c:v>
                </c:pt>
                <c:pt idx="885">
                  <c:v>4985636.17</c:v>
                </c:pt>
                <c:pt idx="886">
                  <c:v>6165132.7699999996</c:v>
                </c:pt>
                <c:pt idx="887">
                  <c:v>#N/A</c:v>
                </c:pt>
                <c:pt idx="888">
                  <c:v>8606412.3200000003</c:v>
                </c:pt>
                <c:pt idx="889">
                  <c:v>3868631.06</c:v>
                </c:pt>
                <c:pt idx="890">
                  <c:v>#N/A</c:v>
                </c:pt>
                <c:pt idx="891">
                  <c:v>#N/A</c:v>
                </c:pt>
                <c:pt idx="892">
                  <c:v>#N/A</c:v>
                </c:pt>
                <c:pt idx="893">
                  <c:v>4539151.33</c:v>
                </c:pt>
                <c:pt idx="894">
                  <c:v>4054152.77</c:v>
                </c:pt>
                <c:pt idx="895">
                  <c:v>4218905.5</c:v>
                </c:pt>
                <c:pt idx="896">
                  <c:v>#N/A</c:v>
                </c:pt>
                <c:pt idx="897">
                  <c:v>6319832.79</c:v>
                </c:pt>
                <c:pt idx="898">
                  <c:v>#N/A</c:v>
                </c:pt>
                <c:pt idx="899">
                  <c:v>#N/A</c:v>
                </c:pt>
                <c:pt idx="900">
                  <c:v>6910968.2999999998</c:v>
                </c:pt>
                <c:pt idx="901">
                  <c:v>#N/A</c:v>
                </c:pt>
                <c:pt idx="902">
                  <c:v>#N/A</c:v>
                </c:pt>
                <c:pt idx="903">
                  <c:v>4681764.26</c:v>
                </c:pt>
                <c:pt idx="904">
                  <c:v>#N/A</c:v>
                </c:pt>
                <c:pt idx="905">
                  <c:v>#N/A</c:v>
                </c:pt>
                <c:pt idx="906">
                  <c:v>#N/A</c:v>
                </c:pt>
                <c:pt idx="907">
                  <c:v>5334742.29</c:v>
                </c:pt>
                <c:pt idx="908">
                  <c:v>4118312.1</c:v>
                </c:pt>
                <c:pt idx="909">
                  <c:v>2309345.3199999998</c:v>
                </c:pt>
                <c:pt idx="910">
                  <c:v>#N/A</c:v>
                </c:pt>
                <c:pt idx="911">
                  <c:v>4057418.12</c:v>
                </c:pt>
                <c:pt idx="912">
                  <c:v>#N/A</c:v>
                </c:pt>
                <c:pt idx="913">
                  <c:v>4887546.51</c:v>
                </c:pt>
                <c:pt idx="914">
                  <c:v>4940211.26</c:v>
                </c:pt>
                <c:pt idx="915">
                  <c:v>6555657.3300000001</c:v>
                </c:pt>
                <c:pt idx="916">
                  <c:v>5647178.1200000001</c:v>
                </c:pt>
                <c:pt idx="917">
                  <c:v>6588341.8099999996</c:v>
                </c:pt>
                <c:pt idx="918">
                  <c:v>#N/A</c:v>
                </c:pt>
                <c:pt idx="919">
                  <c:v>4357655.71</c:v>
                </c:pt>
                <c:pt idx="920">
                  <c:v>#N/A</c:v>
                </c:pt>
                <c:pt idx="921">
                  <c:v>4379096.92</c:v>
                </c:pt>
                <c:pt idx="922">
                  <c:v>8251925.1299999999</c:v>
                </c:pt>
                <c:pt idx="923">
                  <c:v>5133189.82</c:v>
                </c:pt>
                <c:pt idx="924">
                  <c:v>5021740.9800000004</c:v>
                </c:pt>
                <c:pt idx="925">
                  <c:v>4279254.8499999996</c:v>
                </c:pt>
                <c:pt idx="926">
                  <c:v>5259295.08</c:v>
                </c:pt>
                <c:pt idx="927">
                  <c:v>#N/A</c:v>
                </c:pt>
                <c:pt idx="928">
                  <c:v>4692120.18</c:v>
                </c:pt>
                <c:pt idx="929">
                  <c:v>7879017.6900000004</c:v>
                </c:pt>
                <c:pt idx="930">
                  <c:v>#N/A</c:v>
                </c:pt>
                <c:pt idx="931">
                  <c:v>4481516.53</c:v>
                </c:pt>
                <c:pt idx="932">
                  <c:v>4137907.18</c:v>
                </c:pt>
                <c:pt idx="933">
                  <c:v>8866642.3800000008</c:v>
                </c:pt>
                <c:pt idx="934">
                  <c:v>4995466.57</c:v>
                </c:pt>
                <c:pt idx="935">
                  <c:v>4109589.89</c:v>
                </c:pt>
                <c:pt idx="936">
                  <c:v>#N/A</c:v>
                </c:pt>
                <c:pt idx="937">
                  <c:v>#N/A</c:v>
                </c:pt>
                <c:pt idx="938">
                  <c:v>4960210.05</c:v>
                </c:pt>
                <c:pt idx="939">
                  <c:v>4562047.87</c:v>
                </c:pt>
                <c:pt idx="940">
                  <c:v>#N/A</c:v>
                </c:pt>
                <c:pt idx="941">
                  <c:v>#N/A</c:v>
                </c:pt>
                <c:pt idx="942">
                  <c:v>4452035.53</c:v>
                </c:pt>
                <c:pt idx="943">
                  <c:v>7198862.04</c:v>
                </c:pt>
                <c:pt idx="944">
                  <c:v>#N/A</c:v>
                </c:pt>
                <c:pt idx="945">
                  <c:v>#N/A</c:v>
                </c:pt>
                <c:pt idx="946">
                  <c:v>7479812.5099999998</c:v>
                </c:pt>
                <c:pt idx="947">
                  <c:v>#N/A</c:v>
                </c:pt>
                <c:pt idx="948">
                  <c:v>#N/A</c:v>
                </c:pt>
                <c:pt idx="949">
                  <c:v>5045210.12</c:v>
                </c:pt>
                <c:pt idx="950">
                  <c:v>3868138.37</c:v>
                </c:pt>
                <c:pt idx="951">
                  <c:v>#N/A</c:v>
                </c:pt>
                <c:pt idx="952">
                  <c:v>4987015.33</c:v>
                </c:pt>
                <c:pt idx="953">
                  <c:v>4517857.16</c:v>
                </c:pt>
                <c:pt idx="954">
                  <c:v>6196354.7199999997</c:v>
                </c:pt>
                <c:pt idx="955">
                  <c:v>4375918.93</c:v>
                </c:pt>
                <c:pt idx="956">
                  <c:v>#N/A</c:v>
                </c:pt>
                <c:pt idx="957">
                  <c:v>#N/A</c:v>
                </c:pt>
                <c:pt idx="958">
                  <c:v>5617420.2400000002</c:v>
                </c:pt>
                <c:pt idx="959">
                  <c:v>#N/A</c:v>
                </c:pt>
                <c:pt idx="960">
                  <c:v>#N/A</c:v>
                </c:pt>
                <c:pt idx="961">
                  <c:v>4721446.26</c:v>
                </c:pt>
                <c:pt idx="962">
                  <c:v>5665024.1699999999</c:v>
                </c:pt>
                <c:pt idx="963">
                  <c:v>3841434.5</c:v>
                </c:pt>
                <c:pt idx="964">
                  <c:v>#N/A</c:v>
                </c:pt>
                <c:pt idx="965">
                  <c:v>#N/A</c:v>
                </c:pt>
                <c:pt idx="966">
                  <c:v>6335458.21</c:v>
                </c:pt>
                <c:pt idx="967">
                  <c:v>#N/A</c:v>
                </c:pt>
                <c:pt idx="968">
                  <c:v>#N/A</c:v>
                </c:pt>
                <c:pt idx="969">
                  <c:v>#N/A</c:v>
                </c:pt>
                <c:pt idx="970">
                  <c:v>#N/A</c:v>
                </c:pt>
                <c:pt idx="971">
                  <c:v>5741772.7199999997</c:v>
                </c:pt>
                <c:pt idx="972">
                  <c:v>#N/A</c:v>
                </c:pt>
                <c:pt idx="973">
                  <c:v>4595020.55</c:v>
                </c:pt>
                <c:pt idx="974">
                  <c:v>#N/A</c:v>
                </c:pt>
                <c:pt idx="975">
                  <c:v>6238539.1900000004</c:v>
                </c:pt>
                <c:pt idx="976">
                  <c:v>7289795.29</c:v>
                </c:pt>
                <c:pt idx="977">
                  <c:v>6819373.1600000001</c:v>
                </c:pt>
                <c:pt idx="978">
                  <c:v>#N/A</c:v>
                </c:pt>
                <c:pt idx="979">
                  <c:v>#N/A</c:v>
                </c:pt>
                <c:pt idx="980">
                  <c:v>#N/A</c:v>
                </c:pt>
                <c:pt idx="981">
                  <c:v>4309359.38</c:v>
                </c:pt>
                <c:pt idx="982">
                  <c:v>5411675.29</c:v>
                </c:pt>
                <c:pt idx="983">
                  <c:v>3995152.32</c:v>
                </c:pt>
                <c:pt idx="984">
                  <c:v>6994753.1200000001</c:v>
                </c:pt>
                <c:pt idx="985">
                  <c:v>6527308.2599999998</c:v>
                </c:pt>
                <c:pt idx="986">
                  <c:v>5459810.3300000001</c:v>
                </c:pt>
                <c:pt idx="987">
                  <c:v>6403269.5300000003</c:v>
                </c:pt>
                <c:pt idx="988">
                  <c:v>6460233.9800000004</c:v>
                </c:pt>
                <c:pt idx="989">
                  <c:v>#N/A</c:v>
                </c:pt>
                <c:pt idx="990">
                  <c:v>4004040.01</c:v>
                </c:pt>
                <c:pt idx="991">
                  <c:v>6364909.9699999997</c:v>
                </c:pt>
                <c:pt idx="992">
                  <c:v>4355504.34</c:v>
                </c:pt>
                <c:pt idx="993">
                  <c:v>4951177.7300000004</c:v>
                </c:pt>
                <c:pt idx="994">
                  <c:v>#N/A</c:v>
                </c:pt>
                <c:pt idx="995">
                  <c:v>4755994.87</c:v>
                </c:pt>
                <c:pt idx="996">
                  <c:v>5152110.43</c:v>
                </c:pt>
                <c:pt idx="997">
                  <c:v>#N/A</c:v>
                </c:pt>
                <c:pt idx="998">
                  <c:v>#N/A</c:v>
                </c:pt>
                <c:pt idx="999">
                  <c:v>#N/A</c:v>
                </c:pt>
              </c:numCache>
            </c:numRef>
          </c:yVal>
          <c:smooth val="0"/>
          <c:extLst>
            <c:ext xmlns:c16="http://schemas.microsoft.com/office/drawing/2014/chart" uri="{C3380CC4-5D6E-409C-BE32-E72D297353CC}">
              <c16:uniqueId val="{00000000-807B-8C4B-8F13-37F9C4938071}"/>
            </c:ext>
          </c:extLst>
        </c:ser>
        <c:ser>
          <c:idx val="0"/>
          <c:order val="1"/>
          <c:tx>
            <c:v>Blue</c:v>
          </c:tx>
          <c:spPr>
            <a:ln w="25400" cap="rnd">
              <a:noFill/>
              <a:round/>
            </a:ln>
            <a:effectLst/>
          </c:spPr>
          <c:marker>
            <c:symbol val="circle"/>
            <c:size val="5"/>
            <c:spPr>
              <a:solidFill>
                <a:schemeClr val="accent1"/>
              </a:solidFill>
              <a:ln w="57150">
                <a:solidFill>
                  <a:schemeClr val="accent1"/>
                </a:solidFill>
              </a:ln>
              <a:effectLst/>
            </c:spPr>
          </c:marker>
          <c:xVal>
            <c:numRef>
              <c:f>Chart_Data!$C$2:$C$1001</c:f>
              <c:numCache>
                <c:formatCode>General</c:formatCode>
                <c:ptCount val="1000"/>
                <c:pt idx="0">
                  <c:v>10684526.9</c:v>
                </c:pt>
                <c:pt idx="1">
                  <c:v>9016542.8900000006</c:v>
                </c:pt>
                <c:pt idx="2">
                  <c:v>12456641.640000001</c:v>
                </c:pt>
                <c:pt idx="3">
                  <c:v>7746272.0700000003</c:v>
                </c:pt>
                <c:pt idx="4">
                  <c:v>10725585.460000001</c:v>
                </c:pt>
                <c:pt idx="5">
                  <c:v>7798447.1100000003</c:v>
                </c:pt>
                <c:pt idx="6">
                  <c:v>#N/A</c:v>
                </c:pt>
                <c:pt idx="7">
                  <c:v>8501568.3399999999</c:v>
                </c:pt>
                <c:pt idx="8">
                  <c:v>6329643.96</c:v>
                </c:pt>
                <c:pt idx="9">
                  <c:v>9227504.3100000005</c:v>
                </c:pt>
                <c:pt idx="10">
                  <c:v>#N/A</c:v>
                </c:pt>
                <c:pt idx="11">
                  <c:v>#N/A</c:v>
                </c:pt>
                <c:pt idx="12">
                  <c:v>#N/A</c:v>
                </c:pt>
                <c:pt idx="13">
                  <c:v>#N/A</c:v>
                </c:pt>
                <c:pt idx="14">
                  <c:v>#N/A</c:v>
                </c:pt>
                <c:pt idx="15">
                  <c:v>#N/A</c:v>
                </c:pt>
                <c:pt idx="16">
                  <c:v>6747854.9699999997</c:v>
                </c:pt>
                <c:pt idx="17">
                  <c:v>9526169.6199999992</c:v>
                </c:pt>
                <c:pt idx="18">
                  <c:v>7305864.8899999997</c:v>
                </c:pt>
                <c:pt idx="19">
                  <c:v>#N/A</c:v>
                </c:pt>
                <c:pt idx="20">
                  <c:v>#N/A</c:v>
                </c:pt>
                <c:pt idx="21">
                  <c:v>10329371.27</c:v>
                </c:pt>
                <c:pt idx="22">
                  <c:v>#N/A</c:v>
                </c:pt>
                <c:pt idx="23">
                  <c:v>8719722.9000000004</c:v>
                </c:pt>
                <c:pt idx="24">
                  <c:v>#N/A</c:v>
                </c:pt>
                <c:pt idx="25">
                  <c:v>10376896.73</c:v>
                </c:pt>
                <c:pt idx="26">
                  <c:v>9922154.7899999991</c:v>
                </c:pt>
                <c:pt idx="27">
                  <c:v>#N/A</c:v>
                </c:pt>
                <c:pt idx="28">
                  <c:v>#N/A</c:v>
                </c:pt>
                <c:pt idx="29">
                  <c:v>#N/A</c:v>
                </c:pt>
                <c:pt idx="30">
                  <c:v>#N/A</c:v>
                </c:pt>
                <c:pt idx="31">
                  <c:v>7028879.6100000003</c:v>
                </c:pt>
                <c:pt idx="32">
                  <c:v>#N/A</c:v>
                </c:pt>
                <c:pt idx="33">
                  <c:v>9451942.9800000004</c:v>
                </c:pt>
                <c:pt idx="34">
                  <c:v>#N/A</c:v>
                </c:pt>
                <c:pt idx="35">
                  <c:v>#N/A</c:v>
                </c:pt>
                <c:pt idx="36">
                  <c:v>#N/A</c:v>
                </c:pt>
                <c:pt idx="37">
                  <c:v>#N/A</c:v>
                </c:pt>
                <c:pt idx="38">
                  <c:v>#N/A</c:v>
                </c:pt>
                <c:pt idx="39">
                  <c:v>9423616.5199999996</c:v>
                </c:pt>
                <c:pt idx="40">
                  <c:v>#N/A</c:v>
                </c:pt>
                <c:pt idx="41">
                  <c:v>#N/A</c:v>
                </c:pt>
                <c:pt idx="42">
                  <c:v>#N/A</c:v>
                </c:pt>
                <c:pt idx="43">
                  <c:v>7346281.0099999998</c:v>
                </c:pt>
                <c:pt idx="44">
                  <c:v>#N/A</c:v>
                </c:pt>
                <c:pt idx="45">
                  <c:v>#N/A</c:v>
                </c:pt>
                <c:pt idx="46">
                  <c:v>7789730.1100000003</c:v>
                </c:pt>
                <c:pt idx="47">
                  <c:v>#N/A</c:v>
                </c:pt>
                <c:pt idx="48">
                  <c:v>#N/A</c:v>
                </c:pt>
                <c:pt idx="49">
                  <c:v>#N/A</c:v>
                </c:pt>
                <c:pt idx="50">
                  <c:v>#N/A</c:v>
                </c:pt>
                <c:pt idx="51">
                  <c:v>#N/A</c:v>
                </c:pt>
                <c:pt idx="52">
                  <c:v>#N/A</c:v>
                </c:pt>
                <c:pt idx="53">
                  <c:v>#N/A</c:v>
                </c:pt>
                <c:pt idx="54">
                  <c:v>9849066.9800000004</c:v>
                </c:pt>
                <c:pt idx="55">
                  <c:v>9785981.5999999996</c:v>
                </c:pt>
                <c:pt idx="56">
                  <c:v>#N/A</c:v>
                </c:pt>
                <c:pt idx="57">
                  <c:v>#N/A</c:v>
                </c:pt>
                <c:pt idx="58">
                  <c:v>#N/A</c:v>
                </c:pt>
                <c:pt idx="59">
                  <c:v>#N/A</c:v>
                </c:pt>
                <c:pt idx="60">
                  <c:v>#N/A</c:v>
                </c:pt>
                <c:pt idx="61">
                  <c:v>6231275.3799999999</c:v>
                </c:pt>
                <c:pt idx="62">
                  <c:v>10212233.26</c:v>
                </c:pt>
                <c:pt idx="63">
                  <c:v>6811167.8200000003</c:v>
                </c:pt>
                <c:pt idx="64">
                  <c:v>10609755.550000001</c:v>
                </c:pt>
                <c:pt idx="65">
                  <c:v>10141817.380000001</c:v>
                </c:pt>
                <c:pt idx="66">
                  <c:v>8165222.3600000003</c:v>
                </c:pt>
                <c:pt idx="67">
                  <c:v>#N/A</c:v>
                </c:pt>
                <c:pt idx="68">
                  <c:v>10421179.609999999</c:v>
                </c:pt>
                <c:pt idx="69">
                  <c:v>#N/A</c:v>
                </c:pt>
                <c:pt idx="70">
                  <c:v>12433990.84</c:v>
                </c:pt>
                <c:pt idx="71">
                  <c:v>8822676.6199999992</c:v>
                </c:pt>
                <c:pt idx="72">
                  <c:v>9772570.0199999996</c:v>
                </c:pt>
                <c:pt idx="73">
                  <c:v>7403632.8799999999</c:v>
                </c:pt>
                <c:pt idx="74">
                  <c:v>5627074.0999999996</c:v>
                </c:pt>
                <c:pt idx="75">
                  <c:v>#N/A</c:v>
                </c:pt>
                <c:pt idx="76">
                  <c:v>8374282.5499999998</c:v>
                </c:pt>
                <c:pt idx="77">
                  <c:v>8396546.0099999998</c:v>
                </c:pt>
                <c:pt idx="78">
                  <c:v>11022415.109999999</c:v>
                </c:pt>
                <c:pt idx="79">
                  <c:v>#N/A</c:v>
                </c:pt>
                <c:pt idx="80">
                  <c:v>12919390.75</c:v>
                </c:pt>
                <c:pt idx="81">
                  <c:v>#N/A</c:v>
                </c:pt>
                <c:pt idx="82">
                  <c:v>#N/A</c:v>
                </c:pt>
                <c:pt idx="83">
                  <c:v>#N/A</c:v>
                </c:pt>
                <c:pt idx="84">
                  <c:v>9235777.0299999993</c:v>
                </c:pt>
                <c:pt idx="85">
                  <c:v>10339863.42</c:v>
                </c:pt>
                <c:pt idx="86">
                  <c:v>#N/A</c:v>
                </c:pt>
                <c:pt idx="87">
                  <c:v>#N/A</c:v>
                </c:pt>
                <c:pt idx="88">
                  <c:v>#N/A</c:v>
                </c:pt>
                <c:pt idx="89">
                  <c:v>#N/A</c:v>
                </c:pt>
                <c:pt idx="90">
                  <c:v>#N/A</c:v>
                </c:pt>
                <c:pt idx="91">
                  <c:v>5424720.25</c:v>
                </c:pt>
                <c:pt idx="92">
                  <c:v>10795732.710000001</c:v>
                </c:pt>
                <c:pt idx="93">
                  <c:v>#N/A</c:v>
                </c:pt>
                <c:pt idx="94">
                  <c:v>#N/A</c:v>
                </c:pt>
                <c:pt idx="95">
                  <c:v>#N/A</c:v>
                </c:pt>
                <c:pt idx="96">
                  <c:v>#N/A</c:v>
                </c:pt>
                <c:pt idx="97">
                  <c:v>#N/A</c:v>
                </c:pt>
                <c:pt idx="98">
                  <c:v>#N/A</c:v>
                </c:pt>
                <c:pt idx="99">
                  <c:v>8651649.3000000007</c:v>
                </c:pt>
                <c:pt idx="100">
                  <c:v>#N/A</c:v>
                </c:pt>
                <c:pt idx="101">
                  <c:v>#N/A</c:v>
                </c:pt>
                <c:pt idx="102">
                  <c:v>6352466.04</c:v>
                </c:pt>
                <c:pt idx="103">
                  <c:v>#N/A</c:v>
                </c:pt>
                <c:pt idx="104">
                  <c:v>#N/A</c:v>
                </c:pt>
                <c:pt idx="105">
                  <c:v>#N/A</c:v>
                </c:pt>
                <c:pt idx="106">
                  <c:v>#N/A</c:v>
                </c:pt>
                <c:pt idx="107">
                  <c:v>#N/A</c:v>
                </c:pt>
                <c:pt idx="108">
                  <c:v>#N/A</c:v>
                </c:pt>
                <c:pt idx="109">
                  <c:v>#N/A</c:v>
                </c:pt>
                <c:pt idx="110">
                  <c:v>#N/A</c:v>
                </c:pt>
                <c:pt idx="111">
                  <c:v>#N/A</c:v>
                </c:pt>
                <c:pt idx="112">
                  <c:v>12214067.92</c:v>
                </c:pt>
                <c:pt idx="113">
                  <c:v>9362410.6999999993</c:v>
                </c:pt>
                <c:pt idx="114">
                  <c:v>#N/A</c:v>
                </c:pt>
                <c:pt idx="115">
                  <c:v>#N/A</c:v>
                </c:pt>
                <c:pt idx="116">
                  <c:v>#N/A</c:v>
                </c:pt>
                <c:pt idx="117">
                  <c:v>7201917.9400000004</c:v>
                </c:pt>
                <c:pt idx="118">
                  <c:v>#N/A</c:v>
                </c:pt>
                <c:pt idx="119">
                  <c:v>#N/A</c:v>
                </c:pt>
                <c:pt idx="120">
                  <c:v>#N/A</c:v>
                </c:pt>
                <c:pt idx="121">
                  <c:v>#N/A</c:v>
                </c:pt>
                <c:pt idx="122">
                  <c:v>#N/A</c:v>
                </c:pt>
                <c:pt idx="123">
                  <c:v>#N/A</c:v>
                </c:pt>
                <c:pt idx="124">
                  <c:v>#N/A</c:v>
                </c:pt>
                <c:pt idx="125">
                  <c:v>#N/A</c:v>
                </c:pt>
                <c:pt idx="126">
                  <c:v>#N/A</c:v>
                </c:pt>
                <c:pt idx="127">
                  <c:v>#N/A</c:v>
                </c:pt>
                <c:pt idx="128">
                  <c:v>#N/A</c:v>
                </c:pt>
                <c:pt idx="129">
                  <c:v>12477085.41</c:v>
                </c:pt>
                <c:pt idx="130">
                  <c:v>#N/A</c:v>
                </c:pt>
                <c:pt idx="131">
                  <c:v>11221740.029999999</c:v>
                </c:pt>
                <c:pt idx="132">
                  <c:v>8482410.8200000003</c:v>
                </c:pt>
                <c:pt idx="133">
                  <c:v>#N/A</c:v>
                </c:pt>
                <c:pt idx="134">
                  <c:v>#N/A</c:v>
                </c:pt>
                <c:pt idx="135">
                  <c:v>#N/A</c:v>
                </c:pt>
                <c:pt idx="136">
                  <c:v>#N/A</c:v>
                </c:pt>
                <c:pt idx="137">
                  <c:v>#N/A</c:v>
                </c:pt>
                <c:pt idx="138">
                  <c:v>8109638.25</c:v>
                </c:pt>
                <c:pt idx="139">
                  <c:v>9024010.1099999994</c:v>
                </c:pt>
                <c:pt idx="140">
                  <c:v>13245600.65</c:v>
                </c:pt>
                <c:pt idx="141">
                  <c:v>#N/A</c:v>
                </c:pt>
                <c:pt idx="142">
                  <c:v>#N/A</c:v>
                </c:pt>
                <c:pt idx="143">
                  <c:v>#N/A</c:v>
                </c:pt>
                <c:pt idx="144">
                  <c:v>5908577.1500000004</c:v>
                </c:pt>
                <c:pt idx="145">
                  <c:v>#N/A</c:v>
                </c:pt>
                <c:pt idx="146">
                  <c:v>#N/A</c:v>
                </c:pt>
                <c:pt idx="147">
                  <c:v>#N/A</c:v>
                </c:pt>
                <c:pt idx="148">
                  <c:v>9834266.3800000008</c:v>
                </c:pt>
                <c:pt idx="149">
                  <c:v>9359151.1600000001</c:v>
                </c:pt>
                <c:pt idx="150">
                  <c:v>#N/A</c:v>
                </c:pt>
                <c:pt idx="151">
                  <c:v>#N/A</c:v>
                </c:pt>
                <c:pt idx="152">
                  <c:v>#N/A</c:v>
                </c:pt>
                <c:pt idx="153">
                  <c:v>7002831.8700000001</c:v>
                </c:pt>
                <c:pt idx="154">
                  <c:v>8621836.9199999999</c:v>
                </c:pt>
                <c:pt idx="155">
                  <c:v>#N/A</c:v>
                </c:pt>
                <c:pt idx="156">
                  <c:v>#N/A</c:v>
                </c:pt>
                <c:pt idx="157">
                  <c:v>8800619.9499999993</c:v>
                </c:pt>
                <c:pt idx="158">
                  <c:v>11755980.039999999</c:v>
                </c:pt>
                <c:pt idx="159">
                  <c:v>8388784.0800000001</c:v>
                </c:pt>
                <c:pt idx="160">
                  <c:v>7418921.8099999996</c:v>
                </c:pt>
                <c:pt idx="161">
                  <c:v>#N/A</c:v>
                </c:pt>
                <c:pt idx="162">
                  <c:v>#N/A</c:v>
                </c:pt>
                <c:pt idx="163">
                  <c:v>#N/A</c:v>
                </c:pt>
                <c:pt idx="164">
                  <c:v>#N/A</c:v>
                </c:pt>
                <c:pt idx="165">
                  <c:v>#N/A</c:v>
                </c:pt>
                <c:pt idx="166">
                  <c:v>#N/A</c:v>
                </c:pt>
                <c:pt idx="167">
                  <c:v>8173549.9400000004</c:v>
                </c:pt>
                <c:pt idx="168">
                  <c:v>#N/A</c:v>
                </c:pt>
                <c:pt idx="169">
                  <c:v>#N/A</c:v>
                </c:pt>
                <c:pt idx="170">
                  <c:v>9068409.2100000009</c:v>
                </c:pt>
                <c:pt idx="171">
                  <c:v>9318364.4000000004</c:v>
                </c:pt>
                <c:pt idx="172">
                  <c:v>10992478.48</c:v>
                </c:pt>
                <c:pt idx="173">
                  <c:v>9398946.7100000009</c:v>
                </c:pt>
                <c:pt idx="174">
                  <c:v>6190811.6200000001</c:v>
                </c:pt>
                <c:pt idx="175">
                  <c:v>10932711.9</c:v>
                </c:pt>
                <c:pt idx="176">
                  <c:v>#N/A</c:v>
                </c:pt>
                <c:pt idx="177">
                  <c:v>6812340.3700000001</c:v>
                </c:pt>
                <c:pt idx="178">
                  <c:v>#N/A</c:v>
                </c:pt>
                <c:pt idx="179">
                  <c:v>#N/A</c:v>
                </c:pt>
                <c:pt idx="180">
                  <c:v>7402217.4800000004</c:v>
                </c:pt>
                <c:pt idx="181">
                  <c:v>11210769.07</c:v>
                </c:pt>
                <c:pt idx="182">
                  <c:v>#N/A</c:v>
                </c:pt>
                <c:pt idx="183">
                  <c:v>12554382.66</c:v>
                </c:pt>
                <c:pt idx="184">
                  <c:v>#N/A</c:v>
                </c:pt>
                <c:pt idx="185">
                  <c:v>#N/A</c:v>
                </c:pt>
                <c:pt idx="186">
                  <c:v>11511148.09</c:v>
                </c:pt>
                <c:pt idx="187">
                  <c:v>8800945.7599999998</c:v>
                </c:pt>
                <c:pt idx="188">
                  <c:v>#N/A</c:v>
                </c:pt>
                <c:pt idx="189">
                  <c:v>10935075.109999999</c:v>
                </c:pt>
                <c:pt idx="190">
                  <c:v>11205036.369999999</c:v>
                </c:pt>
                <c:pt idx="191">
                  <c:v>#N/A</c:v>
                </c:pt>
                <c:pt idx="192">
                  <c:v>#N/A</c:v>
                </c:pt>
                <c:pt idx="193">
                  <c:v>14001604.140000001</c:v>
                </c:pt>
                <c:pt idx="194">
                  <c:v>#N/A</c:v>
                </c:pt>
                <c:pt idx="195">
                  <c:v>#N/A</c:v>
                </c:pt>
                <c:pt idx="196">
                  <c:v>#N/A</c:v>
                </c:pt>
                <c:pt idx="197">
                  <c:v>#N/A</c:v>
                </c:pt>
                <c:pt idx="198">
                  <c:v>5501719.4400000004</c:v>
                </c:pt>
                <c:pt idx="199">
                  <c:v>#N/A</c:v>
                </c:pt>
                <c:pt idx="200">
                  <c:v>10274456.59</c:v>
                </c:pt>
                <c:pt idx="201">
                  <c:v>#N/A</c:v>
                </c:pt>
                <c:pt idx="202">
                  <c:v>5166323.97</c:v>
                </c:pt>
                <c:pt idx="203">
                  <c:v>#N/A</c:v>
                </c:pt>
                <c:pt idx="204">
                  <c:v>#N/A</c:v>
                </c:pt>
                <c:pt idx="205">
                  <c:v>10650059.02</c:v>
                </c:pt>
                <c:pt idx="206">
                  <c:v>5307243.1500000004</c:v>
                </c:pt>
                <c:pt idx="207">
                  <c:v>#N/A</c:v>
                </c:pt>
                <c:pt idx="208">
                  <c:v>7266698.4400000004</c:v>
                </c:pt>
                <c:pt idx="209">
                  <c:v>#N/A</c:v>
                </c:pt>
                <c:pt idx="210">
                  <c:v>10805553.74</c:v>
                </c:pt>
                <c:pt idx="211">
                  <c:v>6028951.8600000003</c:v>
                </c:pt>
                <c:pt idx="212">
                  <c:v>#N/A</c:v>
                </c:pt>
                <c:pt idx="213">
                  <c:v>9391015.0899999999</c:v>
                </c:pt>
                <c:pt idx="214">
                  <c:v>10514845.539999999</c:v>
                </c:pt>
                <c:pt idx="215">
                  <c:v>8236758.2599999998</c:v>
                </c:pt>
                <c:pt idx="216">
                  <c:v>#N/A</c:v>
                </c:pt>
                <c:pt idx="217">
                  <c:v>#N/A</c:v>
                </c:pt>
                <c:pt idx="218">
                  <c:v>#N/A</c:v>
                </c:pt>
                <c:pt idx="219">
                  <c:v>9590885.9399999995</c:v>
                </c:pt>
                <c:pt idx="220">
                  <c:v>8492524.4000000004</c:v>
                </c:pt>
                <c:pt idx="221">
                  <c:v>11311771.27</c:v>
                </c:pt>
                <c:pt idx="222">
                  <c:v>8942315.0500000007</c:v>
                </c:pt>
                <c:pt idx="223">
                  <c:v>7858270.9900000002</c:v>
                </c:pt>
                <c:pt idx="224">
                  <c:v>#N/A</c:v>
                </c:pt>
                <c:pt idx="225">
                  <c:v>7529147.7400000002</c:v>
                </c:pt>
                <c:pt idx="226">
                  <c:v>9521726.9199999999</c:v>
                </c:pt>
                <c:pt idx="227">
                  <c:v>#N/A</c:v>
                </c:pt>
                <c:pt idx="228">
                  <c:v>#N/A</c:v>
                </c:pt>
                <c:pt idx="229">
                  <c:v>10249518.01</c:v>
                </c:pt>
                <c:pt idx="230">
                  <c:v>6879765.6900000004</c:v>
                </c:pt>
                <c:pt idx="231">
                  <c:v>15252672.810000001</c:v>
                </c:pt>
                <c:pt idx="232">
                  <c:v>#N/A</c:v>
                </c:pt>
                <c:pt idx="233">
                  <c:v>#N/A</c:v>
                </c:pt>
                <c:pt idx="234">
                  <c:v>7069939.3499999996</c:v>
                </c:pt>
                <c:pt idx="235">
                  <c:v>10360477.699999999</c:v>
                </c:pt>
                <c:pt idx="236">
                  <c:v>10492863.699999999</c:v>
                </c:pt>
                <c:pt idx="237">
                  <c:v>#N/A</c:v>
                </c:pt>
                <c:pt idx="238">
                  <c:v>#N/A</c:v>
                </c:pt>
                <c:pt idx="239">
                  <c:v>7967309.3099999996</c:v>
                </c:pt>
                <c:pt idx="240">
                  <c:v>9063920.7799999993</c:v>
                </c:pt>
                <c:pt idx="241">
                  <c:v>10422075.449999999</c:v>
                </c:pt>
                <c:pt idx="242">
                  <c:v>10285547.75</c:v>
                </c:pt>
                <c:pt idx="243">
                  <c:v>#N/A</c:v>
                </c:pt>
                <c:pt idx="244">
                  <c:v>8407359.4199999999</c:v>
                </c:pt>
                <c:pt idx="245">
                  <c:v>9875707.8699999992</c:v>
                </c:pt>
                <c:pt idx="246">
                  <c:v>6498254.6600000001</c:v>
                </c:pt>
                <c:pt idx="247">
                  <c:v>#N/A</c:v>
                </c:pt>
                <c:pt idx="248">
                  <c:v>8556024.4900000002</c:v>
                </c:pt>
                <c:pt idx="249">
                  <c:v>8891038.4700000007</c:v>
                </c:pt>
                <c:pt idx="250">
                  <c:v>7583283.9800000004</c:v>
                </c:pt>
                <c:pt idx="251">
                  <c:v>7427780.6500000004</c:v>
                </c:pt>
                <c:pt idx="252">
                  <c:v>#N/A</c:v>
                </c:pt>
                <c:pt idx="253">
                  <c:v>7223567.0899999999</c:v>
                </c:pt>
                <c:pt idx="254">
                  <c:v>#N/A</c:v>
                </c:pt>
                <c:pt idx="255">
                  <c:v>9106109.5800000001</c:v>
                </c:pt>
                <c:pt idx="256">
                  <c:v>#N/A</c:v>
                </c:pt>
                <c:pt idx="257">
                  <c:v>#N/A</c:v>
                </c:pt>
                <c:pt idx="258">
                  <c:v>#N/A</c:v>
                </c:pt>
                <c:pt idx="259">
                  <c:v>#N/A</c:v>
                </c:pt>
                <c:pt idx="260">
                  <c:v>5753213.3300000001</c:v>
                </c:pt>
                <c:pt idx="261">
                  <c:v>#N/A</c:v>
                </c:pt>
                <c:pt idx="262">
                  <c:v>#N/A</c:v>
                </c:pt>
                <c:pt idx="263">
                  <c:v>6932466.6500000004</c:v>
                </c:pt>
                <c:pt idx="264">
                  <c:v>9536474.0600000005</c:v>
                </c:pt>
                <c:pt idx="265">
                  <c:v>8276019.0899999999</c:v>
                </c:pt>
                <c:pt idx="266">
                  <c:v>6340279.5099999998</c:v>
                </c:pt>
                <c:pt idx="267">
                  <c:v>#N/A</c:v>
                </c:pt>
                <c:pt idx="268">
                  <c:v>#N/A</c:v>
                </c:pt>
                <c:pt idx="269">
                  <c:v>#N/A</c:v>
                </c:pt>
                <c:pt idx="270">
                  <c:v>10784955.02</c:v>
                </c:pt>
                <c:pt idx="271">
                  <c:v>7480998.4299999997</c:v>
                </c:pt>
                <c:pt idx="272">
                  <c:v>#N/A</c:v>
                </c:pt>
                <c:pt idx="273">
                  <c:v>13533082.98</c:v>
                </c:pt>
                <c:pt idx="274">
                  <c:v>#N/A</c:v>
                </c:pt>
                <c:pt idx="275">
                  <c:v>#N/A</c:v>
                </c:pt>
                <c:pt idx="276">
                  <c:v>#N/A</c:v>
                </c:pt>
                <c:pt idx="277">
                  <c:v>5691853.0999999996</c:v>
                </c:pt>
                <c:pt idx="278">
                  <c:v>9834142.7400000002</c:v>
                </c:pt>
                <c:pt idx="279">
                  <c:v>8397676.5399999991</c:v>
                </c:pt>
                <c:pt idx="280">
                  <c:v>#N/A</c:v>
                </c:pt>
                <c:pt idx="281">
                  <c:v>8189501.8899999997</c:v>
                </c:pt>
                <c:pt idx="282">
                  <c:v>12507073.699999999</c:v>
                </c:pt>
                <c:pt idx="283">
                  <c:v>10016294.529999999</c:v>
                </c:pt>
                <c:pt idx="284">
                  <c:v>#N/A</c:v>
                </c:pt>
                <c:pt idx="285">
                  <c:v>#N/A</c:v>
                </c:pt>
                <c:pt idx="286">
                  <c:v>#N/A</c:v>
                </c:pt>
                <c:pt idx="287">
                  <c:v>#N/A</c:v>
                </c:pt>
                <c:pt idx="288">
                  <c:v>#N/A</c:v>
                </c:pt>
                <c:pt idx="289">
                  <c:v>9447285.3699999992</c:v>
                </c:pt>
                <c:pt idx="290">
                  <c:v>#N/A</c:v>
                </c:pt>
                <c:pt idx="291">
                  <c:v>#N/A</c:v>
                </c:pt>
                <c:pt idx="292">
                  <c:v>#N/A</c:v>
                </c:pt>
                <c:pt idx="293">
                  <c:v>8905706.1099999994</c:v>
                </c:pt>
                <c:pt idx="294">
                  <c:v>#N/A</c:v>
                </c:pt>
                <c:pt idx="295">
                  <c:v>#N/A</c:v>
                </c:pt>
                <c:pt idx="296">
                  <c:v>9530024.9600000009</c:v>
                </c:pt>
                <c:pt idx="297">
                  <c:v>10512432.65</c:v>
                </c:pt>
                <c:pt idx="298">
                  <c:v>#N/A</c:v>
                </c:pt>
                <c:pt idx="299">
                  <c:v>7008968.7300000004</c:v>
                </c:pt>
                <c:pt idx="300">
                  <c:v>#N/A</c:v>
                </c:pt>
                <c:pt idx="301">
                  <c:v>8605926.0999999996</c:v>
                </c:pt>
                <c:pt idx="302">
                  <c:v>#N/A</c:v>
                </c:pt>
                <c:pt idx="303">
                  <c:v>#N/A</c:v>
                </c:pt>
                <c:pt idx="304">
                  <c:v>#N/A</c:v>
                </c:pt>
                <c:pt idx="305">
                  <c:v>10381783.619999999</c:v>
                </c:pt>
                <c:pt idx="306">
                  <c:v>#N/A</c:v>
                </c:pt>
                <c:pt idx="307">
                  <c:v>#N/A</c:v>
                </c:pt>
                <c:pt idx="308">
                  <c:v>7187774.7999999998</c:v>
                </c:pt>
                <c:pt idx="309">
                  <c:v>#N/A</c:v>
                </c:pt>
                <c:pt idx="310">
                  <c:v>#N/A</c:v>
                </c:pt>
                <c:pt idx="311">
                  <c:v>8538212.2100000009</c:v>
                </c:pt>
                <c:pt idx="312">
                  <c:v>9886455.3000000007</c:v>
                </c:pt>
                <c:pt idx="313">
                  <c:v>#N/A</c:v>
                </c:pt>
                <c:pt idx="314">
                  <c:v>#N/A</c:v>
                </c:pt>
                <c:pt idx="315">
                  <c:v>#N/A</c:v>
                </c:pt>
                <c:pt idx="316">
                  <c:v>#N/A</c:v>
                </c:pt>
                <c:pt idx="317">
                  <c:v>#N/A</c:v>
                </c:pt>
                <c:pt idx="318">
                  <c:v>#N/A</c:v>
                </c:pt>
                <c:pt idx="319">
                  <c:v>#N/A</c:v>
                </c:pt>
                <c:pt idx="320">
                  <c:v>13239281.710000001</c:v>
                </c:pt>
                <c:pt idx="321">
                  <c:v>#N/A</c:v>
                </c:pt>
                <c:pt idx="322">
                  <c:v>#N/A</c:v>
                </c:pt>
                <c:pt idx="323">
                  <c:v>12431007.130000001</c:v>
                </c:pt>
                <c:pt idx="324">
                  <c:v>#N/A</c:v>
                </c:pt>
                <c:pt idx="325">
                  <c:v>#N/A</c:v>
                </c:pt>
                <c:pt idx="326">
                  <c:v>#N/A</c:v>
                </c:pt>
                <c:pt idx="327">
                  <c:v>11150780.949999999</c:v>
                </c:pt>
                <c:pt idx="328">
                  <c:v>#N/A</c:v>
                </c:pt>
                <c:pt idx="329">
                  <c:v>#N/A</c:v>
                </c:pt>
                <c:pt idx="330">
                  <c:v>#N/A</c:v>
                </c:pt>
                <c:pt idx="331">
                  <c:v>#N/A</c:v>
                </c:pt>
                <c:pt idx="332">
                  <c:v>10120892.130000001</c:v>
                </c:pt>
                <c:pt idx="333">
                  <c:v>#N/A</c:v>
                </c:pt>
                <c:pt idx="334">
                  <c:v>#N/A</c:v>
                </c:pt>
                <c:pt idx="335">
                  <c:v>10386159.32</c:v>
                </c:pt>
                <c:pt idx="336">
                  <c:v>#N/A</c:v>
                </c:pt>
                <c:pt idx="337">
                  <c:v>9264749.6300000008</c:v>
                </c:pt>
                <c:pt idx="338">
                  <c:v>10240157.699999999</c:v>
                </c:pt>
                <c:pt idx="339">
                  <c:v>#N/A</c:v>
                </c:pt>
                <c:pt idx="340">
                  <c:v>#N/A</c:v>
                </c:pt>
                <c:pt idx="341">
                  <c:v>#N/A</c:v>
                </c:pt>
                <c:pt idx="342">
                  <c:v>11006002.33</c:v>
                </c:pt>
                <c:pt idx="343">
                  <c:v>#N/A</c:v>
                </c:pt>
                <c:pt idx="344">
                  <c:v>7575220.8600000003</c:v>
                </c:pt>
                <c:pt idx="345">
                  <c:v>#N/A</c:v>
                </c:pt>
                <c:pt idx="346">
                  <c:v>7277510.9699999997</c:v>
                </c:pt>
                <c:pt idx="347">
                  <c:v>#N/A</c:v>
                </c:pt>
                <c:pt idx="348">
                  <c:v>#N/A</c:v>
                </c:pt>
                <c:pt idx="349">
                  <c:v>#N/A</c:v>
                </c:pt>
                <c:pt idx="350">
                  <c:v>12683504.310000001</c:v>
                </c:pt>
                <c:pt idx="351">
                  <c:v>#N/A</c:v>
                </c:pt>
                <c:pt idx="352">
                  <c:v>10216791.859999999</c:v>
                </c:pt>
                <c:pt idx="353">
                  <c:v>#N/A</c:v>
                </c:pt>
                <c:pt idx="354">
                  <c:v>#N/A</c:v>
                </c:pt>
                <c:pt idx="355">
                  <c:v>8557192.8499999996</c:v>
                </c:pt>
                <c:pt idx="356">
                  <c:v>#N/A</c:v>
                </c:pt>
                <c:pt idx="357">
                  <c:v>#N/A</c:v>
                </c:pt>
                <c:pt idx="358">
                  <c:v>#N/A</c:v>
                </c:pt>
                <c:pt idx="359">
                  <c:v>#N/A</c:v>
                </c:pt>
                <c:pt idx="360">
                  <c:v>#N/A</c:v>
                </c:pt>
                <c:pt idx="361">
                  <c:v>#N/A</c:v>
                </c:pt>
                <c:pt idx="362">
                  <c:v>10013930.609999999</c:v>
                </c:pt>
                <c:pt idx="363">
                  <c:v>#N/A</c:v>
                </c:pt>
                <c:pt idx="364">
                  <c:v>9559177.4399999995</c:v>
                </c:pt>
                <c:pt idx="365">
                  <c:v>#N/A</c:v>
                </c:pt>
                <c:pt idx="366">
                  <c:v>#N/A</c:v>
                </c:pt>
                <c:pt idx="367">
                  <c:v>#N/A</c:v>
                </c:pt>
                <c:pt idx="368">
                  <c:v>10339798.449999999</c:v>
                </c:pt>
                <c:pt idx="369">
                  <c:v>11817252.460000001</c:v>
                </c:pt>
                <c:pt idx="370">
                  <c:v>9919199.6300000008</c:v>
                </c:pt>
                <c:pt idx="371">
                  <c:v>#N/A</c:v>
                </c:pt>
                <c:pt idx="372">
                  <c:v>11870344.08</c:v>
                </c:pt>
                <c:pt idx="373">
                  <c:v>#N/A</c:v>
                </c:pt>
                <c:pt idx="374">
                  <c:v>10574342.050000001</c:v>
                </c:pt>
                <c:pt idx="375">
                  <c:v>#N/A</c:v>
                </c:pt>
                <c:pt idx="376">
                  <c:v>9349818.4100000001</c:v>
                </c:pt>
                <c:pt idx="377">
                  <c:v>10729022.07</c:v>
                </c:pt>
                <c:pt idx="378">
                  <c:v>#N/A</c:v>
                </c:pt>
                <c:pt idx="379">
                  <c:v>#N/A</c:v>
                </c:pt>
                <c:pt idx="380">
                  <c:v>15229411.029999999</c:v>
                </c:pt>
                <c:pt idx="381">
                  <c:v>#N/A</c:v>
                </c:pt>
                <c:pt idx="382">
                  <c:v>#N/A</c:v>
                </c:pt>
                <c:pt idx="383">
                  <c:v>#N/A</c:v>
                </c:pt>
                <c:pt idx="384">
                  <c:v>#N/A</c:v>
                </c:pt>
                <c:pt idx="385">
                  <c:v>9810312.2300000004</c:v>
                </c:pt>
                <c:pt idx="386">
                  <c:v>#N/A</c:v>
                </c:pt>
                <c:pt idx="387">
                  <c:v>#N/A</c:v>
                </c:pt>
                <c:pt idx="388">
                  <c:v>10091430.82</c:v>
                </c:pt>
                <c:pt idx="389">
                  <c:v>6473628.1900000004</c:v>
                </c:pt>
                <c:pt idx="390">
                  <c:v>#N/A</c:v>
                </c:pt>
                <c:pt idx="391">
                  <c:v>#N/A</c:v>
                </c:pt>
                <c:pt idx="392">
                  <c:v>#N/A</c:v>
                </c:pt>
                <c:pt idx="393">
                  <c:v>8542417.3200000003</c:v>
                </c:pt>
                <c:pt idx="394">
                  <c:v>#N/A</c:v>
                </c:pt>
                <c:pt idx="395">
                  <c:v>#N/A</c:v>
                </c:pt>
                <c:pt idx="396">
                  <c:v>10246854.119999999</c:v>
                </c:pt>
                <c:pt idx="397">
                  <c:v>#N/A</c:v>
                </c:pt>
                <c:pt idx="398">
                  <c:v>7846678.25</c:v>
                </c:pt>
                <c:pt idx="399">
                  <c:v>#N/A</c:v>
                </c:pt>
                <c:pt idx="400">
                  <c:v>#N/A</c:v>
                </c:pt>
                <c:pt idx="401">
                  <c:v>7783325.9400000004</c:v>
                </c:pt>
                <c:pt idx="402">
                  <c:v>#N/A</c:v>
                </c:pt>
                <c:pt idx="403">
                  <c:v>11093093.77</c:v>
                </c:pt>
                <c:pt idx="404">
                  <c:v>5890468.1399999997</c:v>
                </c:pt>
                <c:pt idx="405">
                  <c:v>#N/A</c:v>
                </c:pt>
                <c:pt idx="406">
                  <c:v>#N/A</c:v>
                </c:pt>
                <c:pt idx="407">
                  <c:v>#N/A</c:v>
                </c:pt>
                <c:pt idx="408">
                  <c:v>8731776.2200000007</c:v>
                </c:pt>
                <c:pt idx="409">
                  <c:v>#N/A</c:v>
                </c:pt>
                <c:pt idx="410">
                  <c:v>10470308.710000001</c:v>
                </c:pt>
                <c:pt idx="411">
                  <c:v>9959048.7699999996</c:v>
                </c:pt>
                <c:pt idx="412">
                  <c:v>10768817.720000001</c:v>
                </c:pt>
                <c:pt idx="413">
                  <c:v>8011063.2300000004</c:v>
                </c:pt>
                <c:pt idx="414">
                  <c:v>#N/A</c:v>
                </c:pt>
                <c:pt idx="415">
                  <c:v>#N/A</c:v>
                </c:pt>
                <c:pt idx="416">
                  <c:v>11864251.18</c:v>
                </c:pt>
                <c:pt idx="417">
                  <c:v>#N/A</c:v>
                </c:pt>
                <c:pt idx="418">
                  <c:v>8662983.6099999994</c:v>
                </c:pt>
                <c:pt idx="419">
                  <c:v>10893126.119999999</c:v>
                </c:pt>
                <c:pt idx="420">
                  <c:v>#N/A</c:v>
                </c:pt>
                <c:pt idx="421">
                  <c:v>7736128.9800000004</c:v>
                </c:pt>
                <c:pt idx="422">
                  <c:v>#N/A</c:v>
                </c:pt>
                <c:pt idx="423">
                  <c:v>#N/A</c:v>
                </c:pt>
                <c:pt idx="424">
                  <c:v>8713642.1899999995</c:v>
                </c:pt>
                <c:pt idx="425">
                  <c:v>#N/A</c:v>
                </c:pt>
                <c:pt idx="426">
                  <c:v>#N/A</c:v>
                </c:pt>
                <c:pt idx="427">
                  <c:v>#N/A</c:v>
                </c:pt>
                <c:pt idx="428">
                  <c:v>9681921.0999999996</c:v>
                </c:pt>
                <c:pt idx="429">
                  <c:v>10626672.109999999</c:v>
                </c:pt>
                <c:pt idx="430">
                  <c:v>#N/A</c:v>
                </c:pt>
                <c:pt idx="431">
                  <c:v>12988345.119999999</c:v>
                </c:pt>
                <c:pt idx="432">
                  <c:v>7635520.7699999996</c:v>
                </c:pt>
                <c:pt idx="433">
                  <c:v>#N/A</c:v>
                </c:pt>
                <c:pt idx="434">
                  <c:v>9528494.75</c:v>
                </c:pt>
                <c:pt idx="435">
                  <c:v>12691389.300000001</c:v>
                </c:pt>
                <c:pt idx="436">
                  <c:v>#N/A</c:v>
                </c:pt>
                <c:pt idx="437">
                  <c:v>10643313.800000001</c:v>
                </c:pt>
                <c:pt idx="438">
                  <c:v>#N/A</c:v>
                </c:pt>
                <c:pt idx="439">
                  <c:v>#N/A</c:v>
                </c:pt>
                <c:pt idx="440">
                  <c:v>#N/A</c:v>
                </c:pt>
                <c:pt idx="441">
                  <c:v>7981287.7300000004</c:v>
                </c:pt>
                <c:pt idx="442">
                  <c:v>#N/A</c:v>
                </c:pt>
                <c:pt idx="443">
                  <c:v>#N/A</c:v>
                </c:pt>
                <c:pt idx="444">
                  <c:v>5449870.4100000001</c:v>
                </c:pt>
                <c:pt idx="445">
                  <c:v>7882725.8799999999</c:v>
                </c:pt>
                <c:pt idx="446">
                  <c:v>#N/A</c:v>
                </c:pt>
                <c:pt idx="447">
                  <c:v>#N/A</c:v>
                </c:pt>
                <c:pt idx="448">
                  <c:v>9346039.0800000001</c:v>
                </c:pt>
                <c:pt idx="449">
                  <c:v>#N/A</c:v>
                </c:pt>
                <c:pt idx="450">
                  <c:v>7664063.21</c:v>
                </c:pt>
                <c:pt idx="451">
                  <c:v>9965955.2799999993</c:v>
                </c:pt>
                <c:pt idx="452">
                  <c:v>#N/A</c:v>
                </c:pt>
                <c:pt idx="453">
                  <c:v>11192434.83</c:v>
                </c:pt>
                <c:pt idx="454">
                  <c:v>#N/A</c:v>
                </c:pt>
                <c:pt idx="455">
                  <c:v>#N/A</c:v>
                </c:pt>
                <c:pt idx="456">
                  <c:v>#N/A</c:v>
                </c:pt>
                <c:pt idx="457">
                  <c:v>#N/A</c:v>
                </c:pt>
                <c:pt idx="458">
                  <c:v>12133831.84</c:v>
                </c:pt>
                <c:pt idx="459">
                  <c:v>10705546.23</c:v>
                </c:pt>
                <c:pt idx="460">
                  <c:v>9998904.5</c:v>
                </c:pt>
                <c:pt idx="461">
                  <c:v>#N/A</c:v>
                </c:pt>
                <c:pt idx="462">
                  <c:v>#N/A</c:v>
                </c:pt>
                <c:pt idx="463">
                  <c:v>#N/A</c:v>
                </c:pt>
                <c:pt idx="464">
                  <c:v>#N/A</c:v>
                </c:pt>
                <c:pt idx="465">
                  <c:v>#N/A</c:v>
                </c:pt>
                <c:pt idx="466">
                  <c:v>10489660.23</c:v>
                </c:pt>
                <c:pt idx="467">
                  <c:v>10699394.6</c:v>
                </c:pt>
                <c:pt idx="468">
                  <c:v>#N/A</c:v>
                </c:pt>
                <c:pt idx="469">
                  <c:v>5977212.4900000002</c:v>
                </c:pt>
                <c:pt idx="470">
                  <c:v>#N/A</c:v>
                </c:pt>
                <c:pt idx="471">
                  <c:v>8978176.5099999998</c:v>
                </c:pt>
                <c:pt idx="472">
                  <c:v>#N/A</c:v>
                </c:pt>
                <c:pt idx="473">
                  <c:v>#N/A</c:v>
                </c:pt>
                <c:pt idx="474">
                  <c:v>#N/A</c:v>
                </c:pt>
                <c:pt idx="475">
                  <c:v>#N/A</c:v>
                </c:pt>
                <c:pt idx="476">
                  <c:v>#N/A</c:v>
                </c:pt>
                <c:pt idx="477">
                  <c:v>#N/A</c:v>
                </c:pt>
                <c:pt idx="478">
                  <c:v>#N/A</c:v>
                </c:pt>
                <c:pt idx="479">
                  <c:v>10834604.68</c:v>
                </c:pt>
                <c:pt idx="480">
                  <c:v>#N/A</c:v>
                </c:pt>
                <c:pt idx="481">
                  <c:v>10380676.039999999</c:v>
                </c:pt>
                <c:pt idx="482">
                  <c:v>9599201.4100000001</c:v>
                </c:pt>
                <c:pt idx="483">
                  <c:v>10278001.140000001</c:v>
                </c:pt>
                <c:pt idx="484">
                  <c:v>#N/A</c:v>
                </c:pt>
                <c:pt idx="485">
                  <c:v>#N/A</c:v>
                </c:pt>
                <c:pt idx="486">
                  <c:v>#N/A</c:v>
                </c:pt>
                <c:pt idx="487">
                  <c:v>11004547.390000001</c:v>
                </c:pt>
                <c:pt idx="488">
                  <c:v>#N/A</c:v>
                </c:pt>
                <c:pt idx="489">
                  <c:v>9737923.7899999991</c:v>
                </c:pt>
                <c:pt idx="490">
                  <c:v>#N/A</c:v>
                </c:pt>
                <c:pt idx="491">
                  <c:v>8608984.1999999993</c:v>
                </c:pt>
                <c:pt idx="492">
                  <c:v>#N/A</c:v>
                </c:pt>
                <c:pt idx="493">
                  <c:v>#N/A</c:v>
                </c:pt>
                <c:pt idx="494">
                  <c:v>#N/A</c:v>
                </c:pt>
                <c:pt idx="495">
                  <c:v>9444651.7300000004</c:v>
                </c:pt>
                <c:pt idx="496">
                  <c:v>6265704.8499999996</c:v>
                </c:pt>
                <c:pt idx="497">
                  <c:v>#N/A</c:v>
                </c:pt>
                <c:pt idx="498">
                  <c:v>8844903.3100000005</c:v>
                </c:pt>
                <c:pt idx="499">
                  <c:v>5670157.9299999997</c:v>
                </c:pt>
                <c:pt idx="500">
                  <c:v>#N/A</c:v>
                </c:pt>
                <c:pt idx="501">
                  <c:v>7262552.1100000003</c:v>
                </c:pt>
                <c:pt idx="502">
                  <c:v>7334119.4000000004</c:v>
                </c:pt>
                <c:pt idx="503">
                  <c:v>#N/A</c:v>
                </c:pt>
                <c:pt idx="504">
                  <c:v>#N/A</c:v>
                </c:pt>
                <c:pt idx="505">
                  <c:v>#N/A</c:v>
                </c:pt>
                <c:pt idx="506">
                  <c:v>#N/A</c:v>
                </c:pt>
                <c:pt idx="507">
                  <c:v>8826668.3599999994</c:v>
                </c:pt>
                <c:pt idx="508">
                  <c:v>6603581.2300000004</c:v>
                </c:pt>
                <c:pt idx="509">
                  <c:v>7716840.7300000004</c:v>
                </c:pt>
                <c:pt idx="510">
                  <c:v>5462149.4100000001</c:v>
                </c:pt>
                <c:pt idx="511">
                  <c:v>#N/A</c:v>
                </c:pt>
                <c:pt idx="512">
                  <c:v>16810051.07</c:v>
                </c:pt>
                <c:pt idx="513">
                  <c:v>#N/A</c:v>
                </c:pt>
                <c:pt idx="514">
                  <c:v>#N/A</c:v>
                </c:pt>
                <c:pt idx="515">
                  <c:v>#N/A</c:v>
                </c:pt>
                <c:pt idx="516">
                  <c:v>8893687.8000000007</c:v>
                </c:pt>
                <c:pt idx="517">
                  <c:v>8163038.4800000004</c:v>
                </c:pt>
                <c:pt idx="518">
                  <c:v>#N/A</c:v>
                </c:pt>
                <c:pt idx="519">
                  <c:v>#N/A</c:v>
                </c:pt>
                <c:pt idx="520">
                  <c:v>#N/A</c:v>
                </c:pt>
                <c:pt idx="521">
                  <c:v>#N/A</c:v>
                </c:pt>
                <c:pt idx="522">
                  <c:v>#N/A</c:v>
                </c:pt>
                <c:pt idx="523">
                  <c:v>7599716.2300000004</c:v>
                </c:pt>
                <c:pt idx="524">
                  <c:v>#N/A</c:v>
                </c:pt>
                <c:pt idx="525">
                  <c:v>7914058.8399999999</c:v>
                </c:pt>
                <c:pt idx="526">
                  <c:v>8125954.0199999996</c:v>
                </c:pt>
                <c:pt idx="527">
                  <c:v>5463764.8899999997</c:v>
                </c:pt>
                <c:pt idx="528">
                  <c:v>12902155.84</c:v>
                </c:pt>
                <c:pt idx="529">
                  <c:v>12010459.5</c:v>
                </c:pt>
                <c:pt idx="530">
                  <c:v>#N/A</c:v>
                </c:pt>
                <c:pt idx="531">
                  <c:v>#N/A</c:v>
                </c:pt>
                <c:pt idx="532">
                  <c:v>10501868.939999999</c:v>
                </c:pt>
                <c:pt idx="533">
                  <c:v>#N/A</c:v>
                </c:pt>
                <c:pt idx="534">
                  <c:v>#N/A</c:v>
                </c:pt>
                <c:pt idx="535">
                  <c:v>9127758.7599999998</c:v>
                </c:pt>
                <c:pt idx="536">
                  <c:v>#N/A</c:v>
                </c:pt>
                <c:pt idx="537">
                  <c:v>#N/A</c:v>
                </c:pt>
                <c:pt idx="538">
                  <c:v>#N/A</c:v>
                </c:pt>
                <c:pt idx="539">
                  <c:v>9867522.4900000002</c:v>
                </c:pt>
                <c:pt idx="540">
                  <c:v>7501734</c:v>
                </c:pt>
                <c:pt idx="541">
                  <c:v>#N/A</c:v>
                </c:pt>
                <c:pt idx="542">
                  <c:v>#N/A</c:v>
                </c:pt>
                <c:pt idx="543">
                  <c:v>#N/A</c:v>
                </c:pt>
                <c:pt idx="544">
                  <c:v>#N/A</c:v>
                </c:pt>
                <c:pt idx="545">
                  <c:v>#N/A</c:v>
                </c:pt>
                <c:pt idx="546">
                  <c:v>#N/A</c:v>
                </c:pt>
                <c:pt idx="547">
                  <c:v>#N/A</c:v>
                </c:pt>
                <c:pt idx="548">
                  <c:v>9295570.9000000004</c:v>
                </c:pt>
                <c:pt idx="549">
                  <c:v>6759408.8799999999</c:v>
                </c:pt>
                <c:pt idx="550">
                  <c:v>#N/A</c:v>
                </c:pt>
                <c:pt idx="551">
                  <c:v>#N/A</c:v>
                </c:pt>
                <c:pt idx="552">
                  <c:v>#N/A</c:v>
                </c:pt>
                <c:pt idx="553">
                  <c:v>#N/A</c:v>
                </c:pt>
                <c:pt idx="554">
                  <c:v>#N/A</c:v>
                </c:pt>
                <c:pt idx="555">
                  <c:v>8744403.8699999992</c:v>
                </c:pt>
                <c:pt idx="556">
                  <c:v>#N/A</c:v>
                </c:pt>
                <c:pt idx="557">
                  <c:v>#N/A</c:v>
                </c:pt>
                <c:pt idx="558">
                  <c:v>8609333.8200000003</c:v>
                </c:pt>
                <c:pt idx="559">
                  <c:v>#N/A</c:v>
                </c:pt>
                <c:pt idx="560">
                  <c:v>#N/A</c:v>
                </c:pt>
                <c:pt idx="561">
                  <c:v>5804178.21</c:v>
                </c:pt>
                <c:pt idx="562">
                  <c:v>11835820.050000001</c:v>
                </c:pt>
                <c:pt idx="563">
                  <c:v>#N/A</c:v>
                </c:pt>
                <c:pt idx="564">
                  <c:v>#N/A</c:v>
                </c:pt>
                <c:pt idx="565">
                  <c:v>#N/A</c:v>
                </c:pt>
                <c:pt idx="566">
                  <c:v>5331296.42</c:v>
                </c:pt>
                <c:pt idx="567">
                  <c:v>#N/A</c:v>
                </c:pt>
                <c:pt idx="568">
                  <c:v>6014863.8899999997</c:v>
                </c:pt>
                <c:pt idx="569">
                  <c:v>9867551.25</c:v>
                </c:pt>
                <c:pt idx="570">
                  <c:v>9361117.7300000004</c:v>
                </c:pt>
                <c:pt idx="571">
                  <c:v>#N/A</c:v>
                </c:pt>
                <c:pt idx="572">
                  <c:v>#N/A</c:v>
                </c:pt>
                <c:pt idx="573">
                  <c:v>#N/A</c:v>
                </c:pt>
                <c:pt idx="574">
                  <c:v>#N/A</c:v>
                </c:pt>
                <c:pt idx="575">
                  <c:v>#N/A</c:v>
                </c:pt>
                <c:pt idx="576">
                  <c:v>#N/A</c:v>
                </c:pt>
                <c:pt idx="577">
                  <c:v>#N/A</c:v>
                </c:pt>
                <c:pt idx="578">
                  <c:v>#N/A</c:v>
                </c:pt>
                <c:pt idx="579">
                  <c:v>7143212.3399999999</c:v>
                </c:pt>
                <c:pt idx="580">
                  <c:v>#N/A</c:v>
                </c:pt>
                <c:pt idx="581">
                  <c:v>8860540.3200000003</c:v>
                </c:pt>
                <c:pt idx="582">
                  <c:v>#N/A</c:v>
                </c:pt>
                <c:pt idx="583">
                  <c:v>#N/A</c:v>
                </c:pt>
                <c:pt idx="584">
                  <c:v>10245078.34</c:v>
                </c:pt>
                <c:pt idx="585">
                  <c:v>#N/A</c:v>
                </c:pt>
                <c:pt idx="586">
                  <c:v>#N/A</c:v>
                </c:pt>
                <c:pt idx="587">
                  <c:v>#N/A</c:v>
                </c:pt>
                <c:pt idx="588">
                  <c:v>10172150.550000001</c:v>
                </c:pt>
                <c:pt idx="589">
                  <c:v>#N/A</c:v>
                </c:pt>
                <c:pt idx="590">
                  <c:v>#N/A</c:v>
                </c:pt>
                <c:pt idx="591">
                  <c:v>8315625.5599999996</c:v>
                </c:pt>
                <c:pt idx="592">
                  <c:v>12011988.130000001</c:v>
                </c:pt>
                <c:pt idx="593">
                  <c:v>#N/A</c:v>
                </c:pt>
                <c:pt idx="594">
                  <c:v>#N/A</c:v>
                </c:pt>
                <c:pt idx="595">
                  <c:v>#N/A</c:v>
                </c:pt>
                <c:pt idx="596">
                  <c:v>#N/A</c:v>
                </c:pt>
                <c:pt idx="597">
                  <c:v>8928800.9600000009</c:v>
                </c:pt>
                <c:pt idx="598">
                  <c:v>#N/A</c:v>
                </c:pt>
                <c:pt idx="599">
                  <c:v>7760144.5599999996</c:v>
                </c:pt>
                <c:pt idx="600">
                  <c:v>11561482.029999999</c:v>
                </c:pt>
                <c:pt idx="601">
                  <c:v>8275051.3799999999</c:v>
                </c:pt>
                <c:pt idx="602">
                  <c:v>9127416.0500000007</c:v>
                </c:pt>
                <c:pt idx="603">
                  <c:v>11765508.08</c:v>
                </c:pt>
                <c:pt idx="604">
                  <c:v>8699079.5399999991</c:v>
                </c:pt>
                <c:pt idx="605">
                  <c:v>8284586.6600000001</c:v>
                </c:pt>
                <c:pt idx="606">
                  <c:v>#N/A</c:v>
                </c:pt>
                <c:pt idx="607">
                  <c:v>#N/A</c:v>
                </c:pt>
                <c:pt idx="608">
                  <c:v>#N/A</c:v>
                </c:pt>
                <c:pt idx="609">
                  <c:v>#N/A</c:v>
                </c:pt>
                <c:pt idx="610">
                  <c:v>#N/A</c:v>
                </c:pt>
                <c:pt idx="611">
                  <c:v>#N/A</c:v>
                </c:pt>
                <c:pt idx="612">
                  <c:v>#N/A</c:v>
                </c:pt>
                <c:pt idx="613">
                  <c:v>#N/A</c:v>
                </c:pt>
                <c:pt idx="614">
                  <c:v>#N/A</c:v>
                </c:pt>
                <c:pt idx="615">
                  <c:v>6459796.3600000003</c:v>
                </c:pt>
                <c:pt idx="616">
                  <c:v>14102177.390000001</c:v>
                </c:pt>
                <c:pt idx="617">
                  <c:v>10665971.74</c:v>
                </c:pt>
                <c:pt idx="618">
                  <c:v>#N/A</c:v>
                </c:pt>
                <c:pt idx="619">
                  <c:v>#N/A</c:v>
                </c:pt>
                <c:pt idx="620">
                  <c:v>#N/A</c:v>
                </c:pt>
                <c:pt idx="621">
                  <c:v>7000186.6500000004</c:v>
                </c:pt>
                <c:pt idx="622">
                  <c:v>#N/A</c:v>
                </c:pt>
                <c:pt idx="623">
                  <c:v>#N/A</c:v>
                </c:pt>
                <c:pt idx="624">
                  <c:v>#N/A</c:v>
                </c:pt>
                <c:pt idx="625">
                  <c:v>#N/A</c:v>
                </c:pt>
                <c:pt idx="626">
                  <c:v>#N/A</c:v>
                </c:pt>
                <c:pt idx="627">
                  <c:v>7203336.9400000004</c:v>
                </c:pt>
                <c:pt idx="628">
                  <c:v>10651953.77</c:v>
                </c:pt>
                <c:pt idx="629">
                  <c:v>9121713.2599999998</c:v>
                </c:pt>
                <c:pt idx="630">
                  <c:v>#N/A</c:v>
                </c:pt>
                <c:pt idx="631">
                  <c:v>#N/A</c:v>
                </c:pt>
                <c:pt idx="632">
                  <c:v>#N/A</c:v>
                </c:pt>
                <c:pt idx="633">
                  <c:v>#N/A</c:v>
                </c:pt>
                <c:pt idx="634">
                  <c:v>#N/A</c:v>
                </c:pt>
                <c:pt idx="635">
                  <c:v>10175411.890000001</c:v>
                </c:pt>
                <c:pt idx="636">
                  <c:v>#N/A</c:v>
                </c:pt>
                <c:pt idx="637">
                  <c:v>#N/A</c:v>
                </c:pt>
                <c:pt idx="638">
                  <c:v>#N/A</c:v>
                </c:pt>
                <c:pt idx="639">
                  <c:v>#N/A</c:v>
                </c:pt>
                <c:pt idx="640">
                  <c:v>#N/A</c:v>
                </c:pt>
                <c:pt idx="641">
                  <c:v>#N/A</c:v>
                </c:pt>
                <c:pt idx="642">
                  <c:v>9901620</c:v>
                </c:pt>
                <c:pt idx="643">
                  <c:v>#N/A</c:v>
                </c:pt>
                <c:pt idx="644">
                  <c:v>#N/A</c:v>
                </c:pt>
                <c:pt idx="645">
                  <c:v>#N/A</c:v>
                </c:pt>
                <c:pt idx="646">
                  <c:v>#N/A</c:v>
                </c:pt>
                <c:pt idx="647">
                  <c:v>#N/A</c:v>
                </c:pt>
                <c:pt idx="648">
                  <c:v>9514604.6199999992</c:v>
                </c:pt>
                <c:pt idx="649">
                  <c:v>#N/A</c:v>
                </c:pt>
                <c:pt idx="650">
                  <c:v>10007428.82</c:v>
                </c:pt>
                <c:pt idx="651">
                  <c:v>#N/A</c:v>
                </c:pt>
                <c:pt idx="652">
                  <c:v>8720504.1099999994</c:v>
                </c:pt>
                <c:pt idx="653">
                  <c:v>#N/A</c:v>
                </c:pt>
                <c:pt idx="654">
                  <c:v>#N/A</c:v>
                </c:pt>
                <c:pt idx="655">
                  <c:v>8241404.3899999997</c:v>
                </c:pt>
                <c:pt idx="656">
                  <c:v>7110958.2000000002</c:v>
                </c:pt>
                <c:pt idx="657">
                  <c:v>#N/A</c:v>
                </c:pt>
                <c:pt idx="658">
                  <c:v>#N/A</c:v>
                </c:pt>
                <c:pt idx="659">
                  <c:v>#N/A</c:v>
                </c:pt>
                <c:pt idx="660">
                  <c:v>9976024.8900000006</c:v>
                </c:pt>
                <c:pt idx="661">
                  <c:v>#N/A</c:v>
                </c:pt>
                <c:pt idx="662">
                  <c:v>#N/A</c:v>
                </c:pt>
                <c:pt idx="663">
                  <c:v>#N/A</c:v>
                </c:pt>
                <c:pt idx="664">
                  <c:v>#N/A</c:v>
                </c:pt>
                <c:pt idx="665">
                  <c:v>#N/A</c:v>
                </c:pt>
                <c:pt idx="666">
                  <c:v>#N/A</c:v>
                </c:pt>
                <c:pt idx="667">
                  <c:v>9366415.5999999996</c:v>
                </c:pt>
                <c:pt idx="668">
                  <c:v>#N/A</c:v>
                </c:pt>
                <c:pt idx="669">
                  <c:v>9116941.7100000009</c:v>
                </c:pt>
                <c:pt idx="670">
                  <c:v>#N/A</c:v>
                </c:pt>
                <c:pt idx="671">
                  <c:v>#N/A</c:v>
                </c:pt>
                <c:pt idx="672">
                  <c:v>#N/A</c:v>
                </c:pt>
                <c:pt idx="673">
                  <c:v>#N/A</c:v>
                </c:pt>
                <c:pt idx="674">
                  <c:v>10036465.65</c:v>
                </c:pt>
                <c:pt idx="675">
                  <c:v>8133036.7800000003</c:v>
                </c:pt>
                <c:pt idx="676">
                  <c:v>#N/A</c:v>
                </c:pt>
                <c:pt idx="677">
                  <c:v>#N/A</c:v>
                </c:pt>
                <c:pt idx="678">
                  <c:v>#N/A</c:v>
                </c:pt>
                <c:pt idx="679">
                  <c:v>#N/A</c:v>
                </c:pt>
                <c:pt idx="680">
                  <c:v>9954470.6099999994</c:v>
                </c:pt>
                <c:pt idx="681">
                  <c:v>#N/A</c:v>
                </c:pt>
                <c:pt idx="682">
                  <c:v>9735773.1199999992</c:v>
                </c:pt>
                <c:pt idx="683">
                  <c:v>10999283.380000001</c:v>
                </c:pt>
                <c:pt idx="684">
                  <c:v>7923323.8600000003</c:v>
                </c:pt>
                <c:pt idx="685">
                  <c:v>#N/A</c:v>
                </c:pt>
                <c:pt idx="686">
                  <c:v>#N/A</c:v>
                </c:pt>
                <c:pt idx="687">
                  <c:v>#N/A</c:v>
                </c:pt>
                <c:pt idx="688">
                  <c:v>#N/A</c:v>
                </c:pt>
                <c:pt idx="689">
                  <c:v>#N/A</c:v>
                </c:pt>
                <c:pt idx="690">
                  <c:v>10236792.52</c:v>
                </c:pt>
                <c:pt idx="691">
                  <c:v>7859827.6500000004</c:v>
                </c:pt>
                <c:pt idx="692">
                  <c:v>7950946.5499999998</c:v>
                </c:pt>
                <c:pt idx="693">
                  <c:v>6397853.2800000003</c:v>
                </c:pt>
                <c:pt idx="694">
                  <c:v>9144081.9600000009</c:v>
                </c:pt>
                <c:pt idx="695">
                  <c:v>#N/A</c:v>
                </c:pt>
                <c:pt idx="696">
                  <c:v>#N/A</c:v>
                </c:pt>
                <c:pt idx="697">
                  <c:v>10299827.07</c:v>
                </c:pt>
                <c:pt idx="698">
                  <c:v>#N/A</c:v>
                </c:pt>
                <c:pt idx="699">
                  <c:v>#N/A</c:v>
                </c:pt>
                <c:pt idx="700">
                  <c:v>9015237.6600000001</c:v>
                </c:pt>
                <c:pt idx="701">
                  <c:v>#N/A</c:v>
                </c:pt>
                <c:pt idx="702">
                  <c:v>#N/A</c:v>
                </c:pt>
                <c:pt idx="703">
                  <c:v>#N/A</c:v>
                </c:pt>
                <c:pt idx="704">
                  <c:v>#N/A</c:v>
                </c:pt>
                <c:pt idx="705">
                  <c:v>#N/A</c:v>
                </c:pt>
                <c:pt idx="706">
                  <c:v>#N/A</c:v>
                </c:pt>
                <c:pt idx="707">
                  <c:v>11188123.109999999</c:v>
                </c:pt>
                <c:pt idx="708">
                  <c:v>11000642.42</c:v>
                </c:pt>
                <c:pt idx="709">
                  <c:v>#N/A</c:v>
                </c:pt>
                <c:pt idx="710">
                  <c:v>#N/A</c:v>
                </c:pt>
                <c:pt idx="711">
                  <c:v>#N/A</c:v>
                </c:pt>
                <c:pt idx="712">
                  <c:v>6801628.7400000002</c:v>
                </c:pt>
                <c:pt idx="713">
                  <c:v>#N/A</c:v>
                </c:pt>
                <c:pt idx="714">
                  <c:v>#N/A</c:v>
                </c:pt>
                <c:pt idx="715">
                  <c:v>#N/A</c:v>
                </c:pt>
                <c:pt idx="716">
                  <c:v>7048953.7599999998</c:v>
                </c:pt>
                <c:pt idx="717">
                  <c:v>#N/A</c:v>
                </c:pt>
                <c:pt idx="718">
                  <c:v>9969792.9800000004</c:v>
                </c:pt>
                <c:pt idx="719">
                  <c:v>#N/A</c:v>
                </c:pt>
                <c:pt idx="720">
                  <c:v>#N/A</c:v>
                </c:pt>
                <c:pt idx="721">
                  <c:v>7989604.3700000001</c:v>
                </c:pt>
                <c:pt idx="722">
                  <c:v>10108404.640000001</c:v>
                </c:pt>
                <c:pt idx="723">
                  <c:v>#N/A</c:v>
                </c:pt>
                <c:pt idx="724">
                  <c:v>#N/A</c:v>
                </c:pt>
                <c:pt idx="725">
                  <c:v>#N/A</c:v>
                </c:pt>
                <c:pt idx="726">
                  <c:v>6980427.7400000002</c:v>
                </c:pt>
                <c:pt idx="727">
                  <c:v>8827387.2300000004</c:v>
                </c:pt>
                <c:pt idx="728">
                  <c:v>#N/A</c:v>
                </c:pt>
                <c:pt idx="729">
                  <c:v>6682551.0300000003</c:v>
                </c:pt>
                <c:pt idx="730">
                  <c:v>#N/A</c:v>
                </c:pt>
                <c:pt idx="731">
                  <c:v>7840238.5</c:v>
                </c:pt>
                <c:pt idx="732">
                  <c:v>7514080.3099999996</c:v>
                </c:pt>
                <c:pt idx="733">
                  <c:v>11927694.449999999</c:v>
                </c:pt>
                <c:pt idx="734">
                  <c:v>6892920.75</c:v>
                </c:pt>
                <c:pt idx="735">
                  <c:v>#N/A</c:v>
                </c:pt>
                <c:pt idx="736">
                  <c:v>10146901.99</c:v>
                </c:pt>
                <c:pt idx="737">
                  <c:v>#N/A</c:v>
                </c:pt>
                <c:pt idx="738">
                  <c:v>7016449.0700000003</c:v>
                </c:pt>
                <c:pt idx="739">
                  <c:v>#N/A</c:v>
                </c:pt>
                <c:pt idx="740">
                  <c:v>9044669.1500000004</c:v>
                </c:pt>
                <c:pt idx="741">
                  <c:v>8369263.0999999996</c:v>
                </c:pt>
                <c:pt idx="742">
                  <c:v>12851855.76</c:v>
                </c:pt>
                <c:pt idx="743">
                  <c:v>#N/A</c:v>
                </c:pt>
                <c:pt idx="744">
                  <c:v>9548810</c:v>
                </c:pt>
                <c:pt idx="745">
                  <c:v>#N/A</c:v>
                </c:pt>
                <c:pt idx="746">
                  <c:v>#N/A</c:v>
                </c:pt>
                <c:pt idx="747">
                  <c:v>#N/A</c:v>
                </c:pt>
                <c:pt idx="748">
                  <c:v>#N/A</c:v>
                </c:pt>
                <c:pt idx="749">
                  <c:v>10042479.24</c:v>
                </c:pt>
                <c:pt idx="750">
                  <c:v>5503230.4000000004</c:v>
                </c:pt>
                <c:pt idx="751">
                  <c:v>10397766.890000001</c:v>
                </c:pt>
                <c:pt idx="752">
                  <c:v>#N/A</c:v>
                </c:pt>
                <c:pt idx="753">
                  <c:v>6981025.96</c:v>
                </c:pt>
                <c:pt idx="754">
                  <c:v>9134075.5700000003</c:v>
                </c:pt>
                <c:pt idx="755">
                  <c:v>13003636.5</c:v>
                </c:pt>
                <c:pt idx="756">
                  <c:v>9830236.5899999999</c:v>
                </c:pt>
                <c:pt idx="757">
                  <c:v>5718760.25</c:v>
                </c:pt>
                <c:pt idx="758">
                  <c:v>10530776.619999999</c:v>
                </c:pt>
                <c:pt idx="759">
                  <c:v>#N/A</c:v>
                </c:pt>
                <c:pt idx="760">
                  <c:v>8574592.7799999993</c:v>
                </c:pt>
                <c:pt idx="761">
                  <c:v>#N/A</c:v>
                </c:pt>
                <c:pt idx="762">
                  <c:v>#N/A</c:v>
                </c:pt>
                <c:pt idx="763">
                  <c:v>#N/A</c:v>
                </c:pt>
                <c:pt idx="764">
                  <c:v>#N/A</c:v>
                </c:pt>
                <c:pt idx="765">
                  <c:v>9479115.9399999995</c:v>
                </c:pt>
                <c:pt idx="766">
                  <c:v>9503958.9299999997</c:v>
                </c:pt>
                <c:pt idx="767">
                  <c:v>#N/A</c:v>
                </c:pt>
                <c:pt idx="768">
                  <c:v>9375557.4000000004</c:v>
                </c:pt>
                <c:pt idx="769">
                  <c:v>8025209.29</c:v>
                </c:pt>
                <c:pt idx="770">
                  <c:v>#N/A</c:v>
                </c:pt>
                <c:pt idx="771">
                  <c:v>11999541.9</c:v>
                </c:pt>
                <c:pt idx="772">
                  <c:v>#N/A</c:v>
                </c:pt>
                <c:pt idx="773">
                  <c:v>10687896.789999999</c:v>
                </c:pt>
                <c:pt idx="774">
                  <c:v>11525726.76</c:v>
                </c:pt>
                <c:pt idx="775">
                  <c:v>#N/A</c:v>
                </c:pt>
                <c:pt idx="776">
                  <c:v>#N/A</c:v>
                </c:pt>
                <c:pt idx="777">
                  <c:v>12263253.18</c:v>
                </c:pt>
                <c:pt idx="778">
                  <c:v>#N/A</c:v>
                </c:pt>
                <c:pt idx="779">
                  <c:v>10771338.689999999</c:v>
                </c:pt>
                <c:pt idx="780">
                  <c:v>#N/A</c:v>
                </c:pt>
                <c:pt idx="781">
                  <c:v>11671478.08</c:v>
                </c:pt>
                <c:pt idx="782">
                  <c:v>#N/A</c:v>
                </c:pt>
                <c:pt idx="783">
                  <c:v>#N/A</c:v>
                </c:pt>
                <c:pt idx="784">
                  <c:v>7273494.5599999996</c:v>
                </c:pt>
                <c:pt idx="785">
                  <c:v>6047508.8200000003</c:v>
                </c:pt>
                <c:pt idx="786">
                  <c:v>#N/A</c:v>
                </c:pt>
                <c:pt idx="787">
                  <c:v>8116525.7000000002</c:v>
                </c:pt>
                <c:pt idx="788">
                  <c:v>6129971.2400000002</c:v>
                </c:pt>
                <c:pt idx="789">
                  <c:v>#N/A</c:v>
                </c:pt>
                <c:pt idx="790">
                  <c:v>#N/A</c:v>
                </c:pt>
                <c:pt idx="791">
                  <c:v>7748178.5700000003</c:v>
                </c:pt>
                <c:pt idx="792">
                  <c:v>#N/A</c:v>
                </c:pt>
                <c:pt idx="793">
                  <c:v>#N/A</c:v>
                </c:pt>
                <c:pt idx="794">
                  <c:v>10190851.199999999</c:v>
                </c:pt>
                <c:pt idx="795">
                  <c:v>#N/A</c:v>
                </c:pt>
                <c:pt idx="796">
                  <c:v>11078803.859999999</c:v>
                </c:pt>
                <c:pt idx="797">
                  <c:v>9398668</c:v>
                </c:pt>
                <c:pt idx="798">
                  <c:v>#N/A</c:v>
                </c:pt>
                <c:pt idx="799">
                  <c:v>#N/A</c:v>
                </c:pt>
                <c:pt idx="800">
                  <c:v>#N/A</c:v>
                </c:pt>
                <c:pt idx="801">
                  <c:v>#N/A</c:v>
                </c:pt>
                <c:pt idx="802">
                  <c:v>#N/A</c:v>
                </c:pt>
                <c:pt idx="803">
                  <c:v>#N/A</c:v>
                </c:pt>
                <c:pt idx="804">
                  <c:v>#N/A</c:v>
                </c:pt>
                <c:pt idx="805">
                  <c:v>#N/A</c:v>
                </c:pt>
                <c:pt idx="806">
                  <c:v>#N/A</c:v>
                </c:pt>
                <c:pt idx="807">
                  <c:v>7463326.3499999996</c:v>
                </c:pt>
                <c:pt idx="808">
                  <c:v>13712278.93</c:v>
                </c:pt>
                <c:pt idx="809">
                  <c:v>#N/A</c:v>
                </c:pt>
                <c:pt idx="810">
                  <c:v>6687379.8899999997</c:v>
                </c:pt>
                <c:pt idx="811">
                  <c:v>10299964.66</c:v>
                </c:pt>
                <c:pt idx="812">
                  <c:v>#N/A</c:v>
                </c:pt>
                <c:pt idx="813">
                  <c:v>#N/A</c:v>
                </c:pt>
                <c:pt idx="814">
                  <c:v>#N/A</c:v>
                </c:pt>
                <c:pt idx="815">
                  <c:v>8758325.5800000001</c:v>
                </c:pt>
                <c:pt idx="816">
                  <c:v>11494179.699999999</c:v>
                </c:pt>
                <c:pt idx="817">
                  <c:v>#N/A</c:v>
                </c:pt>
                <c:pt idx="818">
                  <c:v>#N/A</c:v>
                </c:pt>
                <c:pt idx="819">
                  <c:v>#N/A</c:v>
                </c:pt>
                <c:pt idx="820">
                  <c:v>5275078.2699999996</c:v>
                </c:pt>
                <c:pt idx="821">
                  <c:v>12399629.66</c:v>
                </c:pt>
                <c:pt idx="822">
                  <c:v>#N/A</c:v>
                </c:pt>
                <c:pt idx="823">
                  <c:v>7168272.4900000002</c:v>
                </c:pt>
                <c:pt idx="824">
                  <c:v>#N/A</c:v>
                </c:pt>
                <c:pt idx="825">
                  <c:v>8766713.9900000002</c:v>
                </c:pt>
                <c:pt idx="826">
                  <c:v>#N/A</c:v>
                </c:pt>
                <c:pt idx="827">
                  <c:v>#N/A</c:v>
                </c:pt>
                <c:pt idx="828">
                  <c:v>#N/A</c:v>
                </c:pt>
                <c:pt idx="829">
                  <c:v>#N/A</c:v>
                </c:pt>
                <c:pt idx="830">
                  <c:v>11917212.640000001</c:v>
                </c:pt>
                <c:pt idx="831">
                  <c:v>7713376.3200000003</c:v>
                </c:pt>
                <c:pt idx="832">
                  <c:v>7475092.3899999997</c:v>
                </c:pt>
                <c:pt idx="833">
                  <c:v>9926310.1600000001</c:v>
                </c:pt>
                <c:pt idx="834">
                  <c:v>9898504.7100000009</c:v>
                </c:pt>
                <c:pt idx="835">
                  <c:v>#N/A</c:v>
                </c:pt>
                <c:pt idx="836">
                  <c:v>8100135.7199999997</c:v>
                </c:pt>
                <c:pt idx="837">
                  <c:v>#N/A</c:v>
                </c:pt>
                <c:pt idx="838">
                  <c:v>#N/A</c:v>
                </c:pt>
                <c:pt idx="839">
                  <c:v>11215144.74</c:v>
                </c:pt>
                <c:pt idx="840">
                  <c:v>#N/A</c:v>
                </c:pt>
                <c:pt idx="841">
                  <c:v>8923309.8000000007</c:v>
                </c:pt>
                <c:pt idx="842">
                  <c:v>#N/A</c:v>
                </c:pt>
                <c:pt idx="843">
                  <c:v>7223462.6500000004</c:v>
                </c:pt>
                <c:pt idx="844">
                  <c:v>#N/A</c:v>
                </c:pt>
                <c:pt idx="845">
                  <c:v>6788469</c:v>
                </c:pt>
                <c:pt idx="846">
                  <c:v>#N/A</c:v>
                </c:pt>
                <c:pt idx="847">
                  <c:v>8047083.8399999999</c:v>
                </c:pt>
                <c:pt idx="848">
                  <c:v>11221821.369999999</c:v>
                </c:pt>
                <c:pt idx="849">
                  <c:v>#N/A</c:v>
                </c:pt>
                <c:pt idx="850">
                  <c:v>11764440.5</c:v>
                </c:pt>
                <c:pt idx="851">
                  <c:v>#N/A</c:v>
                </c:pt>
                <c:pt idx="852">
                  <c:v>#N/A</c:v>
                </c:pt>
                <c:pt idx="853">
                  <c:v>#N/A</c:v>
                </c:pt>
                <c:pt idx="854">
                  <c:v>12576492.859999999</c:v>
                </c:pt>
                <c:pt idx="855">
                  <c:v>7274544.2999999998</c:v>
                </c:pt>
                <c:pt idx="856">
                  <c:v>#N/A</c:v>
                </c:pt>
                <c:pt idx="857">
                  <c:v>#N/A</c:v>
                </c:pt>
                <c:pt idx="858">
                  <c:v>#N/A</c:v>
                </c:pt>
                <c:pt idx="859">
                  <c:v>9614064.1899999995</c:v>
                </c:pt>
                <c:pt idx="860">
                  <c:v>9375526.3599999994</c:v>
                </c:pt>
                <c:pt idx="861">
                  <c:v>8914162.4700000007</c:v>
                </c:pt>
                <c:pt idx="862">
                  <c:v>#N/A</c:v>
                </c:pt>
                <c:pt idx="863">
                  <c:v>7894933.2000000002</c:v>
                </c:pt>
                <c:pt idx="864">
                  <c:v>12242397.439999999</c:v>
                </c:pt>
                <c:pt idx="865">
                  <c:v>8830547.4700000007</c:v>
                </c:pt>
                <c:pt idx="866">
                  <c:v>9620120.6099999994</c:v>
                </c:pt>
                <c:pt idx="867">
                  <c:v>8065626.3099999996</c:v>
                </c:pt>
                <c:pt idx="868">
                  <c:v>13121871.73</c:v>
                </c:pt>
                <c:pt idx="869">
                  <c:v>#N/A</c:v>
                </c:pt>
                <c:pt idx="870">
                  <c:v>#N/A</c:v>
                </c:pt>
                <c:pt idx="871">
                  <c:v>#N/A</c:v>
                </c:pt>
                <c:pt idx="872">
                  <c:v>#N/A</c:v>
                </c:pt>
                <c:pt idx="873">
                  <c:v>#N/A</c:v>
                </c:pt>
                <c:pt idx="874">
                  <c:v>#N/A</c:v>
                </c:pt>
                <c:pt idx="875">
                  <c:v>#N/A</c:v>
                </c:pt>
                <c:pt idx="876">
                  <c:v>5577372.6399999997</c:v>
                </c:pt>
                <c:pt idx="877">
                  <c:v>#N/A</c:v>
                </c:pt>
                <c:pt idx="878">
                  <c:v>#N/A</c:v>
                </c:pt>
                <c:pt idx="879">
                  <c:v>#N/A</c:v>
                </c:pt>
                <c:pt idx="880">
                  <c:v>#N/A</c:v>
                </c:pt>
                <c:pt idx="881">
                  <c:v>15188112.880000001</c:v>
                </c:pt>
                <c:pt idx="882">
                  <c:v>#N/A</c:v>
                </c:pt>
                <c:pt idx="883">
                  <c:v>#N/A</c:v>
                </c:pt>
                <c:pt idx="884">
                  <c:v>#N/A</c:v>
                </c:pt>
                <c:pt idx="885">
                  <c:v>#N/A</c:v>
                </c:pt>
                <c:pt idx="886">
                  <c:v>#N/A</c:v>
                </c:pt>
                <c:pt idx="887">
                  <c:v>5673114.5099999998</c:v>
                </c:pt>
                <c:pt idx="888">
                  <c:v>#N/A</c:v>
                </c:pt>
                <c:pt idx="889">
                  <c:v>#N/A</c:v>
                </c:pt>
                <c:pt idx="890">
                  <c:v>11580397.810000001</c:v>
                </c:pt>
                <c:pt idx="891">
                  <c:v>6874728.25</c:v>
                </c:pt>
                <c:pt idx="892">
                  <c:v>8987880.5500000007</c:v>
                </c:pt>
                <c:pt idx="893">
                  <c:v>#N/A</c:v>
                </c:pt>
                <c:pt idx="894">
                  <c:v>#N/A</c:v>
                </c:pt>
                <c:pt idx="895">
                  <c:v>#N/A</c:v>
                </c:pt>
                <c:pt idx="896">
                  <c:v>6092673.79</c:v>
                </c:pt>
                <c:pt idx="897">
                  <c:v>#N/A</c:v>
                </c:pt>
                <c:pt idx="898">
                  <c:v>6842693.9000000004</c:v>
                </c:pt>
                <c:pt idx="899">
                  <c:v>12506421.460000001</c:v>
                </c:pt>
                <c:pt idx="900">
                  <c:v>#N/A</c:v>
                </c:pt>
                <c:pt idx="901">
                  <c:v>8939613.0600000005</c:v>
                </c:pt>
                <c:pt idx="902">
                  <c:v>8589861.9700000007</c:v>
                </c:pt>
                <c:pt idx="903">
                  <c:v>#N/A</c:v>
                </c:pt>
                <c:pt idx="904">
                  <c:v>9864586.2599999998</c:v>
                </c:pt>
                <c:pt idx="905">
                  <c:v>10581244.85</c:v>
                </c:pt>
                <c:pt idx="906">
                  <c:v>7253810.8799999999</c:v>
                </c:pt>
                <c:pt idx="907">
                  <c:v>#N/A</c:v>
                </c:pt>
                <c:pt idx="908">
                  <c:v>#N/A</c:v>
                </c:pt>
                <c:pt idx="909">
                  <c:v>#N/A</c:v>
                </c:pt>
                <c:pt idx="910">
                  <c:v>11094660.640000001</c:v>
                </c:pt>
                <c:pt idx="911">
                  <c:v>#N/A</c:v>
                </c:pt>
                <c:pt idx="912">
                  <c:v>11002468.17</c:v>
                </c:pt>
                <c:pt idx="913">
                  <c:v>#N/A</c:v>
                </c:pt>
                <c:pt idx="914">
                  <c:v>#N/A</c:v>
                </c:pt>
                <c:pt idx="915">
                  <c:v>#N/A</c:v>
                </c:pt>
                <c:pt idx="916">
                  <c:v>#N/A</c:v>
                </c:pt>
                <c:pt idx="917">
                  <c:v>#N/A</c:v>
                </c:pt>
                <c:pt idx="918">
                  <c:v>16100761.52</c:v>
                </c:pt>
                <c:pt idx="919">
                  <c:v>#N/A</c:v>
                </c:pt>
                <c:pt idx="920">
                  <c:v>9646814.7200000007</c:v>
                </c:pt>
                <c:pt idx="921">
                  <c:v>#N/A</c:v>
                </c:pt>
                <c:pt idx="922">
                  <c:v>#N/A</c:v>
                </c:pt>
                <c:pt idx="923">
                  <c:v>#N/A</c:v>
                </c:pt>
                <c:pt idx="924">
                  <c:v>#N/A</c:v>
                </c:pt>
                <c:pt idx="925">
                  <c:v>#N/A</c:v>
                </c:pt>
                <c:pt idx="926">
                  <c:v>#N/A</c:v>
                </c:pt>
                <c:pt idx="927">
                  <c:v>12697080.960000001</c:v>
                </c:pt>
                <c:pt idx="928">
                  <c:v>#N/A</c:v>
                </c:pt>
                <c:pt idx="929">
                  <c:v>#N/A</c:v>
                </c:pt>
                <c:pt idx="930">
                  <c:v>8112482.25</c:v>
                </c:pt>
                <c:pt idx="931">
                  <c:v>#N/A</c:v>
                </c:pt>
                <c:pt idx="932">
                  <c:v>#N/A</c:v>
                </c:pt>
                <c:pt idx="933">
                  <c:v>#N/A</c:v>
                </c:pt>
                <c:pt idx="934">
                  <c:v>#N/A</c:v>
                </c:pt>
                <c:pt idx="935">
                  <c:v>#N/A</c:v>
                </c:pt>
                <c:pt idx="936">
                  <c:v>8000248.0499999998</c:v>
                </c:pt>
                <c:pt idx="937">
                  <c:v>11059460.93</c:v>
                </c:pt>
                <c:pt idx="938">
                  <c:v>#N/A</c:v>
                </c:pt>
                <c:pt idx="939">
                  <c:v>#N/A</c:v>
                </c:pt>
                <c:pt idx="940">
                  <c:v>9467050.5899999999</c:v>
                </c:pt>
                <c:pt idx="941">
                  <c:v>10547040.880000001</c:v>
                </c:pt>
                <c:pt idx="942">
                  <c:v>#N/A</c:v>
                </c:pt>
                <c:pt idx="943">
                  <c:v>#N/A</c:v>
                </c:pt>
                <c:pt idx="944">
                  <c:v>7780799.8700000001</c:v>
                </c:pt>
                <c:pt idx="945">
                  <c:v>9153970.0800000001</c:v>
                </c:pt>
                <c:pt idx="946">
                  <c:v>#N/A</c:v>
                </c:pt>
                <c:pt idx="947">
                  <c:v>7854033.2800000003</c:v>
                </c:pt>
                <c:pt idx="948">
                  <c:v>8174922.79</c:v>
                </c:pt>
                <c:pt idx="949">
                  <c:v>#N/A</c:v>
                </c:pt>
                <c:pt idx="950">
                  <c:v>#N/A</c:v>
                </c:pt>
                <c:pt idx="951">
                  <c:v>6899304.2800000003</c:v>
                </c:pt>
                <c:pt idx="952">
                  <c:v>#N/A</c:v>
                </c:pt>
                <c:pt idx="953">
                  <c:v>#N/A</c:v>
                </c:pt>
                <c:pt idx="954">
                  <c:v>#N/A</c:v>
                </c:pt>
                <c:pt idx="955">
                  <c:v>#N/A</c:v>
                </c:pt>
                <c:pt idx="956">
                  <c:v>10213584</c:v>
                </c:pt>
                <c:pt idx="957">
                  <c:v>8725745.4499999993</c:v>
                </c:pt>
                <c:pt idx="958">
                  <c:v>#N/A</c:v>
                </c:pt>
                <c:pt idx="959">
                  <c:v>8998948.0500000007</c:v>
                </c:pt>
                <c:pt idx="960">
                  <c:v>8735169.4000000004</c:v>
                </c:pt>
                <c:pt idx="961">
                  <c:v>#N/A</c:v>
                </c:pt>
                <c:pt idx="962">
                  <c:v>#N/A</c:v>
                </c:pt>
                <c:pt idx="963">
                  <c:v>#N/A</c:v>
                </c:pt>
                <c:pt idx="964">
                  <c:v>9709908.0500000007</c:v>
                </c:pt>
                <c:pt idx="965">
                  <c:v>9366573.3200000003</c:v>
                </c:pt>
                <c:pt idx="966">
                  <c:v>#N/A</c:v>
                </c:pt>
                <c:pt idx="967">
                  <c:v>9436736.7699999996</c:v>
                </c:pt>
                <c:pt idx="968">
                  <c:v>9673933.8300000001</c:v>
                </c:pt>
                <c:pt idx="969">
                  <c:v>8042933.29</c:v>
                </c:pt>
                <c:pt idx="970">
                  <c:v>9018702.1099999994</c:v>
                </c:pt>
                <c:pt idx="971">
                  <c:v>#N/A</c:v>
                </c:pt>
                <c:pt idx="972">
                  <c:v>9305615.4100000001</c:v>
                </c:pt>
                <c:pt idx="973">
                  <c:v>#N/A</c:v>
                </c:pt>
                <c:pt idx="974">
                  <c:v>11146688.76</c:v>
                </c:pt>
                <c:pt idx="975">
                  <c:v>#N/A</c:v>
                </c:pt>
                <c:pt idx="976">
                  <c:v>#N/A</c:v>
                </c:pt>
                <c:pt idx="977">
                  <c:v>#N/A</c:v>
                </c:pt>
                <c:pt idx="978">
                  <c:v>10197161.289999999</c:v>
                </c:pt>
                <c:pt idx="979">
                  <c:v>6739498.5899999999</c:v>
                </c:pt>
                <c:pt idx="980">
                  <c:v>13970069.380000001</c:v>
                </c:pt>
                <c:pt idx="981">
                  <c:v>#N/A</c:v>
                </c:pt>
                <c:pt idx="982">
                  <c:v>#N/A</c:v>
                </c:pt>
                <c:pt idx="983">
                  <c:v>#N/A</c:v>
                </c:pt>
                <c:pt idx="984">
                  <c:v>#N/A</c:v>
                </c:pt>
                <c:pt idx="985">
                  <c:v>#N/A</c:v>
                </c:pt>
                <c:pt idx="986">
                  <c:v>#N/A</c:v>
                </c:pt>
                <c:pt idx="987">
                  <c:v>#N/A</c:v>
                </c:pt>
                <c:pt idx="988">
                  <c:v>#N/A</c:v>
                </c:pt>
                <c:pt idx="989">
                  <c:v>9380076.8000000007</c:v>
                </c:pt>
                <c:pt idx="990">
                  <c:v>#N/A</c:v>
                </c:pt>
                <c:pt idx="991">
                  <c:v>#N/A</c:v>
                </c:pt>
                <c:pt idx="992">
                  <c:v>#N/A</c:v>
                </c:pt>
                <c:pt idx="993">
                  <c:v>#N/A</c:v>
                </c:pt>
                <c:pt idx="994">
                  <c:v>10407450.460000001</c:v>
                </c:pt>
                <c:pt idx="995">
                  <c:v>#N/A</c:v>
                </c:pt>
                <c:pt idx="996">
                  <c:v>#N/A</c:v>
                </c:pt>
                <c:pt idx="997">
                  <c:v>12387130.09</c:v>
                </c:pt>
                <c:pt idx="998">
                  <c:v>9849518.9600000009</c:v>
                </c:pt>
                <c:pt idx="999">
                  <c:v>6949706.4000000004</c:v>
                </c:pt>
              </c:numCache>
            </c:numRef>
          </c:xVal>
          <c:yVal>
            <c:numRef>
              <c:f>Chart_Data!$D$2:$D$1001</c:f>
              <c:numCache>
                <c:formatCode>General</c:formatCode>
                <c:ptCount val="1000"/>
                <c:pt idx="0">
                  <c:v>1130700.06</c:v>
                </c:pt>
                <c:pt idx="1">
                  <c:v>804035.4</c:v>
                </c:pt>
                <c:pt idx="2">
                  <c:v>2149297</c:v>
                </c:pt>
                <c:pt idx="3">
                  <c:v>1044375.49</c:v>
                </c:pt>
                <c:pt idx="4">
                  <c:v>2694644.42</c:v>
                </c:pt>
                <c:pt idx="5">
                  <c:v>3206651.6</c:v>
                </c:pt>
                <c:pt idx="6">
                  <c:v>#N/A</c:v>
                </c:pt>
                <c:pt idx="7">
                  <c:v>371848.52</c:v>
                </c:pt>
                <c:pt idx="8">
                  <c:v>1716656.77</c:v>
                </c:pt>
                <c:pt idx="9">
                  <c:v>3282018.33</c:v>
                </c:pt>
                <c:pt idx="10">
                  <c:v>#N/A</c:v>
                </c:pt>
                <c:pt idx="11">
                  <c:v>#N/A</c:v>
                </c:pt>
                <c:pt idx="12">
                  <c:v>#N/A</c:v>
                </c:pt>
                <c:pt idx="13">
                  <c:v>#N/A</c:v>
                </c:pt>
                <c:pt idx="14">
                  <c:v>#N/A</c:v>
                </c:pt>
                <c:pt idx="15">
                  <c:v>#N/A</c:v>
                </c:pt>
                <c:pt idx="16">
                  <c:v>2343975.4700000002</c:v>
                </c:pt>
                <c:pt idx="17">
                  <c:v>3633056.6</c:v>
                </c:pt>
                <c:pt idx="18">
                  <c:v>3601876.67</c:v>
                </c:pt>
                <c:pt idx="19">
                  <c:v>#N/A</c:v>
                </c:pt>
                <c:pt idx="20">
                  <c:v>#N/A</c:v>
                </c:pt>
                <c:pt idx="21">
                  <c:v>2916455.2</c:v>
                </c:pt>
                <c:pt idx="22">
                  <c:v>#N/A</c:v>
                </c:pt>
                <c:pt idx="23">
                  <c:v>2513916.7000000002</c:v>
                </c:pt>
                <c:pt idx="24">
                  <c:v>#N/A</c:v>
                </c:pt>
                <c:pt idx="25">
                  <c:v>2724847.36</c:v>
                </c:pt>
                <c:pt idx="26">
                  <c:v>1888735.19</c:v>
                </c:pt>
                <c:pt idx="27">
                  <c:v>#N/A</c:v>
                </c:pt>
                <c:pt idx="28">
                  <c:v>#N/A</c:v>
                </c:pt>
                <c:pt idx="29">
                  <c:v>#N/A</c:v>
                </c:pt>
                <c:pt idx="30">
                  <c:v>#N/A</c:v>
                </c:pt>
                <c:pt idx="31">
                  <c:v>2870972.65</c:v>
                </c:pt>
                <c:pt idx="32">
                  <c:v>#N/A</c:v>
                </c:pt>
                <c:pt idx="33">
                  <c:v>1878113.23</c:v>
                </c:pt>
                <c:pt idx="34">
                  <c:v>#N/A</c:v>
                </c:pt>
                <c:pt idx="35">
                  <c:v>#N/A</c:v>
                </c:pt>
                <c:pt idx="36">
                  <c:v>#N/A</c:v>
                </c:pt>
                <c:pt idx="37">
                  <c:v>#N/A</c:v>
                </c:pt>
                <c:pt idx="38">
                  <c:v>#N/A</c:v>
                </c:pt>
                <c:pt idx="39">
                  <c:v>2248331.1800000002</c:v>
                </c:pt>
                <c:pt idx="40">
                  <c:v>#N/A</c:v>
                </c:pt>
                <c:pt idx="41">
                  <c:v>#N/A</c:v>
                </c:pt>
                <c:pt idx="42">
                  <c:v>#N/A</c:v>
                </c:pt>
                <c:pt idx="43">
                  <c:v>3298689.94</c:v>
                </c:pt>
                <c:pt idx="44">
                  <c:v>#N/A</c:v>
                </c:pt>
                <c:pt idx="45">
                  <c:v>#N/A</c:v>
                </c:pt>
                <c:pt idx="46">
                  <c:v>2039850.33</c:v>
                </c:pt>
                <c:pt idx="47">
                  <c:v>#N/A</c:v>
                </c:pt>
                <c:pt idx="48">
                  <c:v>#N/A</c:v>
                </c:pt>
                <c:pt idx="49">
                  <c:v>#N/A</c:v>
                </c:pt>
                <c:pt idx="50">
                  <c:v>#N/A</c:v>
                </c:pt>
                <c:pt idx="51">
                  <c:v>#N/A</c:v>
                </c:pt>
                <c:pt idx="52">
                  <c:v>#N/A</c:v>
                </c:pt>
                <c:pt idx="53">
                  <c:v>#N/A</c:v>
                </c:pt>
                <c:pt idx="54">
                  <c:v>1454546.35</c:v>
                </c:pt>
                <c:pt idx="55">
                  <c:v>2910756.2</c:v>
                </c:pt>
                <c:pt idx="56">
                  <c:v>#N/A</c:v>
                </c:pt>
                <c:pt idx="57">
                  <c:v>#N/A</c:v>
                </c:pt>
                <c:pt idx="58">
                  <c:v>#N/A</c:v>
                </c:pt>
                <c:pt idx="59">
                  <c:v>#N/A</c:v>
                </c:pt>
                <c:pt idx="60">
                  <c:v>#N/A</c:v>
                </c:pt>
                <c:pt idx="61">
                  <c:v>2388520.65</c:v>
                </c:pt>
                <c:pt idx="62">
                  <c:v>394322.96</c:v>
                </c:pt>
                <c:pt idx="63">
                  <c:v>3560343.36</c:v>
                </c:pt>
                <c:pt idx="64">
                  <c:v>963095.57</c:v>
                </c:pt>
                <c:pt idx="65">
                  <c:v>2394135.2799999998</c:v>
                </c:pt>
                <c:pt idx="66">
                  <c:v>810126.13</c:v>
                </c:pt>
                <c:pt idx="67">
                  <c:v>#N/A</c:v>
                </c:pt>
                <c:pt idx="68">
                  <c:v>374815.55</c:v>
                </c:pt>
                <c:pt idx="69">
                  <c:v>#N/A</c:v>
                </c:pt>
                <c:pt idx="70">
                  <c:v>1149020.18</c:v>
                </c:pt>
                <c:pt idx="71">
                  <c:v>714458.56</c:v>
                </c:pt>
                <c:pt idx="72">
                  <c:v>3685640.13</c:v>
                </c:pt>
                <c:pt idx="73">
                  <c:v>667051.04</c:v>
                </c:pt>
                <c:pt idx="74">
                  <c:v>1693553.34</c:v>
                </c:pt>
                <c:pt idx="75">
                  <c:v>#N/A</c:v>
                </c:pt>
                <c:pt idx="76">
                  <c:v>2857915.66</c:v>
                </c:pt>
                <c:pt idx="77">
                  <c:v>1851054.22</c:v>
                </c:pt>
                <c:pt idx="78">
                  <c:v>1810515.81</c:v>
                </c:pt>
                <c:pt idx="79">
                  <c:v>#N/A</c:v>
                </c:pt>
                <c:pt idx="80">
                  <c:v>3666990</c:v>
                </c:pt>
                <c:pt idx="81">
                  <c:v>#N/A</c:v>
                </c:pt>
                <c:pt idx="82">
                  <c:v>#N/A</c:v>
                </c:pt>
                <c:pt idx="83">
                  <c:v>#N/A</c:v>
                </c:pt>
                <c:pt idx="84">
                  <c:v>3361789.98</c:v>
                </c:pt>
                <c:pt idx="85">
                  <c:v>3415311.67</c:v>
                </c:pt>
                <c:pt idx="86">
                  <c:v>#N/A</c:v>
                </c:pt>
                <c:pt idx="87">
                  <c:v>#N/A</c:v>
                </c:pt>
                <c:pt idx="88">
                  <c:v>#N/A</c:v>
                </c:pt>
                <c:pt idx="89">
                  <c:v>#N/A</c:v>
                </c:pt>
                <c:pt idx="90">
                  <c:v>#N/A</c:v>
                </c:pt>
                <c:pt idx="91">
                  <c:v>461975.12</c:v>
                </c:pt>
                <c:pt idx="92">
                  <c:v>821994.15</c:v>
                </c:pt>
                <c:pt idx="93">
                  <c:v>#N/A</c:v>
                </c:pt>
                <c:pt idx="94">
                  <c:v>#N/A</c:v>
                </c:pt>
                <c:pt idx="95">
                  <c:v>#N/A</c:v>
                </c:pt>
                <c:pt idx="96">
                  <c:v>#N/A</c:v>
                </c:pt>
                <c:pt idx="97">
                  <c:v>#N/A</c:v>
                </c:pt>
                <c:pt idx="98">
                  <c:v>#N/A</c:v>
                </c:pt>
                <c:pt idx="99">
                  <c:v>1097352.73</c:v>
                </c:pt>
                <c:pt idx="100">
                  <c:v>#N/A</c:v>
                </c:pt>
                <c:pt idx="101">
                  <c:v>#N/A</c:v>
                </c:pt>
                <c:pt idx="102">
                  <c:v>455581.1</c:v>
                </c:pt>
                <c:pt idx="103">
                  <c:v>#N/A</c:v>
                </c:pt>
                <c:pt idx="104">
                  <c:v>#N/A</c:v>
                </c:pt>
                <c:pt idx="105">
                  <c:v>#N/A</c:v>
                </c:pt>
                <c:pt idx="106">
                  <c:v>#N/A</c:v>
                </c:pt>
                <c:pt idx="107">
                  <c:v>#N/A</c:v>
                </c:pt>
                <c:pt idx="108">
                  <c:v>#N/A</c:v>
                </c:pt>
                <c:pt idx="109">
                  <c:v>#N/A</c:v>
                </c:pt>
                <c:pt idx="110">
                  <c:v>#N/A</c:v>
                </c:pt>
                <c:pt idx="111">
                  <c:v>#N/A</c:v>
                </c:pt>
                <c:pt idx="112">
                  <c:v>1412141.65</c:v>
                </c:pt>
                <c:pt idx="113">
                  <c:v>2544306.63</c:v>
                </c:pt>
                <c:pt idx="114">
                  <c:v>#N/A</c:v>
                </c:pt>
                <c:pt idx="115">
                  <c:v>#N/A</c:v>
                </c:pt>
                <c:pt idx="116">
                  <c:v>#N/A</c:v>
                </c:pt>
                <c:pt idx="117">
                  <c:v>1155785.98</c:v>
                </c:pt>
                <c:pt idx="118">
                  <c:v>#N/A</c:v>
                </c:pt>
                <c:pt idx="119">
                  <c:v>#N/A</c:v>
                </c:pt>
                <c:pt idx="120">
                  <c:v>#N/A</c:v>
                </c:pt>
                <c:pt idx="121">
                  <c:v>#N/A</c:v>
                </c:pt>
                <c:pt idx="122">
                  <c:v>#N/A</c:v>
                </c:pt>
                <c:pt idx="123">
                  <c:v>#N/A</c:v>
                </c:pt>
                <c:pt idx="124">
                  <c:v>#N/A</c:v>
                </c:pt>
                <c:pt idx="125">
                  <c:v>#N/A</c:v>
                </c:pt>
                <c:pt idx="126">
                  <c:v>#N/A</c:v>
                </c:pt>
                <c:pt idx="127">
                  <c:v>#N/A</c:v>
                </c:pt>
                <c:pt idx="128">
                  <c:v>#N/A</c:v>
                </c:pt>
                <c:pt idx="129">
                  <c:v>2772159.12</c:v>
                </c:pt>
                <c:pt idx="130">
                  <c:v>#N/A</c:v>
                </c:pt>
                <c:pt idx="131">
                  <c:v>1885809.59</c:v>
                </c:pt>
                <c:pt idx="132">
                  <c:v>2379902.98</c:v>
                </c:pt>
                <c:pt idx="133">
                  <c:v>#N/A</c:v>
                </c:pt>
                <c:pt idx="134">
                  <c:v>#N/A</c:v>
                </c:pt>
                <c:pt idx="135">
                  <c:v>#N/A</c:v>
                </c:pt>
                <c:pt idx="136">
                  <c:v>#N/A</c:v>
                </c:pt>
                <c:pt idx="137">
                  <c:v>#N/A</c:v>
                </c:pt>
                <c:pt idx="138">
                  <c:v>2313289.2400000002</c:v>
                </c:pt>
                <c:pt idx="139">
                  <c:v>3101951.55</c:v>
                </c:pt>
                <c:pt idx="140">
                  <c:v>2667573.13</c:v>
                </c:pt>
                <c:pt idx="141">
                  <c:v>#N/A</c:v>
                </c:pt>
                <c:pt idx="142">
                  <c:v>#N/A</c:v>
                </c:pt>
                <c:pt idx="143">
                  <c:v>#N/A</c:v>
                </c:pt>
                <c:pt idx="144">
                  <c:v>3106150.34</c:v>
                </c:pt>
                <c:pt idx="145">
                  <c:v>#N/A</c:v>
                </c:pt>
                <c:pt idx="146">
                  <c:v>#N/A</c:v>
                </c:pt>
                <c:pt idx="147">
                  <c:v>#N/A</c:v>
                </c:pt>
                <c:pt idx="148">
                  <c:v>3615766.39</c:v>
                </c:pt>
                <c:pt idx="149">
                  <c:v>3627535.85</c:v>
                </c:pt>
                <c:pt idx="150">
                  <c:v>#N/A</c:v>
                </c:pt>
                <c:pt idx="151">
                  <c:v>#N/A</c:v>
                </c:pt>
                <c:pt idx="152">
                  <c:v>#N/A</c:v>
                </c:pt>
                <c:pt idx="153">
                  <c:v>2338662.5499999998</c:v>
                </c:pt>
                <c:pt idx="154">
                  <c:v>1359224.25</c:v>
                </c:pt>
                <c:pt idx="155">
                  <c:v>#N/A</c:v>
                </c:pt>
                <c:pt idx="156">
                  <c:v>#N/A</c:v>
                </c:pt>
                <c:pt idx="157">
                  <c:v>2785798.89</c:v>
                </c:pt>
                <c:pt idx="158">
                  <c:v>3476281.12</c:v>
                </c:pt>
                <c:pt idx="159">
                  <c:v>3000547.97</c:v>
                </c:pt>
                <c:pt idx="160">
                  <c:v>2890718.66</c:v>
                </c:pt>
                <c:pt idx="161">
                  <c:v>#N/A</c:v>
                </c:pt>
                <c:pt idx="162">
                  <c:v>#N/A</c:v>
                </c:pt>
                <c:pt idx="163">
                  <c:v>#N/A</c:v>
                </c:pt>
                <c:pt idx="164">
                  <c:v>#N/A</c:v>
                </c:pt>
                <c:pt idx="165">
                  <c:v>#N/A</c:v>
                </c:pt>
                <c:pt idx="166">
                  <c:v>#N/A</c:v>
                </c:pt>
                <c:pt idx="167">
                  <c:v>3361840.57</c:v>
                </c:pt>
                <c:pt idx="168">
                  <c:v>#N/A</c:v>
                </c:pt>
                <c:pt idx="169">
                  <c:v>#N/A</c:v>
                </c:pt>
                <c:pt idx="170">
                  <c:v>2665064.6800000002</c:v>
                </c:pt>
                <c:pt idx="171">
                  <c:v>1738822.26</c:v>
                </c:pt>
                <c:pt idx="172">
                  <c:v>3355302.74</c:v>
                </c:pt>
                <c:pt idx="173">
                  <c:v>447105.03</c:v>
                </c:pt>
                <c:pt idx="174">
                  <c:v>3656514.11</c:v>
                </c:pt>
                <c:pt idx="175">
                  <c:v>2591819.7200000002</c:v>
                </c:pt>
                <c:pt idx="176">
                  <c:v>#N/A</c:v>
                </c:pt>
                <c:pt idx="177">
                  <c:v>1268067.04</c:v>
                </c:pt>
                <c:pt idx="178">
                  <c:v>#N/A</c:v>
                </c:pt>
                <c:pt idx="179">
                  <c:v>#N/A</c:v>
                </c:pt>
                <c:pt idx="180">
                  <c:v>2519702.08</c:v>
                </c:pt>
                <c:pt idx="181">
                  <c:v>1837223.32</c:v>
                </c:pt>
                <c:pt idx="182">
                  <c:v>#N/A</c:v>
                </c:pt>
                <c:pt idx="183">
                  <c:v>3538666.94</c:v>
                </c:pt>
                <c:pt idx="184">
                  <c:v>#N/A</c:v>
                </c:pt>
                <c:pt idx="185">
                  <c:v>#N/A</c:v>
                </c:pt>
                <c:pt idx="186">
                  <c:v>1778029.69</c:v>
                </c:pt>
                <c:pt idx="187">
                  <c:v>2141374.37</c:v>
                </c:pt>
                <c:pt idx="188">
                  <c:v>#N/A</c:v>
                </c:pt>
                <c:pt idx="189">
                  <c:v>1818535.53</c:v>
                </c:pt>
                <c:pt idx="190">
                  <c:v>2840144.08</c:v>
                </c:pt>
                <c:pt idx="191">
                  <c:v>#N/A</c:v>
                </c:pt>
                <c:pt idx="192">
                  <c:v>#N/A</c:v>
                </c:pt>
                <c:pt idx="193">
                  <c:v>1306966.56</c:v>
                </c:pt>
                <c:pt idx="194">
                  <c:v>#N/A</c:v>
                </c:pt>
                <c:pt idx="195">
                  <c:v>#N/A</c:v>
                </c:pt>
                <c:pt idx="196">
                  <c:v>#N/A</c:v>
                </c:pt>
                <c:pt idx="197">
                  <c:v>#N/A</c:v>
                </c:pt>
                <c:pt idx="198">
                  <c:v>867507.78</c:v>
                </c:pt>
                <c:pt idx="199">
                  <c:v>#N/A</c:v>
                </c:pt>
                <c:pt idx="200">
                  <c:v>3752711.12</c:v>
                </c:pt>
                <c:pt idx="201">
                  <c:v>#N/A</c:v>
                </c:pt>
                <c:pt idx="202">
                  <c:v>3772942.03</c:v>
                </c:pt>
                <c:pt idx="203">
                  <c:v>#N/A</c:v>
                </c:pt>
                <c:pt idx="204">
                  <c:v>#N/A</c:v>
                </c:pt>
                <c:pt idx="205">
                  <c:v>1513134.48</c:v>
                </c:pt>
                <c:pt idx="206">
                  <c:v>2439136.8199999998</c:v>
                </c:pt>
                <c:pt idx="207">
                  <c:v>#N/A</c:v>
                </c:pt>
                <c:pt idx="208">
                  <c:v>3081061.72</c:v>
                </c:pt>
                <c:pt idx="209">
                  <c:v>#N/A</c:v>
                </c:pt>
                <c:pt idx="210">
                  <c:v>1944899.62</c:v>
                </c:pt>
                <c:pt idx="211">
                  <c:v>2910331.13</c:v>
                </c:pt>
                <c:pt idx="212">
                  <c:v>#N/A</c:v>
                </c:pt>
                <c:pt idx="213">
                  <c:v>1040662.46</c:v>
                </c:pt>
                <c:pt idx="214">
                  <c:v>2342948.42</c:v>
                </c:pt>
                <c:pt idx="215">
                  <c:v>2939013.57</c:v>
                </c:pt>
                <c:pt idx="216">
                  <c:v>#N/A</c:v>
                </c:pt>
                <c:pt idx="217">
                  <c:v>#N/A</c:v>
                </c:pt>
                <c:pt idx="218">
                  <c:v>#N/A</c:v>
                </c:pt>
                <c:pt idx="219">
                  <c:v>1692982.07</c:v>
                </c:pt>
                <c:pt idx="220">
                  <c:v>2714282.69</c:v>
                </c:pt>
                <c:pt idx="221">
                  <c:v>2421284.42</c:v>
                </c:pt>
                <c:pt idx="222">
                  <c:v>3738983.7</c:v>
                </c:pt>
                <c:pt idx="223">
                  <c:v>3662576.19</c:v>
                </c:pt>
                <c:pt idx="224">
                  <c:v>#N/A</c:v>
                </c:pt>
                <c:pt idx="225">
                  <c:v>3147929.29</c:v>
                </c:pt>
                <c:pt idx="226">
                  <c:v>3669857.66</c:v>
                </c:pt>
                <c:pt idx="227">
                  <c:v>#N/A</c:v>
                </c:pt>
                <c:pt idx="228">
                  <c:v>#N/A</c:v>
                </c:pt>
                <c:pt idx="229">
                  <c:v>1261500.6499999999</c:v>
                </c:pt>
                <c:pt idx="230">
                  <c:v>3371795.8</c:v>
                </c:pt>
                <c:pt idx="231">
                  <c:v>628139.31999999995</c:v>
                </c:pt>
                <c:pt idx="232">
                  <c:v>#N/A</c:v>
                </c:pt>
                <c:pt idx="233">
                  <c:v>#N/A</c:v>
                </c:pt>
                <c:pt idx="234">
                  <c:v>1498470.48</c:v>
                </c:pt>
                <c:pt idx="235">
                  <c:v>1411966.42</c:v>
                </c:pt>
                <c:pt idx="236">
                  <c:v>392916.71</c:v>
                </c:pt>
                <c:pt idx="237">
                  <c:v>#N/A</c:v>
                </c:pt>
                <c:pt idx="238">
                  <c:v>#N/A</c:v>
                </c:pt>
                <c:pt idx="239">
                  <c:v>3101168.07</c:v>
                </c:pt>
                <c:pt idx="240">
                  <c:v>1481218.52</c:v>
                </c:pt>
                <c:pt idx="241">
                  <c:v>1875019.53</c:v>
                </c:pt>
                <c:pt idx="242">
                  <c:v>1453319.37</c:v>
                </c:pt>
                <c:pt idx="243">
                  <c:v>#N/A</c:v>
                </c:pt>
                <c:pt idx="244">
                  <c:v>1802970.48</c:v>
                </c:pt>
                <c:pt idx="245">
                  <c:v>1988166.18</c:v>
                </c:pt>
                <c:pt idx="246">
                  <c:v>1639880.13</c:v>
                </c:pt>
                <c:pt idx="247">
                  <c:v>#N/A</c:v>
                </c:pt>
                <c:pt idx="248">
                  <c:v>3513209.18</c:v>
                </c:pt>
                <c:pt idx="249">
                  <c:v>2784970.95</c:v>
                </c:pt>
                <c:pt idx="250">
                  <c:v>3736574.12</c:v>
                </c:pt>
                <c:pt idx="251">
                  <c:v>2080671.46</c:v>
                </c:pt>
                <c:pt idx="252">
                  <c:v>#N/A</c:v>
                </c:pt>
                <c:pt idx="253">
                  <c:v>2492629.39</c:v>
                </c:pt>
                <c:pt idx="254">
                  <c:v>#N/A</c:v>
                </c:pt>
                <c:pt idx="255">
                  <c:v>3351684.52</c:v>
                </c:pt>
                <c:pt idx="256">
                  <c:v>#N/A</c:v>
                </c:pt>
                <c:pt idx="257">
                  <c:v>#N/A</c:v>
                </c:pt>
                <c:pt idx="258">
                  <c:v>#N/A</c:v>
                </c:pt>
                <c:pt idx="259">
                  <c:v>#N/A</c:v>
                </c:pt>
                <c:pt idx="260">
                  <c:v>3117205.63</c:v>
                </c:pt>
                <c:pt idx="261">
                  <c:v>#N/A</c:v>
                </c:pt>
                <c:pt idx="262">
                  <c:v>#N/A</c:v>
                </c:pt>
                <c:pt idx="263">
                  <c:v>2080260.1</c:v>
                </c:pt>
                <c:pt idx="264">
                  <c:v>1372864.58</c:v>
                </c:pt>
                <c:pt idx="265">
                  <c:v>1473618.02</c:v>
                </c:pt>
                <c:pt idx="266">
                  <c:v>3794812.92</c:v>
                </c:pt>
                <c:pt idx="267">
                  <c:v>#N/A</c:v>
                </c:pt>
                <c:pt idx="268">
                  <c:v>#N/A</c:v>
                </c:pt>
                <c:pt idx="269">
                  <c:v>#N/A</c:v>
                </c:pt>
                <c:pt idx="270">
                  <c:v>3735555.51</c:v>
                </c:pt>
                <c:pt idx="271">
                  <c:v>758416.2</c:v>
                </c:pt>
                <c:pt idx="272">
                  <c:v>#N/A</c:v>
                </c:pt>
                <c:pt idx="273">
                  <c:v>2163835.56</c:v>
                </c:pt>
                <c:pt idx="274">
                  <c:v>#N/A</c:v>
                </c:pt>
                <c:pt idx="275">
                  <c:v>#N/A</c:v>
                </c:pt>
                <c:pt idx="276">
                  <c:v>#N/A</c:v>
                </c:pt>
                <c:pt idx="277">
                  <c:v>3250699.99</c:v>
                </c:pt>
                <c:pt idx="278">
                  <c:v>3110144.02</c:v>
                </c:pt>
                <c:pt idx="279">
                  <c:v>753444.07</c:v>
                </c:pt>
                <c:pt idx="280">
                  <c:v>#N/A</c:v>
                </c:pt>
                <c:pt idx="281">
                  <c:v>3451948.85</c:v>
                </c:pt>
                <c:pt idx="282">
                  <c:v>3705847</c:v>
                </c:pt>
                <c:pt idx="283">
                  <c:v>3263194.01</c:v>
                </c:pt>
                <c:pt idx="284">
                  <c:v>#N/A</c:v>
                </c:pt>
                <c:pt idx="285">
                  <c:v>#N/A</c:v>
                </c:pt>
                <c:pt idx="286">
                  <c:v>#N/A</c:v>
                </c:pt>
                <c:pt idx="287">
                  <c:v>#N/A</c:v>
                </c:pt>
                <c:pt idx="288">
                  <c:v>#N/A</c:v>
                </c:pt>
                <c:pt idx="289">
                  <c:v>3498324.6</c:v>
                </c:pt>
                <c:pt idx="290">
                  <c:v>#N/A</c:v>
                </c:pt>
                <c:pt idx="291">
                  <c:v>#N/A</c:v>
                </c:pt>
                <c:pt idx="292">
                  <c:v>#N/A</c:v>
                </c:pt>
                <c:pt idx="293">
                  <c:v>405045.39</c:v>
                </c:pt>
                <c:pt idx="294">
                  <c:v>#N/A</c:v>
                </c:pt>
                <c:pt idx="295">
                  <c:v>#N/A</c:v>
                </c:pt>
                <c:pt idx="296">
                  <c:v>847469.77</c:v>
                </c:pt>
                <c:pt idx="297">
                  <c:v>2267715.09</c:v>
                </c:pt>
                <c:pt idx="298">
                  <c:v>#N/A</c:v>
                </c:pt>
                <c:pt idx="299">
                  <c:v>3517339.72</c:v>
                </c:pt>
                <c:pt idx="300">
                  <c:v>#N/A</c:v>
                </c:pt>
                <c:pt idx="301">
                  <c:v>3454719.15</c:v>
                </c:pt>
                <c:pt idx="302">
                  <c:v>#N/A</c:v>
                </c:pt>
                <c:pt idx="303">
                  <c:v>#N/A</c:v>
                </c:pt>
                <c:pt idx="304">
                  <c:v>#N/A</c:v>
                </c:pt>
                <c:pt idx="305">
                  <c:v>2093538.23</c:v>
                </c:pt>
                <c:pt idx="306">
                  <c:v>#N/A</c:v>
                </c:pt>
                <c:pt idx="307">
                  <c:v>#N/A</c:v>
                </c:pt>
                <c:pt idx="308">
                  <c:v>2286091.6800000002</c:v>
                </c:pt>
                <c:pt idx="309">
                  <c:v>#N/A</c:v>
                </c:pt>
                <c:pt idx="310">
                  <c:v>#N/A</c:v>
                </c:pt>
                <c:pt idx="311">
                  <c:v>2306246.44</c:v>
                </c:pt>
                <c:pt idx="312">
                  <c:v>320669.26</c:v>
                </c:pt>
                <c:pt idx="313">
                  <c:v>#N/A</c:v>
                </c:pt>
                <c:pt idx="314">
                  <c:v>#N/A</c:v>
                </c:pt>
                <c:pt idx="315">
                  <c:v>#N/A</c:v>
                </c:pt>
                <c:pt idx="316">
                  <c:v>#N/A</c:v>
                </c:pt>
                <c:pt idx="317">
                  <c:v>#N/A</c:v>
                </c:pt>
                <c:pt idx="318">
                  <c:v>#N/A</c:v>
                </c:pt>
                <c:pt idx="319">
                  <c:v>#N/A</c:v>
                </c:pt>
                <c:pt idx="320">
                  <c:v>2973756.96</c:v>
                </c:pt>
                <c:pt idx="321">
                  <c:v>#N/A</c:v>
                </c:pt>
                <c:pt idx="322">
                  <c:v>#N/A</c:v>
                </c:pt>
                <c:pt idx="323">
                  <c:v>2153034.84</c:v>
                </c:pt>
                <c:pt idx="324">
                  <c:v>#N/A</c:v>
                </c:pt>
                <c:pt idx="325">
                  <c:v>#N/A</c:v>
                </c:pt>
                <c:pt idx="326">
                  <c:v>#N/A</c:v>
                </c:pt>
                <c:pt idx="327">
                  <c:v>1321627.68</c:v>
                </c:pt>
                <c:pt idx="328">
                  <c:v>#N/A</c:v>
                </c:pt>
                <c:pt idx="329">
                  <c:v>#N/A</c:v>
                </c:pt>
                <c:pt idx="330">
                  <c:v>#N/A</c:v>
                </c:pt>
                <c:pt idx="331">
                  <c:v>#N/A</c:v>
                </c:pt>
                <c:pt idx="332">
                  <c:v>125634.96</c:v>
                </c:pt>
                <c:pt idx="333">
                  <c:v>#N/A</c:v>
                </c:pt>
                <c:pt idx="334">
                  <c:v>#N/A</c:v>
                </c:pt>
                <c:pt idx="335">
                  <c:v>3093396.74</c:v>
                </c:pt>
                <c:pt idx="336">
                  <c:v>#N/A</c:v>
                </c:pt>
                <c:pt idx="337">
                  <c:v>1232980.33</c:v>
                </c:pt>
                <c:pt idx="338">
                  <c:v>1367678.29</c:v>
                </c:pt>
                <c:pt idx="339">
                  <c:v>#N/A</c:v>
                </c:pt>
                <c:pt idx="340">
                  <c:v>#N/A</c:v>
                </c:pt>
                <c:pt idx="341">
                  <c:v>#N/A</c:v>
                </c:pt>
                <c:pt idx="342">
                  <c:v>3275588.18</c:v>
                </c:pt>
                <c:pt idx="343">
                  <c:v>#N/A</c:v>
                </c:pt>
                <c:pt idx="344">
                  <c:v>1296576.54</c:v>
                </c:pt>
                <c:pt idx="345">
                  <c:v>#N/A</c:v>
                </c:pt>
                <c:pt idx="346">
                  <c:v>3491485.05</c:v>
                </c:pt>
                <c:pt idx="347">
                  <c:v>#N/A</c:v>
                </c:pt>
                <c:pt idx="348">
                  <c:v>#N/A</c:v>
                </c:pt>
                <c:pt idx="349">
                  <c:v>#N/A</c:v>
                </c:pt>
                <c:pt idx="350">
                  <c:v>3205936.14</c:v>
                </c:pt>
                <c:pt idx="351">
                  <c:v>#N/A</c:v>
                </c:pt>
                <c:pt idx="352">
                  <c:v>2436059.69</c:v>
                </c:pt>
                <c:pt idx="353">
                  <c:v>#N/A</c:v>
                </c:pt>
                <c:pt idx="354">
                  <c:v>#N/A</c:v>
                </c:pt>
                <c:pt idx="355">
                  <c:v>2344939.4900000002</c:v>
                </c:pt>
                <c:pt idx="356">
                  <c:v>#N/A</c:v>
                </c:pt>
                <c:pt idx="357">
                  <c:v>#N/A</c:v>
                </c:pt>
                <c:pt idx="358">
                  <c:v>#N/A</c:v>
                </c:pt>
                <c:pt idx="359">
                  <c:v>#N/A</c:v>
                </c:pt>
                <c:pt idx="360">
                  <c:v>#N/A</c:v>
                </c:pt>
                <c:pt idx="361">
                  <c:v>#N/A</c:v>
                </c:pt>
                <c:pt idx="362">
                  <c:v>2248352.7400000002</c:v>
                </c:pt>
                <c:pt idx="363">
                  <c:v>#N/A</c:v>
                </c:pt>
                <c:pt idx="364">
                  <c:v>2841578.78</c:v>
                </c:pt>
                <c:pt idx="365">
                  <c:v>#N/A</c:v>
                </c:pt>
                <c:pt idx="366">
                  <c:v>#N/A</c:v>
                </c:pt>
                <c:pt idx="367">
                  <c:v>#N/A</c:v>
                </c:pt>
                <c:pt idx="368">
                  <c:v>1298258.06</c:v>
                </c:pt>
                <c:pt idx="369">
                  <c:v>1096684.27</c:v>
                </c:pt>
                <c:pt idx="370">
                  <c:v>2918250.62</c:v>
                </c:pt>
                <c:pt idx="371">
                  <c:v>#N/A</c:v>
                </c:pt>
                <c:pt idx="372">
                  <c:v>1259826.3899999999</c:v>
                </c:pt>
                <c:pt idx="373">
                  <c:v>#N/A</c:v>
                </c:pt>
                <c:pt idx="374">
                  <c:v>2146254.75</c:v>
                </c:pt>
                <c:pt idx="375">
                  <c:v>#N/A</c:v>
                </c:pt>
                <c:pt idx="376">
                  <c:v>634360.30000000005</c:v>
                </c:pt>
                <c:pt idx="377">
                  <c:v>3113479.41</c:v>
                </c:pt>
                <c:pt idx="378">
                  <c:v>#N/A</c:v>
                </c:pt>
                <c:pt idx="379">
                  <c:v>#N/A</c:v>
                </c:pt>
                <c:pt idx="380">
                  <c:v>2327339.04</c:v>
                </c:pt>
                <c:pt idx="381">
                  <c:v>#N/A</c:v>
                </c:pt>
                <c:pt idx="382">
                  <c:v>#N/A</c:v>
                </c:pt>
                <c:pt idx="383">
                  <c:v>#N/A</c:v>
                </c:pt>
                <c:pt idx="384">
                  <c:v>#N/A</c:v>
                </c:pt>
                <c:pt idx="385">
                  <c:v>2528980.66</c:v>
                </c:pt>
                <c:pt idx="386">
                  <c:v>#N/A</c:v>
                </c:pt>
                <c:pt idx="387">
                  <c:v>#N/A</c:v>
                </c:pt>
                <c:pt idx="388">
                  <c:v>2907698.25</c:v>
                </c:pt>
                <c:pt idx="389">
                  <c:v>2599091.33</c:v>
                </c:pt>
                <c:pt idx="390">
                  <c:v>#N/A</c:v>
                </c:pt>
                <c:pt idx="391">
                  <c:v>#N/A</c:v>
                </c:pt>
                <c:pt idx="392">
                  <c:v>#N/A</c:v>
                </c:pt>
                <c:pt idx="393">
                  <c:v>2710319.82</c:v>
                </c:pt>
                <c:pt idx="394">
                  <c:v>#N/A</c:v>
                </c:pt>
                <c:pt idx="395">
                  <c:v>#N/A</c:v>
                </c:pt>
                <c:pt idx="396">
                  <c:v>544542.46</c:v>
                </c:pt>
                <c:pt idx="397">
                  <c:v>#N/A</c:v>
                </c:pt>
                <c:pt idx="398">
                  <c:v>1435102.62</c:v>
                </c:pt>
                <c:pt idx="399">
                  <c:v>#N/A</c:v>
                </c:pt>
                <c:pt idx="400">
                  <c:v>#N/A</c:v>
                </c:pt>
                <c:pt idx="401">
                  <c:v>3020880.29</c:v>
                </c:pt>
                <c:pt idx="402">
                  <c:v>#N/A</c:v>
                </c:pt>
                <c:pt idx="403">
                  <c:v>3724605.4</c:v>
                </c:pt>
                <c:pt idx="404">
                  <c:v>2263511.88</c:v>
                </c:pt>
                <c:pt idx="405">
                  <c:v>#N/A</c:v>
                </c:pt>
                <c:pt idx="406">
                  <c:v>#N/A</c:v>
                </c:pt>
                <c:pt idx="407">
                  <c:v>#N/A</c:v>
                </c:pt>
                <c:pt idx="408">
                  <c:v>887657.74</c:v>
                </c:pt>
                <c:pt idx="409">
                  <c:v>#N/A</c:v>
                </c:pt>
                <c:pt idx="410">
                  <c:v>3499829.62</c:v>
                </c:pt>
                <c:pt idx="411">
                  <c:v>432738.33</c:v>
                </c:pt>
                <c:pt idx="412">
                  <c:v>3279305.63</c:v>
                </c:pt>
                <c:pt idx="413">
                  <c:v>1207465.5900000001</c:v>
                </c:pt>
                <c:pt idx="414">
                  <c:v>#N/A</c:v>
                </c:pt>
                <c:pt idx="415">
                  <c:v>#N/A</c:v>
                </c:pt>
                <c:pt idx="416">
                  <c:v>2661258.23</c:v>
                </c:pt>
                <c:pt idx="417">
                  <c:v>#N/A</c:v>
                </c:pt>
                <c:pt idx="418">
                  <c:v>2441616.83</c:v>
                </c:pt>
                <c:pt idx="419">
                  <c:v>2374601.88</c:v>
                </c:pt>
                <c:pt idx="420">
                  <c:v>#N/A</c:v>
                </c:pt>
                <c:pt idx="421">
                  <c:v>3667653.41</c:v>
                </c:pt>
                <c:pt idx="422">
                  <c:v>#N/A</c:v>
                </c:pt>
                <c:pt idx="423">
                  <c:v>#N/A</c:v>
                </c:pt>
                <c:pt idx="424">
                  <c:v>3796676.04</c:v>
                </c:pt>
                <c:pt idx="425">
                  <c:v>#N/A</c:v>
                </c:pt>
                <c:pt idx="426">
                  <c:v>#N/A</c:v>
                </c:pt>
                <c:pt idx="427">
                  <c:v>#N/A</c:v>
                </c:pt>
                <c:pt idx="428">
                  <c:v>3593982.34</c:v>
                </c:pt>
                <c:pt idx="429">
                  <c:v>243956.08</c:v>
                </c:pt>
                <c:pt idx="430">
                  <c:v>#N/A</c:v>
                </c:pt>
                <c:pt idx="431">
                  <c:v>3047195.76</c:v>
                </c:pt>
                <c:pt idx="432">
                  <c:v>1545810.77</c:v>
                </c:pt>
                <c:pt idx="433">
                  <c:v>#N/A</c:v>
                </c:pt>
                <c:pt idx="434">
                  <c:v>3117953.09</c:v>
                </c:pt>
                <c:pt idx="435">
                  <c:v>2498398.4300000002</c:v>
                </c:pt>
                <c:pt idx="436">
                  <c:v>#N/A</c:v>
                </c:pt>
                <c:pt idx="437">
                  <c:v>3666733.26</c:v>
                </c:pt>
                <c:pt idx="438">
                  <c:v>#N/A</c:v>
                </c:pt>
                <c:pt idx="439">
                  <c:v>#N/A</c:v>
                </c:pt>
                <c:pt idx="440">
                  <c:v>#N/A</c:v>
                </c:pt>
                <c:pt idx="441">
                  <c:v>2270633.84</c:v>
                </c:pt>
                <c:pt idx="442">
                  <c:v>#N/A</c:v>
                </c:pt>
                <c:pt idx="443">
                  <c:v>#N/A</c:v>
                </c:pt>
                <c:pt idx="444">
                  <c:v>140030.15</c:v>
                </c:pt>
                <c:pt idx="445">
                  <c:v>3769433.57</c:v>
                </c:pt>
                <c:pt idx="446">
                  <c:v>#N/A</c:v>
                </c:pt>
                <c:pt idx="447">
                  <c:v>#N/A</c:v>
                </c:pt>
                <c:pt idx="448">
                  <c:v>3049305.81</c:v>
                </c:pt>
                <c:pt idx="449">
                  <c:v>#N/A</c:v>
                </c:pt>
                <c:pt idx="450">
                  <c:v>2447208.5099999998</c:v>
                </c:pt>
                <c:pt idx="451">
                  <c:v>3048562.17</c:v>
                </c:pt>
                <c:pt idx="452">
                  <c:v>#N/A</c:v>
                </c:pt>
                <c:pt idx="453">
                  <c:v>1024624.36</c:v>
                </c:pt>
                <c:pt idx="454">
                  <c:v>#N/A</c:v>
                </c:pt>
                <c:pt idx="455">
                  <c:v>#N/A</c:v>
                </c:pt>
                <c:pt idx="456">
                  <c:v>#N/A</c:v>
                </c:pt>
                <c:pt idx="457">
                  <c:v>#N/A</c:v>
                </c:pt>
                <c:pt idx="458">
                  <c:v>3344231.34</c:v>
                </c:pt>
                <c:pt idx="459">
                  <c:v>3170937.89</c:v>
                </c:pt>
                <c:pt idx="460">
                  <c:v>1280397.5900000001</c:v>
                </c:pt>
                <c:pt idx="461">
                  <c:v>#N/A</c:v>
                </c:pt>
                <c:pt idx="462">
                  <c:v>#N/A</c:v>
                </c:pt>
                <c:pt idx="463">
                  <c:v>#N/A</c:v>
                </c:pt>
                <c:pt idx="464">
                  <c:v>#N/A</c:v>
                </c:pt>
                <c:pt idx="465">
                  <c:v>#N/A</c:v>
                </c:pt>
                <c:pt idx="466">
                  <c:v>2991462.1</c:v>
                </c:pt>
                <c:pt idx="467">
                  <c:v>2656134.9</c:v>
                </c:pt>
                <c:pt idx="468">
                  <c:v>#N/A</c:v>
                </c:pt>
                <c:pt idx="469">
                  <c:v>462544.92</c:v>
                </c:pt>
                <c:pt idx="470">
                  <c:v>#N/A</c:v>
                </c:pt>
                <c:pt idx="471">
                  <c:v>2824137.33</c:v>
                </c:pt>
                <c:pt idx="472">
                  <c:v>#N/A</c:v>
                </c:pt>
                <c:pt idx="473">
                  <c:v>#N/A</c:v>
                </c:pt>
                <c:pt idx="474">
                  <c:v>#N/A</c:v>
                </c:pt>
                <c:pt idx="475">
                  <c:v>#N/A</c:v>
                </c:pt>
                <c:pt idx="476">
                  <c:v>#N/A</c:v>
                </c:pt>
                <c:pt idx="477">
                  <c:v>#N/A</c:v>
                </c:pt>
                <c:pt idx="478">
                  <c:v>#N/A</c:v>
                </c:pt>
                <c:pt idx="479">
                  <c:v>1599685.15</c:v>
                </c:pt>
                <c:pt idx="480">
                  <c:v>#N/A</c:v>
                </c:pt>
                <c:pt idx="481">
                  <c:v>3107319.84</c:v>
                </c:pt>
                <c:pt idx="482">
                  <c:v>1907711.37</c:v>
                </c:pt>
                <c:pt idx="483">
                  <c:v>3618266.12</c:v>
                </c:pt>
                <c:pt idx="484">
                  <c:v>#N/A</c:v>
                </c:pt>
                <c:pt idx="485">
                  <c:v>#N/A</c:v>
                </c:pt>
                <c:pt idx="486">
                  <c:v>#N/A</c:v>
                </c:pt>
                <c:pt idx="487">
                  <c:v>3182828.57</c:v>
                </c:pt>
                <c:pt idx="488">
                  <c:v>#N/A</c:v>
                </c:pt>
                <c:pt idx="489">
                  <c:v>2738355.22</c:v>
                </c:pt>
                <c:pt idx="490">
                  <c:v>#N/A</c:v>
                </c:pt>
                <c:pt idx="491">
                  <c:v>1419811.82</c:v>
                </c:pt>
                <c:pt idx="492">
                  <c:v>#N/A</c:v>
                </c:pt>
                <c:pt idx="493">
                  <c:v>#N/A</c:v>
                </c:pt>
                <c:pt idx="494">
                  <c:v>#N/A</c:v>
                </c:pt>
                <c:pt idx="495">
                  <c:v>1211122.6599999999</c:v>
                </c:pt>
                <c:pt idx="496">
                  <c:v>384883.37</c:v>
                </c:pt>
                <c:pt idx="497">
                  <c:v>#N/A</c:v>
                </c:pt>
                <c:pt idx="498">
                  <c:v>2962054.46</c:v>
                </c:pt>
                <c:pt idx="499">
                  <c:v>2714316.71</c:v>
                </c:pt>
                <c:pt idx="500">
                  <c:v>#N/A</c:v>
                </c:pt>
                <c:pt idx="501">
                  <c:v>2968768.35</c:v>
                </c:pt>
                <c:pt idx="502">
                  <c:v>2224268.29</c:v>
                </c:pt>
                <c:pt idx="503">
                  <c:v>#N/A</c:v>
                </c:pt>
                <c:pt idx="504">
                  <c:v>#N/A</c:v>
                </c:pt>
                <c:pt idx="505">
                  <c:v>#N/A</c:v>
                </c:pt>
                <c:pt idx="506">
                  <c:v>#N/A</c:v>
                </c:pt>
                <c:pt idx="507">
                  <c:v>3659846.36</c:v>
                </c:pt>
                <c:pt idx="508">
                  <c:v>2365703.59</c:v>
                </c:pt>
                <c:pt idx="509">
                  <c:v>2603879.4700000002</c:v>
                </c:pt>
                <c:pt idx="510">
                  <c:v>3738581.38</c:v>
                </c:pt>
                <c:pt idx="511">
                  <c:v>#N/A</c:v>
                </c:pt>
                <c:pt idx="512">
                  <c:v>3354028.81</c:v>
                </c:pt>
                <c:pt idx="513">
                  <c:v>#N/A</c:v>
                </c:pt>
                <c:pt idx="514">
                  <c:v>#N/A</c:v>
                </c:pt>
                <c:pt idx="515">
                  <c:v>#N/A</c:v>
                </c:pt>
                <c:pt idx="516">
                  <c:v>1417655.96</c:v>
                </c:pt>
                <c:pt idx="517">
                  <c:v>3439228.49</c:v>
                </c:pt>
                <c:pt idx="518">
                  <c:v>#N/A</c:v>
                </c:pt>
                <c:pt idx="519">
                  <c:v>#N/A</c:v>
                </c:pt>
                <c:pt idx="520">
                  <c:v>#N/A</c:v>
                </c:pt>
                <c:pt idx="521">
                  <c:v>#N/A</c:v>
                </c:pt>
                <c:pt idx="522">
                  <c:v>#N/A</c:v>
                </c:pt>
                <c:pt idx="523">
                  <c:v>1356437.9</c:v>
                </c:pt>
                <c:pt idx="524">
                  <c:v>#N/A</c:v>
                </c:pt>
                <c:pt idx="525">
                  <c:v>1729823.43</c:v>
                </c:pt>
                <c:pt idx="526">
                  <c:v>2355699.6</c:v>
                </c:pt>
                <c:pt idx="527">
                  <c:v>2191140.0099999998</c:v>
                </c:pt>
                <c:pt idx="528">
                  <c:v>1267421.8400000001</c:v>
                </c:pt>
                <c:pt idx="529">
                  <c:v>1876605.82</c:v>
                </c:pt>
                <c:pt idx="530">
                  <c:v>#N/A</c:v>
                </c:pt>
                <c:pt idx="531">
                  <c:v>#N/A</c:v>
                </c:pt>
                <c:pt idx="532">
                  <c:v>968517.83</c:v>
                </c:pt>
                <c:pt idx="533">
                  <c:v>#N/A</c:v>
                </c:pt>
                <c:pt idx="534">
                  <c:v>#N/A</c:v>
                </c:pt>
                <c:pt idx="535">
                  <c:v>2005195.4</c:v>
                </c:pt>
                <c:pt idx="536">
                  <c:v>#N/A</c:v>
                </c:pt>
                <c:pt idx="537">
                  <c:v>#N/A</c:v>
                </c:pt>
                <c:pt idx="538">
                  <c:v>#N/A</c:v>
                </c:pt>
                <c:pt idx="539">
                  <c:v>3545234.38</c:v>
                </c:pt>
                <c:pt idx="540">
                  <c:v>3330828.71</c:v>
                </c:pt>
                <c:pt idx="541">
                  <c:v>#N/A</c:v>
                </c:pt>
                <c:pt idx="542">
                  <c:v>#N/A</c:v>
                </c:pt>
                <c:pt idx="543">
                  <c:v>#N/A</c:v>
                </c:pt>
                <c:pt idx="544">
                  <c:v>#N/A</c:v>
                </c:pt>
                <c:pt idx="545">
                  <c:v>#N/A</c:v>
                </c:pt>
                <c:pt idx="546">
                  <c:v>#N/A</c:v>
                </c:pt>
                <c:pt idx="547">
                  <c:v>#N/A</c:v>
                </c:pt>
                <c:pt idx="548">
                  <c:v>563500.24</c:v>
                </c:pt>
                <c:pt idx="549">
                  <c:v>2250021.64</c:v>
                </c:pt>
                <c:pt idx="550">
                  <c:v>#N/A</c:v>
                </c:pt>
                <c:pt idx="551">
                  <c:v>#N/A</c:v>
                </c:pt>
                <c:pt idx="552">
                  <c:v>#N/A</c:v>
                </c:pt>
                <c:pt idx="553">
                  <c:v>#N/A</c:v>
                </c:pt>
                <c:pt idx="554">
                  <c:v>#N/A</c:v>
                </c:pt>
                <c:pt idx="555">
                  <c:v>2803618.11</c:v>
                </c:pt>
                <c:pt idx="556">
                  <c:v>#N/A</c:v>
                </c:pt>
                <c:pt idx="557">
                  <c:v>#N/A</c:v>
                </c:pt>
                <c:pt idx="558">
                  <c:v>3173018.93</c:v>
                </c:pt>
                <c:pt idx="559">
                  <c:v>#N/A</c:v>
                </c:pt>
                <c:pt idx="560">
                  <c:v>#N/A</c:v>
                </c:pt>
                <c:pt idx="561">
                  <c:v>3549634.76</c:v>
                </c:pt>
                <c:pt idx="562">
                  <c:v>3315405.62</c:v>
                </c:pt>
                <c:pt idx="563">
                  <c:v>#N/A</c:v>
                </c:pt>
                <c:pt idx="564">
                  <c:v>#N/A</c:v>
                </c:pt>
                <c:pt idx="565">
                  <c:v>#N/A</c:v>
                </c:pt>
                <c:pt idx="566">
                  <c:v>3770865.29</c:v>
                </c:pt>
                <c:pt idx="567">
                  <c:v>#N/A</c:v>
                </c:pt>
                <c:pt idx="568">
                  <c:v>3570801.03</c:v>
                </c:pt>
                <c:pt idx="569">
                  <c:v>2605135.34</c:v>
                </c:pt>
                <c:pt idx="570">
                  <c:v>1450080.33</c:v>
                </c:pt>
                <c:pt idx="571">
                  <c:v>#N/A</c:v>
                </c:pt>
                <c:pt idx="572">
                  <c:v>#N/A</c:v>
                </c:pt>
                <c:pt idx="573">
                  <c:v>#N/A</c:v>
                </c:pt>
                <c:pt idx="574">
                  <c:v>#N/A</c:v>
                </c:pt>
                <c:pt idx="575">
                  <c:v>#N/A</c:v>
                </c:pt>
                <c:pt idx="576">
                  <c:v>#N/A</c:v>
                </c:pt>
                <c:pt idx="577">
                  <c:v>#N/A</c:v>
                </c:pt>
                <c:pt idx="578">
                  <c:v>#N/A</c:v>
                </c:pt>
                <c:pt idx="579">
                  <c:v>2901232.74</c:v>
                </c:pt>
                <c:pt idx="580">
                  <c:v>#N/A</c:v>
                </c:pt>
                <c:pt idx="581">
                  <c:v>2442825.52</c:v>
                </c:pt>
                <c:pt idx="582">
                  <c:v>#N/A</c:v>
                </c:pt>
                <c:pt idx="583">
                  <c:v>#N/A</c:v>
                </c:pt>
                <c:pt idx="584">
                  <c:v>3649279.66</c:v>
                </c:pt>
                <c:pt idx="585">
                  <c:v>#N/A</c:v>
                </c:pt>
                <c:pt idx="586">
                  <c:v>#N/A</c:v>
                </c:pt>
                <c:pt idx="587">
                  <c:v>#N/A</c:v>
                </c:pt>
                <c:pt idx="588">
                  <c:v>3694395.29</c:v>
                </c:pt>
                <c:pt idx="589">
                  <c:v>#N/A</c:v>
                </c:pt>
                <c:pt idx="590">
                  <c:v>#N/A</c:v>
                </c:pt>
                <c:pt idx="591">
                  <c:v>1791180.31</c:v>
                </c:pt>
                <c:pt idx="592">
                  <c:v>3177853.95</c:v>
                </c:pt>
                <c:pt idx="593">
                  <c:v>#N/A</c:v>
                </c:pt>
                <c:pt idx="594">
                  <c:v>#N/A</c:v>
                </c:pt>
                <c:pt idx="595">
                  <c:v>#N/A</c:v>
                </c:pt>
                <c:pt idx="596">
                  <c:v>#N/A</c:v>
                </c:pt>
                <c:pt idx="597">
                  <c:v>256985.13</c:v>
                </c:pt>
                <c:pt idx="598">
                  <c:v>#N/A</c:v>
                </c:pt>
                <c:pt idx="599">
                  <c:v>3252915.86</c:v>
                </c:pt>
                <c:pt idx="600">
                  <c:v>1735276.5</c:v>
                </c:pt>
                <c:pt idx="601">
                  <c:v>2682893.67</c:v>
                </c:pt>
                <c:pt idx="602">
                  <c:v>3014081.13</c:v>
                </c:pt>
                <c:pt idx="603">
                  <c:v>3344671.65</c:v>
                </c:pt>
                <c:pt idx="604">
                  <c:v>3620494.13</c:v>
                </c:pt>
                <c:pt idx="605">
                  <c:v>893844.61</c:v>
                </c:pt>
                <c:pt idx="606">
                  <c:v>#N/A</c:v>
                </c:pt>
                <c:pt idx="607">
                  <c:v>#N/A</c:v>
                </c:pt>
                <c:pt idx="608">
                  <c:v>#N/A</c:v>
                </c:pt>
                <c:pt idx="609">
                  <c:v>#N/A</c:v>
                </c:pt>
                <c:pt idx="610">
                  <c:v>#N/A</c:v>
                </c:pt>
                <c:pt idx="611">
                  <c:v>#N/A</c:v>
                </c:pt>
                <c:pt idx="612">
                  <c:v>#N/A</c:v>
                </c:pt>
                <c:pt idx="613">
                  <c:v>#N/A</c:v>
                </c:pt>
                <c:pt idx="614">
                  <c:v>#N/A</c:v>
                </c:pt>
                <c:pt idx="615">
                  <c:v>3034715.54</c:v>
                </c:pt>
                <c:pt idx="616">
                  <c:v>1485994.51</c:v>
                </c:pt>
                <c:pt idx="617">
                  <c:v>3533350.38</c:v>
                </c:pt>
                <c:pt idx="618">
                  <c:v>#N/A</c:v>
                </c:pt>
                <c:pt idx="619">
                  <c:v>#N/A</c:v>
                </c:pt>
                <c:pt idx="620">
                  <c:v>#N/A</c:v>
                </c:pt>
                <c:pt idx="621">
                  <c:v>1394333.24</c:v>
                </c:pt>
                <c:pt idx="622">
                  <c:v>#N/A</c:v>
                </c:pt>
                <c:pt idx="623">
                  <c:v>#N/A</c:v>
                </c:pt>
                <c:pt idx="624">
                  <c:v>#N/A</c:v>
                </c:pt>
                <c:pt idx="625">
                  <c:v>#N/A</c:v>
                </c:pt>
                <c:pt idx="626">
                  <c:v>#N/A</c:v>
                </c:pt>
                <c:pt idx="627">
                  <c:v>3660170.89</c:v>
                </c:pt>
                <c:pt idx="628">
                  <c:v>3451219.6</c:v>
                </c:pt>
                <c:pt idx="629">
                  <c:v>1422672</c:v>
                </c:pt>
                <c:pt idx="630">
                  <c:v>#N/A</c:v>
                </c:pt>
                <c:pt idx="631">
                  <c:v>#N/A</c:v>
                </c:pt>
                <c:pt idx="632">
                  <c:v>#N/A</c:v>
                </c:pt>
                <c:pt idx="633">
                  <c:v>#N/A</c:v>
                </c:pt>
                <c:pt idx="634">
                  <c:v>#N/A</c:v>
                </c:pt>
                <c:pt idx="635">
                  <c:v>3750455.37</c:v>
                </c:pt>
                <c:pt idx="636">
                  <c:v>#N/A</c:v>
                </c:pt>
                <c:pt idx="637">
                  <c:v>#N/A</c:v>
                </c:pt>
                <c:pt idx="638">
                  <c:v>#N/A</c:v>
                </c:pt>
                <c:pt idx="639">
                  <c:v>#N/A</c:v>
                </c:pt>
                <c:pt idx="640">
                  <c:v>#N/A</c:v>
                </c:pt>
                <c:pt idx="641">
                  <c:v>#N/A</c:v>
                </c:pt>
                <c:pt idx="642">
                  <c:v>3450711.94</c:v>
                </c:pt>
                <c:pt idx="643">
                  <c:v>#N/A</c:v>
                </c:pt>
                <c:pt idx="644">
                  <c:v>#N/A</c:v>
                </c:pt>
                <c:pt idx="645">
                  <c:v>#N/A</c:v>
                </c:pt>
                <c:pt idx="646">
                  <c:v>#N/A</c:v>
                </c:pt>
                <c:pt idx="647">
                  <c:v>#N/A</c:v>
                </c:pt>
                <c:pt idx="648">
                  <c:v>2867024.47</c:v>
                </c:pt>
                <c:pt idx="649">
                  <c:v>#N/A</c:v>
                </c:pt>
                <c:pt idx="650">
                  <c:v>1453487.93</c:v>
                </c:pt>
                <c:pt idx="651">
                  <c:v>#N/A</c:v>
                </c:pt>
                <c:pt idx="652">
                  <c:v>632756.03</c:v>
                </c:pt>
                <c:pt idx="653">
                  <c:v>#N/A</c:v>
                </c:pt>
                <c:pt idx="654">
                  <c:v>#N/A</c:v>
                </c:pt>
                <c:pt idx="655">
                  <c:v>3305523.45</c:v>
                </c:pt>
                <c:pt idx="656">
                  <c:v>2340753.46</c:v>
                </c:pt>
                <c:pt idx="657">
                  <c:v>#N/A</c:v>
                </c:pt>
                <c:pt idx="658">
                  <c:v>#N/A</c:v>
                </c:pt>
                <c:pt idx="659">
                  <c:v>#N/A</c:v>
                </c:pt>
                <c:pt idx="660">
                  <c:v>3236506.28</c:v>
                </c:pt>
                <c:pt idx="661">
                  <c:v>#N/A</c:v>
                </c:pt>
                <c:pt idx="662">
                  <c:v>#N/A</c:v>
                </c:pt>
                <c:pt idx="663">
                  <c:v>#N/A</c:v>
                </c:pt>
                <c:pt idx="664">
                  <c:v>#N/A</c:v>
                </c:pt>
                <c:pt idx="665">
                  <c:v>#N/A</c:v>
                </c:pt>
                <c:pt idx="666">
                  <c:v>#N/A</c:v>
                </c:pt>
                <c:pt idx="667">
                  <c:v>3084696.74</c:v>
                </c:pt>
                <c:pt idx="668">
                  <c:v>#N/A</c:v>
                </c:pt>
                <c:pt idx="669">
                  <c:v>3747352.09</c:v>
                </c:pt>
                <c:pt idx="670">
                  <c:v>#N/A</c:v>
                </c:pt>
                <c:pt idx="671">
                  <c:v>#N/A</c:v>
                </c:pt>
                <c:pt idx="672">
                  <c:v>#N/A</c:v>
                </c:pt>
                <c:pt idx="673">
                  <c:v>#N/A</c:v>
                </c:pt>
                <c:pt idx="674">
                  <c:v>3340144.06</c:v>
                </c:pt>
                <c:pt idx="675">
                  <c:v>3651825.71</c:v>
                </c:pt>
                <c:pt idx="676">
                  <c:v>#N/A</c:v>
                </c:pt>
                <c:pt idx="677">
                  <c:v>#N/A</c:v>
                </c:pt>
                <c:pt idx="678">
                  <c:v>#N/A</c:v>
                </c:pt>
                <c:pt idx="679">
                  <c:v>#N/A</c:v>
                </c:pt>
                <c:pt idx="680">
                  <c:v>2131505.5299999998</c:v>
                </c:pt>
                <c:pt idx="681">
                  <c:v>#N/A</c:v>
                </c:pt>
                <c:pt idx="682">
                  <c:v>3262227.2</c:v>
                </c:pt>
                <c:pt idx="683">
                  <c:v>3786778.64</c:v>
                </c:pt>
                <c:pt idx="684">
                  <c:v>2717232.93</c:v>
                </c:pt>
                <c:pt idx="685">
                  <c:v>#N/A</c:v>
                </c:pt>
                <c:pt idx="686">
                  <c:v>#N/A</c:v>
                </c:pt>
                <c:pt idx="687">
                  <c:v>#N/A</c:v>
                </c:pt>
                <c:pt idx="688">
                  <c:v>#N/A</c:v>
                </c:pt>
                <c:pt idx="689">
                  <c:v>#N/A</c:v>
                </c:pt>
                <c:pt idx="690">
                  <c:v>1117573.93</c:v>
                </c:pt>
                <c:pt idx="691">
                  <c:v>2990441.62</c:v>
                </c:pt>
                <c:pt idx="692">
                  <c:v>879524.68</c:v>
                </c:pt>
                <c:pt idx="693">
                  <c:v>3516130.77</c:v>
                </c:pt>
                <c:pt idx="694">
                  <c:v>1110198.78</c:v>
                </c:pt>
                <c:pt idx="695">
                  <c:v>#N/A</c:v>
                </c:pt>
                <c:pt idx="696">
                  <c:v>#N/A</c:v>
                </c:pt>
                <c:pt idx="697">
                  <c:v>187654.54</c:v>
                </c:pt>
                <c:pt idx="698">
                  <c:v>#N/A</c:v>
                </c:pt>
                <c:pt idx="699">
                  <c:v>#N/A</c:v>
                </c:pt>
                <c:pt idx="700">
                  <c:v>3042567.5</c:v>
                </c:pt>
                <c:pt idx="701">
                  <c:v>#N/A</c:v>
                </c:pt>
                <c:pt idx="702">
                  <c:v>#N/A</c:v>
                </c:pt>
                <c:pt idx="703">
                  <c:v>#N/A</c:v>
                </c:pt>
                <c:pt idx="704">
                  <c:v>#N/A</c:v>
                </c:pt>
                <c:pt idx="705">
                  <c:v>#N/A</c:v>
                </c:pt>
                <c:pt idx="706">
                  <c:v>#N/A</c:v>
                </c:pt>
                <c:pt idx="707">
                  <c:v>1955490.48</c:v>
                </c:pt>
                <c:pt idx="708">
                  <c:v>1347472.04</c:v>
                </c:pt>
                <c:pt idx="709">
                  <c:v>#N/A</c:v>
                </c:pt>
                <c:pt idx="710">
                  <c:v>#N/A</c:v>
                </c:pt>
                <c:pt idx="711">
                  <c:v>#N/A</c:v>
                </c:pt>
                <c:pt idx="712">
                  <c:v>2239823.35</c:v>
                </c:pt>
                <c:pt idx="713">
                  <c:v>#N/A</c:v>
                </c:pt>
                <c:pt idx="714">
                  <c:v>#N/A</c:v>
                </c:pt>
                <c:pt idx="715">
                  <c:v>#N/A</c:v>
                </c:pt>
                <c:pt idx="716">
                  <c:v>570976.04</c:v>
                </c:pt>
                <c:pt idx="717">
                  <c:v>#N/A</c:v>
                </c:pt>
                <c:pt idx="718">
                  <c:v>3572741.89</c:v>
                </c:pt>
                <c:pt idx="719">
                  <c:v>#N/A</c:v>
                </c:pt>
                <c:pt idx="720">
                  <c:v>#N/A</c:v>
                </c:pt>
                <c:pt idx="721">
                  <c:v>1486139.57</c:v>
                </c:pt>
                <c:pt idx="722">
                  <c:v>2813781.3</c:v>
                </c:pt>
                <c:pt idx="723">
                  <c:v>#N/A</c:v>
                </c:pt>
                <c:pt idx="724">
                  <c:v>#N/A</c:v>
                </c:pt>
                <c:pt idx="725">
                  <c:v>#N/A</c:v>
                </c:pt>
                <c:pt idx="726">
                  <c:v>3436713.1</c:v>
                </c:pt>
                <c:pt idx="727">
                  <c:v>2975434.04</c:v>
                </c:pt>
                <c:pt idx="728">
                  <c:v>#N/A</c:v>
                </c:pt>
                <c:pt idx="729">
                  <c:v>2457209.09</c:v>
                </c:pt>
                <c:pt idx="730">
                  <c:v>#N/A</c:v>
                </c:pt>
                <c:pt idx="731">
                  <c:v>3348650.16</c:v>
                </c:pt>
                <c:pt idx="732">
                  <c:v>3355095.22</c:v>
                </c:pt>
                <c:pt idx="733">
                  <c:v>3541736.48</c:v>
                </c:pt>
                <c:pt idx="734">
                  <c:v>367677.18</c:v>
                </c:pt>
                <c:pt idx="735">
                  <c:v>#N/A</c:v>
                </c:pt>
                <c:pt idx="736">
                  <c:v>3207273.24</c:v>
                </c:pt>
                <c:pt idx="737">
                  <c:v>#N/A</c:v>
                </c:pt>
                <c:pt idx="738">
                  <c:v>1572577.15</c:v>
                </c:pt>
                <c:pt idx="739">
                  <c:v>#N/A</c:v>
                </c:pt>
                <c:pt idx="740">
                  <c:v>3454626.65</c:v>
                </c:pt>
                <c:pt idx="741">
                  <c:v>1880427.64</c:v>
                </c:pt>
                <c:pt idx="742">
                  <c:v>1829190.28</c:v>
                </c:pt>
                <c:pt idx="743">
                  <c:v>#N/A</c:v>
                </c:pt>
                <c:pt idx="744">
                  <c:v>2121491</c:v>
                </c:pt>
                <c:pt idx="745">
                  <c:v>#N/A</c:v>
                </c:pt>
                <c:pt idx="746">
                  <c:v>#N/A</c:v>
                </c:pt>
                <c:pt idx="747">
                  <c:v>#N/A</c:v>
                </c:pt>
                <c:pt idx="748">
                  <c:v>#N/A</c:v>
                </c:pt>
                <c:pt idx="749">
                  <c:v>429829.73</c:v>
                </c:pt>
                <c:pt idx="750">
                  <c:v>1830110.38</c:v>
                </c:pt>
                <c:pt idx="751">
                  <c:v>3073595.57</c:v>
                </c:pt>
                <c:pt idx="752">
                  <c:v>#N/A</c:v>
                </c:pt>
                <c:pt idx="753">
                  <c:v>3767851.71</c:v>
                </c:pt>
                <c:pt idx="754">
                  <c:v>3487397.82</c:v>
                </c:pt>
                <c:pt idx="755">
                  <c:v>1758424.97</c:v>
                </c:pt>
                <c:pt idx="756">
                  <c:v>1310857.22</c:v>
                </c:pt>
                <c:pt idx="757">
                  <c:v>3318166.64</c:v>
                </c:pt>
                <c:pt idx="758">
                  <c:v>2385899.73</c:v>
                </c:pt>
                <c:pt idx="759">
                  <c:v>#N/A</c:v>
                </c:pt>
                <c:pt idx="760">
                  <c:v>443493.34</c:v>
                </c:pt>
                <c:pt idx="761">
                  <c:v>#N/A</c:v>
                </c:pt>
                <c:pt idx="762">
                  <c:v>#N/A</c:v>
                </c:pt>
                <c:pt idx="763">
                  <c:v>#N/A</c:v>
                </c:pt>
                <c:pt idx="764">
                  <c:v>#N/A</c:v>
                </c:pt>
                <c:pt idx="765">
                  <c:v>3100573.41</c:v>
                </c:pt>
                <c:pt idx="766">
                  <c:v>3757806.73</c:v>
                </c:pt>
                <c:pt idx="767">
                  <c:v>#N/A</c:v>
                </c:pt>
                <c:pt idx="768">
                  <c:v>1543571.69</c:v>
                </c:pt>
                <c:pt idx="769">
                  <c:v>2720831.5</c:v>
                </c:pt>
                <c:pt idx="770">
                  <c:v>#N/A</c:v>
                </c:pt>
                <c:pt idx="771">
                  <c:v>3644199.67</c:v>
                </c:pt>
                <c:pt idx="772">
                  <c:v>#N/A</c:v>
                </c:pt>
                <c:pt idx="773">
                  <c:v>3544193.95</c:v>
                </c:pt>
                <c:pt idx="774">
                  <c:v>2217638.42</c:v>
                </c:pt>
                <c:pt idx="775">
                  <c:v>#N/A</c:v>
                </c:pt>
                <c:pt idx="776">
                  <c:v>#N/A</c:v>
                </c:pt>
                <c:pt idx="777">
                  <c:v>2195786.61</c:v>
                </c:pt>
                <c:pt idx="778">
                  <c:v>#N/A</c:v>
                </c:pt>
                <c:pt idx="779">
                  <c:v>1185898.22</c:v>
                </c:pt>
                <c:pt idx="780">
                  <c:v>#N/A</c:v>
                </c:pt>
                <c:pt idx="781">
                  <c:v>3144844.67</c:v>
                </c:pt>
                <c:pt idx="782">
                  <c:v>#N/A</c:v>
                </c:pt>
                <c:pt idx="783">
                  <c:v>#N/A</c:v>
                </c:pt>
                <c:pt idx="784">
                  <c:v>436039.14</c:v>
                </c:pt>
                <c:pt idx="785">
                  <c:v>2563659.06</c:v>
                </c:pt>
                <c:pt idx="786">
                  <c:v>#N/A</c:v>
                </c:pt>
                <c:pt idx="787">
                  <c:v>596967.14</c:v>
                </c:pt>
                <c:pt idx="788">
                  <c:v>2398306.89</c:v>
                </c:pt>
                <c:pt idx="789">
                  <c:v>#N/A</c:v>
                </c:pt>
                <c:pt idx="790">
                  <c:v>#N/A</c:v>
                </c:pt>
                <c:pt idx="791">
                  <c:v>1068850.33</c:v>
                </c:pt>
                <c:pt idx="792">
                  <c:v>#N/A</c:v>
                </c:pt>
                <c:pt idx="793">
                  <c:v>#N/A</c:v>
                </c:pt>
                <c:pt idx="794">
                  <c:v>2487992.89</c:v>
                </c:pt>
                <c:pt idx="795">
                  <c:v>#N/A</c:v>
                </c:pt>
                <c:pt idx="796">
                  <c:v>3006435.33</c:v>
                </c:pt>
                <c:pt idx="797">
                  <c:v>3333103.31</c:v>
                </c:pt>
                <c:pt idx="798">
                  <c:v>#N/A</c:v>
                </c:pt>
                <c:pt idx="799">
                  <c:v>#N/A</c:v>
                </c:pt>
                <c:pt idx="800">
                  <c:v>#N/A</c:v>
                </c:pt>
                <c:pt idx="801">
                  <c:v>#N/A</c:v>
                </c:pt>
                <c:pt idx="802">
                  <c:v>#N/A</c:v>
                </c:pt>
                <c:pt idx="803">
                  <c:v>#N/A</c:v>
                </c:pt>
                <c:pt idx="804">
                  <c:v>#N/A</c:v>
                </c:pt>
                <c:pt idx="805">
                  <c:v>#N/A</c:v>
                </c:pt>
                <c:pt idx="806">
                  <c:v>#N/A</c:v>
                </c:pt>
                <c:pt idx="807">
                  <c:v>1774638.07</c:v>
                </c:pt>
                <c:pt idx="808">
                  <c:v>2837398.62</c:v>
                </c:pt>
                <c:pt idx="809">
                  <c:v>#N/A</c:v>
                </c:pt>
                <c:pt idx="810">
                  <c:v>1662557.74</c:v>
                </c:pt>
                <c:pt idx="811">
                  <c:v>3024480.51</c:v>
                </c:pt>
                <c:pt idx="812">
                  <c:v>#N/A</c:v>
                </c:pt>
                <c:pt idx="813">
                  <c:v>#N/A</c:v>
                </c:pt>
                <c:pt idx="814">
                  <c:v>#N/A</c:v>
                </c:pt>
                <c:pt idx="815">
                  <c:v>487246.4</c:v>
                </c:pt>
                <c:pt idx="816">
                  <c:v>3090940.49</c:v>
                </c:pt>
                <c:pt idx="817">
                  <c:v>#N/A</c:v>
                </c:pt>
                <c:pt idx="818">
                  <c:v>#N/A</c:v>
                </c:pt>
                <c:pt idx="819">
                  <c:v>#N/A</c:v>
                </c:pt>
                <c:pt idx="820">
                  <c:v>944661.06</c:v>
                </c:pt>
                <c:pt idx="821">
                  <c:v>3396475.95</c:v>
                </c:pt>
                <c:pt idx="822">
                  <c:v>#N/A</c:v>
                </c:pt>
                <c:pt idx="823">
                  <c:v>682467.98</c:v>
                </c:pt>
                <c:pt idx="824">
                  <c:v>#N/A</c:v>
                </c:pt>
                <c:pt idx="825">
                  <c:v>2052276.42</c:v>
                </c:pt>
                <c:pt idx="826">
                  <c:v>#N/A</c:v>
                </c:pt>
                <c:pt idx="827">
                  <c:v>#N/A</c:v>
                </c:pt>
                <c:pt idx="828">
                  <c:v>#N/A</c:v>
                </c:pt>
                <c:pt idx="829">
                  <c:v>#N/A</c:v>
                </c:pt>
                <c:pt idx="830">
                  <c:v>2814394.06</c:v>
                </c:pt>
                <c:pt idx="831">
                  <c:v>3018423.97</c:v>
                </c:pt>
                <c:pt idx="832">
                  <c:v>1097499.25</c:v>
                </c:pt>
                <c:pt idx="833">
                  <c:v>2214088.14</c:v>
                </c:pt>
                <c:pt idx="834">
                  <c:v>1665920.27</c:v>
                </c:pt>
                <c:pt idx="835">
                  <c:v>#N/A</c:v>
                </c:pt>
                <c:pt idx="836">
                  <c:v>3661646.68</c:v>
                </c:pt>
                <c:pt idx="837">
                  <c:v>#N/A</c:v>
                </c:pt>
                <c:pt idx="838">
                  <c:v>#N/A</c:v>
                </c:pt>
                <c:pt idx="839">
                  <c:v>1802685.36</c:v>
                </c:pt>
                <c:pt idx="840">
                  <c:v>#N/A</c:v>
                </c:pt>
                <c:pt idx="841">
                  <c:v>2337543.9</c:v>
                </c:pt>
                <c:pt idx="842">
                  <c:v>#N/A</c:v>
                </c:pt>
                <c:pt idx="843">
                  <c:v>3608916.82</c:v>
                </c:pt>
                <c:pt idx="844">
                  <c:v>#N/A</c:v>
                </c:pt>
                <c:pt idx="845">
                  <c:v>3214118.89</c:v>
                </c:pt>
                <c:pt idx="846">
                  <c:v>#N/A</c:v>
                </c:pt>
                <c:pt idx="847">
                  <c:v>2413537.54</c:v>
                </c:pt>
                <c:pt idx="848">
                  <c:v>3573280.44</c:v>
                </c:pt>
                <c:pt idx="849">
                  <c:v>#N/A</c:v>
                </c:pt>
                <c:pt idx="850">
                  <c:v>3706678.9</c:v>
                </c:pt>
                <c:pt idx="851">
                  <c:v>#N/A</c:v>
                </c:pt>
                <c:pt idx="852">
                  <c:v>#N/A</c:v>
                </c:pt>
                <c:pt idx="853">
                  <c:v>#N/A</c:v>
                </c:pt>
                <c:pt idx="854">
                  <c:v>1925320.82</c:v>
                </c:pt>
                <c:pt idx="855">
                  <c:v>3612740.75</c:v>
                </c:pt>
                <c:pt idx="856">
                  <c:v>#N/A</c:v>
                </c:pt>
                <c:pt idx="857">
                  <c:v>#N/A</c:v>
                </c:pt>
                <c:pt idx="858">
                  <c:v>#N/A</c:v>
                </c:pt>
                <c:pt idx="859">
                  <c:v>3752596.38</c:v>
                </c:pt>
                <c:pt idx="860">
                  <c:v>1511585.86</c:v>
                </c:pt>
                <c:pt idx="861">
                  <c:v>3139637.09</c:v>
                </c:pt>
                <c:pt idx="862">
                  <c:v>#N/A</c:v>
                </c:pt>
                <c:pt idx="863">
                  <c:v>3512394.78</c:v>
                </c:pt>
                <c:pt idx="864">
                  <c:v>1381925.27</c:v>
                </c:pt>
                <c:pt idx="865">
                  <c:v>1709799.96</c:v>
                </c:pt>
                <c:pt idx="866">
                  <c:v>3370435.05</c:v>
                </c:pt>
                <c:pt idx="867">
                  <c:v>2501327.38</c:v>
                </c:pt>
                <c:pt idx="868">
                  <c:v>2745473.88</c:v>
                </c:pt>
                <c:pt idx="869">
                  <c:v>#N/A</c:v>
                </c:pt>
                <c:pt idx="870">
                  <c:v>#N/A</c:v>
                </c:pt>
                <c:pt idx="871">
                  <c:v>#N/A</c:v>
                </c:pt>
                <c:pt idx="872">
                  <c:v>#N/A</c:v>
                </c:pt>
                <c:pt idx="873">
                  <c:v>#N/A</c:v>
                </c:pt>
                <c:pt idx="874">
                  <c:v>#N/A</c:v>
                </c:pt>
                <c:pt idx="875">
                  <c:v>#N/A</c:v>
                </c:pt>
                <c:pt idx="876">
                  <c:v>2895975.12</c:v>
                </c:pt>
                <c:pt idx="877">
                  <c:v>#N/A</c:v>
                </c:pt>
                <c:pt idx="878">
                  <c:v>#N/A</c:v>
                </c:pt>
                <c:pt idx="879">
                  <c:v>#N/A</c:v>
                </c:pt>
                <c:pt idx="880">
                  <c:v>#N/A</c:v>
                </c:pt>
                <c:pt idx="881">
                  <c:v>3623068.69</c:v>
                </c:pt>
                <c:pt idx="882">
                  <c:v>#N/A</c:v>
                </c:pt>
                <c:pt idx="883">
                  <c:v>#N/A</c:v>
                </c:pt>
                <c:pt idx="884">
                  <c:v>#N/A</c:v>
                </c:pt>
                <c:pt idx="885">
                  <c:v>#N/A</c:v>
                </c:pt>
                <c:pt idx="886">
                  <c:v>#N/A</c:v>
                </c:pt>
                <c:pt idx="887">
                  <c:v>1927956.98</c:v>
                </c:pt>
                <c:pt idx="888">
                  <c:v>#N/A</c:v>
                </c:pt>
                <c:pt idx="889">
                  <c:v>#N/A</c:v>
                </c:pt>
                <c:pt idx="890">
                  <c:v>2324621.6800000002</c:v>
                </c:pt>
                <c:pt idx="891">
                  <c:v>442275.44</c:v>
                </c:pt>
                <c:pt idx="892">
                  <c:v>3760581.13</c:v>
                </c:pt>
                <c:pt idx="893">
                  <c:v>#N/A</c:v>
                </c:pt>
                <c:pt idx="894">
                  <c:v>#N/A</c:v>
                </c:pt>
                <c:pt idx="895">
                  <c:v>#N/A</c:v>
                </c:pt>
                <c:pt idx="896">
                  <c:v>2125780.1800000002</c:v>
                </c:pt>
                <c:pt idx="897">
                  <c:v>#N/A</c:v>
                </c:pt>
                <c:pt idx="898">
                  <c:v>1551580.18</c:v>
                </c:pt>
                <c:pt idx="899">
                  <c:v>3726978.97</c:v>
                </c:pt>
                <c:pt idx="900">
                  <c:v>#N/A</c:v>
                </c:pt>
                <c:pt idx="901">
                  <c:v>2611767.71</c:v>
                </c:pt>
                <c:pt idx="902">
                  <c:v>214469.61</c:v>
                </c:pt>
                <c:pt idx="903">
                  <c:v>#N/A</c:v>
                </c:pt>
                <c:pt idx="904">
                  <c:v>1188168.99</c:v>
                </c:pt>
                <c:pt idx="905">
                  <c:v>3680005.91</c:v>
                </c:pt>
                <c:pt idx="906">
                  <c:v>3373541.97</c:v>
                </c:pt>
                <c:pt idx="907">
                  <c:v>#N/A</c:v>
                </c:pt>
                <c:pt idx="908">
                  <c:v>#N/A</c:v>
                </c:pt>
                <c:pt idx="909">
                  <c:v>#N/A</c:v>
                </c:pt>
                <c:pt idx="910">
                  <c:v>1026547.89</c:v>
                </c:pt>
                <c:pt idx="911">
                  <c:v>#N/A</c:v>
                </c:pt>
                <c:pt idx="912">
                  <c:v>984696.28</c:v>
                </c:pt>
                <c:pt idx="913">
                  <c:v>#N/A</c:v>
                </c:pt>
                <c:pt idx="914">
                  <c:v>#N/A</c:v>
                </c:pt>
                <c:pt idx="915">
                  <c:v>#N/A</c:v>
                </c:pt>
                <c:pt idx="916">
                  <c:v>#N/A</c:v>
                </c:pt>
                <c:pt idx="917">
                  <c:v>#N/A</c:v>
                </c:pt>
                <c:pt idx="918">
                  <c:v>2453377.09</c:v>
                </c:pt>
                <c:pt idx="919">
                  <c:v>#N/A</c:v>
                </c:pt>
                <c:pt idx="920">
                  <c:v>1680822.6</c:v>
                </c:pt>
                <c:pt idx="921">
                  <c:v>#N/A</c:v>
                </c:pt>
                <c:pt idx="922">
                  <c:v>#N/A</c:v>
                </c:pt>
                <c:pt idx="923">
                  <c:v>#N/A</c:v>
                </c:pt>
                <c:pt idx="924">
                  <c:v>#N/A</c:v>
                </c:pt>
                <c:pt idx="925">
                  <c:v>#N/A</c:v>
                </c:pt>
                <c:pt idx="926">
                  <c:v>#N/A</c:v>
                </c:pt>
                <c:pt idx="927">
                  <c:v>1666758.12</c:v>
                </c:pt>
                <c:pt idx="928">
                  <c:v>#N/A</c:v>
                </c:pt>
                <c:pt idx="929">
                  <c:v>#N/A</c:v>
                </c:pt>
                <c:pt idx="930">
                  <c:v>3432121.51</c:v>
                </c:pt>
                <c:pt idx="931">
                  <c:v>#N/A</c:v>
                </c:pt>
                <c:pt idx="932">
                  <c:v>#N/A</c:v>
                </c:pt>
                <c:pt idx="933">
                  <c:v>#N/A</c:v>
                </c:pt>
                <c:pt idx="934">
                  <c:v>#N/A</c:v>
                </c:pt>
                <c:pt idx="935">
                  <c:v>#N/A</c:v>
                </c:pt>
                <c:pt idx="936">
                  <c:v>1629028.98</c:v>
                </c:pt>
                <c:pt idx="937">
                  <c:v>3744276.62</c:v>
                </c:pt>
                <c:pt idx="938">
                  <c:v>#N/A</c:v>
                </c:pt>
                <c:pt idx="939">
                  <c:v>#N/A</c:v>
                </c:pt>
                <c:pt idx="940">
                  <c:v>3281019.2</c:v>
                </c:pt>
                <c:pt idx="941">
                  <c:v>2668110.33</c:v>
                </c:pt>
                <c:pt idx="942">
                  <c:v>#N/A</c:v>
                </c:pt>
                <c:pt idx="943">
                  <c:v>#N/A</c:v>
                </c:pt>
                <c:pt idx="944">
                  <c:v>3651130.58</c:v>
                </c:pt>
                <c:pt idx="945">
                  <c:v>3408135.16</c:v>
                </c:pt>
                <c:pt idx="946">
                  <c:v>#N/A</c:v>
                </c:pt>
                <c:pt idx="947">
                  <c:v>1709945.4</c:v>
                </c:pt>
                <c:pt idx="948">
                  <c:v>1093253.6399999999</c:v>
                </c:pt>
                <c:pt idx="949">
                  <c:v>#N/A</c:v>
                </c:pt>
                <c:pt idx="950">
                  <c:v>#N/A</c:v>
                </c:pt>
                <c:pt idx="951">
                  <c:v>1745253.74</c:v>
                </c:pt>
                <c:pt idx="952">
                  <c:v>#N/A</c:v>
                </c:pt>
                <c:pt idx="953">
                  <c:v>#N/A</c:v>
                </c:pt>
                <c:pt idx="954">
                  <c:v>#N/A</c:v>
                </c:pt>
                <c:pt idx="955">
                  <c:v>#N/A</c:v>
                </c:pt>
                <c:pt idx="956">
                  <c:v>1465595.88</c:v>
                </c:pt>
                <c:pt idx="957">
                  <c:v>1477539.51</c:v>
                </c:pt>
                <c:pt idx="958">
                  <c:v>#N/A</c:v>
                </c:pt>
                <c:pt idx="959">
                  <c:v>3222421.55</c:v>
                </c:pt>
                <c:pt idx="960">
                  <c:v>2725553.43</c:v>
                </c:pt>
                <c:pt idx="961">
                  <c:v>#N/A</c:v>
                </c:pt>
                <c:pt idx="962">
                  <c:v>#N/A</c:v>
                </c:pt>
                <c:pt idx="963">
                  <c:v>#N/A</c:v>
                </c:pt>
                <c:pt idx="964">
                  <c:v>2896081.73</c:v>
                </c:pt>
                <c:pt idx="965">
                  <c:v>1619482.75</c:v>
                </c:pt>
                <c:pt idx="966">
                  <c:v>#N/A</c:v>
                </c:pt>
                <c:pt idx="967">
                  <c:v>1921913.07</c:v>
                </c:pt>
                <c:pt idx="968">
                  <c:v>3460147.18</c:v>
                </c:pt>
                <c:pt idx="969">
                  <c:v>993786.78</c:v>
                </c:pt>
                <c:pt idx="970">
                  <c:v>2692150.38</c:v>
                </c:pt>
                <c:pt idx="971">
                  <c:v>#N/A</c:v>
                </c:pt>
                <c:pt idx="972">
                  <c:v>3316206.61</c:v>
                </c:pt>
                <c:pt idx="973">
                  <c:v>#N/A</c:v>
                </c:pt>
                <c:pt idx="974">
                  <c:v>3546462.73</c:v>
                </c:pt>
                <c:pt idx="975">
                  <c:v>#N/A</c:v>
                </c:pt>
                <c:pt idx="976">
                  <c:v>#N/A</c:v>
                </c:pt>
                <c:pt idx="977">
                  <c:v>#N/A</c:v>
                </c:pt>
                <c:pt idx="978">
                  <c:v>307928.06</c:v>
                </c:pt>
                <c:pt idx="979">
                  <c:v>3070113.59</c:v>
                </c:pt>
                <c:pt idx="980">
                  <c:v>3401639.81</c:v>
                </c:pt>
                <c:pt idx="981">
                  <c:v>#N/A</c:v>
                </c:pt>
                <c:pt idx="982">
                  <c:v>#N/A</c:v>
                </c:pt>
                <c:pt idx="983">
                  <c:v>#N/A</c:v>
                </c:pt>
                <c:pt idx="984">
                  <c:v>#N/A</c:v>
                </c:pt>
                <c:pt idx="985">
                  <c:v>#N/A</c:v>
                </c:pt>
                <c:pt idx="986">
                  <c:v>#N/A</c:v>
                </c:pt>
                <c:pt idx="987">
                  <c:v>#N/A</c:v>
                </c:pt>
                <c:pt idx="988">
                  <c:v>#N/A</c:v>
                </c:pt>
                <c:pt idx="989">
                  <c:v>3593889.6</c:v>
                </c:pt>
                <c:pt idx="990">
                  <c:v>#N/A</c:v>
                </c:pt>
                <c:pt idx="991">
                  <c:v>#N/A</c:v>
                </c:pt>
                <c:pt idx="992">
                  <c:v>#N/A</c:v>
                </c:pt>
                <c:pt idx="993">
                  <c:v>#N/A</c:v>
                </c:pt>
                <c:pt idx="994">
                  <c:v>2833135.99</c:v>
                </c:pt>
                <c:pt idx="995">
                  <c:v>#N/A</c:v>
                </c:pt>
                <c:pt idx="996">
                  <c:v>#N/A</c:v>
                </c:pt>
                <c:pt idx="997">
                  <c:v>1387784.06</c:v>
                </c:pt>
                <c:pt idx="998">
                  <c:v>1786744.4</c:v>
                </c:pt>
                <c:pt idx="999">
                  <c:v>689160.81</c:v>
                </c:pt>
              </c:numCache>
            </c:numRef>
          </c:yVal>
          <c:smooth val="0"/>
          <c:extLst>
            <c:ext xmlns:c16="http://schemas.microsoft.com/office/drawing/2014/chart" uri="{C3380CC4-5D6E-409C-BE32-E72D297353CC}">
              <c16:uniqueId val="{00000001-807B-8C4B-8F13-37F9C4938071}"/>
            </c:ext>
          </c:extLst>
        </c:ser>
        <c:ser>
          <c:idx val="2"/>
          <c:order val="2"/>
          <c:tx>
            <c:strRef>
              <c:f>Chart_Data!$T$7</c:f>
              <c:strCache>
                <c:ptCount val="1"/>
                <c:pt idx="0">
                  <c:v>y</c:v>
                </c:pt>
              </c:strCache>
            </c:strRef>
          </c:tx>
          <c:spPr>
            <a:ln w="38100" cap="rnd">
              <a:solidFill>
                <a:schemeClr val="tx1"/>
              </a:solidFill>
              <a:round/>
            </a:ln>
            <a:effectLst/>
          </c:spPr>
          <c:marker>
            <c:symbol val="circle"/>
            <c:size val="5"/>
            <c:spPr>
              <a:solidFill>
                <a:schemeClr val="tx1"/>
              </a:solidFill>
              <a:ln w="9525">
                <a:solidFill>
                  <a:schemeClr val="tx1"/>
                </a:solidFill>
              </a:ln>
              <a:effectLst/>
            </c:spPr>
          </c:marker>
          <c:xVal>
            <c:numRef>
              <c:f>Chart_Data!$U$7:$U$8</c:f>
              <c:numCache>
                <c:formatCode>"$"#,##0</c:formatCode>
                <c:ptCount val="2"/>
                <c:pt idx="0">
                  <c:v>5100000</c:v>
                </c:pt>
                <c:pt idx="1">
                  <c:v>5100000</c:v>
                </c:pt>
              </c:numCache>
            </c:numRef>
          </c:xVal>
          <c:yVal>
            <c:numRef>
              <c:f>Chart_Data!$V$7:$V$8</c:f>
              <c:numCache>
                <c:formatCode>"$"#,##0</c:formatCode>
                <c:ptCount val="2"/>
                <c:pt idx="0">
                  <c:v>12000000</c:v>
                </c:pt>
                <c:pt idx="1">
                  <c:v>0</c:v>
                </c:pt>
              </c:numCache>
            </c:numRef>
          </c:yVal>
          <c:smooth val="0"/>
          <c:extLst>
            <c:ext xmlns:c16="http://schemas.microsoft.com/office/drawing/2014/chart" uri="{C3380CC4-5D6E-409C-BE32-E72D297353CC}">
              <c16:uniqueId val="{00000002-807B-8C4B-8F13-37F9C4938071}"/>
            </c:ext>
          </c:extLst>
        </c:ser>
        <c:ser>
          <c:idx val="3"/>
          <c:order val="3"/>
          <c:tx>
            <c:strRef>
              <c:f>Chart_Data!$W$7</c:f>
              <c:strCache>
                <c:ptCount val="1"/>
                <c:pt idx="0">
                  <c:v>x</c:v>
                </c:pt>
              </c:strCache>
            </c:strRef>
          </c:tx>
          <c:spPr>
            <a:ln w="38100" cap="rnd">
              <a:solidFill>
                <a:schemeClr val="tx1"/>
              </a:solidFill>
              <a:round/>
            </a:ln>
            <a:effectLst/>
          </c:spPr>
          <c:marker>
            <c:symbol val="circle"/>
            <c:size val="5"/>
            <c:spPr>
              <a:solidFill>
                <a:schemeClr val="tx1"/>
              </a:solidFill>
              <a:ln w="9525">
                <a:solidFill>
                  <a:schemeClr val="tx1"/>
                </a:solidFill>
              </a:ln>
              <a:effectLst/>
            </c:spPr>
          </c:marker>
          <c:xVal>
            <c:numRef>
              <c:f>Chart_Data!$X$7:$X$8</c:f>
              <c:numCache>
                <c:formatCode>"$"#,##0</c:formatCode>
                <c:ptCount val="2"/>
                <c:pt idx="0">
                  <c:v>18000000</c:v>
                </c:pt>
                <c:pt idx="1">
                  <c:v>0</c:v>
                </c:pt>
              </c:numCache>
            </c:numRef>
          </c:xVal>
          <c:yVal>
            <c:numRef>
              <c:f>Chart_Data!$Y$7:$Y$8</c:f>
              <c:numCache>
                <c:formatCode>"$"#,##0</c:formatCode>
                <c:ptCount val="2"/>
                <c:pt idx="0">
                  <c:v>3800000</c:v>
                </c:pt>
                <c:pt idx="1">
                  <c:v>3800000</c:v>
                </c:pt>
              </c:numCache>
            </c:numRef>
          </c:yVal>
          <c:smooth val="0"/>
          <c:extLst>
            <c:ext xmlns:c16="http://schemas.microsoft.com/office/drawing/2014/chart" uri="{C3380CC4-5D6E-409C-BE32-E72D297353CC}">
              <c16:uniqueId val="{00000003-807B-8C4B-8F13-37F9C4938071}"/>
            </c:ext>
          </c:extLst>
        </c:ser>
        <c:ser>
          <c:idx val="4"/>
          <c:order val="4"/>
          <c:tx>
            <c:v>Red</c:v>
          </c:tx>
          <c:spPr>
            <a:ln w="25400" cap="rnd">
              <a:noFill/>
              <a:round/>
            </a:ln>
            <a:effectLst/>
          </c:spPr>
          <c:marker>
            <c:symbol val="circle"/>
            <c:size val="5"/>
            <c:spPr>
              <a:solidFill>
                <a:srgbClr val="FF0000"/>
              </a:solidFill>
              <a:ln w="44450">
                <a:solidFill>
                  <a:srgbClr val="FF0000"/>
                </a:solidFill>
              </a:ln>
              <a:effectLst/>
            </c:spPr>
          </c:marker>
          <c:xVal>
            <c:numRef>
              <c:f>Chart_Data!$P$2:$P$1001</c:f>
              <c:numCache>
                <c:formatCode>_("$"* #,##0_);_("$"* \(#,##0\);_("$"* "-"??_);_(@_)</c:formatCode>
                <c:ptCount val="1000"/>
                <c:pt idx="0">
                  <c:v>11210769.07</c:v>
                </c:pt>
                <c:pt idx="1">
                  <c:v>12683504.310000001</c:v>
                </c:pt>
                <c:pt idx="2">
                  <c:v>9366573.3200000003</c:v>
                </c:pt>
                <c:pt idx="3">
                  <c:v>7346281.0099999998</c:v>
                </c:pt>
                <c:pt idx="4">
                  <c:v>11764440.5</c:v>
                </c:pt>
                <c:pt idx="5">
                  <c:v>12988345.119999999</c:v>
                </c:pt>
                <c:pt idx="6">
                  <c:v>9121713.2599999998</c:v>
                </c:pt>
                <c:pt idx="7">
                  <c:v>8830547.4700000007</c:v>
                </c:pt>
                <c:pt idx="8">
                  <c:v>5627074.0999999996</c:v>
                </c:pt>
                <c:pt idx="9">
                  <c:v>8557192.8499999996</c:v>
                </c:pt>
                <c:pt idx="10">
                  <c:v>9965955.2799999993</c:v>
                </c:pt>
                <c:pt idx="11">
                  <c:v>12576492.859999999</c:v>
                </c:pt>
                <c:pt idx="12">
                  <c:v>12214067.92</c:v>
                </c:pt>
                <c:pt idx="13">
                  <c:v>7187774.7999999998</c:v>
                </c:pt>
                <c:pt idx="14">
                  <c:v>8800945.7599999998</c:v>
                </c:pt>
                <c:pt idx="15">
                  <c:v>7069939.3499999996</c:v>
                </c:pt>
                <c:pt idx="16">
                  <c:v>7664063.21</c:v>
                </c:pt>
                <c:pt idx="17">
                  <c:v>7846678.25</c:v>
                </c:pt>
                <c:pt idx="18">
                  <c:v>10665971.74</c:v>
                </c:pt>
                <c:pt idx="19">
                  <c:v>8189501.8899999997</c:v>
                </c:pt>
                <c:pt idx="20">
                  <c:v>8800619.9499999993</c:v>
                </c:pt>
                <c:pt idx="21">
                  <c:v>10581244.85</c:v>
                </c:pt>
                <c:pt idx="22">
                  <c:v>7798447.1100000003</c:v>
                </c:pt>
                <c:pt idx="23">
                  <c:v>9467050.5899999999</c:v>
                </c:pt>
                <c:pt idx="24">
                  <c:v>10240157.699999999</c:v>
                </c:pt>
                <c:pt idx="25">
                  <c:v>9024010.1099999994</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numCache>
            </c:numRef>
          </c:xVal>
          <c:yVal>
            <c:numRef>
              <c:f>Chart_Data!$Q$2:$Q$1001</c:f>
              <c:numCache>
                <c:formatCode>_("$"* #,##0_);_("$"* \(#,##0\);_("$"* "-"??_);_(@_)</c:formatCode>
                <c:ptCount val="1000"/>
                <c:pt idx="0">
                  <c:v>1837223.32</c:v>
                </c:pt>
                <c:pt idx="1">
                  <c:v>3205936.14</c:v>
                </c:pt>
                <c:pt idx="2">
                  <c:v>1619482.75</c:v>
                </c:pt>
                <c:pt idx="3">
                  <c:v>3298689.94</c:v>
                </c:pt>
                <c:pt idx="4">
                  <c:v>3706678.9</c:v>
                </c:pt>
                <c:pt idx="5">
                  <c:v>3047195.76</c:v>
                </c:pt>
                <c:pt idx="6">
                  <c:v>1422672</c:v>
                </c:pt>
                <c:pt idx="7">
                  <c:v>1709799.96</c:v>
                </c:pt>
                <c:pt idx="8">
                  <c:v>1693553.34</c:v>
                </c:pt>
                <c:pt idx="9">
                  <c:v>2344939.4900000002</c:v>
                </c:pt>
                <c:pt idx="10">
                  <c:v>3048562.17</c:v>
                </c:pt>
                <c:pt idx="11">
                  <c:v>1925320.82</c:v>
                </c:pt>
                <c:pt idx="12">
                  <c:v>1412141.65</c:v>
                </c:pt>
                <c:pt idx="13">
                  <c:v>2286091.6800000002</c:v>
                </c:pt>
                <c:pt idx="14">
                  <c:v>2141374.37</c:v>
                </c:pt>
                <c:pt idx="15">
                  <c:v>1498470.48</c:v>
                </c:pt>
                <c:pt idx="16">
                  <c:v>2447208.5099999998</c:v>
                </c:pt>
                <c:pt idx="17">
                  <c:v>1435102.62</c:v>
                </c:pt>
                <c:pt idx="18">
                  <c:v>3533350.38</c:v>
                </c:pt>
                <c:pt idx="19">
                  <c:v>3451948.85</c:v>
                </c:pt>
                <c:pt idx="20">
                  <c:v>2785798.89</c:v>
                </c:pt>
                <c:pt idx="21">
                  <c:v>3680005.91</c:v>
                </c:pt>
                <c:pt idx="22">
                  <c:v>3206651.6</c:v>
                </c:pt>
                <c:pt idx="23">
                  <c:v>3281019.2</c:v>
                </c:pt>
                <c:pt idx="24">
                  <c:v>1367678.29</c:v>
                </c:pt>
                <c:pt idx="25">
                  <c:v>3101951.55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numCache>
            </c:numRef>
          </c:yVal>
          <c:smooth val="0"/>
          <c:extLst>
            <c:ext xmlns:c16="http://schemas.microsoft.com/office/drawing/2014/chart" uri="{C3380CC4-5D6E-409C-BE32-E72D297353CC}">
              <c16:uniqueId val="{00000004-807B-8C4B-8F13-37F9C4938071}"/>
            </c:ext>
          </c:extLst>
        </c:ser>
        <c:dLbls>
          <c:showLegendKey val="0"/>
          <c:showVal val="0"/>
          <c:showCatName val="0"/>
          <c:showSerName val="0"/>
          <c:showPercent val="0"/>
          <c:showBubbleSize val="0"/>
        </c:dLbls>
        <c:axId val="2062793327"/>
        <c:axId val="2143215151"/>
      </c:scatterChart>
      <c:valAx>
        <c:axId val="2062793327"/>
        <c:scaling>
          <c:orientation val="minMax"/>
          <c:max val="18000000"/>
        </c:scaling>
        <c:delete val="1"/>
        <c:axPos val="t"/>
        <c:numFmt formatCode="General" sourceLinked="1"/>
        <c:majorTickMark val="none"/>
        <c:minorTickMark val="none"/>
        <c:tickLblPos val="nextTo"/>
        <c:crossAx val="2143215151"/>
        <c:crosses val="autoZero"/>
        <c:crossBetween val="midCat"/>
        <c:majorUnit val="2000000"/>
      </c:valAx>
      <c:valAx>
        <c:axId val="2143215151"/>
        <c:scaling>
          <c:orientation val="maxMin"/>
          <c:max val="12000000"/>
        </c:scaling>
        <c:delete val="1"/>
        <c:axPos val="l"/>
        <c:numFmt formatCode="General" sourceLinked="1"/>
        <c:majorTickMark val="none"/>
        <c:minorTickMark val="none"/>
        <c:tickLblPos val="nextTo"/>
        <c:crossAx val="2062793327"/>
        <c:crosses val="autoZero"/>
        <c:crossBetween val="midCat"/>
      </c:valAx>
      <c:spPr>
        <a:noFill/>
        <a:ln w="38100">
          <a:solidFill>
            <a:schemeClr val="bg1">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15" fmlaLink="Chart_Data!$U$5" horiz="1" max="500" min="1" page="0" val="26"/>
</file>

<file path=xl/ctrlProps/ctrlProp2.xml><?xml version="1.0" encoding="utf-8"?>
<formControlPr xmlns="http://schemas.microsoft.com/office/spreadsheetml/2009/9/main" objectType="Scroll" dx="15" fmlaLink="Chart_Data!$V$4" horiz="1" max="120" min="1" page="0" val="51"/>
</file>

<file path=xl/ctrlProps/ctrlProp3.xml><?xml version="1.0" encoding="utf-8"?>
<formControlPr xmlns="http://schemas.microsoft.com/office/spreadsheetml/2009/9/main" objectType="Scroll" dx="15" fmlaLink="Chart_Data!$V$3" horiz="1" max="180" min="1" page="0" val="38"/>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292100</xdr:colOff>
      <xdr:row>39</xdr:row>
      <xdr:rowOff>63500</xdr:rowOff>
    </xdr:from>
    <xdr:to>
      <xdr:col>18</xdr:col>
      <xdr:colOff>38100</xdr:colOff>
      <xdr:row>50</xdr:row>
      <xdr:rowOff>127000</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9232900" y="6553200"/>
          <a:ext cx="3746500" cy="18796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0" i="0" u="none" strike="noStrike">
            <a:solidFill>
              <a:srgbClr val="000000"/>
            </a:solidFill>
            <a:latin typeface="+mn-lt"/>
            <a:cs typeface="Arial"/>
          </a:endParaRPr>
        </a:p>
      </xdr:txBody>
    </xdr:sp>
    <xdr:clientData/>
  </xdr:twoCellAnchor>
  <xdr:twoCellAnchor editAs="absolute">
    <xdr:from>
      <xdr:col>14</xdr:col>
      <xdr:colOff>266700</xdr:colOff>
      <xdr:row>18</xdr:row>
      <xdr:rowOff>101600</xdr:rowOff>
    </xdr:from>
    <xdr:to>
      <xdr:col>18</xdr:col>
      <xdr:colOff>12700</xdr:colOff>
      <xdr:row>27</xdr:row>
      <xdr:rowOff>38100</xdr:rowOff>
    </xdr:to>
    <xdr:sp macro="" textlink="">
      <xdr:nvSpPr>
        <xdr:cNvPr id="23" name="Rectangle 22">
          <a:extLst>
            <a:ext uri="{FF2B5EF4-FFF2-40B4-BE49-F238E27FC236}">
              <a16:creationId xmlns:a16="http://schemas.microsoft.com/office/drawing/2014/main" id="{00000000-0008-0000-0200-000017000000}"/>
            </a:ext>
          </a:extLst>
        </xdr:cNvPr>
        <xdr:cNvSpPr/>
      </xdr:nvSpPr>
      <xdr:spPr>
        <a:xfrm>
          <a:off x="9207500" y="3124200"/>
          <a:ext cx="3746500" cy="14224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0" i="0" u="none" strike="noStrike">
            <a:solidFill>
              <a:srgbClr val="000000"/>
            </a:solidFill>
            <a:latin typeface="+mn-lt"/>
            <a:cs typeface="Arial"/>
          </a:endParaRPr>
        </a:p>
      </xdr:txBody>
    </xdr:sp>
    <xdr:clientData/>
  </xdr:twoCellAnchor>
  <xdr:twoCellAnchor editAs="absolute">
    <xdr:from>
      <xdr:col>14</xdr:col>
      <xdr:colOff>279400</xdr:colOff>
      <xdr:row>29</xdr:row>
      <xdr:rowOff>12700</xdr:rowOff>
    </xdr:from>
    <xdr:to>
      <xdr:col>18</xdr:col>
      <xdr:colOff>25400</xdr:colOff>
      <xdr:row>37</xdr:row>
      <xdr:rowOff>114300</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9220200" y="4851400"/>
          <a:ext cx="3746500" cy="14224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0" i="0" u="none" strike="noStrike">
            <a:solidFill>
              <a:srgbClr val="000000"/>
            </a:solidFill>
            <a:latin typeface="+mn-lt"/>
            <a:cs typeface="Arial"/>
          </a:endParaRPr>
        </a:p>
      </xdr:txBody>
    </xdr:sp>
    <xdr:clientData/>
  </xdr:twoCellAnchor>
  <xdr:twoCellAnchor editAs="absolute">
    <xdr:from>
      <xdr:col>1</xdr:col>
      <xdr:colOff>127000</xdr:colOff>
      <xdr:row>17</xdr:row>
      <xdr:rowOff>127000</xdr:rowOff>
    </xdr:from>
    <xdr:to>
      <xdr:col>14</xdr:col>
      <xdr:colOff>177800</xdr:colOff>
      <xdr:row>61</xdr:row>
      <xdr:rowOff>30550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15</xdr:col>
          <xdr:colOff>139700</xdr:colOff>
          <xdr:row>46</xdr:row>
          <xdr:rowOff>101600</xdr:rowOff>
        </xdr:from>
        <xdr:to>
          <xdr:col>17</xdr:col>
          <xdr:colOff>12700</xdr:colOff>
          <xdr:row>48</xdr:row>
          <xdr:rowOff>152400</xdr:rowOff>
        </xdr:to>
        <xdr:sp macro="" textlink="">
          <xdr:nvSpPr>
            <xdr:cNvPr id="4099" name="Scroll Bar 3" hidden="1">
              <a:extLst>
                <a:ext uri="{63B3BB69-23CF-44E3-9099-C40C66FF867C}">
                  <a14:compatExt spid="_x0000_s4099"/>
                </a:ext>
                <a:ext uri="{FF2B5EF4-FFF2-40B4-BE49-F238E27FC236}">
                  <a16:creationId xmlns:a16="http://schemas.microsoft.com/office/drawing/2014/main" id="{00000000-0008-0000-0200-000003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139700</xdr:colOff>
          <xdr:row>33</xdr:row>
          <xdr:rowOff>63500</xdr:rowOff>
        </xdr:from>
        <xdr:to>
          <xdr:col>17</xdr:col>
          <xdr:colOff>12700</xdr:colOff>
          <xdr:row>35</xdr:row>
          <xdr:rowOff>114300</xdr:rowOff>
        </xdr:to>
        <xdr:sp macro="" textlink="">
          <xdr:nvSpPr>
            <xdr:cNvPr id="4102" name="Scroll Bar 6" hidden="1">
              <a:extLst>
                <a:ext uri="{63B3BB69-23CF-44E3-9099-C40C66FF867C}">
                  <a14:compatExt spid="_x0000_s4102"/>
                </a:ext>
                <a:ext uri="{FF2B5EF4-FFF2-40B4-BE49-F238E27FC236}">
                  <a16:creationId xmlns:a16="http://schemas.microsoft.com/office/drawing/2014/main" id="{00000000-0008-0000-0200-000006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0</xdr:col>
      <xdr:colOff>0</xdr:colOff>
      <xdr:row>1</xdr:row>
      <xdr:rowOff>50800</xdr:rowOff>
    </xdr:from>
    <xdr:to>
      <xdr:col>30</xdr:col>
      <xdr:colOff>127000</xdr:colOff>
      <xdr:row>6</xdr:row>
      <xdr:rowOff>12700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0" y="177800"/>
          <a:ext cx="22085300" cy="7874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Start-Up</a:t>
          </a:r>
          <a:r>
            <a:rPr lang="en-US" sz="3200" baseline="0"/>
            <a:t> Quadrant</a:t>
          </a:r>
          <a:endParaRPr lang="en-US" sz="3200"/>
        </a:p>
      </xdr:txBody>
    </xdr:sp>
    <xdr:clientData/>
  </xdr:twoCellAnchor>
  <xdr:twoCellAnchor editAs="absolute">
    <xdr:from>
      <xdr:col>12</xdr:col>
      <xdr:colOff>546100</xdr:colOff>
      <xdr:row>4</xdr:row>
      <xdr:rowOff>139700</xdr:rowOff>
    </xdr:from>
    <xdr:to>
      <xdr:col>21</xdr:col>
      <xdr:colOff>38100</xdr:colOff>
      <xdr:row>4</xdr:row>
      <xdr:rowOff>139700</xdr:rowOff>
    </xdr:to>
    <xdr:cxnSp macro="">
      <xdr:nvCxnSpPr>
        <xdr:cNvPr id="6" name="Straight Connector 5">
          <a:extLst>
            <a:ext uri="{FF2B5EF4-FFF2-40B4-BE49-F238E27FC236}">
              <a16:creationId xmlns:a16="http://schemas.microsoft.com/office/drawing/2014/main" id="{00000000-0008-0000-0200-000006000000}"/>
            </a:ext>
          </a:extLst>
        </xdr:cNvPr>
        <xdr:cNvCxnSpPr/>
      </xdr:nvCxnSpPr>
      <xdr:spPr>
        <a:xfrm>
          <a:off x="8140700" y="762000"/>
          <a:ext cx="556260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571500</xdr:colOff>
      <xdr:row>4</xdr:row>
      <xdr:rowOff>101600</xdr:rowOff>
    </xdr:from>
    <xdr:to>
      <xdr:col>21</xdr:col>
      <xdr:colOff>76200</xdr:colOff>
      <xdr:row>8</xdr:row>
      <xdr:rowOff>12700</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8166100" y="723900"/>
          <a:ext cx="5575300" cy="5842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a:t>Value</a:t>
          </a:r>
          <a:r>
            <a:rPr lang="en-US" sz="2200" baseline="0"/>
            <a:t> Analysis</a:t>
          </a:r>
          <a:endParaRPr lang="en-US" sz="2200"/>
        </a:p>
      </xdr:txBody>
    </xdr:sp>
    <xdr:clientData/>
  </xdr:twoCellAnchor>
  <xdr:twoCellAnchor editAs="absolute">
    <xdr:from>
      <xdr:col>1</xdr:col>
      <xdr:colOff>279400</xdr:colOff>
      <xdr:row>9</xdr:row>
      <xdr:rowOff>12700</xdr:rowOff>
    </xdr:from>
    <xdr:to>
      <xdr:col>14</xdr:col>
      <xdr:colOff>101600</xdr:colOff>
      <xdr:row>17</xdr:row>
      <xdr:rowOff>38100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469900" y="1524000"/>
          <a:ext cx="8572500" cy="13716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tx1"/>
              </a:solidFill>
            </a:rPr>
            <a:t>Legend</a:t>
          </a:r>
        </a:p>
        <a:p>
          <a:pPr algn="ctr"/>
          <a:endParaRPr lang="en-US" sz="110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chemeClr val="tx1"/>
              </a:solidFill>
            </a:rPr>
            <a:t>        - Revenue Equal to or Greater Than Threshold &amp; Expenses Equal to or Less Than Threshold  </a:t>
          </a:r>
          <a:endParaRPr lang="en-US" sz="140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tx1"/>
              </a:solidFill>
            </a:rPr>
            <a:t>        </a:t>
          </a:r>
          <a:r>
            <a:rPr lang="en-US" sz="1400" baseline="0">
              <a:solidFill>
                <a:schemeClr val="tx1"/>
              </a:solidFill>
            </a:rPr>
            <a:t>- Top Growing Companies</a:t>
          </a:r>
        </a:p>
        <a:p>
          <a:pPr algn="l"/>
          <a:r>
            <a:rPr lang="en-US" sz="1400" baseline="0">
              <a:solidFill>
                <a:schemeClr val="tx1"/>
              </a:solidFill>
            </a:rPr>
            <a:t>        </a:t>
          </a:r>
          <a:r>
            <a:rPr lang="en-US" sz="1400">
              <a:solidFill>
                <a:schemeClr val="tx1"/>
              </a:solidFill>
            </a:rPr>
            <a:t>- Revenue Less Than </a:t>
          </a:r>
          <a:r>
            <a:rPr lang="en-US" sz="1400" baseline="0">
              <a:solidFill>
                <a:schemeClr val="tx1"/>
              </a:solidFill>
            </a:rPr>
            <a:t>Threshold</a:t>
          </a:r>
          <a:r>
            <a:rPr lang="en-US" sz="1400">
              <a:solidFill>
                <a:schemeClr val="tx1"/>
              </a:solidFill>
            </a:rPr>
            <a:t> &amp; Expenses Greater Than </a:t>
          </a:r>
          <a:r>
            <a:rPr lang="en-US" sz="1400" baseline="0">
              <a:solidFill>
                <a:schemeClr val="tx1"/>
              </a:solidFill>
            </a:rPr>
            <a:t>Threshold </a:t>
          </a:r>
        </a:p>
      </xdr:txBody>
    </xdr:sp>
    <xdr:clientData/>
  </xdr:twoCellAnchor>
  <xdr:twoCellAnchor editAs="absolute">
    <xdr:from>
      <xdr:col>1</xdr:col>
      <xdr:colOff>444500</xdr:colOff>
      <xdr:row>12</xdr:row>
      <xdr:rowOff>0</xdr:rowOff>
    </xdr:from>
    <xdr:to>
      <xdr:col>1</xdr:col>
      <xdr:colOff>571500</xdr:colOff>
      <xdr:row>12</xdr:row>
      <xdr:rowOff>127000</xdr:rowOff>
    </xdr:to>
    <xdr:sp macro="" textlink="">
      <xdr:nvSpPr>
        <xdr:cNvPr id="10" name="Oval 9">
          <a:extLst>
            <a:ext uri="{FF2B5EF4-FFF2-40B4-BE49-F238E27FC236}">
              <a16:creationId xmlns:a16="http://schemas.microsoft.com/office/drawing/2014/main" id="{00000000-0008-0000-0200-00000A000000}"/>
            </a:ext>
          </a:extLst>
        </xdr:cNvPr>
        <xdr:cNvSpPr/>
      </xdr:nvSpPr>
      <xdr:spPr>
        <a:xfrm>
          <a:off x="635000" y="2032000"/>
          <a:ext cx="127000" cy="127000"/>
        </a:xfrm>
        <a:prstGeom prst="ellipse">
          <a:avLst/>
        </a:prstGeom>
        <a:solidFill>
          <a:schemeClr val="tx2">
            <a:lumMod val="60000"/>
            <a:lumOff val="40000"/>
          </a:schemeClr>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444500</xdr:colOff>
      <xdr:row>13</xdr:row>
      <xdr:rowOff>63500</xdr:rowOff>
    </xdr:from>
    <xdr:to>
      <xdr:col>1</xdr:col>
      <xdr:colOff>571500</xdr:colOff>
      <xdr:row>14</xdr:row>
      <xdr:rowOff>25400</xdr:rowOff>
    </xdr:to>
    <xdr:sp macro="" textlink="">
      <xdr:nvSpPr>
        <xdr:cNvPr id="17" name="Oval 16">
          <a:extLst>
            <a:ext uri="{FF2B5EF4-FFF2-40B4-BE49-F238E27FC236}">
              <a16:creationId xmlns:a16="http://schemas.microsoft.com/office/drawing/2014/main" id="{00000000-0008-0000-0200-000011000000}"/>
            </a:ext>
          </a:extLst>
        </xdr:cNvPr>
        <xdr:cNvSpPr/>
      </xdr:nvSpPr>
      <xdr:spPr>
        <a:xfrm>
          <a:off x="635000" y="2260600"/>
          <a:ext cx="127000" cy="1270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444500</xdr:colOff>
      <xdr:row>14</xdr:row>
      <xdr:rowOff>127000</xdr:rowOff>
    </xdr:from>
    <xdr:to>
      <xdr:col>1</xdr:col>
      <xdr:colOff>571500</xdr:colOff>
      <xdr:row>15</xdr:row>
      <xdr:rowOff>88900</xdr:rowOff>
    </xdr:to>
    <xdr:sp macro="" textlink="">
      <xdr:nvSpPr>
        <xdr:cNvPr id="18" name="Oval 17">
          <a:extLst>
            <a:ext uri="{FF2B5EF4-FFF2-40B4-BE49-F238E27FC236}">
              <a16:creationId xmlns:a16="http://schemas.microsoft.com/office/drawing/2014/main" id="{00000000-0008-0000-0200-000012000000}"/>
            </a:ext>
          </a:extLst>
        </xdr:cNvPr>
        <xdr:cNvSpPr/>
      </xdr:nvSpPr>
      <xdr:spPr>
        <a:xfrm>
          <a:off x="635000" y="2489200"/>
          <a:ext cx="127000" cy="127000"/>
        </a:xfrm>
        <a:prstGeom prst="ellipse">
          <a:avLst/>
        </a:prstGeom>
        <a:solidFill>
          <a:schemeClr val="bg1">
            <a:lumMod val="7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139700</xdr:colOff>
      <xdr:row>20</xdr:row>
      <xdr:rowOff>12700</xdr:rowOff>
    </xdr:from>
    <xdr:to>
      <xdr:col>17</xdr:col>
      <xdr:colOff>0</xdr:colOff>
      <xdr:row>22</xdr:row>
      <xdr:rowOff>63500</xdr:rowOff>
    </xdr:to>
    <xdr:sp macro="" textlink="Chart_Data!W3">
      <xdr:nvSpPr>
        <xdr:cNvPr id="11" name="Rectangle 10">
          <a:extLst>
            <a:ext uri="{FF2B5EF4-FFF2-40B4-BE49-F238E27FC236}">
              <a16:creationId xmlns:a16="http://schemas.microsoft.com/office/drawing/2014/main" id="{00000000-0008-0000-0200-00000B000000}"/>
            </a:ext>
          </a:extLst>
        </xdr:cNvPr>
        <xdr:cNvSpPr/>
      </xdr:nvSpPr>
      <xdr:spPr>
        <a:xfrm>
          <a:off x="9753600" y="3365500"/>
          <a:ext cx="2679700" cy="3810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B0F5433-2DF0-7F4F-B187-35945EBA9CFC}" type="TxLink">
            <a:rPr lang="en-US" sz="1800" b="0" i="0" u="none" strike="noStrike">
              <a:solidFill>
                <a:srgbClr val="000000"/>
              </a:solidFill>
              <a:latin typeface="+mn-lt"/>
              <a:cs typeface="Arial"/>
            </a:rPr>
            <a:pPr algn="ctr"/>
            <a:t>Expenses: $ 3,800,000</a:t>
          </a:fld>
          <a:endParaRPr lang="en-US" sz="1800">
            <a:solidFill>
              <a:schemeClr val="tx1"/>
            </a:solidFill>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15</xdr:col>
          <xdr:colOff>139700</xdr:colOff>
          <xdr:row>23</xdr:row>
          <xdr:rowOff>63500</xdr:rowOff>
        </xdr:from>
        <xdr:to>
          <xdr:col>16</xdr:col>
          <xdr:colOff>2133600</xdr:colOff>
          <xdr:row>25</xdr:row>
          <xdr:rowOff>114300</xdr:rowOff>
        </xdr:to>
        <xdr:sp macro="" textlink="">
          <xdr:nvSpPr>
            <xdr:cNvPr id="4103" name="Scroll Bar 7" hidden="1">
              <a:extLst>
                <a:ext uri="{63B3BB69-23CF-44E3-9099-C40C66FF867C}">
                  <a14:compatExt spid="_x0000_s4103"/>
                </a:ext>
                <a:ext uri="{FF2B5EF4-FFF2-40B4-BE49-F238E27FC236}">
                  <a16:creationId xmlns:a16="http://schemas.microsoft.com/office/drawing/2014/main" id="{00000000-0008-0000-0200-000007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15</xdr:col>
      <xdr:colOff>190500</xdr:colOff>
      <xdr:row>30</xdr:row>
      <xdr:rowOff>50800</xdr:rowOff>
    </xdr:from>
    <xdr:to>
      <xdr:col>17</xdr:col>
      <xdr:colOff>50800</xdr:colOff>
      <xdr:row>32</xdr:row>
      <xdr:rowOff>101600</xdr:rowOff>
    </xdr:to>
    <xdr:sp macro="" textlink="Chart_Data!W4">
      <xdr:nvSpPr>
        <xdr:cNvPr id="21" name="Rectangle 20">
          <a:extLst>
            <a:ext uri="{FF2B5EF4-FFF2-40B4-BE49-F238E27FC236}">
              <a16:creationId xmlns:a16="http://schemas.microsoft.com/office/drawing/2014/main" id="{00000000-0008-0000-0200-000015000000}"/>
            </a:ext>
          </a:extLst>
        </xdr:cNvPr>
        <xdr:cNvSpPr/>
      </xdr:nvSpPr>
      <xdr:spPr>
        <a:xfrm>
          <a:off x="9804400" y="5054600"/>
          <a:ext cx="2679700" cy="3810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47EB0DE-5F06-7E44-B27A-BD02506E1296}" type="TxLink">
            <a:rPr lang="en-US" sz="1800" b="0" i="0" u="none" strike="noStrike">
              <a:solidFill>
                <a:srgbClr val="000000"/>
              </a:solidFill>
              <a:latin typeface="+mn-lt"/>
              <a:cs typeface="Arial"/>
            </a:rPr>
            <a:pPr algn="ctr"/>
            <a:t>Reveue: $ 5,100,000</a:t>
          </a:fld>
          <a:endParaRPr lang="en-US" sz="1800">
            <a:solidFill>
              <a:schemeClr val="tx1"/>
            </a:solidFill>
            <a:latin typeface="+mn-lt"/>
          </a:endParaRPr>
        </a:p>
      </xdr:txBody>
    </xdr:sp>
    <xdr:clientData/>
  </xdr:twoCellAnchor>
  <xdr:twoCellAnchor editAs="absolute">
    <xdr:from>
      <xdr:col>15</xdr:col>
      <xdr:colOff>139700</xdr:colOff>
      <xdr:row>41</xdr:row>
      <xdr:rowOff>12700</xdr:rowOff>
    </xdr:from>
    <xdr:to>
      <xdr:col>17</xdr:col>
      <xdr:colOff>0</xdr:colOff>
      <xdr:row>45</xdr:row>
      <xdr:rowOff>114300</xdr:rowOff>
    </xdr:to>
    <xdr:sp macro="" textlink="Chart_Data!W5">
      <xdr:nvSpPr>
        <xdr:cNvPr id="25" name="Rectangle 24">
          <a:extLst>
            <a:ext uri="{FF2B5EF4-FFF2-40B4-BE49-F238E27FC236}">
              <a16:creationId xmlns:a16="http://schemas.microsoft.com/office/drawing/2014/main" id="{00000000-0008-0000-0200-000019000000}"/>
            </a:ext>
          </a:extLst>
        </xdr:cNvPr>
        <xdr:cNvSpPr/>
      </xdr:nvSpPr>
      <xdr:spPr>
        <a:xfrm>
          <a:off x="9753600" y="6832600"/>
          <a:ext cx="2679700" cy="7620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C182DF7-5017-A547-A5A8-93D7D94FF664}" type="TxLink">
            <a:rPr lang="en-US" sz="1800" b="0" i="0" u="none" strike="noStrike">
              <a:solidFill>
                <a:srgbClr val="000000"/>
              </a:solidFill>
              <a:latin typeface="+mn-lt"/>
              <a:cs typeface="Arial"/>
            </a:rPr>
            <a:pPr algn="ctr"/>
            <a:t>Top Growers: 26 Companies</a:t>
          </a:fld>
          <a:endParaRPr lang="en-US" sz="1800" b="0" i="0" u="none" strike="noStrike">
            <a:solidFill>
              <a:srgbClr val="000000"/>
            </a:solidFill>
            <a:latin typeface="+mn-lt"/>
            <a:cs typeface="Arial"/>
          </a:endParaRPr>
        </a:p>
      </xdr:txBody>
    </xdr:sp>
    <xdr:clientData/>
  </xdr:twoCellAnchor>
  <xdr:twoCellAnchor editAs="absolute">
    <xdr:from>
      <xdr:col>1</xdr:col>
      <xdr:colOff>241300</xdr:colOff>
      <xdr:row>61</xdr:row>
      <xdr:rowOff>152400</xdr:rowOff>
    </xdr:from>
    <xdr:to>
      <xdr:col>30</xdr:col>
      <xdr:colOff>12700</xdr:colOff>
      <xdr:row>70</xdr:row>
      <xdr:rowOff>152400</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431800" y="10287000"/>
          <a:ext cx="21539200" cy="1485900"/>
        </a:xfrm>
        <a:prstGeom prst="rect">
          <a:avLst/>
        </a:prstGeom>
        <a:solidFill>
          <a:schemeClr val="bg1"/>
        </a:solidFill>
        <a:ln>
          <a:solidFill>
            <a:schemeClr val="tx1"/>
          </a:solid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a:solidFill>
                <a:schemeClr val="tx1"/>
              </a:solidFill>
              <a:latin typeface="+mn-lt"/>
              <a:cs typeface="Arial"/>
            </a:rPr>
            <a:t>Instructions</a:t>
          </a:r>
        </a:p>
        <a:p>
          <a:pPr algn="ctr"/>
          <a:endParaRPr lang="en-US" sz="1000" b="0" i="0" u="none" strike="noStrike">
            <a:solidFill>
              <a:schemeClr val="tx1"/>
            </a:solidFill>
            <a:latin typeface="+mn-lt"/>
            <a:cs typeface="Arial"/>
          </a:endParaRPr>
        </a:p>
        <a:p>
          <a:pPr algn="l"/>
          <a:r>
            <a:rPr lang="en-US" sz="1800" b="0" i="0" u="none" strike="noStrike">
              <a:solidFill>
                <a:schemeClr val="tx1"/>
              </a:solidFill>
              <a:latin typeface="+mn-lt"/>
              <a:cs typeface="Arial"/>
            </a:rPr>
            <a:t>1. Adjuste the sliders to mine for targeted companies by specific criteria. </a:t>
          </a:r>
        </a:p>
        <a:p>
          <a:pPr algn="l"/>
          <a:r>
            <a:rPr lang="en-US" sz="1800" b="0" i="0" u="none" strike="noStrike">
              <a:solidFill>
                <a:schemeClr val="tx1"/>
              </a:solidFill>
              <a:latin typeface="+mn-lt"/>
              <a:cs typeface="Arial"/>
            </a:rPr>
            <a:t>2.</a:t>
          </a:r>
          <a:r>
            <a:rPr lang="en-US" sz="1800" b="0" i="0" u="none" strike="noStrike" baseline="0">
              <a:solidFill>
                <a:schemeClr val="tx1"/>
              </a:solidFill>
              <a:latin typeface="+mn-lt"/>
              <a:cs typeface="Arial"/>
            </a:rPr>
            <a:t> All companies that meet the chosen specific criteria will be highlighted in blue and shown in the top right quardarant. Every other company not meeting the criteria will be highlighted in gray and shown in all other quadrants.</a:t>
          </a:r>
          <a:endParaRPr lang="en-US" sz="1800" b="0" i="0" u="none" strike="noStrike">
            <a:solidFill>
              <a:schemeClr val="tx1"/>
            </a:solidFill>
            <a:latin typeface="+mn-lt"/>
            <a:cs typeface="Arial"/>
          </a:endParaRPr>
        </a:p>
        <a:p>
          <a:pPr algn="l"/>
          <a:r>
            <a:rPr lang="en-US" sz="1800" b="0" i="0" u="none" strike="noStrike">
              <a:solidFill>
                <a:schemeClr val="tx1"/>
              </a:solidFill>
              <a:latin typeface="+mn-lt"/>
              <a:cs typeface="Arial"/>
            </a:rPr>
            <a:t>2. Top</a:t>
          </a:r>
          <a:r>
            <a:rPr lang="en-US" sz="1800" b="0" i="0" u="none" strike="noStrike" baseline="0">
              <a:solidFill>
                <a:schemeClr val="tx1"/>
              </a:solidFill>
              <a:latin typeface="+mn-lt"/>
              <a:cs typeface="Arial"/>
            </a:rPr>
            <a:t> growing companies highlighted in red shown in the top right quadrant can be found in the table to the right.</a:t>
          </a:r>
          <a:endParaRPr lang="en-US" sz="1800" b="0" i="0" u="none" strike="noStrike">
            <a:solidFill>
              <a:schemeClr val="tx1"/>
            </a:solidFill>
            <a:latin typeface="+mn-lt"/>
            <a:cs typeface="Aria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B34CB0-8365-C643-86BD-1B79EDA22AAF}" name="Table68" displayName="Table68" ref="A1:F1001" totalsRowShown="0" tableBorderDxfId="17" headerRowCellStyle="Normal" dataCellStyle="Normal">
  <autoFilter ref="A1:F1001" xr:uid="{D25A7796-5044-2D41-B60C-4F8C0AECDD67}"/>
  <tableColumns count="6">
    <tableColumn id="1" xr3:uid="{BBBE1B40-BD39-C24E-912B-DCFDD1A68DF6}" name="ID" dataCellStyle="Normal"/>
    <tableColumn id="2" xr3:uid="{186833A2-1BA1-0E4E-B831-EA799240C03A}" name="Name" dataCellStyle="Normal"/>
    <tableColumn id="3" xr3:uid="{6786636E-2B45-4B47-905F-882F4A22B099}" name="2015 Revenue" dataCellStyle="Normal"/>
    <tableColumn id="4" xr3:uid="{E4EAC54A-8CE0-DC48-8390-0C3915BE4153}" name="2015 Expenses" dataCellStyle="Normal"/>
    <tableColumn id="5" xr3:uid="{6187FC6B-31CE-9045-B388-987A12B0D38E}" name="2015 Profit" dataCellStyle="Normal"/>
    <tableColumn id="6" xr3:uid="{564EABD9-901C-9D4E-AF6B-7A5AAEC9E93D}" name="2015 Growth %" dataCellStyle="Percent"/>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740E06-580A-DF43-BCCE-8AC2CA3267B6}" name="Table1" displayName="Table1" ref="A1:K1001" totalsRowShown="0" dataDxfId="16">
  <autoFilter ref="A1:K1001" xr:uid="{65832C2A-F3EE-1348-95E5-220CB52B5326}"/>
  <tableColumns count="11">
    <tableColumn id="1" xr3:uid="{A412CA8D-A148-4349-80BE-56CCFF80FA58}" name="ID"/>
    <tableColumn id="2" xr3:uid="{19BCFA91-E379-3C46-9E23-F6B087B7011F}" name="Name Blue" dataDxfId="15">
      <calculatedColumnFormula>IF(AND(Table68[[#This Row],[2015 Revenue]]&gt;=Chart_Data!#REF!,Table68[[#This Row],[2015 Expenses]]&lt;=Chart_Data!#REF!),Table68[[#This Row],[Name]],#N/A)</calculatedColumnFormula>
    </tableColumn>
    <tableColumn id="3" xr3:uid="{91945943-8F66-304C-A321-C1DE33D633F4}" name="2015 Revenue Blue" dataDxfId="14">
      <calculatedColumnFormula>INDEX(Table68[#All],MATCH(Chart_Data!B2,Table68[[#All],[Name]],0),3)</calculatedColumnFormula>
    </tableColumn>
    <tableColumn id="4" xr3:uid="{7310D424-6289-1A40-8583-039436A19122}" name="2015 Expenses Blue" dataDxfId="13">
      <calculatedColumnFormula>INDEX(Table68[#All],MATCH(Chart_Data!B2,Table68[[#All],[Name]],0),4)</calculatedColumnFormula>
    </tableColumn>
    <tableColumn id="5" xr3:uid="{2C1F6B6E-466E-CC46-8D5C-E32854BBDEAE}" name="2015 Growth % Blue" dataDxfId="12" dataCellStyle="Percent">
      <calculatedColumnFormula>INDEX(Table68[#All],MATCH(Chart_Data!B2,Table68[[#All],[Name]],0),6)+Table1[[#This Row],[Rand]]</calculatedColumnFormula>
    </tableColumn>
    <tableColumn id="10" xr3:uid="{2B4B4681-939B-E940-AF89-F0BB776A2B21}" name="2015 Growth % Red" dataDxfId="11" dataCellStyle="Percent">
      <calculatedColumnFormula>_xlfn.IFNA(IF(Table1[[#This Row],[2015 Growth % Blue]]="#N/A",0,Table1[[#This Row],[2015 Growth % Blue]]),0)</calculatedColumnFormula>
    </tableColumn>
    <tableColumn id="6" xr3:uid="{C57E19CA-AA84-3444-A124-52A7FCA3D13D}" name="Name Grey" dataDxfId="10">
      <calculatedColumnFormula>IF(OR(Table68[[#This Row],[2015 Revenue]]&lt;Chart_Data!#REF!,Table68[[#This Row],[2015 Expenses]]&gt;Chart_Data!#REF!),Table68[[#This Row],[Name]],#N/A)</calculatedColumnFormula>
    </tableColumn>
    <tableColumn id="7" xr3:uid="{62875E31-7220-D747-B0E2-E5A2B7267221}" name="2015 Revenue Grey" dataDxfId="9">
      <calculatedColumnFormula>INDEX(Table68[#All],MATCH(Chart_Data!G2,Table68[[#All],[Name]],0),3)</calculatedColumnFormula>
    </tableColumn>
    <tableColumn id="8" xr3:uid="{4DE11F71-E34A-7D46-B016-10AE34D5F1B4}" name="2015 Expenses Grey" dataDxfId="8">
      <calculatedColumnFormula>INDEX(Table68[#All],MATCH(Chart_Data!G2,Table68[[#All],[Name]],0),4)</calculatedColumnFormula>
    </tableColumn>
    <tableColumn id="9" xr3:uid="{66D8E22C-4927-204D-873B-B13CE51CA3A4}" name="2015 Growth % Grey" dataDxfId="7" dataCellStyle="Percent">
      <calculatedColumnFormula>INDEX(Table68[#All],MATCH(Chart_Data!G2,Table68[[#All],[Name]],0),6)</calculatedColumnFormula>
    </tableColumn>
    <tableColumn id="11" xr3:uid="{30B13EDF-D278-744C-931D-53A61801A553}" name="Rand" dataDxfId="6"/>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D55AB5-5F68-514D-A8CE-F448D0F88B7A}" name="Table3" displayName="Table3" ref="M1:R1001" totalsRowShown="0">
  <autoFilter ref="M1:R1001" xr:uid="{7D614AFF-6F3D-6B45-8B8A-21DAAF877EA7}"/>
  <tableColumns count="6">
    <tableColumn id="1" xr3:uid="{742AC9FF-C8DF-5B4D-8E0A-5C0B0BFBC601}" name="Index">
      <calculatedColumnFormula>ROW(M3)-ROW($M$2)</calculatedColumnFormula>
    </tableColumn>
    <tableColumn id="2" xr3:uid="{DBBE2D7F-B2D0-454A-AA5F-891AE378AE4F}" name="Count">
      <calculatedColumnFormula>IF(M2&gt;Chart_Data!$U$5,0,ROW(M3)-ROW($M$2))</calculatedColumnFormula>
    </tableColumn>
    <tableColumn id="3" xr3:uid="{508EAD26-BD35-E243-9FF7-AED9660DF466}" name="Top 10 Growth % " dataDxfId="5" dataCellStyle="Percent">
      <calculatedColumnFormula>IFERROR(LARGE(Table1[2015 Growth % Red],N2),#N/A)</calculatedColumnFormula>
    </tableColumn>
    <tableColumn id="4" xr3:uid="{87094F04-01CF-AF4D-AF09-DF5D04F02133}" name="Revenue" dataDxfId="4" dataCellStyle="Currency">
      <calculatedColumnFormula>INDEX(Table1[[#All],[Name Blue]:[2015 Growth % Red]],MATCH(O2,Table1[[#All],[2015 Growth % Red]],0),2)</calculatedColumnFormula>
    </tableColumn>
    <tableColumn id="5" xr3:uid="{73D1D74E-13C1-1F43-925C-B1017F6E5CAD}" name="Expenses" dataDxfId="3" dataCellStyle="Currency">
      <calculatedColumnFormula>INDEX(Table1[[#All],[Name Blue]:[2015 Growth % Red]],MATCH(O2,Table1[[#All],[2015 Growth % Red]],0),3)</calculatedColumnFormula>
    </tableColumn>
    <tableColumn id="6" xr3:uid="{8D48DFA0-A6C0-C540-9888-65151E27EE65}" name="Name" dataDxfId="2" dataCellStyle="Currency">
      <calculatedColumnFormula>INDEX(Table1[[#All],[Name Blue]:[2015 Growth % Blue]],MATCH(Table3[[#This Row],[Top 10 Growth % ]],Table1[[#All],[2015 Growth % Blue]],0),1)</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graphicchlorine" TargetMode="External"/><Relationship Id="rId299" Type="http://schemas.openxmlformats.org/officeDocument/2006/relationships/hyperlink" Target="http://jimpix.co.uk/words/check.asp?u=slumpeaster" TargetMode="External"/><Relationship Id="rId21" Type="http://schemas.openxmlformats.org/officeDocument/2006/relationships/hyperlink" Target="http://jimpix.co.uk/words/check.asp?u=dwindlecertain" TargetMode="External"/><Relationship Id="rId63" Type="http://schemas.openxmlformats.org/officeDocument/2006/relationships/hyperlink" Target="http://jimpix.co.uk/words/check.asp?u=regexsay" TargetMode="External"/><Relationship Id="rId159" Type="http://schemas.openxmlformats.org/officeDocument/2006/relationships/hyperlink" Target="http://jimpix.co.uk/words/check.asp?u=granolabooby" TargetMode="External"/><Relationship Id="rId324" Type="http://schemas.openxmlformats.org/officeDocument/2006/relationships/hyperlink" Target="http://jimpix.co.uk/words/check.asp?u=damedash" TargetMode="External"/><Relationship Id="rId366" Type="http://schemas.openxmlformats.org/officeDocument/2006/relationships/hyperlink" Target="http://jimpix.co.uk/words/check.asp?u=wimpleddrift" TargetMode="External"/><Relationship Id="rId170" Type="http://schemas.openxmlformats.org/officeDocument/2006/relationships/hyperlink" Target="http://jimpix.co.uk/words/check.asp?u=witchesesteemed" TargetMode="External"/><Relationship Id="rId226" Type="http://schemas.openxmlformats.org/officeDocument/2006/relationships/hyperlink" Target="http://jimpix.co.uk/words/check.asp?u=vapourmammering" TargetMode="External"/><Relationship Id="rId433" Type="http://schemas.openxmlformats.org/officeDocument/2006/relationships/hyperlink" Target="http://jimpix.co.uk/words/check.asp?u=squeezebasement" TargetMode="External"/><Relationship Id="rId268" Type="http://schemas.openxmlformats.org/officeDocument/2006/relationships/hyperlink" Target="http://jimpix.co.uk/words/check.asp?u=pickaxestiming" TargetMode="External"/><Relationship Id="rId475" Type="http://schemas.openxmlformats.org/officeDocument/2006/relationships/hyperlink" Target="http://jimpix.co.uk/words/check.asp?u=thamesringed" TargetMode="External"/><Relationship Id="rId32" Type="http://schemas.openxmlformats.org/officeDocument/2006/relationships/hyperlink" Target="http://jimpix.co.uk/words/check.asp?u=baileycrowd" TargetMode="External"/><Relationship Id="rId74" Type="http://schemas.openxmlformats.org/officeDocument/2006/relationships/hyperlink" Target="http://jimpix.co.uk/words/check.asp?u=yawningcricket" TargetMode="External"/><Relationship Id="rId128" Type="http://schemas.openxmlformats.org/officeDocument/2006/relationships/hyperlink" Target="http://jimpix.co.uk/words/check.asp?u=tausnash" TargetMode="External"/><Relationship Id="rId335" Type="http://schemas.openxmlformats.org/officeDocument/2006/relationships/hyperlink" Target="http://jimpix.co.uk/words/check.asp?u=annoyingsmack" TargetMode="External"/><Relationship Id="rId377" Type="http://schemas.openxmlformats.org/officeDocument/2006/relationships/hyperlink" Target="http://jimpix.co.uk/words/check.asp?u=pumpkinmothers" TargetMode="External"/><Relationship Id="rId500" Type="http://schemas.openxmlformats.org/officeDocument/2006/relationships/hyperlink" Target="http://jimpix.co.uk/words/check.asp?u=acclaimedcirl" TargetMode="External"/><Relationship Id="rId5" Type="http://schemas.openxmlformats.org/officeDocument/2006/relationships/hyperlink" Target="http://jimpix.co.uk/words/check.asp?u=shrimpssecurity" TargetMode="External"/><Relationship Id="rId181" Type="http://schemas.openxmlformats.org/officeDocument/2006/relationships/hyperlink" Target="http://jimpix.co.uk/words/check.asp?u=numericpigeon" TargetMode="External"/><Relationship Id="rId237" Type="http://schemas.openxmlformats.org/officeDocument/2006/relationships/hyperlink" Target="http://jimpix.co.uk/words/check.asp?u=osmiumcrockery" TargetMode="External"/><Relationship Id="rId402" Type="http://schemas.openxmlformats.org/officeDocument/2006/relationships/hyperlink" Target="http://jimpix.co.uk/words/check.asp?u=bindauthorized" TargetMode="External"/><Relationship Id="rId279" Type="http://schemas.openxmlformats.org/officeDocument/2006/relationships/hyperlink" Target="http://jimpix.co.uk/words/check.asp?u=represswellington" TargetMode="External"/><Relationship Id="rId444" Type="http://schemas.openxmlformats.org/officeDocument/2006/relationships/hyperlink" Target="http://jimpix.co.uk/words/check.asp?u=pastpumpkin" TargetMode="External"/><Relationship Id="rId486" Type="http://schemas.openxmlformats.org/officeDocument/2006/relationships/hyperlink" Target="http://jimpix.co.uk/words/check.asp?u=relishtreasure" TargetMode="External"/><Relationship Id="rId43" Type="http://schemas.openxmlformats.org/officeDocument/2006/relationships/hyperlink" Target="http://jimpix.co.uk/words/check.asp?u=potatoeswabbit" TargetMode="External"/><Relationship Id="rId139" Type="http://schemas.openxmlformats.org/officeDocument/2006/relationships/hyperlink" Target="http://jimpix.co.uk/words/check.asp?u=arabianagena" TargetMode="External"/><Relationship Id="rId290" Type="http://schemas.openxmlformats.org/officeDocument/2006/relationships/hyperlink" Target="http://jimpix.co.uk/words/check.asp?u=mincemeatcontroller" TargetMode="External"/><Relationship Id="rId304" Type="http://schemas.openxmlformats.org/officeDocument/2006/relationships/hyperlink" Target="http://jimpix.co.uk/words/check.asp?u=receivedhorn" TargetMode="External"/><Relationship Id="rId346" Type="http://schemas.openxmlformats.org/officeDocument/2006/relationships/hyperlink" Target="http://jimpix.co.uk/words/check.asp?u=februaryvanadium" TargetMode="External"/><Relationship Id="rId388" Type="http://schemas.openxmlformats.org/officeDocument/2006/relationships/hyperlink" Target="http://jimpix.co.uk/words/check.asp?u=girollesjones" TargetMode="External"/><Relationship Id="rId85" Type="http://schemas.openxmlformats.org/officeDocument/2006/relationships/hyperlink" Target="http://jimpix.co.uk/words/check.asp?u=putmovement" TargetMode="External"/><Relationship Id="rId150" Type="http://schemas.openxmlformats.org/officeDocument/2006/relationships/hyperlink" Target="http://jimpix.co.uk/words/check.asp?u=sternlinguistic" TargetMode="External"/><Relationship Id="rId192" Type="http://schemas.openxmlformats.org/officeDocument/2006/relationships/hyperlink" Target="http://jimpix.co.uk/words/check.asp?u=magmarejoice" TargetMode="External"/><Relationship Id="rId206" Type="http://schemas.openxmlformats.org/officeDocument/2006/relationships/hyperlink" Target="http://jimpix.co.uk/words/check.asp?u=nthracer" TargetMode="External"/><Relationship Id="rId413" Type="http://schemas.openxmlformats.org/officeDocument/2006/relationships/hyperlink" Target="http://jimpix.co.uk/words/check.asp?u=estermourn" TargetMode="External"/><Relationship Id="rId248" Type="http://schemas.openxmlformats.org/officeDocument/2006/relationships/hyperlink" Target="http://jimpix.co.uk/words/check.asp?u=mountinggregarious" TargetMode="External"/><Relationship Id="rId455" Type="http://schemas.openxmlformats.org/officeDocument/2006/relationships/hyperlink" Target="http://jimpix.co.uk/words/check.asp?u=handlersthroated" TargetMode="External"/><Relationship Id="rId497" Type="http://schemas.openxmlformats.org/officeDocument/2006/relationships/hyperlink" Target="http://jimpix.co.uk/words/check.asp?u=nakedshrapnel" TargetMode="External"/><Relationship Id="rId12" Type="http://schemas.openxmlformats.org/officeDocument/2006/relationships/hyperlink" Target="http://jimpix.co.uk/words/check.asp?u=comparejson" TargetMode="External"/><Relationship Id="rId108" Type="http://schemas.openxmlformats.org/officeDocument/2006/relationships/hyperlink" Target="http://jimpix.co.uk/words/check.asp?u=sculptorjelly" TargetMode="External"/><Relationship Id="rId315" Type="http://schemas.openxmlformats.org/officeDocument/2006/relationships/hyperlink" Target="http://jimpix.co.uk/words/check.asp?u=clawasked" TargetMode="External"/><Relationship Id="rId357" Type="http://schemas.openxmlformats.org/officeDocument/2006/relationships/hyperlink" Target="http://jimpix.co.uk/words/check.asp?u=rageenvious" TargetMode="External"/><Relationship Id="rId54" Type="http://schemas.openxmlformats.org/officeDocument/2006/relationships/hyperlink" Target="http://jimpix.co.uk/words/check.asp?u=grippingcar" TargetMode="External"/><Relationship Id="rId96" Type="http://schemas.openxmlformats.org/officeDocument/2006/relationships/hyperlink" Target="http://jimpix.co.uk/words/check.asp?u=cabinetswainson" TargetMode="External"/><Relationship Id="rId161" Type="http://schemas.openxmlformats.org/officeDocument/2006/relationships/hyperlink" Target="http://jimpix.co.uk/words/check.asp?u=basemuddled" TargetMode="External"/><Relationship Id="rId217" Type="http://schemas.openxmlformats.org/officeDocument/2006/relationships/hyperlink" Target="http://jimpix.co.uk/words/check.asp?u=cogstrip" TargetMode="External"/><Relationship Id="rId399" Type="http://schemas.openxmlformats.org/officeDocument/2006/relationships/hyperlink" Target="http://jimpix.co.uk/words/check.asp?u=dewflags" TargetMode="External"/><Relationship Id="rId259" Type="http://schemas.openxmlformats.org/officeDocument/2006/relationships/hyperlink" Target="http://jimpix.co.uk/words/check.asp?u=perfumegrown" TargetMode="External"/><Relationship Id="rId424" Type="http://schemas.openxmlformats.org/officeDocument/2006/relationships/hyperlink" Target="http://jimpix.co.uk/words/check.asp?u=circinuscategory" TargetMode="External"/><Relationship Id="rId466" Type="http://schemas.openxmlformats.org/officeDocument/2006/relationships/hyperlink" Target="http://jimpix.co.uk/words/check.asp?u=recognisedwimp" TargetMode="External"/><Relationship Id="rId23" Type="http://schemas.openxmlformats.org/officeDocument/2006/relationships/hyperlink" Target="http://jimpix.co.uk/words/check.asp?u=sparsegaiters" TargetMode="External"/><Relationship Id="rId119" Type="http://schemas.openxmlformats.org/officeDocument/2006/relationships/hyperlink" Target="http://jimpix.co.uk/words/check.asp?u=congolesegossip" TargetMode="External"/><Relationship Id="rId270" Type="http://schemas.openxmlformats.org/officeDocument/2006/relationships/hyperlink" Target="http://jimpix.co.uk/words/check.asp?u=lisppanel" TargetMode="External"/><Relationship Id="rId326" Type="http://schemas.openxmlformats.org/officeDocument/2006/relationships/hyperlink" Target="http://jimpix.co.uk/words/check.asp?u=houryounger" TargetMode="External"/><Relationship Id="rId65" Type="http://schemas.openxmlformats.org/officeDocument/2006/relationships/hyperlink" Target="http://jimpix.co.uk/words/check.asp?u=hayloftmizuna" TargetMode="External"/><Relationship Id="rId130" Type="http://schemas.openxmlformats.org/officeDocument/2006/relationships/hyperlink" Target="http://jimpix.co.uk/words/check.asp?u=glandminer" TargetMode="External"/><Relationship Id="rId368" Type="http://schemas.openxmlformats.org/officeDocument/2006/relationships/hyperlink" Target="http://jimpix.co.uk/words/check.asp?u=laboredshocked" TargetMode="External"/><Relationship Id="rId172" Type="http://schemas.openxmlformats.org/officeDocument/2006/relationships/hyperlink" Target="http://jimpix.co.uk/words/check.asp?u=scornsomalian" TargetMode="External"/><Relationship Id="rId228" Type="http://schemas.openxmlformats.org/officeDocument/2006/relationships/hyperlink" Target="http://jimpix.co.uk/words/check.asp?u=studyingforty" TargetMode="External"/><Relationship Id="rId435" Type="http://schemas.openxmlformats.org/officeDocument/2006/relationships/hyperlink" Target="http://jimpix.co.uk/words/check.asp?u=berateupdates" TargetMode="External"/><Relationship Id="rId477" Type="http://schemas.openxmlformats.org/officeDocument/2006/relationships/hyperlink" Target="http://jimpix.co.uk/words/check.asp?u=monitoringhaflinger" TargetMode="External"/><Relationship Id="rId281" Type="http://schemas.openxmlformats.org/officeDocument/2006/relationships/hyperlink" Target="http://jimpix.co.uk/words/check.asp?u=fawningsaves" TargetMode="External"/><Relationship Id="rId337" Type="http://schemas.openxmlformats.org/officeDocument/2006/relationships/hyperlink" Target="http://jimpix.co.uk/words/check.asp?u=kestrelpumpion" TargetMode="External"/><Relationship Id="rId502" Type="http://schemas.openxmlformats.org/officeDocument/2006/relationships/printerSettings" Target="../printerSettings/printerSettings1.bin"/><Relationship Id="rId34" Type="http://schemas.openxmlformats.org/officeDocument/2006/relationships/hyperlink" Target="http://jimpix.co.uk/words/check.asp?u=abusivebong" TargetMode="External"/><Relationship Id="rId76" Type="http://schemas.openxmlformats.org/officeDocument/2006/relationships/hyperlink" Target="http://jimpix.co.uk/words/check.asp?u=novelfollicle" TargetMode="External"/><Relationship Id="rId141" Type="http://schemas.openxmlformats.org/officeDocument/2006/relationships/hyperlink" Target="http://jimpix.co.uk/words/check.asp?u=drunkactually" TargetMode="External"/><Relationship Id="rId379" Type="http://schemas.openxmlformats.org/officeDocument/2006/relationships/hyperlink" Target="http://jimpix.co.uk/words/check.asp?u=forcepdark" TargetMode="External"/><Relationship Id="rId7" Type="http://schemas.openxmlformats.org/officeDocument/2006/relationships/hyperlink" Target="http://jimpix.co.uk/words/check.asp?u=assurehelp" TargetMode="External"/><Relationship Id="rId183" Type="http://schemas.openxmlformats.org/officeDocument/2006/relationships/hyperlink" Target="http://jimpix.co.uk/words/check.asp?u=fablescraper" TargetMode="External"/><Relationship Id="rId239" Type="http://schemas.openxmlformats.org/officeDocument/2006/relationships/hyperlink" Target="http://jimpix.co.uk/words/check.asp?u=magnesiumrocked" TargetMode="External"/><Relationship Id="rId390" Type="http://schemas.openxmlformats.org/officeDocument/2006/relationships/hyperlink" Target="http://jimpix.co.uk/words/check.asp?u=thinkableexecute" TargetMode="External"/><Relationship Id="rId404" Type="http://schemas.openxmlformats.org/officeDocument/2006/relationships/hyperlink" Target="http://jimpix.co.uk/words/check.asp?u=colouredrecipe" TargetMode="External"/><Relationship Id="rId446" Type="http://schemas.openxmlformats.org/officeDocument/2006/relationships/hyperlink" Target="http://jimpix.co.uk/words/check.asp?u=calmbus" TargetMode="External"/><Relationship Id="rId250" Type="http://schemas.openxmlformats.org/officeDocument/2006/relationships/hyperlink" Target="http://jimpix.co.uk/words/check.asp?u=lardfaceimproper" TargetMode="External"/><Relationship Id="rId292" Type="http://schemas.openxmlformats.org/officeDocument/2006/relationships/hyperlink" Target="http://jimpix.co.uk/words/check.asp?u=remembergabbro" TargetMode="External"/><Relationship Id="rId306" Type="http://schemas.openxmlformats.org/officeDocument/2006/relationships/hyperlink" Target="http://jimpix.co.uk/words/check.asp?u=adarabarr" TargetMode="External"/><Relationship Id="rId488" Type="http://schemas.openxmlformats.org/officeDocument/2006/relationships/hyperlink" Target="http://jimpix.co.uk/words/check.asp?u=willinghungarian" TargetMode="External"/><Relationship Id="rId45" Type="http://schemas.openxmlformats.org/officeDocument/2006/relationships/hyperlink" Target="http://jimpix.co.uk/words/check.asp?u=swordsbubble" TargetMode="External"/><Relationship Id="rId87" Type="http://schemas.openxmlformats.org/officeDocument/2006/relationships/hyperlink" Target="http://jimpix.co.uk/words/check.asp?u=moleculecircle" TargetMode="External"/><Relationship Id="rId110" Type="http://schemas.openxmlformats.org/officeDocument/2006/relationships/hyperlink" Target="http://jimpix.co.uk/words/check.asp?u=initialhorseman" TargetMode="External"/><Relationship Id="rId348" Type="http://schemas.openxmlformats.org/officeDocument/2006/relationships/hyperlink" Target="http://jimpix.co.uk/words/check.asp?u=pausehydrocarbon" TargetMode="External"/><Relationship Id="rId152" Type="http://schemas.openxmlformats.org/officeDocument/2006/relationships/hyperlink" Target="http://jimpix.co.uk/words/check.asp?u=trapexperts" TargetMode="External"/><Relationship Id="rId194" Type="http://schemas.openxmlformats.org/officeDocument/2006/relationships/hyperlink" Target="http://jimpix.co.uk/words/check.asp?u=bittenwheat" TargetMode="External"/><Relationship Id="rId208" Type="http://schemas.openxmlformats.org/officeDocument/2006/relationships/hyperlink" Target="http://jimpix.co.uk/words/check.asp?u=rawchickenequip" TargetMode="External"/><Relationship Id="rId415" Type="http://schemas.openxmlformats.org/officeDocument/2006/relationships/hyperlink" Target="http://jimpix.co.uk/words/check.asp?u=trappedvia" TargetMode="External"/><Relationship Id="rId457" Type="http://schemas.openxmlformats.org/officeDocument/2006/relationships/hyperlink" Target="http://jimpix.co.uk/words/check.asp?u=shuffleelse" TargetMode="External"/><Relationship Id="rId261" Type="http://schemas.openxmlformats.org/officeDocument/2006/relationships/hyperlink" Target="http://jimpix.co.uk/words/check.asp?u=supportersfaint" TargetMode="External"/><Relationship Id="rId499" Type="http://schemas.openxmlformats.org/officeDocument/2006/relationships/hyperlink" Target="http://jimpix.co.uk/words/check.asp?u=frayedintrigue" TargetMode="External"/><Relationship Id="rId14" Type="http://schemas.openxmlformats.org/officeDocument/2006/relationships/hyperlink" Target="http://jimpix.co.uk/words/check.asp?u=suckedregister" TargetMode="External"/><Relationship Id="rId56" Type="http://schemas.openxmlformats.org/officeDocument/2006/relationships/hyperlink" Target="http://jimpix.co.uk/words/check.asp?u=nickedexaggerate" TargetMode="External"/><Relationship Id="rId317" Type="http://schemas.openxmlformats.org/officeDocument/2006/relationships/hyperlink" Target="http://jimpix.co.uk/words/check.asp?u=christiecountry" TargetMode="External"/><Relationship Id="rId359" Type="http://schemas.openxmlformats.org/officeDocument/2006/relationships/hyperlink" Target="http://jimpix.co.uk/words/check.asp?u=collarbonebad" TargetMode="External"/><Relationship Id="rId98" Type="http://schemas.openxmlformats.org/officeDocument/2006/relationships/hyperlink" Target="http://jimpix.co.uk/words/check.asp?u=appliesoverrated" TargetMode="External"/><Relationship Id="rId121" Type="http://schemas.openxmlformats.org/officeDocument/2006/relationships/hyperlink" Target="http://jimpix.co.uk/words/check.asp?u=crunchabout" TargetMode="External"/><Relationship Id="rId163" Type="http://schemas.openxmlformats.org/officeDocument/2006/relationships/hyperlink" Target="http://jimpix.co.uk/words/check.asp?u=annoyinglyarabian" TargetMode="External"/><Relationship Id="rId219" Type="http://schemas.openxmlformats.org/officeDocument/2006/relationships/hyperlink" Target="http://jimpix.co.uk/words/check.asp?u=tryfanscaly" TargetMode="External"/><Relationship Id="rId370" Type="http://schemas.openxmlformats.org/officeDocument/2006/relationships/hyperlink" Target="http://jimpix.co.uk/words/check.asp?u=wealthabounding" TargetMode="External"/><Relationship Id="rId426" Type="http://schemas.openxmlformats.org/officeDocument/2006/relationships/hyperlink" Target="http://jimpix.co.uk/words/check.asp?u=crashingsubmitted" TargetMode="External"/><Relationship Id="rId230" Type="http://schemas.openxmlformats.org/officeDocument/2006/relationships/hyperlink" Target="http://jimpix.co.uk/words/check.asp?u=solsticeaudio" TargetMode="External"/><Relationship Id="rId468" Type="http://schemas.openxmlformats.org/officeDocument/2006/relationships/hyperlink" Target="http://jimpix.co.uk/words/check.asp?u=coatforked" TargetMode="External"/><Relationship Id="rId25" Type="http://schemas.openxmlformats.org/officeDocument/2006/relationships/hyperlink" Target="http://jimpix.co.uk/words/check.asp?u=beeftester" TargetMode="External"/><Relationship Id="rId67" Type="http://schemas.openxmlformats.org/officeDocument/2006/relationships/hyperlink" Target="http://jimpix.co.uk/words/check.asp?u=porkpuddings" TargetMode="External"/><Relationship Id="rId272" Type="http://schemas.openxmlformats.org/officeDocument/2006/relationships/hyperlink" Target="http://jimpix.co.uk/words/check.asp?u=smartpans" TargetMode="External"/><Relationship Id="rId328" Type="http://schemas.openxmlformats.org/officeDocument/2006/relationships/hyperlink" Target="http://jimpix.co.uk/words/check.asp?u=taskspuzzled" TargetMode="External"/><Relationship Id="rId132" Type="http://schemas.openxmlformats.org/officeDocument/2006/relationships/hyperlink" Target="http://jimpix.co.uk/words/check.asp?u=factsworldcup" TargetMode="External"/><Relationship Id="rId174" Type="http://schemas.openxmlformats.org/officeDocument/2006/relationships/hyperlink" Target="http://jimpix.co.uk/words/check.asp?u=bevvyvanadium" TargetMode="External"/><Relationship Id="rId381" Type="http://schemas.openxmlformats.org/officeDocument/2006/relationships/hyperlink" Target="http://jimpix.co.uk/words/check.asp?u=itemswazzed" TargetMode="External"/><Relationship Id="rId241" Type="http://schemas.openxmlformats.org/officeDocument/2006/relationships/hyperlink" Target="http://jimpix.co.uk/words/check.asp?u=smugready" TargetMode="External"/><Relationship Id="rId437" Type="http://schemas.openxmlformats.org/officeDocument/2006/relationships/hyperlink" Target="http://jimpix.co.uk/words/check.asp?u=ethanoicgreenish" TargetMode="External"/><Relationship Id="rId479" Type="http://schemas.openxmlformats.org/officeDocument/2006/relationships/hyperlink" Target="http://jimpix.co.uk/words/check.asp?u=consistapplies" TargetMode="External"/><Relationship Id="rId36" Type="http://schemas.openxmlformats.org/officeDocument/2006/relationships/hyperlink" Target="http://jimpix.co.uk/words/check.asp?u=thrushetrundle" TargetMode="External"/><Relationship Id="rId283" Type="http://schemas.openxmlformats.org/officeDocument/2006/relationships/hyperlink" Target="http://jimpix.co.uk/words/check.asp?u=scarletcheeses" TargetMode="External"/><Relationship Id="rId339" Type="http://schemas.openxmlformats.org/officeDocument/2006/relationships/hyperlink" Target="http://jimpix.co.uk/words/check.asp?u=sawbeloved" TargetMode="External"/><Relationship Id="rId490" Type="http://schemas.openxmlformats.org/officeDocument/2006/relationships/hyperlink" Target="http://jimpix.co.uk/words/check.asp?u=geometrygene" TargetMode="External"/><Relationship Id="rId78" Type="http://schemas.openxmlformats.org/officeDocument/2006/relationships/hyperlink" Target="http://jimpix.co.uk/words/check.asp?u=gemsubmit" TargetMode="External"/><Relationship Id="rId101" Type="http://schemas.openxmlformats.org/officeDocument/2006/relationships/hyperlink" Target="http://jimpix.co.uk/words/check.asp?u=supernovafishing" TargetMode="External"/><Relationship Id="rId143" Type="http://schemas.openxmlformats.org/officeDocument/2006/relationships/hyperlink" Target="http://jimpix.co.uk/words/check.asp?u=placehospitable" TargetMode="External"/><Relationship Id="rId185" Type="http://schemas.openxmlformats.org/officeDocument/2006/relationships/hyperlink" Target="http://jimpix.co.uk/words/check.asp?u=lotwee" TargetMode="External"/><Relationship Id="rId350" Type="http://schemas.openxmlformats.org/officeDocument/2006/relationships/hyperlink" Target="http://jimpix.co.uk/words/check.asp?u=landmarksbutters" TargetMode="External"/><Relationship Id="rId406" Type="http://schemas.openxmlformats.org/officeDocument/2006/relationships/hyperlink" Target="http://jimpix.co.uk/words/check.asp?u=lidarcastor" TargetMode="External"/><Relationship Id="rId9" Type="http://schemas.openxmlformats.org/officeDocument/2006/relationships/hyperlink" Target="http://jimpix.co.uk/words/check.asp?u=pickledcanoeing" TargetMode="External"/><Relationship Id="rId210" Type="http://schemas.openxmlformats.org/officeDocument/2006/relationships/hyperlink" Target="http://jimpix.co.uk/words/check.asp?u=tubeverest" TargetMode="External"/><Relationship Id="rId392" Type="http://schemas.openxmlformats.org/officeDocument/2006/relationships/hyperlink" Target="http://jimpix.co.uk/words/check.asp?u=proteincosines" TargetMode="External"/><Relationship Id="rId448" Type="http://schemas.openxmlformats.org/officeDocument/2006/relationships/hyperlink" Target="http://jimpix.co.uk/words/check.asp?u=cormorantpassionate" TargetMode="External"/><Relationship Id="rId252" Type="http://schemas.openxmlformats.org/officeDocument/2006/relationships/hyperlink" Target="http://jimpix.co.uk/words/check.asp?u=stovepuck" TargetMode="External"/><Relationship Id="rId294" Type="http://schemas.openxmlformats.org/officeDocument/2006/relationships/hyperlink" Target="http://jimpix.co.uk/words/check.asp?u=comisbeard" TargetMode="External"/><Relationship Id="rId308" Type="http://schemas.openxmlformats.org/officeDocument/2006/relationships/hyperlink" Target="http://jimpix.co.uk/words/check.asp?u=fatcoffle" TargetMode="External"/><Relationship Id="rId47" Type="http://schemas.openxmlformats.org/officeDocument/2006/relationships/hyperlink" Target="http://jimpix.co.uk/words/check.asp?u=smokingwidgeon" TargetMode="External"/><Relationship Id="rId89" Type="http://schemas.openxmlformats.org/officeDocument/2006/relationships/hyperlink" Target="http://jimpix.co.uk/words/check.asp?u=infectedduck" TargetMode="External"/><Relationship Id="rId112" Type="http://schemas.openxmlformats.org/officeDocument/2006/relationships/hyperlink" Target="http://jimpix.co.uk/words/check.asp?u=greaseperform" TargetMode="External"/><Relationship Id="rId154" Type="http://schemas.openxmlformats.org/officeDocument/2006/relationships/hyperlink" Target="http://jimpix.co.uk/words/check.asp?u=handgunheard" TargetMode="External"/><Relationship Id="rId361" Type="http://schemas.openxmlformats.org/officeDocument/2006/relationships/hyperlink" Target="http://jimpix.co.uk/words/check.asp?u=snashacceptor" TargetMode="External"/><Relationship Id="rId196" Type="http://schemas.openxmlformats.org/officeDocument/2006/relationships/hyperlink" Target="http://jimpix.co.uk/words/check.asp?u=soulfulantigravity" TargetMode="External"/><Relationship Id="rId417" Type="http://schemas.openxmlformats.org/officeDocument/2006/relationships/hyperlink" Target="http://jimpix.co.uk/words/check.asp?u=chiselledcarpal" TargetMode="External"/><Relationship Id="rId459" Type="http://schemas.openxmlformats.org/officeDocument/2006/relationships/hyperlink" Target="http://jimpix.co.uk/words/check.asp?u=discreetcorrosive" TargetMode="External"/><Relationship Id="rId16" Type="http://schemas.openxmlformats.org/officeDocument/2006/relationships/hyperlink" Target="http://jimpix.co.uk/words/check.asp?u=oilyrhyolite" TargetMode="External"/><Relationship Id="rId221" Type="http://schemas.openxmlformats.org/officeDocument/2006/relationships/hyperlink" Target="http://jimpix.co.uk/words/check.asp?u=bushoil" TargetMode="External"/><Relationship Id="rId263" Type="http://schemas.openxmlformats.org/officeDocument/2006/relationships/hyperlink" Target="http://jimpix.co.uk/words/check.asp?u=meddlesomepushy" TargetMode="External"/><Relationship Id="rId319" Type="http://schemas.openxmlformats.org/officeDocument/2006/relationships/hyperlink" Target="http://jimpix.co.uk/words/check.asp?u=winepizz" TargetMode="External"/><Relationship Id="rId470" Type="http://schemas.openxmlformats.org/officeDocument/2006/relationships/hyperlink" Target="http://jimpix.co.uk/words/check.asp?u=nohitterright" TargetMode="External"/><Relationship Id="rId58" Type="http://schemas.openxmlformats.org/officeDocument/2006/relationships/hyperlink" Target="http://jimpix.co.uk/words/check.asp?u=langedprivacy" TargetMode="External"/><Relationship Id="rId123" Type="http://schemas.openxmlformats.org/officeDocument/2006/relationships/hyperlink" Target="http://jimpix.co.uk/words/check.asp?u=wingfluther" TargetMode="External"/><Relationship Id="rId330" Type="http://schemas.openxmlformats.org/officeDocument/2006/relationships/hyperlink" Target="http://jimpix.co.uk/words/check.asp?u=sireunit" TargetMode="External"/><Relationship Id="rId165" Type="http://schemas.openxmlformats.org/officeDocument/2006/relationships/hyperlink" Target="http://jimpix.co.uk/words/check.asp?u=whinchatdates" TargetMode="External"/><Relationship Id="rId372" Type="http://schemas.openxmlformats.org/officeDocument/2006/relationships/hyperlink" Target="http://jimpix.co.uk/words/check.asp?u=latvianemployment" TargetMode="External"/><Relationship Id="rId428" Type="http://schemas.openxmlformats.org/officeDocument/2006/relationships/hyperlink" Target="http://jimpix.co.uk/words/check.asp?u=improvelonely" TargetMode="External"/><Relationship Id="rId232" Type="http://schemas.openxmlformats.org/officeDocument/2006/relationships/hyperlink" Target="http://jimpix.co.uk/words/check.asp?u=kickminstrel" TargetMode="External"/><Relationship Id="rId274" Type="http://schemas.openxmlformats.org/officeDocument/2006/relationships/hyperlink" Target="http://jimpix.co.uk/words/check.asp?u=haulbittern" TargetMode="External"/><Relationship Id="rId481" Type="http://schemas.openxmlformats.org/officeDocument/2006/relationships/hyperlink" Target="http://jimpix.co.uk/words/check.asp?u=deliciousgeometry" TargetMode="External"/><Relationship Id="rId27" Type="http://schemas.openxmlformats.org/officeDocument/2006/relationships/hyperlink" Target="http://jimpix.co.uk/words/check.asp?u=chockscruffy" TargetMode="External"/><Relationship Id="rId69" Type="http://schemas.openxmlformats.org/officeDocument/2006/relationships/hyperlink" Target="http://jimpix.co.uk/words/check.asp?u=perfumedkink" TargetMode="External"/><Relationship Id="rId134" Type="http://schemas.openxmlformats.org/officeDocument/2006/relationships/hyperlink" Target="http://jimpix.co.uk/words/check.asp?u=lucrepickled" TargetMode="External"/><Relationship Id="rId80" Type="http://schemas.openxmlformats.org/officeDocument/2006/relationships/hyperlink" Target="http://jimpix.co.uk/words/check.asp?u=poxhewn" TargetMode="External"/><Relationship Id="rId176" Type="http://schemas.openxmlformats.org/officeDocument/2006/relationships/hyperlink" Target="http://jimpix.co.uk/words/check.asp?u=bonfirefailing" TargetMode="External"/><Relationship Id="rId341" Type="http://schemas.openxmlformats.org/officeDocument/2006/relationships/hyperlink" Target="http://jimpix.co.uk/words/check.asp?u=annoyhog" TargetMode="External"/><Relationship Id="rId383" Type="http://schemas.openxmlformats.org/officeDocument/2006/relationships/hyperlink" Target="http://jimpix.co.uk/words/check.asp?u=initialbricklayer" TargetMode="External"/><Relationship Id="rId439" Type="http://schemas.openxmlformats.org/officeDocument/2006/relationships/hyperlink" Target="http://jimpix.co.uk/words/check.asp?u=bastingconverse" TargetMode="External"/><Relationship Id="rId201" Type="http://schemas.openxmlformats.org/officeDocument/2006/relationships/hyperlink" Target="http://jimpix.co.uk/words/check.asp?u=australisbetter" TargetMode="External"/><Relationship Id="rId243" Type="http://schemas.openxmlformats.org/officeDocument/2006/relationships/hyperlink" Target="http://jimpix.co.uk/words/check.asp?u=oystergarrulous" TargetMode="External"/><Relationship Id="rId285" Type="http://schemas.openxmlformats.org/officeDocument/2006/relationships/hyperlink" Target="http://jimpix.co.uk/words/check.asp?u=interfaceaboard" TargetMode="External"/><Relationship Id="rId450" Type="http://schemas.openxmlformats.org/officeDocument/2006/relationships/hyperlink" Target="http://jimpix.co.uk/words/check.asp?u=raisinscotta" TargetMode="External"/><Relationship Id="rId38" Type="http://schemas.openxmlformats.org/officeDocument/2006/relationships/hyperlink" Target="http://jimpix.co.uk/words/check.asp?u=condemnedgenuine" TargetMode="External"/><Relationship Id="rId103" Type="http://schemas.openxmlformats.org/officeDocument/2006/relationships/hyperlink" Target="http://jimpix.co.uk/words/check.asp?u=riddledinfant" TargetMode="External"/><Relationship Id="rId310" Type="http://schemas.openxmlformats.org/officeDocument/2006/relationships/hyperlink" Target="http://jimpix.co.uk/words/check.asp?u=scarygout" TargetMode="External"/><Relationship Id="rId492" Type="http://schemas.openxmlformats.org/officeDocument/2006/relationships/hyperlink" Target="http://jimpix.co.uk/words/check.asp?u=purchasecrouton" TargetMode="External"/><Relationship Id="rId91" Type="http://schemas.openxmlformats.org/officeDocument/2006/relationships/hyperlink" Target="http://jimpix.co.uk/words/check.asp?u=busylivid" TargetMode="External"/><Relationship Id="rId145" Type="http://schemas.openxmlformats.org/officeDocument/2006/relationships/hyperlink" Target="http://jimpix.co.uk/words/check.asp?u=slicerseptum" TargetMode="External"/><Relationship Id="rId187" Type="http://schemas.openxmlformats.org/officeDocument/2006/relationships/hyperlink" Target="http://jimpix.co.uk/words/check.asp?u=ganymedeunique" TargetMode="External"/><Relationship Id="rId352" Type="http://schemas.openxmlformats.org/officeDocument/2006/relationships/hyperlink" Target="http://jimpix.co.uk/words/check.asp?u=scoreboardchaos" TargetMode="External"/><Relationship Id="rId394" Type="http://schemas.openxmlformats.org/officeDocument/2006/relationships/hyperlink" Target="http://jimpix.co.uk/words/check.asp?u=cometscasting" TargetMode="External"/><Relationship Id="rId408" Type="http://schemas.openxmlformats.org/officeDocument/2006/relationships/hyperlink" Target="http://jimpix.co.uk/words/check.asp?u=filletsstrategy" TargetMode="External"/><Relationship Id="rId212" Type="http://schemas.openxmlformats.org/officeDocument/2006/relationships/hyperlink" Target="http://jimpix.co.uk/words/check.asp?u=flakesmingling" TargetMode="External"/><Relationship Id="rId254" Type="http://schemas.openxmlformats.org/officeDocument/2006/relationships/hyperlink" Target="http://jimpix.co.uk/words/check.asp?u=feavar" TargetMode="External"/><Relationship Id="rId49" Type="http://schemas.openxmlformats.org/officeDocument/2006/relationships/hyperlink" Target="http://jimpix.co.uk/words/check.asp?u=stayspheroid" TargetMode="External"/><Relationship Id="rId114" Type="http://schemas.openxmlformats.org/officeDocument/2006/relationships/hyperlink" Target="http://jimpix.co.uk/words/check.asp?u=skillscurve" TargetMode="External"/><Relationship Id="rId296" Type="http://schemas.openxmlformats.org/officeDocument/2006/relationships/hyperlink" Target="http://jimpix.co.uk/words/check.asp?u=proficientpages" TargetMode="External"/><Relationship Id="rId461" Type="http://schemas.openxmlformats.org/officeDocument/2006/relationships/hyperlink" Target="http://jimpix.co.uk/words/check.asp?u=atrophymonsters" TargetMode="External"/><Relationship Id="rId60" Type="http://schemas.openxmlformats.org/officeDocument/2006/relationships/hyperlink" Target="http://jimpix.co.uk/words/check.asp?u=dessertsanchovy" TargetMode="External"/><Relationship Id="rId156" Type="http://schemas.openxmlformats.org/officeDocument/2006/relationships/hyperlink" Target="http://jimpix.co.uk/words/check.asp?u=studycanadian" TargetMode="External"/><Relationship Id="rId198" Type="http://schemas.openxmlformats.org/officeDocument/2006/relationships/hyperlink" Target="http://jimpix.co.uk/words/check.asp?u=roastjittery" TargetMode="External"/><Relationship Id="rId321" Type="http://schemas.openxmlformats.org/officeDocument/2006/relationships/hyperlink" Target="http://jimpix.co.uk/words/check.asp?u=gianttempting" TargetMode="External"/><Relationship Id="rId363" Type="http://schemas.openxmlformats.org/officeDocument/2006/relationships/hyperlink" Target="http://jimpix.co.uk/words/check.asp?u=expandcostgullible" TargetMode="External"/><Relationship Id="rId419" Type="http://schemas.openxmlformats.org/officeDocument/2006/relationships/hyperlink" Target="http://jimpix.co.uk/words/check.asp?u=fiercearc" TargetMode="External"/><Relationship Id="rId223" Type="http://schemas.openxmlformats.org/officeDocument/2006/relationships/hyperlink" Target="http://jimpix.co.uk/words/check.asp?u=bobcheek" TargetMode="External"/><Relationship Id="rId430" Type="http://schemas.openxmlformats.org/officeDocument/2006/relationships/hyperlink" Target="http://jimpix.co.uk/words/check.asp?u=crazyclausius" TargetMode="External"/><Relationship Id="rId18" Type="http://schemas.openxmlformats.org/officeDocument/2006/relationships/hyperlink" Target="http://jimpix.co.uk/words/check.asp?u=fennelleaves" TargetMode="External"/><Relationship Id="rId265" Type="http://schemas.openxmlformats.org/officeDocument/2006/relationships/hyperlink" Target="http://jimpix.co.uk/words/check.asp?u=pointingfunds" TargetMode="External"/><Relationship Id="rId472" Type="http://schemas.openxmlformats.org/officeDocument/2006/relationships/hyperlink" Target="http://jimpix.co.uk/words/check.asp?u=machinewarn" TargetMode="External"/><Relationship Id="rId125" Type="http://schemas.openxmlformats.org/officeDocument/2006/relationships/hyperlink" Target="http://jimpix.co.uk/words/check.asp?u=goblaces" TargetMode="External"/><Relationship Id="rId167" Type="http://schemas.openxmlformats.org/officeDocument/2006/relationships/hyperlink" Target="http://jimpix.co.uk/words/check.asp?u=twistedelephant" TargetMode="External"/><Relationship Id="rId332" Type="http://schemas.openxmlformats.org/officeDocument/2006/relationships/hyperlink" Target="http://jimpix.co.uk/words/check.asp?u=optimismexterior" TargetMode="External"/><Relationship Id="rId374" Type="http://schemas.openxmlformats.org/officeDocument/2006/relationships/hyperlink" Target="http://jimpix.co.uk/words/check.asp?u=infieldercub" TargetMode="External"/><Relationship Id="rId71" Type="http://schemas.openxmlformats.org/officeDocument/2006/relationships/hyperlink" Target="http://jimpix.co.uk/words/check.asp?u=lambdafortunate" TargetMode="External"/><Relationship Id="rId234" Type="http://schemas.openxmlformats.org/officeDocument/2006/relationships/hyperlink" Target="http://jimpix.co.uk/words/check.asp?u=shapelessunits" TargetMode="External"/><Relationship Id="rId2" Type="http://schemas.openxmlformats.org/officeDocument/2006/relationships/hyperlink" Target="http://jimpix.co.uk/words/check.asp?u=inventtremendous" TargetMode="External"/><Relationship Id="rId29" Type="http://schemas.openxmlformats.org/officeDocument/2006/relationships/hyperlink" Target="http://jimpix.co.uk/words/check.asp?u=serpentineappeals" TargetMode="External"/><Relationship Id="rId276" Type="http://schemas.openxmlformats.org/officeDocument/2006/relationships/hyperlink" Target="http://jimpix.co.uk/words/check.asp?u=radonspoonbill" TargetMode="External"/><Relationship Id="rId441" Type="http://schemas.openxmlformats.org/officeDocument/2006/relationships/hyperlink" Target="http://jimpix.co.uk/words/check.asp?u=ritelepus" TargetMode="External"/><Relationship Id="rId483" Type="http://schemas.openxmlformats.org/officeDocument/2006/relationships/hyperlink" Target="http://jimpix.co.uk/words/check.asp?u=nervousdispatcher" TargetMode="External"/><Relationship Id="rId40" Type="http://schemas.openxmlformats.org/officeDocument/2006/relationships/hyperlink" Target="http://jimpix.co.uk/words/check.asp?u=heinzvolary" TargetMode="External"/><Relationship Id="rId136" Type="http://schemas.openxmlformats.org/officeDocument/2006/relationships/hyperlink" Target="http://jimpix.co.uk/words/check.asp?u=nerfheardercanapes" TargetMode="External"/><Relationship Id="rId178" Type="http://schemas.openxmlformats.org/officeDocument/2006/relationships/hyperlink" Target="http://jimpix.co.uk/words/check.asp?u=karatedistance" TargetMode="External"/><Relationship Id="rId301" Type="http://schemas.openxmlformats.org/officeDocument/2006/relationships/hyperlink" Target="http://jimpix.co.uk/words/check.asp?u=supremeimpress" TargetMode="External"/><Relationship Id="rId343" Type="http://schemas.openxmlformats.org/officeDocument/2006/relationships/hyperlink" Target="http://jimpix.co.uk/words/check.asp?u=assuredcarbon" TargetMode="External"/><Relationship Id="rId82" Type="http://schemas.openxmlformats.org/officeDocument/2006/relationships/hyperlink" Target="http://jimpix.co.uk/words/check.asp?u=snobcarrot" TargetMode="External"/><Relationship Id="rId203" Type="http://schemas.openxmlformats.org/officeDocument/2006/relationships/hyperlink" Target="http://jimpix.co.uk/words/check.asp?u=pendulumfriction" TargetMode="External"/><Relationship Id="rId385" Type="http://schemas.openxmlformats.org/officeDocument/2006/relationships/hyperlink" Target="http://jimpix.co.uk/words/check.asp?u=reliablepaver" TargetMode="External"/><Relationship Id="rId245" Type="http://schemas.openxmlformats.org/officeDocument/2006/relationships/hyperlink" Target="http://jimpix.co.uk/words/check.asp?u=aminoshag" TargetMode="External"/><Relationship Id="rId287" Type="http://schemas.openxmlformats.org/officeDocument/2006/relationships/hyperlink" Target="http://jimpix.co.uk/words/check.asp?u=renaloutspoken" TargetMode="External"/><Relationship Id="rId410" Type="http://schemas.openxmlformats.org/officeDocument/2006/relationships/hyperlink" Target="http://jimpix.co.uk/words/check.asp?u=splashnuts" TargetMode="External"/><Relationship Id="rId452" Type="http://schemas.openxmlformats.org/officeDocument/2006/relationships/hyperlink" Target="http://jimpix.co.uk/words/check.asp?u=trogleguarantee" TargetMode="External"/><Relationship Id="rId494" Type="http://schemas.openxmlformats.org/officeDocument/2006/relationships/hyperlink" Target="http://jimpix.co.uk/words/check.asp?u=judgemicrosoft" TargetMode="External"/><Relationship Id="rId105" Type="http://schemas.openxmlformats.org/officeDocument/2006/relationships/hyperlink" Target="http://jimpix.co.uk/words/check.asp?u=pricklemisfits" TargetMode="External"/><Relationship Id="rId147" Type="http://schemas.openxmlformats.org/officeDocument/2006/relationships/hyperlink" Target="http://jimpix.co.uk/words/check.asp?u=voleworry" TargetMode="External"/><Relationship Id="rId312" Type="http://schemas.openxmlformats.org/officeDocument/2006/relationships/hyperlink" Target="http://jimpix.co.uk/words/check.asp?u=exactmunch" TargetMode="External"/><Relationship Id="rId354" Type="http://schemas.openxmlformats.org/officeDocument/2006/relationships/hyperlink" Target="http://jimpix.co.uk/words/check.asp?u=rinkmusic" TargetMode="External"/><Relationship Id="rId51" Type="http://schemas.openxmlformats.org/officeDocument/2006/relationships/hyperlink" Target="http://jimpix.co.uk/words/check.asp?u=valuesbilled" TargetMode="External"/><Relationship Id="rId93" Type="http://schemas.openxmlformats.org/officeDocument/2006/relationships/hyperlink" Target="http://jimpix.co.uk/words/check.asp?u=glazetwang" TargetMode="External"/><Relationship Id="rId189" Type="http://schemas.openxmlformats.org/officeDocument/2006/relationships/hyperlink" Target="http://jimpix.co.uk/words/check.asp?u=bloodhoundthin" TargetMode="External"/><Relationship Id="rId396" Type="http://schemas.openxmlformats.org/officeDocument/2006/relationships/hyperlink" Target="http://jimpix.co.uk/words/check.asp?u=nitrogenwoodlark" TargetMode="External"/><Relationship Id="rId214" Type="http://schemas.openxmlformats.org/officeDocument/2006/relationships/hyperlink" Target="http://jimpix.co.uk/words/check.asp?u=ericssonsafe" TargetMode="External"/><Relationship Id="rId256" Type="http://schemas.openxmlformats.org/officeDocument/2006/relationships/hyperlink" Target="http://jimpix.co.uk/words/check.asp?u=prunewatchful" TargetMode="External"/><Relationship Id="rId298" Type="http://schemas.openxmlformats.org/officeDocument/2006/relationships/hyperlink" Target="http://jimpix.co.uk/words/check.asp?u=fowlappraiser" TargetMode="External"/><Relationship Id="rId421" Type="http://schemas.openxmlformats.org/officeDocument/2006/relationships/hyperlink" Target="http://jimpix.co.uk/words/check.asp?u=waterka" TargetMode="External"/><Relationship Id="rId463" Type="http://schemas.openxmlformats.org/officeDocument/2006/relationships/hyperlink" Target="http://jimpix.co.uk/words/check.asp?u=admonishbadelynge" TargetMode="External"/><Relationship Id="rId116" Type="http://schemas.openxmlformats.org/officeDocument/2006/relationships/hyperlink" Target="http://jimpix.co.uk/words/check.asp?u=scullianpinwheel" TargetMode="External"/><Relationship Id="rId158" Type="http://schemas.openxmlformats.org/officeDocument/2006/relationships/hyperlink" Target="http://jimpix.co.uk/words/check.asp?u=thrushemillwright" TargetMode="External"/><Relationship Id="rId323" Type="http://schemas.openxmlformats.org/officeDocument/2006/relationships/hyperlink" Target="http://jimpix.co.uk/words/check.asp?u=valvespoon" TargetMode="External"/><Relationship Id="rId20" Type="http://schemas.openxmlformats.org/officeDocument/2006/relationships/hyperlink" Target="http://jimpix.co.uk/words/check.asp?u=snakechallenges" TargetMode="External"/><Relationship Id="rId62" Type="http://schemas.openxmlformats.org/officeDocument/2006/relationships/hyperlink" Target="http://jimpix.co.uk/words/check.asp?u=resolvingadaptation" TargetMode="External"/><Relationship Id="rId365" Type="http://schemas.openxmlformats.org/officeDocument/2006/relationships/hyperlink" Target="http://jimpix.co.uk/words/check.asp?u=clasticmach" TargetMode="External"/><Relationship Id="rId225" Type="http://schemas.openxmlformats.org/officeDocument/2006/relationships/hyperlink" Target="http://jimpix.co.uk/words/check.asp?u=touchyopposite" TargetMode="External"/><Relationship Id="rId267" Type="http://schemas.openxmlformats.org/officeDocument/2006/relationships/hyperlink" Target="http://jimpix.co.uk/words/check.asp?u=electionslaunch" TargetMode="External"/><Relationship Id="rId432" Type="http://schemas.openxmlformats.org/officeDocument/2006/relationships/hyperlink" Target="http://jimpix.co.uk/words/check.asp?u=sounderfibber" TargetMode="External"/><Relationship Id="rId474" Type="http://schemas.openxmlformats.org/officeDocument/2006/relationships/hyperlink" Target="http://jimpix.co.uk/words/check.asp?u=abstractedchocolat" TargetMode="External"/><Relationship Id="rId127" Type="http://schemas.openxmlformats.org/officeDocument/2006/relationships/hyperlink" Target="http://jimpix.co.uk/words/check.asp?u=crushingguatemalan" TargetMode="External"/><Relationship Id="rId10" Type="http://schemas.openxmlformats.org/officeDocument/2006/relationships/hyperlink" Target="http://jimpix.co.uk/words/check.asp?u=honeycombdistressed" TargetMode="External"/><Relationship Id="rId31" Type="http://schemas.openxmlformats.org/officeDocument/2006/relationships/hyperlink" Target="http://jimpix.co.uk/words/check.asp?u=foxwml" TargetMode="External"/><Relationship Id="rId52" Type="http://schemas.openxmlformats.org/officeDocument/2006/relationships/hyperlink" Target="http://jimpix.co.uk/words/check.asp?u=rosychoke" TargetMode="External"/><Relationship Id="rId73" Type="http://schemas.openxmlformats.org/officeDocument/2006/relationships/hyperlink" Target="http://jimpix.co.uk/words/check.asp?u=dinggleeful" TargetMode="External"/><Relationship Id="rId94" Type="http://schemas.openxmlformats.org/officeDocument/2006/relationships/hyperlink" Target="http://jimpix.co.uk/words/check.asp?u=canuvula" TargetMode="External"/><Relationship Id="rId148" Type="http://schemas.openxmlformats.org/officeDocument/2006/relationships/hyperlink" Target="http://jimpix.co.uk/words/check.asp?u=totallyzonked" TargetMode="External"/><Relationship Id="rId169" Type="http://schemas.openxmlformats.org/officeDocument/2006/relationships/hyperlink" Target="http://jimpix.co.uk/words/check.asp?u=blueshiftcrispy" TargetMode="External"/><Relationship Id="rId334" Type="http://schemas.openxmlformats.org/officeDocument/2006/relationships/hyperlink" Target="http://jimpix.co.uk/words/check.asp?u=cockamamieergot" TargetMode="External"/><Relationship Id="rId355" Type="http://schemas.openxmlformats.org/officeDocument/2006/relationships/hyperlink" Target="http://jimpix.co.uk/words/check.asp?u=falterfeline" TargetMode="External"/><Relationship Id="rId376" Type="http://schemas.openxmlformats.org/officeDocument/2006/relationships/hyperlink" Target="http://jimpix.co.uk/words/check.asp?u=matcapillary" TargetMode="External"/><Relationship Id="rId397" Type="http://schemas.openxmlformats.org/officeDocument/2006/relationships/hyperlink" Target="http://jimpix.co.uk/words/check.asp?u=sootycrushing" TargetMode="External"/><Relationship Id="rId4" Type="http://schemas.openxmlformats.org/officeDocument/2006/relationships/hyperlink" Target="http://jimpix.co.uk/words/check.asp?u=rawfishcomplete" TargetMode="External"/><Relationship Id="rId180" Type="http://schemas.openxmlformats.org/officeDocument/2006/relationships/hyperlink" Target="http://jimpix.co.uk/words/check.asp?u=createblender" TargetMode="External"/><Relationship Id="rId215" Type="http://schemas.openxmlformats.org/officeDocument/2006/relationships/hyperlink" Target="http://jimpix.co.uk/words/check.asp?u=announcesbuck" TargetMode="External"/><Relationship Id="rId236" Type="http://schemas.openxmlformats.org/officeDocument/2006/relationships/hyperlink" Target="http://jimpix.co.uk/words/check.asp?u=schnitzelfields" TargetMode="External"/><Relationship Id="rId257" Type="http://schemas.openxmlformats.org/officeDocument/2006/relationships/hyperlink" Target="http://jimpix.co.uk/words/check.asp?u=haggardfink" TargetMode="External"/><Relationship Id="rId278" Type="http://schemas.openxmlformats.org/officeDocument/2006/relationships/hyperlink" Target="http://jimpix.co.uk/words/check.asp?u=launchingillusion" TargetMode="External"/><Relationship Id="rId401" Type="http://schemas.openxmlformats.org/officeDocument/2006/relationships/hyperlink" Target="http://jimpix.co.uk/words/check.asp?u=wackparticle" TargetMode="External"/><Relationship Id="rId422" Type="http://schemas.openxmlformats.org/officeDocument/2006/relationships/hyperlink" Target="http://jimpix.co.uk/words/check.asp?u=chestnutanorexia" TargetMode="External"/><Relationship Id="rId443" Type="http://schemas.openxmlformats.org/officeDocument/2006/relationships/hyperlink" Target="http://jimpix.co.uk/words/check.asp?u=vertextractor" TargetMode="External"/><Relationship Id="rId464" Type="http://schemas.openxmlformats.org/officeDocument/2006/relationships/hyperlink" Target="http://jimpix.co.uk/words/check.asp?u=urethrawell" TargetMode="External"/><Relationship Id="rId303" Type="http://schemas.openxmlformats.org/officeDocument/2006/relationships/hyperlink" Target="http://jimpix.co.uk/words/check.asp?u=decoratorsdecipher" TargetMode="External"/><Relationship Id="rId485" Type="http://schemas.openxmlformats.org/officeDocument/2006/relationships/hyperlink" Target="http://jimpix.co.uk/words/check.asp?u=forearmblade" TargetMode="External"/><Relationship Id="rId42" Type="http://schemas.openxmlformats.org/officeDocument/2006/relationships/hyperlink" Target="http://jimpix.co.uk/words/check.asp?u=drudgelepe" TargetMode="External"/><Relationship Id="rId84" Type="http://schemas.openxmlformats.org/officeDocument/2006/relationships/hyperlink" Target="http://jimpix.co.uk/words/check.asp?u=portlyroomy" TargetMode="External"/><Relationship Id="rId138" Type="http://schemas.openxmlformats.org/officeDocument/2006/relationships/hyperlink" Target="http://jimpix.co.uk/words/check.asp?u=costvicious" TargetMode="External"/><Relationship Id="rId345" Type="http://schemas.openxmlformats.org/officeDocument/2006/relationships/hyperlink" Target="http://jimpix.co.uk/words/check.asp?u=holdelongation" TargetMode="External"/><Relationship Id="rId387" Type="http://schemas.openxmlformats.org/officeDocument/2006/relationships/hyperlink" Target="http://jimpix.co.uk/words/check.asp?u=chadhelpful" TargetMode="External"/><Relationship Id="rId191" Type="http://schemas.openxmlformats.org/officeDocument/2006/relationships/hyperlink" Target="http://jimpix.co.uk/words/check.asp?u=fermiumdessicants" TargetMode="External"/><Relationship Id="rId205" Type="http://schemas.openxmlformats.org/officeDocument/2006/relationships/hyperlink" Target="http://jimpix.co.uk/words/check.asp?u=loosepause" TargetMode="External"/><Relationship Id="rId247" Type="http://schemas.openxmlformats.org/officeDocument/2006/relationships/hyperlink" Target="http://jimpix.co.uk/words/check.asp?u=scalptowhee" TargetMode="External"/><Relationship Id="rId412" Type="http://schemas.openxmlformats.org/officeDocument/2006/relationships/hyperlink" Target="http://jimpix.co.uk/words/check.asp?u=glyderrhombus" TargetMode="External"/><Relationship Id="rId107" Type="http://schemas.openxmlformats.org/officeDocument/2006/relationships/hyperlink" Target="http://jimpix.co.uk/words/check.asp?u=surroundoutrageous" TargetMode="External"/><Relationship Id="rId289" Type="http://schemas.openxmlformats.org/officeDocument/2006/relationships/hyperlink" Target="http://jimpix.co.uk/words/check.asp?u=acutematrices" TargetMode="External"/><Relationship Id="rId454" Type="http://schemas.openxmlformats.org/officeDocument/2006/relationships/hyperlink" Target="http://jimpix.co.uk/words/check.asp?u=boundextrasmall" TargetMode="External"/><Relationship Id="rId496" Type="http://schemas.openxmlformats.org/officeDocument/2006/relationships/hyperlink" Target="http://jimpix.co.uk/words/check.asp?u=crohnpurchasing" TargetMode="External"/><Relationship Id="rId11" Type="http://schemas.openxmlformats.org/officeDocument/2006/relationships/hyperlink" Target="http://jimpix.co.uk/words/check.asp?u=fooljuicer" TargetMode="External"/><Relationship Id="rId53" Type="http://schemas.openxmlformats.org/officeDocument/2006/relationships/hyperlink" Target="http://jimpix.co.uk/words/check.asp?u=bollersimmigrate" TargetMode="External"/><Relationship Id="rId149" Type="http://schemas.openxmlformats.org/officeDocument/2006/relationships/hyperlink" Target="http://jimpix.co.uk/words/check.asp?u=currymercurial" TargetMode="External"/><Relationship Id="rId314" Type="http://schemas.openxmlformats.org/officeDocument/2006/relationships/hyperlink" Target="http://jimpix.co.uk/words/check.asp?u=formulasbreathless" TargetMode="External"/><Relationship Id="rId356" Type="http://schemas.openxmlformats.org/officeDocument/2006/relationships/hyperlink" Target="http://jimpix.co.uk/words/check.asp?u=rowsitem" TargetMode="External"/><Relationship Id="rId398" Type="http://schemas.openxmlformats.org/officeDocument/2006/relationships/hyperlink" Target="http://jimpix.co.uk/words/check.asp?u=kidneyedgalvanic" TargetMode="External"/><Relationship Id="rId95" Type="http://schemas.openxmlformats.org/officeDocument/2006/relationships/hyperlink" Target="http://jimpix.co.uk/words/check.asp?u=flaskssunny" TargetMode="External"/><Relationship Id="rId160" Type="http://schemas.openxmlformats.org/officeDocument/2006/relationships/hyperlink" Target="http://jimpix.co.uk/words/check.asp?u=hostileglove" TargetMode="External"/><Relationship Id="rId216" Type="http://schemas.openxmlformats.org/officeDocument/2006/relationships/hyperlink" Target="http://jimpix.co.uk/words/check.asp?u=needlesbosnian" TargetMode="External"/><Relationship Id="rId423" Type="http://schemas.openxmlformats.org/officeDocument/2006/relationships/hyperlink" Target="http://jimpix.co.uk/words/check.asp?u=bitwisegland" TargetMode="External"/><Relationship Id="rId258" Type="http://schemas.openxmlformats.org/officeDocument/2006/relationships/hyperlink" Target="http://jimpix.co.uk/words/check.asp?u=knuckleheadexamples" TargetMode="External"/><Relationship Id="rId465" Type="http://schemas.openxmlformats.org/officeDocument/2006/relationships/hyperlink" Target="http://jimpix.co.uk/words/check.asp?u=mustermilk" TargetMode="External"/><Relationship Id="rId22" Type="http://schemas.openxmlformats.org/officeDocument/2006/relationships/hyperlink" Target="http://jimpix.co.uk/words/check.asp?u=fearwhimbrel" TargetMode="External"/><Relationship Id="rId64" Type="http://schemas.openxmlformats.org/officeDocument/2006/relationships/hyperlink" Target="http://jimpix.co.uk/words/check.asp?u=thalliumwould" TargetMode="External"/><Relationship Id="rId118" Type="http://schemas.openxmlformats.org/officeDocument/2006/relationships/hyperlink" Target="http://jimpix.co.uk/words/check.asp?u=onlytilted" TargetMode="External"/><Relationship Id="rId325" Type="http://schemas.openxmlformats.org/officeDocument/2006/relationships/hyperlink" Target="http://jimpix.co.uk/words/check.asp?u=freezehouses" TargetMode="External"/><Relationship Id="rId367" Type="http://schemas.openxmlformats.org/officeDocument/2006/relationships/hyperlink" Target="http://jimpix.co.uk/words/check.asp?u=appaloosasmiling" TargetMode="External"/><Relationship Id="rId171" Type="http://schemas.openxmlformats.org/officeDocument/2006/relationships/hyperlink" Target="http://jimpix.co.uk/words/check.asp?u=cyclasesvg" TargetMode="External"/><Relationship Id="rId227" Type="http://schemas.openxmlformats.org/officeDocument/2006/relationships/hyperlink" Target="http://jimpix.co.uk/words/check.asp?u=ascendermogul" TargetMode="External"/><Relationship Id="rId269" Type="http://schemas.openxmlformats.org/officeDocument/2006/relationships/hyperlink" Target="http://jimpix.co.uk/words/check.asp?u=dillimported" TargetMode="External"/><Relationship Id="rId434" Type="http://schemas.openxmlformats.org/officeDocument/2006/relationships/hyperlink" Target="http://jimpix.co.uk/words/check.asp?u=bipedaldumbo" TargetMode="External"/><Relationship Id="rId476" Type="http://schemas.openxmlformats.org/officeDocument/2006/relationships/hyperlink" Target="http://jimpix.co.uk/words/check.asp?u=bouquetvolt" TargetMode="External"/><Relationship Id="rId33" Type="http://schemas.openxmlformats.org/officeDocument/2006/relationships/hyperlink" Target="http://jimpix.co.uk/words/check.asp?u=pinterestcrannies" TargetMode="External"/><Relationship Id="rId129" Type="http://schemas.openxmlformats.org/officeDocument/2006/relationships/hyperlink" Target="http://jimpix.co.uk/words/check.asp?u=queryinghovers" TargetMode="External"/><Relationship Id="rId280" Type="http://schemas.openxmlformats.org/officeDocument/2006/relationships/hyperlink" Target="http://jimpix.co.uk/words/check.asp?u=causedunsure" TargetMode="External"/><Relationship Id="rId336" Type="http://schemas.openxmlformats.org/officeDocument/2006/relationships/hyperlink" Target="http://jimpix.co.uk/words/check.asp?u=mathassertive" TargetMode="External"/><Relationship Id="rId501" Type="http://schemas.openxmlformats.org/officeDocument/2006/relationships/hyperlink" Target="http://jimpix.co.uk/words/check.asp?u=cardinalsmacked" TargetMode="External"/><Relationship Id="rId75" Type="http://schemas.openxmlformats.org/officeDocument/2006/relationships/hyperlink" Target="http://jimpix.co.uk/words/check.asp?u=miaplacidusneuroma" TargetMode="External"/><Relationship Id="rId140" Type="http://schemas.openxmlformats.org/officeDocument/2006/relationships/hyperlink" Target="http://jimpix.co.uk/words/check.asp?u=subtletymosaic" TargetMode="External"/><Relationship Id="rId182" Type="http://schemas.openxmlformats.org/officeDocument/2006/relationships/hyperlink" Target="http://jimpix.co.uk/words/check.asp?u=lardassare" TargetMode="External"/><Relationship Id="rId378" Type="http://schemas.openxmlformats.org/officeDocument/2006/relationships/hyperlink" Target="http://jimpix.co.uk/words/check.asp?u=corylisten" TargetMode="External"/><Relationship Id="rId403" Type="http://schemas.openxmlformats.org/officeDocument/2006/relationships/hyperlink" Target="http://jimpix.co.uk/words/check.asp?u=easterntwisted" TargetMode="External"/><Relationship Id="rId6" Type="http://schemas.openxmlformats.org/officeDocument/2006/relationships/hyperlink" Target="http://jimpix.co.uk/words/check.asp?u=gravedengue" TargetMode="External"/><Relationship Id="rId238" Type="http://schemas.openxmlformats.org/officeDocument/2006/relationships/hyperlink" Target="http://jimpix.co.uk/words/check.asp?u=stupidarboreal" TargetMode="External"/><Relationship Id="rId445" Type="http://schemas.openxmlformats.org/officeDocument/2006/relationships/hyperlink" Target="http://jimpix.co.uk/words/check.asp?u=broadboiled" TargetMode="External"/><Relationship Id="rId487" Type="http://schemas.openxmlformats.org/officeDocument/2006/relationships/hyperlink" Target="http://jimpix.co.uk/words/check.asp?u=geigerbeneficial" TargetMode="External"/><Relationship Id="rId291" Type="http://schemas.openxmlformats.org/officeDocument/2006/relationships/hyperlink" Target="http://jimpix.co.uk/words/check.asp?u=adaptiverolex" TargetMode="External"/><Relationship Id="rId305" Type="http://schemas.openxmlformats.org/officeDocument/2006/relationships/hyperlink" Target="http://jimpix.co.uk/words/check.asp?u=fowlwagger" TargetMode="External"/><Relationship Id="rId347" Type="http://schemas.openxmlformats.org/officeDocument/2006/relationships/hyperlink" Target="http://jimpix.co.uk/words/check.asp?u=neodymiumscandalous" TargetMode="External"/><Relationship Id="rId44" Type="http://schemas.openxmlformats.org/officeDocument/2006/relationships/hyperlink" Target="http://jimpix.co.uk/words/check.asp?u=soddenfurther" TargetMode="External"/><Relationship Id="rId86" Type="http://schemas.openxmlformats.org/officeDocument/2006/relationships/hyperlink" Target="http://jimpix.co.uk/words/check.asp?u=fadalert" TargetMode="External"/><Relationship Id="rId151" Type="http://schemas.openxmlformats.org/officeDocument/2006/relationships/hyperlink" Target="http://jimpix.co.uk/words/check.asp?u=muttonmint" TargetMode="External"/><Relationship Id="rId389" Type="http://schemas.openxmlformats.org/officeDocument/2006/relationships/hyperlink" Target="http://jimpix.co.uk/words/check.asp?u=centerbarriers" TargetMode="External"/><Relationship Id="rId193" Type="http://schemas.openxmlformats.org/officeDocument/2006/relationships/hyperlink" Target="http://jimpix.co.uk/words/check.asp?u=charmdrone" TargetMode="External"/><Relationship Id="rId207" Type="http://schemas.openxmlformats.org/officeDocument/2006/relationships/hyperlink" Target="http://jimpix.co.uk/words/check.asp?u=oraclemend" TargetMode="External"/><Relationship Id="rId249" Type="http://schemas.openxmlformats.org/officeDocument/2006/relationships/hyperlink" Target="http://jimpix.co.uk/words/check.asp?u=rattlemurrelet" TargetMode="External"/><Relationship Id="rId414" Type="http://schemas.openxmlformats.org/officeDocument/2006/relationships/hyperlink" Target="http://jimpix.co.uk/words/check.asp?u=clocksgarrulous" TargetMode="External"/><Relationship Id="rId456" Type="http://schemas.openxmlformats.org/officeDocument/2006/relationships/hyperlink" Target="http://jimpix.co.uk/words/check.asp?u=dyneinbulbous" TargetMode="External"/><Relationship Id="rId498" Type="http://schemas.openxmlformats.org/officeDocument/2006/relationships/hyperlink" Target="http://jimpix.co.uk/words/check.asp?u=sanguineprove" TargetMode="External"/><Relationship Id="rId13" Type="http://schemas.openxmlformats.org/officeDocument/2006/relationships/hyperlink" Target="http://jimpix.co.uk/words/check.asp?u=portfolioeducated" TargetMode="External"/><Relationship Id="rId109" Type="http://schemas.openxmlformats.org/officeDocument/2006/relationships/hyperlink" Target="http://jimpix.co.uk/words/check.asp?u=linkedallianz" TargetMode="External"/><Relationship Id="rId260" Type="http://schemas.openxmlformats.org/officeDocument/2006/relationships/hyperlink" Target="http://jimpix.co.uk/words/check.asp?u=potiondecathlon" TargetMode="External"/><Relationship Id="rId316" Type="http://schemas.openxmlformats.org/officeDocument/2006/relationships/hyperlink" Target="http://jimpix.co.uk/words/check.asp?u=frillyshaving" TargetMode="External"/><Relationship Id="rId55" Type="http://schemas.openxmlformats.org/officeDocument/2006/relationships/hyperlink" Target="http://jimpix.co.uk/words/check.asp?u=bloomingpeeve" TargetMode="External"/><Relationship Id="rId97" Type="http://schemas.openxmlformats.org/officeDocument/2006/relationships/hyperlink" Target="http://jimpix.co.uk/words/check.asp?u=bumhercules" TargetMode="External"/><Relationship Id="rId120" Type="http://schemas.openxmlformats.org/officeDocument/2006/relationships/hyperlink" Target="http://jimpix.co.uk/words/check.asp?u=grippingstirring" TargetMode="External"/><Relationship Id="rId358" Type="http://schemas.openxmlformats.org/officeDocument/2006/relationships/hyperlink" Target="http://jimpix.co.uk/words/check.asp?u=cateredsweep" TargetMode="External"/><Relationship Id="rId162" Type="http://schemas.openxmlformats.org/officeDocument/2006/relationships/hyperlink" Target="http://jimpix.co.uk/words/check.asp?u=ursastudying" TargetMode="External"/><Relationship Id="rId218" Type="http://schemas.openxmlformats.org/officeDocument/2006/relationships/hyperlink" Target="http://jimpix.co.uk/words/check.asp?u=cajoleavoidant" TargetMode="External"/><Relationship Id="rId425" Type="http://schemas.openxmlformats.org/officeDocument/2006/relationships/hyperlink" Target="http://jimpix.co.uk/words/check.asp?u=peskyevaluate" TargetMode="External"/><Relationship Id="rId467" Type="http://schemas.openxmlformats.org/officeDocument/2006/relationships/hyperlink" Target="http://jimpix.co.uk/words/check.asp?u=loveboyle" TargetMode="External"/><Relationship Id="rId271" Type="http://schemas.openxmlformats.org/officeDocument/2006/relationships/hyperlink" Target="http://jimpix.co.uk/words/check.asp?u=angolanbronco" TargetMode="External"/><Relationship Id="rId24" Type="http://schemas.openxmlformats.org/officeDocument/2006/relationships/hyperlink" Target="http://jimpix.co.uk/words/check.asp?u=peardinner" TargetMode="External"/><Relationship Id="rId66" Type="http://schemas.openxmlformats.org/officeDocument/2006/relationships/hyperlink" Target="http://jimpix.co.uk/words/check.asp?u=follyslushy" TargetMode="External"/><Relationship Id="rId131" Type="http://schemas.openxmlformats.org/officeDocument/2006/relationships/hyperlink" Target="http://jimpix.co.uk/words/check.asp?u=marchedsausage" TargetMode="External"/><Relationship Id="rId327" Type="http://schemas.openxmlformats.org/officeDocument/2006/relationships/hyperlink" Target="http://jimpix.co.uk/words/check.asp?u=posseratty" TargetMode="External"/><Relationship Id="rId369" Type="http://schemas.openxmlformats.org/officeDocument/2006/relationships/hyperlink" Target="http://jimpix.co.uk/words/check.asp?u=cleavagesling" TargetMode="External"/><Relationship Id="rId173" Type="http://schemas.openxmlformats.org/officeDocument/2006/relationships/hyperlink" Target="http://jimpix.co.uk/words/check.asp?u=launchbiggest" TargetMode="External"/><Relationship Id="rId229" Type="http://schemas.openxmlformats.org/officeDocument/2006/relationships/hyperlink" Target="http://jimpix.co.uk/words/check.asp?u=skywalkerwhether" TargetMode="External"/><Relationship Id="rId380" Type="http://schemas.openxmlformats.org/officeDocument/2006/relationships/hyperlink" Target="http://jimpix.co.uk/words/check.asp?u=sparrowchorizo" TargetMode="External"/><Relationship Id="rId436" Type="http://schemas.openxmlformats.org/officeDocument/2006/relationships/hyperlink" Target="http://jimpix.co.uk/words/check.asp?u=glaciertolerant" TargetMode="External"/><Relationship Id="rId240" Type="http://schemas.openxmlformats.org/officeDocument/2006/relationships/hyperlink" Target="http://jimpix.co.uk/words/check.asp?u=sidedmisty" TargetMode="External"/><Relationship Id="rId478" Type="http://schemas.openxmlformats.org/officeDocument/2006/relationships/hyperlink" Target="http://jimpix.co.uk/words/check.asp?u=dowdyweanling" TargetMode="External"/><Relationship Id="rId35" Type="http://schemas.openxmlformats.org/officeDocument/2006/relationships/hyperlink" Target="http://jimpix.co.uk/words/check.asp?u=fatsohealth" TargetMode="External"/><Relationship Id="rId77" Type="http://schemas.openxmlformats.org/officeDocument/2006/relationships/hyperlink" Target="http://jimpix.co.uk/words/check.asp?u=rustyentertain" TargetMode="External"/><Relationship Id="rId100" Type="http://schemas.openxmlformats.org/officeDocument/2006/relationships/hyperlink" Target="http://jimpix.co.uk/words/check.asp?u=detritaldartford" TargetMode="External"/><Relationship Id="rId282" Type="http://schemas.openxmlformats.org/officeDocument/2006/relationships/hyperlink" Target="http://jimpix.co.uk/words/check.asp?u=grapegraves" TargetMode="External"/><Relationship Id="rId338" Type="http://schemas.openxmlformats.org/officeDocument/2006/relationships/hyperlink" Target="http://jimpix.co.uk/words/check.asp?u=equalityshape" TargetMode="External"/><Relationship Id="rId503" Type="http://schemas.openxmlformats.org/officeDocument/2006/relationships/table" Target="../tables/table1.xml"/><Relationship Id="rId8" Type="http://schemas.openxmlformats.org/officeDocument/2006/relationships/hyperlink" Target="http://jimpix.co.uk/words/check.asp?u=wideeyedtempting" TargetMode="External"/><Relationship Id="rId142" Type="http://schemas.openxmlformats.org/officeDocument/2006/relationships/hyperlink" Target="http://jimpix.co.uk/words/check.asp?u=gelatinmonths" TargetMode="External"/><Relationship Id="rId184" Type="http://schemas.openxmlformats.org/officeDocument/2006/relationships/hyperlink" Target="http://jimpix.co.uk/words/check.asp?u=miaowgrinder" TargetMode="External"/><Relationship Id="rId391" Type="http://schemas.openxmlformats.org/officeDocument/2006/relationships/hyperlink" Target="http://jimpix.co.uk/words/check.asp?u=gleanworn" TargetMode="External"/><Relationship Id="rId405" Type="http://schemas.openxmlformats.org/officeDocument/2006/relationships/hyperlink" Target="http://jimpix.co.uk/words/check.asp?u=elderlyhair" TargetMode="External"/><Relationship Id="rId447" Type="http://schemas.openxmlformats.org/officeDocument/2006/relationships/hyperlink" Target="http://jimpix.co.uk/words/check.asp?u=sandhillrisk"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ursuitsskewer" TargetMode="External"/><Relationship Id="rId46" Type="http://schemas.openxmlformats.org/officeDocument/2006/relationships/hyperlink" Target="http://jimpix.co.uk/words/check.asp?u=chinekogi" TargetMode="External"/><Relationship Id="rId293" Type="http://schemas.openxmlformats.org/officeDocument/2006/relationships/hyperlink" Target="http://jimpix.co.uk/words/check.asp?u=preferencehistorical" TargetMode="External"/><Relationship Id="rId307" Type="http://schemas.openxmlformats.org/officeDocument/2006/relationships/hyperlink" Target="http://jimpix.co.uk/words/check.asp?u=charlesresearcher" TargetMode="External"/><Relationship Id="rId349" Type="http://schemas.openxmlformats.org/officeDocument/2006/relationships/hyperlink" Target="http://jimpix.co.uk/words/check.asp?u=picklescrudivore" TargetMode="External"/><Relationship Id="rId88" Type="http://schemas.openxmlformats.org/officeDocument/2006/relationships/hyperlink" Target="http://jimpix.co.uk/words/check.asp?u=allowuntidy" TargetMode="External"/><Relationship Id="rId111" Type="http://schemas.openxmlformats.org/officeDocument/2006/relationships/hyperlink" Target="http://jimpix.co.uk/words/check.asp?u=ridglingshod" TargetMode="External"/><Relationship Id="rId153" Type="http://schemas.openxmlformats.org/officeDocument/2006/relationships/hyperlink" Target="http://jimpix.co.uk/words/check.asp?u=ibexecheeks" TargetMode="External"/><Relationship Id="rId195" Type="http://schemas.openxmlformats.org/officeDocument/2006/relationships/hyperlink" Target="http://jimpix.co.uk/words/check.asp?u=toolsavagery" TargetMode="External"/><Relationship Id="rId209" Type="http://schemas.openxmlformats.org/officeDocument/2006/relationships/hyperlink" Target="http://jimpix.co.uk/words/check.asp?u=liripoopquean" TargetMode="External"/><Relationship Id="rId360" Type="http://schemas.openxmlformats.org/officeDocument/2006/relationships/hyperlink" Target="http://jimpix.co.uk/words/check.asp?u=famousknucklehead" TargetMode="External"/><Relationship Id="rId416" Type="http://schemas.openxmlformats.org/officeDocument/2006/relationships/hyperlink" Target="http://jimpix.co.uk/words/check.asp?u=pluggedword" TargetMode="External"/><Relationship Id="rId220" Type="http://schemas.openxmlformats.org/officeDocument/2006/relationships/hyperlink" Target="http://jimpix.co.uk/words/check.asp?u=aldineammonium" TargetMode="External"/><Relationship Id="rId458" Type="http://schemas.openxmlformats.org/officeDocument/2006/relationships/hyperlink" Target="http://jimpix.co.uk/words/check.asp?u=plankoblateness" TargetMode="External"/><Relationship Id="rId15" Type="http://schemas.openxmlformats.org/officeDocument/2006/relationships/hyperlink" Target="http://jimpix.co.uk/words/check.asp?u=monkeylittle" TargetMode="External"/><Relationship Id="rId57" Type="http://schemas.openxmlformats.org/officeDocument/2006/relationships/hyperlink" Target="http://jimpix.co.uk/words/check.asp?u=snugglyundertaker" TargetMode="External"/><Relationship Id="rId262" Type="http://schemas.openxmlformats.org/officeDocument/2006/relationships/hyperlink" Target="http://jimpix.co.uk/words/check.asp?u=offerbe" TargetMode="External"/><Relationship Id="rId318" Type="http://schemas.openxmlformats.org/officeDocument/2006/relationships/hyperlink" Target="http://jimpix.co.uk/words/check.asp?u=representpoppysmic" TargetMode="External"/><Relationship Id="rId99" Type="http://schemas.openxmlformats.org/officeDocument/2006/relationships/hyperlink" Target="http://jimpix.co.uk/words/check.asp?u=statuesquelook" TargetMode="External"/><Relationship Id="rId122" Type="http://schemas.openxmlformats.org/officeDocument/2006/relationships/hyperlink" Target="http://jimpix.co.uk/words/check.asp?u=formulasfunnels" TargetMode="External"/><Relationship Id="rId164" Type="http://schemas.openxmlformats.org/officeDocument/2006/relationships/hyperlink" Target="http://jimpix.co.uk/words/check.asp?u=kidsdoylt" TargetMode="External"/><Relationship Id="rId371" Type="http://schemas.openxmlformats.org/officeDocument/2006/relationships/hyperlink" Target="http://jimpix.co.uk/words/check.asp?u=isstreets" TargetMode="External"/><Relationship Id="rId427" Type="http://schemas.openxmlformats.org/officeDocument/2006/relationships/hyperlink" Target="http://jimpix.co.uk/words/check.asp?u=ballerpaint" TargetMode="External"/><Relationship Id="rId469" Type="http://schemas.openxmlformats.org/officeDocument/2006/relationships/hyperlink" Target="http://jimpix.co.uk/words/check.asp?u=tragicultra" TargetMode="External"/><Relationship Id="rId26" Type="http://schemas.openxmlformats.org/officeDocument/2006/relationships/hyperlink" Target="http://jimpix.co.uk/words/check.asp?u=genusequ" TargetMode="External"/><Relationship Id="rId231" Type="http://schemas.openxmlformats.org/officeDocument/2006/relationships/hyperlink" Target="http://jimpix.co.uk/words/check.asp?u=cherriesplump" TargetMode="External"/><Relationship Id="rId273" Type="http://schemas.openxmlformats.org/officeDocument/2006/relationships/hyperlink" Target="http://jimpix.co.uk/words/check.asp?u=weyrhandlers" TargetMode="External"/><Relationship Id="rId329" Type="http://schemas.openxmlformats.org/officeDocument/2006/relationships/hyperlink" Target="http://jimpix.co.uk/words/check.asp?u=shovelerablaze" TargetMode="External"/><Relationship Id="rId480" Type="http://schemas.openxmlformats.org/officeDocument/2006/relationships/hyperlink" Target="http://jimpix.co.uk/words/check.asp?u=happinesspineapple" TargetMode="External"/><Relationship Id="rId68" Type="http://schemas.openxmlformats.org/officeDocument/2006/relationships/hyperlink" Target="http://jimpix.co.uk/words/check.asp?u=dashedcompounds" TargetMode="External"/><Relationship Id="rId133" Type="http://schemas.openxmlformats.org/officeDocument/2006/relationships/hyperlink" Target="http://jimpix.co.uk/words/check.asp?u=shadefronted" TargetMode="External"/><Relationship Id="rId175" Type="http://schemas.openxmlformats.org/officeDocument/2006/relationships/hyperlink" Target="http://jimpix.co.uk/words/check.asp?u=openstrustee" TargetMode="External"/><Relationship Id="rId340" Type="http://schemas.openxmlformats.org/officeDocument/2006/relationships/hyperlink" Target="http://jimpix.co.uk/words/check.asp?u=dingalingflee" TargetMode="External"/><Relationship Id="rId200" Type="http://schemas.openxmlformats.org/officeDocument/2006/relationships/hyperlink" Target="http://jimpix.co.uk/words/check.asp?u=profilecliche" TargetMode="External"/><Relationship Id="rId382" Type="http://schemas.openxmlformats.org/officeDocument/2006/relationships/hyperlink" Target="http://jimpix.co.uk/words/check.asp?u=circlechop" TargetMode="External"/><Relationship Id="rId438" Type="http://schemas.openxmlformats.org/officeDocument/2006/relationships/hyperlink" Target="http://jimpix.co.uk/words/check.asp?u=stylishhypothesis" TargetMode="External"/><Relationship Id="rId242" Type="http://schemas.openxmlformats.org/officeDocument/2006/relationships/hyperlink" Target="http://jimpix.co.uk/words/check.asp?u=befriendogle" TargetMode="External"/><Relationship Id="rId284" Type="http://schemas.openxmlformats.org/officeDocument/2006/relationships/hyperlink" Target="http://jimpix.co.uk/words/check.asp?u=fluetruffles" TargetMode="External"/><Relationship Id="rId491" Type="http://schemas.openxmlformats.org/officeDocument/2006/relationships/hyperlink" Target="http://jimpix.co.uk/words/check.asp?u=anodisingcrimp" TargetMode="External"/><Relationship Id="rId37" Type="http://schemas.openxmlformats.org/officeDocument/2006/relationships/hyperlink" Target="http://jimpix.co.uk/words/check.asp?u=cylinderscurve" TargetMode="External"/><Relationship Id="rId79" Type="http://schemas.openxmlformats.org/officeDocument/2006/relationships/hyperlink" Target="http://jimpix.co.uk/words/check.asp?u=nescafeshameless" TargetMode="External"/><Relationship Id="rId102" Type="http://schemas.openxmlformats.org/officeDocument/2006/relationships/hyperlink" Target="http://jimpix.co.uk/words/check.asp?u=motorearth" TargetMode="External"/><Relationship Id="rId144" Type="http://schemas.openxmlformats.org/officeDocument/2006/relationships/hyperlink" Target="http://jimpix.co.uk/words/check.asp?u=librationmelba" TargetMode="External"/><Relationship Id="rId90" Type="http://schemas.openxmlformats.org/officeDocument/2006/relationships/hyperlink" Target="http://jimpix.co.uk/words/check.asp?u=mesontrekking" TargetMode="External"/><Relationship Id="rId186" Type="http://schemas.openxmlformats.org/officeDocument/2006/relationships/hyperlink" Target="http://jimpix.co.uk/words/check.asp?u=elongationmanagerial" TargetMode="External"/><Relationship Id="rId351" Type="http://schemas.openxmlformats.org/officeDocument/2006/relationships/hyperlink" Target="http://jimpix.co.uk/words/check.asp?u=stimulusbison" TargetMode="External"/><Relationship Id="rId393" Type="http://schemas.openxmlformats.org/officeDocument/2006/relationships/hyperlink" Target="http://jimpix.co.uk/words/check.asp?u=peamuddy" TargetMode="External"/><Relationship Id="rId407" Type="http://schemas.openxmlformats.org/officeDocument/2006/relationships/hyperlink" Target="http://jimpix.co.uk/words/check.asp?u=athleticsstriker" TargetMode="External"/><Relationship Id="rId449" Type="http://schemas.openxmlformats.org/officeDocument/2006/relationships/hyperlink" Target="http://jimpix.co.uk/words/check.asp?u=loocloning" TargetMode="External"/><Relationship Id="rId211" Type="http://schemas.openxmlformats.org/officeDocument/2006/relationships/hyperlink" Target="http://jimpix.co.uk/words/check.asp?u=ahemparticular" TargetMode="External"/><Relationship Id="rId253" Type="http://schemas.openxmlformats.org/officeDocument/2006/relationships/hyperlink" Target="http://jimpix.co.uk/words/check.asp?u=splintstea" TargetMode="External"/><Relationship Id="rId295" Type="http://schemas.openxmlformats.org/officeDocument/2006/relationships/hyperlink" Target="http://jimpix.co.uk/words/check.asp?u=dullbocce" TargetMode="External"/><Relationship Id="rId309" Type="http://schemas.openxmlformats.org/officeDocument/2006/relationships/hyperlink" Target="http://jimpix.co.uk/words/check.asp?u=delaycarriage" TargetMode="External"/><Relationship Id="rId460" Type="http://schemas.openxmlformats.org/officeDocument/2006/relationships/hyperlink" Target="http://jimpix.co.uk/words/check.asp?u=chirpskipping" TargetMode="External"/><Relationship Id="rId48" Type="http://schemas.openxmlformats.org/officeDocument/2006/relationships/hyperlink" Target="http://jimpix.co.uk/words/check.asp?u=barmpotfishified" TargetMode="External"/><Relationship Id="rId113" Type="http://schemas.openxmlformats.org/officeDocument/2006/relationships/hyperlink" Target="http://jimpix.co.uk/words/check.asp?u=measuresflipping" TargetMode="External"/><Relationship Id="rId320" Type="http://schemas.openxmlformats.org/officeDocument/2006/relationships/hyperlink" Target="http://jimpix.co.uk/words/check.asp?u=vacuolesonerous" TargetMode="External"/><Relationship Id="rId155" Type="http://schemas.openxmlformats.org/officeDocument/2006/relationships/hyperlink" Target="http://jimpix.co.uk/words/check.asp?u=ikeamongolian" TargetMode="External"/><Relationship Id="rId197" Type="http://schemas.openxmlformats.org/officeDocument/2006/relationships/hyperlink" Target="http://jimpix.co.uk/words/check.asp?u=abaftpractised" TargetMode="External"/><Relationship Id="rId362" Type="http://schemas.openxmlformats.org/officeDocument/2006/relationships/hyperlink" Target="http://jimpix.co.uk/words/check.asp?u=hypergalaxypegasus" TargetMode="External"/><Relationship Id="rId418" Type="http://schemas.openxmlformats.org/officeDocument/2006/relationships/hyperlink" Target="http://jimpix.co.uk/words/check.asp?u=affinemisguided" TargetMode="External"/><Relationship Id="rId222" Type="http://schemas.openxmlformats.org/officeDocument/2006/relationships/hyperlink" Target="http://jimpix.co.uk/words/check.asp?u=cribcaused" TargetMode="External"/><Relationship Id="rId264" Type="http://schemas.openxmlformats.org/officeDocument/2006/relationships/hyperlink" Target="http://jimpix.co.uk/words/check.asp?u=starbuckslyra" TargetMode="External"/><Relationship Id="rId471" Type="http://schemas.openxmlformats.org/officeDocument/2006/relationships/hyperlink" Target="http://jimpix.co.uk/words/check.asp?u=berserkfluther" TargetMode="External"/><Relationship Id="rId17" Type="http://schemas.openxmlformats.org/officeDocument/2006/relationships/hyperlink" Target="http://jimpix.co.uk/words/check.asp?u=rubypituitary" TargetMode="External"/><Relationship Id="rId59" Type="http://schemas.openxmlformats.org/officeDocument/2006/relationships/hyperlink" Target="http://jimpix.co.uk/words/check.asp?u=reveredtogether" TargetMode="External"/><Relationship Id="rId124" Type="http://schemas.openxmlformats.org/officeDocument/2006/relationships/hyperlink" Target="http://jimpix.co.uk/words/check.asp?u=cutranked" TargetMode="External"/><Relationship Id="rId70" Type="http://schemas.openxmlformats.org/officeDocument/2006/relationships/hyperlink" Target="http://jimpix.co.uk/words/check.asp?u=skyracket" TargetMode="External"/><Relationship Id="rId166" Type="http://schemas.openxmlformats.org/officeDocument/2006/relationships/hyperlink" Target="http://jimpix.co.uk/words/check.asp?u=blouseinsoluble" TargetMode="External"/><Relationship Id="rId331" Type="http://schemas.openxmlformats.org/officeDocument/2006/relationships/hyperlink" Target="http://jimpix.co.uk/words/check.asp?u=exteriorknowing" TargetMode="External"/><Relationship Id="rId373" Type="http://schemas.openxmlformats.org/officeDocument/2006/relationships/hyperlink" Target="http://jimpix.co.uk/words/check.asp?u=clapperstrict" TargetMode="External"/><Relationship Id="rId429" Type="http://schemas.openxmlformats.org/officeDocument/2006/relationships/hyperlink" Target="http://jimpix.co.uk/words/check.asp?u=lowdirect" TargetMode="External"/><Relationship Id="rId1" Type="http://schemas.openxmlformats.org/officeDocument/2006/relationships/hyperlink" Target="http://jimpix.co.uk/words/check.asp?u=overviewparrot" TargetMode="External"/><Relationship Id="rId233" Type="http://schemas.openxmlformats.org/officeDocument/2006/relationships/hyperlink" Target="http://jimpix.co.uk/words/check.asp?u=samsungclimbing" TargetMode="External"/><Relationship Id="rId440" Type="http://schemas.openxmlformats.org/officeDocument/2006/relationships/hyperlink" Target="http://jimpix.co.uk/words/check.asp?u=coiledsheriff" TargetMode="External"/><Relationship Id="rId28" Type="http://schemas.openxmlformats.org/officeDocument/2006/relationships/hyperlink" Target="http://jimpix.co.uk/words/check.asp?u=acutegreaseproof" TargetMode="External"/><Relationship Id="rId275" Type="http://schemas.openxmlformats.org/officeDocument/2006/relationships/hyperlink" Target="http://jimpix.co.uk/words/check.asp?u=puncturecorona" TargetMode="External"/><Relationship Id="rId300" Type="http://schemas.openxmlformats.org/officeDocument/2006/relationships/hyperlink" Target="http://jimpix.co.uk/words/check.asp?u=auctiongoogle" TargetMode="External"/><Relationship Id="rId482" Type="http://schemas.openxmlformats.org/officeDocument/2006/relationships/hyperlink" Target="http://jimpix.co.uk/words/check.asp?u=ribpunish" TargetMode="External"/><Relationship Id="rId81" Type="http://schemas.openxmlformats.org/officeDocument/2006/relationships/hyperlink" Target="http://jimpix.co.uk/words/check.asp?u=restrainthomerun" TargetMode="External"/><Relationship Id="rId135" Type="http://schemas.openxmlformats.org/officeDocument/2006/relationships/hyperlink" Target="http://jimpix.co.uk/words/check.asp?u=theirordered" TargetMode="External"/><Relationship Id="rId177" Type="http://schemas.openxmlformats.org/officeDocument/2006/relationships/hyperlink" Target="http://jimpix.co.uk/words/check.asp?u=footshy" TargetMode="External"/><Relationship Id="rId342" Type="http://schemas.openxmlformats.org/officeDocument/2006/relationships/hyperlink" Target="http://jimpix.co.uk/words/check.asp?u=indignantant" TargetMode="External"/><Relationship Id="rId384" Type="http://schemas.openxmlformats.org/officeDocument/2006/relationships/hyperlink" Target="http://jimpix.co.uk/words/check.asp?u=kittensteller" TargetMode="External"/><Relationship Id="rId202" Type="http://schemas.openxmlformats.org/officeDocument/2006/relationships/hyperlink" Target="http://jimpix.co.uk/words/check.asp?u=dragonnode" TargetMode="External"/><Relationship Id="rId244" Type="http://schemas.openxmlformats.org/officeDocument/2006/relationships/hyperlink" Target="http://jimpix.co.uk/words/check.asp?u=flexthirsty" TargetMode="External"/><Relationship Id="rId39" Type="http://schemas.openxmlformats.org/officeDocument/2006/relationships/hyperlink" Target="http://jimpix.co.uk/words/check.asp?u=excellencerecent" TargetMode="External"/><Relationship Id="rId286" Type="http://schemas.openxmlformats.org/officeDocument/2006/relationships/hyperlink" Target="http://jimpix.co.uk/words/check.asp?u=minstrelhood" TargetMode="External"/><Relationship Id="rId451" Type="http://schemas.openxmlformats.org/officeDocument/2006/relationships/hyperlink" Target="http://jimpix.co.uk/words/check.asp?u=chloridesfixation" TargetMode="External"/><Relationship Id="rId493" Type="http://schemas.openxmlformats.org/officeDocument/2006/relationships/hyperlink" Target="http://jimpix.co.uk/words/check.asp?u=reinforceputtock" TargetMode="External"/><Relationship Id="rId50" Type="http://schemas.openxmlformats.org/officeDocument/2006/relationships/hyperlink" Target="http://jimpix.co.uk/words/check.asp?u=powerlinnet" TargetMode="External"/><Relationship Id="rId104" Type="http://schemas.openxmlformats.org/officeDocument/2006/relationships/hyperlink" Target="http://jimpix.co.uk/words/check.asp?u=testingear" TargetMode="External"/><Relationship Id="rId146" Type="http://schemas.openxmlformats.org/officeDocument/2006/relationships/hyperlink" Target="http://jimpix.co.uk/words/check.asp?u=practisemax" TargetMode="External"/><Relationship Id="rId188" Type="http://schemas.openxmlformats.org/officeDocument/2006/relationships/hyperlink" Target="http://jimpix.co.uk/words/check.asp?u=waggerhooves" TargetMode="External"/><Relationship Id="rId311" Type="http://schemas.openxmlformats.org/officeDocument/2006/relationships/hyperlink" Target="http://jimpix.co.uk/words/check.asp?u=fatsodean" TargetMode="External"/><Relationship Id="rId353" Type="http://schemas.openxmlformats.org/officeDocument/2006/relationships/hyperlink" Target="http://jimpix.co.uk/words/check.asp?u=positiveneptunium" TargetMode="External"/><Relationship Id="rId395" Type="http://schemas.openxmlformats.org/officeDocument/2006/relationships/hyperlink" Target="http://jimpix.co.uk/words/check.asp?u=reelingrebel" TargetMode="External"/><Relationship Id="rId409" Type="http://schemas.openxmlformats.org/officeDocument/2006/relationships/hyperlink" Target="http://jimpix.co.uk/words/check.asp?u=aldabaranbox" TargetMode="External"/><Relationship Id="rId92" Type="http://schemas.openxmlformats.org/officeDocument/2006/relationships/hyperlink" Target="http://jimpix.co.uk/words/check.asp?u=blendplacid" TargetMode="External"/><Relationship Id="rId213" Type="http://schemas.openxmlformats.org/officeDocument/2006/relationships/hyperlink" Target="http://jimpix.co.uk/words/check.asp?u=geometrycrane" TargetMode="External"/><Relationship Id="rId420" Type="http://schemas.openxmlformats.org/officeDocument/2006/relationships/hyperlink" Target="http://jimpix.co.uk/words/check.asp?u=muttletpocket" TargetMode="External"/><Relationship Id="rId255" Type="http://schemas.openxmlformats.org/officeDocument/2006/relationships/hyperlink" Target="http://jimpix.co.uk/words/check.asp?u=myceliumamniote" TargetMode="External"/><Relationship Id="rId297" Type="http://schemas.openxmlformats.org/officeDocument/2006/relationships/hyperlink" Target="http://jimpix.co.uk/words/check.asp?u=fixnummodus" TargetMode="External"/><Relationship Id="rId462" Type="http://schemas.openxmlformats.org/officeDocument/2006/relationships/hyperlink" Target="http://jimpix.co.uk/words/check.asp?u=siftercockamamie" TargetMode="External"/><Relationship Id="rId115" Type="http://schemas.openxmlformats.org/officeDocument/2006/relationships/hyperlink" Target="http://jimpix.co.uk/words/check.asp?u=cranegreatest" TargetMode="External"/><Relationship Id="rId157" Type="http://schemas.openxmlformats.org/officeDocument/2006/relationships/hyperlink" Target="http://jimpix.co.uk/words/check.asp?u=errantplastic" TargetMode="External"/><Relationship Id="rId322" Type="http://schemas.openxmlformats.org/officeDocument/2006/relationships/hyperlink" Target="http://jimpix.co.uk/words/check.asp?u=weepingwhisky" TargetMode="External"/><Relationship Id="rId364" Type="http://schemas.openxmlformats.org/officeDocument/2006/relationships/hyperlink" Target="http://jimpix.co.uk/words/check.asp?u=moldsare" TargetMode="External"/><Relationship Id="rId61" Type="http://schemas.openxmlformats.org/officeDocument/2006/relationships/hyperlink" Target="http://jimpix.co.uk/words/check.asp?u=hoeforeach" TargetMode="External"/><Relationship Id="rId199" Type="http://schemas.openxmlformats.org/officeDocument/2006/relationships/hyperlink" Target="http://jimpix.co.uk/words/check.asp?u=indonesianheliopause" TargetMode="External"/><Relationship Id="rId19" Type="http://schemas.openxmlformats.org/officeDocument/2006/relationships/hyperlink" Target="http://jimpix.co.uk/words/check.asp?u=quickpolls" TargetMode="External"/><Relationship Id="rId224" Type="http://schemas.openxmlformats.org/officeDocument/2006/relationships/hyperlink" Target="http://jimpix.co.uk/words/check.asp?u=turbulentbridle" TargetMode="External"/><Relationship Id="rId266" Type="http://schemas.openxmlformats.org/officeDocument/2006/relationships/hyperlink" Target="http://jimpix.co.uk/words/check.asp?u=bookingchildish" TargetMode="External"/><Relationship Id="rId431" Type="http://schemas.openxmlformats.org/officeDocument/2006/relationships/hyperlink" Target="http://jimpix.co.uk/words/check.asp?u=spamfake" TargetMode="External"/><Relationship Id="rId473" Type="http://schemas.openxmlformats.org/officeDocument/2006/relationships/hyperlink" Target="http://jimpix.co.uk/words/check.asp?u=wiggakintail" TargetMode="External"/><Relationship Id="rId30" Type="http://schemas.openxmlformats.org/officeDocument/2006/relationships/hyperlink" Target="http://jimpix.co.uk/words/check.asp?u=insistentrhinoceros" TargetMode="External"/><Relationship Id="rId126" Type="http://schemas.openxmlformats.org/officeDocument/2006/relationships/hyperlink" Target="http://jimpix.co.uk/words/check.asp?u=enterwaist" TargetMode="External"/><Relationship Id="rId168" Type="http://schemas.openxmlformats.org/officeDocument/2006/relationships/hyperlink" Target="http://jimpix.co.uk/words/check.asp?u=dishesbitten" TargetMode="External"/><Relationship Id="rId333" Type="http://schemas.openxmlformats.org/officeDocument/2006/relationships/hyperlink" Target="http://jimpix.co.uk/words/check.asp?u=wightmuon" TargetMode="External"/><Relationship Id="rId72" Type="http://schemas.openxmlformats.org/officeDocument/2006/relationships/hyperlink" Target="http://jimpix.co.uk/words/check.asp?u=friendlego" TargetMode="External"/><Relationship Id="rId375" Type="http://schemas.openxmlformats.org/officeDocument/2006/relationships/hyperlink" Target="http://jimpix.co.uk/words/check.asp?u=presslute" TargetMode="External"/><Relationship Id="rId3" Type="http://schemas.openxmlformats.org/officeDocument/2006/relationships/hyperlink" Target="http://jimpix.co.uk/words/check.asp?u=buretteadmirable" TargetMode="External"/><Relationship Id="rId235" Type="http://schemas.openxmlformats.org/officeDocument/2006/relationships/hyperlink" Target="http://jimpix.co.uk/words/check.asp?u=bignumadept" TargetMode="External"/><Relationship Id="rId277" Type="http://schemas.openxmlformats.org/officeDocument/2006/relationships/hyperlink" Target="http://jimpix.co.uk/words/check.asp?u=cosmicdiving" TargetMode="External"/><Relationship Id="rId400" Type="http://schemas.openxmlformats.org/officeDocument/2006/relationships/hyperlink" Target="http://jimpix.co.uk/words/check.asp?u=pointchough" TargetMode="External"/><Relationship Id="rId442" Type="http://schemas.openxmlformats.org/officeDocument/2006/relationships/hyperlink" Target="http://jimpix.co.uk/words/check.asp?u=parkourwoodchat" TargetMode="External"/><Relationship Id="rId484" Type="http://schemas.openxmlformats.org/officeDocument/2006/relationships/hyperlink" Target="http://jimpix.co.uk/words/check.asp?u=rmsvivid" TargetMode="External"/><Relationship Id="rId137" Type="http://schemas.openxmlformats.org/officeDocument/2006/relationships/hyperlink" Target="http://jimpix.co.uk/words/check.asp?u=admitruppell" TargetMode="External"/><Relationship Id="rId302" Type="http://schemas.openxmlformats.org/officeDocument/2006/relationships/hyperlink" Target="http://jimpix.co.uk/words/check.asp?u=curlgadolinium" TargetMode="External"/><Relationship Id="rId344" Type="http://schemas.openxmlformats.org/officeDocument/2006/relationships/hyperlink" Target="http://jimpix.co.uk/words/check.asp?u=avogadroethanoate" TargetMode="External"/><Relationship Id="rId41" Type="http://schemas.openxmlformats.org/officeDocument/2006/relationships/hyperlink" Target="http://jimpix.co.uk/words/check.asp?u=machinepond" TargetMode="External"/><Relationship Id="rId83" Type="http://schemas.openxmlformats.org/officeDocument/2006/relationships/hyperlink" Target="http://jimpix.co.uk/words/check.asp?u=clerkhusky" TargetMode="External"/><Relationship Id="rId179" Type="http://schemas.openxmlformats.org/officeDocument/2006/relationships/hyperlink" Target="http://jimpix.co.uk/words/check.asp?u=beltssneering" TargetMode="External"/><Relationship Id="rId386" Type="http://schemas.openxmlformats.org/officeDocument/2006/relationships/hyperlink" Target="http://jimpix.co.uk/words/check.asp?u=weedycavus" TargetMode="External"/><Relationship Id="rId190" Type="http://schemas.openxmlformats.org/officeDocument/2006/relationships/hyperlink" Target="http://jimpix.co.uk/words/check.asp?u=dessertsmugger" TargetMode="External"/><Relationship Id="rId204" Type="http://schemas.openxmlformats.org/officeDocument/2006/relationships/hyperlink" Target="http://jimpix.co.uk/words/check.asp?u=teenagean" TargetMode="External"/><Relationship Id="rId246" Type="http://schemas.openxmlformats.org/officeDocument/2006/relationships/hyperlink" Target="http://jimpix.co.uk/words/check.asp?u=todaypatches" TargetMode="External"/><Relationship Id="rId288" Type="http://schemas.openxmlformats.org/officeDocument/2006/relationships/hyperlink" Target="http://jimpix.co.uk/words/check.asp?u=largestugly" TargetMode="External"/><Relationship Id="rId411" Type="http://schemas.openxmlformats.org/officeDocument/2006/relationships/hyperlink" Target="http://jimpix.co.uk/words/check.asp?u=visitorglands" TargetMode="External"/><Relationship Id="rId453" Type="http://schemas.openxmlformats.org/officeDocument/2006/relationships/hyperlink" Target="http://jimpix.co.uk/words/check.asp?u=efferentfinished" TargetMode="External"/><Relationship Id="rId106" Type="http://schemas.openxmlformats.org/officeDocument/2006/relationships/hyperlink" Target="http://jimpix.co.uk/words/check.asp?u=hallsshotgun" TargetMode="External"/><Relationship Id="rId313" Type="http://schemas.openxmlformats.org/officeDocument/2006/relationships/hyperlink" Target="http://jimpix.co.uk/words/check.asp?u=crystringed" TargetMode="External"/><Relationship Id="rId495" Type="http://schemas.openxmlformats.org/officeDocument/2006/relationships/hyperlink" Target="http://jimpix.co.uk/words/check.asp?u=countslovenly"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1"/>
  <sheetViews>
    <sheetView zoomScale="90" zoomScaleNormal="100" workbookViewId="0"/>
  </sheetViews>
  <sheetFormatPr baseColWidth="10" defaultColWidth="14.5" defaultRowHeight="15.75" customHeight="1" x14ac:dyDescent="0.15"/>
  <cols>
    <col min="1" max="1" width="7.6640625" style="42" customWidth="1"/>
    <col min="2" max="2" width="20.6640625" style="42" customWidth="1"/>
    <col min="3" max="3" width="17.83203125" style="42" bestFit="1" customWidth="1"/>
    <col min="4" max="4" width="18.83203125" style="42" bestFit="1" customWidth="1"/>
    <col min="5" max="5" width="15" style="42" bestFit="1" customWidth="1"/>
    <col min="6" max="6" width="18.5" style="42" bestFit="1" customWidth="1"/>
    <col min="8" max="16384" width="14.5" style="21"/>
  </cols>
  <sheetData>
    <row r="1" spans="1:7" ht="13" x14ac:dyDescent="0.15">
      <c r="A1" s="42" t="s">
        <v>878</v>
      </c>
      <c r="B1" s="42" t="s">
        <v>45</v>
      </c>
      <c r="C1" s="42" t="s">
        <v>29229</v>
      </c>
      <c r="D1" s="42" t="s">
        <v>29231</v>
      </c>
      <c r="E1" s="42" t="s">
        <v>29230</v>
      </c>
      <c r="F1" s="42" t="s">
        <v>29341</v>
      </c>
      <c r="G1" s="21"/>
    </row>
    <row r="2" spans="1:7" ht="13" x14ac:dyDescent="0.15">
      <c r="A2" s="42">
        <v>1</v>
      </c>
      <c r="B2" s="42" t="s">
        <v>29234</v>
      </c>
      <c r="C2" s="45">
        <v>10684526.9</v>
      </c>
      <c r="D2" s="42">
        <v>1130700.06</v>
      </c>
      <c r="E2" s="42">
        <v>9553826.8399999999</v>
      </c>
      <c r="F2" s="44">
        <v>3.34</v>
      </c>
      <c r="G2" s="21"/>
    </row>
    <row r="3" spans="1:7" ht="13" x14ac:dyDescent="0.15">
      <c r="A3" s="42">
        <v>2</v>
      </c>
      <c r="B3" s="42" t="s">
        <v>28340</v>
      </c>
      <c r="C3" s="42">
        <v>9016542.8900000006</v>
      </c>
      <c r="D3" s="42">
        <v>804035.4</v>
      </c>
      <c r="E3" s="42">
        <v>8212507.4900000002</v>
      </c>
      <c r="F3" s="44">
        <v>0.65</v>
      </c>
      <c r="G3" s="21"/>
    </row>
    <row r="4" spans="1:7" ht="13" x14ac:dyDescent="0.15">
      <c r="A4" s="42">
        <v>3</v>
      </c>
      <c r="B4" s="42" t="s">
        <v>28341</v>
      </c>
      <c r="C4" s="42">
        <v>12456641.640000001</v>
      </c>
      <c r="D4" s="42">
        <v>2149297</v>
      </c>
      <c r="E4" s="42">
        <v>10307344.65</v>
      </c>
      <c r="F4" s="44">
        <v>5.2</v>
      </c>
      <c r="G4" s="21"/>
    </row>
    <row r="5" spans="1:7" ht="13" x14ac:dyDescent="0.15">
      <c r="A5" s="42">
        <v>4</v>
      </c>
      <c r="B5" s="42" t="s">
        <v>28342</v>
      </c>
      <c r="C5" s="42">
        <v>7746272.0700000003</v>
      </c>
      <c r="D5" s="42">
        <v>1044375.49</v>
      </c>
      <c r="E5" s="42">
        <v>6701896.5800000001</v>
      </c>
      <c r="F5" s="44">
        <v>3.17</v>
      </c>
      <c r="G5" s="21"/>
    </row>
    <row r="6" spans="1:7" ht="13" x14ac:dyDescent="0.15">
      <c r="A6" s="42">
        <v>5</v>
      </c>
      <c r="B6" s="42" t="s">
        <v>28343</v>
      </c>
      <c r="C6" s="42">
        <v>10725585.460000001</v>
      </c>
      <c r="D6" s="42">
        <v>2694644.42</v>
      </c>
      <c r="E6" s="42">
        <v>8030941.04</v>
      </c>
      <c r="F6" s="44">
        <v>3.12</v>
      </c>
      <c r="G6" s="21"/>
    </row>
    <row r="7" spans="1:7" ht="13" x14ac:dyDescent="0.15">
      <c r="A7" s="42">
        <v>6</v>
      </c>
      <c r="B7" s="42" t="s">
        <v>28344</v>
      </c>
      <c r="C7" s="42">
        <v>7798447.1100000003</v>
      </c>
      <c r="D7" s="42">
        <v>3206651.6</v>
      </c>
      <c r="E7" s="42">
        <v>4591795.5199999996</v>
      </c>
      <c r="F7" s="44">
        <v>5.6</v>
      </c>
      <c r="G7" s="21"/>
    </row>
    <row r="8" spans="1:7" ht="13" x14ac:dyDescent="0.15">
      <c r="A8" s="42">
        <v>7</v>
      </c>
      <c r="B8" s="42" t="s">
        <v>28345</v>
      </c>
      <c r="C8" s="42">
        <v>10359369.130000001</v>
      </c>
      <c r="D8" s="42">
        <v>4631808.13</v>
      </c>
      <c r="E8" s="42">
        <v>5727561</v>
      </c>
      <c r="F8" s="44">
        <v>5.64</v>
      </c>
      <c r="G8" s="21"/>
    </row>
    <row r="9" spans="1:7" ht="13" x14ac:dyDescent="0.15">
      <c r="A9" s="42">
        <v>8</v>
      </c>
      <c r="B9" s="42" t="s">
        <v>28346</v>
      </c>
      <c r="C9" s="42">
        <v>8501568.3399999999</v>
      </c>
      <c r="D9" s="42">
        <v>371848.52</v>
      </c>
      <c r="E9" s="42">
        <v>8129719.8200000003</v>
      </c>
      <c r="F9" s="44">
        <v>2.67</v>
      </c>
      <c r="G9" s="21"/>
    </row>
    <row r="10" spans="1:7" ht="13" x14ac:dyDescent="0.15">
      <c r="A10" s="42">
        <v>9</v>
      </c>
      <c r="B10" s="42" t="s">
        <v>28347</v>
      </c>
      <c r="C10" s="42">
        <v>6329643.96</v>
      </c>
      <c r="D10" s="42">
        <v>1716656.77</v>
      </c>
      <c r="E10" s="42">
        <v>4612987.1900000004</v>
      </c>
      <c r="F10" s="44">
        <v>3.23</v>
      </c>
      <c r="G10" s="21"/>
    </row>
    <row r="11" spans="1:7" ht="13" x14ac:dyDescent="0.15">
      <c r="A11" s="42">
        <v>10</v>
      </c>
      <c r="B11" s="42" t="s">
        <v>28348</v>
      </c>
      <c r="C11" s="42">
        <v>9227504.3100000005</v>
      </c>
      <c r="D11" s="42">
        <v>3282018.33</v>
      </c>
      <c r="E11" s="42">
        <v>5945485.9800000004</v>
      </c>
      <c r="F11" s="44">
        <v>4</v>
      </c>
      <c r="G11" s="21"/>
    </row>
    <row r="12" spans="1:7" ht="13" x14ac:dyDescent="0.15">
      <c r="A12" s="42">
        <v>11</v>
      </c>
      <c r="B12" s="42" t="s">
        <v>28349</v>
      </c>
      <c r="C12" s="42">
        <v>6836806.5099999998</v>
      </c>
      <c r="D12" s="42">
        <v>6515504.6600000001</v>
      </c>
      <c r="E12" s="42">
        <v>321301.84999999998</v>
      </c>
      <c r="F12" s="44">
        <v>3.13</v>
      </c>
      <c r="G12" s="21"/>
    </row>
    <row r="13" spans="1:7" ht="13" x14ac:dyDescent="0.15">
      <c r="A13" s="42">
        <v>12</v>
      </c>
      <c r="B13" s="42" t="s">
        <v>28350</v>
      </c>
      <c r="C13" s="42">
        <v>9567909.5099999998</v>
      </c>
      <c r="D13" s="42">
        <v>4374840.8499999996</v>
      </c>
      <c r="E13" s="42">
        <v>5193068.66</v>
      </c>
      <c r="F13" s="44">
        <v>4.51</v>
      </c>
      <c r="G13" s="21"/>
    </row>
    <row r="14" spans="1:7" ht="13" x14ac:dyDescent="0.15">
      <c r="A14" s="42">
        <v>13</v>
      </c>
      <c r="B14" s="42" t="s">
        <v>28351</v>
      </c>
      <c r="C14" s="42">
        <v>7805452.21</v>
      </c>
      <c r="D14" s="42">
        <v>4626275.3899999997</v>
      </c>
      <c r="E14" s="42">
        <v>3179176.82</v>
      </c>
      <c r="F14" s="44">
        <v>4.88</v>
      </c>
      <c r="G14" s="21"/>
    </row>
    <row r="15" spans="1:7" ht="13" x14ac:dyDescent="0.15">
      <c r="A15" s="42">
        <v>14</v>
      </c>
      <c r="B15" s="42" t="s">
        <v>28352</v>
      </c>
      <c r="C15" s="42">
        <v>9812557.8499999996</v>
      </c>
      <c r="D15" s="42">
        <v>4684562.7</v>
      </c>
      <c r="E15" s="42">
        <v>5127995.1500000004</v>
      </c>
      <c r="F15" s="44">
        <v>4.3899999999999997</v>
      </c>
      <c r="G15" s="21"/>
    </row>
    <row r="16" spans="1:7" ht="13" x14ac:dyDescent="0.15">
      <c r="A16" s="42">
        <v>15</v>
      </c>
      <c r="B16" s="42" t="s">
        <v>28353</v>
      </c>
      <c r="C16" s="42">
        <v>13058157.300000001</v>
      </c>
      <c r="D16" s="42">
        <v>4403888.2300000004</v>
      </c>
      <c r="E16" s="42">
        <v>8654269.0600000005</v>
      </c>
      <c r="F16" s="44">
        <v>3.72</v>
      </c>
      <c r="G16" s="21"/>
    </row>
    <row r="17" spans="1:7" ht="13" x14ac:dyDescent="0.15">
      <c r="A17" s="42">
        <v>16</v>
      </c>
      <c r="B17" s="42" t="s">
        <v>28354</v>
      </c>
      <c r="C17" s="42">
        <v>3387469.45</v>
      </c>
      <c r="D17" s="42">
        <v>4127983.72</v>
      </c>
      <c r="E17" s="42">
        <v>-740514.27</v>
      </c>
      <c r="F17" s="44">
        <v>3.54</v>
      </c>
      <c r="G17" s="21"/>
    </row>
    <row r="18" spans="1:7" ht="13" x14ac:dyDescent="0.15">
      <c r="A18" s="42">
        <v>17</v>
      </c>
      <c r="B18" s="42" t="s">
        <v>29235</v>
      </c>
      <c r="C18" s="42">
        <v>6747854.9699999997</v>
      </c>
      <c r="D18" s="42">
        <v>2343975.4700000002</v>
      </c>
      <c r="E18" s="42">
        <v>4403879.49</v>
      </c>
      <c r="F18" s="44">
        <v>3.78</v>
      </c>
      <c r="G18" s="21"/>
    </row>
    <row r="19" spans="1:7" ht="13" x14ac:dyDescent="0.15">
      <c r="A19" s="42">
        <v>18</v>
      </c>
      <c r="B19" s="42" t="s">
        <v>28355</v>
      </c>
      <c r="C19" s="42">
        <v>9526169.6199999992</v>
      </c>
      <c r="D19" s="42">
        <v>3633056.6</v>
      </c>
      <c r="E19" s="42">
        <v>5893113.0199999996</v>
      </c>
      <c r="F19" s="44">
        <v>3.93</v>
      </c>
      <c r="G19" s="21"/>
    </row>
    <row r="20" spans="1:7" ht="13" x14ac:dyDescent="0.15">
      <c r="A20" s="42">
        <v>19</v>
      </c>
      <c r="B20" s="42" t="s">
        <v>28356</v>
      </c>
      <c r="C20" s="42">
        <v>7305864.8899999997</v>
      </c>
      <c r="D20" s="42">
        <v>3601876.67</v>
      </c>
      <c r="E20" s="42">
        <v>3703988.22</v>
      </c>
      <c r="F20" s="44">
        <v>2.61</v>
      </c>
      <c r="G20" s="21"/>
    </row>
    <row r="21" spans="1:7" ht="13" x14ac:dyDescent="0.15">
      <c r="A21" s="42">
        <v>20</v>
      </c>
      <c r="B21" s="42" t="s">
        <v>29236</v>
      </c>
      <c r="C21" s="42">
        <v>6757017.7000000002</v>
      </c>
      <c r="D21" s="42">
        <v>6482465.4500000002</v>
      </c>
      <c r="E21" s="42">
        <v>274552.25</v>
      </c>
      <c r="F21" s="44">
        <v>4.3899999999999997</v>
      </c>
      <c r="G21" s="21"/>
    </row>
    <row r="22" spans="1:7" ht="13" x14ac:dyDescent="0.15">
      <c r="A22" s="42">
        <v>21</v>
      </c>
      <c r="B22" s="42" t="s">
        <v>29237</v>
      </c>
      <c r="C22" s="42">
        <v>9442767.8699999992</v>
      </c>
      <c r="D22" s="42">
        <v>4380960.93</v>
      </c>
      <c r="E22" s="42">
        <v>5061806.9400000004</v>
      </c>
      <c r="F22" s="44">
        <v>5.63</v>
      </c>
      <c r="G22" s="21"/>
    </row>
    <row r="23" spans="1:7" ht="13" x14ac:dyDescent="0.15">
      <c r="A23" s="42">
        <v>22</v>
      </c>
      <c r="B23" s="42" t="s">
        <v>28357</v>
      </c>
      <c r="C23" s="42">
        <v>10329371.27</v>
      </c>
      <c r="D23" s="42">
        <v>2916455.2</v>
      </c>
      <c r="E23" s="42">
        <v>7412916.0700000003</v>
      </c>
      <c r="F23" s="44">
        <v>3.05</v>
      </c>
      <c r="G23" s="22"/>
    </row>
    <row r="24" spans="1:7" ht="13" x14ac:dyDescent="0.15">
      <c r="A24" s="42">
        <v>23</v>
      </c>
      <c r="B24" s="42" t="s">
        <v>28358</v>
      </c>
      <c r="C24" s="42">
        <v>10597009.1</v>
      </c>
      <c r="D24" s="42">
        <v>5591188.9699999997</v>
      </c>
      <c r="E24" s="42">
        <v>5005820.12</v>
      </c>
      <c r="F24" s="44">
        <v>4.26</v>
      </c>
      <c r="G24" s="22"/>
    </row>
    <row r="25" spans="1:7" ht="13" x14ac:dyDescent="0.15">
      <c r="A25" s="42">
        <v>24</v>
      </c>
      <c r="B25" s="42" t="s">
        <v>28359</v>
      </c>
      <c r="C25" s="42">
        <v>8719722.9000000004</v>
      </c>
      <c r="D25" s="42">
        <v>2513916.7000000002</v>
      </c>
      <c r="E25" s="42">
        <v>6205806.2000000002</v>
      </c>
      <c r="F25" s="44">
        <v>3.01</v>
      </c>
      <c r="G25" s="22"/>
    </row>
    <row r="26" spans="1:7" ht="13" x14ac:dyDescent="0.15">
      <c r="A26" s="42">
        <v>25</v>
      </c>
      <c r="B26" s="42" t="s">
        <v>28360</v>
      </c>
      <c r="C26" s="42">
        <v>9026933.5099999998</v>
      </c>
      <c r="D26" s="42">
        <v>7429377.0099999998</v>
      </c>
      <c r="E26" s="42">
        <v>1597556.5</v>
      </c>
      <c r="F26" s="44">
        <v>5.17</v>
      </c>
      <c r="G26" s="22"/>
    </row>
    <row r="27" spans="1:7" ht="13" x14ac:dyDescent="0.15">
      <c r="A27" s="42">
        <v>26</v>
      </c>
      <c r="B27" s="42" t="s">
        <v>28361</v>
      </c>
      <c r="C27" s="42">
        <v>10376896.73</v>
      </c>
      <c r="D27" s="42">
        <v>2724847.36</v>
      </c>
      <c r="E27" s="42">
        <v>7652049.3700000001</v>
      </c>
      <c r="F27" s="44">
        <v>4.7</v>
      </c>
      <c r="G27" s="22"/>
    </row>
    <row r="28" spans="1:7" ht="13" x14ac:dyDescent="0.15">
      <c r="A28" s="42">
        <v>27</v>
      </c>
      <c r="B28" s="42" t="s">
        <v>28362</v>
      </c>
      <c r="C28" s="42">
        <v>9922154.7899999991</v>
      </c>
      <c r="D28" s="42">
        <v>1888735.19</v>
      </c>
      <c r="E28" s="42">
        <v>8033419.5999999996</v>
      </c>
      <c r="F28" s="44">
        <v>4.1900000000000004</v>
      </c>
      <c r="G28" s="22"/>
    </row>
    <row r="29" spans="1:7" ht="13" x14ac:dyDescent="0.15">
      <c r="A29" s="42">
        <v>28</v>
      </c>
      <c r="B29" s="42" t="s">
        <v>28363</v>
      </c>
      <c r="C29" s="42">
        <v>10573989.85</v>
      </c>
      <c r="D29" s="42">
        <v>5435362.79</v>
      </c>
      <c r="E29" s="42">
        <v>5138627.0599999996</v>
      </c>
      <c r="F29" s="44">
        <v>4.7</v>
      </c>
      <c r="G29" s="22"/>
    </row>
    <row r="30" spans="1:7" ht="13" x14ac:dyDescent="0.15">
      <c r="A30" s="42">
        <v>29</v>
      </c>
      <c r="B30" s="42" t="s">
        <v>28364</v>
      </c>
      <c r="C30" s="42">
        <v>8898119.0999999996</v>
      </c>
      <c r="D30" s="42">
        <v>5470303.3399999999</v>
      </c>
      <c r="E30" s="42">
        <v>3427815.76</v>
      </c>
      <c r="F30" s="44">
        <v>3.61</v>
      </c>
      <c r="G30" s="22"/>
    </row>
    <row r="31" spans="1:7" ht="13" x14ac:dyDescent="0.15">
      <c r="A31" s="42">
        <v>30</v>
      </c>
      <c r="B31" s="42" t="s">
        <v>28365</v>
      </c>
      <c r="C31" s="42">
        <v>13877422.82</v>
      </c>
      <c r="D31" s="42">
        <v>5878551.7199999997</v>
      </c>
      <c r="E31" s="42">
        <v>7998871.0999999996</v>
      </c>
      <c r="F31" s="44">
        <v>2.86</v>
      </c>
      <c r="G31" s="22"/>
    </row>
    <row r="32" spans="1:7" ht="13" x14ac:dyDescent="0.15">
      <c r="A32" s="42">
        <v>31</v>
      </c>
      <c r="B32" s="42" t="s">
        <v>28366</v>
      </c>
      <c r="C32" s="42">
        <v>9254614.3399999999</v>
      </c>
      <c r="D32" s="42">
        <v>4249498.21</v>
      </c>
      <c r="E32" s="42">
        <v>5005116.13</v>
      </c>
      <c r="F32" s="44">
        <v>5.91</v>
      </c>
      <c r="G32" s="22"/>
    </row>
    <row r="33" spans="1:7" ht="13" x14ac:dyDescent="0.15">
      <c r="A33" s="42">
        <v>32</v>
      </c>
      <c r="B33" s="42" t="s">
        <v>29238</v>
      </c>
      <c r="C33" s="42">
        <v>7028879.6100000003</v>
      </c>
      <c r="D33" s="42">
        <v>2870972.65</v>
      </c>
      <c r="E33" s="42">
        <v>4157906.96</v>
      </c>
      <c r="F33" s="44">
        <v>3.56</v>
      </c>
      <c r="G33" s="22"/>
    </row>
    <row r="34" spans="1:7" ht="13" x14ac:dyDescent="0.15">
      <c r="A34" s="42">
        <v>33</v>
      </c>
      <c r="B34" s="42" t="s">
        <v>28367</v>
      </c>
      <c r="C34" s="42">
        <v>7361115.8600000003</v>
      </c>
      <c r="D34" s="42">
        <v>4029599.52</v>
      </c>
      <c r="E34" s="42">
        <v>3331516.34</v>
      </c>
      <c r="F34" s="44">
        <v>4.6900000000000004</v>
      </c>
      <c r="G34" s="22"/>
    </row>
    <row r="35" spans="1:7" ht="13" x14ac:dyDescent="0.15">
      <c r="A35" s="42">
        <v>34</v>
      </c>
      <c r="B35" s="42" t="s">
        <v>28368</v>
      </c>
      <c r="C35" s="42">
        <v>9451942.9800000004</v>
      </c>
      <c r="D35" s="42">
        <v>1878113.23</v>
      </c>
      <c r="E35" s="42">
        <v>7573829.75</v>
      </c>
      <c r="F35" s="44">
        <v>3.39</v>
      </c>
      <c r="G35" s="22"/>
    </row>
    <row r="36" spans="1:7" ht="13" x14ac:dyDescent="0.15">
      <c r="A36" s="42">
        <v>35</v>
      </c>
      <c r="B36" s="42" t="s">
        <v>29239</v>
      </c>
      <c r="C36" s="42">
        <v>9001179.9100000001</v>
      </c>
      <c r="D36" s="42">
        <v>5480069.1200000001</v>
      </c>
      <c r="E36" s="42">
        <v>3521110.79</v>
      </c>
      <c r="F36" s="44">
        <v>4.3899999999999997</v>
      </c>
      <c r="G36" s="22"/>
    </row>
    <row r="37" spans="1:7" ht="13" x14ac:dyDescent="0.15">
      <c r="A37" s="42">
        <v>36</v>
      </c>
      <c r="B37" s="42" t="s">
        <v>28369</v>
      </c>
      <c r="C37" s="42">
        <v>11088335.91</v>
      </c>
      <c r="D37" s="42">
        <v>4635276.43</v>
      </c>
      <c r="E37" s="42">
        <v>6453059.4800000004</v>
      </c>
      <c r="F37" s="44">
        <v>4.92</v>
      </c>
      <c r="G37" s="22"/>
    </row>
    <row r="38" spans="1:7" ht="13" x14ac:dyDescent="0.15">
      <c r="A38" s="42">
        <v>37</v>
      </c>
      <c r="B38" s="42" t="s">
        <v>29240</v>
      </c>
      <c r="C38" s="42">
        <v>8442981.8900000006</v>
      </c>
      <c r="D38" s="42">
        <v>4760361.8600000003</v>
      </c>
      <c r="E38" s="42">
        <v>3682620.03</v>
      </c>
      <c r="F38" s="44">
        <v>3.91</v>
      </c>
      <c r="G38" s="22"/>
    </row>
    <row r="39" spans="1:7" ht="13" x14ac:dyDescent="0.15">
      <c r="A39" s="42">
        <v>38</v>
      </c>
      <c r="B39" s="42" t="s">
        <v>29241</v>
      </c>
      <c r="C39" s="42">
        <v>8746450.9000000004</v>
      </c>
      <c r="D39" s="42">
        <v>4762319.4400000004</v>
      </c>
      <c r="E39" s="42">
        <v>3984131.46</v>
      </c>
      <c r="F39" s="44">
        <v>2.84</v>
      </c>
      <c r="G39" s="22"/>
    </row>
    <row r="40" spans="1:7" ht="13" x14ac:dyDescent="0.15">
      <c r="A40" s="42">
        <v>39</v>
      </c>
      <c r="B40" s="42" t="s">
        <v>28370</v>
      </c>
      <c r="C40" s="42">
        <v>11410628.359999999</v>
      </c>
      <c r="D40" s="42">
        <v>6196409.0199999996</v>
      </c>
      <c r="E40" s="42">
        <v>5214219.33</v>
      </c>
      <c r="F40" s="44">
        <v>3.75</v>
      </c>
      <c r="G40" s="22"/>
    </row>
    <row r="41" spans="1:7" ht="13" x14ac:dyDescent="0.15">
      <c r="A41" s="42">
        <v>40</v>
      </c>
      <c r="B41" s="42" t="s">
        <v>28371</v>
      </c>
      <c r="C41" s="42">
        <v>9423616.5199999996</v>
      </c>
      <c r="D41" s="42">
        <v>2248331.1800000002</v>
      </c>
      <c r="E41" s="42">
        <v>7175285.3300000001</v>
      </c>
      <c r="F41" s="44">
        <v>2.78</v>
      </c>
      <c r="G41" s="21"/>
    </row>
    <row r="42" spans="1:7" ht="13" x14ac:dyDescent="0.15">
      <c r="A42" s="42">
        <v>41</v>
      </c>
      <c r="B42" s="42" t="s">
        <v>28372</v>
      </c>
      <c r="C42" s="42">
        <v>7411035.4100000001</v>
      </c>
      <c r="D42" s="42">
        <v>5207963.99</v>
      </c>
      <c r="E42" s="42">
        <v>2203071.42</v>
      </c>
      <c r="F42" s="44">
        <v>4.91</v>
      </c>
      <c r="G42" s="21"/>
    </row>
    <row r="43" spans="1:7" ht="13" x14ac:dyDescent="0.15">
      <c r="A43" s="42">
        <v>42</v>
      </c>
      <c r="B43" s="42" t="s">
        <v>29242</v>
      </c>
      <c r="C43" s="42">
        <v>11205062.880000001</v>
      </c>
      <c r="D43" s="42">
        <v>4368200.09</v>
      </c>
      <c r="E43" s="42">
        <v>6836862.7800000003</v>
      </c>
      <c r="F43" s="44">
        <v>4.2</v>
      </c>
      <c r="G43" s="21"/>
    </row>
    <row r="44" spans="1:7" ht="13" x14ac:dyDescent="0.15">
      <c r="A44" s="42">
        <v>43</v>
      </c>
      <c r="B44" s="42" t="s">
        <v>28373</v>
      </c>
      <c r="C44" s="42">
        <v>7978332.2000000002</v>
      </c>
      <c r="D44" s="42">
        <v>4686573.62</v>
      </c>
      <c r="E44" s="42">
        <v>3291758.58</v>
      </c>
      <c r="F44" s="44">
        <v>3.07</v>
      </c>
      <c r="G44" s="21"/>
    </row>
    <row r="45" spans="1:7" ht="13" x14ac:dyDescent="0.15">
      <c r="A45" s="42">
        <v>44</v>
      </c>
      <c r="B45" s="42" t="s">
        <v>28374</v>
      </c>
      <c r="C45" s="42">
        <v>7346281.0099999998</v>
      </c>
      <c r="D45" s="42">
        <v>3298689.94</v>
      </c>
      <c r="E45" s="42">
        <v>4047591.06</v>
      </c>
      <c r="F45" s="44">
        <v>7.08</v>
      </c>
      <c r="G45" s="21"/>
    </row>
    <row r="46" spans="1:7" ht="13" x14ac:dyDescent="0.15">
      <c r="A46" s="42">
        <v>45</v>
      </c>
      <c r="B46" s="42" t="s">
        <v>28375</v>
      </c>
      <c r="C46" s="42">
        <v>9418302.7799999993</v>
      </c>
      <c r="D46" s="42">
        <v>7567232.7000000002</v>
      </c>
      <c r="E46" s="42">
        <v>1851070.07</v>
      </c>
      <c r="F46" s="44">
        <v>4.9400000000000004</v>
      </c>
      <c r="G46" s="21"/>
    </row>
    <row r="47" spans="1:7" ht="13" x14ac:dyDescent="0.15">
      <c r="A47" s="42">
        <v>46</v>
      </c>
      <c r="B47" s="42" t="s">
        <v>29243</v>
      </c>
      <c r="C47" s="42">
        <v>8365394.1299999999</v>
      </c>
      <c r="D47" s="42">
        <v>5976072.71</v>
      </c>
      <c r="E47" s="42">
        <v>2389321.42</v>
      </c>
      <c r="F47" s="44">
        <v>5.46</v>
      </c>
      <c r="G47" s="21"/>
    </row>
    <row r="48" spans="1:7" ht="13" x14ac:dyDescent="0.15">
      <c r="A48" s="42">
        <v>47</v>
      </c>
      <c r="B48" s="42" t="s">
        <v>28376</v>
      </c>
      <c r="C48" s="42">
        <v>7789730.1100000003</v>
      </c>
      <c r="D48" s="42">
        <v>2039850.33</v>
      </c>
      <c r="E48" s="42">
        <v>5749879.7800000003</v>
      </c>
      <c r="F48" s="44">
        <v>3.32</v>
      </c>
      <c r="G48" s="21"/>
    </row>
    <row r="49" spans="1:7" ht="13" x14ac:dyDescent="0.15">
      <c r="A49" s="42">
        <v>48</v>
      </c>
      <c r="B49" s="42" t="s">
        <v>28377</v>
      </c>
      <c r="C49" s="42">
        <v>6950148.2000000002</v>
      </c>
      <c r="D49" s="42">
        <v>4365512.46</v>
      </c>
      <c r="E49" s="42">
        <v>2584635.75</v>
      </c>
      <c r="F49" s="44">
        <v>4.88</v>
      </c>
      <c r="G49" s="21"/>
    </row>
    <row r="50" spans="1:7" ht="13" x14ac:dyDescent="0.15">
      <c r="A50" s="42">
        <v>49</v>
      </c>
      <c r="B50" s="42" t="s">
        <v>28378</v>
      </c>
      <c r="C50" s="42">
        <v>8984621.3100000005</v>
      </c>
      <c r="D50" s="42">
        <v>6227869.4000000004</v>
      </c>
      <c r="E50" s="42">
        <v>2756751.91</v>
      </c>
      <c r="F50" s="44">
        <v>2.64</v>
      </c>
      <c r="G50" s="21"/>
    </row>
    <row r="51" spans="1:7" ht="13" x14ac:dyDescent="0.15">
      <c r="A51" s="42">
        <v>50</v>
      </c>
      <c r="B51" s="42" t="s">
        <v>28379</v>
      </c>
      <c r="C51" s="42">
        <v>6104274.9000000004</v>
      </c>
      <c r="D51" s="42">
        <v>5135359.2300000004</v>
      </c>
      <c r="E51" s="42">
        <v>968915.67</v>
      </c>
      <c r="F51" s="44">
        <v>4.0599999999999996</v>
      </c>
      <c r="G51" s="21"/>
    </row>
    <row r="52" spans="1:7" ht="13" x14ac:dyDescent="0.15">
      <c r="A52" s="42">
        <v>51</v>
      </c>
      <c r="B52" s="42" t="s">
        <v>28380</v>
      </c>
      <c r="C52" s="42">
        <v>10878836.689999999</v>
      </c>
      <c r="D52" s="42">
        <v>3974483.24</v>
      </c>
      <c r="E52" s="42">
        <v>6904353.4500000002</v>
      </c>
      <c r="F52" s="44">
        <v>5.84</v>
      </c>
      <c r="G52" s="21"/>
    </row>
    <row r="53" spans="1:7" ht="13" x14ac:dyDescent="0.15">
      <c r="A53" s="42">
        <v>52</v>
      </c>
      <c r="B53" s="42" t="s">
        <v>29244</v>
      </c>
      <c r="C53" s="42">
        <v>10345434.51</v>
      </c>
      <c r="D53" s="42">
        <v>4113501.81</v>
      </c>
      <c r="E53" s="42">
        <v>6231932.7000000002</v>
      </c>
      <c r="F53" s="44">
        <v>2.78</v>
      </c>
      <c r="G53" s="21"/>
    </row>
    <row r="54" spans="1:7" ht="13" x14ac:dyDescent="0.15">
      <c r="A54" s="42">
        <v>53</v>
      </c>
      <c r="B54" s="42" t="s">
        <v>28381</v>
      </c>
      <c r="C54" s="42">
        <v>6732003.3799999999</v>
      </c>
      <c r="D54" s="42">
        <v>7459279.2000000002</v>
      </c>
      <c r="E54" s="42">
        <v>-727275.81</v>
      </c>
      <c r="F54" s="44">
        <v>2.5099999999999998</v>
      </c>
      <c r="G54" s="21"/>
    </row>
    <row r="55" spans="1:7" ht="13" x14ac:dyDescent="0.15">
      <c r="A55" s="42">
        <v>54</v>
      </c>
      <c r="B55" s="42" t="s">
        <v>28382</v>
      </c>
      <c r="C55" s="42">
        <v>9304479.8100000005</v>
      </c>
      <c r="D55" s="42">
        <v>7019973.1200000001</v>
      </c>
      <c r="E55" s="42">
        <v>2284506.69</v>
      </c>
      <c r="F55" s="44">
        <v>3.53</v>
      </c>
      <c r="G55" s="21"/>
    </row>
    <row r="56" spans="1:7" ht="13" x14ac:dyDescent="0.15">
      <c r="A56" s="42">
        <v>55</v>
      </c>
      <c r="B56" s="42" t="s">
        <v>28383</v>
      </c>
      <c r="C56" s="42">
        <v>9849066.9800000004</v>
      </c>
      <c r="D56" s="42">
        <v>1454546.35</v>
      </c>
      <c r="E56" s="42">
        <v>8394520.6300000008</v>
      </c>
      <c r="F56" s="44">
        <v>3.9</v>
      </c>
      <c r="G56" s="21"/>
    </row>
    <row r="57" spans="1:7" ht="13" x14ac:dyDescent="0.15">
      <c r="A57" s="42">
        <v>56</v>
      </c>
      <c r="B57" s="42" t="s">
        <v>29245</v>
      </c>
      <c r="C57" s="42">
        <v>9785981.5999999996</v>
      </c>
      <c r="D57" s="42">
        <v>2910756.2</v>
      </c>
      <c r="E57" s="42">
        <v>6875225.3899999997</v>
      </c>
      <c r="F57" s="44">
        <v>4.29</v>
      </c>
      <c r="G57" s="21"/>
    </row>
    <row r="58" spans="1:7" ht="13" x14ac:dyDescent="0.15">
      <c r="A58" s="42">
        <v>57</v>
      </c>
      <c r="B58" s="42" t="s">
        <v>28384</v>
      </c>
      <c r="C58" s="42">
        <v>12159972.52</v>
      </c>
      <c r="D58" s="42">
        <v>4909604.34</v>
      </c>
      <c r="E58" s="42">
        <v>7250368.1799999997</v>
      </c>
      <c r="F58" s="44">
        <v>4.2699999999999996</v>
      </c>
      <c r="G58" s="21"/>
    </row>
    <row r="59" spans="1:7" ht="13" x14ac:dyDescent="0.15">
      <c r="A59" s="42">
        <v>58</v>
      </c>
      <c r="B59" s="42" t="s">
        <v>28385</v>
      </c>
      <c r="C59" s="42">
        <v>10800718.18</v>
      </c>
      <c r="D59" s="42">
        <v>5731820.1399999997</v>
      </c>
      <c r="E59" s="42">
        <v>5068898.05</v>
      </c>
      <c r="F59" s="44">
        <v>4.18</v>
      </c>
      <c r="G59" s="21"/>
    </row>
    <row r="60" spans="1:7" ht="13" x14ac:dyDescent="0.15">
      <c r="A60" s="42">
        <v>59</v>
      </c>
      <c r="B60" s="42" t="s">
        <v>29246</v>
      </c>
      <c r="C60" s="42">
        <v>8069233.1100000003</v>
      </c>
      <c r="D60" s="42">
        <v>6229960.4400000004</v>
      </c>
      <c r="E60" s="42">
        <v>1839272.67</v>
      </c>
      <c r="F60" s="44">
        <v>2.39</v>
      </c>
      <c r="G60" s="21"/>
    </row>
    <row r="61" spans="1:7" ht="13" x14ac:dyDescent="0.15">
      <c r="A61" s="42">
        <v>60</v>
      </c>
      <c r="B61" s="42" t="s">
        <v>28386</v>
      </c>
      <c r="C61" s="42">
        <v>10515556.67</v>
      </c>
      <c r="D61" s="42">
        <v>6439383.96</v>
      </c>
      <c r="E61" s="42">
        <v>4076172.71</v>
      </c>
      <c r="F61" s="44">
        <v>4.08</v>
      </c>
      <c r="G61" s="21"/>
    </row>
    <row r="62" spans="1:7" ht="13" x14ac:dyDescent="0.15">
      <c r="A62" s="42">
        <v>61</v>
      </c>
      <c r="B62" s="42" t="s">
        <v>28387</v>
      </c>
      <c r="C62" s="42">
        <v>5653904.8499999996</v>
      </c>
      <c r="D62" s="42">
        <v>6877747.3099999996</v>
      </c>
      <c r="E62" s="42">
        <v>-1223842.47</v>
      </c>
      <c r="F62" s="44">
        <v>5.93</v>
      </c>
      <c r="G62" s="21"/>
    </row>
    <row r="63" spans="1:7" ht="13" x14ac:dyDescent="0.15">
      <c r="A63" s="42">
        <v>62</v>
      </c>
      <c r="B63" s="42" t="s">
        <v>28388</v>
      </c>
      <c r="C63" s="42">
        <v>6231275.3799999999</v>
      </c>
      <c r="D63" s="42">
        <v>2388520.65</v>
      </c>
      <c r="E63" s="42">
        <v>3842754.72</v>
      </c>
      <c r="F63" s="44">
        <v>5.42</v>
      </c>
      <c r="G63" s="21"/>
    </row>
    <row r="64" spans="1:7" ht="13" x14ac:dyDescent="0.15">
      <c r="A64" s="42">
        <v>63</v>
      </c>
      <c r="B64" s="42" t="s">
        <v>28389</v>
      </c>
      <c r="C64" s="42">
        <v>10212233.26</v>
      </c>
      <c r="D64" s="42">
        <v>394322.96</v>
      </c>
      <c r="E64" s="42">
        <v>9817910.3000000007</v>
      </c>
      <c r="F64" s="44">
        <v>1.75</v>
      </c>
      <c r="G64" s="21"/>
    </row>
    <row r="65" spans="1:7" ht="13" x14ac:dyDescent="0.15">
      <c r="A65" s="42">
        <v>64</v>
      </c>
      <c r="B65" s="42" t="s">
        <v>28390</v>
      </c>
      <c r="C65" s="42">
        <v>6811167.8200000003</v>
      </c>
      <c r="D65" s="42">
        <v>3560343.36</v>
      </c>
      <c r="E65" s="42">
        <v>3250824.47</v>
      </c>
      <c r="F65" s="44">
        <v>4.04</v>
      </c>
      <c r="G65" s="21"/>
    </row>
    <row r="66" spans="1:7" ht="13" x14ac:dyDescent="0.15">
      <c r="A66" s="42">
        <v>65</v>
      </c>
      <c r="B66" s="42" t="s">
        <v>28391</v>
      </c>
      <c r="C66" s="42">
        <v>10609755.550000001</v>
      </c>
      <c r="D66" s="42">
        <v>963095.57</v>
      </c>
      <c r="E66" s="42">
        <v>9646659.9800000004</v>
      </c>
      <c r="F66" s="44">
        <v>2.29</v>
      </c>
      <c r="G66" s="21"/>
    </row>
    <row r="67" spans="1:7" ht="13" x14ac:dyDescent="0.15">
      <c r="A67" s="42">
        <v>66</v>
      </c>
      <c r="B67" s="42" t="s">
        <v>28392</v>
      </c>
      <c r="C67" s="42">
        <v>10141817.380000001</v>
      </c>
      <c r="D67" s="42">
        <v>2394135.2799999998</v>
      </c>
      <c r="E67" s="42">
        <v>7747682.0999999996</v>
      </c>
      <c r="F67" s="44">
        <v>4.2699999999999996</v>
      </c>
      <c r="G67" s="21"/>
    </row>
    <row r="68" spans="1:7" ht="13" x14ac:dyDescent="0.15">
      <c r="A68" s="42">
        <v>67</v>
      </c>
      <c r="B68" s="42" t="s">
        <v>28393</v>
      </c>
      <c r="C68" s="42">
        <v>8165222.3600000003</v>
      </c>
      <c r="D68" s="42">
        <v>810126.13</v>
      </c>
      <c r="E68" s="42">
        <v>7355096.2400000002</v>
      </c>
      <c r="F68" s="44">
        <v>4.87</v>
      </c>
      <c r="G68" s="21"/>
    </row>
    <row r="69" spans="1:7" ht="13" x14ac:dyDescent="0.15">
      <c r="A69" s="42">
        <v>68</v>
      </c>
      <c r="B69" s="42" t="s">
        <v>28394</v>
      </c>
      <c r="C69" s="42">
        <v>12504779.59</v>
      </c>
      <c r="D69" s="42">
        <v>4682545.07</v>
      </c>
      <c r="E69" s="42">
        <v>7822234.5199999996</v>
      </c>
      <c r="F69" s="44">
        <v>4.0599999999999996</v>
      </c>
      <c r="G69" s="21"/>
    </row>
    <row r="70" spans="1:7" ht="13" x14ac:dyDescent="0.15">
      <c r="A70" s="42">
        <v>69</v>
      </c>
      <c r="B70" s="42" t="s">
        <v>29247</v>
      </c>
      <c r="C70" s="42">
        <v>10421179.609999999</v>
      </c>
      <c r="D70" s="42">
        <v>374815.55</v>
      </c>
      <c r="E70" s="42">
        <v>10046364.060000001</v>
      </c>
      <c r="F70" s="44">
        <v>4.3</v>
      </c>
      <c r="G70" s="21"/>
    </row>
    <row r="71" spans="1:7" ht="13" x14ac:dyDescent="0.15">
      <c r="A71" s="42">
        <v>70</v>
      </c>
      <c r="B71" s="42" t="s">
        <v>29248</v>
      </c>
      <c r="C71" s="42">
        <v>6595798.2000000002</v>
      </c>
      <c r="D71" s="42">
        <v>4917351.4400000004</v>
      </c>
      <c r="E71" s="42">
        <v>1678446.76</v>
      </c>
      <c r="F71" s="44">
        <v>4.95</v>
      </c>
      <c r="G71" s="21"/>
    </row>
    <row r="72" spans="1:7" ht="13" x14ac:dyDescent="0.15">
      <c r="A72" s="42">
        <v>71</v>
      </c>
      <c r="B72" s="42" t="s">
        <v>28395</v>
      </c>
      <c r="C72" s="42">
        <v>12433990.84</v>
      </c>
      <c r="D72" s="42">
        <v>1149020.18</v>
      </c>
      <c r="E72" s="42">
        <v>11284970.65</v>
      </c>
      <c r="F72" s="44">
        <v>3.61</v>
      </c>
      <c r="G72" s="21"/>
    </row>
    <row r="73" spans="1:7" ht="13" x14ac:dyDescent="0.15">
      <c r="A73" s="42">
        <v>72</v>
      </c>
      <c r="B73" s="42" t="s">
        <v>29226</v>
      </c>
      <c r="C73" s="42">
        <v>8822676.6199999992</v>
      </c>
      <c r="D73" s="42">
        <v>714458.56</v>
      </c>
      <c r="E73" s="42">
        <v>8108218.0599999996</v>
      </c>
      <c r="F73" s="44">
        <v>2.98</v>
      </c>
      <c r="G73" s="21"/>
    </row>
    <row r="74" spans="1:7" ht="13" x14ac:dyDescent="0.15">
      <c r="A74" s="42">
        <v>73</v>
      </c>
      <c r="B74" s="42" t="s">
        <v>28396</v>
      </c>
      <c r="C74" s="42">
        <v>9772570.0199999996</v>
      </c>
      <c r="D74" s="42">
        <v>3685640.13</v>
      </c>
      <c r="E74" s="42">
        <v>6086929.8899999997</v>
      </c>
      <c r="F74" s="44">
        <v>4.5999999999999996</v>
      </c>
      <c r="G74" s="21"/>
    </row>
    <row r="75" spans="1:7" ht="13" x14ac:dyDescent="0.15">
      <c r="A75" s="42">
        <v>74</v>
      </c>
      <c r="B75" s="42" t="s">
        <v>28397</v>
      </c>
      <c r="C75" s="42">
        <v>7403632.8799999999</v>
      </c>
      <c r="D75" s="42">
        <v>667051.04</v>
      </c>
      <c r="E75" s="42">
        <v>6736581.8499999996</v>
      </c>
      <c r="F75" s="44">
        <v>2.87</v>
      </c>
      <c r="G75" s="21"/>
    </row>
    <row r="76" spans="1:7" ht="13" x14ac:dyDescent="0.15">
      <c r="A76" s="42">
        <v>75</v>
      </c>
      <c r="B76" s="42" t="s">
        <v>28398</v>
      </c>
      <c r="C76" s="42">
        <v>5627074.0999999996</v>
      </c>
      <c r="D76" s="42">
        <v>1693553.34</v>
      </c>
      <c r="E76" s="42">
        <v>3933520.76</v>
      </c>
      <c r="F76" s="44">
        <v>6.2</v>
      </c>
      <c r="G76" s="21"/>
    </row>
    <row r="77" spans="1:7" ht="13" x14ac:dyDescent="0.15">
      <c r="A77" s="42">
        <v>76</v>
      </c>
      <c r="B77" s="42" t="s">
        <v>28399</v>
      </c>
      <c r="C77" s="42">
        <v>12127884.73</v>
      </c>
      <c r="D77" s="42">
        <v>3971036.33</v>
      </c>
      <c r="E77" s="42">
        <v>8156848.4000000004</v>
      </c>
      <c r="F77" s="44">
        <v>5.2</v>
      </c>
      <c r="G77" s="21"/>
    </row>
    <row r="78" spans="1:7" ht="13" x14ac:dyDescent="0.15">
      <c r="A78" s="42">
        <v>77</v>
      </c>
      <c r="B78" s="42" t="s">
        <v>29249</v>
      </c>
      <c r="C78" s="42">
        <v>8374282.5499999998</v>
      </c>
      <c r="D78" s="42">
        <v>2857915.66</v>
      </c>
      <c r="E78" s="42">
        <v>5516366.8899999997</v>
      </c>
      <c r="F78" s="44">
        <v>3.34</v>
      </c>
      <c r="G78" s="21"/>
    </row>
    <row r="79" spans="1:7" ht="13" x14ac:dyDescent="0.15">
      <c r="A79" s="42">
        <v>78</v>
      </c>
      <c r="B79" s="42" t="s">
        <v>28400</v>
      </c>
      <c r="C79" s="42">
        <v>8396546.0099999998</v>
      </c>
      <c r="D79" s="42">
        <v>1851054.22</v>
      </c>
      <c r="E79" s="42">
        <v>6545491.79</v>
      </c>
      <c r="F79" s="44">
        <v>4.17</v>
      </c>
      <c r="G79" s="21"/>
    </row>
    <row r="80" spans="1:7" ht="13" x14ac:dyDescent="0.15">
      <c r="A80" s="42">
        <v>79</v>
      </c>
      <c r="B80" s="42" t="s">
        <v>28401</v>
      </c>
      <c r="C80" s="42">
        <v>11022415.109999999</v>
      </c>
      <c r="D80" s="42">
        <v>1810515.81</v>
      </c>
      <c r="E80" s="42">
        <v>9211899.3000000007</v>
      </c>
      <c r="F80" s="44">
        <v>4.41</v>
      </c>
      <c r="G80" s="21"/>
    </row>
    <row r="81" spans="1:7" ht="13" x14ac:dyDescent="0.15">
      <c r="A81" s="42">
        <v>80</v>
      </c>
      <c r="B81" s="42" t="s">
        <v>29250</v>
      </c>
      <c r="C81" s="42">
        <v>7153439.8200000003</v>
      </c>
      <c r="D81" s="42">
        <v>4445885.4800000004</v>
      </c>
      <c r="E81" s="42">
        <v>2707554.34</v>
      </c>
      <c r="F81" s="44">
        <v>5.57</v>
      </c>
      <c r="G81" s="21"/>
    </row>
    <row r="82" spans="1:7" ht="13" x14ac:dyDescent="0.15">
      <c r="A82" s="42">
        <v>81</v>
      </c>
      <c r="B82" s="42" t="s">
        <v>29251</v>
      </c>
      <c r="C82" s="42">
        <v>12919390.75</v>
      </c>
      <c r="D82" s="42">
        <v>3666990</v>
      </c>
      <c r="E82" s="42">
        <v>9252400.75</v>
      </c>
      <c r="F82" s="44">
        <v>3.44</v>
      </c>
      <c r="G82" s="21"/>
    </row>
    <row r="83" spans="1:7" ht="13" x14ac:dyDescent="0.15">
      <c r="A83" s="42">
        <v>82</v>
      </c>
      <c r="B83" s="42" t="s">
        <v>28402</v>
      </c>
      <c r="C83" s="42">
        <v>12658909.939999999</v>
      </c>
      <c r="D83" s="42">
        <v>4501132.9800000004</v>
      </c>
      <c r="E83" s="42">
        <v>8157776.96</v>
      </c>
      <c r="F83" s="44">
        <v>3.43</v>
      </c>
      <c r="G83" s="21"/>
    </row>
    <row r="84" spans="1:7" ht="13" x14ac:dyDescent="0.15">
      <c r="A84" s="42">
        <v>83</v>
      </c>
      <c r="B84" s="42" t="s">
        <v>29252</v>
      </c>
      <c r="C84" s="42">
        <v>7732190.1200000001</v>
      </c>
      <c r="D84" s="42">
        <v>4437654.7</v>
      </c>
      <c r="E84" s="42">
        <v>3294535.42</v>
      </c>
      <c r="F84" s="44">
        <v>2.5499999999999998</v>
      </c>
      <c r="G84" s="21"/>
    </row>
    <row r="85" spans="1:7" ht="13" x14ac:dyDescent="0.15">
      <c r="A85" s="42">
        <v>84</v>
      </c>
      <c r="B85" s="42" t="s">
        <v>28403</v>
      </c>
      <c r="C85" s="42">
        <v>11642542.58</v>
      </c>
      <c r="D85" s="42">
        <v>4781279.6500000004</v>
      </c>
      <c r="E85" s="42">
        <v>6861262.9299999997</v>
      </c>
      <c r="F85" s="44">
        <v>5.91</v>
      </c>
      <c r="G85" s="21"/>
    </row>
    <row r="86" spans="1:7" ht="13" x14ac:dyDescent="0.15">
      <c r="A86" s="42">
        <v>85</v>
      </c>
      <c r="B86" s="42" t="s">
        <v>28404</v>
      </c>
      <c r="C86" s="42">
        <v>9235777.0299999993</v>
      </c>
      <c r="D86" s="42">
        <v>3361789.98</v>
      </c>
      <c r="E86" s="42">
        <v>5873987.04</v>
      </c>
      <c r="F86" s="44">
        <v>3.21</v>
      </c>
      <c r="G86" s="21"/>
    </row>
    <row r="87" spans="1:7" ht="13" x14ac:dyDescent="0.15">
      <c r="A87" s="42">
        <v>86</v>
      </c>
      <c r="B87" s="42" t="s">
        <v>28405</v>
      </c>
      <c r="C87" s="42">
        <v>10339863.42</v>
      </c>
      <c r="D87" s="42">
        <v>3415311.67</v>
      </c>
      <c r="E87" s="42">
        <v>6924551.75</v>
      </c>
      <c r="F87" s="44">
        <v>5.19</v>
      </c>
      <c r="G87" s="21"/>
    </row>
    <row r="88" spans="1:7" ht="13" x14ac:dyDescent="0.15">
      <c r="A88" s="42">
        <v>87</v>
      </c>
      <c r="B88" s="42" t="s">
        <v>28406</v>
      </c>
      <c r="C88" s="42">
        <v>9898287.8100000005</v>
      </c>
      <c r="D88" s="42">
        <v>5885438.8499999996</v>
      </c>
      <c r="E88" s="42">
        <v>4012848.97</v>
      </c>
      <c r="F88" s="44">
        <v>5.34</v>
      </c>
      <c r="G88" s="21"/>
    </row>
    <row r="89" spans="1:7" ht="13" x14ac:dyDescent="0.15">
      <c r="A89" s="42">
        <v>88</v>
      </c>
      <c r="B89" s="42" t="s">
        <v>28407</v>
      </c>
      <c r="C89" s="42">
        <v>9738857.5</v>
      </c>
      <c r="D89" s="42">
        <v>4398322.8</v>
      </c>
      <c r="E89" s="42">
        <v>5340534.6900000004</v>
      </c>
      <c r="F89" s="44">
        <v>3.35</v>
      </c>
      <c r="G89" s="21"/>
    </row>
    <row r="90" spans="1:7" ht="13" x14ac:dyDescent="0.15">
      <c r="A90" s="42">
        <v>89</v>
      </c>
      <c r="B90" s="42" t="s">
        <v>29253</v>
      </c>
      <c r="C90" s="42">
        <v>9621470.8499999996</v>
      </c>
      <c r="D90" s="42">
        <v>4759243.3600000003</v>
      </c>
      <c r="E90" s="42">
        <v>4862227.4800000004</v>
      </c>
      <c r="F90" s="44">
        <v>3.95</v>
      </c>
      <c r="G90" s="21"/>
    </row>
    <row r="91" spans="1:7" ht="13" x14ac:dyDescent="0.15">
      <c r="A91" s="42">
        <v>90</v>
      </c>
      <c r="B91" s="42" t="s">
        <v>28408</v>
      </c>
      <c r="C91" s="42">
        <v>8027657.6200000001</v>
      </c>
      <c r="D91" s="42">
        <v>5221158.42</v>
      </c>
      <c r="E91" s="42">
        <v>2806499.2</v>
      </c>
      <c r="F91" s="44">
        <v>3.53</v>
      </c>
      <c r="G91" s="21"/>
    </row>
    <row r="92" spans="1:7" ht="13" x14ac:dyDescent="0.15">
      <c r="A92" s="42">
        <v>91</v>
      </c>
      <c r="B92" s="42" t="s">
        <v>28409</v>
      </c>
      <c r="C92" s="42">
        <v>10603211.16</v>
      </c>
      <c r="D92" s="42">
        <v>6075481.8600000003</v>
      </c>
      <c r="E92" s="42">
        <v>4527729.3</v>
      </c>
      <c r="F92" s="44">
        <v>4.16</v>
      </c>
      <c r="G92" s="21"/>
    </row>
    <row r="93" spans="1:7" ht="13" x14ac:dyDescent="0.15">
      <c r="A93" s="42">
        <v>92</v>
      </c>
      <c r="B93" s="42" t="s">
        <v>28410</v>
      </c>
      <c r="C93" s="42">
        <v>5424720.25</v>
      </c>
      <c r="D93" s="42">
        <v>461975.12</v>
      </c>
      <c r="E93" s="42">
        <v>4962745.12</v>
      </c>
      <c r="F93" s="44">
        <v>4.7699999999999996</v>
      </c>
      <c r="G93" s="21"/>
    </row>
    <row r="94" spans="1:7" ht="13" x14ac:dyDescent="0.15">
      <c r="A94" s="42">
        <v>93</v>
      </c>
      <c r="B94" s="42" t="s">
        <v>28411</v>
      </c>
      <c r="C94" s="42">
        <v>10795732.710000001</v>
      </c>
      <c r="D94" s="42">
        <v>821994.15</v>
      </c>
      <c r="E94" s="42">
        <v>9973738.5600000005</v>
      </c>
      <c r="F94" s="44">
        <v>5.08</v>
      </c>
      <c r="G94" s="21"/>
    </row>
    <row r="95" spans="1:7" ht="13" x14ac:dyDescent="0.15">
      <c r="A95" s="42">
        <v>94</v>
      </c>
      <c r="B95" s="42" t="s">
        <v>28412</v>
      </c>
      <c r="C95" s="42">
        <v>6598854.1200000001</v>
      </c>
      <c r="D95" s="42">
        <v>4602001.84</v>
      </c>
      <c r="E95" s="42">
        <v>1996852.29</v>
      </c>
      <c r="F95" s="44">
        <v>3.56</v>
      </c>
      <c r="G95" s="21"/>
    </row>
    <row r="96" spans="1:7" ht="13" x14ac:dyDescent="0.15">
      <c r="A96" s="42">
        <v>95</v>
      </c>
      <c r="B96" s="42" t="s">
        <v>28413</v>
      </c>
      <c r="C96" s="42">
        <v>7543695.4199999999</v>
      </c>
      <c r="D96" s="42">
        <v>6561021.3200000003</v>
      </c>
      <c r="E96" s="42">
        <v>982674.11</v>
      </c>
      <c r="F96" s="44">
        <v>3.39</v>
      </c>
      <c r="G96" s="21"/>
    </row>
    <row r="97" spans="1:7" ht="13" x14ac:dyDescent="0.15">
      <c r="A97" s="42">
        <v>96</v>
      </c>
      <c r="B97" s="42" t="s">
        <v>28414</v>
      </c>
      <c r="C97" s="42">
        <v>11374342.890000001</v>
      </c>
      <c r="D97" s="42">
        <v>4273206.7699999996</v>
      </c>
      <c r="E97" s="42">
        <v>7101136.1200000001</v>
      </c>
      <c r="F97" s="44">
        <v>3.62</v>
      </c>
      <c r="G97" s="21"/>
    </row>
    <row r="98" spans="1:7" ht="13" x14ac:dyDescent="0.15">
      <c r="A98" s="42">
        <v>97</v>
      </c>
      <c r="B98" s="42" t="s">
        <v>29254</v>
      </c>
      <c r="C98" s="42">
        <v>6918289.6200000001</v>
      </c>
      <c r="D98" s="42">
        <v>6344371.9699999997</v>
      </c>
      <c r="E98" s="42">
        <v>573917.65</v>
      </c>
      <c r="F98" s="44">
        <v>1.84</v>
      </c>
      <c r="G98" s="21"/>
    </row>
    <row r="99" spans="1:7" ht="13" x14ac:dyDescent="0.15">
      <c r="A99" s="42">
        <v>98</v>
      </c>
      <c r="B99" s="42" t="s">
        <v>29255</v>
      </c>
      <c r="C99" s="42">
        <v>10757723.779999999</v>
      </c>
      <c r="D99" s="42">
        <v>4782077.4400000004</v>
      </c>
      <c r="E99" s="42">
        <v>5975646.3399999999</v>
      </c>
      <c r="F99" s="44">
        <v>2.61</v>
      </c>
      <c r="G99" s="21"/>
    </row>
    <row r="100" spans="1:7" ht="13" x14ac:dyDescent="0.15">
      <c r="A100" s="42">
        <v>99</v>
      </c>
      <c r="B100" s="42" t="s">
        <v>28415</v>
      </c>
      <c r="C100" s="42">
        <v>6978994.6699999999</v>
      </c>
      <c r="D100" s="42">
        <v>4814151.66</v>
      </c>
      <c r="E100" s="42">
        <v>2164843.0099999998</v>
      </c>
      <c r="F100" s="44">
        <v>3.75</v>
      </c>
      <c r="G100" s="21"/>
    </row>
    <row r="101" spans="1:7" ht="13" x14ac:dyDescent="0.15">
      <c r="A101" s="42">
        <v>100</v>
      </c>
      <c r="B101" s="42" t="s">
        <v>29256</v>
      </c>
      <c r="C101" s="42">
        <v>8651649.3000000007</v>
      </c>
      <c r="D101" s="42">
        <v>1097352.73</v>
      </c>
      <c r="E101" s="42">
        <v>7554296.5700000003</v>
      </c>
      <c r="F101" s="44">
        <v>5.54</v>
      </c>
      <c r="G101" s="21"/>
    </row>
    <row r="102" spans="1:7" ht="13" x14ac:dyDescent="0.15">
      <c r="A102" s="42">
        <v>101</v>
      </c>
      <c r="B102" s="42" t="s">
        <v>28416</v>
      </c>
      <c r="C102" s="42">
        <v>5903763.3899999997</v>
      </c>
      <c r="D102" s="42">
        <v>5873665.8099999996</v>
      </c>
      <c r="E102" s="42">
        <v>30097.59</v>
      </c>
      <c r="F102" s="44">
        <v>4.95</v>
      </c>
      <c r="G102" s="21"/>
    </row>
    <row r="103" spans="1:7" ht="13" x14ac:dyDescent="0.15">
      <c r="A103" s="42">
        <v>102</v>
      </c>
      <c r="B103" s="42" t="s">
        <v>28417</v>
      </c>
      <c r="C103" s="42">
        <v>6036943.6399999997</v>
      </c>
      <c r="D103" s="42">
        <v>8837188.0800000001</v>
      </c>
      <c r="E103" s="42">
        <v>-2800244.43</v>
      </c>
      <c r="F103" s="44">
        <v>5.07</v>
      </c>
      <c r="G103" s="21"/>
    </row>
    <row r="104" spans="1:7" ht="13" x14ac:dyDescent="0.15">
      <c r="A104" s="42">
        <v>103</v>
      </c>
      <c r="B104" s="42" t="s">
        <v>29257</v>
      </c>
      <c r="C104" s="42">
        <v>6352466.04</v>
      </c>
      <c r="D104" s="42">
        <v>455581.1</v>
      </c>
      <c r="E104" s="42">
        <v>5896884.9400000004</v>
      </c>
      <c r="F104" s="44">
        <v>3.52</v>
      </c>
      <c r="G104" s="21"/>
    </row>
    <row r="105" spans="1:7" ht="13" x14ac:dyDescent="0.15">
      <c r="A105" s="42">
        <v>104</v>
      </c>
      <c r="B105" s="42" t="s">
        <v>29258</v>
      </c>
      <c r="C105" s="42">
        <v>11250184.220000001</v>
      </c>
      <c r="D105" s="42">
        <v>5912242.0499999998</v>
      </c>
      <c r="E105" s="42">
        <v>5337942.17</v>
      </c>
      <c r="F105" s="44">
        <v>4.3899999999999997</v>
      </c>
      <c r="G105" s="21"/>
    </row>
    <row r="106" spans="1:7" ht="13" x14ac:dyDescent="0.15">
      <c r="A106" s="42">
        <v>105</v>
      </c>
      <c r="B106" s="42" t="s">
        <v>28418</v>
      </c>
      <c r="C106" s="42">
        <v>8299901.3799999999</v>
      </c>
      <c r="D106" s="42">
        <v>4968473.88</v>
      </c>
      <c r="E106" s="42">
        <v>3331427.51</v>
      </c>
      <c r="F106" s="44">
        <v>3.75</v>
      </c>
      <c r="G106" s="21"/>
    </row>
    <row r="107" spans="1:7" ht="13" x14ac:dyDescent="0.15">
      <c r="A107" s="42">
        <v>106</v>
      </c>
      <c r="B107" s="42" t="s">
        <v>28419</v>
      </c>
      <c r="C107" s="42">
        <v>7723684.1500000004</v>
      </c>
      <c r="D107" s="42">
        <v>4498098.99</v>
      </c>
      <c r="E107" s="42">
        <v>3225585.15</v>
      </c>
      <c r="F107" s="44">
        <v>3.85</v>
      </c>
      <c r="G107" s="21"/>
    </row>
    <row r="108" spans="1:7" ht="13" x14ac:dyDescent="0.15">
      <c r="A108" s="42">
        <v>107</v>
      </c>
      <c r="B108" s="42" t="s">
        <v>28420</v>
      </c>
      <c r="C108" s="42">
        <v>2663591</v>
      </c>
      <c r="D108" s="42">
        <v>5507260.9800000004</v>
      </c>
      <c r="E108" s="42">
        <v>-2843669.98</v>
      </c>
      <c r="F108" s="44">
        <v>4.0599999999999996</v>
      </c>
      <c r="G108" s="21"/>
    </row>
    <row r="109" spans="1:7" ht="13" x14ac:dyDescent="0.15">
      <c r="A109" s="42">
        <v>108</v>
      </c>
      <c r="B109" s="42" t="s">
        <v>28421</v>
      </c>
      <c r="C109" s="42">
        <v>11442135.529999999</v>
      </c>
      <c r="D109" s="42">
        <v>5291056.0999999996</v>
      </c>
      <c r="E109" s="42">
        <v>6151079.4199999999</v>
      </c>
      <c r="F109" s="44">
        <v>3.57</v>
      </c>
      <c r="G109" s="21"/>
    </row>
    <row r="110" spans="1:7" ht="13" x14ac:dyDescent="0.15">
      <c r="A110" s="42">
        <v>109</v>
      </c>
      <c r="B110" s="42" t="s">
        <v>28422</v>
      </c>
      <c r="C110" s="42">
        <v>7685910.3099999996</v>
      </c>
      <c r="D110" s="42">
        <v>8350912.6900000004</v>
      </c>
      <c r="E110" s="42">
        <v>-665002.39</v>
      </c>
      <c r="F110" s="44">
        <v>3.95</v>
      </c>
      <c r="G110" s="21"/>
    </row>
    <row r="111" spans="1:7" ht="13" x14ac:dyDescent="0.15">
      <c r="A111" s="42">
        <v>110</v>
      </c>
      <c r="B111" s="42" t="s">
        <v>28423</v>
      </c>
      <c r="C111" s="42">
        <v>9605854.8200000003</v>
      </c>
      <c r="D111" s="42">
        <v>4632246.8</v>
      </c>
      <c r="E111" s="42">
        <v>4973608.0199999996</v>
      </c>
      <c r="F111" s="44">
        <v>3.34</v>
      </c>
      <c r="G111" s="21"/>
    </row>
    <row r="112" spans="1:7" ht="13" x14ac:dyDescent="0.15">
      <c r="A112" s="42">
        <v>111</v>
      </c>
      <c r="B112" s="42" t="s">
        <v>29233</v>
      </c>
      <c r="C112" s="42">
        <v>9445632.8100000005</v>
      </c>
      <c r="D112" s="42">
        <v>5162905.07</v>
      </c>
      <c r="E112" s="42">
        <v>4282727.74</v>
      </c>
      <c r="F112" s="44">
        <v>5.15</v>
      </c>
      <c r="G112" s="21"/>
    </row>
    <row r="113" spans="1:7" ht="13" x14ac:dyDescent="0.15">
      <c r="A113" s="42">
        <v>112</v>
      </c>
      <c r="B113" s="42" t="s">
        <v>28424</v>
      </c>
      <c r="C113" s="42">
        <v>8951130.8800000008</v>
      </c>
      <c r="D113" s="42">
        <v>4213650.34</v>
      </c>
      <c r="E113" s="42">
        <v>4737480.54</v>
      </c>
      <c r="F113" s="44">
        <v>5.26</v>
      </c>
      <c r="G113" s="21"/>
    </row>
    <row r="114" spans="1:7" ht="13" x14ac:dyDescent="0.15">
      <c r="A114" s="42">
        <v>113</v>
      </c>
      <c r="B114" s="42" t="s">
        <v>29259</v>
      </c>
      <c r="C114" s="42">
        <v>12214067.92</v>
      </c>
      <c r="D114" s="42">
        <v>1412141.65</v>
      </c>
      <c r="E114" s="42">
        <v>10801926.27</v>
      </c>
      <c r="F114" s="44">
        <v>5.95</v>
      </c>
      <c r="G114" s="21"/>
    </row>
    <row r="115" spans="1:7" ht="13" x14ac:dyDescent="0.15">
      <c r="A115" s="42">
        <v>114</v>
      </c>
      <c r="B115" s="42" t="s">
        <v>29260</v>
      </c>
      <c r="C115" s="42">
        <v>9362410.6999999993</v>
      </c>
      <c r="D115" s="42">
        <v>2544306.63</v>
      </c>
      <c r="E115" s="42">
        <v>6818104.0700000003</v>
      </c>
      <c r="F115" s="44">
        <v>2.5099999999999998</v>
      </c>
      <c r="G115" s="21"/>
    </row>
    <row r="116" spans="1:7" ht="13" x14ac:dyDescent="0.15">
      <c r="A116" s="42">
        <v>115</v>
      </c>
      <c r="B116" s="42" t="s">
        <v>28425</v>
      </c>
      <c r="C116" s="42">
        <v>7517506.5</v>
      </c>
      <c r="D116" s="42">
        <v>4304314.95</v>
      </c>
      <c r="E116" s="42">
        <v>3213191.55</v>
      </c>
      <c r="F116" s="44">
        <v>4.54</v>
      </c>
      <c r="G116" s="21"/>
    </row>
    <row r="117" spans="1:7" ht="13" x14ac:dyDescent="0.15">
      <c r="A117" s="42">
        <v>116</v>
      </c>
      <c r="B117" s="42" t="s">
        <v>28426</v>
      </c>
      <c r="C117" s="42">
        <v>9980590.7899999991</v>
      </c>
      <c r="D117" s="42">
        <v>6089129.6600000001</v>
      </c>
      <c r="E117" s="42">
        <v>3891461.12</v>
      </c>
      <c r="F117" s="44">
        <v>3.53</v>
      </c>
      <c r="G117" s="21"/>
    </row>
    <row r="118" spans="1:7" ht="13" x14ac:dyDescent="0.15">
      <c r="A118" s="42">
        <v>117</v>
      </c>
      <c r="B118" s="42" t="s">
        <v>28427</v>
      </c>
      <c r="C118" s="42">
        <v>9833219.75</v>
      </c>
      <c r="D118" s="42">
        <v>5667424.6900000004</v>
      </c>
      <c r="E118" s="42">
        <v>4165795.06</v>
      </c>
      <c r="F118" s="44">
        <v>3.88</v>
      </c>
      <c r="G118" s="21"/>
    </row>
    <row r="119" spans="1:7" ht="13" x14ac:dyDescent="0.15">
      <c r="A119" s="42">
        <v>118</v>
      </c>
      <c r="B119" s="42" t="s">
        <v>29261</v>
      </c>
      <c r="C119" s="42">
        <v>7201917.9400000004</v>
      </c>
      <c r="D119" s="42">
        <v>1155785.98</v>
      </c>
      <c r="E119" s="42">
        <v>6046131.96</v>
      </c>
      <c r="F119" s="44">
        <v>2.56</v>
      </c>
      <c r="G119" s="21"/>
    </row>
    <row r="120" spans="1:7" ht="13" x14ac:dyDescent="0.15">
      <c r="A120" s="42">
        <v>119</v>
      </c>
      <c r="B120" s="42" t="s">
        <v>28428</v>
      </c>
      <c r="C120" s="42">
        <v>9069261.6199999992</v>
      </c>
      <c r="D120" s="42">
        <v>5346509.16</v>
      </c>
      <c r="E120" s="42">
        <v>3722752.46</v>
      </c>
      <c r="F120" s="44">
        <v>3.84</v>
      </c>
      <c r="G120" s="21"/>
    </row>
    <row r="121" spans="1:7" ht="13" x14ac:dyDescent="0.15">
      <c r="A121" s="42">
        <v>120</v>
      </c>
      <c r="B121" s="42" t="s">
        <v>28429</v>
      </c>
      <c r="C121" s="42">
        <v>9802438.2699999996</v>
      </c>
      <c r="D121" s="42">
        <v>5568390.5099999998</v>
      </c>
      <c r="E121" s="42">
        <v>4234047.76</v>
      </c>
      <c r="F121" s="44">
        <v>4.5</v>
      </c>
      <c r="G121" s="21"/>
    </row>
    <row r="122" spans="1:7" ht="13" x14ac:dyDescent="0.15">
      <c r="A122" s="42">
        <v>121</v>
      </c>
      <c r="B122" s="42" t="s">
        <v>28430</v>
      </c>
      <c r="C122" s="42">
        <v>6071997.25</v>
      </c>
      <c r="D122" s="42">
        <v>4171805.47</v>
      </c>
      <c r="E122" s="42">
        <v>1900191.77</v>
      </c>
      <c r="F122" s="44">
        <v>4.0199999999999996</v>
      </c>
      <c r="G122" s="21"/>
    </row>
    <row r="123" spans="1:7" ht="13" x14ac:dyDescent="0.15">
      <c r="A123" s="42">
        <v>122</v>
      </c>
      <c r="B123" s="42" t="s">
        <v>28431</v>
      </c>
      <c r="C123" s="42">
        <v>4475874.04</v>
      </c>
      <c r="D123" s="42">
        <v>2054338.02</v>
      </c>
      <c r="E123" s="42">
        <v>2421536.02</v>
      </c>
      <c r="F123" s="44">
        <v>5.53</v>
      </c>
      <c r="G123" s="21"/>
    </row>
    <row r="124" spans="1:7" ht="13" x14ac:dyDescent="0.15">
      <c r="A124" s="42">
        <v>123</v>
      </c>
      <c r="B124" s="42" t="s">
        <v>28432</v>
      </c>
      <c r="C124" s="42">
        <v>8687894.7799999993</v>
      </c>
      <c r="D124" s="42">
        <v>5578394.6200000001</v>
      </c>
      <c r="E124" s="42">
        <v>3109500.16</v>
      </c>
      <c r="F124" s="44">
        <v>2.95</v>
      </c>
      <c r="G124" s="21"/>
    </row>
    <row r="125" spans="1:7" ht="13" x14ac:dyDescent="0.15">
      <c r="A125" s="42">
        <v>124</v>
      </c>
      <c r="B125" s="42" t="s">
        <v>28433</v>
      </c>
      <c r="C125" s="42">
        <v>8429576.8900000006</v>
      </c>
      <c r="D125" s="42">
        <v>7703651.9500000002</v>
      </c>
      <c r="E125" s="42">
        <v>725924.94</v>
      </c>
      <c r="F125" s="44">
        <v>3.69</v>
      </c>
      <c r="G125" s="21"/>
    </row>
    <row r="126" spans="1:7" ht="13" x14ac:dyDescent="0.15">
      <c r="A126" s="42">
        <v>125</v>
      </c>
      <c r="B126" s="42" t="s">
        <v>28434</v>
      </c>
      <c r="C126" s="42">
        <v>13118996.24</v>
      </c>
      <c r="D126" s="42">
        <v>8860686.0600000005</v>
      </c>
      <c r="E126" s="42">
        <v>4258310.18</v>
      </c>
      <c r="F126" s="44">
        <v>3.54</v>
      </c>
      <c r="G126" s="21"/>
    </row>
    <row r="127" spans="1:7" ht="13" x14ac:dyDescent="0.15">
      <c r="A127" s="42">
        <v>126</v>
      </c>
      <c r="B127" s="42" t="s">
        <v>28435</v>
      </c>
      <c r="C127" s="42">
        <v>7147362.9100000001</v>
      </c>
      <c r="D127" s="42">
        <v>7206339.8200000003</v>
      </c>
      <c r="E127" s="42">
        <v>-58976.91</v>
      </c>
      <c r="F127" s="44">
        <v>5.08</v>
      </c>
      <c r="G127" s="21"/>
    </row>
    <row r="128" spans="1:7" ht="13" x14ac:dyDescent="0.15">
      <c r="A128" s="42">
        <v>127</v>
      </c>
      <c r="B128" s="42" t="s">
        <v>28436</v>
      </c>
      <c r="C128" s="42">
        <v>9953758.9299999997</v>
      </c>
      <c r="D128" s="42">
        <v>4069680.82</v>
      </c>
      <c r="E128" s="42">
        <v>5884078.1100000003</v>
      </c>
      <c r="F128" s="44">
        <v>2.92</v>
      </c>
      <c r="G128" s="21"/>
    </row>
    <row r="129" spans="1:7" ht="13" x14ac:dyDescent="0.15">
      <c r="A129" s="42">
        <v>128</v>
      </c>
      <c r="B129" s="42" t="s">
        <v>29262</v>
      </c>
      <c r="C129" s="42">
        <v>9410642.4399999995</v>
      </c>
      <c r="D129" s="42">
        <v>4117102.43</v>
      </c>
      <c r="E129" s="42">
        <v>5293540.01</v>
      </c>
      <c r="F129" s="44">
        <v>4.45</v>
      </c>
      <c r="G129" s="21"/>
    </row>
    <row r="130" spans="1:7" ht="13" x14ac:dyDescent="0.15">
      <c r="A130" s="42">
        <v>129</v>
      </c>
      <c r="B130" s="42" t="s">
        <v>28437</v>
      </c>
      <c r="C130" s="42">
        <v>7806395.3399999999</v>
      </c>
      <c r="D130" s="42">
        <v>5364670.32</v>
      </c>
      <c r="E130" s="42">
        <v>2441725.02</v>
      </c>
      <c r="F130" s="44">
        <v>4.41</v>
      </c>
      <c r="G130" s="21"/>
    </row>
    <row r="131" spans="1:7" ht="13" x14ac:dyDescent="0.15">
      <c r="A131" s="42">
        <v>130</v>
      </c>
      <c r="B131" s="42" t="s">
        <v>28438</v>
      </c>
      <c r="C131" s="42">
        <v>12477085.41</v>
      </c>
      <c r="D131" s="42">
        <v>2772159.12</v>
      </c>
      <c r="E131" s="42">
        <v>9704926.2899999991</v>
      </c>
      <c r="F131" s="44">
        <v>3.86</v>
      </c>
      <c r="G131" s="21"/>
    </row>
    <row r="132" spans="1:7" ht="13" x14ac:dyDescent="0.15">
      <c r="A132" s="42">
        <v>131</v>
      </c>
      <c r="B132" s="42" t="s">
        <v>29263</v>
      </c>
      <c r="C132" s="42">
        <v>8738359.7799999993</v>
      </c>
      <c r="D132" s="42">
        <v>6934957.46</v>
      </c>
      <c r="E132" s="42">
        <v>1803402.33</v>
      </c>
      <c r="F132" s="44">
        <v>3.06</v>
      </c>
      <c r="G132" s="21"/>
    </row>
    <row r="133" spans="1:7" ht="13" x14ac:dyDescent="0.15">
      <c r="A133" s="42">
        <v>132</v>
      </c>
      <c r="B133" s="42" t="s">
        <v>28439</v>
      </c>
      <c r="C133" s="42">
        <v>11221740.029999999</v>
      </c>
      <c r="D133" s="42">
        <v>1885809.59</v>
      </c>
      <c r="E133" s="42">
        <v>9335930.4299999997</v>
      </c>
      <c r="F133" s="44">
        <v>2.58</v>
      </c>
      <c r="G133" s="21"/>
    </row>
    <row r="134" spans="1:7" ht="13" x14ac:dyDescent="0.15">
      <c r="A134" s="42">
        <v>133</v>
      </c>
      <c r="B134" s="42" t="s">
        <v>28440</v>
      </c>
      <c r="C134" s="42">
        <v>8482410.8200000003</v>
      </c>
      <c r="D134" s="42">
        <v>2379902.98</v>
      </c>
      <c r="E134" s="42">
        <v>6102507.8399999999</v>
      </c>
      <c r="F134" s="44">
        <v>3.68</v>
      </c>
      <c r="G134" s="21"/>
    </row>
    <row r="135" spans="1:7" ht="13" x14ac:dyDescent="0.15">
      <c r="A135" s="42">
        <v>134</v>
      </c>
      <c r="B135" s="42" t="s">
        <v>29264</v>
      </c>
      <c r="C135" s="42">
        <v>5543509.1399999997</v>
      </c>
      <c r="D135" s="42">
        <v>4474646.71</v>
      </c>
      <c r="E135" s="42">
        <v>1068862.43</v>
      </c>
      <c r="F135" s="44">
        <v>3.82</v>
      </c>
      <c r="G135" s="21"/>
    </row>
    <row r="136" spans="1:7" ht="13" x14ac:dyDescent="0.15">
      <c r="A136" s="42">
        <v>135</v>
      </c>
      <c r="B136" s="42" t="s">
        <v>29265</v>
      </c>
      <c r="C136" s="42">
        <v>10916974.82</v>
      </c>
      <c r="D136" s="42">
        <v>5973654.1500000004</v>
      </c>
      <c r="E136" s="42">
        <v>4943320.68</v>
      </c>
      <c r="F136" s="44">
        <v>4.8499999999999996</v>
      </c>
      <c r="G136" s="21"/>
    </row>
    <row r="137" spans="1:7" ht="13" x14ac:dyDescent="0.15">
      <c r="A137" s="42">
        <v>136</v>
      </c>
      <c r="B137" s="42" t="s">
        <v>28441</v>
      </c>
      <c r="C137" s="42">
        <v>6619705.2300000004</v>
      </c>
      <c r="D137" s="42">
        <v>7082935.8700000001</v>
      </c>
      <c r="E137" s="42">
        <v>-463230.65</v>
      </c>
      <c r="F137" s="44">
        <v>4.03</v>
      </c>
      <c r="G137" s="21"/>
    </row>
    <row r="138" spans="1:7" ht="13" x14ac:dyDescent="0.15">
      <c r="A138" s="42">
        <v>137</v>
      </c>
      <c r="B138" s="42" t="s">
        <v>28442</v>
      </c>
      <c r="C138" s="42">
        <v>9903489.3499999996</v>
      </c>
      <c r="D138" s="42">
        <v>6042544.6200000001</v>
      </c>
      <c r="E138" s="42">
        <v>3860944.73</v>
      </c>
      <c r="F138" s="44">
        <v>3.26</v>
      </c>
      <c r="G138" s="21"/>
    </row>
    <row r="139" spans="1:7" ht="13" x14ac:dyDescent="0.15">
      <c r="A139" s="42">
        <v>138</v>
      </c>
      <c r="B139" s="42" t="s">
        <v>28443</v>
      </c>
      <c r="C139" s="42">
        <v>9055902.8800000008</v>
      </c>
      <c r="D139" s="42">
        <v>6349124.5199999996</v>
      </c>
      <c r="E139" s="42">
        <v>2706778.36</v>
      </c>
      <c r="F139" s="44">
        <v>3.92</v>
      </c>
      <c r="G139" s="21"/>
    </row>
    <row r="140" spans="1:7" ht="13" x14ac:dyDescent="0.15">
      <c r="A140" s="42">
        <v>139</v>
      </c>
      <c r="B140" s="42" t="s">
        <v>28444</v>
      </c>
      <c r="C140" s="42">
        <v>8109638.25</v>
      </c>
      <c r="D140" s="42">
        <v>2313289.2400000002</v>
      </c>
      <c r="E140" s="42">
        <v>5796349.0099999998</v>
      </c>
      <c r="F140" s="44">
        <v>3.47</v>
      </c>
      <c r="G140" s="21"/>
    </row>
    <row r="141" spans="1:7" ht="13" x14ac:dyDescent="0.15">
      <c r="A141" s="42">
        <v>140</v>
      </c>
      <c r="B141" s="42" t="s">
        <v>28445</v>
      </c>
      <c r="C141" s="42">
        <v>9024010.1099999994</v>
      </c>
      <c r="D141" s="42">
        <v>3101951.55</v>
      </c>
      <c r="E141" s="42">
        <v>5922058.5499999998</v>
      </c>
      <c r="F141" s="44">
        <v>5.57</v>
      </c>
      <c r="G141" s="21"/>
    </row>
    <row r="142" spans="1:7" ht="13" x14ac:dyDescent="0.15">
      <c r="A142" s="42">
        <v>141</v>
      </c>
      <c r="B142" s="42" t="s">
        <v>28446</v>
      </c>
      <c r="C142" s="42">
        <v>13245600.65</v>
      </c>
      <c r="D142" s="42">
        <v>2667573.13</v>
      </c>
      <c r="E142" s="42">
        <v>10578027.52</v>
      </c>
      <c r="F142" s="44">
        <v>3.37</v>
      </c>
      <c r="G142" s="21"/>
    </row>
    <row r="143" spans="1:7" ht="13" x14ac:dyDescent="0.15">
      <c r="A143" s="42">
        <v>142</v>
      </c>
      <c r="B143" s="42" t="s">
        <v>28447</v>
      </c>
      <c r="C143" s="42">
        <v>12577935.67</v>
      </c>
      <c r="D143" s="42">
        <v>4253254.3</v>
      </c>
      <c r="E143" s="42">
        <v>8324681.3700000001</v>
      </c>
      <c r="F143" s="44">
        <v>3.21</v>
      </c>
      <c r="G143" s="21"/>
    </row>
    <row r="144" spans="1:7" ht="13" x14ac:dyDescent="0.15">
      <c r="A144" s="42">
        <v>143</v>
      </c>
      <c r="B144" s="42" t="s">
        <v>29266</v>
      </c>
      <c r="C144" s="42">
        <v>9048980.9399999995</v>
      </c>
      <c r="D144" s="42">
        <v>3944876.72</v>
      </c>
      <c r="E144" s="42">
        <v>5104104.2300000004</v>
      </c>
      <c r="F144" s="44">
        <v>4.37</v>
      </c>
      <c r="G144" s="21"/>
    </row>
    <row r="145" spans="1:7" ht="13" x14ac:dyDescent="0.15">
      <c r="A145" s="42">
        <v>144</v>
      </c>
      <c r="B145" s="42" t="s">
        <v>28448</v>
      </c>
      <c r="C145" s="42">
        <v>9127162.5899999999</v>
      </c>
      <c r="D145" s="42">
        <v>3885105.74</v>
      </c>
      <c r="E145" s="42">
        <v>5242056.8499999996</v>
      </c>
      <c r="F145" s="44">
        <v>4.5999999999999996</v>
      </c>
      <c r="G145" s="21"/>
    </row>
    <row r="146" spans="1:7" ht="13" x14ac:dyDescent="0.15">
      <c r="A146" s="42">
        <v>145</v>
      </c>
      <c r="B146" s="42" t="s">
        <v>28449</v>
      </c>
      <c r="C146" s="42">
        <v>5908577.1500000004</v>
      </c>
      <c r="D146" s="42">
        <v>3106150.34</v>
      </c>
      <c r="E146" s="42">
        <v>2802426.81</v>
      </c>
      <c r="F146" s="44">
        <v>2.13</v>
      </c>
      <c r="G146" s="21"/>
    </row>
    <row r="147" spans="1:7" ht="13" x14ac:dyDescent="0.15">
      <c r="A147" s="42">
        <v>146</v>
      </c>
      <c r="B147" s="42" t="s">
        <v>28450</v>
      </c>
      <c r="C147" s="42">
        <v>4779076.32</v>
      </c>
      <c r="D147" s="42">
        <v>594697.80000000005</v>
      </c>
      <c r="E147" s="42">
        <v>4184378.53</v>
      </c>
      <c r="F147" s="44">
        <v>4.63</v>
      </c>
      <c r="G147" s="21"/>
    </row>
    <row r="148" spans="1:7" ht="13" x14ac:dyDescent="0.15">
      <c r="A148" s="42">
        <v>147</v>
      </c>
      <c r="B148" s="42" t="s">
        <v>28451</v>
      </c>
      <c r="C148" s="42">
        <v>8992759.4100000001</v>
      </c>
      <c r="D148" s="42">
        <v>5398171.54</v>
      </c>
      <c r="E148" s="42">
        <v>3594587.87</v>
      </c>
      <c r="F148" s="44">
        <v>3.74</v>
      </c>
      <c r="G148" s="21"/>
    </row>
    <row r="149" spans="1:7" ht="13" x14ac:dyDescent="0.15">
      <c r="A149" s="42">
        <v>148</v>
      </c>
      <c r="B149" s="42" t="s">
        <v>29267</v>
      </c>
      <c r="C149" s="42">
        <v>6218086.3300000001</v>
      </c>
      <c r="D149" s="42">
        <v>4958881.0199999996</v>
      </c>
      <c r="E149" s="42">
        <v>1259205.31</v>
      </c>
      <c r="F149" s="44">
        <v>4.59</v>
      </c>
      <c r="G149" s="21"/>
    </row>
    <row r="150" spans="1:7" ht="13" x14ac:dyDescent="0.15">
      <c r="A150" s="42">
        <v>149</v>
      </c>
      <c r="B150" s="42" t="s">
        <v>28452</v>
      </c>
      <c r="C150" s="42">
        <v>9834266.3800000008</v>
      </c>
      <c r="D150" s="42">
        <v>3615766.39</v>
      </c>
      <c r="E150" s="42">
        <v>6218499.9900000002</v>
      </c>
      <c r="F150" s="44">
        <v>3.64</v>
      </c>
      <c r="G150" s="21"/>
    </row>
    <row r="151" spans="1:7" ht="13" x14ac:dyDescent="0.15">
      <c r="A151" s="42">
        <v>150</v>
      </c>
      <c r="B151" s="42" t="s">
        <v>28453</v>
      </c>
      <c r="C151" s="42">
        <v>9359151.1600000001</v>
      </c>
      <c r="D151" s="42">
        <v>3627535.85</v>
      </c>
      <c r="E151" s="42">
        <v>5731615.3099999996</v>
      </c>
      <c r="F151" s="44">
        <v>5.38</v>
      </c>
      <c r="G151" s="21"/>
    </row>
    <row r="152" spans="1:7" ht="13" x14ac:dyDescent="0.15">
      <c r="A152" s="42">
        <v>151</v>
      </c>
      <c r="B152" s="42" t="s">
        <v>28454</v>
      </c>
      <c r="C152" s="42">
        <v>6475261.3799999999</v>
      </c>
      <c r="D152" s="42">
        <v>4364774.96</v>
      </c>
      <c r="E152" s="42">
        <v>2110486.42</v>
      </c>
      <c r="F152" s="44">
        <v>3.18</v>
      </c>
      <c r="G152" s="21"/>
    </row>
    <row r="153" spans="1:7" ht="13" x14ac:dyDescent="0.15">
      <c r="A153" s="42">
        <v>152</v>
      </c>
      <c r="B153" s="42" t="s">
        <v>28455</v>
      </c>
      <c r="C153" s="42">
        <v>8335149.2400000002</v>
      </c>
      <c r="D153" s="42">
        <v>4494384.34</v>
      </c>
      <c r="E153" s="42">
        <v>3840764.9</v>
      </c>
      <c r="F153" s="44">
        <v>4.6900000000000004</v>
      </c>
      <c r="G153" s="21"/>
    </row>
    <row r="154" spans="1:7" ht="13" x14ac:dyDescent="0.15">
      <c r="A154" s="42">
        <v>153</v>
      </c>
      <c r="B154" s="42" t="s">
        <v>28456</v>
      </c>
      <c r="C154" s="42">
        <v>9145449.9399999995</v>
      </c>
      <c r="D154" s="42">
        <v>6303001.7300000004</v>
      </c>
      <c r="E154" s="42">
        <v>2842448.21</v>
      </c>
      <c r="F154" s="44">
        <v>3.89</v>
      </c>
      <c r="G154" s="21"/>
    </row>
    <row r="155" spans="1:7" ht="13" x14ac:dyDescent="0.15">
      <c r="A155" s="42">
        <v>154</v>
      </c>
      <c r="B155" s="42" t="s">
        <v>28457</v>
      </c>
      <c r="C155" s="42">
        <v>7002831.8700000001</v>
      </c>
      <c r="D155" s="42">
        <v>2338662.5499999998</v>
      </c>
      <c r="E155" s="42">
        <v>4664169.3099999996</v>
      </c>
      <c r="F155" s="44">
        <v>2.97</v>
      </c>
      <c r="G155" s="21"/>
    </row>
    <row r="156" spans="1:7" ht="13" x14ac:dyDescent="0.15">
      <c r="A156" s="42">
        <v>155</v>
      </c>
      <c r="B156" s="42" t="s">
        <v>28458</v>
      </c>
      <c r="C156" s="42">
        <v>8621836.9199999999</v>
      </c>
      <c r="D156" s="42">
        <v>1359224.25</v>
      </c>
      <c r="E156" s="42">
        <v>7262612.6699999999</v>
      </c>
      <c r="F156" s="44">
        <v>5.35</v>
      </c>
      <c r="G156" s="21"/>
    </row>
    <row r="157" spans="1:7" ht="13" x14ac:dyDescent="0.15">
      <c r="A157" s="42">
        <v>156</v>
      </c>
      <c r="B157" s="42" t="s">
        <v>29268</v>
      </c>
      <c r="C157" s="42">
        <v>8913061.1799999997</v>
      </c>
      <c r="D157" s="42">
        <v>6763554.3899999997</v>
      </c>
      <c r="E157" s="42">
        <v>2149506.79</v>
      </c>
      <c r="F157" s="44">
        <v>3.87</v>
      </c>
      <c r="G157" s="21"/>
    </row>
    <row r="158" spans="1:7" ht="13" x14ac:dyDescent="0.15">
      <c r="A158" s="42">
        <v>157</v>
      </c>
      <c r="B158" s="42" t="s">
        <v>29269</v>
      </c>
      <c r="C158" s="42">
        <v>7863279.0199999996</v>
      </c>
      <c r="D158" s="42">
        <v>3975968.19</v>
      </c>
      <c r="E158" s="42">
        <v>3887310.82</v>
      </c>
      <c r="F158" s="44">
        <v>3.3</v>
      </c>
      <c r="G158" s="21"/>
    </row>
    <row r="159" spans="1:7" ht="13" x14ac:dyDescent="0.15">
      <c r="A159" s="42">
        <v>158</v>
      </c>
      <c r="B159" s="42" t="s">
        <v>28459</v>
      </c>
      <c r="C159" s="42">
        <v>8800619.9499999993</v>
      </c>
      <c r="D159" s="42">
        <v>2785798.89</v>
      </c>
      <c r="E159" s="42">
        <v>6014821.0599999996</v>
      </c>
      <c r="F159" s="44">
        <v>5.6</v>
      </c>
      <c r="G159" s="21"/>
    </row>
    <row r="160" spans="1:7" ht="13" x14ac:dyDescent="0.15">
      <c r="A160" s="42">
        <v>159</v>
      </c>
      <c r="B160" s="42" t="s">
        <v>28460</v>
      </c>
      <c r="C160" s="42">
        <v>11755980.039999999</v>
      </c>
      <c r="D160" s="42">
        <v>3476281.12</v>
      </c>
      <c r="E160" s="42">
        <v>8279698.9199999999</v>
      </c>
      <c r="F160" s="44">
        <v>4.67</v>
      </c>
      <c r="G160" s="21"/>
    </row>
    <row r="161" spans="1:7" ht="13" x14ac:dyDescent="0.15">
      <c r="A161" s="42">
        <v>160</v>
      </c>
      <c r="B161" s="42" t="s">
        <v>28461</v>
      </c>
      <c r="C161" s="42">
        <v>8388784.0800000001</v>
      </c>
      <c r="D161" s="42">
        <v>3000547.97</v>
      </c>
      <c r="E161" s="42">
        <v>5388236.1100000003</v>
      </c>
      <c r="F161" s="44">
        <v>4.6500000000000004</v>
      </c>
      <c r="G161" s="21"/>
    </row>
    <row r="162" spans="1:7" ht="13" x14ac:dyDescent="0.15">
      <c r="A162" s="42">
        <v>161</v>
      </c>
      <c r="B162" s="42" t="s">
        <v>28462</v>
      </c>
      <c r="C162" s="42">
        <v>7418921.8099999996</v>
      </c>
      <c r="D162" s="42">
        <v>2890718.66</v>
      </c>
      <c r="E162" s="42">
        <v>4528203.16</v>
      </c>
      <c r="F162" s="44">
        <v>4.09</v>
      </c>
      <c r="G162" s="21"/>
    </row>
    <row r="163" spans="1:7" ht="13" x14ac:dyDescent="0.15">
      <c r="A163" s="42">
        <v>162</v>
      </c>
      <c r="B163" s="42" t="s">
        <v>28463</v>
      </c>
      <c r="C163" s="42">
        <v>12883295.84</v>
      </c>
      <c r="D163" s="42">
        <v>6664374.0899999999</v>
      </c>
      <c r="E163" s="42">
        <v>6218921.7599999998</v>
      </c>
      <c r="F163" s="44">
        <v>3.4</v>
      </c>
      <c r="G163" s="21"/>
    </row>
    <row r="164" spans="1:7" ht="13" x14ac:dyDescent="0.15">
      <c r="A164" s="42">
        <v>163</v>
      </c>
      <c r="B164" s="42" t="s">
        <v>28464</v>
      </c>
      <c r="C164" s="42">
        <v>10820182.98</v>
      </c>
      <c r="D164" s="42">
        <v>6501246.3499999996</v>
      </c>
      <c r="E164" s="42">
        <v>4318936.6399999997</v>
      </c>
      <c r="F164" s="44">
        <v>3.91</v>
      </c>
      <c r="G164" s="21"/>
    </row>
    <row r="165" spans="1:7" ht="13" x14ac:dyDescent="0.15">
      <c r="A165" s="42">
        <v>164</v>
      </c>
      <c r="B165" s="42" t="s">
        <v>28465</v>
      </c>
      <c r="C165" s="42">
        <v>12208677.699999999</v>
      </c>
      <c r="D165" s="42">
        <v>4536775.01</v>
      </c>
      <c r="E165" s="42">
        <v>7671902.6799999997</v>
      </c>
      <c r="F165" s="44">
        <v>4.6399999999999997</v>
      </c>
      <c r="G165" s="21"/>
    </row>
    <row r="166" spans="1:7" ht="13" x14ac:dyDescent="0.15">
      <c r="A166" s="42">
        <v>165</v>
      </c>
      <c r="B166" s="42" t="s">
        <v>28466</v>
      </c>
      <c r="C166" s="42">
        <v>7635931.7000000002</v>
      </c>
      <c r="D166" s="42">
        <v>7119416.21</v>
      </c>
      <c r="E166" s="42">
        <v>516515.5</v>
      </c>
      <c r="F166" s="44">
        <v>2.84</v>
      </c>
      <c r="G166" s="21"/>
    </row>
    <row r="167" spans="1:7" ht="13" x14ac:dyDescent="0.15">
      <c r="A167" s="42">
        <v>166</v>
      </c>
      <c r="B167" s="42" t="s">
        <v>28467</v>
      </c>
      <c r="C167" s="42">
        <v>11195183.470000001</v>
      </c>
      <c r="D167" s="42">
        <v>5170146.75</v>
      </c>
      <c r="E167" s="42">
        <v>6025036.7199999997</v>
      </c>
      <c r="F167" s="44">
        <v>2.56</v>
      </c>
      <c r="G167" s="21"/>
    </row>
    <row r="168" spans="1:7" ht="13" x14ac:dyDescent="0.15">
      <c r="A168" s="42">
        <v>167</v>
      </c>
      <c r="B168" s="42" t="s">
        <v>28468</v>
      </c>
      <c r="C168" s="42">
        <v>6697300.2699999996</v>
      </c>
      <c r="D168" s="42">
        <v>5654471.9699999997</v>
      </c>
      <c r="E168" s="42">
        <v>1042828.3</v>
      </c>
      <c r="F168" s="44">
        <v>4.55</v>
      </c>
      <c r="G168" s="21"/>
    </row>
    <row r="169" spans="1:7" ht="13" x14ac:dyDescent="0.15">
      <c r="A169" s="42">
        <v>168</v>
      </c>
      <c r="B169" s="42" t="s">
        <v>28469</v>
      </c>
      <c r="C169" s="42">
        <v>8173549.9400000004</v>
      </c>
      <c r="D169" s="42">
        <v>3361840.57</v>
      </c>
      <c r="E169" s="42">
        <v>4811709.3600000003</v>
      </c>
      <c r="F169" s="44">
        <v>2.42</v>
      </c>
      <c r="G169" s="21"/>
    </row>
    <row r="170" spans="1:7" ht="13" x14ac:dyDescent="0.15">
      <c r="A170" s="42">
        <v>169</v>
      </c>
      <c r="B170" s="42" t="s">
        <v>28470</v>
      </c>
      <c r="C170" s="42">
        <v>4749093.5199999996</v>
      </c>
      <c r="D170" s="42">
        <v>6620300.8499999996</v>
      </c>
      <c r="E170" s="42">
        <v>-1871207.33</v>
      </c>
      <c r="F170" s="44">
        <v>4.09</v>
      </c>
      <c r="G170" s="21"/>
    </row>
    <row r="171" spans="1:7" ht="13" x14ac:dyDescent="0.15">
      <c r="A171" s="42">
        <v>170</v>
      </c>
      <c r="B171" s="42" t="s">
        <v>28471</v>
      </c>
      <c r="C171" s="42">
        <v>7161498.1600000001</v>
      </c>
      <c r="D171" s="42">
        <v>6702625.9199999999</v>
      </c>
      <c r="E171" s="42">
        <v>458872.24</v>
      </c>
      <c r="F171" s="44">
        <v>3.92</v>
      </c>
      <c r="G171" s="21"/>
    </row>
    <row r="172" spans="1:7" ht="13" x14ac:dyDescent="0.15">
      <c r="A172" s="42">
        <v>171</v>
      </c>
      <c r="B172" s="42" t="s">
        <v>28472</v>
      </c>
      <c r="C172" s="42">
        <v>9068409.2100000009</v>
      </c>
      <c r="D172" s="42">
        <v>2665064.6800000002</v>
      </c>
      <c r="E172" s="42">
        <v>6403344.5300000003</v>
      </c>
      <c r="F172" s="44">
        <v>3.57</v>
      </c>
      <c r="G172" s="21"/>
    </row>
    <row r="173" spans="1:7" ht="13" x14ac:dyDescent="0.15">
      <c r="A173" s="42">
        <v>172</v>
      </c>
      <c r="B173" s="42" t="s">
        <v>29270</v>
      </c>
      <c r="C173" s="42">
        <v>9318364.4000000004</v>
      </c>
      <c r="D173" s="42">
        <v>1738822.26</v>
      </c>
      <c r="E173" s="42">
        <v>7579542.1399999997</v>
      </c>
      <c r="F173" s="44">
        <v>2.37</v>
      </c>
      <c r="G173" s="21"/>
    </row>
    <row r="174" spans="1:7" ht="13" x14ac:dyDescent="0.15">
      <c r="A174" s="42">
        <v>173</v>
      </c>
      <c r="B174" s="42" t="s">
        <v>28473</v>
      </c>
      <c r="C174" s="42">
        <v>10992478.48</v>
      </c>
      <c r="D174" s="42">
        <v>3355302.74</v>
      </c>
      <c r="E174" s="42">
        <v>7637175.7400000002</v>
      </c>
      <c r="F174" s="44">
        <v>4.7699999999999996</v>
      </c>
      <c r="G174" s="21"/>
    </row>
    <row r="175" spans="1:7" ht="13" x14ac:dyDescent="0.15">
      <c r="A175" s="42">
        <v>174</v>
      </c>
      <c r="B175" s="42" t="s">
        <v>28474</v>
      </c>
      <c r="C175" s="42">
        <v>9398946.7100000009</v>
      </c>
      <c r="D175" s="42">
        <v>447105.03</v>
      </c>
      <c r="E175" s="42">
        <v>8951841.6799999997</v>
      </c>
      <c r="F175" s="44">
        <v>2.69</v>
      </c>
      <c r="G175" s="21"/>
    </row>
    <row r="176" spans="1:7" ht="13" x14ac:dyDescent="0.15">
      <c r="A176" s="42">
        <v>175</v>
      </c>
      <c r="B176" s="42" t="s">
        <v>28475</v>
      </c>
      <c r="C176" s="42">
        <v>6190811.6200000001</v>
      </c>
      <c r="D176" s="42">
        <v>3656514.11</v>
      </c>
      <c r="E176" s="42">
        <v>2534297.5099999998</v>
      </c>
      <c r="F176" s="44">
        <v>2.5</v>
      </c>
      <c r="G176" s="21"/>
    </row>
    <row r="177" spans="1:7" ht="13" x14ac:dyDescent="0.15">
      <c r="A177" s="42">
        <v>176</v>
      </c>
      <c r="B177" s="42" t="s">
        <v>28476</v>
      </c>
      <c r="C177" s="42">
        <v>10932711.9</v>
      </c>
      <c r="D177" s="42">
        <v>2591819.7200000002</v>
      </c>
      <c r="E177" s="42">
        <v>8340892.1799999997</v>
      </c>
      <c r="F177" s="44">
        <v>4.33</v>
      </c>
      <c r="G177" s="21"/>
    </row>
    <row r="178" spans="1:7" ht="13" x14ac:dyDescent="0.15">
      <c r="A178" s="42">
        <v>177</v>
      </c>
      <c r="B178" s="42" t="s">
        <v>28477</v>
      </c>
      <c r="C178" s="42">
        <v>9477347.0999999996</v>
      </c>
      <c r="D178" s="42">
        <v>6237986.96</v>
      </c>
      <c r="E178" s="42">
        <v>3239360.13</v>
      </c>
      <c r="F178" s="44">
        <v>4.78</v>
      </c>
      <c r="G178" s="21"/>
    </row>
    <row r="179" spans="1:7" ht="13" x14ac:dyDescent="0.15">
      <c r="A179" s="42">
        <v>178</v>
      </c>
      <c r="B179" s="42" t="s">
        <v>28478</v>
      </c>
      <c r="C179" s="42">
        <v>6812340.3700000001</v>
      </c>
      <c r="D179" s="42">
        <v>1268067.04</v>
      </c>
      <c r="E179" s="42">
        <v>5544273.3300000001</v>
      </c>
      <c r="F179" s="44">
        <v>4.71</v>
      </c>
      <c r="G179" s="21"/>
    </row>
    <row r="180" spans="1:7" ht="13" x14ac:dyDescent="0.15">
      <c r="A180" s="42">
        <v>179</v>
      </c>
      <c r="B180" s="42" t="s">
        <v>28479</v>
      </c>
      <c r="C180" s="42">
        <v>7410580.8799999999</v>
      </c>
      <c r="D180" s="42">
        <v>5898202.4900000002</v>
      </c>
      <c r="E180" s="42">
        <v>1512378.39</v>
      </c>
      <c r="F180" s="44">
        <v>4.25</v>
      </c>
      <c r="G180" s="21"/>
    </row>
    <row r="181" spans="1:7" ht="13" x14ac:dyDescent="0.15">
      <c r="A181" s="42">
        <v>180</v>
      </c>
      <c r="B181" s="42" t="s">
        <v>28480</v>
      </c>
      <c r="C181" s="42">
        <v>6110188.5899999999</v>
      </c>
      <c r="D181" s="42">
        <v>4669174.66</v>
      </c>
      <c r="E181" s="42">
        <v>1441013.93</v>
      </c>
      <c r="F181" s="44">
        <v>3.5</v>
      </c>
      <c r="G181" s="21"/>
    </row>
    <row r="182" spans="1:7" ht="13" x14ac:dyDescent="0.15">
      <c r="A182" s="42">
        <v>181</v>
      </c>
      <c r="B182" s="42" t="s">
        <v>28481</v>
      </c>
      <c r="C182" s="42">
        <v>7402217.4800000004</v>
      </c>
      <c r="D182" s="42">
        <v>2519702.08</v>
      </c>
      <c r="E182" s="42">
        <v>4882515.4000000004</v>
      </c>
      <c r="F182" s="44">
        <v>3.59</v>
      </c>
      <c r="G182" s="21"/>
    </row>
    <row r="183" spans="1:7" ht="13" x14ac:dyDescent="0.15">
      <c r="A183" s="42">
        <v>182</v>
      </c>
      <c r="B183" s="42" t="s">
        <v>28482</v>
      </c>
      <c r="C183" s="42">
        <v>11210769.07</v>
      </c>
      <c r="D183" s="42">
        <v>1837223.32</v>
      </c>
      <c r="E183" s="42">
        <v>9373545.75</v>
      </c>
      <c r="F183" s="44">
        <v>7.84</v>
      </c>
      <c r="G183" s="21"/>
    </row>
    <row r="184" spans="1:7" ht="13" x14ac:dyDescent="0.15">
      <c r="A184" s="42">
        <v>183</v>
      </c>
      <c r="B184" s="42" t="s">
        <v>29271</v>
      </c>
      <c r="C184" s="42">
        <v>12184060.710000001</v>
      </c>
      <c r="D184" s="42">
        <v>4600155.91</v>
      </c>
      <c r="E184" s="42">
        <v>7583904.7999999998</v>
      </c>
      <c r="F184" s="44">
        <v>2.69</v>
      </c>
      <c r="G184" s="21"/>
    </row>
    <row r="185" spans="1:7" ht="13" x14ac:dyDescent="0.15">
      <c r="A185" s="42">
        <v>184</v>
      </c>
      <c r="B185" s="42" t="s">
        <v>28483</v>
      </c>
      <c r="C185" s="42">
        <v>12554382.66</v>
      </c>
      <c r="D185" s="42">
        <v>3538666.94</v>
      </c>
      <c r="E185" s="42">
        <v>9015715.7300000004</v>
      </c>
      <c r="F185" s="44">
        <v>4.93</v>
      </c>
      <c r="G185" s="21"/>
    </row>
    <row r="186" spans="1:7" ht="13" x14ac:dyDescent="0.15">
      <c r="A186" s="42">
        <v>185</v>
      </c>
      <c r="B186" s="42" t="s">
        <v>28484</v>
      </c>
      <c r="C186" s="42">
        <v>12532632.25</v>
      </c>
      <c r="D186" s="42">
        <v>6148450.6299999999</v>
      </c>
      <c r="E186" s="42">
        <v>6384181.6100000003</v>
      </c>
      <c r="F186" s="44">
        <v>4.5999999999999996</v>
      </c>
      <c r="G186" s="21"/>
    </row>
    <row r="187" spans="1:7" ht="13" x14ac:dyDescent="0.15">
      <c r="A187" s="42">
        <v>186</v>
      </c>
      <c r="B187" s="42" t="s">
        <v>28485</v>
      </c>
      <c r="C187" s="42">
        <v>12439694.65</v>
      </c>
      <c r="D187" s="42">
        <v>7039095.8799999999</v>
      </c>
      <c r="E187" s="42">
        <v>5400598.7699999996</v>
      </c>
      <c r="F187" s="44">
        <v>3.69</v>
      </c>
      <c r="G187" s="21"/>
    </row>
    <row r="188" spans="1:7" ht="13" x14ac:dyDescent="0.15">
      <c r="A188" s="42">
        <v>187</v>
      </c>
      <c r="B188" s="42" t="s">
        <v>28486</v>
      </c>
      <c r="C188" s="42">
        <v>11511148.09</v>
      </c>
      <c r="D188" s="42">
        <v>1778029.69</v>
      </c>
      <c r="E188" s="42">
        <v>9733118.4000000004</v>
      </c>
      <c r="F188" s="44">
        <v>4.57</v>
      </c>
      <c r="G188" s="21"/>
    </row>
    <row r="189" spans="1:7" ht="13" x14ac:dyDescent="0.15">
      <c r="A189" s="42">
        <v>188</v>
      </c>
      <c r="B189" s="42" t="s">
        <v>28487</v>
      </c>
      <c r="C189" s="42">
        <v>8800945.7599999998</v>
      </c>
      <c r="D189" s="42">
        <v>2141374.37</v>
      </c>
      <c r="E189" s="42">
        <v>6659571.3899999997</v>
      </c>
      <c r="F189" s="44">
        <v>5.85</v>
      </c>
      <c r="G189" s="21"/>
    </row>
    <row r="190" spans="1:7" ht="13" x14ac:dyDescent="0.15">
      <c r="A190" s="42">
        <v>189</v>
      </c>
      <c r="B190" s="42" t="s">
        <v>29272</v>
      </c>
      <c r="C190" s="42">
        <v>8375924</v>
      </c>
      <c r="D190" s="42">
        <v>5299483</v>
      </c>
      <c r="E190" s="42">
        <v>3076441.01</v>
      </c>
      <c r="F190" s="44">
        <v>4.5999999999999996</v>
      </c>
      <c r="G190" s="21"/>
    </row>
    <row r="191" spans="1:7" ht="13" x14ac:dyDescent="0.15">
      <c r="A191" s="42">
        <v>190</v>
      </c>
      <c r="B191" s="42" t="s">
        <v>28488</v>
      </c>
      <c r="C191" s="42">
        <v>10935075.109999999</v>
      </c>
      <c r="D191" s="42">
        <v>1818535.53</v>
      </c>
      <c r="E191" s="42">
        <v>9116539.5700000003</v>
      </c>
      <c r="F191" s="44">
        <v>2.0299999999999998</v>
      </c>
      <c r="G191" s="21"/>
    </row>
    <row r="192" spans="1:7" ht="13" x14ac:dyDescent="0.15">
      <c r="A192" s="42">
        <v>191</v>
      </c>
      <c r="B192" s="42" t="s">
        <v>28489</v>
      </c>
      <c r="C192" s="42">
        <v>11205036.369999999</v>
      </c>
      <c r="D192" s="42">
        <v>2840144.08</v>
      </c>
      <c r="E192" s="42">
        <v>8364892.2999999998</v>
      </c>
      <c r="F192" s="44">
        <v>3.7</v>
      </c>
      <c r="G192" s="21"/>
    </row>
    <row r="193" spans="1:7" ht="13" x14ac:dyDescent="0.15">
      <c r="A193" s="42">
        <v>192</v>
      </c>
      <c r="B193" s="42" t="s">
        <v>28490</v>
      </c>
      <c r="C193" s="42">
        <v>8198521.6399999997</v>
      </c>
      <c r="D193" s="42">
        <v>6950350.5</v>
      </c>
      <c r="E193" s="42">
        <v>1248171.1499999999</v>
      </c>
      <c r="F193" s="44">
        <v>4.0599999999999996</v>
      </c>
      <c r="G193" s="21"/>
    </row>
    <row r="194" spans="1:7" ht="13" x14ac:dyDescent="0.15">
      <c r="A194" s="42">
        <v>193</v>
      </c>
      <c r="B194" s="42" t="s">
        <v>28491</v>
      </c>
      <c r="C194" s="42">
        <v>8789561.2200000007</v>
      </c>
      <c r="D194" s="42">
        <v>7224844.1100000003</v>
      </c>
      <c r="E194" s="42">
        <v>1564717.11</v>
      </c>
      <c r="F194" s="44">
        <v>5.5</v>
      </c>
      <c r="G194" s="21"/>
    </row>
    <row r="195" spans="1:7" ht="13" x14ac:dyDescent="0.15">
      <c r="A195" s="42">
        <v>194</v>
      </c>
      <c r="B195" s="42" t="s">
        <v>29273</v>
      </c>
      <c r="C195" s="42">
        <v>14001604.140000001</v>
      </c>
      <c r="D195" s="42">
        <v>1306966.56</v>
      </c>
      <c r="E195" s="42">
        <v>12694637.59</v>
      </c>
      <c r="F195" s="44">
        <v>4.16</v>
      </c>
      <c r="G195" s="21"/>
    </row>
    <row r="196" spans="1:7" ht="13" x14ac:dyDescent="0.15">
      <c r="A196" s="42">
        <v>195</v>
      </c>
      <c r="B196" s="42" t="s">
        <v>28492</v>
      </c>
      <c r="C196" s="42">
        <v>8310294.0199999996</v>
      </c>
      <c r="D196" s="42">
        <v>5879731.1200000001</v>
      </c>
      <c r="E196" s="42">
        <v>2430562.9</v>
      </c>
      <c r="F196" s="44">
        <v>5.13</v>
      </c>
      <c r="G196" s="21"/>
    </row>
    <row r="197" spans="1:7" ht="13" x14ac:dyDescent="0.15">
      <c r="A197" s="42">
        <v>196</v>
      </c>
      <c r="B197" s="42" t="s">
        <v>28493</v>
      </c>
      <c r="C197" s="42">
        <v>9102843.1999999993</v>
      </c>
      <c r="D197" s="42">
        <v>4973717.24</v>
      </c>
      <c r="E197" s="42">
        <v>4129125.97</v>
      </c>
      <c r="F197" s="44">
        <v>3.02</v>
      </c>
      <c r="G197" s="21"/>
    </row>
    <row r="198" spans="1:7" ht="13" x14ac:dyDescent="0.15">
      <c r="A198" s="42">
        <v>197</v>
      </c>
      <c r="B198" s="42" t="s">
        <v>28494</v>
      </c>
      <c r="C198" s="42">
        <v>9380872.3200000003</v>
      </c>
      <c r="D198" s="42">
        <v>8212849.1100000003</v>
      </c>
      <c r="E198" s="42">
        <v>1168023.21</v>
      </c>
      <c r="F198" s="44">
        <v>4.26</v>
      </c>
      <c r="G198" s="21"/>
    </row>
    <row r="199" spans="1:7" ht="13" x14ac:dyDescent="0.15">
      <c r="A199" s="42">
        <v>198</v>
      </c>
      <c r="B199" s="42" t="s">
        <v>28495</v>
      </c>
      <c r="C199" s="42">
        <v>8724296.9600000009</v>
      </c>
      <c r="D199" s="42">
        <v>5427040.3399999999</v>
      </c>
      <c r="E199" s="42">
        <v>3297256.62</v>
      </c>
      <c r="F199" s="44">
        <v>4.26</v>
      </c>
      <c r="G199" s="21"/>
    </row>
    <row r="200" spans="1:7" ht="13" x14ac:dyDescent="0.15">
      <c r="A200" s="42">
        <v>199</v>
      </c>
      <c r="B200" s="42" t="s">
        <v>28496</v>
      </c>
      <c r="C200" s="42">
        <v>5501719.4400000004</v>
      </c>
      <c r="D200" s="42">
        <v>867507.78</v>
      </c>
      <c r="E200" s="42">
        <v>4634211.66</v>
      </c>
      <c r="F200" s="44">
        <v>2.99</v>
      </c>
      <c r="G200" s="21"/>
    </row>
    <row r="201" spans="1:7" ht="13" x14ac:dyDescent="0.15">
      <c r="A201" s="42">
        <v>200</v>
      </c>
      <c r="B201" s="42" t="s">
        <v>28497</v>
      </c>
      <c r="C201" s="42">
        <v>7232097.7999999998</v>
      </c>
      <c r="D201" s="42">
        <v>5166523.28</v>
      </c>
      <c r="E201" s="42">
        <v>2065574.52</v>
      </c>
      <c r="F201" s="44">
        <v>5.63</v>
      </c>
      <c r="G201" s="21"/>
    </row>
    <row r="202" spans="1:7" ht="13" x14ac:dyDescent="0.15">
      <c r="A202" s="42">
        <v>201</v>
      </c>
      <c r="B202" s="42" t="s">
        <v>28498</v>
      </c>
      <c r="C202" s="42">
        <v>10274456.59</v>
      </c>
      <c r="D202" s="42">
        <v>3752711.12</v>
      </c>
      <c r="E202" s="42">
        <v>6521745.4699999997</v>
      </c>
      <c r="F202" s="44">
        <v>2.66</v>
      </c>
      <c r="G202" s="21"/>
    </row>
    <row r="203" spans="1:7" ht="13" x14ac:dyDescent="0.15">
      <c r="A203" s="42">
        <v>202</v>
      </c>
      <c r="B203" s="42" t="s">
        <v>28499</v>
      </c>
      <c r="C203" s="42">
        <v>8124115.5199999996</v>
      </c>
      <c r="D203" s="42">
        <v>5173904.24</v>
      </c>
      <c r="E203" s="42">
        <v>2950211.28</v>
      </c>
      <c r="F203" s="44">
        <v>3.77</v>
      </c>
      <c r="G203" s="21"/>
    </row>
    <row r="204" spans="1:7" ht="13" x14ac:dyDescent="0.15">
      <c r="A204" s="42">
        <v>203</v>
      </c>
      <c r="B204" s="42" t="s">
        <v>29274</v>
      </c>
      <c r="C204" s="42">
        <v>5166323.97</v>
      </c>
      <c r="D204" s="42">
        <v>3772942.03</v>
      </c>
      <c r="E204" s="42">
        <v>1393381.94</v>
      </c>
      <c r="F204" s="44">
        <v>4.4400000000000004</v>
      </c>
      <c r="G204" s="21"/>
    </row>
    <row r="205" spans="1:7" ht="13" x14ac:dyDescent="0.15">
      <c r="A205" s="42">
        <v>204</v>
      </c>
      <c r="B205" s="42" t="s">
        <v>29275</v>
      </c>
      <c r="C205" s="42">
        <v>10488576.699999999</v>
      </c>
      <c r="D205" s="42">
        <v>5637041.9400000004</v>
      </c>
      <c r="E205" s="42">
        <v>4851534.76</v>
      </c>
      <c r="F205" s="44">
        <v>4.47</v>
      </c>
      <c r="G205" s="21"/>
    </row>
    <row r="206" spans="1:7" ht="13" x14ac:dyDescent="0.15">
      <c r="A206" s="42">
        <v>205</v>
      </c>
      <c r="B206" s="42" t="s">
        <v>28500</v>
      </c>
      <c r="C206" s="42">
        <v>1614585.24</v>
      </c>
      <c r="D206" s="42">
        <v>4323005</v>
      </c>
      <c r="E206" s="42">
        <v>-2708419.76</v>
      </c>
      <c r="F206" s="44">
        <v>4.6399999999999997</v>
      </c>
      <c r="G206" s="21"/>
    </row>
    <row r="207" spans="1:7" ht="13" x14ac:dyDescent="0.15">
      <c r="A207" s="42">
        <v>206</v>
      </c>
      <c r="B207" s="42" t="s">
        <v>28501</v>
      </c>
      <c r="C207" s="42">
        <v>10650059.02</v>
      </c>
      <c r="D207" s="42">
        <v>1513134.48</v>
      </c>
      <c r="E207" s="42">
        <v>9136924.5399999991</v>
      </c>
      <c r="F207" s="44">
        <v>3.17</v>
      </c>
      <c r="G207" s="21"/>
    </row>
    <row r="208" spans="1:7" ht="13" x14ac:dyDescent="0.15">
      <c r="A208" s="42">
        <v>207</v>
      </c>
      <c r="B208" s="42" t="s">
        <v>29276</v>
      </c>
      <c r="C208" s="42">
        <v>5307243.1500000004</v>
      </c>
      <c r="D208" s="42">
        <v>2439136.8199999998</v>
      </c>
      <c r="E208" s="42">
        <v>2868106.33</v>
      </c>
      <c r="F208" s="44">
        <v>5.08</v>
      </c>
      <c r="G208" s="21"/>
    </row>
    <row r="209" spans="1:7" ht="13" x14ac:dyDescent="0.15">
      <c r="A209" s="42">
        <v>208</v>
      </c>
      <c r="B209" s="42" t="s">
        <v>29277</v>
      </c>
      <c r="C209" s="42">
        <v>7404128.7300000004</v>
      </c>
      <c r="D209" s="42">
        <v>6015274.9400000004</v>
      </c>
      <c r="E209" s="42">
        <v>1388853.8</v>
      </c>
      <c r="F209" s="44">
        <v>4.96</v>
      </c>
      <c r="G209" s="21"/>
    </row>
    <row r="210" spans="1:7" ht="13" x14ac:dyDescent="0.15">
      <c r="A210" s="42">
        <v>209</v>
      </c>
      <c r="B210" s="42" t="s">
        <v>29278</v>
      </c>
      <c r="C210" s="42">
        <v>7266698.4400000004</v>
      </c>
      <c r="D210" s="42">
        <v>3081061.72</v>
      </c>
      <c r="E210" s="42">
        <v>4185636.72</v>
      </c>
      <c r="F210" s="44">
        <v>4.68</v>
      </c>
      <c r="G210" s="21"/>
    </row>
    <row r="211" spans="1:7" ht="13" x14ac:dyDescent="0.15">
      <c r="A211" s="42">
        <v>210</v>
      </c>
      <c r="B211" s="42" t="s">
        <v>28502</v>
      </c>
      <c r="C211" s="42">
        <v>7042297.21</v>
      </c>
      <c r="D211" s="42">
        <v>6903334.1699999999</v>
      </c>
      <c r="E211" s="42">
        <v>138963.04</v>
      </c>
      <c r="F211" s="44">
        <v>3.38</v>
      </c>
      <c r="G211" s="21"/>
    </row>
    <row r="212" spans="1:7" ht="13" x14ac:dyDescent="0.15">
      <c r="A212" s="42">
        <v>211</v>
      </c>
      <c r="B212" s="42" t="s">
        <v>28503</v>
      </c>
      <c r="C212" s="42">
        <v>10805553.74</v>
      </c>
      <c r="D212" s="42">
        <v>1944899.62</v>
      </c>
      <c r="E212" s="42">
        <v>8860654.1199999992</v>
      </c>
      <c r="F212" s="44">
        <v>4.88</v>
      </c>
      <c r="G212" s="21"/>
    </row>
    <row r="213" spans="1:7" ht="13" x14ac:dyDescent="0.15">
      <c r="A213" s="42">
        <v>212</v>
      </c>
      <c r="B213" s="42" t="s">
        <v>28504</v>
      </c>
      <c r="C213" s="42">
        <v>6028951.8600000003</v>
      </c>
      <c r="D213" s="42">
        <v>2910331.13</v>
      </c>
      <c r="E213" s="42">
        <v>3118620.73</v>
      </c>
      <c r="F213" s="44">
        <v>3.27</v>
      </c>
      <c r="G213" s="21"/>
    </row>
    <row r="214" spans="1:7" ht="13" x14ac:dyDescent="0.15">
      <c r="A214" s="42">
        <v>213</v>
      </c>
      <c r="B214" s="42" t="s">
        <v>28505</v>
      </c>
      <c r="C214" s="42">
        <v>9150382.1400000006</v>
      </c>
      <c r="D214" s="42">
        <v>6266399.5899999999</v>
      </c>
      <c r="E214" s="42">
        <v>2883982.56</v>
      </c>
      <c r="F214" s="44">
        <v>2.23</v>
      </c>
      <c r="G214" s="21"/>
    </row>
    <row r="215" spans="1:7" ht="13" x14ac:dyDescent="0.15">
      <c r="A215" s="42">
        <v>214</v>
      </c>
      <c r="B215" s="42" t="s">
        <v>28506</v>
      </c>
      <c r="C215" s="42">
        <v>9391015.0899999999</v>
      </c>
      <c r="D215" s="42">
        <v>1040662.46</v>
      </c>
      <c r="E215" s="42">
        <v>8350352.6299999999</v>
      </c>
      <c r="F215" s="44">
        <v>3.02</v>
      </c>
      <c r="G215" s="21"/>
    </row>
    <row r="216" spans="1:7" ht="13" x14ac:dyDescent="0.15">
      <c r="A216" s="42">
        <v>215</v>
      </c>
      <c r="B216" s="42" t="s">
        <v>29279</v>
      </c>
      <c r="C216" s="42">
        <v>10514845.539999999</v>
      </c>
      <c r="D216" s="42">
        <v>2342948.42</v>
      </c>
      <c r="E216" s="42">
        <v>8171897.1100000003</v>
      </c>
      <c r="F216" s="44">
        <v>3.14</v>
      </c>
      <c r="G216" s="21"/>
    </row>
    <row r="217" spans="1:7" ht="13" x14ac:dyDescent="0.15">
      <c r="A217" s="42">
        <v>216</v>
      </c>
      <c r="B217" s="42" t="s">
        <v>29280</v>
      </c>
      <c r="C217" s="42">
        <v>8236758.2599999998</v>
      </c>
      <c r="D217" s="42">
        <v>2939013.57</v>
      </c>
      <c r="E217" s="42">
        <v>5297744.6900000004</v>
      </c>
      <c r="F217" s="44">
        <v>2.95</v>
      </c>
      <c r="G217" s="21"/>
    </row>
    <row r="218" spans="1:7" ht="13" x14ac:dyDescent="0.15">
      <c r="A218" s="42">
        <v>217</v>
      </c>
      <c r="B218" s="42" t="s">
        <v>28507</v>
      </c>
      <c r="C218" s="42">
        <v>8001018.9900000002</v>
      </c>
      <c r="D218" s="42">
        <v>5356279.26</v>
      </c>
      <c r="E218" s="42">
        <v>2644739.73</v>
      </c>
      <c r="F218" s="44">
        <v>4.04</v>
      </c>
      <c r="G218" s="21"/>
    </row>
    <row r="219" spans="1:7" ht="13" x14ac:dyDescent="0.15">
      <c r="A219" s="42">
        <v>218</v>
      </c>
      <c r="B219" s="42" t="s">
        <v>29281</v>
      </c>
      <c r="C219" s="42">
        <v>13645814.42</v>
      </c>
      <c r="D219" s="42">
        <v>6258489.0199999996</v>
      </c>
      <c r="E219" s="42">
        <v>7387325.4000000004</v>
      </c>
      <c r="F219" s="44">
        <v>3.34</v>
      </c>
      <c r="G219" s="21"/>
    </row>
    <row r="220" spans="1:7" ht="13" x14ac:dyDescent="0.15">
      <c r="A220" s="42">
        <v>219</v>
      </c>
      <c r="B220" s="42" t="s">
        <v>28508</v>
      </c>
      <c r="C220" s="42">
        <v>8230012.1799999997</v>
      </c>
      <c r="D220" s="42">
        <v>5454787.5800000001</v>
      </c>
      <c r="E220" s="42">
        <v>2775224.6</v>
      </c>
      <c r="F220" s="44">
        <v>4.88</v>
      </c>
      <c r="G220" s="21"/>
    </row>
    <row r="221" spans="1:7" ht="13" x14ac:dyDescent="0.15">
      <c r="A221" s="42">
        <v>220</v>
      </c>
      <c r="B221" s="42" t="s">
        <v>28509</v>
      </c>
      <c r="C221" s="42">
        <v>9590885.9399999995</v>
      </c>
      <c r="D221" s="42">
        <v>1692982.07</v>
      </c>
      <c r="E221" s="42">
        <v>7897903.8700000001</v>
      </c>
      <c r="F221" s="44">
        <v>4.0599999999999996</v>
      </c>
      <c r="G221" s="21"/>
    </row>
    <row r="222" spans="1:7" ht="13" x14ac:dyDescent="0.15">
      <c r="A222" s="42">
        <v>221</v>
      </c>
      <c r="B222" s="42" t="s">
        <v>28510</v>
      </c>
      <c r="C222" s="42">
        <v>8492524.4000000004</v>
      </c>
      <c r="D222" s="42">
        <v>2714282.69</v>
      </c>
      <c r="E222" s="42">
        <v>5778241.71</v>
      </c>
      <c r="F222" s="44">
        <v>4.6900000000000004</v>
      </c>
      <c r="G222" s="21"/>
    </row>
    <row r="223" spans="1:7" ht="13" x14ac:dyDescent="0.15">
      <c r="A223" s="42">
        <v>222</v>
      </c>
      <c r="B223" s="42" t="s">
        <v>29282</v>
      </c>
      <c r="C223" s="42">
        <v>11311771.27</v>
      </c>
      <c r="D223" s="42">
        <v>2421284.42</v>
      </c>
      <c r="E223" s="42">
        <v>8890486.8399999999</v>
      </c>
      <c r="F223" s="44">
        <v>4.7699999999999996</v>
      </c>
      <c r="G223" s="21"/>
    </row>
    <row r="224" spans="1:7" ht="13" x14ac:dyDescent="0.15">
      <c r="A224" s="42">
        <v>223</v>
      </c>
      <c r="B224" s="42" t="s">
        <v>28511</v>
      </c>
      <c r="C224" s="42">
        <v>8942315.0500000007</v>
      </c>
      <c r="D224" s="42">
        <v>3738983.7</v>
      </c>
      <c r="E224" s="42">
        <v>5203331.3499999996</v>
      </c>
      <c r="F224" s="44">
        <v>4.33</v>
      </c>
      <c r="G224" s="21"/>
    </row>
    <row r="225" spans="1:7" ht="13" x14ac:dyDescent="0.15">
      <c r="A225" s="42">
        <v>224</v>
      </c>
      <c r="B225" s="42" t="s">
        <v>29283</v>
      </c>
      <c r="C225" s="42">
        <v>7858270.9900000002</v>
      </c>
      <c r="D225" s="42">
        <v>3662576.19</v>
      </c>
      <c r="E225" s="42">
        <v>4195694.8</v>
      </c>
      <c r="F225" s="44">
        <v>3.02</v>
      </c>
      <c r="G225" s="21"/>
    </row>
    <row r="226" spans="1:7" ht="13" x14ac:dyDescent="0.15">
      <c r="A226" s="42">
        <v>225</v>
      </c>
      <c r="B226" s="42" t="s">
        <v>28512</v>
      </c>
      <c r="C226" s="42">
        <v>9045108.1199999992</v>
      </c>
      <c r="D226" s="42">
        <v>5727397.0300000003</v>
      </c>
      <c r="E226" s="42">
        <v>3317711.09</v>
      </c>
      <c r="F226" s="44">
        <v>4.6100000000000003</v>
      </c>
      <c r="G226" s="21"/>
    </row>
    <row r="227" spans="1:7" ht="13" x14ac:dyDescent="0.15">
      <c r="A227" s="42">
        <v>226</v>
      </c>
      <c r="B227" s="42" t="s">
        <v>28513</v>
      </c>
      <c r="C227" s="42">
        <v>7529147.7400000002</v>
      </c>
      <c r="D227" s="42">
        <v>3147929.29</v>
      </c>
      <c r="E227" s="42">
        <v>4381218.45</v>
      </c>
      <c r="F227" s="44">
        <v>4.74</v>
      </c>
      <c r="G227" s="21"/>
    </row>
    <row r="228" spans="1:7" ht="13" x14ac:dyDescent="0.15">
      <c r="A228" s="42">
        <v>227</v>
      </c>
      <c r="B228" s="42" t="s">
        <v>29284</v>
      </c>
      <c r="C228" s="42">
        <v>9521726.9199999999</v>
      </c>
      <c r="D228" s="42">
        <v>3669857.66</v>
      </c>
      <c r="E228" s="42">
        <v>5851869.2599999998</v>
      </c>
      <c r="F228" s="44">
        <v>4.6900000000000004</v>
      </c>
      <c r="G228" s="21"/>
    </row>
    <row r="229" spans="1:7" ht="13" x14ac:dyDescent="0.15">
      <c r="A229" s="42">
        <v>228</v>
      </c>
      <c r="B229" s="42" t="s">
        <v>29285</v>
      </c>
      <c r="C229" s="42">
        <v>10353055.27</v>
      </c>
      <c r="D229" s="42">
        <v>4798186.41</v>
      </c>
      <c r="E229" s="42">
        <v>5554868.8600000003</v>
      </c>
      <c r="F229" s="44">
        <v>3.64</v>
      </c>
      <c r="G229" s="21"/>
    </row>
    <row r="230" spans="1:7" ht="13" x14ac:dyDescent="0.15">
      <c r="A230" s="42">
        <v>229</v>
      </c>
      <c r="B230" s="42" t="s">
        <v>28514</v>
      </c>
      <c r="C230" s="42">
        <v>7733373.6900000004</v>
      </c>
      <c r="D230" s="42">
        <v>4666916.8099999996</v>
      </c>
      <c r="E230" s="42">
        <v>3066456.88</v>
      </c>
      <c r="F230" s="44">
        <v>3.23</v>
      </c>
      <c r="G230" s="21"/>
    </row>
    <row r="231" spans="1:7" ht="13" x14ac:dyDescent="0.15">
      <c r="A231" s="42">
        <v>230</v>
      </c>
      <c r="B231" s="42" t="s">
        <v>28515</v>
      </c>
      <c r="C231" s="42">
        <v>10249518.01</v>
      </c>
      <c r="D231" s="42">
        <v>1261500.6499999999</v>
      </c>
      <c r="E231" s="42">
        <v>8988017.3599999994</v>
      </c>
      <c r="F231" s="44">
        <v>3.03</v>
      </c>
      <c r="G231" s="21"/>
    </row>
    <row r="232" spans="1:7" ht="13" x14ac:dyDescent="0.15">
      <c r="A232" s="42">
        <v>231</v>
      </c>
      <c r="B232" s="42" t="s">
        <v>28516</v>
      </c>
      <c r="C232" s="42">
        <v>6879765.6900000004</v>
      </c>
      <c r="D232" s="42">
        <v>3371795.8</v>
      </c>
      <c r="E232" s="42">
        <v>3507969.89</v>
      </c>
      <c r="F232" s="44">
        <v>2.72</v>
      </c>
      <c r="G232" s="21"/>
    </row>
    <row r="233" spans="1:7" ht="13" x14ac:dyDescent="0.15">
      <c r="A233" s="42">
        <v>232</v>
      </c>
      <c r="B233" s="42" t="s">
        <v>28517</v>
      </c>
      <c r="C233" s="42">
        <v>15252672.810000001</v>
      </c>
      <c r="D233" s="42">
        <v>628139.31999999995</v>
      </c>
      <c r="E233" s="42">
        <v>14624533.49</v>
      </c>
      <c r="F233" s="44">
        <v>4.51</v>
      </c>
      <c r="G233" s="21"/>
    </row>
    <row r="234" spans="1:7" ht="13" x14ac:dyDescent="0.15">
      <c r="A234" s="42">
        <v>233</v>
      </c>
      <c r="B234" s="42" t="s">
        <v>28518</v>
      </c>
      <c r="C234" s="42">
        <v>5994715.3899999997</v>
      </c>
      <c r="D234" s="42">
        <v>4947863.8</v>
      </c>
      <c r="E234" s="42">
        <v>1046851.59</v>
      </c>
      <c r="F234" s="44">
        <v>3.47</v>
      </c>
      <c r="G234" s="21"/>
    </row>
    <row r="235" spans="1:7" ht="13" x14ac:dyDescent="0.15">
      <c r="A235" s="42">
        <v>234</v>
      </c>
      <c r="B235" s="42" t="s">
        <v>29286</v>
      </c>
      <c r="C235" s="42">
        <v>7241641.5700000003</v>
      </c>
      <c r="D235" s="42">
        <v>4649989.96</v>
      </c>
      <c r="E235" s="42">
        <v>2591651.61</v>
      </c>
      <c r="F235" s="44">
        <v>2.09</v>
      </c>
      <c r="G235" s="21"/>
    </row>
    <row r="236" spans="1:7" ht="13" x14ac:dyDescent="0.15">
      <c r="A236" s="42">
        <v>235</v>
      </c>
      <c r="B236" s="42" t="s">
        <v>28519</v>
      </c>
      <c r="C236" s="42">
        <v>7069939.3499999996</v>
      </c>
      <c r="D236" s="42">
        <v>1498470.48</v>
      </c>
      <c r="E236" s="42">
        <v>5571468.8700000001</v>
      </c>
      <c r="F236" s="44">
        <v>5.78</v>
      </c>
      <c r="G236" s="21"/>
    </row>
    <row r="237" spans="1:7" ht="13" x14ac:dyDescent="0.15">
      <c r="A237" s="42">
        <v>236</v>
      </c>
      <c r="B237" s="42" t="s">
        <v>28520</v>
      </c>
      <c r="C237" s="42">
        <v>10360477.699999999</v>
      </c>
      <c r="D237" s="42">
        <v>1411966.42</v>
      </c>
      <c r="E237" s="42">
        <v>8948511.2699999996</v>
      </c>
      <c r="F237" s="44">
        <v>4.41</v>
      </c>
      <c r="G237" s="21"/>
    </row>
    <row r="238" spans="1:7" ht="13" x14ac:dyDescent="0.15">
      <c r="A238" s="42">
        <v>237</v>
      </c>
      <c r="B238" s="42" t="s">
        <v>28521</v>
      </c>
      <c r="C238" s="42">
        <v>10492863.699999999</v>
      </c>
      <c r="D238" s="42">
        <v>392916.71</v>
      </c>
      <c r="E238" s="42">
        <v>10099946.99</v>
      </c>
      <c r="F238" s="44">
        <v>4.9800000000000004</v>
      </c>
      <c r="G238" s="21"/>
    </row>
    <row r="239" spans="1:7" ht="13" x14ac:dyDescent="0.15">
      <c r="A239" s="42">
        <v>238</v>
      </c>
      <c r="B239" s="42" t="s">
        <v>28522</v>
      </c>
      <c r="C239" s="42">
        <v>8807922.8000000007</v>
      </c>
      <c r="D239" s="42">
        <v>5208780.6100000003</v>
      </c>
      <c r="E239" s="42">
        <v>3599142.2</v>
      </c>
      <c r="F239" s="44">
        <v>3.79</v>
      </c>
      <c r="G239" s="21"/>
    </row>
    <row r="240" spans="1:7" ht="13" x14ac:dyDescent="0.15">
      <c r="A240" s="42">
        <v>239</v>
      </c>
      <c r="B240" s="42" t="s">
        <v>28523</v>
      </c>
      <c r="C240" s="42">
        <v>6150396.8799999999</v>
      </c>
      <c r="D240" s="42">
        <v>6274357.7999999998</v>
      </c>
      <c r="E240" s="42">
        <v>-123960.92</v>
      </c>
      <c r="F240" s="44">
        <v>4.6100000000000003</v>
      </c>
      <c r="G240" s="21"/>
    </row>
    <row r="241" spans="1:7" ht="13" x14ac:dyDescent="0.15">
      <c r="A241" s="42">
        <v>240</v>
      </c>
      <c r="B241" s="42" t="s">
        <v>29287</v>
      </c>
      <c r="C241" s="42">
        <v>7967309.3099999996</v>
      </c>
      <c r="D241" s="42">
        <v>3101168.07</v>
      </c>
      <c r="E241" s="42">
        <v>4866141.25</v>
      </c>
      <c r="F241" s="44">
        <v>4.2300000000000004</v>
      </c>
      <c r="G241" s="21"/>
    </row>
    <row r="242" spans="1:7" ht="13" x14ac:dyDescent="0.15">
      <c r="A242" s="42">
        <v>241</v>
      </c>
      <c r="B242" s="42" t="s">
        <v>29288</v>
      </c>
      <c r="C242" s="42">
        <v>9063920.7799999993</v>
      </c>
      <c r="D242" s="42">
        <v>1481218.52</v>
      </c>
      <c r="E242" s="42">
        <v>7582702.2599999998</v>
      </c>
      <c r="F242" s="44">
        <v>4.76</v>
      </c>
      <c r="G242" s="21"/>
    </row>
    <row r="243" spans="1:7" ht="13" x14ac:dyDescent="0.15">
      <c r="A243" s="42">
        <v>242</v>
      </c>
      <c r="B243" s="42" t="s">
        <v>28524</v>
      </c>
      <c r="C243" s="42">
        <v>10422075.449999999</v>
      </c>
      <c r="D243" s="42">
        <v>1875019.53</v>
      </c>
      <c r="E243" s="42">
        <v>8547055.9199999999</v>
      </c>
      <c r="F243" s="44">
        <v>4.5199999999999996</v>
      </c>
      <c r="G243" s="21"/>
    </row>
    <row r="244" spans="1:7" ht="13" x14ac:dyDescent="0.15">
      <c r="A244" s="42">
        <v>243</v>
      </c>
      <c r="B244" s="42" t="s">
        <v>28525</v>
      </c>
      <c r="C244" s="42">
        <v>10285547.75</v>
      </c>
      <c r="D244" s="42">
        <v>1453319.37</v>
      </c>
      <c r="E244" s="42">
        <v>8832228.3800000008</v>
      </c>
      <c r="F244" s="44">
        <v>2.84</v>
      </c>
      <c r="G244" s="21"/>
    </row>
    <row r="245" spans="1:7" ht="13" x14ac:dyDescent="0.15">
      <c r="A245" s="42">
        <v>244</v>
      </c>
      <c r="B245" s="42" t="s">
        <v>29289</v>
      </c>
      <c r="C245" s="42">
        <v>9400602.6600000001</v>
      </c>
      <c r="D245" s="42">
        <v>6708065.5999999996</v>
      </c>
      <c r="E245" s="42">
        <v>2692537.06</v>
      </c>
      <c r="F245" s="44">
        <v>4.21</v>
      </c>
      <c r="G245" s="21"/>
    </row>
    <row r="246" spans="1:7" ht="13" x14ac:dyDescent="0.15">
      <c r="A246" s="42">
        <v>245</v>
      </c>
      <c r="B246" s="42" t="s">
        <v>29290</v>
      </c>
      <c r="C246" s="42">
        <v>8407359.4199999999</v>
      </c>
      <c r="D246" s="42">
        <v>1802970.48</v>
      </c>
      <c r="E246" s="42">
        <v>6604388.9299999997</v>
      </c>
      <c r="F246" s="44">
        <v>4.7699999999999996</v>
      </c>
      <c r="G246" s="21"/>
    </row>
    <row r="247" spans="1:7" ht="13" x14ac:dyDescent="0.15">
      <c r="A247" s="42">
        <v>246</v>
      </c>
      <c r="B247" s="42" t="s">
        <v>28526</v>
      </c>
      <c r="C247" s="42">
        <v>9875707.8699999992</v>
      </c>
      <c r="D247" s="42">
        <v>1988166.18</v>
      </c>
      <c r="E247" s="42">
        <v>7887541.6900000004</v>
      </c>
      <c r="F247" s="44">
        <v>4.3</v>
      </c>
      <c r="G247" s="21"/>
    </row>
    <row r="248" spans="1:7" ht="13" x14ac:dyDescent="0.15">
      <c r="A248" s="42">
        <v>247</v>
      </c>
      <c r="B248" s="42" t="s">
        <v>28527</v>
      </c>
      <c r="C248" s="42">
        <v>6498254.6600000001</v>
      </c>
      <c r="D248" s="42">
        <v>1639880.13</v>
      </c>
      <c r="E248" s="42">
        <v>4858374.53</v>
      </c>
      <c r="F248" s="44">
        <v>4.04</v>
      </c>
      <c r="G248" s="21"/>
    </row>
    <row r="249" spans="1:7" ht="13" x14ac:dyDescent="0.15">
      <c r="A249" s="42">
        <v>248</v>
      </c>
      <c r="B249" s="42" t="s">
        <v>29291</v>
      </c>
      <c r="C249" s="42">
        <v>10838442.119999999</v>
      </c>
      <c r="D249" s="42">
        <v>5327157.97</v>
      </c>
      <c r="E249" s="42">
        <v>5511284.1500000004</v>
      </c>
      <c r="F249" s="44">
        <v>4.1500000000000004</v>
      </c>
      <c r="G249" s="21"/>
    </row>
    <row r="250" spans="1:7" ht="13" x14ac:dyDescent="0.15">
      <c r="A250" s="42">
        <v>249</v>
      </c>
      <c r="B250" s="42" t="s">
        <v>28528</v>
      </c>
      <c r="C250" s="42">
        <v>8556024.4900000002</v>
      </c>
      <c r="D250" s="42">
        <v>3513209.18</v>
      </c>
      <c r="E250" s="42">
        <v>5042815.3099999996</v>
      </c>
      <c r="F250" s="44">
        <v>4.95</v>
      </c>
      <c r="G250" s="21"/>
    </row>
    <row r="251" spans="1:7" ht="13" x14ac:dyDescent="0.15">
      <c r="A251" s="42">
        <v>250</v>
      </c>
      <c r="B251" s="42" t="s">
        <v>28529</v>
      </c>
      <c r="C251" s="42">
        <v>8891038.4700000007</v>
      </c>
      <c r="D251" s="42">
        <v>2784970.95</v>
      </c>
      <c r="E251" s="42">
        <v>6106067.5099999998</v>
      </c>
      <c r="F251" s="44">
        <v>3.32</v>
      </c>
      <c r="G251" s="21"/>
    </row>
    <row r="252" spans="1:7" ht="13" x14ac:dyDescent="0.15">
      <c r="A252" s="42">
        <v>251</v>
      </c>
      <c r="B252" s="42" t="s">
        <v>29292</v>
      </c>
      <c r="C252" s="42">
        <v>7583283.9800000004</v>
      </c>
      <c r="D252" s="42">
        <v>3736574.12</v>
      </c>
      <c r="E252" s="42">
        <v>3846709.86</v>
      </c>
      <c r="F252" s="44">
        <v>5.5</v>
      </c>
      <c r="G252" s="21"/>
    </row>
    <row r="253" spans="1:7" ht="13" x14ac:dyDescent="0.15">
      <c r="A253" s="42">
        <v>252</v>
      </c>
      <c r="B253" s="42" t="s">
        <v>29293</v>
      </c>
      <c r="C253" s="42">
        <v>7427780.6500000004</v>
      </c>
      <c r="D253" s="42">
        <v>2080671.46</v>
      </c>
      <c r="E253" s="42">
        <v>5347109.1900000004</v>
      </c>
      <c r="F253" s="44">
        <v>2.95</v>
      </c>
      <c r="G253" s="21"/>
    </row>
    <row r="254" spans="1:7" ht="13" x14ac:dyDescent="0.15">
      <c r="A254" s="42">
        <v>253</v>
      </c>
      <c r="B254" s="42" t="s">
        <v>29294</v>
      </c>
      <c r="C254" s="42">
        <v>8540290.0199999996</v>
      </c>
      <c r="D254" s="42">
        <v>5523000.7999999998</v>
      </c>
      <c r="E254" s="42">
        <v>3017289.22</v>
      </c>
      <c r="F254" s="44">
        <v>3.86</v>
      </c>
      <c r="G254" s="21"/>
    </row>
    <row r="255" spans="1:7" ht="13" x14ac:dyDescent="0.15">
      <c r="A255" s="42">
        <v>254</v>
      </c>
      <c r="B255" s="42" t="s">
        <v>28530</v>
      </c>
      <c r="C255" s="42">
        <v>7223567.0899999999</v>
      </c>
      <c r="D255" s="42">
        <v>2492629.39</v>
      </c>
      <c r="E255" s="42">
        <v>4730937.7</v>
      </c>
      <c r="F255" s="44">
        <v>2.93</v>
      </c>
      <c r="G255" s="21"/>
    </row>
    <row r="256" spans="1:7" ht="13" x14ac:dyDescent="0.15">
      <c r="A256" s="42">
        <v>255</v>
      </c>
      <c r="B256" s="42" t="s">
        <v>28531</v>
      </c>
      <c r="C256" s="42">
        <v>8878987.7899999991</v>
      </c>
      <c r="D256" s="42">
        <v>5541102.4400000004</v>
      </c>
      <c r="E256" s="42">
        <v>3337885.34</v>
      </c>
      <c r="F256" s="44">
        <v>4.3899999999999997</v>
      </c>
      <c r="G256" s="21"/>
    </row>
    <row r="257" spans="1:7" ht="13" x14ac:dyDescent="0.15">
      <c r="A257" s="42">
        <v>256</v>
      </c>
      <c r="B257" s="42" t="s">
        <v>28532</v>
      </c>
      <c r="C257" s="42">
        <v>9106109.5800000001</v>
      </c>
      <c r="D257" s="42">
        <v>3351684.52</v>
      </c>
      <c r="E257" s="42">
        <v>5754425.0599999996</v>
      </c>
      <c r="F257" s="44">
        <v>3.76</v>
      </c>
      <c r="G257" s="21"/>
    </row>
    <row r="258" spans="1:7" ht="13" x14ac:dyDescent="0.15">
      <c r="A258" s="42">
        <v>257</v>
      </c>
      <c r="B258" s="42" t="s">
        <v>28533</v>
      </c>
      <c r="C258" s="42">
        <v>9678127.0700000003</v>
      </c>
      <c r="D258" s="42">
        <v>4001114.4</v>
      </c>
      <c r="E258" s="42">
        <v>5677012.6699999999</v>
      </c>
      <c r="F258" s="44">
        <v>3.8</v>
      </c>
      <c r="G258" s="21"/>
    </row>
    <row r="259" spans="1:7" ht="13" x14ac:dyDescent="0.15">
      <c r="A259" s="42">
        <v>258</v>
      </c>
      <c r="B259" s="42" t="s">
        <v>28534</v>
      </c>
      <c r="C259" s="42">
        <v>6152561.0800000001</v>
      </c>
      <c r="D259" s="42">
        <v>4897146.34</v>
      </c>
      <c r="E259" s="42">
        <v>1255414.75</v>
      </c>
      <c r="F259" s="44">
        <v>2.73</v>
      </c>
      <c r="G259" s="21"/>
    </row>
    <row r="260" spans="1:7" ht="13" x14ac:dyDescent="0.15">
      <c r="A260" s="42">
        <v>259</v>
      </c>
      <c r="B260" s="42" t="s">
        <v>29295</v>
      </c>
      <c r="C260" s="42">
        <v>11468967.83</v>
      </c>
      <c r="D260" s="42">
        <v>4088478.4</v>
      </c>
      <c r="E260" s="42">
        <v>7380489.4299999997</v>
      </c>
      <c r="F260" s="44">
        <v>5.91</v>
      </c>
      <c r="G260" s="21"/>
    </row>
    <row r="261" spans="1:7" ht="13" x14ac:dyDescent="0.15">
      <c r="A261" s="42">
        <v>260</v>
      </c>
      <c r="B261" s="42" t="s">
        <v>28535</v>
      </c>
      <c r="C261" s="42">
        <v>8732984.6099999994</v>
      </c>
      <c r="D261" s="42">
        <v>5294264.55</v>
      </c>
      <c r="E261" s="42">
        <v>3438720.06</v>
      </c>
      <c r="F261" s="44">
        <v>5.42</v>
      </c>
      <c r="G261" s="21"/>
    </row>
    <row r="262" spans="1:7" ht="13" x14ac:dyDescent="0.15">
      <c r="A262" s="42">
        <v>261</v>
      </c>
      <c r="B262" s="42" t="s">
        <v>29296</v>
      </c>
      <c r="C262" s="42">
        <v>5753213.3300000001</v>
      </c>
      <c r="D262" s="42">
        <v>3117205.63</v>
      </c>
      <c r="E262" s="42">
        <v>2636007.7000000002</v>
      </c>
      <c r="F262" s="44">
        <v>3.94</v>
      </c>
      <c r="G262" s="21"/>
    </row>
    <row r="263" spans="1:7" ht="13" x14ac:dyDescent="0.15">
      <c r="A263" s="42">
        <v>262</v>
      </c>
      <c r="B263" s="42" t="s">
        <v>29297</v>
      </c>
      <c r="C263" s="42">
        <v>8368125.4900000002</v>
      </c>
      <c r="D263" s="42">
        <v>4159950.42</v>
      </c>
      <c r="E263" s="42">
        <v>4208175.08</v>
      </c>
      <c r="F263" s="44">
        <v>2.42</v>
      </c>
      <c r="G263" s="21"/>
    </row>
    <row r="264" spans="1:7" ht="13" x14ac:dyDescent="0.15">
      <c r="A264" s="42">
        <v>263</v>
      </c>
      <c r="B264" s="42" t="s">
        <v>28536</v>
      </c>
      <c r="C264" s="42">
        <v>5014464.92</v>
      </c>
      <c r="D264" s="42">
        <v>2598021.92</v>
      </c>
      <c r="E264" s="42">
        <v>2416443.0099999998</v>
      </c>
      <c r="F264" s="44">
        <v>5</v>
      </c>
      <c r="G264" s="21"/>
    </row>
    <row r="265" spans="1:7" ht="13" x14ac:dyDescent="0.15">
      <c r="A265" s="42">
        <v>264</v>
      </c>
      <c r="B265" s="42" t="s">
        <v>29298</v>
      </c>
      <c r="C265" s="42">
        <v>6932466.6500000004</v>
      </c>
      <c r="D265" s="42">
        <v>2080260.1</v>
      </c>
      <c r="E265" s="42">
        <v>4852206.55</v>
      </c>
      <c r="F265" s="44">
        <v>2.71</v>
      </c>
      <c r="G265" s="21"/>
    </row>
    <row r="266" spans="1:7" ht="13" x14ac:dyDescent="0.15">
      <c r="A266" s="42">
        <v>265</v>
      </c>
      <c r="B266" s="42" t="s">
        <v>28537</v>
      </c>
      <c r="C266" s="42">
        <v>9536474.0600000005</v>
      </c>
      <c r="D266" s="42">
        <v>1372864.58</v>
      </c>
      <c r="E266" s="42">
        <v>8163609.4800000004</v>
      </c>
      <c r="F266" s="44">
        <v>4.38</v>
      </c>
      <c r="G266" s="21"/>
    </row>
    <row r="267" spans="1:7" ht="13" x14ac:dyDescent="0.15">
      <c r="A267" s="42">
        <v>266</v>
      </c>
      <c r="B267" s="42" t="s">
        <v>29299</v>
      </c>
      <c r="C267" s="42">
        <v>8276019.0899999999</v>
      </c>
      <c r="D267" s="42">
        <v>1473618.02</v>
      </c>
      <c r="E267" s="42">
        <v>6802401.0700000003</v>
      </c>
      <c r="F267" s="44">
        <v>3.82</v>
      </c>
      <c r="G267" s="21"/>
    </row>
    <row r="268" spans="1:7" ht="13" x14ac:dyDescent="0.15">
      <c r="A268" s="42">
        <v>267</v>
      </c>
      <c r="B268" s="42" t="s">
        <v>29300</v>
      </c>
      <c r="C268" s="42">
        <v>6340279.5099999998</v>
      </c>
      <c r="D268" s="42">
        <v>3794812.92</v>
      </c>
      <c r="E268" s="42">
        <v>2545466.59</v>
      </c>
      <c r="F268" s="44">
        <v>5.1100000000000003</v>
      </c>
      <c r="G268" s="21"/>
    </row>
    <row r="269" spans="1:7" ht="13" x14ac:dyDescent="0.15">
      <c r="A269" s="42">
        <v>268</v>
      </c>
      <c r="B269" s="42" t="s">
        <v>29301</v>
      </c>
      <c r="C269" s="42">
        <v>7075543.5499999998</v>
      </c>
      <c r="D269" s="42">
        <v>6812829.2300000004</v>
      </c>
      <c r="E269" s="42">
        <v>262714.32</v>
      </c>
      <c r="F269" s="44">
        <v>3.33</v>
      </c>
      <c r="G269" s="21"/>
    </row>
    <row r="270" spans="1:7" ht="13" x14ac:dyDescent="0.15">
      <c r="A270" s="42">
        <v>269</v>
      </c>
      <c r="B270" s="42" t="s">
        <v>28538</v>
      </c>
      <c r="C270" s="42">
        <v>7826432.6799999997</v>
      </c>
      <c r="D270" s="42">
        <v>5608634.5300000003</v>
      </c>
      <c r="E270" s="42">
        <v>2217798.14</v>
      </c>
      <c r="F270" s="44">
        <v>3.72</v>
      </c>
      <c r="G270" s="21"/>
    </row>
    <row r="271" spans="1:7" ht="13" x14ac:dyDescent="0.15">
      <c r="A271" s="42">
        <v>270</v>
      </c>
      <c r="B271" s="42" t="s">
        <v>29302</v>
      </c>
      <c r="C271" s="42">
        <v>7178217.4900000002</v>
      </c>
      <c r="D271" s="42">
        <v>4916736.72</v>
      </c>
      <c r="E271" s="42">
        <v>2261480.7799999998</v>
      </c>
      <c r="F271" s="44">
        <v>3.31</v>
      </c>
      <c r="G271" s="21"/>
    </row>
    <row r="272" spans="1:7" ht="13" x14ac:dyDescent="0.15">
      <c r="A272" s="42">
        <v>271</v>
      </c>
      <c r="B272" s="42" t="s">
        <v>28539</v>
      </c>
      <c r="C272" s="42">
        <v>10784955.02</v>
      </c>
      <c r="D272" s="42">
        <v>3735555.51</v>
      </c>
      <c r="E272" s="42">
        <v>7049399.5099999998</v>
      </c>
      <c r="F272" s="44">
        <v>3.49</v>
      </c>
      <c r="G272" s="21"/>
    </row>
    <row r="273" spans="1:7" ht="13" x14ac:dyDescent="0.15">
      <c r="A273" s="42">
        <v>272</v>
      </c>
      <c r="B273" s="42" t="s">
        <v>28540</v>
      </c>
      <c r="C273" s="42">
        <v>7480998.4299999997</v>
      </c>
      <c r="D273" s="42">
        <v>758416.2</v>
      </c>
      <c r="E273" s="42">
        <v>6722582.2300000004</v>
      </c>
      <c r="F273" s="44">
        <v>5.5</v>
      </c>
      <c r="G273" s="21"/>
    </row>
    <row r="274" spans="1:7" ht="13" x14ac:dyDescent="0.15">
      <c r="A274" s="42">
        <v>273</v>
      </c>
      <c r="B274" s="42" t="s">
        <v>28541</v>
      </c>
      <c r="C274" s="42">
        <v>9237032.1099999994</v>
      </c>
      <c r="D274" s="42">
        <v>6461790.4400000004</v>
      </c>
      <c r="E274" s="42">
        <v>2775241.67</v>
      </c>
      <c r="F274" s="44">
        <v>2.42</v>
      </c>
      <c r="G274" s="21"/>
    </row>
    <row r="275" spans="1:7" ht="13" x14ac:dyDescent="0.15">
      <c r="A275" s="42">
        <v>274</v>
      </c>
      <c r="B275" s="42" t="s">
        <v>29303</v>
      </c>
      <c r="C275" s="42">
        <v>13533082.98</v>
      </c>
      <c r="D275" s="42">
        <v>2163835.56</v>
      </c>
      <c r="E275" s="42">
        <v>11369247.43</v>
      </c>
      <c r="F275" s="44">
        <v>5.21</v>
      </c>
      <c r="G275" s="21"/>
    </row>
    <row r="276" spans="1:7" ht="13" x14ac:dyDescent="0.15">
      <c r="A276" s="42">
        <v>275</v>
      </c>
      <c r="B276" s="42" t="s">
        <v>29304</v>
      </c>
      <c r="C276" s="42">
        <v>10429628.75</v>
      </c>
      <c r="D276" s="42">
        <v>5796074.8600000003</v>
      </c>
      <c r="E276" s="42">
        <v>4633553.9000000004</v>
      </c>
      <c r="F276" s="44">
        <v>4</v>
      </c>
      <c r="G276" s="21"/>
    </row>
    <row r="277" spans="1:7" ht="13" x14ac:dyDescent="0.15">
      <c r="A277" s="42">
        <v>276</v>
      </c>
      <c r="B277" s="42" t="s">
        <v>28542</v>
      </c>
      <c r="C277" s="42">
        <v>8219737.3300000001</v>
      </c>
      <c r="D277" s="42">
        <v>5224238.8099999996</v>
      </c>
      <c r="E277" s="42">
        <v>2995498.51</v>
      </c>
      <c r="F277" s="44">
        <v>3.2</v>
      </c>
      <c r="G277" s="21"/>
    </row>
    <row r="278" spans="1:7" ht="13" x14ac:dyDescent="0.15">
      <c r="A278" s="42">
        <v>277</v>
      </c>
      <c r="B278" s="42" t="s">
        <v>28543</v>
      </c>
      <c r="C278" s="42">
        <v>10236594.08</v>
      </c>
      <c r="D278" s="42">
        <v>4788684.12</v>
      </c>
      <c r="E278" s="42">
        <v>5447909.96</v>
      </c>
      <c r="F278" s="44">
        <v>3.56</v>
      </c>
      <c r="G278" s="21"/>
    </row>
    <row r="279" spans="1:7" ht="13" x14ac:dyDescent="0.15">
      <c r="A279" s="42">
        <v>278</v>
      </c>
      <c r="B279" s="42" t="s">
        <v>29305</v>
      </c>
      <c r="C279" s="42">
        <v>5691853.0999999996</v>
      </c>
      <c r="D279" s="42">
        <v>3250699.99</v>
      </c>
      <c r="E279" s="42">
        <v>2441153.1</v>
      </c>
      <c r="F279" s="44">
        <v>4.88</v>
      </c>
      <c r="G279" s="21"/>
    </row>
    <row r="280" spans="1:7" ht="13" x14ac:dyDescent="0.15">
      <c r="A280" s="42">
        <v>279</v>
      </c>
      <c r="B280" s="42" t="s">
        <v>28544</v>
      </c>
      <c r="C280" s="42">
        <v>9834142.7400000002</v>
      </c>
      <c r="D280" s="42">
        <v>3110144.02</v>
      </c>
      <c r="E280" s="42">
        <v>6723998.7199999997</v>
      </c>
      <c r="F280" s="44">
        <v>3.91</v>
      </c>
      <c r="G280" s="21"/>
    </row>
    <row r="281" spans="1:7" ht="13" x14ac:dyDescent="0.15">
      <c r="A281" s="42">
        <v>280</v>
      </c>
      <c r="B281" s="42" t="s">
        <v>28545</v>
      </c>
      <c r="C281" s="42">
        <v>8397676.5399999991</v>
      </c>
      <c r="D281" s="42">
        <v>753444.07</v>
      </c>
      <c r="E281" s="42">
        <v>7644232.4699999997</v>
      </c>
      <c r="F281" s="44">
        <v>4.01</v>
      </c>
      <c r="G281" s="21"/>
    </row>
    <row r="282" spans="1:7" ht="13" x14ac:dyDescent="0.15">
      <c r="A282" s="42">
        <v>281</v>
      </c>
      <c r="B282" s="42" t="s">
        <v>28546</v>
      </c>
      <c r="C282" s="42">
        <v>11086523.65</v>
      </c>
      <c r="D282" s="42">
        <v>5624599.9900000002</v>
      </c>
      <c r="E282" s="42">
        <v>5461923.6600000001</v>
      </c>
      <c r="F282" s="44">
        <v>2.0299999999999998</v>
      </c>
      <c r="G282" s="21"/>
    </row>
    <row r="283" spans="1:7" ht="13" x14ac:dyDescent="0.15">
      <c r="A283" s="42">
        <v>282</v>
      </c>
      <c r="B283" s="42" t="s">
        <v>28547</v>
      </c>
      <c r="C283" s="42">
        <v>8189501.8899999997</v>
      </c>
      <c r="D283" s="42">
        <v>3451948.85</v>
      </c>
      <c r="E283" s="42">
        <v>4737553.04</v>
      </c>
      <c r="F283" s="44">
        <v>5.63</v>
      </c>
      <c r="G283" s="21"/>
    </row>
    <row r="284" spans="1:7" ht="13" x14ac:dyDescent="0.15">
      <c r="A284" s="42">
        <v>283</v>
      </c>
      <c r="B284" s="42" t="s">
        <v>28548</v>
      </c>
      <c r="C284" s="42">
        <v>12507073.699999999</v>
      </c>
      <c r="D284" s="42">
        <v>3705847</v>
      </c>
      <c r="E284" s="42">
        <v>8801226.7100000009</v>
      </c>
      <c r="F284" s="44">
        <v>5.5</v>
      </c>
      <c r="G284" s="21"/>
    </row>
    <row r="285" spans="1:7" ht="13" x14ac:dyDescent="0.15">
      <c r="A285" s="42">
        <v>284</v>
      </c>
      <c r="B285" s="42" t="s">
        <v>28549</v>
      </c>
      <c r="C285" s="42">
        <v>10016294.529999999</v>
      </c>
      <c r="D285" s="42">
        <v>3263194.01</v>
      </c>
      <c r="E285" s="42">
        <v>6753100.5199999996</v>
      </c>
      <c r="F285" s="44">
        <v>4.18</v>
      </c>
      <c r="G285" s="21"/>
    </row>
    <row r="286" spans="1:7" ht="13" x14ac:dyDescent="0.15">
      <c r="A286" s="42">
        <v>285</v>
      </c>
      <c r="B286" s="42" t="s">
        <v>28550</v>
      </c>
      <c r="C286" s="42">
        <v>8440576.0800000001</v>
      </c>
      <c r="D286" s="42">
        <v>5383015.1699999999</v>
      </c>
      <c r="E286" s="42">
        <v>3057560.91</v>
      </c>
      <c r="F286" s="44">
        <v>4.1399999999999997</v>
      </c>
      <c r="G286" s="21"/>
    </row>
    <row r="287" spans="1:7" ht="13" x14ac:dyDescent="0.15">
      <c r="A287" s="42">
        <v>286</v>
      </c>
      <c r="B287" s="42" t="s">
        <v>28551</v>
      </c>
      <c r="C287" s="42">
        <v>11595134.859999999</v>
      </c>
      <c r="D287" s="42">
        <v>5645413.1200000001</v>
      </c>
      <c r="E287" s="42">
        <v>5949721.7400000002</v>
      </c>
      <c r="F287" s="44">
        <v>2.72</v>
      </c>
      <c r="G287" s="21"/>
    </row>
    <row r="288" spans="1:7" ht="13" x14ac:dyDescent="0.15">
      <c r="A288" s="42">
        <v>287</v>
      </c>
      <c r="B288" s="42" t="s">
        <v>28552</v>
      </c>
      <c r="C288" s="42">
        <v>6219994.5899999999</v>
      </c>
      <c r="D288" s="42">
        <v>4489462.66</v>
      </c>
      <c r="E288" s="42">
        <v>1730531.93</v>
      </c>
      <c r="F288" s="44">
        <v>5.0199999999999996</v>
      </c>
      <c r="G288" s="21"/>
    </row>
    <row r="289" spans="1:7" ht="13" x14ac:dyDescent="0.15">
      <c r="A289" s="42">
        <v>288</v>
      </c>
      <c r="B289" s="42" t="s">
        <v>28553</v>
      </c>
      <c r="C289" s="42">
        <v>10684182.939999999</v>
      </c>
      <c r="D289" s="42">
        <v>7693562.9500000002</v>
      </c>
      <c r="E289" s="42">
        <v>2990619.99</v>
      </c>
      <c r="F289" s="44">
        <v>4.3499999999999996</v>
      </c>
      <c r="G289" s="21"/>
    </row>
    <row r="290" spans="1:7" ht="13" x14ac:dyDescent="0.15">
      <c r="A290" s="42">
        <v>289</v>
      </c>
      <c r="B290" s="42" t="s">
        <v>28554</v>
      </c>
      <c r="C290" s="42">
        <v>5720259.4900000002</v>
      </c>
      <c r="D290" s="42">
        <v>4434900.58</v>
      </c>
      <c r="E290" s="42">
        <v>1285358.8999999999</v>
      </c>
      <c r="F290" s="44">
        <v>4.16</v>
      </c>
      <c r="G290" s="21"/>
    </row>
    <row r="291" spans="1:7" ht="13" x14ac:dyDescent="0.15">
      <c r="A291" s="42">
        <v>290</v>
      </c>
      <c r="B291" s="42" t="s">
        <v>29306</v>
      </c>
      <c r="C291" s="42">
        <v>9447285.3699999992</v>
      </c>
      <c r="D291" s="42">
        <v>3498324.6</v>
      </c>
      <c r="E291" s="42">
        <v>5948960.7699999996</v>
      </c>
      <c r="F291" s="44">
        <v>5.19</v>
      </c>
      <c r="G291" s="21"/>
    </row>
    <row r="292" spans="1:7" ht="13" x14ac:dyDescent="0.15">
      <c r="A292" s="42">
        <v>291</v>
      </c>
      <c r="B292" s="42" t="s">
        <v>28555</v>
      </c>
      <c r="C292" s="42">
        <v>7165091.6900000004</v>
      </c>
      <c r="D292" s="42">
        <v>6999550.8399999999</v>
      </c>
      <c r="E292" s="42">
        <v>165540.84</v>
      </c>
      <c r="F292" s="44">
        <v>4.57</v>
      </c>
      <c r="G292" s="21"/>
    </row>
    <row r="293" spans="1:7" ht="13" x14ac:dyDescent="0.15">
      <c r="A293" s="42">
        <v>292</v>
      </c>
      <c r="B293" s="42" t="s">
        <v>28556</v>
      </c>
      <c r="C293" s="42">
        <v>6527992.9199999999</v>
      </c>
      <c r="D293" s="42">
        <v>4132038.57</v>
      </c>
      <c r="E293" s="42">
        <v>2395954.35</v>
      </c>
      <c r="F293" s="44">
        <v>3.41</v>
      </c>
      <c r="G293" s="21"/>
    </row>
    <row r="294" spans="1:7" ht="13" x14ac:dyDescent="0.15">
      <c r="A294" s="42">
        <v>293</v>
      </c>
      <c r="B294" s="42" t="s">
        <v>29307</v>
      </c>
      <c r="C294" s="42">
        <v>7200054.8600000003</v>
      </c>
      <c r="D294" s="42">
        <v>4151686.59</v>
      </c>
      <c r="E294" s="42">
        <v>3048368.27</v>
      </c>
      <c r="F294" s="44">
        <v>3.6</v>
      </c>
      <c r="G294" s="21"/>
    </row>
    <row r="295" spans="1:7" ht="13" x14ac:dyDescent="0.15">
      <c r="A295" s="42">
        <v>294</v>
      </c>
      <c r="B295" s="42" t="s">
        <v>28557</v>
      </c>
      <c r="C295" s="42">
        <v>8905706.1099999994</v>
      </c>
      <c r="D295" s="42">
        <v>405045.39</v>
      </c>
      <c r="E295" s="42">
        <v>8500660.7100000009</v>
      </c>
      <c r="F295" s="44">
        <v>3.58</v>
      </c>
      <c r="G295" s="21"/>
    </row>
    <row r="296" spans="1:7" ht="13" x14ac:dyDescent="0.15">
      <c r="A296" s="42">
        <v>295</v>
      </c>
      <c r="B296" s="42" t="s">
        <v>29308</v>
      </c>
      <c r="C296" s="42">
        <v>7975995.5899999999</v>
      </c>
      <c r="D296" s="42">
        <v>4097491.03</v>
      </c>
      <c r="E296" s="42">
        <v>3878504.56</v>
      </c>
      <c r="F296" s="44">
        <v>4.45</v>
      </c>
      <c r="G296" s="21"/>
    </row>
    <row r="297" spans="1:7" ht="13" x14ac:dyDescent="0.15">
      <c r="A297" s="42">
        <v>296</v>
      </c>
      <c r="B297" s="42" t="s">
        <v>28558</v>
      </c>
      <c r="C297" s="42">
        <v>9152250.6199999992</v>
      </c>
      <c r="D297" s="42">
        <v>6653817.6100000003</v>
      </c>
      <c r="E297" s="42">
        <v>2498433.0099999998</v>
      </c>
      <c r="F297" s="44">
        <v>5.54</v>
      </c>
      <c r="G297" s="21"/>
    </row>
    <row r="298" spans="1:7" ht="13" x14ac:dyDescent="0.15">
      <c r="A298" s="42">
        <v>297</v>
      </c>
      <c r="B298" s="42" t="s">
        <v>29309</v>
      </c>
      <c r="C298" s="42">
        <v>9530024.9600000009</v>
      </c>
      <c r="D298" s="42">
        <v>847469.77</v>
      </c>
      <c r="E298" s="42">
        <v>8682555.1899999995</v>
      </c>
      <c r="F298" s="44">
        <v>3.36</v>
      </c>
      <c r="G298" s="21"/>
    </row>
    <row r="299" spans="1:7" ht="13" x14ac:dyDescent="0.15">
      <c r="A299" s="42">
        <v>298</v>
      </c>
      <c r="B299" s="42" t="s">
        <v>28559</v>
      </c>
      <c r="C299" s="42">
        <v>10512432.65</v>
      </c>
      <c r="D299" s="42">
        <v>2267715.09</v>
      </c>
      <c r="E299" s="42">
        <v>8244717.5599999996</v>
      </c>
      <c r="F299" s="44">
        <v>3.57</v>
      </c>
      <c r="G299" s="21"/>
    </row>
    <row r="300" spans="1:7" ht="13" x14ac:dyDescent="0.15">
      <c r="A300" s="42">
        <v>299</v>
      </c>
      <c r="B300" s="42" t="s">
        <v>28560</v>
      </c>
      <c r="C300" s="42">
        <v>8006959.1500000004</v>
      </c>
      <c r="D300" s="42">
        <v>7564828.4400000004</v>
      </c>
      <c r="E300" s="42">
        <v>442130.71</v>
      </c>
      <c r="F300" s="44">
        <v>2.89</v>
      </c>
      <c r="G300" s="21"/>
    </row>
    <row r="301" spans="1:7" ht="13" x14ac:dyDescent="0.15">
      <c r="A301" s="42">
        <v>300</v>
      </c>
      <c r="B301" s="42" t="s">
        <v>29310</v>
      </c>
      <c r="C301" s="42">
        <v>7008968.7300000004</v>
      </c>
      <c r="D301" s="42">
        <v>3517339.72</v>
      </c>
      <c r="E301" s="42">
        <v>3491629.01</v>
      </c>
      <c r="F301" s="44">
        <v>4.8499999999999996</v>
      </c>
      <c r="G301" s="21"/>
    </row>
    <row r="302" spans="1:7" ht="13" x14ac:dyDescent="0.15">
      <c r="A302" s="42">
        <v>301</v>
      </c>
      <c r="B302" s="42" t="s">
        <v>28561</v>
      </c>
      <c r="C302" s="42">
        <v>9604261.3200000003</v>
      </c>
      <c r="D302" s="42">
        <v>4917053.59</v>
      </c>
      <c r="E302" s="42">
        <v>4687207.72</v>
      </c>
      <c r="F302" s="44">
        <v>3.24</v>
      </c>
      <c r="G302" s="21"/>
    </row>
    <row r="303" spans="1:7" ht="13" x14ac:dyDescent="0.15">
      <c r="A303" s="42">
        <v>302</v>
      </c>
      <c r="B303" s="42" t="s">
        <v>28562</v>
      </c>
      <c r="C303" s="42">
        <v>8605926.0999999996</v>
      </c>
      <c r="D303" s="42">
        <v>3454719.15</v>
      </c>
      <c r="E303" s="42">
        <v>5151206.95</v>
      </c>
      <c r="F303" s="44">
        <v>3.62</v>
      </c>
      <c r="G303" s="21"/>
    </row>
    <row r="304" spans="1:7" ht="13" x14ac:dyDescent="0.15">
      <c r="A304" s="42">
        <v>303</v>
      </c>
      <c r="B304" s="42" t="s">
        <v>28563</v>
      </c>
      <c r="C304" s="42">
        <v>8326486.29</v>
      </c>
      <c r="D304" s="42">
        <v>5705074.5300000003</v>
      </c>
      <c r="E304" s="42">
        <v>2621411.75</v>
      </c>
      <c r="F304" s="44">
        <v>4.08</v>
      </c>
      <c r="G304" s="21"/>
    </row>
    <row r="305" spans="1:7" ht="13" x14ac:dyDescent="0.15">
      <c r="A305" s="42">
        <v>304</v>
      </c>
      <c r="B305" s="42" t="s">
        <v>28564</v>
      </c>
      <c r="C305" s="42">
        <v>7442320.7300000004</v>
      </c>
      <c r="D305" s="42">
        <v>4198561.97</v>
      </c>
      <c r="E305" s="42">
        <v>3243758.77</v>
      </c>
      <c r="F305" s="44">
        <v>5.37</v>
      </c>
      <c r="G305" s="21"/>
    </row>
    <row r="306" spans="1:7" ht="13" x14ac:dyDescent="0.15">
      <c r="A306" s="42">
        <v>305</v>
      </c>
      <c r="B306" s="42" t="s">
        <v>29311</v>
      </c>
      <c r="C306" s="42">
        <v>10855879.42</v>
      </c>
      <c r="D306" s="42">
        <v>4611400.34</v>
      </c>
      <c r="E306" s="42">
        <v>6244479.0800000001</v>
      </c>
      <c r="F306" s="44">
        <v>4.17</v>
      </c>
      <c r="G306" s="21"/>
    </row>
    <row r="307" spans="1:7" ht="13" x14ac:dyDescent="0.15">
      <c r="A307" s="42">
        <v>306</v>
      </c>
      <c r="B307" s="42" t="s">
        <v>28565</v>
      </c>
      <c r="C307" s="42">
        <v>10381783.619999999</v>
      </c>
      <c r="D307" s="42">
        <v>2093538.23</v>
      </c>
      <c r="E307" s="42">
        <v>8288245.3899999997</v>
      </c>
      <c r="F307" s="44">
        <v>2.84</v>
      </c>
      <c r="G307" s="21"/>
    </row>
    <row r="308" spans="1:7" ht="13" x14ac:dyDescent="0.15">
      <c r="A308" s="42">
        <v>307</v>
      </c>
      <c r="B308" s="42" t="s">
        <v>28566</v>
      </c>
      <c r="C308" s="42">
        <v>11211911.01</v>
      </c>
      <c r="D308" s="42">
        <v>5213751.21</v>
      </c>
      <c r="E308" s="42">
        <v>5998159.7999999998</v>
      </c>
      <c r="F308" s="44">
        <v>3.74</v>
      </c>
      <c r="G308" s="21"/>
    </row>
    <row r="309" spans="1:7" ht="13" x14ac:dyDescent="0.15">
      <c r="A309" s="42">
        <v>308</v>
      </c>
      <c r="B309" s="42" t="s">
        <v>28567</v>
      </c>
      <c r="C309" s="42">
        <v>11428456.58</v>
      </c>
      <c r="D309" s="42">
        <v>5595183.1299999999</v>
      </c>
      <c r="E309" s="42">
        <v>5833273.4500000002</v>
      </c>
      <c r="F309" s="44">
        <v>4.74</v>
      </c>
      <c r="G309" s="21"/>
    </row>
    <row r="310" spans="1:7" ht="13" x14ac:dyDescent="0.15">
      <c r="A310" s="42">
        <v>309</v>
      </c>
      <c r="B310" s="42" t="s">
        <v>29312</v>
      </c>
      <c r="C310" s="42">
        <v>7187774.7999999998</v>
      </c>
      <c r="D310" s="42">
        <v>2286091.6800000002</v>
      </c>
      <c r="E310" s="42">
        <v>4901683.12</v>
      </c>
      <c r="F310" s="44">
        <v>5.86</v>
      </c>
      <c r="G310" s="21"/>
    </row>
    <row r="311" spans="1:7" ht="13" x14ac:dyDescent="0.15">
      <c r="A311" s="42">
        <v>310</v>
      </c>
      <c r="B311" s="42" t="s">
        <v>28568</v>
      </c>
      <c r="C311" s="42">
        <v>7151103.0700000003</v>
      </c>
      <c r="D311" s="42">
        <v>3835472.97</v>
      </c>
      <c r="E311" s="42">
        <v>3315630.1</v>
      </c>
      <c r="F311" s="44">
        <v>4.43</v>
      </c>
      <c r="G311" s="21"/>
    </row>
    <row r="312" spans="1:7" ht="13" x14ac:dyDescent="0.15">
      <c r="A312" s="42">
        <v>311</v>
      </c>
      <c r="B312" s="42" t="s">
        <v>28569</v>
      </c>
      <c r="C312" s="42">
        <v>9055024.75</v>
      </c>
      <c r="D312" s="42">
        <v>4259167</v>
      </c>
      <c r="E312" s="42">
        <v>4795857.75</v>
      </c>
      <c r="F312" s="44">
        <v>4.47</v>
      </c>
      <c r="G312" s="21"/>
    </row>
    <row r="313" spans="1:7" ht="13" x14ac:dyDescent="0.15">
      <c r="A313" s="42">
        <v>312</v>
      </c>
      <c r="B313" s="42" t="s">
        <v>28570</v>
      </c>
      <c r="C313" s="42">
        <v>8538212.2100000009</v>
      </c>
      <c r="D313" s="42">
        <v>2306246.44</v>
      </c>
      <c r="E313" s="42">
        <v>6231965.7699999996</v>
      </c>
      <c r="F313" s="44">
        <v>3.6</v>
      </c>
      <c r="G313" s="21"/>
    </row>
    <row r="314" spans="1:7" ht="13" x14ac:dyDescent="0.15">
      <c r="A314" s="42">
        <v>313</v>
      </c>
      <c r="B314" s="42" t="s">
        <v>29313</v>
      </c>
      <c r="C314" s="42">
        <v>9886455.3000000007</v>
      </c>
      <c r="D314" s="42">
        <v>320669.26</v>
      </c>
      <c r="E314" s="42">
        <v>9565786.0399999991</v>
      </c>
      <c r="F314" s="44">
        <v>3.52</v>
      </c>
      <c r="G314" s="21"/>
    </row>
    <row r="315" spans="1:7" ht="13" x14ac:dyDescent="0.15">
      <c r="A315" s="42">
        <v>314</v>
      </c>
      <c r="B315" s="42" t="s">
        <v>28571</v>
      </c>
      <c r="C315" s="42">
        <v>8156872.5899999999</v>
      </c>
      <c r="D315" s="42">
        <v>5309355.46</v>
      </c>
      <c r="E315" s="42">
        <v>2847517.13</v>
      </c>
      <c r="F315" s="44">
        <v>4.3</v>
      </c>
      <c r="G315" s="21"/>
    </row>
    <row r="316" spans="1:7" ht="13" x14ac:dyDescent="0.15">
      <c r="A316" s="42">
        <v>315</v>
      </c>
      <c r="B316" s="42" t="s">
        <v>29314</v>
      </c>
      <c r="C316" s="42">
        <v>6848689.7199999997</v>
      </c>
      <c r="D316" s="42">
        <v>7240163.8200000003</v>
      </c>
      <c r="E316" s="42">
        <v>-391474.11</v>
      </c>
      <c r="F316" s="44">
        <v>3.05</v>
      </c>
      <c r="G316" s="21"/>
    </row>
    <row r="317" spans="1:7" ht="13" x14ac:dyDescent="0.15">
      <c r="A317" s="42">
        <v>316</v>
      </c>
      <c r="B317" s="42" t="s">
        <v>28572</v>
      </c>
      <c r="C317" s="42">
        <v>10319636.48</v>
      </c>
      <c r="D317" s="42">
        <v>3863890.17</v>
      </c>
      <c r="E317" s="42">
        <v>6455746.3099999996</v>
      </c>
      <c r="F317" s="44">
        <v>3.98</v>
      </c>
      <c r="G317" s="21"/>
    </row>
    <row r="318" spans="1:7" ht="13" x14ac:dyDescent="0.15">
      <c r="A318" s="42">
        <v>317</v>
      </c>
      <c r="B318" s="42" t="s">
        <v>28573</v>
      </c>
      <c r="C318" s="42">
        <v>8662252.5199999996</v>
      </c>
      <c r="D318" s="42">
        <v>7543897.2800000003</v>
      </c>
      <c r="E318" s="42">
        <v>1118355.24</v>
      </c>
      <c r="F318" s="44">
        <v>2.4700000000000002</v>
      </c>
      <c r="G318" s="21"/>
    </row>
    <row r="319" spans="1:7" ht="13" x14ac:dyDescent="0.15">
      <c r="A319" s="42">
        <v>318</v>
      </c>
      <c r="B319" s="42" t="s">
        <v>29315</v>
      </c>
      <c r="C319" s="42">
        <v>7547716.1799999997</v>
      </c>
      <c r="D319" s="42">
        <v>5232913.04</v>
      </c>
      <c r="E319" s="42">
        <v>2314803.14</v>
      </c>
      <c r="F319" s="44">
        <v>4.47</v>
      </c>
      <c r="G319" s="21"/>
    </row>
    <row r="320" spans="1:7" ht="13" x14ac:dyDescent="0.15">
      <c r="A320" s="42">
        <v>319</v>
      </c>
      <c r="B320" s="42" t="s">
        <v>29316</v>
      </c>
      <c r="C320" s="42">
        <v>8597264.2599999998</v>
      </c>
      <c r="D320" s="42">
        <v>5649633</v>
      </c>
      <c r="E320" s="42">
        <v>2947631.25</v>
      </c>
      <c r="F320" s="44">
        <v>1.29</v>
      </c>
      <c r="G320" s="21"/>
    </row>
    <row r="321" spans="1:7" ht="13" x14ac:dyDescent="0.15">
      <c r="A321" s="42">
        <v>320</v>
      </c>
      <c r="B321" s="42" t="s">
        <v>29317</v>
      </c>
      <c r="C321" s="42">
        <v>7660262.1900000004</v>
      </c>
      <c r="D321" s="42">
        <v>5252533.4000000004</v>
      </c>
      <c r="E321" s="42">
        <v>2407728.7799999998</v>
      </c>
      <c r="F321" s="44">
        <v>4.03</v>
      </c>
      <c r="G321" s="21"/>
    </row>
    <row r="322" spans="1:7" ht="13" x14ac:dyDescent="0.15">
      <c r="A322" s="42">
        <v>321</v>
      </c>
      <c r="B322" s="42" t="s">
        <v>28574</v>
      </c>
      <c r="C322" s="42">
        <v>13239281.710000001</v>
      </c>
      <c r="D322" s="42">
        <v>2973756.96</v>
      </c>
      <c r="E322" s="42">
        <v>10265524.75</v>
      </c>
      <c r="F322" s="44">
        <v>4.8600000000000003</v>
      </c>
      <c r="G322" s="21"/>
    </row>
    <row r="323" spans="1:7" ht="13" x14ac:dyDescent="0.15">
      <c r="A323" s="42">
        <v>322</v>
      </c>
      <c r="B323" s="42" t="s">
        <v>28575</v>
      </c>
      <c r="C323" s="42">
        <v>10506061.01</v>
      </c>
      <c r="D323" s="42">
        <v>5204073.7</v>
      </c>
      <c r="E323" s="42">
        <v>5301987.3099999996</v>
      </c>
      <c r="F323" s="44">
        <v>4.21</v>
      </c>
      <c r="G323" s="21"/>
    </row>
    <row r="324" spans="1:7" ht="13" x14ac:dyDescent="0.15">
      <c r="A324" s="42">
        <v>323</v>
      </c>
      <c r="B324" s="42" t="s">
        <v>28576</v>
      </c>
      <c r="C324" s="42">
        <v>4657494.42</v>
      </c>
      <c r="D324" s="42">
        <v>2818486.48</v>
      </c>
      <c r="E324" s="42">
        <v>1839007.93</v>
      </c>
      <c r="F324" s="44">
        <v>4.72</v>
      </c>
      <c r="G324" s="21"/>
    </row>
    <row r="325" spans="1:7" ht="13" x14ac:dyDescent="0.15">
      <c r="A325" s="42">
        <v>324</v>
      </c>
      <c r="B325" s="42" t="s">
        <v>28577</v>
      </c>
      <c r="C325" s="42">
        <v>12431007.130000001</v>
      </c>
      <c r="D325" s="42">
        <v>2153034.84</v>
      </c>
      <c r="E325" s="42">
        <v>10277972.289999999</v>
      </c>
      <c r="F325" s="44">
        <v>4.55</v>
      </c>
      <c r="G325" s="21"/>
    </row>
    <row r="326" spans="1:7" ht="13" x14ac:dyDescent="0.15">
      <c r="A326" s="42">
        <v>325</v>
      </c>
      <c r="B326" s="42" t="s">
        <v>28578</v>
      </c>
      <c r="C326" s="42">
        <v>9636801.3399999999</v>
      </c>
      <c r="D326" s="42">
        <v>4591340.13</v>
      </c>
      <c r="E326" s="42">
        <v>5045461.21</v>
      </c>
      <c r="F326" s="44">
        <v>4.5</v>
      </c>
      <c r="G326" s="21"/>
    </row>
    <row r="327" spans="1:7" ht="13" x14ac:dyDescent="0.15">
      <c r="A327" s="42">
        <v>326</v>
      </c>
      <c r="B327" s="42" t="s">
        <v>28579</v>
      </c>
      <c r="C327" s="42">
        <v>14268611.310000001</v>
      </c>
      <c r="D327" s="42">
        <v>6773400.2199999997</v>
      </c>
      <c r="E327" s="42">
        <v>7495211.0899999999</v>
      </c>
      <c r="F327" s="44">
        <v>4.3899999999999997</v>
      </c>
      <c r="G327" s="21"/>
    </row>
    <row r="328" spans="1:7" ht="13" x14ac:dyDescent="0.15">
      <c r="A328" s="42">
        <v>327</v>
      </c>
      <c r="B328" s="42" t="s">
        <v>29318</v>
      </c>
      <c r="C328" s="42">
        <v>5436616.0700000003</v>
      </c>
      <c r="D328" s="42">
        <v>6175332.4500000002</v>
      </c>
      <c r="E328" s="42">
        <v>-738716.37</v>
      </c>
      <c r="F328" s="44">
        <v>4.1399999999999997</v>
      </c>
      <c r="G328" s="21"/>
    </row>
    <row r="329" spans="1:7" ht="13" x14ac:dyDescent="0.15">
      <c r="A329" s="42">
        <v>328</v>
      </c>
      <c r="B329" s="42" t="s">
        <v>28580</v>
      </c>
      <c r="C329" s="42">
        <v>11150780.949999999</v>
      </c>
      <c r="D329" s="42">
        <v>1321627.68</v>
      </c>
      <c r="E329" s="42">
        <v>9829153.2599999998</v>
      </c>
      <c r="F329" s="44">
        <v>3.37</v>
      </c>
      <c r="G329" s="21"/>
    </row>
    <row r="330" spans="1:7" ht="13" x14ac:dyDescent="0.15">
      <c r="A330" s="42">
        <v>329</v>
      </c>
      <c r="B330" s="42" t="s">
        <v>28581</v>
      </c>
      <c r="C330" s="42">
        <v>5882233.3499999996</v>
      </c>
      <c r="D330" s="42">
        <v>5146353.03</v>
      </c>
      <c r="E330" s="42">
        <v>735880.32</v>
      </c>
      <c r="F330" s="44">
        <v>3.42</v>
      </c>
      <c r="G330" s="21"/>
    </row>
    <row r="331" spans="1:7" ht="13" x14ac:dyDescent="0.15">
      <c r="A331" s="42">
        <v>330</v>
      </c>
      <c r="B331" s="42" t="s">
        <v>29319</v>
      </c>
      <c r="C331" s="42">
        <v>11917472.960000001</v>
      </c>
      <c r="D331" s="42">
        <v>4686876.4400000004</v>
      </c>
      <c r="E331" s="42">
        <v>7230596.5199999996</v>
      </c>
      <c r="F331" s="44">
        <v>4.3499999999999996</v>
      </c>
      <c r="G331" s="21"/>
    </row>
    <row r="332" spans="1:7" ht="13" x14ac:dyDescent="0.15">
      <c r="A332" s="42">
        <v>331</v>
      </c>
      <c r="B332" s="42" t="s">
        <v>29320</v>
      </c>
      <c r="C332" s="42">
        <v>11117455.439999999</v>
      </c>
      <c r="D332" s="42">
        <v>4483508.37</v>
      </c>
      <c r="E332" s="42">
        <v>6633947.0700000003</v>
      </c>
      <c r="F332" s="44">
        <v>2.69</v>
      </c>
      <c r="G332" s="21"/>
    </row>
    <row r="333" spans="1:7" ht="13" x14ac:dyDescent="0.15">
      <c r="A333" s="42">
        <v>332</v>
      </c>
      <c r="B333" s="42" t="s">
        <v>28582</v>
      </c>
      <c r="C333" s="42">
        <v>10344137.539999999</v>
      </c>
      <c r="D333" s="42">
        <v>4159307.14</v>
      </c>
      <c r="E333" s="42">
        <v>6184830.4000000004</v>
      </c>
      <c r="F333" s="44">
        <v>2.38</v>
      </c>
      <c r="G333" s="21"/>
    </row>
    <row r="334" spans="1:7" ht="13" x14ac:dyDescent="0.15">
      <c r="A334" s="42">
        <v>333</v>
      </c>
      <c r="B334" s="42" t="s">
        <v>28583</v>
      </c>
      <c r="C334" s="42">
        <v>10120892.130000001</v>
      </c>
      <c r="D334" s="42">
        <v>125634.96</v>
      </c>
      <c r="E334" s="42">
        <v>9995257.1699999999</v>
      </c>
      <c r="F334" s="44">
        <v>2.62</v>
      </c>
      <c r="G334" s="21"/>
    </row>
    <row r="335" spans="1:7" ht="13" x14ac:dyDescent="0.15">
      <c r="A335" s="42">
        <v>334</v>
      </c>
      <c r="B335" s="42" t="s">
        <v>29321</v>
      </c>
      <c r="C335" s="42">
        <v>10925194.470000001</v>
      </c>
      <c r="D335" s="42">
        <v>6355052.3099999996</v>
      </c>
      <c r="E335" s="42">
        <v>4570142.16</v>
      </c>
      <c r="F335" s="44">
        <v>4.33</v>
      </c>
      <c r="G335" s="21"/>
    </row>
    <row r="336" spans="1:7" ht="13" x14ac:dyDescent="0.15">
      <c r="A336" s="42">
        <v>335</v>
      </c>
      <c r="B336" s="42" t="s">
        <v>28584</v>
      </c>
      <c r="C336" s="42">
        <v>6449228.0199999996</v>
      </c>
      <c r="D336" s="42">
        <v>7700336.5800000001</v>
      </c>
      <c r="E336" s="42">
        <v>-1251108.56</v>
      </c>
      <c r="F336" s="44">
        <v>2.6</v>
      </c>
      <c r="G336" s="21"/>
    </row>
    <row r="337" spans="1:7" ht="13" x14ac:dyDescent="0.15">
      <c r="A337" s="42">
        <v>336</v>
      </c>
      <c r="B337" s="42" t="s">
        <v>28585</v>
      </c>
      <c r="C337" s="42">
        <v>10386159.32</v>
      </c>
      <c r="D337" s="42">
        <v>3093396.74</v>
      </c>
      <c r="E337" s="42">
        <v>7292762.5800000001</v>
      </c>
      <c r="F337" s="44">
        <v>5.42</v>
      </c>
      <c r="G337" s="21"/>
    </row>
    <row r="338" spans="1:7" ht="13" x14ac:dyDescent="0.15">
      <c r="A338" s="42">
        <v>337</v>
      </c>
      <c r="B338" s="42" t="s">
        <v>28586</v>
      </c>
      <c r="C338" s="42">
        <v>9536891.5</v>
      </c>
      <c r="D338" s="42">
        <v>4240627.4400000004</v>
      </c>
      <c r="E338" s="42">
        <v>5296264.0599999996</v>
      </c>
      <c r="F338" s="44">
        <v>3.42</v>
      </c>
      <c r="G338" s="21"/>
    </row>
    <row r="339" spans="1:7" ht="13" x14ac:dyDescent="0.15">
      <c r="A339" s="42">
        <v>338</v>
      </c>
      <c r="B339" s="42" t="s">
        <v>28587</v>
      </c>
      <c r="C339" s="42">
        <v>9264749.6300000008</v>
      </c>
      <c r="D339" s="42">
        <v>1232980.33</v>
      </c>
      <c r="E339" s="42">
        <v>8031769.2999999998</v>
      </c>
      <c r="F339" s="44">
        <v>5.45</v>
      </c>
      <c r="G339" s="21"/>
    </row>
    <row r="340" spans="1:7" ht="13" x14ac:dyDescent="0.15">
      <c r="A340" s="42">
        <v>339</v>
      </c>
      <c r="B340" s="42" t="s">
        <v>28588</v>
      </c>
      <c r="C340" s="42">
        <v>10240157.699999999</v>
      </c>
      <c r="D340" s="42">
        <v>1367678.29</v>
      </c>
      <c r="E340" s="42">
        <v>8872479.4100000001</v>
      </c>
      <c r="F340" s="44">
        <v>5.58</v>
      </c>
      <c r="G340" s="21"/>
    </row>
    <row r="341" spans="1:7" ht="13" x14ac:dyDescent="0.15">
      <c r="A341" s="42">
        <v>340</v>
      </c>
      <c r="B341" s="42" t="s">
        <v>28589</v>
      </c>
      <c r="C341" s="42">
        <v>8239229.4699999997</v>
      </c>
      <c r="D341" s="42">
        <v>5802234.8099999996</v>
      </c>
      <c r="E341" s="42">
        <v>2436994.66</v>
      </c>
      <c r="F341" s="44">
        <v>4.96</v>
      </c>
      <c r="G341" s="21"/>
    </row>
    <row r="342" spans="1:7" ht="13" x14ac:dyDescent="0.15">
      <c r="A342" s="42">
        <v>341</v>
      </c>
      <c r="B342" s="42" t="s">
        <v>29322</v>
      </c>
      <c r="C342" s="42">
        <v>8634426.9000000004</v>
      </c>
      <c r="D342" s="42">
        <v>5850781.3300000001</v>
      </c>
      <c r="E342" s="42">
        <v>2783645.57</v>
      </c>
      <c r="F342" s="44">
        <v>3.46</v>
      </c>
      <c r="G342" s="21"/>
    </row>
    <row r="343" spans="1:7" ht="13" x14ac:dyDescent="0.15">
      <c r="A343" s="42">
        <v>342</v>
      </c>
      <c r="B343" s="42" t="s">
        <v>28590</v>
      </c>
      <c r="C343" s="42">
        <v>9681671.4100000001</v>
      </c>
      <c r="D343" s="42">
        <v>5999660.4900000002</v>
      </c>
      <c r="E343" s="42">
        <v>3682010.91</v>
      </c>
      <c r="F343" s="44">
        <v>3.35</v>
      </c>
      <c r="G343" s="21"/>
    </row>
    <row r="344" spans="1:7" ht="13" x14ac:dyDescent="0.15">
      <c r="A344" s="42">
        <v>343</v>
      </c>
      <c r="B344" s="42" t="s">
        <v>28591</v>
      </c>
      <c r="C344" s="42">
        <v>11006002.33</v>
      </c>
      <c r="D344" s="42">
        <v>3275588.18</v>
      </c>
      <c r="E344" s="42">
        <v>7730414.1500000004</v>
      </c>
      <c r="F344" s="44">
        <v>2.66</v>
      </c>
      <c r="G344" s="21"/>
    </row>
    <row r="345" spans="1:7" ht="13" x14ac:dyDescent="0.15">
      <c r="A345" s="42">
        <v>344</v>
      </c>
      <c r="B345" s="42" t="s">
        <v>28592</v>
      </c>
      <c r="C345" s="42">
        <v>9219294.4900000002</v>
      </c>
      <c r="D345" s="42">
        <v>6235328.25</v>
      </c>
      <c r="E345" s="42">
        <v>2983966.24</v>
      </c>
      <c r="F345" s="44">
        <v>5.15</v>
      </c>
      <c r="G345" s="21"/>
    </row>
    <row r="346" spans="1:7" ht="13" x14ac:dyDescent="0.15">
      <c r="A346" s="42">
        <v>345</v>
      </c>
      <c r="B346" s="42" t="s">
        <v>28593</v>
      </c>
      <c r="C346" s="42">
        <v>7575220.8600000003</v>
      </c>
      <c r="D346" s="42">
        <v>1296576.54</v>
      </c>
      <c r="E346" s="42">
        <v>6278644.3300000001</v>
      </c>
      <c r="F346" s="44">
        <v>2.5</v>
      </c>
      <c r="G346" s="21"/>
    </row>
    <row r="347" spans="1:7" ht="13" x14ac:dyDescent="0.15">
      <c r="A347" s="42">
        <v>346</v>
      </c>
      <c r="B347" s="42" t="s">
        <v>28594</v>
      </c>
      <c r="C347" s="42">
        <v>7835460.3799999999</v>
      </c>
      <c r="D347" s="42">
        <v>5613470.4900000002</v>
      </c>
      <c r="E347" s="42">
        <v>2221989.9</v>
      </c>
      <c r="F347" s="44">
        <v>3.67</v>
      </c>
      <c r="G347" s="21"/>
    </row>
    <row r="348" spans="1:7" ht="13" x14ac:dyDescent="0.15">
      <c r="A348" s="42">
        <v>347</v>
      </c>
      <c r="B348" s="42" t="s">
        <v>29323</v>
      </c>
      <c r="C348" s="42">
        <v>7277510.9699999997</v>
      </c>
      <c r="D348" s="42">
        <v>3491485.05</v>
      </c>
      <c r="E348" s="42">
        <v>3786025.92</v>
      </c>
      <c r="F348" s="44">
        <v>5.35</v>
      </c>
      <c r="G348" s="21"/>
    </row>
    <row r="349" spans="1:7" ht="13" x14ac:dyDescent="0.15">
      <c r="A349" s="42">
        <v>348</v>
      </c>
      <c r="B349" s="42" t="s">
        <v>28595</v>
      </c>
      <c r="C349" s="42">
        <v>8016384.9900000002</v>
      </c>
      <c r="D349" s="42">
        <v>9330201.9199999999</v>
      </c>
      <c r="E349" s="42">
        <v>-1313816.93</v>
      </c>
      <c r="F349" s="44">
        <v>5.01</v>
      </c>
      <c r="G349" s="21"/>
    </row>
    <row r="350" spans="1:7" ht="13" x14ac:dyDescent="0.15">
      <c r="A350" s="42">
        <v>349</v>
      </c>
      <c r="B350" s="42" t="s">
        <v>28596</v>
      </c>
      <c r="C350" s="42">
        <v>10228293.529999999</v>
      </c>
      <c r="D350" s="42">
        <v>5751231.6399999997</v>
      </c>
      <c r="E350" s="42">
        <v>4477061.8899999997</v>
      </c>
      <c r="F350" s="44">
        <v>5.01</v>
      </c>
      <c r="G350" s="21"/>
    </row>
    <row r="351" spans="1:7" ht="13" x14ac:dyDescent="0.15">
      <c r="A351" s="42">
        <v>350</v>
      </c>
      <c r="B351" s="42" t="s">
        <v>29324</v>
      </c>
      <c r="C351" s="42">
        <v>9382123.75</v>
      </c>
      <c r="D351" s="42">
        <v>5574406.0700000003</v>
      </c>
      <c r="E351" s="42">
        <v>3807717.68</v>
      </c>
      <c r="F351" s="44">
        <v>1.78</v>
      </c>
      <c r="G351" s="21"/>
    </row>
    <row r="352" spans="1:7" ht="13" x14ac:dyDescent="0.15">
      <c r="A352" s="42">
        <v>351</v>
      </c>
      <c r="B352" s="42" t="s">
        <v>28597</v>
      </c>
      <c r="C352" s="42">
        <v>12683504.310000001</v>
      </c>
      <c r="D352" s="42">
        <v>3205936.14</v>
      </c>
      <c r="E352" s="42">
        <v>9477568.1699999999</v>
      </c>
      <c r="F352" s="44">
        <v>7.76</v>
      </c>
      <c r="G352" s="21"/>
    </row>
    <row r="353" spans="1:7" ht="13" x14ac:dyDescent="0.15">
      <c r="A353" s="42">
        <v>352</v>
      </c>
      <c r="B353" s="42" t="s">
        <v>29325</v>
      </c>
      <c r="C353" s="42">
        <v>4454455.08</v>
      </c>
      <c r="D353" s="42">
        <v>1270279.93</v>
      </c>
      <c r="E353" s="42">
        <v>3184175.15</v>
      </c>
      <c r="F353" s="44">
        <v>4.0999999999999996</v>
      </c>
      <c r="G353" s="21"/>
    </row>
    <row r="354" spans="1:7" ht="13" x14ac:dyDescent="0.15">
      <c r="A354" s="42">
        <v>353</v>
      </c>
      <c r="B354" s="42" t="s">
        <v>28598</v>
      </c>
      <c r="C354" s="42">
        <v>10216791.859999999</v>
      </c>
      <c r="D354" s="42">
        <v>2436059.69</v>
      </c>
      <c r="E354" s="42">
        <v>7780732.1600000001</v>
      </c>
      <c r="F354" s="44">
        <v>5.52</v>
      </c>
      <c r="G354" s="21"/>
    </row>
    <row r="355" spans="1:7" ht="13" x14ac:dyDescent="0.15">
      <c r="A355" s="42">
        <v>354</v>
      </c>
      <c r="B355" s="42" t="s">
        <v>28599</v>
      </c>
      <c r="C355" s="42">
        <v>7837544.5</v>
      </c>
      <c r="D355" s="42">
        <v>4466041.96</v>
      </c>
      <c r="E355" s="42">
        <v>3371502.53</v>
      </c>
      <c r="F355" s="44">
        <v>5.3</v>
      </c>
      <c r="G355" s="21"/>
    </row>
    <row r="356" spans="1:7" ht="13" x14ac:dyDescent="0.15">
      <c r="A356" s="42">
        <v>355</v>
      </c>
      <c r="B356" s="42" t="s">
        <v>28600</v>
      </c>
      <c r="C356" s="42">
        <v>7892566.4299999997</v>
      </c>
      <c r="D356" s="42">
        <v>6223771.75</v>
      </c>
      <c r="E356" s="42">
        <v>1668794.68</v>
      </c>
      <c r="F356" s="44">
        <v>5.31</v>
      </c>
      <c r="G356" s="21"/>
    </row>
    <row r="357" spans="1:7" ht="13" x14ac:dyDescent="0.15">
      <c r="A357" s="42">
        <v>356</v>
      </c>
      <c r="B357" s="42" t="s">
        <v>28601</v>
      </c>
      <c r="C357" s="42">
        <v>8557192.8499999996</v>
      </c>
      <c r="D357" s="42">
        <v>2344939.4900000002</v>
      </c>
      <c r="E357" s="42">
        <v>6212253.3499999996</v>
      </c>
      <c r="F357" s="44">
        <v>6.17</v>
      </c>
      <c r="G357" s="21"/>
    </row>
    <row r="358" spans="1:7" ht="13" x14ac:dyDescent="0.15">
      <c r="A358" s="42">
        <v>357</v>
      </c>
      <c r="B358" s="42" t="s">
        <v>28602</v>
      </c>
      <c r="C358" s="42">
        <v>9262832.2100000009</v>
      </c>
      <c r="D358" s="42">
        <v>5770554.0499999998</v>
      </c>
      <c r="E358" s="42">
        <v>3492278.17</v>
      </c>
      <c r="F358" s="44">
        <v>5.37</v>
      </c>
      <c r="G358" s="21"/>
    </row>
    <row r="359" spans="1:7" ht="13" x14ac:dyDescent="0.15">
      <c r="A359" s="42">
        <v>358</v>
      </c>
      <c r="B359" s="42" t="s">
        <v>28603</v>
      </c>
      <c r="C359" s="42">
        <v>11710705.710000001</v>
      </c>
      <c r="D359" s="42">
        <v>3828134.4</v>
      </c>
      <c r="E359" s="42">
        <v>7882571.2999999998</v>
      </c>
      <c r="F359" s="44">
        <v>5.78</v>
      </c>
      <c r="G359" s="21"/>
    </row>
    <row r="360" spans="1:7" ht="13" x14ac:dyDescent="0.15">
      <c r="A360" s="42">
        <v>359</v>
      </c>
      <c r="B360" s="42" t="s">
        <v>28604</v>
      </c>
      <c r="C360" s="42">
        <v>10411904.41</v>
      </c>
      <c r="D360" s="42">
        <v>4286747.16</v>
      </c>
      <c r="E360" s="42">
        <v>6125157.25</v>
      </c>
      <c r="F360" s="44">
        <v>3.51</v>
      </c>
      <c r="G360" s="21"/>
    </row>
    <row r="361" spans="1:7" ht="13" x14ac:dyDescent="0.15">
      <c r="A361" s="42">
        <v>360</v>
      </c>
      <c r="B361" s="42" t="s">
        <v>28605</v>
      </c>
      <c r="C361" s="42">
        <v>8591445.2400000002</v>
      </c>
      <c r="D361" s="42">
        <v>5005625.24</v>
      </c>
      <c r="E361" s="42">
        <v>3585820</v>
      </c>
      <c r="F361" s="44">
        <v>4.6500000000000004</v>
      </c>
      <c r="G361" s="21"/>
    </row>
    <row r="362" spans="1:7" ht="13" x14ac:dyDescent="0.15">
      <c r="A362" s="42">
        <v>361</v>
      </c>
      <c r="B362" s="42" t="s">
        <v>28606</v>
      </c>
      <c r="C362" s="42">
        <v>6133738.7400000002</v>
      </c>
      <c r="D362" s="42">
        <v>6544488.29</v>
      </c>
      <c r="E362" s="42">
        <v>-410749.54</v>
      </c>
      <c r="F362" s="44">
        <v>5.0199999999999996</v>
      </c>
      <c r="G362" s="21"/>
    </row>
    <row r="363" spans="1:7" ht="13" x14ac:dyDescent="0.15">
      <c r="A363" s="42">
        <v>362</v>
      </c>
      <c r="B363" s="42" t="s">
        <v>29326</v>
      </c>
      <c r="C363" s="42">
        <v>13535564.289999999</v>
      </c>
      <c r="D363" s="42">
        <v>6222750.1399999997</v>
      </c>
      <c r="E363" s="42">
        <v>7312814.1600000001</v>
      </c>
      <c r="F363" s="44">
        <v>6.22</v>
      </c>
      <c r="G363" s="21"/>
    </row>
    <row r="364" spans="1:7" ht="13" x14ac:dyDescent="0.15">
      <c r="A364" s="42">
        <v>363</v>
      </c>
      <c r="B364" s="42" t="s">
        <v>28607</v>
      </c>
      <c r="C364" s="42">
        <v>10013930.609999999</v>
      </c>
      <c r="D364" s="42">
        <v>2248352.7400000002</v>
      </c>
      <c r="E364" s="42">
        <v>7765577.8600000003</v>
      </c>
      <c r="F364" s="44">
        <v>4.32</v>
      </c>
      <c r="G364" s="21"/>
    </row>
    <row r="365" spans="1:7" ht="13" x14ac:dyDescent="0.15">
      <c r="A365" s="42">
        <v>364</v>
      </c>
      <c r="B365" s="42" t="s">
        <v>28608</v>
      </c>
      <c r="C365" s="42">
        <v>10218546.91</v>
      </c>
      <c r="D365" s="42">
        <v>5081915.8600000003</v>
      </c>
      <c r="E365" s="42">
        <v>5136631.0599999996</v>
      </c>
      <c r="F365" s="44">
        <v>2.56</v>
      </c>
      <c r="G365" s="21"/>
    </row>
    <row r="366" spans="1:7" ht="13" x14ac:dyDescent="0.15">
      <c r="A366" s="42">
        <v>365</v>
      </c>
      <c r="B366" s="42" t="s">
        <v>28609</v>
      </c>
      <c r="C366" s="42">
        <v>9559177.4399999995</v>
      </c>
      <c r="D366" s="42">
        <v>2841578.78</v>
      </c>
      <c r="E366" s="42">
        <v>6717598.6600000001</v>
      </c>
      <c r="F366" s="44">
        <v>4.49</v>
      </c>
      <c r="G366" s="21"/>
    </row>
    <row r="367" spans="1:7" ht="13" x14ac:dyDescent="0.15">
      <c r="A367" s="42">
        <v>366</v>
      </c>
      <c r="B367" s="42" t="s">
        <v>28610</v>
      </c>
      <c r="C367" s="42">
        <v>11942060.720000001</v>
      </c>
      <c r="D367" s="42">
        <v>5349385.32</v>
      </c>
      <c r="E367" s="42">
        <v>6592675.4100000001</v>
      </c>
      <c r="F367" s="44">
        <v>6.56</v>
      </c>
      <c r="G367" s="21"/>
    </row>
    <row r="368" spans="1:7" ht="13" x14ac:dyDescent="0.15">
      <c r="A368" s="42">
        <v>367</v>
      </c>
      <c r="B368" s="42" t="s">
        <v>29327</v>
      </c>
      <c r="C368" s="42">
        <v>9593897.75</v>
      </c>
      <c r="D368" s="42">
        <v>4884583.7699999996</v>
      </c>
      <c r="E368" s="42">
        <v>4709313.9800000004</v>
      </c>
      <c r="F368" s="44">
        <v>5.55</v>
      </c>
      <c r="G368" s="21"/>
    </row>
    <row r="369" spans="1:7" ht="13" x14ac:dyDescent="0.15">
      <c r="A369" s="42">
        <v>368</v>
      </c>
      <c r="B369" s="42" t="s">
        <v>28611</v>
      </c>
      <c r="C369" s="42">
        <v>10923981.390000001</v>
      </c>
      <c r="D369" s="42">
        <v>5440401.9299999997</v>
      </c>
      <c r="E369" s="42">
        <v>5483579.4500000002</v>
      </c>
      <c r="F369" s="44">
        <v>4.22</v>
      </c>
      <c r="G369" s="21"/>
    </row>
    <row r="370" spans="1:7" ht="13" x14ac:dyDescent="0.15">
      <c r="A370" s="42">
        <v>369</v>
      </c>
      <c r="B370" s="42" t="s">
        <v>28612</v>
      </c>
      <c r="C370" s="42">
        <v>10339798.449999999</v>
      </c>
      <c r="D370" s="42">
        <v>1298258.06</v>
      </c>
      <c r="E370" s="42">
        <v>9041540.3900000006</v>
      </c>
      <c r="F370" s="44">
        <v>4.63</v>
      </c>
      <c r="G370" s="21"/>
    </row>
    <row r="371" spans="1:7" ht="13" x14ac:dyDescent="0.15">
      <c r="A371" s="42">
        <v>370</v>
      </c>
      <c r="B371" s="42" t="s">
        <v>29328</v>
      </c>
      <c r="C371" s="42">
        <v>11817252.460000001</v>
      </c>
      <c r="D371" s="42">
        <v>1096684.27</v>
      </c>
      <c r="E371" s="42">
        <v>10720568.189999999</v>
      </c>
      <c r="F371" s="44">
        <v>4.6500000000000004</v>
      </c>
      <c r="G371" s="21"/>
    </row>
    <row r="372" spans="1:7" ht="13" x14ac:dyDescent="0.15">
      <c r="A372" s="42">
        <v>371</v>
      </c>
      <c r="B372" s="42" t="s">
        <v>29329</v>
      </c>
      <c r="C372" s="42">
        <v>9919199.6300000008</v>
      </c>
      <c r="D372" s="42">
        <v>2918250.62</v>
      </c>
      <c r="E372" s="42">
        <v>7000949.0099999998</v>
      </c>
      <c r="F372" s="44">
        <v>4.83</v>
      </c>
      <c r="G372" s="21"/>
    </row>
    <row r="373" spans="1:7" ht="13" x14ac:dyDescent="0.15">
      <c r="A373" s="42">
        <v>372</v>
      </c>
      <c r="B373" s="42" t="s">
        <v>28613</v>
      </c>
      <c r="C373" s="42">
        <v>8090625.4299999997</v>
      </c>
      <c r="D373" s="42">
        <v>5455657.4299999997</v>
      </c>
      <c r="E373" s="42">
        <v>2634968</v>
      </c>
      <c r="F373" s="44">
        <v>3.65</v>
      </c>
      <c r="G373" s="21"/>
    </row>
    <row r="374" spans="1:7" ht="13" x14ac:dyDescent="0.15">
      <c r="A374" s="42">
        <v>373</v>
      </c>
      <c r="B374" s="42" t="s">
        <v>29330</v>
      </c>
      <c r="C374" s="42">
        <v>11870344.08</v>
      </c>
      <c r="D374" s="42">
        <v>1259826.3899999999</v>
      </c>
      <c r="E374" s="42">
        <v>10610517.68</v>
      </c>
      <c r="F374" s="44">
        <v>4.53</v>
      </c>
      <c r="G374" s="21"/>
    </row>
    <row r="375" spans="1:7" ht="13" x14ac:dyDescent="0.15">
      <c r="A375" s="42">
        <v>374</v>
      </c>
      <c r="B375" s="42" t="s">
        <v>28614</v>
      </c>
      <c r="C375" s="42">
        <v>10868248.98</v>
      </c>
      <c r="D375" s="42">
        <v>4854786.76</v>
      </c>
      <c r="E375" s="42">
        <v>6013462.21</v>
      </c>
      <c r="F375" s="44">
        <v>5.68</v>
      </c>
      <c r="G375" s="21"/>
    </row>
    <row r="376" spans="1:7" ht="13" x14ac:dyDescent="0.15">
      <c r="A376" s="42">
        <v>375</v>
      </c>
      <c r="B376" s="42" t="s">
        <v>29331</v>
      </c>
      <c r="C376" s="42">
        <v>10574342.050000001</v>
      </c>
      <c r="D376" s="42">
        <v>2146254.75</v>
      </c>
      <c r="E376" s="42">
        <v>8428087.3000000007</v>
      </c>
      <c r="F376" s="44">
        <v>3.39</v>
      </c>
      <c r="G376" s="21"/>
    </row>
    <row r="377" spans="1:7" ht="13" x14ac:dyDescent="0.15">
      <c r="A377" s="42">
        <v>376</v>
      </c>
      <c r="B377" s="42" t="s">
        <v>28615</v>
      </c>
      <c r="C377" s="42">
        <v>10692410.67</v>
      </c>
      <c r="D377" s="42">
        <v>7777972.2199999997</v>
      </c>
      <c r="E377" s="42">
        <v>2914438.45</v>
      </c>
      <c r="F377" s="44">
        <v>3.62</v>
      </c>
      <c r="G377" s="21"/>
    </row>
    <row r="378" spans="1:7" ht="13" x14ac:dyDescent="0.15">
      <c r="A378" s="42">
        <v>377</v>
      </c>
      <c r="B378" s="42" t="s">
        <v>28616</v>
      </c>
      <c r="C378" s="42">
        <v>9349818.4100000001</v>
      </c>
      <c r="D378" s="42">
        <v>634360.30000000005</v>
      </c>
      <c r="E378" s="42">
        <v>8715458.1199999992</v>
      </c>
      <c r="F378" s="44">
        <v>3.96</v>
      </c>
      <c r="G378" s="21"/>
    </row>
    <row r="379" spans="1:7" ht="13" x14ac:dyDescent="0.15">
      <c r="A379" s="42">
        <v>378</v>
      </c>
      <c r="B379" s="42" t="s">
        <v>28617</v>
      </c>
      <c r="C379" s="42">
        <v>10729022.07</v>
      </c>
      <c r="D379" s="42">
        <v>3113479.41</v>
      </c>
      <c r="E379" s="42">
        <v>7615542.6600000001</v>
      </c>
      <c r="F379" s="44">
        <v>4.47</v>
      </c>
      <c r="G379" s="21"/>
    </row>
    <row r="380" spans="1:7" ht="13" x14ac:dyDescent="0.15">
      <c r="A380" s="42">
        <v>379</v>
      </c>
      <c r="B380" s="42" t="s">
        <v>29332</v>
      </c>
      <c r="C380" s="42">
        <v>9695169.1300000008</v>
      </c>
      <c r="D380" s="42">
        <v>4473383.05</v>
      </c>
      <c r="E380" s="42">
        <v>5221786.08</v>
      </c>
      <c r="F380" s="44">
        <v>2.98</v>
      </c>
      <c r="G380" s="21"/>
    </row>
    <row r="381" spans="1:7" ht="13" x14ac:dyDescent="0.15">
      <c r="A381" s="42">
        <v>380</v>
      </c>
      <c r="B381" s="42" t="s">
        <v>28618</v>
      </c>
      <c r="C381" s="42">
        <v>9687894.1099999994</v>
      </c>
      <c r="D381" s="42">
        <v>3853781.18</v>
      </c>
      <c r="E381" s="42">
        <v>5834112.9299999997</v>
      </c>
      <c r="F381" s="44">
        <v>4.49</v>
      </c>
      <c r="G381" s="21"/>
    </row>
    <row r="382" spans="1:7" ht="13" x14ac:dyDescent="0.15">
      <c r="A382" s="42">
        <v>381</v>
      </c>
      <c r="B382" s="42" t="s">
        <v>29333</v>
      </c>
      <c r="C382" s="42">
        <v>15229411.029999999</v>
      </c>
      <c r="D382" s="42">
        <v>2327339.04</v>
      </c>
      <c r="E382" s="42">
        <v>12902071.99</v>
      </c>
      <c r="F382" s="44">
        <v>4.41</v>
      </c>
      <c r="G382" s="21"/>
    </row>
    <row r="383" spans="1:7" ht="13" x14ac:dyDescent="0.15">
      <c r="A383" s="42">
        <v>382</v>
      </c>
      <c r="B383" s="42" t="s">
        <v>28619</v>
      </c>
      <c r="C383" s="42">
        <v>6892054.0499999998</v>
      </c>
      <c r="D383" s="42">
        <v>4938867.3600000003</v>
      </c>
      <c r="E383" s="42">
        <v>1953186.69</v>
      </c>
      <c r="F383" s="44">
        <v>3.18</v>
      </c>
      <c r="G383" s="21"/>
    </row>
    <row r="384" spans="1:7" ht="13" x14ac:dyDescent="0.15">
      <c r="A384" s="42">
        <v>383</v>
      </c>
      <c r="B384" s="42" t="s">
        <v>29334</v>
      </c>
      <c r="C384" s="42">
        <v>2835717.46</v>
      </c>
      <c r="D384" s="42">
        <v>5071218.99</v>
      </c>
      <c r="E384" s="42">
        <v>-2235501.5299999998</v>
      </c>
      <c r="F384" s="44">
        <v>3.47</v>
      </c>
      <c r="G384" s="21"/>
    </row>
    <row r="385" spans="1:7" ht="13" x14ac:dyDescent="0.15">
      <c r="A385" s="42">
        <v>384</v>
      </c>
      <c r="B385" s="42" t="s">
        <v>28620</v>
      </c>
      <c r="C385" s="42">
        <v>11725678.58</v>
      </c>
      <c r="D385" s="42">
        <v>4944683.58</v>
      </c>
      <c r="E385" s="42">
        <v>6780995</v>
      </c>
      <c r="F385" s="44">
        <v>3.94</v>
      </c>
      <c r="G385" s="21"/>
    </row>
    <row r="386" spans="1:7" ht="13" x14ac:dyDescent="0.15">
      <c r="A386" s="42">
        <v>385</v>
      </c>
      <c r="B386" s="42" t="s">
        <v>28621</v>
      </c>
      <c r="C386" s="42">
        <v>8098200.9000000004</v>
      </c>
      <c r="D386" s="42">
        <v>6105205.25</v>
      </c>
      <c r="E386" s="42">
        <v>1992995.66</v>
      </c>
      <c r="F386" s="44">
        <v>1.98</v>
      </c>
      <c r="G386" s="21"/>
    </row>
    <row r="387" spans="1:7" ht="13" x14ac:dyDescent="0.15">
      <c r="A387" s="42">
        <v>386</v>
      </c>
      <c r="B387" s="42" t="s">
        <v>29335</v>
      </c>
      <c r="C387" s="42">
        <v>9810312.2300000004</v>
      </c>
      <c r="D387" s="42">
        <v>2528980.66</v>
      </c>
      <c r="E387" s="42">
        <v>7281331.5700000003</v>
      </c>
      <c r="F387" s="44">
        <v>2.7</v>
      </c>
      <c r="G387" s="21"/>
    </row>
    <row r="388" spans="1:7" ht="13" x14ac:dyDescent="0.15">
      <c r="A388" s="42">
        <v>387</v>
      </c>
      <c r="B388" s="42" t="s">
        <v>28622</v>
      </c>
      <c r="C388" s="42">
        <v>10461526.039999999</v>
      </c>
      <c r="D388" s="42">
        <v>4934351.26</v>
      </c>
      <c r="E388" s="42">
        <v>5527174.79</v>
      </c>
      <c r="F388" s="44">
        <v>4.72</v>
      </c>
      <c r="G388" s="21"/>
    </row>
    <row r="389" spans="1:7" ht="13" x14ac:dyDescent="0.15">
      <c r="A389" s="42">
        <v>388</v>
      </c>
      <c r="B389" s="42" t="s">
        <v>29336</v>
      </c>
      <c r="C389" s="42">
        <v>10562148.67</v>
      </c>
      <c r="D389" s="42">
        <v>5950026.2599999998</v>
      </c>
      <c r="E389" s="42">
        <v>4612122.4000000004</v>
      </c>
      <c r="F389" s="44">
        <v>3.94</v>
      </c>
      <c r="G389" s="21"/>
    </row>
    <row r="390" spans="1:7" ht="13" x14ac:dyDescent="0.15">
      <c r="A390" s="42">
        <v>389</v>
      </c>
      <c r="B390" s="42" t="s">
        <v>28623</v>
      </c>
      <c r="C390" s="42">
        <v>10091430.82</v>
      </c>
      <c r="D390" s="42">
        <v>2907698.25</v>
      </c>
      <c r="E390" s="42">
        <v>7183732.5700000003</v>
      </c>
      <c r="F390" s="44">
        <v>4.25</v>
      </c>
      <c r="G390" s="21"/>
    </row>
    <row r="391" spans="1:7" ht="13" x14ac:dyDescent="0.15">
      <c r="A391" s="42">
        <v>390</v>
      </c>
      <c r="B391" s="42" t="s">
        <v>28624</v>
      </c>
      <c r="C391" s="42">
        <v>6473628.1900000004</v>
      </c>
      <c r="D391" s="42">
        <v>2599091.33</v>
      </c>
      <c r="E391" s="42">
        <v>3874536.85</v>
      </c>
      <c r="F391" s="44">
        <v>4.66</v>
      </c>
      <c r="G391" s="21"/>
    </row>
    <row r="392" spans="1:7" ht="13" x14ac:dyDescent="0.15">
      <c r="A392" s="42">
        <v>391</v>
      </c>
      <c r="B392" s="42" t="s">
        <v>29337</v>
      </c>
      <c r="C392" s="42">
        <v>7491025.9199999999</v>
      </c>
      <c r="D392" s="42">
        <v>5281745.46</v>
      </c>
      <c r="E392" s="42">
        <v>2209280.46</v>
      </c>
      <c r="F392" s="44">
        <v>4.17</v>
      </c>
      <c r="G392" s="21"/>
    </row>
    <row r="393" spans="1:7" ht="13" x14ac:dyDescent="0.15">
      <c r="A393" s="42">
        <v>392</v>
      </c>
      <c r="B393" s="42" t="s">
        <v>29338</v>
      </c>
      <c r="C393" s="42">
        <v>8010737.0199999996</v>
      </c>
      <c r="D393" s="42">
        <v>4271887.07</v>
      </c>
      <c r="E393" s="42">
        <v>3738849.95</v>
      </c>
      <c r="F393" s="44">
        <v>4.01</v>
      </c>
      <c r="G393" s="21"/>
    </row>
    <row r="394" spans="1:7" ht="13" x14ac:dyDescent="0.15">
      <c r="A394" s="42">
        <v>393</v>
      </c>
      <c r="B394" s="42" t="s">
        <v>29339</v>
      </c>
      <c r="C394" s="42">
        <v>7939309.46</v>
      </c>
      <c r="D394" s="42">
        <v>7535865.1600000001</v>
      </c>
      <c r="E394" s="42">
        <v>403444.3</v>
      </c>
      <c r="F394" s="44">
        <v>5.3</v>
      </c>
      <c r="G394" s="21"/>
    </row>
    <row r="395" spans="1:7" ht="13" x14ac:dyDescent="0.15">
      <c r="A395" s="42">
        <v>394</v>
      </c>
      <c r="B395" s="42" t="s">
        <v>28625</v>
      </c>
      <c r="C395" s="42">
        <v>8542417.3200000003</v>
      </c>
      <c r="D395" s="42">
        <v>2710319.82</v>
      </c>
      <c r="E395" s="42">
        <v>5832097.5</v>
      </c>
      <c r="F395" s="44">
        <v>2.84</v>
      </c>
      <c r="G395" s="21"/>
    </row>
    <row r="396" spans="1:7" ht="13" x14ac:dyDescent="0.15">
      <c r="A396" s="42">
        <v>395</v>
      </c>
      <c r="B396" s="42" t="s">
        <v>28626</v>
      </c>
      <c r="C396" s="42">
        <v>11295163.220000001</v>
      </c>
      <c r="D396" s="42">
        <v>3974720.82</v>
      </c>
      <c r="E396" s="42">
        <v>7320442.4000000004</v>
      </c>
      <c r="F396" s="44">
        <v>3.87</v>
      </c>
      <c r="G396" s="21"/>
    </row>
    <row r="397" spans="1:7" ht="13" x14ac:dyDescent="0.15">
      <c r="A397" s="42">
        <v>396</v>
      </c>
      <c r="B397" s="42" t="s">
        <v>28627</v>
      </c>
      <c r="C397" s="42">
        <v>5724413.0499999998</v>
      </c>
      <c r="D397" s="42">
        <v>4126153.78</v>
      </c>
      <c r="E397" s="42">
        <v>1598259.27</v>
      </c>
      <c r="F397" s="44">
        <v>2.25</v>
      </c>
      <c r="G397" s="21"/>
    </row>
    <row r="398" spans="1:7" ht="13" x14ac:dyDescent="0.15">
      <c r="A398" s="42">
        <v>397</v>
      </c>
      <c r="B398" s="42" t="s">
        <v>28628</v>
      </c>
      <c r="C398" s="42">
        <v>10246854.119999999</v>
      </c>
      <c r="D398" s="42">
        <v>544542.46</v>
      </c>
      <c r="E398" s="42">
        <v>9702311.6600000001</v>
      </c>
      <c r="F398" s="44">
        <v>5.28</v>
      </c>
      <c r="G398" s="21"/>
    </row>
    <row r="399" spans="1:7" ht="13" x14ac:dyDescent="0.15">
      <c r="A399" s="42">
        <v>398</v>
      </c>
      <c r="B399" s="42" t="s">
        <v>28629</v>
      </c>
      <c r="C399" s="42">
        <v>4484094.87</v>
      </c>
      <c r="D399" s="42">
        <v>4177190.6</v>
      </c>
      <c r="E399" s="42">
        <v>306904.27</v>
      </c>
      <c r="F399" s="44">
        <v>2.5299999999999998</v>
      </c>
      <c r="G399" s="21"/>
    </row>
    <row r="400" spans="1:7" ht="13" x14ac:dyDescent="0.15">
      <c r="A400" s="42">
        <v>399</v>
      </c>
      <c r="B400" s="42" t="s">
        <v>28630</v>
      </c>
      <c r="C400" s="42">
        <v>7846678.25</v>
      </c>
      <c r="D400" s="42">
        <v>1435102.62</v>
      </c>
      <c r="E400" s="42">
        <v>6411575.6299999999</v>
      </c>
      <c r="F400" s="44">
        <v>5.74</v>
      </c>
      <c r="G400" s="21"/>
    </row>
    <row r="401" spans="1:7" ht="13" x14ac:dyDescent="0.15">
      <c r="A401" s="42">
        <v>400</v>
      </c>
      <c r="B401" s="42" t="s">
        <v>28631</v>
      </c>
      <c r="C401" s="42">
        <v>8841807.8399999999</v>
      </c>
      <c r="D401" s="42">
        <v>7254053.9400000004</v>
      </c>
      <c r="E401" s="42">
        <v>1587753.9</v>
      </c>
      <c r="F401" s="44">
        <v>4.63</v>
      </c>
      <c r="G401" s="21"/>
    </row>
    <row r="402" spans="1:7" ht="13" x14ac:dyDescent="0.15">
      <c r="A402" s="42">
        <v>401</v>
      </c>
      <c r="B402" s="42" t="s">
        <v>28632</v>
      </c>
      <c r="C402" s="42">
        <v>11916827.93</v>
      </c>
      <c r="D402" s="42">
        <v>3879436.06</v>
      </c>
      <c r="E402" s="42">
        <v>8037391.8700000001</v>
      </c>
      <c r="F402" s="44">
        <v>4.0599999999999996</v>
      </c>
      <c r="G402" s="21"/>
    </row>
    <row r="403" spans="1:7" ht="13" x14ac:dyDescent="0.15">
      <c r="A403" s="42">
        <v>402</v>
      </c>
      <c r="B403" s="42" t="s">
        <v>28633</v>
      </c>
      <c r="C403" s="42">
        <v>7783325.9400000004</v>
      </c>
      <c r="D403" s="42">
        <v>3020880.29</v>
      </c>
      <c r="E403" s="42">
        <v>4762445.66</v>
      </c>
      <c r="F403" s="44">
        <v>4.7699999999999996</v>
      </c>
      <c r="G403" s="21"/>
    </row>
    <row r="404" spans="1:7" ht="13" x14ac:dyDescent="0.15">
      <c r="A404" s="42">
        <v>403</v>
      </c>
      <c r="B404" s="42" t="s">
        <v>28634</v>
      </c>
      <c r="C404" s="42">
        <v>8380366.9699999997</v>
      </c>
      <c r="D404" s="42">
        <v>8213904.8300000001</v>
      </c>
      <c r="E404" s="42">
        <v>166462.14000000001</v>
      </c>
      <c r="F404" s="44">
        <v>5.25</v>
      </c>
      <c r="G404" s="21"/>
    </row>
    <row r="405" spans="1:7" ht="13" x14ac:dyDescent="0.15">
      <c r="A405" s="42">
        <v>404</v>
      </c>
      <c r="B405" s="42" t="s">
        <v>28635</v>
      </c>
      <c r="C405" s="42">
        <v>11093093.77</v>
      </c>
      <c r="D405" s="42">
        <v>3724605.4</v>
      </c>
      <c r="E405" s="42">
        <v>7368488.3700000001</v>
      </c>
      <c r="F405" s="44">
        <v>5.46</v>
      </c>
      <c r="G405" s="21"/>
    </row>
    <row r="406" spans="1:7" ht="13" x14ac:dyDescent="0.15">
      <c r="A406" s="42">
        <v>405</v>
      </c>
      <c r="B406" s="42" t="s">
        <v>28636</v>
      </c>
      <c r="C406" s="42">
        <v>5890468.1399999997</v>
      </c>
      <c r="D406" s="42">
        <v>2263511.88</v>
      </c>
      <c r="E406" s="42">
        <v>3626956.26</v>
      </c>
      <c r="F406" s="44">
        <v>3.27</v>
      </c>
      <c r="G406" s="21"/>
    </row>
    <row r="407" spans="1:7" ht="13" x14ac:dyDescent="0.15">
      <c r="A407" s="42">
        <v>406</v>
      </c>
      <c r="B407" s="42" t="s">
        <v>28637</v>
      </c>
      <c r="C407" s="42">
        <v>10894633.41</v>
      </c>
      <c r="D407" s="42">
        <v>4704083.3499999996</v>
      </c>
      <c r="E407" s="42">
        <v>6190550.0599999996</v>
      </c>
      <c r="F407" s="44">
        <v>4.6500000000000004</v>
      </c>
      <c r="G407" s="21"/>
    </row>
    <row r="408" spans="1:7" ht="13" x14ac:dyDescent="0.15">
      <c r="A408" s="42">
        <v>407</v>
      </c>
      <c r="B408" s="42" t="s">
        <v>28638</v>
      </c>
      <c r="C408" s="42">
        <v>5793625.7800000003</v>
      </c>
      <c r="D408" s="42">
        <v>7634479.5999999996</v>
      </c>
      <c r="E408" s="42">
        <v>-1840853.82</v>
      </c>
      <c r="F408" s="44">
        <v>3.47</v>
      </c>
      <c r="G408" s="21"/>
    </row>
    <row r="409" spans="1:7" ht="13" x14ac:dyDescent="0.15">
      <c r="A409" s="42">
        <v>408</v>
      </c>
      <c r="B409" s="42" t="s">
        <v>28639</v>
      </c>
      <c r="C409" s="42">
        <v>11360700.01</v>
      </c>
      <c r="D409" s="42">
        <v>4422822.5</v>
      </c>
      <c r="E409" s="42">
        <v>6937877.5099999998</v>
      </c>
      <c r="F409" s="44">
        <v>2.3199999999999998</v>
      </c>
      <c r="G409" s="21"/>
    </row>
    <row r="410" spans="1:7" ht="13" x14ac:dyDescent="0.15">
      <c r="A410" s="42">
        <v>409</v>
      </c>
      <c r="B410" s="42" t="s">
        <v>28640</v>
      </c>
      <c r="C410" s="42">
        <v>8731776.2200000007</v>
      </c>
      <c r="D410" s="42">
        <v>887657.74</v>
      </c>
      <c r="E410" s="42">
        <v>7844118.4900000002</v>
      </c>
      <c r="F410" s="44">
        <v>2.75</v>
      </c>
      <c r="G410" s="21"/>
    </row>
    <row r="411" spans="1:7" ht="13" x14ac:dyDescent="0.15">
      <c r="A411" s="42">
        <v>410</v>
      </c>
      <c r="B411" s="42" t="s">
        <v>28641</v>
      </c>
      <c r="C411" s="42">
        <v>8246052.46</v>
      </c>
      <c r="D411" s="42">
        <v>6483169.5999999996</v>
      </c>
      <c r="E411" s="42">
        <v>1762882.86</v>
      </c>
      <c r="F411" s="44">
        <v>4.71</v>
      </c>
      <c r="G411" s="21"/>
    </row>
    <row r="412" spans="1:7" ht="13" x14ac:dyDescent="0.15">
      <c r="A412" s="42">
        <v>411</v>
      </c>
      <c r="B412" s="42" t="s">
        <v>28642</v>
      </c>
      <c r="C412" s="42">
        <v>10470308.710000001</v>
      </c>
      <c r="D412" s="42">
        <v>3499829.62</v>
      </c>
      <c r="E412" s="42">
        <v>6970479.0899999999</v>
      </c>
      <c r="F412" s="44">
        <v>2.2799999999999998</v>
      </c>
      <c r="G412" s="21"/>
    </row>
    <row r="413" spans="1:7" ht="13" x14ac:dyDescent="0.15">
      <c r="A413" s="42">
        <v>412</v>
      </c>
      <c r="B413" s="42" t="s">
        <v>28643</v>
      </c>
      <c r="C413" s="42">
        <v>9959048.7699999996</v>
      </c>
      <c r="D413" s="42">
        <v>432738.33</v>
      </c>
      <c r="E413" s="42">
        <v>9526310.4399999995</v>
      </c>
      <c r="F413" s="44">
        <v>4.6100000000000003</v>
      </c>
      <c r="G413" s="21"/>
    </row>
    <row r="414" spans="1:7" ht="13" x14ac:dyDescent="0.15">
      <c r="A414" s="42">
        <v>413</v>
      </c>
      <c r="B414" s="42" t="s">
        <v>28644</v>
      </c>
      <c r="C414" s="42">
        <v>10768817.720000001</v>
      </c>
      <c r="D414" s="42">
        <v>3279305.63</v>
      </c>
      <c r="E414" s="42">
        <v>7489512.0899999999</v>
      </c>
      <c r="F414" s="44">
        <v>2.9</v>
      </c>
      <c r="G414" s="21"/>
    </row>
    <row r="415" spans="1:7" ht="13" x14ac:dyDescent="0.15">
      <c r="A415" s="42">
        <v>414</v>
      </c>
      <c r="B415" s="42" t="s">
        <v>28645</v>
      </c>
      <c r="C415" s="42">
        <v>8011063.2300000004</v>
      </c>
      <c r="D415" s="42">
        <v>1207465.5900000001</v>
      </c>
      <c r="E415" s="42">
        <v>6803597.6299999999</v>
      </c>
      <c r="F415" s="44">
        <v>4.45</v>
      </c>
      <c r="G415" s="21"/>
    </row>
    <row r="416" spans="1:7" ht="13" x14ac:dyDescent="0.15">
      <c r="A416" s="42">
        <v>415</v>
      </c>
      <c r="B416" s="42" t="s">
        <v>28646</v>
      </c>
      <c r="C416" s="42">
        <v>4955439.13</v>
      </c>
      <c r="D416" s="42">
        <v>629477.05000000005</v>
      </c>
      <c r="E416" s="42">
        <v>4325962.08</v>
      </c>
      <c r="F416" s="44">
        <v>4.72</v>
      </c>
      <c r="G416" s="21"/>
    </row>
    <row r="417" spans="1:7" ht="13" x14ac:dyDescent="0.15">
      <c r="A417" s="42">
        <v>416</v>
      </c>
      <c r="B417" s="42" t="s">
        <v>28647</v>
      </c>
      <c r="C417" s="42">
        <v>9489161.3399999999</v>
      </c>
      <c r="D417" s="42">
        <v>5624903.29</v>
      </c>
      <c r="E417" s="42">
        <v>3864258.05</v>
      </c>
      <c r="F417" s="44">
        <v>3.85</v>
      </c>
      <c r="G417" s="21"/>
    </row>
    <row r="418" spans="1:7" ht="13" x14ac:dyDescent="0.15">
      <c r="A418" s="42">
        <v>417</v>
      </c>
      <c r="B418" s="42" t="s">
        <v>28648</v>
      </c>
      <c r="C418" s="42">
        <v>11864251.18</v>
      </c>
      <c r="D418" s="42">
        <v>2661258.23</v>
      </c>
      <c r="E418" s="42">
        <v>9202992.9499999993</v>
      </c>
      <c r="F418" s="44">
        <v>3.44</v>
      </c>
      <c r="G418" s="21"/>
    </row>
    <row r="419" spans="1:7" ht="13" x14ac:dyDescent="0.15">
      <c r="A419" s="42">
        <v>418</v>
      </c>
      <c r="B419" s="42" t="s">
        <v>28649</v>
      </c>
      <c r="C419" s="42">
        <v>11682563.390000001</v>
      </c>
      <c r="D419" s="42">
        <v>6568198.9500000002</v>
      </c>
      <c r="E419" s="42">
        <v>5114364.43</v>
      </c>
      <c r="F419" s="44">
        <v>4.96</v>
      </c>
      <c r="G419" s="21"/>
    </row>
    <row r="420" spans="1:7" ht="13" x14ac:dyDescent="0.15">
      <c r="A420" s="42">
        <v>419</v>
      </c>
      <c r="B420" s="42" t="s">
        <v>28650</v>
      </c>
      <c r="C420" s="42">
        <v>8662983.6099999994</v>
      </c>
      <c r="D420" s="42">
        <v>2441616.83</v>
      </c>
      <c r="E420" s="42">
        <v>6221366.7800000003</v>
      </c>
      <c r="F420" s="44">
        <v>2.91</v>
      </c>
      <c r="G420" s="21"/>
    </row>
    <row r="421" spans="1:7" ht="13" x14ac:dyDescent="0.15">
      <c r="A421" s="42">
        <v>420</v>
      </c>
      <c r="B421" s="42" t="s">
        <v>28651</v>
      </c>
      <c r="C421" s="42">
        <v>10893126.119999999</v>
      </c>
      <c r="D421" s="42">
        <v>2374601.88</v>
      </c>
      <c r="E421" s="42">
        <v>8518524.25</v>
      </c>
      <c r="F421" s="44">
        <v>2.74</v>
      </c>
      <c r="G421" s="21"/>
    </row>
    <row r="422" spans="1:7" ht="13" x14ac:dyDescent="0.15">
      <c r="A422" s="42">
        <v>421</v>
      </c>
      <c r="B422" s="42" t="s">
        <v>28652</v>
      </c>
      <c r="C422" s="42">
        <v>7322285.7599999998</v>
      </c>
      <c r="D422" s="42">
        <v>7603731.5800000001</v>
      </c>
      <c r="E422" s="42">
        <v>-281445.83</v>
      </c>
      <c r="F422" s="44">
        <v>3.93</v>
      </c>
      <c r="G422" s="21"/>
    </row>
    <row r="423" spans="1:7" ht="13" x14ac:dyDescent="0.15">
      <c r="A423" s="42">
        <v>422</v>
      </c>
      <c r="B423" s="42" t="s">
        <v>28653</v>
      </c>
      <c r="C423" s="42">
        <v>7736128.9800000004</v>
      </c>
      <c r="D423" s="42">
        <v>3667653.41</v>
      </c>
      <c r="E423" s="42">
        <v>4068475.56</v>
      </c>
      <c r="F423" s="44">
        <v>2.06</v>
      </c>
      <c r="G423" s="21"/>
    </row>
    <row r="424" spans="1:7" ht="13" x14ac:dyDescent="0.15">
      <c r="A424" s="42">
        <v>423</v>
      </c>
      <c r="B424" s="42" t="s">
        <v>28654</v>
      </c>
      <c r="C424" s="42">
        <v>8596884.5800000001</v>
      </c>
      <c r="D424" s="42">
        <v>4214179.2699999996</v>
      </c>
      <c r="E424" s="42">
        <v>4382705.3099999996</v>
      </c>
      <c r="F424" s="44">
        <v>4.88</v>
      </c>
      <c r="G424" s="21"/>
    </row>
    <row r="425" spans="1:7" ht="13" x14ac:dyDescent="0.15">
      <c r="A425" s="42">
        <v>424</v>
      </c>
      <c r="B425" s="42" t="s">
        <v>28655</v>
      </c>
      <c r="C425" s="42">
        <v>7079562.1799999997</v>
      </c>
      <c r="D425" s="42">
        <v>4960266.46</v>
      </c>
      <c r="E425" s="42">
        <v>2119295.7200000002</v>
      </c>
      <c r="F425" s="44">
        <v>2.2200000000000002</v>
      </c>
      <c r="G425" s="21"/>
    </row>
    <row r="426" spans="1:7" ht="13" x14ac:dyDescent="0.15">
      <c r="A426" s="42">
        <v>425</v>
      </c>
      <c r="B426" s="42" t="s">
        <v>28656</v>
      </c>
      <c r="C426" s="42">
        <v>8713642.1899999995</v>
      </c>
      <c r="D426" s="42">
        <v>3796676.04</v>
      </c>
      <c r="E426" s="42">
        <v>4916966.16</v>
      </c>
      <c r="F426" s="44">
        <v>2.76</v>
      </c>
      <c r="G426" s="21"/>
    </row>
    <row r="427" spans="1:7" ht="13" x14ac:dyDescent="0.15">
      <c r="A427" s="42">
        <v>426</v>
      </c>
      <c r="B427" s="42" t="s">
        <v>28657</v>
      </c>
      <c r="C427" s="42">
        <v>11548371.35</v>
      </c>
      <c r="D427" s="42">
        <v>6091554.9800000004</v>
      </c>
      <c r="E427" s="42">
        <v>5456816.3700000001</v>
      </c>
      <c r="F427" s="44">
        <v>4.3600000000000003</v>
      </c>
      <c r="G427" s="21"/>
    </row>
    <row r="428" spans="1:7" ht="13" x14ac:dyDescent="0.15">
      <c r="A428" s="42">
        <v>427</v>
      </c>
      <c r="B428" s="42" t="s">
        <v>28658</v>
      </c>
      <c r="C428" s="42">
        <v>11076186.960000001</v>
      </c>
      <c r="D428" s="42">
        <v>6334621.0700000003</v>
      </c>
      <c r="E428" s="42">
        <v>4741565.8899999997</v>
      </c>
      <c r="F428" s="44">
        <v>4.82</v>
      </c>
      <c r="G428" s="21"/>
    </row>
    <row r="429" spans="1:7" ht="13" x14ac:dyDescent="0.15">
      <c r="A429" s="42">
        <v>428</v>
      </c>
      <c r="B429" s="42" t="s">
        <v>28659</v>
      </c>
      <c r="C429" s="42">
        <v>9910196.6400000006</v>
      </c>
      <c r="D429" s="42">
        <v>5085849.67</v>
      </c>
      <c r="E429" s="42">
        <v>4824346.9800000004</v>
      </c>
      <c r="F429" s="44">
        <v>3.56</v>
      </c>
      <c r="G429" s="21"/>
    </row>
    <row r="430" spans="1:7" ht="13" x14ac:dyDescent="0.15">
      <c r="A430" s="42">
        <v>429</v>
      </c>
      <c r="B430" s="42" t="s">
        <v>28660</v>
      </c>
      <c r="C430" s="42">
        <v>9681921.0999999996</v>
      </c>
      <c r="D430" s="42">
        <v>3593982.34</v>
      </c>
      <c r="E430" s="42">
        <v>6087938.7599999998</v>
      </c>
      <c r="F430" s="44">
        <v>4.78</v>
      </c>
      <c r="G430" s="21"/>
    </row>
    <row r="431" spans="1:7" ht="13" x14ac:dyDescent="0.15">
      <c r="A431" s="42">
        <v>430</v>
      </c>
      <c r="B431" s="42" t="s">
        <v>28661</v>
      </c>
      <c r="C431" s="42">
        <v>10626672.109999999</v>
      </c>
      <c r="D431" s="42">
        <v>243956.08</v>
      </c>
      <c r="E431" s="42">
        <v>10382716.029999999</v>
      </c>
      <c r="F431" s="44">
        <v>3.63</v>
      </c>
      <c r="G431" s="21"/>
    </row>
    <row r="432" spans="1:7" ht="13" x14ac:dyDescent="0.15">
      <c r="A432" s="42">
        <v>431</v>
      </c>
      <c r="B432" s="42" t="s">
        <v>28662</v>
      </c>
      <c r="C432" s="42">
        <v>9552888.5199999996</v>
      </c>
      <c r="D432" s="42">
        <v>3814136.67</v>
      </c>
      <c r="E432" s="42">
        <v>5738751.8499999996</v>
      </c>
      <c r="F432" s="44">
        <v>1.78</v>
      </c>
      <c r="G432" s="21"/>
    </row>
    <row r="433" spans="1:7" ht="13" x14ac:dyDescent="0.15">
      <c r="A433" s="42">
        <v>432</v>
      </c>
      <c r="B433" s="42" t="s">
        <v>28663</v>
      </c>
      <c r="C433" s="42">
        <v>12988345.119999999</v>
      </c>
      <c r="D433" s="42">
        <v>3047195.76</v>
      </c>
      <c r="E433" s="42">
        <v>9941149.3599999994</v>
      </c>
      <c r="F433" s="44">
        <v>6.72</v>
      </c>
      <c r="G433" s="21"/>
    </row>
    <row r="434" spans="1:7" ht="13" x14ac:dyDescent="0.15">
      <c r="A434" s="42">
        <v>433</v>
      </c>
      <c r="B434" s="42" t="s">
        <v>28664</v>
      </c>
      <c r="C434" s="42">
        <v>7635520.7699999996</v>
      </c>
      <c r="D434" s="42">
        <v>1545810.77</v>
      </c>
      <c r="E434" s="42">
        <v>6089710.0099999998</v>
      </c>
      <c r="F434" s="44">
        <v>4.07</v>
      </c>
      <c r="G434" s="21"/>
    </row>
    <row r="435" spans="1:7" ht="13" x14ac:dyDescent="0.15">
      <c r="A435" s="42">
        <v>434</v>
      </c>
      <c r="B435" s="42" t="s">
        <v>28665</v>
      </c>
      <c r="C435" s="42">
        <v>9885102.5500000007</v>
      </c>
      <c r="D435" s="42">
        <v>7470553.7699999996</v>
      </c>
      <c r="E435" s="42">
        <v>2414548.7799999998</v>
      </c>
      <c r="F435" s="44">
        <v>4.2300000000000004</v>
      </c>
      <c r="G435" s="21"/>
    </row>
    <row r="436" spans="1:7" ht="13" x14ac:dyDescent="0.15">
      <c r="A436" s="42">
        <v>435</v>
      </c>
      <c r="B436" s="42" t="s">
        <v>28666</v>
      </c>
      <c r="C436" s="42">
        <v>9528494.75</v>
      </c>
      <c r="D436" s="42">
        <v>3117953.09</v>
      </c>
      <c r="E436" s="42">
        <v>6410541.6600000001</v>
      </c>
      <c r="F436" s="44">
        <v>4.8499999999999996</v>
      </c>
      <c r="G436" s="21"/>
    </row>
    <row r="437" spans="1:7" ht="13" x14ac:dyDescent="0.15">
      <c r="A437" s="42">
        <v>436</v>
      </c>
      <c r="B437" s="42" t="s">
        <v>28667</v>
      </c>
      <c r="C437" s="42">
        <v>12691389.300000001</v>
      </c>
      <c r="D437" s="42">
        <v>2498398.4300000002</v>
      </c>
      <c r="E437" s="42">
        <v>10192990.869999999</v>
      </c>
      <c r="F437" s="44">
        <v>3.82</v>
      </c>
      <c r="G437" s="21"/>
    </row>
    <row r="438" spans="1:7" ht="13" x14ac:dyDescent="0.15">
      <c r="A438" s="42">
        <v>437</v>
      </c>
      <c r="B438" s="42" t="s">
        <v>28668</v>
      </c>
      <c r="C438" s="42">
        <v>7166127.1699999999</v>
      </c>
      <c r="D438" s="42">
        <v>7827495.6900000004</v>
      </c>
      <c r="E438" s="42">
        <v>-661368.52</v>
      </c>
      <c r="F438" s="44">
        <v>4.87</v>
      </c>
      <c r="G438" s="21"/>
    </row>
    <row r="439" spans="1:7" ht="13" x14ac:dyDescent="0.15">
      <c r="A439" s="42">
        <v>438</v>
      </c>
      <c r="B439" s="42" t="s">
        <v>28669</v>
      </c>
      <c r="C439" s="42">
        <v>10643313.800000001</v>
      </c>
      <c r="D439" s="42">
        <v>3666733.26</v>
      </c>
      <c r="E439" s="42">
        <v>6976580.54</v>
      </c>
      <c r="F439" s="44">
        <v>2.2999999999999998</v>
      </c>
      <c r="G439" s="21"/>
    </row>
    <row r="440" spans="1:7" ht="13" x14ac:dyDescent="0.15">
      <c r="A440" s="42">
        <v>439</v>
      </c>
      <c r="B440" s="42" t="s">
        <v>28670</v>
      </c>
      <c r="C440" s="42">
        <v>7307498.2400000002</v>
      </c>
      <c r="D440" s="42">
        <v>6648408.0199999996</v>
      </c>
      <c r="E440" s="42">
        <v>659090.22</v>
      </c>
      <c r="F440" s="44">
        <v>3.62</v>
      </c>
      <c r="G440" s="21"/>
    </row>
    <row r="441" spans="1:7" ht="13" x14ac:dyDescent="0.15">
      <c r="A441" s="42">
        <v>440</v>
      </c>
      <c r="B441" s="42" t="s">
        <v>28671</v>
      </c>
      <c r="C441" s="42">
        <v>6879063.3499999996</v>
      </c>
      <c r="D441" s="42">
        <v>6575556.8899999997</v>
      </c>
      <c r="E441" s="42">
        <v>303506.46000000002</v>
      </c>
      <c r="F441" s="44">
        <v>5.15</v>
      </c>
      <c r="G441" s="21"/>
    </row>
    <row r="442" spans="1:7" ht="13" x14ac:dyDescent="0.15">
      <c r="A442" s="42">
        <v>441</v>
      </c>
      <c r="B442" s="42" t="s">
        <v>28672</v>
      </c>
      <c r="C442" s="42">
        <v>7510279.0499999998</v>
      </c>
      <c r="D442" s="42">
        <v>5819665.8200000003</v>
      </c>
      <c r="E442" s="42">
        <v>1690613.22</v>
      </c>
      <c r="F442" s="44">
        <v>2.73</v>
      </c>
      <c r="G442" s="21"/>
    </row>
    <row r="443" spans="1:7" ht="13" x14ac:dyDescent="0.15">
      <c r="A443" s="42">
        <v>442</v>
      </c>
      <c r="B443" s="42" t="s">
        <v>28673</v>
      </c>
      <c r="C443" s="42">
        <v>7981287.7300000004</v>
      </c>
      <c r="D443" s="42">
        <v>2270633.84</v>
      </c>
      <c r="E443" s="42">
        <v>5710653.8899999997</v>
      </c>
      <c r="F443" s="44">
        <v>5.07</v>
      </c>
      <c r="G443" s="21"/>
    </row>
    <row r="444" spans="1:7" ht="13" x14ac:dyDescent="0.15">
      <c r="A444" s="42">
        <v>443</v>
      </c>
      <c r="B444" s="42" t="s">
        <v>28674</v>
      </c>
      <c r="C444" s="42">
        <v>11592541.310000001</v>
      </c>
      <c r="D444" s="42">
        <v>3987940.61</v>
      </c>
      <c r="E444" s="42">
        <v>7604600.7000000002</v>
      </c>
      <c r="F444" s="44">
        <v>4.2</v>
      </c>
      <c r="G444" s="21"/>
    </row>
    <row r="445" spans="1:7" ht="13" x14ac:dyDescent="0.15">
      <c r="A445" s="42">
        <v>444</v>
      </c>
      <c r="B445" s="42" t="s">
        <v>28675</v>
      </c>
      <c r="C445" s="42">
        <v>8838341.1799999997</v>
      </c>
      <c r="D445" s="42">
        <v>4521157.88</v>
      </c>
      <c r="E445" s="42">
        <v>4317183.3</v>
      </c>
      <c r="F445" s="44">
        <v>4.1100000000000003</v>
      </c>
      <c r="G445" s="21"/>
    </row>
    <row r="446" spans="1:7" ht="13" x14ac:dyDescent="0.15">
      <c r="A446" s="42">
        <v>445</v>
      </c>
      <c r="B446" s="42" t="s">
        <v>28676</v>
      </c>
      <c r="C446" s="42">
        <v>5449870.4100000001</v>
      </c>
      <c r="D446" s="42">
        <v>140030.15</v>
      </c>
      <c r="E446" s="42">
        <v>5309840.26</v>
      </c>
      <c r="F446" s="44">
        <v>3.51</v>
      </c>
      <c r="G446" s="21"/>
    </row>
    <row r="447" spans="1:7" ht="13" x14ac:dyDescent="0.15">
      <c r="A447" s="42">
        <v>446</v>
      </c>
      <c r="B447" s="42" t="s">
        <v>28677</v>
      </c>
      <c r="C447" s="42">
        <v>7882725.8799999999</v>
      </c>
      <c r="D447" s="42">
        <v>3769433.57</v>
      </c>
      <c r="E447" s="42">
        <v>4113292.31</v>
      </c>
      <c r="F447" s="44">
        <v>2.44</v>
      </c>
      <c r="G447" s="21"/>
    </row>
    <row r="448" spans="1:7" ht="13" x14ac:dyDescent="0.15">
      <c r="A448" s="42">
        <v>447</v>
      </c>
      <c r="B448" s="42" t="s">
        <v>28678</v>
      </c>
      <c r="C448" s="42">
        <v>10924845.59</v>
      </c>
      <c r="D448" s="42">
        <v>4016500.12</v>
      </c>
      <c r="E448" s="42">
        <v>6908345.4699999997</v>
      </c>
      <c r="F448" s="44">
        <v>3.07</v>
      </c>
      <c r="G448" s="21"/>
    </row>
    <row r="449" spans="1:7" ht="13" x14ac:dyDescent="0.15">
      <c r="A449" s="42">
        <v>448</v>
      </c>
      <c r="B449" s="42" t="s">
        <v>28679</v>
      </c>
      <c r="C449" s="42">
        <v>10393471.01</v>
      </c>
      <c r="D449" s="42">
        <v>6652795.6699999999</v>
      </c>
      <c r="E449" s="42">
        <v>3740675.33</v>
      </c>
      <c r="F449" s="44">
        <v>2.63</v>
      </c>
      <c r="G449" s="21"/>
    </row>
    <row r="450" spans="1:7" ht="13" x14ac:dyDescent="0.15">
      <c r="A450" s="42">
        <v>449</v>
      </c>
      <c r="B450" s="42" t="s">
        <v>28680</v>
      </c>
      <c r="C450" s="42">
        <v>9346039.0800000001</v>
      </c>
      <c r="D450" s="42">
        <v>3049305.81</v>
      </c>
      <c r="E450" s="42">
        <v>6296733.2800000003</v>
      </c>
      <c r="F450" s="44">
        <v>4.6399999999999997</v>
      </c>
      <c r="G450" s="21"/>
    </row>
    <row r="451" spans="1:7" ht="13" x14ac:dyDescent="0.15">
      <c r="A451" s="42">
        <v>450</v>
      </c>
      <c r="B451" s="42" t="s">
        <v>28681</v>
      </c>
      <c r="C451" s="42">
        <v>7966059.5300000003</v>
      </c>
      <c r="D451" s="42">
        <v>4821597.96</v>
      </c>
      <c r="E451" s="42">
        <v>3144461.57</v>
      </c>
      <c r="F451" s="44">
        <v>2.64</v>
      </c>
      <c r="G451" s="21"/>
    </row>
    <row r="452" spans="1:7" ht="13" x14ac:dyDescent="0.15">
      <c r="A452" s="42">
        <v>451</v>
      </c>
      <c r="B452" s="42" t="s">
        <v>28682</v>
      </c>
      <c r="C452" s="42">
        <v>7664063.21</v>
      </c>
      <c r="D452" s="42">
        <v>2447208.5099999998</v>
      </c>
      <c r="E452" s="42">
        <v>5216854.7</v>
      </c>
      <c r="F452" s="44">
        <v>5.75</v>
      </c>
      <c r="G452" s="21"/>
    </row>
    <row r="453" spans="1:7" ht="13" x14ac:dyDescent="0.15">
      <c r="A453" s="42">
        <v>452</v>
      </c>
      <c r="B453" s="42" t="s">
        <v>28683</v>
      </c>
      <c r="C453" s="42">
        <v>9965955.2799999993</v>
      </c>
      <c r="D453" s="42">
        <v>3048562.17</v>
      </c>
      <c r="E453" s="42">
        <v>6917393.1100000003</v>
      </c>
      <c r="F453" s="44">
        <v>6.11</v>
      </c>
      <c r="G453" s="21"/>
    </row>
    <row r="454" spans="1:7" ht="13" x14ac:dyDescent="0.15">
      <c r="A454" s="42">
        <v>453</v>
      </c>
      <c r="B454" s="42" t="s">
        <v>28684</v>
      </c>
      <c r="C454" s="42">
        <v>8910974.4199999999</v>
      </c>
      <c r="D454" s="42">
        <v>6219992.4100000001</v>
      </c>
      <c r="E454" s="42">
        <v>2690982.01</v>
      </c>
      <c r="F454" s="44">
        <v>2.96</v>
      </c>
      <c r="G454" s="21"/>
    </row>
    <row r="455" spans="1:7" ht="13" x14ac:dyDescent="0.15">
      <c r="A455" s="42">
        <v>454</v>
      </c>
      <c r="B455" s="42" t="s">
        <v>28685</v>
      </c>
      <c r="C455" s="42">
        <v>11192434.83</v>
      </c>
      <c r="D455" s="42">
        <v>1024624.36</v>
      </c>
      <c r="E455" s="42">
        <v>10167810.470000001</v>
      </c>
      <c r="F455" s="44">
        <v>4.26</v>
      </c>
      <c r="G455" s="21"/>
    </row>
    <row r="456" spans="1:7" ht="13" x14ac:dyDescent="0.15">
      <c r="A456" s="42">
        <v>455</v>
      </c>
      <c r="B456" s="42" t="s">
        <v>28686</v>
      </c>
      <c r="C456" s="42">
        <v>6092908.8099999996</v>
      </c>
      <c r="D456" s="42">
        <v>8516661.2300000004</v>
      </c>
      <c r="E456" s="42">
        <v>-2423752.42</v>
      </c>
      <c r="F456" s="44">
        <v>2.44</v>
      </c>
      <c r="G456" s="21"/>
    </row>
    <row r="457" spans="1:7" ht="13" x14ac:dyDescent="0.15">
      <c r="A457" s="42">
        <v>456</v>
      </c>
      <c r="B457" s="42" t="s">
        <v>28687</v>
      </c>
      <c r="C457" s="42">
        <v>7853704.5</v>
      </c>
      <c r="D457" s="42">
        <v>6339351.8200000003</v>
      </c>
      <c r="E457" s="42">
        <v>1514352.68</v>
      </c>
      <c r="F457" s="44">
        <v>4.6100000000000003</v>
      </c>
      <c r="G457" s="21"/>
    </row>
    <row r="458" spans="1:7" ht="13" x14ac:dyDescent="0.15">
      <c r="A458" s="42">
        <v>457</v>
      </c>
      <c r="B458" s="42" t="s">
        <v>28688</v>
      </c>
      <c r="C458" s="42">
        <v>6662326.1200000001</v>
      </c>
      <c r="D458" s="42">
        <v>4932725.5199999996</v>
      </c>
      <c r="E458" s="42">
        <v>1729600.6</v>
      </c>
      <c r="F458" s="44">
        <v>2.89</v>
      </c>
      <c r="G458" s="21"/>
    </row>
    <row r="459" spans="1:7" ht="13" x14ac:dyDescent="0.15">
      <c r="A459" s="42">
        <v>458</v>
      </c>
      <c r="B459" s="42" t="s">
        <v>28689</v>
      </c>
      <c r="C459" s="42">
        <v>3367964.46</v>
      </c>
      <c r="D459" s="42">
        <v>2639512.5</v>
      </c>
      <c r="E459" s="42">
        <v>728451.97</v>
      </c>
      <c r="F459" s="44">
        <v>3.65</v>
      </c>
      <c r="G459" s="21"/>
    </row>
    <row r="460" spans="1:7" ht="13" x14ac:dyDescent="0.15">
      <c r="A460" s="42">
        <v>459</v>
      </c>
      <c r="B460" s="42" t="s">
        <v>28690</v>
      </c>
      <c r="C460" s="42">
        <v>12133831.84</v>
      </c>
      <c r="D460" s="42">
        <v>3344231.34</v>
      </c>
      <c r="E460" s="42">
        <v>8789600.5</v>
      </c>
      <c r="F460" s="44">
        <v>4.5199999999999996</v>
      </c>
      <c r="G460" s="21"/>
    </row>
    <row r="461" spans="1:7" ht="13" x14ac:dyDescent="0.15">
      <c r="A461" s="42">
        <v>460</v>
      </c>
      <c r="B461" s="42" t="s">
        <v>28691</v>
      </c>
      <c r="C461" s="42">
        <v>10705546.23</v>
      </c>
      <c r="D461" s="42">
        <v>3170937.89</v>
      </c>
      <c r="E461" s="42">
        <v>7534608.3399999999</v>
      </c>
      <c r="F461" s="44">
        <v>2.2000000000000002</v>
      </c>
      <c r="G461" s="21"/>
    </row>
    <row r="462" spans="1:7" ht="13" x14ac:dyDescent="0.15">
      <c r="A462" s="42">
        <v>461</v>
      </c>
      <c r="B462" s="42" t="s">
        <v>28692</v>
      </c>
      <c r="C462" s="42">
        <v>9998904.5</v>
      </c>
      <c r="D462" s="42">
        <v>1280397.5900000001</v>
      </c>
      <c r="E462" s="42">
        <v>8718506.9100000001</v>
      </c>
      <c r="F462" s="44">
        <v>3.48</v>
      </c>
      <c r="G462" s="21"/>
    </row>
    <row r="463" spans="1:7" ht="13" x14ac:dyDescent="0.15">
      <c r="A463" s="42">
        <v>462</v>
      </c>
      <c r="B463" s="42" t="s">
        <v>28693</v>
      </c>
      <c r="C463" s="42">
        <v>8174842.5300000003</v>
      </c>
      <c r="D463" s="42">
        <v>4696021.97</v>
      </c>
      <c r="E463" s="42">
        <v>3478820.56</v>
      </c>
      <c r="F463" s="44">
        <v>6.4</v>
      </c>
      <c r="G463" s="21"/>
    </row>
    <row r="464" spans="1:7" ht="13" x14ac:dyDescent="0.15">
      <c r="A464" s="42">
        <v>463</v>
      </c>
      <c r="B464" s="42" t="s">
        <v>28694</v>
      </c>
      <c r="C464" s="42">
        <v>7985017.5</v>
      </c>
      <c r="D464" s="42">
        <v>4773242.3499999996</v>
      </c>
      <c r="E464" s="42">
        <v>3211775.15</v>
      </c>
      <c r="F464" s="44">
        <v>4.79</v>
      </c>
      <c r="G464" s="21"/>
    </row>
    <row r="465" spans="1:7" ht="13" x14ac:dyDescent="0.15">
      <c r="A465" s="42">
        <v>464</v>
      </c>
      <c r="B465" s="42" t="s">
        <v>28695</v>
      </c>
      <c r="C465" s="42">
        <v>9003330.2699999996</v>
      </c>
      <c r="D465" s="42">
        <v>9897500.5600000005</v>
      </c>
      <c r="E465" s="42">
        <v>-894170.29</v>
      </c>
      <c r="F465" s="44">
        <v>3.13</v>
      </c>
      <c r="G465" s="21"/>
    </row>
    <row r="466" spans="1:7" ht="13" x14ac:dyDescent="0.15">
      <c r="A466" s="42">
        <v>465</v>
      </c>
      <c r="B466" s="42" t="s">
        <v>28696</v>
      </c>
      <c r="C466" s="42">
        <v>6681593.6299999999</v>
      </c>
      <c r="D466" s="42">
        <v>6852682.3300000001</v>
      </c>
      <c r="E466" s="42">
        <v>-171088.7</v>
      </c>
      <c r="F466" s="44">
        <v>3.91</v>
      </c>
      <c r="G466" s="21"/>
    </row>
    <row r="467" spans="1:7" ht="13" x14ac:dyDescent="0.15">
      <c r="A467" s="42">
        <v>466</v>
      </c>
      <c r="B467" s="42" t="s">
        <v>28697</v>
      </c>
      <c r="C467" s="42">
        <v>9727739.6600000001</v>
      </c>
      <c r="D467" s="42">
        <v>6403759.4400000004</v>
      </c>
      <c r="E467" s="42">
        <v>3323980.22</v>
      </c>
      <c r="F467" s="44">
        <v>2.81</v>
      </c>
      <c r="G467" s="21"/>
    </row>
    <row r="468" spans="1:7" ht="13" x14ac:dyDescent="0.15">
      <c r="A468" s="42">
        <v>467</v>
      </c>
      <c r="B468" s="42" t="s">
        <v>28698</v>
      </c>
      <c r="C468" s="42">
        <v>10489660.23</v>
      </c>
      <c r="D468" s="42">
        <v>2991462.1</v>
      </c>
      <c r="E468" s="42">
        <v>7498198.1299999999</v>
      </c>
      <c r="F468" s="44">
        <v>3.85</v>
      </c>
      <c r="G468" s="21"/>
    </row>
    <row r="469" spans="1:7" ht="13" x14ac:dyDescent="0.15">
      <c r="A469" s="42">
        <v>468</v>
      </c>
      <c r="B469" s="42" t="s">
        <v>28699</v>
      </c>
      <c r="C469" s="42">
        <v>10699394.6</v>
      </c>
      <c r="D469" s="42">
        <v>2656134.9</v>
      </c>
      <c r="E469" s="42">
        <v>8043259.7000000002</v>
      </c>
      <c r="F469" s="44">
        <v>5.18</v>
      </c>
      <c r="G469" s="21"/>
    </row>
    <row r="470" spans="1:7" ht="13" x14ac:dyDescent="0.15">
      <c r="A470" s="42">
        <v>469</v>
      </c>
      <c r="B470" s="42" t="s">
        <v>28700</v>
      </c>
      <c r="C470" s="42">
        <v>7112290.1799999997</v>
      </c>
      <c r="D470" s="42">
        <v>8691187.5700000003</v>
      </c>
      <c r="E470" s="42">
        <v>-1578897.39</v>
      </c>
      <c r="F470" s="44">
        <v>3.44</v>
      </c>
      <c r="G470" s="21"/>
    </row>
    <row r="471" spans="1:7" ht="13" x14ac:dyDescent="0.15">
      <c r="A471" s="42">
        <v>470</v>
      </c>
      <c r="B471" s="42" t="s">
        <v>28701</v>
      </c>
      <c r="C471" s="42">
        <v>5977212.4900000002</v>
      </c>
      <c r="D471" s="42">
        <v>462544.92</v>
      </c>
      <c r="E471" s="42">
        <v>5514667.5700000003</v>
      </c>
      <c r="F471" s="44">
        <v>3.97</v>
      </c>
      <c r="G471" s="21"/>
    </row>
    <row r="472" spans="1:7" ht="13" x14ac:dyDescent="0.15">
      <c r="A472" s="42">
        <v>471</v>
      </c>
      <c r="B472" s="42" t="s">
        <v>28702</v>
      </c>
      <c r="C472" s="42">
        <v>4675145.03</v>
      </c>
      <c r="D472" s="42">
        <v>3249689.52</v>
      </c>
      <c r="E472" s="42">
        <v>1425455.51</v>
      </c>
      <c r="F472" s="44">
        <v>3.76</v>
      </c>
      <c r="G472" s="21"/>
    </row>
    <row r="473" spans="1:7" ht="13" x14ac:dyDescent="0.15">
      <c r="A473" s="42">
        <v>472</v>
      </c>
      <c r="B473" s="42" t="s">
        <v>28703</v>
      </c>
      <c r="C473" s="42">
        <v>8978176.5099999998</v>
      </c>
      <c r="D473" s="42">
        <v>2824137.33</v>
      </c>
      <c r="E473" s="42">
        <v>6154039.1799999997</v>
      </c>
      <c r="F473" s="44">
        <v>3.58</v>
      </c>
      <c r="G473" s="21"/>
    </row>
    <row r="474" spans="1:7" ht="13" x14ac:dyDescent="0.15">
      <c r="A474" s="42">
        <v>473</v>
      </c>
      <c r="B474" s="42" t="s">
        <v>28704</v>
      </c>
      <c r="C474" s="42">
        <v>8011610.6399999997</v>
      </c>
      <c r="D474" s="42">
        <v>4284409.5199999996</v>
      </c>
      <c r="E474" s="42">
        <v>3727201.12</v>
      </c>
      <c r="F474" s="44">
        <v>4.76</v>
      </c>
      <c r="G474" s="21"/>
    </row>
    <row r="475" spans="1:7" ht="13" x14ac:dyDescent="0.15">
      <c r="A475" s="42">
        <v>474</v>
      </c>
      <c r="B475" s="42" t="s">
        <v>28705</v>
      </c>
      <c r="C475" s="42">
        <v>9920254.6699999999</v>
      </c>
      <c r="D475" s="42">
        <v>5274250.8</v>
      </c>
      <c r="E475" s="42">
        <v>4646003.87</v>
      </c>
      <c r="F475" s="44">
        <v>4.93</v>
      </c>
      <c r="G475" s="21"/>
    </row>
    <row r="476" spans="1:7" ht="13" x14ac:dyDescent="0.15">
      <c r="A476" s="42">
        <v>475</v>
      </c>
      <c r="B476" s="42" t="s">
        <v>28706</v>
      </c>
      <c r="C476" s="42">
        <v>10490499.560000001</v>
      </c>
      <c r="D476" s="42">
        <v>4210465.95</v>
      </c>
      <c r="E476" s="42">
        <v>6280033.6100000003</v>
      </c>
      <c r="F476" s="44">
        <v>2.98</v>
      </c>
      <c r="G476" s="21"/>
    </row>
    <row r="477" spans="1:7" ht="13" x14ac:dyDescent="0.15">
      <c r="A477" s="42">
        <v>476</v>
      </c>
      <c r="B477" s="42" t="s">
        <v>28707</v>
      </c>
      <c r="C477" s="42">
        <v>8333539.5499999998</v>
      </c>
      <c r="D477" s="42">
        <v>5025147.5999999996</v>
      </c>
      <c r="E477" s="42">
        <v>3308391.94</v>
      </c>
      <c r="F477" s="44">
        <v>4.7699999999999996</v>
      </c>
      <c r="G477" s="21"/>
    </row>
    <row r="478" spans="1:7" ht="13" x14ac:dyDescent="0.15">
      <c r="A478" s="42">
        <v>477</v>
      </c>
      <c r="B478" s="42" t="s">
        <v>28708</v>
      </c>
      <c r="C478" s="42">
        <v>6140424.0800000001</v>
      </c>
      <c r="D478" s="42">
        <v>5017011.75</v>
      </c>
      <c r="E478" s="42">
        <v>1123412.33</v>
      </c>
      <c r="F478" s="44">
        <v>2.35</v>
      </c>
      <c r="G478" s="21"/>
    </row>
    <row r="479" spans="1:7" ht="13" x14ac:dyDescent="0.15">
      <c r="A479" s="42">
        <v>478</v>
      </c>
      <c r="B479" s="42" t="s">
        <v>28709</v>
      </c>
      <c r="C479" s="42">
        <v>10416308.73</v>
      </c>
      <c r="D479" s="42">
        <v>7560118.5999999996</v>
      </c>
      <c r="E479" s="42">
        <v>2856190.14</v>
      </c>
      <c r="F479" s="44">
        <v>5.0599999999999996</v>
      </c>
      <c r="G479" s="21"/>
    </row>
    <row r="480" spans="1:7" ht="13" x14ac:dyDescent="0.15">
      <c r="A480" s="42">
        <v>479</v>
      </c>
      <c r="B480" s="42" t="s">
        <v>28710</v>
      </c>
      <c r="C480" s="42">
        <v>3765092.04</v>
      </c>
      <c r="D480" s="42">
        <v>4152827.11</v>
      </c>
      <c r="E480" s="42">
        <v>-387735.07</v>
      </c>
      <c r="F480" s="44">
        <v>2.0099999999999998</v>
      </c>
      <c r="G480" s="21"/>
    </row>
    <row r="481" spans="1:7" ht="13" x14ac:dyDescent="0.15">
      <c r="A481" s="42">
        <v>480</v>
      </c>
      <c r="B481" s="42" t="s">
        <v>28711</v>
      </c>
      <c r="C481" s="42">
        <v>10834604.68</v>
      </c>
      <c r="D481" s="42">
        <v>1599685.15</v>
      </c>
      <c r="E481" s="42">
        <v>9234919.5299999993</v>
      </c>
      <c r="F481" s="44">
        <v>3.07</v>
      </c>
      <c r="G481" s="21"/>
    </row>
    <row r="482" spans="1:7" ht="13" x14ac:dyDescent="0.15">
      <c r="A482" s="42">
        <v>481</v>
      </c>
      <c r="B482" s="42" t="s">
        <v>28712</v>
      </c>
      <c r="C482" s="42">
        <v>9187835.6600000001</v>
      </c>
      <c r="D482" s="42">
        <v>4351544.9400000004</v>
      </c>
      <c r="E482" s="42">
        <v>4836290.72</v>
      </c>
      <c r="F482" s="44">
        <v>4.71</v>
      </c>
      <c r="G482" s="21"/>
    </row>
    <row r="483" spans="1:7" ht="13" x14ac:dyDescent="0.15">
      <c r="A483" s="42">
        <v>482</v>
      </c>
      <c r="B483" s="42" t="s">
        <v>28713</v>
      </c>
      <c r="C483" s="42">
        <v>10380676.039999999</v>
      </c>
      <c r="D483" s="42">
        <v>3107319.84</v>
      </c>
      <c r="E483" s="42">
        <v>7273356.2000000002</v>
      </c>
      <c r="F483" s="44">
        <v>5.19</v>
      </c>
      <c r="G483" s="21"/>
    </row>
    <row r="484" spans="1:7" ht="13" x14ac:dyDescent="0.15">
      <c r="A484" s="42">
        <v>483</v>
      </c>
      <c r="B484" s="42" t="s">
        <v>28714</v>
      </c>
      <c r="C484" s="42">
        <v>9599201.4100000001</v>
      </c>
      <c r="D484" s="42">
        <v>1907711.37</v>
      </c>
      <c r="E484" s="42">
        <v>7691490.0300000003</v>
      </c>
      <c r="F484" s="44">
        <v>4.1500000000000004</v>
      </c>
      <c r="G484" s="21"/>
    </row>
    <row r="485" spans="1:7" ht="13" x14ac:dyDescent="0.15">
      <c r="A485" s="42">
        <v>484</v>
      </c>
      <c r="B485" s="42" t="s">
        <v>28715</v>
      </c>
      <c r="C485" s="42">
        <v>10278001.140000001</v>
      </c>
      <c r="D485" s="42">
        <v>3618266.12</v>
      </c>
      <c r="E485" s="42">
        <v>6659735.0199999996</v>
      </c>
      <c r="F485" s="44">
        <v>3.07</v>
      </c>
      <c r="G485" s="21"/>
    </row>
    <row r="486" spans="1:7" ht="13" x14ac:dyDescent="0.15">
      <c r="A486" s="42">
        <v>485</v>
      </c>
      <c r="B486" s="42" t="s">
        <v>28716</v>
      </c>
      <c r="C486" s="42">
        <v>7740138.1399999997</v>
      </c>
      <c r="D486" s="42">
        <v>5303733.75</v>
      </c>
      <c r="E486" s="42">
        <v>2436404.38</v>
      </c>
      <c r="F486" s="44">
        <v>4.12</v>
      </c>
      <c r="G486" s="21"/>
    </row>
    <row r="487" spans="1:7" ht="13" x14ac:dyDescent="0.15">
      <c r="A487" s="42">
        <v>486</v>
      </c>
      <c r="B487" s="42" t="s">
        <v>28717</v>
      </c>
      <c r="C487" s="42">
        <v>9487305.1400000006</v>
      </c>
      <c r="D487" s="42">
        <v>4217203.18</v>
      </c>
      <c r="E487" s="42">
        <v>5270101.96</v>
      </c>
      <c r="F487" s="44">
        <v>1.58</v>
      </c>
      <c r="G487" s="21"/>
    </row>
    <row r="488" spans="1:7" ht="13" x14ac:dyDescent="0.15">
      <c r="A488" s="42">
        <v>487</v>
      </c>
      <c r="B488" s="42" t="s">
        <v>28718</v>
      </c>
      <c r="C488" s="42">
        <v>5872469.7599999998</v>
      </c>
      <c r="D488" s="42">
        <v>6628488.7300000004</v>
      </c>
      <c r="E488" s="42">
        <v>-756018.97</v>
      </c>
      <c r="F488" s="44">
        <v>2.86</v>
      </c>
      <c r="G488" s="21"/>
    </row>
    <row r="489" spans="1:7" ht="13" x14ac:dyDescent="0.15">
      <c r="A489" s="42">
        <v>488</v>
      </c>
      <c r="B489" s="42" t="s">
        <v>28719</v>
      </c>
      <c r="C489" s="42">
        <v>11004547.390000001</v>
      </c>
      <c r="D489" s="42">
        <v>3182828.57</v>
      </c>
      <c r="E489" s="42">
        <v>7821718.8200000003</v>
      </c>
      <c r="F489" s="44">
        <v>3.27</v>
      </c>
      <c r="G489" s="21"/>
    </row>
    <row r="490" spans="1:7" ht="13" x14ac:dyDescent="0.15">
      <c r="A490" s="42">
        <v>489</v>
      </c>
      <c r="B490" s="42" t="s">
        <v>28720</v>
      </c>
      <c r="C490" s="42">
        <v>7354077.1900000004</v>
      </c>
      <c r="D490" s="42">
        <v>5230774.3</v>
      </c>
      <c r="E490" s="42">
        <v>2123302.89</v>
      </c>
      <c r="F490" s="44">
        <v>3.9</v>
      </c>
      <c r="G490" s="21"/>
    </row>
    <row r="491" spans="1:7" ht="13" x14ac:dyDescent="0.15">
      <c r="A491" s="42">
        <v>490</v>
      </c>
      <c r="B491" s="42" t="s">
        <v>28721</v>
      </c>
      <c r="C491" s="42">
        <v>9737923.7899999991</v>
      </c>
      <c r="D491" s="42">
        <v>2738355.22</v>
      </c>
      <c r="E491" s="42">
        <v>6999568.5700000003</v>
      </c>
      <c r="F491" s="44">
        <v>4.05</v>
      </c>
      <c r="G491" s="21"/>
    </row>
    <row r="492" spans="1:7" ht="13" x14ac:dyDescent="0.15">
      <c r="A492" s="42">
        <v>491</v>
      </c>
      <c r="B492" s="42" t="s">
        <v>28722</v>
      </c>
      <c r="C492" s="42">
        <v>8298584.4500000002</v>
      </c>
      <c r="D492" s="42">
        <v>5587278.7999999998</v>
      </c>
      <c r="E492" s="42">
        <v>2711305.66</v>
      </c>
      <c r="F492" s="44">
        <v>4.68</v>
      </c>
      <c r="G492" s="21"/>
    </row>
    <row r="493" spans="1:7" ht="13" x14ac:dyDescent="0.15">
      <c r="A493" s="42">
        <v>492</v>
      </c>
      <c r="B493" s="42" t="s">
        <v>28723</v>
      </c>
      <c r="C493" s="42">
        <v>8608984.1999999993</v>
      </c>
      <c r="D493" s="42">
        <v>1419811.82</v>
      </c>
      <c r="E493" s="42">
        <v>7189172.3899999997</v>
      </c>
      <c r="F493" s="44">
        <v>3.06</v>
      </c>
      <c r="G493" s="21"/>
    </row>
    <row r="494" spans="1:7" ht="13" x14ac:dyDescent="0.15">
      <c r="A494" s="42">
        <v>493</v>
      </c>
      <c r="B494" s="42" t="s">
        <v>28724</v>
      </c>
      <c r="C494" s="42">
        <v>8522264.5299999993</v>
      </c>
      <c r="D494" s="42">
        <v>6555897.0999999996</v>
      </c>
      <c r="E494" s="42">
        <v>1966367.43</v>
      </c>
      <c r="F494" s="44">
        <v>3.35</v>
      </c>
      <c r="G494" s="21"/>
    </row>
    <row r="495" spans="1:7" ht="13" x14ac:dyDescent="0.15">
      <c r="A495" s="42">
        <v>494</v>
      </c>
      <c r="B495" s="42" t="s">
        <v>28725</v>
      </c>
      <c r="C495" s="42">
        <v>8884716.8599999994</v>
      </c>
      <c r="D495" s="42">
        <v>5663096.4000000004</v>
      </c>
      <c r="E495" s="42">
        <v>3221620.47</v>
      </c>
      <c r="F495" s="44">
        <v>3.97</v>
      </c>
      <c r="G495" s="21"/>
    </row>
    <row r="496" spans="1:7" ht="13" x14ac:dyDescent="0.15">
      <c r="A496" s="42">
        <v>495</v>
      </c>
      <c r="B496" s="42" t="s">
        <v>28726</v>
      </c>
      <c r="C496" s="42">
        <v>8032071.6299999999</v>
      </c>
      <c r="D496" s="42">
        <v>4670257.5999999996</v>
      </c>
      <c r="E496" s="42">
        <v>3361814.02</v>
      </c>
      <c r="F496" s="44">
        <v>2.19</v>
      </c>
      <c r="G496" s="21"/>
    </row>
    <row r="497" spans="1:7" ht="13" x14ac:dyDescent="0.15">
      <c r="A497" s="42">
        <v>496</v>
      </c>
      <c r="B497" s="42" t="s">
        <v>28727</v>
      </c>
      <c r="C497" s="42">
        <v>9444651.7300000004</v>
      </c>
      <c r="D497" s="42">
        <v>1211122.6599999999</v>
      </c>
      <c r="E497" s="42">
        <v>8233529.0700000003</v>
      </c>
      <c r="F497" s="44">
        <v>4.09</v>
      </c>
      <c r="G497" s="21"/>
    </row>
    <row r="498" spans="1:7" ht="13" x14ac:dyDescent="0.15">
      <c r="A498" s="42">
        <v>497</v>
      </c>
      <c r="B498" s="42" t="s">
        <v>28728</v>
      </c>
      <c r="C498" s="42">
        <v>6265704.8499999996</v>
      </c>
      <c r="D498" s="42">
        <v>384883.37</v>
      </c>
      <c r="E498" s="42">
        <v>5880821.4800000004</v>
      </c>
      <c r="F498" s="44">
        <v>3.67</v>
      </c>
      <c r="G498" s="21"/>
    </row>
    <row r="499" spans="1:7" ht="13" x14ac:dyDescent="0.15">
      <c r="A499" s="42">
        <v>498</v>
      </c>
      <c r="B499" s="42" t="s">
        <v>28729</v>
      </c>
      <c r="C499" s="42">
        <v>6059869.6600000001</v>
      </c>
      <c r="D499" s="42">
        <v>4986520.34</v>
      </c>
      <c r="E499" s="42">
        <v>1073349.32</v>
      </c>
      <c r="F499" s="44">
        <v>3.56</v>
      </c>
      <c r="G499" s="21"/>
    </row>
    <row r="500" spans="1:7" ht="13" x14ac:dyDescent="0.15">
      <c r="A500" s="42">
        <v>499</v>
      </c>
      <c r="B500" s="42" t="s">
        <v>28730</v>
      </c>
      <c r="C500" s="42">
        <v>8844903.3100000005</v>
      </c>
      <c r="D500" s="42">
        <v>2962054.46</v>
      </c>
      <c r="E500" s="42">
        <v>5882848.8399999999</v>
      </c>
      <c r="F500" s="44">
        <v>2.81</v>
      </c>
      <c r="G500" s="21"/>
    </row>
    <row r="501" spans="1:7" ht="13" x14ac:dyDescent="0.15">
      <c r="A501" s="42">
        <v>500</v>
      </c>
      <c r="B501" s="42" t="s">
        <v>28731</v>
      </c>
      <c r="C501" s="42">
        <v>5670157.9299999997</v>
      </c>
      <c r="D501" s="42">
        <v>2714316.71</v>
      </c>
      <c r="E501" s="42">
        <v>2955841.23</v>
      </c>
      <c r="F501" s="44">
        <v>3.4</v>
      </c>
      <c r="G501" s="21"/>
    </row>
    <row r="502" spans="1:7" ht="13" x14ac:dyDescent="0.15">
      <c r="A502" s="42">
        <v>501</v>
      </c>
      <c r="B502" s="42" t="s">
        <v>28732</v>
      </c>
      <c r="C502" s="42">
        <v>12352261.699999999</v>
      </c>
      <c r="D502" s="42">
        <v>6195130.0499999998</v>
      </c>
      <c r="E502" s="42">
        <v>6157131.6500000004</v>
      </c>
      <c r="F502" s="44">
        <v>4.0199999999999996</v>
      </c>
      <c r="G502" s="21"/>
    </row>
    <row r="503" spans="1:7" ht="13" x14ac:dyDescent="0.15">
      <c r="A503" s="42">
        <v>502</v>
      </c>
      <c r="B503" s="42" t="s">
        <v>28733</v>
      </c>
      <c r="C503" s="42">
        <v>7262552.1100000003</v>
      </c>
      <c r="D503" s="42">
        <v>2968768.35</v>
      </c>
      <c r="E503" s="42">
        <v>4293783.76</v>
      </c>
      <c r="F503" s="44">
        <v>4.7300000000000004</v>
      </c>
      <c r="G503" s="21"/>
    </row>
    <row r="504" spans="1:7" ht="13" x14ac:dyDescent="0.15">
      <c r="A504" s="42">
        <v>503</v>
      </c>
      <c r="B504" s="42" t="s">
        <v>28734</v>
      </c>
      <c r="C504" s="42">
        <v>7334119.4000000004</v>
      </c>
      <c r="D504" s="42">
        <v>2224268.29</v>
      </c>
      <c r="E504" s="42">
        <v>5109851.1100000003</v>
      </c>
      <c r="F504" s="44">
        <v>3.31</v>
      </c>
      <c r="G504" s="21"/>
    </row>
    <row r="505" spans="1:7" ht="13" x14ac:dyDescent="0.15">
      <c r="A505" s="42">
        <v>504</v>
      </c>
      <c r="B505" s="42" t="s">
        <v>28735</v>
      </c>
      <c r="C505" s="42">
        <v>5041968.93</v>
      </c>
      <c r="D505" s="42">
        <v>3293813.72</v>
      </c>
      <c r="E505" s="42">
        <v>1748155.22</v>
      </c>
      <c r="F505" s="44">
        <v>2.5499999999999998</v>
      </c>
      <c r="G505" s="21"/>
    </row>
    <row r="506" spans="1:7" ht="13" x14ac:dyDescent="0.15">
      <c r="A506" s="42">
        <v>505</v>
      </c>
      <c r="B506" s="42" t="s">
        <v>28736</v>
      </c>
      <c r="C506" s="42">
        <v>7933684.8799999999</v>
      </c>
      <c r="D506" s="42">
        <v>4925005.0999999996</v>
      </c>
      <c r="E506" s="42">
        <v>3008679.78</v>
      </c>
      <c r="F506" s="44">
        <v>2</v>
      </c>
      <c r="G506" s="21"/>
    </row>
    <row r="507" spans="1:7" ht="13" x14ac:dyDescent="0.15">
      <c r="A507" s="42">
        <v>506</v>
      </c>
      <c r="B507" s="42" t="s">
        <v>28737</v>
      </c>
      <c r="C507" s="42">
        <v>8304317.9699999997</v>
      </c>
      <c r="D507" s="42">
        <v>6770283.2699999996</v>
      </c>
      <c r="E507" s="42">
        <v>1534034.7</v>
      </c>
      <c r="F507" s="44">
        <v>3.68</v>
      </c>
      <c r="G507" s="21"/>
    </row>
    <row r="508" spans="1:7" ht="13" x14ac:dyDescent="0.15">
      <c r="A508" s="42">
        <v>507</v>
      </c>
      <c r="B508" s="42" t="s">
        <v>28738</v>
      </c>
      <c r="C508" s="42">
        <v>10861214.27</v>
      </c>
      <c r="D508" s="42">
        <v>9046498.0500000007</v>
      </c>
      <c r="E508" s="42">
        <v>1814716.22</v>
      </c>
      <c r="F508" s="44">
        <v>4.33</v>
      </c>
      <c r="G508" s="21"/>
    </row>
    <row r="509" spans="1:7" ht="13" x14ac:dyDescent="0.15">
      <c r="A509" s="42">
        <v>508</v>
      </c>
      <c r="B509" s="42" t="s">
        <v>28739</v>
      </c>
      <c r="C509" s="42">
        <v>8826668.3599999994</v>
      </c>
      <c r="D509" s="42">
        <v>3659846.36</v>
      </c>
      <c r="E509" s="42">
        <v>5166822</v>
      </c>
      <c r="F509" s="44">
        <v>3.26</v>
      </c>
      <c r="G509" s="21"/>
    </row>
    <row r="510" spans="1:7" ht="13" x14ac:dyDescent="0.15">
      <c r="A510" s="42">
        <v>509</v>
      </c>
      <c r="B510" s="42" t="s">
        <v>28740</v>
      </c>
      <c r="C510" s="42">
        <v>6603581.2300000004</v>
      </c>
      <c r="D510" s="42">
        <v>2365703.59</v>
      </c>
      <c r="E510" s="42">
        <v>4237877.6399999997</v>
      </c>
      <c r="F510" s="44">
        <v>3.48</v>
      </c>
      <c r="G510" s="21"/>
    </row>
    <row r="511" spans="1:7" ht="13" x14ac:dyDescent="0.15">
      <c r="A511" s="42">
        <v>510</v>
      </c>
      <c r="B511" s="42" t="s">
        <v>28741</v>
      </c>
      <c r="C511" s="42">
        <v>7716840.7300000004</v>
      </c>
      <c r="D511" s="42">
        <v>2603879.4700000002</v>
      </c>
      <c r="E511" s="42">
        <v>5112961.26</v>
      </c>
      <c r="F511" s="44">
        <v>2.31</v>
      </c>
      <c r="G511" s="21"/>
    </row>
    <row r="512" spans="1:7" ht="13" x14ac:dyDescent="0.15">
      <c r="A512" s="42">
        <v>511</v>
      </c>
      <c r="B512" s="42" t="s">
        <v>28742</v>
      </c>
      <c r="C512" s="42">
        <v>5462149.4100000001</v>
      </c>
      <c r="D512" s="42">
        <v>3738581.38</v>
      </c>
      <c r="E512" s="42">
        <v>1723568.03</v>
      </c>
      <c r="F512" s="44">
        <v>2.95</v>
      </c>
      <c r="G512" s="21"/>
    </row>
    <row r="513" spans="1:7" ht="13" x14ac:dyDescent="0.15">
      <c r="A513" s="42">
        <v>512</v>
      </c>
      <c r="B513" s="42" t="s">
        <v>28743</v>
      </c>
      <c r="C513" s="42">
        <v>8587452.6500000004</v>
      </c>
      <c r="D513" s="42">
        <v>5405470.1500000004</v>
      </c>
      <c r="E513" s="42">
        <v>3181982.5</v>
      </c>
      <c r="F513" s="44">
        <v>4.3899999999999997</v>
      </c>
      <c r="G513" s="21"/>
    </row>
    <row r="514" spans="1:7" ht="13" x14ac:dyDescent="0.15">
      <c r="A514" s="42">
        <v>513</v>
      </c>
      <c r="B514" s="42" t="s">
        <v>28744</v>
      </c>
      <c r="C514" s="42">
        <v>16810051.07</v>
      </c>
      <c r="D514" s="42">
        <v>3354028.81</v>
      </c>
      <c r="E514" s="42">
        <v>13456022.27</v>
      </c>
      <c r="F514" s="44">
        <v>5.36</v>
      </c>
      <c r="G514" s="21"/>
    </row>
    <row r="515" spans="1:7" ht="13" x14ac:dyDescent="0.15">
      <c r="A515" s="42">
        <v>514</v>
      </c>
      <c r="B515" s="42" t="s">
        <v>28745</v>
      </c>
      <c r="C515" s="42">
        <v>12398856.130000001</v>
      </c>
      <c r="D515" s="42">
        <v>5853833.0999999996</v>
      </c>
      <c r="E515" s="42">
        <v>6545023.0300000003</v>
      </c>
      <c r="F515" s="44">
        <v>4.22</v>
      </c>
      <c r="G515" s="21"/>
    </row>
    <row r="516" spans="1:7" ht="13" x14ac:dyDescent="0.15">
      <c r="A516" s="42">
        <v>515</v>
      </c>
      <c r="B516" s="42" t="s">
        <v>28746</v>
      </c>
      <c r="C516" s="42">
        <v>8583181.6899999995</v>
      </c>
      <c r="D516" s="42">
        <v>5503515.0599999996</v>
      </c>
      <c r="E516" s="42">
        <v>3079666.63</v>
      </c>
      <c r="F516" s="44">
        <v>3.49</v>
      </c>
      <c r="G516" s="21"/>
    </row>
    <row r="517" spans="1:7" ht="13" x14ac:dyDescent="0.15">
      <c r="A517" s="42">
        <v>516</v>
      </c>
      <c r="B517" s="42" t="s">
        <v>28747</v>
      </c>
      <c r="C517" s="42">
        <v>10067070.27</v>
      </c>
      <c r="D517" s="42">
        <v>5929827.7199999997</v>
      </c>
      <c r="E517" s="42">
        <v>4137242.55</v>
      </c>
      <c r="F517" s="44">
        <v>4.5599999999999996</v>
      </c>
      <c r="G517" s="21"/>
    </row>
    <row r="518" spans="1:7" ht="13" x14ac:dyDescent="0.15">
      <c r="A518" s="42">
        <v>517</v>
      </c>
      <c r="B518" s="42" t="s">
        <v>28748</v>
      </c>
      <c r="C518" s="42">
        <v>8893687.8000000007</v>
      </c>
      <c r="D518" s="42">
        <v>1417655.96</v>
      </c>
      <c r="E518" s="42">
        <v>7476031.8399999999</v>
      </c>
      <c r="F518" s="44">
        <v>3.68</v>
      </c>
      <c r="G518" s="21"/>
    </row>
    <row r="519" spans="1:7" ht="13" x14ac:dyDescent="0.15">
      <c r="A519" s="42">
        <v>518</v>
      </c>
      <c r="B519" s="42" t="s">
        <v>28749</v>
      </c>
      <c r="C519" s="42">
        <v>8163038.4800000004</v>
      </c>
      <c r="D519" s="42">
        <v>3439228.49</v>
      </c>
      <c r="E519" s="42">
        <v>4723810</v>
      </c>
      <c r="F519" s="44">
        <v>4.8</v>
      </c>
      <c r="G519" s="21"/>
    </row>
    <row r="520" spans="1:7" ht="13" x14ac:dyDescent="0.15">
      <c r="A520" s="42">
        <v>519</v>
      </c>
      <c r="B520" s="42" t="s">
        <v>28750</v>
      </c>
      <c r="C520" s="42">
        <v>7159823.6799999997</v>
      </c>
      <c r="D520" s="42">
        <v>5768330.5599999996</v>
      </c>
      <c r="E520" s="42">
        <v>1391493.1200000001</v>
      </c>
      <c r="F520" s="44">
        <v>5.08</v>
      </c>
      <c r="G520" s="21"/>
    </row>
    <row r="521" spans="1:7" ht="13" x14ac:dyDescent="0.15">
      <c r="A521" s="42">
        <v>520</v>
      </c>
      <c r="B521" s="42" t="s">
        <v>28751</v>
      </c>
      <c r="C521" s="42">
        <v>8625291.8499999996</v>
      </c>
      <c r="D521" s="42">
        <v>7718965.5999999996</v>
      </c>
      <c r="E521" s="42">
        <v>906326.26</v>
      </c>
      <c r="F521" s="44">
        <v>3.73</v>
      </c>
      <c r="G521" s="21"/>
    </row>
    <row r="522" spans="1:7" ht="13" x14ac:dyDescent="0.15">
      <c r="A522" s="42">
        <v>521</v>
      </c>
      <c r="B522" s="42" t="s">
        <v>28752</v>
      </c>
      <c r="C522" s="42">
        <v>9837181.6600000001</v>
      </c>
      <c r="D522" s="42">
        <v>4500699.8600000003</v>
      </c>
      <c r="E522" s="42">
        <v>5336481.8099999996</v>
      </c>
      <c r="F522" s="44">
        <v>3.12</v>
      </c>
      <c r="G522" s="21"/>
    </row>
    <row r="523" spans="1:7" ht="13" x14ac:dyDescent="0.15">
      <c r="A523" s="42">
        <v>522</v>
      </c>
      <c r="B523" s="42" t="s">
        <v>28753</v>
      </c>
      <c r="C523" s="42">
        <v>10056895.210000001</v>
      </c>
      <c r="D523" s="42">
        <v>5293164.2</v>
      </c>
      <c r="E523" s="42">
        <v>4763731.01</v>
      </c>
      <c r="F523" s="44">
        <v>3.43</v>
      </c>
      <c r="G523" s="21"/>
    </row>
    <row r="524" spans="1:7" ht="13" x14ac:dyDescent="0.15">
      <c r="A524" s="42">
        <v>523</v>
      </c>
      <c r="B524" s="42" t="s">
        <v>28754</v>
      </c>
      <c r="C524" s="42">
        <v>10618249.060000001</v>
      </c>
      <c r="D524" s="42">
        <v>4669809.87</v>
      </c>
      <c r="E524" s="42">
        <v>5948439.2000000002</v>
      </c>
      <c r="F524" s="44">
        <v>4.07</v>
      </c>
      <c r="G524" s="21"/>
    </row>
    <row r="525" spans="1:7" ht="13" x14ac:dyDescent="0.15">
      <c r="A525" s="42">
        <v>524</v>
      </c>
      <c r="B525" s="42" t="s">
        <v>28755</v>
      </c>
      <c r="C525" s="42">
        <v>7599716.2300000004</v>
      </c>
      <c r="D525" s="42">
        <v>1356437.9</v>
      </c>
      <c r="E525" s="42">
        <v>6243278.3399999999</v>
      </c>
      <c r="F525" s="44">
        <v>3.3</v>
      </c>
      <c r="G525" s="21"/>
    </row>
    <row r="526" spans="1:7" ht="13" x14ac:dyDescent="0.15">
      <c r="A526" s="42">
        <v>525</v>
      </c>
      <c r="B526" s="42" t="s">
        <v>28756</v>
      </c>
      <c r="C526" s="42">
        <v>12998016.68</v>
      </c>
      <c r="D526" s="42">
        <v>6201381.1900000004</v>
      </c>
      <c r="E526" s="42">
        <v>6796635.4900000002</v>
      </c>
      <c r="F526" s="44">
        <v>4.34</v>
      </c>
      <c r="G526" s="21"/>
    </row>
    <row r="527" spans="1:7" ht="13" x14ac:dyDescent="0.15">
      <c r="A527" s="42">
        <v>526</v>
      </c>
      <c r="B527" s="42" t="s">
        <v>28757</v>
      </c>
      <c r="C527" s="42">
        <v>7914058.8399999999</v>
      </c>
      <c r="D527" s="42">
        <v>1729823.43</v>
      </c>
      <c r="E527" s="42">
        <v>6184235.4000000004</v>
      </c>
      <c r="F527" s="44">
        <v>3.44</v>
      </c>
      <c r="G527" s="21"/>
    </row>
    <row r="528" spans="1:7" ht="13" x14ac:dyDescent="0.15">
      <c r="A528" s="42">
        <v>527</v>
      </c>
      <c r="B528" s="42" t="s">
        <v>28758</v>
      </c>
      <c r="C528" s="42">
        <v>8125954.0199999996</v>
      </c>
      <c r="D528" s="42">
        <v>2355699.6</v>
      </c>
      <c r="E528" s="42">
        <v>5770254.4199999999</v>
      </c>
      <c r="F528" s="44">
        <v>4.58</v>
      </c>
      <c r="G528" s="21"/>
    </row>
    <row r="529" spans="1:7" ht="13" x14ac:dyDescent="0.15">
      <c r="A529" s="42">
        <v>528</v>
      </c>
      <c r="B529" s="42" t="s">
        <v>28759</v>
      </c>
      <c r="C529" s="42">
        <v>5463764.8899999997</v>
      </c>
      <c r="D529" s="42">
        <v>2191140.0099999998</v>
      </c>
      <c r="E529" s="42">
        <v>3272624.88</v>
      </c>
      <c r="F529" s="44">
        <v>4.0199999999999996</v>
      </c>
      <c r="G529" s="21"/>
    </row>
    <row r="530" spans="1:7" ht="13" x14ac:dyDescent="0.15">
      <c r="A530" s="42">
        <v>529</v>
      </c>
      <c r="B530" s="42" t="s">
        <v>28760</v>
      </c>
      <c r="C530" s="42">
        <v>12902155.84</v>
      </c>
      <c r="D530" s="42">
        <v>1267421.8400000001</v>
      </c>
      <c r="E530" s="42">
        <v>11634734</v>
      </c>
      <c r="F530" s="44">
        <v>3.73</v>
      </c>
      <c r="G530" s="21"/>
    </row>
    <row r="531" spans="1:7" ht="13" x14ac:dyDescent="0.15">
      <c r="A531" s="42">
        <v>530</v>
      </c>
      <c r="B531" s="42" t="s">
        <v>28761</v>
      </c>
      <c r="C531" s="42">
        <v>12010459.5</v>
      </c>
      <c r="D531" s="42">
        <v>1876605.82</v>
      </c>
      <c r="E531" s="42">
        <v>10133853.68</v>
      </c>
      <c r="F531" s="44">
        <v>2.33</v>
      </c>
      <c r="G531" s="21"/>
    </row>
    <row r="532" spans="1:7" ht="13" x14ac:dyDescent="0.15">
      <c r="A532" s="42">
        <v>531</v>
      </c>
      <c r="B532" s="42" t="s">
        <v>28762</v>
      </c>
      <c r="C532" s="42">
        <v>10744688.15</v>
      </c>
      <c r="D532" s="42">
        <v>4750543.08</v>
      </c>
      <c r="E532" s="42">
        <v>5994145.0700000003</v>
      </c>
      <c r="F532" s="44">
        <v>5.98</v>
      </c>
      <c r="G532" s="21"/>
    </row>
    <row r="533" spans="1:7" ht="13" x14ac:dyDescent="0.15">
      <c r="A533" s="42">
        <v>532</v>
      </c>
      <c r="B533" s="42" t="s">
        <v>28763</v>
      </c>
      <c r="C533" s="42">
        <v>8836311.5099999998</v>
      </c>
      <c r="D533" s="42">
        <v>4138631.97</v>
      </c>
      <c r="E533" s="42">
        <v>4697679.54</v>
      </c>
      <c r="F533" s="44">
        <v>7.69</v>
      </c>
      <c r="G533" s="21"/>
    </row>
    <row r="534" spans="1:7" ht="13" x14ac:dyDescent="0.15">
      <c r="A534" s="42">
        <v>533</v>
      </c>
      <c r="B534" s="42" t="s">
        <v>28764</v>
      </c>
      <c r="C534" s="42">
        <v>10501868.939999999</v>
      </c>
      <c r="D534" s="42">
        <v>968517.83</v>
      </c>
      <c r="E534" s="42">
        <v>9533351.1099999994</v>
      </c>
      <c r="F534" s="44">
        <v>4.4800000000000004</v>
      </c>
      <c r="G534" s="21"/>
    </row>
    <row r="535" spans="1:7" ht="13" x14ac:dyDescent="0.15">
      <c r="A535" s="42">
        <v>534</v>
      </c>
      <c r="B535" s="42" t="s">
        <v>28765</v>
      </c>
      <c r="C535" s="42">
        <v>8527366.1099999994</v>
      </c>
      <c r="D535" s="42">
        <v>5442957.1399999997</v>
      </c>
      <c r="E535" s="42">
        <v>3084408.98</v>
      </c>
      <c r="F535" s="44">
        <v>4.3499999999999996</v>
      </c>
      <c r="G535" s="21"/>
    </row>
    <row r="536" spans="1:7" ht="13" x14ac:dyDescent="0.15">
      <c r="A536" s="42">
        <v>535</v>
      </c>
      <c r="B536" s="42" t="s">
        <v>28766</v>
      </c>
      <c r="C536" s="42">
        <v>9164882.8800000008</v>
      </c>
      <c r="D536" s="42">
        <v>7237383.4100000001</v>
      </c>
      <c r="E536" s="42">
        <v>1927499.47</v>
      </c>
      <c r="F536" s="44">
        <v>2.1</v>
      </c>
      <c r="G536" s="21"/>
    </row>
    <row r="537" spans="1:7" ht="13" x14ac:dyDescent="0.15">
      <c r="A537" s="42">
        <v>536</v>
      </c>
      <c r="B537" s="42" t="s">
        <v>28767</v>
      </c>
      <c r="C537" s="42">
        <v>9127758.7599999998</v>
      </c>
      <c r="D537" s="42">
        <v>2005195.4</v>
      </c>
      <c r="E537" s="42">
        <v>7122563.3499999996</v>
      </c>
      <c r="F537" s="44">
        <v>3.92</v>
      </c>
      <c r="G537" s="21"/>
    </row>
    <row r="538" spans="1:7" ht="13" x14ac:dyDescent="0.15">
      <c r="A538" s="42">
        <v>537</v>
      </c>
      <c r="B538" s="42" t="s">
        <v>28768</v>
      </c>
      <c r="C538" s="42">
        <v>8328299.9199999999</v>
      </c>
      <c r="D538" s="42">
        <v>5775683.6699999999</v>
      </c>
      <c r="E538" s="42">
        <v>2552616.25</v>
      </c>
      <c r="F538" s="44">
        <v>4.62</v>
      </c>
      <c r="G538" s="21"/>
    </row>
    <row r="539" spans="1:7" ht="13" x14ac:dyDescent="0.15">
      <c r="A539" s="42">
        <v>538</v>
      </c>
      <c r="B539" s="42" t="s">
        <v>28769</v>
      </c>
      <c r="C539" s="42">
        <v>9996205.1899999995</v>
      </c>
      <c r="D539" s="42">
        <v>5010013.3099999996</v>
      </c>
      <c r="E539" s="42">
        <v>4986191.8899999997</v>
      </c>
      <c r="F539" s="44">
        <v>4.38</v>
      </c>
      <c r="G539" s="21"/>
    </row>
    <row r="540" spans="1:7" ht="13" x14ac:dyDescent="0.15">
      <c r="A540" s="42">
        <v>539</v>
      </c>
      <c r="B540" s="42" t="s">
        <v>28770</v>
      </c>
      <c r="C540" s="42">
        <v>9426850.1400000006</v>
      </c>
      <c r="D540" s="42">
        <v>3974949.92</v>
      </c>
      <c r="E540" s="42">
        <v>5451900.21</v>
      </c>
      <c r="F540" s="44">
        <v>2.98</v>
      </c>
      <c r="G540" s="21"/>
    </row>
    <row r="541" spans="1:7" ht="13" x14ac:dyDescent="0.15">
      <c r="A541" s="42">
        <v>540</v>
      </c>
      <c r="B541" s="42" t="s">
        <v>28771</v>
      </c>
      <c r="C541" s="42">
        <v>9867522.4900000002</v>
      </c>
      <c r="D541" s="42">
        <v>3545234.38</v>
      </c>
      <c r="E541" s="42">
        <v>6322288.1200000001</v>
      </c>
      <c r="F541" s="44">
        <v>3.16</v>
      </c>
      <c r="G541" s="21"/>
    </row>
    <row r="542" spans="1:7" ht="13" x14ac:dyDescent="0.15">
      <c r="A542" s="42">
        <v>541</v>
      </c>
      <c r="B542" s="42" t="s">
        <v>28772</v>
      </c>
      <c r="C542" s="42">
        <v>7501734</v>
      </c>
      <c r="D542" s="42">
        <v>3330828.71</v>
      </c>
      <c r="E542" s="42">
        <v>4170905.3</v>
      </c>
      <c r="F542" s="44">
        <v>4.55</v>
      </c>
      <c r="G542" s="21"/>
    </row>
    <row r="543" spans="1:7" ht="13" x14ac:dyDescent="0.15">
      <c r="A543" s="42">
        <v>542</v>
      </c>
      <c r="B543" s="42" t="s">
        <v>28773</v>
      </c>
      <c r="C543" s="42">
        <v>7323171.1900000004</v>
      </c>
      <c r="D543" s="42">
        <v>4126472.17</v>
      </c>
      <c r="E543" s="42">
        <v>3196699.01</v>
      </c>
      <c r="F543" s="44">
        <v>4.93</v>
      </c>
      <c r="G543" s="21"/>
    </row>
    <row r="544" spans="1:7" ht="13" x14ac:dyDescent="0.15">
      <c r="A544" s="42">
        <v>543</v>
      </c>
      <c r="B544" s="42" t="s">
        <v>28774</v>
      </c>
      <c r="C544" s="42">
        <v>8221812.2699999996</v>
      </c>
      <c r="D544" s="42">
        <v>4104330.72</v>
      </c>
      <c r="E544" s="42">
        <v>4117481.55</v>
      </c>
      <c r="F544" s="44">
        <v>4.47</v>
      </c>
      <c r="G544" s="21"/>
    </row>
    <row r="545" spans="1:7" ht="13" x14ac:dyDescent="0.15">
      <c r="A545" s="42">
        <v>544</v>
      </c>
      <c r="B545" s="42" t="s">
        <v>28775</v>
      </c>
      <c r="C545" s="42">
        <v>11533497.720000001</v>
      </c>
      <c r="D545" s="42">
        <v>7331420.5</v>
      </c>
      <c r="E545" s="42">
        <v>4202077.22</v>
      </c>
      <c r="F545" s="44">
        <v>4.3</v>
      </c>
      <c r="G545" s="21"/>
    </row>
    <row r="546" spans="1:7" ht="13" x14ac:dyDescent="0.15">
      <c r="A546" s="42">
        <v>545</v>
      </c>
      <c r="B546" s="42" t="s">
        <v>28776</v>
      </c>
      <c r="C546" s="42">
        <v>7708852.1799999997</v>
      </c>
      <c r="D546" s="42">
        <v>6223234.3899999997</v>
      </c>
      <c r="E546" s="42">
        <v>1485617.79</v>
      </c>
      <c r="F546" s="44">
        <v>2.77</v>
      </c>
      <c r="G546" s="21"/>
    </row>
    <row r="547" spans="1:7" ht="13" x14ac:dyDescent="0.15">
      <c r="A547" s="42">
        <v>546</v>
      </c>
      <c r="B547" s="42" t="s">
        <v>28777</v>
      </c>
      <c r="C547" s="42">
        <v>8595811.5800000001</v>
      </c>
      <c r="D547" s="42">
        <v>7065343.2300000004</v>
      </c>
      <c r="E547" s="42">
        <v>1530468.35</v>
      </c>
      <c r="F547" s="44">
        <v>3.72</v>
      </c>
      <c r="G547" s="21"/>
    </row>
    <row r="548" spans="1:7" ht="13" x14ac:dyDescent="0.15">
      <c r="A548" s="42">
        <v>547</v>
      </c>
      <c r="B548" s="42" t="s">
        <v>28778</v>
      </c>
      <c r="C548" s="42">
        <v>7646747.7800000003</v>
      </c>
      <c r="D548" s="42">
        <v>4620772.6900000004</v>
      </c>
      <c r="E548" s="42">
        <v>3025975.08</v>
      </c>
      <c r="F548" s="44">
        <v>4.0599999999999996</v>
      </c>
      <c r="G548" s="21"/>
    </row>
    <row r="549" spans="1:7" ht="13" x14ac:dyDescent="0.15">
      <c r="A549" s="42">
        <v>548</v>
      </c>
      <c r="B549" s="42" t="s">
        <v>28779</v>
      </c>
      <c r="C549" s="42">
        <v>8330995.6299999999</v>
      </c>
      <c r="D549" s="42">
        <v>4086523.06</v>
      </c>
      <c r="E549" s="42">
        <v>4244472.57</v>
      </c>
      <c r="F549" s="44">
        <v>4.8600000000000003</v>
      </c>
      <c r="G549" s="21"/>
    </row>
    <row r="550" spans="1:7" ht="13" x14ac:dyDescent="0.15">
      <c r="A550" s="42">
        <v>549</v>
      </c>
      <c r="B550" s="42" t="s">
        <v>28780</v>
      </c>
      <c r="C550" s="42">
        <v>9295570.9000000004</v>
      </c>
      <c r="D550" s="42">
        <v>563500.24</v>
      </c>
      <c r="E550" s="42">
        <v>8732070.6600000001</v>
      </c>
      <c r="F550" s="44">
        <v>3.29</v>
      </c>
      <c r="G550" s="21"/>
    </row>
    <row r="551" spans="1:7" ht="13" x14ac:dyDescent="0.15">
      <c r="A551" s="42">
        <v>550</v>
      </c>
      <c r="B551" s="42" t="s">
        <v>28781</v>
      </c>
      <c r="C551" s="42">
        <v>6759408.8799999999</v>
      </c>
      <c r="D551" s="42">
        <v>2250021.64</v>
      </c>
      <c r="E551" s="42">
        <v>4509387.24</v>
      </c>
      <c r="F551" s="44">
        <v>3.45</v>
      </c>
      <c r="G551" s="21"/>
    </row>
    <row r="552" spans="1:7" ht="13" x14ac:dyDescent="0.15">
      <c r="A552" s="42">
        <v>551</v>
      </c>
      <c r="B552" s="42" t="s">
        <v>28782</v>
      </c>
      <c r="C552" s="42">
        <v>8022421.3600000003</v>
      </c>
      <c r="D552" s="42">
        <v>4248247.4000000004</v>
      </c>
      <c r="E552" s="42">
        <v>3774173.97</v>
      </c>
      <c r="F552" s="44">
        <v>3.3</v>
      </c>
      <c r="G552" s="21"/>
    </row>
    <row r="553" spans="1:7" ht="13" x14ac:dyDescent="0.15">
      <c r="A553" s="42">
        <v>552</v>
      </c>
      <c r="B553" s="42" t="s">
        <v>28783</v>
      </c>
      <c r="C553" s="42">
        <v>7775649.9100000001</v>
      </c>
      <c r="D553" s="42">
        <v>5531003.71</v>
      </c>
      <c r="E553" s="42">
        <v>2244646.2000000002</v>
      </c>
      <c r="F553" s="44">
        <v>3.05</v>
      </c>
      <c r="G553" s="21"/>
    </row>
    <row r="554" spans="1:7" ht="13" x14ac:dyDescent="0.15">
      <c r="A554" s="42">
        <v>553</v>
      </c>
      <c r="B554" s="42" t="s">
        <v>28784</v>
      </c>
      <c r="C554" s="42">
        <v>10885081.09</v>
      </c>
      <c r="D554" s="42">
        <v>4794983.82</v>
      </c>
      <c r="E554" s="42">
        <v>6090097.2599999998</v>
      </c>
      <c r="F554" s="44">
        <v>4.04</v>
      </c>
      <c r="G554" s="21"/>
    </row>
    <row r="555" spans="1:7" ht="13" x14ac:dyDescent="0.15">
      <c r="A555" s="42">
        <v>554</v>
      </c>
      <c r="B555" s="42" t="s">
        <v>28785</v>
      </c>
      <c r="C555" s="42">
        <v>10926953.810000001</v>
      </c>
      <c r="D555" s="42">
        <v>4191046.22</v>
      </c>
      <c r="E555" s="42">
        <v>6735907.5999999996</v>
      </c>
      <c r="F555" s="44">
        <v>3.51</v>
      </c>
      <c r="G555" s="21"/>
    </row>
    <row r="556" spans="1:7" ht="13" x14ac:dyDescent="0.15">
      <c r="A556" s="42">
        <v>555</v>
      </c>
      <c r="B556" s="42" t="s">
        <v>28786</v>
      </c>
      <c r="C556" s="42">
        <v>9401137.7699999996</v>
      </c>
      <c r="D556" s="42">
        <v>6368406.8499999996</v>
      </c>
      <c r="E556" s="42">
        <v>3032730.91</v>
      </c>
      <c r="F556" s="44">
        <v>4.74</v>
      </c>
      <c r="G556" s="21"/>
    </row>
    <row r="557" spans="1:7" ht="13" x14ac:dyDescent="0.15">
      <c r="A557" s="42">
        <v>556</v>
      </c>
      <c r="B557" s="42" t="s">
        <v>28787</v>
      </c>
      <c r="C557" s="42">
        <v>8744403.8699999992</v>
      </c>
      <c r="D557" s="42">
        <v>2803618.11</v>
      </c>
      <c r="E557" s="42">
        <v>5940785.7599999998</v>
      </c>
      <c r="F557" s="44">
        <v>3.83</v>
      </c>
      <c r="G557" s="21"/>
    </row>
    <row r="558" spans="1:7" ht="13" x14ac:dyDescent="0.15">
      <c r="A558" s="42">
        <v>557</v>
      </c>
      <c r="B558" s="42" t="s">
        <v>28788</v>
      </c>
      <c r="C558" s="42">
        <v>12729197.65</v>
      </c>
      <c r="D558" s="42">
        <v>5494846.6200000001</v>
      </c>
      <c r="E558" s="42">
        <v>7234351.0300000003</v>
      </c>
      <c r="F558" s="44">
        <v>3.37</v>
      </c>
      <c r="G558" s="21"/>
    </row>
    <row r="559" spans="1:7" ht="13" x14ac:dyDescent="0.15">
      <c r="A559" s="42">
        <v>558</v>
      </c>
      <c r="B559" s="42" t="s">
        <v>28789</v>
      </c>
      <c r="C559" s="42">
        <v>10896887.369999999</v>
      </c>
      <c r="D559" s="42">
        <v>6187326.3899999997</v>
      </c>
      <c r="E559" s="42">
        <v>4709560.9800000004</v>
      </c>
      <c r="F559" s="44">
        <v>1.27</v>
      </c>
      <c r="G559" s="21"/>
    </row>
    <row r="560" spans="1:7" ht="13" x14ac:dyDescent="0.15">
      <c r="A560" s="42">
        <v>559</v>
      </c>
      <c r="B560" s="42" t="s">
        <v>28790</v>
      </c>
      <c r="C560" s="42">
        <v>8609333.8200000003</v>
      </c>
      <c r="D560" s="42">
        <v>3173018.93</v>
      </c>
      <c r="E560" s="42">
        <v>5436314.8899999997</v>
      </c>
      <c r="F560" s="44">
        <v>4.37</v>
      </c>
      <c r="G560" s="21"/>
    </row>
    <row r="561" spans="1:7" ht="13" x14ac:dyDescent="0.15">
      <c r="A561" s="42">
        <v>560</v>
      </c>
      <c r="B561" s="42" t="s">
        <v>28791</v>
      </c>
      <c r="C561" s="42">
        <v>6324593.0599999996</v>
      </c>
      <c r="D561" s="42">
        <v>7220454.6299999999</v>
      </c>
      <c r="E561" s="42">
        <v>-895861.57</v>
      </c>
      <c r="F561" s="44">
        <v>4.95</v>
      </c>
      <c r="G561" s="21"/>
    </row>
    <row r="562" spans="1:7" ht="13" x14ac:dyDescent="0.15">
      <c r="A562" s="42">
        <v>561</v>
      </c>
      <c r="B562" s="42" t="s">
        <v>28792</v>
      </c>
      <c r="C562" s="42">
        <v>7023856.6900000004</v>
      </c>
      <c r="D562" s="42">
        <v>6453819.75</v>
      </c>
      <c r="E562" s="42">
        <v>570036.93999999994</v>
      </c>
      <c r="F562" s="44">
        <v>3.51</v>
      </c>
      <c r="G562" s="21"/>
    </row>
    <row r="563" spans="1:7" ht="13" x14ac:dyDescent="0.15">
      <c r="A563" s="42">
        <v>562</v>
      </c>
      <c r="B563" s="42" t="s">
        <v>28793</v>
      </c>
      <c r="C563" s="42">
        <v>5804178.21</v>
      </c>
      <c r="D563" s="42">
        <v>3549634.76</v>
      </c>
      <c r="E563" s="42">
        <v>2254543.4500000002</v>
      </c>
      <c r="F563" s="44">
        <v>4.07</v>
      </c>
      <c r="G563" s="21"/>
    </row>
    <row r="564" spans="1:7" ht="13" x14ac:dyDescent="0.15">
      <c r="A564" s="42">
        <v>563</v>
      </c>
      <c r="B564" s="42" t="s">
        <v>28794</v>
      </c>
      <c r="C564" s="42">
        <v>11835820.050000001</v>
      </c>
      <c r="D564" s="42">
        <v>3315405.62</v>
      </c>
      <c r="E564" s="42">
        <v>8520414.4299999997</v>
      </c>
      <c r="F564" s="44">
        <v>4.46</v>
      </c>
      <c r="G564" s="21"/>
    </row>
    <row r="565" spans="1:7" ht="13" x14ac:dyDescent="0.15">
      <c r="A565" s="42">
        <v>564</v>
      </c>
      <c r="B565" s="42" t="s">
        <v>28795</v>
      </c>
      <c r="C565" s="42">
        <v>7914630.75</v>
      </c>
      <c r="D565" s="42">
        <v>6333864.6100000003</v>
      </c>
      <c r="E565" s="42">
        <v>1580766.14</v>
      </c>
      <c r="F565" s="44">
        <v>3.04</v>
      </c>
      <c r="G565" s="21"/>
    </row>
    <row r="566" spans="1:7" ht="13" x14ac:dyDescent="0.15">
      <c r="A566" s="42">
        <v>565</v>
      </c>
      <c r="B566" s="42" t="s">
        <v>28796</v>
      </c>
      <c r="C566" s="42">
        <v>6773124.3099999996</v>
      </c>
      <c r="D566" s="42">
        <v>7957743.4199999999</v>
      </c>
      <c r="E566" s="42">
        <v>-1184619.1100000001</v>
      </c>
      <c r="F566" s="44">
        <v>5.52</v>
      </c>
      <c r="G566" s="21"/>
    </row>
    <row r="567" spans="1:7" ht="13" x14ac:dyDescent="0.15">
      <c r="A567" s="42">
        <v>566</v>
      </c>
      <c r="B567" s="42" t="s">
        <v>28797</v>
      </c>
      <c r="C567" s="42">
        <v>8427019.8100000005</v>
      </c>
      <c r="D567" s="42">
        <v>4316631.58</v>
      </c>
      <c r="E567" s="42">
        <v>4110388.24</v>
      </c>
      <c r="F567" s="44">
        <v>4.9000000000000004</v>
      </c>
      <c r="G567" s="21"/>
    </row>
    <row r="568" spans="1:7" ht="13" x14ac:dyDescent="0.15">
      <c r="A568" s="42">
        <v>567</v>
      </c>
      <c r="B568" s="42" t="s">
        <v>28798</v>
      </c>
      <c r="C568" s="42">
        <v>5331296.42</v>
      </c>
      <c r="D568" s="42">
        <v>3770865.29</v>
      </c>
      <c r="E568" s="42">
        <v>1560431.13</v>
      </c>
      <c r="F568" s="44">
        <v>2.81</v>
      </c>
      <c r="G568" s="21"/>
    </row>
    <row r="569" spans="1:7" ht="13" x14ac:dyDescent="0.15">
      <c r="A569" s="42">
        <v>568</v>
      </c>
      <c r="B569" s="42" t="s">
        <v>28799</v>
      </c>
      <c r="C569" s="42">
        <v>9827577.3499999996</v>
      </c>
      <c r="D569" s="42">
        <v>4747816.87</v>
      </c>
      <c r="E569" s="42">
        <v>5079760.4800000004</v>
      </c>
      <c r="F569" s="44">
        <v>3.63</v>
      </c>
      <c r="G569" s="21"/>
    </row>
    <row r="570" spans="1:7" ht="13" x14ac:dyDescent="0.15">
      <c r="A570" s="42">
        <v>569</v>
      </c>
      <c r="B570" s="42" t="s">
        <v>28800</v>
      </c>
      <c r="C570" s="42">
        <v>6014863.8899999997</v>
      </c>
      <c r="D570" s="42">
        <v>3570801.03</v>
      </c>
      <c r="E570" s="42">
        <v>2444062.87</v>
      </c>
      <c r="F570" s="44">
        <v>3.78</v>
      </c>
      <c r="G570" s="21"/>
    </row>
    <row r="571" spans="1:7" ht="13" x14ac:dyDescent="0.15">
      <c r="A571" s="42">
        <v>570</v>
      </c>
      <c r="B571" s="42" t="s">
        <v>28801</v>
      </c>
      <c r="C571" s="42">
        <v>9867551.25</v>
      </c>
      <c r="D571" s="42">
        <v>2605135.34</v>
      </c>
      <c r="E571" s="42">
        <v>7262415.9100000001</v>
      </c>
      <c r="F571" s="44">
        <v>4.32</v>
      </c>
      <c r="G571" s="21"/>
    </row>
    <row r="572" spans="1:7" ht="13" x14ac:dyDescent="0.15">
      <c r="A572" s="42">
        <v>571</v>
      </c>
      <c r="B572" s="42" t="s">
        <v>28802</v>
      </c>
      <c r="C572" s="42">
        <v>9361117.7300000004</v>
      </c>
      <c r="D572" s="42">
        <v>1450080.33</v>
      </c>
      <c r="E572" s="42">
        <v>7911037.4100000001</v>
      </c>
      <c r="F572" s="44">
        <v>4.2699999999999996</v>
      </c>
      <c r="G572" s="21"/>
    </row>
    <row r="573" spans="1:7" ht="13" x14ac:dyDescent="0.15">
      <c r="A573" s="42">
        <v>572</v>
      </c>
      <c r="B573" s="42" t="s">
        <v>28803</v>
      </c>
      <c r="C573" s="42">
        <v>5356146.6900000004</v>
      </c>
      <c r="D573" s="42">
        <v>5239405.97</v>
      </c>
      <c r="E573" s="42">
        <v>116740.72</v>
      </c>
      <c r="F573" s="44">
        <v>3.12</v>
      </c>
      <c r="G573" s="21"/>
    </row>
    <row r="574" spans="1:7" ht="13" x14ac:dyDescent="0.15">
      <c r="A574" s="42">
        <v>573</v>
      </c>
      <c r="B574" s="42" t="s">
        <v>28804</v>
      </c>
      <c r="C574" s="42">
        <v>8062367.5700000003</v>
      </c>
      <c r="D574" s="42">
        <v>4786821.41</v>
      </c>
      <c r="E574" s="42">
        <v>3275546.16</v>
      </c>
      <c r="F574" s="44">
        <v>3.41</v>
      </c>
      <c r="G574" s="21"/>
    </row>
    <row r="575" spans="1:7" ht="13" x14ac:dyDescent="0.15">
      <c r="A575" s="42">
        <v>574</v>
      </c>
      <c r="B575" s="42" t="s">
        <v>28805</v>
      </c>
      <c r="C575" s="42">
        <v>5215834.53</v>
      </c>
      <c r="D575" s="42">
        <v>5877332.6100000003</v>
      </c>
      <c r="E575" s="42">
        <v>-661498.07999999996</v>
      </c>
      <c r="F575" s="44">
        <v>5.61</v>
      </c>
      <c r="G575" s="21"/>
    </row>
    <row r="576" spans="1:7" ht="13" x14ac:dyDescent="0.15">
      <c r="A576" s="42">
        <v>575</v>
      </c>
      <c r="B576" s="42" t="s">
        <v>28806</v>
      </c>
      <c r="C576" s="42">
        <v>7290680.8200000003</v>
      </c>
      <c r="D576" s="42">
        <v>4411425.2699999996</v>
      </c>
      <c r="E576" s="42">
        <v>2879255.55</v>
      </c>
      <c r="F576" s="44">
        <v>4.3600000000000003</v>
      </c>
      <c r="G576" s="21"/>
    </row>
    <row r="577" spans="1:7" ht="13" x14ac:dyDescent="0.15">
      <c r="A577" s="42">
        <v>576</v>
      </c>
      <c r="B577" s="42" t="s">
        <v>28807</v>
      </c>
      <c r="C577" s="42">
        <v>9779554.8900000006</v>
      </c>
      <c r="D577" s="42">
        <v>4950688.6100000003</v>
      </c>
      <c r="E577" s="42">
        <v>4828866.28</v>
      </c>
      <c r="F577" s="44">
        <v>3.02</v>
      </c>
      <c r="G577" s="21"/>
    </row>
    <row r="578" spans="1:7" ht="13" x14ac:dyDescent="0.15">
      <c r="A578" s="42">
        <v>577</v>
      </c>
      <c r="B578" s="42" t="s">
        <v>28808</v>
      </c>
      <c r="C578" s="42">
        <v>7713147.7599999998</v>
      </c>
      <c r="D578" s="42">
        <v>6486426.7800000003</v>
      </c>
      <c r="E578" s="42">
        <v>1226720.98</v>
      </c>
      <c r="F578" s="44">
        <v>2.82</v>
      </c>
      <c r="G578" s="21"/>
    </row>
    <row r="579" spans="1:7" ht="13" x14ac:dyDescent="0.15">
      <c r="A579" s="42">
        <v>578</v>
      </c>
      <c r="B579" s="42" t="s">
        <v>28809</v>
      </c>
      <c r="C579" s="42">
        <v>7747377.6200000001</v>
      </c>
      <c r="D579" s="42">
        <v>5198669.49</v>
      </c>
      <c r="E579" s="42">
        <v>2548708.13</v>
      </c>
      <c r="F579" s="44">
        <v>3.58</v>
      </c>
      <c r="G579" s="21"/>
    </row>
    <row r="580" spans="1:7" ht="13" x14ac:dyDescent="0.15">
      <c r="A580" s="42">
        <v>579</v>
      </c>
      <c r="B580" s="42" t="s">
        <v>28810</v>
      </c>
      <c r="C580" s="42">
        <v>7712286.8200000003</v>
      </c>
      <c r="D580" s="42">
        <v>5307274.0199999996</v>
      </c>
      <c r="E580" s="42">
        <v>2405012.7999999998</v>
      </c>
      <c r="F580" s="44">
        <v>2.83</v>
      </c>
      <c r="G580" s="21"/>
    </row>
    <row r="581" spans="1:7" ht="13" x14ac:dyDescent="0.15">
      <c r="A581" s="42">
        <v>580</v>
      </c>
      <c r="B581" s="42" t="s">
        <v>28811</v>
      </c>
      <c r="C581" s="42">
        <v>7143212.3399999999</v>
      </c>
      <c r="D581" s="42">
        <v>2901232.74</v>
      </c>
      <c r="E581" s="42">
        <v>4241979.5999999996</v>
      </c>
      <c r="F581" s="44">
        <v>4.29</v>
      </c>
      <c r="G581" s="21"/>
    </row>
    <row r="582" spans="1:7" ht="13" x14ac:dyDescent="0.15">
      <c r="A582" s="42">
        <v>581</v>
      </c>
      <c r="B582" s="42" t="s">
        <v>28812</v>
      </c>
      <c r="C582" s="42">
        <v>6810094.2000000002</v>
      </c>
      <c r="D582" s="42">
        <v>3876644.16</v>
      </c>
      <c r="E582" s="42">
        <v>2933450.05</v>
      </c>
      <c r="F582" s="44">
        <v>4.49</v>
      </c>
      <c r="G582" s="21"/>
    </row>
    <row r="583" spans="1:7" ht="13" x14ac:dyDescent="0.15">
      <c r="A583" s="42">
        <v>582</v>
      </c>
      <c r="B583" s="42" t="s">
        <v>28813</v>
      </c>
      <c r="C583" s="42">
        <v>8860540.3200000003</v>
      </c>
      <c r="D583" s="42">
        <v>2442825.52</v>
      </c>
      <c r="E583" s="42">
        <v>6417714.7999999998</v>
      </c>
      <c r="F583" s="44">
        <v>4.3899999999999997</v>
      </c>
      <c r="G583" s="21"/>
    </row>
    <row r="584" spans="1:7" ht="13" x14ac:dyDescent="0.15">
      <c r="A584" s="42">
        <v>583</v>
      </c>
      <c r="B584" s="42" t="s">
        <v>28814</v>
      </c>
      <c r="C584" s="42">
        <v>10883702.9</v>
      </c>
      <c r="D584" s="42">
        <v>5267074.97</v>
      </c>
      <c r="E584" s="42">
        <v>5616627.9199999999</v>
      </c>
      <c r="F584" s="44">
        <v>3.36</v>
      </c>
      <c r="G584" s="21"/>
    </row>
    <row r="585" spans="1:7" ht="13" x14ac:dyDescent="0.15">
      <c r="A585" s="42">
        <v>584</v>
      </c>
      <c r="B585" s="42" t="s">
        <v>28815</v>
      </c>
      <c r="C585" s="42">
        <v>10683526.93</v>
      </c>
      <c r="D585" s="42">
        <v>5310234.21</v>
      </c>
      <c r="E585" s="42">
        <v>5373292.71</v>
      </c>
      <c r="F585" s="44">
        <v>4.1100000000000003</v>
      </c>
      <c r="G585" s="21"/>
    </row>
    <row r="586" spans="1:7" ht="13" x14ac:dyDescent="0.15">
      <c r="A586" s="42">
        <v>585</v>
      </c>
      <c r="B586" s="42" t="s">
        <v>28816</v>
      </c>
      <c r="C586" s="42">
        <v>10245078.34</v>
      </c>
      <c r="D586" s="42">
        <v>3649279.66</v>
      </c>
      <c r="E586" s="42">
        <v>6595798.6799999997</v>
      </c>
      <c r="F586" s="44">
        <v>4.21</v>
      </c>
      <c r="G586" s="21"/>
    </row>
    <row r="587" spans="1:7" ht="13" x14ac:dyDescent="0.15">
      <c r="A587" s="42">
        <v>586</v>
      </c>
      <c r="B587" s="42" t="s">
        <v>28817</v>
      </c>
      <c r="C587" s="42">
        <v>4723332.22</v>
      </c>
      <c r="D587" s="42">
        <v>6956848.6399999997</v>
      </c>
      <c r="E587" s="42">
        <v>-2233516.4300000002</v>
      </c>
      <c r="F587" s="44">
        <v>3.72</v>
      </c>
      <c r="G587" s="21"/>
    </row>
    <row r="588" spans="1:7" ht="13" x14ac:dyDescent="0.15">
      <c r="A588" s="42">
        <v>587</v>
      </c>
      <c r="B588" s="42" t="s">
        <v>28818</v>
      </c>
      <c r="C588" s="42">
        <v>8462730.75</v>
      </c>
      <c r="D588" s="42">
        <v>5835513.9400000004</v>
      </c>
      <c r="E588" s="42">
        <v>2627216.8199999998</v>
      </c>
      <c r="F588" s="44">
        <v>4.49</v>
      </c>
      <c r="G588" s="21"/>
    </row>
    <row r="589" spans="1:7" ht="13" x14ac:dyDescent="0.15">
      <c r="A589" s="42">
        <v>588</v>
      </c>
      <c r="B589" s="42" t="s">
        <v>28819</v>
      </c>
      <c r="C589" s="42">
        <v>7819708.1799999997</v>
      </c>
      <c r="D589" s="42">
        <v>5553767.0099999998</v>
      </c>
      <c r="E589" s="42">
        <v>2265941.1800000002</v>
      </c>
      <c r="F589" s="44">
        <v>5.09</v>
      </c>
      <c r="G589" s="21"/>
    </row>
    <row r="590" spans="1:7" ht="13" x14ac:dyDescent="0.15">
      <c r="A590" s="42">
        <v>589</v>
      </c>
      <c r="B590" s="42" t="s">
        <v>28820</v>
      </c>
      <c r="C590" s="42">
        <v>10172150.550000001</v>
      </c>
      <c r="D590" s="42">
        <v>3694395.29</v>
      </c>
      <c r="E590" s="42">
        <v>6477755.2599999998</v>
      </c>
      <c r="F590" s="44">
        <v>5.27</v>
      </c>
      <c r="G590" s="21"/>
    </row>
    <row r="591" spans="1:7" ht="13" x14ac:dyDescent="0.15">
      <c r="A591" s="42">
        <v>590</v>
      </c>
      <c r="B591" s="42" t="s">
        <v>28821</v>
      </c>
      <c r="C591" s="42">
        <v>9274105.0800000001</v>
      </c>
      <c r="D591" s="42">
        <v>4829429.7300000004</v>
      </c>
      <c r="E591" s="42">
        <v>4444675.3600000003</v>
      </c>
      <c r="F591" s="44">
        <v>1.65</v>
      </c>
      <c r="G591" s="21"/>
    </row>
    <row r="592" spans="1:7" ht="13" x14ac:dyDescent="0.15">
      <c r="A592" s="42">
        <v>591</v>
      </c>
      <c r="B592" s="42" t="s">
        <v>28822</v>
      </c>
      <c r="C592" s="42">
        <v>7156172.1200000001</v>
      </c>
      <c r="D592" s="42">
        <v>5174937.21</v>
      </c>
      <c r="E592" s="42">
        <v>1981234.91</v>
      </c>
      <c r="F592" s="44">
        <v>4.05</v>
      </c>
      <c r="G592" s="21"/>
    </row>
    <row r="593" spans="1:7" ht="13" x14ac:dyDescent="0.15">
      <c r="A593" s="42">
        <v>592</v>
      </c>
      <c r="B593" s="42" t="s">
        <v>28823</v>
      </c>
      <c r="C593" s="42">
        <v>8315625.5599999996</v>
      </c>
      <c r="D593" s="42">
        <v>1791180.31</v>
      </c>
      <c r="E593" s="42">
        <v>6524445.25</v>
      </c>
      <c r="F593" s="44">
        <v>3.47</v>
      </c>
      <c r="G593" s="21"/>
    </row>
    <row r="594" spans="1:7" ht="13" x14ac:dyDescent="0.15">
      <c r="A594" s="42">
        <v>593</v>
      </c>
      <c r="B594" s="42" t="s">
        <v>28824</v>
      </c>
      <c r="C594" s="42">
        <v>12011988.130000001</v>
      </c>
      <c r="D594" s="42">
        <v>3177853.95</v>
      </c>
      <c r="E594" s="42">
        <v>8834134.1799999997</v>
      </c>
      <c r="F594" s="44">
        <v>2.6</v>
      </c>
      <c r="G594" s="21"/>
    </row>
    <row r="595" spans="1:7" ht="13" x14ac:dyDescent="0.15">
      <c r="A595" s="42">
        <v>594</v>
      </c>
      <c r="B595" s="42" t="s">
        <v>28825</v>
      </c>
      <c r="C595" s="42">
        <v>11460205.439999999</v>
      </c>
      <c r="D595" s="42">
        <v>5078322.03</v>
      </c>
      <c r="E595" s="42">
        <v>6381883.4000000004</v>
      </c>
      <c r="F595" s="44">
        <v>3.07</v>
      </c>
      <c r="G595" s="21"/>
    </row>
    <row r="596" spans="1:7" ht="13" x14ac:dyDescent="0.15">
      <c r="A596" s="42">
        <v>595</v>
      </c>
      <c r="B596" s="42" t="s">
        <v>28826</v>
      </c>
      <c r="C596" s="42">
        <v>8982357.7899999991</v>
      </c>
      <c r="D596" s="42">
        <v>3820510.5</v>
      </c>
      <c r="E596" s="42">
        <v>5161847.29</v>
      </c>
      <c r="F596" s="44">
        <v>2.5099999999999998</v>
      </c>
      <c r="G596" s="21"/>
    </row>
    <row r="597" spans="1:7" ht="13" x14ac:dyDescent="0.15">
      <c r="A597" s="42">
        <v>596</v>
      </c>
      <c r="B597" s="42" t="s">
        <v>28827</v>
      </c>
      <c r="C597" s="42">
        <v>11609079.119999999</v>
      </c>
      <c r="D597" s="42">
        <v>6045030.4500000002</v>
      </c>
      <c r="E597" s="42">
        <v>5564048.6699999999</v>
      </c>
      <c r="F597" s="44">
        <v>5.53</v>
      </c>
      <c r="G597" s="21"/>
    </row>
    <row r="598" spans="1:7" ht="13" x14ac:dyDescent="0.15">
      <c r="A598" s="42">
        <v>597</v>
      </c>
      <c r="B598" s="42" t="s">
        <v>28828</v>
      </c>
      <c r="C598" s="42">
        <v>11521257.210000001</v>
      </c>
      <c r="D598" s="42">
        <v>4314708.21</v>
      </c>
      <c r="E598" s="42">
        <v>7206549</v>
      </c>
      <c r="F598" s="44">
        <v>4.2699999999999996</v>
      </c>
      <c r="G598" s="21"/>
    </row>
    <row r="599" spans="1:7" ht="13" x14ac:dyDescent="0.15">
      <c r="A599" s="42">
        <v>598</v>
      </c>
      <c r="B599" s="42" t="s">
        <v>28829</v>
      </c>
      <c r="C599" s="42">
        <v>8928800.9600000009</v>
      </c>
      <c r="D599" s="42">
        <v>256985.13</v>
      </c>
      <c r="E599" s="42">
        <v>8671815.8300000001</v>
      </c>
      <c r="F599" s="44">
        <v>3.18</v>
      </c>
      <c r="G599" s="21"/>
    </row>
    <row r="600" spans="1:7" ht="13" x14ac:dyDescent="0.15">
      <c r="A600" s="42">
        <v>599</v>
      </c>
      <c r="B600" s="42" t="s">
        <v>28830</v>
      </c>
      <c r="C600" s="42">
        <v>10172365.33</v>
      </c>
      <c r="D600" s="42">
        <v>5976989.0199999996</v>
      </c>
      <c r="E600" s="42">
        <v>4195376.3099999996</v>
      </c>
      <c r="F600" s="44">
        <v>2.2799999999999998</v>
      </c>
      <c r="G600" s="21"/>
    </row>
    <row r="601" spans="1:7" ht="13" x14ac:dyDescent="0.15">
      <c r="A601" s="42">
        <v>600</v>
      </c>
      <c r="B601" s="42" t="s">
        <v>28831</v>
      </c>
      <c r="C601" s="42">
        <v>7760144.5599999996</v>
      </c>
      <c r="D601" s="42">
        <v>3252915.86</v>
      </c>
      <c r="E601" s="42">
        <v>4507228.6900000004</v>
      </c>
      <c r="F601" s="44">
        <v>1.36</v>
      </c>
      <c r="G601" s="21"/>
    </row>
    <row r="602" spans="1:7" ht="13" x14ac:dyDescent="0.15">
      <c r="A602" s="42">
        <v>601</v>
      </c>
      <c r="B602" s="42" t="s">
        <v>28832</v>
      </c>
      <c r="C602" s="42">
        <v>11561482.029999999</v>
      </c>
      <c r="D602" s="42">
        <v>1735276.5</v>
      </c>
      <c r="E602" s="42">
        <v>9826205.5299999993</v>
      </c>
      <c r="F602" s="44">
        <v>2.94</v>
      </c>
      <c r="G602" s="21"/>
    </row>
    <row r="603" spans="1:7" ht="13" x14ac:dyDescent="0.15">
      <c r="A603" s="42">
        <v>602</v>
      </c>
      <c r="B603" s="42" t="s">
        <v>28833</v>
      </c>
      <c r="C603" s="42">
        <v>8275051.3799999999</v>
      </c>
      <c r="D603" s="42">
        <v>2682893.67</v>
      </c>
      <c r="E603" s="42">
        <v>5592157.71</v>
      </c>
      <c r="F603" s="44">
        <v>4.12</v>
      </c>
      <c r="G603" s="21"/>
    </row>
    <row r="604" spans="1:7" ht="13" x14ac:dyDescent="0.15">
      <c r="A604" s="42">
        <v>603</v>
      </c>
      <c r="B604" s="42" t="s">
        <v>28834</v>
      </c>
      <c r="C604" s="42">
        <v>9127416.0500000007</v>
      </c>
      <c r="D604" s="42">
        <v>3014081.13</v>
      </c>
      <c r="E604" s="42">
        <v>6113334.9199999999</v>
      </c>
      <c r="F604" s="44">
        <v>3.46</v>
      </c>
      <c r="G604" s="21"/>
    </row>
    <row r="605" spans="1:7" ht="13" x14ac:dyDescent="0.15">
      <c r="A605" s="42">
        <v>604</v>
      </c>
      <c r="B605" s="42" t="s">
        <v>28835</v>
      </c>
      <c r="C605" s="42">
        <v>11765508.08</v>
      </c>
      <c r="D605" s="42">
        <v>3344671.65</v>
      </c>
      <c r="E605" s="42">
        <v>8420836.4199999999</v>
      </c>
      <c r="F605" s="44">
        <v>3.51</v>
      </c>
      <c r="G605" s="21"/>
    </row>
    <row r="606" spans="1:7" ht="13" x14ac:dyDescent="0.15">
      <c r="A606" s="42">
        <v>605</v>
      </c>
      <c r="B606" s="42" t="s">
        <v>28836</v>
      </c>
      <c r="C606" s="42">
        <v>8699079.5399999991</v>
      </c>
      <c r="D606" s="42">
        <v>3620494.13</v>
      </c>
      <c r="E606" s="42">
        <v>5078585.41</v>
      </c>
      <c r="F606" s="44">
        <v>4.7</v>
      </c>
      <c r="G606" s="21"/>
    </row>
    <row r="607" spans="1:7" ht="13" x14ac:dyDescent="0.15">
      <c r="A607" s="42">
        <v>606</v>
      </c>
      <c r="B607" s="42" t="s">
        <v>28837</v>
      </c>
      <c r="C607" s="42">
        <v>8284586.6600000001</v>
      </c>
      <c r="D607" s="42">
        <v>893844.61</v>
      </c>
      <c r="E607" s="42">
        <v>7390742.0499999998</v>
      </c>
      <c r="F607" s="44">
        <v>3.24</v>
      </c>
      <c r="G607" s="21"/>
    </row>
    <row r="608" spans="1:7" ht="13" x14ac:dyDescent="0.15">
      <c r="A608" s="42">
        <v>607</v>
      </c>
      <c r="B608" s="42" t="s">
        <v>28838</v>
      </c>
      <c r="C608" s="42">
        <v>12386572.1</v>
      </c>
      <c r="D608" s="42">
        <v>4138971.85</v>
      </c>
      <c r="E608" s="42">
        <v>8247600.25</v>
      </c>
      <c r="F608" s="44">
        <v>4.2699999999999996</v>
      </c>
      <c r="G608" s="21"/>
    </row>
    <row r="609" spans="1:7" ht="13" x14ac:dyDescent="0.15">
      <c r="A609" s="42">
        <v>608</v>
      </c>
      <c r="B609" s="42" t="s">
        <v>28839</v>
      </c>
      <c r="C609" s="42">
        <v>8525468.9499999993</v>
      </c>
      <c r="D609" s="42">
        <v>4431488.83</v>
      </c>
      <c r="E609" s="42">
        <v>4093980.12</v>
      </c>
      <c r="F609" s="44">
        <v>3.52</v>
      </c>
      <c r="G609" s="21"/>
    </row>
    <row r="610" spans="1:7" ht="13" x14ac:dyDescent="0.15">
      <c r="A610" s="42">
        <v>609</v>
      </c>
      <c r="B610" s="42" t="s">
        <v>28840</v>
      </c>
      <c r="C610" s="42">
        <v>9633733.5099999998</v>
      </c>
      <c r="D610" s="42">
        <v>4532743.7699999996</v>
      </c>
      <c r="E610" s="42">
        <v>5100989.74</v>
      </c>
      <c r="F610" s="44">
        <v>3.77</v>
      </c>
      <c r="G610" s="21"/>
    </row>
    <row r="611" spans="1:7" ht="13" x14ac:dyDescent="0.15">
      <c r="A611" s="42">
        <v>610</v>
      </c>
      <c r="B611" s="42" t="s">
        <v>28841</v>
      </c>
      <c r="C611" s="42">
        <v>8340093.8799999999</v>
      </c>
      <c r="D611" s="42">
        <v>4397741.05</v>
      </c>
      <c r="E611" s="42">
        <v>3942352.83</v>
      </c>
      <c r="F611" s="44">
        <v>3.11</v>
      </c>
      <c r="G611" s="21"/>
    </row>
    <row r="612" spans="1:7" ht="13" x14ac:dyDescent="0.15">
      <c r="A612" s="42">
        <v>611</v>
      </c>
      <c r="B612" s="42" t="s">
        <v>28842</v>
      </c>
      <c r="C612" s="42">
        <v>8109836.8099999996</v>
      </c>
      <c r="D612" s="42">
        <v>4971120.07</v>
      </c>
      <c r="E612" s="42">
        <v>3138716.75</v>
      </c>
      <c r="F612" s="44">
        <v>5.34</v>
      </c>
      <c r="G612" s="21"/>
    </row>
    <row r="613" spans="1:7" ht="13" x14ac:dyDescent="0.15">
      <c r="A613" s="42">
        <v>612</v>
      </c>
      <c r="B613" s="42" t="s">
        <v>28843</v>
      </c>
      <c r="C613" s="42">
        <v>9845857.2899999991</v>
      </c>
      <c r="D613" s="42">
        <v>4895201.9000000004</v>
      </c>
      <c r="E613" s="42">
        <v>4950655.38</v>
      </c>
      <c r="F613" s="44">
        <v>3.09</v>
      </c>
      <c r="G613" s="21"/>
    </row>
    <row r="614" spans="1:7" ht="13" x14ac:dyDescent="0.15">
      <c r="A614" s="42">
        <v>613</v>
      </c>
      <c r="B614" s="42" t="s">
        <v>28844</v>
      </c>
      <c r="C614" s="42">
        <v>8811824.5</v>
      </c>
      <c r="D614" s="42">
        <v>4665587.17</v>
      </c>
      <c r="E614" s="42">
        <v>4146237.33</v>
      </c>
      <c r="F614" s="44">
        <v>4.47</v>
      </c>
      <c r="G614" s="21"/>
    </row>
    <row r="615" spans="1:7" ht="13" x14ac:dyDescent="0.15">
      <c r="A615" s="42">
        <v>614</v>
      </c>
      <c r="B615" s="42" t="s">
        <v>28845</v>
      </c>
      <c r="C615" s="42">
        <v>13880376.08</v>
      </c>
      <c r="D615" s="42">
        <v>6266037.29</v>
      </c>
      <c r="E615" s="42">
        <v>7614338.7800000003</v>
      </c>
      <c r="F615" s="44">
        <v>3.52</v>
      </c>
      <c r="G615" s="21"/>
    </row>
    <row r="616" spans="1:7" ht="13" x14ac:dyDescent="0.15">
      <c r="A616" s="42">
        <v>615</v>
      </c>
      <c r="B616" s="42" t="s">
        <v>28846</v>
      </c>
      <c r="C616" s="42">
        <v>6040353.3200000003</v>
      </c>
      <c r="D616" s="42">
        <v>7221104.21</v>
      </c>
      <c r="E616" s="42">
        <v>-1180750.8799999999</v>
      </c>
      <c r="F616" s="44">
        <v>4.76</v>
      </c>
      <c r="G616" s="21"/>
    </row>
    <row r="617" spans="1:7" ht="13" x14ac:dyDescent="0.15">
      <c r="A617" s="42">
        <v>616</v>
      </c>
      <c r="B617" s="42" t="s">
        <v>28847</v>
      </c>
      <c r="C617" s="42">
        <v>6459796.3600000003</v>
      </c>
      <c r="D617" s="42">
        <v>3034715.54</v>
      </c>
      <c r="E617" s="42">
        <v>3425080.83</v>
      </c>
      <c r="F617" s="44">
        <v>4.1399999999999997</v>
      </c>
      <c r="G617" s="21"/>
    </row>
    <row r="618" spans="1:7" ht="13" x14ac:dyDescent="0.15">
      <c r="A618" s="42">
        <v>617</v>
      </c>
      <c r="B618" s="42" t="s">
        <v>28848</v>
      </c>
      <c r="C618" s="42">
        <v>14102177.390000001</v>
      </c>
      <c r="D618" s="42">
        <v>1485994.51</v>
      </c>
      <c r="E618" s="42">
        <v>12616182.880000001</v>
      </c>
      <c r="F618" s="44">
        <v>3.64</v>
      </c>
      <c r="G618" s="21"/>
    </row>
    <row r="619" spans="1:7" ht="13" x14ac:dyDescent="0.15">
      <c r="A619" s="42">
        <v>618</v>
      </c>
      <c r="B619" s="42" t="s">
        <v>28849</v>
      </c>
      <c r="C619" s="42">
        <v>10665971.74</v>
      </c>
      <c r="D619" s="42">
        <v>3533350.38</v>
      </c>
      <c r="E619" s="42">
        <v>7132621.3600000003</v>
      </c>
      <c r="F619" s="44">
        <v>5.65</v>
      </c>
      <c r="G619" s="21"/>
    </row>
    <row r="620" spans="1:7" ht="13" x14ac:dyDescent="0.15">
      <c r="A620" s="42">
        <v>619</v>
      </c>
      <c r="B620" s="42" t="s">
        <v>28850</v>
      </c>
      <c r="C620" s="42">
        <v>8157679.2400000002</v>
      </c>
      <c r="D620" s="42">
        <v>7451572.5</v>
      </c>
      <c r="E620" s="42">
        <v>706106.74</v>
      </c>
      <c r="F620" s="44">
        <v>3.8</v>
      </c>
      <c r="G620" s="21"/>
    </row>
    <row r="621" spans="1:7" ht="13" x14ac:dyDescent="0.15">
      <c r="A621" s="42">
        <v>620</v>
      </c>
      <c r="B621" s="42" t="s">
        <v>28851</v>
      </c>
      <c r="C621" s="42">
        <v>10090617.050000001</v>
      </c>
      <c r="D621" s="42">
        <v>4085716.8</v>
      </c>
      <c r="E621" s="42">
        <v>6004900.25</v>
      </c>
      <c r="F621" s="44">
        <v>2.41</v>
      </c>
      <c r="G621" s="21"/>
    </row>
    <row r="622" spans="1:7" ht="13" x14ac:dyDescent="0.15">
      <c r="A622" s="42">
        <v>621</v>
      </c>
      <c r="B622" s="42" t="s">
        <v>28852</v>
      </c>
      <c r="C622" s="42">
        <v>8398614.8699999992</v>
      </c>
      <c r="D622" s="42">
        <v>3834886.35</v>
      </c>
      <c r="E622" s="42">
        <v>4563728.5199999996</v>
      </c>
      <c r="F622" s="44">
        <v>2.6</v>
      </c>
      <c r="G622" s="21"/>
    </row>
    <row r="623" spans="1:7" ht="13" x14ac:dyDescent="0.15">
      <c r="A623" s="42">
        <v>622</v>
      </c>
      <c r="B623" s="42" t="s">
        <v>28853</v>
      </c>
      <c r="C623" s="42">
        <v>7000186.6500000004</v>
      </c>
      <c r="D623" s="42">
        <v>1394333.24</v>
      </c>
      <c r="E623" s="42">
        <v>5605853.4100000001</v>
      </c>
      <c r="F623" s="44">
        <v>5.49</v>
      </c>
      <c r="G623" s="21"/>
    </row>
    <row r="624" spans="1:7" ht="13" x14ac:dyDescent="0.15">
      <c r="A624" s="42">
        <v>623</v>
      </c>
      <c r="B624" s="42" t="s">
        <v>28854</v>
      </c>
      <c r="C624" s="42">
        <v>4691132.8099999996</v>
      </c>
      <c r="D624" s="42">
        <v>5204052.72</v>
      </c>
      <c r="E624" s="42">
        <v>-512919.91</v>
      </c>
      <c r="F624" s="44">
        <v>3.06</v>
      </c>
      <c r="G624" s="21"/>
    </row>
    <row r="625" spans="1:7" ht="13" x14ac:dyDescent="0.15">
      <c r="A625" s="42">
        <v>624</v>
      </c>
      <c r="B625" s="42" t="s">
        <v>28855</v>
      </c>
      <c r="C625" s="42">
        <v>8818758.5500000007</v>
      </c>
      <c r="D625" s="42">
        <v>4385105.1900000004</v>
      </c>
      <c r="E625" s="42">
        <v>4433653.3600000003</v>
      </c>
      <c r="F625" s="44">
        <v>5.21</v>
      </c>
      <c r="G625" s="21"/>
    </row>
    <row r="626" spans="1:7" ht="13" x14ac:dyDescent="0.15">
      <c r="A626" s="42">
        <v>625</v>
      </c>
      <c r="B626" s="42" t="s">
        <v>28856</v>
      </c>
      <c r="C626" s="42">
        <v>9354654.75</v>
      </c>
      <c r="D626" s="42">
        <v>3922559.06</v>
      </c>
      <c r="E626" s="42">
        <v>5432095.6900000004</v>
      </c>
      <c r="F626" s="44">
        <v>4.26</v>
      </c>
      <c r="G626" s="21"/>
    </row>
    <row r="627" spans="1:7" ht="13" x14ac:dyDescent="0.15">
      <c r="A627" s="42">
        <v>626</v>
      </c>
      <c r="B627" s="42" t="s">
        <v>28857</v>
      </c>
      <c r="C627" s="42">
        <v>13472151.789999999</v>
      </c>
      <c r="D627" s="42">
        <v>5121359.95</v>
      </c>
      <c r="E627" s="42">
        <v>8350791.8399999999</v>
      </c>
      <c r="F627" s="44">
        <v>4.5</v>
      </c>
      <c r="G627" s="21"/>
    </row>
    <row r="628" spans="1:7" ht="13" x14ac:dyDescent="0.15">
      <c r="A628" s="42">
        <v>627</v>
      </c>
      <c r="B628" s="42" t="s">
        <v>28858</v>
      </c>
      <c r="C628" s="42">
        <v>6017023.4199999999</v>
      </c>
      <c r="D628" s="42">
        <v>5742810.9199999999</v>
      </c>
      <c r="E628" s="42">
        <v>274212.5</v>
      </c>
      <c r="F628" s="44">
        <v>4.09</v>
      </c>
      <c r="G628" s="21"/>
    </row>
    <row r="629" spans="1:7" ht="13" x14ac:dyDescent="0.15">
      <c r="A629" s="42">
        <v>628</v>
      </c>
      <c r="B629" s="42" t="s">
        <v>28859</v>
      </c>
      <c r="C629" s="42">
        <v>7203336.9400000004</v>
      </c>
      <c r="D629" s="42">
        <v>3660170.89</v>
      </c>
      <c r="E629" s="42">
        <v>3543166.05</v>
      </c>
      <c r="F629" s="44">
        <v>3.16</v>
      </c>
      <c r="G629" s="21"/>
    </row>
    <row r="630" spans="1:7" ht="13" x14ac:dyDescent="0.15">
      <c r="A630" s="42">
        <v>629</v>
      </c>
      <c r="B630" s="42" t="s">
        <v>28860</v>
      </c>
      <c r="C630" s="42">
        <v>10651953.77</v>
      </c>
      <c r="D630" s="42">
        <v>3451219.6</v>
      </c>
      <c r="E630" s="42">
        <v>7200734.1699999999</v>
      </c>
      <c r="F630" s="44">
        <v>3.11</v>
      </c>
      <c r="G630" s="21"/>
    </row>
    <row r="631" spans="1:7" ht="13" x14ac:dyDescent="0.15">
      <c r="A631" s="42">
        <v>630</v>
      </c>
      <c r="B631" s="42" t="s">
        <v>28861</v>
      </c>
      <c r="C631" s="42">
        <v>9121713.2599999998</v>
      </c>
      <c r="D631" s="42">
        <v>1422672</v>
      </c>
      <c r="E631" s="42">
        <v>7699041.2599999998</v>
      </c>
      <c r="F631" s="44">
        <v>6.43</v>
      </c>
      <c r="G631" s="21"/>
    </row>
    <row r="632" spans="1:7" ht="13" x14ac:dyDescent="0.15">
      <c r="A632" s="42">
        <v>631</v>
      </c>
      <c r="B632" s="42" t="s">
        <v>28862</v>
      </c>
      <c r="C632" s="42">
        <v>9039117.6400000006</v>
      </c>
      <c r="D632" s="42">
        <v>6796983.6699999999</v>
      </c>
      <c r="E632" s="42">
        <v>2242133.9700000002</v>
      </c>
      <c r="F632" s="44">
        <v>4.6900000000000004</v>
      </c>
      <c r="G632" s="21"/>
    </row>
    <row r="633" spans="1:7" ht="13" x14ac:dyDescent="0.15">
      <c r="A633" s="42">
        <v>632</v>
      </c>
      <c r="B633" s="42" t="s">
        <v>28863</v>
      </c>
      <c r="C633" s="42">
        <v>7914721.54</v>
      </c>
      <c r="D633" s="42">
        <v>7818648.6299999999</v>
      </c>
      <c r="E633" s="42">
        <v>96072.91</v>
      </c>
      <c r="F633" s="44">
        <v>3.68</v>
      </c>
      <c r="G633" s="21"/>
    </row>
    <row r="634" spans="1:7" ht="13" x14ac:dyDescent="0.15">
      <c r="A634" s="42">
        <v>633</v>
      </c>
      <c r="B634" s="42" t="s">
        <v>28864</v>
      </c>
      <c r="C634" s="42">
        <v>9321475.1699999999</v>
      </c>
      <c r="D634" s="42">
        <v>7633954.9299999997</v>
      </c>
      <c r="E634" s="42">
        <v>1687520.24</v>
      </c>
      <c r="F634" s="44">
        <v>4.0599999999999996</v>
      </c>
      <c r="G634" s="21"/>
    </row>
    <row r="635" spans="1:7" ht="13" x14ac:dyDescent="0.15">
      <c r="A635" s="42">
        <v>634</v>
      </c>
      <c r="B635" s="42" t="s">
        <v>28865</v>
      </c>
      <c r="C635" s="42">
        <v>8669802.3000000007</v>
      </c>
      <c r="D635" s="42">
        <v>4919209.16</v>
      </c>
      <c r="E635" s="42">
        <v>3750593.14</v>
      </c>
      <c r="F635" s="44">
        <v>3.58</v>
      </c>
      <c r="G635" s="21"/>
    </row>
    <row r="636" spans="1:7" ht="13" x14ac:dyDescent="0.15">
      <c r="A636" s="42">
        <v>635</v>
      </c>
      <c r="B636" s="42" t="s">
        <v>28866</v>
      </c>
      <c r="C636" s="42">
        <v>9911498.7200000007</v>
      </c>
      <c r="D636" s="42">
        <v>3994598.63</v>
      </c>
      <c r="E636" s="42">
        <v>5916900.0999999996</v>
      </c>
      <c r="F636" s="44">
        <v>5.22</v>
      </c>
      <c r="G636" s="21"/>
    </row>
    <row r="637" spans="1:7" ht="13" x14ac:dyDescent="0.15">
      <c r="A637" s="42">
        <v>636</v>
      </c>
      <c r="B637" s="42" t="s">
        <v>28867</v>
      </c>
      <c r="C637" s="42">
        <v>10175411.890000001</v>
      </c>
      <c r="D637" s="42">
        <v>3750455.37</v>
      </c>
      <c r="E637" s="42">
        <v>6424956.5199999996</v>
      </c>
      <c r="F637" s="44">
        <v>3.93</v>
      </c>
      <c r="G637" s="21"/>
    </row>
    <row r="638" spans="1:7" ht="13" x14ac:dyDescent="0.15">
      <c r="A638" s="42">
        <v>637</v>
      </c>
      <c r="B638" s="42" t="s">
        <v>28868</v>
      </c>
      <c r="C638" s="42">
        <v>9754057.1099999994</v>
      </c>
      <c r="D638" s="42">
        <v>8833010.9399999995</v>
      </c>
      <c r="E638" s="42">
        <v>921046.17</v>
      </c>
      <c r="F638" s="44">
        <v>5.19</v>
      </c>
      <c r="G638" s="21"/>
    </row>
    <row r="639" spans="1:7" ht="13" x14ac:dyDescent="0.15">
      <c r="A639" s="42">
        <v>638</v>
      </c>
      <c r="B639" s="42" t="s">
        <v>28869</v>
      </c>
      <c r="C639" s="42">
        <v>13849334.460000001</v>
      </c>
      <c r="D639" s="42">
        <v>5178766.9800000004</v>
      </c>
      <c r="E639" s="42">
        <v>8670567.4800000004</v>
      </c>
      <c r="F639" s="44">
        <v>3.71</v>
      </c>
      <c r="G639" s="21"/>
    </row>
    <row r="640" spans="1:7" ht="13" x14ac:dyDescent="0.15">
      <c r="A640" s="42">
        <v>639</v>
      </c>
      <c r="B640" s="42" t="s">
        <v>28870</v>
      </c>
      <c r="C640" s="42">
        <v>7336227.8099999996</v>
      </c>
      <c r="D640" s="42">
        <v>9544997.1799999997</v>
      </c>
      <c r="E640" s="42">
        <v>-2208769.38</v>
      </c>
      <c r="F640" s="44">
        <v>4.54</v>
      </c>
      <c r="G640" s="21"/>
    </row>
    <row r="641" spans="1:7" ht="13" x14ac:dyDescent="0.15">
      <c r="A641" s="42">
        <v>640</v>
      </c>
      <c r="B641" s="42" t="s">
        <v>28871</v>
      </c>
      <c r="C641" s="42">
        <v>10297395.34</v>
      </c>
      <c r="D641" s="42">
        <v>4083751.95</v>
      </c>
      <c r="E641" s="42">
        <v>6213643.3899999997</v>
      </c>
      <c r="F641" s="44">
        <v>4.5199999999999996</v>
      </c>
      <c r="G641" s="21"/>
    </row>
    <row r="642" spans="1:7" ht="13" x14ac:dyDescent="0.15">
      <c r="A642" s="42">
        <v>641</v>
      </c>
      <c r="B642" s="42" t="s">
        <v>28872</v>
      </c>
      <c r="C642" s="42">
        <v>8498414.1500000004</v>
      </c>
      <c r="D642" s="42">
        <v>4645616.75</v>
      </c>
      <c r="E642" s="42">
        <v>3852797.4</v>
      </c>
      <c r="F642" s="44">
        <v>4.1399999999999997</v>
      </c>
      <c r="G642" s="21"/>
    </row>
    <row r="643" spans="1:7" ht="13" x14ac:dyDescent="0.15">
      <c r="A643" s="42">
        <v>642</v>
      </c>
      <c r="B643" s="42" t="s">
        <v>28873</v>
      </c>
      <c r="C643" s="42">
        <v>7577637.0700000003</v>
      </c>
      <c r="D643" s="42">
        <v>8662529.7699999996</v>
      </c>
      <c r="E643" s="42">
        <v>-1084892.7</v>
      </c>
      <c r="F643" s="44">
        <v>4.79</v>
      </c>
      <c r="G643" s="21"/>
    </row>
    <row r="644" spans="1:7" ht="13" x14ac:dyDescent="0.15">
      <c r="A644" s="42">
        <v>643</v>
      </c>
      <c r="B644" s="42" t="s">
        <v>28874</v>
      </c>
      <c r="C644" s="42">
        <v>9901620</v>
      </c>
      <c r="D644" s="42">
        <v>3450711.94</v>
      </c>
      <c r="E644" s="42">
        <v>6450908.0599999996</v>
      </c>
      <c r="F644" s="44">
        <v>1.77</v>
      </c>
      <c r="G644" s="21"/>
    </row>
    <row r="645" spans="1:7" ht="13" x14ac:dyDescent="0.15">
      <c r="A645" s="42">
        <v>644</v>
      </c>
      <c r="B645" s="42" t="s">
        <v>2130</v>
      </c>
      <c r="C645" s="42">
        <v>9861651.6500000004</v>
      </c>
      <c r="D645" s="42">
        <v>7245126.2400000002</v>
      </c>
      <c r="E645" s="42">
        <v>2616525.41</v>
      </c>
      <c r="F645" s="44">
        <v>3.61</v>
      </c>
      <c r="G645" s="21"/>
    </row>
    <row r="646" spans="1:7" ht="13" x14ac:dyDescent="0.15">
      <c r="A646" s="42">
        <v>645</v>
      </c>
      <c r="B646" s="42" t="s">
        <v>28875</v>
      </c>
      <c r="C646" s="42">
        <v>7145863</v>
      </c>
      <c r="D646" s="42">
        <v>4519467.1900000004</v>
      </c>
      <c r="E646" s="42">
        <v>2626395.81</v>
      </c>
      <c r="F646" s="44">
        <v>3.18</v>
      </c>
      <c r="G646" s="21"/>
    </row>
    <row r="647" spans="1:7" ht="13" x14ac:dyDescent="0.15">
      <c r="A647" s="42">
        <v>646</v>
      </c>
      <c r="B647" s="42" t="s">
        <v>28876</v>
      </c>
      <c r="C647" s="42">
        <v>12330107.359999999</v>
      </c>
      <c r="D647" s="42">
        <v>4296073.8099999996</v>
      </c>
      <c r="E647" s="42">
        <v>8034033.5599999996</v>
      </c>
      <c r="F647" s="44">
        <v>3.24</v>
      </c>
      <c r="G647" s="21"/>
    </row>
    <row r="648" spans="1:7" ht="13" x14ac:dyDescent="0.15">
      <c r="A648" s="42">
        <v>647</v>
      </c>
      <c r="B648" s="42" t="s">
        <v>28877</v>
      </c>
      <c r="C648" s="42">
        <v>5557477.1399999997</v>
      </c>
      <c r="D648" s="42">
        <v>4357427</v>
      </c>
      <c r="E648" s="42">
        <v>1200050.1499999999</v>
      </c>
      <c r="F648" s="44">
        <v>2.79</v>
      </c>
      <c r="G648" s="21"/>
    </row>
    <row r="649" spans="1:7" ht="13" x14ac:dyDescent="0.15">
      <c r="A649" s="42">
        <v>648</v>
      </c>
      <c r="B649" s="42" t="s">
        <v>28878</v>
      </c>
      <c r="C649" s="42">
        <v>6985440.2999999998</v>
      </c>
      <c r="D649" s="42">
        <v>3809634.89</v>
      </c>
      <c r="E649" s="42">
        <v>3175805.42</v>
      </c>
      <c r="F649" s="44">
        <v>3.66</v>
      </c>
      <c r="G649" s="21"/>
    </row>
    <row r="650" spans="1:7" ht="13" x14ac:dyDescent="0.15">
      <c r="A650" s="42">
        <v>649</v>
      </c>
      <c r="B650" s="42" t="s">
        <v>28879</v>
      </c>
      <c r="C650" s="42">
        <v>9514604.6199999992</v>
      </c>
      <c r="D650" s="42">
        <v>2867024.47</v>
      </c>
      <c r="E650" s="42">
        <v>6647580.1500000004</v>
      </c>
      <c r="F650" s="44">
        <v>4.3099999999999996</v>
      </c>
      <c r="G650" s="21"/>
    </row>
    <row r="651" spans="1:7" ht="13" x14ac:dyDescent="0.15">
      <c r="A651" s="42">
        <v>650</v>
      </c>
      <c r="B651" s="42" t="s">
        <v>28880</v>
      </c>
      <c r="C651" s="42">
        <v>6957904.2300000004</v>
      </c>
      <c r="D651" s="42">
        <v>4161452.22</v>
      </c>
      <c r="E651" s="42">
        <v>2796452.01</v>
      </c>
      <c r="F651" s="44">
        <v>4.08</v>
      </c>
      <c r="G651" s="21"/>
    </row>
    <row r="652" spans="1:7" ht="13" x14ac:dyDescent="0.15">
      <c r="A652" s="42">
        <v>651</v>
      </c>
      <c r="B652" s="42" t="s">
        <v>28881</v>
      </c>
      <c r="C652" s="42">
        <v>10007428.82</v>
      </c>
      <c r="D652" s="42">
        <v>1453487.93</v>
      </c>
      <c r="E652" s="42">
        <v>8553940.8900000006</v>
      </c>
      <c r="F652" s="44">
        <v>2.38</v>
      </c>
      <c r="G652" s="21"/>
    </row>
    <row r="653" spans="1:7" ht="13" x14ac:dyDescent="0.15">
      <c r="A653" s="42">
        <v>652</v>
      </c>
      <c r="B653" s="42" t="s">
        <v>28882</v>
      </c>
      <c r="C653" s="42">
        <v>10064296.779999999</v>
      </c>
      <c r="D653" s="42">
        <v>4498838.82</v>
      </c>
      <c r="E653" s="42">
        <v>5565457.96</v>
      </c>
      <c r="F653" s="44">
        <v>3.83</v>
      </c>
      <c r="G653" s="21"/>
    </row>
    <row r="654" spans="1:7" ht="13" x14ac:dyDescent="0.15">
      <c r="A654" s="42">
        <v>653</v>
      </c>
      <c r="B654" s="42" t="s">
        <v>28883</v>
      </c>
      <c r="C654" s="42">
        <v>8720504.1099999994</v>
      </c>
      <c r="D654" s="42">
        <v>632756.03</v>
      </c>
      <c r="E654" s="42">
        <v>8087748.0800000001</v>
      </c>
      <c r="F654" s="44">
        <v>5.01</v>
      </c>
      <c r="G654" s="21"/>
    </row>
    <row r="655" spans="1:7" ht="13" x14ac:dyDescent="0.15">
      <c r="A655" s="42">
        <v>654</v>
      </c>
      <c r="B655" s="42" t="s">
        <v>28884</v>
      </c>
      <c r="C655" s="42">
        <v>10379241.52</v>
      </c>
      <c r="D655" s="42">
        <v>5949929.0999999996</v>
      </c>
      <c r="E655" s="42">
        <v>4429312.41</v>
      </c>
      <c r="F655" s="44">
        <v>3.55</v>
      </c>
      <c r="G655" s="21"/>
    </row>
    <row r="656" spans="1:7" ht="13" x14ac:dyDescent="0.15">
      <c r="A656" s="42">
        <v>655</v>
      </c>
      <c r="B656" s="42" t="s">
        <v>28885</v>
      </c>
      <c r="C656" s="42">
        <v>11909916.98</v>
      </c>
      <c r="D656" s="42">
        <v>5468575.21</v>
      </c>
      <c r="E656" s="42">
        <v>6441341.7800000003</v>
      </c>
      <c r="F656" s="44">
        <v>1.74</v>
      </c>
      <c r="G656" s="21"/>
    </row>
    <row r="657" spans="1:7" ht="13" x14ac:dyDescent="0.15">
      <c r="A657" s="42">
        <v>656</v>
      </c>
      <c r="B657" s="42" t="s">
        <v>28886</v>
      </c>
      <c r="C657" s="42">
        <v>8241404.3899999997</v>
      </c>
      <c r="D657" s="42">
        <v>3305523.45</v>
      </c>
      <c r="E657" s="42">
        <v>4935880.9400000004</v>
      </c>
      <c r="F657" s="44">
        <v>3.51</v>
      </c>
      <c r="G657" s="21"/>
    </row>
    <row r="658" spans="1:7" ht="13" x14ac:dyDescent="0.15">
      <c r="A658" s="42">
        <v>657</v>
      </c>
      <c r="B658" s="42" t="s">
        <v>28887</v>
      </c>
      <c r="C658" s="42">
        <v>7110958.2000000002</v>
      </c>
      <c r="D658" s="42">
        <v>2340753.46</v>
      </c>
      <c r="E658" s="42">
        <v>4770204.74</v>
      </c>
      <c r="F658" s="44">
        <v>2.4300000000000002</v>
      </c>
      <c r="G658" s="21"/>
    </row>
    <row r="659" spans="1:7" ht="13" x14ac:dyDescent="0.15">
      <c r="A659" s="42">
        <v>658</v>
      </c>
      <c r="B659" s="42" t="s">
        <v>28888</v>
      </c>
      <c r="C659" s="42">
        <v>7936183</v>
      </c>
      <c r="D659" s="42">
        <v>5253020.6100000003</v>
      </c>
      <c r="E659" s="42">
        <v>2683162.39</v>
      </c>
      <c r="F659" s="44">
        <v>3.25</v>
      </c>
      <c r="G659" s="21"/>
    </row>
    <row r="660" spans="1:7" ht="13" x14ac:dyDescent="0.15">
      <c r="A660" s="42">
        <v>659</v>
      </c>
      <c r="B660" s="42" t="s">
        <v>28889</v>
      </c>
      <c r="C660" s="42">
        <v>9732370.4900000002</v>
      </c>
      <c r="D660" s="42">
        <v>5236510.95</v>
      </c>
      <c r="E660" s="42">
        <v>4495859.54</v>
      </c>
      <c r="F660" s="44">
        <v>3.68</v>
      </c>
      <c r="G660" s="21"/>
    </row>
    <row r="661" spans="1:7" ht="13" x14ac:dyDescent="0.15">
      <c r="A661" s="42">
        <v>660</v>
      </c>
      <c r="B661" s="42" t="s">
        <v>28890</v>
      </c>
      <c r="C661" s="42">
        <v>9792270.9600000009</v>
      </c>
      <c r="D661" s="42">
        <v>4604323.58</v>
      </c>
      <c r="E661" s="42">
        <v>5187947.37</v>
      </c>
      <c r="F661" s="44">
        <v>3.36</v>
      </c>
      <c r="G661" s="21"/>
    </row>
    <row r="662" spans="1:7" ht="13" x14ac:dyDescent="0.15">
      <c r="A662" s="42">
        <v>661</v>
      </c>
      <c r="B662" s="42" t="s">
        <v>28891</v>
      </c>
      <c r="C662" s="42">
        <v>9976024.8900000006</v>
      </c>
      <c r="D662" s="42">
        <v>3236506.28</v>
      </c>
      <c r="E662" s="42">
        <v>6739518.6100000003</v>
      </c>
      <c r="F662" s="44">
        <v>2.35</v>
      </c>
      <c r="G662" s="21"/>
    </row>
    <row r="663" spans="1:7" ht="13" x14ac:dyDescent="0.15">
      <c r="A663" s="42">
        <v>662</v>
      </c>
      <c r="B663" s="42" t="s">
        <v>29232</v>
      </c>
      <c r="C663" s="42">
        <v>8749447.2899999991</v>
      </c>
      <c r="D663" s="42">
        <v>4245496.2</v>
      </c>
      <c r="E663" s="42">
        <v>4503951.09</v>
      </c>
      <c r="F663" s="44">
        <v>5.38</v>
      </c>
      <c r="G663" s="21"/>
    </row>
    <row r="664" spans="1:7" ht="13" x14ac:dyDescent="0.15">
      <c r="A664" s="42">
        <v>663</v>
      </c>
      <c r="B664" s="42" t="s">
        <v>28892</v>
      </c>
      <c r="C664" s="42">
        <v>8271015.6200000001</v>
      </c>
      <c r="D664" s="42">
        <v>4401346.58</v>
      </c>
      <c r="E664" s="42">
        <v>3869669.04</v>
      </c>
      <c r="F664" s="44">
        <v>5.24</v>
      </c>
      <c r="G664" s="21"/>
    </row>
    <row r="665" spans="1:7" ht="13" x14ac:dyDescent="0.15">
      <c r="A665" s="42">
        <v>664</v>
      </c>
      <c r="B665" s="42" t="s">
        <v>28893</v>
      </c>
      <c r="C665" s="42">
        <v>9542791.9299999997</v>
      </c>
      <c r="D665" s="42">
        <v>6013866.0499999998</v>
      </c>
      <c r="E665" s="42">
        <v>3528925.88</v>
      </c>
      <c r="F665" s="44">
        <v>6.28</v>
      </c>
      <c r="G665" s="21"/>
    </row>
    <row r="666" spans="1:7" ht="13" x14ac:dyDescent="0.15">
      <c r="A666" s="42">
        <v>665</v>
      </c>
      <c r="B666" s="42" t="s">
        <v>28894</v>
      </c>
      <c r="C666" s="42">
        <v>9043049.0999999996</v>
      </c>
      <c r="D666" s="42">
        <v>5763238.21</v>
      </c>
      <c r="E666" s="42">
        <v>3279810.89</v>
      </c>
      <c r="F666" s="44">
        <v>3.61</v>
      </c>
      <c r="G666" s="21"/>
    </row>
    <row r="667" spans="1:7" ht="13" x14ac:dyDescent="0.15">
      <c r="A667" s="42">
        <v>666</v>
      </c>
      <c r="B667" s="42" t="s">
        <v>28895</v>
      </c>
      <c r="C667" s="42">
        <v>11067223.02</v>
      </c>
      <c r="D667" s="42">
        <v>8007770.9299999997</v>
      </c>
      <c r="E667" s="42">
        <v>3059452.09</v>
      </c>
      <c r="F667" s="44">
        <v>4.3099999999999996</v>
      </c>
      <c r="G667" s="21"/>
    </row>
    <row r="668" spans="1:7" ht="13" x14ac:dyDescent="0.15">
      <c r="A668" s="42">
        <v>667</v>
      </c>
      <c r="B668" s="42" t="s">
        <v>28896</v>
      </c>
      <c r="C668" s="42">
        <v>8108369.9500000002</v>
      </c>
      <c r="D668" s="42">
        <v>6471604.2400000002</v>
      </c>
      <c r="E668" s="42">
        <v>1636765.71</v>
      </c>
      <c r="F668" s="44">
        <v>4.17</v>
      </c>
      <c r="G668" s="21"/>
    </row>
    <row r="669" spans="1:7" ht="13" x14ac:dyDescent="0.15">
      <c r="A669" s="42">
        <v>668</v>
      </c>
      <c r="B669" s="42" t="s">
        <v>28897</v>
      </c>
      <c r="C669" s="42">
        <v>9366415.5999999996</v>
      </c>
      <c r="D669" s="42">
        <v>3084696.74</v>
      </c>
      <c r="E669" s="42">
        <v>6281718.8600000003</v>
      </c>
      <c r="F669" s="44">
        <v>4.97</v>
      </c>
      <c r="G669" s="21"/>
    </row>
    <row r="670" spans="1:7" ht="13" x14ac:dyDescent="0.15">
      <c r="A670" s="42">
        <v>669</v>
      </c>
      <c r="B670" s="42" t="s">
        <v>28898</v>
      </c>
      <c r="C670" s="42">
        <v>5422082.6500000004</v>
      </c>
      <c r="D670" s="42">
        <v>4666039.6399999997</v>
      </c>
      <c r="E670" s="42">
        <v>756043.01</v>
      </c>
      <c r="F670" s="44">
        <v>2.7</v>
      </c>
      <c r="G670" s="21"/>
    </row>
    <row r="671" spans="1:7" ht="13" x14ac:dyDescent="0.15">
      <c r="A671" s="42">
        <v>670</v>
      </c>
      <c r="B671" s="42" t="s">
        <v>28899</v>
      </c>
      <c r="C671" s="42">
        <v>9116941.7100000009</v>
      </c>
      <c r="D671" s="42">
        <v>3747352.09</v>
      </c>
      <c r="E671" s="42">
        <v>5369589.6200000001</v>
      </c>
      <c r="F671" s="44">
        <v>4.42</v>
      </c>
      <c r="G671" s="21"/>
    </row>
    <row r="672" spans="1:7" ht="13" x14ac:dyDescent="0.15">
      <c r="A672" s="42">
        <v>671</v>
      </c>
      <c r="B672" s="42" t="s">
        <v>28900</v>
      </c>
      <c r="C672" s="42">
        <v>7307945.0700000003</v>
      </c>
      <c r="D672" s="42">
        <v>4408821.43</v>
      </c>
      <c r="E672" s="42">
        <v>2899123.64</v>
      </c>
      <c r="F672" s="44">
        <v>3.56</v>
      </c>
      <c r="G672" s="21"/>
    </row>
    <row r="673" spans="1:7" ht="13" x14ac:dyDescent="0.15">
      <c r="A673" s="42">
        <v>672</v>
      </c>
      <c r="B673" s="42" t="s">
        <v>28901</v>
      </c>
      <c r="C673" s="42">
        <v>10115274.02</v>
      </c>
      <c r="D673" s="42">
        <v>5731631.8899999997</v>
      </c>
      <c r="E673" s="42">
        <v>4383642.13</v>
      </c>
      <c r="F673" s="44">
        <v>4.7</v>
      </c>
      <c r="G673" s="21"/>
    </row>
    <row r="674" spans="1:7" ht="13" x14ac:dyDescent="0.15">
      <c r="A674" s="42">
        <v>673</v>
      </c>
      <c r="B674" s="42" t="s">
        <v>28902</v>
      </c>
      <c r="C674" s="42">
        <v>14732949.890000001</v>
      </c>
      <c r="D674" s="42">
        <v>6145134.04</v>
      </c>
      <c r="E674" s="42">
        <v>8587815.8499999996</v>
      </c>
      <c r="F674" s="44">
        <v>5.54</v>
      </c>
      <c r="G674" s="21"/>
    </row>
    <row r="675" spans="1:7" ht="13" x14ac:dyDescent="0.15">
      <c r="A675" s="42">
        <v>674</v>
      </c>
      <c r="B675" s="42" t="s">
        <v>28903</v>
      </c>
      <c r="C675" s="42">
        <v>7389235.9699999997</v>
      </c>
      <c r="D675" s="42">
        <v>4036130.49</v>
      </c>
      <c r="E675" s="42">
        <v>3353105.48</v>
      </c>
      <c r="F675" s="44">
        <v>2.61</v>
      </c>
      <c r="G675" s="21"/>
    </row>
    <row r="676" spans="1:7" ht="13" x14ac:dyDescent="0.15">
      <c r="A676" s="42">
        <v>675</v>
      </c>
      <c r="B676" s="42" t="s">
        <v>28904</v>
      </c>
      <c r="C676" s="42">
        <v>10036465.65</v>
      </c>
      <c r="D676" s="42">
        <v>3340144.06</v>
      </c>
      <c r="E676" s="42">
        <v>6696321.5899999999</v>
      </c>
      <c r="F676" s="44">
        <v>3.16</v>
      </c>
      <c r="G676" s="21"/>
    </row>
    <row r="677" spans="1:7" ht="13" x14ac:dyDescent="0.15">
      <c r="A677" s="42">
        <v>676</v>
      </c>
      <c r="B677" s="42" t="s">
        <v>28905</v>
      </c>
      <c r="C677" s="42">
        <v>8133036.7800000003</v>
      </c>
      <c r="D677" s="42">
        <v>3651825.71</v>
      </c>
      <c r="E677" s="42">
        <v>4481211.07</v>
      </c>
      <c r="F677" s="44">
        <v>3.62</v>
      </c>
      <c r="G677" s="21"/>
    </row>
    <row r="678" spans="1:7" ht="13" x14ac:dyDescent="0.15">
      <c r="A678" s="42">
        <v>677</v>
      </c>
      <c r="B678" s="42" t="s">
        <v>28906</v>
      </c>
      <c r="C678" s="42">
        <v>8887502.7599999998</v>
      </c>
      <c r="D678" s="42">
        <v>3895860.23</v>
      </c>
      <c r="E678" s="42">
        <v>4991642.54</v>
      </c>
      <c r="F678" s="44">
        <v>4.32</v>
      </c>
      <c r="G678" s="21"/>
    </row>
    <row r="679" spans="1:7" ht="13" x14ac:dyDescent="0.15">
      <c r="A679" s="42">
        <v>678</v>
      </c>
      <c r="B679" s="42" t="s">
        <v>28907</v>
      </c>
      <c r="C679" s="42">
        <v>9215507.9800000004</v>
      </c>
      <c r="D679" s="42">
        <v>4262906.04</v>
      </c>
      <c r="E679" s="42">
        <v>4952601.9400000004</v>
      </c>
      <c r="F679" s="44">
        <v>2.78</v>
      </c>
      <c r="G679" s="21"/>
    </row>
    <row r="680" spans="1:7" ht="13" x14ac:dyDescent="0.15">
      <c r="A680" s="42">
        <v>679</v>
      </c>
      <c r="B680" s="42" t="s">
        <v>3769</v>
      </c>
      <c r="C680" s="42">
        <v>8157191.0199999996</v>
      </c>
      <c r="D680" s="42">
        <v>4602535.09</v>
      </c>
      <c r="E680" s="42">
        <v>3554655.92</v>
      </c>
      <c r="F680" s="44">
        <v>2.97</v>
      </c>
      <c r="G680" s="21"/>
    </row>
    <row r="681" spans="1:7" ht="13" x14ac:dyDescent="0.15">
      <c r="A681" s="42">
        <v>680</v>
      </c>
      <c r="B681" s="42" t="s">
        <v>28908</v>
      </c>
      <c r="C681" s="42">
        <v>10253910.57</v>
      </c>
      <c r="D681" s="42">
        <v>7592416.5899999999</v>
      </c>
      <c r="E681" s="42">
        <v>2661493.98</v>
      </c>
      <c r="F681" s="44">
        <v>4.51</v>
      </c>
      <c r="G681" s="21"/>
    </row>
    <row r="682" spans="1:7" ht="13" x14ac:dyDescent="0.15">
      <c r="A682" s="42">
        <v>681</v>
      </c>
      <c r="B682" s="42" t="s">
        <v>28909</v>
      </c>
      <c r="C682" s="42">
        <v>9954470.6099999994</v>
      </c>
      <c r="D682" s="42">
        <v>2131505.5299999998</v>
      </c>
      <c r="E682" s="42">
        <v>7822965.0800000001</v>
      </c>
      <c r="F682" s="44">
        <v>4.26</v>
      </c>
      <c r="G682" s="21"/>
    </row>
    <row r="683" spans="1:7" ht="13" x14ac:dyDescent="0.15">
      <c r="A683" s="42">
        <v>682</v>
      </c>
      <c r="B683" s="42" t="s">
        <v>28910</v>
      </c>
      <c r="C683" s="42">
        <v>4944082.71</v>
      </c>
      <c r="D683" s="42">
        <v>3254899.25</v>
      </c>
      <c r="E683" s="42">
        <v>1689183.46</v>
      </c>
      <c r="F683" s="44">
        <v>3.52</v>
      </c>
      <c r="G683" s="21"/>
    </row>
    <row r="684" spans="1:7" ht="13" x14ac:dyDescent="0.15">
      <c r="A684" s="42">
        <v>683</v>
      </c>
      <c r="B684" s="42" t="s">
        <v>28911</v>
      </c>
      <c r="C684" s="42">
        <v>9735773.1199999992</v>
      </c>
      <c r="D684" s="42">
        <v>3262227.2</v>
      </c>
      <c r="E684" s="42">
        <v>6473545.9100000001</v>
      </c>
      <c r="F684" s="44">
        <v>4.82</v>
      </c>
      <c r="G684" s="21"/>
    </row>
    <row r="685" spans="1:7" ht="13" x14ac:dyDescent="0.15">
      <c r="A685" s="42">
        <v>684</v>
      </c>
      <c r="B685" s="42" t="s">
        <v>28912</v>
      </c>
      <c r="C685" s="42">
        <v>10999283.380000001</v>
      </c>
      <c r="D685" s="42">
        <v>3786778.64</v>
      </c>
      <c r="E685" s="42">
        <v>7212504.7300000004</v>
      </c>
      <c r="F685" s="44">
        <v>3.29</v>
      </c>
      <c r="G685" s="21"/>
    </row>
    <row r="686" spans="1:7" ht="13" x14ac:dyDescent="0.15">
      <c r="A686" s="42">
        <v>685</v>
      </c>
      <c r="B686" s="42" t="s">
        <v>28913</v>
      </c>
      <c r="C686" s="42">
        <v>7923323.8600000003</v>
      </c>
      <c r="D686" s="42">
        <v>2717232.93</v>
      </c>
      <c r="E686" s="42">
        <v>5206090.93</v>
      </c>
      <c r="F686" s="44">
        <v>4.8499999999999996</v>
      </c>
      <c r="G686" s="21"/>
    </row>
    <row r="687" spans="1:7" ht="13" x14ac:dyDescent="0.15">
      <c r="A687" s="42">
        <v>686</v>
      </c>
      <c r="B687" s="42" t="s">
        <v>28914</v>
      </c>
      <c r="C687" s="42">
        <v>11973936.960000001</v>
      </c>
      <c r="D687" s="42">
        <v>7655546.96</v>
      </c>
      <c r="E687" s="42">
        <v>4318390</v>
      </c>
      <c r="F687" s="44">
        <v>3.61</v>
      </c>
      <c r="G687" s="21"/>
    </row>
    <row r="688" spans="1:7" ht="13" x14ac:dyDescent="0.15">
      <c r="A688" s="42">
        <v>687</v>
      </c>
      <c r="B688" s="42" t="s">
        <v>28915</v>
      </c>
      <c r="C688" s="42">
        <v>6574545.8099999996</v>
      </c>
      <c r="D688" s="42">
        <v>4649376.29</v>
      </c>
      <c r="E688" s="42">
        <v>1925169.51</v>
      </c>
      <c r="F688" s="44">
        <v>4.3899999999999997</v>
      </c>
      <c r="G688" s="21"/>
    </row>
    <row r="689" spans="1:7" ht="13" x14ac:dyDescent="0.15">
      <c r="A689" s="42">
        <v>688</v>
      </c>
      <c r="B689" s="42" t="s">
        <v>28916</v>
      </c>
      <c r="C689" s="42">
        <v>9214597.9800000004</v>
      </c>
      <c r="D689" s="42">
        <v>5744504.3799999999</v>
      </c>
      <c r="E689" s="42">
        <v>3470093.6</v>
      </c>
      <c r="F689" s="44">
        <v>4.4400000000000004</v>
      </c>
      <c r="G689" s="21"/>
    </row>
    <row r="690" spans="1:7" ht="13" x14ac:dyDescent="0.15">
      <c r="A690" s="42">
        <v>689</v>
      </c>
      <c r="B690" s="42" t="s">
        <v>28917</v>
      </c>
      <c r="C690" s="42">
        <v>10292359.16</v>
      </c>
      <c r="D690" s="42">
        <v>4415566.33</v>
      </c>
      <c r="E690" s="42">
        <v>5876792.8300000001</v>
      </c>
      <c r="F690" s="44">
        <v>3.71</v>
      </c>
      <c r="G690" s="21"/>
    </row>
    <row r="691" spans="1:7" ht="13" x14ac:dyDescent="0.15">
      <c r="A691" s="42">
        <v>690</v>
      </c>
      <c r="B691" s="42" t="s">
        <v>28918</v>
      </c>
      <c r="C691" s="42">
        <v>8727308.1300000008</v>
      </c>
      <c r="D691" s="42">
        <v>6270509.1299999999</v>
      </c>
      <c r="E691" s="42">
        <v>2456799</v>
      </c>
      <c r="F691" s="44">
        <v>2.89</v>
      </c>
      <c r="G691" s="21"/>
    </row>
    <row r="692" spans="1:7" ht="13" x14ac:dyDescent="0.15">
      <c r="A692" s="42">
        <v>691</v>
      </c>
      <c r="B692" s="42" t="s">
        <v>28919</v>
      </c>
      <c r="C692" s="42">
        <v>10236792.52</v>
      </c>
      <c r="D692" s="42">
        <v>1117573.93</v>
      </c>
      <c r="E692" s="42">
        <v>9119218.5899999999</v>
      </c>
      <c r="F692" s="44">
        <v>3.16</v>
      </c>
      <c r="G692" s="21"/>
    </row>
    <row r="693" spans="1:7" ht="13" x14ac:dyDescent="0.15">
      <c r="A693" s="42">
        <v>692</v>
      </c>
      <c r="B693" s="42" t="s">
        <v>28920</v>
      </c>
      <c r="C693" s="42">
        <v>7859827.6500000004</v>
      </c>
      <c r="D693" s="42">
        <v>2990441.62</v>
      </c>
      <c r="E693" s="42">
        <v>4869386.03</v>
      </c>
      <c r="F693" s="44">
        <v>3.31</v>
      </c>
      <c r="G693" s="21"/>
    </row>
    <row r="694" spans="1:7" ht="13" x14ac:dyDescent="0.15">
      <c r="A694" s="42">
        <v>693</v>
      </c>
      <c r="B694" s="42" t="s">
        <v>28921</v>
      </c>
      <c r="C694" s="42">
        <v>7950946.5499999998</v>
      </c>
      <c r="D694" s="42">
        <v>879524.68</v>
      </c>
      <c r="E694" s="42">
        <v>7071421.8700000001</v>
      </c>
      <c r="F694" s="44">
        <v>5.3</v>
      </c>
      <c r="G694" s="21"/>
    </row>
    <row r="695" spans="1:7" ht="13" x14ac:dyDescent="0.15">
      <c r="A695" s="42">
        <v>694</v>
      </c>
      <c r="B695" s="42" t="s">
        <v>28922</v>
      </c>
      <c r="C695" s="42">
        <v>6397853.2800000003</v>
      </c>
      <c r="D695" s="42">
        <v>3516130.77</v>
      </c>
      <c r="E695" s="42">
        <v>2881722.51</v>
      </c>
      <c r="F695" s="44">
        <v>3.56</v>
      </c>
      <c r="G695" s="21"/>
    </row>
    <row r="696" spans="1:7" ht="13" x14ac:dyDescent="0.15">
      <c r="A696" s="42">
        <v>695</v>
      </c>
      <c r="B696" s="42" t="s">
        <v>28923</v>
      </c>
      <c r="C696" s="42">
        <v>9144081.9600000009</v>
      </c>
      <c r="D696" s="42">
        <v>1110198.78</v>
      </c>
      <c r="E696" s="42">
        <v>8033883.1799999997</v>
      </c>
      <c r="F696" s="44">
        <v>4.32</v>
      </c>
      <c r="G696" s="21"/>
    </row>
    <row r="697" spans="1:7" ht="13" x14ac:dyDescent="0.15">
      <c r="A697" s="42">
        <v>696</v>
      </c>
      <c r="B697" s="42" t="s">
        <v>28924</v>
      </c>
      <c r="C697" s="42">
        <v>11282386.35</v>
      </c>
      <c r="D697" s="42">
        <v>4321511.6399999997</v>
      </c>
      <c r="E697" s="42">
        <v>6960874.71</v>
      </c>
      <c r="F697" s="44">
        <v>5.04</v>
      </c>
      <c r="G697" s="21"/>
    </row>
    <row r="698" spans="1:7" ht="13" x14ac:dyDescent="0.15">
      <c r="A698" s="42">
        <v>697</v>
      </c>
      <c r="B698" s="42" t="s">
        <v>28925</v>
      </c>
      <c r="C698" s="42">
        <v>9187955.8900000006</v>
      </c>
      <c r="D698" s="42">
        <v>4123466</v>
      </c>
      <c r="E698" s="42">
        <v>5064489.8899999997</v>
      </c>
      <c r="F698" s="44">
        <v>4.34</v>
      </c>
      <c r="G698" s="21"/>
    </row>
    <row r="699" spans="1:7" ht="13" x14ac:dyDescent="0.15">
      <c r="A699" s="42">
        <v>698</v>
      </c>
      <c r="B699" s="42" t="s">
        <v>28926</v>
      </c>
      <c r="C699" s="42">
        <v>10299827.07</v>
      </c>
      <c r="D699" s="42">
        <v>187654.54</v>
      </c>
      <c r="E699" s="42">
        <v>10112172.529999999</v>
      </c>
      <c r="F699" s="44">
        <v>5.36</v>
      </c>
      <c r="G699" s="21"/>
    </row>
    <row r="700" spans="1:7" ht="13" x14ac:dyDescent="0.15">
      <c r="A700" s="42">
        <v>699</v>
      </c>
      <c r="B700" s="42" t="s">
        <v>28927</v>
      </c>
      <c r="C700" s="42">
        <v>12232950.550000001</v>
      </c>
      <c r="D700" s="42">
        <v>6605488.2699999996</v>
      </c>
      <c r="E700" s="42">
        <v>5627462.2699999996</v>
      </c>
      <c r="F700" s="44">
        <v>4.67</v>
      </c>
      <c r="G700" s="21"/>
    </row>
    <row r="701" spans="1:7" ht="13" x14ac:dyDescent="0.15">
      <c r="A701" s="42">
        <v>700</v>
      </c>
      <c r="B701" s="42" t="s">
        <v>28928</v>
      </c>
      <c r="C701" s="42">
        <v>8186375.7999999998</v>
      </c>
      <c r="D701" s="42">
        <v>4638213.3600000003</v>
      </c>
      <c r="E701" s="42">
        <v>3548162.43</v>
      </c>
      <c r="F701" s="44">
        <v>2.68</v>
      </c>
      <c r="G701" s="21"/>
    </row>
    <row r="702" spans="1:7" ht="13" x14ac:dyDescent="0.15">
      <c r="A702" s="42">
        <v>701</v>
      </c>
      <c r="B702" s="42" t="s">
        <v>28929</v>
      </c>
      <c r="C702" s="42">
        <v>9015237.6600000001</v>
      </c>
      <c r="D702" s="42">
        <v>3042567.5</v>
      </c>
      <c r="E702" s="42">
        <v>5972670.1600000001</v>
      </c>
      <c r="F702" s="44">
        <v>2.08</v>
      </c>
      <c r="G702" s="21"/>
    </row>
    <row r="703" spans="1:7" ht="13" x14ac:dyDescent="0.15">
      <c r="A703" s="42">
        <v>702</v>
      </c>
      <c r="B703" s="42" t="s">
        <v>28930</v>
      </c>
      <c r="C703" s="42">
        <v>6241038.71</v>
      </c>
      <c r="D703" s="42">
        <v>3899068.19</v>
      </c>
      <c r="E703" s="42">
        <v>2341970.52</v>
      </c>
      <c r="F703" s="44">
        <v>5.16</v>
      </c>
      <c r="G703" s="21"/>
    </row>
    <row r="704" spans="1:7" ht="13" x14ac:dyDescent="0.15">
      <c r="A704" s="42">
        <v>703</v>
      </c>
      <c r="B704" s="42" t="s">
        <v>28931</v>
      </c>
      <c r="C704" s="42">
        <v>11210858.029999999</v>
      </c>
      <c r="D704" s="42">
        <v>4323160.29</v>
      </c>
      <c r="E704" s="42">
        <v>6887697.7400000002</v>
      </c>
      <c r="F704" s="44">
        <v>4.8600000000000003</v>
      </c>
      <c r="G704" s="21"/>
    </row>
    <row r="705" spans="1:7" ht="13" x14ac:dyDescent="0.15">
      <c r="A705" s="42">
        <v>704</v>
      </c>
      <c r="B705" s="42" t="s">
        <v>28932</v>
      </c>
      <c r="C705" s="42">
        <v>3487834.99</v>
      </c>
      <c r="D705" s="42">
        <v>1638707.44</v>
      </c>
      <c r="E705" s="42">
        <v>1849127.55</v>
      </c>
      <c r="F705" s="44">
        <v>2.72</v>
      </c>
      <c r="G705" s="21"/>
    </row>
    <row r="706" spans="1:7" ht="13" x14ac:dyDescent="0.15">
      <c r="A706" s="42">
        <v>705</v>
      </c>
      <c r="B706" s="42" t="s">
        <v>28933</v>
      </c>
      <c r="C706" s="42">
        <v>9662083</v>
      </c>
      <c r="D706" s="42">
        <v>5823472.1699999999</v>
      </c>
      <c r="E706" s="42">
        <v>3838610.83</v>
      </c>
      <c r="F706" s="44">
        <v>2.67</v>
      </c>
      <c r="G706" s="21"/>
    </row>
    <row r="707" spans="1:7" ht="13" x14ac:dyDescent="0.15">
      <c r="A707" s="42">
        <v>706</v>
      </c>
      <c r="B707" s="42" t="s">
        <v>28934</v>
      </c>
      <c r="C707" s="42">
        <v>10878578.460000001</v>
      </c>
      <c r="D707" s="42">
        <v>4515112.29</v>
      </c>
      <c r="E707" s="42">
        <v>6363466.1699999999</v>
      </c>
      <c r="F707" s="44">
        <v>4.41</v>
      </c>
      <c r="G707" s="21"/>
    </row>
    <row r="708" spans="1:7" ht="13" x14ac:dyDescent="0.15">
      <c r="A708" s="42">
        <v>707</v>
      </c>
      <c r="B708" s="42" t="s">
        <v>28935</v>
      </c>
      <c r="C708" s="42">
        <v>4885117.4400000004</v>
      </c>
      <c r="D708" s="42">
        <v>2127870.7400000002</v>
      </c>
      <c r="E708" s="42">
        <v>2757246.7</v>
      </c>
      <c r="F708" s="44">
        <v>4.2300000000000004</v>
      </c>
      <c r="G708" s="21"/>
    </row>
    <row r="709" spans="1:7" ht="13" x14ac:dyDescent="0.15">
      <c r="A709" s="42">
        <v>708</v>
      </c>
      <c r="B709" s="42" t="s">
        <v>28936</v>
      </c>
      <c r="C709" s="42">
        <v>11188123.109999999</v>
      </c>
      <c r="D709" s="42">
        <v>1955490.48</v>
      </c>
      <c r="E709" s="42">
        <v>9232632.6300000008</v>
      </c>
      <c r="F709" s="44">
        <v>2.75</v>
      </c>
      <c r="G709" s="21"/>
    </row>
    <row r="710" spans="1:7" ht="13" x14ac:dyDescent="0.15">
      <c r="A710" s="42">
        <v>709</v>
      </c>
      <c r="B710" s="42" t="s">
        <v>28937</v>
      </c>
      <c r="C710" s="42">
        <v>11000642.42</v>
      </c>
      <c r="D710" s="42">
        <v>1347472.04</v>
      </c>
      <c r="E710" s="42">
        <v>9653170.3699999992</v>
      </c>
      <c r="F710" s="44">
        <v>3.25</v>
      </c>
      <c r="G710" s="21"/>
    </row>
    <row r="711" spans="1:7" ht="13" x14ac:dyDescent="0.15">
      <c r="A711" s="42">
        <v>710</v>
      </c>
      <c r="B711" s="42" t="s">
        <v>28938</v>
      </c>
      <c r="C711" s="42">
        <v>9768948.2400000002</v>
      </c>
      <c r="D711" s="42">
        <v>4380184.2699999996</v>
      </c>
      <c r="E711" s="42">
        <v>5388763.9699999997</v>
      </c>
      <c r="F711" s="44">
        <v>3.48</v>
      </c>
      <c r="G711" s="21"/>
    </row>
    <row r="712" spans="1:7" ht="13" x14ac:dyDescent="0.15">
      <c r="A712" s="42">
        <v>711</v>
      </c>
      <c r="B712" s="42" t="s">
        <v>28939</v>
      </c>
      <c r="C712" s="42">
        <v>4679889.9800000004</v>
      </c>
      <c r="D712" s="42">
        <v>6902638.9900000002</v>
      </c>
      <c r="E712" s="42">
        <v>-2222749.0099999998</v>
      </c>
      <c r="F712" s="44">
        <v>3.55</v>
      </c>
      <c r="G712" s="21"/>
    </row>
    <row r="713" spans="1:7" ht="13" x14ac:dyDescent="0.15">
      <c r="A713" s="42">
        <v>712</v>
      </c>
      <c r="B713" s="42" t="s">
        <v>28940</v>
      </c>
      <c r="C713" s="42">
        <v>12046981.74</v>
      </c>
      <c r="D713" s="42">
        <v>4672033.63</v>
      </c>
      <c r="E713" s="42">
        <v>7374948.1100000003</v>
      </c>
      <c r="F713" s="44">
        <v>3.82</v>
      </c>
      <c r="G713" s="21"/>
    </row>
    <row r="714" spans="1:7" ht="13" x14ac:dyDescent="0.15">
      <c r="A714" s="42">
        <v>713</v>
      </c>
      <c r="B714" s="42" t="s">
        <v>28941</v>
      </c>
      <c r="C714" s="42">
        <v>6801628.7400000002</v>
      </c>
      <c r="D714" s="42">
        <v>2239823.35</v>
      </c>
      <c r="E714" s="42">
        <v>4561805.3899999997</v>
      </c>
      <c r="F714" s="44">
        <v>4.8499999999999996</v>
      </c>
      <c r="G714" s="21"/>
    </row>
    <row r="715" spans="1:7" ht="13" x14ac:dyDescent="0.15">
      <c r="A715" s="42">
        <v>714</v>
      </c>
      <c r="B715" s="42" t="s">
        <v>28942</v>
      </c>
      <c r="C715" s="42">
        <v>10848452.66</v>
      </c>
      <c r="D715" s="42">
        <v>5506035.71</v>
      </c>
      <c r="E715" s="42">
        <v>5342416.95</v>
      </c>
      <c r="F715" s="44">
        <v>2.79</v>
      </c>
      <c r="G715" s="21"/>
    </row>
    <row r="716" spans="1:7" ht="13" x14ac:dyDescent="0.15">
      <c r="A716" s="42">
        <v>715</v>
      </c>
      <c r="B716" s="42" t="s">
        <v>28943</v>
      </c>
      <c r="C716" s="42">
        <v>7376103.3200000003</v>
      </c>
      <c r="D716" s="42">
        <v>4446638.5199999996</v>
      </c>
      <c r="E716" s="42">
        <v>2929464.79</v>
      </c>
      <c r="F716" s="44">
        <v>4.16</v>
      </c>
      <c r="G716" s="21"/>
    </row>
    <row r="717" spans="1:7" ht="13" x14ac:dyDescent="0.15">
      <c r="A717" s="42">
        <v>716</v>
      </c>
      <c r="B717" s="42" t="s">
        <v>28944</v>
      </c>
      <c r="C717" s="42">
        <v>11337320.640000001</v>
      </c>
      <c r="D717" s="42">
        <v>6350095.7199999997</v>
      </c>
      <c r="E717" s="42">
        <v>4987224.93</v>
      </c>
      <c r="F717" s="44">
        <v>3.86</v>
      </c>
      <c r="G717" s="21"/>
    </row>
    <row r="718" spans="1:7" ht="13" x14ac:dyDescent="0.15">
      <c r="A718" s="42">
        <v>717</v>
      </c>
      <c r="B718" s="42" t="s">
        <v>28945</v>
      </c>
      <c r="C718" s="42">
        <v>7048953.7599999998</v>
      </c>
      <c r="D718" s="42">
        <v>570976.04</v>
      </c>
      <c r="E718" s="42">
        <v>6477977.71</v>
      </c>
      <c r="F718" s="44">
        <v>4.22</v>
      </c>
      <c r="G718" s="21"/>
    </row>
    <row r="719" spans="1:7" ht="13" x14ac:dyDescent="0.15">
      <c r="A719" s="42">
        <v>718</v>
      </c>
      <c r="B719" s="42" t="s">
        <v>28946</v>
      </c>
      <c r="C719" s="42">
        <v>8047541.4500000002</v>
      </c>
      <c r="D719" s="42">
        <v>4402984.28</v>
      </c>
      <c r="E719" s="42">
        <v>3644557.17</v>
      </c>
      <c r="F719" s="44">
        <v>4.8499999999999996</v>
      </c>
      <c r="G719" s="21"/>
    </row>
    <row r="720" spans="1:7" ht="13" x14ac:dyDescent="0.15">
      <c r="A720" s="42">
        <v>719</v>
      </c>
      <c r="B720" s="42" t="s">
        <v>28947</v>
      </c>
      <c r="C720" s="42">
        <v>9969792.9800000004</v>
      </c>
      <c r="D720" s="42">
        <v>3572741.89</v>
      </c>
      <c r="E720" s="42">
        <v>6397051.0899999999</v>
      </c>
      <c r="F720" s="44">
        <v>4.7</v>
      </c>
      <c r="G720" s="21"/>
    </row>
    <row r="721" spans="1:7" ht="13" x14ac:dyDescent="0.15">
      <c r="A721" s="42">
        <v>720</v>
      </c>
      <c r="B721" s="42" t="s">
        <v>28948</v>
      </c>
      <c r="C721" s="42">
        <v>7205546.7800000003</v>
      </c>
      <c r="D721" s="42">
        <v>4861974.63</v>
      </c>
      <c r="E721" s="42">
        <v>2343572.16</v>
      </c>
      <c r="F721" s="44">
        <v>5.0599999999999996</v>
      </c>
      <c r="G721" s="21"/>
    </row>
    <row r="722" spans="1:7" ht="13" x14ac:dyDescent="0.15">
      <c r="A722" s="42">
        <v>721</v>
      </c>
      <c r="B722" s="42" t="s">
        <v>28949</v>
      </c>
      <c r="C722" s="42">
        <v>5042351.97</v>
      </c>
      <c r="D722" s="42">
        <v>7184605.3899999997</v>
      </c>
      <c r="E722" s="42">
        <v>-2142253.42</v>
      </c>
      <c r="F722" s="44">
        <v>5.25</v>
      </c>
      <c r="G722" s="21"/>
    </row>
    <row r="723" spans="1:7" ht="13" x14ac:dyDescent="0.15">
      <c r="A723" s="42">
        <v>722</v>
      </c>
      <c r="B723" s="42" t="s">
        <v>28950</v>
      </c>
      <c r="C723" s="42">
        <v>7989604.3700000001</v>
      </c>
      <c r="D723" s="42">
        <v>1486139.57</v>
      </c>
      <c r="E723" s="42">
        <v>6503464.7999999998</v>
      </c>
      <c r="F723" s="44">
        <v>4.1500000000000004</v>
      </c>
      <c r="G723" s="21"/>
    </row>
    <row r="724" spans="1:7" ht="13" x14ac:dyDescent="0.15">
      <c r="A724" s="42">
        <v>723</v>
      </c>
      <c r="B724" s="42" t="s">
        <v>28951</v>
      </c>
      <c r="C724" s="42">
        <v>10108404.640000001</v>
      </c>
      <c r="D724" s="42">
        <v>2813781.3</v>
      </c>
      <c r="E724" s="42">
        <v>7294623.3499999996</v>
      </c>
      <c r="F724" s="44">
        <v>3.97</v>
      </c>
      <c r="G724" s="21"/>
    </row>
    <row r="725" spans="1:7" ht="13" x14ac:dyDescent="0.15">
      <c r="A725" s="42">
        <v>724</v>
      </c>
      <c r="B725" s="42" t="s">
        <v>28952</v>
      </c>
      <c r="C725" s="42">
        <v>10104143.199999999</v>
      </c>
      <c r="D725" s="42">
        <v>4177863.52</v>
      </c>
      <c r="E725" s="42">
        <v>5926279.6799999997</v>
      </c>
      <c r="F725" s="44">
        <v>4.25</v>
      </c>
      <c r="G725" s="21"/>
    </row>
    <row r="726" spans="1:7" ht="13" x14ac:dyDescent="0.15">
      <c r="A726" s="42">
        <v>725</v>
      </c>
      <c r="B726" s="42" t="s">
        <v>28953</v>
      </c>
      <c r="C726" s="42">
        <v>9524048.5500000007</v>
      </c>
      <c r="D726" s="42">
        <v>7954887.5199999996</v>
      </c>
      <c r="E726" s="42">
        <v>1569161.03</v>
      </c>
      <c r="F726" s="44">
        <v>4.47</v>
      </c>
      <c r="G726" s="21"/>
    </row>
    <row r="727" spans="1:7" ht="13" x14ac:dyDescent="0.15">
      <c r="A727" s="42">
        <v>726</v>
      </c>
      <c r="B727" s="42" t="s">
        <v>28954</v>
      </c>
      <c r="C727" s="42">
        <v>13569436.57</v>
      </c>
      <c r="D727" s="42">
        <v>6803825.6799999997</v>
      </c>
      <c r="E727" s="42">
        <v>6765610.8899999997</v>
      </c>
      <c r="F727" s="44">
        <v>3.29</v>
      </c>
      <c r="G727" s="21"/>
    </row>
    <row r="728" spans="1:7" ht="13" x14ac:dyDescent="0.15">
      <c r="A728" s="42">
        <v>727</v>
      </c>
      <c r="B728" s="42" t="s">
        <v>28955</v>
      </c>
      <c r="C728" s="42">
        <v>6980427.7400000002</v>
      </c>
      <c r="D728" s="42">
        <v>3436713.1</v>
      </c>
      <c r="E728" s="42">
        <v>3543714.64</v>
      </c>
      <c r="F728" s="44">
        <v>3.66</v>
      </c>
      <c r="G728" s="21"/>
    </row>
    <row r="729" spans="1:7" ht="13" x14ac:dyDescent="0.15">
      <c r="A729" s="42">
        <v>728</v>
      </c>
      <c r="B729" s="42" t="s">
        <v>28956</v>
      </c>
      <c r="C729" s="42">
        <v>8827387.2300000004</v>
      </c>
      <c r="D729" s="42">
        <v>2975434.04</v>
      </c>
      <c r="E729" s="42">
        <v>5851953.1900000004</v>
      </c>
      <c r="F729" s="44">
        <v>3.69</v>
      </c>
      <c r="G729" s="21"/>
    </row>
    <row r="730" spans="1:7" ht="13" x14ac:dyDescent="0.15">
      <c r="A730" s="42">
        <v>729</v>
      </c>
      <c r="B730" s="42" t="s">
        <v>28957</v>
      </c>
      <c r="C730" s="42">
        <v>9724729.5700000003</v>
      </c>
      <c r="D730" s="42">
        <v>7712295.8700000001</v>
      </c>
      <c r="E730" s="42">
        <v>2012433.7</v>
      </c>
      <c r="F730" s="44">
        <v>4.4000000000000004</v>
      </c>
      <c r="G730" s="21"/>
    </row>
    <row r="731" spans="1:7" ht="13" x14ac:dyDescent="0.15">
      <c r="A731" s="42">
        <v>730</v>
      </c>
      <c r="B731" s="42" t="s">
        <v>28958</v>
      </c>
      <c r="C731" s="42">
        <v>6682551.0300000003</v>
      </c>
      <c r="D731" s="42">
        <v>2457209.09</v>
      </c>
      <c r="E731" s="42">
        <v>4225341.9400000004</v>
      </c>
      <c r="F731" s="44">
        <v>4.9400000000000004</v>
      </c>
      <c r="G731" s="21"/>
    </row>
    <row r="732" spans="1:7" ht="13" x14ac:dyDescent="0.15">
      <c r="A732" s="42">
        <v>731</v>
      </c>
      <c r="B732" s="42" t="s">
        <v>28959</v>
      </c>
      <c r="C732" s="42">
        <v>9790903.4499999993</v>
      </c>
      <c r="D732" s="42">
        <v>4364350.5</v>
      </c>
      <c r="E732" s="42">
        <v>5426552.9500000002</v>
      </c>
      <c r="F732" s="44">
        <v>5.49</v>
      </c>
      <c r="G732" s="21"/>
    </row>
    <row r="733" spans="1:7" ht="13" x14ac:dyDescent="0.15">
      <c r="A733" s="42">
        <v>732</v>
      </c>
      <c r="B733" s="42" t="s">
        <v>28960</v>
      </c>
      <c r="C733" s="42">
        <v>7840238.5</v>
      </c>
      <c r="D733" s="42">
        <v>3348650.16</v>
      </c>
      <c r="E733" s="42">
        <v>4491588.34</v>
      </c>
      <c r="F733" s="44">
        <v>3.54</v>
      </c>
      <c r="G733" s="21"/>
    </row>
    <row r="734" spans="1:7" ht="13" x14ac:dyDescent="0.15">
      <c r="A734" s="42">
        <v>733</v>
      </c>
      <c r="B734" s="42" t="s">
        <v>28961</v>
      </c>
      <c r="C734" s="42">
        <v>7514080.3099999996</v>
      </c>
      <c r="D734" s="42">
        <v>3355095.22</v>
      </c>
      <c r="E734" s="42">
        <v>4158985.09</v>
      </c>
      <c r="F734" s="44">
        <v>4.67</v>
      </c>
      <c r="G734" s="21"/>
    </row>
    <row r="735" spans="1:7" ht="13" x14ac:dyDescent="0.15">
      <c r="A735" s="42">
        <v>734</v>
      </c>
      <c r="B735" s="42" t="s">
        <v>28962</v>
      </c>
      <c r="C735" s="42">
        <v>11927694.449999999</v>
      </c>
      <c r="D735" s="42">
        <v>3541736.48</v>
      </c>
      <c r="E735" s="42">
        <v>8385957.96</v>
      </c>
      <c r="F735" s="44">
        <v>3.58</v>
      </c>
      <c r="G735" s="21"/>
    </row>
    <row r="736" spans="1:7" ht="13" x14ac:dyDescent="0.15">
      <c r="A736" s="42">
        <v>735</v>
      </c>
      <c r="B736" s="42" t="s">
        <v>28963</v>
      </c>
      <c r="C736" s="42">
        <v>6892920.75</v>
      </c>
      <c r="D736" s="42">
        <v>367677.18</v>
      </c>
      <c r="E736" s="42">
        <v>6525243.5700000003</v>
      </c>
      <c r="F736" s="44">
        <v>4.57</v>
      </c>
      <c r="G736" s="21"/>
    </row>
    <row r="737" spans="1:7" ht="13" x14ac:dyDescent="0.15">
      <c r="A737" s="42">
        <v>736</v>
      </c>
      <c r="B737" s="42" t="s">
        <v>28964</v>
      </c>
      <c r="C737" s="42">
        <v>9658548.3800000008</v>
      </c>
      <c r="D737" s="42">
        <v>4762160.92</v>
      </c>
      <c r="E737" s="42">
        <v>4896387.45</v>
      </c>
      <c r="F737" s="44">
        <v>2.79</v>
      </c>
      <c r="G737" s="21"/>
    </row>
    <row r="738" spans="1:7" ht="13" x14ac:dyDescent="0.15">
      <c r="A738" s="42">
        <v>737</v>
      </c>
      <c r="B738" s="42" t="s">
        <v>28965</v>
      </c>
      <c r="C738" s="42">
        <v>10146901.99</v>
      </c>
      <c r="D738" s="42">
        <v>3207273.24</v>
      </c>
      <c r="E738" s="42">
        <v>6939628.7599999998</v>
      </c>
      <c r="F738" s="44">
        <v>3.07</v>
      </c>
      <c r="G738" s="21"/>
    </row>
    <row r="739" spans="1:7" ht="13" x14ac:dyDescent="0.15">
      <c r="A739" s="42">
        <v>738</v>
      </c>
      <c r="B739" s="42" t="s">
        <v>28966</v>
      </c>
      <c r="C739" s="42">
        <v>7247815.1699999999</v>
      </c>
      <c r="D739" s="42">
        <v>4859317.8499999996</v>
      </c>
      <c r="E739" s="42">
        <v>2388497.3199999998</v>
      </c>
      <c r="F739" s="44">
        <v>4.72</v>
      </c>
      <c r="G739" s="21"/>
    </row>
    <row r="740" spans="1:7" ht="13" x14ac:dyDescent="0.15">
      <c r="A740" s="42">
        <v>739</v>
      </c>
      <c r="B740" s="42" t="s">
        <v>28967</v>
      </c>
      <c r="C740" s="42">
        <v>7016449.0700000003</v>
      </c>
      <c r="D740" s="42">
        <v>1572577.15</v>
      </c>
      <c r="E740" s="42">
        <v>5443871.9199999999</v>
      </c>
      <c r="F740" s="44">
        <v>4.3099999999999996</v>
      </c>
      <c r="G740" s="21"/>
    </row>
    <row r="741" spans="1:7" ht="13" x14ac:dyDescent="0.15">
      <c r="A741" s="42">
        <v>740</v>
      </c>
      <c r="B741" s="42" t="s">
        <v>28968</v>
      </c>
      <c r="C741" s="42">
        <v>11620304.15</v>
      </c>
      <c r="D741" s="42">
        <v>6624312.5499999998</v>
      </c>
      <c r="E741" s="42">
        <v>4995991.5999999996</v>
      </c>
      <c r="F741" s="44">
        <v>4.97</v>
      </c>
      <c r="G741" s="21"/>
    </row>
    <row r="742" spans="1:7" ht="13" x14ac:dyDescent="0.15">
      <c r="A742" s="42">
        <v>741</v>
      </c>
      <c r="B742" s="42" t="s">
        <v>28969</v>
      </c>
      <c r="C742" s="42">
        <v>9044669.1500000004</v>
      </c>
      <c r="D742" s="42">
        <v>3454626.65</v>
      </c>
      <c r="E742" s="42">
        <v>5590042.5</v>
      </c>
      <c r="F742" s="44">
        <v>5.54</v>
      </c>
      <c r="G742" s="21"/>
    </row>
    <row r="743" spans="1:7" ht="13" x14ac:dyDescent="0.15">
      <c r="A743" s="42">
        <v>742</v>
      </c>
      <c r="B743" s="42" t="s">
        <v>28970</v>
      </c>
      <c r="C743" s="42">
        <v>8369263.0999999996</v>
      </c>
      <c r="D743" s="42">
        <v>1880427.64</v>
      </c>
      <c r="E743" s="42">
        <v>6488835.46</v>
      </c>
      <c r="F743" s="44">
        <v>4.13</v>
      </c>
      <c r="G743" s="21"/>
    </row>
    <row r="744" spans="1:7" ht="13" x14ac:dyDescent="0.15">
      <c r="A744" s="42">
        <v>743</v>
      </c>
      <c r="B744" s="42" t="s">
        <v>28971</v>
      </c>
      <c r="C744" s="42">
        <v>12851855.76</v>
      </c>
      <c r="D744" s="42">
        <v>1829190.28</v>
      </c>
      <c r="E744" s="42">
        <v>11022665.48</v>
      </c>
      <c r="F744" s="44">
        <v>1.61</v>
      </c>
      <c r="G744" s="21"/>
    </row>
    <row r="745" spans="1:7" ht="13" x14ac:dyDescent="0.15">
      <c r="A745" s="42">
        <v>744</v>
      </c>
      <c r="B745" s="42" t="s">
        <v>28972</v>
      </c>
      <c r="C745" s="42">
        <v>9731617.5700000003</v>
      </c>
      <c r="D745" s="42">
        <v>4551816.4000000004</v>
      </c>
      <c r="E745" s="42">
        <v>5179801.17</v>
      </c>
      <c r="F745" s="44">
        <v>3.89</v>
      </c>
      <c r="G745" s="21"/>
    </row>
    <row r="746" spans="1:7" ht="13" x14ac:dyDescent="0.15">
      <c r="A746" s="42">
        <v>745</v>
      </c>
      <c r="B746" s="42" t="s">
        <v>28973</v>
      </c>
      <c r="C746" s="42">
        <v>9548810</v>
      </c>
      <c r="D746" s="42">
        <v>2121491</v>
      </c>
      <c r="E746" s="42">
        <v>7427319</v>
      </c>
      <c r="F746" s="44">
        <v>4.16</v>
      </c>
      <c r="G746" s="21"/>
    </row>
    <row r="747" spans="1:7" ht="13" x14ac:dyDescent="0.15">
      <c r="A747" s="42">
        <v>746</v>
      </c>
      <c r="B747" s="42" t="s">
        <v>28974</v>
      </c>
      <c r="C747" s="42">
        <v>11814974.82</v>
      </c>
      <c r="D747" s="42">
        <v>5904501.9000000004</v>
      </c>
      <c r="E747" s="42">
        <v>5910472.9199999999</v>
      </c>
      <c r="F747" s="44">
        <v>4.47</v>
      </c>
      <c r="G747" s="21"/>
    </row>
    <row r="748" spans="1:7" ht="13" x14ac:dyDescent="0.15">
      <c r="A748" s="42">
        <v>747</v>
      </c>
      <c r="B748" s="42" t="s">
        <v>28975</v>
      </c>
      <c r="C748" s="42">
        <v>9826722.8200000003</v>
      </c>
      <c r="D748" s="42">
        <v>4458447.47</v>
      </c>
      <c r="E748" s="42">
        <v>5368275.3499999996</v>
      </c>
      <c r="F748" s="44">
        <v>2.27</v>
      </c>
      <c r="G748" s="21"/>
    </row>
    <row r="749" spans="1:7" ht="13" x14ac:dyDescent="0.15">
      <c r="A749" s="42">
        <v>748</v>
      </c>
      <c r="B749" s="42" t="s">
        <v>28976</v>
      </c>
      <c r="C749" s="42">
        <v>4095195.25</v>
      </c>
      <c r="D749" s="42">
        <v>6966310.6699999999</v>
      </c>
      <c r="E749" s="42">
        <v>-2871115.42</v>
      </c>
      <c r="F749" s="44">
        <v>5.19</v>
      </c>
      <c r="G749" s="21"/>
    </row>
    <row r="750" spans="1:7" ht="13" x14ac:dyDescent="0.15">
      <c r="A750" s="42">
        <v>749</v>
      </c>
      <c r="B750" s="42" t="s">
        <v>28977</v>
      </c>
      <c r="C750" s="42">
        <v>7496334.0099999998</v>
      </c>
      <c r="D750" s="42">
        <v>6186394.3799999999</v>
      </c>
      <c r="E750" s="42">
        <v>1309939.6200000001</v>
      </c>
      <c r="F750" s="44">
        <v>5.05</v>
      </c>
      <c r="G750" s="21"/>
    </row>
    <row r="751" spans="1:7" ht="13" x14ac:dyDescent="0.15">
      <c r="A751" s="42">
        <v>750</v>
      </c>
      <c r="B751" s="42" t="s">
        <v>28978</v>
      </c>
      <c r="C751" s="42">
        <v>10042479.24</v>
      </c>
      <c r="D751" s="42">
        <v>429829.73</v>
      </c>
      <c r="E751" s="42">
        <v>9612649.5099999998</v>
      </c>
      <c r="F751" s="44">
        <v>5.09</v>
      </c>
      <c r="G751" s="21"/>
    </row>
    <row r="752" spans="1:7" ht="13" x14ac:dyDescent="0.15">
      <c r="A752" s="42">
        <v>751</v>
      </c>
      <c r="B752" s="42" t="s">
        <v>28979</v>
      </c>
      <c r="C752" s="42">
        <v>5503230.4000000004</v>
      </c>
      <c r="D752" s="42">
        <v>1830110.38</v>
      </c>
      <c r="E752" s="42">
        <v>3673120.03</v>
      </c>
      <c r="F752" s="44">
        <v>3.08</v>
      </c>
      <c r="G752" s="21"/>
    </row>
    <row r="753" spans="1:7" ht="13" x14ac:dyDescent="0.15">
      <c r="A753" s="42">
        <v>752</v>
      </c>
      <c r="B753" s="42" t="s">
        <v>28980</v>
      </c>
      <c r="C753" s="42">
        <v>10397766.890000001</v>
      </c>
      <c r="D753" s="42">
        <v>3073595.57</v>
      </c>
      <c r="E753" s="42">
        <v>7324171.3300000001</v>
      </c>
      <c r="F753" s="44">
        <v>3.92</v>
      </c>
      <c r="G753" s="21"/>
    </row>
    <row r="754" spans="1:7" ht="13" x14ac:dyDescent="0.15">
      <c r="A754" s="42">
        <v>753</v>
      </c>
      <c r="B754" s="42" t="s">
        <v>28981</v>
      </c>
      <c r="C754" s="42">
        <v>5702051.2199999997</v>
      </c>
      <c r="D754" s="42">
        <v>3939168.94</v>
      </c>
      <c r="E754" s="42">
        <v>1762882.28</v>
      </c>
      <c r="F754" s="44">
        <v>5.59</v>
      </c>
      <c r="G754" s="21"/>
    </row>
    <row r="755" spans="1:7" ht="13" x14ac:dyDescent="0.15">
      <c r="A755" s="42">
        <v>754</v>
      </c>
      <c r="B755" s="42" t="s">
        <v>28982</v>
      </c>
      <c r="C755" s="42">
        <v>6981025.96</v>
      </c>
      <c r="D755" s="42">
        <v>3767851.71</v>
      </c>
      <c r="E755" s="42">
        <v>3213174.26</v>
      </c>
      <c r="F755" s="44">
        <v>4.32</v>
      </c>
      <c r="G755" s="21"/>
    </row>
    <row r="756" spans="1:7" ht="13" x14ac:dyDescent="0.15">
      <c r="A756" s="42">
        <v>755</v>
      </c>
      <c r="B756" s="42" t="s">
        <v>28983</v>
      </c>
      <c r="C756" s="42">
        <v>9134075.5700000003</v>
      </c>
      <c r="D756" s="42">
        <v>3487397.82</v>
      </c>
      <c r="E756" s="42">
        <v>5646677.75</v>
      </c>
      <c r="F756" s="44">
        <v>2.66</v>
      </c>
      <c r="G756" s="21"/>
    </row>
    <row r="757" spans="1:7" ht="13" x14ac:dyDescent="0.15">
      <c r="A757" s="42">
        <v>756</v>
      </c>
      <c r="B757" s="42" t="s">
        <v>28984</v>
      </c>
      <c r="C757" s="42">
        <v>13003636.5</v>
      </c>
      <c r="D757" s="42">
        <v>1758424.97</v>
      </c>
      <c r="E757" s="42">
        <v>11245211.529999999</v>
      </c>
      <c r="F757" s="44">
        <v>1.85</v>
      </c>
      <c r="G757" s="21"/>
    </row>
    <row r="758" spans="1:7" ht="13" x14ac:dyDescent="0.15">
      <c r="A758" s="42">
        <v>757</v>
      </c>
      <c r="B758" s="42" t="s">
        <v>28985</v>
      </c>
      <c r="C758" s="42">
        <v>9830236.5899999999</v>
      </c>
      <c r="D758" s="42">
        <v>1310857.22</v>
      </c>
      <c r="E758" s="42">
        <v>8519379.3699999992</v>
      </c>
      <c r="F758" s="44">
        <v>4.28</v>
      </c>
      <c r="G758" s="21"/>
    </row>
    <row r="759" spans="1:7" ht="13" x14ac:dyDescent="0.15">
      <c r="A759" s="42">
        <v>758</v>
      </c>
      <c r="B759" s="42" t="s">
        <v>28986</v>
      </c>
      <c r="C759" s="42">
        <v>5718760.25</v>
      </c>
      <c r="D759" s="42">
        <v>3318166.64</v>
      </c>
      <c r="E759" s="42">
        <v>2400593.61</v>
      </c>
      <c r="F759" s="44">
        <v>3.89</v>
      </c>
      <c r="G759" s="21"/>
    </row>
    <row r="760" spans="1:7" ht="13" x14ac:dyDescent="0.15">
      <c r="A760" s="42">
        <v>759</v>
      </c>
      <c r="B760" s="42" t="s">
        <v>28987</v>
      </c>
      <c r="C760" s="42">
        <v>10530776.619999999</v>
      </c>
      <c r="D760" s="42">
        <v>2385899.73</v>
      </c>
      <c r="E760" s="42">
        <v>8144876.8899999997</v>
      </c>
      <c r="F760" s="44">
        <v>4.88</v>
      </c>
      <c r="G760" s="21"/>
    </row>
    <row r="761" spans="1:7" ht="13" x14ac:dyDescent="0.15">
      <c r="A761" s="42">
        <v>760</v>
      </c>
      <c r="B761" s="42" t="s">
        <v>28988</v>
      </c>
      <c r="C761" s="42">
        <v>11435361.93</v>
      </c>
      <c r="D761" s="42">
        <v>5130873.55</v>
      </c>
      <c r="E761" s="42">
        <v>6304488.3799999999</v>
      </c>
      <c r="F761" s="44">
        <v>4.13</v>
      </c>
      <c r="G761" s="21"/>
    </row>
    <row r="762" spans="1:7" ht="13" x14ac:dyDescent="0.15">
      <c r="A762" s="42">
        <v>761</v>
      </c>
      <c r="B762" s="42" t="s">
        <v>28989</v>
      </c>
      <c r="C762" s="42">
        <v>8574592.7799999993</v>
      </c>
      <c r="D762" s="42">
        <v>443493.34</v>
      </c>
      <c r="E762" s="42">
        <v>8131099.4500000002</v>
      </c>
      <c r="F762" s="44">
        <v>1.94</v>
      </c>
      <c r="G762" s="21"/>
    </row>
    <row r="763" spans="1:7" ht="13" x14ac:dyDescent="0.15">
      <c r="A763" s="42">
        <v>762</v>
      </c>
      <c r="B763" s="42" t="s">
        <v>28990</v>
      </c>
      <c r="C763" s="42">
        <v>9984254.8800000008</v>
      </c>
      <c r="D763" s="42">
        <v>5916942.3600000003</v>
      </c>
      <c r="E763" s="42">
        <v>4067312.52</v>
      </c>
      <c r="F763" s="44">
        <v>5.36</v>
      </c>
      <c r="G763" s="21"/>
    </row>
    <row r="764" spans="1:7" ht="13" x14ac:dyDescent="0.15">
      <c r="A764" s="42">
        <v>763</v>
      </c>
      <c r="B764" s="42" t="s">
        <v>28991</v>
      </c>
      <c r="C764" s="42">
        <v>7861100.96</v>
      </c>
      <c r="D764" s="42">
        <v>4068629.7</v>
      </c>
      <c r="E764" s="42">
        <v>3792471.26</v>
      </c>
      <c r="F764" s="44">
        <v>4.8099999999999996</v>
      </c>
      <c r="G764" s="21"/>
    </row>
    <row r="765" spans="1:7" ht="13" x14ac:dyDescent="0.15">
      <c r="A765" s="42">
        <v>764</v>
      </c>
      <c r="B765" s="42" t="s">
        <v>28992</v>
      </c>
      <c r="C765" s="42">
        <v>7686484.4100000001</v>
      </c>
      <c r="D765" s="42">
        <v>5238627.3600000003</v>
      </c>
      <c r="E765" s="42">
        <v>2447857.0499999998</v>
      </c>
      <c r="F765" s="44">
        <v>3.61</v>
      </c>
      <c r="G765" s="21"/>
    </row>
    <row r="766" spans="1:7" ht="13" x14ac:dyDescent="0.15">
      <c r="A766" s="42">
        <v>765</v>
      </c>
      <c r="B766" s="42" t="s">
        <v>28993</v>
      </c>
      <c r="C766" s="42">
        <v>10239914.83</v>
      </c>
      <c r="D766" s="42">
        <v>5575607.5300000003</v>
      </c>
      <c r="E766" s="42">
        <v>4664307.3</v>
      </c>
      <c r="F766" s="44">
        <v>3.95</v>
      </c>
      <c r="G766" s="21"/>
    </row>
    <row r="767" spans="1:7" ht="13" x14ac:dyDescent="0.15">
      <c r="A767" s="42">
        <v>766</v>
      </c>
      <c r="B767" s="42" t="s">
        <v>28994</v>
      </c>
      <c r="C767" s="42">
        <v>9479115.9399999995</v>
      </c>
      <c r="D767" s="42">
        <v>3100573.41</v>
      </c>
      <c r="E767" s="42">
        <v>6378542.5300000003</v>
      </c>
      <c r="F767" s="44">
        <v>2.95</v>
      </c>
      <c r="G767" s="21"/>
    </row>
    <row r="768" spans="1:7" ht="13" x14ac:dyDescent="0.15">
      <c r="A768" s="42">
        <v>767</v>
      </c>
      <c r="B768" s="42" t="s">
        <v>28995</v>
      </c>
      <c r="C768" s="42">
        <v>9503958.9299999997</v>
      </c>
      <c r="D768" s="42">
        <v>3757806.73</v>
      </c>
      <c r="E768" s="42">
        <v>5746152.1900000004</v>
      </c>
      <c r="F768" s="44">
        <v>3.96</v>
      </c>
      <c r="G768" s="21"/>
    </row>
    <row r="769" spans="1:7" ht="13" x14ac:dyDescent="0.15">
      <c r="A769" s="42">
        <v>768</v>
      </c>
      <c r="B769" s="42" t="s">
        <v>28996</v>
      </c>
      <c r="C769" s="42">
        <v>10544309.4</v>
      </c>
      <c r="D769" s="42">
        <v>4248731.6900000004</v>
      </c>
      <c r="E769" s="42">
        <v>6295577.7199999997</v>
      </c>
      <c r="F769" s="44">
        <v>3.75</v>
      </c>
      <c r="G769" s="21"/>
    </row>
    <row r="770" spans="1:7" ht="13" x14ac:dyDescent="0.15">
      <c r="A770" s="42">
        <v>769</v>
      </c>
      <c r="B770" s="42" t="s">
        <v>28997</v>
      </c>
      <c r="C770" s="42">
        <v>9375557.4000000004</v>
      </c>
      <c r="D770" s="42">
        <v>1543571.69</v>
      </c>
      <c r="E770" s="42">
        <v>7831985.71</v>
      </c>
      <c r="F770" s="44">
        <v>3.74</v>
      </c>
      <c r="G770" s="21"/>
    </row>
    <row r="771" spans="1:7" ht="13" x14ac:dyDescent="0.15">
      <c r="A771" s="42">
        <v>770</v>
      </c>
      <c r="B771" s="42" t="s">
        <v>28998</v>
      </c>
      <c r="C771" s="42">
        <v>8025209.29</v>
      </c>
      <c r="D771" s="42">
        <v>2720831.5</v>
      </c>
      <c r="E771" s="42">
        <v>5304377.79</v>
      </c>
      <c r="F771" s="44">
        <v>4.6100000000000003</v>
      </c>
      <c r="G771" s="21"/>
    </row>
    <row r="772" spans="1:7" ht="13" x14ac:dyDescent="0.15">
      <c r="A772" s="42">
        <v>771</v>
      </c>
      <c r="B772" s="42" t="s">
        <v>28999</v>
      </c>
      <c r="C772" s="42">
        <v>11490135.470000001</v>
      </c>
      <c r="D772" s="42">
        <v>4083093.26</v>
      </c>
      <c r="E772" s="42">
        <v>7407042.21</v>
      </c>
      <c r="F772" s="44">
        <v>2.98</v>
      </c>
      <c r="G772" s="21"/>
    </row>
    <row r="773" spans="1:7" ht="13" x14ac:dyDescent="0.15">
      <c r="A773" s="42">
        <v>772</v>
      </c>
      <c r="B773" s="42" t="s">
        <v>29000</v>
      </c>
      <c r="C773" s="42">
        <v>11999541.9</v>
      </c>
      <c r="D773" s="42">
        <v>3644199.67</v>
      </c>
      <c r="E773" s="42">
        <v>8355342.2300000004</v>
      </c>
      <c r="F773" s="44">
        <v>3.64</v>
      </c>
      <c r="G773" s="21"/>
    </row>
    <row r="774" spans="1:7" ht="13" x14ac:dyDescent="0.15">
      <c r="A774" s="42">
        <v>773</v>
      </c>
      <c r="B774" s="42" t="s">
        <v>29001</v>
      </c>
      <c r="C774" s="42">
        <v>7875854.6500000004</v>
      </c>
      <c r="D774" s="42">
        <v>5508952.8099999996</v>
      </c>
      <c r="E774" s="42">
        <v>2366901.85</v>
      </c>
      <c r="F774" s="44">
        <v>4.2</v>
      </c>
      <c r="G774" s="21"/>
    </row>
    <row r="775" spans="1:7" ht="13" x14ac:dyDescent="0.15">
      <c r="A775" s="42">
        <v>774</v>
      </c>
      <c r="B775" s="42" t="s">
        <v>29002</v>
      </c>
      <c r="C775" s="42">
        <v>10687896.789999999</v>
      </c>
      <c r="D775" s="42">
        <v>3544193.95</v>
      </c>
      <c r="E775" s="42">
        <v>7143702.8399999999</v>
      </c>
      <c r="F775" s="44">
        <v>4.75</v>
      </c>
      <c r="G775" s="21"/>
    </row>
    <row r="776" spans="1:7" ht="13" x14ac:dyDescent="0.15">
      <c r="A776" s="42">
        <v>775</v>
      </c>
      <c r="B776" s="42" t="s">
        <v>29003</v>
      </c>
      <c r="C776" s="42">
        <v>11525726.76</v>
      </c>
      <c r="D776" s="42">
        <v>2217638.42</v>
      </c>
      <c r="E776" s="42">
        <v>9308088.3399999999</v>
      </c>
      <c r="F776" s="44">
        <v>2.97</v>
      </c>
      <c r="G776" s="21"/>
    </row>
    <row r="777" spans="1:7" ht="13" x14ac:dyDescent="0.15">
      <c r="A777" s="42">
        <v>776</v>
      </c>
      <c r="B777" s="42" t="s">
        <v>29004</v>
      </c>
      <c r="C777" s="42">
        <v>7020222.7800000003</v>
      </c>
      <c r="D777" s="42">
        <v>5683236.3799999999</v>
      </c>
      <c r="E777" s="42">
        <v>1336986.3999999999</v>
      </c>
      <c r="F777" s="44">
        <v>5.31</v>
      </c>
      <c r="G777" s="21"/>
    </row>
    <row r="778" spans="1:7" ht="13" x14ac:dyDescent="0.15">
      <c r="A778" s="42">
        <v>777</v>
      </c>
      <c r="B778" s="42" t="s">
        <v>29005</v>
      </c>
      <c r="C778" s="42">
        <v>10139869.779999999</v>
      </c>
      <c r="D778" s="42">
        <v>5024686.66</v>
      </c>
      <c r="E778" s="42">
        <v>5115183.12</v>
      </c>
      <c r="F778" s="44">
        <v>4.05</v>
      </c>
      <c r="G778" s="21"/>
    </row>
    <row r="779" spans="1:7" ht="13" x14ac:dyDescent="0.15">
      <c r="A779" s="42">
        <v>778</v>
      </c>
      <c r="B779" s="42" t="s">
        <v>29006</v>
      </c>
      <c r="C779" s="42">
        <v>12263253.18</v>
      </c>
      <c r="D779" s="42">
        <v>2195786.61</v>
      </c>
      <c r="E779" s="42">
        <v>10067466.560000001</v>
      </c>
      <c r="F779" s="44">
        <v>2.91</v>
      </c>
      <c r="G779" s="21"/>
    </row>
    <row r="780" spans="1:7" ht="13" x14ac:dyDescent="0.15">
      <c r="A780" s="42">
        <v>779</v>
      </c>
      <c r="B780" s="42" t="s">
        <v>29007</v>
      </c>
      <c r="C780" s="42">
        <v>8456969.6300000008</v>
      </c>
      <c r="D780" s="42">
        <v>6736439.04</v>
      </c>
      <c r="E780" s="42">
        <v>1720530.59</v>
      </c>
      <c r="F780" s="44">
        <v>5.17</v>
      </c>
      <c r="G780" s="21"/>
    </row>
    <row r="781" spans="1:7" ht="13" x14ac:dyDescent="0.15">
      <c r="A781" s="42">
        <v>780</v>
      </c>
      <c r="B781" s="42" t="s">
        <v>29008</v>
      </c>
      <c r="C781" s="42">
        <v>10771338.689999999</v>
      </c>
      <c r="D781" s="42">
        <v>1185898.22</v>
      </c>
      <c r="E781" s="42">
        <v>9585440.4800000004</v>
      </c>
      <c r="F781" s="44">
        <v>3.13</v>
      </c>
      <c r="G781" s="21"/>
    </row>
    <row r="782" spans="1:7" ht="13" x14ac:dyDescent="0.15">
      <c r="A782" s="42">
        <v>781</v>
      </c>
      <c r="B782" s="42" t="s">
        <v>29009</v>
      </c>
      <c r="C782" s="42">
        <v>9705673.2599999998</v>
      </c>
      <c r="D782" s="42">
        <v>6667371.6600000001</v>
      </c>
      <c r="E782" s="42">
        <v>3038301.6</v>
      </c>
      <c r="F782" s="44">
        <v>4.3600000000000003</v>
      </c>
      <c r="G782" s="21"/>
    </row>
    <row r="783" spans="1:7" ht="13" x14ac:dyDescent="0.15">
      <c r="A783" s="42">
        <v>782</v>
      </c>
      <c r="B783" s="42" t="s">
        <v>29010</v>
      </c>
      <c r="C783" s="42">
        <v>11671478.08</v>
      </c>
      <c r="D783" s="42">
        <v>3144844.67</v>
      </c>
      <c r="E783" s="42">
        <v>8526633.4000000004</v>
      </c>
      <c r="F783" s="44">
        <v>3.6</v>
      </c>
      <c r="G783" s="21"/>
    </row>
    <row r="784" spans="1:7" ht="13" x14ac:dyDescent="0.15">
      <c r="A784" s="42">
        <v>783</v>
      </c>
      <c r="B784" s="42" t="s">
        <v>29011</v>
      </c>
      <c r="C784" s="42">
        <v>6146640.1399999997</v>
      </c>
      <c r="D784" s="42">
        <v>4390259.57</v>
      </c>
      <c r="E784" s="42">
        <v>1756380.57</v>
      </c>
      <c r="F784" s="44">
        <v>4.8899999999999997</v>
      </c>
      <c r="G784" s="21"/>
    </row>
    <row r="785" spans="1:7" ht="13" x14ac:dyDescent="0.15">
      <c r="A785" s="42">
        <v>784</v>
      </c>
      <c r="B785" s="42" t="s">
        <v>29012</v>
      </c>
      <c r="C785" s="42">
        <v>4844388.9400000004</v>
      </c>
      <c r="D785" s="42">
        <v>6503652.0499999998</v>
      </c>
      <c r="E785" s="42">
        <v>-1659263.12</v>
      </c>
      <c r="F785" s="44">
        <v>3.3</v>
      </c>
      <c r="G785" s="21"/>
    </row>
    <row r="786" spans="1:7" ht="13" x14ac:dyDescent="0.15">
      <c r="A786" s="42">
        <v>785</v>
      </c>
      <c r="B786" s="42" t="s">
        <v>29013</v>
      </c>
      <c r="C786" s="42">
        <v>7273494.5599999996</v>
      </c>
      <c r="D786" s="42">
        <v>436039.14</v>
      </c>
      <c r="E786" s="42">
        <v>6837455.4199999999</v>
      </c>
      <c r="F786" s="44">
        <v>4.1500000000000004</v>
      </c>
      <c r="G786" s="21"/>
    </row>
    <row r="787" spans="1:7" ht="13" x14ac:dyDescent="0.15">
      <c r="A787" s="42">
        <v>786</v>
      </c>
      <c r="B787" s="42" t="s">
        <v>29014</v>
      </c>
      <c r="C787" s="42">
        <v>6047508.8200000003</v>
      </c>
      <c r="D787" s="42">
        <v>2563659.06</v>
      </c>
      <c r="E787" s="42">
        <v>3483849.77</v>
      </c>
      <c r="F787" s="44">
        <v>4.7</v>
      </c>
      <c r="G787" s="21"/>
    </row>
    <row r="788" spans="1:7" ht="13" x14ac:dyDescent="0.15">
      <c r="A788" s="42">
        <v>787</v>
      </c>
      <c r="B788" s="42" t="s">
        <v>29015</v>
      </c>
      <c r="C788" s="42">
        <v>12367661.07</v>
      </c>
      <c r="D788" s="42">
        <v>4908512.38</v>
      </c>
      <c r="E788" s="42">
        <v>7459148.6900000004</v>
      </c>
      <c r="F788" s="44">
        <v>3.94</v>
      </c>
      <c r="G788" s="21"/>
    </row>
    <row r="789" spans="1:7" ht="13" x14ac:dyDescent="0.15">
      <c r="A789" s="42">
        <v>788</v>
      </c>
      <c r="B789" s="42" t="s">
        <v>29016</v>
      </c>
      <c r="C789" s="42">
        <v>8116525.7000000002</v>
      </c>
      <c r="D789" s="42">
        <v>596967.14</v>
      </c>
      <c r="E789" s="42">
        <v>7519558.5599999996</v>
      </c>
      <c r="F789" s="44">
        <v>4.91</v>
      </c>
      <c r="G789" s="21"/>
    </row>
    <row r="790" spans="1:7" ht="13" x14ac:dyDescent="0.15">
      <c r="A790" s="42">
        <v>789</v>
      </c>
      <c r="B790" s="42" t="s">
        <v>29017</v>
      </c>
      <c r="C790" s="42">
        <v>6129971.2400000002</v>
      </c>
      <c r="D790" s="42">
        <v>2398306.89</v>
      </c>
      <c r="E790" s="42">
        <v>3731664.35</v>
      </c>
      <c r="F790" s="44">
        <v>3.35</v>
      </c>
      <c r="G790" s="21"/>
    </row>
    <row r="791" spans="1:7" ht="13" x14ac:dyDescent="0.15">
      <c r="A791" s="42">
        <v>790</v>
      </c>
      <c r="B791" s="42" t="s">
        <v>29018</v>
      </c>
      <c r="C791" s="42">
        <v>5865322.6100000003</v>
      </c>
      <c r="D791" s="42">
        <v>4128305.31</v>
      </c>
      <c r="E791" s="42">
        <v>1737017.3</v>
      </c>
      <c r="F791" s="44">
        <v>1.39</v>
      </c>
      <c r="G791" s="21"/>
    </row>
    <row r="792" spans="1:7" ht="13" x14ac:dyDescent="0.15">
      <c r="A792" s="42">
        <v>791</v>
      </c>
      <c r="B792" s="42" t="s">
        <v>29019</v>
      </c>
      <c r="C792" s="42">
        <v>11043820.57</v>
      </c>
      <c r="D792" s="42">
        <v>8701267.0899999999</v>
      </c>
      <c r="E792" s="42">
        <v>2342553.4900000002</v>
      </c>
      <c r="F792" s="44">
        <v>3.87</v>
      </c>
      <c r="G792" s="21"/>
    </row>
    <row r="793" spans="1:7" ht="13" x14ac:dyDescent="0.15">
      <c r="A793" s="42">
        <v>792</v>
      </c>
      <c r="B793" s="42" t="s">
        <v>29020</v>
      </c>
      <c r="C793" s="42">
        <v>7748178.5700000003</v>
      </c>
      <c r="D793" s="42">
        <v>1068850.33</v>
      </c>
      <c r="E793" s="42">
        <v>6679328.2400000002</v>
      </c>
      <c r="F793" s="44">
        <v>4.2699999999999996</v>
      </c>
      <c r="G793" s="21"/>
    </row>
    <row r="794" spans="1:7" ht="13" x14ac:dyDescent="0.15">
      <c r="A794" s="42">
        <v>793</v>
      </c>
      <c r="B794" s="42" t="s">
        <v>29021</v>
      </c>
      <c r="C794" s="42">
        <v>10008935.130000001</v>
      </c>
      <c r="D794" s="42">
        <v>5285445.43</v>
      </c>
      <c r="E794" s="42">
        <v>4723489.7</v>
      </c>
      <c r="F794" s="44">
        <v>4.58</v>
      </c>
      <c r="G794" s="21"/>
    </row>
    <row r="795" spans="1:7" ht="13" x14ac:dyDescent="0.15">
      <c r="A795" s="42">
        <v>794</v>
      </c>
      <c r="B795" s="42" t="s">
        <v>29022</v>
      </c>
      <c r="C795" s="42">
        <v>7338571.0099999998</v>
      </c>
      <c r="D795" s="42">
        <v>5388720.6600000001</v>
      </c>
      <c r="E795" s="42">
        <v>1949850.35</v>
      </c>
      <c r="F795" s="44">
        <v>4.12</v>
      </c>
      <c r="G795" s="21"/>
    </row>
    <row r="796" spans="1:7" ht="13" x14ac:dyDescent="0.15">
      <c r="A796" s="42">
        <v>795</v>
      </c>
      <c r="B796" s="42" t="s">
        <v>29023</v>
      </c>
      <c r="C796" s="42">
        <v>10190851.199999999</v>
      </c>
      <c r="D796" s="42">
        <v>2487992.89</v>
      </c>
      <c r="E796" s="42">
        <v>7702858.3099999996</v>
      </c>
      <c r="F796" s="44">
        <v>3.57</v>
      </c>
      <c r="G796" s="21"/>
    </row>
    <row r="797" spans="1:7" ht="13" x14ac:dyDescent="0.15">
      <c r="A797" s="42">
        <v>796</v>
      </c>
      <c r="B797" s="42" t="s">
        <v>29024</v>
      </c>
      <c r="C797" s="42">
        <v>9649797.1799999997</v>
      </c>
      <c r="D797" s="42">
        <v>5757388.1799999997</v>
      </c>
      <c r="E797" s="42">
        <v>3892408.99</v>
      </c>
      <c r="F797" s="44">
        <v>4.83</v>
      </c>
      <c r="G797" s="21"/>
    </row>
    <row r="798" spans="1:7" ht="13" x14ac:dyDescent="0.15">
      <c r="A798" s="42">
        <v>797</v>
      </c>
      <c r="B798" s="42" t="s">
        <v>29025</v>
      </c>
      <c r="C798" s="42">
        <v>11078803.859999999</v>
      </c>
      <c r="D798" s="42">
        <v>3006435.33</v>
      </c>
      <c r="E798" s="42">
        <v>8072368.5300000003</v>
      </c>
      <c r="F798" s="44">
        <v>3.8</v>
      </c>
      <c r="G798" s="21"/>
    </row>
    <row r="799" spans="1:7" ht="13" x14ac:dyDescent="0.15">
      <c r="A799" s="42">
        <v>798</v>
      </c>
      <c r="B799" s="42" t="s">
        <v>29026</v>
      </c>
      <c r="C799" s="42">
        <v>9398668</v>
      </c>
      <c r="D799" s="42">
        <v>3333103.31</v>
      </c>
      <c r="E799" s="42">
        <v>6065564.6900000004</v>
      </c>
      <c r="F799" s="44">
        <v>4.18</v>
      </c>
      <c r="G799" s="21"/>
    </row>
    <row r="800" spans="1:7" ht="13" x14ac:dyDescent="0.15">
      <c r="A800" s="42">
        <v>799</v>
      </c>
      <c r="B800" s="42" t="s">
        <v>29027</v>
      </c>
      <c r="C800" s="42">
        <v>8703595.4199999999</v>
      </c>
      <c r="D800" s="42">
        <v>6649913.75</v>
      </c>
      <c r="E800" s="42">
        <v>2053681.67</v>
      </c>
      <c r="F800" s="44">
        <v>4.18</v>
      </c>
      <c r="G800" s="21"/>
    </row>
    <row r="801" spans="1:7" ht="13" x14ac:dyDescent="0.15">
      <c r="A801" s="42">
        <v>800</v>
      </c>
      <c r="B801" s="42" t="s">
        <v>29028</v>
      </c>
      <c r="C801" s="42">
        <v>9006368.6300000008</v>
      </c>
      <c r="D801" s="42">
        <v>4505334.53</v>
      </c>
      <c r="E801" s="42">
        <v>4501034.0999999996</v>
      </c>
      <c r="F801" s="44">
        <v>3.92</v>
      </c>
      <c r="G801" s="21"/>
    </row>
    <row r="802" spans="1:7" ht="13" x14ac:dyDescent="0.15">
      <c r="A802" s="42">
        <v>801</v>
      </c>
      <c r="B802" s="42" t="s">
        <v>29029</v>
      </c>
      <c r="C802" s="42">
        <v>8151016.1799999997</v>
      </c>
      <c r="D802" s="42">
        <v>4306925.84</v>
      </c>
      <c r="E802" s="42">
        <v>3844090.34</v>
      </c>
      <c r="F802" s="44">
        <v>3.86</v>
      </c>
      <c r="G802" s="21"/>
    </row>
    <row r="803" spans="1:7" ht="13" x14ac:dyDescent="0.15">
      <c r="A803" s="42">
        <v>802</v>
      </c>
      <c r="B803" s="42" t="s">
        <v>29030</v>
      </c>
      <c r="C803" s="42">
        <v>10954008.73</v>
      </c>
      <c r="D803" s="42">
        <v>4886199.95</v>
      </c>
      <c r="E803" s="42">
        <v>6067808.7699999996</v>
      </c>
      <c r="F803" s="44">
        <v>2.85</v>
      </c>
      <c r="G803" s="21"/>
    </row>
    <row r="804" spans="1:7" ht="13" x14ac:dyDescent="0.15">
      <c r="A804" s="42">
        <v>803</v>
      </c>
      <c r="B804" s="42" t="s">
        <v>29031</v>
      </c>
      <c r="C804" s="42">
        <v>8942107.0600000005</v>
      </c>
      <c r="D804" s="42">
        <v>4491305.4400000004</v>
      </c>
      <c r="E804" s="42">
        <v>4450801.62</v>
      </c>
      <c r="F804" s="44">
        <v>3.69</v>
      </c>
      <c r="G804" s="21"/>
    </row>
    <row r="805" spans="1:7" ht="13" x14ac:dyDescent="0.15">
      <c r="A805" s="42">
        <v>804</v>
      </c>
      <c r="B805" s="42" t="s">
        <v>29032</v>
      </c>
      <c r="C805" s="42">
        <v>8311363.5300000003</v>
      </c>
      <c r="D805" s="42">
        <v>6363461.0300000003</v>
      </c>
      <c r="E805" s="42">
        <v>1947902.5</v>
      </c>
      <c r="F805" s="44">
        <v>2.84</v>
      </c>
      <c r="G805" s="21"/>
    </row>
    <row r="806" spans="1:7" ht="13" x14ac:dyDescent="0.15">
      <c r="A806" s="42">
        <v>805</v>
      </c>
      <c r="B806" s="42" t="s">
        <v>29033</v>
      </c>
      <c r="C806" s="42">
        <v>7308411.0899999999</v>
      </c>
      <c r="D806" s="42">
        <v>10869101.1</v>
      </c>
      <c r="E806" s="42">
        <v>-3560690.02</v>
      </c>
      <c r="F806" s="44">
        <v>4.51</v>
      </c>
      <c r="G806" s="21"/>
    </row>
    <row r="807" spans="1:7" ht="13" x14ac:dyDescent="0.15">
      <c r="A807" s="42">
        <v>806</v>
      </c>
      <c r="B807" s="42" t="s">
        <v>29034</v>
      </c>
      <c r="C807" s="42">
        <v>5894152.0800000001</v>
      </c>
      <c r="D807" s="42">
        <v>6401348.1600000001</v>
      </c>
      <c r="E807" s="42">
        <v>-507196.08</v>
      </c>
      <c r="F807" s="44">
        <v>1.88</v>
      </c>
      <c r="G807" s="21"/>
    </row>
    <row r="808" spans="1:7" ht="13" x14ac:dyDescent="0.15">
      <c r="A808" s="42">
        <v>807</v>
      </c>
      <c r="B808" s="42" t="s">
        <v>29035</v>
      </c>
      <c r="C808" s="42">
        <v>7750699.3600000003</v>
      </c>
      <c r="D808" s="42">
        <v>5018640.62</v>
      </c>
      <c r="E808" s="42">
        <v>2732058.73</v>
      </c>
      <c r="F808" s="44">
        <v>3.53</v>
      </c>
      <c r="G808" s="21"/>
    </row>
    <row r="809" spans="1:7" ht="13" x14ac:dyDescent="0.15">
      <c r="A809" s="42">
        <v>808</v>
      </c>
      <c r="B809" s="42" t="s">
        <v>29036</v>
      </c>
      <c r="C809" s="42">
        <v>7463326.3499999996</v>
      </c>
      <c r="D809" s="42">
        <v>1774638.07</v>
      </c>
      <c r="E809" s="42">
        <v>5688688.2699999996</v>
      </c>
      <c r="F809" s="44">
        <v>2.93</v>
      </c>
      <c r="G809" s="21"/>
    </row>
    <row r="810" spans="1:7" ht="13" x14ac:dyDescent="0.15">
      <c r="A810" s="42">
        <v>809</v>
      </c>
      <c r="B810" s="42" t="s">
        <v>29037</v>
      </c>
      <c r="C810" s="42">
        <v>13712278.93</v>
      </c>
      <c r="D810" s="42">
        <v>2837398.62</v>
      </c>
      <c r="E810" s="42">
        <v>10874880.310000001</v>
      </c>
      <c r="F810" s="44">
        <v>3.53</v>
      </c>
      <c r="G810" s="21"/>
    </row>
    <row r="811" spans="1:7" ht="13" x14ac:dyDescent="0.15">
      <c r="A811" s="42">
        <v>810</v>
      </c>
      <c r="B811" s="42" t="s">
        <v>29038</v>
      </c>
      <c r="C811" s="42">
        <v>8222254.4199999999</v>
      </c>
      <c r="D811" s="42">
        <v>4879893.1100000003</v>
      </c>
      <c r="E811" s="42">
        <v>3342361.32</v>
      </c>
      <c r="F811" s="44">
        <v>3.68</v>
      </c>
      <c r="G811" s="21"/>
    </row>
    <row r="812" spans="1:7" ht="13" x14ac:dyDescent="0.15">
      <c r="A812" s="42">
        <v>811</v>
      </c>
      <c r="B812" s="42" t="s">
        <v>29039</v>
      </c>
      <c r="C812" s="42">
        <v>6687379.8899999997</v>
      </c>
      <c r="D812" s="42">
        <v>1662557.74</v>
      </c>
      <c r="E812" s="42">
        <v>5024822.1500000004</v>
      </c>
      <c r="F812" s="44">
        <v>5.03</v>
      </c>
      <c r="G812" s="21"/>
    </row>
    <row r="813" spans="1:7" ht="13" x14ac:dyDescent="0.15">
      <c r="A813" s="42">
        <v>812</v>
      </c>
      <c r="B813" s="42" t="s">
        <v>29040</v>
      </c>
      <c r="C813" s="42">
        <v>10299964.66</v>
      </c>
      <c r="D813" s="42">
        <v>3024480.51</v>
      </c>
      <c r="E813" s="42">
        <v>7275484.1500000004</v>
      </c>
      <c r="F813" s="44">
        <v>5.31</v>
      </c>
      <c r="G813" s="21"/>
    </row>
    <row r="814" spans="1:7" ht="13" x14ac:dyDescent="0.15">
      <c r="A814" s="42">
        <v>813</v>
      </c>
      <c r="B814" s="42" t="s">
        <v>29041</v>
      </c>
      <c r="C814" s="42">
        <v>8131490.71</v>
      </c>
      <c r="D814" s="42">
        <v>6371665.0999999996</v>
      </c>
      <c r="E814" s="42">
        <v>1759825.6</v>
      </c>
      <c r="F814" s="44">
        <v>4.3</v>
      </c>
      <c r="G814" s="21"/>
    </row>
    <row r="815" spans="1:7" ht="13" x14ac:dyDescent="0.15">
      <c r="A815" s="42">
        <v>814</v>
      </c>
      <c r="B815" s="42" t="s">
        <v>29042</v>
      </c>
      <c r="C815" s="42">
        <v>7697469.1799999997</v>
      </c>
      <c r="D815" s="42">
        <v>5036678.99</v>
      </c>
      <c r="E815" s="42">
        <v>2660790.19</v>
      </c>
      <c r="F815" s="44">
        <v>4.33</v>
      </c>
      <c r="G815" s="21"/>
    </row>
    <row r="816" spans="1:7" ht="13" x14ac:dyDescent="0.15">
      <c r="A816" s="42">
        <v>815</v>
      </c>
      <c r="B816" s="42" t="s">
        <v>29043</v>
      </c>
      <c r="C816" s="42">
        <v>9515666.0399999991</v>
      </c>
      <c r="D816" s="42">
        <v>5424688.4800000004</v>
      </c>
      <c r="E816" s="42">
        <v>4090977.56</v>
      </c>
      <c r="F816" s="44">
        <v>2.52</v>
      </c>
      <c r="G816" s="21"/>
    </row>
    <row r="817" spans="1:7" ht="13" x14ac:dyDescent="0.15">
      <c r="A817" s="42">
        <v>816</v>
      </c>
      <c r="B817" s="42" t="s">
        <v>29044</v>
      </c>
      <c r="C817" s="42">
        <v>8758325.5800000001</v>
      </c>
      <c r="D817" s="42">
        <v>487246.4</v>
      </c>
      <c r="E817" s="42">
        <v>8271079.1699999999</v>
      </c>
      <c r="F817" s="44">
        <v>4.1100000000000003</v>
      </c>
      <c r="G817" s="21"/>
    </row>
    <row r="818" spans="1:7" ht="13" x14ac:dyDescent="0.15">
      <c r="A818" s="42">
        <v>817</v>
      </c>
      <c r="B818" s="42" t="s">
        <v>29045</v>
      </c>
      <c r="C818" s="42">
        <v>11494179.699999999</v>
      </c>
      <c r="D818" s="42">
        <v>3090940.49</v>
      </c>
      <c r="E818" s="42">
        <v>8403239.2100000009</v>
      </c>
      <c r="F818" s="44">
        <v>3.2</v>
      </c>
      <c r="G818" s="21"/>
    </row>
    <row r="819" spans="1:7" ht="13" x14ac:dyDescent="0.15">
      <c r="A819" s="42">
        <v>818</v>
      </c>
      <c r="B819" s="42" t="s">
        <v>29046</v>
      </c>
      <c r="C819" s="42">
        <v>9723829.3100000005</v>
      </c>
      <c r="D819" s="42">
        <v>5819265.0499999998</v>
      </c>
      <c r="E819" s="42">
        <v>3904564.25</v>
      </c>
      <c r="F819" s="44">
        <v>4.34</v>
      </c>
      <c r="G819" s="21"/>
    </row>
    <row r="820" spans="1:7" ht="13" x14ac:dyDescent="0.15">
      <c r="A820" s="42">
        <v>819</v>
      </c>
      <c r="B820" s="42" t="s">
        <v>29047</v>
      </c>
      <c r="C820" s="42">
        <v>8798280.5</v>
      </c>
      <c r="D820" s="42">
        <v>6617272.7800000003</v>
      </c>
      <c r="E820" s="42">
        <v>2181007.7200000002</v>
      </c>
      <c r="F820" s="44">
        <v>3.86</v>
      </c>
      <c r="G820" s="21"/>
    </row>
    <row r="821" spans="1:7" ht="13" x14ac:dyDescent="0.15">
      <c r="A821" s="42">
        <v>820</v>
      </c>
      <c r="B821" s="42" t="s">
        <v>29048</v>
      </c>
      <c r="C821" s="42">
        <v>8445834.3800000008</v>
      </c>
      <c r="D821" s="42">
        <v>5221833.46</v>
      </c>
      <c r="E821" s="42">
        <v>3224000.92</v>
      </c>
      <c r="F821" s="44">
        <v>3.57</v>
      </c>
      <c r="G821" s="21"/>
    </row>
    <row r="822" spans="1:7" ht="13" x14ac:dyDescent="0.15">
      <c r="A822" s="42">
        <v>821</v>
      </c>
      <c r="B822" s="42" t="s">
        <v>29049</v>
      </c>
      <c r="C822" s="42">
        <v>5275078.2699999996</v>
      </c>
      <c r="D822" s="42">
        <v>944661.06</v>
      </c>
      <c r="E822" s="42">
        <v>4330417.2</v>
      </c>
      <c r="F822" s="44">
        <v>3.18</v>
      </c>
      <c r="G822" s="21"/>
    </row>
    <row r="823" spans="1:7" ht="13" x14ac:dyDescent="0.15">
      <c r="A823" s="42">
        <v>822</v>
      </c>
      <c r="B823" s="42" t="s">
        <v>29050</v>
      </c>
      <c r="C823" s="42">
        <v>12399629.66</v>
      </c>
      <c r="D823" s="42">
        <v>3396475.95</v>
      </c>
      <c r="E823" s="42">
        <v>9003153.7200000007</v>
      </c>
      <c r="F823" s="44">
        <v>3.98</v>
      </c>
      <c r="G823" s="21"/>
    </row>
    <row r="824" spans="1:7" ht="13" x14ac:dyDescent="0.15">
      <c r="A824" s="42">
        <v>823</v>
      </c>
      <c r="B824" s="42" t="s">
        <v>29051</v>
      </c>
      <c r="C824" s="42">
        <v>11666249.470000001</v>
      </c>
      <c r="D824" s="42">
        <v>7344982.4000000004</v>
      </c>
      <c r="E824" s="42">
        <v>4321267.07</v>
      </c>
      <c r="F824" s="44">
        <v>4.5</v>
      </c>
      <c r="G824" s="21"/>
    </row>
    <row r="825" spans="1:7" ht="13" x14ac:dyDescent="0.15">
      <c r="A825" s="42">
        <v>824</v>
      </c>
      <c r="B825" s="42" t="s">
        <v>29052</v>
      </c>
      <c r="C825" s="42">
        <v>7168272.4900000002</v>
      </c>
      <c r="D825" s="42">
        <v>682467.98</v>
      </c>
      <c r="E825" s="42">
        <v>6485804.5099999998</v>
      </c>
      <c r="F825" s="44">
        <v>4.43</v>
      </c>
      <c r="G825" s="21"/>
    </row>
    <row r="826" spans="1:7" ht="13" x14ac:dyDescent="0.15">
      <c r="A826" s="42">
        <v>825</v>
      </c>
      <c r="B826" s="42" t="s">
        <v>29053</v>
      </c>
      <c r="C826" s="42">
        <v>9169187.3100000005</v>
      </c>
      <c r="D826" s="42">
        <v>3850630.91</v>
      </c>
      <c r="E826" s="42">
        <v>5318556.4000000004</v>
      </c>
      <c r="F826" s="44">
        <v>3.89</v>
      </c>
      <c r="G826" s="21"/>
    </row>
    <row r="827" spans="1:7" ht="13" x14ac:dyDescent="0.15">
      <c r="A827" s="42">
        <v>826</v>
      </c>
      <c r="B827" s="42" t="s">
        <v>29054</v>
      </c>
      <c r="C827" s="42">
        <v>8766713.9900000002</v>
      </c>
      <c r="D827" s="42">
        <v>2052276.42</v>
      </c>
      <c r="E827" s="42">
        <v>6714437.5700000003</v>
      </c>
      <c r="F827" s="44">
        <v>2.94</v>
      </c>
      <c r="G827" s="21"/>
    </row>
    <row r="828" spans="1:7" ht="13" x14ac:dyDescent="0.15">
      <c r="A828" s="42">
        <v>827</v>
      </c>
      <c r="B828" s="42" t="s">
        <v>29055</v>
      </c>
      <c r="C828" s="42">
        <v>7141472.4400000004</v>
      </c>
      <c r="D828" s="42">
        <v>4362686.1500000004</v>
      </c>
      <c r="E828" s="42">
        <v>2778786.29</v>
      </c>
      <c r="F828" s="44">
        <v>4.67</v>
      </c>
      <c r="G828" s="21"/>
    </row>
    <row r="829" spans="1:7" ht="13" x14ac:dyDescent="0.15">
      <c r="A829" s="42">
        <v>828</v>
      </c>
      <c r="B829" s="42" t="s">
        <v>29056</v>
      </c>
      <c r="C829" s="42">
        <v>8087058.5899999999</v>
      </c>
      <c r="D829" s="42">
        <v>5889203.4900000002</v>
      </c>
      <c r="E829" s="42">
        <v>2197855.1</v>
      </c>
      <c r="F829" s="44">
        <v>3.94</v>
      </c>
      <c r="G829" s="21"/>
    </row>
    <row r="830" spans="1:7" ht="13" x14ac:dyDescent="0.15">
      <c r="A830" s="42">
        <v>829</v>
      </c>
      <c r="B830" s="42" t="s">
        <v>29057</v>
      </c>
      <c r="C830" s="42">
        <v>9642188.5899999999</v>
      </c>
      <c r="D830" s="42">
        <v>6823454.8600000003</v>
      </c>
      <c r="E830" s="42">
        <v>2818733.74</v>
      </c>
      <c r="F830" s="44">
        <v>4.2</v>
      </c>
      <c r="G830" s="21"/>
    </row>
    <row r="831" spans="1:7" ht="13" x14ac:dyDescent="0.15">
      <c r="A831" s="42">
        <v>830</v>
      </c>
      <c r="B831" s="42" t="s">
        <v>29058</v>
      </c>
      <c r="C831" s="42">
        <v>2631234.7799999998</v>
      </c>
      <c r="D831" s="42">
        <v>1938472.5</v>
      </c>
      <c r="E831" s="42">
        <v>692762.28</v>
      </c>
      <c r="F831" s="44">
        <v>3.35</v>
      </c>
      <c r="G831" s="21"/>
    </row>
    <row r="832" spans="1:7" ht="13" x14ac:dyDescent="0.15">
      <c r="A832" s="42">
        <v>831</v>
      </c>
      <c r="B832" s="42" t="s">
        <v>29059</v>
      </c>
      <c r="C832" s="42">
        <v>11917212.640000001</v>
      </c>
      <c r="D832" s="42">
        <v>2814394.06</v>
      </c>
      <c r="E832" s="42">
        <v>9102818.5800000001</v>
      </c>
      <c r="F832" s="44">
        <v>4.4000000000000004</v>
      </c>
      <c r="G832" s="21"/>
    </row>
    <row r="833" spans="1:7" ht="13" x14ac:dyDescent="0.15">
      <c r="A833" s="42">
        <v>832</v>
      </c>
      <c r="B833" s="42" t="s">
        <v>29060</v>
      </c>
      <c r="C833" s="42">
        <v>7713376.3200000003</v>
      </c>
      <c r="D833" s="42">
        <v>3018423.97</v>
      </c>
      <c r="E833" s="42">
        <v>4694952.3499999996</v>
      </c>
      <c r="F833" s="44">
        <v>3.52</v>
      </c>
      <c r="G833" s="21"/>
    </row>
    <row r="834" spans="1:7" ht="13" x14ac:dyDescent="0.15">
      <c r="A834" s="42">
        <v>833</v>
      </c>
      <c r="B834" s="42" t="s">
        <v>29061</v>
      </c>
      <c r="C834" s="42">
        <v>7475092.3899999997</v>
      </c>
      <c r="D834" s="42">
        <v>1097499.25</v>
      </c>
      <c r="E834" s="42">
        <v>6377593.1399999997</v>
      </c>
      <c r="F834" s="44">
        <v>3.49</v>
      </c>
      <c r="G834" s="21"/>
    </row>
    <row r="835" spans="1:7" ht="13" x14ac:dyDescent="0.15">
      <c r="A835" s="42">
        <v>834</v>
      </c>
      <c r="B835" s="42" t="s">
        <v>29062</v>
      </c>
      <c r="C835" s="42">
        <v>9926310.1600000001</v>
      </c>
      <c r="D835" s="42">
        <v>2214088.14</v>
      </c>
      <c r="E835" s="42">
        <v>7712222.0199999996</v>
      </c>
      <c r="F835" s="44">
        <v>4.95</v>
      </c>
      <c r="G835" s="21"/>
    </row>
    <row r="836" spans="1:7" ht="13" x14ac:dyDescent="0.15">
      <c r="A836" s="42">
        <v>835</v>
      </c>
      <c r="B836" s="42" t="s">
        <v>29063</v>
      </c>
      <c r="C836" s="42">
        <v>9898504.7100000009</v>
      </c>
      <c r="D836" s="42">
        <v>1665920.27</v>
      </c>
      <c r="E836" s="42">
        <v>8232584.4400000004</v>
      </c>
      <c r="F836" s="44">
        <v>4.26</v>
      </c>
      <c r="G836" s="21"/>
    </row>
    <row r="837" spans="1:7" ht="13" x14ac:dyDescent="0.15">
      <c r="A837" s="42">
        <v>836</v>
      </c>
      <c r="B837" s="42" t="s">
        <v>29064</v>
      </c>
      <c r="C837" s="42">
        <v>4637646.96</v>
      </c>
      <c r="D837" s="42">
        <v>415663.65</v>
      </c>
      <c r="E837" s="42">
        <v>4221983.3099999996</v>
      </c>
      <c r="F837" s="44">
        <v>3.08</v>
      </c>
      <c r="G837" s="21"/>
    </row>
    <row r="838" spans="1:7" ht="13" x14ac:dyDescent="0.15">
      <c r="A838" s="42">
        <v>837</v>
      </c>
      <c r="B838" s="42" t="s">
        <v>29065</v>
      </c>
      <c r="C838" s="42">
        <v>8100135.7199999997</v>
      </c>
      <c r="D838" s="42">
        <v>3661646.68</v>
      </c>
      <c r="E838" s="42">
        <v>4438489.04</v>
      </c>
      <c r="F838" s="44">
        <v>4.45</v>
      </c>
      <c r="G838" s="21"/>
    </row>
    <row r="839" spans="1:7" ht="13" x14ac:dyDescent="0.15">
      <c r="A839" s="42">
        <v>838</v>
      </c>
      <c r="B839" s="42" t="s">
        <v>29066</v>
      </c>
      <c r="C839" s="42">
        <v>8736304.7100000009</v>
      </c>
      <c r="D839" s="42">
        <v>4299102.42</v>
      </c>
      <c r="E839" s="42">
        <v>4437202.29</v>
      </c>
      <c r="F839" s="44">
        <v>4.9800000000000004</v>
      </c>
      <c r="G839" s="21"/>
    </row>
    <row r="840" spans="1:7" ht="13" x14ac:dyDescent="0.15">
      <c r="A840" s="42">
        <v>839</v>
      </c>
      <c r="B840" s="42" t="s">
        <v>29067</v>
      </c>
      <c r="C840" s="42">
        <v>6756153.0700000003</v>
      </c>
      <c r="D840" s="42">
        <v>7183551.9800000004</v>
      </c>
      <c r="E840" s="42">
        <v>-427398.9</v>
      </c>
      <c r="F840" s="44">
        <v>3.39</v>
      </c>
      <c r="G840" s="21"/>
    </row>
    <row r="841" spans="1:7" ht="13" x14ac:dyDescent="0.15">
      <c r="A841" s="42">
        <v>840</v>
      </c>
      <c r="B841" s="42" t="s">
        <v>29068</v>
      </c>
      <c r="C841" s="42">
        <v>11215144.74</v>
      </c>
      <c r="D841" s="42">
        <v>1802685.36</v>
      </c>
      <c r="E841" s="42">
        <v>9412459.3800000008</v>
      </c>
      <c r="F841" s="44">
        <v>4.62</v>
      </c>
      <c r="G841" s="21"/>
    </row>
    <row r="842" spans="1:7" ht="13" x14ac:dyDescent="0.15">
      <c r="A842" s="42">
        <v>841</v>
      </c>
      <c r="B842" s="42" t="s">
        <v>29069</v>
      </c>
      <c r="C842" s="42">
        <v>5998941.25</v>
      </c>
      <c r="D842" s="42">
        <v>7222599.2400000002</v>
      </c>
      <c r="E842" s="42">
        <v>-1223657.99</v>
      </c>
      <c r="F842" s="44">
        <v>4.37</v>
      </c>
      <c r="G842" s="21"/>
    </row>
    <row r="843" spans="1:7" ht="13" x14ac:dyDescent="0.15">
      <c r="A843" s="42">
        <v>842</v>
      </c>
      <c r="B843" s="42" t="s">
        <v>29070</v>
      </c>
      <c r="C843" s="42">
        <v>8923309.8000000007</v>
      </c>
      <c r="D843" s="42">
        <v>2337543.9</v>
      </c>
      <c r="E843" s="42">
        <v>6585765.9000000004</v>
      </c>
      <c r="F843" s="44">
        <v>4.4000000000000004</v>
      </c>
      <c r="G843" s="21"/>
    </row>
    <row r="844" spans="1:7" ht="13" x14ac:dyDescent="0.15">
      <c r="A844" s="42">
        <v>843</v>
      </c>
      <c r="B844" s="42" t="s">
        <v>29071</v>
      </c>
      <c r="C844" s="42">
        <v>7165221.4000000004</v>
      </c>
      <c r="D844" s="42">
        <v>4505105.24</v>
      </c>
      <c r="E844" s="42">
        <v>2660116.16</v>
      </c>
      <c r="F844" s="44">
        <v>4.33</v>
      </c>
      <c r="G844" s="21"/>
    </row>
    <row r="845" spans="1:7" ht="13" x14ac:dyDescent="0.15">
      <c r="A845" s="42">
        <v>844</v>
      </c>
      <c r="B845" s="42" t="s">
        <v>29072</v>
      </c>
      <c r="C845" s="42">
        <v>7223462.6500000004</v>
      </c>
      <c r="D845" s="42">
        <v>3608916.82</v>
      </c>
      <c r="E845" s="42">
        <v>3614545.83</v>
      </c>
      <c r="F845" s="44">
        <v>3.39</v>
      </c>
      <c r="G845" s="21"/>
    </row>
    <row r="846" spans="1:7" ht="13" x14ac:dyDescent="0.15">
      <c r="A846" s="42">
        <v>845</v>
      </c>
      <c r="B846" s="42" t="s">
        <v>29073</v>
      </c>
      <c r="C846" s="42">
        <v>9897384.0600000005</v>
      </c>
      <c r="D846" s="42">
        <v>5579893.7599999998</v>
      </c>
      <c r="E846" s="42">
        <v>4317490.3</v>
      </c>
      <c r="F846" s="44">
        <v>4.2</v>
      </c>
      <c r="G846" s="21"/>
    </row>
    <row r="847" spans="1:7" ht="13" x14ac:dyDescent="0.15">
      <c r="A847" s="42">
        <v>846</v>
      </c>
      <c r="B847" s="42" t="s">
        <v>29074</v>
      </c>
      <c r="C847" s="42">
        <v>6788469</v>
      </c>
      <c r="D847" s="42">
        <v>3214118.89</v>
      </c>
      <c r="E847" s="42">
        <v>3574350.11</v>
      </c>
      <c r="F847" s="44">
        <v>3.1</v>
      </c>
      <c r="G847" s="21"/>
    </row>
    <row r="848" spans="1:7" ht="13" x14ac:dyDescent="0.15">
      <c r="A848" s="42">
        <v>847</v>
      </c>
      <c r="B848" s="42" t="s">
        <v>29075</v>
      </c>
      <c r="C848" s="42">
        <v>9974454.4299999997</v>
      </c>
      <c r="D848" s="42">
        <v>6387202.5</v>
      </c>
      <c r="E848" s="42">
        <v>3587251.93</v>
      </c>
      <c r="F848" s="44">
        <v>3.9</v>
      </c>
      <c r="G848" s="21"/>
    </row>
    <row r="849" spans="1:7" ht="13" x14ac:dyDescent="0.15">
      <c r="A849" s="42">
        <v>848</v>
      </c>
      <c r="B849" s="42" t="s">
        <v>29076</v>
      </c>
      <c r="C849" s="42">
        <v>8047083.8399999999</v>
      </c>
      <c r="D849" s="42">
        <v>2413537.54</v>
      </c>
      <c r="E849" s="42">
        <v>5633546.2999999998</v>
      </c>
      <c r="F849" s="44">
        <v>5.4</v>
      </c>
      <c r="G849" s="21"/>
    </row>
    <row r="850" spans="1:7" ht="13" x14ac:dyDescent="0.15">
      <c r="A850" s="42">
        <v>849</v>
      </c>
      <c r="B850" s="42" t="s">
        <v>29077</v>
      </c>
      <c r="C850" s="42">
        <v>11221821.369999999</v>
      </c>
      <c r="D850" s="42">
        <v>3573280.44</v>
      </c>
      <c r="E850" s="42">
        <v>7648540.9199999999</v>
      </c>
      <c r="F850" s="44">
        <v>5.56</v>
      </c>
      <c r="G850" s="21"/>
    </row>
    <row r="851" spans="1:7" ht="13" x14ac:dyDescent="0.15">
      <c r="A851" s="42">
        <v>850</v>
      </c>
      <c r="B851" s="42" t="s">
        <v>29078</v>
      </c>
      <c r="C851" s="42">
        <v>7506218.6500000004</v>
      </c>
      <c r="D851" s="42">
        <v>6688379.0599999996</v>
      </c>
      <c r="E851" s="42">
        <v>817839.6</v>
      </c>
      <c r="F851" s="44">
        <v>4.3899999999999997</v>
      </c>
      <c r="G851" s="21"/>
    </row>
    <row r="852" spans="1:7" ht="13" x14ac:dyDescent="0.15">
      <c r="A852" s="42">
        <v>851</v>
      </c>
      <c r="B852" s="42" t="s">
        <v>29079</v>
      </c>
      <c r="C852" s="42">
        <v>11764440.5</v>
      </c>
      <c r="D852" s="42">
        <v>3706678.9</v>
      </c>
      <c r="E852" s="42">
        <v>8057761.5999999996</v>
      </c>
      <c r="F852" s="44">
        <v>6.91</v>
      </c>
      <c r="G852" s="21"/>
    </row>
    <row r="853" spans="1:7" ht="13" x14ac:dyDescent="0.15">
      <c r="A853" s="42">
        <v>852</v>
      </c>
      <c r="B853" s="42" t="s">
        <v>29080</v>
      </c>
      <c r="C853" s="42">
        <v>9426356.7300000004</v>
      </c>
      <c r="D853" s="42">
        <v>4157735.3</v>
      </c>
      <c r="E853" s="42">
        <v>5268621.43</v>
      </c>
      <c r="F853" s="44">
        <v>2.86</v>
      </c>
      <c r="G853" s="21"/>
    </row>
    <row r="854" spans="1:7" ht="13" x14ac:dyDescent="0.15">
      <c r="A854" s="42">
        <v>853</v>
      </c>
      <c r="B854" s="42" t="s">
        <v>29081</v>
      </c>
      <c r="C854" s="42">
        <v>9775285.5600000005</v>
      </c>
      <c r="D854" s="42">
        <v>4510084.45</v>
      </c>
      <c r="E854" s="42">
        <v>5265201.0999999996</v>
      </c>
      <c r="F854" s="44">
        <v>5.28</v>
      </c>
      <c r="G854" s="21"/>
    </row>
    <row r="855" spans="1:7" ht="13" x14ac:dyDescent="0.15">
      <c r="A855" s="42">
        <v>854</v>
      </c>
      <c r="B855" s="42" t="s">
        <v>29082</v>
      </c>
      <c r="C855" s="42">
        <v>9053058.0099999998</v>
      </c>
      <c r="D855" s="42">
        <v>5883007.6900000004</v>
      </c>
      <c r="E855" s="42">
        <v>3170050.33</v>
      </c>
      <c r="F855" s="44">
        <v>3.97</v>
      </c>
      <c r="G855" s="21"/>
    </row>
    <row r="856" spans="1:7" ht="13" x14ac:dyDescent="0.15">
      <c r="A856" s="42">
        <v>855</v>
      </c>
      <c r="B856" s="42" t="s">
        <v>29083</v>
      </c>
      <c r="C856" s="42">
        <v>12576492.859999999</v>
      </c>
      <c r="D856" s="42">
        <v>1925320.82</v>
      </c>
      <c r="E856" s="42">
        <v>10651172.039999999</v>
      </c>
      <c r="F856" s="44">
        <v>5.95</v>
      </c>
      <c r="G856" s="21"/>
    </row>
    <row r="857" spans="1:7" ht="13" x14ac:dyDescent="0.15">
      <c r="A857" s="42">
        <v>856</v>
      </c>
      <c r="B857" s="42" t="s">
        <v>29084</v>
      </c>
      <c r="C857" s="42">
        <v>7274544.2999999998</v>
      </c>
      <c r="D857" s="42">
        <v>3612740.75</v>
      </c>
      <c r="E857" s="42">
        <v>3661803.55</v>
      </c>
      <c r="F857" s="44">
        <v>3.26</v>
      </c>
      <c r="G857" s="21"/>
    </row>
    <row r="858" spans="1:7" ht="13" x14ac:dyDescent="0.15">
      <c r="A858" s="42">
        <v>857</v>
      </c>
      <c r="B858" s="42" t="s">
        <v>29085</v>
      </c>
      <c r="C858" s="42">
        <v>7181920.7800000003</v>
      </c>
      <c r="D858" s="42">
        <v>4294121.07</v>
      </c>
      <c r="E858" s="42">
        <v>2887799.72</v>
      </c>
      <c r="F858" s="44">
        <v>2.89</v>
      </c>
      <c r="G858" s="21"/>
    </row>
    <row r="859" spans="1:7" ht="13" x14ac:dyDescent="0.15">
      <c r="A859" s="42">
        <v>858</v>
      </c>
      <c r="B859" s="42" t="s">
        <v>29086</v>
      </c>
      <c r="C859" s="42">
        <v>8709591.2799999993</v>
      </c>
      <c r="D859" s="42">
        <v>4515537.82</v>
      </c>
      <c r="E859" s="42">
        <v>4194053.46</v>
      </c>
      <c r="F859" s="44">
        <v>4.7</v>
      </c>
      <c r="G859" s="21"/>
    </row>
    <row r="860" spans="1:7" ht="13" x14ac:dyDescent="0.15">
      <c r="A860" s="42">
        <v>859</v>
      </c>
      <c r="B860" s="42" t="s">
        <v>29087</v>
      </c>
      <c r="C860" s="42">
        <v>11941632.279999999</v>
      </c>
      <c r="D860" s="42">
        <v>4887651.6399999997</v>
      </c>
      <c r="E860" s="42">
        <v>7053980.6399999997</v>
      </c>
      <c r="F860" s="44">
        <v>4.05</v>
      </c>
      <c r="G860" s="21"/>
    </row>
    <row r="861" spans="1:7" ht="13" x14ac:dyDescent="0.15">
      <c r="A861" s="42">
        <v>860</v>
      </c>
      <c r="B861" s="42" t="s">
        <v>29088</v>
      </c>
      <c r="C861" s="42">
        <v>9614064.1899999995</v>
      </c>
      <c r="D861" s="42">
        <v>3752596.38</v>
      </c>
      <c r="E861" s="42">
        <v>5861467.8099999996</v>
      </c>
      <c r="F861" s="44">
        <v>3.87</v>
      </c>
      <c r="G861" s="21"/>
    </row>
    <row r="862" spans="1:7" ht="13" x14ac:dyDescent="0.15">
      <c r="A862" s="42">
        <v>861</v>
      </c>
      <c r="B862" s="42" t="s">
        <v>29089</v>
      </c>
      <c r="C862" s="42">
        <v>9375526.3599999994</v>
      </c>
      <c r="D862" s="42">
        <v>1511585.86</v>
      </c>
      <c r="E862" s="42">
        <v>7863940.5</v>
      </c>
      <c r="F862" s="44">
        <v>3.38</v>
      </c>
      <c r="G862" s="21"/>
    </row>
    <row r="863" spans="1:7" ht="13" x14ac:dyDescent="0.15">
      <c r="A863" s="42">
        <v>862</v>
      </c>
      <c r="B863" s="42" t="s">
        <v>29090</v>
      </c>
      <c r="C863" s="42">
        <v>8914162.4700000007</v>
      </c>
      <c r="D863" s="42">
        <v>3139637.09</v>
      </c>
      <c r="E863" s="42">
        <v>5774525.3799999999</v>
      </c>
      <c r="F863" s="44">
        <v>3.07</v>
      </c>
      <c r="G863" s="21"/>
    </row>
    <row r="864" spans="1:7" ht="13" x14ac:dyDescent="0.15">
      <c r="A864" s="42">
        <v>863</v>
      </c>
      <c r="B864" s="42" t="s">
        <v>29091</v>
      </c>
      <c r="C864" s="42">
        <v>9525187.4000000004</v>
      </c>
      <c r="D864" s="42">
        <v>5987803.7400000002</v>
      </c>
      <c r="E864" s="42">
        <v>3537383.66</v>
      </c>
      <c r="F864" s="44">
        <v>4.4400000000000004</v>
      </c>
      <c r="G864" s="21"/>
    </row>
    <row r="865" spans="1:7" ht="13" x14ac:dyDescent="0.15">
      <c r="A865" s="42">
        <v>864</v>
      </c>
      <c r="B865" s="42" t="s">
        <v>29092</v>
      </c>
      <c r="C865" s="42">
        <v>7894933.2000000002</v>
      </c>
      <c r="D865" s="42">
        <v>3512394.78</v>
      </c>
      <c r="E865" s="42">
        <v>4382538.42</v>
      </c>
      <c r="F865" s="44">
        <v>5.07</v>
      </c>
      <c r="G865" s="21"/>
    </row>
    <row r="866" spans="1:7" ht="13" x14ac:dyDescent="0.15">
      <c r="A866" s="42">
        <v>865</v>
      </c>
      <c r="B866" s="42" t="s">
        <v>29093</v>
      </c>
      <c r="C866" s="42">
        <v>12242397.439999999</v>
      </c>
      <c r="D866" s="42">
        <v>1381925.27</v>
      </c>
      <c r="E866" s="42">
        <v>10860472.17</v>
      </c>
      <c r="F866" s="44">
        <v>5.37</v>
      </c>
      <c r="G866" s="21"/>
    </row>
    <row r="867" spans="1:7" ht="13" x14ac:dyDescent="0.15">
      <c r="A867" s="42">
        <v>866</v>
      </c>
      <c r="B867" s="42" t="s">
        <v>29094</v>
      </c>
      <c r="C867" s="42">
        <v>8830547.4700000007</v>
      </c>
      <c r="D867" s="42">
        <v>1709799.96</v>
      </c>
      <c r="E867" s="42">
        <v>7120747.5199999996</v>
      </c>
      <c r="F867" s="44">
        <v>6.26</v>
      </c>
      <c r="G867" s="21"/>
    </row>
    <row r="868" spans="1:7" ht="13" x14ac:dyDescent="0.15">
      <c r="A868" s="42">
        <v>867</v>
      </c>
      <c r="B868" s="42" t="s">
        <v>29095</v>
      </c>
      <c r="C868" s="42">
        <v>9620120.6099999994</v>
      </c>
      <c r="D868" s="42">
        <v>3370435.05</v>
      </c>
      <c r="E868" s="42">
        <v>6249685.5599999996</v>
      </c>
      <c r="F868" s="44">
        <v>4.3499999999999996</v>
      </c>
      <c r="G868" s="21"/>
    </row>
    <row r="869" spans="1:7" ht="13" x14ac:dyDescent="0.15">
      <c r="A869" s="42">
        <v>868</v>
      </c>
      <c r="B869" s="42" t="s">
        <v>29096</v>
      </c>
      <c r="C869" s="42">
        <v>8065626.3099999996</v>
      </c>
      <c r="D869" s="42">
        <v>2501327.38</v>
      </c>
      <c r="E869" s="42">
        <v>5564298.9299999997</v>
      </c>
      <c r="F869" s="44">
        <v>5.38</v>
      </c>
      <c r="G869" s="21"/>
    </row>
    <row r="870" spans="1:7" ht="13" x14ac:dyDescent="0.15">
      <c r="A870" s="42">
        <v>869</v>
      </c>
      <c r="B870" s="42" t="s">
        <v>29097</v>
      </c>
      <c r="C870" s="42">
        <v>13121871.73</v>
      </c>
      <c r="D870" s="42">
        <v>2745473.88</v>
      </c>
      <c r="E870" s="42">
        <v>10376397.85</v>
      </c>
      <c r="F870" s="44">
        <v>4.5199999999999996</v>
      </c>
      <c r="G870" s="21"/>
    </row>
    <row r="871" spans="1:7" ht="13" x14ac:dyDescent="0.15">
      <c r="A871" s="42">
        <v>870</v>
      </c>
      <c r="B871" s="42" t="s">
        <v>29098</v>
      </c>
      <c r="C871" s="42">
        <v>6554612.1900000004</v>
      </c>
      <c r="D871" s="42">
        <v>4727267.12</v>
      </c>
      <c r="E871" s="42">
        <v>1827345.08</v>
      </c>
      <c r="F871" s="44">
        <v>2.6</v>
      </c>
      <c r="G871" s="21"/>
    </row>
    <row r="872" spans="1:7" ht="13" x14ac:dyDescent="0.15">
      <c r="A872" s="42">
        <v>871</v>
      </c>
      <c r="B872" s="42" t="s">
        <v>29099</v>
      </c>
      <c r="C872" s="42">
        <v>6834182.6100000003</v>
      </c>
      <c r="D872" s="42">
        <v>4821152.04</v>
      </c>
      <c r="E872" s="42">
        <v>2013030.57</v>
      </c>
      <c r="F872" s="44">
        <v>4.17</v>
      </c>
      <c r="G872" s="21"/>
    </row>
    <row r="873" spans="1:7" ht="13" x14ac:dyDescent="0.15">
      <c r="A873" s="42">
        <v>872</v>
      </c>
      <c r="B873" s="42" t="s">
        <v>29100</v>
      </c>
      <c r="C873" s="42">
        <v>6858281.8700000001</v>
      </c>
      <c r="D873" s="42">
        <v>5159201.66</v>
      </c>
      <c r="E873" s="42">
        <v>1699080.2</v>
      </c>
      <c r="F873" s="44">
        <v>2.68</v>
      </c>
      <c r="G873" s="21"/>
    </row>
    <row r="874" spans="1:7" ht="13" x14ac:dyDescent="0.15">
      <c r="A874" s="42">
        <v>873</v>
      </c>
      <c r="B874" s="42" t="s">
        <v>29101</v>
      </c>
      <c r="C874" s="42">
        <v>7624262.75</v>
      </c>
      <c r="D874" s="42">
        <v>5974066.3300000001</v>
      </c>
      <c r="E874" s="42">
        <v>1650196.43</v>
      </c>
      <c r="F874" s="44">
        <v>6.47</v>
      </c>
      <c r="G874" s="21"/>
    </row>
    <row r="875" spans="1:7" ht="13" x14ac:dyDescent="0.15">
      <c r="A875" s="42">
        <v>874</v>
      </c>
      <c r="B875" s="42" t="s">
        <v>29102</v>
      </c>
      <c r="C875" s="42">
        <v>7371888.4000000004</v>
      </c>
      <c r="D875" s="42">
        <v>3968735.44</v>
      </c>
      <c r="E875" s="42">
        <v>3403152.96</v>
      </c>
      <c r="F875" s="44">
        <v>2.34</v>
      </c>
      <c r="G875" s="21"/>
    </row>
    <row r="876" spans="1:7" ht="13" x14ac:dyDescent="0.15">
      <c r="A876" s="42">
        <v>875</v>
      </c>
      <c r="B876" s="42" t="s">
        <v>29103</v>
      </c>
      <c r="C876" s="42">
        <v>11486747.15</v>
      </c>
      <c r="D876" s="42">
        <v>7617622.9400000004</v>
      </c>
      <c r="E876" s="42">
        <v>3869124.21</v>
      </c>
      <c r="F876" s="44">
        <v>4.5</v>
      </c>
      <c r="G876" s="21"/>
    </row>
    <row r="877" spans="1:7" ht="13" x14ac:dyDescent="0.15">
      <c r="A877" s="42">
        <v>876</v>
      </c>
      <c r="B877" s="42" t="s">
        <v>29104</v>
      </c>
      <c r="C877" s="42">
        <v>7622169.7000000002</v>
      </c>
      <c r="D877" s="42">
        <v>4491556.1399999997</v>
      </c>
      <c r="E877" s="42">
        <v>3130613.55</v>
      </c>
      <c r="F877" s="44">
        <v>4.96</v>
      </c>
      <c r="G877" s="21"/>
    </row>
    <row r="878" spans="1:7" ht="13" x14ac:dyDescent="0.15">
      <c r="A878" s="42">
        <v>877</v>
      </c>
      <c r="B878" s="42" t="s">
        <v>29105</v>
      </c>
      <c r="C878" s="42">
        <v>5577372.6399999997</v>
      </c>
      <c r="D878" s="42">
        <v>2895975.12</v>
      </c>
      <c r="E878" s="42">
        <v>2681397.52</v>
      </c>
      <c r="F878" s="44">
        <v>4.5199999999999996</v>
      </c>
      <c r="G878" s="21"/>
    </row>
    <row r="879" spans="1:7" ht="13" x14ac:dyDescent="0.15">
      <c r="A879" s="42">
        <v>878</v>
      </c>
      <c r="B879" s="42" t="s">
        <v>29106</v>
      </c>
      <c r="C879" s="42">
        <v>4419276.71</v>
      </c>
      <c r="D879" s="42">
        <v>4890906.3899999997</v>
      </c>
      <c r="E879" s="42">
        <v>-471629.68</v>
      </c>
      <c r="F879" s="44">
        <v>5.43</v>
      </c>
      <c r="G879" s="21"/>
    </row>
    <row r="880" spans="1:7" ht="13" x14ac:dyDescent="0.15">
      <c r="A880" s="42">
        <v>879</v>
      </c>
      <c r="B880" s="42" t="s">
        <v>29107</v>
      </c>
      <c r="C880" s="42">
        <v>8394129.5500000007</v>
      </c>
      <c r="D880" s="42">
        <v>6914338.6699999999</v>
      </c>
      <c r="E880" s="42">
        <v>1479790.88</v>
      </c>
      <c r="F880" s="44">
        <v>2.31</v>
      </c>
      <c r="G880" s="21"/>
    </row>
    <row r="881" spans="1:7" ht="13" x14ac:dyDescent="0.15">
      <c r="A881" s="42">
        <v>880</v>
      </c>
      <c r="B881" s="42" t="s">
        <v>29108</v>
      </c>
      <c r="C881" s="42">
        <v>13628925.539999999</v>
      </c>
      <c r="D881" s="42">
        <v>5342939.41</v>
      </c>
      <c r="E881" s="42">
        <v>8285986.1299999999</v>
      </c>
      <c r="F881" s="44">
        <v>5.13</v>
      </c>
      <c r="G881" s="21"/>
    </row>
    <row r="882" spans="1:7" ht="13" x14ac:dyDescent="0.15">
      <c r="A882" s="42">
        <v>881</v>
      </c>
      <c r="B882" s="42" t="s">
        <v>29109</v>
      </c>
      <c r="C882" s="42">
        <v>8510889.2300000004</v>
      </c>
      <c r="D882" s="42">
        <v>6103413.29</v>
      </c>
      <c r="E882" s="42">
        <v>2407475.94</v>
      </c>
      <c r="F882" s="44">
        <v>3.51</v>
      </c>
      <c r="G882" s="21"/>
    </row>
    <row r="883" spans="1:7" ht="13" x14ac:dyDescent="0.15">
      <c r="A883" s="42">
        <v>882</v>
      </c>
      <c r="B883" s="42" t="s">
        <v>29110</v>
      </c>
      <c r="C883" s="42">
        <v>15188112.880000001</v>
      </c>
      <c r="D883" s="42">
        <v>3623068.69</v>
      </c>
      <c r="E883" s="42">
        <v>11565044.18</v>
      </c>
      <c r="F883" s="44">
        <v>3.86</v>
      </c>
      <c r="G883" s="21"/>
    </row>
    <row r="884" spans="1:7" ht="13" x14ac:dyDescent="0.15">
      <c r="A884" s="42">
        <v>883</v>
      </c>
      <c r="B884" s="42" t="s">
        <v>29111</v>
      </c>
      <c r="C884" s="42">
        <v>7127741.8300000001</v>
      </c>
      <c r="D884" s="42">
        <v>9198206.3300000001</v>
      </c>
      <c r="E884" s="42">
        <v>-2070464.5</v>
      </c>
      <c r="F884" s="44">
        <v>3.58</v>
      </c>
      <c r="G884" s="21"/>
    </row>
    <row r="885" spans="1:7" ht="13" x14ac:dyDescent="0.15">
      <c r="A885" s="42">
        <v>884</v>
      </c>
      <c r="B885" s="42" t="s">
        <v>29112</v>
      </c>
      <c r="C885" s="42">
        <v>10163562.18</v>
      </c>
      <c r="D885" s="42">
        <v>5931251.3799999999</v>
      </c>
      <c r="E885" s="42">
        <v>4232310.8</v>
      </c>
      <c r="F885" s="44">
        <v>3.56</v>
      </c>
      <c r="G885" s="21"/>
    </row>
    <row r="886" spans="1:7" ht="13" x14ac:dyDescent="0.15">
      <c r="A886" s="42">
        <v>885</v>
      </c>
      <c r="B886" s="42" t="s">
        <v>29113</v>
      </c>
      <c r="C886" s="42">
        <v>9730456.7899999991</v>
      </c>
      <c r="D886" s="42">
        <v>7832472.6600000001</v>
      </c>
      <c r="E886" s="42">
        <v>1897984.13</v>
      </c>
      <c r="F886" s="44">
        <v>4.54</v>
      </c>
      <c r="G886" s="21"/>
    </row>
    <row r="887" spans="1:7" ht="13" x14ac:dyDescent="0.15">
      <c r="A887" s="42">
        <v>886</v>
      </c>
      <c r="B887" s="42" t="s">
        <v>29114</v>
      </c>
      <c r="C887" s="42">
        <v>10763212.15</v>
      </c>
      <c r="D887" s="42">
        <v>4985636.17</v>
      </c>
      <c r="E887" s="42">
        <v>5777575.9800000004</v>
      </c>
      <c r="F887" s="44">
        <v>3.06</v>
      </c>
      <c r="G887" s="21"/>
    </row>
    <row r="888" spans="1:7" ht="13" x14ac:dyDescent="0.15">
      <c r="A888" s="42">
        <v>887</v>
      </c>
      <c r="B888" s="42" t="s">
        <v>29115</v>
      </c>
      <c r="C888" s="42">
        <v>8293498.1799999997</v>
      </c>
      <c r="D888" s="42">
        <v>6165132.7699999996</v>
      </c>
      <c r="E888" s="42">
        <v>2128365.42</v>
      </c>
      <c r="F888" s="44">
        <v>2.64</v>
      </c>
      <c r="G888" s="21"/>
    </row>
    <row r="889" spans="1:7" ht="13" x14ac:dyDescent="0.15">
      <c r="A889" s="42">
        <v>888</v>
      </c>
      <c r="B889" s="42" t="s">
        <v>29116</v>
      </c>
      <c r="C889" s="42">
        <v>5673114.5099999998</v>
      </c>
      <c r="D889" s="42">
        <v>1927956.98</v>
      </c>
      <c r="E889" s="42">
        <v>3745157.53</v>
      </c>
      <c r="F889" s="44">
        <v>3.83</v>
      </c>
      <c r="G889" s="21"/>
    </row>
    <row r="890" spans="1:7" ht="13" x14ac:dyDescent="0.15">
      <c r="A890" s="42">
        <v>889</v>
      </c>
      <c r="B890" s="42" t="s">
        <v>29117</v>
      </c>
      <c r="C890" s="42">
        <v>6300572.1600000001</v>
      </c>
      <c r="D890" s="42">
        <v>8606412.3200000003</v>
      </c>
      <c r="E890" s="42">
        <v>-2305840.16</v>
      </c>
      <c r="F890" s="44">
        <v>1.49</v>
      </c>
      <c r="G890" s="21"/>
    </row>
    <row r="891" spans="1:7" ht="13" x14ac:dyDescent="0.15">
      <c r="A891" s="42">
        <v>890</v>
      </c>
      <c r="B891" s="42" t="s">
        <v>29118</v>
      </c>
      <c r="C891" s="42">
        <v>10875181.279999999</v>
      </c>
      <c r="D891" s="42">
        <v>3868631.06</v>
      </c>
      <c r="E891" s="42">
        <v>7006550.2199999997</v>
      </c>
      <c r="F891" s="44">
        <v>3.47</v>
      </c>
      <c r="G891" s="21"/>
    </row>
    <row r="892" spans="1:7" ht="13" x14ac:dyDescent="0.15">
      <c r="A892" s="42">
        <v>891</v>
      </c>
      <c r="B892" s="42" t="s">
        <v>29119</v>
      </c>
      <c r="C892" s="42">
        <v>11580397.810000001</v>
      </c>
      <c r="D892" s="42">
        <v>2324621.6800000002</v>
      </c>
      <c r="E892" s="42">
        <v>9255776.1300000008</v>
      </c>
      <c r="F892" s="44">
        <v>3.94</v>
      </c>
      <c r="G892" s="21"/>
    </row>
    <row r="893" spans="1:7" ht="13" x14ac:dyDescent="0.15">
      <c r="A893" s="42">
        <v>892</v>
      </c>
      <c r="B893" s="42" t="s">
        <v>29120</v>
      </c>
      <c r="C893" s="42">
        <v>6874728.25</v>
      </c>
      <c r="D893" s="42">
        <v>442275.44</v>
      </c>
      <c r="E893" s="42">
        <v>6432452.8099999996</v>
      </c>
      <c r="F893" s="44">
        <v>2.4300000000000002</v>
      </c>
      <c r="G893" s="21"/>
    </row>
    <row r="894" spans="1:7" ht="13" x14ac:dyDescent="0.15">
      <c r="A894" s="42">
        <v>893</v>
      </c>
      <c r="B894" s="42" t="s">
        <v>29121</v>
      </c>
      <c r="C894" s="42">
        <v>8987880.5500000007</v>
      </c>
      <c r="D894" s="42">
        <v>3760581.13</v>
      </c>
      <c r="E894" s="42">
        <v>5227299.42</v>
      </c>
      <c r="F894" s="44">
        <v>4.96</v>
      </c>
      <c r="G894" s="21"/>
    </row>
    <row r="895" spans="1:7" ht="13" x14ac:dyDescent="0.15">
      <c r="A895" s="42">
        <v>894</v>
      </c>
      <c r="B895" s="42" t="s">
        <v>29122</v>
      </c>
      <c r="C895" s="42">
        <v>10651147.84</v>
      </c>
      <c r="D895" s="42">
        <v>4539151.33</v>
      </c>
      <c r="E895" s="42">
        <v>6111996.5099999998</v>
      </c>
      <c r="F895" s="44">
        <v>4.1500000000000004</v>
      </c>
      <c r="G895" s="21"/>
    </row>
    <row r="896" spans="1:7" ht="13" x14ac:dyDescent="0.15">
      <c r="A896" s="42">
        <v>895</v>
      </c>
      <c r="B896" s="42" t="s">
        <v>29123</v>
      </c>
      <c r="C896" s="42">
        <v>8368302.1100000003</v>
      </c>
      <c r="D896" s="42">
        <v>4054152.77</v>
      </c>
      <c r="E896" s="42">
        <v>4314149.34</v>
      </c>
      <c r="F896" s="44">
        <v>4.3499999999999996</v>
      </c>
      <c r="G896" s="21"/>
    </row>
    <row r="897" spans="1:7" ht="13" x14ac:dyDescent="0.15">
      <c r="A897" s="42">
        <v>896</v>
      </c>
      <c r="B897" s="42" t="s">
        <v>29124</v>
      </c>
      <c r="C897" s="42">
        <v>9751833.0500000007</v>
      </c>
      <c r="D897" s="42">
        <v>4218905.5</v>
      </c>
      <c r="E897" s="42">
        <v>5532927.5499999998</v>
      </c>
      <c r="F897" s="44">
        <v>4.83</v>
      </c>
      <c r="G897" s="21"/>
    </row>
    <row r="898" spans="1:7" ht="13" x14ac:dyDescent="0.15">
      <c r="A898" s="42">
        <v>897</v>
      </c>
      <c r="B898" s="42" t="s">
        <v>29125</v>
      </c>
      <c r="C898" s="42">
        <v>6092673.79</v>
      </c>
      <c r="D898" s="42">
        <v>2125780.1800000002</v>
      </c>
      <c r="E898" s="42">
        <v>3966893.61</v>
      </c>
      <c r="F898" s="44">
        <v>4.32</v>
      </c>
      <c r="G898" s="21"/>
    </row>
    <row r="899" spans="1:7" ht="13" x14ac:dyDescent="0.15">
      <c r="A899" s="42">
        <v>898</v>
      </c>
      <c r="B899" s="42" t="s">
        <v>29126</v>
      </c>
      <c r="C899" s="42">
        <v>8873078.2799999993</v>
      </c>
      <c r="D899" s="42">
        <v>6319832.79</v>
      </c>
      <c r="E899" s="42">
        <v>2553245.5</v>
      </c>
      <c r="F899" s="44">
        <v>4.88</v>
      </c>
      <c r="G899" s="21"/>
    </row>
    <row r="900" spans="1:7" ht="13" x14ac:dyDescent="0.15">
      <c r="A900" s="42">
        <v>899</v>
      </c>
      <c r="B900" s="42" t="s">
        <v>29127</v>
      </c>
      <c r="C900" s="42">
        <v>6842693.9000000004</v>
      </c>
      <c r="D900" s="42">
        <v>1551580.18</v>
      </c>
      <c r="E900" s="42">
        <v>5291113.71</v>
      </c>
      <c r="F900" s="44">
        <v>2.58</v>
      </c>
      <c r="G900" s="21"/>
    </row>
    <row r="901" spans="1:7" ht="13" x14ac:dyDescent="0.15">
      <c r="A901" s="42">
        <v>900</v>
      </c>
      <c r="B901" s="42" t="s">
        <v>29128</v>
      </c>
      <c r="C901" s="42">
        <v>12506421.460000001</v>
      </c>
      <c r="D901" s="42">
        <v>3726978.97</v>
      </c>
      <c r="E901" s="42">
        <v>8779442.4900000002</v>
      </c>
      <c r="F901" s="44">
        <v>4.18</v>
      </c>
      <c r="G901" s="21"/>
    </row>
    <row r="902" spans="1:7" ht="13" x14ac:dyDescent="0.15">
      <c r="A902" s="42">
        <v>901</v>
      </c>
      <c r="B902" s="42" t="s">
        <v>29129</v>
      </c>
      <c r="C902" s="42">
        <v>6426676.1799999997</v>
      </c>
      <c r="D902" s="42">
        <v>6910968.2999999998</v>
      </c>
      <c r="E902" s="42">
        <v>-484292.12</v>
      </c>
      <c r="F902" s="44">
        <v>3.44</v>
      </c>
      <c r="G902" s="21"/>
    </row>
    <row r="903" spans="1:7" ht="13" x14ac:dyDescent="0.15">
      <c r="A903" s="42">
        <v>902</v>
      </c>
      <c r="B903" s="42" t="s">
        <v>29130</v>
      </c>
      <c r="C903" s="42">
        <v>8939613.0600000005</v>
      </c>
      <c r="D903" s="42">
        <v>2611767.71</v>
      </c>
      <c r="E903" s="42">
        <v>6327845.3399999999</v>
      </c>
      <c r="F903" s="44">
        <v>5.04</v>
      </c>
      <c r="G903" s="21"/>
    </row>
    <row r="904" spans="1:7" ht="13" x14ac:dyDescent="0.15">
      <c r="A904" s="42">
        <v>903</v>
      </c>
      <c r="B904" s="42" t="s">
        <v>29131</v>
      </c>
      <c r="C904" s="42">
        <v>8589861.9700000007</v>
      </c>
      <c r="D904" s="42">
        <v>214469.61</v>
      </c>
      <c r="E904" s="42">
        <v>8375392.3600000003</v>
      </c>
      <c r="F904" s="44">
        <v>5.22</v>
      </c>
      <c r="G904" s="21"/>
    </row>
    <row r="905" spans="1:7" ht="13" x14ac:dyDescent="0.15">
      <c r="A905" s="42">
        <v>904</v>
      </c>
      <c r="B905" s="42" t="s">
        <v>29132</v>
      </c>
      <c r="C905" s="42">
        <v>12663540.75</v>
      </c>
      <c r="D905" s="42">
        <v>4681764.26</v>
      </c>
      <c r="E905" s="42">
        <v>7981776.4900000002</v>
      </c>
      <c r="F905" s="44">
        <v>4.84</v>
      </c>
      <c r="G905" s="21"/>
    </row>
    <row r="906" spans="1:7" ht="13" x14ac:dyDescent="0.15">
      <c r="A906" s="42">
        <v>905</v>
      </c>
      <c r="B906" s="42" t="s">
        <v>29133</v>
      </c>
      <c r="C906" s="42">
        <v>9864586.2599999998</v>
      </c>
      <c r="D906" s="42">
        <v>1188168.99</v>
      </c>
      <c r="E906" s="42">
        <v>8676417.2699999996</v>
      </c>
      <c r="F906" s="44">
        <v>2.7</v>
      </c>
      <c r="G906" s="21"/>
    </row>
    <row r="907" spans="1:7" ht="13" x14ac:dyDescent="0.15">
      <c r="A907" s="42">
        <v>906</v>
      </c>
      <c r="B907" s="42" t="s">
        <v>29134</v>
      </c>
      <c r="C907" s="42">
        <v>10581244.85</v>
      </c>
      <c r="D907" s="42">
        <v>3680005.91</v>
      </c>
      <c r="E907" s="42">
        <v>6901238.9400000004</v>
      </c>
      <c r="F907" s="44">
        <v>5.6</v>
      </c>
      <c r="G907" s="21"/>
    </row>
    <row r="908" spans="1:7" ht="13" x14ac:dyDescent="0.15">
      <c r="A908" s="42">
        <v>907</v>
      </c>
      <c r="B908" s="42" t="s">
        <v>29135</v>
      </c>
      <c r="C908" s="42">
        <v>7253810.8799999999</v>
      </c>
      <c r="D908" s="42">
        <v>3373541.97</v>
      </c>
      <c r="E908" s="42">
        <v>3880268.9</v>
      </c>
      <c r="F908" s="44">
        <v>4.76</v>
      </c>
      <c r="G908" s="21"/>
    </row>
    <row r="909" spans="1:7" ht="13" x14ac:dyDescent="0.15">
      <c r="A909" s="42">
        <v>908</v>
      </c>
      <c r="B909" s="42" t="s">
        <v>29136</v>
      </c>
      <c r="C909" s="42">
        <v>7538439.0700000003</v>
      </c>
      <c r="D909" s="42">
        <v>5334742.29</v>
      </c>
      <c r="E909" s="42">
        <v>2203696.7799999998</v>
      </c>
      <c r="F909" s="44">
        <v>5.27</v>
      </c>
      <c r="G909" s="21"/>
    </row>
    <row r="910" spans="1:7" ht="13" x14ac:dyDescent="0.15">
      <c r="A910" s="42">
        <v>909</v>
      </c>
      <c r="B910" s="42" t="s">
        <v>29137</v>
      </c>
      <c r="C910" s="42">
        <v>10417061.67</v>
      </c>
      <c r="D910" s="42">
        <v>4118312.1</v>
      </c>
      <c r="E910" s="42">
        <v>6298749.5700000003</v>
      </c>
      <c r="F910" s="44">
        <v>5.24</v>
      </c>
      <c r="G910" s="21"/>
    </row>
    <row r="911" spans="1:7" ht="13" x14ac:dyDescent="0.15">
      <c r="A911" s="42">
        <v>910</v>
      </c>
      <c r="B911" s="42" t="s">
        <v>29138</v>
      </c>
      <c r="C911" s="42">
        <v>4528392.57</v>
      </c>
      <c r="D911" s="42">
        <v>2309345.3199999998</v>
      </c>
      <c r="E911" s="42">
        <v>2219047.25</v>
      </c>
      <c r="F911" s="44">
        <v>6.29</v>
      </c>
      <c r="G911" s="21"/>
    </row>
    <row r="912" spans="1:7" ht="13" x14ac:dyDescent="0.15">
      <c r="A912" s="42">
        <v>911</v>
      </c>
      <c r="B912" s="42" t="s">
        <v>29139</v>
      </c>
      <c r="C912" s="42">
        <v>11094660.640000001</v>
      </c>
      <c r="D912" s="42">
        <v>1026547.89</v>
      </c>
      <c r="E912" s="42">
        <v>10068112.74</v>
      </c>
      <c r="F912" s="44">
        <v>3.97</v>
      </c>
      <c r="G912" s="21"/>
    </row>
    <row r="913" spans="1:7" ht="13" x14ac:dyDescent="0.15">
      <c r="A913" s="42">
        <v>912</v>
      </c>
      <c r="B913" s="42" t="s">
        <v>29140</v>
      </c>
      <c r="C913" s="42">
        <v>11851513.49</v>
      </c>
      <c r="D913" s="42">
        <v>4057418.12</v>
      </c>
      <c r="E913" s="42">
        <v>7794095.3700000001</v>
      </c>
      <c r="F913" s="44">
        <v>5.6</v>
      </c>
      <c r="G913" s="21"/>
    </row>
    <row r="914" spans="1:7" ht="13" x14ac:dyDescent="0.15">
      <c r="A914" s="42">
        <v>913</v>
      </c>
      <c r="B914" s="42" t="s">
        <v>29141</v>
      </c>
      <c r="C914" s="42">
        <v>11002468.17</v>
      </c>
      <c r="D914" s="42">
        <v>984696.28</v>
      </c>
      <c r="E914" s="42">
        <v>10017771.880000001</v>
      </c>
      <c r="F914" s="44">
        <v>3.69</v>
      </c>
      <c r="G914" s="21"/>
    </row>
    <row r="915" spans="1:7" ht="13" x14ac:dyDescent="0.15">
      <c r="A915" s="42">
        <v>914</v>
      </c>
      <c r="B915" s="42" t="s">
        <v>29142</v>
      </c>
      <c r="C915" s="42">
        <v>7707034.54</v>
      </c>
      <c r="D915" s="42">
        <v>4887546.51</v>
      </c>
      <c r="E915" s="42">
        <v>2819488.03</v>
      </c>
      <c r="F915" s="44">
        <v>5.2</v>
      </c>
      <c r="G915" s="21"/>
    </row>
    <row r="916" spans="1:7" ht="13" x14ac:dyDescent="0.15">
      <c r="A916" s="42">
        <v>915</v>
      </c>
      <c r="B916" s="42" t="s">
        <v>29143</v>
      </c>
      <c r="C916" s="42">
        <v>4477734.4400000004</v>
      </c>
      <c r="D916" s="42">
        <v>4940211.26</v>
      </c>
      <c r="E916" s="42">
        <v>-462476.82</v>
      </c>
      <c r="F916" s="44">
        <v>3.27</v>
      </c>
      <c r="G916" s="21"/>
    </row>
    <row r="917" spans="1:7" ht="13" x14ac:dyDescent="0.15">
      <c r="A917" s="42">
        <v>916</v>
      </c>
      <c r="B917" s="42" t="s">
        <v>29144</v>
      </c>
      <c r="C917" s="42">
        <v>12164115.6</v>
      </c>
      <c r="D917" s="42">
        <v>6555657.3300000001</v>
      </c>
      <c r="E917" s="42">
        <v>5608458.2800000003</v>
      </c>
      <c r="F917" s="44">
        <v>4.25</v>
      </c>
      <c r="G917" s="21"/>
    </row>
    <row r="918" spans="1:7" ht="13" x14ac:dyDescent="0.15">
      <c r="A918" s="42">
        <v>917</v>
      </c>
      <c r="B918" s="42" t="s">
        <v>29145</v>
      </c>
      <c r="C918" s="42">
        <v>8522560.6099999994</v>
      </c>
      <c r="D918" s="42">
        <v>5647178.1200000001</v>
      </c>
      <c r="E918" s="42">
        <v>2875382.49</v>
      </c>
      <c r="F918" s="44">
        <v>4.43</v>
      </c>
      <c r="G918" s="21"/>
    </row>
    <row r="919" spans="1:7" ht="13" x14ac:dyDescent="0.15">
      <c r="A919" s="42">
        <v>918</v>
      </c>
      <c r="B919" s="42" t="s">
        <v>29146</v>
      </c>
      <c r="C919" s="42">
        <v>9884269.8000000007</v>
      </c>
      <c r="D919" s="42">
        <v>6588341.8099999996</v>
      </c>
      <c r="E919" s="42">
        <v>3295927.99</v>
      </c>
      <c r="F919" s="44">
        <v>5.48</v>
      </c>
      <c r="G919" s="21"/>
    </row>
    <row r="920" spans="1:7" ht="13" x14ac:dyDescent="0.15">
      <c r="A920" s="42">
        <v>919</v>
      </c>
      <c r="B920" s="42" t="s">
        <v>29147</v>
      </c>
      <c r="C920" s="42">
        <v>16100761.52</v>
      </c>
      <c r="D920" s="42">
        <v>2453377.09</v>
      </c>
      <c r="E920" s="42">
        <v>13647384.43</v>
      </c>
      <c r="F920" s="44">
        <v>4.28</v>
      </c>
      <c r="G920" s="21"/>
    </row>
    <row r="921" spans="1:7" ht="13" x14ac:dyDescent="0.15">
      <c r="A921" s="42">
        <v>920</v>
      </c>
      <c r="B921" s="42" t="s">
        <v>29148</v>
      </c>
      <c r="C921" s="42">
        <v>9852787.5899999999</v>
      </c>
      <c r="D921" s="42">
        <v>4357655.71</v>
      </c>
      <c r="E921" s="42">
        <v>5495131.8799999999</v>
      </c>
      <c r="F921" s="44">
        <v>2.93</v>
      </c>
      <c r="G921" s="21"/>
    </row>
    <row r="922" spans="1:7" ht="13" x14ac:dyDescent="0.15">
      <c r="A922" s="42">
        <v>921</v>
      </c>
      <c r="B922" s="42" t="s">
        <v>29149</v>
      </c>
      <c r="C922" s="42">
        <v>9646814.7200000007</v>
      </c>
      <c r="D922" s="42">
        <v>1680822.6</v>
      </c>
      <c r="E922" s="42">
        <v>7965992.1100000003</v>
      </c>
      <c r="F922" s="44">
        <v>5</v>
      </c>
      <c r="G922" s="21"/>
    </row>
    <row r="923" spans="1:7" ht="13" x14ac:dyDescent="0.15">
      <c r="A923" s="42">
        <v>922</v>
      </c>
      <c r="B923" s="42" t="s">
        <v>29150</v>
      </c>
      <c r="C923" s="42">
        <v>9028550.0500000007</v>
      </c>
      <c r="D923" s="42">
        <v>4379096.92</v>
      </c>
      <c r="E923" s="42">
        <v>4649453.13</v>
      </c>
      <c r="F923" s="44">
        <v>3.75</v>
      </c>
      <c r="G923" s="21"/>
    </row>
    <row r="924" spans="1:7" ht="13" x14ac:dyDescent="0.15">
      <c r="A924" s="42">
        <v>923</v>
      </c>
      <c r="B924" s="42" t="s">
        <v>29151</v>
      </c>
      <c r="C924" s="42">
        <v>6439390.5800000001</v>
      </c>
      <c r="D924" s="42">
        <v>8251925.1299999999</v>
      </c>
      <c r="E924" s="42">
        <v>-1812534.56</v>
      </c>
      <c r="F924" s="44">
        <v>3.25</v>
      </c>
      <c r="G924" s="21"/>
    </row>
    <row r="925" spans="1:7" ht="13" x14ac:dyDescent="0.15">
      <c r="A925" s="42">
        <v>924</v>
      </c>
      <c r="B925" s="42" t="s">
        <v>29152</v>
      </c>
      <c r="C925" s="42">
        <v>12247617.92</v>
      </c>
      <c r="D925" s="42">
        <v>5133189.82</v>
      </c>
      <c r="E925" s="42">
        <v>7114428.0999999996</v>
      </c>
      <c r="F925" s="44">
        <v>3.01</v>
      </c>
      <c r="G925" s="21"/>
    </row>
    <row r="926" spans="1:7" ht="13" x14ac:dyDescent="0.15">
      <c r="A926" s="42">
        <v>925</v>
      </c>
      <c r="B926" s="42" t="s">
        <v>29153</v>
      </c>
      <c r="C926" s="42">
        <v>5925070.3300000001</v>
      </c>
      <c r="D926" s="42">
        <v>5021740.9800000004</v>
      </c>
      <c r="E926" s="42">
        <v>903329.35</v>
      </c>
      <c r="F926" s="44">
        <v>1.55</v>
      </c>
      <c r="G926" s="21"/>
    </row>
    <row r="927" spans="1:7" ht="13" x14ac:dyDescent="0.15">
      <c r="A927" s="42">
        <v>926</v>
      </c>
      <c r="B927" s="42" t="s">
        <v>29154</v>
      </c>
      <c r="C927" s="42">
        <v>9176783.3699999992</v>
      </c>
      <c r="D927" s="42">
        <v>4279254.8499999996</v>
      </c>
      <c r="E927" s="42">
        <v>4897528.51</v>
      </c>
      <c r="F927" s="44">
        <v>4.62</v>
      </c>
      <c r="G927" s="21"/>
    </row>
    <row r="928" spans="1:7" ht="13" x14ac:dyDescent="0.15">
      <c r="A928" s="42">
        <v>927</v>
      </c>
      <c r="B928" s="42" t="s">
        <v>29155</v>
      </c>
      <c r="C928" s="42">
        <v>8475309.6699999999</v>
      </c>
      <c r="D928" s="42">
        <v>5259295.08</v>
      </c>
      <c r="E928" s="42">
        <v>3216014.59</v>
      </c>
      <c r="F928" s="44">
        <v>2.8</v>
      </c>
      <c r="G928" s="21"/>
    </row>
    <row r="929" spans="1:7" ht="13" x14ac:dyDescent="0.15">
      <c r="A929" s="42">
        <v>928</v>
      </c>
      <c r="B929" s="42" t="s">
        <v>29156</v>
      </c>
      <c r="C929" s="42">
        <v>12697080.960000001</v>
      </c>
      <c r="D929" s="42">
        <v>1666758.12</v>
      </c>
      <c r="E929" s="42">
        <v>11030322.84</v>
      </c>
      <c r="F929" s="44">
        <v>4.38</v>
      </c>
      <c r="G929" s="21"/>
    </row>
    <row r="930" spans="1:7" ht="13" x14ac:dyDescent="0.15">
      <c r="A930" s="42">
        <v>929</v>
      </c>
      <c r="B930" s="42" t="s">
        <v>29157</v>
      </c>
      <c r="C930" s="42">
        <v>7156227.4299999997</v>
      </c>
      <c r="D930" s="42">
        <v>4692120.18</v>
      </c>
      <c r="E930" s="42">
        <v>2464107.2400000002</v>
      </c>
      <c r="F930" s="44">
        <v>3.53</v>
      </c>
      <c r="G930" s="21"/>
    </row>
    <row r="931" spans="1:7" ht="13" x14ac:dyDescent="0.15">
      <c r="A931" s="42">
        <v>930</v>
      </c>
      <c r="B931" s="42" t="s">
        <v>29158</v>
      </c>
      <c r="C931" s="42">
        <v>7791846.3300000001</v>
      </c>
      <c r="D931" s="42">
        <v>7879017.6900000004</v>
      </c>
      <c r="E931" s="42">
        <v>-87171.36</v>
      </c>
      <c r="F931" s="44">
        <v>2.39</v>
      </c>
      <c r="G931" s="21"/>
    </row>
    <row r="932" spans="1:7" ht="13" x14ac:dyDescent="0.15">
      <c r="A932" s="42">
        <v>931</v>
      </c>
      <c r="B932" s="42" t="s">
        <v>29159</v>
      </c>
      <c r="C932" s="42">
        <v>8112482.25</v>
      </c>
      <c r="D932" s="42">
        <v>3432121.51</v>
      </c>
      <c r="E932" s="42">
        <v>4680360.74</v>
      </c>
      <c r="F932" s="44">
        <v>4.95</v>
      </c>
      <c r="G932" s="21"/>
    </row>
    <row r="933" spans="1:7" ht="13" x14ac:dyDescent="0.15">
      <c r="A933" s="42">
        <v>932</v>
      </c>
      <c r="B933" s="42" t="s">
        <v>29160</v>
      </c>
      <c r="C933" s="42">
        <v>10114085.91</v>
      </c>
      <c r="D933" s="42">
        <v>4481516.53</v>
      </c>
      <c r="E933" s="42">
        <v>5632569.3799999999</v>
      </c>
      <c r="F933" s="44">
        <v>2.75</v>
      </c>
      <c r="G933" s="21"/>
    </row>
    <row r="934" spans="1:7" ht="13" x14ac:dyDescent="0.15">
      <c r="A934" s="42">
        <v>933</v>
      </c>
      <c r="B934" s="42" t="s">
        <v>29161</v>
      </c>
      <c r="C934" s="42">
        <v>15312301.779999999</v>
      </c>
      <c r="D934" s="42">
        <v>4137907.18</v>
      </c>
      <c r="E934" s="42">
        <v>11174394.6</v>
      </c>
      <c r="F934" s="44">
        <v>4.58</v>
      </c>
      <c r="G934" s="21"/>
    </row>
    <row r="935" spans="1:7" ht="13" x14ac:dyDescent="0.15">
      <c r="A935" s="42">
        <v>934</v>
      </c>
      <c r="B935" s="42" t="s">
        <v>29162</v>
      </c>
      <c r="C935" s="42">
        <v>5708327.2199999997</v>
      </c>
      <c r="D935" s="42">
        <v>8866642.3800000008</v>
      </c>
      <c r="E935" s="42">
        <v>-3158315.17</v>
      </c>
      <c r="F935" s="44">
        <v>3.96</v>
      </c>
      <c r="G935" s="21"/>
    </row>
    <row r="936" spans="1:7" ht="13" x14ac:dyDescent="0.15">
      <c r="A936" s="42">
        <v>935</v>
      </c>
      <c r="B936" s="42" t="s">
        <v>29163</v>
      </c>
      <c r="C936" s="42">
        <v>7642133.1500000004</v>
      </c>
      <c r="D936" s="42">
        <v>4995466.57</v>
      </c>
      <c r="E936" s="42">
        <v>2646666.58</v>
      </c>
      <c r="F936" s="44">
        <v>5.22</v>
      </c>
      <c r="G936" s="21"/>
    </row>
    <row r="937" spans="1:7" ht="13" x14ac:dyDescent="0.15">
      <c r="A937" s="42">
        <v>936</v>
      </c>
      <c r="B937" s="42" t="s">
        <v>29164</v>
      </c>
      <c r="C937" s="42">
        <v>8457045.4000000004</v>
      </c>
      <c r="D937" s="42">
        <v>4109589.89</v>
      </c>
      <c r="E937" s="42">
        <v>4347455.51</v>
      </c>
      <c r="F937" s="44">
        <v>2.5299999999999998</v>
      </c>
      <c r="G937" s="21"/>
    </row>
    <row r="938" spans="1:7" ht="13" x14ac:dyDescent="0.15">
      <c r="A938" s="42">
        <v>937</v>
      </c>
      <c r="B938" s="42" t="s">
        <v>29165</v>
      </c>
      <c r="C938" s="42">
        <v>8000248.0499999998</v>
      </c>
      <c r="D938" s="42">
        <v>1629028.98</v>
      </c>
      <c r="E938" s="42">
        <v>6371219.0599999996</v>
      </c>
      <c r="F938" s="44">
        <v>4.32</v>
      </c>
      <c r="G938" s="21"/>
    </row>
    <row r="939" spans="1:7" ht="13" x14ac:dyDescent="0.15">
      <c r="A939" s="42">
        <v>938</v>
      </c>
      <c r="B939" s="42" t="s">
        <v>29166</v>
      </c>
      <c r="C939" s="42">
        <v>11059460.93</v>
      </c>
      <c r="D939" s="42">
        <v>3744276.62</v>
      </c>
      <c r="E939" s="42">
        <v>7315184.2999999998</v>
      </c>
      <c r="F939" s="44">
        <v>4.62</v>
      </c>
      <c r="G939" s="21"/>
    </row>
    <row r="940" spans="1:7" ht="13" x14ac:dyDescent="0.15">
      <c r="A940" s="42">
        <v>939</v>
      </c>
      <c r="B940" s="42" t="s">
        <v>29167</v>
      </c>
      <c r="C940" s="42">
        <v>10614891.869999999</v>
      </c>
      <c r="D940" s="42">
        <v>4960210.05</v>
      </c>
      <c r="E940" s="42">
        <v>5654681.8200000003</v>
      </c>
      <c r="F940" s="44">
        <v>3.94</v>
      </c>
      <c r="G940" s="21"/>
    </row>
    <row r="941" spans="1:7" ht="13" x14ac:dyDescent="0.15">
      <c r="A941" s="42">
        <v>940</v>
      </c>
      <c r="B941" s="42" t="s">
        <v>29168</v>
      </c>
      <c r="C941" s="42">
        <v>11398400.210000001</v>
      </c>
      <c r="D941" s="42">
        <v>4562047.87</v>
      </c>
      <c r="E941" s="42">
        <v>6836352.3399999999</v>
      </c>
      <c r="F941" s="44">
        <v>4.93</v>
      </c>
      <c r="G941" s="21"/>
    </row>
    <row r="942" spans="1:7" ht="13" x14ac:dyDescent="0.15">
      <c r="A942" s="42">
        <v>941</v>
      </c>
      <c r="B942" s="42" t="s">
        <v>29169</v>
      </c>
      <c r="C942" s="42">
        <v>9467050.5899999999</v>
      </c>
      <c r="D942" s="42">
        <v>3281019.2</v>
      </c>
      <c r="E942" s="42">
        <v>6186031.3899999997</v>
      </c>
      <c r="F942" s="44">
        <v>5.59</v>
      </c>
      <c r="G942" s="21"/>
    </row>
    <row r="943" spans="1:7" ht="13" x14ac:dyDescent="0.15">
      <c r="A943" s="42">
        <v>942</v>
      </c>
      <c r="B943" s="42" t="s">
        <v>29170</v>
      </c>
      <c r="C943" s="42">
        <v>10547040.880000001</v>
      </c>
      <c r="D943" s="42">
        <v>2668110.33</v>
      </c>
      <c r="E943" s="42">
        <v>7878930.5599999996</v>
      </c>
      <c r="F943" s="44">
        <v>3.6</v>
      </c>
      <c r="G943" s="21"/>
    </row>
    <row r="944" spans="1:7" ht="13" x14ac:dyDescent="0.15">
      <c r="A944" s="42">
        <v>943</v>
      </c>
      <c r="B944" s="42" t="s">
        <v>29171</v>
      </c>
      <c r="C944" s="42">
        <v>9770891.5</v>
      </c>
      <c r="D944" s="42">
        <v>4452035.53</v>
      </c>
      <c r="E944" s="42">
        <v>5318855.97</v>
      </c>
      <c r="F944" s="44">
        <v>5.19</v>
      </c>
      <c r="G944" s="21"/>
    </row>
    <row r="945" spans="1:7" ht="13" x14ac:dyDescent="0.15">
      <c r="A945" s="42">
        <v>944</v>
      </c>
      <c r="B945" s="42" t="s">
        <v>29172</v>
      </c>
      <c r="C945" s="42">
        <v>8394340.0800000001</v>
      </c>
      <c r="D945" s="42">
        <v>7198862.04</v>
      </c>
      <c r="E945" s="42">
        <v>1195478.04</v>
      </c>
      <c r="F945" s="44">
        <v>3.38</v>
      </c>
      <c r="G945" s="21"/>
    </row>
    <row r="946" spans="1:7" ht="13" x14ac:dyDescent="0.15">
      <c r="A946" s="42">
        <v>945</v>
      </c>
      <c r="B946" s="42" t="s">
        <v>29173</v>
      </c>
      <c r="C946" s="42">
        <v>7780799.8700000001</v>
      </c>
      <c r="D946" s="42">
        <v>3651130.58</v>
      </c>
      <c r="E946" s="42">
        <v>4129669.29</v>
      </c>
      <c r="F946" s="44">
        <v>4.9000000000000004</v>
      </c>
      <c r="G946" s="21"/>
    </row>
    <row r="947" spans="1:7" ht="13" x14ac:dyDescent="0.15">
      <c r="A947" s="42">
        <v>946</v>
      </c>
      <c r="B947" s="42" t="s">
        <v>29174</v>
      </c>
      <c r="C947" s="42">
        <v>9153970.0800000001</v>
      </c>
      <c r="D947" s="42">
        <v>3408135.16</v>
      </c>
      <c r="E947" s="42">
        <v>5745834.9100000001</v>
      </c>
      <c r="F947" s="44">
        <v>4.34</v>
      </c>
      <c r="G947" s="21"/>
    </row>
    <row r="948" spans="1:7" ht="13" x14ac:dyDescent="0.15">
      <c r="A948" s="42">
        <v>947</v>
      </c>
      <c r="B948" s="42" t="s">
        <v>29175</v>
      </c>
      <c r="C948" s="42">
        <v>8214550.0999999996</v>
      </c>
      <c r="D948" s="42">
        <v>7479812.5099999998</v>
      </c>
      <c r="E948" s="42">
        <v>734737.59</v>
      </c>
      <c r="F948" s="44">
        <v>2.94</v>
      </c>
      <c r="G948" s="21"/>
    </row>
    <row r="949" spans="1:7" ht="13" x14ac:dyDescent="0.15">
      <c r="A949" s="42">
        <v>948</v>
      </c>
      <c r="B949" s="42" t="s">
        <v>29176</v>
      </c>
      <c r="C949" s="42">
        <v>7854033.2800000003</v>
      </c>
      <c r="D949" s="42">
        <v>1709945.4</v>
      </c>
      <c r="E949" s="42">
        <v>6144087.8799999999</v>
      </c>
      <c r="F949" s="44">
        <v>3.74</v>
      </c>
      <c r="G949" s="21"/>
    </row>
    <row r="950" spans="1:7" ht="13" x14ac:dyDescent="0.15">
      <c r="A950" s="42">
        <v>949</v>
      </c>
      <c r="B950" s="42" t="s">
        <v>29177</v>
      </c>
      <c r="C950" s="42">
        <v>8174922.79</v>
      </c>
      <c r="D950" s="42">
        <v>1093253.6399999999</v>
      </c>
      <c r="E950" s="42">
        <v>7081669.1600000001</v>
      </c>
      <c r="F950" s="44">
        <v>2.92</v>
      </c>
      <c r="G950" s="21"/>
    </row>
    <row r="951" spans="1:7" ht="13" x14ac:dyDescent="0.15">
      <c r="A951" s="42">
        <v>950</v>
      </c>
      <c r="B951" s="42" t="s">
        <v>29178</v>
      </c>
      <c r="C951" s="42">
        <v>10213365.49</v>
      </c>
      <c r="D951" s="42">
        <v>5045210.12</v>
      </c>
      <c r="E951" s="42">
        <v>5168155.37</v>
      </c>
      <c r="F951" s="44">
        <v>3.77</v>
      </c>
      <c r="G951" s="21"/>
    </row>
    <row r="952" spans="1:7" ht="13" x14ac:dyDescent="0.15">
      <c r="A952" s="42">
        <v>951</v>
      </c>
      <c r="B952" s="42" t="s">
        <v>29179</v>
      </c>
      <c r="C952" s="42">
        <v>9987136.2799999993</v>
      </c>
      <c r="D952" s="42">
        <v>3868138.37</v>
      </c>
      <c r="E952" s="42">
        <v>6118997.9199999999</v>
      </c>
      <c r="F952" s="44">
        <v>3.74</v>
      </c>
      <c r="G952" s="21"/>
    </row>
    <row r="953" spans="1:7" ht="13" x14ac:dyDescent="0.15">
      <c r="A953" s="42">
        <v>952</v>
      </c>
      <c r="B953" s="42" t="s">
        <v>29180</v>
      </c>
      <c r="C953" s="42">
        <v>6899304.2800000003</v>
      </c>
      <c r="D953" s="42">
        <v>1745253.74</v>
      </c>
      <c r="E953" s="42">
        <v>5154050.54</v>
      </c>
      <c r="F953" s="44">
        <v>1.79</v>
      </c>
      <c r="G953" s="21"/>
    </row>
    <row r="954" spans="1:7" ht="13" x14ac:dyDescent="0.15">
      <c r="A954" s="42">
        <v>953</v>
      </c>
      <c r="B954" s="42" t="s">
        <v>29181</v>
      </c>
      <c r="C954" s="42">
        <v>10512763.23</v>
      </c>
      <c r="D954" s="42">
        <v>4987015.33</v>
      </c>
      <c r="E954" s="42">
        <v>5525747.9100000001</v>
      </c>
      <c r="F954" s="44">
        <v>3.48</v>
      </c>
      <c r="G954" s="21"/>
    </row>
    <row r="955" spans="1:7" ht="13" x14ac:dyDescent="0.15">
      <c r="A955" s="42">
        <v>954</v>
      </c>
      <c r="B955" s="42" t="s">
        <v>29182</v>
      </c>
      <c r="C955" s="42">
        <v>7243036.4800000004</v>
      </c>
      <c r="D955" s="42">
        <v>4517857.16</v>
      </c>
      <c r="E955" s="42">
        <v>2725179.32</v>
      </c>
      <c r="F955" s="44">
        <v>3.65</v>
      </c>
      <c r="G955" s="21"/>
    </row>
    <row r="956" spans="1:7" ht="13" x14ac:dyDescent="0.15">
      <c r="A956" s="42">
        <v>955</v>
      </c>
      <c r="B956" s="42" t="s">
        <v>29183</v>
      </c>
      <c r="C956" s="42">
        <v>10542009.15</v>
      </c>
      <c r="D956" s="42">
        <v>6196354.7199999997</v>
      </c>
      <c r="E956" s="42">
        <v>4345654.43</v>
      </c>
      <c r="F956" s="44">
        <v>2.74</v>
      </c>
      <c r="G956" s="21"/>
    </row>
    <row r="957" spans="1:7" ht="13" x14ac:dyDescent="0.15">
      <c r="A957" s="42">
        <v>956</v>
      </c>
      <c r="B957" s="42" t="s">
        <v>29184</v>
      </c>
      <c r="C957" s="42">
        <v>8786458.9000000004</v>
      </c>
      <c r="D957" s="42">
        <v>4375918.93</v>
      </c>
      <c r="E957" s="42">
        <v>4410539.97</v>
      </c>
      <c r="F957" s="44">
        <v>2.57</v>
      </c>
      <c r="G957" s="21"/>
    </row>
    <row r="958" spans="1:7" ht="13" x14ac:dyDescent="0.15">
      <c r="A958" s="42">
        <v>957</v>
      </c>
      <c r="B958" s="42" t="s">
        <v>29185</v>
      </c>
      <c r="C958" s="42">
        <v>10213584</v>
      </c>
      <c r="D958" s="42">
        <v>1465595.88</v>
      </c>
      <c r="E958" s="42">
        <v>8747988.1199999992</v>
      </c>
      <c r="F958" s="44">
        <v>2.62</v>
      </c>
      <c r="G958" s="21"/>
    </row>
    <row r="959" spans="1:7" ht="13" x14ac:dyDescent="0.15">
      <c r="A959" s="42">
        <v>958</v>
      </c>
      <c r="B959" s="42" t="s">
        <v>29186</v>
      </c>
      <c r="C959" s="42">
        <v>8725745.4499999993</v>
      </c>
      <c r="D959" s="42">
        <v>1477539.51</v>
      </c>
      <c r="E959" s="42">
        <v>7248205.9400000004</v>
      </c>
      <c r="F959" s="44">
        <v>4.67</v>
      </c>
      <c r="G959" s="21"/>
    </row>
    <row r="960" spans="1:7" ht="13" x14ac:dyDescent="0.15">
      <c r="A960" s="42">
        <v>959</v>
      </c>
      <c r="B960" s="42" t="s">
        <v>29187</v>
      </c>
      <c r="C960" s="42">
        <v>10611567.380000001</v>
      </c>
      <c r="D960" s="42">
        <v>5617420.2400000002</v>
      </c>
      <c r="E960" s="42">
        <v>4994147.13</v>
      </c>
      <c r="F960" s="44">
        <v>5.25</v>
      </c>
      <c r="G960" s="21"/>
    </row>
    <row r="961" spans="1:7" ht="13" x14ac:dyDescent="0.15">
      <c r="A961" s="42">
        <v>960</v>
      </c>
      <c r="B961" s="42" t="s">
        <v>29188</v>
      </c>
      <c r="C961" s="42">
        <v>8998948.0500000007</v>
      </c>
      <c r="D961" s="42">
        <v>3222421.55</v>
      </c>
      <c r="E961" s="42">
        <v>5776526.4900000002</v>
      </c>
      <c r="F961" s="44">
        <v>4.1500000000000004</v>
      </c>
      <c r="G961" s="21"/>
    </row>
    <row r="962" spans="1:7" ht="13" x14ac:dyDescent="0.15">
      <c r="A962" s="42">
        <v>961</v>
      </c>
      <c r="B962" s="42" t="s">
        <v>29189</v>
      </c>
      <c r="C962" s="42">
        <v>8735169.4000000004</v>
      </c>
      <c r="D962" s="42">
        <v>2725553.43</v>
      </c>
      <c r="E962" s="42">
        <v>6009615.9699999997</v>
      </c>
      <c r="F962" s="44">
        <v>4.51</v>
      </c>
      <c r="G962" s="21"/>
    </row>
    <row r="963" spans="1:7" ht="13" x14ac:dyDescent="0.15">
      <c r="A963" s="42">
        <v>962</v>
      </c>
      <c r="B963" s="42" t="s">
        <v>29190</v>
      </c>
      <c r="C963" s="42">
        <v>8111134.4800000004</v>
      </c>
      <c r="D963" s="42">
        <v>4721446.26</v>
      </c>
      <c r="E963" s="42">
        <v>3389688.22</v>
      </c>
      <c r="F963" s="44">
        <v>4.33</v>
      </c>
      <c r="G963" s="21"/>
    </row>
    <row r="964" spans="1:7" ht="13" x14ac:dyDescent="0.15">
      <c r="A964" s="42">
        <v>963</v>
      </c>
      <c r="B964" s="42" t="s">
        <v>29191</v>
      </c>
      <c r="C964" s="42">
        <v>7239406.25</v>
      </c>
      <c r="D964" s="42">
        <v>5665024.1699999999</v>
      </c>
      <c r="E964" s="42">
        <v>1574382.08</v>
      </c>
      <c r="F964" s="44">
        <v>4.6100000000000003</v>
      </c>
      <c r="G964" s="21"/>
    </row>
    <row r="965" spans="1:7" ht="13" x14ac:dyDescent="0.15">
      <c r="A965" s="42">
        <v>964</v>
      </c>
      <c r="B965" s="42" t="s">
        <v>29192</v>
      </c>
      <c r="C965" s="42">
        <v>8543320.9100000001</v>
      </c>
      <c r="D965" s="42">
        <v>3841434.5</v>
      </c>
      <c r="E965" s="42">
        <v>4701886.4000000004</v>
      </c>
      <c r="F965" s="44">
        <v>4.07</v>
      </c>
      <c r="G965" s="21"/>
    </row>
    <row r="966" spans="1:7" ht="13" x14ac:dyDescent="0.15">
      <c r="A966" s="42">
        <v>965</v>
      </c>
      <c r="B966" s="42" t="s">
        <v>29193</v>
      </c>
      <c r="C966" s="42">
        <v>9709908.0500000007</v>
      </c>
      <c r="D966" s="42">
        <v>2896081.73</v>
      </c>
      <c r="E966" s="42">
        <v>6813826.3099999996</v>
      </c>
      <c r="F966" s="44">
        <v>3.82</v>
      </c>
      <c r="G966" s="21"/>
    </row>
    <row r="967" spans="1:7" ht="13" x14ac:dyDescent="0.15">
      <c r="A967" s="42">
        <v>966</v>
      </c>
      <c r="B967" s="42" t="s">
        <v>29194</v>
      </c>
      <c r="C967" s="42">
        <v>9366573.3200000003</v>
      </c>
      <c r="D967" s="42">
        <v>1619482.75</v>
      </c>
      <c r="E967" s="42">
        <v>7747090.5700000003</v>
      </c>
      <c r="F967" s="44">
        <v>7.21</v>
      </c>
      <c r="G967" s="21"/>
    </row>
    <row r="968" spans="1:7" ht="13" x14ac:dyDescent="0.15">
      <c r="A968" s="42">
        <v>967</v>
      </c>
      <c r="B968" s="42" t="s">
        <v>29195</v>
      </c>
      <c r="C968" s="42">
        <v>10072452.15</v>
      </c>
      <c r="D968" s="42">
        <v>6335458.21</v>
      </c>
      <c r="E968" s="42">
        <v>3736993.93</v>
      </c>
      <c r="F968" s="44">
        <v>2.98</v>
      </c>
      <c r="G968" s="21"/>
    </row>
    <row r="969" spans="1:7" ht="13" x14ac:dyDescent="0.15">
      <c r="A969" s="42">
        <v>968</v>
      </c>
      <c r="B969" s="42" t="s">
        <v>29196</v>
      </c>
      <c r="C969" s="42">
        <v>9436736.7699999996</v>
      </c>
      <c r="D969" s="42">
        <v>1921913.07</v>
      </c>
      <c r="E969" s="42">
        <v>7514823.7000000002</v>
      </c>
      <c r="F969" s="44">
        <v>4.5199999999999996</v>
      </c>
      <c r="G969" s="21"/>
    </row>
    <row r="970" spans="1:7" ht="13" x14ac:dyDescent="0.15">
      <c r="A970" s="42">
        <v>969</v>
      </c>
      <c r="B970" s="42" t="s">
        <v>29197</v>
      </c>
      <c r="C970" s="42">
        <v>9673933.8300000001</v>
      </c>
      <c r="D970" s="42">
        <v>3460147.18</v>
      </c>
      <c r="E970" s="42">
        <v>6213786.6500000004</v>
      </c>
      <c r="F970" s="44">
        <v>1.25</v>
      </c>
      <c r="G970" s="21"/>
    </row>
    <row r="971" spans="1:7" ht="13" x14ac:dyDescent="0.15">
      <c r="A971" s="42">
        <v>970</v>
      </c>
      <c r="B971" s="42" t="s">
        <v>29198</v>
      </c>
      <c r="C971" s="42">
        <v>8042933.29</v>
      </c>
      <c r="D971" s="42">
        <v>993786.78</v>
      </c>
      <c r="E971" s="42">
        <v>7049146.5</v>
      </c>
      <c r="F971" s="44">
        <v>4.8099999999999996</v>
      </c>
      <c r="G971" s="21"/>
    </row>
    <row r="972" spans="1:7" ht="13" x14ac:dyDescent="0.15">
      <c r="A972" s="42">
        <v>971</v>
      </c>
      <c r="B972" s="42" t="s">
        <v>29199</v>
      </c>
      <c r="C972" s="42">
        <v>9018702.1099999994</v>
      </c>
      <c r="D972" s="42">
        <v>2692150.38</v>
      </c>
      <c r="E972" s="42">
        <v>6326551.7300000004</v>
      </c>
      <c r="F972" s="44">
        <v>3.73</v>
      </c>
      <c r="G972" s="21"/>
    </row>
    <row r="973" spans="1:7" ht="13" x14ac:dyDescent="0.15">
      <c r="A973" s="42">
        <v>972</v>
      </c>
      <c r="B973" s="42" t="s">
        <v>29200</v>
      </c>
      <c r="C973" s="42">
        <v>8498463.5099999998</v>
      </c>
      <c r="D973" s="42">
        <v>5741772.7199999997</v>
      </c>
      <c r="E973" s="42">
        <v>2756690.79</v>
      </c>
      <c r="F973" s="44">
        <v>5.09</v>
      </c>
      <c r="G973" s="21"/>
    </row>
    <row r="974" spans="1:7" ht="13" x14ac:dyDescent="0.15">
      <c r="A974" s="42">
        <v>973</v>
      </c>
      <c r="B974" s="42" t="s">
        <v>29201</v>
      </c>
      <c r="C974" s="42">
        <v>9305615.4100000001</v>
      </c>
      <c r="D974" s="42">
        <v>3316206.61</v>
      </c>
      <c r="E974" s="42">
        <v>5989408.79</v>
      </c>
      <c r="F974" s="44">
        <v>1.78</v>
      </c>
      <c r="G974" s="21"/>
    </row>
    <row r="975" spans="1:7" ht="13" x14ac:dyDescent="0.15">
      <c r="A975" s="42">
        <v>974</v>
      </c>
      <c r="B975" s="42" t="s">
        <v>29202</v>
      </c>
      <c r="C975" s="42">
        <v>12251296</v>
      </c>
      <c r="D975" s="42">
        <v>4595020.55</v>
      </c>
      <c r="E975" s="42">
        <v>7656275.4500000002</v>
      </c>
      <c r="F975" s="44">
        <v>2.71</v>
      </c>
      <c r="G975" s="21"/>
    </row>
    <row r="976" spans="1:7" ht="13" x14ac:dyDescent="0.15">
      <c r="A976" s="42">
        <v>975</v>
      </c>
      <c r="B976" s="42" t="s">
        <v>29203</v>
      </c>
      <c r="C976" s="42">
        <v>11146688.76</v>
      </c>
      <c r="D976" s="42">
        <v>3546462.73</v>
      </c>
      <c r="E976" s="42">
        <v>7600226.0300000003</v>
      </c>
      <c r="F976" s="44">
        <v>5.32</v>
      </c>
      <c r="G976" s="21"/>
    </row>
    <row r="977" spans="1:7" ht="13" x14ac:dyDescent="0.15">
      <c r="A977" s="42">
        <v>976</v>
      </c>
      <c r="B977" s="42" t="s">
        <v>29204</v>
      </c>
      <c r="C977" s="42">
        <v>10637944.43</v>
      </c>
      <c r="D977" s="42">
        <v>6238539.1900000004</v>
      </c>
      <c r="E977" s="42">
        <v>4399405.24</v>
      </c>
      <c r="F977" s="44">
        <v>3.13</v>
      </c>
      <c r="G977" s="21"/>
    </row>
    <row r="978" spans="1:7" ht="13" x14ac:dyDescent="0.15">
      <c r="A978" s="42">
        <v>977</v>
      </c>
      <c r="B978" s="42" t="s">
        <v>29205</v>
      </c>
      <c r="C978" s="42">
        <v>14146989.720000001</v>
      </c>
      <c r="D978" s="42">
        <v>7289795.29</v>
      </c>
      <c r="E978" s="42">
        <v>6857194.4299999997</v>
      </c>
      <c r="F978" s="44">
        <v>2.91</v>
      </c>
      <c r="G978" s="21"/>
    </row>
    <row r="979" spans="1:7" ht="13" x14ac:dyDescent="0.15">
      <c r="A979" s="42">
        <v>978</v>
      </c>
      <c r="B979" s="42" t="s">
        <v>29206</v>
      </c>
      <c r="C979" s="42">
        <v>11262613.640000001</v>
      </c>
      <c r="D979" s="42">
        <v>6819373.1600000001</v>
      </c>
      <c r="E979" s="42">
        <v>4443240.49</v>
      </c>
      <c r="F979" s="44">
        <v>4.91</v>
      </c>
      <c r="G979" s="21"/>
    </row>
    <row r="980" spans="1:7" ht="13" x14ac:dyDescent="0.15">
      <c r="A980" s="42">
        <v>979</v>
      </c>
      <c r="B980" s="42" t="s">
        <v>29207</v>
      </c>
      <c r="C980" s="42">
        <v>10197161.289999999</v>
      </c>
      <c r="D980" s="42">
        <v>307928.06</v>
      </c>
      <c r="E980" s="42">
        <v>9889233.2300000004</v>
      </c>
      <c r="F980" s="44">
        <v>4.4800000000000004</v>
      </c>
      <c r="G980" s="21"/>
    </row>
    <row r="981" spans="1:7" ht="13" x14ac:dyDescent="0.15">
      <c r="A981" s="42">
        <v>980</v>
      </c>
      <c r="B981" s="42" t="s">
        <v>29208</v>
      </c>
      <c r="C981" s="42">
        <v>6739498.5899999999</v>
      </c>
      <c r="D981" s="42">
        <v>3070113.59</v>
      </c>
      <c r="E981" s="42">
        <v>3669385.01</v>
      </c>
      <c r="F981" s="44">
        <v>5.16</v>
      </c>
      <c r="G981" s="21"/>
    </row>
    <row r="982" spans="1:7" ht="13" x14ac:dyDescent="0.15">
      <c r="A982" s="42">
        <v>981</v>
      </c>
      <c r="B982" s="42" t="s">
        <v>29209</v>
      </c>
      <c r="C982" s="42">
        <v>13970069.380000001</v>
      </c>
      <c r="D982" s="42">
        <v>3401639.81</v>
      </c>
      <c r="E982" s="42">
        <v>10568429.57</v>
      </c>
      <c r="F982" s="44">
        <v>2.21</v>
      </c>
      <c r="G982" s="21"/>
    </row>
    <row r="983" spans="1:7" ht="13" x14ac:dyDescent="0.15">
      <c r="A983" s="42">
        <v>982</v>
      </c>
      <c r="B983" s="42" t="s">
        <v>29210</v>
      </c>
      <c r="C983" s="42">
        <v>10089903.060000001</v>
      </c>
      <c r="D983" s="42">
        <v>4309359.38</v>
      </c>
      <c r="E983" s="42">
        <v>5780543.6699999999</v>
      </c>
      <c r="F983" s="44">
        <v>6.41</v>
      </c>
      <c r="G983" s="21"/>
    </row>
    <row r="984" spans="1:7" ht="13" x14ac:dyDescent="0.15">
      <c r="A984" s="42">
        <v>983</v>
      </c>
      <c r="B984" s="42" t="s">
        <v>29211</v>
      </c>
      <c r="C984" s="42">
        <v>6161385.6200000001</v>
      </c>
      <c r="D984" s="42">
        <v>5411675.29</v>
      </c>
      <c r="E984" s="42">
        <v>749710.33</v>
      </c>
      <c r="F984" s="44">
        <v>5.16</v>
      </c>
      <c r="G984" s="21"/>
    </row>
    <row r="985" spans="1:7" ht="13" x14ac:dyDescent="0.15">
      <c r="A985" s="42">
        <v>984</v>
      </c>
      <c r="B985" s="42" t="s">
        <v>29212</v>
      </c>
      <c r="C985" s="42">
        <v>9511234.8900000006</v>
      </c>
      <c r="D985" s="42">
        <v>3995152.32</v>
      </c>
      <c r="E985" s="42">
        <v>5516082.5700000003</v>
      </c>
      <c r="F985" s="44">
        <v>3.07</v>
      </c>
      <c r="G985" s="21"/>
    </row>
    <row r="986" spans="1:7" ht="13" x14ac:dyDescent="0.15">
      <c r="A986" s="42">
        <v>985</v>
      </c>
      <c r="B986" s="42" t="s">
        <v>29213</v>
      </c>
      <c r="C986" s="42">
        <v>9078519.4900000002</v>
      </c>
      <c r="D986" s="42">
        <v>6994753.1200000001</v>
      </c>
      <c r="E986" s="42">
        <v>2083766.37</v>
      </c>
      <c r="F986" s="44">
        <v>1.6</v>
      </c>
      <c r="G986" s="21"/>
    </row>
    <row r="987" spans="1:7" ht="13" x14ac:dyDescent="0.15">
      <c r="A987" s="42">
        <v>986</v>
      </c>
      <c r="B987" s="42" t="s">
        <v>29214</v>
      </c>
      <c r="C987" s="42">
        <v>12359531.939999999</v>
      </c>
      <c r="D987" s="42">
        <v>6527308.2599999998</v>
      </c>
      <c r="E987" s="42">
        <v>5832223.6699999999</v>
      </c>
      <c r="F987" s="44">
        <v>3.68</v>
      </c>
      <c r="G987" s="21"/>
    </row>
    <row r="988" spans="1:7" ht="13" x14ac:dyDescent="0.15">
      <c r="A988" s="42">
        <v>987</v>
      </c>
      <c r="B988" s="42" t="s">
        <v>29215</v>
      </c>
      <c r="C988" s="42">
        <v>5576013.7000000002</v>
      </c>
      <c r="D988" s="42">
        <v>5459810.3300000001</v>
      </c>
      <c r="E988" s="42">
        <v>116203.37</v>
      </c>
      <c r="F988" s="44">
        <v>5.94</v>
      </c>
      <c r="G988" s="21"/>
    </row>
    <row r="989" spans="1:7" ht="13" x14ac:dyDescent="0.15">
      <c r="A989" s="42">
        <v>988</v>
      </c>
      <c r="B989" s="42" t="s">
        <v>29216</v>
      </c>
      <c r="C989" s="42">
        <v>7173711.6299999999</v>
      </c>
      <c r="D989" s="42">
        <v>6403269.5300000003</v>
      </c>
      <c r="E989" s="42">
        <v>770442.1</v>
      </c>
      <c r="F989" s="44">
        <v>4.5</v>
      </c>
      <c r="G989" s="21"/>
    </row>
    <row r="990" spans="1:7" ht="13" x14ac:dyDescent="0.15">
      <c r="A990" s="42">
        <v>989</v>
      </c>
      <c r="B990" s="42" t="s">
        <v>29217</v>
      </c>
      <c r="C990" s="42">
        <v>9654195.6999999993</v>
      </c>
      <c r="D990" s="42">
        <v>6460233.9800000004</v>
      </c>
      <c r="E990" s="42">
        <v>3193961.72</v>
      </c>
      <c r="F990" s="44">
        <v>3.8</v>
      </c>
      <c r="G990" s="21"/>
    </row>
    <row r="991" spans="1:7" ht="13" x14ac:dyDescent="0.15">
      <c r="A991" s="42">
        <v>990</v>
      </c>
      <c r="B991" s="42" t="s">
        <v>29218</v>
      </c>
      <c r="C991" s="42">
        <v>9380076.8000000007</v>
      </c>
      <c r="D991" s="42">
        <v>3593889.6</v>
      </c>
      <c r="E991" s="42">
        <v>5786187.2000000002</v>
      </c>
      <c r="F991" s="44">
        <v>3.96</v>
      </c>
      <c r="G991" s="21"/>
    </row>
    <row r="992" spans="1:7" ht="13" x14ac:dyDescent="0.15">
      <c r="A992" s="42">
        <v>991</v>
      </c>
      <c r="B992" s="42" t="s">
        <v>29219</v>
      </c>
      <c r="C992" s="42">
        <v>10019550.58</v>
      </c>
      <c r="D992" s="42">
        <v>4004040.01</v>
      </c>
      <c r="E992" s="42">
        <v>6015510.5700000003</v>
      </c>
      <c r="F992" s="44">
        <v>3.51</v>
      </c>
      <c r="G992" s="21"/>
    </row>
    <row r="993" spans="1:7" ht="13" x14ac:dyDescent="0.15">
      <c r="A993" s="42">
        <v>992</v>
      </c>
      <c r="B993" s="42" t="s">
        <v>29220</v>
      </c>
      <c r="C993" s="42">
        <v>8312363.7599999998</v>
      </c>
      <c r="D993" s="42">
        <v>6364909.9699999997</v>
      </c>
      <c r="E993" s="42">
        <v>1947453.79</v>
      </c>
      <c r="F993" s="44">
        <v>4.71</v>
      </c>
      <c r="G993" s="21"/>
    </row>
    <row r="994" spans="1:7" ht="13" x14ac:dyDescent="0.15">
      <c r="A994" s="42">
        <v>993</v>
      </c>
      <c r="B994" s="42" t="s">
        <v>29221</v>
      </c>
      <c r="C994" s="42">
        <v>7919278.1200000001</v>
      </c>
      <c r="D994" s="42">
        <v>4355504.34</v>
      </c>
      <c r="E994" s="42">
        <v>3563773.78</v>
      </c>
      <c r="F994" s="44">
        <v>5.2</v>
      </c>
      <c r="G994" s="21"/>
    </row>
    <row r="995" spans="1:7" ht="13" x14ac:dyDescent="0.15">
      <c r="A995" s="42">
        <v>994</v>
      </c>
      <c r="B995" s="42" t="s">
        <v>29222</v>
      </c>
      <c r="C995" s="42">
        <v>8624949.4800000004</v>
      </c>
      <c r="D995" s="42">
        <v>4951177.7300000004</v>
      </c>
      <c r="E995" s="42">
        <v>3673771.75</v>
      </c>
      <c r="F995" s="44">
        <v>3.53</v>
      </c>
      <c r="G995" s="21"/>
    </row>
    <row r="996" spans="1:7" ht="13" x14ac:dyDescent="0.15">
      <c r="A996" s="42">
        <v>995</v>
      </c>
      <c r="B996" s="42" t="s">
        <v>29223</v>
      </c>
      <c r="C996" s="42">
        <v>10407450.460000001</v>
      </c>
      <c r="D996" s="42">
        <v>2833135.99</v>
      </c>
      <c r="E996" s="42">
        <v>7574314.4800000004</v>
      </c>
      <c r="F996" s="44">
        <v>2.23</v>
      </c>
      <c r="G996" s="21"/>
    </row>
    <row r="997" spans="1:7" ht="13" x14ac:dyDescent="0.15">
      <c r="A997" s="42">
        <v>996</v>
      </c>
      <c r="B997" s="42" t="s">
        <v>29224</v>
      </c>
      <c r="C997" s="42">
        <v>9144856.5999999996</v>
      </c>
      <c r="D997" s="42">
        <v>4755994.87</v>
      </c>
      <c r="E997" s="42">
        <v>4388861.7300000004</v>
      </c>
      <c r="F997" s="44">
        <v>3.92</v>
      </c>
      <c r="G997" s="21"/>
    </row>
    <row r="998" spans="1:7" ht="13" x14ac:dyDescent="0.15">
      <c r="A998" s="42">
        <v>997</v>
      </c>
      <c r="B998" s="42" t="s">
        <v>29225</v>
      </c>
      <c r="C998" s="42">
        <v>9134728.2400000002</v>
      </c>
      <c r="D998" s="42">
        <v>5152110.43</v>
      </c>
      <c r="E998" s="42">
        <v>3982617.81</v>
      </c>
      <c r="F998" s="44">
        <v>4.13</v>
      </c>
      <c r="G998" s="21"/>
    </row>
    <row r="999" spans="1:7" ht="13" x14ac:dyDescent="0.15">
      <c r="A999" s="42">
        <v>998</v>
      </c>
      <c r="B999" s="42" t="s">
        <v>29227</v>
      </c>
      <c r="C999" s="42">
        <v>12387130.09</v>
      </c>
      <c r="D999" s="42">
        <v>1387784.06</v>
      </c>
      <c r="E999" s="42">
        <v>10999346.029999999</v>
      </c>
      <c r="F999" s="44">
        <v>4.3099999999999996</v>
      </c>
      <c r="G999" s="21"/>
    </row>
    <row r="1000" spans="1:7" ht="13" x14ac:dyDescent="0.15">
      <c r="A1000" s="42">
        <v>999</v>
      </c>
      <c r="B1000" s="42" t="s">
        <v>29340</v>
      </c>
      <c r="C1000" s="42">
        <v>9849518.9600000009</v>
      </c>
      <c r="D1000" s="42">
        <v>1786744.4</v>
      </c>
      <c r="E1000" s="42">
        <v>8062774.5599999996</v>
      </c>
      <c r="F1000" s="44">
        <v>4.2</v>
      </c>
      <c r="G1000" s="21"/>
    </row>
    <row r="1001" spans="1:7" ht="13" x14ac:dyDescent="0.15">
      <c r="A1001" s="42">
        <v>1000</v>
      </c>
      <c r="B1001" s="42" t="s">
        <v>29228</v>
      </c>
      <c r="C1001" s="42">
        <v>6949706.4000000004</v>
      </c>
      <c r="D1001" s="42">
        <v>689160.81</v>
      </c>
      <c r="E1001" s="42">
        <v>6260545.5899999999</v>
      </c>
      <c r="F1001" s="44">
        <v>4.4800000000000004</v>
      </c>
      <c r="G1001" s="21"/>
    </row>
  </sheetData>
  <hyperlinks>
    <hyperlink ref="B998" r:id="rId1" display="http://jimpix.co.uk/words/check.asp?u=overviewparrot" xr:uid="{B403FFB2-3E62-6D48-B9F0-07C3608293D6}"/>
    <hyperlink ref="B997" r:id="rId2" display="http://jimpix.co.uk/words/check.asp?u=inventtremendous" xr:uid="{5608AC33-45B5-594F-B56B-14878324E711}"/>
    <hyperlink ref="B996" r:id="rId3" display="http://jimpix.co.uk/words/check.asp?u=buretteadmirable" xr:uid="{2287D697-B6FA-AA44-B2C8-A4FFCFA552CB}"/>
    <hyperlink ref="B995" r:id="rId4" display="http://jimpix.co.uk/words/check.asp?u=rawfishcomplete" xr:uid="{276E106F-8A66-B94D-824C-947063ED7BDC}"/>
    <hyperlink ref="B994" r:id="rId5" display="http://jimpix.co.uk/words/check.asp?u=shrimpssecurity" xr:uid="{B1AA2AFA-E1AC-5D4C-910E-BE5AFB25D4D2}"/>
    <hyperlink ref="B993" r:id="rId6" display="http://jimpix.co.uk/words/check.asp?u=gravedengue" xr:uid="{FED2B4F7-4CD7-7748-A22B-130738145ACB}"/>
    <hyperlink ref="B992" r:id="rId7" display="http://jimpix.co.uk/words/check.asp?u=assurehelp" xr:uid="{A77E0F69-82A4-AF40-8E2F-55A7DD7ECCB3}"/>
    <hyperlink ref="B991" r:id="rId8" display="http://jimpix.co.uk/words/check.asp?u=wideeyedtempting" xr:uid="{1F88FC3C-DF28-1C45-9CF8-3EA6A73D8BD9}"/>
    <hyperlink ref="B990" r:id="rId9" display="http://jimpix.co.uk/words/check.asp?u=pickledcanoeing" xr:uid="{90448EC2-2047-FD4E-BF8A-0FDAD29BEF72}"/>
    <hyperlink ref="B989" r:id="rId10" display="http://jimpix.co.uk/words/check.asp?u=honeycombdistressed" xr:uid="{1927DBB0-8445-E04C-B7BB-EE7D8CA91400}"/>
    <hyperlink ref="B988" r:id="rId11" display="http://jimpix.co.uk/words/check.asp?u=fooljuicer" xr:uid="{071419C3-2AED-3D43-B8CC-B4EF57F5FDEC}"/>
    <hyperlink ref="B987" r:id="rId12" display="http://jimpix.co.uk/words/check.asp?u=comparejson" xr:uid="{DFEC3C34-5A91-3548-B06A-C40E9BBAED26}"/>
    <hyperlink ref="B986" r:id="rId13" display="http://jimpix.co.uk/words/check.asp?u=portfolioeducated" xr:uid="{7E66341C-A518-CC4F-8A6F-58C48C380CC7}"/>
    <hyperlink ref="B985" r:id="rId14" display="http://jimpix.co.uk/words/check.asp?u=suckedregister" xr:uid="{2658F795-8095-D14E-8C50-C403A630450F}"/>
    <hyperlink ref="B984" r:id="rId15" display="http://jimpix.co.uk/words/check.asp?u=monkeylittle" xr:uid="{B18CEBAB-164A-1344-B480-7505688D3D0A}"/>
    <hyperlink ref="B983" r:id="rId16" display="http://jimpix.co.uk/words/check.asp?u=oilyrhyolite" xr:uid="{3B8B1228-E24A-2F4D-A4AC-470685BA8478}"/>
    <hyperlink ref="B982" r:id="rId17" display="http://jimpix.co.uk/words/check.asp?u=rubypituitary" xr:uid="{F42EF2E5-D660-B045-9BBB-D41CE2D8E8CD}"/>
    <hyperlink ref="B981" r:id="rId18" display="http://jimpix.co.uk/words/check.asp?u=fennelleaves" xr:uid="{6C38F7AC-EF9D-7E44-84AE-5EE50E7C81DD}"/>
    <hyperlink ref="B980" r:id="rId19" display="http://jimpix.co.uk/words/check.asp?u=quickpolls" xr:uid="{FE027C91-E6CB-2747-A7E0-7569D24DE9A2}"/>
    <hyperlink ref="B979" r:id="rId20" display="http://jimpix.co.uk/words/check.asp?u=snakechallenges" xr:uid="{324B53C9-FE7F-2648-8958-4B60F25C8F03}"/>
    <hyperlink ref="B978" r:id="rId21" display="http://jimpix.co.uk/words/check.asp?u=dwindlecertain" xr:uid="{E4F77388-7540-1B4A-BDDE-36E8428266F8}"/>
    <hyperlink ref="B977" r:id="rId22" display="http://jimpix.co.uk/words/check.asp?u=fearwhimbrel" xr:uid="{90B75A5A-7441-D940-8C89-04819C81973E}"/>
    <hyperlink ref="B976" r:id="rId23" display="http://jimpix.co.uk/words/check.asp?u=sparsegaiters" xr:uid="{3732B7CF-85FE-764D-B3EF-68EA23811F26}"/>
    <hyperlink ref="B975" r:id="rId24" display="http://jimpix.co.uk/words/check.asp?u=peardinner" xr:uid="{93F18FC7-D69C-1343-AA07-2486CDFAAD2B}"/>
    <hyperlink ref="B974" r:id="rId25" display="http://jimpix.co.uk/words/check.asp?u=beeftester" xr:uid="{9BA9815B-3489-084E-B9B8-0C74FB655E5E}"/>
    <hyperlink ref="B973" r:id="rId26" display="http://jimpix.co.uk/words/check.asp?u=genusequ" xr:uid="{3B2A7715-EA51-3E48-9FFD-AF811D7EC1FF}"/>
    <hyperlink ref="B972" r:id="rId27" display="http://jimpix.co.uk/words/check.asp?u=chockscruffy" xr:uid="{71F5E7B4-BFC7-644D-A01B-08434C374A30}"/>
    <hyperlink ref="B971" r:id="rId28" display="http://jimpix.co.uk/words/check.asp?u=acutegreaseproof" xr:uid="{3D6B0ECB-EFFE-0249-A659-A317010298C0}"/>
    <hyperlink ref="B970" r:id="rId29" display="http://jimpix.co.uk/words/check.asp?u=serpentineappeals" xr:uid="{454D3321-4EED-FF47-8566-9F2D90C821D1}"/>
    <hyperlink ref="B969" r:id="rId30" display="http://jimpix.co.uk/words/check.asp?u=insistentrhinoceros" xr:uid="{6D718E96-0EFD-FB4F-BA0B-86A61C1352C7}"/>
    <hyperlink ref="B968" r:id="rId31" display="http://jimpix.co.uk/words/check.asp?u=foxwml" xr:uid="{1F93D6F2-565C-E94E-AF21-46508E6F444D}"/>
    <hyperlink ref="B967" r:id="rId32" display="http://jimpix.co.uk/words/check.asp?u=baileycrowd" xr:uid="{63576D02-0839-5B40-9342-D5D5E586FCFA}"/>
    <hyperlink ref="B966" r:id="rId33" display="http://jimpix.co.uk/words/check.asp?u=pinterestcrannies" xr:uid="{EA6CC03E-2D0D-674A-B338-D8462CA1CDD9}"/>
    <hyperlink ref="B965" r:id="rId34" display="http://jimpix.co.uk/words/check.asp?u=abusivebong" xr:uid="{6F343C9F-7ED0-904B-BBD5-02F797F6E2FA}"/>
    <hyperlink ref="B964" r:id="rId35" display="http://jimpix.co.uk/words/check.asp?u=fatsohealth" xr:uid="{1391CD01-CEA0-3D46-9059-403BAC91D36A}"/>
    <hyperlink ref="B963" r:id="rId36" display="http://jimpix.co.uk/words/check.asp?u=thrushetrundle" xr:uid="{08D8824D-2E4F-6345-8C18-097F00F25CFB}"/>
    <hyperlink ref="B962" r:id="rId37" display="http://jimpix.co.uk/words/check.asp?u=cylinderscurve" xr:uid="{D752730D-C87D-784E-9695-DE87B4DE0031}"/>
    <hyperlink ref="B961" r:id="rId38" display="http://jimpix.co.uk/words/check.asp?u=condemnedgenuine" xr:uid="{695B1A21-ACC0-ED40-90B0-7C18CCEBDDC9}"/>
    <hyperlink ref="B960" r:id="rId39" display="http://jimpix.co.uk/words/check.asp?u=excellencerecent" xr:uid="{F92226DA-CD1F-344A-ACF2-A86C50CCAC46}"/>
    <hyperlink ref="B959" r:id="rId40" display="http://jimpix.co.uk/words/check.asp?u=heinzvolary" xr:uid="{B5F584A3-BE00-D24C-8103-EBB24304ECEA}"/>
    <hyperlink ref="B958" r:id="rId41" display="http://jimpix.co.uk/words/check.asp?u=machinepond" xr:uid="{A50EF9CC-8BE7-7E43-A424-A90760A03805}"/>
    <hyperlink ref="B957" r:id="rId42" display="http://jimpix.co.uk/words/check.asp?u=drudgelepe" xr:uid="{08E50BC9-A4FC-8D43-85E8-ACDB25326753}"/>
    <hyperlink ref="B956" r:id="rId43" display="http://jimpix.co.uk/words/check.asp?u=potatoeswabbit" xr:uid="{AECD8483-E7B2-7348-964B-168A2179AFB4}"/>
    <hyperlink ref="B955" r:id="rId44" display="http://jimpix.co.uk/words/check.asp?u=soddenfurther" xr:uid="{2E06C6F2-C76C-9A4E-A610-62E3C42E4204}"/>
    <hyperlink ref="B954" r:id="rId45" display="http://jimpix.co.uk/words/check.asp?u=swordsbubble" xr:uid="{4661C0A1-E569-FA42-BCE8-1D9972288AB6}"/>
    <hyperlink ref="B953" r:id="rId46" display="http://jimpix.co.uk/words/check.asp?u=chinekogi" xr:uid="{1526C775-38AF-C24D-91B2-E3819ADBD4F0}"/>
    <hyperlink ref="B952" r:id="rId47" display="http://jimpix.co.uk/words/check.asp?u=smokingwidgeon" xr:uid="{CE652A2F-EB46-6842-86F7-459E6D0689E5}"/>
    <hyperlink ref="B951" r:id="rId48" display="http://jimpix.co.uk/words/check.asp?u=barmpotfishified" xr:uid="{EF652F88-6D05-504F-9A1C-72CDDD0F72D2}"/>
    <hyperlink ref="B950" r:id="rId49" display="http://jimpix.co.uk/words/check.asp?u=stayspheroid" xr:uid="{10E9A6CD-F1D5-C147-95DB-A01F022C6A18}"/>
    <hyperlink ref="B949" r:id="rId50" display="http://jimpix.co.uk/words/check.asp?u=powerlinnet" xr:uid="{7123BE43-8634-1046-A603-6C876006F390}"/>
    <hyperlink ref="B948" r:id="rId51" display="http://jimpix.co.uk/words/check.asp?u=valuesbilled" xr:uid="{40CFD282-94FF-C44D-9030-F9FAB5D3BAC2}"/>
    <hyperlink ref="B947" r:id="rId52" display="http://jimpix.co.uk/words/check.asp?u=rosychoke" xr:uid="{170EBB4F-6094-4247-89CA-72FAC2036794}"/>
    <hyperlink ref="B946" r:id="rId53" display="http://jimpix.co.uk/words/check.asp?u=bollersimmigrate" xr:uid="{C3978068-6093-F74D-BB48-CB36E7DFDAB9}"/>
    <hyperlink ref="B945" r:id="rId54" display="http://jimpix.co.uk/words/check.asp?u=grippingcar" xr:uid="{BF10B9DC-0DA4-E44D-A7AF-73816B4B7766}"/>
    <hyperlink ref="B944" r:id="rId55" display="http://jimpix.co.uk/words/check.asp?u=bloomingpeeve" xr:uid="{E55351FF-031C-7943-8491-12CE23D83750}"/>
    <hyperlink ref="B943" r:id="rId56" display="http://jimpix.co.uk/words/check.asp?u=nickedexaggerate" xr:uid="{B5A4EDD7-5900-FB43-9A05-F4C403A1F5A8}"/>
    <hyperlink ref="B942" r:id="rId57" display="http://jimpix.co.uk/words/check.asp?u=snugglyundertaker" xr:uid="{3EC2EC1F-8027-3C4A-9F52-D5FF2214F050}"/>
    <hyperlink ref="B941" r:id="rId58" display="http://jimpix.co.uk/words/check.asp?u=langedprivacy" xr:uid="{4C41A87D-0F1C-FA4A-A046-82C1651D0196}"/>
    <hyperlink ref="B940" r:id="rId59" display="http://jimpix.co.uk/words/check.asp?u=reveredtogether" xr:uid="{49314B8F-50FE-3542-8FFD-A8F94D0202C5}"/>
    <hyperlink ref="B939" r:id="rId60" display="http://jimpix.co.uk/words/check.asp?u=dessertsanchovy" xr:uid="{97C92965-B30C-7042-AD72-BEF5E42B96FB}"/>
    <hyperlink ref="B938" r:id="rId61" display="http://jimpix.co.uk/words/check.asp?u=hoeforeach" xr:uid="{BC2C2B6B-1AC6-9244-9383-E5F541EA699A}"/>
    <hyperlink ref="B937" r:id="rId62" display="http://jimpix.co.uk/words/check.asp?u=resolvingadaptation" xr:uid="{9B11F334-9C83-344E-A1A9-23ECF0947B3B}"/>
    <hyperlink ref="B936" r:id="rId63" display="http://jimpix.co.uk/words/check.asp?u=regexsay" xr:uid="{B4D0F30B-1B0C-1840-AFF7-5EC4D51CB8CF}"/>
    <hyperlink ref="B935" r:id="rId64" display="http://jimpix.co.uk/words/check.asp?u=thalliumwould" xr:uid="{C9CB754D-8420-0D4E-9F16-491AA3367FE8}"/>
    <hyperlink ref="B934" r:id="rId65" display="http://jimpix.co.uk/words/check.asp?u=hayloftmizuna" xr:uid="{B02EDC8D-6E16-CE44-8596-3A8A1A2696EE}"/>
    <hyperlink ref="B933" r:id="rId66" display="http://jimpix.co.uk/words/check.asp?u=follyslushy" xr:uid="{9DB91291-DE97-714C-9FD6-445A68FADB3D}"/>
    <hyperlink ref="B932" r:id="rId67" display="http://jimpix.co.uk/words/check.asp?u=porkpuddings" xr:uid="{F5642328-6FAF-604B-96D4-05D03B318F6E}"/>
    <hyperlink ref="B931" r:id="rId68" display="http://jimpix.co.uk/words/check.asp?u=dashedcompounds" xr:uid="{DB21DE6A-DFC3-B741-8EF9-751404017889}"/>
    <hyperlink ref="B930" r:id="rId69" display="http://jimpix.co.uk/words/check.asp?u=perfumedkink" xr:uid="{C3754FD9-DA85-7F49-9546-723F5260727A}"/>
    <hyperlink ref="B929" r:id="rId70" display="http://jimpix.co.uk/words/check.asp?u=skyracket" xr:uid="{B32D8693-BC22-0745-8D46-8E60D88A9D1B}"/>
    <hyperlink ref="B928" r:id="rId71" display="http://jimpix.co.uk/words/check.asp?u=lambdafortunate" xr:uid="{DFBB006E-3AE4-C04B-A28F-9CF5F25FB38B}"/>
    <hyperlink ref="B927" r:id="rId72" display="http://jimpix.co.uk/words/check.asp?u=friendlego" xr:uid="{87D45579-7D37-9B4A-B9C5-43FBCC8C3D18}"/>
    <hyperlink ref="B926" r:id="rId73" display="http://jimpix.co.uk/words/check.asp?u=dinggleeful" xr:uid="{4EED857C-697A-F74B-8ACF-EE671313255B}"/>
    <hyperlink ref="B925" r:id="rId74" display="http://jimpix.co.uk/words/check.asp?u=yawningcricket" xr:uid="{54C7145B-0F15-5B47-81F7-703D58F4E971}"/>
    <hyperlink ref="B924" r:id="rId75" display="http://jimpix.co.uk/words/check.asp?u=miaplacidusneuroma" xr:uid="{14D2220F-191F-1848-B59A-E0A89471214F}"/>
    <hyperlink ref="B923" r:id="rId76" display="http://jimpix.co.uk/words/check.asp?u=novelfollicle" xr:uid="{75F22E86-D578-7740-8D35-C953F297A73E}"/>
    <hyperlink ref="B922" r:id="rId77" display="http://jimpix.co.uk/words/check.asp?u=rustyentertain" xr:uid="{9EE9B9EE-129E-CB4D-8A3F-17A68613F7C3}"/>
    <hyperlink ref="B921" r:id="rId78" display="http://jimpix.co.uk/words/check.asp?u=gemsubmit" xr:uid="{521B5EF4-8A57-D546-B7C0-3AAD4FEA5FBF}"/>
    <hyperlink ref="B920" r:id="rId79" display="http://jimpix.co.uk/words/check.asp?u=nescafeshameless" xr:uid="{36F8AD57-A4D9-D34C-83D8-14E7BC14361D}"/>
    <hyperlink ref="B919" r:id="rId80" display="http://jimpix.co.uk/words/check.asp?u=poxhewn" xr:uid="{EDD0E8DA-E24C-D64A-AE73-8F75BC3FA2C8}"/>
    <hyperlink ref="B918" r:id="rId81" display="http://jimpix.co.uk/words/check.asp?u=restrainthomerun" xr:uid="{33F869AD-7B97-CA4F-ACB5-817A4FF10E35}"/>
    <hyperlink ref="B917" r:id="rId82" display="http://jimpix.co.uk/words/check.asp?u=snobcarrot" xr:uid="{51004B71-1EA6-324A-ABBF-0282F43EA83A}"/>
    <hyperlink ref="B916" r:id="rId83" display="http://jimpix.co.uk/words/check.asp?u=clerkhusky" xr:uid="{54EC5554-88C8-0843-B365-5D37B5671248}"/>
    <hyperlink ref="B915" r:id="rId84" display="http://jimpix.co.uk/words/check.asp?u=portlyroomy" xr:uid="{957D98FD-D32A-FA40-810C-8472A613A48E}"/>
    <hyperlink ref="B914" r:id="rId85" display="http://jimpix.co.uk/words/check.asp?u=putmovement" xr:uid="{4E07E0B8-BA92-5046-B446-7BDD2FB2B133}"/>
    <hyperlink ref="B913" r:id="rId86" display="http://jimpix.co.uk/words/check.asp?u=fadalert" xr:uid="{3B09FB64-2275-C346-AFA2-03E6C5DE9B97}"/>
    <hyperlink ref="B912" r:id="rId87" display="http://jimpix.co.uk/words/check.asp?u=moleculecircle" xr:uid="{8E0500D8-48F2-5C42-8B30-9E4D8A211C5F}"/>
    <hyperlink ref="B911" r:id="rId88" display="http://jimpix.co.uk/words/check.asp?u=allowuntidy" xr:uid="{DB81DEC2-05BA-F147-BB76-E76A989C8217}"/>
    <hyperlink ref="B910" r:id="rId89" display="http://jimpix.co.uk/words/check.asp?u=infectedduck" xr:uid="{05F9C7E2-B157-4D40-9846-0A213D5EDB62}"/>
    <hyperlink ref="B909" r:id="rId90" display="http://jimpix.co.uk/words/check.asp?u=mesontrekking" xr:uid="{AD73DE6D-2C41-A344-90FB-870AD5EED78A}"/>
    <hyperlink ref="B908" r:id="rId91" display="http://jimpix.co.uk/words/check.asp?u=busylivid" xr:uid="{AB88B0B3-5483-9C41-B2DC-3FF2FF439A3A}"/>
    <hyperlink ref="B907" r:id="rId92" display="http://jimpix.co.uk/words/check.asp?u=blendplacid" xr:uid="{346CC13F-EBA8-074C-8969-9A741400DADE}"/>
    <hyperlink ref="B906" r:id="rId93" display="http://jimpix.co.uk/words/check.asp?u=glazetwang" xr:uid="{07224198-5356-4549-9047-075A77E67B0A}"/>
    <hyperlink ref="B905" r:id="rId94" display="http://jimpix.co.uk/words/check.asp?u=canuvula" xr:uid="{FD24BE33-2AB9-7D4C-B490-3CCFA799802C}"/>
    <hyperlink ref="B904" r:id="rId95" display="http://jimpix.co.uk/words/check.asp?u=flaskssunny" xr:uid="{B3541277-8DDF-E544-A291-AAE869693D77}"/>
    <hyperlink ref="B903" r:id="rId96" display="http://jimpix.co.uk/words/check.asp?u=cabinetswainson" xr:uid="{7EAB6F4E-24F1-144E-B306-3CE76BD9D954}"/>
    <hyperlink ref="B902" r:id="rId97" display="http://jimpix.co.uk/words/check.asp?u=bumhercules" xr:uid="{7E194A37-A120-7841-B2DC-3B84E3C6FD96}"/>
    <hyperlink ref="B901" r:id="rId98" display="http://jimpix.co.uk/words/check.asp?u=appliesoverrated" xr:uid="{21F1056B-F3C3-E548-9AEC-C59E7AEF6681}"/>
    <hyperlink ref="B900" r:id="rId99" display="http://jimpix.co.uk/words/check.asp?u=statuesquelook" xr:uid="{A05BEEBA-5D93-CE4F-B32C-0D1FD709EACB}"/>
    <hyperlink ref="B899" r:id="rId100" display="http://jimpix.co.uk/words/check.asp?u=detritaldartford" xr:uid="{566EE0B4-F0A5-E542-96C2-E24CC27051FD}"/>
    <hyperlink ref="B898" r:id="rId101" display="http://jimpix.co.uk/words/check.asp?u=supernovafishing" xr:uid="{0A9BDC2C-DA0B-214D-A933-C86FB34785C0}"/>
    <hyperlink ref="B897" r:id="rId102" display="http://jimpix.co.uk/words/check.asp?u=motorearth" xr:uid="{D30FBB27-3B27-1947-B82F-808D994F1FD7}"/>
    <hyperlink ref="B896" r:id="rId103" display="http://jimpix.co.uk/words/check.asp?u=riddledinfant" xr:uid="{D00AC172-51D7-D641-948E-085F6B1619A7}"/>
    <hyperlink ref="B895" r:id="rId104" display="http://jimpix.co.uk/words/check.asp?u=testingear" xr:uid="{2F45581C-C482-3042-993B-C35B655D6DE0}"/>
    <hyperlink ref="B894" r:id="rId105" display="http://jimpix.co.uk/words/check.asp?u=pricklemisfits" xr:uid="{E90A8FA2-07DC-D94A-8AC7-B5D129A969E6}"/>
    <hyperlink ref="B893" r:id="rId106" display="http://jimpix.co.uk/words/check.asp?u=hallsshotgun" xr:uid="{879A97A1-397A-F94E-AFBE-68B1663A0C30}"/>
    <hyperlink ref="B892" r:id="rId107" display="http://jimpix.co.uk/words/check.asp?u=surroundoutrageous" xr:uid="{541E5CA4-AE51-074D-B1CD-7E03C9F45F99}"/>
    <hyperlink ref="B891" r:id="rId108" display="http://jimpix.co.uk/words/check.asp?u=sculptorjelly" xr:uid="{7DF253F3-83A6-7644-B20E-C724D166A154}"/>
    <hyperlink ref="B890" r:id="rId109" display="http://jimpix.co.uk/words/check.asp?u=linkedallianz" xr:uid="{96FD8D35-E941-AE4E-9F9B-44EF77693C34}"/>
    <hyperlink ref="B889" r:id="rId110" display="http://jimpix.co.uk/words/check.asp?u=initialhorseman" xr:uid="{885AF327-132F-1647-8B54-9D62277F21E9}"/>
    <hyperlink ref="B888" r:id="rId111" display="http://jimpix.co.uk/words/check.asp?u=ridglingshod" xr:uid="{665837DC-0938-6244-8236-6BEA2BF4FB1D}"/>
    <hyperlink ref="B887" r:id="rId112" display="http://jimpix.co.uk/words/check.asp?u=greaseperform" xr:uid="{D8D02DFE-23EA-184A-A630-1698CE42CC00}"/>
    <hyperlink ref="B886" r:id="rId113" display="http://jimpix.co.uk/words/check.asp?u=measuresflipping" xr:uid="{505455D6-472E-134C-8D44-0FCAFC501234}"/>
    <hyperlink ref="B885" r:id="rId114" display="http://jimpix.co.uk/words/check.asp?u=skillscurve" xr:uid="{9A4244B1-1136-8440-841E-3CF266D20F21}"/>
    <hyperlink ref="B884" r:id="rId115" display="http://jimpix.co.uk/words/check.asp?u=cranegreatest" xr:uid="{F05EEBF2-33E8-094A-ABE7-462801AEAFA5}"/>
    <hyperlink ref="B883" r:id="rId116" display="http://jimpix.co.uk/words/check.asp?u=scullianpinwheel" xr:uid="{AF9C4B7D-D8FF-A44F-B6B9-A3464118AD62}"/>
    <hyperlink ref="B882" r:id="rId117" display="http://jimpix.co.uk/words/check.asp?u=graphicchlorine" xr:uid="{DCE5EC7F-8273-EC42-9A46-326FAD23132A}"/>
    <hyperlink ref="B881" r:id="rId118" display="http://jimpix.co.uk/words/check.asp?u=onlytilted" xr:uid="{D539DAF5-BCE0-024C-86CB-633306FDC0E6}"/>
    <hyperlink ref="B880" r:id="rId119" display="http://jimpix.co.uk/words/check.asp?u=congolesegossip" xr:uid="{BA102FC0-58FF-C24D-AB47-DAAB4AB8679A}"/>
    <hyperlink ref="B879" r:id="rId120" display="http://jimpix.co.uk/words/check.asp?u=grippingstirring" xr:uid="{C58EF69C-7F59-F141-A90B-0A792B2C14E9}"/>
    <hyperlink ref="B878" r:id="rId121" display="http://jimpix.co.uk/words/check.asp?u=crunchabout" xr:uid="{5C3F29C2-C3A0-624B-8E46-BACCF98DE82F}"/>
    <hyperlink ref="B877" r:id="rId122" display="http://jimpix.co.uk/words/check.asp?u=formulasfunnels" xr:uid="{45CCA028-A14C-C549-AB15-93E9834443EA}"/>
    <hyperlink ref="B876" r:id="rId123" display="http://jimpix.co.uk/words/check.asp?u=wingfluther" xr:uid="{863578AC-2DEA-7A49-B7C8-32C3622CDD34}"/>
    <hyperlink ref="B875" r:id="rId124" display="http://jimpix.co.uk/words/check.asp?u=cutranked" xr:uid="{7712BB33-B6B5-DC4A-BA7E-3E8974873F65}"/>
    <hyperlink ref="B874" r:id="rId125" display="http://jimpix.co.uk/words/check.asp?u=goblaces" xr:uid="{CC9633A7-3FDF-4946-8C53-891BD55F71D3}"/>
    <hyperlink ref="B873" r:id="rId126" display="http://jimpix.co.uk/words/check.asp?u=enterwaist" xr:uid="{4249F0E0-7E3E-8347-AC0B-2678B7AE3D39}"/>
    <hyperlink ref="B872" r:id="rId127" display="http://jimpix.co.uk/words/check.asp?u=crushingguatemalan" xr:uid="{3F9BA78F-6A81-0942-9DDE-500D5871F004}"/>
    <hyperlink ref="B871" r:id="rId128" display="http://jimpix.co.uk/words/check.asp?u=tausnash" xr:uid="{AEC83660-AAC4-8C4C-8A1A-766B135CD194}"/>
    <hyperlink ref="B870" r:id="rId129" display="http://jimpix.co.uk/words/check.asp?u=queryinghovers" xr:uid="{025E8F77-647B-7442-BA99-B449EE7CDD04}"/>
    <hyperlink ref="B869" r:id="rId130" display="http://jimpix.co.uk/words/check.asp?u=glandminer" xr:uid="{2DF12AEE-6DBC-7845-BD0D-44BCFEA57DEF}"/>
    <hyperlink ref="B868" r:id="rId131" display="http://jimpix.co.uk/words/check.asp?u=marchedsausage" xr:uid="{9900B242-68A8-A74A-9D23-46958AF52073}"/>
    <hyperlink ref="B867" r:id="rId132" display="http://jimpix.co.uk/words/check.asp?u=factsworldcup" xr:uid="{FD30298F-DB0A-C14D-B493-DEAB9B37F993}"/>
    <hyperlink ref="B866" r:id="rId133" display="http://jimpix.co.uk/words/check.asp?u=shadefronted" xr:uid="{21396410-4AA7-C64B-9B7C-DAFBDC304706}"/>
    <hyperlink ref="B865" r:id="rId134" display="http://jimpix.co.uk/words/check.asp?u=lucrepickled" xr:uid="{596776FB-E235-E74F-A49E-71A05CDEDD4F}"/>
    <hyperlink ref="B864" r:id="rId135" display="http://jimpix.co.uk/words/check.asp?u=theirordered" xr:uid="{06ABBA21-9819-A04B-89D6-2E865AD89D22}"/>
    <hyperlink ref="B863" r:id="rId136" display="http://jimpix.co.uk/words/check.asp?u=nerfheardercanapes" xr:uid="{238E246A-C31B-5E4D-8938-8FF4D9625347}"/>
    <hyperlink ref="B862" r:id="rId137" display="http://jimpix.co.uk/words/check.asp?u=admitruppell" xr:uid="{64BE38EA-E1AD-B94E-B650-FE997FC52D17}"/>
    <hyperlink ref="B861" r:id="rId138" display="http://jimpix.co.uk/words/check.asp?u=costvicious" xr:uid="{755AE8CD-E68E-FF46-AAE8-5DCD33F9C2F7}"/>
    <hyperlink ref="B860" r:id="rId139" display="http://jimpix.co.uk/words/check.asp?u=arabianagena" xr:uid="{C9F85822-807A-394A-A33B-589584041CA1}"/>
    <hyperlink ref="B859" r:id="rId140" display="http://jimpix.co.uk/words/check.asp?u=subtletymosaic" xr:uid="{5DF87133-FD1E-D74E-AEA5-E0DBBCA3E1A3}"/>
    <hyperlink ref="B858" r:id="rId141" display="http://jimpix.co.uk/words/check.asp?u=drunkactually" xr:uid="{586DFC1E-6187-DB44-B540-EB07270BBB16}"/>
    <hyperlink ref="B857" r:id="rId142" display="http://jimpix.co.uk/words/check.asp?u=gelatinmonths" xr:uid="{3626C008-E7D0-9644-96AB-A39E9B018577}"/>
    <hyperlink ref="B856" r:id="rId143" display="http://jimpix.co.uk/words/check.asp?u=placehospitable" xr:uid="{4BF1F100-E8B8-D74E-9531-07A17B9D72DF}"/>
    <hyperlink ref="B855" r:id="rId144" display="http://jimpix.co.uk/words/check.asp?u=librationmelba" xr:uid="{C8171277-B781-3C48-829F-A8E94FCA48CE}"/>
    <hyperlink ref="B854" r:id="rId145" display="http://jimpix.co.uk/words/check.asp?u=slicerseptum" xr:uid="{8B2A617D-7BA1-6C4B-9E1B-32BB36CE09DB}"/>
    <hyperlink ref="B853" r:id="rId146" display="http://jimpix.co.uk/words/check.asp?u=practisemax" xr:uid="{F6B07E37-CB16-C049-A594-9FA3271ABB2B}"/>
    <hyperlink ref="B852" r:id="rId147" display="http://jimpix.co.uk/words/check.asp?u=voleworry" xr:uid="{2C0EE7B6-3BD8-9E43-81C1-3BB5520F432E}"/>
    <hyperlink ref="B851" r:id="rId148" display="http://jimpix.co.uk/words/check.asp?u=totallyzonked" xr:uid="{874FBC08-2E7A-714F-8974-A4CB5655C666}"/>
    <hyperlink ref="B850" r:id="rId149" display="http://jimpix.co.uk/words/check.asp?u=currymercurial" xr:uid="{1B54027A-0602-8740-9659-52805DA39089}"/>
    <hyperlink ref="B849" r:id="rId150" display="http://jimpix.co.uk/words/check.asp?u=sternlinguistic" xr:uid="{F391B5F8-594C-C044-ADE8-256E2EBEBA47}"/>
    <hyperlink ref="B848" r:id="rId151" display="http://jimpix.co.uk/words/check.asp?u=muttonmint" xr:uid="{215639B6-F291-2141-88DE-9365C9BF226A}"/>
    <hyperlink ref="B847" r:id="rId152" display="http://jimpix.co.uk/words/check.asp?u=trapexperts" xr:uid="{221E31B9-7914-DE47-8A3D-928BAB045B2D}"/>
    <hyperlink ref="B846" r:id="rId153" display="http://jimpix.co.uk/words/check.asp?u=ibexecheeks" xr:uid="{24F0BDA2-2587-C943-8803-273E2319C69C}"/>
    <hyperlink ref="B845" r:id="rId154" display="http://jimpix.co.uk/words/check.asp?u=handgunheard" xr:uid="{6D232D9D-F0CC-AF4D-920B-7222DC6996D4}"/>
    <hyperlink ref="B844" r:id="rId155" display="http://jimpix.co.uk/words/check.asp?u=ikeamongolian" xr:uid="{6FD343DA-449F-6D4E-9295-5DD00FA07810}"/>
    <hyperlink ref="B843" r:id="rId156" display="http://jimpix.co.uk/words/check.asp?u=studycanadian" xr:uid="{95AA3408-8CCC-494A-A99A-A0ADAEBC71C9}"/>
    <hyperlink ref="B842" r:id="rId157" display="http://jimpix.co.uk/words/check.asp?u=errantplastic" xr:uid="{2B5CEA52-4576-5D44-9D1E-25F15641D248}"/>
    <hyperlink ref="B841" r:id="rId158" display="http://jimpix.co.uk/words/check.asp?u=thrushemillwright" xr:uid="{80488A99-24E4-DD4F-A787-1C88EC9436D8}"/>
    <hyperlink ref="B840" r:id="rId159" display="http://jimpix.co.uk/words/check.asp?u=granolabooby" xr:uid="{B360EB5E-4BC3-204B-BEE1-37B2C8E00888}"/>
    <hyperlink ref="B839" r:id="rId160" display="http://jimpix.co.uk/words/check.asp?u=hostileglove" xr:uid="{46F37F04-1395-044E-8566-79AE3CC4CD78}"/>
    <hyperlink ref="B838" r:id="rId161" display="http://jimpix.co.uk/words/check.asp?u=basemuddled" xr:uid="{3DD89B9D-8347-C240-85C1-11C5098BC276}"/>
    <hyperlink ref="B837" r:id="rId162" display="http://jimpix.co.uk/words/check.asp?u=ursastudying" xr:uid="{E2C02197-26D1-1546-87F8-484A612EF22D}"/>
    <hyperlink ref="B836" r:id="rId163" display="http://jimpix.co.uk/words/check.asp?u=annoyinglyarabian" xr:uid="{65D51624-C286-514D-9353-3EE10E05F968}"/>
    <hyperlink ref="B835" r:id="rId164" display="http://jimpix.co.uk/words/check.asp?u=kidsdoylt" xr:uid="{1E45D514-902D-A641-90E2-AC842E311A6D}"/>
    <hyperlink ref="B834" r:id="rId165" display="http://jimpix.co.uk/words/check.asp?u=whinchatdates" xr:uid="{C7C2F134-218D-BB45-ABE5-5BBE4CC4F492}"/>
    <hyperlink ref="B833" r:id="rId166" display="http://jimpix.co.uk/words/check.asp?u=blouseinsoluble" xr:uid="{E15E8020-48EB-A04A-8556-E25DD667E9E5}"/>
    <hyperlink ref="B832" r:id="rId167" display="http://jimpix.co.uk/words/check.asp?u=twistedelephant" xr:uid="{27AA9E5E-EDAB-4647-9988-B949BD675E18}"/>
    <hyperlink ref="B831" r:id="rId168" display="http://jimpix.co.uk/words/check.asp?u=dishesbitten" xr:uid="{E7F44EB2-5D34-B64C-B0E9-988120F5F7D5}"/>
    <hyperlink ref="B830" r:id="rId169" display="http://jimpix.co.uk/words/check.asp?u=blueshiftcrispy" xr:uid="{B7B4A656-9155-1340-B834-148B45456B09}"/>
    <hyperlink ref="B829" r:id="rId170" display="http://jimpix.co.uk/words/check.asp?u=witchesesteemed" xr:uid="{01BFCA35-0281-7A42-BDB2-A05F26C4FB0C}"/>
    <hyperlink ref="B828" r:id="rId171" display="http://jimpix.co.uk/words/check.asp?u=cyclasesvg" xr:uid="{07D63248-63BA-4346-BC28-C2BB56A2208B}"/>
    <hyperlink ref="B827" r:id="rId172" display="http://jimpix.co.uk/words/check.asp?u=scornsomalian" xr:uid="{65F7A1DC-2298-2444-85DE-8976D23C1255}"/>
    <hyperlink ref="B826" r:id="rId173" display="http://jimpix.co.uk/words/check.asp?u=launchbiggest" xr:uid="{7E8F4B59-AB47-0248-B3B9-C76798065E88}"/>
    <hyperlink ref="B825" r:id="rId174" display="http://jimpix.co.uk/words/check.asp?u=bevvyvanadium" xr:uid="{8E5E89E2-8279-444A-96D5-5C5F0DF3D673}"/>
    <hyperlink ref="B824" r:id="rId175" display="http://jimpix.co.uk/words/check.asp?u=openstrustee" xr:uid="{B88B681B-A797-D647-AE85-BAFE80FDFA70}"/>
    <hyperlink ref="B823" r:id="rId176" display="http://jimpix.co.uk/words/check.asp?u=bonfirefailing" xr:uid="{00F8A4BE-F096-F846-AA7F-131CD23A3447}"/>
    <hyperlink ref="B822" r:id="rId177" display="http://jimpix.co.uk/words/check.asp?u=footshy" xr:uid="{04083799-794F-DD4E-830C-7FEA8BBEB60F}"/>
    <hyperlink ref="B821" r:id="rId178" display="http://jimpix.co.uk/words/check.asp?u=karatedistance" xr:uid="{F8A6051C-97D5-D24D-A227-00E1D8A7CCF7}"/>
    <hyperlink ref="B820" r:id="rId179" display="http://jimpix.co.uk/words/check.asp?u=beltssneering" xr:uid="{BEE9AE68-1913-0A42-8F3D-743446512334}"/>
    <hyperlink ref="B819" r:id="rId180" display="http://jimpix.co.uk/words/check.asp?u=createblender" xr:uid="{F4821342-E781-A942-8AFD-D5A277CED6EC}"/>
    <hyperlink ref="B818" r:id="rId181" display="http://jimpix.co.uk/words/check.asp?u=numericpigeon" xr:uid="{3092F318-0518-6342-BDBC-8FC850DB5E9B}"/>
    <hyperlink ref="B817" r:id="rId182" display="http://jimpix.co.uk/words/check.asp?u=lardassare" xr:uid="{6811237B-EF65-7442-98D7-BCD4AA49EBE7}"/>
    <hyperlink ref="B816" r:id="rId183" display="http://jimpix.co.uk/words/check.asp?u=fablescraper" xr:uid="{F4091EDB-2818-A040-B2DE-70A97A0A275D}"/>
    <hyperlink ref="B815" r:id="rId184" display="http://jimpix.co.uk/words/check.asp?u=miaowgrinder" xr:uid="{59FB8456-7BC7-614A-AD42-9BA3CCE1279C}"/>
    <hyperlink ref="B814" r:id="rId185" display="http://jimpix.co.uk/words/check.asp?u=lotwee" xr:uid="{5C8AF79F-C40E-484B-ACDE-5653360E53BD}"/>
    <hyperlink ref="B813" r:id="rId186" display="http://jimpix.co.uk/words/check.asp?u=elongationmanagerial" xr:uid="{9649A074-BECA-FA48-991B-1CC49724B356}"/>
    <hyperlink ref="B812" r:id="rId187" display="http://jimpix.co.uk/words/check.asp?u=ganymedeunique" xr:uid="{23B10657-D9B1-0D4F-BF40-C19729DF1670}"/>
    <hyperlink ref="B811" r:id="rId188" display="http://jimpix.co.uk/words/check.asp?u=waggerhooves" xr:uid="{F595E2BA-2AB4-F94B-A4C8-AD13A85A4D06}"/>
    <hyperlink ref="B810" r:id="rId189" display="http://jimpix.co.uk/words/check.asp?u=bloodhoundthin" xr:uid="{2461BC45-87C2-E54A-A911-F616A06E6E79}"/>
    <hyperlink ref="B809" r:id="rId190" display="http://jimpix.co.uk/words/check.asp?u=dessertsmugger" xr:uid="{ED586FB0-C40A-FA45-92AC-A9FFF1E7AE06}"/>
    <hyperlink ref="B808" r:id="rId191" display="http://jimpix.co.uk/words/check.asp?u=fermiumdessicants" xr:uid="{DC7B3977-3F90-0447-A653-0E77E454D797}"/>
    <hyperlink ref="B807" r:id="rId192" display="http://jimpix.co.uk/words/check.asp?u=magmarejoice" xr:uid="{CFBA4BD4-1055-C041-A9D5-17685E7E5FFC}"/>
    <hyperlink ref="B806" r:id="rId193" display="http://jimpix.co.uk/words/check.asp?u=charmdrone" xr:uid="{FB4BA6CE-4200-1C4D-940A-7C115505DEA6}"/>
    <hyperlink ref="B805" r:id="rId194" display="http://jimpix.co.uk/words/check.asp?u=bittenwheat" xr:uid="{4C82C674-73FB-074C-AC1A-FA555F98B326}"/>
    <hyperlink ref="B804" r:id="rId195" display="http://jimpix.co.uk/words/check.asp?u=toolsavagery" xr:uid="{39F16278-A6A8-FA42-9484-C16DCA64DBD3}"/>
    <hyperlink ref="B803" r:id="rId196" display="http://jimpix.co.uk/words/check.asp?u=soulfulantigravity" xr:uid="{FF3AFF52-1229-E24F-BFCE-F5648CB58AFC}"/>
    <hyperlink ref="B802" r:id="rId197" display="http://jimpix.co.uk/words/check.asp?u=abaftpractised" xr:uid="{BAC015D0-4AD3-9E4B-93FF-05CEA472223D}"/>
    <hyperlink ref="B801" r:id="rId198" display="http://jimpix.co.uk/words/check.asp?u=roastjittery" xr:uid="{09023CC4-F0A1-804E-B0EC-91D2616F1B27}"/>
    <hyperlink ref="B800" r:id="rId199" display="http://jimpix.co.uk/words/check.asp?u=indonesianheliopause" xr:uid="{BCF0716C-8BF4-EE49-9C03-9A4E4F4686CE}"/>
    <hyperlink ref="B799" r:id="rId200" display="http://jimpix.co.uk/words/check.asp?u=profilecliche" xr:uid="{C82032A2-A74C-A644-A5DF-D0AD3C52CC69}"/>
    <hyperlink ref="B798" r:id="rId201" display="http://jimpix.co.uk/words/check.asp?u=australisbetter" xr:uid="{251F3804-3CB7-E24E-B60E-35A3A0E86B97}"/>
    <hyperlink ref="B797" r:id="rId202" display="http://jimpix.co.uk/words/check.asp?u=dragonnode" xr:uid="{393C168F-3BC5-E247-A07B-79FFD64CA60D}"/>
    <hyperlink ref="B796" r:id="rId203" display="http://jimpix.co.uk/words/check.asp?u=pendulumfriction" xr:uid="{3FF5AA2D-D0C1-AA45-A63B-E535D55892D1}"/>
    <hyperlink ref="B795" r:id="rId204" display="http://jimpix.co.uk/words/check.asp?u=teenagean" xr:uid="{3FB0EFE8-86A5-BF4C-A2C0-1093AB8AA804}"/>
    <hyperlink ref="B794" r:id="rId205" display="http://jimpix.co.uk/words/check.asp?u=loosepause" xr:uid="{27A86770-9609-C34C-92B1-3854BA236DBA}"/>
    <hyperlink ref="B793" r:id="rId206" display="http://jimpix.co.uk/words/check.asp?u=nthracer" xr:uid="{5CC9530A-D2A1-764B-81B5-2A0896608E08}"/>
    <hyperlink ref="B792" r:id="rId207" display="http://jimpix.co.uk/words/check.asp?u=oraclemend" xr:uid="{EE725934-6EB1-1C42-8EBD-0EDA91005CB8}"/>
    <hyperlink ref="B791" r:id="rId208" display="http://jimpix.co.uk/words/check.asp?u=rawchickenequip" xr:uid="{159D2A43-2AA8-1149-AF89-DF18EC592CC9}"/>
    <hyperlink ref="B790" r:id="rId209" display="http://jimpix.co.uk/words/check.asp?u=liripoopquean" xr:uid="{04400450-7DDF-0E4C-B800-DE8EF0D6E04A}"/>
    <hyperlink ref="B789" r:id="rId210" display="http://jimpix.co.uk/words/check.asp?u=tubeverest" xr:uid="{720A9F3E-843E-4A42-BE8B-0FE94DEC6C5E}"/>
    <hyperlink ref="B788" r:id="rId211" display="http://jimpix.co.uk/words/check.asp?u=ahemparticular" xr:uid="{26A36C68-E0F7-CD42-964B-72F15751BD5C}"/>
    <hyperlink ref="B787" r:id="rId212" display="http://jimpix.co.uk/words/check.asp?u=flakesmingling" xr:uid="{EB3BEE25-00C2-6F40-B0DA-0100501DDE5D}"/>
    <hyperlink ref="B786" r:id="rId213" display="http://jimpix.co.uk/words/check.asp?u=geometrycrane" xr:uid="{16EC0D1F-274A-2A4D-BA0D-AAD27D958B7B}"/>
    <hyperlink ref="B785" r:id="rId214" display="http://jimpix.co.uk/words/check.asp?u=ericssonsafe" xr:uid="{19642B15-BF76-E242-9B25-4715AF261905}"/>
    <hyperlink ref="B784" r:id="rId215" display="http://jimpix.co.uk/words/check.asp?u=announcesbuck" xr:uid="{E7F527A8-7A57-A44F-AEC2-27CA22A06996}"/>
    <hyperlink ref="B783" r:id="rId216" display="http://jimpix.co.uk/words/check.asp?u=needlesbosnian" xr:uid="{21C52D5A-9CED-C047-BEC2-969839F3DEB8}"/>
    <hyperlink ref="B782" r:id="rId217" display="http://jimpix.co.uk/words/check.asp?u=cogstrip" xr:uid="{E6CDFF62-F2FD-B344-A4FD-C008F6BA0CBE}"/>
    <hyperlink ref="B781" r:id="rId218" display="http://jimpix.co.uk/words/check.asp?u=cajoleavoidant" xr:uid="{332DA165-A658-5E45-ADAF-3042E5A61B86}"/>
    <hyperlink ref="B780" r:id="rId219" display="http://jimpix.co.uk/words/check.asp?u=tryfanscaly" xr:uid="{DD5D8114-B5D2-4D45-B21F-17B75DA12DC0}"/>
    <hyperlink ref="B779" r:id="rId220" display="http://jimpix.co.uk/words/check.asp?u=aldineammonium" xr:uid="{30248608-B682-D54F-8B9E-2AF49CA616A4}"/>
    <hyperlink ref="B778" r:id="rId221" display="http://jimpix.co.uk/words/check.asp?u=bushoil" xr:uid="{8E7E4CDE-F6E5-4D49-8A22-70AB0FAE3ACF}"/>
    <hyperlink ref="B777" r:id="rId222" display="http://jimpix.co.uk/words/check.asp?u=cribcaused" xr:uid="{5A56BA22-7C15-D04A-81E9-D10848E310A6}"/>
    <hyperlink ref="B776" r:id="rId223" display="http://jimpix.co.uk/words/check.asp?u=bobcheek" xr:uid="{8AC9C4C6-E78C-D04F-9BD9-34909BC2E3D1}"/>
    <hyperlink ref="B775" r:id="rId224" display="http://jimpix.co.uk/words/check.asp?u=turbulentbridle" xr:uid="{80485AA6-ADC2-B145-B98D-15E440B5D9E2}"/>
    <hyperlink ref="B774" r:id="rId225" display="http://jimpix.co.uk/words/check.asp?u=touchyopposite" xr:uid="{0D098C40-04AC-AE44-AAE8-F86828BCE63E}"/>
    <hyperlink ref="B773" r:id="rId226" display="http://jimpix.co.uk/words/check.asp?u=vapourmammering" xr:uid="{7E98D6A1-E562-0C46-A44D-63D230CD0138}"/>
    <hyperlink ref="B772" r:id="rId227" display="http://jimpix.co.uk/words/check.asp?u=ascendermogul" xr:uid="{9795AA52-D752-1C42-97A9-4598FAAB5782}"/>
    <hyperlink ref="B771" r:id="rId228" display="http://jimpix.co.uk/words/check.asp?u=studyingforty" xr:uid="{D06E021E-1980-F244-940E-11C431D66AB7}"/>
    <hyperlink ref="B770" r:id="rId229" display="http://jimpix.co.uk/words/check.asp?u=skywalkerwhether" xr:uid="{AE880767-6D6C-0143-91B5-05C3E1166114}"/>
    <hyperlink ref="B769" r:id="rId230" display="http://jimpix.co.uk/words/check.asp?u=solsticeaudio" xr:uid="{6EF71722-D250-C140-8596-D336DE9C3BC4}"/>
    <hyperlink ref="B768" r:id="rId231" display="http://jimpix.co.uk/words/check.asp?u=cherriesplump" xr:uid="{338D9CC7-C733-FC4E-8BF8-17CBAB1A05F1}"/>
    <hyperlink ref="B767" r:id="rId232" display="http://jimpix.co.uk/words/check.asp?u=kickminstrel" xr:uid="{2351D190-4B14-D94D-B355-6A553343451E}"/>
    <hyperlink ref="B766" r:id="rId233" display="http://jimpix.co.uk/words/check.asp?u=samsungclimbing" xr:uid="{1FCD403A-8117-9A48-A2F3-C53E8EF039E6}"/>
    <hyperlink ref="B765" r:id="rId234" display="http://jimpix.co.uk/words/check.asp?u=shapelessunits" xr:uid="{25BACC6C-4ECF-7846-B7EA-F0D330997099}"/>
    <hyperlink ref="B764" r:id="rId235" display="http://jimpix.co.uk/words/check.asp?u=bignumadept" xr:uid="{FD3CB2CD-7646-C747-8C1C-912B453A67CD}"/>
    <hyperlink ref="B763" r:id="rId236" display="http://jimpix.co.uk/words/check.asp?u=schnitzelfields" xr:uid="{237706FB-0083-CD41-AF34-E49891F9D9BC}"/>
    <hyperlink ref="B762" r:id="rId237" display="http://jimpix.co.uk/words/check.asp?u=osmiumcrockery" xr:uid="{6EF7FC63-CDFA-5B48-B30E-BF516C26D913}"/>
    <hyperlink ref="B761" r:id="rId238" display="http://jimpix.co.uk/words/check.asp?u=stupidarboreal" xr:uid="{1E70BC0B-B8A6-5345-910F-738D70A51CE0}"/>
    <hyperlink ref="B760" r:id="rId239" display="http://jimpix.co.uk/words/check.asp?u=magnesiumrocked" xr:uid="{25EA29B9-267E-3342-BFA1-21A3E103D4B3}"/>
    <hyperlink ref="B759" r:id="rId240" display="http://jimpix.co.uk/words/check.asp?u=sidedmisty" xr:uid="{638B263F-C11A-7347-A2C9-FBD83D325C87}"/>
    <hyperlink ref="B758" r:id="rId241" display="http://jimpix.co.uk/words/check.asp?u=smugready" xr:uid="{752C14F0-60F6-624A-B1A7-24A7048D1426}"/>
    <hyperlink ref="B757" r:id="rId242" display="http://jimpix.co.uk/words/check.asp?u=befriendogle" xr:uid="{46C4B1BF-6976-654E-83F0-8F7BD75A37F0}"/>
    <hyperlink ref="B756" r:id="rId243" display="http://jimpix.co.uk/words/check.asp?u=oystergarrulous" xr:uid="{06E47BDD-9814-AA44-8C3E-9338E93E4958}"/>
    <hyperlink ref="B755" r:id="rId244" display="http://jimpix.co.uk/words/check.asp?u=flexthirsty" xr:uid="{B2D5607A-D548-4340-9544-F4F4FC1C1164}"/>
    <hyperlink ref="B754" r:id="rId245" display="http://jimpix.co.uk/words/check.asp?u=aminoshag" xr:uid="{CA60B239-4D18-5144-BF67-4E9770423D12}"/>
    <hyperlink ref="B753" r:id="rId246" display="http://jimpix.co.uk/words/check.asp?u=todaypatches" xr:uid="{116E1A5E-749E-C14E-9F12-5E2CACCFEB77}"/>
    <hyperlink ref="B752" r:id="rId247" display="http://jimpix.co.uk/words/check.asp?u=scalptowhee" xr:uid="{ED0033A0-D043-F44E-99DF-EBE6E4DF8983}"/>
    <hyperlink ref="B751" r:id="rId248" display="http://jimpix.co.uk/words/check.asp?u=mountinggregarious" xr:uid="{47F6AF29-70BC-2A43-A6A2-8FE5550C8839}"/>
    <hyperlink ref="B750" r:id="rId249" display="http://jimpix.co.uk/words/check.asp?u=rattlemurrelet" xr:uid="{71EB325F-54A6-3841-866A-65D58E448AA1}"/>
    <hyperlink ref="B749" r:id="rId250" display="http://jimpix.co.uk/words/check.asp?u=lardfaceimproper" xr:uid="{75814450-2FD1-BF41-AD60-EB8C73225BF7}"/>
    <hyperlink ref="B748" r:id="rId251" display="http://jimpix.co.uk/words/check.asp?u=pickyfive" xr:uid="{AAEA24E3-B06C-F540-835E-E04E32440FD8}"/>
    <hyperlink ref="B747" r:id="rId252" display="http://jimpix.co.uk/words/check.asp?u=stovepuck" xr:uid="{998F4721-700F-7842-A38A-E472E75D59C7}"/>
    <hyperlink ref="B746" r:id="rId253" display="http://jimpix.co.uk/words/check.asp?u=splintstea" xr:uid="{D13445BF-E1CE-AD43-80F8-B0CE46195774}"/>
    <hyperlink ref="B745" r:id="rId254" display="http://jimpix.co.uk/words/check.asp?u=feavar" xr:uid="{B595319C-7CE4-164C-B6C3-87063EF90115}"/>
    <hyperlink ref="B744" r:id="rId255" display="http://jimpix.co.uk/words/check.asp?u=myceliumamniote" xr:uid="{4B77BD81-A485-5A47-B865-D19372AF231F}"/>
    <hyperlink ref="B743" r:id="rId256" display="http://jimpix.co.uk/words/check.asp?u=prunewatchful" xr:uid="{E00C2652-422C-934A-8D9B-6092DC5707B1}"/>
    <hyperlink ref="B742" r:id="rId257" display="http://jimpix.co.uk/words/check.asp?u=haggardfink" xr:uid="{71874C86-4EA3-1C43-B745-97D038A58B6E}"/>
    <hyperlink ref="B741" r:id="rId258" display="http://jimpix.co.uk/words/check.asp?u=knuckleheadexamples" xr:uid="{554FA20C-D390-A94C-9444-0DB2DB316C57}"/>
    <hyperlink ref="B740" r:id="rId259" display="http://jimpix.co.uk/words/check.asp?u=perfumegrown" xr:uid="{76D27BA4-260F-7143-8F86-E5D646300E9A}"/>
    <hyperlink ref="B739" r:id="rId260" display="http://jimpix.co.uk/words/check.asp?u=potiondecathlon" xr:uid="{A462C9B0-6AAA-E943-9484-6C8D22EEB661}"/>
    <hyperlink ref="B738" r:id="rId261" display="http://jimpix.co.uk/words/check.asp?u=supportersfaint" xr:uid="{B6171DBF-83A4-F943-80AC-C3E825FF64AD}"/>
    <hyperlink ref="B737" r:id="rId262" display="http://jimpix.co.uk/words/check.asp?u=offerbe" xr:uid="{4F286CE3-B464-5B45-AB12-8A726A1C6A2B}"/>
    <hyperlink ref="B736" r:id="rId263" display="http://jimpix.co.uk/words/check.asp?u=meddlesomepushy" xr:uid="{E3C76D85-8CCC-C24F-AD61-F2FF2E3F43A5}"/>
    <hyperlink ref="B735" r:id="rId264" display="http://jimpix.co.uk/words/check.asp?u=starbuckslyra" xr:uid="{307E3042-09AF-2746-8979-28BA77C908D6}"/>
    <hyperlink ref="B734" r:id="rId265" display="http://jimpix.co.uk/words/check.asp?u=pointingfunds" xr:uid="{5EE1EB10-6E5D-3840-8E07-332677B2E0CC}"/>
    <hyperlink ref="B733" r:id="rId266" display="http://jimpix.co.uk/words/check.asp?u=bookingchildish" xr:uid="{3D2A6375-E002-EC42-9BD5-7D345CB55D78}"/>
    <hyperlink ref="B732" r:id="rId267" display="http://jimpix.co.uk/words/check.asp?u=electionslaunch" xr:uid="{E8FA6FE8-E9B3-EF45-80A4-F51C993C0FA0}"/>
    <hyperlink ref="B731" r:id="rId268" display="http://jimpix.co.uk/words/check.asp?u=pickaxestiming" xr:uid="{EC62E7BD-F8A4-2B4B-8D5C-A800E674FBC3}"/>
    <hyperlink ref="B730" r:id="rId269" display="http://jimpix.co.uk/words/check.asp?u=dillimported" xr:uid="{E819B050-A4AD-0442-B69B-B57E32E30281}"/>
    <hyperlink ref="B729" r:id="rId270" display="http://jimpix.co.uk/words/check.asp?u=lisppanel" xr:uid="{A8F2FFB5-A4CE-DA47-B2F6-217969CE9D9C}"/>
    <hyperlink ref="B728" r:id="rId271" display="http://jimpix.co.uk/words/check.asp?u=angolanbronco" xr:uid="{E6D14B55-6ED8-C440-AEAE-09DE1913754F}"/>
    <hyperlink ref="B727" r:id="rId272" display="http://jimpix.co.uk/words/check.asp?u=smartpans" xr:uid="{938B8482-3327-934D-B982-98896F90C90D}"/>
    <hyperlink ref="B726" r:id="rId273" display="http://jimpix.co.uk/words/check.asp?u=weyrhandlers" xr:uid="{874C3456-8AFF-4541-A283-45AF1505EA50}"/>
    <hyperlink ref="B725" r:id="rId274" display="http://jimpix.co.uk/words/check.asp?u=haulbittern" xr:uid="{9CDDC51A-B6F5-8C47-A4BF-E31C24B778CE}"/>
    <hyperlink ref="B724" r:id="rId275" display="http://jimpix.co.uk/words/check.asp?u=puncturecorona" xr:uid="{E4DDB7EA-A43C-CE48-B185-FA3F61094D02}"/>
    <hyperlink ref="B723" r:id="rId276" display="http://jimpix.co.uk/words/check.asp?u=radonspoonbill" xr:uid="{8EBEB651-61ED-DF41-AD5A-491812867F75}"/>
    <hyperlink ref="B722" r:id="rId277" display="http://jimpix.co.uk/words/check.asp?u=cosmicdiving" xr:uid="{EC064C78-0733-6C45-B0CC-8D85FD1DE959}"/>
    <hyperlink ref="B721" r:id="rId278" display="http://jimpix.co.uk/words/check.asp?u=launchingillusion" xr:uid="{856EC18F-2EA5-CC45-A277-DB0BFFF5A92D}"/>
    <hyperlink ref="B720" r:id="rId279" display="http://jimpix.co.uk/words/check.asp?u=represswellington" xr:uid="{E4A07987-4931-2540-AF92-30691F4AAAA7}"/>
    <hyperlink ref="B719" r:id="rId280" display="http://jimpix.co.uk/words/check.asp?u=causedunsure" xr:uid="{EF283973-6839-7841-A4A3-5D5537292C09}"/>
    <hyperlink ref="B718" r:id="rId281" display="http://jimpix.co.uk/words/check.asp?u=fawningsaves" xr:uid="{5F4D709D-8E85-DF41-8702-992C6776BB31}"/>
    <hyperlink ref="B717" r:id="rId282" display="http://jimpix.co.uk/words/check.asp?u=grapegraves" xr:uid="{D2932D5B-25ED-C14E-A7DB-DEE0CA4CCDBE}"/>
    <hyperlink ref="B716" r:id="rId283" display="http://jimpix.co.uk/words/check.asp?u=scarletcheeses" xr:uid="{6BE7C758-B242-8B40-9C53-6927A09FD995}"/>
    <hyperlink ref="B715" r:id="rId284" display="http://jimpix.co.uk/words/check.asp?u=fluetruffles" xr:uid="{898AB674-9B92-9F4A-947F-38B9CCA5FD6A}"/>
    <hyperlink ref="B714" r:id="rId285" display="http://jimpix.co.uk/words/check.asp?u=interfaceaboard" xr:uid="{90AF7526-6A17-124A-8DB3-5565475FCC82}"/>
    <hyperlink ref="B713" r:id="rId286" display="http://jimpix.co.uk/words/check.asp?u=minstrelhood" xr:uid="{B91E14FA-F378-9D45-B504-73CEEB6B0DCA}"/>
    <hyperlink ref="B712" r:id="rId287" display="http://jimpix.co.uk/words/check.asp?u=renaloutspoken" xr:uid="{D6029DA5-7A6C-1A4F-93FA-CF6B04BFA356}"/>
    <hyperlink ref="B711" r:id="rId288" display="http://jimpix.co.uk/words/check.asp?u=largestugly" xr:uid="{33673A62-2DA9-F54B-9B12-B57949DED05B}"/>
    <hyperlink ref="B710" r:id="rId289" display="http://jimpix.co.uk/words/check.asp?u=acutematrices" xr:uid="{2E82BB6F-17F0-FF46-AF5D-49F89D75537F}"/>
    <hyperlink ref="B709" r:id="rId290" display="http://jimpix.co.uk/words/check.asp?u=mincemeatcontroller" xr:uid="{D9F7ED73-3978-E447-912F-DC627DCCF957}"/>
    <hyperlink ref="B708" r:id="rId291" display="http://jimpix.co.uk/words/check.asp?u=adaptiverolex" xr:uid="{D522C98A-5936-4543-B0E7-7A1E2DC81E81}"/>
    <hyperlink ref="B707" r:id="rId292" display="http://jimpix.co.uk/words/check.asp?u=remembergabbro" xr:uid="{8CACE4B6-03A2-EA4B-A048-B4038AB1BE13}"/>
    <hyperlink ref="B706" r:id="rId293" display="http://jimpix.co.uk/words/check.asp?u=preferencehistorical" xr:uid="{EDB6F54A-AD5C-7544-A6E3-8B07AB0546A5}"/>
    <hyperlink ref="B705" r:id="rId294" display="http://jimpix.co.uk/words/check.asp?u=comisbeard" xr:uid="{6DAEC94E-39CB-D940-9CDA-F64CBAD27955}"/>
    <hyperlink ref="B704" r:id="rId295" display="http://jimpix.co.uk/words/check.asp?u=dullbocce" xr:uid="{D8B4DB4B-F411-F549-8F79-3A9696D99C26}"/>
    <hyperlink ref="B703" r:id="rId296" display="http://jimpix.co.uk/words/check.asp?u=proficientpages" xr:uid="{85505A1B-6953-964D-80E4-485611CFB337}"/>
    <hyperlink ref="B702" r:id="rId297" display="http://jimpix.co.uk/words/check.asp?u=fixnummodus" xr:uid="{6218C5FF-574E-1445-B6C9-DA4E19186C51}"/>
    <hyperlink ref="B701" r:id="rId298" display="http://jimpix.co.uk/words/check.asp?u=fowlappraiser" xr:uid="{A22D91A9-F0B7-674C-97CF-1C81599FE019}"/>
    <hyperlink ref="B700" r:id="rId299" display="http://jimpix.co.uk/words/check.asp?u=slumpeaster" xr:uid="{2DE1C1A5-7F59-144E-81E4-3850E5D3360F}"/>
    <hyperlink ref="B699" r:id="rId300" display="http://jimpix.co.uk/words/check.asp?u=auctiongoogle" xr:uid="{1C10DDDB-7C1A-C14A-8667-2CDE62F18983}"/>
    <hyperlink ref="B698" r:id="rId301" display="http://jimpix.co.uk/words/check.asp?u=supremeimpress" xr:uid="{89EF98EE-0D0C-C743-8E72-4E23B03D57A5}"/>
    <hyperlink ref="B597" r:id="rId302" display="http://jimpix.co.uk/words/check.asp?u=curlgadolinium" xr:uid="{4B7E798D-A522-894D-95F4-66476E278B05}"/>
    <hyperlink ref="B596" r:id="rId303" display="http://jimpix.co.uk/words/check.asp?u=decoratorsdecipher" xr:uid="{8300E005-87E6-D44F-8A41-B49DD73F1F08}"/>
    <hyperlink ref="B595" r:id="rId304" display="http://jimpix.co.uk/words/check.asp?u=receivedhorn" xr:uid="{4E77249D-C93D-584B-BFC3-DD3743979FA4}"/>
    <hyperlink ref="B594" r:id="rId305" display="http://jimpix.co.uk/words/check.asp?u=fowlwagger" xr:uid="{AA04A799-F0F7-394D-8BC3-189BF25FCF35}"/>
    <hyperlink ref="B593" r:id="rId306" display="http://jimpix.co.uk/words/check.asp?u=adarabarr" xr:uid="{23C93F10-8B52-8742-BB54-9C7DC5D78527}"/>
    <hyperlink ref="B592" r:id="rId307" display="http://jimpix.co.uk/words/check.asp?u=charlesresearcher" xr:uid="{87A9AE0D-59D0-A14F-80F0-ECC2858478AB}"/>
    <hyperlink ref="B591" r:id="rId308" display="http://jimpix.co.uk/words/check.asp?u=fatcoffle" xr:uid="{53BE5AB1-3FD3-E346-937F-BA693281AFD0}"/>
    <hyperlink ref="B590" r:id="rId309" display="http://jimpix.co.uk/words/check.asp?u=delaycarriage" xr:uid="{C814D9C4-D493-3949-B191-3818AB994A00}"/>
    <hyperlink ref="B589" r:id="rId310" display="http://jimpix.co.uk/words/check.asp?u=scarygout" xr:uid="{2557E3EF-5198-8340-9BA8-227B7594C40E}"/>
    <hyperlink ref="B588" r:id="rId311" display="http://jimpix.co.uk/words/check.asp?u=fatsodean" xr:uid="{11AC5A0D-74E0-DD41-A6BC-1930064D33B2}"/>
    <hyperlink ref="B587" r:id="rId312" display="http://jimpix.co.uk/words/check.asp?u=exactmunch" xr:uid="{3C809335-6832-D545-BD7F-927BFDA54D0E}"/>
    <hyperlink ref="B586" r:id="rId313" display="http://jimpix.co.uk/words/check.asp?u=crystringed" xr:uid="{8A34B09A-F120-694A-BFC8-227B385EF555}"/>
    <hyperlink ref="B585" r:id="rId314" display="http://jimpix.co.uk/words/check.asp?u=formulasbreathless" xr:uid="{A7B51579-0233-4B49-B253-A7109621696B}"/>
    <hyperlink ref="B584" r:id="rId315" display="http://jimpix.co.uk/words/check.asp?u=clawasked" xr:uid="{0E10F61A-019A-B840-B6BA-E451FFA5ACC2}"/>
    <hyperlink ref="B583" r:id="rId316" display="http://jimpix.co.uk/words/check.asp?u=frillyshaving" xr:uid="{6D1FDC15-409C-6C41-8F97-F36FBB75E6D4}"/>
    <hyperlink ref="B582" r:id="rId317" display="http://jimpix.co.uk/words/check.asp?u=christiecountry" xr:uid="{A2E69140-97F2-0442-8F3D-E6F18BE41716}"/>
    <hyperlink ref="B581" r:id="rId318" display="http://jimpix.co.uk/words/check.asp?u=representpoppysmic" xr:uid="{6A210E48-E2CF-8647-A863-CB21D99311FE}"/>
    <hyperlink ref="B580" r:id="rId319" display="http://jimpix.co.uk/words/check.asp?u=winepizz" xr:uid="{31C34536-CACC-4D40-AD5E-651482015A72}"/>
    <hyperlink ref="B579" r:id="rId320" display="http://jimpix.co.uk/words/check.asp?u=vacuolesonerous" xr:uid="{E7E31C03-4B62-FD4E-9FDB-5E87C8C7C11A}"/>
    <hyperlink ref="B578" r:id="rId321" display="http://jimpix.co.uk/words/check.asp?u=gianttempting" xr:uid="{FC8C0DDB-E8FC-8646-A54E-AEE8AAF06881}"/>
    <hyperlink ref="B577" r:id="rId322" display="http://jimpix.co.uk/words/check.asp?u=weepingwhisky" xr:uid="{783F96CB-FFFF-5847-91FB-D0E0AA636FF4}"/>
    <hyperlink ref="B576" r:id="rId323" display="http://jimpix.co.uk/words/check.asp?u=valvespoon" xr:uid="{DB71C5FA-893A-324B-9DAE-ED3F9B6D47DE}"/>
    <hyperlink ref="B575" r:id="rId324" display="http://jimpix.co.uk/words/check.asp?u=damedash" xr:uid="{DC46E704-A1FE-DE4F-90DB-A66DABB0AC9B}"/>
    <hyperlink ref="B574" r:id="rId325" display="http://jimpix.co.uk/words/check.asp?u=freezehouses" xr:uid="{B7B233D7-0821-184A-9CF7-794691A86E61}"/>
    <hyperlink ref="B573" r:id="rId326" display="http://jimpix.co.uk/words/check.asp?u=houryounger" xr:uid="{A32052BA-812D-924C-BF38-0FCCD387E84C}"/>
    <hyperlink ref="B572" r:id="rId327" display="http://jimpix.co.uk/words/check.asp?u=posseratty" xr:uid="{9756CDD0-41E4-3E4D-84C5-C927EBF69C2C}"/>
    <hyperlink ref="B571" r:id="rId328" display="http://jimpix.co.uk/words/check.asp?u=taskspuzzled" xr:uid="{50D43792-AECC-5C43-96DF-D8AFC2E0FC79}"/>
    <hyperlink ref="B570" r:id="rId329" display="http://jimpix.co.uk/words/check.asp?u=shovelerablaze" xr:uid="{D4A4228F-D330-E84F-B518-38DE7891496D}"/>
    <hyperlink ref="B569" r:id="rId330" display="http://jimpix.co.uk/words/check.asp?u=sireunit" xr:uid="{3DEB972D-A3F2-A44C-9AF2-325EAC5CEB96}"/>
    <hyperlink ref="B568" r:id="rId331" display="http://jimpix.co.uk/words/check.asp?u=exteriorknowing" xr:uid="{0CD4E8AA-1B45-E643-AD8F-A7E8BD0FE54C}"/>
    <hyperlink ref="B567" r:id="rId332" display="http://jimpix.co.uk/words/check.asp?u=optimismexterior" xr:uid="{29B5E884-FF0D-514D-ABED-C6165B97CDB2}"/>
    <hyperlink ref="B566" r:id="rId333" display="http://jimpix.co.uk/words/check.asp?u=wightmuon" xr:uid="{AE519EBC-0A66-CC46-880F-BAC62597260B}"/>
    <hyperlink ref="B565" r:id="rId334" display="http://jimpix.co.uk/words/check.asp?u=cockamamieergot" xr:uid="{0BD193A3-6760-A94E-87F7-D53E41296DBC}"/>
    <hyperlink ref="B564" r:id="rId335" display="http://jimpix.co.uk/words/check.asp?u=annoyingsmack" xr:uid="{D5B89E93-B432-2245-964A-37D51BB1F8C0}"/>
    <hyperlink ref="B563" r:id="rId336" display="http://jimpix.co.uk/words/check.asp?u=mathassertive" xr:uid="{133D2311-342E-5F44-827F-7C7AB8EF6C9D}"/>
    <hyperlink ref="B562" r:id="rId337" display="http://jimpix.co.uk/words/check.asp?u=kestrelpumpion" xr:uid="{ADC8F364-91F4-304B-BF0F-97C354F91C1D}"/>
    <hyperlink ref="B561" r:id="rId338" display="http://jimpix.co.uk/words/check.asp?u=equalityshape" xr:uid="{BE7F766C-533E-7A4F-AB6B-B3BE0571F18D}"/>
    <hyperlink ref="B560" r:id="rId339" display="http://jimpix.co.uk/words/check.asp?u=sawbeloved" xr:uid="{80FE66C1-EBF1-2C49-90FA-9031763942AA}"/>
    <hyperlink ref="B559" r:id="rId340" display="http://jimpix.co.uk/words/check.asp?u=dingalingflee" xr:uid="{833A4B90-E2DF-9E42-8590-2227CB298F59}"/>
    <hyperlink ref="B558" r:id="rId341" display="http://jimpix.co.uk/words/check.asp?u=annoyhog" xr:uid="{7DDD5D69-682C-DC41-B74F-EFB506714074}"/>
    <hyperlink ref="B557" r:id="rId342" display="http://jimpix.co.uk/words/check.asp?u=indignantant" xr:uid="{85E7DCB8-BC58-BE48-AE68-EBFC50846259}"/>
    <hyperlink ref="B556" r:id="rId343" display="http://jimpix.co.uk/words/check.asp?u=assuredcarbon" xr:uid="{CD3F3CE2-E843-7E46-97B7-FB3867492258}"/>
    <hyperlink ref="B555" r:id="rId344" display="http://jimpix.co.uk/words/check.asp?u=avogadroethanoate" xr:uid="{15843F77-5BDE-F940-9648-EFD2DCB1BA8F}"/>
    <hyperlink ref="B554" r:id="rId345" display="http://jimpix.co.uk/words/check.asp?u=holdelongation" xr:uid="{4241B646-B247-AA41-84CE-3584C221AD4E}"/>
    <hyperlink ref="B553" r:id="rId346" display="http://jimpix.co.uk/words/check.asp?u=februaryvanadium" xr:uid="{C1958558-8C72-B24F-B104-C45368D8CDC9}"/>
    <hyperlink ref="B552" r:id="rId347" display="http://jimpix.co.uk/words/check.asp?u=neodymiumscandalous" xr:uid="{165CB8F6-E93B-094E-9B18-94934361AB85}"/>
    <hyperlink ref="B551" r:id="rId348" display="http://jimpix.co.uk/words/check.asp?u=pausehydrocarbon" xr:uid="{A7BFCBCC-A0A4-304A-9F89-C1940EE552F8}"/>
    <hyperlink ref="B550" r:id="rId349" display="http://jimpix.co.uk/words/check.asp?u=picklescrudivore" xr:uid="{F3E87AA7-357E-D945-8262-8E5A0ECBD3EE}"/>
    <hyperlink ref="B549" r:id="rId350" display="http://jimpix.co.uk/words/check.asp?u=landmarksbutters" xr:uid="{696C38F2-032B-7248-A125-6B72182604DE}"/>
    <hyperlink ref="B548" r:id="rId351" display="http://jimpix.co.uk/words/check.asp?u=stimulusbison" xr:uid="{340258EE-DF44-284C-BD21-D0DD9A32111D}"/>
    <hyperlink ref="B547" r:id="rId352" display="http://jimpix.co.uk/words/check.asp?u=scoreboardchaos" xr:uid="{479844F7-082D-7B46-8A20-9E2012FFF543}"/>
    <hyperlink ref="B546" r:id="rId353" display="http://jimpix.co.uk/words/check.asp?u=positiveneptunium" xr:uid="{DBA527A7-7A48-4148-BBE8-DCB3E81B91C7}"/>
    <hyperlink ref="B545" r:id="rId354" display="http://jimpix.co.uk/words/check.asp?u=rinkmusic" xr:uid="{30F423E6-5DA6-1B4E-B291-FB3C5F429F06}"/>
    <hyperlink ref="B544" r:id="rId355" display="http://jimpix.co.uk/words/check.asp?u=falterfeline" xr:uid="{DE5643EB-84DF-7B4B-A670-B7D14BE2FB24}"/>
    <hyperlink ref="B543" r:id="rId356" display="http://jimpix.co.uk/words/check.asp?u=rowsitem" xr:uid="{FB0A69E3-DBAB-7242-A205-9CB5B358C6F7}"/>
    <hyperlink ref="B542" r:id="rId357" display="http://jimpix.co.uk/words/check.asp?u=rageenvious" xr:uid="{D48F9F1D-47FB-8C4E-8157-8A95E5EE728A}"/>
    <hyperlink ref="B541" r:id="rId358" display="http://jimpix.co.uk/words/check.asp?u=cateredsweep" xr:uid="{C9D92913-7890-0C4B-AC77-A6BFB1F84CF7}"/>
    <hyperlink ref="B540" r:id="rId359" display="http://jimpix.co.uk/words/check.asp?u=collarbonebad" xr:uid="{3414A815-0857-7840-87B1-2EC2025663DF}"/>
    <hyperlink ref="B539" r:id="rId360" display="http://jimpix.co.uk/words/check.asp?u=famousknucklehead" xr:uid="{8F2A9444-1582-C542-B735-8231E60F774A}"/>
    <hyperlink ref="B538" r:id="rId361" display="http://jimpix.co.uk/words/check.asp?u=snashacceptor" xr:uid="{E55404C4-9FEA-F146-9045-B847D4403E9C}"/>
    <hyperlink ref="B537" r:id="rId362" display="http://jimpix.co.uk/words/check.asp?u=hypergalaxypegasus" xr:uid="{B253A086-BD43-5847-9FA4-F2E021931BEB}"/>
    <hyperlink ref="B536" r:id="rId363" display="http://jimpix.co.uk/words/check.asp?u=expandcostgullible" xr:uid="{7E6CC044-75C7-3A47-BAE8-1AA0145F0D84}"/>
    <hyperlink ref="B535" r:id="rId364" display="http://jimpix.co.uk/words/check.asp?u=moldsare" xr:uid="{006CE935-FDD5-C144-8742-99E5A53FECEB}"/>
    <hyperlink ref="B534" r:id="rId365" display="http://jimpix.co.uk/words/check.asp?u=clasticmach" xr:uid="{22A76F43-AE79-9446-9719-50BA30C22C30}"/>
    <hyperlink ref="B533" r:id="rId366" display="http://jimpix.co.uk/words/check.asp?u=wimpleddrift" xr:uid="{5B8F7BEE-AD92-4746-90B7-4A02498D4EFB}"/>
    <hyperlink ref="B532" r:id="rId367" display="http://jimpix.co.uk/words/check.asp?u=appaloosasmiling" xr:uid="{9E91DCAE-6640-E340-9EDC-C8C1E1F735EC}"/>
    <hyperlink ref="B531" r:id="rId368" display="http://jimpix.co.uk/words/check.asp?u=laboredshocked" xr:uid="{027945F6-D2B9-CB4A-8339-0E5979A47827}"/>
    <hyperlink ref="B530" r:id="rId369" display="http://jimpix.co.uk/words/check.asp?u=cleavagesling" xr:uid="{DE3D5984-6E9E-7247-855F-99DD9055FBC1}"/>
    <hyperlink ref="B529" r:id="rId370" display="http://jimpix.co.uk/words/check.asp?u=wealthabounding" xr:uid="{AB236A89-71E4-3847-8608-86F29FF63E3A}"/>
    <hyperlink ref="B528" r:id="rId371" display="http://jimpix.co.uk/words/check.asp?u=isstreets" xr:uid="{C2EF347C-4660-5A48-9D67-7989A27FF6B6}"/>
    <hyperlink ref="B527" r:id="rId372" display="http://jimpix.co.uk/words/check.asp?u=latvianemployment" xr:uid="{737B094D-C1CE-E742-8178-766513476DA9}"/>
    <hyperlink ref="B526" r:id="rId373" display="http://jimpix.co.uk/words/check.asp?u=clapperstrict" xr:uid="{9B422C22-A90B-2341-94DC-CA57CA64A642}"/>
    <hyperlink ref="B525" r:id="rId374" display="http://jimpix.co.uk/words/check.asp?u=infieldercub" xr:uid="{BD76F9A7-930A-CE42-80A7-55B3BEBF8A20}"/>
    <hyperlink ref="B524" r:id="rId375" display="http://jimpix.co.uk/words/check.asp?u=presslute" xr:uid="{957A98FD-3409-D34A-81F8-B95EF5305844}"/>
    <hyperlink ref="B523" r:id="rId376" display="http://jimpix.co.uk/words/check.asp?u=matcapillary" xr:uid="{97FB3B10-6135-7F43-A5B0-E71CEE647A78}"/>
    <hyperlink ref="B522" r:id="rId377" display="http://jimpix.co.uk/words/check.asp?u=pumpkinmothers" xr:uid="{52981B39-446F-5A4A-BD84-CE80331A77FA}"/>
    <hyperlink ref="B521" r:id="rId378" display="http://jimpix.co.uk/words/check.asp?u=corylisten" xr:uid="{B5D64CBD-CF6B-884F-979B-952881F54234}"/>
    <hyperlink ref="B520" r:id="rId379" display="http://jimpix.co.uk/words/check.asp?u=forcepdark" xr:uid="{741BCEEA-54E2-8D43-89ED-4EE026D02308}"/>
    <hyperlink ref="B519" r:id="rId380" display="http://jimpix.co.uk/words/check.asp?u=sparrowchorizo" xr:uid="{1648E87B-7FF4-2B4A-8AF9-8106F51C9DD9}"/>
    <hyperlink ref="B518" r:id="rId381" display="http://jimpix.co.uk/words/check.asp?u=itemswazzed" xr:uid="{86C40A64-9008-BC46-8AAC-B8A7E6AADA1B}"/>
    <hyperlink ref="B517" r:id="rId382" display="http://jimpix.co.uk/words/check.asp?u=circlechop" xr:uid="{18076877-C8FE-9746-98E6-E6ED173A221A}"/>
    <hyperlink ref="B516" r:id="rId383" display="http://jimpix.co.uk/words/check.asp?u=initialbricklayer" xr:uid="{B91508FC-7E9E-874B-B8BF-AE8AA7E6DCCC}"/>
    <hyperlink ref="B515" r:id="rId384" display="http://jimpix.co.uk/words/check.asp?u=kittensteller" xr:uid="{D3B7F279-693E-054E-955A-2AD9745872FE}"/>
    <hyperlink ref="B514" r:id="rId385" display="http://jimpix.co.uk/words/check.asp?u=reliablepaver" xr:uid="{0D82E3E6-5069-AF46-9760-35FCFD423A56}"/>
    <hyperlink ref="B513" r:id="rId386" display="http://jimpix.co.uk/words/check.asp?u=weedycavus" xr:uid="{20A3B076-A1CD-7048-B4AD-A6188B3513E7}"/>
    <hyperlink ref="B512" r:id="rId387" display="http://jimpix.co.uk/words/check.asp?u=chadhelpful" xr:uid="{7066DFDE-BD32-D543-AB1F-576F10F6FCF1}"/>
    <hyperlink ref="B511" r:id="rId388" display="http://jimpix.co.uk/words/check.asp?u=girollesjones" xr:uid="{FF6939B8-C1CC-7A4C-A693-FDF96BAA3684}"/>
    <hyperlink ref="B510" r:id="rId389" display="http://jimpix.co.uk/words/check.asp?u=centerbarriers" xr:uid="{CCB484E9-C4D4-114C-8A6A-7C0296AA4EF6}"/>
    <hyperlink ref="B509" r:id="rId390" display="http://jimpix.co.uk/words/check.asp?u=thinkableexecute" xr:uid="{4AE48C74-D377-774B-A23B-2639D5A06361}"/>
    <hyperlink ref="B508" r:id="rId391" display="http://jimpix.co.uk/words/check.asp?u=gleanworn" xr:uid="{809D4783-A1B6-7847-9536-7EF6062E05DA}"/>
    <hyperlink ref="B507" r:id="rId392" display="http://jimpix.co.uk/words/check.asp?u=proteincosines" xr:uid="{9BF50268-95A1-C042-B111-7D144EF425A9}"/>
    <hyperlink ref="B506" r:id="rId393" display="http://jimpix.co.uk/words/check.asp?u=peamuddy" xr:uid="{FC1B5003-4FF0-014C-A2E6-F3BEC3ED52ED}"/>
    <hyperlink ref="B505" r:id="rId394" display="http://jimpix.co.uk/words/check.asp?u=cometscasting" xr:uid="{B3A287CB-5E82-7043-89C0-7F1E24B9CA28}"/>
    <hyperlink ref="B504" r:id="rId395" display="http://jimpix.co.uk/words/check.asp?u=reelingrebel" xr:uid="{40293669-5705-0E4C-8C99-E34AED9843BB}"/>
    <hyperlink ref="B503" r:id="rId396" display="http://jimpix.co.uk/words/check.asp?u=nitrogenwoodlark" xr:uid="{FAB3894B-460C-FB40-B4E1-08755DA5CC14}"/>
    <hyperlink ref="B502" r:id="rId397" display="http://jimpix.co.uk/words/check.asp?u=sootycrushing" xr:uid="{D4528B1C-170A-6142-AFA8-F0F1F2960B25}"/>
    <hyperlink ref="B501" r:id="rId398" display="http://jimpix.co.uk/words/check.asp?u=kidneyedgalvanic" xr:uid="{4E87E483-E692-CA4D-B867-3974866B6716}"/>
    <hyperlink ref="B500" r:id="rId399" display="http://jimpix.co.uk/words/check.asp?u=dewflags" xr:uid="{1C1E7ADC-C21C-D442-82BD-1C16F44F25BF}"/>
    <hyperlink ref="B499" r:id="rId400" display="http://jimpix.co.uk/words/check.asp?u=pointchough" xr:uid="{36E25175-F5D4-E64C-B7BE-4B7D83975A16}"/>
    <hyperlink ref="B498" r:id="rId401" display="http://jimpix.co.uk/words/check.asp?u=wackparticle" xr:uid="{D99B742B-B402-6649-AB44-E098C9D29A5A}"/>
    <hyperlink ref="B497" r:id="rId402" display="http://jimpix.co.uk/words/check.asp?u=bindauthorized" xr:uid="{7F86BB1C-9C87-B749-83DB-B91735B3C980}"/>
    <hyperlink ref="B496" r:id="rId403" display="http://jimpix.co.uk/words/check.asp?u=easterntwisted" xr:uid="{E55FB63A-35B4-0546-95ED-FB541EDFDFD6}"/>
    <hyperlink ref="B495" r:id="rId404" display="http://jimpix.co.uk/words/check.asp?u=colouredrecipe" xr:uid="{26B9F90D-4EAA-1048-86B8-1D43877D681B}"/>
    <hyperlink ref="B494" r:id="rId405" display="http://jimpix.co.uk/words/check.asp?u=elderlyhair" xr:uid="{B84843CC-B6C2-3F4C-8E9B-7D630D7B6163}"/>
    <hyperlink ref="B493" r:id="rId406" display="http://jimpix.co.uk/words/check.asp?u=lidarcastor" xr:uid="{6CF0C479-7A2D-5847-B38E-CA8027E854E0}"/>
    <hyperlink ref="B492" r:id="rId407" display="http://jimpix.co.uk/words/check.asp?u=athleticsstriker" xr:uid="{F2C90821-CE0D-4C4F-932C-48EFBC72B1B9}"/>
    <hyperlink ref="B491" r:id="rId408" display="http://jimpix.co.uk/words/check.asp?u=filletsstrategy" xr:uid="{B2E7EA9B-A307-8449-A59D-F0FE08D9FDD3}"/>
    <hyperlink ref="B490" r:id="rId409" display="http://jimpix.co.uk/words/check.asp?u=aldabaranbox" xr:uid="{D2979DD7-E0D4-3541-BD6D-C2D19AEE05BA}"/>
    <hyperlink ref="B489" r:id="rId410" display="http://jimpix.co.uk/words/check.asp?u=splashnuts" xr:uid="{BA050176-455A-E546-99E1-6F613823F203}"/>
    <hyperlink ref="B488" r:id="rId411" display="http://jimpix.co.uk/words/check.asp?u=visitorglands" xr:uid="{A6FEB85C-13E6-0D41-9EBE-B7CBEDCA4BAA}"/>
    <hyperlink ref="B487" r:id="rId412" display="http://jimpix.co.uk/words/check.asp?u=glyderrhombus" xr:uid="{A9ED6813-5A4E-5040-A427-D7BD5156A882}"/>
    <hyperlink ref="B486" r:id="rId413" display="http://jimpix.co.uk/words/check.asp?u=estermourn" xr:uid="{87D84E24-624C-7547-A299-F4FEEDD32421}"/>
    <hyperlink ref="B485" r:id="rId414" display="http://jimpix.co.uk/words/check.asp?u=clocksgarrulous" xr:uid="{31E103E3-5D18-0242-A180-8616410C7592}"/>
    <hyperlink ref="B484" r:id="rId415" display="http://jimpix.co.uk/words/check.asp?u=trappedvia" xr:uid="{B92A95B9-1C83-164D-BE0A-EC4521A06770}"/>
    <hyperlink ref="B483" r:id="rId416" display="http://jimpix.co.uk/words/check.asp?u=pluggedword" xr:uid="{165B3B66-4625-F240-A73A-054B35A0212C}"/>
    <hyperlink ref="B482" r:id="rId417" display="http://jimpix.co.uk/words/check.asp?u=chiselledcarpal" xr:uid="{A27DD917-6FB5-9B4C-B581-087C1D640F43}"/>
    <hyperlink ref="B481" r:id="rId418" display="http://jimpix.co.uk/words/check.asp?u=affinemisguided" xr:uid="{A9DFC03C-76A0-1B4F-8C43-5D3099FB14FC}"/>
    <hyperlink ref="B480" r:id="rId419" display="http://jimpix.co.uk/words/check.asp?u=fiercearc" xr:uid="{13F74571-E889-754F-813E-149724AB12B0}"/>
    <hyperlink ref="B479" r:id="rId420" display="http://jimpix.co.uk/words/check.asp?u=muttletpocket" xr:uid="{917206B7-23F5-C145-A8A9-B8A640A03841}"/>
    <hyperlink ref="B478" r:id="rId421" display="http://jimpix.co.uk/words/check.asp?u=waterka" xr:uid="{C33CF6A6-29EB-C745-A5B1-D76E8EB7840C}"/>
    <hyperlink ref="B477" r:id="rId422" display="http://jimpix.co.uk/words/check.asp?u=chestnutanorexia" xr:uid="{3A4AE8AE-D21E-B14B-BA18-9FFCBE9D2F43}"/>
    <hyperlink ref="B476" r:id="rId423" display="http://jimpix.co.uk/words/check.asp?u=bitwisegland" xr:uid="{A6F508D6-BE24-144B-82C2-3A38AC7778CC}"/>
    <hyperlink ref="B475" r:id="rId424" display="http://jimpix.co.uk/words/check.asp?u=circinuscategory" xr:uid="{C748F5E5-503D-4645-8F7D-01BCB3A687E3}"/>
    <hyperlink ref="B474" r:id="rId425" display="http://jimpix.co.uk/words/check.asp?u=peskyevaluate" xr:uid="{D22D2989-CB1F-D34C-9C58-2810D76A2801}"/>
    <hyperlink ref="B473" r:id="rId426" display="http://jimpix.co.uk/words/check.asp?u=crashingsubmitted" xr:uid="{131D2CF1-F74D-534F-AA62-72A37B3FF75B}"/>
    <hyperlink ref="B472" r:id="rId427" display="http://jimpix.co.uk/words/check.asp?u=ballerpaint" xr:uid="{F6937B1E-4EB7-4842-917F-AB6840567C2D}"/>
    <hyperlink ref="B471" r:id="rId428" display="http://jimpix.co.uk/words/check.asp?u=improvelonely" xr:uid="{0800BC83-D767-714E-8DEA-11CC78360A40}"/>
    <hyperlink ref="B470" r:id="rId429" display="http://jimpix.co.uk/words/check.asp?u=lowdirect" xr:uid="{5F782DE7-1884-014B-AA25-A7E895465488}"/>
    <hyperlink ref="B469" r:id="rId430" display="http://jimpix.co.uk/words/check.asp?u=crazyclausius" xr:uid="{CE85A24D-E2FA-3440-8812-72E9E54CFD36}"/>
    <hyperlink ref="B468" r:id="rId431" display="http://jimpix.co.uk/words/check.asp?u=spamfake" xr:uid="{90BB2849-2D46-0D40-A6EA-14750D375A6A}"/>
    <hyperlink ref="B467" r:id="rId432" display="http://jimpix.co.uk/words/check.asp?u=sounderfibber" xr:uid="{4BCBC03E-3373-2344-A9A9-3FBE16557C92}"/>
    <hyperlink ref="B466" r:id="rId433" display="http://jimpix.co.uk/words/check.asp?u=squeezebasement" xr:uid="{C82492D4-F51D-854C-AF10-5901B13509CF}"/>
    <hyperlink ref="B465" r:id="rId434" display="http://jimpix.co.uk/words/check.asp?u=bipedaldumbo" xr:uid="{4809C3DE-56DA-D543-BDD1-3656DC7DD116}"/>
    <hyperlink ref="B464" r:id="rId435" display="http://jimpix.co.uk/words/check.asp?u=berateupdates" xr:uid="{C42D5B52-E9A0-B245-8F56-3E1DA7A0FB02}"/>
    <hyperlink ref="B463" r:id="rId436" display="http://jimpix.co.uk/words/check.asp?u=glaciertolerant" xr:uid="{C2D39031-44FB-6148-95DF-19720001B3DD}"/>
    <hyperlink ref="B462" r:id="rId437" display="http://jimpix.co.uk/words/check.asp?u=ethanoicgreenish" xr:uid="{65FD13FB-94F2-6440-913F-D529537A803A}"/>
    <hyperlink ref="B461" r:id="rId438" display="http://jimpix.co.uk/words/check.asp?u=stylishhypothesis" xr:uid="{56026209-15B4-0C41-8E12-3648D9600E58}"/>
    <hyperlink ref="B460" r:id="rId439" display="http://jimpix.co.uk/words/check.asp?u=bastingconverse" xr:uid="{220C27A6-6801-A74C-B509-A0D35CAA23FC}"/>
    <hyperlink ref="B459" r:id="rId440" display="http://jimpix.co.uk/words/check.asp?u=coiledsheriff" xr:uid="{BD25D7A8-6ACA-2244-BC94-A2A6D61DDDE8}"/>
    <hyperlink ref="B458" r:id="rId441" display="http://jimpix.co.uk/words/check.asp?u=ritelepus" xr:uid="{94C75B44-ECAF-7647-BE32-C8EE9ABD929D}"/>
    <hyperlink ref="B457" r:id="rId442" display="http://jimpix.co.uk/words/check.asp?u=parkourwoodchat" xr:uid="{D7E5A3AE-A4D4-8F49-97D1-8A5D5D752842}"/>
    <hyperlink ref="B456" r:id="rId443" display="http://jimpix.co.uk/words/check.asp?u=vertextractor" xr:uid="{F5637A40-224A-4449-AF95-5FB823871423}"/>
    <hyperlink ref="B455" r:id="rId444" display="http://jimpix.co.uk/words/check.asp?u=pastpumpkin" xr:uid="{4C8D5983-166E-D048-A711-ACD6E4F23619}"/>
    <hyperlink ref="B454" r:id="rId445" display="http://jimpix.co.uk/words/check.asp?u=broadboiled" xr:uid="{5B9FBEF3-DAEF-1643-AEC3-D41FC8B8BA2A}"/>
    <hyperlink ref="B453" r:id="rId446" display="http://jimpix.co.uk/words/check.asp?u=calmbus" xr:uid="{40DF1952-AB09-C541-BC8B-A0412EC21AF1}"/>
    <hyperlink ref="B452" r:id="rId447" display="http://jimpix.co.uk/words/check.asp?u=sandhillrisk" xr:uid="{14FDBADD-2F13-7644-B0D4-A849ADD472D9}"/>
    <hyperlink ref="B451" r:id="rId448" display="http://jimpix.co.uk/words/check.asp?u=cormorantpassionate" xr:uid="{00FEFCBF-D893-8F4F-AAD8-6C1FB6327BF7}"/>
    <hyperlink ref="B450" r:id="rId449" display="http://jimpix.co.uk/words/check.asp?u=loocloning" xr:uid="{E26A8F9A-8DF9-1241-8EA7-4185D18E6995}"/>
    <hyperlink ref="B449" r:id="rId450" display="http://jimpix.co.uk/words/check.asp?u=raisinscotta" xr:uid="{A2D44EC8-C565-4C4D-80D6-9E007FA2590D}"/>
    <hyperlink ref="B448" r:id="rId451" display="http://jimpix.co.uk/words/check.asp?u=chloridesfixation" xr:uid="{ACB247EA-4404-1547-BA93-D35101DFEFFF}"/>
    <hyperlink ref="B447" r:id="rId452" display="http://jimpix.co.uk/words/check.asp?u=trogleguarantee" xr:uid="{E6A229F7-57EA-1846-A791-604D89E5BE75}"/>
    <hyperlink ref="B446" r:id="rId453" display="http://jimpix.co.uk/words/check.asp?u=efferentfinished" xr:uid="{AB0D6C56-C519-FD46-8052-2A796D21B502}"/>
    <hyperlink ref="B445" r:id="rId454" display="http://jimpix.co.uk/words/check.asp?u=boundextrasmall" xr:uid="{7B12FACF-C662-FD47-BC00-64F70C60E3A3}"/>
    <hyperlink ref="B444" r:id="rId455" display="http://jimpix.co.uk/words/check.asp?u=handlersthroated" xr:uid="{C435486B-7A10-AF4B-A086-2358FB8A434E}"/>
    <hyperlink ref="B443" r:id="rId456" display="http://jimpix.co.uk/words/check.asp?u=dyneinbulbous" xr:uid="{DDB7A3A9-642C-9B43-8417-8509A24685B9}"/>
    <hyperlink ref="B442" r:id="rId457" display="http://jimpix.co.uk/words/check.asp?u=shuffleelse" xr:uid="{3FCE67EA-2E9C-D241-A6FC-92FBDE2DD078}"/>
    <hyperlink ref="B441" r:id="rId458" display="http://jimpix.co.uk/words/check.asp?u=plankoblateness" xr:uid="{19033863-84E5-8948-935D-0EEB5FB64B22}"/>
    <hyperlink ref="B440" r:id="rId459" display="http://jimpix.co.uk/words/check.asp?u=discreetcorrosive" xr:uid="{F4D08D0B-C8BC-C542-997F-B2BA5803BCFF}"/>
    <hyperlink ref="B439" r:id="rId460" display="http://jimpix.co.uk/words/check.asp?u=chirpskipping" xr:uid="{36971342-E62A-F14E-8934-D6ABE4300F0D}"/>
    <hyperlink ref="B438" r:id="rId461" display="http://jimpix.co.uk/words/check.asp?u=atrophymonsters" xr:uid="{74CCA859-D82A-0843-915E-0742C6458D67}"/>
    <hyperlink ref="B437" r:id="rId462" display="http://jimpix.co.uk/words/check.asp?u=siftercockamamie" xr:uid="{D5BB90A0-63D0-004F-813E-7CFDEC945194}"/>
    <hyperlink ref="B436" r:id="rId463" display="http://jimpix.co.uk/words/check.asp?u=admonishbadelynge" xr:uid="{F9D293C9-6CAE-AF4E-AAE8-0BAE93B36C25}"/>
    <hyperlink ref="B435" r:id="rId464" display="http://jimpix.co.uk/words/check.asp?u=urethrawell" xr:uid="{CC8019E4-B881-6040-B379-256DBE9F4DFF}"/>
    <hyperlink ref="B434" r:id="rId465" display="http://jimpix.co.uk/words/check.asp?u=mustermilk" xr:uid="{2E445ED7-F07D-D648-9F1B-FD3A199205CD}"/>
    <hyperlink ref="B433" r:id="rId466" display="http://jimpix.co.uk/words/check.asp?u=recognisedwimp" xr:uid="{6D3C28CC-AD60-D54F-A643-9FFAF28B2B8C}"/>
    <hyperlink ref="B432" r:id="rId467" display="http://jimpix.co.uk/words/check.asp?u=loveboyle" xr:uid="{C49DF8DE-7928-9747-88CA-3B00D4CBE428}"/>
    <hyperlink ref="B431" r:id="rId468" display="http://jimpix.co.uk/words/check.asp?u=coatforked" xr:uid="{8F7F6E12-9A48-B94E-93D6-63026B1DBE26}"/>
    <hyperlink ref="B430" r:id="rId469" display="http://jimpix.co.uk/words/check.asp?u=tragicultra" xr:uid="{B1EC78D6-DABF-AB45-B3B4-E49420E7C8DB}"/>
    <hyperlink ref="B429" r:id="rId470" display="http://jimpix.co.uk/words/check.asp?u=nohitterright" xr:uid="{01796017-E7B6-1348-A81E-F5D712C1F7E8}"/>
    <hyperlink ref="B428" r:id="rId471" display="http://jimpix.co.uk/words/check.asp?u=berserkfluther" xr:uid="{724B4514-C7E9-8740-9069-B315ECD3D8D4}"/>
    <hyperlink ref="B427" r:id="rId472" display="http://jimpix.co.uk/words/check.asp?u=machinewarn" xr:uid="{0D4AEB04-7641-C84E-AFFC-0381FBD6C738}"/>
    <hyperlink ref="B426" r:id="rId473" display="http://jimpix.co.uk/words/check.asp?u=wiggakintail" xr:uid="{F4A04E17-1A3E-1A46-BD70-E8706ECF3753}"/>
    <hyperlink ref="B425" r:id="rId474" display="http://jimpix.co.uk/words/check.asp?u=abstractedchocolat" xr:uid="{2088A46B-B4D2-894F-8DEA-5F33FB38C8D7}"/>
    <hyperlink ref="B424" r:id="rId475" display="http://jimpix.co.uk/words/check.asp?u=thamesringed" xr:uid="{9F41486C-F7A7-EA47-A131-16F692543A93}"/>
    <hyperlink ref="B423" r:id="rId476" display="http://jimpix.co.uk/words/check.asp?u=bouquetvolt" xr:uid="{3BBD14BE-1C3A-104A-84B4-262BBBBCCE72}"/>
    <hyperlink ref="B422" r:id="rId477" display="http://jimpix.co.uk/words/check.asp?u=monitoringhaflinger" xr:uid="{F1A1B0D9-7099-4446-9557-8BA0AD6B5EE4}"/>
    <hyperlink ref="B421" r:id="rId478" display="http://jimpix.co.uk/words/check.asp?u=dowdyweanling" xr:uid="{B060C380-2796-BD46-A512-700BE926A339}"/>
    <hyperlink ref="B420" r:id="rId479" display="http://jimpix.co.uk/words/check.asp?u=consistapplies" xr:uid="{D1040D68-80D7-3840-89E4-2CAFD2127C5D}"/>
    <hyperlink ref="B419" r:id="rId480" display="http://jimpix.co.uk/words/check.asp?u=happinesspineapple" xr:uid="{F4A0DC53-9ECD-294D-990C-6E4EF1FBAB05}"/>
    <hyperlink ref="B418" r:id="rId481" display="http://jimpix.co.uk/words/check.asp?u=deliciousgeometry" xr:uid="{634FD96A-6E2D-0C43-A505-DDF9B19C0AEB}"/>
    <hyperlink ref="B417" r:id="rId482" display="http://jimpix.co.uk/words/check.asp?u=ribpunish" xr:uid="{F0FA22DA-ADAB-6A4A-9751-D607887A1505}"/>
    <hyperlink ref="B416" r:id="rId483" display="http://jimpix.co.uk/words/check.asp?u=nervousdispatcher" xr:uid="{D4E38FE2-6157-D248-911B-397241E4F62B}"/>
    <hyperlink ref="B415" r:id="rId484" display="http://jimpix.co.uk/words/check.asp?u=rmsvivid" xr:uid="{A45CBC6A-7C1F-3541-A85C-CBAA14F6AE46}"/>
    <hyperlink ref="B414" r:id="rId485" display="http://jimpix.co.uk/words/check.asp?u=forearmblade" xr:uid="{A9A5480F-0F79-7541-841E-76BF9A4B8EBB}"/>
    <hyperlink ref="B413" r:id="rId486" display="http://jimpix.co.uk/words/check.asp?u=relishtreasure" xr:uid="{9F10EFA2-86DB-A545-AA30-595402085F58}"/>
    <hyperlink ref="B412" r:id="rId487" display="http://jimpix.co.uk/words/check.asp?u=geigerbeneficial" xr:uid="{13123986-623A-9F42-9709-7CAC03954DBC}"/>
    <hyperlink ref="B411" r:id="rId488" display="http://jimpix.co.uk/words/check.asp?u=willinghungarian" xr:uid="{C2AF2002-5170-CE45-9C11-65A884E8E508}"/>
    <hyperlink ref="B410" r:id="rId489" display="http://jimpix.co.uk/words/check.asp?u=pursuitsskewer" xr:uid="{D04ACDCD-4AAB-E94D-BBCF-D3F96AC731FF}"/>
    <hyperlink ref="B409" r:id="rId490" display="http://jimpix.co.uk/words/check.asp?u=geometrygene" xr:uid="{56E0F5DC-B5DC-2A41-8C8B-3E848362329C}"/>
    <hyperlink ref="B408" r:id="rId491" display="http://jimpix.co.uk/words/check.asp?u=anodisingcrimp" xr:uid="{1E48035E-AE56-1549-BE4E-E33CFF6F7165}"/>
    <hyperlink ref="B407" r:id="rId492" display="http://jimpix.co.uk/words/check.asp?u=purchasecrouton" xr:uid="{F520CDB2-5B2B-FB45-B4BA-DF89B270E35E}"/>
    <hyperlink ref="B406" r:id="rId493" display="http://jimpix.co.uk/words/check.asp?u=reinforceputtock" xr:uid="{654BDA25-0496-9D4D-B75B-129FCFF63DC0}"/>
    <hyperlink ref="B405" r:id="rId494" display="http://jimpix.co.uk/words/check.asp?u=judgemicrosoft" xr:uid="{8F703637-2FA1-D742-868D-319661F0E43B}"/>
    <hyperlink ref="B404" r:id="rId495" display="http://jimpix.co.uk/words/check.asp?u=countslovenly" xr:uid="{5ED65163-90D8-AE4E-BB94-BAAC600EFD65}"/>
    <hyperlink ref="B403" r:id="rId496" display="http://jimpix.co.uk/words/check.asp?u=crohnpurchasing" xr:uid="{9C9D5010-8EE3-4741-A6BB-0415BCDCA5A9}"/>
    <hyperlink ref="B402" r:id="rId497" display="http://jimpix.co.uk/words/check.asp?u=nakedshrapnel" xr:uid="{A0F41B77-42FD-CE47-A3A1-CE6E2482C6B4}"/>
    <hyperlink ref="B401" r:id="rId498" display="http://jimpix.co.uk/words/check.asp?u=sanguineprove" xr:uid="{FDBEB0EC-13AD-5847-A84B-DA7E79D8852D}"/>
    <hyperlink ref="B400" r:id="rId499" display="http://jimpix.co.uk/words/check.asp?u=frayedintrigue" xr:uid="{F95ABFC3-6CEE-E546-8C05-13996695C210}"/>
    <hyperlink ref="B399" r:id="rId500" display="http://jimpix.co.uk/words/check.asp?u=acclaimedcirl" xr:uid="{CDCD831D-132D-4442-8AD2-578F9F51DDF0}"/>
    <hyperlink ref="B398" r:id="rId501" display="http://jimpix.co.uk/words/check.asp?u=cardinalsmacked" xr:uid="{C4576123-EB2D-9E43-83AE-86AA5400FD7E}"/>
  </hyperlinks>
  <pageMargins left="0.7" right="0.7" top="0.75" bottom="0.75" header="0.3" footer="0.3"/>
  <pageSetup paperSize="9" orientation="portrait" horizontalDpi="4294967293" verticalDpi="0" r:id="rId502"/>
  <tableParts count="1">
    <tablePart r:id="rId50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4E1F-1E66-2743-9B61-8028F36CDE92}">
  <dimension ref="A1:Y1001"/>
  <sheetViews>
    <sheetView showGridLines="0" zoomScale="111" workbookViewId="0"/>
  </sheetViews>
  <sheetFormatPr baseColWidth="10" defaultRowHeight="13" x14ac:dyDescent="0.15"/>
  <cols>
    <col min="1" max="1" width="7.6640625" style="42" customWidth="1"/>
    <col min="2" max="2" width="12.33203125" customWidth="1"/>
    <col min="3" max="3" width="19.33203125" customWidth="1"/>
    <col min="4" max="4" width="20.33203125" customWidth="1"/>
    <col min="5" max="5" width="20" customWidth="1"/>
    <col min="6" max="6" width="20" style="23" customWidth="1"/>
    <col min="7" max="7" width="19.1640625" bestFit="1" customWidth="1"/>
    <col min="8" max="8" width="19.6640625" customWidth="1"/>
    <col min="9" max="9" width="20.6640625" customWidth="1"/>
    <col min="10" max="10" width="20.33203125" customWidth="1"/>
    <col min="11" max="11" width="7.83203125" style="43" bestFit="1" customWidth="1"/>
    <col min="13" max="13" width="28.1640625" bestFit="1" customWidth="1"/>
    <col min="14" max="15" width="17.5" customWidth="1"/>
    <col min="16" max="16" width="12.1640625" bestFit="1" customWidth="1"/>
    <col min="17" max="17" width="11.83203125" bestFit="1" customWidth="1"/>
    <col min="18" max="18" width="17.6640625" style="43" bestFit="1" customWidth="1"/>
    <col min="19" max="19" width="10.1640625" bestFit="1" customWidth="1"/>
    <col min="20" max="20" width="28.1640625" bestFit="1" customWidth="1"/>
    <col min="22" max="22" width="12.33203125" bestFit="1" customWidth="1"/>
    <col min="23" max="23" width="23.5" bestFit="1" customWidth="1"/>
  </cols>
  <sheetData>
    <row r="1" spans="1:25" ht="14" thickBot="1" x14ac:dyDescent="0.2">
      <c r="A1" s="42" t="s">
        <v>878</v>
      </c>
      <c r="B1" s="42" t="s">
        <v>29354</v>
      </c>
      <c r="C1" s="42" t="s">
        <v>29348</v>
      </c>
      <c r="D1" s="42" t="s">
        <v>29350</v>
      </c>
      <c r="E1" s="42" t="s">
        <v>29352</v>
      </c>
      <c r="F1" s="47" t="s">
        <v>29356</v>
      </c>
      <c r="G1" s="42" t="s">
        <v>29355</v>
      </c>
      <c r="H1" s="42" t="s">
        <v>29349</v>
      </c>
      <c r="I1" s="42" t="s">
        <v>29351</v>
      </c>
      <c r="J1" s="42" t="s">
        <v>29353</v>
      </c>
      <c r="K1" s="47" t="s">
        <v>29362</v>
      </c>
      <c r="M1" s="47" t="s">
        <v>29357</v>
      </c>
      <c r="N1" s="47" t="s">
        <v>29360</v>
      </c>
      <c r="O1" s="42" t="s">
        <v>29358</v>
      </c>
      <c r="P1" s="42" t="s">
        <v>206</v>
      </c>
      <c r="Q1" s="42" t="s">
        <v>29359</v>
      </c>
      <c r="R1" s="47" t="s">
        <v>45</v>
      </c>
    </row>
    <row r="2" spans="1:25" ht="14" thickBot="1" x14ac:dyDescent="0.2">
      <c r="A2" s="42">
        <v>1</v>
      </c>
      <c r="B2" t="str">
        <f>IF(AND(Table68[[#This Row],[2015 Revenue]]&gt;=Chart_Data!$U$4,Table68[[#This Row],[2015 Expenses]]&lt;=Chart_Data!$U$3),Table68[[#This Row],[Name]],#N/A)</f>
        <v>Over-Hex</v>
      </c>
      <c r="C2">
        <f>INDEX(Table68[#All],MATCH(Chart_Data!B2,Table68[[#All],[Name]],0),3)</f>
        <v>10684526.9</v>
      </c>
      <c r="D2">
        <f>INDEX(Table68[#All],MATCH(Chart_Data!B2,Table68[[#All],[Name]],0),4)</f>
        <v>1130700.06</v>
      </c>
      <c r="E2" s="60">
        <f>INDEX(Table68[#All],MATCH(Chart_Data!B2,Table68[[#All],[Name]],0),6)+Table1[[#This Row],[Rand]]</f>
        <v>3.3400008838762929</v>
      </c>
      <c r="F2" s="58">
        <f>_xlfn.IFNA(IF(Table1[[#This Row],[2015 Growth % Blue]]="#N/A",0,Table1[[#This Row],[2015 Growth % Blue]]),0)</f>
        <v>3.3400008838762929</v>
      </c>
      <c r="G2" t="e">
        <f>IF(OR(Table68[[#This Row],[2015 Revenue]]&lt;Chart_Data!$U$4,Table68[[#This Row],[2015 Expenses]]&gt;Chart_Data!$U$3),Table68[[#This Row],[Name]],#N/A)</f>
        <v>#N/A</v>
      </c>
      <c r="H2" t="e">
        <f>INDEX(Table68[#All],MATCH(Chart_Data!G2,Table68[[#All],[Name]],0),3)</f>
        <v>#N/A</v>
      </c>
      <c r="I2" t="e">
        <f>INDEX(Table68[#All],MATCH(Chart_Data!G2,Table68[[#All],[Name]],0),4)</f>
        <v>#N/A</v>
      </c>
      <c r="J2" s="46" t="e">
        <f>INDEX(Table68[#All],MATCH(Chart_Data!G2,Table68[[#All],[Name]],0),6)</f>
        <v>#N/A</v>
      </c>
      <c r="K2" s="59">
        <v>8.8387629306661744E-7</v>
      </c>
      <c r="M2" s="42">
        <f t="shared" ref="M2:M33" si="0">ROW(M3)-ROW($M$2)</f>
        <v>1</v>
      </c>
      <c r="N2" s="42">
        <f>IF(M2&gt;Chart_Data!$U$5,0,ROW(M3)-ROW($M$2))</f>
        <v>1</v>
      </c>
      <c r="O2" s="61">
        <f>IFERROR(LARGE(Table1[2015 Growth % Red],N2),#N/A)</f>
        <v>7.8400000761897477</v>
      </c>
      <c r="P2" s="55">
        <f>INDEX(Table1[[#All],[Name Blue]:[2015 Growth % Red]],MATCH(O2,Table1[[#All],[2015 Growth % Red]],0),2)</f>
        <v>11210769.07</v>
      </c>
      <c r="Q2" s="55">
        <f>INDEX(Table1[[#All],[Name Blue]:[2015 Growth % Red]],MATCH(O2,Table1[[#All],[2015 Growth % Red]],0),3)</f>
        <v>1837223.32</v>
      </c>
      <c r="R2" s="55" t="str">
        <f>INDEX(Table1[[#All],[Name Blue]:[2015 Growth % Blue]],MATCH(Table3[[#This Row],[Top 10 Growth % ]],Table1[[#All],[2015 Growth % Blue]],0),1)</f>
        <v>Rankfind</v>
      </c>
      <c r="T2" s="40" t="s">
        <v>29342</v>
      </c>
      <c r="U2" s="38"/>
      <c r="V2" s="38"/>
      <c r="W2" s="38"/>
      <c r="X2" s="38"/>
      <c r="Y2" s="41"/>
    </row>
    <row r="3" spans="1:25" x14ac:dyDescent="0.15">
      <c r="A3" s="42">
        <v>2</v>
      </c>
      <c r="B3" s="23" t="str">
        <f>IF(AND(Table68[[#This Row],[2015 Revenue]]&gt;=Chart_Data!$U$4,Table68[[#This Row],[2015 Expenses]]&lt;=Chart_Data!$U$3),Table68[[#This Row],[Name]],#N/A)</f>
        <v>Unimattax</v>
      </c>
      <c r="C3" s="23">
        <f>INDEX(Table68[#All],MATCH(Chart_Data!B3,Table68[[#All],[Name]],0),3)</f>
        <v>9016542.8900000006</v>
      </c>
      <c r="D3" s="23">
        <f>INDEX(Table68[#All],MATCH(Chart_Data!B3,Table68[[#All],[Name]],0),4)</f>
        <v>804035.4</v>
      </c>
      <c r="E3" s="60">
        <f>INDEX(Table68[#All],MATCH(Chart_Data!B3,Table68[[#All],[Name]],0),6)+Table1[[#This Row],[Rand]]</f>
        <v>0.65000021182264056</v>
      </c>
      <c r="F3" s="58">
        <f>_xlfn.IFNA(IF(Table1[[#This Row],[2015 Growth % Blue]]="#N/A",0,Table1[[#This Row],[2015 Growth % Blue]]),0)</f>
        <v>0.65000021182264056</v>
      </c>
      <c r="G3" s="23" t="e">
        <f>IF(OR(Table68[[#This Row],[2015 Revenue]]&lt;Chart_Data!$U$4,Table68[[#This Row],[2015 Expenses]]&gt;Chart_Data!$U$3),Table68[[#This Row],[Name]],#N/A)</f>
        <v>#N/A</v>
      </c>
      <c r="H3" s="23" t="e">
        <f>INDEX(Table68[#All],MATCH(Chart_Data!G3,Table68[[#All],[Name]],0),3)</f>
        <v>#N/A</v>
      </c>
      <c r="I3" s="23" t="e">
        <f>INDEX(Table68[#All],MATCH(Chart_Data!G3,Table68[[#All],[Name]],0),4)</f>
        <v>#N/A</v>
      </c>
      <c r="J3" s="46" t="e">
        <f>INDEX(Table68[#All],MATCH(Chart_Data!G3,Table68[[#All],[Name]],0),6)</f>
        <v>#N/A</v>
      </c>
      <c r="K3" s="59">
        <v>2.1182264056609845E-7</v>
      </c>
      <c r="M3" s="42">
        <f t="shared" si="0"/>
        <v>2</v>
      </c>
      <c r="N3" s="42">
        <f>IF(M3&gt;Chart_Data!$U$5,0,ROW(M4)-ROW($M$2))</f>
        <v>2</v>
      </c>
      <c r="O3" s="61">
        <f>IFERROR(LARGE(Table1[2015 Growth % Red],N3),#N/A)</f>
        <v>7.760000441391389</v>
      </c>
      <c r="P3" s="55">
        <f>INDEX(Table1[[#All],[Name Blue]:[2015 Growth % Red]],MATCH(O3,Table1[[#All],[2015 Growth % Red]],0),2)</f>
        <v>12683504.310000001</v>
      </c>
      <c r="Q3" s="55">
        <f>INDEX(Table1[[#All],[Name Blue]:[2015 Growth % Red]],MATCH(O3,Table1[[#All],[2015 Growth % Red]],0),3)</f>
        <v>3205936.14</v>
      </c>
      <c r="R3" s="55" t="str">
        <f>INDEX(Table1[[#All],[Name Blue]:[2015 Growth % Blue]],MATCH(Table3[[#This Row],[Top 10 Growth % ]],Table1[[#All],[2015 Growth % Blue]],0),1)</f>
        <v>Matelectronics</v>
      </c>
      <c r="T3" s="24" t="s">
        <v>29343</v>
      </c>
      <c r="U3" s="25">
        <f>100000*V3</f>
        <v>3800000</v>
      </c>
      <c r="V3" s="26">
        <v>38</v>
      </c>
      <c r="W3" s="26" t="str">
        <f>"Expenses: $ "&amp;TEXT(U3,"#,##0")</f>
        <v>Expenses: $ 3,800,000</v>
      </c>
      <c r="X3" s="26"/>
      <c r="Y3" s="27"/>
    </row>
    <row r="4" spans="1:25" x14ac:dyDescent="0.15">
      <c r="A4" s="42">
        <v>3</v>
      </c>
      <c r="B4" s="23" t="str">
        <f>IF(AND(Table68[[#This Row],[2015 Revenue]]&gt;=Chart_Data!$U$4,Table68[[#This Row],[2015 Expenses]]&lt;=Chart_Data!$U$3),Table68[[#This Row],[Name]],#N/A)</f>
        <v>Lexila</v>
      </c>
      <c r="C4" s="23">
        <f>INDEX(Table68[#All],MATCH(Chart_Data!B4,Table68[[#All],[Name]],0),3)</f>
        <v>12456641.640000001</v>
      </c>
      <c r="D4" s="23">
        <f>INDEX(Table68[#All],MATCH(Chart_Data!B4,Table68[[#All],[Name]],0),4)</f>
        <v>2149297</v>
      </c>
      <c r="E4" s="60">
        <f>INDEX(Table68[#All],MATCH(Chart_Data!B4,Table68[[#All],[Name]],0),6)+Table1[[#This Row],[Rand]]</f>
        <v>5.200000854792667</v>
      </c>
      <c r="F4" s="58">
        <f>_xlfn.IFNA(IF(Table1[[#This Row],[2015 Growth % Blue]]="#N/A",0,Table1[[#This Row],[2015 Growth % Blue]]),0)</f>
        <v>5.200000854792667</v>
      </c>
      <c r="G4" s="23" t="e">
        <f>IF(OR(Table68[[#This Row],[2015 Revenue]]&lt;Chart_Data!$U$4,Table68[[#This Row],[2015 Expenses]]&gt;Chart_Data!$U$3),Table68[[#This Row],[Name]],#N/A)</f>
        <v>#N/A</v>
      </c>
      <c r="H4" s="23" t="e">
        <f>INDEX(Table68[#All],MATCH(Chart_Data!G4,Table68[[#All],[Name]],0),3)</f>
        <v>#N/A</v>
      </c>
      <c r="I4" s="23" t="e">
        <f>INDEX(Table68[#All],MATCH(Chart_Data!G4,Table68[[#All],[Name]],0),4)</f>
        <v>#N/A</v>
      </c>
      <c r="J4" s="46" t="e">
        <f>INDEX(Table68[#All],MATCH(Chart_Data!G4,Table68[[#All],[Name]],0),6)</f>
        <v>#N/A</v>
      </c>
      <c r="K4" s="59">
        <v>8.5479266643355236E-7</v>
      </c>
      <c r="M4" s="42">
        <f t="shared" si="0"/>
        <v>3</v>
      </c>
      <c r="N4" s="42">
        <f>IF(M4&gt;Chart_Data!$U$5,0,ROW(M5)-ROW($M$2))</f>
        <v>3</v>
      </c>
      <c r="O4" s="61">
        <f>IFERROR(LARGE(Table1[2015 Growth % Red],N4),#N/A)</f>
        <v>7.2100004626905312</v>
      </c>
      <c r="P4" s="55">
        <f>INDEX(Table1[[#All],[Name Blue]:[2015 Growth % Red]],MATCH(O4,Table1[[#All],[2015 Growth % Red]],0),2)</f>
        <v>9366573.3200000003</v>
      </c>
      <c r="Q4" s="55">
        <f>INDEX(Table1[[#All],[Name Blue]:[2015 Growth % Red]],MATCH(O4,Table1[[#All],[2015 Growth % Red]],0),3)</f>
        <v>1619482.75</v>
      </c>
      <c r="R4" s="55" t="str">
        <f>INDEX(Table1[[#All],[Name Blue]:[2015 Growth % Blue]],MATCH(Table3[[#This Row],[Top 10 Growth % ]],Table1[[#All],[2015 Growth % Blue]],0),1)</f>
        <v>Baileycrowd</v>
      </c>
      <c r="T4" s="24" t="s">
        <v>29344</v>
      </c>
      <c r="U4" s="25">
        <f>100000*V4</f>
        <v>5100000</v>
      </c>
      <c r="V4" s="26">
        <v>51</v>
      </c>
      <c r="W4" s="26" t="str">
        <f>"Reveue: $ "&amp;TEXT(U4,"#,##0")</f>
        <v>Reveue: $ 5,100,000</v>
      </c>
      <c r="X4" s="26"/>
      <c r="Y4" s="27"/>
    </row>
    <row r="5" spans="1:25" ht="14" thickBot="1" x14ac:dyDescent="0.2">
      <c r="A5" s="42">
        <v>4</v>
      </c>
      <c r="B5" s="23" t="str">
        <f>IF(AND(Table68[[#This Row],[2015 Revenue]]&gt;=Chart_Data!$U$4,Table68[[#This Row],[2015 Expenses]]&lt;=Chart_Data!$U$3),Table68[[#This Row],[Name]],#N/A)</f>
        <v>Greenfax</v>
      </c>
      <c r="C5" s="23">
        <f>INDEX(Table68[#All],MATCH(Chart_Data!B5,Table68[[#All],[Name]],0),3)</f>
        <v>7746272.0700000003</v>
      </c>
      <c r="D5" s="23">
        <f>INDEX(Table68[#All],MATCH(Chart_Data!B5,Table68[[#All],[Name]],0),4)</f>
        <v>1044375.49</v>
      </c>
      <c r="E5" s="60">
        <f>INDEX(Table68[#All],MATCH(Chart_Data!B5,Table68[[#All],[Name]],0),6)+Table1[[#This Row],[Rand]]</f>
        <v>3.1700002214722325</v>
      </c>
      <c r="F5" s="58">
        <f>_xlfn.IFNA(IF(Table1[[#This Row],[2015 Growth % Blue]]="#N/A",0,Table1[[#This Row],[2015 Growth % Blue]]),0)</f>
        <v>3.1700002214722325</v>
      </c>
      <c r="G5" s="23" t="e">
        <f>IF(OR(Table68[[#This Row],[2015 Revenue]]&lt;Chart_Data!$U$4,Table68[[#This Row],[2015 Expenses]]&gt;Chart_Data!$U$3),Table68[[#This Row],[Name]],#N/A)</f>
        <v>#N/A</v>
      </c>
      <c r="H5" s="23" t="e">
        <f>INDEX(Table68[#All],MATCH(Chart_Data!G5,Table68[[#All],[Name]],0),3)</f>
        <v>#N/A</v>
      </c>
      <c r="I5" s="23" t="e">
        <f>INDEX(Table68[#All],MATCH(Chart_Data!G5,Table68[[#All],[Name]],0),4)</f>
        <v>#N/A</v>
      </c>
      <c r="J5" s="46" t="e">
        <f>INDEX(Table68[#All],MATCH(Chart_Data!G5,Table68[[#All],[Name]],0),6)</f>
        <v>#N/A</v>
      </c>
      <c r="K5" s="59">
        <v>2.2147223242004722E-7</v>
      </c>
      <c r="M5" s="42">
        <f t="shared" si="0"/>
        <v>4</v>
      </c>
      <c r="N5" s="42">
        <f>IF(M5&gt;Chart_Data!$U$5,0,ROW(M6)-ROW($M$2))</f>
        <v>4</v>
      </c>
      <c r="O5" s="61">
        <f>IFERROR(LARGE(Table1[2015 Growth % Red],N5),#N/A)</f>
        <v>7.080000925591265</v>
      </c>
      <c r="P5" s="55">
        <f>INDEX(Table1[[#All],[Name Blue]:[2015 Growth % Red]],MATCH(O5,Table1[[#All],[2015 Growth % Red]],0),2)</f>
        <v>7346281.0099999998</v>
      </c>
      <c r="Q5" s="55">
        <f>INDEX(Table1[[#All],[Name Blue]:[2015 Growth % Red]],MATCH(O5,Table1[[#All],[2015 Growth % Red]],0),3)</f>
        <v>3298689.94</v>
      </c>
      <c r="R5" s="55" t="str">
        <f>INDEX(Table1[[#All],[Name Blue]:[2015 Growth % Blue]],MATCH(Table3[[#This Row],[Top 10 Growth % ]],Table1[[#All],[2015 Growth % Blue]],0),1)</f>
        <v>Salttrans</v>
      </c>
      <c r="T5" s="24" t="s">
        <v>29345</v>
      </c>
      <c r="U5" s="28">
        <v>26</v>
      </c>
      <c r="V5" s="26"/>
      <c r="W5" s="26" t="str">
        <f>"Top Growers: "&amp;U5&amp;" Companies"</f>
        <v>Top Growers: 26 Companies</v>
      </c>
      <c r="X5" s="26"/>
      <c r="Y5" s="27"/>
    </row>
    <row r="6" spans="1:25" ht="14" thickBot="1" x14ac:dyDescent="0.2">
      <c r="A6" s="42">
        <v>5</v>
      </c>
      <c r="B6" s="23" t="str">
        <f>IF(AND(Table68[[#This Row],[2015 Revenue]]&gt;=Chart_Data!$U$4,Table68[[#This Row],[2015 Expenses]]&lt;=Chart_Data!$U$3),Table68[[#This Row],[Name]],#N/A)</f>
        <v>Saoace</v>
      </c>
      <c r="C6" s="23">
        <f>INDEX(Table68[#All],MATCH(Chart_Data!B6,Table68[[#All],[Name]],0),3)</f>
        <v>10725585.460000001</v>
      </c>
      <c r="D6" s="23">
        <f>INDEX(Table68[#All],MATCH(Chart_Data!B6,Table68[[#All],[Name]],0),4)</f>
        <v>2694644.42</v>
      </c>
      <c r="E6" s="60">
        <f>INDEX(Table68[#All],MATCH(Chart_Data!B6,Table68[[#All],[Name]],0),6)+Table1[[#This Row],[Rand]]</f>
        <v>3.120000779639188</v>
      </c>
      <c r="F6" s="58">
        <f>_xlfn.IFNA(IF(Table1[[#This Row],[2015 Growth % Blue]]="#N/A",0,Table1[[#This Row],[2015 Growth % Blue]]),0)</f>
        <v>3.120000779639188</v>
      </c>
      <c r="G6" s="23" t="e">
        <f>IF(OR(Table68[[#This Row],[2015 Revenue]]&lt;Chart_Data!$U$4,Table68[[#This Row],[2015 Expenses]]&gt;Chart_Data!$U$3),Table68[[#This Row],[Name]],#N/A)</f>
        <v>#N/A</v>
      </c>
      <c r="H6" s="23" t="e">
        <f>INDEX(Table68[#All],MATCH(Chart_Data!G6,Table68[[#All],[Name]],0),3)</f>
        <v>#N/A</v>
      </c>
      <c r="I6" s="23" t="e">
        <f>INDEX(Table68[#All],MATCH(Chart_Data!G6,Table68[[#All],[Name]],0),4)</f>
        <v>#N/A</v>
      </c>
      <c r="J6" s="46" t="e">
        <f>INDEX(Table68[#All],MATCH(Chart_Data!G6,Table68[[#All],[Name]],0),6)</f>
        <v>#N/A</v>
      </c>
      <c r="K6" s="59">
        <v>7.7963918795065078E-7</v>
      </c>
      <c r="M6" s="42">
        <f t="shared" si="0"/>
        <v>5</v>
      </c>
      <c r="N6" s="42">
        <f>IF(M6&gt;Chart_Data!$U$5,0,ROW(M7)-ROW($M$2))</f>
        <v>5</v>
      </c>
      <c r="O6" s="61">
        <f>IFERROR(LARGE(Table1[2015 Growth % Red],N6),#N/A)</f>
        <v>6.9100000413603109</v>
      </c>
      <c r="P6" s="55">
        <f>INDEX(Table1[[#All],[Name Blue]:[2015 Growth % Red]],MATCH(O6,Table1[[#All],[2015 Growth % Red]],0),2)</f>
        <v>11764440.5</v>
      </c>
      <c r="Q6" s="55">
        <f>INDEX(Table1[[#All],[Name Blue]:[2015 Growth % Red]],MATCH(O6,Table1[[#All],[2015 Growth % Red]],0),3)</f>
        <v>3706678.9</v>
      </c>
      <c r="R6" s="55" t="str">
        <f>INDEX(Table1[[#All],[Name Blue]:[2015 Growth % Blue]],MATCH(Table3[[#This Row],[Top 10 Growth % ]],Table1[[#All],[2015 Growth % Blue]],0),1)</f>
        <v>Voleworry</v>
      </c>
      <c r="T6" s="36"/>
      <c r="U6" s="37" t="s">
        <v>29347</v>
      </c>
      <c r="V6" s="37" t="s">
        <v>29346</v>
      </c>
      <c r="W6" s="38"/>
      <c r="X6" s="37" t="s">
        <v>29347</v>
      </c>
      <c r="Y6" s="39" t="s">
        <v>29346</v>
      </c>
    </row>
    <row r="7" spans="1:25" x14ac:dyDescent="0.15">
      <c r="A7" s="42">
        <v>6</v>
      </c>
      <c r="B7" s="23" t="str">
        <f>IF(AND(Table68[[#This Row],[2015 Revenue]]&gt;=Chart_Data!$U$4,Table68[[#This Row],[2015 Expenses]]&lt;=Chart_Data!$U$3),Table68[[#This Row],[Name]],#N/A)</f>
        <v>Donplus</v>
      </c>
      <c r="C7" s="23">
        <f>INDEX(Table68[#All],MATCH(Chart_Data!B7,Table68[[#All],[Name]],0),3)</f>
        <v>7798447.1100000003</v>
      </c>
      <c r="D7" s="23">
        <f>INDEX(Table68[#All],MATCH(Chart_Data!B7,Table68[[#All],[Name]],0),4)</f>
        <v>3206651.6</v>
      </c>
      <c r="E7" s="60">
        <f>INDEX(Table68[#All],MATCH(Chart_Data!B7,Table68[[#All],[Name]],0),6)+Table1[[#This Row],[Rand]]</f>
        <v>5.6000001389272249</v>
      </c>
      <c r="F7" s="58">
        <f>_xlfn.IFNA(IF(Table1[[#This Row],[2015 Growth % Blue]]="#N/A",0,Table1[[#This Row],[2015 Growth % Blue]]),0)</f>
        <v>5.6000001389272249</v>
      </c>
      <c r="G7" s="23" t="e">
        <f>IF(OR(Table68[[#This Row],[2015 Revenue]]&lt;Chart_Data!$U$4,Table68[[#This Row],[2015 Expenses]]&gt;Chart_Data!$U$3),Table68[[#This Row],[Name]],#N/A)</f>
        <v>#N/A</v>
      </c>
      <c r="H7" s="23" t="e">
        <f>INDEX(Table68[#All],MATCH(Chart_Data!G7,Table68[[#All],[Name]],0),3)</f>
        <v>#N/A</v>
      </c>
      <c r="I7" s="23" t="e">
        <f>INDEX(Table68[#All],MATCH(Chart_Data!G7,Table68[[#All],[Name]],0),4)</f>
        <v>#N/A</v>
      </c>
      <c r="J7" s="46" t="e">
        <f>INDEX(Table68[#All],MATCH(Chart_Data!G7,Table68[[#All],[Name]],0),6)</f>
        <v>#N/A</v>
      </c>
      <c r="K7" s="59">
        <v>1.3892722540906544E-7</v>
      </c>
      <c r="M7" s="42">
        <f t="shared" si="0"/>
        <v>6</v>
      </c>
      <c r="N7" s="42">
        <f>IF(M7&gt;Chart_Data!$U$5,0,ROW(M8)-ROW($M$2))</f>
        <v>6</v>
      </c>
      <c r="O7" s="61">
        <f>IFERROR(LARGE(Table1[2015 Growth % Red],N7),#N/A)</f>
        <v>6.7200005969822119</v>
      </c>
      <c r="P7" s="55">
        <f>INDEX(Table1[[#All],[Name Blue]:[2015 Growth % Red]],MATCH(O7,Table1[[#All],[2015 Growth % Red]],0),2)</f>
        <v>12988345.119999999</v>
      </c>
      <c r="Q7" s="55">
        <f>INDEX(Table1[[#All],[Name Blue]:[2015 Growth % Red]],MATCH(O7,Table1[[#All],[2015 Growth % Red]],0),3)</f>
        <v>3047195.76</v>
      </c>
      <c r="R7" s="55" t="str">
        <f>INDEX(Table1[[#All],[Name Blue]:[2015 Growth % Blue]],MATCH(Table3[[#This Row],[Top 10 Growth % ]],Table1[[#All],[2015 Growth % Blue]],0),1)</f>
        <v>Recognisedwimp</v>
      </c>
      <c r="T7" s="24" t="s">
        <v>29346</v>
      </c>
      <c r="U7" s="30">
        <f>U4</f>
        <v>5100000</v>
      </c>
      <c r="V7" s="30">
        <v>12000000</v>
      </c>
      <c r="W7" s="29" t="s">
        <v>29347</v>
      </c>
      <c r="X7" s="30">
        <v>18000000</v>
      </c>
      <c r="Y7" s="31">
        <f>U3</f>
        <v>3800000</v>
      </c>
    </row>
    <row r="8" spans="1:25" ht="14" thickBot="1" x14ac:dyDescent="0.2">
      <c r="A8" s="42">
        <v>7</v>
      </c>
      <c r="B8" s="23" t="e">
        <f>IF(AND(Table68[[#This Row],[2015 Revenue]]&gt;=Chart_Data!$U$4,Table68[[#This Row],[2015 Expenses]]&lt;=Chart_Data!$U$3),Table68[[#This Row],[Name]],#N/A)</f>
        <v>#N/A</v>
      </c>
      <c r="C8" s="23" t="e">
        <f>INDEX(Table68[#All],MATCH(Chart_Data!B8,Table68[[#All],[Name]],0),3)</f>
        <v>#N/A</v>
      </c>
      <c r="D8" s="23" t="e">
        <f>INDEX(Table68[#All],MATCH(Chart_Data!B8,Table68[[#All],[Name]],0),4)</f>
        <v>#N/A</v>
      </c>
      <c r="E8" s="60" t="e">
        <f>INDEX(Table68[#All],MATCH(Chart_Data!B8,Table68[[#All],[Name]],0),6)+Table1[[#This Row],[Rand]]</f>
        <v>#N/A</v>
      </c>
      <c r="F8" s="58">
        <f>_xlfn.IFNA(IF(Table1[[#This Row],[2015 Growth % Blue]]="#N/A",0,Table1[[#This Row],[2015 Growth % Blue]]),0)</f>
        <v>0</v>
      </c>
      <c r="G8" s="23" t="str">
        <f>IF(OR(Table68[[#This Row],[2015 Revenue]]&lt;Chart_Data!$U$4,Table68[[#This Row],[2015 Expenses]]&gt;Chart_Data!$U$3),Table68[[#This Row],[Name]],#N/A)</f>
        <v>Blacklane</v>
      </c>
      <c r="H8" s="23">
        <f>INDEX(Table68[#All],MATCH(Chart_Data!G8,Table68[[#All],[Name]],0),3)</f>
        <v>10359369.130000001</v>
      </c>
      <c r="I8" s="23">
        <f>INDEX(Table68[#All],MATCH(Chart_Data!G8,Table68[[#All],[Name]],0),4)</f>
        <v>4631808.13</v>
      </c>
      <c r="J8" s="46">
        <f>INDEX(Table68[#All],MATCH(Chart_Data!G8,Table68[[#All],[Name]],0),6)</f>
        <v>5.64</v>
      </c>
      <c r="K8" s="59">
        <v>3.6650717797276233E-7</v>
      </c>
      <c r="M8" s="42">
        <f t="shared" si="0"/>
        <v>7</v>
      </c>
      <c r="N8" s="42">
        <f>IF(M8&gt;Chart_Data!$U$5,0,ROW(M9)-ROW($M$2))</f>
        <v>7</v>
      </c>
      <c r="O8" s="61">
        <f>IFERROR(LARGE(Table1[2015 Growth % Red],N8),#N/A)</f>
        <v>6.4300009347966594</v>
      </c>
      <c r="P8" s="55">
        <f>INDEX(Table1[[#All],[Name Blue]:[2015 Growth % Red]],MATCH(O8,Table1[[#All],[2015 Growth % Red]],0),2)</f>
        <v>9121713.2599999998</v>
      </c>
      <c r="Q8" s="55">
        <f>INDEX(Table1[[#All],[Name Blue]:[2015 Growth % Red]],MATCH(O8,Table1[[#All],[2015 Growth % Red]],0),3)</f>
        <v>1422672</v>
      </c>
      <c r="R8" s="55" t="str">
        <f>INDEX(Table1[[#All],[Name Blue]:[2015 Growth % Blue]],MATCH(Table3[[#This Row],[Top 10 Growth % ]],Table1[[#All],[2015 Growth % Blue]],0),1)</f>
        <v>Overstridden</v>
      </c>
      <c r="T8" s="32"/>
      <c r="U8" s="33">
        <f>U4</f>
        <v>5100000</v>
      </c>
      <c r="V8" s="33">
        <v>0</v>
      </c>
      <c r="W8" s="34"/>
      <c r="X8" s="33">
        <v>0</v>
      </c>
      <c r="Y8" s="35">
        <f>U3</f>
        <v>3800000</v>
      </c>
    </row>
    <row r="9" spans="1:25" x14ac:dyDescent="0.15">
      <c r="A9" s="42">
        <v>8</v>
      </c>
      <c r="B9" s="23" t="str">
        <f>IF(AND(Table68[[#This Row],[2015 Revenue]]&gt;=Chart_Data!$U$4,Table68[[#This Row],[2015 Expenses]]&lt;=Chart_Data!$U$3),Table68[[#This Row],[Name]],#N/A)</f>
        <v>Toughtam</v>
      </c>
      <c r="C9" s="23">
        <f>INDEX(Table68[#All],MATCH(Chart_Data!B9,Table68[[#All],[Name]],0),3)</f>
        <v>8501568.3399999999</v>
      </c>
      <c r="D9" s="23">
        <f>INDEX(Table68[#All],MATCH(Chart_Data!B9,Table68[[#All],[Name]],0),4)</f>
        <v>371848.52</v>
      </c>
      <c r="E9" s="60">
        <f>INDEX(Table68[#All],MATCH(Chart_Data!B9,Table68[[#All],[Name]],0),6)+Table1[[#This Row],[Rand]]</f>
        <v>2.6700005013832864</v>
      </c>
      <c r="F9" s="58">
        <f>_xlfn.IFNA(IF(Table1[[#This Row],[2015 Growth % Blue]]="#N/A",0,Table1[[#This Row],[2015 Growth % Blue]]),0)</f>
        <v>2.6700005013832864</v>
      </c>
      <c r="G9" s="23" t="e">
        <f>IF(OR(Table68[[#This Row],[2015 Revenue]]&lt;Chart_Data!$U$4,Table68[[#This Row],[2015 Expenses]]&gt;Chart_Data!$U$3),Table68[[#This Row],[Name]],#N/A)</f>
        <v>#N/A</v>
      </c>
      <c r="H9" s="23" t="e">
        <f>INDEX(Table68[#All],MATCH(Chart_Data!G9,Table68[[#All],[Name]],0),3)</f>
        <v>#N/A</v>
      </c>
      <c r="I9" s="23" t="e">
        <f>INDEX(Table68[#All],MATCH(Chart_Data!G9,Table68[[#All],[Name]],0),4)</f>
        <v>#N/A</v>
      </c>
      <c r="J9" s="46" t="e">
        <f>INDEX(Table68[#All],MATCH(Chart_Data!G9,Table68[[#All],[Name]],0),6)</f>
        <v>#N/A</v>
      </c>
      <c r="K9" s="59">
        <v>5.0138328635200774E-7</v>
      </c>
      <c r="M9" s="42">
        <f t="shared" si="0"/>
        <v>8</v>
      </c>
      <c r="N9" s="42">
        <f>IF(M9&gt;Chart_Data!$U$5,0,ROW(M10)-ROW($M$2))</f>
        <v>8</v>
      </c>
      <c r="O9" s="61">
        <f>IFERROR(LARGE(Table1[2015 Growth % Red],N9),#N/A)</f>
        <v>6.2600004413082893</v>
      </c>
      <c r="P9" s="55">
        <f>INDEX(Table1[[#All],[Name Blue]:[2015 Growth % Red]],MATCH(O9,Table1[[#All],[2015 Growth % Red]],0),2)</f>
        <v>8830547.4700000007</v>
      </c>
      <c r="Q9" s="55">
        <f>INDEX(Table1[[#All],[Name Blue]:[2015 Growth % Red]],MATCH(O9,Table1[[#All],[2015 Growth % Red]],0),3)</f>
        <v>1709799.96</v>
      </c>
      <c r="R9" s="55" t="str">
        <f>INDEX(Table1[[#All],[Name Blue]:[2015 Growth % Blue]],MATCH(Table3[[#This Row],[Top 10 Growth % ]],Table1[[#All],[2015 Growth % Blue]],0),1)</f>
        <v>Factsworldcup</v>
      </c>
    </row>
    <row r="10" spans="1:25" x14ac:dyDescent="0.15">
      <c r="A10" s="42">
        <v>9</v>
      </c>
      <c r="B10" s="23" t="str">
        <f>IF(AND(Table68[[#This Row],[2015 Revenue]]&gt;=Chart_Data!$U$4,Table68[[#This Row],[2015 Expenses]]&lt;=Chart_Data!$U$3),Table68[[#This Row],[Name]],#N/A)</f>
        <v>Zimlane</v>
      </c>
      <c r="C10" s="23">
        <f>INDEX(Table68[#All],MATCH(Chart_Data!B10,Table68[[#All],[Name]],0),3)</f>
        <v>6329643.96</v>
      </c>
      <c r="D10" s="23">
        <f>INDEX(Table68[#All],MATCH(Chart_Data!B10,Table68[[#All],[Name]],0),4)</f>
        <v>1716656.77</v>
      </c>
      <c r="E10" s="60">
        <f>INDEX(Table68[#All],MATCH(Chart_Data!B10,Table68[[#All],[Name]],0),6)+Table1[[#This Row],[Rand]]</f>
        <v>3.2300003881841608</v>
      </c>
      <c r="F10" s="58">
        <f>_xlfn.IFNA(IF(Table1[[#This Row],[2015 Growth % Blue]]="#N/A",0,Table1[[#This Row],[2015 Growth % Blue]]),0)</f>
        <v>3.2300003881841608</v>
      </c>
      <c r="G10" s="23" t="e">
        <f>IF(OR(Table68[[#This Row],[2015 Revenue]]&lt;Chart_Data!$U$4,Table68[[#This Row],[2015 Expenses]]&gt;Chart_Data!$U$3),Table68[[#This Row],[Name]],#N/A)</f>
        <v>#N/A</v>
      </c>
      <c r="H10" s="23" t="e">
        <f>INDEX(Table68[#All],MATCH(Chart_Data!G10,Table68[[#All],[Name]],0),3)</f>
        <v>#N/A</v>
      </c>
      <c r="I10" s="23" t="e">
        <f>INDEX(Table68[#All],MATCH(Chart_Data!G10,Table68[[#All],[Name]],0),4)</f>
        <v>#N/A</v>
      </c>
      <c r="J10" s="46" t="e">
        <f>INDEX(Table68[#All],MATCH(Chart_Data!G10,Table68[[#All],[Name]],0),6)</f>
        <v>#N/A</v>
      </c>
      <c r="K10" s="59">
        <v>3.8818416099311492E-7</v>
      </c>
      <c r="M10" s="42">
        <f t="shared" si="0"/>
        <v>9</v>
      </c>
      <c r="N10" s="42">
        <f>IF(M10&gt;Chart_Data!$U$5,0,ROW(M11)-ROW($M$2))</f>
        <v>9</v>
      </c>
      <c r="O10" s="61">
        <f>IFERROR(LARGE(Table1[2015 Growth % Red],N10),#N/A)</f>
        <v>6.2000009946286738</v>
      </c>
      <c r="P10" s="55">
        <f>INDEX(Table1[[#All],[Name Blue]:[2015 Growth % Red]],MATCH(O10,Table1[[#All],[2015 Growth % Red]],0),2)</f>
        <v>5627074.0999999996</v>
      </c>
      <c r="Q10" s="55">
        <f>INDEX(Table1[[#All],[Name Blue]:[2015 Growth % Red]],MATCH(O10,Table1[[#All],[2015 Growth % Red]],0),3)</f>
        <v>1693553.34</v>
      </c>
      <c r="R10" s="55" t="str">
        <f>INDEX(Table1[[#All],[Name Blue]:[2015 Growth % Blue]],MATCH(Table3[[#This Row],[Top 10 Growth % ]],Table1[[#All],[2015 Growth % Blue]],0),1)</f>
        <v>Quadice</v>
      </c>
    </row>
    <row r="11" spans="1:25" x14ac:dyDescent="0.15">
      <c r="A11" s="42">
        <v>10</v>
      </c>
      <c r="B11" s="23" t="str">
        <f>IF(AND(Table68[[#This Row],[2015 Revenue]]&gt;=Chart_Data!$U$4,Table68[[#This Row],[2015 Expenses]]&lt;=Chart_Data!$U$3),Table68[[#This Row],[Name]],#N/A)</f>
        <v>Quotelane</v>
      </c>
      <c r="C11" s="23">
        <f>INDEX(Table68[#All],MATCH(Chart_Data!B11,Table68[[#All],[Name]],0),3)</f>
        <v>9227504.3100000005</v>
      </c>
      <c r="D11" s="23">
        <f>INDEX(Table68[#All],MATCH(Chart_Data!B11,Table68[[#All],[Name]],0),4)</f>
        <v>3282018.33</v>
      </c>
      <c r="E11" s="60">
        <f>INDEX(Table68[#All],MATCH(Chart_Data!B11,Table68[[#All],[Name]],0),6)+Table1[[#This Row],[Rand]]</f>
        <v>4.0000001088690471</v>
      </c>
      <c r="F11" s="58">
        <f>_xlfn.IFNA(IF(Table1[[#This Row],[2015 Growth % Blue]]="#N/A",0,Table1[[#This Row],[2015 Growth % Blue]]),0)</f>
        <v>4.0000001088690471</v>
      </c>
      <c r="G11" s="23" t="e">
        <f>IF(OR(Table68[[#This Row],[2015 Revenue]]&lt;Chart_Data!$U$4,Table68[[#This Row],[2015 Expenses]]&gt;Chart_Data!$U$3),Table68[[#This Row],[Name]],#N/A)</f>
        <v>#N/A</v>
      </c>
      <c r="H11" s="23" t="e">
        <f>INDEX(Table68[#All],MATCH(Chart_Data!G11,Table68[[#All],[Name]],0),3)</f>
        <v>#N/A</v>
      </c>
      <c r="I11" s="23" t="e">
        <f>INDEX(Table68[#All],MATCH(Chart_Data!G11,Table68[[#All],[Name]],0),4)</f>
        <v>#N/A</v>
      </c>
      <c r="J11" s="46" t="e">
        <f>INDEX(Table68[#All],MATCH(Chart_Data!G11,Table68[[#All],[Name]],0),6)</f>
        <v>#N/A</v>
      </c>
      <c r="K11" s="59">
        <v>1.0886904712384471E-7</v>
      </c>
      <c r="M11" s="42">
        <f t="shared" si="0"/>
        <v>10</v>
      </c>
      <c r="N11" s="42">
        <f>IF(M11&gt;Chart_Data!$U$5,0,ROW(M12)-ROW($M$2))</f>
        <v>10</v>
      </c>
      <c r="O11" s="61">
        <f>IFERROR(LARGE(Table1[2015 Growth % Red],N11),#N/A)</f>
        <v>6.1700006378263472</v>
      </c>
      <c r="P11" s="55">
        <f>INDEX(Table1[[#All],[Name Blue]:[2015 Growth % Red]],MATCH(O11,Table1[[#All],[2015 Growth % Red]],0),2)</f>
        <v>8557192.8499999996</v>
      </c>
      <c r="Q11" s="55">
        <f>INDEX(Table1[[#All],[Name Blue]:[2015 Growth % Red]],MATCH(O11,Table1[[#All],[2015 Growth % Red]],0),3)</f>
        <v>2344939.4900000002</v>
      </c>
      <c r="R11" s="55" t="str">
        <f>INDEX(Table1[[#All],[Name Blue]:[2015 Growth % Blue]],MATCH(Table3[[#This Row],[Top 10 Growth % ]],Table1[[#All],[2015 Growth % Blue]],0),1)</f>
        <v>Goldenware</v>
      </c>
    </row>
    <row r="12" spans="1:25" x14ac:dyDescent="0.15">
      <c r="A12" s="42">
        <v>11</v>
      </c>
      <c r="B12" s="23" t="e">
        <f>IF(AND(Table68[[#This Row],[2015 Revenue]]&gt;=Chart_Data!$U$4,Table68[[#This Row],[2015 Expenses]]&lt;=Chart_Data!$U$3),Table68[[#This Row],[Name]],#N/A)</f>
        <v>#N/A</v>
      </c>
      <c r="C12" s="23" t="e">
        <f>INDEX(Table68[#All],MATCH(Chart_Data!B12,Table68[[#All],[Name]],0),3)</f>
        <v>#N/A</v>
      </c>
      <c r="D12" s="23" t="e">
        <f>INDEX(Table68[#All],MATCH(Chart_Data!B12,Table68[[#All],[Name]],0),4)</f>
        <v>#N/A</v>
      </c>
      <c r="E12" s="60" t="e">
        <f>INDEX(Table68[#All],MATCH(Chart_Data!B12,Table68[[#All],[Name]],0),6)+Table1[[#This Row],[Rand]]</f>
        <v>#N/A</v>
      </c>
      <c r="F12" s="58">
        <f>_xlfn.IFNA(IF(Table1[[#This Row],[2015 Growth % Blue]]="#N/A",0,Table1[[#This Row],[2015 Growth % Blue]]),0)</f>
        <v>0</v>
      </c>
      <c r="G12" s="23" t="str">
        <f>IF(OR(Table68[[#This Row],[2015 Revenue]]&lt;Chart_Data!$U$4,Table68[[#This Row],[2015 Expenses]]&gt;Chart_Data!$U$3),Table68[[#This Row],[Name]],#N/A)</f>
        <v>Ganzzap</v>
      </c>
      <c r="H12" s="23">
        <f>INDEX(Table68[#All],MATCH(Chart_Data!G12,Table68[[#All],[Name]],0),3)</f>
        <v>6836806.5099999998</v>
      </c>
      <c r="I12" s="23">
        <f>INDEX(Table68[#All],MATCH(Chart_Data!G12,Table68[[#All],[Name]],0),4)</f>
        <v>6515504.6600000001</v>
      </c>
      <c r="J12" s="46">
        <f>INDEX(Table68[#All],MATCH(Chart_Data!G12,Table68[[#All],[Name]],0),6)</f>
        <v>3.13</v>
      </c>
      <c r="K12" s="59">
        <v>8.2911876600814753E-7</v>
      </c>
      <c r="M12" s="42">
        <f t="shared" si="0"/>
        <v>11</v>
      </c>
      <c r="N12" s="42">
        <f>IF(M12&gt;Chart_Data!$U$5,0,ROW(M13)-ROW($M$2))</f>
        <v>11</v>
      </c>
      <c r="O12" s="61">
        <f>IFERROR(LARGE(Table1[2015 Growth % Red],N12),#N/A)</f>
        <v>6.1100008858985833</v>
      </c>
      <c r="P12" s="55">
        <f>INDEX(Table1[[#All],[Name Blue]:[2015 Growth % Red]],MATCH(O12,Table1[[#All],[2015 Growth % Red]],0),2)</f>
        <v>9965955.2799999993</v>
      </c>
      <c r="Q12" s="55">
        <f>INDEX(Table1[[#All],[Name Blue]:[2015 Growth % Red]],MATCH(O12,Table1[[#All],[2015 Growth % Red]],0),3)</f>
        <v>3048562.17</v>
      </c>
      <c r="R12" s="55" t="str">
        <f>INDEX(Table1[[#All],[Name Blue]:[2015 Growth % Blue]],MATCH(Table3[[#This Row],[Top 10 Growth % ]],Table1[[#All],[2015 Growth % Blue]],0),1)</f>
        <v>Calmbus</v>
      </c>
    </row>
    <row r="13" spans="1:25" x14ac:dyDescent="0.15">
      <c r="A13" s="42">
        <v>12</v>
      </c>
      <c r="B13" s="23" t="e">
        <f>IF(AND(Table68[[#This Row],[2015 Revenue]]&gt;=Chart_Data!$U$4,Table68[[#This Row],[2015 Expenses]]&lt;=Chart_Data!$U$3),Table68[[#This Row],[Name]],#N/A)</f>
        <v>#N/A</v>
      </c>
      <c r="C13" s="23" t="e">
        <f>INDEX(Table68[#All],MATCH(Chart_Data!B13,Table68[[#All],[Name]],0),3)</f>
        <v>#N/A</v>
      </c>
      <c r="D13" s="23" t="e">
        <f>INDEX(Table68[#All],MATCH(Chart_Data!B13,Table68[[#All],[Name]],0),4)</f>
        <v>#N/A</v>
      </c>
      <c r="E13" s="60" t="e">
        <f>INDEX(Table68[#All],MATCH(Chart_Data!B13,Table68[[#All],[Name]],0),6)+Table1[[#This Row],[Rand]]</f>
        <v>#N/A</v>
      </c>
      <c r="F13" s="58">
        <f>_xlfn.IFNA(IF(Table1[[#This Row],[2015 Growth % Blue]]="#N/A",0,Table1[[#This Row],[2015 Growth % Blue]]),0)</f>
        <v>0</v>
      </c>
      <c r="G13" s="23" t="str">
        <f>IF(OR(Table68[[#This Row],[2015 Revenue]]&lt;Chart_Data!$U$4,Table68[[#This Row],[2015 Expenses]]&gt;Chart_Data!$U$3),Table68[[#This Row],[Name]],#N/A)</f>
        <v>Yearflex</v>
      </c>
      <c r="H13" s="23">
        <f>INDEX(Table68[#All],MATCH(Chart_Data!G13,Table68[[#All],[Name]],0),3)</f>
        <v>9567909.5099999998</v>
      </c>
      <c r="I13" s="23">
        <f>INDEX(Table68[#All],MATCH(Chart_Data!G13,Table68[[#All],[Name]],0),4)</f>
        <v>4374840.8499999996</v>
      </c>
      <c r="J13" s="46">
        <f>INDEX(Table68[#All],MATCH(Chart_Data!G13,Table68[[#All],[Name]],0),6)</f>
        <v>4.51</v>
      </c>
      <c r="K13" s="59">
        <v>8.3486717668705721E-7</v>
      </c>
      <c r="M13" s="42">
        <f t="shared" si="0"/>
        <v>12</v>
      </c>
      <c r="N13" s="42">
        <f>IF(M13&gt;Chart_Data!$U$5,0,ROW(M14)-ROW($M$2))</f>
        <v>12</v>
      </c>
      <c r="O13" s="61">
        <f>IFERROR(LARGE(Table1[2015 Growth % Red],N13),#N/A)</f>
        <v>5.9500009194201331</v>
      </c>
      <c r="P13" s="55">
        <f>INDEX(Table1[[#All],[Name Blue]:[2015 Growth % Red]],MATCH(O13,Table1[[#All],[2015 Growth % Red]],0),2)</f>
        <v>12576492.859999999</v>
      </c>
      <c r="Q13" s="55">
        <f>INDEX(Table1[[#All],[Name Blue]:[2015 Growth % Red]],MATCH(O13,Table1[[#All],[2015 Growth % Red]],0),3)</f>
        <v>1925320.82</v>
      </c>
      <c r="R13" s="55" t="str">
        <f>INDEX(Table1[[#All],[Name Blue]:[2015 Growth % Blue]],MATCH(Table3[[#This Row],[Top 10 Growth % ]],Table1[[#All],[2015 Growth % Blue]],0),1)</f>
        <v>Placehospitable</v>
      </c>
    </row>
    <row r="14" spans="1:25" x14ac:dyDescent="0.15">
      <c r="A14" s="42">
        <v>13</v>
      </c>
      <c r="B14" s="23" t="e">
        <f>IF(AND(Table68[[#This Row],[2015 Revenue]]&gt;=Chart_Data!$U$4,Table68[[#This Row],[2015 Expenses]]&lt;=Chart_Data!$U$3),Table68[[#This Row],[Name]],#N/A)</f>
        <v>#N/A</v>
      </c>
      <c r="C14" s="23" t="e">
        <f>INDEX(Table68[#All],MATCH(Chart_Data!B14,Table68[[#All],[Name]],0),3)</f>
        <v>#N/A</v>
      </c>
      <c r="D14" s="23" t="e">
        <f>INDEX(Table68[#All],MATCH(Chart_Data!B14,Table68[[#All],[Name]],0),4)</f>
        <v>#N/A</v>
      </c>
      <c r="E14" s="60" t="e">
        <f>INDEX(Table68[#All],MATCH(Chart_Data!B14,Table68[[#All],[Name]],0),6)+Table1[[#This Row],[Rand]]</f>
        <v>#N/A</v>
      </c>
      <c r="F14" s="58">
        <f>_xlfn.IFNA(IF(Table1[[#This Row],[2015 Growth % Blue]]="#N/A",0,Table1[[#This Row],[2015 Growth % Blue]]),0)</f>
        <v>0</v>
      </c>
      <c r="G14" s="23" t="str">
        <f>IF(OR(Table68[[#This Row],[2015 Revenue]]&lt;Chart_Data!$U$4,Table68[[#This Row],[2015 Expenses]]&gt;Chart_Data!$U$3),Table68[[#This Row],[Name]],#N/A)</f>
        <v>Indigoplanet</v>
      </c>
      <c r="H14" s="23">
        <f>INDEX(Table68[#All],MATCH(Chart_Data!G14,Table68[[#All],[Name]],0),3)</f>
        <v>7805452.21</v>
      </c>
      <c r="I14" s="23">
        <f>INDEX(Table68[#All],MATCH(Chart_Data!G14,Table68[[#All],[Name]],0),4)</f>
        <v>4626275.3899999997</v>
      </c>
      <c r="J14" s="46">
        <f>INDEX(Table68[#All],MATCH(Chart_Data!G14,Table68[[#All],[Name]],0),6)</f>
        <v>4.88</v>
      </c>
      <c r="K14" s="59">
        <v>2.3315616962132091E-7</v>
      </c>
      <c r="M14" s="42">
        <f t="shared" si="0"/>
        <v>13</v>
      </c>
      <c r="N14" s="42">
        <f>IF(M14&gt;Chart_Data!$U$5,0,ROW(M15)-ROW($M$2))</f>
        <v>13</v>
      </c>
      <c r="O14" s="61">
        <f>IFERROR(LARGE(Table1[2015 Growth % Red],N14),#N/A)</f>
        <v>5.9500002054677488</v>
      </c>
      <c r="P14" s="55">
        <f>INDEX(Table1[[#All],[Name Blue]:[2015 Growth % Red]],MATCH(O14,Table1[[#All],[2015 Growth % Red]],0),2)</f>
        <v>12214067.92</v>
      </c>
      <c r="Q14" s="55">
        <f>INDEX(Table1[[#All],[Name Blue]:[2015 Growth % Red]],MATCH(O14,Table1[[#All],[2015 Growth % Red]],0),3)</f>
        <v>1412141.65</v>
      </c>
      <c r="R14" s="55" t="str">
        <f>INDEX(Table1[[#All],[Name Blue]:[2015 Growth % Blue]],MATCH(Table3[[#This Row],[Top 10 Growth % ]],Table1[[#All],[2015 Growth % Blue]],0),1)</f>
        <v>Hot-Electrics</v>
      </c>
    </row>
    <row r="15" spans="1:25" x14ac:dyDescent="0.15">
      <c r="A15" s="42">
        <v>14</v>
      </c>
      <c r="B15" s="23" t="e">
        <f>IF(AND(Table68[[#This Row],[2015 Revenue]]&gt;=Chart_Data!$U$4,Table68[[#This Row],[2015 Expenses]]&lt;=Chart_Data!$U$3),Table68[[#This Row],[Name]],#N/A)</f>
        <v>#N/A</v>
      </c>
      <c r="C15" s="23" t="e">
        <f>INDEX(Table68[#All],MATCH(Chart_Data!B15,Table68[[#All],[Name]],0),3)</f>
        <v>#N/A</v>
      </c>
      <c r="D15" s="23" t="e">
        <f>INDEX(Table68[#All],MATCH(Chart_Data!B15,Table68[[#All],[Name]],0),4)</f>
        <v>#N/A</v>
      </c>
      <c r="E15" s="60" t="e">
        <f>INDEX(Table68[#All],MATCH(Chart_Data!B15,Table68[[#All],[Name]],0),6)+Table1[[#This Row],[Rand]]</f>
        <v>#N/A</v>
      </c>
      <c r="F15" s="58">
        <f>_xlfn.IFNA(IF(Table1[[#This Row],[2015 Growth % Blue]]="#N/A",0,Table1[[#This Row],[2015 Growth % Blue]]),0)</f>
        <v>0</v>
      </c>
      <c r="G15" s="23" t="str">
        <f>IF(OR(Table68[[#This Row],[2015 Revenue]]&lt;Chart_Data!$U$4,Table68[[#This Row],[2015 Expenses]]&gt;Chart_Data!$U$3),Table68[[#This Row],[Name]],#N/A)</f>
        <v>Indigoholding</v>
      </c>
      <c r="H15" s="23">
        <f>INDEX(Table68[#All],MATCH(Chart_Data!G15,Table68[[#All],[Name]],0),3)</f>
        <v>9812557.8499999996</v>
      </c>
      <c r="I15" s="23">
        <f>INDEX(Table68[#All],MATCH(Chart_Data!G15,Table68[[#All],[Name]],0),4)</f>
        <v>4684562.7</v>
      </c>
      <c r="J15" s="46">
        <f>INDEX(Table68[#All],MATCH(Chart_Data!G15,Table68[[#All],[Name]],0),6)</f>
        <v>4.3899999999999997</v>
      </c>
      <c r="K15" s="59">
        <v>6.7811398525987313E-7</v>
      </c>
      <c r="M15" s="42">
        <f t="shared" si="0"/>
        <v>14</v>
      </c>
      <c r="N15" s="42">
        <f>IF(M15&gt;Chart_Data!$U$5,0,ROW(M16)-ROW($M$2))</f>
        <v>14</v>
      </c>
      <c r="O15" s="61">
        <f>IFERROR(LARGE(Table1[2015 Growth % Red],N15),#N/A)</f>
        <v>5.8600005597846554</v>
      </c>
      <c r="P15" s="55">
        <f>INDEX(Table1[[#All],[Name Blue]:[2015 Growth % Red]],MATCH(O15,Table1[[#All],[2015 Growth % Red]],0),2)</f>
        <v>7187774.7999999998</v>
      </c>
      <c r="Q15" s="55">
        <f>INDEX(Table1[[#All],[Name Blue]:[2015 Growth % Red]],MATCH(O15,Table1[[#All],[2015 Growth % Red]],0),3)</f>
        <v>2286091.6800000002</v>
      </c>
      <c r="R15" s="55" t="str">
        <f>INDEX(Table1[[#All],[Name Blue]:[2015 Growth % Blue]],MATCH(Table3[[#This Row],[Top 10 Growth % ]],Table1[[#All],[2015 Growth % Blue]],0),1)</f>
        <v>Zathtechi</v>
      </c>
    </row>
    <row r="16" spans="1:25" x14ac:dyDescent="0.15">
      <c r="A16" s="42">
        <v>15</v>
      </c>
      <c r="B16" s="23" t="e">
        <f>IF(AND(Table68[[#This Row],[2015 Revenue]]&gt;=Chart_Data!$U$4,Table68[[#This Row],[2015 Expenses]]&lt;=Chart_Data!$U$3),Table68[[#This Row],[Name]],#N/A)</f>
        <v>#N/A</v>
      </c>
      <c r="C16" s="23" t="e">
        <f>INDEX(Table68[#All],MATCH(Chart_Data!B16,Table68[[#All],[Name]],0),3)</f>
        <v>#N/A</v>
      </c>
      <c r="D16" s="23" t="e">
        <f>INDEX(Table68[#All],MATCH(Chart_Data!B16,Table68[[#All],[Name]],0),4)</f>
        <v>#N/A</v>
      </c>
      <c r="E16" s="60" t="e">
        <f>INDEX(Table68[#All],MATCH(Chart_Data!B16,Table68[[#All],[Name]],0),6)+Table1[[#This Row],[Rand]]</f>
        <v>#N/A</v>
      </c>
      <c r="F16" s="58">
        <f>_xlfn.IFNA(IF(Table1[[#This Row],[2015 Growth % Blue]]="#N/A",0,Table1[[#This Row],[2015 Growth % Blue]]),0)</f>
        <v>0</v>
      </c>
      <c r="G16" s="23" t="str">
        <f>IF(OR(Table68[[#This Row],[2015 Revenue]]&lt;Chart_Data!$U$4,Table68[[#This Row],[2015 Expenses]]&gt;Chart_Data!$U$3),Table68[[#This Row],[Name]],#N/A)</f>
        <v>Lexinamex</v>
      </c>
      <c r="H16" s="23">
        <f>INDEX(Table68[#All],MATCH(Chart_Data!G16,Table68[[#All],[Name]],0),3)</f>
        <v>13058157.300000001</v>
      </c>
      <c r="I16" s="23">
        <f>INDEX(Table68[#All],MATCH(Chart_Data!G16,Table68[[#All],[Name]],0),4)</f>
        <v>4403888.2300000004</v>
      </c>
      <c r="J16" s="46">
        <f>INDEX(Table68[#All],MATCH(Chart_Data!G16,Table68[[#All],[Name]],0),6)</f>
        <v>3.72</v>
      </c>
      <c r="K16" s="59">
        <v>7.498694312783331E-7</v>
      </c>
      <c r="M16" s="42">
        <f t="shared" si="0"/>
        <v>15</v>
      </c>
      <c r="N16" s="42">
        <f>IF(M16&gt;Chart_Data!$U$5,0,ROW(M17)-ROW($M$2))</f>
        <v>15</v>
      </c>
      <c r="O16" s="61">
        <f>IFERROR(LARGE(Table1[2015 Growth % Red],N16),#N/A)</f>
        <v>5.850000406894206</v>
      </c>
      <c r="P16" s="55">
        <f>INDEX(Table1[[#All],[Name Blue]:[2015 Growth % Red]],MATCH(O16,Table1[[#All],[2015 Growth % Red]],0),2)</f>
        <v>8800945.7599999998</v>
      </c>
      <c r="Q16" s="55">
        <f>INDEX(Table1[[#All],[Name Blue]:[2015 Growth % Red]],MATCH(O16,Table1[[#All],[2015 Growth % Red]],0),3)</f>
        <v>2141374.37</v>
      </c>
      <c r="R16" s="55" t="str">
        <f>INDEX(Table1[[#All],[Name Blue]:[2015 Growth % Blue]],MATCH(Table3[[#This Row],[Top 10 Growth % ]],Table1[[#All],[2015 Growth % Blue]],0),1)</f>
        <v>Techlux</v>
      </c>
      <c r="V16" s="43"/>
    </row>
    <row r="17" spans="1:22" x14ac:dyDescent="0.15">
      <c r="A17" s="42">
        <v>16</v>
      </c>
      <c r="B17" s="23" t="e">
        <f>IF(AND(Table68[[#This Row],[2015 Revenue]]&gt;=Chart_Data!$U$4,Table68[[#This Row],[2015 Expenses]]&lt;=Chart_Data!$U$3),Table68[[#This Row],[Name]],#N/A)</f>
        <v>#N/A</v>
      </c>
      <c r="C17" s="23" t="e">
        <f>INDEX(Table68[#All],MATCH(Chart_Data!B17,Table68[[#All],[Name]],0),3)</f>
        <v>#N/A</v>
      </c>
      <c r="D17" s="23" t="e">
        <f>INDEX(Table68[#All],MATCH(Chart_Data!B17,Table68[[#All],[Name]],0),4)</f>
        <v>#N/A</v>
      </c>
      <c r="E17" s="60" t="e">
        <f>INDEX(Table68[#All],MATCH(Chart_Data!B17,Table68[[#All],[Name]],0),6)+Table1[[#This Row],[Rand]]</f>
        <v>#N/A</v>
      </c>
      <c r="F17" s="58">
        <f>_xlfn.IFNA(IF(Table1[[#This Row],[2015 Growth % Blue]]="#N/A",0,Table1[[#This Row],[2015 Growth % Blue]]),0)</f>
        <v>0</v>
      </c>
      <c r="G17" s="23" t="str">
        <f>IF(OR(Table68[[#This Row],[2015 Revenue]]&lt;Chart_Data!$U$4,Table68[[#This Row],[2015 Expenses]]&gt;Chart_Data!$U$3),Table68[[#This Row],[Name]],#N/A)</f>
        <v>Treslam</v>
      </c>
      <c r="H17" s="23">
        <f>INDEX(Table68[#All],MATCH(Chart_Data!G17,Table68[[#All],[Name]],0),3)</f>
        <v>3387469.45</v>
      </c>
      <c r="I17" s="23">
        <f>INDEX(Table68[#All],MATCH(Chart_Data!G17,Table68[[#All],[Name]],0),4)</f>
        <v>4127983.72</v>
      </c>
      <c r="J17" s="46">
        <f>INDEX(Table68[#All],MATCH(Chart_Data!G17,Table68[[#All],[Name]],0),6)</f>
        <v>3.54</v>
      </c>
      <c r="K17" s="59">
        <v>5.4443074319344259E-7</v>
      </c>
      <c r="M17" s="42">
        <f t="shared" si="0"/>
        <v>16</v>
      </c>
      <c r="N17" s="42">
        <f>IF(M17&gt;Chart_Data!$U$5,0,ROW(M18)-ROW($M$2))</f>
        <v>16</v>
      </c>
      <c r="O17" s="61">
        <f>IFERROR(LARGE(Table1[2015 Growth % Red],N17),#N/A)</f>
        <v>5.7800004036790034</v>
      </c>
      <c r="P17" s="55">
        <f>INDEX(Table1[[#All],[Name Blue]:[2015 Growth % Red]],MATCH(O17,Table1[[#All],[2015 Growth % Red]],0),2)</f>
        <v>7069939.3499999996</v>
      </c>
      <c r="Q17" s="55">
        <f>INDEX(Table1[[#All],[Name Blue]:[2015 Growth % Red]],MATCH(O17,Table1[[#All],[2015 Growth % Red]],0),3)</f>
        <v>1498470.48</v>
      </c>
      <c r="R17" s="55" t="str">
        <f>INDEX(Table1[[#All],[Name Blue]:[2015 Growth % Blue]],MATCH(Table3[[#This Row],[Top 10 Growth % ]],Table1[[#All],[2015 Growth % Blue]],0),1)</f>
        <v>Medkix</v>
      </c>
      <c r="V17" s="43"/>
    </row>
    <row r="18" spans="1:22" x14ac:dyDescent="0.15">
      <c r="A18" s="42">
        <v>17</v>
      </c>
      <c r="B18" s="23" t="str">
        <f>IF(AND(Table68[[#This Row],[2015 Revenue]]&gt;=Chart_Data!$U$4,Table68[[#This Row],[2015 Expenses]]&lt;=Chart_Data!$U$3),Table68[[#This Row],[Name]],#N/A)</f>
        <v>O-Tindax</v>
      </c>
      <c r="C18" s="23">
        <f>INDEX(Table68[#All],MATCH(Chart_Data!B18,Table68[[#All],[Name]],0),3)</f>
        <v>6747854.9699999997</v>
      </c>
      <c r="D18" s="23">
        <f>INDEX(Table68[#All],MATCH(Chart_Data!B18,Table68[[#All],[Name]],0),4)</f>
        <v>2343975.4700000002</v>
      </c>
      <c r="E18" s="60">
        <f>INDEX(Table68[#All],MATCH(Chart_Data!B18,Table68[[#All],[Name]],0),6)+Table1[[#This Row],[Rand]]</f>
        <v>3.7800001538720731</v>
      </c>
      <c r="F18" s="58">
        <f>_xlfn.IFNA(IF(Table1[[#This Row],[2015 Growth % Blue]]="#N/A",0,Table1[[#This Row],[2015 Growth % Blue]]),0)</f>
        <v>3.7800001538720731</v>
      </c>
      <c r="G18" s="23" t="e">
        <f>IF(OR(Table68[[#This Row],[2015 Revenue]]&lt;Chart_Data!$U$4,Table68[[#This Row],[2015 Expenses]]&gt;Chart_Data!$U$3),Table68[[#This Row],[Name]],#N/A)</f>
        <v>#N/A</v>
      </c>
      <c r="H18" s="23" t="e">
        <f>INDEX(Table68[#All],MATCH(Chart_Data!G18,Table68[[#All],[Name]],0),3)</f>
        <v>#N/A</v>
      </c>
      <c r="I18" s="23" t="e">
        <f>INDEX(Table68[#All],MATCH(Chart_Data!G18,Table68[[#All],[Name]],0),4)</f>
        <v>#N/A</v>
      </c>
      <c r="J18" s="46" t="e">
        <f>INDEX(Table68[#All],MATCH(Chart_Data!G18,Table68[[#All],[Name]],0),6)</f>
        <v>#N/A</v>
      </c>
      <c r="K18" s="59">
        <v>1.5387207324520126E-7</v>
      </c>
      <c r="M18" s="42">
        <f t="shared" si="0"/>
        <v>17</v>
      </c>
      <c r="N18" s="42">
        <f>IF(M18&gt;Chart_Data!$U$5,0,ROW(M19)-ROW($M$2))</f>
        <v>17</v>
      </c>
      <c r="O18" s="61">
        <f>IFERROR(LARGE(Table1[2015 Growth % Red],N18),#N/A)</f>
        <v>5.7500001424965177</v>
      </c>
      <c r="P18" s="55">
        <f>INDEX(Table1[[#All],[Name Blue]:[2015 Growth % Red]],MATCH(O18,Table1[[#All],[2015 Growth % Red]],0),2)</f>
        <v>7664063.21</v>
      </c>
      <c r="Q18" s="55">
        <f>INDEX(Table1[[#All],[Name Blue]:[2015 Growth % Red]],MATCH(O18,Table1[[#All],[2015 Growth % Red]],0),3)</f>
        <v>2447208.5099999998</v>
      </c>
      <c r="R18" s="55" t="str">
        <f>INDEX(Table1[[#All],[Name Blue]:[2015 Growth % Blue]],MATCH(Table3[[#This Row],[Top 10 Growth % ]],Table1[[#All],[2015 Growth % Blue]],0),1)</f>
        <v>Sandhillrisk</v>
      </c>
      <c r="V18" s="43"/>
    </row>
    <row r="19" spans="1:22" x14ac:dyDescent="0.15">
      <c r="A19" s="42">
        <v>18</v>
      </c>
      <c r="B19" s="23" t="str">
        <f>IF(AND(Table68[[#This Row],[2015 Revenue]]&gt;=Chart_Data!$U$4,Table68[[#This Row],[2015 Expenses]]&lt;=Chart_Data!$U$3),Table68[[#This Row],[Name]],#N/A)</f>
        <v>Doublelane</v>
      </c>
      <c r="C19" s="23">
        <f>INDEX(Table68[#All],MATCH(Chart_Data!B19,Table68[[#All],[Name]],0),3)</f>
        <v>9526169.6199999992</v>
      </c>
      <c r="D19" s="23">
        <f>INDEX(Table68[#All],MATCH(Chart_Data!B19,Table68[[#All],[Name]],0),4)</f>
        <v>3633056.6</v>
      </c>
      <c r="E19" s="60">
        <f>INDEX(Table68[#All],MATCH(Chart_Data!B19,Table68[[#All],[Name]],0),6)+Table1[[#This Row],[Rand]]</f>
        <v>3.930000332900172</v>
      </c>
      <c r="F19" s="58">
        <f>_xlfn.IFNA(IF(Table1[[#This Row],[2015 Growth % Blue]]="#N/A",0,Table1[[#This Row],[2015 Growth % Blue]]),0)</f>
        <v>3.930000332900172</v>
      </c>
      <c r="G19" s="23" t="e">
        <f>IF(OR(Table68[[#This Row],[2015 Revenue]]&lt;Chart_Data!$U$4,Table68[[#This Row],[2015 Expenses]]&gt;Chart_Data!$U$3),Table68[[#This Row],[Name]],#N/A)</f>
        <v>#N/A</v>
      </c>
      <c r="H19" s="23" t="e">
        <f>INDEX(Table68[#All],MATCH(Chart_Data!G19,Table68[[#All],[Name]],0),3)</f>
        <v>#N/A</v>
      </c>
      <c r="I19" s="23" t="e">
        <f>INDEX(Table68[#All],MATCH(Chart_Data!G19,Table68[[#All],[Name]],0),4)</f>
        <v>#N/A</v>
      </c>
      <c r="J19" s="46" t="e">
        <f>INDEX(Table68[#All],MATCH(Chart_Data!G19,Table68[[#All],[Name]],0),6)</f>
        <v>#N/A</v>
      </c>
      <c r="K19" s="59">
        <v>3.3290017194374665E-7</v>
      </c>
      <c r="M19" s="42">
        <f t="shared" si="0"/>
        <v>18</v>
      </c>
      <c r="N19" s="42">
        <f>IF(M19&gt;Chart_Data!$U$5,0,ROW(M20)-ROW($M$2))</f>
        <v>18</v>
      </c>
      <c r="O19" s="61">
        <f>IFERROR(LARGE(Table1[2015 Growth % Red],N19),#N/A)</f>
        <v>5.7400006149374745</v>
      </c>
      <c r="P19" s="55">
        <f>INDEX(Table1[[#All],[Name Blue]:[2015 Growth % Red]],MATCH(O19,Table1[[#All],[2015 Growth % Red]],0),2)</f>
        <v>7846678.25</v>
      </c>
      <c r="Q19" s="55">
        <f>INDEX(Table1[[#All],[Name Blue]:[2015 Growth % Red]],MATCH(O19,Table1[[#All],[2015 Growth % Red]],0),3)</f>
        <v>1435102.62</v>
      </c>
      <c r="R19" s="55" t="str">
        <f>INDEX(Table1[[#All],[Name Blue]:[2015 Growth % Blue]],MATCH(Table3[[#This Row],[Top 10 Growth % ]],Table1[[#All],[2015 Growth % Blue]],0),1)</f>
        <v>Frayedintrigue</v>
      </c>
      <c r="V19" s="43"/>
    </row>
    <row r="20" spans="1:22" x14ac:dyDescent="0.15">
      <c r="A20" s="42">
        <v>19</v>
      </c>
      <c r="B20" s="23" t="str">
        <f>IF(AND(Table68[[#This Row],[2015 Revenue]]&gt;=Chart_Data!$U$4,Table68[[#This Row],[2015 Expenses]]&lt;=Chart_Data!$U$3),Table68[[#This Row],[Name]],#N/A)</f>
        <v>Rednimdox</v>
      </c>
      <c r="C20" s="23">
        <f>INDEX(Table68[#All],MATCH(Chart_Data!B20,Table68[[#All],[Name]],0),3)</f>
        <v>7305864.8899999997</v>
      </c>
      <c r="D20" s="23">
        <f>INDEX(Table68[#All],MATCH(Chart_Data!B20,Table68[[#All],[Name]],0),4)</f>
        <v>3601876.67</v>
      </c>
      <c r="E20" s="60">
        <f>INDEX(Table68[#All],MATCH(Chart_Data!B20,Table68[[#All],[Name]],0),6)+Table1[[#This Row],[Rand]]</f>
        <v>2.6100002722708719</v>
      </c>
      <c r="F20" s="58">
        <f>_xlfn.IFNA(IF(Table1[[#This Row],[2015 Growth % Blue]]="#N/A",0,Table1[[#This Row],[2015 Growth % Blue]]),0)</f>
        <v>2.6100002722708719</v>
      </c>
      <c r="G20" s="23" t="e">
        <f>IF(OR(Table68[[#This Row],[2015 Revenue]]&lt;Chart_Data!$U$4,Table68[[#This Row],[2015 Expenses]]&gt;Chart_Data!$U$3),Table68[[#This Row],[Name]],#N/A)</f>
        <v>#N/A</v>
      </c>
      <c r="H20" s="23" t="e">
        <f>INDEX(Table68[#All],MATCH(Chart_Data!G20,Table68[[#All],[Name]],0),3)</f>
        <v>#N/A</v>
      </c>
      <c r="I20" s="23" t="e">
        <f>INDEX(Table68[#All],MATCH(Chart_Data!G20,Table68[[#All],[Name]],0),4)</f>
        <v>#N/A</v>
      </c>
      <c r="J20" s="46" t="e">
        <f>INDEX(Table68[#All],MATCH(Chart_Data!G20,Table68[[#All],[Name]],0),6)</f>
        <v>#N/A</v>
      </c>
      <c r="K20" s="59">
        <v>2.7227087208013347E-7</v>
      </c>
      <c r="M20" s="42">
        <f t="shared" si="0"/>
        <v>19</v>
      </c>
      <c r="N20" s="42">
        <f>IF(M20&gt;Chart_Data!$U$5,0,ROW(M21)-ROW($M$2))</f>
        <v>19</v>
      </c>
      <c r="O20" s="61">
        <f>IFERROR(LARGE(Table1[2015 Growth % Red],N20),#N/A)</f>
        <v>5.6500000147860057</v>
      </c>
      <c r="P20" s="55">
        <f>INDEX(Table1[[#All],[Name Blue]:[2015 Growth % Red]],MATCH(O20,Table1[[#All],[2015 Growth % Red]],0),2)</f>
        <v>10665971.74</v>
      </c>
      <c r="Q20" s="55">
        <f>INDEX(Table1[[#All],[Name Blue]:[2015 Growth % Red]],MATCH(O20,Table1[[#All],[2015 Growth % Red]],0),3)</f>
        <v>3533350.38</v>
      </c>
      <c r="R20" s="55" t="str">
        <f>INDEX(Table1[[#All],[Name Blue]:[2015 Growth % Blue]],MATCH(Table3[[#This Row],[Top 10 Growth % ]],Table1[[#All],[2015 Growth % Blue]],0),1)</f>
        <v>Turboprop</v>
      </c>
      <c r="V20" s="43"/>
    </row>
    <row r="21" spans="1:22" x14ac:dyDescent="0.15">
      <c r="A21" s="42">
        <v>20</v>
      </c>
      <c r="B21" s="23" t="e">
        <f>IF(AND(Table68[[#This Row],[2015 Revenue]]&gt;=Chart_Data!$U$4,Table68[[#This Row],[2015 Expenses]]&lt;=Chart_Data!$U$3),Table68[[#This Row],[Name]],#N/A)</f>
        <v>#N/A</v>
      </c>
      <c r="C21" s="23" t="e">
        <f>INDEX(Table68[#All],MATCH(Chart_Data!B21,Table68[[#All],[Name]],0),3)</f>
        <v>#N/A</v>
      </c>
      <c r="D21" s="23" t="e">
        <f>INDEX(Table68[#All],MATCH(Chart_Data!B21,Table68[[#All],[Name]],0),4)</f>
        <v>#N/A</v>
      </c>
      <c r="E21" s="60" t="e">
        <f>INDEX(Table68[#All],MATCH(Chart_Data!B21,Table68[[#All],[Name]],0),6)+Table1[[#This Row],[Rand]]</f>
        <v>#N/A</v>
      </c>
      <c r="F21" s="58">
        <f>_xlfn.IFNA(IF(Table1[[#This Row],[2015 Growth % Blue]]="#N/A",0,Table1[[#This Row],[2015 Growth % Blue]]),0)</f>
        <v>0</v>
      </c>
      <c r="G21" s="23" t="str">
        <f>IF(OR(Table68[[#This Row],[2015 Revenue]]&lt;Chart_Data!$U$4,Table68[[#This Row],[2015 Expenses]]&gt;Chart_Data!$U$3),Table68[[#This Row],[Name]],#N/A)</f>
        <v>Lamtone</v>
      </c>
      <c r="H21" s="23">
        <f>INDEX(Table68[#All],MATCH(Chart_Data!G21,Table68[[#All],[Name]],0),3)</f>
        <v>6757017.7000000002</v>
      </c>
      <c r="I21" s="23">
        <f>INDEX(Table68[#All],MATCH(Chart_Data!G21,Table68[[#All],[Name]],0),4)</f>
        <v>6482465.4500000002</v>
      </c>
      <c r="J21" s="46">
        <f>INDEX(Table68[#All],MATCH(Chart_Data!G21,Table68[[#All],[Name]],0),6)</f>
        <v>4.3899999999999997</v>
      </c>
      <c r="K21" s="59">
        <v>4.6475605298306636E-8</v>
      </c>
      <c r="M21" s="42">
        <f t="shared" si="0"/>
        <v>20</v>
      </c>
      <c r="N21" s="42">
        <f>IF(M21&gt;Chart_Data!$U$5,0,ROW(M22)-ROW($M$2))</f>
        <v>20</v>
      </c>
      <c r="O21" s="61">
        <f>IFERROR(LARGE(Table1[2015 Growth % Red],N21),#N/A)</f>
        <v>5.630000086143931</v>
      </c>
      <c r="P21" s="55">
        <f>INDEX(Table1[[#All],[Name Blue]:[2015 Growth % Red]],MATCH(O21,Table1[[#All],[2015 Growth % Red]],0),2)</f>
        <v>8189501.8899999997</v>
      </c>
      <c r="Q21" s="55">
        <f>INDEX(Table1[[#All],[Name Blue]:[2015 Growth % Red]],MATCH(O21,Table1[[#All],[2015 Growth % Red]],0),3)</f>
        <v>3451948.85</v>
      </c>
      <c r="R21" s="55" t="str">
        <f>INDEX(Table1[[#All],[Name Blue]:[2015 Growth % Blue]],MATCH(Table3[[#This Row],[Top 10 Growth % ]],Table1[[#All],[2015 Growth % Blue]],0),1)</f>
        <v>Indihow</v>
      </c>
      <c r="V21" s="43"/>
    </row>
    <row r="22" spans="1:22" x14ac:dyDescent="0.15">
      <c r="A22" s="42">
        <v>21</v>
      </c>
      <c r="B22" s="23" t="e">
        <f>IF(AND(Table68[[#This Row],[2015 Revenue]]&gt;=Chart_Data!$U$4,Table68[[#This Row],[2015 Expenses]]&lt;=Chart_Data!$U$3),Table68[[#This Row],[Name]],#N/A)</f>
        <v>#N/A</v>
      </c>
      <c r="C22" s="23" t="e">
        <f>INDEX(Table68[#All],MATCH(Chart_Data!B22,Table68[[#All],[Name]],0),3)</f>
        <v>#N/A</v>
      </c>
      <c r="D22" s="23" t="e">
        <f>INDEX(Table68[#All],MATCH(Chart_Data!B22,Table68[[#All],[Name]],0),4)</f>
        <v>#N/A</v>
      </c>
      <c r="E22" s="60" t="e">
        <f>INDEX(Table68[#All],MATCH(Chart_Data!B22,Table68[[#All],[Name]],0),6)+Table1[[#This Row],[Rand]]</f>
        <v>#N/A</v>
      </c>
      <c r="F22" s="58">
        <f>_xlfn.IFNA(IF(Table1[[#This Row],[2015 Growth % Blue]]="#N/A",0,Table1[[#This Row],[2015 Growth % Blue]]),0)</f>
        <v>0</v>
      </c>
      <c r="G22" s="23" t="str">
        <f>IF(OR(Table68[[#This Row],[2015 Revenue]]&lt;Chart_Data!$U$4,Table68[[#This Row],[2015 Expenses]]&gt;Chart_Data!$U$3),Table68[[#This Row],[Name]],#N/A)</f>
        <v>Geocom</v>
      </c>
      <c r="H22" s="23">
        <f>INDEX(Table68[#All],MATCH(Chart_Data!G22,Table68[[#All],[Name]],0),3)</f>
        <v>9442767.8699999992</v>
      </c>
      <c r="I22" s="23">
        <f>INDEX(Table68[#All],MATCH(Chart_Data!G22,Table68[[#All],[Name]],0),4)</f>
        <v>4380960.93</v>
      </c>
      <c r="J22" s="46">
        <f>INDEX(Table68[#All],MATCH(Chart_Data!G22,Table68[[#All],[Name]],0),6)</f>
        <v>5.63</v>
      </c>
      <c r="K22" s="59">
        <v>7.5177730572179541E-7</v>
      </c>
      <c r="M22" s="42">
        <f t="shared" si="0"/>
        <v>21</v>
      </c>
      <c r="N22" s="42">
        <f>IF(M22&gt;Chart_Data!$U$5,0,ROW(M23)-ROW($M$2))</f>
        <v>21</v>
      </c>
      <c r="O22" s="61">
        <f>IFERROR(LARGE(Table1[2015 Growth % Red],N22),#N/A)</f>
        <v>5.6000007060931649</v>
      </c>
      <c r="P22" s="55">
        <f>INDEX(Table1[[#All],[Name Blue]:[2015 Growth % Red]],MATCH(O22,Table1[[#All],[2015 Growth % Red]],0),2)</f>
        <v>8800619.9499999993</v>
      </c>
      <c r="Q22" s="55">
        <f>INDEX(Table1[[#All],[Name Blue]:[2015 Growth % Red]],MATCH(O22,Table1[[#All],[2015 Growth % Red]],0),3)</f>
        <v>2785798.89</v>
      </c>
      <c r="R22" s="55" t="str">
        <f>INDEX(Table1[[#All],[Name Blue]:[2015 Growth % Blue]],MATCH(Table3[[#This Row],[Top 10 Growth % ]],Table1[[#All],[2015 Growth % Blue]],0),1)</f>
        <v>Drilldrill</v>
      </c>
      <c r="V22" s="43"/>
    </row>
    <row r="23" spans="1:22" x14ac:dyDescent="0.15">
      <c r="A23" s="42">
        <v>22</v>
      </c>
      <c r="B23" s="23" t="str">
        <f>IF(AND(Table68[[#This Row],[2015 Revenue]]&gt;=Chart_Data!$U$4,Table68[[#This Row],[2015 Expenses]]&lt;=Chart_Data!$U$3),Table68[[#This Row],[Name]],#N/A)</f>
        <v>Stripfind</v>
      </c>
      <c r="C23" s="23">
        <f>INDEX(Table68[#All],MATCH(Chart_Data!B23,Table68[[#All],[Name]],0),3)</f>
        <v>10329371.27</v>
      </c>
      <c r="D23" s="23">
        <f>INDEX(Table68[#All],MATCH(Chart_Data!B23,Table68[[#All],[Name]],0),4)</f>
        <v>2916455.2</v>
      </c>
      <c r="E23" s="60">
        <f>INDEX(Table68[#All],MATCH(Chart_Data!B23,Table68[[#All],[Name]],0),6)+Table1[[#This Row],[Rand]]</f>
        <v>3.0500003980173656</v>
      </c>
      <c r="F23" s="58">
        <f>_xlfn.IFNA(IF(Table1[[#This Row],[2015 Growth % Blue]]="#N/A",0,Table1[[#This Row],[2015 Growth % Blue]]),0)</f>
        <v>3.0500003980173656</v>
      </c>
      <c r="G23" s="23" t="e">
        <f>IF(OR(Table68[[#This Row],[2015 Revenue]]&lt;Chart_Data!$U$4,Table68[[#This Row],[2015 Expenses]]&gt;Chart_Data!$U$3),Table68[[#This Row],[Name]],#N/A)</f>
        <v>#N/A</v>
      </c>
      <c r="H23" s="23" t="e">
        <f>INDEX(Table68[#All],MATCH(Chart_Data!G23,Table68[[#All],[Name]],0),3)</f>
        <v>#N/A</v>
      </c>
      <c r="I23" s="23" t="e">
        <f>INDEX(Table68[#All],MATCH(Chart_Data!G23,Table68[[#All],[Name]],0),4)</f>
        <v>#N/A</v>
      </c>
      <c r="J23" s="46" t="e">
        <f>INDEX(Table68[#All],MATCH(Chart_Data!G23,Table68[[#All],[Name]],0),6)</f>
        <v>#N/A</v>
      </c>
      <c r="K23" s="59">
        <v>3.980173658466317E-7</v>
      </c>
      <c r="M23" s="42">
        <f t="shared" si="0"/>
        <v>22</v>
      </c>
      <c r="N23" s="42">
        <f>IF(M23&gt;Chart_Data!$U$5,0,ROW(M24)-ROW($M$2))</f>
        <v>22</v>
      </c>
      <c r="O23" s="61">
        <f>IFERROR(LARGE(Table1[2015 Growth % Red],N23),#N/A)</f>
        <v>5.6000002073764676</v>
      </c>
      <c r="P23" s="55">
        <f>INDEX(Table1[[#All],[Name Blue]:[2015 Growth % Red]],MATCH(O23,Table1[[#All],[2015 Growth % Red]],0),2)</f>
        <v>10581244.85</v>
      </c>
      <c r="Q23" s="55">
        <f>INDEX(Table1[[#All],[Name Blue]:[2015 Growth % Red]],MATCH(O23,Table1[[#All],[2015 Growth % Red]],0),3)</f>
        <v>3680005.91</v>
      </c>
      <c r="R23" s="55" t="str">
        <f>INDEX(Table1[[#All],[Name Blue]:[2015 Growth % Blue]],MATCH(Table3[[#This Row],[Top 10 Growth % ]],Table1[[#All],[2015 Growth % Blue]],0),1)</f>
        <v>Blendplacid</v>
      </c>
    </row>
    <row r="24" spans="1:22" x14ac:dyDescent="0.15">
      <c r="A24" s="42">
        <v>23</v>
      </c>
      <c r="B24" s="23" t="e">
        <f>IF(AND(Table68[[#This Row],[2015 Revenue]]&gt;=Chart_Data!$U$4,Table68[[#This Row],[2015 Expenses]]&lt;=Chart_Data!$U$3),Table68[[#This Row],[Name]],#N/A)</f>
        <v>#N/A</v>
      </c>
      <c r="C24" s="23" t="e">
        <f>INDEX(Table68[#All],MATCH(Chart_Data!B24,Table68[[#All],[Name]],0),3)</f>
        <v>#N/A</v>
      </c>
      <c r="D24" s="23" t="e">
        <f>INDEX(Table68[#All],MATCH(Chart_Data!B24,Table68[[#All],[Name]],0),4)</f>
        <v>#N/A</v>
      </c>
      <c r="E24" s="60" t="e">
        <f>INDEX(Table68[#All],MATCH(Chart_Data!B24,Table68[[#All],[Name]],0),6)+Table1[[#This Row],[Rand]]</f>
        <v>#N/A</v>
      </c>
      <c r="F24" s="58">
        <f>_xlfn.IFNA(IF(Table1[[#This Row],[2015 Growth % Blue]]="#N/A",0,Table1[[#This Row],[2015 Growth % Blue]]),0)</f>
        <v>0</v>
      </c>
      <c r="G24" s="23" t="str">
        <f>IF(OR(Table68[[#This Row],[2015 Revenue]]&lt;Chart_Data!$U$4,Table68[[#This Row],[2015 Expenses]]&gt;Chart_Data!$U$3),Table68[[#This Row],[Name]],#N/A)</f>
        <v>Canecorporation</v>
      </c>
      <c r="H24" s="23">
        <f>INDEX(Table68[#All],MATCH(Chart_Data!G24,Table68[[#All],[Name]],0),3)</f>
        <v>10597009.1</v>
      </c>
      <c r="I24" s="23">
        <f>INDEX(Table68[#All],MATCH(Chart_Data!G24,Table68[[#All],[Name]],0),4)</f>
        <v>5591188.9699999997</v>
      </c>
      <c r="J24" s="46">
        <f>INDEX(Table68[#All],MATCH(Chart_Data!G24,Table68[[#All],[Name]],0),6)</f>
        <v>4.26</v>
      </c>
      <c r="K24" s="59">
        <v>7.9741454784250166E-7</v>
      </c>
      <c r="M24" s="42">
        <f t="shared" si="0"/>
        <v>23</v>
      </c>
      <c r="N24" s="42">
        <f>IF(M24&gt;Chart_Data!$U$5,0,ROW(M25)-ROW($M$2))</f>
        <v>23</v>
      </c>
      <c r="O24" s="61">
        <f>IFERROR(LARGE(Table1[2015 Growth % Red],N24),#N/A)</f>
        <v>5.6000001389272249</v>
      </c>
      <c r="P24" s="55">
        <f>INDEX(Table1[[#All],[Name Blue]:[2015 Growth % Red]],MATCH(O24,Table1[[#All],[2015 Growth % Red]],0),2)</f>
        <v>7798447.1100000003</v>
      </c>
      <c r="Q24" s="55">
        <f>INDEX(Table1[[#All],[Name Blue]:[2015 Growth % Red]],MATCH(O24,Table1[[#All],[2015 Growth % Red]],0),3)</f>
        <v>3206651.6</v>
      </c>
      <c r="R24" s="55" t="str">
        <f>INDEX(Table1[[#All],[Name Blue]:[2015 Growth % Blue]],MATCH(Table3[[#This Row],[Top 10 Growth % ]],Table1[[#All],[2015 Growth % Blue]],0),1)</f>
        <v>Donplus</v>
      </c>
    </row>
    <row r="25" spans="1:22" x14ac:dyDescent="0.15">
      <c r="A25" s="42">
        <v>24</v>
      </c>
      <c r="B25" s="23" t="str">
        <f>IF(AND(Table68[[#This Row],[2015 Revenue]]&gt;=Chart_Data!$U$4,Table68[[#This Row],[2015 Expenses]]&lt;=Chart_Data!$U$3),Table68[[#This Row],[Name]],#N/A)</f>
        <v>Cankix</v>
      </c>
      <c r="C25" s="23">
        <f>INDEX(Table68[#All],MATCH(Chart_Data!B25,Table68[[#All],[Name]],0),3)</f>
        <v>8719722.9000000004</v>
      </c>
      <c r="D25" s="23">
        <f>INDEX(Table68[#All],MATCH(Chart_Data!B25,Table68[[#All],[Name]],0),4)</f>
        <v>2513916.7000000002</v>
      </c>
      <c r="E25" s="60">
        <f>INDEX(Table68[#All],MATCH(Chart_Data!B25,Table68[[#All],[Name]],0),6)+Table1[[#This Row],[Rand]]</f>
        <v>3.0100007631684571</v>
      </c>
      <c r="F25" s="58">
        <f>_xlfn.IFNA(IF(Table1[[#This Row],[2015 Growth % Blue]]="#N/A",0,Table1[[#This Row],[2015 Growth % Blue]]),0)</f>
        <v>3.0100007631684571</v>
      </c>
      <c r="G25" s="23" t="e">
        <f>IF(OR(Table68[[#This Row],[2015 Revenue]]&lt;Chart_Data!$U$4,Table68[[#This Row],[2015 Expenses]]&gt;Chart_Data!$U$3),Table68[[#This Row],[Name]],#N/A)</f>
        <v>#N/A</v>
      </c>
      <c r="H25" s="23" t="e">
        <f>INDEX(Table68[#All],MATCH(Chart_Data!G25,Table68[[#All],[Name]],0),3)</f>
        <v>#N/A</v>
      </c>
      <c r="I25" s="23" t="e">
        <f>INDEX(Table68[#All],MATCH(Chart_Data!G25,Table68[[#All],[Name]],0),4)</f>
        <v>#N/A</v>
      </c>
      <c r="J25" s="46" t="e">
        <f>INDEX(Table68[#All],MATCH(Chart_Data!G25,Table68[[#All],[Name]],0),6)</f>
        <v>#N/A</v>
      </c>
      <c r="K25" s="59">
        <v>7.631684574321491E-7</v>
      </c>
      <c r="M25" s="42">
        <f t="shared" si="0"/>
        <v>24</v>
      </c>
      <c r="N25" s="42">
        <f>IF(M25&gt;Chart_Data!$U$5,0,ROW(M26)-ROW($M$2))</f>
        <v>24</v>
      </c>
      <c r="O25" s="61">
        <f>IFERROR(LARGE(Table1[2015 Growth % Red],N25),#N/A)</f>
        <v>5.5900006001318783</v>
      </c>
      <c r="P25" s="55">
        <f>INDEX(Table1[[#All],[Name Blue]:[2015 Growth % Red]],MATCH(O25,Table1[[#All],[2015 Growth % Red]],0),2)</f>
        <v>9467050.5899999999</v>
      </c>
      <c r="Q25" s="55">
        <f>INDEX(Table1[[#All],[Name Blue]:[2015 Growth % Red]],MATCH(O25,Table1[[#All],[2015 Growth % Red]],0),3)</f>
        <v>3281019.2</v>
      </c>
      <c r="R25" s="55" t="str">
        <f>INDEX(Table1[[#All],[Name Blue]:[2015 Growth % Blue]],MATCH(Table3[[#This Row],[Top 10 Growth % ]],Table1[[#All],[2015 Growth % Blue]],0),1)</f>
        <v>Snugglyundertaker</v>
      </c>
    </row>
    <row r="26" spans="1:22" x14ac:dyDescent="0.15">
      <c r="A26" s="42">
        <v>25</v>
      </c>
      <c r="B26" s="23" t="e">
        <f>IF(AND(Table68[[#This Row],[2015 Revenue]]&gt;=Chart_Data!$U$4,Table68[[#This Row],[2015 Expenses]]&lt;=Chart_Data!$U$3),Table68[[#This Row],[Name]],#N/A)</f>
        <v>#N/A</v>
      </c>
      <c r="C26" s="23" t="e">
        <f>INDEX(Table68[#All],MATCH(Chart_Data!B26,Table68[[#All],[Name]],0),3)</f>
        <v>#N/A</v>
      </c>
      <c r="D26" s="23" t="e">
        <f>INDEX(Table68[#All],MATCH(Chart_Data!B26,Table68[[#All],[Name]],0),4)</f>
        <v>#N/A</v>
      </c>
      <c r="E26" s="60" t="e">
        <f>INDEX(Table68[#All],MATCH(Chart_Data!B26,Table68[[#All],[Name]],0),6)+Table1[[#This Row],[Rand]]</f>
        <v>#N/A</v>
      </c>
      <c r="F26" s="58">
        <f>_xlfn.IFNA(IF(Table1[[#This Row],[2015 Growth % Blue]]="#N/A",0,Table1[[#This Row],[2015 Growth % Blue]]),0)</f>
        <v>0</v>
      </c>
      <c r="G26" s="23" t="str">
        <f>IF(OR(Table68[[#This Row],[2015 Revenue]]&lt;Chart_Data!$U$4,Table68[[#This Row],[2015 Expenses]]&gt;Chart_Data!$U$3),Table68[[#This Row],[Name]],#N/A)</f>
        <v>Mattouch</v>
      </c>
      <c r="H26" s="23">
        <f>INDEX(Table68[#All],MATCH(Chart_Data!G26,Table68[[#All],[Name]],0),3)</f>
        <v>9026933.5099999998</v>
      </c>
      <c r="I26" s="23">
        <f>INDEX(Table68[#All],MATCH(Chart_Data!G26,Table68[[#All],[Name]],0),4)</f>
        <v>7429377.0099999998</v>
      </c>
      <c r="J26" s="46">
        <f>INDEX(Table68[#All],MATCH(Chart_Data!G26,Table68[[#All],[Name]],0),6)</f>
        <v>5.17</v>
      </c>
      <c r="K26" s="59">
        <v>5.0030287567106307E-7</v>
      </c>
      <c r="M26" s="42">
        <f t="shared" si="0"/>
        <v>25</v>
      </c>
      <c r="N26" s="42">
        <f>IF(M26&gt;Chart_Data!$U$5,0,ROW(M27)-ROW($M$2))</f>
        <v>25</v>
      </c>
      <c r="O26" s="61">
        <f>IFERROR(LARGE(Table1[2015 Growth % Red],N26),#N/A)</f>
        <v>5.5800005793078453</v>
      </c>
      <c r="P26" s="55">
        <f>INDEX(Table1[[#All],[Name Blue]:[2015 Growth % Red]],MATCH(O26,Table1[[#All],[2015 Growth % Red]],0),2)</f>
        <v>10240157.699999999</v>
      </c>
      <c r="Q26" s="55">
        <f>INDEX(Table1[[#All],[Name Blue]:[2015 Growth % Red]],MATCH(O26,Table1[[#All],[2015 Growth % Red]],0),3)</f>
        <v>1367678.29</v>
      </c>
      <c r="R26" s="55" t="str">
        <f>INDEX(Table1[[#All],[Name Blue]:[2015 Growth % Blue]],MATCH(Table3[[#This Row],[Top 10 Growth % ]],Table1[[#All],[2015 Growth % Blue]],0),1)</f>
        <v>Drilllane</v>
      </c>
    </row>
    <row r="27" spans="1:22" x14ac:dyDescent="0.15">
      <c r="A27" s="42">
        <v>26</v>
      </c>
      <c r="B27" s="23" t="str">
        <f>IF(AND(Table68[[#This Row],[2015 Revenue]]&gt;=Chart_Data!$U$4,Table68[[#This Row],[2015 Expenses]]&lt;=Chart_Data!$U$3),Table68[[#This Row],[Name]],#N/A)</f>
        <v>Physgreen</v>
      </c>
      <c r="C27" s="23">
        <f>INDEX(Table68[#All],MATCH(Chart_Data!B27,Table68[[#All],[Name]],0),3)</f>
        <v>10376896.73</v>
      </c>
      <c r="D27" s="23">
        <f>INDEX(Table68[#All],MATCH(Chart_Data!B27,Table68[[#All],[Name]],0),4)</f>
        <v>2724847.36</v>
      </c>
      <c r="E27" s="60">
        <f>INDEX(Table68[#All],MATCH(Chart_Data!B27,Table68[[#All],[Name]],0),6)+Table1[[#This Row],[Rand]]</f>
        <v>4.7000001918033396</v>
      </c>
      <c r="F27" s="58">
        <f>_xlfn.IFNA(IF(Table1[[#This Row],[2015 Growth % Blue]]="#N/A",0,Table1[[#This Row],[2015 Growth % Blue]]),0)</f>
        <v>4.7000001918033396</v>
      </c>
      <c r="G27" s="23" t="e">
        <f>IF(OR(Table68[[#This Row],[2015 Revenue]]&lt;Chart_Data!$U$4,Table68[[#This Row],[2015 Expenses]]&gt;Chart_Data!$U$3),Table68[[#This Row],[Name]],#N/A)</f>
        <v>#N/A</v>
      </c>
      <c r="H27" s="23" t="e">
        <f>INDEX(Table68[#All],MATCH(Chart_Data!G27,Table68[[#All],[Name]],0),3)</f>
        <v>#N/A</v>
      </c>
      <c r="I27" s="23" t="e">
        <f>INDEX(Table68[#All],MATCH(Chart_Data!G27,Table68[[#All],[Name]],0),4)</f>
        <v>#N/A</v>
      </c>
      <c r="J27" s="46" t="e">
        <f>INDEX(Table68[#All],MATCH(Chart_Data!G27,Table68[[#All],[Name]],0),6)</f>
        <v>#N/A</v>
      </c>
      <c r="K27" s="59">
        <v>1.9180333950711436E-7</v>
      </c>
      <c r="M27" s="42">
        <f t="shared" si="0"/>
        <v>26</v>
      </c>
      <c r="N27" s="42">
        <f>IF(M27&gt;Chart_Data!$U$5,0,ROW(M28)-ROW($M$2))</f>
        <v>26</v>
      </c>
      <c r="O27" s="61">
        <f>IFERROR(LARGE(Table1[2015 Growth % Red],N27),#N/A)</f>
        <v>5.5700004194510857</v>
      </c>
      <c r="P27" s="55">
        <f>INDEX(Table1[[#All],[Name Blue]:[2015 Growth % Red]],MATCH(O27,Table1[[#All],[2015 Growth % Red]],0),2)</f>
        <v>9024010.1099999994</v>
      </c>
      <c r="Q27" s="55">
        <f>INDEX(Table1[[#All],[Name Blue]:[2015 Growth % Red]],MATCH(O27,Table1[[#All],[2015 Growth % Red]],0),3)</f>
        <v>3101951.55</v>
      </c>
      <c r="R27" s="55" t="str">
        <f>INDEX(Table1[[#All],[Name Blue]:[2015 Growth % Blue]],MATCH(Table3[[#This Row],[Top 10 Growth % ]],Table1[[#All],[2015 Growth % Blue]],0),1)</f>
        <v>Rezumfind</v>
      </c>
    </row>
    <row r="28" spans="1:22" x14ac:dyDescent="0.15">
      <c r="A28" s="42">
        <v>27</v>
      </c>
      <c r="B28" s="23" t="str">
        <f>IF(AND(Table68[[#This Row],[2015 Revenue]]&gt;=Chart_Data!$U$4,Table68[[#This Row],[2015 Expenses]]&lt;=Chart_Data!$U$3),Table68[[#This Row],[Name]],#N/A)</f>
        <v>Cantonlux</v>
      </c>
      <c r="C28" s="23">
        <f>INDEX(Table68[#All],MATCH(Chart_Data!B28,Table68[[#All],[Name]],0),3)</f>
        <v>9922154.7899999991</v>
      </c>
      <c r="D28" s="23">
        <f>INDEX(Table68[#All],MATCH(Chart_Data!B28,Table68[[#All],[Name]],0),4)</f>
        <v>1888735.19</v>
      </c>
      <c r="E28" s="60">
        <f>INDEX(Table68[#All],MATCH(Chart_Data!B28,Table68[[#All],[Name]],0),6)+Table1[[#This Row],[Rand]]</f>
        <v>4.1900005953883106</v>
      </c>
      <c r="F28" s="58">
        <f>_xlfn.IFNA(IF(Table1[[#This Row],[2015 Growth % Blue]]="#N/A",0,Table1[[#This Row],[2015 Growth % Blue]]),0)</f>
        <v>4.1900005953883106</v>
      </c>
      <c r="G28" s="23" t="e">
        <f>IF(OR(Table68[[#This Row],[2015 Revenue]]&lt;Chart_Data!$U$4,Table68[[#This Row],[2015 Expenses]]&gt;Chart_Data!$U$3),Table68[[#This Row],[Name]],#N/A)</f>
        <v>#N/A</v>
      </c>
      <c r="H28" s="23" t="e">
        <f>INDEX(Table68[#All],MATCH(Chart_Data!G28,Table68[[#All],[Name]],0),3)</f>
        <v>#N/A</v>
      </c>
      <c r="I28" s="23" t="e">
        <f>INDEX(Table68[#All],MATCH(Chart_Data!G28,Table68[[#All],[Name]],0),4)</f>
        <v>#N/A</v>
      </c>
      <c r="J28" s="46" t="e">
        <f>INDEX(Table68[#All],MATCH(Chart_Data!G28,Table68[[#All],[Name]],0),6)</f>
        <v>#N/A</v>
      </c>
      <c r="K28" s="59">
        <v>5.9538830983623264E-7</v>
      </c>
      <c r="M28" s="42">
        <f t="shared" si="0"/>
        <v>27</v>
      </c>
      <c r="N28" s="42">
        <f>IF(M28&gt;Chart_Data!$U$5,0,ROW(M29)-ROW($M$2))</f>
        <v>0</v>
      </c>
      <c r="O28" s="61" t="e">
        <f>IFERROR(LARGE(Table1[2015 Growth % Red],N28),#N/A)</f>
        <v>#N/A</v>
      </c>
      <c r="P28" s="55" t="e">
        <f>INDEX(Table1[[#All],[Name Blue]:[2015 Growth % Red]],MATCH(O28,Table1[[#All],[2015 Growth % Red]],0),2)</f>
        <v>#N/A</v>
      </c>
      <c r="Q28" s="55" t="e">
        <f>INDEX(Table1[[#All],[Name Blue]:[2015 Growth % Red]],MATCH(O28,Table1[[#All],[2015 Growth % Red]],0),3)</f>
        <v>#N/A</v>
      </c>
      <c r="R28" s="55" t="e">
        <f>INDEX(Table1[[#All],[Name Blue]:[2015 Growth % Blue]],MATCH(Table3[[#This Row],[Top 10 Growth % ]],Table1[[#All],[2015 Growth % Blue]],0),1)</f>
        <v>#N/A</v>
      </c>
    </row>
    <row r="29" spans="1:22" x14ac:dyDescent="0.15">
      <c r="A29" s="42">
        <v>28</v>
      </c>
      <c r="B29" s="23" t="e">
        <f>IF(AND(Table68[[#This Row],[2015 Revenue]]&gt;=Chart_Data!$U$4,Table68[[#This Row],[2015 Expenses]]&lt;=Chart_Data!$U$3),Table68[[#This Row],[Name]],#N/A)</f>
        <v>#N/A</v>
      </c>
      <c r="C29" s="23" t="e">
        <f>INDEX(Table68[#All],MATCH(Chart_Data!B29,Table68[[#All],[Name]],0),3)</f>
        <v>#N/A</v>
      </c>
      <c r="D29" s="23" t="e">
        <f>INDEX(Table68[#All],MATCH(Chart_Data!B29,Table68[[#All],[Name]],0),4)</f>
        <v>#N/A</v>
      </c>
      <c r="E29" s="60" t="e">
        <f>INDEX(Table68[#All],MATCH(Chart_Data!B29,Table68[[#All],[Name]],0),6)+Table1[[#This Row],[Rand]]</f>
        <v>#N/A</v>
      </c>
      <c r="F29" s="58">
        <f>_xlfn.IFNA(IF(Table1[[#This Row],[2015 Growth % Blue]]="#N/A",0,Table1[[#This Row],[2015 Growth % Blue]]),0)</f>
        <v>0</v>
      </c>
      <c r="G29" s="23" t="str">
        <f>IF(OR(Table68[[#This Row],[2015 Revenue]]&lt;Chart_Data!$U$4,Table68[[#This Row],[2015 Expenses]]&gt;Chart_Data!$U$3),Table68[[#This Row],[Name]],#N/A)</f>
        <v>Techdrill</v>
      </c>
      <c r="H29" s="23">
        <f>INDEX(Table68[#All],MATCH(Chart_Data!G29,Table68[[#All],[Name]],0),3)</f>
        <v>10573989.85</v>
      </c>
      <c r="I29" s="23">
        <f>INDEX(Table68[#All],MATCH(Chart_Data!G29,Table68[[#All],[Name]],0),4)</f>
        <v>5435362.79</v>
      </c>
      <c r="J29" s="46">
        <f>INDEX(Table68[#All],MATCH(Chart_Data!G29,Table68[[#All],[Name]],0),6)</f>
        <v>4.7</v>
      </c>
      <c r="K29" s="59">
        <v>1.2600196610711611E-7</v>
      </c>
      <c r="M29" s="42">
        <f t="shared" si="0"/>
        <v>28</v>
      </c>
      <c r="N29" s="42">
        <f>IF(M29&gt;Chart_Data!$U$5,0,ROW(M30)-ROW($M$2))</f>
        <v>0</v>
      </c>
      <c r="O29" s="61" t="e">
        <f>IFERROR(LARGE(Table1[2015 Growth % Red],N29),#N/A)</f>
        <v>#N/A</v>
      </c>
      <c r="P29" s="55" t="e">
        <f>INDEX(Table1[[#All],[Name Blue]:[2015 Growth % Red]],MATCH(O29,Table1[[#All],[2015 Growth % Red]],0),2)</f>
        <v>#N/A</v>
      </c>
      <c r="Q29" s="55" t="e">
        <f>INDEX(Table1[[#All],[Name Blue]:[2015 Growth % Red]],MATCH(O29,Table1[[#All],[2015 Growth % Red]],0),3)</f>
        <v>#N/A</v>
      </c>
      <c r="R29" s="55" t="e">
        <f>INDEX(Table1[[#All],[Name Blue]:[2015 Growth % Blue]],MATCH(Table3[[#This Row],[Top 10 Growth % ]],Table1[[#All],[2015 Growth % Blue]],0),1)</f>
        <v>#N/A</v>
      </c>
    </row>
    <row r="30" spans="1:22" x14ac:dyDescent="0.15">
      <c r="A30" s="42">
        <v>29</v>
      </c>
      <c r="B30" s="23" t="e">
        <f>IF(AND(Table68[[#This Row],[2015 Revenue]]&gt;=Chart_Data!$U$4,Table68[[#This Row],[2015 Expenses]]&lt;=Chart_Data!$U$3),Table68[[#This Row],[Name]],#N/A)</f>
        <v>#N/A</v>
      </c>
      <c r="C30" s="23" t="e">
        <f>INDEX(Table68[#All],MATCH(Chart_Data!B30,Table68[[#All],[Name]],0),3)</f>
        <v>#N/A</v>
      </c>
      <c r="D30" s="23" t="e">
        <f>INDEX(Table68[#All],MATCH(Chart_Data!B30,Table68[[#All],[Name]],0),4)</f>
        <v>#N/A</v>
      </c>
      <c r="E30" s="60" t="e">
        <f>INDEX(Table68[#All],MATCH(Chart_Data!B30,Table68[[#All],[Name]],0),6)+Table1[[#This Row],[Rand]]</f>
        <v>#N/A</v>
      </c>
      <c r="F30" s="58">
        <f>_xlfn.IFNA(IF(Table1[[#This Row],[2015 Growth % Blue]]="#N/A",0,Table1[[#This Row],[2015 Growth % Blue]]),0)</f>
        <v>0</v>
      </c>
      <c r="G30" s="23" t="str">
        <f>IF(OR(Table68[[#This Row],[2015 Revenue]]&lt;Chart_Data!$U$4,Table68[[#This Row],[2015 Expenses]]&gt;Chart_Data!$U$3),Table68[[#This Row],[Name]],#N/A)</f>
        <v>Techline</v>
      </c>
      <c r="H30" s="23">
        <f>INDEX(Table68[#All],MATCH(Chart_Data!G30,Table68[[#All],[Name]],0),3)</f>
        <v>8898119.0999999996</v>
      </c>
      <c r="I30" s="23">
        <f>INDEX(Table68[#All],MATCH(Chart_Data!G30,Table68[[#All],[Name]],0),4)</f>
        <v>5470303.3399999999</v>
      </c>
      <c r="J30" s="46">
        <f>INDEX(Table68[#All],MATCH(Chart_Data!G30,Table68[[#All],[Name]],0),6)</f>
        <v>3.61</v>
      </c>
      <c r="K30" s="59">
        <v>3.1868990417887067E-7</v>
      </c>
      <c r="M30" s="42">
        <f t="shared" si="0"/>
        <v>29</v>
      </c>
      <c r="N30" s="42">
        <f>IF(M30&gt;Chart_Data!$U$5,0,ROW(M31)-ROW($M$2))</f>
        <v>0</v>
      </c>
      <c r="O30" s="61" t="e">
        <f>IFERROR(LARGE(Table1[2015 Growth % Red],N30),#N/A)</f>
        <v>#N/A</v>
      </c>
      <c r="P30" s="55" t="e">
        <f>INDEX(Table1[[#All],[Name Blue]:[2015 Growth % Red]],MATCH(O30,Table1[[#All],[2015 Growth % Red]],0),2)</f>
        <v>#N/A</v>
      </c>
      <c r="Q30" s="55" t="e">
        <f>INDEX(Table1[[#All],[Name Blue]:[2015 Growth % Red]],MATCH(O30,Table1[[#All],[2015 Growth % Red]],0),3)</f>
        <v>#N/A</v>
      </c>
      <c r="R30" s="55" t="e">
        <f>INDEX(Table1[[#All],[Name Blue]:[2015 Growth % Blue]],MATCH(Table3[[#This Row],[Top 10 Growth % ]],Table1[[#All],[2015 Growth % Blue]],0),1)</f>
        <v>#N/A</v>
      </c>
    </row>
    <row r="31" spans="1:22" x14ac:dyDescent="0.15">
      <c r="A31" s="42">
        <v>30</v>
      </c>
      <c r="B31" s="23" t="e">
        <f>IF(AND(Table68[[#This Row],[2015 Revenue]]&gt;=Chart_Data!$U$4,Table68[[#This Row],[2015 Expenses]]&lt;=Chart_Data!$U$3),Table68[[#This Row],[Name]],#N/A)</f>
        <v>#N/A</v>
      </c>
      <c r="C31" s="23" t="e">
        <f>INDEX(Table68[#All],MATCH(Chart_Data!B31,Table68[[#All],[Name]],0),3)</f>
        <v>#N/A</v>
      </c>
      <c r="D31" s="23" t="e">
        <f>INDEX(Table68[#All],MATCH(Chart_Data!B31,Table68[[#All],[Name]],0),4)</f>
        <v>#N/A</v>
      </c>
      <c r="E31" s="60" t="e">
        <f>INDEX(Table68[#All],MATCH(Chart_Data!B31,Table68[[#All],[Name]],0),6)+Table1[[#This Row],[Rand]]</f>
        <v>#N/A</v>
      </c>
      <c r="F31" s="58">
        <f>_xlfn.IFNA(IF(Table1[[#This Row],[2015 Growth % Blue]]="#N/A",0,Table1[[#This Row],[2015 Growth % Blue]]),0)</f>
        <v>0</v>
      </c>
      <c r="G31" s="23" t="str">
        <f>IF(OR(Table68[[#This Row],[2015 Revenue]]&lt;Chart_Data!$U$4,Table68[[#This Row],[2015 Expenses]]&gt;Chart_Data!$U$3),Table68[[#This Row],[Name]],#N/A)</f>
        <v>Ganzhouse</v>
      </c>
      <c r="H31" s="23">
        <f>INDEX(Table68[#All],MATCH(Chart_Data!G31,Table68[[#All],[Name]],0),3)</f>
        <v>13877422.82</v>
      </c>
      <c r="I31" s="23">
        <f>INDEX(Table68[#All],MATCH(Chart_Data!G31,Table68[[#All],[Name]],0),4)</f>
        <v>5878551.7199999997</v>
      </c>
      <c r="J31" s="46">
        <f>INDEX(Table68[#All],MATCH(Chart_Data!G31,Table68[[#All],[Name]],0),6)</f>
        <v>2.86</v>
      </c>
      <c r="K31" s="59">
        <v>6.1202443877679354E-7</v>
      </c>
      <c r="M31" s="42">
        <f t="shared" si="0"/>
        <v>30</v>
      </c>
      <c r="N31" s="42">
        <f>IF(M31&gt;Chart_Data!$U$5,0,ROW(M32)-ROW($M$2))</f>
        <v>0</v>
      </c>
      <c r="O31" s="61" t="e">
        <f>IFERROR(LARGE(Table1[2015 Growth % Red],N31),#N/A)</f>
        <v>#N/A</v>
      </c>
      <c r="P31" s="55" t="e">
        <f>INDEX(Table1[[#All],[Name Blue]:[2015 Growth % Red]],MATCH(O31,Table1[[#All],[2015 Growth % Red]],0),2)</f>
        <v>#N/A</v>
      </c>
      <c r="Q31" s="55" t="e">
        <f>INDEX(Table1[[#All],[Name Blue]:[2015 Growth % Red]],MATCH(O31,Table1[[#All],[2015 Growth % Red]],0),3)</f>
        <v>#N/A</v>
      </c>
      <c r="R31" s="55" t="e">
        <f>INDEX(Table1[[#All],[Name Blue]:[2015 Growth % Blue]],MATCH(Table3[[#This Row],[Top 10 Growth % ]],Table1[[#All],[2015 Growth % Blue]],0),1)</f>
        <v>#N/A</v>
      </c>
    </row>
    <row r="32" spans="1:22" x14ac:dyDescent="0.15">
      <c r="A32" s="42">
        <v>31</v>
      </c>
      <c r="B32" s="23" t="e">
        <f>IF(AND(Table68[[#This Row],[2015 Revenue]]&gt;=Chart_Data!$U$4,Table68[[#This Row],[2015 Expenses]]&lt;=Chart_Data!$U$3),Table68[[#This Row],[Name]],#N/A)</f>
        <v>#N/A</v>
      </c>
      <c r="C32" s="23" t="e">
        <f>INDEX(Table68[#All],MATCH(Chart_Data!B32,Table68[[#All],[Name]],0),3)</f>
        <v>#N/A</v>
      </c>
      <c r="D32" s="23" t="e">
        <f>INDEX(Table68[#All],MATCH(Chart_Data!B32,Table68[[#All],[Name]],0),4)</f>
        <v>#N/A</v>
      </c>
      <c r="E32" s="60" t="e">
        <f>INDEX(Table68[#All],MATCH(Chart_Data!B32,Table68[[#All],[Name]],0),6)+Table1[[#This Row],[Rand]]</f>
        <v>#N/A</v>
      </c>
      <c r="F32" s="58">
        <f>_xlfn.IFNA(IF(Table1[[#This Row],[2015 Growth % Blue]]="#N/A",0,Table1[[#This Row],[2015 Growth % Blue]]),0)</f>
        <v>0</v>
      </c>
      <c r="G32" s="23" t="str">
        <f>IF(OR(Table68[[#This Row],[2015 Revenue]]&lt;Chart_Data!$U$4,Table68[[#This Row],[2015 Expenses]]&gt;Chart_Data!$U$3),Table68[[#This Row],[Name]],#N/A)</f>
        <v>Cityace</v>
      </c>
      <c r="H32" s="23">
        <f>INDEX(Table68[#All],MATCH(Chart_Data!G32,Table68[[#All],[Name]],0),3)</f>
        <v>9254614.3399999999</v>
      </c>
      <c r="I32" s="23">
        <f>INDEX(Table68[#All],MATCH(Chart_Data!G32,Table68[[#All],[Name]],0),4)</f>
        <v>4249498.21</v>
      </c>
      <c r="J32" s="46">
        <f>INDEX(Table68[#All],MATCH(Chart_Data!G32,Table68[[#All],[Name]],0),6)</f>
        <v>5.91</v>
      </c>
      <c r="K32" s="59">
        <v>9.6139388092532659E-7</v>
      </c>
      <c r="M32" s="42">
        <f t="shared" si="0"/>
        <v>31</v>
      </c>
      <c r="N32" s="42">
        <f>IF(M32&gt;Chart_Data!$U$5,0,ROW(M33)-ROW($M$2))</f>
        <v>0</v>
      </c>
      <c r="O32" s="61" t="e">
        <f>IFERROR(LARGE(Table1[2015 Growth % Red],N32),#N/A)</f>
        <v>#N/A</v>
      </c>
      <c r="P32" s="55" t="e">
        <f>INDEX(Table1[[#All],[Name Blue]:[2015 Growth % Red]],MATCH(O32,Table1[[#All],[2015 Growth % Red]],0),2)</f>
        <v>#N/A</v>
      </c>
      <c r="Q32" s="55" t="e">
        <f>INDEX(Table1[[#All],[Name Blue]:[2015 Growth % Red]],MATCH(O32,Table1[[#All],[2015 Growth % Red]],0),3)</f>
        <v>#N/A</v>
      </c>
      <c r="R32" s="55" t="e">
        <f>INDEX(Table1[[#All],[Name Blue]:[2015 Growth % Blue]],MATCH(Table3[[#This Row],[Top 10 Growth % ]],Table1[[#All],[2015 Growth % Blue]],0),1)</f>
        <v>#N/A</v>
      </c>
    </row>
    <row r="33" spans="1:18" x14ac:dyDescent="0.15">
      <c r="A33" s="42">
        <v>32</v>
      </c>
      <c r="B33" s="23" t="str">
        <f>IF(AND(Table68[[#This Row],[2015 Revenue]]&gt;=Chart_Data!$U$4,Table68[[#This Row],[2015 Expenses]]&lt;=Chart_Data!$U$3),Table68[[#This Row],[Name]],#N/A)</f>
        <v>Tres-How</v>
      </c>
      <c r="C33" s="23">
        <f>INDEX(Table68[#All],MATCH(Chart_Data!B33,Table68[[#All],[Name]],0),3)</f>
        <v>7028879.6100000003</v>
      </c>
      <c r="D33" s="23">
        <f>INDEX(Table68[#All],MATCH(Chart_Data!B33,Table68[[#All],[Name]],0),4)</f>
        <v>2870972.65</v>
      </c>
      <c r="E33" s="60">
        <f>INDEX(Table68[#All],MATCH(Chart_Data!B33,Table68[[#All],[Name]],0),6)+Table1[[#This Row],[Rand]]</f>
        <v>3.560000258947619</v>
      </c>
      <c r="F33" s="58">
        <f>_xlfn.IFNA(IF(Table1[[#This Row],[2015 Growth % Blue]]="#N/A",0,Table1[[#This Row],[2015 Growth % Blue]]),0)</f>
        <v>3.560000258947619</v>
      </c>
      <c r="G33" s="23" t="e">
        <f>IF(OR(Table68[[#This Row],[2015 Revenue]]&lt;Chart_Data!$U$4,Table68[[#This Row],[2015 Expenses]]&gt;Chart_Data!$U$3),Table68[[#This Row],[Name]],#N/A)</f>
        <v>#N/A</v>
      </c>
      <c r="H33" s="23" t="e">
        <f>INDEX(Table68[#All],MATCH(Chart_Data!G33,Table68[[#All],[Name]],0),3)</f>
        <v>#N/A</v>
      </c>
      <c r="I33" s="23" t="e">
        <f>INDEX(Table68[#All],MATCH(Chart_Data!G33,Table68[[#All],[Name]],0),4)</f>
        <v>#N/A</v>
      </c>
      <c r="J33" s="46" t="e">
        <f>INDEX(Table68[#All],MATCH(Chart_Data!G33,Table68[[#All],[Name]],0),6)</f>
        <v>#N/A</v>
      </c>
      <c r="K33" s="59">
        <v>2.5894761894893124E-7</v>
      </c>
      <c r="M33" s="42">
        <f t="shared" si="0"/>
        <v>32</v>
      </c>
      <c r="N33" s="42">
        <f>IF(M33&gt;Chart_Data!$U$5,0,ROW(M34)-ROW($M$2))</f>
        <v>0</v>
      </c>
      <c r="O33" s="61" t="e">
        <f>IFERROR(LARGE(Table1[2015 Growth % Red],N33),#N/A)</f>
        <v>#N/A</v>
      </c>
      <c r="P33" s="55" t="e">
        <f>INDEX(Table1[[#All],[Name Blue]:[2015 Growth % Red]],MATCH(O33,Table1[[#All],[2015 Growth % Red]],0),2)</f>
        <v>#N/A</v>
      </c>
      <c r="Q33" s="55" t="e">
        <f>INDEX(Table1[[#All],[Name Blue]:[2015 Growth % Red]],MATCH(O33,Table1[[#All],[2015 Growth % Red]],0),3)</f>
        <v>#N/A</v>
      </c>
      <c r="R33" s="55" t="e">
        <f>INDEX(Table1[[#All],[Name Blue]:[2015 Growth % Blue]],MATCH(Table3[[#This Row],[Top 10 Growth % ]],Table1[[#All],[2015 Growth % Blue]],0),1)</f>
        <v>#N/A</v>
      </c>
    </row>
    <row r="34" spans="1:18" x14ac:dyDescent="0.15">
      <c r="A34" s="42">
        <v>33</v>
      </c>
      <c r="B34" s="23" t="e">
        <f>IF(AND(Table68[[#This Row],[2015 Revenue]]&gt;=Chart_Data!$U$4,Table68[[#This Row],[2015 Expenses]]&lt;=Chart_Data!$U$3),Table68[[#This Row],[Name]],#N/A)</f>
        <v>#N/A</v>
      </c>
      <c r="C34" s="23" t="e">
        <f>INDEX(Table68[#All],MATCH(Chart_Data!B34,Table68[[#All],[Name]],0),3)</f>
        <v>#N/A</v>
      </c>
      <c r="D34" s="23" t="e">
        <f>INDEX(Table68[#All],MATCH(Chart_Data!B34,Table68[[#All],[Name]],0),4)</f>
        <v>#N/A</v>
      </c>
      <c r="E34" s="60" t="e">
        <f>INDEX(Table68[#All],MATCH(Chart_Data!B34,Table68[[#All],[Name]],0),6)+Table1[[#This Row],[Rand]]</f>
        <v>#N/A</v>
      </c>
      <c r="F34" s="58">
        <f>_xlfn.IFNA(IF(Table1[[#This Row],[2015 Growth % Blue]]="#N/A",0,Table1[[#This Row],[2015 Growth % Blue]]),0)</f>
        <v>0</v>
      </c>
      <c r="G34" s="23" t="str">
        <f>IF(OR(Table68[[#This Row],[2015 Revenue]]&lt;Chart_Data!$U$4,Table68[[#This Row],[2015 Expenses]]&gt;Chart_Data!$U$3),Table68[[#This Row],[Name]],#N/A)</f>
        <v>Domphase</v>
      </c>
      <c r="H34" s="23">
        <f>INDEX(Table68[#All],MATCH(Chart_Data!G34,Table68[[#All],[Name]],0),3)</f>
        <v>7361115.8600000003</v>
      </c>
      <c r="I34" s="23">
        <f>INDEX(Table68[#All],MATCH(Chart_Data!G34,Table68[[#All],[Name]],0),4)</f>
        <v>4029599.52</v>
      </c>
      <c r="J34" s="46">
        <f>INDEX(Table68[#All],MATCH(Chart_Data!G34,Table68[[#All],[Name]],0),6)</f>
        <v>4.6900000000000004</v>
      </c>
      <c r="K34" s="59">
        <v>7.6411437398214536E-7</v>
      </c>
      <c r="M34" s="42">
        <f t="shared" ref="M34:M65" si="1">ROW(M35)-ROW($M$2)</f>
        <v>33</v>
      </c>
      <c r="N34" s="42">
        <f>IF(M34&gt;Chart_Data!$U$5,0,ROW(M35)-ROW($M$2))</f>
        <v>0</v>
      </c>
      <c r="O34" s="61" t="e">
        <f>IFERROR(LARGE(Table1[2015 Growth % Red],N34),#N/A)</f>
        <v>#N/A</v>
      </c>
      <c r="P34" s="55" t="e">
        <f>INDEX(Table1[[#All],[Name Blue]:[2015 Growth % Red]],MATCH(O34,Table1[[#All],[2015 Growth % Red]],0),2)</f>
        <v>#N/A</v>
      </c>
      <c r="Q34" s="55" t="e">
        <f>INDEX(Table1[[#All],[Name Blue]:[2015 Growth % Red]],MATCH(O34,Table1[[#All],[2015 Growth % Red]],0),3)</f>
        <v>#N/A</v>
      </c>
      <c r="R34" s="55" t="e">
        <f>INDEX(Table1[[#All],[Name Blue]:[2015 Growth % Blue]],MATCH(Table3[[#This Row],[Top 10 Growth % ]],Table1[[#All],[2015 Growth % Blue]],0),1)</f>
        <v>#N/A</v>
      </c>
    </row>
    <row r="35" spans="1:18" x14ac:dyDescent="0.15">
      <c r="A35" s="42">
        <v>34</v>
      </c>
      <c r="B35" s="23" t="str">
        <f>IF(AND(Table68[[#This Row],[2015 Revenue]]&gt;=Chart_Data!$U$4,Table68[[#This Row],[2015 Expenses]]&lt;=Chart_Data!$U$3),Table68[[#This Row],[Name]],#N/A)</f>
        <v>Kayelectronics</v>
      </c>
      <c r="C35" s="23">
        <f>INDEX(Table68[#All],MATCH(Chart_Data!B35,Table68[[#All],[Name]],0),3)</f>
        <v>9451942.9800000004</v>
      </c>
      <c r="D35" s="23">
        <f>INDEX(Table68[#All],MATCH(Chart_Data!B35,Table68[[#All],[Name]],0),4)</f>
        <v>1878113.23</v>
      </c>
      <c r="E35" s="60">
        <f>INDEX(Table68[#All],MATCH(Chart_Data!B35,Table68[[#All],[Name]],0),6)+Table1[[#This Row],[Rand]]</f>
        <v>3.3900005117180627</v>
      </c>
      <c r="F35" s="58">
        <f>_xlfn.IFNA(IF(Table1[[#This Row],[2015 Growth % Blue]]="#N/A",0,Table1[[#This Row],[2015 Growth % Blue]]),0)</f>
        <v>3.3900005117180627</v>
      </c>
      <c r="G35" s="23" t="e">
        <f>IF(OR(Table68[[#This Row],[2015 Revenue]]&lt;Chart_Data!$U$4,Table68[[#This Row],[2015 Expenses]]&gt;Chart_Data!$U$3),Table68[[#This Row],[Name]],#N/A)</f>
        <v>#N/A</v>
      </c>
      <c r="H35" s="23" t="e">
        <f>INDEX(Table68[#All],MATCH(Chart_Data!G35,Table68[[#All],[Name]],0),3)</f>
        <v>#N/A</v>
      </c>
      <c r="I35" s="23" t="e">
        <f>INDEX(Table68[#All],MATCH(Chart_Data!G35,Table68[[#All],[Name]],0),4)</f>
        <v>#N/A</v>
      </c>
      <c r="J35" s="46" t="e">
        <f>INDEX(Table68[#All],MATCH(Chart_Data!G35,Table68[[#All],[Name]],0),6)</f>
        <v>#N/A</v>
      </c>
      <c r="K35" s="59">
        <v>5.1171806267104215E-7</v>
      </c>
      <c r="M35" s="42">
        <f t="shared" si="1"/>
        <v>34</v>
      </c>
      <c r="N35" s="42">
        <f>IF(M35&gt;Chart_Data!$U$5,0,ROW(M36)-ROW($M$2))</f>
        <v>0</v>
      </c>
      <c r="O35" s="61" t="e">
        <f>IFERROR(LARGE(Table1[2015 Growth % Red],N35),#N/A)</f>
        <v>#N/A</v>
      </c>
      <c r="P35" s="55" t="e">
        <f>INDEX(Table1[[#All],[Name Blue]:[2015 Growth % Red]],MATCH(O35,Table1[[#All],[2015 Growth % Red]],0),2)</f>
        <v>#N/A</v>
      </c>
      <c r="Q35" s="55" t="e">
        <f>INDEX(Table1[[#All],[Name Blue]:[2015 Growth % Red]],MATCH(O35,Table1[[#All],[2015 Growth % Red]],0),3)</f>
        <v>#N/A</v>
      </c>
      <c r="R35" s="55" t="e">
        <f>INDEX(Table1[[#All],[Name Blue]:[2015 Growth % Blue]],MATCH(Table3[[#This Row],[Top 10 Growth % ]],Table1[[#All],[2015 Growth % Blue]],0),1)</f>
        <v>#N/A</v>
      </c>
    </row>
    <row r="36" spans="1:18" x14ac:dyDescent="0.15">
      <c r="A36" s="42">
        <v>35</v>
      </c>
      <c r="B36" s="23" t="e">
        <f>IF(AND(Table68[[#This Row],[2015 Revenue]]&gt;=Chart_Data!$U$4,Table68[[#This Row],[2015 Expenses]]&lt;=Chart_Data!$U$3),Table68[[#This Row],[Name]],#N/A)</f>
        <v>#N/A</v>
      </c>
      <c r="C36" s="23" t="e">
        <f>INDEX(Table68[#All],MATCH(Chart_Data!B36,Table68[[#All],[Name]],0),3)</f>
        <v>#N/A</v>
      </c>
      <c r="D36" s="23" t="e">
        <f>INDEX(Table68[#All],MATCH(Chart_Data!B36,Table68[[#All],[Name]],0),4)</f>
        <v>#N/A</v>
      </c>
      <c r="E36" s="60" t="e">
        <f>INDEX(Table68[#All],MATCH(Chart_Data!B36,Table68[[#All],[Name]],0),6)+Table1[[#This Row],[Rand]]</f>
        <v>#N/A</v>
      </c>
      <c r="F36" s="58">
        <f>_xlfn.IFNA(IF(Table1[[#This Row],[2015 Growth % Blue]]="#N/A",0,Table1[[#This Row],[2015 Growth % Blue]]),0)</f>
        <v>0</v>
      </c>
      <c r="G36" s="23" t="str">
        <f>IF(OR(Table68[[#This Row],[2015 Revenue]]&lt;Chart_Data!$U$4,Table68[[#This Row],[2015 Expenses]]&gt;Chart_Data!$U$3),Table68[[#This Row],[Name]],#N/A)</f>
        <v>Ganzlax</v>
      </c>
      <c r="H36" s="23">
        <f>INDEX(Table68[#All],MATCH(Chart_Data!G36,Table68[[#All],[Name]],0),3)</f>
        <v>9001179.9100000001</v>
      </c>
      <c r="I36" s="23">
        <f>INDEX(Table68[#All],MATCH(Chart_Data!G36,Table68[[#All],[Name]],0),4)</f>
        <v>5480069.1200000001</v>
      </c>
      <c r="J36" s="46">
        <f>INDEX(Table68[#All],MATCH(Chart_Data!G36,Table68[[#All],[Name]],0),6)</f>
        <v>4.3899999999999997</v>
      </c>
      <c r="K36" s="59">
        <v>9.4735305746841472E-7</v>
      </c>
      <c r="M36" s="42">
        <f t="shared" si="1"/>
        <v>35</v>
      </c>
      <c r="N36" s="42">
        <f>IF(M36&gt;Chart_Data!$U$5,0,ROW(M37)-ROW($M$2))</f>
        <v>0</v>
      </c>
      <c r="O36" s="61" t="e">
        <f>IFERROR(LARGE(Table1[2015 Growth % Red],N36),#N/A)</f>
        <v>#N/A</v>
      </c>
      <c r="P36" s="55" t="e">
        <f>INDEX(Table1[[#All],[Name Blue]:[2015 Growth % Red]],MATCH(O36,Table1[[#All],[2015 Growth % Red]],0),2)</f>
        <v>#N/A</v>
      </c>
      <c r="Q36" s="55" t="e">
        <f>INDEX(Table1[[#All],[Name Blue]:[2015 Growth % Red]],MATCH(O36,Table1[[#All],[2015 Growth % Red]],0),3)</f>
        <v>#N/A</v>
      </c>
      <c r="R36" s="55" t="e">
        <f>INDEX(Table1[[#All],[Name Blue]:[2015 Growth % Blue]],MATCH(Table3[[#This Row],[Top 10 Growth % ]],Table1[[#All],[2015 Growth % Blue]],0),1)</f>
        <v>#N/A</v>
      </c>
    </row>
    <row r="37" spans="1:18" x14ac:dyDescent="0.15">
      <c r="A37" s="42">
        <v>36</v>
      </c>
      <c r="B37" s="23" t="e">
        <f>IF(AND(Table68[[#This Row],[2015 Revenue]]&gt;=Chart_Data!$U$4,Table68[[#This Row],[2015 Expenses]]&lt;=Chart_Data!$U$3),Table68[[#This Row],[Name]],#N/A)</f>
        <v>#N/A</v>
      </c>
      <c r="C37" s="23" t="e">
        <f>INDEX(Table68[#All],MATCH(Chart_Data!B37,Table68[[#All],[Name]],0),3)</f>
        <v>#N/A</v>
      </c>
      <c r="D37" s="23" t="e">
        <f>INDEX(Table68[#All],MATCH(Chart_Data!B37,Table68[[#All],[Name]],0),4)</f>
        <v>#N/A</v>
      </c>
      <c r="E37" s="60" t="e">
        <f>INDEX(Table68[#All],MATCH(Chart_Data!B37,Table68[[#All],[Name]],0),6)+Table1[[#This Row],[Rand]]</f>
        <v>#N/A</v>
      </c>
      <c r="F37" s="58">
        <f>_xlfn.IFNA(IF(Table1[[#This Row],[2015 Growth % Blue]]="#N/A",0,Table1[[#This Row],[2015 Growth % Blue]]),0)</f>
        <v>0</v>
      </c>
      <c r="G37" s="23" t="str">
        <f>IF(OR(Table68[[#This Row],[2015 Revenue]]&lt;Chart_Data!$U$4,Table68[[#This Row],[2015 Expenses]]&gt;Chart_Data!$U$3),Table68[[#This Row],[Name]],#N/A)</f>
        <v>Trantraxlax</v>
      </c>
      <c r="H37" s="23">
        <f>INDEX(Table68[#All],MATCH(Chart_Data!G37,Table68[[#All],[Name]],0),3)</f>
        <v>11088335.91</v>
      </c>
      <c r="I37" s="23">
        <f>INDEX(Table68[#All],MATCH(Chart_Data!G37,Table68[[#All],[Name]],0),4)</f>
        <v>4635276.43</v>
      </c>
      <c r="J37" s="46">
        <f>INDEX(Table68[#All],MATCH(Chart_Data!G37,Table68[[#All],[Name]],0),6)</f>
        <v>4.92</v>
      </c>
      <c r="K37" s="59">
        <v>2.593939568889021E-7</v>
      </c>
      <c r="M37" s="42">
        <f t="shared" si="1"/>
        <v>36</v>
      </c>
      <c r="N37" s="42">
        <f>IF(M37&gt;Chart_Data!$U$5,0,ROW(M38)-ROW($M$2))</f>
        <v>0</v>
      </c>
      <c r="O37" s="61" t="e">
        <f>IFERROR(LARGE(Table1[2015 Growth % Red],N37),#N/A)</f>
        <v>#N/A</v>
      </c>
      <c r="P37" s="55" t="e">
        <f>INDEX(Table1[[#All],[Name Blue]:[2015 Growth % Red]],MATCH(O37,Table1[[#All],[2015 Growth % Red]],0),2)</f>
        <v>#N/A</v>
      </c>
      <c r="Q37" s="55" t="e">
        <f>INDEX(Table1[[#All],[Name Blue]:[2015 Growth % Red]],MATCH(O37,Table1[[#All],[2015 Growth % Red]],0),3)</f>
        <v>#N/A</v>
      </c>
      <c r="R37" s="55" t="e">
        <f>INDEX(Table1[[#All],[Name Blue]:[2015 Growth % Blue]],MATCH(Table3[[#This Row],[Top 10 Growth % ]],Table1[[#All],[2015 Growth % Blue]],0),1)</f>
        <v>#N/A</v>
      </c>
    </row>
    <row r="38" spans="1:18" x14ac:dyDescent="0.15">
      <c r="A38" s="42">
        <v>37</v>
      </c>
      <c r="B38" s="23" t="e">
        <f>IF(AND(Table68[[#This Row],[2015 Revenue]]&gt;=Chart_Data!$U$4,Table68[[#This Row],[2015 Expenses]]&lt;=Chart_Data!$U$3),Table68[[#This Row],[Name]],#N/A)</f>
        <v>#N/A</v>
      </c>
      <c r="C38" s="23" t="e">
        <f>INDEX(Table68[#All],MATCH(Chart_Data!B38,Table68[[#All],[Name]],0),3)</f>
        <v>#N/A</v>
      </c>
      <c r="D38" s="23" t="e">
        <f>INDEX(Table68[#All],MATCH(Chart_Data!B38,Table68[[#All],[Name]],0),4)</f>
        <v>#N/A</v>
      </c>
      <c r="E38" s="60" t="e">
        <f>INDEX(Table68[#All],MATCH(Chart_Data!B38,Table68[[#All],[Name]],0),6)+Table1[[#This Row],[Rand]]</f>
        <v>#N/A</v>
      </c>
      <c r="F38" s="58">
        <f>_xlfn.IFNA(IF(Table1[[#This Row],[2015 Growth % Blue]]="#N/A",0,Table1[[#This Row],[2015 Growth % Blue]]),0)</f>
        <v>0</v>
      </c>
      <c r="G38" s="23" t="str">
        <f>IF(OR(Table68[[#This Row],[2015 Revenue]]&lt;Chart_Data!$U$4,Table68[[#This Row],[2015 Expenses]]&gt;Chart_Data!$U$3),Table68[[#This Row],[Name]],#N/A)</f>
        <v>Silicon-Hex</v>
      </c>
      <c r="H38" s="23">
        <f>INDEX(Table68[#All],MATCH(Chart_Data!G38,Table68[[#All],[Name]],0),3)</f>
        <v>8442981.8900000006</v>
      </c>
      <c r="I38" s="23">
        <f>INDEX(Table68[#All],MATCH(Chart_Data!G38,Table68[[#All],[Name]],0),4)</f>
        <v>4760361.8600000003</v>
      </c>
      <c r="J38" s="46">
        <f>INDEX(Table68[#All],MATCH(Chart_Data!G38,Table68[[#All],[Name]],0),6)</f>
        <v>3.91</v>
      </c>
      <c r="K38" s="59">
        <v>3.8356617207450261E-7</v>
      </c>
      <c r="M38" s="42">
        <f t="shared" si="1"/>
        <v>37</v>
      </c>
      <c r="N38" s="42">
        <f>IF(M38&gt;Chart_Data!$U$5,0,ROW(M39)-ROW($M$2))</f>
        <v>0</v>
      </c>
      <c r="O38" s="61" t="e">
        <f>IFERROR(LARGE(Table1[2015 Growth % Red],N38),#N/A)</f>
        <v>#N/A</v>
      </c>
      <c r="P38" s="55" t="e">
        <f>INDEX(Table1[[#All],[Name Blue]:[2015 Growth % Red]],MATCH(O38,Table1[[#All],[2015 Growth % Red]],0),2)</f>
        <v>#N/A</v>
      </c>
      <c r="Q38" s="55" t="e">
        <f>INDEX(Table1[[#All],[Name Blue]:[2015 Growth % Red]],MATCH(O38,Table1[[#All],[2015 Growth % Red]],0),3)</f>
        <v>#N/A</v>
      </c>
      <c r="R38" s="55" t="e">
        <f>INDEX(Table1[[#All],[Name Blue]:[2015 Growth % Blue]],MATCH(Table3[[#This Row],[Top 10 Growth % ]],Table1[[#All],[2015 Growth % Blue]],0),1)</f>
        <v>#N/A</v>
      </c>
    </row>
    <row r="39" spans="1:18" x14ac:dyDescent="0.15">
      <c r="A39" s="42">
        <v>38</v>
      </c>
      <c r="B39" s="23" t="e">
        <f>IF(AND(Table68[[#This Row],[2015 Revenue]]&gt;=Chart_Data!$U$4,Table68[[#This Row],[2015 Expenses]]&lt;=Chart_Data!$U$3),Table68[[#This Row],[Name]],#N/A)</f>
        <v>#N/A</v>
      </c>
      <c r="C39" s="23" t="e">
        <f>INDEX(Table68[#All],MATCH(Chart_Data!B39,Table68[[#All],[Name]],0),3)</f>
        <v>#N/A</v>
      </c>
      <c r="D39" s="23" t="e">
        <f>INDEX(Table68[#All],MATCH(Chart_Data!B39,Table68[[#All],[Name]],0),4)</f>
        <v>#N/A</v>
      </c>
      <c r="E39" s="60" t="e">
        <f>INDEX(Table68[#All],MATCH(Chart_Data!B39,Table68[[#All],[Name]],0),6)+Table1[[#This Row],[Rand]]</f>
        <v>#N/A</v>
      </c>
      <c r="F39" s="58">
        <f>_xlfn.IFNA(IF(Table1[[#This Row],[2015 Growth % Blue]]="#N/A",0,Table1[[#This Row],[2015 Growth % Blue]]),0)</f>
        <v>0</v>
      </c>
      <c r="G39" s="23" t="str">
        <f>IF(OR(Table68[[#This Row],[2015 Revenue]]&lt;Chart_Data!$U$4,Table68[[#This Row],[2015 Expenses]]&gt;Chart_Data!$U$3),Table68[[#This Row],[Name]],#N/A)</f>
        <v>E-Zim</v>
      </c>
      <c r="H39" s="23">
        <f>INDEX(Table68[#All],MATCH(Chart_Data!G39,Table68[[#All],[Name]],0),3)</f>
        <v>8746450.9000000004</v>
      </c>
      <c r="I39" s="23">
        <f>INDEX(Table68[#All],MATCH(Chart_Data!G39,Table68[[#All],[Name]],0),4)</f>
        <v>4762319.4400000004</v>
      </c>
      <c r="J39" s="46">
        <f>INDEX(Table68[#All],MATCH(Chart_Data!G39,Table68[[#All],[Name]],0),6)</f>
        <v>2.84</v>
      </c>
      <c r="K39" s="59">
        <v>3.6385035293625169E-7</v>
      </c>
      <c r="M39" s="42">
        <f t="shared" si="1"/>
        <v>38</v>
      </c>
      <c r="N39" s="42">
        <f>IF(M39&gt;Chart_Data!$U$5,0,ROW(M40)-ROW($M$2))</f>
        <v>0</v>
      </c>
      <c r="O39" s="61" t="e">
        <f>IFERROR(LARGE(Table1[2015 Growth % Red],N39),#N/A)</f>
        <v>#N/A</v>
      </c>
      <c r="P39" s="55" t="e">
        <f>INDEX(Table1[[#All],[Name Blue]:[2015 Growth % Red]],MATCH(O39,Table1[[#All],[2015 Growth % Red]],0),2)</f>
        <v>#N/A</v>
      </c>
      <c r="Q39" s="55" t="e">
        <f>INDEX(Table1[[#All],[Name Blue]:[2015 Growth % Red]],MATCH(O39,Table1[[#All],[2015 Growth % Red]],0),3)</f>
        <v>#N/A</v>
      </c>
      <c r="R39" s="55" t="e">
        <f>INDEX(Table1[[#All],[Name Blue]:[2015 Growth % Blue]],MATCH(Table3[[#This Row],[Top 10 Growth % ]],Table1[[#All],[2015 Growth % Blue]],0),1)</f>
        <v>#N/A</v>
      </c>
    </row>
    <row r="40" spans="1:18" x14ac:dyDescent="0.15">
      <c r="A40" s="42">
        <v>39</v>
      </c>
      <c r="B40" s="23" t="e">
        <f>IF(AND(Table68[[#This Row],[2015 Revenue]]&gt;=Chart_Data!$U$4,Table68[[#This Row],[2015 Expenses]]&lt;=Chart_Data!$U$3),Table68[[#This Row],[Name]],#N/A)</f>
        <v>#N/A</v>
      </c>
      <c r="C40" s="23" t="e">
        <f>INDEX(Table68[#All],MATCH(Chart_Data!B40,Table68[[#All],[Name]],0),3)</f>
        <v>#N/A</v>
      </c>
      <c r="D40" s="23" t="e">
        <f>INDEX(Table68[#All],MATCH(Chart_Data!B40,Table68[[#All],[Name]],0),4)</f>
        <v>#N/A</v>
      </c>
      <c r="E40" s="60" t="e">
        <f>INDEX(Table68[#All],MATCH(Chart_Data!B40,Table68[[#All],[Name]],0),6)+Table1[[#This Row],[Rand]]</f>
        <v>#N/A</v>
      </c>
      <c r="F40" s="58">
        <f>_xlfn.IFNA(IF(Table1[[#This Row],[2015 Growth % Blue]]="#N/A",0,Table1[[#This Row],[2015 Growth % Blue]]),0)</f>
        <v>0</v>
      </c>
      <c r="G40" s="23" t="str">
        <f>IF(OR(Table68[[#This Row],[2015 Revenue]]&lt;Chart_Data!$U$4,Table68[[#This Row],[2015 Expenses]]&gt;Chart_Data!$U$3),Table68[[#This Row],[Name]],#N/A)</f>
        <v>Daltfase</v>
      </c>
      <c r="H40" s="23">
        <f>INDEX(Table68[#All],MATCH(Chart_Data!G40,Table68[[#All],[Name]],0),3)</f>
        <v>11410628.359999999</v>
      </c>
      <c r="I40" s="23">
        <f>INDEX(Table68[#All],MATCH(Chart_Data!G40,Table68[[#All],[Name]],0),4)</f>
        <v>6196409.0199999996</v>
      </c>
      <c r="J40" s="46">
        <f>INDEX(Table68[#All],MATCH(Chart_Data!G40,Table68[[#All],[Name]],0),6)</f>
        <v>3.75</v>
      </c>
      <c r="K40" s="59">
        <v>2.1030399894293393E-7</v>
      </c>
      <c r="M40" s="42">
        <f t="shared" si="1"/>
        <v>39</v>
      </c>
      <c r="N40" s="42">
        <f>IF(M40&gt;Chart_Data!$U$5,0,ROW(M41)-ROW($M$2))</f>
        <v>0</v>
      </c>
      <c r="O40" s="61" t="e">
        <f>IFERROR(LARGE(Table1[2015 Growth % Red],N40),#N/A)</f>
        <v>#N/A</v>
      </c>
      <c r="P40" s="55" t="e">
        <f>INDEX(Table1[[#All],[Name Blue]:[2015 Growth % Red]],MATCH(O40,Table1[[#All],[2015 Growth % Red]],0),2)</f>
        <v>#N/A</v>
      </c>
      <c r="Q40" s="55" t="e">
        <f>INDEX(Table1[[#All],[Name Blue]:[2015 Growth % Red]],MATCH(O40,Table1[[#All],[2015 Growth % Red]],0),3)</f>
        <v>#N/A</v>
      </c>
      <c r="R40" s="55" t="e">
        <f>INDEX(Table1[[#All],[Name Blue]:[2015 Growth % Blue]],MATCH(Table3[[#This Row],[Top 10 Growth % ]],Table1[[#All],[2015 Growth % Blue]],0),1)</f>
        <v>#N/A</v>
      </c>
    </row>
    <row r="41" spans="1:18" x14ac:dyDescent="0.15">
      <c r="A41" s="42">
        <v>40</v>
      </c>
      <c r="B41" s="23" t="str">
        <f>IF(AND(Table68[[#This Row],[2015 Revenue]]&gt;=Chart_Data!$U$4,Table68[[#This Row],[2015 Expenses]]&lt;=Chart_Data!$U$3),Table68[[#This Row],[Name]],#N/A)</f>
        <v>Alphalex</v>
      </c>
      <c r="C41" s="23">
        <f>INDEX(Table68[#All],MATCH(Chart_Data!B41,Table68[[#All],[Name]],0),3)</f>
        <v>9423616.5199999996</v>
      </c>
      <c r="D41" s="23">
        <f>INDEX(Table68[#All],MATCH(Chart_Data!B41,Table68[[#All],[Name]],0),4)</f>
        <v>2248331.1800000002</v>
      </c>
      <c r="E41" s="60">
        <f>INDEX(Table68[#All],MATCH(Chart_Data!B41,Table68[[#All],[Name]],0),6)+Table1[[#This Row],[Rand]]</f>
        <v>2.7800005352248847</v>
      </c>
      <c r="F41" s="58">
        <f>_xlfn.IFNA(IF(Table1[[#This Row],[2015 Growth % Blue]]="#N/A",0,Table1[[#This Row],[2015 Growth % Blue]]),0)</f>
        <v>2.7800005352248847</v>
      </c>
      <c r="G41" s="23" t="e">
        <f>IF(OR(Table68[[#This Row],[2015 Revenue]]&lt;Chart_Data!$U$4,Table68[[#This Row],[2015 Expenses]]&gt;Chart_Data!$U$3),Table68[[#This Row],[Name]],#N/A)</f>
        <v>#N/A</v>
      </c>
      <c r="H41" s="23" t="e">
        <f>INDEX(Table68[#All],MATCH(Chart_Data!G41,Table68[[#All],[Name]],0),3)</f>
        <v>#N/A</v>
      </c>
      <c r="I41" s="23" t="e">
        <f>INDEX(Table68[#All],MATCH(Chart_Data!G41,Table68[[#All],[Name]],0),4)</f>
        <v>#N/A</v>
      </c>
      <c r="J41" s="46" t="e">
        <f>INDEX(Table68[#All],MATCH(Chart_Data!G41,Table68[[#All],[Name]],0),6)</f>
        <v>#N/A</v>
      </c>
      <c r="K41" s="59">
        <v>5.3522488470107756E-7</v>
      </c>
      <c r="M41" s="42">
        <f t="shared" si="1"/>
        <v>40</v>
      </c>
      <c r="N41" s="42">
        <f>IF(M41&gt;Chart_Data!$U$5,0,ROW(M42)-ROW($M$2))</f>
        <v>0</v>
      </c>
      <c r="O41" s="61" t="e">
        <f>IFERROR(LARGE(Table1[2015 Growth % Red],N41),#N/A)</f>
        <v>#N/A</v>
      </c>
      <c r="P41" s="55" t="e">
        <f>INDEX(Table1[[#All],[Name Blue]:[2015 Growth % Red]],MATCH(O41,Table1[[#All],[2015 Growth % Red]],0),2)</f>
        <v>#N/A</v>
      </c>
      <c r="Q41" s="55" t="e">
        <f>INDEX(Table1[[#All],[Name Blue]:[2015 Growth % Red]],MATCH(O41,Table1[[#All],[2015 Growth % Red]],0),3)</f>
        <v>#N/A</v>
      </c>
      <c r="R41" s="55" t="e">
        <f>INDEX(Table1[[#All],[Name Blue]:[2015 Growth % Blue]],MATCH(Table3[[#This Row],[Top 10 Growth % ]],Table1[[#All],[2015 Growth % Blue]],0),1)</f>
        <v>#N/A</v>
      </c>
    </row>
    <row r="42" spans="1:18" x14ac:dyDescent="0.15">
      <c r="A42" s="42">
        <v>41</v>
      </c>
      <c r="B42" s="23" t="e">
        <f>IF(AND(Table68[[#This Row],[2015 Revenue]]&gt;=Chart_Data!$U$4,Table68[[#This Row],[2015 Expenses]]&lt;=Chart_Data!$U$3),Table68[[#This Row],[Name]],#N/A)</f>
        <v>#N/A</v>
      </c>
      <c r="C42" s="23" t="e">
        <f>INDEX(Table68[#All],MATCH(Chart_Data!B42,Table68[[#All],[Name]],0),3)</f>
        <v>#N/A</v>
      </c>
      <c r="D42" s="23" t="e">
        <f>INDEX(Table68[#All],MATCH(Chart_Data!B42,Table68[[#All],[Name]],0),4)</f>
        <v>#N/A</v>
      </c>
      <c r="E42" s="60" t="e">
        <f>INDEX(Table68[#All],MATCH(Chart_Data!B42,Table68[[#All],[Name]],0),6)+Table1[[#This Row],[Rand]]</f>
        <v>#N/A</v>
      </c>
      <c r="F42" s="58">
        <f>_xlfn.IFNA(IF(Table1[[#This Row],[2015 Growth % Blue]]="#N/A",0,Table1[[#This Row],[2015 Growth % Blue]]),0)</f>
        <v>0</v>
      </c>
      <c r="G42" s="23" t="str">
        <f>IF(OR(Table68[[#This Row],[2015 Revenue]]&lt;Chart_Data!$U$4,Table68[[#This Row],[2015 Expenses]]&gt;Chart_Data!$U$3),Table68[[#This Row],[Name]],#N/A)</f>
        <v>Ozerholdings</v>
      </c>
      <c r="H42" s="23">
        <f>INDEX(Table68[#All],MATCH(Chart_Data!G42,Table68[[#All],[Name]],0),3)</f>
        <v>7411035.4100000001</v>
      </c>
      <c r="I42" s="23">
        <f>INDEX(Table68[#All],MATCH(Chart_Data!G42,Table68[[#All],[Name]],0),4)</f>
        <v>5207963.99</v>
      </c>
      <c r="J42" s="46">
        <f>INDEX(Table68[#All],MATCH(Chart_Data!G42,Table68[[#All],[Name]],0),6)</f>
        <v>4.91</v>
      </c>
      <c r="K42" s="59">
        <v>2.0155540108393934E-8</v>
      </c>
      <c r="M42" s="42">
        <f t="shared" si="1"/>
        <v>41</v>
      </c>
      <c r="N42" s="42">
        <f>IF(M42&gt;Chart_Data!$U$5,0,ROW(M43)-ROW($M$2))</f>
        <v>0</v>
      </c>
      <c r="O42" s="61" t="e">
        <f>IFERROR(LARGE(Table1[2015 Growth % Red],N42),#N/A)</f>
        <v>#N/A</v>
      </c>
      <c r="P42" s="55" t="e">
        <f>INDEX(Table1[[#All],[Name Blue]:[2015 Growth % Red]],MATCH(O42,Table1[[#All],[2015 Growth % Red]],0),2)</f>
        <v>#N/A</v>
      </c>
      <c r="Q42" s="55" t="e">
        <f>INDEX(Table1[[#All],[Name Blue]:[2015 Growth % Red]],MATCH(O42,Table1[[#All],[2015 Growth % Red]],0),3)</f>
        <v>#N/A</v>
      </c>
      <c r="R42" s="55" t="e">
        <f>INDEX(Table1[[#All],[Name Blue]:[2015 Growth % Blue]],MATCH(Table3[[#This Row],[Top 10 Growth % ]],Table1[[#All],[2015 Growth % Blue]],0),1)</f>
        <v>#N/A</v>
      </c>
    </row>
    <row r="43" spans="1:18" x14ac:dyDescent="0.15">
      <c r="A43" s="42">
        <v>42</v>
      </c>
      <c r="B43" s="23" t="e">
        <f>IF(AND(Table68[[#This Row],[2015 Revenue]]&gt;=Chart_Data!$U$4,Table68[[#This Row],[2015 Expenses]]&lt;=Chart_Data!$U$3),Table68[[#This Row],[Name]],#N/A)</f>
        <v>#N/A</v>
      </c>
      <c r="C43" s="23" t="e">
        <f>INDEX(Table68[#All],MATCH(Chart_Data!B43,Table68[[#All],[Name]],0),3)</f>
        <v>#N/A</v>
      </c>
      <c r="D43" s="23" t="e">
        <f>INDEX(Table68[#All],MATCH(Chart_Data!B43,Table68[[#All],[Name]],0),4)</f>
        <v>#N/A</v>
      </c>
      <c r="E43" s="60" t="e">
        <f>INDEX(Table68[#All],MATCH(Chart_Data!B43,Table68[[#All],[Name]],0),6)+Table1[[#This Row],[Rand]]</f>
        <v>#N/A</v>
      </c>
      <c r="F43" s="58">
        <f>_xlfn.IFNA(IF(Table1[[#This Row],[2015 Growth % Blue]]="#N/A",0,Table1[[#This Row],[2015 Growth % Blue]]),0)</f>
        <v>0</v>
      </c>
      <c r="G43" s="23" t="str">
        <f>IF(OR(Table68[[#This Row],[2015 Revenue]]&lt;Chart_Data!$U$4,Table68[[#This Row],[2015 Expenses]]&gt;Chart_Data!$U$3),Table68[[#This Row],[Name]],#N/A)</f>
        <v>Subflex</v>
      </c>
      <c r="H43" s="23">
        <f>INDEX(Table68[#All],MATCH(Chart_Data!G43,Table68[[#All],[Name]],0),3)</f>
        <v>11205062.880000001</v>
      </c>
      <c r="I43" s="23">
        <f>INDEX(Table68[#All],MATCH(Chart_Data!G43,Table68[[#All],[Name]],0),4)</f>
        <v>4368200.09</v>
      </c>
      <c r="J43" s="46">
        <f>INDEX(Table68[#All],MATCH(Chart_Data!G43,Table68[[#All],[Name]],0),6)</f>
        <v>4.2</v>
      </c>
      <c r="K43" s="59">
        <v>8.0999382213786468E-7</v>
      </c>
      <c r="M43" s="42">
        <f t="shared" si="1"/>
        <v>42</v>
      </c>
      <c r="N43" s="42">
        <f>IF(M43&gt;Chart_Data!$U$5,0,ROW(M44)-ROW($M$2))</f>
        <v>0</v>
      </c>
      <c r="O43" s="61" t="e">
        <f>IFERROR(LARGE(Table1[2015 Growth % Red],N43),#N/A)</f>
        <v>#N/A</v>
      </c>
      <c r="P43" s="55" t="e">
        <f>INDEX(Table1[[#All],[Name Blue]:[2015 Growth % Red]],MATCH(O43,Table1[[#All],[2015 Growth % Red]],0),2)</f>
        <v>#N/A</v>
      </c>
      <c r="Q43" s="55" t="e">
        <f>INDEX(Table1[[#All],[Name Blue]:[2015 Growth % Red]],MATCH(O43,Table1[[#All],[2015 Growth % Red]],0),3)</f>
        <v>#N/A</v>
      </c>
      <c r="R43" s="55" t="e">
        <f>INDEX(Table1[[#All],[Name Blue]:[2015 Growth % Blue]],MATCH(Table3[[#This Row],[Top 10 Growth % ]],Table1[[#All],[2015 Growth % Blue]],0),1)</f>
        <v>#N/A</v>
      </c>
    </row>
    <row r="44" spans="1:18" x14ac:dyDescent="0.15">
      <c r="A44" s="42">
        <v>43</v>
      </c>
      <c r="B44" s="23" t="e">
        <f>IF(AND(Table68[[#This Row],[2015 Revenue]]&gt;=Chart_Data!$U$4,Table68[[#This Row],[2015 Expenses]]&lt;=Chart_Data!$U$3),Table68[[#This Row],[Name]],#N/A)</f>
        <v>#N/A</v>
      </c>
      <c r="C44" s="23" t="e">
        <f>INDEX(Table68[#All],MATCH(Chart_Data!B44,Table68[[#All],[Name]],0),3)</f>
        <v>#N/A</v>
      </c>
      <c r="D44" s="23" t="e">
        <f>INDEX(Table68[#All],MATCH(Chart_Data!B44,Table68[[#All],[Name]],0),4)</f>
        <v>#N/A</v>
      </c>
      <c r="E44" s="60" t="e">
        <f>INDEX(Table68[#All],MATCH(Chart_Data!B44,Table68[[#All],[Name]],0),6)+Table1[[#This Row],[Rand]]</f>
        <v>#N/A</v>
      </c>
      <c r="F44" s="58">
        <f>_xlfn.IFNA(IF(Table1[[#This Row],[2015 Growth % Blue]]="#N/A",0,Table1[[#This Row],[2015 Growth % Blue]]),0)</f>
        <v>0</v>
      </c>
      <c r="G44" s="23" t="str">
        <f>IF(OR(Table68[[#This Row],[2015 Revenue]]&lt;Chart_Data!$U$4,Table68[[#This Row],[2015 Expenses]]&gt;Chart_Data!$U$3),Table68[[#This Row],[Name]],#N/A)</f>
        <v>Hotlane</v>
      </c>
      <c r="H44" s="23">
        <f>INDEX(Table68[#All],MATCH(Chart_Data!G44,Table68[[#All],[Name]],0),3)</f>
        <v>7978332.2000000002</v>
      </c>
      <c r="I44" s="23">
        <f>INDEX(Table68[#All],MATCH(Chart_Data!G44,Table68[[#All],[Name]],0),4)</f>
        <v>4686573.62</v>
      </c>
      <c r="J44" s="46">
        <f>INDEX(Table68[#All],MATCH(Chart_Data!G44,Table68[[#All],[Name]],0),6)</f>
        <v>3.07</v>
      </c>
      <c r="K44" s="59">
        <v>4.7328327260203065E-7</v>
      </c>
      <c r="M44" s="42">
        <f t="shared" si="1"/>
        <v>43</v>
      </c>
      <c r="N44" s="42">
        <f>IF(M44&gt;Chart_Data!$U$5,0,ROW(M45)-ROW($M$2))</f>
        <v>0</v>
      </c>
      <c r="O44" s="61" t="e">
        <f>IFERROR(LARGE(Table1[2015 Growth % Red],N44),#N/A)</f>
        <v>#N/A</v>
      </c>
      <c r="P44" s="55" t="e">
        <f>INDEX(Table1[[#All],[Name Blue]:[2015 Growth % Red]],MATCH(O44,Table1[[#All],[2015 Growth % Red]],0),2)</f>
        <v>#N/A</v>
      </c>
      <c r="Q44" s="55" t="e">
        <f>INDEX(Table1[[#All],[Name Blue]:[2015 Growth % Red]],MATCH(O44,Table1[[#All],[2015 Growth % Red]],0),3)</f>
        <v>#N/A</v>
      </c>
      <c r="R44" s="55" t="e">
        <f>INDEX(Table1[[#All],[Name Blue]:[2015 Growth % Blue]],MATCH(Table3[[#This Row],[Top 10 Growth % ]],Table1[[#All],[2015 Growth % Blue]],0),1)</f>
        <v>#N/A</v>
      </c>
    </row>
    <row r="45" spans="1:18" x14ac:dyDescent="0.15">
      <c r="A45" s="42">
        <v>44</v>
      </c>
      <c r="B45" s="23" t="str">
        <f>IF(AND(Table68[[#This Row],[2015 Revenue]]&gt;=Chart_Data!$U$4,Table68[[#This Row],[2015 Expenses]]&lt;=Chart_Data!$U$3),Table68[[#This Row],[Name]],#N/A)</f>
        <v>Salttrans</v>
      </c>
      <c r="C45" s="23">
        <f>INDEX(Table68[#All],MATCH(Chart_Data!B45,Table68[[#All],[Name]],0),3)</f>
        <v>7346281.0099999998</v>
      </c>
      <c r="D45" s="23">
        <f>INDEX(Table68[#All],MATCH(Chart_Data!B45,Table68[[#All],[Name]],0),4)</f>
        <v>3298689.94</v>
      </c>
      <c r="E45" s="60">
        <f>INDEX(Table68[#All],MATCH(Chart_Data!B45,Table68[[#All],[Name]],0),6)+Table1[[#This Row],[Rand]]</f>
        <v>7.080000925591265</v>
      </c>
      <c r="F45" s="58">
        <f>_xlfn.IFNA(IF(Table1[[#This Row],[2015 Growth % Blue]]="#N/A",0,Table1[[#This Row],[2015 Growth % Blue]]),0)</f>
        <v>7.080000925591265</v>
      </c>
      <c r="G45" s="23" t="e">
        <f>IF(OR(Table68[[#This Row],[2015 Revenue]]&lt;Chart_Data!$U$4,Table68[[#This Row],[2015 Expenses]]&gt;Chart_Data!$U$3),Table68[[#This Row],[Name]],#N/A)</f>
        <v>#N/A</v>
      </c>
      <c r="H45" s="23" t="e">
        <f>INDEX(Table68[#All],MATCH(Chart_Data!G45,Table68[[#All],[Name]],0),3)</f>
        <v>#N/A</v>
      </c>
      <c r="I45" s="23" t="e">
        <f>INDEX(Table68[#All],MATCH(Chart_Data!G45,Table68[[#All],[Name]],0),4)</f>
        <v>#N/A</v>
      </c>
      <c r="J45" s="46" t="e">
        <f>INDEX(Table68[#All],MATCH(Chart_Data!G45,Table68[[#All],[Name]],0),6)</f>
        <v>#N/A</v>
      </c>
      <c r="K45" s="59">
        <v>9.2559126539948546E-7</v>
      </c>
      <c r="M45" s="42">
        <f t="shared" si="1"/>
        <v>44</v>
      </c>
      <c r="N45" s="42">
        <f>IF(M45&gt;Chart_Data!$U$5,0,ROW(M46)-ROW($M$2))</f>
        <v>0</v>
      </c>
      <c r="O45" s="61" t="e">
        <f>IFERROR(LARGE(Table1[2015 Growth % Red],N45),#N/A)</f>
        <v>#N/A</v>
      </c>
      <c r="P45" s="55" t="e">
        <f>INDEX(Table1[[#All],[Name Blue]:[2015 Growth % Red]],MATCH(O45,Table1[[#All],[2015 Growth % Red]],0),2)</f>
        <v>#N/A</v>
      </c>
      <c r="Q45" s="55" t="e">
        <f>INDEX(Table1[[#All],[Name Blue]:[2015 Growth % Red]],MATCH(O45,Table1[[#All],[2015 Growth % Red]],0),3)</f>
        <v>#N/A</v>
      </c>
      <c r="R45" s="55" t="e">
        <f>INDEX(Table1[[#All],[Name Blue]:[2015 Growth % Blue]],MATCH(Table3[[#This Row],[Top 10 Growth % ]],Table1[[#All],[2015 Growth % Blue]],0),1)</f>
        <v>#N/A</v>
      </c>
    </row>
    <row r="46" spans="1:18" x14ac:dyDescent="0.15">
      <c r="A46" s="42">
        <v>45</v>
      </c>
      <c r="B46" s="23" t="e">
        <f>IF(AND(Table68[[#This Row],[2015 Revenue]]&gt;=Chart_Data!$U$4,Table68[[#This Row],[2015 Expenses]]&lt;=Chart_Data!$U$3),Table68[[#This Row],[Name]],#N/A)</f>
        <v>#N/A</v>
      </c>
      <c r="C46" s="23" t="e">
        <f>INDEX(Table68[#All],MATCH(Chart_Data!B46,Table68[[#All],[Name]],0),3)</f>
        <v>#N/A</v>
      </c>
      <c r="D46" s="23" t="e">
        <f>INDEX(Table68[#All],MATCH(Chart_Data!B46,Table68[[#All],[Name]],0),4)</f>
        <v>#N/A</v>
      </c>
      <c r="E46" s="60" t="e">
        <f>INDEX(Table68[#All],MATCH(Chart_Data!B46,Table68[[#All],[Name]],0),6)+Table1[[#This Row],[Rand]]</f>
        <v>#N/A</v>
      </c>
      <c r="F46" s="58">
        <f>_xlfn.IFNA(IF(Table1[[#This Row],[2015 Growth % Blue]]="#N/A",0,Table1[[#This Row],[2015 Growth % Blue]]),0)</f>
        <v>0</v>
      </c>
      <c r="G46" s="23" t="str">
        <f>IF(OR(Table68[[#This Row],[2015 Revenue]]&lt;Chart_Data!$U$4,Table68[[#This Row],[2015 Expenses]]&gt;Chart_Data!$U$3),Table68[[#This Row],[Name]],#N/A)</f>
        <v>Lathotline</v>
      </c>
      <c r="H46" s="23">
        <f>INDEX(Table68[#All],MATCH(Chart_Data!G46,Table68[[#All],[Name]],0),3)</f>
        <v>9418302.7799999993</v>
      </c>
      <c r="I46" s="23">
        <f>INDEX(Table68[#All],MATCH(Chart_Data!G46,Table68[[#All],[Name]],0),4)</f>
        <v>7567232.7000000002</v>
      </c>
      <c r="J46" s="46">
        <f>INDEX(Table68[#All],MATCH(Chart_Data!G46,Table68[[#All],[Name]],0),6)</f>
        <v>4.9400000000000004</v>
      </c>
      <c r="K46" s="59">
        <v>4.4860858079469359E-7</v>
      </c>
      <c r="M46" s="42">
        <f t="shared" si="1"/>
        <v>45</v>
      </c>
      <c r="N46" s="42">
        <f>IF(M46&gt;Chart_Data!$U$5,0,ROW(M47)-ROW($M$2))</f>
        <v>0</v>
      </c>
      <c r="O46" s="61" t="e">
        <f>IFERROR(LARGE(Table1[2015 Growth % Red],N46),#N/A)</f>
        <v>#N/A</v>
      </c>
      <c r="P46" s="55" t="e">
        <f>INDEX(Table1[[#All],[Name Blue]:[2015 Growth % Red]],MATCH(O46,Table1[[#All],[2015 Growth % Red]],0),2)</f>
        <v>#N/A</v>
      </c>
      <c r="Q46" s="55" t="e">
        <f>INDEX(Table1[[#All],[Name Blue]:[2015 Growth % Red]],MATCH(O46,Table1[[#All],[2015 Growth % Red]],0),3)</f>
        <v>#N/A</v>
      </c>
      <c r="R46" s="55" t="e">
        <f>INDEX(Table1[[#All],[Name Blue]:[2015 Growth % Blue]],MATCH(Table3[[#This Row],[Top 10 Growth % ]],Table1[[#All],[2015 Growth % Blue]],0),1)</f>
        <v>#N/A</v>
      </c>
    </row>
    <row r="47" spans="1:18" x14ac:dyDescent="0.15">
      <c r="A47" s="42">
        <v>46</v>
      </c>
      <c r="B47" s="23" t="e">
        <f>IF(AND(Table68[[#This Row],[2015 Revenue]]&gt;=Chart_Data!$U$4,Table68[[#This Row],[2015 Expenses]]&lt;=Chart_Data!$U$3),Table68[[#This Row],[Name]],#N/A)</f>
        <v>#N/A</v>
      </c>
      <c r="C47" s="23" t="e">
        <f>INDEX(Table68[#All],MATCH(Chart_Data!B47,Table68[[#All],[Name]],0),3)</f>
        <v>#N/A</v>
      </c>
      <c r="D47" s="23" t="e">
        <f>INDEX(Table68[#All],MATCH(Chart_Data!B47,Table68[[#All],[Name]],0),4)</f>
        <v>#N/A</v>
      </c>
      <c r="E47" s="60" t="e">
        <f>INDEX(Table68[#All],MATCH(Chart_Data!B47,Table68[[#All],[Name]],0),6)+Table1[[#This Row],[Rand]]</f>
        <v>#N/A</v>
      </c>
      <c r="F47" s="58">
        <f>_xlfn.IFNA(IF(Table1[[#This Row],[2015 Growth % Blue]]="#N/A",0,Table1[[#This Row],[2015 Growth % Blue]]),0)</f>
        <v>0</v>
      </c>
      <c r="G47" s="23" t="str">
        <f>IF(OR(Table68[[#This Row],[2015 Revenue]]&lt;Chart_Data!$U$4,Table68[[#This Row],[2015 Expenses]]&gt;Chart_Data!$U$3),Table68[[#This Row],[Name]],#N/A)</f>
        <v>E-Care</v>
      </c>
      <c r="H47" s="23">
        <f>INDEX(Table68[#All],MATCH(Chart_Data!G47,Table68[[#All],[Name]],0),3)</f>
        <v>8365394.1299999999</v>
      </c>
      <c r="I47" s="23">
        <f>INDEX(Table68[#All],MATCH(Chart_Data!G47,Table68[[#All],[Name]],0),4)</f>
        <v>5976072.71</v>
      </c>
      <c r="J47" s="46">
        <f>INDEX(Table68[#All],MATCH(Chart_Data!G47,Table68[[#All],[Name]],0),6)</f>
        <v>5.46</v>
      </c>
      <c r="K47" s="59">
        <v>5.8533059345582733E-7</v>
      </c>
      <c r="M47" s="42">
        <f t="shared" si="1"/>
        <v>46</v>
      </c>
      <c r="N47" s="42">
        <f>IF(M47&gt;Chart_Data!$U$5,0,ROW(M48)-ROW($M$2))</f>
        <v>0</v>
      </c>
      <c r="O47" s="61" t="e">
        <f>IFERROR(LARGE(Table1[2015 Growth % Red],N47),#N/A)</f>
        <v>#N/A</v>
      </c>
      <c r="P47" s="55" t="e">
        <f>INDEX(Table1[[#All],[Name Blue]:[2015 Growth % Red]],MATCH(O47,Table1[[#All],[2015 Growth % Red]],0),2)</f>
        <v>#N/A</v>
      </c>
      <c r="Q47" s="55" t="e">
        <f>INDEX(Table1[[#All],[Name Blue]:[2015 Growth % Red]],MATCH(O47,Table1[[#All],[2015 Growth % Red]],0),3)</f>
        <v>#N/A</v>
      </c>
      <c r="R47" s="55" t="e">
        <f>INDEX(Table1[[#All],[Name Blue]:[2015 Growth % Blue]],MATCH(Table3[[#This Row],[Top 10 Growth % ]],Table1[[#All],[2015 Growth % Blue]],0),1)</f>
        <v>#N/A</v>
      </c>
    </row>
    <row r="48" spans="1:18" x14ac:dyDescent="0.15">
      <c r="A48" s="42">
        <v>47</v>
      </c>
      <c r="B48" s="23" t="str">
        <f>IF(AND(Table68[[#This Row],[2015 Revenue]]&gt;=Chart_Data!$U$4,Table68[[#This Row],[2015 Expenses]]&lt;=Chart_Data!$U$3),Table68[[#This Row],[Name]],#N/A)</f>
        <v>Opedrill</v>
      </c>
      <c r="C48" s="23">
        <f>INDEX(Table68[#All],MATCH(Chart_Data!B48,Table68[[#All],[Name]],0),3)</f>
        <v>7789730.1100000003</v>
      </c>
      <c r="D48" s="23">
        <f>INDEX(Table68[#All],MATCH(Chart_Data!B48,Table68[[#All],[Name]],0),4)</f>
        <v>2039850.33</v>
      </c>
      <c r="E48" s="60">
        <f>INDEX(Table68[#All],MATCH(Chart_Data!B48,Table68[[#All],[Name]],0),6)+Table1[[#This Row],[Rand]]</f>
        <v>3.3200002902358974</v>
      </c>
      <c r="F48" s="58">
        <f>_xlfn.IFNA(IF(Table1[[#This Row],[2015 Growth % Blue]]="#N/A",0,Table1[[#This Row],[2015 Growth % Blue]]),0)</f>
        <v>3.3200002902358974</v>
      </c>
      <c r="G48" s="23" t="e">
        <f>IF(OR(Table68[[#This Row],[2015 Revenue]]&lt;Chart_Data!$U$4,Table68[[#This Row],[2015 Expenses]]&gt;Chart_Data!$U$3),Table68[[#This Row],[Name]],#N/A)</f>
        <v>#N/A</v>
      </c>
      <c r="H48" s="23" t="e">
        <f>INDEX(Table68[#All],MATCH(Chart_Data!G48,Table68[[#All],[Name]],0),3)</f>
        <v>#N/A</v>
      </c>
      <c r="I48" s="23" t="e">
        <f>INDEX(Table68[#All],MATCH(Chart_Data!G48,Table68[[#All],[Name]],0),4)</f>
        <v>#N/A</v>
      </c>
      <c r="J48" s="46" t="e">
        <f>INDEX(Table68[#All],MATCH(Chart_Data!G48,Table68[[#All],[Name]],0),6)</f>
        <v>#N/A</v>
      </c>
      <c r="K48" s="59">
        <v>2.9023589734278987E-7</v>
      </c>
      <c r="M48" s="42">
        <f t="shared" si="1"/>
        <v>47</v>
      </c>
      <c r="N48" s="42">
        <f>IF(M48&gt;Chart_Data!$U$5,0,ROW(M49)-ROW($M$2))</f>
        <v>0</v>
      </c>
      <c r="O48" s="61" t="e">
        <f>IFERROR(LARGE(Table1[2015 Growth % Red],N48),#N/A)</f>
        <v>#N/A</v>
      </c>
      <c r="P48" s="55" t="e">
        <f>INDEX(Table1[[#All],[Name Blue]:[2015 Growth % Red]],MATCH(O48,Table1[[#All],[2015 Growth % Red]],0),2)</f>
        <v>#N/A</v>
      </c>
      <c r="Q48" s="55" t="e">
        <f>INDEX(Table1[[#All],[Name Blue]:[2015 Growth % Red]],MATCH(O48,Table1[[#All],[2015 Growth % Red]],0),3)</f>
        <v>#N/A</v>
      </c>
      <c r="R48" s="55" t="e">
        <f>INDEX(Table1[[#All],[Name Blue]:[2015 Growth % Blue]],MATCH(Table3[[#This Row],[Top 10 Growth % ]],Table1[[#All],[2015 Growth % Blue]],0),1)</f>
        <v>#N/A</v>
      </c>
    </row>
    <row r="49" spans="1:18" x14ac:dyDescent="0.15">
      <c r="A49" s="42">
        <v>48</v>
      </c>
      <c r="B49" s="23" t="e">
        <f>IF(AND(Table68[[#This Row],[2015 Revenue]]&gt;=Chart_Data!$U$4,Table68[[#This Row],[2015 Expenses]]&lt;=Chart_Data!$U$3),Table68[[#This Row],[Name]],#N/A)</f>
        <v>#N/A</v>
      </c>
      <c r="C49" s="23" t="e">
        <f>INDEX(Table68[#All],MATCH(Chart_Data!B49,Table68[[#All],[Name]],0),3)</f>
        <v>#N/A</v>
      </c>
      <c r="D49" s="23" t="e">
        <f>INDEX(Table68[#All],MATCH(Chart_Data!B49,Table68[[#All],[Name]],0),4)</f>
        <v>#N/A</v>
      </c>
      <c r="E49" s="60" t="e">
        <f>INDEX(Table68[#All],MATCH(Chart_Data!B49,Table68[[#All],[Name]],0),6)+Table1[[#This Row],[Rand]]</f>
        <v>#N/A</v>
      </c>
      <c r="F49" s="58">
        <f>_xlfn.IFNA(IF(Table1[[#This Row],[2015 Growth % Blue]]="#N/A",0,Table1[[#This Row],[2015 Growth % Blue]]),0)</f>
        <v>0</v>
      </c>
      <c r="G49" s="23" t="str">
        <f>IF(OR(Table68[[#This Row],[2015 Revenue]]&lt;Chart_Data!$U$4,Table68[[#This Row],[2015 Expenses]]&gt;Chart_Data!$U$3),Table68[[#This Row],[Name]],#N/A)</f>
        <v>Lambam</v>
      </c>
      <c r="H49" s="23">
        <f>INDEX(Table68[#All],MATCH(Chart_Data!G49,Table68[[#All],[Name]],0),3)</f>
        <v>6950148.2000000002</v>
      </c>
      <c r="I49" s="23">
        <f>INDEX(Table68[#All],MATCH(Chart_Data!G49,Table68[[#All],[Name]],0),4)</f>
        <v>4365512.46</v>
      </c>
      <c r="J49" s="46">
        <f>INDEX(Table68[#All],MATCH(Chart_Data!G49,Table68[[#All],[Name]],0),6)</f>
        <v>4.88</v>
      </c>
      <c r="K49" s="59">
        <v>9.9131076691677491E-7</v>
      </c>
      <c r="M49" s="42">
        <f t="shared" si="1"/>
        <v>48</v>
      </c>
      <c r="N49" s="42">
        <f>IF(M49&gt;Chart_Data!$U$5,0,ROW(M50)-ROW($M$2))</f>
        <v>0</v>
      </c>
      <c r="O49" s="61" t="e">
        <f>IFERROR(LARGE(Table1[2015 Growth % Red],N49),#N/A)</f>
        <v>#N/A</v>
      </c>
      <c r="P49" s="55" t="e">
        <f>INDEX(Table1[[#All],[Name Blue]:[2015 Growth % Red]],MATCH(O49,Table1[[#All],[2015 Growth % Red]],0),2)</f>
        <v>#N/A</v>
      </c>
      <c r="Q49" s="55" t="e">
        <f>INDEX(Table1[[#All],[Name Blue]:[2015 Growth % Red]],MATCH(O49,Table1[[#All],[2015 Growth % Red]],0),3)</f>
        <v>#N/A</v>
      </c>
      <c r="R49" s="55" t="e">
        <f>INDEX(Table1[[#All],[Name Blue]:[2015 Growth % Blue]],MATCH(Table3[[#This Row],[Top 10 Growth % ]],Table1[[#All],[2015 Growth % Blue]],0),1)</f>
        <v>#N/A</v>
      </c>
    </row>
    <row r="50" spans="1:18" x14ac:dyDescent="0.15">
      <c r="A50" s="42">
        <v>49</v>
      </c>
      <c r="B50" s="23" t="e">
        <f>IF(AND(Table68[[#This Row],[2015 Revenue]]&gt;=Chart_Data!$U$4,Table68[[#This Row],[2015 Expenses]]&lt;=Chart_Data!$U$3),Table68[[#This Row],[Name]],#N/A)</f>
        <v>#N/A</v>
      </c>
      <c r="C50" s="23" t="e">
        <f>INDEX(Table68[#All],MATCH(Chart_Data!B50,Table68[[#All],[Name]],0),3)</f>
        <v>#N/A</v>
      </c>
      <c r="D50" s="23" t="e">
        <f>INDEX(Table68[#All],MATCH(Chart_Data!B50,Table68[[#All],[Name]],0),4)</f>
        <v>#N/A</v>
      </c>
      <c r="E50" s="60" t="e">
        <f>INDEX(Table68[#All],MATCH(Chart_Data!B50,Table68[[#All],[Name]],0),6)+Table1[[#This Row],[Rand]]</f>
        <v>#N/A</v>
      </c>
      <c r="F50" s="58">
        <f>_xlfn.IFNA(IF(Table1[[#This Row],[2015 Growth % Blue]]="#N/A",0,Table1[[#This Row],[2015 Growth % Blue]]),0)</f>
        <v>0</v>
      </c>
      <c r="G50" s="23" t="str">
        <f>IF(OR(Table68[[#This Row],[2015 Revenue]]&lt;Chart_Data!$U$4,Table68[[#This Row],[2015 Expenses]]&gt;Chart_Data!$U$3),Table68[[#This Row],[Name]],#N/A)</f>
        <v>Quotedax</v>
      </c>
      <c r="H50" s="23">
        <f>INDEX(Table68[#All],MATCH(Chart_Data!G50,Table68[[#All],[Name]],0),3)</f>
        <v>8984621.3100000005</v>
      </c>
      <c r="I50" s="23">
        <f>INDEX(Table68[#All],MATCH(Chart_Data!G50,Table68[[#All],[Name]],0),4)</f>
        <v>6227869.4000000004</v>
      </c>
      <c r="J50" s="46">
        <f>INDEX(Table68[#All],MATCH(Chart_Data!G50,Table68[[#All],[Name]],0),6)</f>
        <v>2.64</v>
      </c>
      <c r="K50" s="59">
        <v>3.7095925740016323E-7</v>
      </c>
      <c r="M50" s="42">
        <f t="shared" si="1"/>
        <v>49</v>
      </c>
      <c r="N50" s="42">
        <f>IF(M50&gt;Chart_Data!$U$5,0,ROW(M51)-ROW($M$2))</f>
        <v>0</v>
      </c>
      <c r="O50" s="61" t="e">
        <f>IFERROR(LARGE(Table1[2015 Growth % Red],N50),#N/A)</f>
        <v>#N/A</v>
      </c>
      <c r="P50" s="55" t="e">
        <f>INDEX(Table1[[#All],[Name Blue]:[2015 Growth % Red]],MATCH(O50,Table1[[#All],[2015 Growth % Red]],0),2)</f>
        <v>#N/A</v>
      </c>
      <c r="Q50" s="55" t="e">
        <f>INDEX(Table1[[#All],[Name Blue]:[2015 Growth % Red]],MATCH(O50,Table1[[#All],[2015 Growth % Red]],0),3)</f>
        <v>#N/A</v>
      </c>
      <c r="R50" s="55" t="e">
        <f>INDEX(Table1[[#All],[Name Blue]:[2015 Growth % Blue]],MATCH(Table3[[#This Row],[Top 10 Growth % ]],Table1[[#All],[2015 Growth % Blue]],0),1)</f>
        <v>#N/A</v>
      </c>
    </row>
    <row r="51" spans="1:18" x14ac:dyDescent="0.15">
      <c r="A51" s="42">
        <v>50</v>
      </c>
      <c r="B51" s="23" t="e">
        <f>IF(AND(Table68[[#This Row],[2015 Revenue]]&gt;=Chart_Data!$U$4,Table68[[#This Row],[2015 Expenses]]&lt;=Chart_Data!$U$3),Table68[[#This Row],[Name]],#N/A)</f>
        <v>#N/A</v>
      </c>
      <c r="C51" s="23" t="e">
        <f>INDEX(Table68[#All],MATCH(Chart_Data!B51,Table68[[#All],[Name]],0),3)</f>
        <v>#N/A</v>
      </c>
      <c r="D51" s="23" t="e">
        <f>INDEX(Table68[#All],MATCH(Chart_Data!B51,Table68[[#All],[Name]],0),4)</f>
        <v>#N/A</v>
      </c>
      <c r="E51" s="60" t="e">
        <f>INDEX(Table68[#All],MATCH(Chart_Data!B51,Table68[[#All],[Name]],0),6)+Table1[[#This Row],[Rand]]</f>
        <v>#N/A</v>
      </c>
      <c r="F51" s="58">
        <f>_xlfn.IFNA(IF(Table1[[#This Row],[2015 Growth % Blue]]="#N/A",0,Table1[[#This Row],[2015 Growth % Blue]]),0)</f>
        <v>0</v>
      </c>
      <c r="G51" s="23" t="str">
        <f>IF(OR(Table68[[#This Row],[2015 Revenue]]&lt;Chart_Data!$U$4,Table68[[#This Row],[2015 Expenses]]&gt;Chart_Data!$U$3),Table68[[#This Row],[Name]],#N/A)</f>
        <v>Cityla</v>
      </c>
      <c r="H51" s="23">
        <f>INDEX(Table68[#All],MATCH(Chart_Data!G51,Table68[[#All],[Name]],0),3)</f>
        <v>6104274.9000000004</v>
      </c>
      <c r="I51" s="23">
        <f>INDEX(Table68[#All],MATCH(Chart_Data!G51,Table68[[#All],[Name]],0),4)</f>
        <v>5135359.2300000004</v>
      </c>
      <c r="J51" s="46">
        <f>INDEX(Table68[#All],MATCH(Chart_Data!G51,Table68[[#All],[Name]],0),6)</f>
        <v>4.0599999999999996</v>
      </c>
      <c r="K51" s="59">
        <v>6.7871591395423934E-7</v>
      </c>
      <c r="M51" s="42">
        <f t="shared" si="1"/>
        <v>50</v>
      </c>
      <c r="N51" s="42">
        <f>IF(M51&gt;Chart_Data!$U$5,0,ROW(M52)-ROW($M$2))</f>
        <v>0</v>
      </c>
      <c r="O51" s="61" t="e">
        <f>IFERROR(LARGE(Table1[2015 Growth % Red],N51),#N/A)</f>
        <v>#N/A</v>
      </c>
      <c r="P51" s="55" t="e">
        <f>INDEX(Table1[[#All],[Name Blue]:[2015 Growth % Red]],MATCH(O51,Table1[[#All],[2015 Growth % Red]],0),2)</f>
        <v>#N/A</v>
      </c>
      <c r="Q51" s="55" t="e">
        <f>INDEX(Table1[[#All],[Name Blue]:[2015 Growth % Red]],MATCH(O51,Table1[[#All],[2015 Growth % Red]],0),3)</f>
        <v>#N/A</v>
      </c>
      <c r="R51" s="55" t="e">
        <f>INDEX(Table1[[#All],[Name Blue]:[2015 Growth % Blue]],MATCH(Table3[[#This Row],[Top 10 Growth % ]],Table1[[#All],[2015 Growth % Blue]],0),1)</f>
        <v>#N/A</v>
      </c>
    </row>
    <row r="52" spans="1:18" x14ac:dyDescent="0.15">
      <c r="A52" s="42">
        <v>51</v>
      </c>
      <c r="B52" s="23" t="e">
        <f>IF(AND(Table68[[#This Row],[2015 Revenue]]&gt;=Chart_Data!$U$4,Table68[[#This Row],[2015 Expenses]]&lt;=Chart_Data!$U$3),Table68[[#This Row],[Name]],#N/A)</f>
        <v>#N/A</v>
      </c>
      <c r="C52" s="23" t="e">
        <f>INDEX(Table68[#All],MATCH(Chart_Data!B52,Table68[[#All],[Name]],0),3)</f>
        <v>#N/A</v>
      </c>
      <c r="D52" s="23" t="e">
        <f>INDEX(Table68[#All],MATCH(Chart_Data!B52,Table68[[#All],[Name]],0),4)</f>
        <v>#N/A</v>
      </c>
      <c r="E52" s="60" t="e">
        <f>INDEX(Table68[#All],MATCH(Chart_Data!B52,Table68[[#All],[Name]],0),6)+Table1[[#This Row],[Rand]]</f>
        <v>#N/A</v>
      </c>
      <c r="F52" s="58">
        <f>_xlfn.IFNA(IF(Table1[[#This Row],[2015 Growth % Blue]]="#N/A",0,Table1[[#This Row],[2015 Growth % Blue]]),0)</f>
        <v>0</v>
      </c>
      <c r="G52" s="23" t="str">
        <f>IF(OR(Table68[[#This Row],[2015 Revenue]]&lt;Chart_Data!$U$4,Table68[[#This Row],[2015 Expenses]]&gt;Chart_Data!$U$3),Table68[[#This Row],[Name]],#N/A)</f>
        <v>Quotecity</v>
      </c>
      <c r="H52" s="23">
        <f>INDEX(Table68[#All],MATCH(Chart_Data!G52,Table68[[#All],[Name]],0),3)</f>
        <v>10878836.689999999</v>
      </c>
      <c r="I52" s="23">
        <f>INDEX(Table68[#All],MATCH(Chart_Data!G52,Table68[[#All],[Name]],0),4)</f>
        <v>3974483.24</v>
      </c>
      <c r="J52" s="46">
        <f>INDEX(Table68[#All],MATCH(Chart_Data!G52,Table68[[#All],[Name]],0),6)</f>
        <v>5.84</v>
      </c>
      <c r="K52" s="59">
        <v>4.330842520562157E-7</v>
      </c>
      <c r="M52" s="42">
        <f t="shared" si="1"/>
        <v>51</v>
      </c>
      <c r="N52" s="42">
        <f>IF(M52&gt;Chart_Data!$U$5,0,ROW(M53)-ROW($M$2))</f>
        <v>0</v>
      </c>
      <c r="O52" s="61" t="e">
        <f>IFERROR(LARGE(Table1[2015 Growth % Red],N52),#N/A)</f>
        <v>#N/A</v>
      </c>
      <c r="P52" s="55" t="e">
        <f>INDEX(Table1[[#All],[Name Blue]:[2015 Growth % Red]],MATCH(O52,Table1[[#All],[2015 Growth % Red]],0),2)</f>
        <v>#N/A</v>
      </c>
      <c r="Q52" s="55" t="e">
        <f>INDEX(Table1[[#All],[Name Blue]:[2015 Growth % Red]],MATCH(O52,Table1[[#All],[2015 Growth % Red]],0),3)</f>
        <v>#N/A</v>
      </c>
      <c r="R52" s="55" t="e">
        <f>INDEX(Table1[[#All],[Name Blue]:[2015 Growth % Blue]],MATCH(Table3[[#This Row],[Top 10 Growth % ]],Table1[[#All],[2015 Growth % Blue]],0),1)</f>
        <v>#N/A</v>
      </c>
    </row>
    <row r="53" spans="1:18" x14ac:dyDescent="0.15">
      <c r="A53" s="42">
        <v>52</v>
      </c>
      <c r="B53" s="23" t="e">
        <f>IF(AND(Table68[[#This Row],[2015 Revenue]]&gt;=Chart_Data!$U$4,Table68[[#This Row],[2015 Expenses]]&lt;=Chart_Data!$U$3),Table68[[#This Row],[Name]],#N/A)</f>
        <v>#N/A</v>
      </c>
      <c r="C53" s="23" t="e">
        <f>INDEX(Table68[#All],MATCH(Chart_Data!B53,Table68[[#All],[Name]],0),3)</f>
        <v>#N/A</v>
      </c>
      <c r="D53" s="23" t="e">
        <f>INDEX(Table68[#All],MATCH(Chart_Data!B53,Table68[[#All],[Name]],0),4)</f>
        <v>#N/A</v>
      </c>
      <c r="E53" s="60" t="e">
        <f>INDEX(Table68[#All],MATCH(Chart_Data!B53,Table68[[#All],[Name]],0),6)+Table1[[#This Row],[Rand]]</f>
        <v>#N/A</v>
      </c>
      <c r="F53" s="58">
        <f>_xlfn.IFNA(IF(Table1[[#This Row],[2015 Growth % Blue]]="#N/A",0,Table1[[#This Row],[2015 Growth % Blue]]),0)</f>
        <v>0</v>
      </c>
      <c r="G53" s="23" t="str">
        <f>IF(OR(Table68[[#This Row],[2015 Revenue]]&lt;Chart_Data!$U$4,Table68[[#This Row],[2015 Expenses]]&gt;Chart_Data!$U$3),Table68[[#This Row],[Name]],#N/A)</f>
        <v>Vaia-Dax</v>
      </c>
      <c r="H53" s="23">
        <f>INDEX(Table68[#All],MATCH(Chart_Data!G53,Table68[[#All],[Name]],0),3)</f>
        <v>10345434.51</v>
      </c>
      <c r="I53" s="23">
        <f>INDEX(Table68[#All],MATCH(Chart_Data!G53,Table68[[#All],[Name]],0),4)</f>
        <v>4113501.81</v>
      </c>
      <c r="J53" s="46">
        <f>INDEX(Table68[#All],MATCH(Chart_Data!G53,Table68[[#All],[Name]],0),6)</f>
        <v>2.78</v>
      </c>
      <c r="K53" s="59">
        <v>4.1347814514515944E-7</v>
      </c>
      <c r="M53" s="42">
        <f t="shared" si="1"/>
        <v>52</v>
      </c>
      <c r="N53" s="42">
        <f>IF(M53&gt;Chart_Data!$U$5,0,ROW(M54)-ROW($M$2))</f>
        <v>0</v>
      </c>
      <c r="O53" s="61" t="e">
        <f>IFERROR(LARGE(Table1[2015 Growth % Red],N53),#N/A)</f>
        <v>#N/A</v>
      </c>
      <c r="P53" s="55" t="e">
        <f>INDEX(Table1[[#All],[Name Blue]:[2015 Growth % Red]],MATCH(O53,Table1[[#All],[2015 Growth % Red]],0),2)</f>
        <v>#N/A</v>
      </c>
      <c r="Q53" s="55" t="e">
        <f>INDEX(Table1[[#All],[Name Blue]:[2015 Growth % Red]],MATCH(O53,Table1[[#All],[2015 Growth % Red]],0),3)</f>
        <v>#N/A</v>
      </c>
      <c r="R53" s="55" t="e">
        <f>INDEX(Table1[[#All],[Name Blue]:[2015 Growth % Blue]],MATCH(Table3[[#This Row],[Top 10 Growth % ]],Table1[[#All],[2015 Growth % Blue]],0),1)</f>
        <v>#N/A</v>
      </c>
    </row>
    <row r="54" spans="1:18" x14ac:dyDescent="0.15">
      <c r="A54" s="42">
        <v>53</v>
      </c>
      <c r="B54" s="23" t="e">
        <f>IF(AND(Table68[[#This Row],[2015 Revenue]]&gt;=Chart_Data!$U$4,Table68[[#This Row],[2015 Expenses]]&lt;=Chart_Data!$U$3),Table68[[#This Row],[Name]],#N/A)</f>
        <v>#N/A</v>
      </c>
      <c r="C54" s="23" t="e">
        <f>INDEX(Table68[#All],MATCH(Chart_Data!B54,Table68[[#All],[Name]],0),3)</f>
        <v>#N/A</v>
      </c>
      <c r="D54" s="23" t="e">
        <f>INDEX(Table68[#All],MATCH(Chart_Data!B54,Table68[[#All],[Name]],0),4)</f>
        <v>#N/A</v>
      </c>
      <c r="E54" s="60" t="e">
        <f>INDEX(Table68[#All],MATCH(Chart_Data!B54,Table68[[#All],[Name]],0),6)+Table1[[#This Row],[Rand]]</f>
        <v>#N/A</v>
      </c>
      <c r="F54" s="58">
        <f>_xlfn.IFNA(IF(Table1[[#This Row],[2015 Growth % Blue]]="#N/A",0,Table1[[#This Row],[2015 Growth % Blue]]),0)</f>
        <v>0</v>
      </c>
      <c r="G54" s="23" t="str">
        <f>IF(OR(Table68[[#This Row],[2015 Revenue]]&lt;Chart_Data!$U$4,Table68[[#This Row],[2015 Expenses]]&gt;Chart_Data!$U$3),Table68[[#This Row],[Name]],#N/A)</f>
        <v>Zimkeyfind</v>
      </c>
      <c r="H54" s="23">
        <f>INDEX(Table68[#All],MATCH(Chart_Data!G54,Table68[[#All],[Name]],0),3)</f>
        <v>6732003.3799999999</v>
      </c>
      <c r="I54" s="23">
        <f>INDEX(Table68[#All],MATCH(Chart_Data!G54,Table68[[#All],[Name]],0),4)</f>
        <v>7459279.2000000002</v>
      </c>
      <c r="J54" s="46">
        <f>INDEX(Table68[#All],MATCH(Chart_Data!G54,Table68[[#All],[Name]],0),6)</f>
        <v>2.5099999999999998</v>
      </c>
      <c r="K54" s="59">
        <v>7.0585562668173728E-8</v>
      </c>
      <c r="M54" s="42">
        <f t="shared" si="1"/>
        <v>53</v>
      </c>
      <c r="N54" s="42">
        <f>IF(M54&gt;Chart_Data!$U$5,0,ROW(M55)-ROW($M$2))</f>
        <v>0</v>
      </c>
      <c r="O54" s="61" t="e">
        <f>IFERROR(LARGE(Table1[2015 Growth % Red],N54),#N/A)</f>
        <v>#N/A</v>
      </c>
      <c r="P54" s="55" t="e">
        <f>INDEX(Table1[[#All],[Name Blue]:[2015 Growth % Red]],MATCH(O54,Table1[[#All],[2015 Growth % Red]],0),2)</f>
        <v>#N/A</v>
      </c>
      <c r="Q54" s="55" t="e">
        <f>INDEX(Table1[[#All],[Name Blue]:[2015 Growth % Red]],MATCH(O54,Table1[[#All],[2015 Growth % Red]],0),3)</f>
        <v>#N/A</v>
      </c>
      <c r="R54" s="55" t="e">
        <f>INDEX(Table1[[#All],[Name Blue]:[2015 Growth % Blue]],MATCH(Table3[[#This Row],[Top 10 Growth % ]],Table1[[#All],[2015 Growth % Blue]],0),1)</f>
        <v>#N/A</v>
      </c>
    </row>
    <row r="55" spans="1:18" x14ac:dyDescent="0.15">
      <c r="A55" s="42">
        <v>54</v>
      </c>
      <c r="B55" s="23" t="e">
        <f>IF(AND(Table68[[#This Row],[2015 Revenue]]&gt;=Chart_Data!$U$4,Table68[[#This Row],[2015 Expenses]]&lt;=Chart_Data!$U$3),Table68[[#This Row],[Name]],#N/A)</f>
        <v>#N/A</v>
      </c>
      <c r="C55" s="23" t="e">
        <f>INDEX(Table68[#All],MATCH(Chart_Data!B55,Table68[[#All],[Name]],0),3)</f>
        <v>#N/A</v>
      </c>
      <c r="D55" s="23" t="e">
        <f>INDEX(Table68[#All],MATCH(Chart_Data!B55,Table68[[#All],[Name]],0),4)</f>
        <v>#N/A</v>
      </c>
      <c r="E55" s="60" t="e">
        <f>INDEX(Table68[#All],MATCH(Chart_Data!B55,Table68[[#All],[Name]],0),6)+Table1[[#This Row],[Rand]]</f>
        <v>#N/A</v>
      </c>
      <c r="F55" s="58">
        <f>_xlfn.IFNA(IF(Table1[[#This Row],[2015 Growth % Blue]]="#N/A",0,Table1[[#This Row],[2015 Growth % Blue]]),0)</f>
        <v>0</v>
      </c>
      <c r="G55" s="23" t="str">
        <f>IF(OR(Table68[[#This Row],[2015 Revenue]]&lt;Chart_Data!$U$4,Table68[[#This Row],[2015 Expenses]]&gt;Chart_Data!$U$3),Table68[[#This Row],[Name]],#N/A)</f>
        <v>Quozap</v>
      </c>
      <c r="H55" s="23">
        <f>INDEX(Table68[#All],MATCH(Chart_Data!G55,Table68[[#All],[Name]],0),3)</f>
        <v>9304479.8100000005</v>
      </c>
      <c r="I55" s="23">
        <f>INDEX(Table68[#All],MATCH(Chart_Data!G55,Table68[[#All],[Name]],0),4)</f>
        <v>7019973.1200000001</v>
      </c>
      <c r="J55" s="46">
        <f>INDEX(Table68[#All],MATCH(Chart_Data!G55,Table68[[#All],[Name]],0),6)</f>
        <v>3.53</v>
      </c>
      <c r="K55" s="59">
        <v>1.9913442501588374E-7</v>
      </c>
      <c r="M55" s="42">
        <f t="shared" si="1"/>
        <v>54</v>
      </c>
      <c r="N55" s="42">
        <f>IF(M55&gt;Chart_Data!$U$5,0,ROW(M56)-ROW($M$2))</f>
        <v>0</v>
      </c>
      <c r="O55" s="61" t="e">
        <f>IFERROR(LARGE(Table1[2015 Growth % Red],N55),#N/A)</f>
        <v>#N/A</v>
      </c>
      <c r="P55" s="55" t="e">
        <f>INDEX(Table1[[#All],[Name Blue]:[2015 Growth % Red]],MATCH(O55,Table1[[#All],[2015 Growth % Red]],0),2)</f>
        <v>#N/A</v>
      </c>
      <c r="Q55" s="55" t="e">
        <f>INDEX(Table1[[#All],[Name Blue]:[2015 Growth % Red]],MATCH(O55,Table1[[#All],[2015 Growth % Red]],0),3)</f>
        <v>#N/A</v>
      </c>
      <c r="R55" s="55" t="e">
        <f>INDEX(Table1[[#All],[Name Blue]:[2015 Growth % Blue]],MATCH(Table3[[#This Row],[Top 10 Growth % ]],Table1[[#All],[2015 Growth % Blue]],0),1)</f>
        <v>#N/A</v>
      </c>
    </row>
    <row r="56" spans="1:18" x14ac:dyDescent="0.15">
      <c r="A56" s="42">
        <v>55</v>
      </c>
      <c r="B56" s="23" t="str">
        <f>IF(AND(Table68[[#This Row],[2015 Revenue]]&gt;=Chart_Data!$U$4,Table68[[#This Row],[2015 Expenses]]&lt;=Chart_Data!$U$3),Table68[[#This Row],[Name]],#N/A)</f>
        <v>Medunoway</v>
      </c>
      <c r="C56" s="23">
        <f>INDEX(Table68[#All],MATCH(Chart_Data!B56,Table68[[#All],[Name]],0),3)</f>
        <v>9849066.9800000004</v>
      </c>
      <c r="D56" s="23">
        <f>INDEX(Table68[#All],MATCH(Chart_Data!B56,Table68[[#All],[Name]],0),4)</f>
        <v>1454546.35</v>
      </c>
      <c r="E56" s="60">
        <f>INDEX(Table68[#All],MATCH(Chart_Data!B56,Table68[[#All],[Name]],0),6)+Table1[[#This Row],[Rand]]</f>
        <v>3.9000003396547172</v>
      </c>
      <c r="F56" s="58">
        <f>_xlfn.IFNA(IF(Table1[[#This Row],[2015 Growth % Blue]]="#N/A",0,Table1[[#This Row],[2015 Growth % Blue]]),0)</f>
        <v>3.9000003396547172</v>
      </c>
      <c r="G56" s="23" t="e">
        <f>IF(OR(Table68[[#This Row],[2015 Revenue]]&lt;Chart_Data!$U$4,Table68[[#This Row],[2015 Expenses]]&gt;Chart_Data!$U$3),Table68[[#This Row],[Name]],#N/A)</f>
        <v>#N/A</v>
      </c>
      <c r="H56" s="23" t="e">
        <f>INDEX(Table68[#All],MATCH(Chart_Data!G56,Table68[[#All],[Name]],0),3)</f>
        <v>#N/A</v>
      </c>
      <c r="I56" s="23" t="e">
        <f>INDEX(Table68[#All],MATCH(Chart_Data!G56,Table68[[#All],[Name]],0),4)</f>
        <v>#N/A</v>
      </c>
      <c r="J56" s="46" t="e">
        <f>INDEX(Table68[#All],MATCH(Chart_Data!G56,Table68[[#All],[Name]],0),6)</f>
        <v>#N/A</v>
      </c>
      <c r="K56" s="59">
        <v>3.3965471729963861E-7</v>
      </c>
      <c r="M56" s="42">
        <f t="shared" si="1"/>
        <v>55</v>
      </c>
      <c r="N56" s="42">
        <f>IF(M56&gt;Chart_Data!$U$5,0,ROW(M57)-ROW($M$2))</f>
        <v>0</v>
      </c>
      <c r="O56" s="61" t="e">
        <f>IFERROR(LARGE(Table1[2015 Growth % Red],N56),#N/A)</f>
        <v>#N/A</v>
      </c>
      <c r="P56" s="55" t="e">
        <f>INDEX(Table1[[#All],[Name Blue]:[2015 Growth % Red]],MATCH(O56,Table1[[#All],[2015 Growth % Red]],0),2)</f>
        <v>#N/A</v>
      </c>
      <c r="Q56" s="55" t="e">
        <f>INDEX(Table1[[#All],[Name Blue]:[2015 Growth % Red]],MATCH(O56,Table1[[#All],[2015 Growth % Red]],0),3)</f>
        <v>#N/A</v>
      </c>
      <c r="R56" s="55" t="e">
        <f>INDEX(Table1[[#All],[Name Blue]:[2015 Growth % Blue]],MATCH(Table3[[#This Row],[Top 10 Growth % ]],Table1[[#All],[2015 Growth % Blue]],0),1)</f>
        <v>#N/A</v>
      </c>
    </row>
    <row r="57" spans="1:18" x14ac:dyDescent="0.15">
      <c r="A57" s="42">
        <v>56</v>
      </c>
      <c r="B57" s="23" t="str">
        <f>IF(AND(Table68[[#This Row],[2015 Revenue]]&gt;=Chart_Data!$U$4,Table68[[#This Row],[2015 Expenses]]&lt;=Chart_Data!$U$3),Table68[[#This Row],[Name]],#N/A)</f>
        <v>Tampware</v>
      </c>
      <c r="C57" s="23">
        <f>INDEX(Table68[#All],MATCH(Chart_Data!B57,Table68[[#All],[Name]],0),3)</f>
        <v>9785981.5999999996</v>
      </c>
      <c r="D57" s="23">
        <f>INDEX(Table68[#All],MATCH(Chart_Data!B57,Table68[[#All],[Name]],0),4)</f>
        <v>2910756.2</v>
      </c>
      <c r="E57" s="60">
        <f>INDEX(Table68[#All],MATCH(Chart_Data!B57,Table68[[#All],[Name]],0),6)+Table1[[#This Row],[Rand]]</f>
        <v>4.2900004514709558</v>
      </c>
      <c r="F57" s="58">
        <f>_xlfn.IFNA(IF(Table1[[#This Row],[2015 Growth % Blue]]="#N/A",0,Table1[[#This Row],[2015 Growth % Blue]]),0)</f>
        <v>4.2900004514709558</v>
      </c>
      <c r="G57" s="23" t="e">
        <f>IF(OR(Table68[[#This Row],[2015 Revenue]]&lt;Chart_Data!$U$4,Table68[[#This Row],[2015 Expenses]]&gt;Chart_Data!$U$3),Table68[[#This Row],[Name]],#N/A)</f>
        <v>#N/A</v>
      </c>
      <c r="H57" s="23" t="e">
        <f>INDEX(Table68[#All],MATCH(Chart_Data!G57,Table68[[#All],[Name]],0),3)</f>
        <v>#N/A</v>
      </c>
      <c r="I57" s="23" t="e">
        <f>INDEX(Table68[#All],MATCH(Chart_Data!G57,Table68[[#All],[Name]],0),4)</f>
        <v>#N/A</v>
      </c>
      <c r="J57" s="46" t="e">
        <f>INDEX(Table68[#All],MATCH(Chart_Data!G57,Table68[[#All],[Name]],0),6)</f>
        <v>#N/A</v>
      </c>
      <c r="K57" s="59">
        <v>4.5147095550183672E-7</v>
      </c>
      <c r="M57" s="42">
        <f t="shared" si="1"/>
        <v>56</v>
      </c>
      <c r="N57" s="42">
        <f>IF(M57&gt;Chart_Data!$U$5,0,ROW(M58)-ROW($M$2))</f>
        <v>0</v>
      </c>
      <c r="O57" s="61" t="e">
        <f>IFERROR(LARGE(Table1[2015 Growth % Red],N57),#N/A)</f>
        <v>#N/A</v>
      </c>
      <c r="P57" s="55" t="e">
        <f>INDEX(Table1[[#All],[Name Blue]:[2015 Growth % Red]],MATCH(O57,Table1[[#All],[2015 Growth % Red]],0),2)</f>
        <v>#N/A</v>
      </c>
      <c r="Q57" s="55" t="e">
        <f>INDEX(Table1[[#All],[Name Blue]:[2015 Growth % Red]],MATCH(O57,Table1[[#All],[2015 Growth % Red]],0),3)</f>
        <v>#N/A</v>
      </c>
      <c r="R57" s="55" t="e">
        <f>INDEX(Table1[[#All],[Name Blue]:[2015 Growth % Blue]],MATCH(Table3[[#This Row],[Top 10 Growth % ]],Table1[[#All],[2015 Growth % Blue]],0),1)</f>
        <v>#N/A</v>
      </c>
    </row>
    <row r="58" spans="1:18" x14ac:dyDescent="0.15">
      <c r="A58" s="42">
        <v>57</v>
      </c>
      <c r="B58" s="23" t="e">
        <f>IF(AND(Table68[[#This Row],[2015 Revenue]]&gt;=Chart_Data!$U$4,Table68[[#This Row],[2015 Expenses]]&lt;=Chart_Data!$U$3),Table68[[#This Row],[Name]],#N/A)</f>
        <v>#N/A</v>
      </c>
      <c r="C58" s="23" t="e">
        <f>INDEX(Table68[#All],MATCH(Chart_Data!B58,Table68[[#All],[Name]],0),3)</f>
        <v>#N/A</v>
      </c>
      <c r="D58" s="23" t="e">
        <f>INDEX(Table68[#All],MATCH(Chart_Data!B58,Table68[[#All],[Name]],0),4)</f>
        <v>#N/A</v>
      </c>
      <c r="E58" s="60" t="e">
        <f>INDEX(Table68[#All],MATCH(Chart_Data!B58,Table68[[#All],[Name]],0),6)+Table1[[#This Row],[Rand]]</f>
        <v>#N/A</v>
      </c>
      <c r="F58" s="58">
        <f>_xlfn.IFNA(IF(Table1[[#This Row],[2015 Growth % Blue]]="#N/A",0,Table1[[#This Row],[2015 Growth % Blue]]),0)</f>
        <v>0</v>
      </c>
      <c r="G58" s="23" t="str">
        <f>IF(OR(Table68[[#This Row],[2015 Revenue]]&lt;Chart_Data!$U$4,Table68[[#This Row],[2015 Expenses]]&gt;Chart_Data!$U$3),Table68[[#This Row],[Name]],#N/A)</f>
        <v>Tindex</v>
      </c>
      <c r="H58" s="23">
        <f>INDEX(Table68[#All],MATCH(Chart_Data!G58,Table68[[#All],[Name]],0),3)</f>
        <v>12159972.52</v>
      </c>
      <c r="I58" s="23">
        <f>INDEX(Table68[#All],MATCH(Chart_Data!G58,Table68[[#All],[Name]],0),4)</f>
        <v>4909604.34</v>
      </c>
      <c r="J58" s="46">
        <f>INDEX(Table68[#All],MATCH(Chart_Data!G58,Table68[[#All],[Name]],0),6)</f>
        <v>4.2699999999999996</v>
      </c>
      <c r="K58" s="59">
        <v>9.834265112834995E-8</v>
      </c>
      <c r="M58" s="42">
        <f t="shared" si="1"/>
        <v>57</v>
      </c>
      <c r="N58" s="42">
        <f>IF(M58&gt;Chart_Data!$U$5,0,ROW(M59)-ROW($M$2))</f>
        <v>0</v>
      </c>
      <c r="O58" s="61" t="e">
        <f>IFERROR(LARGE(Table1[2015 Growth % Red],N58),#N/A)</f>
        <v>#N/A</v>
      </c>
      <c r="P58" s="55" t="e">
        <f>INDEX(Table1[[#All],[Name Blue]:[2015 Growth % Red]],MATCH(O58,Table1[[#All],[2015 Growth % Red]],0),2)</f>
        <v>#N/A</v>
      </c>
      <c r="Q58" s="55" t="e">
        <f>INDEX(Table1[[#All],[Name Blue]:[2015 Growth % Red]],MATCH(O58,Table1[[#All],[2015 Growth % Red]],0),3)</f>
        <v>#N/A</v>
      </c>
      <c r="R58" s="55" t="e">
        <f>INDEX(Table1[[#All],[Name Blue]:[2015 Growth % Blue]],MATCH(Table3[[#This Row],[Top 10 Growth % ]],Table1[[#All],[2015 Growth % Blue]],0),1)</f>
        <v>#N/A</v>
      </c>
    </row>
    <row r="59" spans="1:18" x14ac:dyDescent="0.15">
      <c r="A59" s="42">
        <v>58</v>
      </c>
      <c r="B59" s="23" t="e">
        <f>IF(AND(Table68[[#This Row],[2015 Revenue]]&gt;=Chart_Data!$U$4,Table68[[#This Row],[2015 Expenses]]&lt;=Chart_Data!$U$3),Table68[[#This Row],[Name]],#N/A)</f>
        <v>#N/A</v>
      </c>
      <c r="C59" s="23" t="e">
        <f>INDEX(Table68[#All],MATCH(Chart_Data!B59,Table68[[#All],[Name]],0),3)</f>
        <v>#N/A</v>
      </c>
      <c r="D59" s="23" t="e">
        <f>INDEX(Table68[#All],MATCH(Chart_Data!B59,Table68[[#All],[Name]],0),4)</f>
        <v>#N/A</v>
      </c>
      <c r="E59" s="60" t="e">
        <f>INDEX(Table68[#All],MATCH(Chart_Data!B59,Table68[[#All],[Name]],0),6)+Table1[[#This Row],[Rand]]</f>
        <v>#N/A</v>
      </c>
      <c r="F59" s="58">
        <f>_xlfn.IFNA(IF(Table1[[#This Row],[2015 Growth % Blue]]="#N/A",0,Table1[[#This Row],[2015 Growth % Blue]]),0)</f>
        <v>0</v>
      </c>
      <c r="G59" s="23" t="str">
        <f>IF(OR(Table68[[#This Row],[2015 Revenue]]&lt;Chart_Data!$U$4,Table68[[#This Row],[2015 Expenses]]&gt;Chart_Data!$U$3),Table68[[#This Row],[Name]],#N/A)</f>
        <v>Dalthow</v>
      </c>
      <c r="H59" s="23">
        <f>INDEX(Table68[#All],MATCH(Chart_Data!G59,Table68[[#All],[Name]],0),3)</f>
        <v>10800718.18</v>
      </c>
      <c r="I59" s="23">
        <f>INDEX(Table68[#All],MATCH(Chart_Data!G59,Table68[[#All],[Name]],0),4)</f>
        <v>5731820.1399999997</v>
      </c>
      <c r="J59" s="46">
        <f>INDEX(Table68[#All],MATCH(Chart_Data!G59,Table68[[#All],[Name]],0),6)</f>
        <v>4.18</v>
      </c>
      <c r="K59" s="59">
        <v>7.3795058674903597E-7</v>
      </c>
      <c r="M59" s="42">
        <f t="shared" si="1"/>
        <v>58</v>
      </c>
      <c r="N59" s="42">
        <f>IF(M59&gt;Chart_Data!$U$5,0,ROW(M60)-ROW($M$2))</f>
        <v>0</v>
      </c>
      <c r="O59" s="61" t="e">
        <f>IFERROR(LARGE(Table1[2015 Growth % Red],N59),#N/A)</f>
        <v>#N/A</v>
      </c>
      <c r="P59" s="55" t="e">
        <f>INDEX(Table1[[#All],[Name Blue]:[2015 Growth % Red]],MATCH(O59,Table1[[#All],[2015 Growth % Red]],0),2)</f>
        <v>#N/A</v>
      </c>
      <c r="Q59" s="55" t="e">
        <f>INDEX(Table1[[#All],[Name Blue]:[2015 Growth % Red]],MATCH(O59,Table1[[#All],[2015 Growth % Red]],0),3)</f>
        <v>#N/A</v>
      </c>
      <c r="R59" s="55" t="e">
        <f>INDEX(Table1[[#All],[Name Blue]:[2015 Growth % Blue]],MATCH(Table3[[#This Row],[Top 10 Growth % ]],Table1[[#All],[2015 Growth % Blue]],0),1)</f>
        <v>#N/A</v>
      </c>
    </row>
    <row r="60" spans="1:18" x14ac:dyDescent="0.15">
      <c r="A60" s="42">
        <v>59</v>
      </c>
      <c r="B60" s="23" t="e">
        <f>IF(AND(Table68[[#This Row],[2015 Revenue]]&gt;=Chart_Data!$U$4,Table68[[#This Row],[2015 Expenses]]&lt;=Chart_Data!$U$3),Table68[[#This Row],[Name]],#N/A)</f>
        <v>#N/A</v>
      </c>
      <c r="C60" s="23" t="e">
        <f>INDEX(Table68[#All],MATCH(Chart_Data!B60,Table68[[#All],[Name]],0),3)</f>
        <v>#N/A</v>
      </c>
      <c r="D60" s="23" t="e">
        <f>INDEX(Table68[#All],MATCH(Chart_Data!B60,Table68[[#All],[Name]],0),4)</f>
        <v>#N/A</v>
      </c>
      <c r="E60" s="60" t="e">
        <f>INDEX(Table68[#All],MATCH(Chart_Data!B60,Table68[[#All],[Name]],0),6)+Table1[[#This Row],[Rand]]</f>
        <v>#N/A</v>
      </c>
      <c r="F60" s="58">
        <f>_xlfn.IFNA(IF(Table1[[#This Row],[2015 Growth % Blue]]="#N/A",0,Table1[[#This Row],[2015 Growth % Blue]]),0)</f>
        <v>0</v>
      </c>
      <c r="G60" s="23" t="str">
        <f>IF(OR(Table68[[#This Row],[2015 Revenue]]&lt;Chart_Data!$U$4,Table68[[#This Row],[2015 Expenses]]&gt;Chart_Data!$U$3),Table68[[#This Row],[Name]],#N/A)</f>
        <v>Scotphase</v>
      </c>
      <c r="H60" s="23">
        <f>INDEX(Table68[#All],MATCH(Chart_Data!G60,Table68[[#All],[Name]],0),3)</f>
        <v>8069233.1100000003</v>
      </c>
      <c r="I60" s="23">
        <f>INDEX(Table68[#All],MATCH(Chart_Data!G60,Table68[[#All],[Name]],0),4)</f>
        <v>6229960.4400000004</v>
      </c>
      <c r="J60" s="46">
        <f>INDEX(Table68[#All],MATCH(Chart_Data!G60,Table68[[#All],[Name]],0),6)</f>
        <v>2.39</v>
      </c>
      <c r="K60" s="59">
        <v>1.9632108377201395E-7</v>
      </c>
      <c r="M60" s="42">
        <f t="shared" si="1"/>
        <v>59</v>
      </c>
      <c r="N60" s="42">
        <f>IF(M60&gt;Chart_Data!$U$5,0,ROW(M61)-ROW($M$2))</f>
        <v>0</v>
      </c>
      <c r="O60" s="61" t="e">
        <f>IFERROR(LARGE(Table1[2015 Growth % Red],N60),#N/A)</f>
        <v>#N/A</v>
      </c>
      <c r="P60" s="55" t="e">
        <f>INDEX(Table1[[#All],[Name Blue]:[2015 Growth % Red]],MATCH(O60,Table1[[#All],[2015 Growth % Red]],0),2)</f>
        <v>#N/A</v>
      </c>
      <c r="Q60" s="55" t="e">
        <f>INDEX(Table1[[#All],[Name Blue]:[2015 Growth % Red]],MATCH(O60,Table1[[#All],[2015 Growth % Red]],0),3)</f>
        <v>#N/A</v>
      </c>
      <c r="R60" s="55" t="e">
        <f>INDEX(Table1[[#All],[Name Blue]:[2015 Growth % Blue]],MATCH(Table3[[#This Row],[Top 10 Growth % ]],Table1[[#All],[2015 Growth % Blue]],0),1)</f>
        <v>#N/A</v>
      </c>
    </row>
    <row r="61" spans="1:18" x14ac:dyDescent="0.15">
      <c r="A61" s="42">
        <v>60</v>
      </c>
      <c r="B61" s="23" t="e">
        <f>IF(AND(Table68[[#This Row],[2015 Revenue]]&gt;=Chart_Data!$U$4,Table68[[#This Row],[2015 Expenses]]&lt;=Chart_Data!$U$3),Table68[[#This Row],[Name]],#N/A)</f>
        <v>#N/A</v>
      </c>
      <c r="C61" s="23" t="e">
        <f>INDEX(Table68[#All],MATCH(Chart_Data!B61,Table68[[#All],[Name]],0),3)</f>
        <v>#N/A</v>
      </c>
      <c r="D61" s="23" t="e">
        <f>INDEX(Table68[#All],MATCH(Chart_Data!B61,Table68[[#All],[Name]],0),4)</f>
        <v>#N/A</v>
      </c>
      <c r="E61" s="60" t="e">
        <f>INDEX(Table68[#All],MATCH(Chart_Data!B61,Table68[[#All],[Name]],0),6)+Table1[[#This Row],[Rand]]</f>
        <v>#N/A</v>
      </c>
      <c r="F61" s="58">
        <f>_xlfn.IFNA(IF(Table1[[#This Row],[2015 Growth % Blue]]="#N/A",0,Table1[[#This Row],[2015 Growth % Blue]]),0)</f>
        <v>0</v>
      </c>
      <c r="G61" s="23" t="str">
        <f>IF(OR(Table68[[#This Row],[2015 Revenue]]&lt;Chart_Data!$U$4,Table68[[#This Row],[2015 Expenses]]&gt;Chart_Data!$U$3),Table68[[#This Row],[Name]],#N/A)</f>
        <v>Ranktech</v>
      </c>
      <c r="H61" s="23">
        <f>INDEX(Table68[#All],MATCH(Chart_Data!G61,Table68[[#All],[Name]],0),3)</f>
        <v>10515556.67</v>
      </c>
      <c r="I61" s="23">
        <f>INDEX(Table68[#All],MATCH(Chart_Data!G61,Table68[[#All],[Name]],0),4)</f>
        <v>6439383.96</v>
      </c>
      <c r="J61" s="46">
        <f>INDEX(Table68[#All],MATCH(Chart_Data!G61,Table68[[#All],[Name]],0),6)</f>
        <v>4.08</v>
      </c>
      <c r="K61" s="59">
        <v>1.3368817503448104E-7</v>
      </c>
      <c r="M61" s="42">
        <f t="shared" si="1"/>
        <v>60</v>
      </c>
      <c r="N61" s="42">
        <f>IF(M61&gt;Chart_Data!$U$5,0,ROW(M62)-ROW($M$2))</f>
        <v>0</v>
      </c>
      <c r="O61" s="61" t="e">
        <f>IFERROR(LARGE(Table1[2015 Growth % Red],N61),#N/A)</f>
        <v>#N/A</v>
      </c>
      <c r="P61" s="55" t="e">
        <f>INDEX(Table1[[#All],[Name Blue]:[2015 Growth % Red]],MATCH(O61,Table1[[#All],[2015 Growth % Red]],0),2)</f>
        <v>#N/A</v>
      </c>
      <c r="Q61" s="55" t="e">
        <f>INDEX(Table1[[#All],[Name Blue]:[2015 Growth % Red]],MATCH(O61,Table1[[#All],[2015 Growth % Red]],0),3)</f>
        <v>#N/A</v>
      </c>
      <c r="R61" s="55" t="e">
        <f>INDEX(Table1[[#All],[Name Blue]:[2015 Growth % Blue]],MATCH(Table3[[#This Row],[Top 10 Growth % ]],Table1[[#All],[2015 Growth % Blue]],0),1)</f>
        <v>#N/A</v>
      </c>
    </row>
    <row r="62" spans="1:18" x14ac:dyDescent="0.15">
      <c r="A62" s="42">
        <v>61</v>
      </c>
      <c r="B62" s="23" t="e">
        <f>IF(AND(Table68[[#This Row],[2015 Revenue]]&gt;=Chart_Data!$U$4,Table68[[#This Row],[2015 Expenses]]&lt;=Chart_Data!$U$3),Table68[[#This Row],[Name]],#N/A)</f>
        <v>#N/A</v>
      </c>
      <c r="C62" s="23" t="e">
        <f>INDEX(Table68[#All],MATCH(Chart_Data!B62,Table68[[#All],[Name]],0),3)</f>
        <v>#N/A</v>
      </c>
      <c r="D62" s="23" t="e">
        <f>INDEX(Table68[#All],MATCH(Chart_Data!B62,Table68[[#All],[Name]],0),4)</f>
        <v>#N/A</v>
      </c>
      <c r="E62" s="60" t="e">
        <f>INDEX(Table68[#All],MATCH(Chart_Data!B62,Table68[[#All],[Name]],0),6)+Table1[[#This Row],[Rand]]</f>
        <v>#N/A</v>
      </c>
      <c r="F62" s="58">
        <f>_xlfn.IFNA(IF(Table1[[#This Row],[2015 Growth % Blue]]="#N/A",0,Table1[[#This Row],[2015 Growth % Blue]]),0)</f>
        <v>0</v>
      </c>
      <c r="G62" s="23" t="str">
        <f>IF(OR(Table68[[#This Row],[2015 Revenue]]&lt;Chart_Data!$U$4,Table68[[#This Row],[2015 Expenses]]&gt;Chart_Data!$U$3),Table68[[#This Row],[Name]],#N/A)</f>
        <v>Gogotax</v>
      </c>
      <c r="H62" s="23">
        <f>INDEX(Table68[#All],MATCH(Chart_Data!G62,Table68[[#All],[Name]],0),3)</f>
        <v>5653904.8499999996</v>
      </c>
      <c r="I62" s="23">
        <f>INDEX(Table68[#All],MATCH(Chart_Data!G62,Table68[[#All],[Name]],0),4)</f>
        <v>6877747.3099999996</v>
      </c>
      <c r="J62" s="46">
        <f>INDEX(Table68[#All],MATCH(Chart_Data!G62,Table68[[#All],[Name]],0),6)</f>
        <v>5.93</v>
      </c>
      <c r="K62" s="59">
        <v>5.088757628269865E-7</v>
      </c>
      <c r="M62" s="42">
        <f t="shared" si="1"/>
        <v>61</v>
      </c>
      <c r="N62" s="42">
        <f>IF(M62&gt;Chart_Data!$U$5,0,ROW(M63)-ROW($M$2))</f>
        <v>0</v>
      </c>
      <c r="O62" s="61" t="e">
        <f>IFERROR(LARGE(Table1[2015 Growth % Red],N62),#N/A)</f>
        <v>#N/A</v>
      </c>
      <c r="P62" s="55" t="e">
        <f>INDEX(Table1[[#All],[Name Blue]:[2015 Growth % Red]],MATCH(O62,Table1[[#All],[2015 Growth % Red]],0),2)</f>
        <v>#N/A</v>
      </c>
      <c r="Q62" s="55" t="e">
        <f>INDEX(Table1[[#All],[Name Blue]:[2015 Growth % Red]],MATCH(O62,Table1[[#All],[2015 Growth % Red]],0),3)</f>
        <v>#N/A</v>
      </c>
      <c r="R62" s="55" t="e">
        <f>INDEX(Table1[[#All],[Name Blue]:[2015 Growth % Blue]],MATCH(Table3[[#This Row],[Top 10 Growth % ]],Table1[[#All],[2015 Growth % Blue]],0),1)</f>
        <v>#N/A</v>
      </c>
    </row>
    <row r="63" spans="1:18" x14ac:dyDescent="0.15">
      <c r="A63" s="42">
        <v>62</v>
      </c>
      <c r="B63" s="23" t="str">
        <f>IF(AND(Table68[[#This Row],[2015 Revenue]]&gt;=Chart_Data!$U$4,Table68[[#This Row],[2015 Expenses]]&lt;=Chart_Data!$U$3),Table68[[#This Row],[Name]],#N/A)</f>
        <v>Unadex</v>
      </c>
      <c r="C63" s="23">
        <f>INDEX(Table68[#All],MATCH(Chart_Data!B63,Table68[[#All],[Name]],0),3)</f>
        <v>6231275.3799999999</v>
      </c>
      <c r="D63" s="23">
        <f>INDEX(Table68[#All],MATCH(Chart_Data!B63,Table68[[#All],[Name]],0),4)</f>
        <v>2388520.65</v>
      </c>
      <c r="E63" s="60">
        <f>INDEX(Table68[#All],MATCH(Chart_Data!B63,Table68[[#All],[Name]],0),6)+Table1[[#This Row],[Rand]]</f>
        <v>5.4200002090300039</v>
      </c>
      <c r="F63" s="58">
        <f>_xlfn.IFNA(IF(Table1[[#This Row],[2015 Growth % Blue]]="#N/A",0,Table1[[#This Row],[2015 Growth % Blue]]),0)</f>
        <v>5.4200002090300039</v>
      </c>
      <c r="G63" s="23" t="e">
        <f>IF(OR(Table68[[#This Row],[2015 Revenue]]&lt;Chart_Data!$U$4,Table68[[#This Row],[2015 Expenses]]&gt;Chart_Data!$U$3),Table68[[#This Row],[Name]],#N/A)</f>
        <v>#N/A</v>
      </c>
      <c r="H63" s="23" t="e">
        <f>INDEX(Table68[#All],MATCH(Chart_Data!G63,Table68[[#All],[Name]],0),3)</f>
        <v>#N/A</v>
      </c>
      <c r="I63" s="23" t="e">
        <f>INDEX(Table68[#All],MATCH(Chart_Data!G63,Table68[[#All],[Name]],0),4)</f>
        <v>#N/A</v>
      </c>
      <c r="J63" s="46" t="e">
        <f>INDEX(Table68[#All],MATCH(Chart_Data!G63,Table68[[#All],[Name]],0),6)</f>
        <v>#N/A</v>
      </c>
      <c r="K63" s="59">
        <v>2.0903000375170733E-7</v>
      </c>
      <c r="M63" s="42">
        <f t="shared" si="1"/>
        <v>62</v>
      </c>
      <c r="N63" s="42">
        <f>IF(M63&gt;Chart_Data!$U$5,0,ROW(M64)-ROW($M$2))</f>
        <v>0</v>
      </c>
      <c r="O63" s="61" t="e">
        <f>IFERROR(LARGE(Table1[2015 Growth % Red],N63),#N/A)</f>
        <v>#N/A</v>
      </c>
      <c r="P63" s="55" t="e">
        <f>INDEX(Table1[[#All],[Name Blue]:[2015 Growth % Red]],MATCH(O63,Table1[[#All],[2015 Growth % Red]],0),2)</f>
        <v>#N/A</v>
      </c>
      <c r="Q63" s="55" t="e">
        <f>INDEX(Table1[[#All],[Name Blue]:[2015 Growth % Red]],MATCH(O63,Table1[[#All],[2015 Growth % Red]],0),3)</f>
        <v>#N/A</v>
      </c>
      <c r="R63" s="55" t="e">
        <f>INDEX(Table1[[#All],[Name Blue]:[2015 Growth % Blue]],MATCH(Table3[[#This Row],[Top 10 Growth % ]],Table1[[#All],[2015 Growth % Blue]],0),1)</f>
        <v>#N/A</v>
      </c>
    </row>
    <row r="64" spans="1:18" x14ac:dyDescent="0.15">
      <c r="A64" s="42">
        <v>63</v>
      </c>
      <c r="B64" s="23" t="str">
        <f>IF(AND(Table68[[#This Row],[2015 Revenue]]&gt;=Chart_Data!$U$4,Table68[[#This Row],[2015 Expenses]]&lt;=Chart_Data!$U$3),Table68[[#This Row],[Name]],#N/A)</f>
        <v>Haycorporation</v>
      </c>
      <c r="C64" s="23">
        <f>INDEX(Table68[#All],MATCH(Chart_Data!B64,Table68[[#All],[Name]],0),3)</f>
        <v>10212233.26</v>
      </c>
      <c r="D64" s="23">
        <f>INDEX(Table68[#All],MATCH(Chart_Data!B64,Table68[[#All],[Name]],0),4)</f>
        <v>394322.96</v>
      </c>
      <c r="E64" s="60">
        <f>INDEX(Table68[#All],MATCH(Chart_Data!B64,Table68[[#All],[Name]],0),6)+Table1[[#This Row],[Rand]]</f>
        <v>1.7500009681762889</v>
      </c>
      <c r="F64" s="58">
        <f>_xlfn.IFNA(IF(Table1[[#This Row],[2015 Growth % Blue]]="#N/A",0,Table1[[#This Row],[2015 Growth % Blue]]),0)</f>
        <v>1.7500009681762889</v>
      </c>
      <c r="G64" s="23" t="e">
        <f>IF(OR(Table68[[#This Row],[2015 Revenue]]&lt;Chart_Data!$U$4,Table68[[#This Row],[2015 Expenses]]&gt;Chart_Data!$U$3),Table68[[#This Row],[Name]],#N/A)</f>
        <v>#N/A</v>
      </c>
      <c r="H64" s="23" t="e">
        <f>INDEX(Table68[#All],MATCH(Chart_Data!G64,Table68[[#All],[Name]],0),3)</f>
        <v>#N/A</v>
      </c>
      <c r="I64" s="23" t="e">
        <f>INDEX(Table68[#All],MATCH(Chart_Data!G64,Table68[[#All],[Name]],0),4)</f>
        <v>#N/A</v>
      </c>
      <c r="J64" s="46" t="e">
        <f>INDEX(Table68[#All],MATCH(Chart_Data!G64,Table68[[#All],[Name]],0),6)</f>
        <v>#N/A</v>
      </c>
      <c r="K64" s="59">
        <v>9.6817628881814157E-7</v>
      </c>
      <c r="M64" s="42">
        <f t="shared" si="1"/>
        <v>63</v>
      </c>
      <c r="N64" s="42">
        <f>IF(M64&gt;Chart_Data!$U$5,0,ROW(M65)-ROW($M$2))</f>
        <v>0</v>
      </c>
      <c r="O64" s="61" t="e">
        <f>IFERROR(LARGE(Table1[2015 Growth % Red],N64),#N/A)</f>
        <v>#N/A</v>
      </c>
      <c r="P64" s="55" t="e">
        <f>INDEX(Table1[[#All],[Name Blue]:[2015 Growth % Red]],MATCH(O64,Table1[[#All],[2015 Growth % Red]],0),2)</f>
        <v>#N/A</v>
      </c>
      <c r="Q64" s="55" t="e">
        <f>INDEX(Table1[[#All],[Name Blue]:[2015 Growth % Red]],MATCH(O64,Table1[[#All],[2015 Growth % Red]],0),3)</f>
        <v>#N/A</v>
      </c>
      <c r="R64" s="55" t="e">
        <f>INDEX(Table1[[#All],[Name Blue]:[2015 Growth % Blue]],MATCH(Table3[[#This Row],[Top 10 Growth % ]],Table1[[#All],[2015 Growth % Blue]],0),1)</f>
        <v>#N/A</v>
      </c>
    </row>
    <row r="65" spans="1:18" x14ac:dyDescent="0.15">
      <c r="A65" s="42">
        <v>64</v>
      </c>
      <c r="B65" s="23" t="str">
        <f>IF(AND(Table68[[#This Row],[2015 Revenue]]&gt;=Chart_Data!$U$4,Table68[[#This Row],[2015 Expenses]]&lt;=Chart_Data!$U$3),Table68[[#This Row],[Name]],#N/A)</f>
        <v>Groovecane</v>
      </c>
      <c r="C65" s="23">
        <f>INDEX(Table68[#All],MATCH(Chart_Data!B65,Table68[[#All],[Name]],0),3)</f>
        <v>6811167.8200000003</v>
      </c>
      <c r="D65" s="23">
        <f>INDEX(Table68[#All],MATCH(Chart_Data!B65,Table68[[#All],[Name]],0),4)</f>
        <v>3560343.36</v>
      </c>
      <c r="E65" s="60">
        <f>INDEX(Table68[#All],MATCH(Chart_Data!B65,Table68[[#All],[Name]],0),6)+Table1[[#This Row],[Rand]]</f>
        <v>4.0400003788559173</v>
      </c>
      <c r="F65" s="58">
        <f>_xlfn.IFNA(IF(Table1[[#This Row],[2015 Growth % Blue]]="#N/A",0,Table1[[#This Row],[2015 Growth % Blue]]),0)</f>
        <v>4.0400003788559173</v>
      </c>
      <c r="G65" s="23" t="e">
        <f>IF(OR(Table68[[#This Row],[2015 Revenue]]&lt;Chart_Data!$U$4,Table68[[#This Row],[2015 Expenses]]&gt;Chart_Data!$U$3),Table68[[#This Row],[Name]],#N/A)</f>
        <v>#N/A</v>
      </c>
      <c r="H65" s="23" t="e">
        <f>INDEX(Table68[#All],MATCH(Chart_Data!G65,Table68[[#All],[Name]],0),3)</f>
        <v>#N/A</v>
      </c>
      <c r="I65" s="23" t="e">
        <f>INDEX(Table68[#All],MATCH(Chart_Data!G65,Table68[[#All],[Name]],0),4)</f>
        <v>#N/A</v>
      </c>
      <c r="J65" s="46" t="e">
        <f>INDEX(Table68[#All],MATCH(Chart_Data!G65,Table68[[#All],[Name]],0),6)</f>
        <v>#N/A</v>
      </c>
      <c r="K65" s="59">
        <v>3.7885591711038889E-7</v>
      </c>
      <c r="M65" s="42">
        <f t="shared" si="1"/>
        <v>64</v>
      </c>
      <c r="N65" s="42">
        <f>IF(M65&gt;Chart_Data!$U$5,0,ROW(M66)-ROW($M$2))</f>
        <v>0</v>
      </c>
      <c r="O65" s="61" t="e">
        <f>IFERROR(LARGE(Table1[2015 Growth % Red],N65),#N/A)</f>
        <v>#N/A</v>
      </c>
      <c r="P65" s="55" t="e">
        <f>INDEX(Table1[[#All],[Name Blue]:[2015 Growth % Red]],MATCH(O65,Table1[[#All],[2015 Growth % Red]],0),2)</f>
        <v>#N/A</v>
      </c>
      <c r="Q65" s="55" t="e">
        <f>INDEX(Table1[[#All],[Name Blue]:[2015 Growth % Red]],MATCH(O65,Table1[[#All],[2015 Growth % Red]],0),3)</f>
        <v>#N/A</v>
      </c>
      <c r="R65" s="55" t="e">
        <f>INDEX(Table1[[#All],[Name Blue]:[2015 Growth % Blue]],MATCH(Table3[[#This Row],[Top 10 Growth % ]],Table1[[#All],[2015 Growth % Blue]],0),1)</f>
        <v>#N/A</v>
      </c>
    </row>
    <row r="66" spans="1:18" x14ac:dyDescent="0.15">
      <c r="A66" s="42">
        <v>65</v>
      </c>
      <c r="B66" s="23" t="str">
        <f>IF(AND(Table68[[#This Row],[2015 Revenue]]&gt;=Chart_Data!$U$4,Table68[[#This Row],[2015 Expenses]]&lt;=Chart_Data!$U$3),Table68[[#This Row],[Name]],#N/A)</f>
        <v>Funrantex</v>
      </c>
      <c r="C66" s="23">
        <f>INDEX(Table68[#All],MATCH(Chart_Data!B66,Table68[[#All],[Name]],0),3)</f>
        <v>10609755.550000001</v>
      </c>
      <c r="D66" s="23">
        <f>INDEX(Table68[#All],MATCH(Chart_Data!B66,Table68[[#All],[Name]],0),4)</f>
        <v>963095.57</v>
      </c>
      <c r="E66" s="60">
        <f>INDEX(Table68[#All],MATCH(Chart_Data!B66,Table68[[#All],[Name]],0),6)+Table1[[#This Row],[Rand]]</f>
        <v>2.2900009707510085</v>
      </c>
      <c r="F66" s="58">
        <f>_xlfn.IFNA(IF(Table1[[#This Row],[2015 Growth % Blue]]="#N/A",0,Table1[[#This Row],[2015 Growth % Blue]]),0)</f>
        <v>2.2900009707510085</v>
      </c>
      <c r="G66" s="23" t="e">
        <f>IF(OR(Table68[[#This Row],[2015 Revenue]]&lt;Chart_Data!$U$4,Table68[[#This Row],[2015 Expenses]]&gt;Chart_Data!$U$3),Table68[[#This Row],[Name]],#N/A)</f>
        <v>#N/A</v>
      </c>
      <c r="H66" s="23" t="e">
        <f>INDEX(Table68[#All],MATCH(Chart_Data!G66,Table68[[#All],[Name]],0),3)</f>
        <v>#N/A</v>
      </c>
      <c r="I66" s="23" t="e">
        <f>INDEX(Table68[#All],MATCH(Chart_Data!G66,Table68[[#All],[Name]],0),4)</f>
        <v>#N/A</v>
      </c>
      <c r="J66" s="46" t="e">
        <f>INDEX(Table68[#All],MATCH(Chart_Data!G66,Table68[[#All],[Name]],0),6)</f>
        <v>#N/A</v>
      </c>
      <c r="K66" s="59">
        <v>9.7075100842920709E-7</v>
      </c>
      <c r="M66" s="42">
        <f t="shared" ref="M66:M129" si="2">ROW(M67)-ROW($M$2)</f>
        <v>65</v>
      </c>
      <c r="N66" s="42">
        <f>IF(M66&gt;Chart_Data!$U$5,0,ROW(M67)-ROW($M$2))</f>
        <v>0</v>
      </c>
      <c r="O66" s="61" t="e">
        <f>IFERROR(LARGE(Table1[2015 Growth % Red],N66),#N/A)</f>
        <v>#N/A</v>
      </c>
      <c r="P66" s="55" t="e">
        <f>INDEX(Table1[[#All],[Name Blue]:[2015 Growth % Red]],MATCH(O66,Table1[[#All],[2015 Growth % Red]],0),2)</f>
        <v>#N/A</v>
      </c>
      <c r="Q66" s="55" t="e">
        <f>INDEX(Table1[[#All],[Name Blue]:[2015 Growth % Red]],MATCH(O66,Table1[[#All],[2015 Growth % Red]],0),3)</f>
        <v>#N/A</v>
      </c>
      <c r="R66" s="55" t="e">
        <f>INDEX(Table1[[#All],[Name Blue]:[2015 Growth % Blue]],MATCH(Table3[[#This Row],[Top 10 Growth % ]],Table1[[#All],[2015 Growth % Blue]],0),1)</f>
        <v>#N/A</v>
      </c>
    </row>
    <row r="67" spans="1:18" x14ac:dyDescent="0.15">
      <c r="A67" s="42">
        <v>66</v>
      </c>
      <c r="B67" s="23" t="str">
        <f>IF(AND(Table68[[#This Row],[2015 Revenue]]&gt;=Chart_Data!$U$4,Table68[[#This Row],[2015 Expenses]]&lt;=Chart_Data!$U$3),Table68[[#This Row],[Name]],#N/A)</f>
        <v>Tambase</v>
      </c>
      <c r="C67" s="23">
        <f>INDEX(Table68[#All],MATCH(Chart_Data!B67,Table68[[#All],[Name]],0),3)</f>
        <v>10141817.380000001</v>
      </c>
      <c r="D67" s="23">
        <f>INDEX(Table68[#All],MATCH(Chart_Data!B67,Table68[[#All],[Name]],0),4)</f>
        <v>2394135.2799999998</v>
      </c>
      <c r="E67" s="60">
        <f>INDEX(Table68[#All],MATCH(Chart_Data!B67,Table68[[#All],[Name]],0),6)+Table1[[#This Row],[Rand]]</f>
        <v>4.2700008600038402</v>
      </c>
      <c r="F67" s="58">
        <f>_xlfn.IFNA(IF(Table1[[#This Row],[2015 Growth % Blue]]="#N/A",0,Table1[[#This Row],[2015 Growth % Blue]]),0)</f>
        <v>4.2700008600038402</v>
      </c>
      <c r="G67" s="23" t="e">
        <f>IF(OR(Table68[[#This Row],[2015 Revenue]]&lt;Chart_Data!$U$4,Table68[[#This Row],[2015 Expenses]]&gt;Chart_Data!$U$3),Table68[[#This Row],[Name]],#N/A)</f>
        <v>#N/A</v>
      </c>
      <c r="H67" s="23" t="e">
        <f>INDEX(Table68[#All],MATCH(Chart_Data!G67,Table68[[#All],[Name]],0),3)</f>
        <v>#N/A</v>
      </c>
      <c r="I67" s="23" t="e">
        <f>INDEX(Table68[#All],MATCH(Chart_Data!G67,Table68[[#All],[Name]],0),4)</f>
        <v>#N/A</v>
      </c>
      <c r="J67" s="46" t="e">
        <f>INDEX(Table68[#All],MATCH(Chart_Data!G67,Table68[[#All],[Name]],0),6)</f>
        <v>#N/A</v>
      </c>
      <c r="K67" s="59">
        <v>8.6000384041141786E-7</v>
      </c>
      <c r="M67" s="42">
        <f t="shared" si="2"/>
        <v>66</v>
      </c>
      <c r="N67" s="42">
        <f>IF(M67&gt;Chart_Data!$U$5,0,ROW(M68)-ROW($M$2))</f>
        <v>0</v>
      </c>
      <c r="O67" s="61" t="e">
        <f>IFERROR(LARGE(Table1[2015 Growth % Red],N67),#N/A)</f>
        <v>#N/A</v>
      </c>
      <c r="P67" s="55" t="e">
        <f>INDEX(Table1[[#All],[Name Blue]:[2015 Growth % Red]],MATCH(O67,Table1[[#All],[2015 Growth % Red]],0),2)</f>
        <v>#N/A</v>
      </c>
      <c r="Q67" s="55" t="e">
        <f>INDEX(Table1[[#All],[Name Blue]:[2015 Growth % Red]],MATCH(O67,Table1[[#All],[2015 Growth % Red]],0),3)</f>
        <v>#N/A</v>
      </c>
      <c r="R67" s="55" t="e">
        <f>INDEX(Table1[[#All],[Name Blue]:[2015 Growth % Blue]],MATCH(Table3[[#This Row],[Top 10 Growth % ]],Table1[[#All],[2015 Growth % Blue]],0),1)</f>
        <v>#N/A</v>
      </c>
    </row>
    <row r="68" spans="1:18" x14ac:dyDescent="0.15">
      <c r="A68" s="42">
        <v>67</v>
      </c>
      <c r="B68" s="23" t="str">
        <f>IF(AND(Table68[[#This Row],[2015 Revenue]]&gt;=Chart_Data!$U$4,Table68[[#This Row],[2015 Expenses]]&lt;=Chart_Data!$U$3),Table68[[#This Row],[Name]],#N/A)</f>
        <v>Georedfase</v>
      </c>
      <c r="C68" s="23">
        <f>INDEX(Table68[#All],MATCH(Chart_Data!B68,Table68[[#All],[Name]],0),3)</f>
        <v>8165222.3600000003</v>
      </c>
      <c r="D68" s="23">
        <f>INDEX(Table68[#All],MATCH(Chart_Data!B68,Table68[[#All],[Name]],0),4)</f>
        <v>810126.13</v>
      </c>
      <c r="E68" s="60">
        <f>INDEX(Table68[#All],MATCH(Chart_Data!B68,Table68[[#All],[Name]],0),6)+Table1[[#This Row],[Rand]]</f>
        <v>4.8700002201252923</v>
      </c>
      <c r="F68" s="58">
        <f>_xlfn.IFNA(IF(Table1[[#This Row],[2015 Growth % Blue]]="#N/A",0,Table1[[#This Row],[2015 Growth % Blue]]),0)</f>
        <v>4.8700002201252923</v>
      </c>
      <c r="G68" s="23" t="e">
        <f>IF(OR(Table68[[#This Row],[2015 Revenue]]&lt;Chart_Data!$U$4,Table68[[#This Row],[2015 Expenses]]&gt;Chart_Data!$U$3),Table68[[#This Row],[Name]],#N/A)</f>
        <v>#N/A</v>
      </c>
      <c r="H68" s="23" t="e">
        <f>INDEX(Table68[#All],MATCH(Chart_Data!G68,Table68[[#All],[Name]],0),3)</f>
        <v>#N/A</v>
      </c>
      <c r="I68" s="23" t="e">
        <f>INDEX(Table68[#All],MATCH(Chart_Data!G68,Table68[[#All],[Name]],0),4)</f>
        <v>#N/A</v>
      </c>
      <c r="J68" s="46" t="e">
        <f>INDEX(Table68[#All],MATCH(Chart_Data!G68,Table68[[#All],[Name]],0),6)</f>
        <v>#N/A</v>
      </c>
      <c r="K68" s="59">
        <v>2.2012529213335541E-7</v>
      </c>
      <c r="M68" s="42">
        <f t="shared" si="2"/>
        <v>67</v>
      </c>
      <c r="N68" s="42">
        <f>IF(M68&gt;Chart_Data!$U$5,0,ROW(M69)-ROW($M$2))</f>
        <v>0</v>
      </c>
      <c r="O68" s="61" t="e">
        <f>IFERROR(LARGE(Table1[2015 Growth % Red],N68),#N/A)</f>
        <v>#N/A</v>
      </c>
      <c r="P68" s="55" t="e">
        <f>INDEX(Table1[[#All],[Name Blue]:[2015 Growth % Red]],MATCH(O68,Table1[[#All],[2015 Growth % Red]],0),2)</f>
        <v>#N/A</v>
      </c>
      <c r="Q68" s="55" t="e">
        <f>INDEX(Table1[[#All],[Name Blue]:[2015 Growth % Red]],MATCH(O68,Table1[[#All],[2015 Growth % Red]],0),3)</f>
        <v>#N/A</v>
      </c>
      <c r="R68" s="55" t="e">
        <f>INDEX(Table1[[#All],[Name Blue]:[2015 Growth % Blue]],MATCH(Table3[[#This Row],[Top 10 Growth % ]],Table1[[#All],[2015 Growth % Blue]],0),1)</f>
        <v>#N/A</v>
      </c>
    </row>
    <row r="69" spans="1:18" x14ac:dyDescent="0.15">
      <c r="A69" s="42">
        <v>68</v>
      </c>
      <c r="B69" s="23" t="e">
        <f>IF(AND(Table68[[#This Row],[2015 Revenue]]&gt;=Chart_Data!$U$4,Table68[[#This Row],[2015 Expenses]]&lt;=Chart_Data!$U$3),Table68[[#This Row],[Name]],#N/A)</f>
        <v>#N/A</v>
      </c>
      <c r="C69" s="23" t="e">
        <f>INDEX(Table68[#All],MATCH(Chart_Data!B69,Table68[[#All],[Name]],0),3)</f>
        <v>#N/A</v>
      </c>
      <c r="D69" s="23" t="e">
        <f>INDEX(Table68[#All],MATCH(Chart_Data!B69,Table68[[#All],[Name]],0),4)</f>
        <v>#N/A</v>
      </c>
      <c r="E69" s="60" t="e">
        <f>INDEX(Table68[#All],MATCH(Chart_Data!B69,Table68[[#All],[Name]],0),6)+Table1[[#This Row],[Rand]]</f>
        <v>#N/A</v>
      </c>
      <c r="F69" s="58">
        <f>_xlfn.IFNA(IF(Table1[[#This Row],[2015 Growth % Blue]]="#N/A",0,Table1[[#This Row],[2015 Growth % Blue]]),0)</f>
        <v>0</v>
      </c>
      <c r="G69" s="23" t="str">
        <f>IF(OR(Table68[[#This Row],[2015 Revenue]]&lt;Chart_Data!$U$4,Table68[[#This Row],[2015 Expenses]]&gt;Chart_Data!$U$3),Table68[[#This Row],[Name]],#N/A)</f>
        <v>Konktraxbam</v>
      </c>
      <c r="H69" s="23">
        <f>INDEX(Table68[#All],MATCH(Chart_Data!G69,Table68[[#All],[Name]],0),3)</f>
        <v>12504779.59</v>
      </c>
      <c r="I69" s="23">
        <f>INDEX(Table68[#All],MATCH(Chart_Data!G69,Table68[[#All],[Name]],0),4)</f>
        <v>4682545.07</v>
      </c>
      <c r="J69" s="46">
        <f>INDEX(Table68[#All],MATCH(Chart_Data!G69,Table68[[#All],[Name]],0),6)</f>
        <v>4.0599999999999996</v>
      </c>
      <c r="K69" s="59">
        <v>2.0570721168071493E-7</v>
      </c>
      <c r="M69" s="42">
        <f t="shared" si="2"/>
        <v>68</v>
      </c>
      <c r="N69" s="42">
        <f>IF(M69&gt;Chart_Data!$U$5,0,ROW(M70)-ROW($M$2))</f>
        <v>0</v>
      </c>
      <c r="O69" s="61" t="e">
        <f>IFERROR(LARGE(Table1[2015 Growth % Red],N69),#N/A)</f>
        <v>#N/A</v>
      </c>
      <c r="P69" s="55" t="e">
        <f>INDEX(Table1[[#All],[Name Blue]:[2015 Growth % Red]],MATCH(O69,Table1[[#All],[2015 Growth % Red]],0),2)</f>
        <v>#N/A</v>
      </c>
      <c r="Q69" s="55" t="e">
        <f>INDEX(Table1[[#All],[Name Blue]:[2015 Growth % Red]],MATCH(O69,Table1[[#All],[2015 Growth % Red]],0),3)</f>
        <v>#N/A</v>
      </c>
      <c r="R69" s="55" t="e">
        <f>INDEX(Table1[[#All],[Name Blue]:[2015 Growth % Blue]],MATCH(Table3[[#This Row],[Top 10 Growth % ]],Table1[[#All],[2015 Growth % Blue]],0),1)</f>
        <v>#N/A</v>
      </c>
    </row>
    <row r="70" spans="1:18" x14ac:dyDescent="0.15">
      <c r="A70" s="42">
        <v>69</v>
      </c>
      <c r="B70" s="23" t="str">
        <f>IF(AND(Table68[[#This Row],[2015 Revenue]]&gt;=Chart_Data!$U$4,Table68[[#This Row],[2015 Expenses]]&lt;=Chart_Data!$U$3),Table68[[#This Row],[Name]],#N/A)</f>
        <v>Stanquote</v>
      </c>
      <c r="C70" s="23">
        <f>INDEX(Table68[#All],MATCH(Chart_Data!B70,Table68[[#All],[Name]],0),3)</f>
        <v>10421179.609999999</v>
      </c>
      <c r="D70" s="23">
        <f>INDEX(Table68[#All],MATCH(Chart_Data!B70,Table68[[#All],[Name]],0),4)</f>
        <v>374815.55</v>
      </c>
      <c r="E70" s="60">
        <f>INDEX(Table68[#All],MATCH(Chart_Data!B70,Table68[[#All],[Name]],0),6)+Table1[[#This Row],[Rand]]</f>
        <v>4.3000007020015873</v>
      </c>
      <c r="F70" s="58">
        <f>_xlfn.IFNA(IF(Table1[[#This Row],[2015 Growth % Blue]]="#N/A",0,Table1[[#This Row],[2015 Growth % Blue]]),0)</f>
        <v>4.3000007020015873</v>
      </c>
      <c r="G70" s="23" t="e">
        <f>IF(OR(Table68[[#This Row],[2015 Revenue]]&lt;Chart_Data!$U$4,Table68[[#This Row],[2015 Expenses]]&gt;Chart_Data!$U$3),Table68[[#This Row],[Name]],#N/A)</f>
        <v>#N/A</v>
      </c>
      <c r="H70" s="23" t="e">
        <f>INDEX(Table68[#All],MATCH(Chart_Data!G70,Table68[[#All],[Name]],0),3)</f>
        <v>#N/A</v>
      </c>
      <c r="I70" s="23" t="e">
        <f>INDEX(Table68[#All],MATCH(Chart_Data!G70,Table68[[#All],[Name]],0),4)</f>
        <v>#N/A</v>
      </c>
      <c r="J70" s="46" t="e">
        <f>INDEX(Table68[#All],MATCH(Chart_Data!G70,Table68[[#All],[Name]],0),6)</f>
        <v>#N/A</v>
      </c>
      <c r="K70" s="59">
        <v>7.0200158760290836E-7</v>
      </c>
      <c r="M70" s="42">
        <f t="shared" si="2"/>
        <v>69</v>
      </c>
      <c r="N70" s="42">
        <f>IF(M70&gt;Chart_Data!$U$5,0,ROW(M71)-ROW($M$2))</f>
        <v>0</v>
      </c>
      <c r="O70" s="61" t="e">
        <f>IFERROR(LARGE(Table1[2015 Growth % Red],N70),#N/A)</f>
        <v>#N/A</v>
      </c>
      <c r="P70" s="55" t="e">
        <f>INDEX(Table1[[#All],[Name Blue]:[2015 Growth % Red]],MATCH(O70,Table1[[#All],[2015 Growth % Red]],0),2)</f>
        <v>#N/A</v>
      </c>
      <c r="Q70" s="55" t="e">
        <f>INDEX(Table1[[#All],[Name Blue]:[2015 Growth % Red]],MATCH(O70,Table1[[#All],[2015 Growth % Red]],0),3)</f>
        <v>#N/A</v>
      </c>
      <c r="R70" s="55" t="e">
        <f>INDEX(Table1[[#All],[Name Blue]:[2015 Growth % Blue]],MATCH(Table3[[#This Row],[Top 10 Growth % ]],Table1[[#All],[2015 Growth % Blue]],0),1)</f>
        <v>#N/A</v>
      </c>
    </row>
    <row r="71" spans="1:18" x14ac:dyDescent="0.15">
      <c r="A71" s="42">
        <v>70</v>
      </c>
      <c r="B71" s="23" t="e">
        <f>IF(AND(Table68[[#This Row],[2015 Revenue]]&gt;=Chart_Data!$U$4,Table68[[#This Row],[2015 Expenses]]&lt;=Chart_Data!$U$3),Table68[[#This Row],[Name]],#N/A)</f>
        <v>#N/A</v>
      </c>
      <c r="C71" s="23" t="e">
        <f>INDEX(Table68[#All],MATCH(Chart_Data!B71,Table68[[#All],[Name]],0),3)</f>
        <v>#N/A</v>
      </c>
      <c r="D71" s="23" t="e">
        <f>INDEX(Table68[#All],MATCH(Chart_Data!B71,Table68[[#All],[Name]],0),4)</f>
        <v>#N/A</v>
      </c>
      <c r="E71" s="60" t="e">
        <f>INDEX(Table68[#All],MATCH(Chart_Data!B71,Table68[[#All],[Name]],0),6)+Table1[[#This Row],[Rand]]</f>
        <v>#N/A</v>
      </c>
      <c r="F71" s="58">
        <f>_xlfn.IFNA(IF(Table1[[#This Row],[2015 Growth % Blue]]="#N/A",0,Table1[[#This Row],[2015 Growth % Blue]]),0)</f>
        <v>0</v>
      </c>
      <c r="G71" s="23" t="str">
        <f>IF(OR(Table68[[#This Row],[2015 Revenue]]&lt;Chart_Data!$U$4,Table68[[#This Row],[2015 Expenses]]&gt;Chart_Data!$U$3),Table68[[#This Row],[Name]],#N/A)</f>
        <v>Lexiholding</v>
      </c>
      <c r="H71" s="23">
        <f>INDEX(Table68[#All],MATCH(Chart_Data!G71,Table68[[#All],[Name]],0),3)</f>
        <v>6595798.2000000002</v>
      </c>
      <c r="I71" s="23">
        <f>INDEX(Table68[#All],MATCH(Chart_Data!G71,Table68[[#All],[Name]],0),4)</f>
        <v>4917351.4400000004</v>
      </c>
      <c r="J71" s="46">
        <f>INDEX(Table68[#All],MATCH(Chart_Data!G71,Table68[[#All],[Name]],0),6)</f>
        <v>4.95</v>
      </c>
      <c r="K71" s="59">
        <v>2.0080769686716604E-7</v>
      </c>
      <c r="M71" s="42">
        <f t="shared" si="2"/>
        <v>70</v>
      </c>
      <c r="N71" s="42">
        <f>IF(M71&gt;Chart_Data!$U$5,0,ROW(M72)-ROW($M$2))</f>
        <v>0</v>
      </c>
      <c r="O71" s="61" t="e">
        <f>IFERROR(LARGE(Table1[2015 Growth % Red],N71),#N/A)</f>
        <v>#N/A</v>
      </c>
      <c r="P71" s="55" t="e">
        <f>INDEX(Table1[[#All],[Name Blue]:[2015 Growth % Red]],MATCH(O71,Table1[[#All],[2015 Growth % Red]],0),2)</f>
        <v>#N/A</v>
      </c>
      <c r="Q71" s="55" t="e">
        <f>INDEX(Table1[[#All],[Name Blue]:[2015 Growth % Red]],MATCH(O71,Table1[[#All],[2015 Growth % Red]],0),3)</f>
        <v>#N/A</v>
      </c>
      <c r="R71" s="55" t="e">
        <f>INDEX(Table1[[#All],[Name Blue]:[2015 Growth % Blue]],MATCH(Table3[[#This Row],[Top 10 Growth % ]],Table1[[#All],[2015 Growth % Blue]],0),1)</f>
        <v>#N/A</v>
      </c>
    </row>
    <row r="72" spans="1:18" x14ac:dyDescent="0.15">
      <c r="A72" s="42">
        <v>71</v>
      </c>
      <c r="B72" s="23" t="str">
        <f>IF(AND(Table68[[#This Row],[2015 Revenue]]&gt;=Chart_Data!$U$4,Table68[[#This Row],[2015 Expenses]]&lt;=Chart_Data!$U$3),Table68[[#This Row],[Name]],#N/A)</f>
        <v>Incon</v>
      </c>
      <c r="C72" s="23">
        <f>INDEX(Table68[#All],MATCH(Chart_Data!B72,Table68[[#All],[Name]],0),3)</f>
        <v>12433990.84</v>
      </c>
      <c r="D72" s="23">
        <f>INDEX(Table68[#All],MATCH(Chart_Data!B72,Table68[[#All],[Name]],0),4)</f>
        <v>1149020.18</v>
      </c>
      <c r="E72" s="60">
        <f>INDEX(Table68[#All],MATCH(Chart_Data!B72,Table68[[#All],[Name]],0),6)+Table1[[#This Row],[Rand]]</f>
        <v>3.6100008780140085</v>
      </c>
      <c r="F72" s="58">
        <f>_xlfn.IFNA(IF(Table1[[#This Row],[2015 Growth % Blue]]="#N/A",0,Table1[[#This Row],[2015 Growth % Blue]]),0)</f>
        <v>3.6100008780140085</v>
      </c>
      <c r="G72" s="23" t="e">
        <f>IF(OR(Table68[[#This Row],[2015 Revenue]]&lt;Chart_Data!$U$4,Table68[[#This Row],[2015 Expenses]]&gt;Chart_Data!$U$3),Table68[[#This Row],[Name]],#N/A)</f>
        <v>#N/A</v>
      </c>
      <c r="H72" s="23" t="e">
        <f>INDEX(Table68[#All],MATCH(Chart_Data!G72,Table68[[#All],[Name]],0),3)</f>
        <v>#N/A</v>
      </c>
      <c r="I72" s="23" t="e">
        <f>INDEX(Table68[#All],MATCH(Chart_Data!G72,Table68[[#All],[Name]],0),4)</f>
        <v>#N/A</v>
      </c>
      <c r="J72" s="46" t="e">
        <f>INDEX(Table68[#All],MATCH(Chart_Data!G72,Table68[[#All],[Name]],0),6)</f>
        <v>#N/A</v>
      </c>
      <c r="K72" s="59">
        <v>8.7801400875125257E-7</v>
      </c>
      <c r="M72" s="42">
        <f t="shared" si="2"/>
        <v>71</v>
      </c>
      <c r="N72" s="42">
        <f>IF(M72&gt;Chart_Data!$U$5,0,ROW(M73)-ROW($M$2))</f>
        <v>0</v>
      </c>
      <c r="O72" s="61" t="e">
        <f>IFERROR(LARGE(Table1[2015 Growth % Red],N72),#N/A)</f>
        <v>#N/A</v>
      </c>
      <c r="P72" s="55" t="e">
        <f>INDEX(Table1[[#All],[Name Blue]:[2015 Growth % Red]],MATCH(O72,Table1[[#All],[2015 Growth % Red]],0),2)</f>
        <v>#N/A</v>
      </c>
      <c r="Q72" s="55" t="e">
        <f>INDEX(Table1[[#All],[Name Blue]:[2015 Growth % Red]],MATCH(O72,Table1[[#All],[2015 Growth % Red]],0),3)</f>
        <v>#N/A</v>
      </c>
      <c r="R72" s="55" t="e">
        <f>INDEX(Table1[[#All],[Name Blue]:[2015 Growth % Blue]],MATCH(Table3[[#This Row],[Top 10 Growth % ]],Table1[[#All],[2015 Growth % Blue]],0),1)</f>
        <v>#N/A</v>
      </c>
    </row>
    <row r="73" spans="1:18" x14ac:dyDescent="0.15">
      <c r="A73" s="42">
        <v>72</v>
      </c>
      <c r="B73" s="23" t="str">
        <f>IF(AND(Table68[[#This Row],[2015 Revenue]]&gt;=Chart_Data!$U$4,Table68[[#This Row],[2015 Expenses]]&lt;=Chart_Data!$U$3),Table68[[#This Row],[Name]],#N/A)</f>
        <v>Inconduo</v>
      </c>
      <c r="C73" s="23">
        <f>INDEX(Table68[#All],MATCH(Chart_Data!B73,Table68[[#All],[Name]],0),3)</f>
        <v>8822676.6199999992</v>
      </c>
      <c r="D73" s="23">
        <f>INDEX(Table68[#All],MATCH(Chart_Data!B73,Table68[[#All],[Name]],0),4)</f>
        <v>714458.56</v>
      </c>
      <c r="E73" s="60">
        <f>INDEX(Table68[#All],MATCH(Chart_Data!B73,Table68[[#All],[Name]],0),6)+Table1[[#This Row],[Rand]]</f>
        <v>2.9800004633352031</v>
      </c>
      <c r="F73" s="58">
        <f>_xlfn.IFNA(IF(Table1[[#This Row],[2015 Growth % Blue]]="#N/A",0,Table1[[#This Row],[2015 Growth % Blue]]),0)</f>
        <v>2.9800004633352031</v>
      </c>
      <c r="G73" s="23" t="e">
        <f>IF(OR(Table68[[#This Row],[2015 Revenue]]&lt;Chart_Data!$U$4,Table68[[#This Row],[2015 Expenses]]&gt;Chart_Data!$U$3),Table68[[#This Row],[Name]],#N/A)</f>
        <v>#N/A</v>
      </c>
      <c r="H73" s="23" t="e">
        <f>INDEX(Table68[#All],MATCH(Chart_Data!G73,Table68[[#All],[Name]],0),3)</f>
        <v>#N/A</v>
      </c>
      <c r="I73" s="23" t="e">
        <f>INDEX(Table68[#All],MATCH(Chart_Data!G73,Table68[[#All],[Name]],0),4)</f>
        <v>#N/A</v>
      </c>
      <c r="J73" s="46" t="e">
        <f>INDEX(Table68[#All],MATCH(Chart_Data!G73,Table68[[#All],[Name]],0),6)</f>
        <v>#N/A</v>
      </c>
      <c r="K73" s="59">
        <v>4.6333520313287748E-7</v>
      </c>
      <c r="M73" s="42">
        <f t="shared" si="2"/>
        <v>72</v>
      </c>
      <c r="N73" s="42">
        <f>IF(M73&gt;Chart_Data!$U$5,0,ROW(M74)-ROW($M$2))</f>
        <v>0</v>
      </c>
      <c r="O73" s="61" t="e">
        <f>IFERROR(LARGE(Table1[2015 Growth % Red],N73),#N/A)</f>
        <v>#N/A</v>
      </c>
      <c r="P73" s="55" t="e">
        <f>INDEX(Table1[[#All],[Name Blue]:[2015 Growth % Red]],MATCH(O73,Table1[[#All],[2015 Growth % Red]],0),2)</f>
        <v>#N/A</v>
      </c>
      <c r="Q73" s="55" t="e">
        <f>INDEX(Table1[[#All],[Name Blue]:[2015 Growth % Red]],MATCH(O73,Table1[[#All],[2015 Growth % Red]],0),3)</f>
        <v>#N/A</v>
      </c>
      <c r="R73" s="55" t="e">
        <f>INDEX(Table1[[#All],[Name Blue]:[2015 Growth % Blue]],MATCH(Table3[[#This Row],[Top 10 Growth % ]],Table1[[#All],[2015 Growth % Blue]],0),1)</f>
        <v>#N/A</v>
      </c>
    </row>
    <row r="74" spans="1:18" x14ac:dyDescent="0.15">
      <c r="A74" s="42">
        <v>73</v>
      </c>
      <c r="B74" s="23" t="str">
        <f>IF(AND(Table68[[#This Row],[2015 Revenue]]&gt;=Chart_Data!$U$4,Table68[[#This Row],[2015 Expenses]]&lt;=Chart_Data!$U$3),Table68[[#This Row],[Name]],#N/A)</f>
        <v>Mediahex</v>
      </c>
      <c r="C74" s="23">
        <f>INDEX(Table68[#All],MATCH(Chart_Data!B74,Table68[[#All],[Name]],0),3)</f>
        <v>9772570.0199999996</v>
      </c>
      <c r="D74" s="23">
        <f>INDEX(Table68[#All],MATCH(Chart_Data!B74,Table68[[#All],[Name]],0),4)</f>
        <v>3685640.13</v>
      </c>
      <c r="E74" s="60">
        <f>INDEX(Table68[#All],MATCH(Chart_Data!B74,Table68[[#All],[Name]],0),6)+Table1[[#This Row],[Rand]]</f>
        <v>4.6000003775110176</v>
      </c>
      <c r="F74" s="58">
        <f>_xlfn.IFNA(IF(Table1[[#This Row],[2015 Growth % Blue]]="#N/A",0,Table1[[#This Row],[2015 Growth % Blue]]),0)</f>
        <v>4.6000003775110176</v>
      </c>
      <c r="G74" s="23" t="e">
        <f>IF(OR(Table68[[#This Row],[2015 Revenue]]&lt;Chart_Data!$U$4,Table68[[#This Row],[2015 Expenses]]&gt;Chart_Data!$U$3),Table68[[#This Row],[Name]],#N/A)</f>
        <v>#N/A</v>
      </c>
      <c r="H74" s="23" t="e">
        <f>INDEX(Table68[#All],MATCH(Chart_Data!G74,Table68[[#All],[Name]],0),3)</f>
        <v>#N/A</v>
      </c>
      <c r="I74" s="23" t="e">
        <f>INDEX(Table68[#All],MATCH(Chart_Data!G74,Table68[[#All],[Name]],0),4)</f>
        <v>#N/A</v>
      </c>
      <c r="J74" s="46" t="e">
        <f>INDEX(Table68[#All],MATCH(Chart_Data!G74,Table68[[#All],[Name]],0),6)</f>
        <v>#N/A</v>
      </c>
      <c r="K74" s="59">
        <v>3.7751101812638408E-7</v>
      </c>
      <c r="M74" s="42">
        <f t="shared" si="2"/>
        <v>73</v>
      </c>
      <c r="N74" s="42">
        <f>IF(M74&gt;Chart_Data!$U$5,0,ROW(M75)-ROW($M$2))</f>
        <v>0</v>
      </c>
      <c r="O74" s="61" t="e">
        <f>IFERROR(LARGE(Table1[2015 Growth % Red],N74),#N/A)</f>
        <v>#N/A</v>
      </c>
      <c r="P74" s="55" t="e">
        <f>INDEX(Table1[[#All],[Name Blue]:[2015 Growth % Red]],MATCH(O74,Table1[[#All],[2015 Growth % Red]],0),2)</f>
        <v>#N/A</v>
      </c>
      <c r="Q74" s="55" t="e">
        <f>INDEX(Table1[[#All],[Name Blue]:[2015 Growth % Red]],MATCH(O74,Table1[[#All],[2015 Growth % Red]],0),3)</f>
        <v>#N/A</v>
      </c>
      <c r="R74" s="55" t="e">
        <f>INDEX(Table1[[#All],[Name Blue]:[2015 Growth % Blue]],MATCH(Table3[[#This Row],[Top 10 Growth % ]],Table1[[#All],[2015 Growth % Blue]],0),1)</f>
        <v>#N/A</v>
      </c>
    </row>
    <row r="75" spans="1:18" x14ac:dyDescent="0.15">
      <c r="A75" s="42">
        <v>74</v>
      </c>
      <c r="B75" s="23" t="str">
        <f>IF(AND(Table68[[#This Row],[2015 Revenue]]&gt;=Chart_Data!$U$4,Table68[[#This Row],[2015 Expenses]]&lt;=Chart_Data!$U$3),Table68[[#This Row],[Name]],#N/A)</f>
        <v>Triojob</v>
      </c>
      <c r="C75" s="23">
        <f>INDEX(Table68[#All],MATCH(Chart_Data!B75,Table68[[#All],[Name]],0),3)</f>
        <v>7403632.8799999999</v>
      </c>
      <c r="D75" s="23">
        <f>INDEX(Table68[#All],MATCH(Chart_Data!B75,Table68[[#All],[Name]],0),4)</f>
        <v>667051.04</v>
      </c>
      <c r="E75" s="60">
        <f>INDEX(Table68[#All],MATCH(Chart_Data!B75,Table68[[#All],[Name]],0),6)+Table1[[#This Row],[Rand]]</f>
        <v>2.8700004538987982</v>
      </c>
      <c r="F75" s="58">
        <f>_xlfn.IFNA(IF(Table1[[#This Row],[2015 Growth % Blue]]="#N/A",0,Table1[[#This Row],[2015 Growth % Blue]]),0)</f>
        <v>2.8700004538987982</v>
      </c>
      <c r="G75" s="23" t="e">
        <f>IF(OR(Table68[[#This Row],[2015 Revenue]]&lt;Chart_Data!$U$4,Table68[[#This Row],[2015 Expenses]]&gt;Chart_Data!$U$3),Table68[[#This Row],[Name]],#N/A)</f>
        <v>#N/A</v>
      </c>
      <c r="H75" s="23" t="e">
        <f>INDEX(Table68[#All],MATCH(Chart_Data!G75,Table68[[#All],[Name]],0),3)</f>
        <v>#N/A</v>
      </c>
      <c r="I75" s="23" t="e">
        <f>INDEX(Table68[#All],MATCH(Chart_Data!G75,Table68[[#All],[Name]],0),4)</f>
        <v>#N/A</v>
      </c>
      <c r="J75" s="46" t="e">
        <f>INDEX(Table68[#All],MATCH(Chart_Data!G75,Table68[[#All],[Name]],0),6)</f>
        <v>#N/A</v>
      </c>
      <c r="K75" s="59">
        <v>4.5389879792923425E-7</v>
      </c>
      <c r="M75" s="42">
        <f t="shared" si="2"/>
        <v>74</v>
      </c>
      <c r="N75" s="42">
        <f>IF(M75&gt;Chart_Data!$U$5,0,ROW(M76)-ROW($M$2))</f>
        <v>0</v>
      </c>
      <c r="O75" s="61" t="e">
        <f>IFERROR(LARGE(Table1[2015 Growth % Red],N75),#N/A)</f>
        <v>#N/A</v>
      </c>
      <c r="P75" s="55" t="e">
        <f>INDEX(Table1[[#All],[Name Blue]:[2015 Growth % Red]],MATCH(O75,Table1[[#All],[2015 Growth % Red]],0),2)</f>
        <v>#N/A</v>
      </c>
      <c r="Q75" s="55" t="e">
        <f>INDEX(Table1[[#All],[Name Blue]:[2015 Growth % Red]],MATCH(O75,Table1[[#All],[2015 Growth % Red]],0),3)</f>
        <v>#N/A</v>
      </c>
      <c r="R75" s="55" t="e">
        <f>INDEX(Table1[[#All],[Name Blue]:[2015 Growth % Blue]],MATCH(Table3[[#This Row],[Top 10 Growth % ]],Table1[[#All],[2015 Growth % Blue]],0),1)</f>
        <v>#N/A</v>
      </c>
    </row>
    <row r="76" spans="1:18" x14ac:dyDescent="0.15">
      <c r="A76" s="42">
        <v>75</v>
      </c>
      <c r="B76" s="23" t="str">
        <f>IF(AND(Table68[[#This Row],[2015 Revenue]]&gt;=Chart_Data!$U$4,Table68[[#This Row],[2015 Expenses]]&lt;=Chart_Data!$U$3),Table68[[#This Row],[Name]],#N/A)</f>
        <v>Quadice</v>
      </c>
      <c r="C76" s="23">
        <f>INDEX(Table68[#All],MATCH(Chart_Data!B76,Table68[[#All],[Name]],0),3)</f>
        <v>5627074.0999999996</v>
      </c>
      <c r="D76" s="23">
        <f>INDEX(Table68[#All],MATCH(Chart_Data!B76,Table68[[#All],[Name]],0),4)</f>
        <v>1693553.34</v>
      </c>
      <c r="E76" s="60">
        <f>INDEX(Table68[#All],MATCH(Chart_Data!B76,Table68[[#All],[Name]],0),6)+Table1[[#This Row],[Rand]]</f>
        <v>6.2000009946286738</v>
      </c>
      <c r="F76" s="58">
        <f>_xlfn.IFNA(IF(Table1[[#This Row],[2015 Growth % Blue]]="#N/A",0,Table1[[#This Row],[2015 Growth % Blue]]),0)</f>
        <v>6.2000009946286738</v>
      </c>
      <c r="G76" s="23" t="e">
        <f>IF(OR(Table68[[#This Row],[2015 Revenue]]&lt;Chart_Data!$U$4,Table68[[#This Row],[2015 Expenses]]&gt;Chart_Data!$U$3),Table68[[#This Row],[Name]],#N/A)</f>
        <v>#N/A</v>
      </c>
      <c r="H76" s="23" t="e">
        <f>INDEX(Table68[#All],MATCH(Chart_Data!G76,Table68[[#All],[Name]],0),3)</f>
        <v>#N/A</v>
      </c>
      <c r="I76" s="23" t="e">
        <f>INDEX(Table68[#All],MATCH(Chart_Data!G76,Table68[[#All],[Name]],0),4)</f>
        <v>#N/A</v>
      </c>
      <c r="J76" s="46" t="e">
        <f>INDEX(Table68[#All],MATCH(Chart_Data!G76,Table68[[#All],[Name]],0),6)</f>
        <v>#N/A</v>
      </c>
      <c r="K76" s="59">
        <v>9.9462867406712907E-7</v>
      </c>
      <c r="M76" s="42">
        <f t="shared" si="2"/>
        <v>75</v>
      </c>
      <c r="N76" s="42">
        <f>IF(M76&gt;Chart_Data!$U$5,0,ROW(M77)-ROW($M$2))</f>
        <v>0</v>
      </c>
      <c r="O76" s="61" t="e">
        <f>IFERROR(LARGE(Table1[2015 Growth % Red],N76),#N/A)</f>
        <v>#N/A</v>
      </c>
      <c r="P76" s="55" t="e">
        <f>INDEX(Table1[[#All],[Name Blue]:[2015 Growth % Red]],MATCH(O76,Table1[[#All],[2015 Growth % Red]],0),2)</f>
        <v>#N/A</v>
      </c>
      <c r="Q76" s="55" t="e">
        <f>INDEX(Table1[[#All],[Name Blue]:[2015 Growth % Red]],MATCH(O76,Table1[[#All],[2015 Growth % Red]],0),3)</f>
        <v>#N/A</v>
      </c>
      <c r="R76" s="55" t="e">
        <f>INDEX(Table1[[#All],[Name Blue]:[2015 Growth % Blue]],MATCH(Table3[[#This Row],[Top 10 Growth % ]],Table1[[#All],[2015 Growth % Blue]],0),1)</f>
        <v>#N/A</v>
      </c>
    </row>
    <row r="77" spans="1:18" x14ac:dyDescent="0.15">
      <c r="A77" s="42">
        <v>76</v>
      </c>
      <c r="B77" s="23" t="e">
        <f>IF(AND(Table68[[#This Row],[2015 Revenue]]&gt;=Chart_Data!$U$4,Table68[[#This Row],[2015 Expenses]]&lt;=Chart_Data!$U$3),Table68[[#This Row],[Name]],#N/A)</f>
        <v>#N/A</v>
      </c>
      <c r="C77" s="23" t="e">
        <f>INDEX(Table68[#All],MATCH(Chart_Data!B77,Table68[[#All],[Name]],0),3)</f>
        <v>#N/A</v>
      </c>
      <c r="D77" s="23" t="e">
        <f>INDEX(Table68[#All],MATCH(Chart_Data!B77,Table68[[#All],[Name]],0),4)</f>
        <v>#N/A</v>
      </c>
      <c r="E77" s="60" t="e">
        <f>INDEX(Table68[#All],MATCH(Chart_Data!B77,Table68[[#All],[Name]],0),6)+Table1[[#This Row],[Rand]]</f>
        <v>#N/A</v>
      </c>
      <c r="F77" s="58">
        <f>_xlfn.IFNA(IF(Table1[[#This Row],[2015 Growth % Blue]]="#N/A",0,Table1[[#This Row],[2015 Growth % Blue]]),0)</f>
        <v>0</v>
      </c>
      <c r="G77" s="23" t="str">
        <f>IF(OR(Table68[[#This Row],[2015 Revenue]]&lt;Chart_Data!$U$4,Table68[[#This Row],[2015 Expenses]]&gt;Chart_Data!$U$3),Table68[[#This Row],[Name]],#N/A)</f>
        <v>Sanfan</v>
      </c>
      <c r="H77" s="23">
        <f>INDEX(Table68[#All],MATCH(Chart_Data!G77,Table68[[#All],[Name]],0),3)</f>
        <v>12127884.73</v>
      </c>
      <c r="I77" s="23">
        <f>INDEX(Table68[#All],MATCH(Chart_Data!G77,Table68[[#All],[Name]],0),4)</f>
        <v>3971036.33</v>
      </c>
      <c r="J77" s="46">
        <f>INDEX(Table68[#All],MATCH(Chart_Data!G77,Table68[[#All],[Name]],0),6)</f>
        <v>5.2</v>
      </c>
      <c r="K77" s="59">
        <v>1.3500947684327913E-7</v>
      </c>
      <c r="M77" s="42">
        <f t="shared" si="2"/>
        <v>76</v>
      </c>
      <c r="N77" s="42">
        <f>IF(M77&gt;Chart_Data!$U$5,0,ROW(M78)-ROW($M$2))</f>
        <v>0</v>
      </c>
      <c r="O77" s="61" t="e">
        <f>IFERROR(LARGE(Table1[2015 Growth % Red],N77),#N/A)</f>
        <v>#N/A</v>
      </c>
      <c r="P77" s="55" t="e">
        <f>INDEX(Table1[[#All],[Name Blue]:[2015 Growth % Red]],MATCH(O77,Table1[[#All],[2015 Growth % Red]],0),2)</f>
        <v>#N/A</v>
      </c>
      <c r="Q77" s="55" t="e">
        <f>INDEX(Table1[[#All],[Name Blue]:[2015 Growth % Red]],MATCH(O77,Table1[[#All],[2015 Growth % Red]],0),3)</f>
        <v>#N/A</v>
      </c>
      <c r="R77" s="55" t="e">
        <f>INDEX(Table1[[#All],[Name Blue]:[2015 Growth % Blue]],MATCH(Table3[[#This Row],[Top 10 Growth % ]],Table1[[#All],[2015 Growth % Blue]],0),1)</f>
        <v>#N/A</v>
      </c>
    </row>
    <row r="78" spans="1:18" x14ac:dyDescent="0.15">
      <c r="A78" s="42">
        <v>77</v>
      </c>
      <c r="B78" s="23" t="str">
        <f>IF(AND(Table68[[#This Row],[2015 Revenue]]&gt;=Chart_Data!$U$4,Table68[[#This Row],[2015 Expenses]]&lt;=Chart_Data!$U$3),Table68[[#This Row],[Name]],#N/A)</f>
        <v>D-Is</v>
      </c>
      <c r="C78" s="23">
        <f>INDEX(Table68[#All],MATCH(Chart_Data!B78,Table68[[#All],[Name]],0),3)</f>
        <v>8374282.5499999998</v>
      </c>
      <c r="D78" s="23">
        <f>INDEX(Table68[#All],MATCH(Chart_Data!B78,Table68[[#All],[Name]],0),4)</f>
        <v>2857915.66</v>
      </c>
      <c r="E78" s="60">
        <f>INDEX(Table68[#All],MATCH(Chart_Data!B78,Table68[[#All],[Name]],0),6)+Table1[[#This Row],[Rand]]</f>
        <v>3.3400002194000833</v>
      </c>
      <c r="F78" s="58">
        <f>_xlfn.IFNA(IF(Table1[[#This Row],[2015 Growth % Blue]]="#N/A",0,Table1[[#This Row],[2015 Growth % Blue]]),0)</f>
        <v>3.3400002194000833</v>
      </c>
      <c r="G78" s="23" t="e">
        <f>IF(OR(Table68[[#This Row],[2015 Revenue]]&lt;Chart_Data!$U$4,Table68[[#This Row],[2015 Expenses]]&gt;Chart_Data!$U$3),Table68[[#This Row],[Name]],#N/A)</f>
        <v>#N/A</v>
      </c>
      <c r="H78" s="23" t="e">
        <f>INDEX(Table68[#All],MATCH(Chart_Data!G78,Table68[[#All],[Name]],0),3)</f>
        <v>#N/A</v>
      </c>
      <c r="I78" s="23" t="e">
        <f>INDEX(Table68[#All],MATCH(Chart_Data!G78,Table68[[#All],[Name]],0),4)</f>
        <v>#N/A</v>
      </c>
      <c r="J78" s="46" t="e">
        <f>INDEX(Table68[#All],MATCH(Chart_Data!G78,Table68[[#All],[Name]],0),6)</f>
        <v>#N/A</v>
      </c>
      <c r="K78" s="59">
        <v>2.1940008322592619E-7</v>
      </c>
      <c r="M78" s="42">
        <f t="shared" si="2"/>
        <v>77</v>
      </c>
      <c r="N78" s="42">
        <f>IF(M78&gt;Chart_Data!$U$5,0,ROW(M79)-ROW($M$2))</f>
        <v>0</v>
      </c>
      <c r="O78" s="61" t="e">
        <f>IFERROR(LARGE(Table1[2015 Growth % Red],N78),#N/A)</f>
        <v>#N/A</v>
      </c>
      <c r="P78" s="55" t="e">
        <f>INDEX(Table1[[#All],[Name Blue]:[2015 Growth % Red]],MATCH(O78,Table1[[#All],[2015 Growth % Red]],0),2)</f>
        <v>#N/A</v>
      </c>
      <c r="Q78" s="55" t="e">
        <f>INDEX(Table1[[#All],[Name Blue]:[2015 Growth % Red]],MATCH(O78,Table1[[#All],[2015 Growth % Red]],0),3)</f>
        <v>#N/A</v>
      </c>
      <c r="R78" s="55" t="e">
        <f>INDEX(Table1[[#All],[Name Blue]:[2015 Growth % Blue]],MATCH(Table3[[#This Row],[Top 10 Growth % ]],Table1[[#All],[2015 Growth % Blue]],0),1)</f>
        <v>#N/A</v>
      </c>
    </row>
    <row r="79" spans="1:18" x14ac:dyDescent="0.15">
      <c r="A79" s="42">
        <v>78</v>
      </c>
      <c r="B79" s="23" t="str">
        <f>IF(AND(Table68[[#This Row],[2015 Revenue]]&gt;=Chart_Data!$U$4,Table68[[#This Row],[2015 Expenses]]&lt;=Chart_Data!$U$3),Table68[[#This Row],[Name]],#N/A)</f>
        <v>Latfan</v>
      </c>
      <c r="C79" s="23">
        <f>INDEX(Table68[#All],MATCH(Chart_Data!B79,Table68[[#All],[Name]],0),3)</f>
        <v>8396546.0099999998</v>
      </c>
      <c r="D79" s="23">
        <f>INDEX(Table68[#All],MATCH(Chart_Data!B79,Table68[[#All],[Name]],0),4)</f>
        <v>1851054.22</v>
      </c>
      <c r="E79" s="60">
        <f>INDEX(Table68[#All],MATCH(Chart_Data!B79,Table68[[#All],[Name]],0),6)+Table1[[#This Row],[Rand]]</f>
        <v>4.1700003462319195</v>
      </c>
      <c r="F79" s="58">
        <f>_xlfn.IFNA(IF(Table1[[#This Row],[2015 Growth % Blue]]="#N/A",0,Table1[[#This Row],[2015 Growth % Blue]]),0)</f>
        <v>4.1700003462319195</v>
      </c>
      <c r="G79" s="23" t="e">
        <f>IF(OR(Table68[[#This Row],[2015 Revenue]]&lt;Chart_Data!$U$4,Table68[[#This Row],[2015 Expenses]]&gt;Chart_Data!$U$3),Table68[[#This Row],[Name]],#N/A)</f>
        <v>#N/A</v>
      </c>
      <c r="H79" s="23" t="e">
        <f>INDEX(Table68[#All],MATCH(Chart_Data!G79,Table68[[#All],[Name]],0),3)</f>
        <v>#N/A</v>
      </c>
      <c r="I79" s="23" t="e">
        <f>INDEX(Table68[#All],MATCH(Chart_Data!G79,Table68[[#All],[Name]],0),4)</f>
        <v>#N/A</v>
      </c>
      <c r="J79" s="46" t="e">
        <f>INDEX(Table68[#All],MATCH(Chart_Data!G79,Table68[[#All],[Name]],0),6)</f>
        <v>#N/A</v>
      </c>
      <c r="K79" s="59">
        <v>3.4623191955472989E-7</v>
      </c>
      <c r="M79" s="42">
        <f t="shared" si="2"/>
        <v>78</v>
      </c>
      <c r="N79" s="42">
        <f>IF(M79&gt;Chart_Data!$U$5,0,ROW(M80)-ROW($M$2))</f>
        <v>0</v>
      </c>
      <c r="O79" s="61" t="e">
        <f>IFERROR(LARGE(Table1[2015 Growth % Red],N79),#N/A)</f>
        <v>#N/A</v>
      </c>
      <c r="P79" s="55" t="e">
        <f>INDEX(Table1[[#All],[Name Blue]:[2015 Growth % Red]],MATCH(O79,Table1[[#All],[2015 Growth % Red]],0),2)</f>
        <v>#N/A</v>
      </c>
      <c r="Q79" s="55" t="e">
        <f>INDEX(Table1[[#All],[Name Blue]:[2015 Growth % Red]],MATCH(O79,Table1[[#All],[2015 Growth % Red]],0),3)</f>
        <v>#N/A</v>
      </c>
      <c r="R79" s="55" t="e">
        <f>INDEX(Table1[[#All],[Name Blue]:[2015 Growth % Blue]],MATCH(Table3[[#This Row],[Top 10 Growth % ]],Table1[[#All],[2015 Growth % Blue]],0),1)</f>
        <v>#N/A</v>
      </c>
    </row>
    <row r="80" spans="1:18" x14ac:dyDescent="0.15">
      <c r="A80" s="42">
        <v>79</v>
      </c>
      <c r="B80" s="23" t="str">
        <f>IF(AND(Table68[[#This Row],[2015 Revenue]]&gt;=Chart_Data!$U$4,Table68[[#This Row],[2015 Expenses]]&lt;=Chart_Data!$U$3),Table68[[#This Row],[Name]],#N/A)</f>
        <v>Ining</v>
      </c>
      <c r="C80" s="23">
        <f>INDEX(Table68[#All],MATCH(Chart_Data!B80,Table68[[#All],[Name]],0),3)</f>
        <v>11022415.109999999</v>
      </c>
      <c r="D80" s="23">
        <f>INDEX(Table68[#All],MATCH(Chart_Data!B80,Table68[[#All],[Name]],0),4)</f>
        <v>1810515.81</v>
      </c>
      <c r="E80" s="60">
        <f>INDEX(Table68[#All],MATCH(Chart_Data!B80,Table68[[#All],[Name]],0),6)+Table1[[#This Row],[Rand]]</f>
        <v>4.4100002513343348</v>
      </c>
      <c r="F80" s="58">
        <f>_xlfn.IFNA(IF(Table1[[#This Row],[2015 Growth % Blue]]="#N/A",0,Table1[[#This Row],[2015 Growth % Blue]]),0)</f>
        <v>4.4100002513343348</v>
      </c>
      <c r="G80" s="23" t="e">
        <f>IF(OR(Table68[[#This Row],[2015 Revenue]]&lt;Chart_Data!$U$4,Table68[[#This Row],[2015 Expenses]]&gt;Chart_Data!$U$3),Table68[[#This Row],[Name]],#N/A)</f>
        <v>#N/A</v>
      </c>
      <c r="H80" s="23" t="e">
        <f>INDEX(Table68[#All],MATCH(Chart_Data!G80,Table68[[#All],[Name]],0),3)</f>
        <v>#N/A</v>
      </c>
      <c r="I80" s="23" t="e">
        <f>INDEX(Table68[#All],MATCH(Chart_Data!G80,Table68[[#All],[Name]],0),4)</f>
        <v>#N/A</v>
      </c>
      <c r="J80" s="46" t="e">
        <f>INDEX(Table68[#All],MATCH(Chart_Data!G80,Table68[[#All],[Name]],0),6)</f>
        <v>#N/A</v>
      </c>
      <c r="K80" s="59">
        <v>2.5133433433707196E-7</v>
      </c>
      <c r="M80" s="42">
        <f t="shared" si="2"/>
        <v>79</v>
      </c>
      <c r="N80" s="42">
        <f>IF(M80&gt;Chart_Data!$U$5,0,ROW(M81)-ROW($M$2))</f>
        <v>0</v>
      </c>
      <c r="O80" s="61" t="e">
        <f>IFERROR(LARGE(Table1[2015 Growth % Red],N80),#N/A)</f>
        <v>#N/A</v>
      </c>
      <c r="P80" s="55" t="e">
        <f>INDEX(Table1[[#All],[Name Blue]:[2015 Growth % Red]],MATCH(O80,Table1[[#All],[2015 Growth % Red]],0),2)</f>
        <v>#N/A</v>
      </c>
      <c r="Q80" s="55" t="e">
        <f>INDEX(Table1[[#All],[Name Blue]:[2015 Growth % Red]],MATCH(O80,Table1[[#All],[2015 Growth % Red]],0),3)</f>
        <v>#N/A</v>
      </c>
      <c r="R80" s="55" t="e">
        <f>INDEX(Table1[[#All],[Name Blue]:[2015 Growth % Blue]],MATCH(Table3[[#This Row],[Top 10 Growth % ]],Table1[[#All],[2015 Growth % Blue]],0),1)</f>
        <v>#N/A</v>
      </c>
    </row>
    <row r="81" spans="1:18" x14ac:dyDescent="0.15">
      <c r="A81" s="42">
        <v>80</v>
      </c>
      <c r="B81" s="23" t="e">
        <f>IF(AND(Table68[[#This Row],[2015 Revenue]]&gt;=Chart_Data!$U$4,Table68[[#This Row],[2015 Expenses]]&lt;=Chart_Data!$U$3),Table68[[#This Row],[Name]],#N/A)</f>
        <v>#N/A</v>
      </c>
      <c r="C81" s="23" t="e">
        <f>INDEX(Table68[#All],MATCH(Chart_Data!B81,Table68[[#All],[Name]],0),3)</f>
        <v>#N/A</v>
      </c>
      <c r="D81" s="23" t="e">
        <f>INDEX(Table68[#All],MATCH(Chart_Data!B81,Table68[[#All],[Name]],0),4)</f>
        <v>#N/A</v>
      </c>
      <c r="E81" s="60" t="e">
        <f>INDEX(Table68[#All],MATCH(Chart_Data!B81,Table68[[#All],[Name]],0),6)+Table1[[#This Row],[Rand]]</f>
        <v>#N/A</v>
      </c>
      <c r="F81" s="58">
        <f>_xlfn.IFNA(IF(Table1[[#This Row],[2015 Growth % Blue]]="#N/A",0,Table1[[#This Row],[2015 Growth % Blue]]),0)</f>
        <v>0</v>
      </c>
      <c r="G81" s="23" t="str">
        <f>IF(OR(Table68[[#This Row],[2015 Revenue]]&lt;Chart_Data!$U$4,Table68[[#This Row],[2015 Expenses]]&gt;Chart_Data!$U$3),Table68[[#This Row],[Name]],#N/A)</f>
        <v>D-Zoocare</v>
      </c>
      <c r="H81" s="23">
        <f>INDEX(Table68[#All],MATCH(Chart_Data!G81,Table68[[#All],[Name]],0),3)</f>
        <v>7153439.8200000003</v>
      </c>
      <c r="I81" s="23">
        <f>INDEX(Table68[#All],MATCH(Chart_Data!G81,Table68[[#All],[Name]],0),4)</f>
        <v>4445885.4800000004</v>
      </c>
      <c r="J81" s="46">
        <f>INDEX(Table68[#All],MATCH(Chart_Data!G81,Table68[[#All],[Name]],0),6)</f>
        <v>5.57</v>
      </c>
      <c r="K81" s="59">
        <v>9.2570956901831049E-7</v>
      </c>
      <c r="M81" s="42">
        <f t="shared" si="2"/>
        <v>80</v>
      </c>
      <c r="N81" s="42">
        <f>IF(M81&gt;Chart_Data!$U$5,0,ROW(M82)-ROW($M$2))</f>
        <v>0</v>
      </c>
      <c r="O81" s="61" t="e">
        <f>IFERROR(LARGE(Table1[2015 Growth % Red],N81),#N/A)</f>
        <v>#N/A</v>
      </c>
      <c r="P81" s="55" t="e">
        <f>INDEX(Table1[[#All],[Name Blue]:[2015 Growth % Red]],MATCH(O81,Table1[[#All],[2015 Growth % Red]],0),2)</f>
        <v>#N/A</v>
      </c>
      <c r="Q81" s="55" t="e">
        <f>INDEX(Table1[[#All],[Name Blue]:[2015 Growth % Red]],MATCH(O81,Table1[[#All],[2015 Growth % Red]],0),3)</f>
        <v>#N/A</v>
      </c>
      <c r="R81" s="55" t="e">
        <f>INDEX(Table1[[#All],[Name Blue]:[2015 Growth % Blue]],MATCH(Table3[[#This Row],[Top 10 Growth % ]],Table1[[#All],[2015 Growth % Blue]],0),1)</f>
        <v>#N/A</v>
      </c>
    </row>
    <row r="82" spans="1:18" x14ac:dyDescent="0.15">
      <c r="A82" s="42">
        <v>81</v>
      </c>
      <c r="B82" s="23" t="str">
        <f>IF(AND(Table68[[#This Row],[2015 Revenue]]&gt;=Chart_Data!$U$4,Table68[[#This Row],[2015 Expenses]]&lt;=Chart_Data!$U$3),Table68[[#This Row],[Name]],#N/A)</f>
        <v>O-Dax</v>
      </c>
      <c r="C82" s="23">
        <f>INDEX(Table68[#All],MATCH(Chart_Data!B82,Table68[[#All],[Name]],0),3)</f>
        <v>12919390.75</v>
      </c>
      <c r="D82" s="23">
        <f>INDEX(Table68[#All],MATCH(Chart_Data!B82,Table68[[#All],[Name]],0),4)</f>
        <v>3666990</v>
      </c>
      <c r="E82" s="60">
        <f>INDEX(Table68[#All],MATCH(Chart_Data!B82,Table68[[#All],[Name]],0),6)+Table1[[#This Row],[Rand]]</f>
        <v>3.4400002503851286</v>
      </c>
      <c r="F82" s="58">
        <f>_xlfn.IFNA(IF(Table1[[#This Row],[2015 Growth % Blue]]="#N/A",0,Table1[[#This Row],[2015 Growth % Blue]]),0)</f>
        <v>3.4400002503851286</v>
      </c>
      <c r="G82" s="23" t="e">
        <f>IF(OR(Table68[[#This Row],[2015 Revenue]]&lt;Chart_Data!$U$4,Table68[[#This Row],[2015 Expenses]]&gt;Chart_Data!$U$3),Table68[[#This Row],[Name]],#N/A)</f>
        <v>#N/A</v>
      </c>
      <c r="H82" s="23" t="e">
        <f>INDEX(Table68[#All],MATCH(Chart_Data!G82,Table68[[#All],[Name]],0),3)</f>
        <v>#N/A</v>
      </c>
      <c r="I82" s="23" t="e">
        <f>INDEX(Table68[#All],MATCH(Chart_Data!G82,Table68[[#All],[Name]],0),4)</f>
        <v>#N/A</v>
      </c>
      <c r="J82" s="46" t="e">
        <f>INDEX(Table68[#All],MATCH(Chart_Data!G82,Table68[[#All],[Name]],0),6)</f>
        <v>#N/A</v>
      </c>
      <c r="K82" s="59">
        <v>2.503851287646417E-7</v>
      </c>
      <c r="M82" s="42">
        <f t="shared" si="2"/>
        <v>81</v>
      </c>
      <c r="N82" s="42">
        <f>IF(M82&gt;Chart_Data!$U$5,0,ROW(M83)-ROW($M$2))</f>
        <v>0</v>
      </c>
      <c r="O82" s="61" t="e">
        <f>IFERROR(LARGE(Table1[2015 Growth % Red],N82),#N/A)</f>
        <v>#N/A</v>
      </c>
      <c r="P82" s="55" t="e">
        <f>INDEX(Table1[[#All],[Name Blue]:[2015 Growth % Red]],MATCH(O82,Table1[[#All],[2015 Growth % Red]],0),2)</f>
        <v>#N/A</v>
      </c>
      <c r="Q82" s="55" t="e">
        <f>INDEX(Table1[[#All],[Name Blue]:[2015 Growth % Red]],MATCH(O82,Table1[[#All],[2015 Growth % Red]],0),3)</f>
        <v>#N/A</v>
      </c>
      <c r="R82" s="55" t="e">
        <f>INDEX(Table1[[#All],[Name Blue]:[2015 Growth % Blue]],MATCH(Table3[[#This Row],[Top 10 Growth % ]],Table1[[#All],[2015 Growth % Blue]],0),1)</f>
        <v>#N/A</v>
      </c>
    </row>
    <row r="83" spans="1:18" x14ac:dyDescent="0.15">
      <c r="A83" s="42">
        <v>82</v>
      </c>
      <c r="B83" s="23" t="e">
        <f>IF(AND(Table68[[#This Row],[2015 Revenue]]&gt;=Chart_Data!$U$4,Table68[[#This Row],[2015 Expenses]]&lt;=Chart_Data!$U$3),Table68[[#This Row],[Name]],#N/A)</f>
        <v>#N/A</v>
      </c>
      <c r="C83" s="23" t="e">
        <f>INDEX(Table68[#All],MATCH(Chart_Data!B83,Table68[[#All],[Name]],0),3)</f>
        <v>#N/A</v>
      </c>
      <c r="D83" s="23" t="e">
        <f>INDEX(Table68[#All],MATCH(Chart_Data!B83,Table68[[#All],[Name]],0),4)</f>
        <v>#N/A</v>
      </c>
      <c r="E83" s="60" t="e">
        <f>INDEX(Table68[#All],MATCH(Chart_Data!B83,Table68[[#All],[Name]],0),6)+Table1[[#This Row],[Rand]]</f>
        <v>#N/A</v>
      </c>
      <c r="F83" s="58">
        <f>_xlfn.IFNA(IF(Table1[[#This Row],[2015 Growth % Blue]]="#N/A",0,Table1[[#This Row],[2015 Growth % Blue]]),0)</f>
        <v>0</v>
      </c>
      <c r="G83" s="23" t="str">
        <f>IF(OR(Table68[[#This Row],[2015 Revenue]]&lt;Chart_Data!$U$4,Table68[[#This Row],[2015 Expenses]]&gt;Chart_Data!$U$3),Table68[[#This Row],[Name]],#N/A)</f>
        <v>Solocone</v>
      </c>
      <c r="H83" s="23">
        <f>INDEX(Table68[#All],MATCH(Chart_Data!G83,Table68[[#All],[Name]],0),3)</f>
        <v>12658909.939999999</v>
      </c>
      <c r="I83" s="23">
        <f>INDEX(Table68[#All],MATCH(Chart_Data!G83,Table68[[#All],[Name]],0),4)</f>
        <v>4501132.9800000004</v>
      </c>
      <c r="J83" s="46">
        <f>INDEX(Table68[#All],MATCH(Chart_Data!G83,Table68[[#All],[Name]],0),6)</f>
        <v>3.43</v>
      </c>
      <c r="K83" s="59">
        <v>4.5104798984910687E-7</v>
      </c>
      <c r="M83" s="42">
        <f t="shared" si="2"/>
        <v>82</v>
      </c>
      <c r="N83" s="42">
        <f>IF(M83&gt;Chart_Data!$U$5,0,ROW(M84)-ROW($M$2))</f>
        <v>0</v>
      </c>
      <c r="O83" s="61" t="e">
        <f>IFERROR(LARGE(Table1[2015 Growth % Red],N83),#N/A)</f>
        <v>#N/A</v>
      </c>
      <c r="P83" s="55" t="e">
        <f>INDEX(Table1[[#All],[Name Blue]:[2015 Growth % Red]],MATCH(O83,Table1[[#All],[2015 Growth % Red]],0),2)</f>
        <v>#N/A</v>
      </c>
      <c r="Q83" s="55" t="e">
        <f>INDEX(Table1[[#All],[Name Blue]:[2015 Growth % Red]],MATCH(O83,Table1[[#All],[2015 Growth % Red]],0),3)</f>
        <v>#N/A</v>
      </c>
      <c r="R83" s="55" t="e">
        <f>INDEX(Table1[[#All],[Name Blue]:[2015 Growth % Blue]],MATCH(Table3[[#This Row],[Top 10 Growth % ]],Table1[[#All],[2015 Growth % Blue]],0),1)</f>
        <v>#N/A</v>
      </c>
    </row>
    <row r="84" spans="1:18" x14ac:dyDescent="0.15">
      <c r="A84" s="42">
        <v>83</v>
      </c>
      <c r="B84" s="23" t="e">
        <f>IF(AND(Table68[[#This Row],[2015 Revenue]]&gt;=Chart_Data!$U$4,Table68[[#This Row],[2015 Expenses]]&lt;=Chart_Data!$U$3),Table68[[#This Row],[Name]],#N/A)</f>
        <v>#N/A</v>
      </c>
      <c r="C84" s="23" t="e">
        <f>INDEX(Table68[#All],MATCH(Chart_Data!B84,Table68[[#All],[Name]],0),3)</f>
        <v>#N/A</v>
      </c>
      <c r="D84" s="23" t="e">
        <f>INDEX(Table68[#All],MATCH(Chart_Data!B84,Table68[[#All],[Name]],0),4)</f>
        <v>#N/A</v>
      </c>
      <c r="E84" s="60" t="e">
        <f>INDEX(Table68[#All],MATCH(Chart_Data!B84,Table68[[#All],[Name]],0),6)+Table1[[#This Row],[Rand]]</f>
        <v>#N/A</v>
      </c>
      <c r="F84" s="58">
        <f>_xlfn.IFNA(IF(Table1[[#This Row],[2015 Growth % Blue]]="#N/A",0,Table1[[#This Row],[2015 Growth % Blue]]),0)</f>
        <v>0</v>
      </c>
      <c r="G84" s="23" t="str">
        <f>IF(OR(Table68[[#This Row],[2015 Revenue]]&lt;Chart_Data!$U$4,Table68[[#This Row],[2015 Expenses]]&gt;Chart_Data!$U$3),Table68[[#This Row],[Name]],#N/A)</f>
        <v>Zun-Trax</v>
      </c>
      <c r="H84" s="23">
        <f>INDEX(Table68[#All],MATCH(Chart_Data!G84,Table68[[#All],[Name]],0),3)</f>
        <v>7732190.1200000001</v>
      </c>
      <c r="I84" s="23">
        <f>INDEX(Table68[#All],MATCH(Chart_Data!G84,Table68[[#All],[Name]],0),4)</f>
        <v>4437654.7</v>
      </c>
      <c r="J84" s="46">
        <f>INDEX(Table68[#All],MATCH(Chart_Data!G84,Table68[[#All],[Name]],0),6)</f>
        <v>2.5499999999999998</v>
      </c>
      <c r="K84" s="59">
        <v>6.8015234158893384E-7</v>
      </c>
      <c r="M84" s="42">
        <f t="shared" si="2"/>
        <v>83</v>
      </c>
      <c r="N84" s="42">
        <f>IF(M84&gt;Chart_Data!$U$5,0,ROW(M85)-ROW($M$2))</f>
        <v>0</v>
      </c>
      <c r="O84" s="61" t="e">
        <f>IFERROR(LARGE(Table1[2015 Growth % Red],N84),#N/A)</f>
        <v>#N/A</v>
      </c>
      <c r="P84" s="55" t="e">
        <f>INDEX(Table1[[#All],[Name Blue]:[2015 Growth % Red]],MATCH(O84,Table1[[#All],[2015 Growth % Red]],0),2)</f>
        <v>#N/A</v>
      </c>
      <c r="Q84" s="55" t="e">
        <f>INDEX(Table1[[#All],[Name Blue]:[2015 Growth % Red]],MATCH(O84,Table1[[#All],[2015 Growth % Red]],0),3)</f>
        <v>#N/A</v>
      </c>
      <c r="R84" s="55" t="e">
        <f>INDEX(Table1[[#All],[Name Blue]:[2015 Growth % Blue]],MATCH(Table3[[#This Row],[Top 10 Growth % ]],Table1[[#All],[2015 Growth % Blue]],0),1)</f>
        <v>#N/A</v>
      </c>
    </row>
    <row r="85" spans="1:18" x14ac:dyDescent="0.15">
      <c r="A85" s="42">
        <v>84</v>
      </c>
      <c r="B85" s="23" t="e">
        <f>IF(AND(Table68[[#This Row],[2015 Revenue]]&gt;=Chart_Data!$U$4,Table68[[#This Row],[2015 Expenses]]&lt;=Chart_Data!$U$3),Table68[[#This Row],[Name]],#N/A)</f>
        <v>#N/A</v>
      </c>
      <c r="C85" s="23" t="e">
        <f>INDEX(Table68[#All],MATCH(Chart_Data!B85,Table68[[#All],[Name]],0),3)</f>
        <v>#N/A</v>
      </c>
      <c r="D85" s="23" t="e">
        <f>INDEX(Table68[#All],MATCH(Chart_Data!B85,Table68[[#All],[Name]],0),4)</f>
        <v>#N/A</v>
      </c>
      <c r="E85" s="60" t="e">
        <f>INDEX(Table68[#All],MATCH(Chart_Data!B85,Table68[[#All],[Name]],0),6)+Table1[[#This Row],[Rand]]</f>
        <v>#N/A</v>
      </c>
      <c r="F85" s="58">
        <f>_xlfn.IFNA(IF(Table1[[#This Row],[2015 Growth % Blue]]="#N/A",0,Table1[[#This Row],[2015 Growth % Blue]]),0)</f>
        <v>0</v>
      </c>
      <c r="G85" s="23" t="str">
        <f>IF(OR(Table68[[#This Row],[2015 Revenue]]&lt;Chart_Data!$U$4,Table68[[#This Row],[2015 Expenses]]&gt;Chart_Data!$U$3),Table68[[#This Row],[Name]],#N/A)</f>
        <v>Biotain</v>
      </c>
      <c r="H85" s="23">
        <f>INDEX(Table68[#All],MATCH(Chart_Data!G85,Table68[[#All],[Name]],0),3)</f>
        <v>11642542.58</v>
      </c>
      <c r="I85" s="23">
        <f>INDEX(Table68[#All],MATCH(Chart_Data!G85,Table68[[#All],[Name]],0),4)</f>
        <v>4781279.6500000004</v>
      </c>
      <c r="J85" s="46">
        <f>INDEX(Table68[#All],MATCH(Chart_Data!G85,Table68[[#All],[Name]],0),6)</f>
        <v>5.91</v>
      </c>
      <c r="K85" s="59">
        <v>2.5638140834350233E-8</v>
      </c>
      <c r="M85" s="42">
        <f t="shared" si="2"/>
        <v>84</v>
      </c>
      <c r="N85" s="42">
        <f>IF(M85&gt;Chart_Data!$U$5,0,ROW(M86)-ROW($M$2))</f>
        <v>0</v>
      </c>
      <c r="O85" s="61" t="e">
        <f>IFERROR(LARGE(Table1[2015 Growth % Red],N85),#N/A)</f>
        <v>#N/A</v>
      </c>
      <c r="P85" s="55" t="e">
        <f>INDEX(Table1[[#All],[Name Blue]:[2015 Growth % Red]],MATCH(O85,Table1[[#All],[2015 Growth % Red]],0),2)</f>
        <v>#N/A</v>
      </c>
      <c r="Q85" s="55" t="e">
        <f>INDEX(Table1[[#All],[Name Blue]:[2015 Growth % Red]],MATCH(O85,Table1[[#All],[2015 Growth % Red]],0),3)</f>
        <v>#N/A</v>
      </c>
      <c r="R85" s="55" t="e">
        <f>INDEX(Table1[[#All],[Name Blue]:[2015 Growth % Blue]],MATCH(Table3[[#This Row],[Top 10 Growth % ]],Table1[[#All],[2015 Growth % Blue]],0),1)</f>
        <v>#N/A</v>
      </c>
    </row>
    <row r="86" spans="1:18" x14ac:dyDescent="0.15">
      <c r="A86" s="42">
        <v>85</v>
      </c>
      <c r="B86" s="23" t="str">
        <f>IF(AND(Table68[[#This Row],[2015 Revenue]]&gt;=Chart_Data!$U$4,Table68[[#This Row],[2015 Expenses]]&lt;=Chart_Data!$U$3),Table68[[#This Row],[Name]],#N/A)</f>
        <v>Icezap</v>
      </c>
      <c r="C86" s="23">
        <f>INDEX(Table68[#All],MATCH(Chart_Data!B86,Table68[[#All],[Name]],0),3)</f>
        <v>9235777.0299999993</v>
      </c>
      <c r="D86" s="23">
        <f>INDEX(Table68[#All],MATCH(Chart_Data!B86,Table68[[#All],[Name]],0),4)</f>
        <v>3361789.98</v>
      </c>
      <c r="E86" s="60">
        <f>INDEX(Table68[#All],MATCH(Chart_Data!B86,Table68[[#All],[Name]],0),6)+Table1[[#This Row],[Rand]]</f>
        <v>3.2100003941684485</v>
      </c>
      <c r="F86" s="58">
        <f>_xlfn.IFNA(IF(Table1[[#This Row],[2015 Growth % Blue]]="#N/A",0,Table1[[#This Row],[2015 Growth % Blue]]),0)</f>
        <v>3.2100003941684485</v>
      </c>
      <c r="G86" s="23" t="e">
        <f>IF(OR(Table68[[#This Row],[2015 Revenue]]&lt;Chart_Data!$U$4,Table68[[#This Row],[2015 Expenses]]&gt;Chart_Data!$U$3),Table68[[#This Row],[Name]],#N/A)</f>
        <v>#N/A</v>
      </c>
      <c r="H86" s="23" t="e">
        <f>INDEX(Table68[#All],MATCH(Chart_Data!G86,Table68[[#All],[Name]],0),3)</f>
        <v>#N/A</v>
      </c>
      <c r="I86" s="23" t="e">
        <f>INDEX(Table68[#All],MATCH(Chart_Data!G86,Table68[[#All],[Name]],0),4)</f>
        <v>#N/A</v>
      </c>
      <c r="J86" s="46" t="e">
        <f>INDEX(Table68[#All],MATCH(Chart_Data!G86,Table68[[#All],[Name]],0),6)</f>
        <v>#N/A</v>
      </c>
      <c r="K86" s="59">
        <v>3.941684485516964E-7</v>
      </c>
      <c r="M86" s="42">
        <f t="shared" si="2"/>
        <v>85</v>
      </c>
      <c r="N86" s="42">
        <f>IF(M86&gt;Chart_Data!$U$5,0,ROW(M87)-ROW($M$2))</f>
        <v>0</v>
      </c>
      <c r="O86" s="61" t="e">
        <f>IFERROR(LARGE(Table1[2015 Growth % Red],N86),#N/A)</f>
        <v>#N/A</v>
      </c>
      <c r="P86" s="55" t="e">
        <f>INDEX(Table1[[#All],[Name Blue]:[2015 Growth % Red]],MATCH(O86,Table1[[#All],[2015 Growth % Red]],0),2)</f>
        <v>#N/A</v>
      </c>
      <c r="Q86" s="55" t="e">
        <f>INDEX(Table1[[#All],[Name Blue]:[2015 Growth % Red]],MATCH(O86,Table1[[#All],[2015 Growth % Red]],0),3)</f>
        <v>#N/A</v>
      </c>
      <c r="R86" s="55" t="e">
        <f>INDEX(Table1[[#All],[Name Blue]:[2015 Growth % Blue]],MATCH(Table3[[#This Row],[Top 10 Growth % ]],Table1[[#All],[2015 Growth % Blue]],0),1)</f>
        <v>#N/A</v>
      </c>
    </row>
    <row r="87" spans="1:18" x14ac:dyDescent="0.15">
      <c r="A87" s="42">
        <v>86</v>
      </c>
      <c r="B87" s="23" t="str">
        <f>IF(AND(Table68[[#This Row],[2015 Revenue]]&gt;=Chart_Data!$U$4,Table68[[#This Row],[2015 Expenses]]&lt;=Chart_Data!$U$3),Table68[[#This Row],[Name]],#N/A)</f>
        <v>Newjofix</v>
      </c>
      <c r="C87" s="23">
        <f>INDEX(Table68[#All],MATCH(Chart_Data!B87,Table68[[#All],[Name]],0),3)</f>
        <v>10339863.42</v>
      </c>
      <c r="D87" s="23">
        <f>INDEX(Table68[#All],MATCH(Chart_Data!B87,Table68[[#All],[Name]],0),4)</f>
        <v>3415311.67</v>
      </c>
      <c r="E87" s="60">
        <f>INDEX(Table68[#All],MATCH(Chart_Data!B87,Table68[[#All],[Name]],0),6)+Table1[[#This Row],[Rand]]</f>
        <v>5.1900002450770053</v>
      </c>
      <c r="F87" s="58">
        <f>_xlfn.IFNA(IF(Table1[[#This Row],[2015 Growth % Blue]]="#N/A",0,Table1[[#This Row],[2015 Growth % Blue]]),0)</f>
        <v>5.1900002450770053</v>
      </c>
      <c r="G87" s="23" t="e">
        <f>IF(OR(Table68[[#This Row],[2015 Revenue]]&lt;Chart_Data!$U$4,Table68[[#This Row],[2015 Expenses]]&gt;Chart_Data!$U$3),Table68[[#This Row],[Name]],#N/A)</f>
        <v>#N/A</v>
      </c>
      <c r="H87" s="23" t="e">
        <f>INDEX(Table68[#All],MATCH(Chart_Data!G87,Table68[[#All],[Name]],0),3)</f>
        <v>#N/A</v>
      </c>
      <c r="I87" s="23" t="e">
        <f>INDEX(Table68[#All],MATCH(Chart_Data!G87,Table68[[#All],[Name]],0),4)</f>
        <v>#N/A</v>
      </c>
      <c r="J87" s="46" t="e">
        <f>INDEX(Table68[#All],MATCH(Chart_Data!G87,Table68[[#All],[Name]],0),6)</f>
        <v>#N/A</v>
      </c>
      <c r="K87" s="59">
        <v>2.4507700505631468E-7</v>
      </c>
      <c r="M87" s="42">
        <f t="shared" si="2"/>
        <v>86</v>
      </c>
      <c r="N87" s="42">
        <f>IF(M87&gt;Chart_Data!$U$5,0,ROW(M88)-ROW($M$2))</f>
        <v>0</v>
      </c>
      <c r="O87" s="61" t="e">
        <f>IFERROR(LARGE(Table1[2015 Growth % Red],N87),#N/A)</f>
        <v>#N/A</v>
      </c>
      <c r="P87" s="55" t="e">
        <f>INDEX(Table1[[#All],[Name Blue]:[2015 Growth % Red]],MATCH(O87,Table1[[#All],[2015 Growth % Red]],0),2)</f>
        <v>#N/A</v>
      </c>
      <c r="Q87" s="55" t="e">
        <f>INDEX(Table1[[#All],[Name Blue]:[2015 Growth % Red]],MATCH(O87,Table1[[#All],[2015 Growth % Red]],0),3)</f>
        <v>#N/A</v>
      </c>
      <c r="R87" s="55" t="e">
        <f>INDEX(Table1[[#All],[Name Blue]:[2015 Growth % Blue]],MATCH(Table3[[#This Row],[Top 10 Growth % ]],Table1[[#All],[2015 Growth % Blue]],0),1)</f>
        <v>#N/A</v>
      </c>
    </row>
    <row r="88" spans="1:18" x14ac:dyDescent="0.15">
      <c r="A88" s="42">
        <v>87</v>
      </c>
      <c r="B88" s="23" t="e">
        <f>IF(AND(Table68[[#This Row],[2015 Revenue]]&gt;=Chart_Data!$U$4,Table68[[#This Row],[2015 Expenses]]&lt;=Chart_Data!$U$3),Table68[[#This Row],[Name]],#N/A)</f>
        <v>#N/A</v>
      </c>
      <c r="C88" s="23" t="e">
        <f>INDEX(Table68[#All],MATCH(Chart_Data!B88,Table68[[#All],[Name]],0),3)</f>
        <v>#N/A</v>
      </c>
      <c r="D88" s="23" t="e">
        <f>INDEX(Table68[#All],MATCH(Chart_Data!B88,Table68[[#All],[Name]],0),4)</f>
        <v>#N/A</v>
      </c>
      <c r="E88" s="60" t="e">
        <f>INDEX(Table68[#All],MATCH(Chart_Data!B88,Table68[[#All],[Name]],0),6)+Table1[[#This Row],[Rand]]</f>
        <v>#N/A</v>
      </c>
      <c r="F88" s="58">
        <f>_xlfn.IFNA(IF(Table1[[#This Row],[2015 Growth % Blue]]="#N/A",0,Table1[[#This Row],[2015 Growth % Blue]]),0)</f>
        <v>0</v>
      </c>
      <c r="G88" s="23" t="str">
        <f>IF(OR(Table68[[#This Row],[2015 Revenue]]&lt;Chart_Data!$U$4,Table68[[#This Row],[2015 Expenses]]&gt;Chart_Data!$U$3),Table68[[#This Row],[Name]],#N/A)</f>
        <v>Opetechno</v>
      </c>
      <c r="H88" s="23">
        <f>INDEX(Table68[#All],MATCH(Chart_Data!G88,Table68[[#All],[Name]],0),3)</f>
        <v>9898287.8100000005</v>
      </c>
      <c r="I88" s="23">
        <f>INDEX(Table68[#All],MATCH(Chart_Data!G88,Table68[[#All],[Name]],0),4)</f>
        <v>5885438.8499999996</v>
      </c>
      <c r="J88" s="46">
        <f>INDEX(Table68[#All],MATCH(Chart_Data!G88,Table68[[#All],[Name]],0),6)</f>
        <v>5.34</v>
      </c>
      <c r="K88" s="59">
        <v>5.6997253234380849E-7</v>
      </c>
      <c r="M88" s="42">
        <f t="shared" si="2"/>
        <v>87</v>
      </c>
      <c r="N88" s="42">
        <f>IF(M88&gt;Chart_Data!$U$5,0,ROW(M89)-ROW($M$2))</f>
        <v>0</v>
      </c>
      <c r="O88" s="61" t="e">
        <f>IFERROR(LARGE(Table1[2015 Growth % Red],N88),#N/A)</f>
        <v>#N/A</v>
      </c>
      <c r="P88" s="55" t="e">
        <f>INDEX(Table1[[#All],[Name Blue]:[2015 Growth % Red]],MATCH(O88,Table1[[#All],[2015 Growth % Red]],0),2)</f>
        <v>#N/A</v>
      </c>
      <c r="Q88" s="55" t="e">
        <f>INDEX(Table1[[#All],[Name Blue]:[2015 Growth % Red]],MATCH(O88,Table1[[#All],[2015 Growth % Red]],0),3)</f>
        <v>#N/A</v>
      </c>
      <c r="R88" s="55" t="e">
        <f>INDEX(Table1[[#All],[Name Blue]:[2015 Growth % Blue]],MATCH(Table3[[#This Row],[Top 10 Growth % ]],Table1[[#All],[2015 Growth % Blue]],0),1)</f>
        <v>#N/A</v>
      </c>
    </row>
    <row r="89" spans="1:18" x14ac:dyDescent="0.15">
      <c r="A89" s="42">
        <v>88</v>
      </c>
      <c r="B89" s="23" t="e">
        <f>IF(AND(Table68[[#This Row],[2015 Revenue]]&gt;=Chart_Data!$U$4,Table68[[#This Row],[2015 Expenses]]&lt;=Chart_Data!$U$3),Table68[[#This Row],[Name]],#N/A)</f>
        <v>#N/A</v>
      </c>
      <c r="C89" s="23" t="e">
        <f>INDEX(Table68[#All],MATCH(Chart_Data!B89,Table68[[#All],[Name]],0),3)</f>
        <v>#N/A</v>
      </c>
      <c r="D89" s="23" t="e">
        <f>INDEX(Table68[#All],MATCH(Chart_Data!B89,Table68[[#All],[Name]],0),4)</f>
        <v>#N/A</v>
      </c>
      <c r="E89" s="60" t="e">
        <f>INDEX(Table68[#All],MATCH(Chart_Data!B89,Table68[[#All],[Name]],0),6)+Table1[[#This Row],[Rand]]</f>
        <v>#N/A</v>
      </c>
      <c r="F89" s="58">
        <f>_xlfn.IFNA(IF(Table1[[#This Row],[2015 Growth % Blue]]="#N/A",0,Table1[[#This Row],[2015 Growth % Blue]]),0)</f>
        <v>0</v>
      </c>
      <c r="G89" s="23" t="str">
        <f>IF(OR(Table68[[#This Row],[2015 Revenue]]&lt;Chart_Data!$U$4,Table68[[#This Row],[2015 Expenses]]&gt;Chart_Data!$U$3),Table68[[#This Row],[Name]],#N/A)</f>
        <v>Zathline</v>
      </c>
      <c r="H89" s="23">
        <f>INDEX(Table68[#All],MATCH(Chart_Data!G89,Table68[[#All],[Name]],0),3)</f>
        <v>9738857.5</v>
      </c>
      <c r="I89" s="23">
        <f>INDEX(Table68[#All],MATCH(Chart_Data!G89,Table68[[#All],[Name]],0),4)</f>
        <v>4398322.8</v>
      </c>
      <c r="J89" s="46">
        <f>INDEX(Table68[#All],MATCH(Chart_Data!G89,Table68[[#All],[Name]],0),6)</f>
        <v>3.35</v>
      </c>
      <c r="K89" s="59">
        <v>9.7627810281579294E-7</v>
      </c>
      <c r="M89" s="42">
        <f t="shared" si="2"/>
        <v>88</v>
      </c>
      <c r="N89" s="42">
        <f>IF(M89&gt;Chart_Data!$U$5,0,ROW(M90)-ROW($M$2))</f>
        <v>0</v>
      </c>
      <c r="O89" s="61" t="e">
        <f>IFERROR(LARGE(Table1[2015 Growth % Red],N89),#N/A)</f>
        <v>#N/A</v>
      </c>
      <c r="P89" s="55" t="e">
        <f>INDEX(Table1[[#All],[Name Blue]:[2015 Growth % Red]],MATCH(O89,Table1[[#All],[2015 Growth % Red]],0),2)</f>
        <v>#N/A</v>
      </c>
      <c r="Q89" s="55" t="e">
        <f>INDEX(Table1[[#All],[Name Blue]:[2015 Growth % Red]],MATCH(O89,Table1[[#All],[2015 Growth % Red]],0),3)</f>
        <v>#N/A</v>
      </c>
      <c r="R89" s="55" t="e">
        <f>INDEX(Table1[[#All],[Name Blue]:[2015 Growth % Blue]],MATCH(Table3[[#This Row],[Top 10 Growth % ]],Table1[[#All],[2015 Growth % Blue]],0),1)</f>
        <v>#N/A</v>
      </c>
    </row>
    <row r="90" spans="1:18" x14ac:dyDescent="0.15">
      <c r="A90" s="42">
        <v>89</v>
      </c>
      <c r="B90" s="23" t="e">
        <f>IF(AND(Table68[[#This Row],[2015 Revenue]]&gt;=Chart_Data!$U$4,Table68[[#This Row],[2015 Expenses]]&lt;=Chart_Data!$U$3),Table68[[#This Row],[Name]],#N/A)</f>
        <v>#N/A</v>
      </c>
      <c r="C90" s="23" t="e">
        <f>INDEX(Table68[#All],MATCH(Chart_Data!B90,Table68[[#All],[Name]],0),3)</f>
        <v>#N/A</v>
      </c>
      <c r="D90" s="23" t="e">
        <f>INDEX(Table68[#All],MATCH(Chart_Data!B90,Table68[[#All],[Name]],0),4)</f>
        <v>#N/A</v>
      </c>
      <c r="E90" s="60" t="e">
        <f>INDEX(Table68[#All],MATCH(Chart_Data!B90,Table68[[#All],[Name]],0),6)+Table1[[#This Row],[Rand]]</f>
        <v>#N/A</v>
      </c>
      <c r="F90" s="58">
        <f>_xlfn.IFNA(IF(Table1[[#This Row],[2015 Growth % Blue]]="#N/A",0,Table1[[#This Row],[2015 Growth % Blue]]),0)</f>
        <v>0</v>
      </c>
      <c r="G90" s="23" t="str">
        <f>IF(OR(Table68[[#This Row],[2015 Revenue]]&lt;Chart_Data!$U$4,Table68[[#This Row],[2015 Expenses]]&gt;Chart_Data!$U$3),Table68[[#This Row],[Name]],#N/A)</f>
        <v>Ozer-Dox</v>
      </c>
      <c r="H90" s="23">
        <f>INDEX(Table68[#All],MATCH(Chart_Data!G90,Table68[[#All],[Name]],0),3)</f>
        <v>9621470.8499999996</v>
      </c>
      <c r="I90" s="23">
        <f>INDEX(Table68[#All],MATCH(Chart_Data!G90,Table68[[#All],[Name]],0),4)</f>
        <v>4759243.3600000003</v>
      </c>
      <c r="J90" s="46">
        <f>INDEX(Table68[#All],MATCH(Chart_Data!G90,Table68[[#All],[Name]],0),6)</f>
        <v>3.95</v>
      </c>
      <c r="K90" s="59">
        <v>7.9250504757635947E-7</v>
      </c>
      <c r="M90" s="42">
        <f t="shared" si="2"/>
        <v>89</v>
      </c>
      <c r="N90" s="42">
        <f>IF(M90&gt;Chart_Data!$U$5,0,ROW(M91)-ROW($M$2))</f>
        <v>0</v>
      </c>
      <c r="O90" s="61" t="e">
        <f>IFERROR(LARGE(Table1[2015 Growth % Red],N90),#N/A)</f>
        <v>#N/A</v>
      </c>
      <c r="P90" s="55" t="e">
        <f>INDEX(Table1[[#All],[Name Blue]:[2015 Growth % Red]],MATCH(O90,Table1[[#All],[2015 Growth % Red]],0),2)</f>
        <v>#N/A</v>
      </c>
      <c r="Q90" s="55" t="e">
        <f>INDEX(Table1[[#All],[Name Blue]:[2015 Growth % Red]],MATCH(O90,Table1[[#All],[2015 Growth % Red]],0),3)</f>
        <v>#N/A</v>
      </c>
      <c r="R90" s="55" t="e">
        <f>INDEX(Table1[[#All],[Name Blue]:[2015 Growth % Blue]],MATCH(Table3[[#This Row],[Top 10 Growth % ]],Table1[[#All],[2015 Growth % Blue]],0),1)</f>
        <v>#N/A</v>
      </c>
    </row>
    <row r="91" spans="1:18" x14ac:dyDescent="0.15">
      <c r="A91" s="42">
        <v>90</v>
      </c>
      <c r="B91" s="23" t="e">
        <f>IF(AND(Table68[[#This Row],[2015 Revenue]]&gt;=Chart_Data!$U$4,Table68[[#This Row],[2015 Expenses]]&lt;=Chart_Data!$U$3),Table68[[#This Row],[Name]],#N/A)</f>
        <v>#N/A</v>
      </c>
      <c r="C91" s="23" t="e">
        <f>INDEX(Table68[#All],MATCH(Chart_Data!B91,Table68[[#All],[Name]],0),3)</f>
        <v>#N/A</v>
      </c>
      <c r="D91" s="23" t="e">
        <f>INDEX(Table68[#All],MATCH(Chart_Data!B91,Table68[[#All],[Name]],0),4)</f>
        <v>#N/A</v>
      </c>
      <c r="E91" s="60" t="e">
        <f>INDEX(Table68[#All],MATCH(Chart_Data!B91,Table68[[#All],[Name]],0),6)+Table1[[#This Row],[Rand]]</f>
        <v>#N/A</v>
      </c>
      <c r="F91" s="58">
        <f>_xlfn.IFNA(IF(Table1[[#This Row],[2015 Growth % Blue]]="#N/A",0,Table1[[#This Row],[2015 Growth % Blue]]),0)</f>
        <v>0</v>
      </c>
      <c r="G91" s="23" t="str">
        <f>IF(OR(Table68[[#This Row],[2015 Revenue]]&lt;Chart_Data!$U$4,Table68[[#This Row],[2015 Expenses]]&gt;Chart_Data!$U$3),Table68[[#This Row],[Name]],#N/A)</f>
        <v>Iscom</v>
      </c>
      <c r="H91" s="23">
        <f>INDEX(Table68[#All],MATCH(Chart_Data!G91,Table68[[#All],[Name]],0),3)</f>
        <v>8027657.6200000001</v>
      </c>
      <c r="I91" s="23">
        <f>INDEX(Table68[#All],MATCH(Chart_Data!G91,Table68[[#All],[Name]],0),4)</f>
        <v>5221158.42</v>
      </c>
      <c r="J91" s="46">
        <f>INDEX(Table68[#All],MATCH(Chart_Data!G91,Table68[[#All],[Name]],0),6)</f>
        <v>3.53</v>
      </c>
      <c r="K91" s="59">
        <v>6.5547846141976361E-7</v>
      </c>
      <c r="M91" s="42">
        <f t="shared" si="2"/>
        <v>90</v>
      </c>
      <c r="N91" s="42">
        <f>IF(M91&gt;Chart_Data!$U$5,0,ROW(M92)-ROW($M$2))</f>
        <v>0</v>
      </c>
      <c r="O91" s="61" t="e">
        <f>IFERROR(LARGE(Table1[2015 Growth % Red],N91),#N/A)</f>
        <v>#N/A</v>
      </c>
      <c r="P91" s="55" t="e">
        <f>INDEX(Table1[[#All],[Name Blue]:[2015 Growth % Red]],MATCH(O91,Table1[[#All],[2015 Growth % Red]],0),2)</f>
        <v>#N/A</v>
      </c>
      <c r="Q91" s="55" t="e">
        <f>INDEX(Table1[[#All],[Name Blue]:[2015 Growth % Red]],MATCH(O91,Table1[[#All],[2015 Growth % Red]],0),3)</f>
        <v>#N/A</v>
      </c>
      <c r="R91" s="55" t="e">
        <f>INDEX(Table1[[#All],[Name Blue]:[2015 Growth % Blue]],MATCH(Table3[[#This Row],[Top 10 Growth % ]],Table1[[#All],[2015 Growth % Blue]],0),1)</f>
        <v>#N/A</v>
      </c>
    </row>
    <row r="92" spans="1:18" x14ac:dyDescent="0.15">
      <c r="A92" s="42">
        <v>91</v>
      </c>
      <c r="B92" s="23" t="e">
        <f>IF(AND(Table68[[#This Row],[2015 Revenue]]&gt;=Chart_Data!$U$4,Table68[[#This Row],[2015 Expenses]]&lt;=Chart_Data!$U$3),Table68[[#This Row],[Name]],#N/A)</f>
        <v>#N/A</v>
      </c>
      <c r="C92" s="23" t="e">
        <f>INDEX(Table68[#All],MATCH(Chart_Data!B92,Table68[[#All],[Name]],0),3)</f>
        <v>#N/A</v>
      </c>
      <c r="D92" s="23" t="e">
        <f>INDEX(Table68[#All],MATCH(Chart_Data!B92,Table68[[#All],[Name]],0),4)</f>
        <v>#N/A</v>
      </c>
      <c r="E92" s="60" t="e">
        <f>INDEX(Table68[#All],MATCH(Chart_Data!B92,Table68[[#All],[Name]],0),6)+Table1[[#This Row],[Rand]]</f>
        <v>#N/A</v>
      </c>
      <c r="F92" s="58">
        <f>_xlfn.IFNA(IF(Table1[[#This Row],[2015 Growth % Blue]]="#N/A",0,Table1[[#This Row],[2015 Growth % Blue]]),0)</f>
        <v>0</v>
      </c>
      <c r="G92" s="23" t="str">
        <f>IF(OR(Table68[[#This Row],[2015 Revenue]]&lt;Chart_Data!$U$4,Table68[[#This Row],[2015 Expenses]]&gt;Chart_Data!$U$3),Table68[[#This Row],[Name]],#N/A)</f>
        <v>Freshtechno</v>
      </c>
      <c r="H92" s="23">
        <f>INDEX(Table68[#All],MATCH(Chart_Data!G92,Table68[[#All],[Name]],0),3)</f>
        <v>10603211.16</v>
      </c>
      <c r="I92" s="23">
        <f>INDEX(Table68[#All],MATCH(Chart_Data!G92,Table68[[#All],[Name]],0),4)</f>
        <v>6075481.8600000003</v>
      </c>
      <c r="J92" s="46">
        <f>INDEX(Table68[#All],MATCH(Chart_Data!G92,Table68[[#All],[Name]],0),6)</f>
        <v>4.16</v>
      </c>
      <c r="K92" s="59">
        <v>5.6329236245721822E-7</v>
      </c>
      <c r="M92" s="42">
        <f t="shared" si="2"/>
        <v>91</v>
      </c>
      <c r="N92" s="42">
        <f>IF(M92&gt;Chart_Data!$U$5,0,ROW(M93)-ROW($M$2))</f>
        <v>0</v>
      </c>
      <c r="O92" s="61" t="e">
        <f>IFERROR(LARGE(Table1[2015 Growth % Red],N92),#N/A)</f>
        <v>#N/A</v>
      </c>
      <c r="P92" s="55" t="e">
        <f>INDEX(Table1[[#All],[Name Blue]:[2015 Growth % Red]],MATCH(O92,Table1[[#All],[2015 Growth % Red]],0),2)</f>
        <v>#N/A</v>
      </c>
      <c r="Q92" s="55" t="e">
        <f>INDEX(Table1[[#All],[Name Blue]:[2015 Growth % Red]],MATCH(O92,Table1[[#All],[2015 Growth % Red]],0),3)</f>
        <v>#N/A</v>
      </c>
      <c r="R92" s="55" t="e">
        <f>INDEX(Table1[[#All],[Name Blue]:[2015 Growth % Blue]],MATCH(Table3[[#This Row],[Top 10 Growth % ]],Table1[[#All],[2015 Growth % Blue]],0),1)</f>
        <v>#N/A</v>
      </c>
    </row>
    <row r="93" spans="1:18" x14ac:dyDescent="0.15">
      <c r="A93" s="42">
        <v>92</v>
      </c>
      <c r="B93" s="23" t="str">
        <f>IF(AND(Table68[[#This Row],[2015 Revenue]]&gt;=Chart_Data!$U$4,Table68[[#This Row],[2015 Expenses]]&lt;=Chart_Data!$U$3),Table68[[#This Row],[Name]],#N/A)</f>
        <v>Istone</v>
      </c>
      <c r="C93" s="23">
        <f>INDEX(Table68[#All],MATCH(Chart_Data!B93,Table68[[#All],[Name]],0),3)</f>
        <v>5424720.25</v>
      </c>
      <c r="D93" s="23">
        <f>INDEX(Table68[#All],MATCH(Chart_Data!B93,Table68[[#All],[Name]],0),4)</f>
        <v>461975.12</v>
      </c>
      <c r="E93" s="60">
        <f>INDEX(Table68[#All],MATCH(Chart_Data!B93,Table68[[#All],[Name]],0),6)+Table1[[#This Row],[Rand]]</f>
        <v>4.770000133736632</v>
      </c>
      <c r="F93" s="58">
        <f>_xlfn.IFNA(IF(Table1[[#This Row],[2015 Growth % Blue]]="#N/A",0,Table1[[#This Row],[2015 Growth % Blue]]),0)</f>
        <v>4.770000133736632</v>
      </c>
      <c r="G93" s="23" t="e">
        <f>IF(OR(Table68[[#This Row],[2015 Revenue]]&lt;Chart_Data!$U$4,Table68[[#This Row],[2015 Expenses]]&gt;Chart_Data!$U$3),Table68[[#This Row],[Name]],#N/A)</f>
        <v>#N/A</v>
      </c>
      <c r="H93" s="23" t="e">
        <f>INDEX(Table68[#All],MATCH(Chart_Data!G93,Table68[[#All],[Name]],0),3)</f>
        <v>#N/A</v>
      </c>
      <c r="I93" s="23" t="e">
        <f>INDEX(Table68[#All],MATCH(Chart_Data!G93,Table68[[#All],[Name]],0),4)</f>
        <v>#N/A</v>
      </c>
      <c r="J93" s="46" t="e">
        <f>INDEX(Table68[#All],MATCH(Chart_Data!G93,Table68[[#All],[Name]],0),6)</f>
        <v>#N/A</v>
      </c>
      <c r="K93" s="59">
        <v>1.3373663282991943E-7</v>
      </c>
      <c r="M93" s="42">
        <f t="shared" si="2"/>
        <v>92</v>
      </c>
      <c r="N93" s="42">
        <f>IF(M93&gt;Chart_Data!$U$5,0,ROW(M94)-ROW($M$2))</f>
        <v>0</v>
      </c>
      <c r="O93" s="61" t="e">
        <f>IFERROR(LARGE(Table1[2015 Growth % Red],N93),#N/A)</f>
        <v>#N/A</v>
      </c>
      <c r="P93" s="55" t="e">
        <f>INDEX(Table1[[#All],[Name Blue]:[2015 Growth % Red]],MATCH(O93,Table1[[#All],[2015 Growth % Red]],0),2)</f>
        <v>#N/A</v>
      </c>
      <c r="Q93" s="55" t="e">
        <f>INDEX(Table1[[#All],[Name Blue]:[2015 Growth % Red]],MATCH(O93,Table1[[#All],[2015 Growth % Red]],0),3)</f>
        <v>#N/A</v>
      </c>
      <c r="R93" s="55" t="e">
        <f>INDEX(Table1[[#All],[Name Blue]:[2015 Growth % Blue]],MATCH(Table3[[#This Row],[Top 10 Growth % ]],Table1[[#All],[2015 Growth % Blue]],0),1)</f>
        <v>#N/A</v>
      </c>
    </row>
    <row r="94" spans="1:18" x14ac:dyDescent="0.15">
      <c r="A94" s="42">
        <v>93</v>
      </c>
      <c r="B94" s="23" t="str">
        <f>IF(AND(Table68[[#This Row],[2015 Revenue]]&gt;=Chart_Data!$U$4,Table68[[#This Row],[2015 Expenses]]&lt;=Chart_Data!$U$3),Table68[[#This Row],[Name]],#N/A)</f>
        <v>Domtam</v>
      </c>
      <c r="C94" s="23">
        <f>INDEX(Table68[#All],MATCH(Chart_Data!B94,Table68[[#All],[Name]],0),3)</f>
        <v>10795732.710000001</v>
      </c>
      <c r="D94" s="23">
        <f>INDEX(Table68[#All],MATCH(Chart_Data!B94,Table68[[#All],[Name]],0),4)</f>
        <v>821994.15</v>
      </c>
      <c r="E94" s="60">
        <f>INDEX(Table68[#All],MATCH(Chart_Data!B94,Table68[[#All],[Name]],0),6)+Table1[[#This Row],[Rand]]</f>
        <v>5.0800009666398998</v>
      </c>
      <c r="F94" s="58">
        <f>_xlfn.IFNA(IF(Table1[[#This Row],[2015 Growth % Blue]]="#N/A",0,Table1[[#This Row],[2015 Growth % Blue]]),0)</f>
        <v>5.0800009666398998</v>
      </c>
      <c r="G94" s="23" t="e">
        <f>IF(OR(Table68[[#This Row],[2015 Revenue]]&lt;Chart_Data!$U$4,Table68[[#This Row],[2015 Expenses]]&gt;Chart_Data!$U$3),Table68[[#This Row],[Name]],#N/A)</f>
        <v>#N/A</v>
      </c>
      <c r="H94" s="23" t="e">
        <f>INDEX(Table68[#All],MATCH(Chart_Data!G94,Table68[[#All],[Name]],0),3)</f>
        <v>#N/A</v>
      </c>
      <c r="I94" s="23" t="e">
        <f>INDEX(Table68[#All],MATCH(Chart_Data!G94,Table68[[#All],[Name]],0),4)</f>
        <v>#N/A</v>
      </c>
      <c r="J94" s="46" t="e">
        <f>INDEX(Table68[#All],MATCH(Chart_Data!G94,Table68[[#All],[Name]],0),6)</f>
        <v>#N/A</v>
      </c>
      <c r="K94" s="59">
        <v>9.6663990007725204E-7</v>
      </c>
      <c r="M94" s="42">
        <f t="shared" si="2"/>
        <v>93</v>
      </c>
      <c r="N94" s="42">
        <f>IF(M94&gt;Chart_Data!$U$5,0,ROW(M95)-ROW($M$2))</f>
        <v>0</v>
      </c>
      <c r="O94" s="61" t="e">
        <f>IFERROR(LARGE(Table1[2015 Growth % Red],N94),#N/A)</f>
        <v>#N/A</v>
      </c>
      <c r="P94" s="55" t="e">
        <f>INDEX(Table1[[#All],[Name Blue]:[2015 Growth % Red]],MATCH(O94,Table1[[#All],[2015 Growth % Red]],0),2)</f>
        <v>#N/A</v>
      </c>
      <c r="Q94" s="55" t="e">
        <f>INDEX(Table1[[#All],[Name Blue]:[2015 Growth % Red]],MATCH(O94,Table1[[#All],[2015 Growth % Red]],0),3)</f>
        <v>#N/A</v>
      </c>
      <c r="R94" s="55" t="e">
        <f>INDEX(Table1[[#All],[Name Blue]:[2015 Growth % Blue]],MATCH(Table3[[#This Row],[Top 10 Growth % ]],Table1[[#All],[2015 Growth % Blue]],0),1)</f>
        <v>#N/A</v>
      </c>
    </row>
    <row r="95" spans="1:18" x14ac:dyDescent="0.15">
      <c r="A95" s="42">
        <v>94</v>
      </c>
      <c r="B95" s="23" t="e">
        <f>IF(AND(Table68[[#This Row],[2015 Revenue]]&gt;=Chart_Data!$U$4,Table68[[#This Row],[2015 Expenses]]&lt;=Chart_Data!$U$3),Table68[[#This Row],[Name]],#N/A)</f>
        <v>#N/A</v>
      </c>
      <c r="C95" s="23" t="e">
        <f>INDEX(Table68[#All],MATCH(Chart_Data!B95,Table68[[#All],[Name]],0),3)</f>
        <v>#N/A</v>
      </c>
      <c r="D95" s="23" t="e">
        <f>INDEX(Table68[#All],MATCH(Chart_Data!B95,Table68[[#All],[Name]],0),4)</f>
        <v>#N/A</v>
      </c>
      <c r="E95" s="60" t="e">
        <f>INDEX(Table68[#All],MATCH(Chart_Data!B95,Table68[[#All],[Name]],0),6)+Table1[[#This Row],[Rand]]</f>
        <v>#N/A</v>
      </c>
      <c r="F95" s="58">
        <f>_xlfn.IFNA(IF(Table1[[#This Row],[2015 Growth % Blue]]="#N/A",0,Table1[[#This Row],[2015 Growth % Blue]]),0)</f>
        <v>0</v>
      </c>
      <c r="G95" s="23" t="str">
        <f>IF(OR(Table68[[#This Row],[2015 Revenue]]&lt;Chart_Data!$U$4,Table68[[#This Row],[2015 Expenses]]&gt;Chart_Data!$U$3),Table68[[#This Row],[Name]],#N/A)</f>
        <v>Ganzgreen</v>
      </c>
      <c r="H95" s="23">
        <f>INDEX(Table68[#All],MATCH(Chart_Data!G95,Table68[[#All],[Name]],0),3)</f>
        <v>6598854.1200000001</v>
      </c>
      <c r="I95" s="23">
        <f>INDEX(Table68[#All],MATCH(Chart_Data!G95,Table68[[#All],[Name]],0),4)</f>
        <v>4602001.84</v>
      </c>
      <c r="J95" s="46">
        <f>INDEX(Table68[#All],MATCH(Chart_Data!G95,Table68[[#All],[Name]],0),6)</f>
        <v>3.56</v>
      </c>
      <c r="K95" s="59">
        <v>2.3072113288818418E-7</v>
      </c>
      <c r="M95" s="42">
        <f t="shared" si="2"/>
        <v>94</v>
      </c>
      <c r="N95" s="42">
        <f>IF(M95&gt;Chart_Data!$U$5,0,ROW(M96)-ROW($M$2))</f>
        <v>0</v>
      </c>
      <c r="O95" s="61" t="e">
        <f>IFERROR(LARGE(Table1[2015 Growth % Red],N95),#N/A)</f>
        <v>#N/A</v>
      </c>
      <c r="P95" s="55" t="e">
        <f>INDEX(Table1[[#All],[Name Blue]:[2015 Growth % Red]],MATCH(O95,Table1[[#All],[2015 Growth % Red]],0),2)</f>
        <v>#N/A</v>
      </c>
      <c r="Q95" s="55" t="e">
        <f>INDEX(Table1[[#All],[Name Blue]:[2015 Growth % Red]],MATCH(O95,Table1[[#All],[2015 Growth % Red]],0),3)</f>
        <v>#N/A</v>
      </c>
      <c r="R95" s="55" t="e">
        <f>INDEX(Table1[[#All],[Name Blue]:[2015 Growth % Blue]],MATCH(Table3[[#This Row],[Top 10 Growth % ]],Table1[[#All],[2015 Growth % Blue]],0),1)</f>
        <v>#N/A</v>
      </c>
    </row>
    <row r="96" spans="1:18" x14ac:dyDescent="0.15">
      <c r="A96" s="42">
        <v>95</v>
      </c>
      <c r="B96" s="23" t="e">
        <f>IF(AND(Table68[[#This Row],[2015 Revenue]]&gt;=Chart_Data!$U$4,Table68[[#This Row],[2015 Expenses]]&lt;=Chart_Data!$U$3),Table68[[#This Row],[Name]],#N/A)</f>
        <v>#N/A</v>
      </c>
      <c r="C96" s="23" t="e">
        <f>INDEX(Table68[#All],MATCH(Chart_Data!B96,Table68[[#All],[Name]],0),3)</f>
        <v>#N/A</v>
      </c>
      <c r="D96" s="23" t="e">
        <f>INDEX(Table68[#All],MATCH(Chart_Data!B96,Table68[[#All],[Name]],0),4)</f>
        <v>#N/A</v>
      </c>
      <c r="E96" s="60" t="e">
        <f>INDEX(Table68[#All],MATCH(Chart_Data!B96,Table68[[#All],[Name]],0),6)+Table1[[#This Row],[Rand]]</f>
        <v>#N/A</v>
      </c>
      <c r="F96" s="58">
        <f>_xlfn.IFNA(IF(Table1[[#This Row],[2015 Growth % Blue]]="#N/A",0,Table1[[#This Row],[2015 Growth % Blue]]),0)</f>
        <v>0</v>
      </c>
      <c r="G96" s="23" t="str">
        <f>IF(OR(Table68[[#This Row],[2015 Revenue]]&lt;Chart_Data!$U$4,Table68[[#This Row],[2015 Expenses]]&gt;Chart_Data!$U$3),Table68[[#This Row],[Name]],#N/A)</f>
        <v>Zamhouse</v>
      </c>
      <c r="H96" s="23">
        <f>INDEX(Table68[#All],MATCH(Chart_Data!G96,Table68[[#All],[Name]],0),3)</f>
        <v>7543695.4199999999</v>
      </c>
      <c r="I96" s="23">
        <f>INDEX(Table68[#All],MATCH(Chart_Data!G96,Table68[[#All],[Name]],0),4)</f>
        <v>6561021.3200000003</v>
      </c>
      <c r="J96" s="46">
        <f>INDEX(Table68[#All],MATCH(Chart_Data!G96,Table68[[#All],[Name]],0),6)</f>
        <v>3.39</v>
      </c>
      <c r="K96" s="59">
        <v>7.2908143156633217E-7</v>
      </c>
      <c r="M96" s="42">
        <f t="shared" si="2"/>
        <v>95</v>
      </c>
      <c r="N96" s="42">
        <f>IF(M96&gt;Chart_Data!$U$5,0,ROW(M97)-ROW($M$2))</f>
        <v>0</v>
      </c>
      <c r="O96" s="61" t="e">
        <f>IFERROR(LARGE(Table1[2015 Growth % Red],N96),#N/A)</f>
        <v>#N/A</v>
      </c>
      <c r="P96" s="55" t="e">
        <f>INDEX(Table1[[#All],[Name Blue]:[2015 Growth % Red]],MATCH(O96,Table1[[#All],[2015 Growth % Red]],0),2)</f>
        <v>#N/A</v>
      </c>
      <c r="Q96" s="55" t="e">
        <f>INDEX(Table1[[#All],[Name Blue]:[2015 Growth % Red]],MATCH(O96,Table1[[#All],[2015 Growth % Red]],0),3)</f>
        <v>#N/A</v>
      </c>
      <c r="R96" s="55" t="e">
        <f>INDEX(Table1[[#All],[Name Blue]:[2015 Growth % Blue]],MATCH(Table3[[#This Row],[Top 10 Growth % ]],Table1[[#All],[2015 Growth % Blue]],0),1)</f>
        <v>#N/A</v>
      </c>
    </row>
    <row r="97" spans="1:18" x14ac:dyDescent="0.15">
      <c r="A97" s="42">
        <v>96</v>
      </c>
      <c r="B97" s="23" t="e">
        <f>IF(AND(Table68[[#This Row],[2015 Revenue]]&gt;=Chart_Data!$U$4,Table68[[#This Row],[2015 Expenses]]&lt;=Chart_Data!$U$3),Table68[[#This Row],[Name]],#N/A)</f>
        <v>#N/A</v>
      </c>
      <c r="C97" s="23" t="e">
        <f>INDEX(Table68[#All],MATCH(Chart_Data!B97,Table68[[#All],[Name]],0),3)</f>
        <v>#N/A</v>
      </c>
      <c r="D97" s="23" t="e">
        <f>INDEX(Table68[#All],MATCH(Chart_Data!B97,Table68[[#All],[Name]],0),4)</f>
        <v>#N/A</v>
      </c>
      <c r="E97" s="60" t="e">
        <f>INDEX(Table68[#All],MATCH(Chart_Data!B97,Table68[[#All],[Name]],0),6)+Table1[[#This Row],[Rand]]</f>
        <v>#N/A</v>
      </c>
      <c r="F97" s="58">
        <f>_xlfn.IFNA(IF(Table1[[#This Row],[2015 Growth % Blue]]="#N/A",0,Table1[[#This Row],[2015 Growth % Blue]]),0)</f>
        <v>0</v>
      </c>
      <c r="G97" s="23" t="str">
        <f>IF(OR(Table68[[#This Row],[2015 Revenue]]&lt;Chart_Data!$U$4,Table68[[#This Row],[2015 Expenses]]&gt;Chart_Data!$U$3),Table68[[#This Row],[Name]],#N/A)</f>
        <v>Openjocon</v>
      </c>
      <c r="H97" s="23">
        <f>INDEX(Table68[#All],MATCH(Chart_Data!G97,Table68[[#All],[Name]],0),3)</f>
        <v>11374342.890000001</v>
      </c>
      <c r="I97" s="23">
        <f>INDEX(Table68[#All],MATCH(Chart_Data!G97,Table68[[#All],[Name]],0),4)</f>
        <v>4273206.7699999996</v>
      </c>
      <c r="J97" s="46">
        <f>INDEX(Table68[#All],MATCH(Chart_Data!G97,Table68[[#All],[Name]],0),6)</f>
        <v>3.62</v>
      </c>
      <c r="K97" s="59">
        <v>4.3887663848959071E-7</v>
      </c>
      <c r="M97" s="42">
        <f t="shared" si="2"/>
        <v>96</v>
      </c>
      <c r="N97" s="42">
        <f>IF(M97&gt;Chart_Data!$U$5,0,ROW(M98)-ROW($M$2))</f>
        <v>0</v>
      </c>
      <c r="O97" s="61" t="e">
        <f>IFERROR(LARGE(Table1[2015 Growth % Red],N97),#N/A)</f>
        <v>#N/A</v>
      </c>
      <c r="P97" s="55" t="e">
        <f>INDEX(Table1[[#All],[Name Blue]:[2015 Growth % Red]],MATCH(O97,Table1[[#All],[2015 Growth % Red]],0),2)</f>
        <v>#N/A</v>
      </c>
      <c r="Q97" s="55" t="e">
        <f>INDEX(Table1[[#All],[Name Blue]:[2015 Growth % Red]],MATCH(O97,Table1[[#All],[2015 Growth % Red]],0),3)</f>
        <v>#N/A</v>
      </c>
      <c r="R97" s="55" t="e">
        <f>INDEX(Table1[[#All],[Name Blue]:[2015 Growth % Blue]],MATCH(Table3[[#This Row],[Top 10 Growth % ]],Table1[[#All],[2015 Growth % Blue]],0),1)</f>
        <v>#N/A</v>
      </c>
    </row>
    <row r="98" spans="1:18" x14ac:dyDescent="0.15">
      <c r="A98" s="42">
        <v>97</v>
      </c>
      <c r="B98" s="23" t="e">
        <f>IF(AND(Table68[[#This Row],[2015 Revenue]]&gt;=Chart_Data!$U$4,Table68[[#This Row],[2015 Expenses]]&lt;=Chart_Data!$U$3),Table68[[#This Row],[Name]],#N/A)</f>
        <v>#N/A</v>
      </c>
      <c r="C98" s="23" t="e">
        <f>INDEX(Table68[#All],MATCH(Chart_Data!B98,Table68[[#All],[Name]],0),3)</f>
        <v>#N/A</v>
      </c>
      <c r="D98" s="23" t="e">
        <f>INDEX(Table68[#All],MATCH(Chart_Data!B98,Table68[[#All],[Name]],0),4)</f>
        <v>#N/A</v>
      </c>
      <c r="E98" s="60" t="e">
        <f>INDEX(Table68[#All],MATCH(Chart_Data!B98,Table68[[#All],[Name]],0),6)+Table1[[#This Row],[Rand]]</f>
        <v>#N/A</v>
      </c>
      <c r="F98" s="58">
        <f>_xlfn.IFNA(IF(Table1[[#This Row],[2015 Growth % Blue]]="#N/A",0,Table1[[#This Row],[2015 Growth % Blue]]),0)</f>
        <v>0</v>
      </c>
      <c r="G98" s="23" t="str">
        <f>IF(OR(Table68[[#This Row],[2015 Revenue]]&lt;Chart_Data!$U$4,Table68[[#This Row],[2015 Expenses]]&gt;Chart_Data!$U$3),Table68[[#This Row],[Name]],#N/A)</f>
        <v>Trisity</v>
      </c>
      <c r="H98" s="23">
        <f>INDEX(Table68[#All],MATCH(Chart_Data!G98,Table68[[#All],[Name]],0),3)</f>
        <v>6918289.6200000001</v>
      </c>
      <c r="I98" s="23">
        <f>INDEX(Table68[#All],MATCH(Chart_Data!G98,Table68[[#All],[Name]],0),4)</f>
        <v>6344371.9699999997</v>
      </c>
      <c r="J98" s="46">
        <f>INDEX(Table68[#All],MATCH(Chart_Data!G98,Table68[[#All],[Name]],0),6)</f>
        <v>1.84</v>
      </c>
      <c r="K98" s="59">
        <v>7.4025499617508035E-8</v>
      </c>
      <c r="M98" s="42">
        <f t="shared" si="2"/>
        <v>97</v>
      </c>
      <c r="N98" s="42">
        <f>IF(M98&gt;Chart_Data!$U$5,0,ROW(M99)-ROW($M$2))</f>
        <v>0</v>
      </c>
      <c r="O98" s="61" t="e">
        <f>IFERROR(LARGE(Table1[2015 Growth % Red],N98),#N/A)</f>
        <v>#N/A</v>
      </c>
      <c r="P98" s="55" t="e">
        <f>INDEX(Table1[[#All],[Name Blue]:[2015 Growth % Red]],MATCH(O98,Table1[[#All],[2015 Growth % Red]],0),2)</f>
        <v>#N/A</v>
      </c>
      <c r="Q98" s="55" t="e">
        <f>INDEX(Table1[[#All],[Name Blue]:[2015 Growth % Red]],MATCH(O98,Table1[[#All],[2015 Growth % Red]],0),3)</f>
        <v>#N/A</v>
      </c>
      <c r="R98" s="55" t="e">
        <f>INDEX(Table1[[#All],[Name Blue]:[2015 Growth % Blue]],MATCH(Table3[[#This Row],[Top 10 Growth % ]],Table1[[#All],[2015 Growth % Blue]],0),1)</f>
        <v>#N/A</v>
      </c>
    </row>
    <row r="99" spans="1:18" x14ac:dyDescent="0.15">
      <c r="A99" s="42">
        <v>98</v>
      </c>
      <c r="B99" s="23" t="e">
        <f>IF(AND(Table68[[#This Row],[2015 Revenue]]&gt;=Chart_Data!$U$4,Table68[[#This Row],[2015 Expenses]]&lt;=Chart_Data!$U$3),Table68[[#This Row],[Name]],#N/A)</f>
        <v>#N/A</v>
      </c>
      <c r="C99" s="23" t="e">
        <f>INDEX(Table68[#All],MATCH(Chart_Data!B99,Table68[[#All],[Name]],0),3)</f>
        <v>#N/A</v>
      </c>
      <c r="D99" s="23" t="e">
        <f>INDEX(Table68[#All],MATCH(Chart_Data!B99,Table68[[#All],[Name]],0),4)</f>
        <v>#N/A</v>
      </c>
      <c r="E99" s="60" t="e">
        <f>INDEX(Table68[#All],MATCH(Chart_Data!B99,Table68[[#All],[Name]],0),6)+Table1[[#This Row],[Rand]]</f>
        <v>#N/A</v>
      </c>
      <c r="F99" s="58">
        <f>_xlfn.IFNA(IF(Table1[[#This Row],[2015 Growth % Blue]]="#N/A",0,Table1[[#This Row],[2015 Growth % Blue]]),0)</f>
        <v>0</v>
      </c>
      <c r="G99" s="23" t="str">
        <f>IF(OR(Table68[[#This Row],[2015 Revenue]]&lt;Chart_Data!$U$4,Table68[[#This Row],[2015 Expenses]]&gt;Chart_Data!$U$3),Table68[[#This Row],[Name]],#N/A)</f>
        <v>Planetice</v>
      </c>
      <c r="H99" s="23">
        <f>INDEX(Table68[#All],MATCH(Chart_Data!G99,Table68[[#All],[Name]],0),3)</f>
        <v>10757723.779999999</v>
      </c>
      <c r="I99" s="23">
        <f>INDEX(Table68[#All],MATCH(Chart_Data!G99,Table68[[#All],[Name]],0),4)</f>
        <v>4782077.4400000004</v>
      </c>
      <c r="J99" s="46">
        <f>INDEX(Table68[#All],MATCH(Chart_Data!G99,Table68[[#All],[Name]],0),6)</f>
        <v>2.61</v>
      </c>
      <c r="K99" s="59">
        <v>5.787077830747815E-7</v>
      </c>
      <c r="M99" s="42">
        <f t="shared" si="2"/>
        <v>98</v>
      </c>
      <c r="N99" s="42">
        <f>IF(M99&gt;Chart_Data!$U$5,0,ROW(M100)-ROW($M$2))</f>
        <v>0</v>
      </c>
      <c r="O99" s="61" t="e">
        <f>IFERROR(LARGE(Table1[2015 Growth % Red],N99),#N/A)</f>
        <v>#N/A</v>
      </c>
      <c r="P99" s="55" t="e">
        <f>INDEX(Table1[[#All],[Name Blue]:[2015 Growth % Red]],MATCH(O99,Table1[[#All],[2015 Growth % Red]],0),2)</f>
        <v>#N/A</v>
      </c>
      <c r="Q99" s="55" t="e">
        <f>INDEX(Table1[[#All],[Name Blue]:[2015 Growth % Red]],MATCH(O99,Table1[[#All],[2015 Growth % Red]],0),3)</f>
        <v>#N/A</v>
      </c>
      <c r="R99" s="55" t="e">
        <f>INDEX(Table1[[#All],[Name Blue]:[2015 Growth % Blue]],MATCH(Table3[[#This Row],[Top 10 Growth % ]],Table1[[#All],[2015 Growth % Blue]],0),1)</f>
        <v>#N/A</v>
      </c>
    </row>
    <row r="100" spans="1:18" x14ac:dyDescent="0.15">
      <c r="A100" s="42">
        <v>99</v>
      </c>
      <c r="B100" s="23" t="e">
        <f>IF(AND(Table68[[#This Row],[2015 Revenue]]&gt;=Chart_Data!$U$4,Table68[[#This Row],[2015 Expenses]]&lt;=Chart_Data!$U$3),Table68[[#This Row],[Name]],#N/A)</f>
        <v>#N/A</v>
      </c>
      <c r="C100" s="23" t="e">
        <f>INDEX(Table68[#All],MATCH(Chart_Data!B100,Table68[[#All],[Name]],0),3)</f>
        <v>#N/A</v>
      </c>
      <c r="D100" s="23" t="e">
        <f>INDEX(Table68[#All],MATCH(Chart_Data!B100,Table68[[#All],[Name]],0),4)</f>
        <v>#N/A</v>
      </c>
      <c r="E100" s="60" t="e">
        <f>INDEX(Table68[#All],MATCH(Chart_Data!B100,Table68[[#All],[Name]],0),6)+Table1[[#This Row],[Rand]]</f>
        <v>#N/A</v>
      </c>
      <c r="F100" s="58">
        <f>_xlfn.IFNA(IF(Table1[[#This Row],[2015 Growth % Blue]]="#N/A",0,Table1[[#This Row],[2015 Growth % Blue]]),0)</f>
        <v>0</v>
      </c>
      <c r="G100" s="23" t="str">
        <f>IF(OR(Table68[[#This Row],[2015 Revenue]]&lt;Chart_Data!$U$4,Table68[[#This Row],[2015 Expenses]]&gt;Chart_Data!$U$3),Table68[[#This Row],[Name]],#N/A)</f>
        <v>Canunoice</v>
      </c>
      <c r="H100" s="23">
        <f>INDEX(Table68[#All],MATCH(Chart_Data!G100,Table68[[#All],[Name]],0),3)</f>
        <v>6978994.6699999999</v>
      </c>
      <c r="I100" s="23">
        <f>INDEX(Table68[#All],MATCH(Chart_Data!G100,Table68[[#All],[Name]],0),4)</f>
        <v>4814151.66</v>
      </c>
      <c r="J100" s="46">
        <f>INDEX(Table68[#All],MATCH(Chart_Data!G100,Table68[[#All],[Name]],0),6)</f>
        <v>3.75</v>
      </c>
      <c r="K100" s="59">
        <v>1.1467937988009458E-7</v>
      </c>
      <c r="M100" s="42">
        <f t="shared" si="2"/>
        <v>99</v>
      </c>
      <c r="N100" s="42">
        <f>IF(M100&gt;Chart_Data!$U$5,0,ROW(M101)-ROW($M$2))</f>
        <v>0</v>
      </c>
      <c r="O100" s="61" t="e">
        <f>IFERROR(LARGE(Table1[2015 Growth % Red],N100),#N/A)</f>
        <v>#N/A</v>
      </c>
      <c r="P100" s="55" t="e">
        <f>INDEX(Table1[[#All],[Name Blue]:[2015 Growth % Red]],MATCH(O100,Table1[[#All],[2015 Growth % Red]],0),2)</f>
        <v>#N/A</v>
      </c>
      <c r="Q100" s="55" t="e">
        <f>INDEX(Table1[[#All],[Name Blue]:[2015 Growth % Red]],MATCH(O100,Table1[[#All],[2015 Growth % Red]],0),3)</f>
        <v>#N/A</v>
      </c>
      <c r="R100" s="55" t="e">
        <f>INDEX(Table1[[#All],[Name Blue]:[2015 Growth % Blue]],MATCH(Table3[[#This Row],[Top 10 Growth % ]],Table1[[#All],[2015 Growth % Blue]],0),1)</f>
        <v>#N/A</v>
      </c>
    </row>
    <row r="101" spans="1:18" x14ac:dyDescent="0.15">
      <c r="A101" s="42">
        <v>100</v>
      </c>
      <c r="B101" s="23" t="str">
        <f>IF(AND(Table68[[#This Row],[2015 Revenue]]&gt;=Chart_Data!$U$4,Table68[[#This Row],[2015 Expenses]]&lt;=Chart_Data!$U$3),Table68[[#This Row],[Name]],#N/A)</f>
        <v>Villadox</v>
      </c>
      <c r="C101" s="23">
        <f>INDEX(Table68[#All],MATCH(Chart_Data!B101,Table68[[#All],[Name]],0),3)</f>
        <v>8651649.3000000007</v>
      </c>
      <c r="D101" s="23">
        <f>INDEX(Table68[#All],MATCH(Chart_Data!B101,Table68[[#All],[Name]],0),4)</f>
        <v>1097352.73</v>
      </c>
      <c r="E101" s="60">
        <f>INDEX(Table68[#All],MATCH(Chart_Data!B101,Table68[[#All],[Name]],0),6)+Table1[[#This Row],[Rand]]</f>
        <v>5.5400002109546369</v>
      </c>
      <c r="F101" s="58">
        <f>_xlfn.IFNA(IF(Table1[[#This Row],[2015 Growth % Blue]]="#N/A",0,Table1[[#This Row],[2015 Growth % Blue]]),0)</f>
        <v>5.5400002109546369</v>
      </c>
      <c r="G101" s="23" t="e">
        <f>IF(OR(Table68[[#This Row],[2015 Revenue]]&lt;Chart_Data!$U$4,Table68[[#This Row],[2015 Expenses]]&gt;Chart_Data!$U$3),Table68[[#This Row],[Name]],#N/A)</f>
        <v>#N/A</v>
      </c>
      <c r="H101" s="23" t="e">
        <f>INDEX(Table68[#All],MATCH(Chart_Data!G101,Table68[[#All],[Name]],0),3)</f>
        <v>#N/A</v>
      </c>
      <c r="I101" s="23" t="e">
        <f>INDEX(Table68[#All],MATCH(Chart_Data!G101,Table68[[#All],[Name]],0),4)</f>
        <v>#N/A</v>
      </c>
      <c r="J101" s="46" t="e">
        <f>INDEX(Table68[#All],MATCH(Chart_Data!G101,Table68[[#All],[Name]],0),6)</f>
        <v>#N/A</v>
      </c>
      <c r="K101" s="59">
        <v>2.109546364806939E-7</v>
      </c>
      <c r="M101" s="42">
        <f t="shared" si="2"/>
        <v>100</v>
      </c>
      <c r="N101" s="42">
        <f>IF(M101&gt;Chart_Data!$U$5,0,ROW(M102)-ROW($M$2))</f>
        <v>0</v>
      </c>
      <c r="O101" s="61" t="e">
        <f>IFERROR(LARGE(Table1[2015 Growth % Red],N101),#N/A)</f>
        <v>#N/A</v>
      </c>
      <c r="P101" s="55" t="e">
        <f>INDEX(Table1[[#All],[Name Blue]:[2015 Growth % Red]],MATCH(O101,Table1[[#All],[2015 Growth % Red]],0),2)</f>
        <v>#N/A</v>
      </c>
      <c r="Q101" s="55" t="e">
        <f>INDEX(Table1[[#All],[Name Blue]:[2015 Growth % Red]],MATCH(O101,Table1[[#All],[2015 Growth % Red]],0),3)</f>
        <v>#N/A</v>
      </c>
      <c r="R101" s="55" t="e">
        <f>INDEX(Table1[[#All],[Name Blue]:[2015 Growth % Blue]],MATCH(Table3[[#This Row],[Top 10 Growth % ]],Table1[[#All],[2015 Growth % Blue]],0),1)</f>
        <v>#N/A</v>
      </c>
    </row>
    <row r="102" spans="1:18" x14ac:dyDescent="0.15">
      <c r="A102" s="42">
        <v>101</v>
      </c>
      <c r="B102" s="23" t="e">
        <f>IF(AND(Table68[[#This Row],[2015 Revenue]]&gt;=Chart_Data!$U$4,Table68[[#This Row],[2015 Expenses]]&lt;=Chart_Data!$U$3),Table68[[#This Row],[Name]],#N/A)</f>
        <v>#N/A</v>
      </c>
      <c r="C102" s="23" t="e">
        <f>INDEX(Table68[#All],MATCH(Chart_Data!B102,Table68[[#All],[Name]],0),3)</f>
        <v>#N/A</v>
      </c>
      <c r="D102" s="23" t="e">
        <f>INDEX(Table68[#All],MATCH(Chart_Data!B102,Table68[[#All],[Name]],0),4)</f>
        <v>#N/A</v>
      </c>
      <c r="E102" s="60" t="e">
        <f>INDEX(Table68[#All],MATCH(Chart_Data!B102,Table68[[#All],[Name]],0),6)+Table1[[#This Row],[Rand]]</f>
        <v>#N/A</v>
      </c>
      <c r="F102" s="58">
        <f>_xlfn.IFNA(IF(Table1[[#This Row],[2015 Growth % Blue]]="#N/A",0,Table1[[#This Row],[2015 Growth % Blue]]),0)</f>
        <v>0</v>
      </c>
      <c r="G102" s="23" t="str">
        <f>IF(OR(Table68[[#This Row],[2015 Revenue]]&lt;Chart_Data!$U$4,Table68[[#This Row],[2015 Expenses]]&gt;Chart_Data!$U$3),Table68[[#This Row],[Name]],#N/A)</f>
        <v>Alphacane</v>
      </c>
      <c r="H102" s="23">
        <f>INDEX(Table68[#All],MATCH(Chart_Data!G102,Table68[[#All],[Name]],0),3)</f>
        <v>5903763.3899999997</v>
      </c>
      <c r="I102" s="23">
        <f>INDEX(Table68[#All],MATCH(Chart_Data!G102,Table68[[#All],[Name]],0),4)</f>
        <v>5873665.8099999996</v>
      </c>
      <c r="J102" s="46">
        <f>INDEX(Table68[#All],MATCH(Chart_Data!G102,Table68[[#All],[Name]],0),6)</f>
        <v>4.95</v>
      </c>
      <c r="K102" s="59">
        <v>8.6747884730126512E-8</v>
      </c>
      <c r="M102" s="42">
        <f t="shared" si="2"/>
        <v>101</v>
      </c>
      <c r="N102" s="42">
        <f>IF(M102&gt;Chart_Data!$U$5,0,ROW(M103)-ROW($M$2))</f>
        <v>0</v>
      </c>
      <c r="O102" s="61" t="e">
        <f>IFERROR(LARGE(Table1[2015 Growth % Red],N102),#N/A)</f>
        <v>#N/A</v>
      </c>
      <c r="P102" s="55" t="e">
        <f>INDEX(Table1[[#All],[Name Blue]:[2015 Growth % Red]],MATCH(O102,Table1[[#All],[2015 Growth % Red]],0),2)</f>
        <v>#N/A</v>
      </c>
      <c r="Q102" s="55" t="e">
        <f>INDEX(Table1[[#All],[Name Blue]:[2015 Growth % Red]],MATCH(O102,Table1[[#All],[2015 Growth % Red]],0),3)</f>
        <v>#N/A</v>
      </c>
      <c r="R102" s="55" t="e">
        <f>INDEX(Table1[[#All],[Name Blue]:[2015 Growth % Blue]],MATCH(Table3[[#This Row],[Top 10 Growth % ]],Table1[[#All],[2015 Growth % Blue]],0),1)</f>
        <v>#N/A</v>
      </c>
    </row>
    <row r="103" spans="1:18" x14ac:dyDescent="0.15">
      <c r="A103" s="42">
        <v>102</v>
      </c>
      <c r="B103" s="23" t="e">
        <f>IF(AND(Table68[[#This Row],[2015 Revenue]]&gt;=Chart_Data!$U$4,Table68[[#This Row],[2015 Expenses]]&lt;=Chart_Data!$U$3),Table68[[#This Row],[Name]],#N/A)</f>
        <v>#N/A</v>
      </c>
      <c r="C103" s="23" t="e">
        <f>INDEX(Table68[#All],MATCH(Chart_Data!B103,Table68[[#All],[Name]],0),3)</f>
        <v>#N/A</v>
      </c>
      <c r="D103" s="23" t="e">
        <f>INDEX(Table68[#All],MATCH(Chart_Data!B103,Table68[[#All],[Name]],0),4)</f>
        <v>#N/A</v>
      </c>
      <c r="E103" s="60" t="e">
        <f>INDEX(Table68[#All],MATCH(Chart_Data!B103,Table68[[#All],[Name]],0),6)+Table1[[#This Row],[Rand]]</f>
        <v>#N/A</v>
      </c>
      <c r="F103" s="58">
        <f>_xlfn.IFNA(IF(Table1[[#This Row],[2015 Growth % Blue]]="#N/A",0,Table1[[#This Row],[2015 Growth % Blue]]),0)</f>
        <v>0</v>
      </c>
      <c r="G103" s="23" t="str">
        <f>IF(OR(Table68[[#This Row],[2015 Revenue]]&lt;Chart_Data!$U$4,Table68[[#This Row],[2015 Expenses]]&gt;Chart_Data!$U$3),Table68[[#This Row],[Name]],#N/A)</f>
        <v>Rankcone</v>
      </c>
      <c r="H103" s="23">
        <f>INDEX(Table68[#All],MATCH(Chart_Data!G103,Table68[[#All],[Name]],0),3)</f>
        <v>6036943.6399999997</v>
      </c>
      <c r="I103" s="23">
        <f>INDEX(Table68[#All],MATCH(Chart_Data!G103,Table68[[#All],[Name]],0),4)</f>
        <v>8837188.0800000001</v>
      </c>
      <c r="J103" s="46">
        <f>INDEX(Table68[#All],MATCH(Chart_Data!G103,Table68[[#All],[Name]],0),6)</f>
        <v>5.07</v>
      </c>
      <c r="K103" s="59">
        <v>5.4299634679985206E-7</v>
      </c>
      <c r="M103" s="42">
        <f t="shared" si="2"/>
        <v>102</v>
      </c>
      <c r="N103" s="42">
        <f>IF(M103&gt;Chart_Data!$U$5,0,ROW(M104)-ROW($M$2))</f>
        <v>0</v>
      </c>
      <c r="O103" s="61" t="e">
        <f>IFERROR(LARGE(Table1[2015 Growth % Red],N103),#N/A)</f>
        <v>#N/A</v>
      </c>
      <c r="P103" s="55" t="e">
        <f>INDEX(Table1[[#All],[Name Blue]:[2015 Growth % Red]],MATCH(O103,Table1[[#All],[2015 Growth % Red]],0),2)</f>
        <v>#N/A</v>
      </c>
      <c r="Q103" s="55" t="e">
        <f>INDEX(Table1[[#All],[Name Blue]:[2015 Growth % Red]],MATCH(O103,Table1[[#All],[2015 Growth % Red]],0),3)</f>
        <v>#N/A</v>
      </c>
      <c r="R103" s="55" t="e">
        <f>INDEX(Table1[[#All],[Name Blue]:[2015 Growth % Blue]],MATCH(Table3[[#This Row],[Top 10 Growth % ]],Table1[[#All],[2015 Growth % Blue]],0),1)</f>
        <v>#N/A</v>
      </c>
    </row>
    <row r="104" spans="1:18" x14ac:dyDescent="0.15">
      <c r="A104" s="42">
        <v>103</v>
      </c>
      <c r="B104" s="23" t="str">
        <f>IF(AND(Table68[[#This Row],[2015 Revenue]]&gt;=Chart_Data!$U$4,Table68[[#This Row],[2015 Expenses]]&lt;=Chart_Data!$U$3),Table68[[#This Row],[Name]],#N/A)</f>
        <v>Iceice</v>
      </c>
      <c r="C104" s="23">
        <f>INDEX(Table68[#All],MATCH(Chart_Data!B104,Table68[[#All],[Name]],0),3)</f>
        <v>6352466.04</v>
      </c>
      <c r="D104" s="23">
        <f>INDEX(Table68[#All],MATCH(Chart_Data!B104,Table68[[#All],[Name]],0),4)</f>
        <v>455581.1</v>
      </c>
      <c r="E104" s="60">
        <f>INDEX(Table68[#All],MATCH(Chart_Data!B104,Table68[[#All],[Name]],0),6)+Table1[[#This Row],[Rand]]</f>
        <v>3.5200002512083368</v>
      </c>
      <c r="F104" s="58">
        <f>_xlfn.IFNA(IF(Table1[[#This Row],[2015 Growth % Blue]]="#N/A",0,Table1[[#This Row],[2015 Growth % Blue]]),0)</f>
        <v>3.5200002512083368</v>
      </c>
      <c r="G104" s="23" t="e">
        <f>IF(OR(Table68[[#This Row],[2015 Revenue]]&lt;Chart_Data!$U$4,Table68[[#This Row],[2015 Expenses]]&gt;Chart_Data!$U$3),Table68[[#This Row],[Name]],#N/A)</f>
        <v>#N/A</v>
      </c>
      <c r="H104" s="23" t="e">
        <f>INDEX(Table68[#All],MATCH(Chart_Data!G104,Table68[[#All],[Name]],0),3)</f>
        <v>#N/A</v>
      </c>
      <c r="I104" s="23" t="e">
        <f>INDEX(Table68[#All],MATCH(Chart_Data!G104,Table68[[#All],[Name]],0),4)</f>
        <v>#N/A</v>
      </c>
      <c r="J104" s="46" t="e">
        <f>INDEX(Table68[#All],MATCH(Chart_Data!G104,Table68[[#All],[Name]],0),6)</f>
        <v>#N/A</v>
      </c>
      <c r="K104" s="59">
        <v>2.5120833671331777E-7</v>
      </c>
      <c r="M104" s="42">
        <f t="shared" si="2"/>
        <v>103</v>
      </c>
      <c r="N104" s="42">
        <f>IF(M104&gt;Chart_Data!$U$5,0,ROW(M105)-ROW($M$2))</f>
        <v>0</v>
      </c>
      <c r="O104" s="61" t="e">
        <f>IFERROR(LARGE(Table1[2015 Growth % Red],N104),#N/A)</f>
        <v>#N/A</v>
      </c>
      <c r="P104" s="55" t="e">
        <f>INDEX(Table1[[#All],[Name Blue]:[2015 Growth % Red]],MATCH(O104,Table1[[#All],[2015 Growth % Red]],0),2)</f>
        <v>#N/A</v>
      </c>
      <c r="Q104" s="55" t="e">
        <f>INDEX(Table1[[#All],[Name Blue]:[2015 Growth % Red]],MATCH(O104,Table1[[#All],[2015 Growth % Red]],0),3)</f>
        <v>#N/A</v>
      </c>
      <c r="R104" s="55" t="e">
        <f>INDEX(Table1[[#All],[Name Blue]:[2015 Growth % Blue]],MATCH(Table3[[#This Row],[Top 10 Growth % ]],Table1[[#All],[2015 Growth % Blue]],0),1)</f>
        <v>#N/A</v>
      </c>
    </row>
    <row r="105" spans="1:18" x14ac:dyDescent="0.15">
      <c r="A105" s="42">
        <v>104</v>
      </c>
      <c r="B105" s="23" t="e">
        <f>IF(AND(Table68[[#This Row],[2015 Revenue]]&gt;=Chart_Data!$U$4,Table68[[#This Row],[2015 Expenses]]&lt;=Chart_Data!$U$3),Table68[[#This Row],[Name]],#N/A)</f>
        <v>#N/A</v>
      </c>
      <c r="C105" s="23" t="e">
        <f>INDEX(Table68[#All],MATCH(Chart_Data!B105,Table68[[#All],[Name]],0),3)</f>
        <v>#N/A</v>
      </c>
      <c r="D105" s="23" t="e">
        <f>INDEX(Table68[#All],MATCH(Chart_Data!B105,Table68[[#All],[Name]],0),4)</f>
        <v>#N/A</v>
      </c>
      <c r="E105" s="60" t="e">
        <f>INDEX(Table68[#All],MATCH(Chart_Data!B105,Table68[[#All],[Name]],0),6)+Table1[[#This Row],[Rand]]</f>
        <v>#N/A</v>
      </c>
      <c r="F105" s="58">
        <f>_xlfn.IFNA(IF(Table1[[#This Row],[2015 Growth % Blue]]="#N/A",0,Table1[[#This Row],[2015 Growth % Blue]]),0)</f>
        <v>0</v>
      </c>
      <c r="G105" s="23" t="str">
        <f>IF(OR(Table68[[#This Row],[2015 Revenue]]&lt;Chart_Data!$U$4,Table68[[#This Row],[2015 Expenses]]&gt;Chart_Data!$U$3),Table68[[#This Row],[Name]],#N/A)</f>
        <v>Hex-Ity</v>
      </c>
      <c r="H105" s="23">
        <f>INDEX(Table68[#All],MATCH(Chart_Data!G105,Table68[[#All],[Name]],0),3)</f>
        <v>11250184.220000001</v>
      </c>
      <c r="I105" s="23">
        <f>INDEX(Table68[#All],MATCH(Chart_Data!G105,Table68[[#All],[Name]],0),4)</f>
        <v>5912242.0499999998</v>
      </c>
      <c r="J105" s="46">
        <f>INDEX(Table68[#All],MATCH(Chart_Data!G105,Table68[[#All],[Name]],0),6)</f>
        <v>4.3899999999999997</v>
      </c>
      <c r="K105" s="59">
        <v>8.7971901731026952E-7</v>
      </c>
      <c r="M105" s="42">
        <f t="shared" si="2"/>
        <v>104</v>
      </c>
      <c r="N105" s="42">
        <f>IF(M105&gt;Chart_Data!$U$5,0,ROW(M106)-ROW($M$2))</f>
        <v>0</v>
      </c>
      <c r="O105" s="61" t="e">
        <f>IFERROR(LARGE(Table1[2015 Growth % Red],N105),#N/A)</f>
        <v>#N/A</v>
      </c>
      <c r="P105" s="55" t="e">
        <f>INDEX(Table1[[#All],[Name Blue]:[2015 Growth % Red]],MATCH(O105,Table1[[#All],[2015 Growth % Red]],0),2)</f>
        <v>#N/A</v>
      </c>
      <c r="Q105" s="55" t="e">
        <f>INDEX(Table1[[#All],[Name Blue]:[2015 Growth % Red]],MATCH(O105,Table1[[#All],[2015 Growth % Red]],0),3)</f>
        <v>#N/A</v>
      </c>
      <c r="R105" s="55" t="e">
        <f>INDEX(Table1[[#All],[Name Blue]:[2015 Growth % Blue]],MATCH(Table3[[#This Row],[Top 10 Growth % ]],Table1[[#All],[2015 Growth % Blue]],0),1)</f>
        <v>#N/A</v>
      </c>
    </row>
    <row r="106" spans="1:18" x14ac:dyDescent="0.15">
      <c r="A106" s="42">
        <v>105</v>
      </c>
      <c r="B106" s="23" t="e">
        <f>IF(AND(Table68[[#This Row],[2015 Revenue]]&gt;=Chart_Data!$U$4,Table68[[#This Row],[2015 Expenses]]&lt;=Chart_Data!$U$3),Table68[[#This Row],[Name]],#N/A)</f>
        <v>#N/A</v>
      </c>
      <c r="C106" s="23" t="e">
        <f>INDEX(Table68[#All],MATCH(Chart_Data!B106,Table68[[#All],[Name]],0),3)</f>
        <v>#N/A</v>
      </c>
      <c r="D106" s="23" t="e">
        <f>INDEX(Table68[#All],MATCH(Chart_Data!B106,Table68[[#All],[Name]],0),4)</f>
        <v>#N/A</v>
      </c>
      <c r="E106" s="60" t="e">
        <f>INDEX(Table68[#All],MATCH(Chart_Data!B106,Table68[[#All],[Name]],0),6)+Table1[[#This Row],[Rand]]</f>
        <v>#N/A</v>
      </c>
      <c r="F106" s="58">
        <f>_xlfn.IFNA(IF(Table1[[#This Row],[2015 Growth % Blue]]="#N/A",0,Table1[[#This Row],[2015 Growth % Blue]]),0)</f>
        <v>0</v>
      </c>
      <c r="G106" s="23" t="str">
        <f>IF(OR(Table68[[#This Row],[2015 Revenue]]&lt;Chart_Data!$U$4,Table68[[#This Row],[2015 Expenses]]&gt;Chart_Data!$U$3),Table68[[#This Row],[Name]],#N/A)</f>
        <v>Fixquadtech</v>
      </c>
      <c r="H106" s="23">
        <f>INDEX(Table68[#All],MATCH(Chart_Data!G106,Table68[[#All],[Name]],0),3)</f>
        <v>8299901.3799999999</v>
      </c>
      <c r="I106" s="23">
        <f>INDEX(Table68[#All],MATCH(Chart_Data!G106,Table68[[#All],[Name]],0),4)</f>
        <v>4968473.88</v>
      </c>
      <c r="J106" s="46">
        <f>INDEX(Table68[#All],MATCH(Chart_Data!G106,Table68[[#All],[Name]],0),6)</f>
        <v>3.75</v>
      </c>
      <c r="K106" s="59">
        <v>2.0457272160776473E-7</v>
      </c>
      <c r="M106" s="42">
        <f t="shared" si="2"/>
        <v>105</v>
      </c>
      <c r="N106" s="42">
        <f>IF(M106&gt;Chart_Data!$U$5,0,ROW(M107)-ROW($M$2))</f>
        <v>0</v>
      </c>
      <c r="O106" s="61" t="e">
        <f>IFERROR(LARGE(Table1[2015 Growth % Red],N106),#N/A)</f>
        <v>#N/A</v>
      </c>
      <c r="P106" s="55" t="e">
        <f>INDEX(Table1[[#All],[Name Blue]:[2015 Growth % Red]],MATCH(O106,Table1[[#All],[2015 Growth % Red]],0),2)</f>
        <v>#N/A</v>
      </c>
      <c r="Q106" s="55" t="e">
        <f>INDEX(Table1[[#All],[Name Blue]:[2015 Growth % Red]],MATCH(O106,Table1[[#All],[2015 Growth % Red]],0),3)</f>
        <v>#N/A</v>
      </c>
      <c r="R106" s="55" t="e">
        <f>INDEX(Table1[[#All],[Name Blue]:[2015 Growth % Blue]],MATCH(Table3[[#This Row],[Top 10 Growth % ]],Table1[[#All],[2015 Growth % Blue]],0),1)</f>
        <v>#N/A</v>
      </c>
    </row>
    <row r="107" spans="1:18" x14ac:dyDescent="0.15">
      <c r="A107" s="42">
        <v>106</v>
      </c>
      <c r="B107" s="23" t="e">
        <f>IF(AND(Table68[[#This Row],[2015 Revenue]]&gt;=Chart_Data!$U$4,Table68[[#This Row],[2015 Expenses]]&lt;=Chart_Data!$U$3),Table68[[#This Row],[Name]],#N/A)</f>
        <v>#N/A</v>
      </c>
      <c r="C107" s="23" t="e">
        <f>INDEX(Table68[#All],MATCH(Chart_Data!B107,Table68[[#All],[Name]],0),3)</f>
        <v>#N/A</v>
      </c>
      <c r="D107" s="23" t="e">
        <f>INDEX(Table68[#All],MATCH(Chart_Data!B107,Table68[[#All],[Name]],0),4)</f>
        <v>#N/A</v>
      </c>
      <c r="E107" s="60" t="e">
        <f>INDEX(Table68[#All],MATCH(Chart_Data!B107,Table68[[#All],[Name]],0),6)+Table1[[#This Row],[Rand]]</f>
        <v>#N/A</v>
      </c>
      <c r="F107" s="58">
        <f>_xlfn.IFNA(IF(Table1[[#This Row],[2015 Growth % Blue]]="#N/A",0,Table1[[#This Row],[2015 Growth % Blue]]),0)</f>
        <v>0</v>
      </c>
      <c r="G107" s="23" t="str">
        <f>IF(OR(Table68[[#This Row],[2015 Revenue]]&lt;Chart_Data!$U$4,Table68[[#This Row],[2015 Expenses]]&gt;Chart_Data!$U$3),Table68[[#This Row],[Name]],#N/A)</f>
        <v>Zonhigh</v>
      </c>
      <c r="H107" s="23">
        <f>INDEX(Table68[#All],MATCH(Chart_Data!G107,Table68[[#All],[Name]],0),3)</f>
        <v>7723684.1500000004</v>
      </c>
      <c r="I107" s="23">
        <f>INDEX(Table68[#All],MATCH(Chart_Data!G107,Table68[[#All],[Name]],0),4)</f>
        <v>4498098.99</v>
      </c>
      <c r="J107" s="46">
        <f>INDEX(Table68[#All],MATCH(Chart_Data!G107,Table68[[#All],[Name]],0),6)</f>
        <v>3.85</v>
      </c>
      <c r="K107" s="59">
        <v>4.4103268874378475E-7</v>
      </c>
      <c r="M107" s="42">
        <f t="shared" si="2"/>
        <v>106</v>
      </c>
      <c r="N107" s="42">
        <f>IF(M107&gt;Chart_Data!$U$5,0,ROW(M108)-ROW($M$2))</f>
        <v>0</v>
      </c>
      <c r="O107" s="61" t="e">
        <f>IFERROR(LARGE(Table1[2015 Growth % Red],N107),#N/A)</f>
        <v>#N/A</v>
      </c>
      <c r="P107" s="55" t="e">
        <f>INDEX(Table1[[#All],[Name Blue]:[2015 Growth % Red]],MATCH(O107,Table1[[#All],[2015 Growth % Red]],0),2)</f>
        <v>#N/A</v>
      </c>
      <c r="Q107" s="55" t="e">
        <f>INDEX(Table1[[#All],[Name Blue]:[2015 Growth % Red]],MATCH(O107,Table1[[#All],[2015 Growth % Red]],0),3)</f>
        <v>#N/A</v>
      </c>
      <c r="R107" s="55" t="e">
        <f>INDEX(Table1[[#All],[Name Blue]:[2015 Growth % Blue]],MATCH(Table3[[#This Row],[Top 10 Growth % ]],Table1[[#All],[2015 Growth % Blue]],0),1)</f>
        <v>#N/A</v>
      </c>
    </row>
    <row r="108" spans="1:18" x14ac:dyDescent="0.15">
      <c r="A108" s="42">
        <v>107</v>
      </c>
      <c r="B108" s="23" t="e">
        <f>IF(AND(Table68[[#This Row],[2015 Revenue]]&gt;=Chart_Data!$U$4,Table68[[#This Row],[2015 Expenses]]&lt;=Chart_Data!$U$3),Table68[[#This Row],[Name]],#N/A)</f>
        <v>#N/A</v>
      </c>
      <c r="C108" s="23" t="e">
        <f>INDEX(Table68[#All],MATCH(Chart_Data!B108,Table68[[#All],[Name]],0),3)</f>
        <v>#N/A</v>
      </c>
      <c r="D108" s="23" t="e">
        <f>INDEX(Table68[#All],MATCH(Chart_Data!B108,Table68[[#All],[Name]],0),4)</f>
        <v>#N/A</v>
      </c>
      <c r="E108" s="60" t="e">
        <f>INDEX(Table68[#All],MATCH(Chart_Data!B108,Table68[[#All],[Name]],0),6)+Table1[[#This Row],[Rand]]</f>
        <v>#N/A</v>
      </c>
      <c r="F108" s="58">
        <f>_xlfn.IFNA(IF(Table1[[#This Row],[2015 Growth % Blue]]="#N/A",0,Table1[[#This Row],[2015 Growth % Blue]]),0)</f>
        <v>0</v>
      </c>
      <c r="G108" s="23" t="str">
        <f>IF(OR(Table68[[#This Row],[2015 Revenue]]&lt;Chart_Data!$U$4,Table68[[#This Row],[2015 Expenses]]&gt;Chart_Data!$U$3),Table68[[#This Row],[Name]],#N/A)</f>
        <v>Mathcorporation</v>
      </c>
      <c r="H108" s="23">
        <f>INDEX(Table68[#All],MATCH(Chart_Data!G108,Table68[[#All],[Name]],0),3)</f>
        <v>2663591</v>
      </c>
      <c r="I108" s="23">
        <f>INDEX(Table68[#All],MATCH(Chart_Data!G108,Table68[[#All],[Name]],0),4)</f>
        <v>5507260.9800000004</v>
      </c>
      <c r="J108" s="46">
        <f>INDEX(Table68[#All],MATCH(Chart_Data!G108,Table68[[#All],[Name]],0),6)</f>
        <v>4.0599999999999996</v>
      </c>
      <c r="K108" s="59">
        <v>5.0905241873877378E-7</v>
      </c>
      <c r="M108" s="42">
        <f t="shared" si="2"/>
        <v>107</v>
      </c>
      <c r="N108" s="42">
        <f>IF(M108&gt;Chart_Data!$U$5,0,ROW(M109)-ROW($M$2))</f>
        <v>0</v>
      </c>
      <c r="O108" s="61" t="e">
        <f>IFERROR(LARGE(Table1[2015 Growth % Red],N108),#N/A)</f>
        <v>#N/A</v>
      </c>
      <c r="P108" s="55" t="e">
        <f>INDEX(Table1[[#All],[Name Blue]:[2015 Growth % Red]],MATCH(O108,Table1[[#All],[2015 Growth % Red]],0),2)</f>
        <v>#N/A</v>
      </c>
      <c r="Q108" s="55" t="e">
        <f>INDEX(Table1[[#All],[Name Blue]:[2015 Growth % Red]],MATCH(O108,Table1[[#All],[2015 Growth % Red]],0),3)</f>
        <v>#N/A</v>
      </c>
      <c r="R108" s="55" t="e">
        <f>INDEX(Table1[[#All],[Name Blue]:[2015 Growth % Blue]],MATCH(Table3[[#This Row],[Top 10 Growth % ]],Table1[[#All],[2015 Growth % Blue]],0),1)</f>
        <v>#N/A</v>
      </c>
    </row>
    <row r="109" spans="1:18" x14ac:dyDescent="0.15">
      <c r="A109" s="42">
        <v>108</v>
      </c>
      <c r="B109" s="23" t="e">
        <f>IF(AND(Table68[[#This Row],[2015 Revenue]]&gt;=Chart_Data!$U$4,Table68[[#This Row],[2015 Expenses]]&lt;=Chart_Data!$U$3),Table68[[#This Row],[Name]],#N/A)</f>
        <v>#N/A</v>
      </c>
      <c r="C109" s="23" t="e">
        <f>INDEX(Table68[#All],MATCH(Chart_Data!B109,Table68[[#All],[Name]],0),3)</f>
        <v>#N/A</v>
      </c>
      <c r="D109" s="23" t="e">
        <f>INDEX(Table68[#All],MATCH(Chart_Data!B109,Table68[[#All],[Name]],0),4)</f>
        <v>#N/A</v>
      </c>
      <c r="E109" s="60" t="e">
        <f>INDEX(Table68[#All],MATCH(Chart_Data!B109,Table68[[#All],[Name]],0),6)+Table1[[#This Row],[Rand]]</f>
        <v>#N/A</v>
      </c>
      <c r="F109" s="58">
        <f>_xlfn.IFNA(IF(Table1[[#This Row],[2015 Growth % Blue]]="#N/A",0,Table1[[#This Row],[2015 Growth % Blue]]),0)</f>
        <v>0</v>
      </c>
      <c r="G109" s="23" t="str">
        <f>IF(OR(Table68[[#This Row],[2015 Revenue]]&lt;Chart_Data!$U$4,Table68[[#This Row],[2015 Expenses]]&gt;Chart_Data!$U$3),Table68[[#This Row],[Name]],#N/A)</f>
        <v>Toughway</v>
      </c>
      <c r="H109" s="23">
        <f>INDEX(Table68[#All],MATCH(Chart_Data!G109,Table68[[#All],[Name]],0),3)</f>
        <v>11442135.529999999</v>
      </c>
      <c r="I109" s="23">
        <f>INDEX(Table68[#All],MATCH(Chart_Data!G109,Table68[[#All],[Name]],0),4)</f>
        <v>5291056.0999999996</v>
      </c>
      <c r="J109" s="46">
        <f>INDEX(Table68[#All],MATCH(Chart_Data!G109,Table68[[#All],[Name]],0),6)</f>
        <v>3.57</v>
      </c>
      <c r="K109" s="59">
        <v>2.1011810087356085E-8</v>
      </c>
      <c r="M109" s="42">
        <f t="shared" si="2"/>
        <v>108</v>
      </c>
      <c r="N109" s="42">
        <f>IF(M109&gt;Chart_Data!$U$5,0,ROW(M110)-ROW($M$2))</f>
        <v>0</v>
      </c>
      <c r="O109" s="61" t="e">
        <f>IFERROR(LARGE(Table1[2015 Growth % Red],N109),#N/A)</f>
        <v>#N/A</v>
      </c>
      <c r="P109" s="55" t="e">
        <f>INDEX(Table1[[#All],[Name Blue]:[2015 Growth % Red]],MATCH(O109,Table1[[#All],[2015 Growth % Red]],0),2)</f>
        <v>#N/A</v>
      </c>
      <c r="Q109" s="55" t="e">
        <f>INDEX(Table1[[#All],[Name Blue]:[2015 Growth % Red]],MATCH(O109,Table1[[#All],[2015 Growth % Red]],0),3)</f>
        <v>#N/A</v>
      </c>
      <c r="R109" s="55" t="e">
        <f>INDEX(Table1[[#All],[Name Blue]:[2015 Growth % Blue]],MATCH(Table3[[#This Row],[Top 10 Growth % ]],Table1[[#All],[2015 Growth % Blue]],0),1)</f>
        <v>#N/A</v>
      </c>
    </row>
    <row r="110" spans="1:18" x14ac:dyDescent="0.15">
      <c r="A110" s="42">
        <v>109</v>
      </c>
      <c r="B110" s="23" t="e">
        <f>IF(AND(Table68[[#This Row],[2015 Revenue]]&gt;=Chart_Data!$U$4,Table68[[#This Row],[2015 Expenses]]&lt;=Chart_Data!$U$3),Table68[[#This Row],[Name]],#N/A)</f>
        <v>#N/A</v>
      </c>
      <c r="C110" s="23" t="e">
        <f>INDEX(Table68[#All],MATCH(Chart_Data!B110,Table68[[#All],[Name]],0),3)</f>
        <v>#N/A</v>
      </c>
      <c r="D110" s="23" t="e">
        <f>INDEX(Table68[#All],MATCH(Chart_Data!B110,Table68[[#All],[Name]],0),4)</f>
        <v>#N/A</v>
      </c>
      <c r="E110" s="60" t="e">
        <f>INDEX(Table68[#All],MATCH(Chart_Data!B110,Table68[[#All],[Name]],0),6)+Table1[[#This Row],[Rand]]</f>
        <v>#N/A</v>
      </c>
      <c r="F110" s="58">
        <f>_xlfn.IFNA(IF(Table1[[#This Row],[2015 Growth % Blue]]="#N/A",0,Table1[[#This Row],[2015 Growth % Blue]]),0)</f>
        <v>0</v>
      </c>
      <c r="G110" s="23" t="str">
        <f>IF(OR(Table68[[#This Row],[2015 Revenue]]&lt;Chart_Data!$U$4,Table68[[#This Row],[2015 Expenses]]&gt;Chart_Data!$U$3),Table68[[#This Row],[Name]],#N/A)</f>
        <v>Bluetexon</v>
      </c>
      <c r="H110" s="23">
        <f>INDEX(Table68[#All],MATCH(Chart_Data!G110,Table68[[#All],[Name]],0),3)</f>
        <v>7685910.3099999996</v>
      </c>
      <c r="I110" s="23">
        <f>INDEX(Table68[#All],MATCH(Chart_Data!G110,Table68[[#All],[Name]],0),4)</f>
        <v>8350912.6900000004</v>
      </c>
      <c r="J110" s="46">
        <f>INDEX(Table68[#All],MATCH(Chart_Data!G110,Table68[[#All],[Name]],0),6)</f>
        <v>3.95</v>
      </c>
      <c r="K110" s="59">
        <v>5.0566475645264026E-7</v>
      </c>
      <c r="M110" s="42">
        <f t="shared" si="2"/>
        <v>109</v>
      </c>
      <c r="N110" s="42">
        <f>IF(M110&gt;Chart_Data!$U$5,0,ROW(M111)-ROW($M$2))</f>
        <v>0</v>
      </c>
      <c r="O110" s="61" t="e">
        <f>IFERROR(LARGE(Table1[2015 Growth % Red],N110),#N/A)</f>
        <v>#N/A</v>
      </c>
      <c r="P110" s="55" t="e">
        <f>INDEX(Table1[[#All],[Name Blue]:[2015 Growth % Red]],MATCH(O110,Table1[[#All],[2015 Growth % Red]],0),2)</f>
        <v>#N/A</v>
      </c>
      <c r="Q110" s="55" t="e">
        <f>INDEX(Table1[[#All],[Name Blue]:[2015 Growth % Red]],MATCH(O110,Table1[[#All],[2015 Growth % Red]],0),3)</f>
        <v>#N/A</v>
      </c>
      <c r="R110" s="55" t="e">
        <f>INDEX(Table1[[#All],[Name Blue]:[2015 Growth % Blue]],MATCH(Table3[[#This Row],[Top 10 Growth % ]],Table1[[#All],[2015 Growth % Blue]],0),1)</f>
        <v>#N/A</v>
      </c>
    </row>
    <row r="111" spans="1:18" x14ac:dyDescent="0.15">
      <c r="A111" s="42">
        <v>110</v>
      </c>
      <c r="B111" s="23" t="e">
        <f>IF(AND(Table68[[#This Row],[2015 Revenue]]&gt;=Chart_Data!$U$4,Table68[[#This Row],[2015 Expenses]]&lt;=Chart_Data!$U$3),Table68[[#This Row],[Name]],#N/A)</f>
        <v>#N/A</v>
      </c>
      <c r="C111" s="23" t="e">
        <f>INDEX(Table68[#All],MATCH(Chart_Data!B111,Table68[[#All],[Name]],0),3)</f>
        <v>#N/A</v>
      </c>
      <c r="D111" s="23" t="e">
        <f>INDEX(Table68[#All],MATCH(Chart_Data!B111,Table68[[#All],[Name]],0),4)</f>
        <v>#N/A</v>
      </c>
      <c r="E111" s="60" t="e">
        <f>INDEX(Table68[#All],MATCH(Chart_Data!B111,Table68[[#All],[Name]],0),6)+Table1[[#This Row],[Rand]]</f>
        <v>#N/A</v>
      </c>
      <c r="F111" s="58">
        <f>_xlfn.IFNA(IF(Table1[[#This Row],[2015 Growth % Blue]]="#N/A",0,Table1[[#This Row],[2015 Growth % Blue]]),0)</f>
        <v>0</v>
      </c>
      <c r="G111" s="23" t="str">
        <f>IF(OR(Table68[[#This Row],[2015 Revenue]]&lt;Chart_Data!$U$4,Table68[[#This Row],[2015 Expenses]]&gt;Chart_Data!$U$3),Table68[[#This Row],[Name]],#N/A)</f>
        <v>Nimvivafind</v>
      </c>
      <c r="H111" s="23">
        <f>INDEX(Table68[#All],MATCH(Chart_Data!G111,Table68[[#All],[Name]],0),3)</f>
        <v>9605854.8200000003</v>
      </c>
      <c r="I111" s="23">
        <f>INDEX(Table68[#All],MATCH(Chart_Data!G111,Table68[[#All],[Name]],0),4)</f>
        <v>4632246.8</v>
      </c>
      <c r="J111" s="46">
        <f>INDEX(Table68[#All],MATCH(Chart_Data!G111,Table68[[#All],[Name]],0),6)</f>
        <v>3.34</v>
      </c>
      <c r="K111" s="59">
        <v>7.9818708390908032E-7</v>
      </c>
      <c r="M111" s="42">
        <f t="shared" si="2"/>
        <v>110</v>
      </c>
      <c r="N111" s="42">
        <f>IF(M111&gt;Chart_Data!$U$5,0,ROW(M112)-ROW($M$2))</f>
        <v>0</v>
      </c>
      <c r="O111" s="61" t="e">
        <f>IFERROR(LARGE(Table1[2015 Growth % Red],N111),#N/A)</f>
        <v>#N/A</v>
      </c>
      <c r="P111" s="55" t="e">
        <f>INDEX(Table1[[#All],[Name Blue]:[2015 Growth % Red]],MATCH(O111,Table1[[#All],[2015 Growth % Red]],0),2)</f>
        <v>#N/A</v>
      </c>
      <c r="Q111" s="55" t="e">
        <f>INDEX(Table1[[#All],[Name Blue]:[2015 Growth % Red]],MATCH(O111,Table1[[#All],[2015 Growth % Red]],0),3)</f>
        <v>#N/A</v>
      </c>
      <c r="R111" s="55" t="e">
        <f>INDEX(Table1[[#All],[Name Blue]:[2015 Growth % Blue]],MATCH(Table3[[#This Row],[Top 10 Growth % ]],Table1[[#All],[2015 Growth % Blue]],0),1)</f>
        <v>#N/A</v>
      </c>
    </row>
    <row r="112" spans="1:18" x14ac:dyDescent="0.15">
      <c r="A112" s="42">
        <v>111</v>
      </c>
      <c r="B112" s="23" t="e">
        <f>IF(AND(Table68[[#This Row],[2015 Revenue]]&gt;=Chart_Data!$U$4,Table68[[#This Row],[2015 Expenses]]&lt;=Chart_Data!$U$3),Table68[[#This Row],[Name]],#N/A)</f>
        <v>#N/A</v>
      </c>
      <c r="C112" s="23" t="e">
        <f>INDEX(Table68[#All],MATCH(Chart_Data!B112,Table68[[#All],[Name]],0),3)</f>
        <v>#N/A</v>
      </c>
      <c r="D112" s="23" t="e">
        <f>INDEX(Table68[#All],MATCH(Chart_Data!B112,Table68[[#All],[Name]],0),4)</f>
        <v>#N/A</v>
      </c>
      <c r="E112" s="60" t="e">
        <f>INDEX(Table68[#All],MATCH(Chart_Data!B112,Table68[[#All],[Name]],0),6)+Table1[[#This Row],[Rand]]</f>
        <v>#N/A</v>
      </c>
      <c r="F112" s="58">
        <f>_xlfn.IFNA(IF(Table1[[#This Row],[2015 Growth % Blue]]="#N/A",0,Table1[[#This Row],[2015 Growth % Blue]]),0)</f>
        <v>0</v>
      </c>
      <c r="G112" s="23" t="str">
        <f>IF(OR(Table68[[#This Row],[2015 Revenue]]&lt;Chart_Data!$U$4,Table68[[#This Row],[2015 Expenses]]&gt;Chart_Data!$U$3),Table68[[#This Row],[Name]],#N/A)</f>
        <v>Eremenko</v>
      </c>
      <c r="H112" s="23">
        <f>INDEX(Table68[#All],MATCH(Chart_Data!G112,Table68[[#All],[Name]],0),3)</f>
        <v>9445632.8100000005</v>
      </c>
      <c r="I112" s="23">
        <f>INDEX(Table68[#All],MATCH(Chart_Data!G112,Table68[[#All],[Name]],0),4)</f>
        <v>5162905.07</v>
      </c>
      <c r="J112" s="46">
        <f>INDEX(Table68[#All],MATCH(Chart_Data!G112,Table68[[#All],[Name]],0),6)</f>
        <v>5.15</v>
      </c>
      <c r="K112" s="59">
        <v>5.8063752835316175E-8</v>
      </c>
      <c r="M112" s="42">
        <f t="shared" si="2"/>
        <v>111</v>
      </c>
      <c r="N112" s="42">
        <f>IF(M112&gt;Chart_Data!$U$5,0,ROW(M113)-ROW($M$2))</f>
        <v>0</v>
      </c>
      <c r="O112" s="61" t="e">
        <f>IFERROR(LARGE(Table1[2015 Growth % Red],N112),#N/A)</f>
        <v>#N/A</v>
      </c>
      <c r="P112" s="55" t="e">
        <f>INDEX(Table1[[#All],[Name Blue]:[2015 Growth % Red]],MATCH(O112,Table1[[#All],[2015 Growth % Red]],0),2)</f>
        <v>#N/A</v>
      </c>
      <c r="Q112" s="55" t="e">
        <f>INDEX(Table1[[#All],[Name Blue]:[2015 Growth % Red]],MATCH(O112,Table1[[#All],[2015 Growth % Red]],0),3)</f>
        <v>#N/A</v>
      </c>
      <c r="R112" s="55" t="e">
        <f>INDEX(Table1[[#All],[Name Blue]:[2015 Growth % Blue]],MATCH(Table3[[#This Row],[Top 10 Growth % ]],Table1[[#All],[2015 Growth % Blue]],0),1)</f>
        <v>#N/A</v>
      </c>
    </row>
    <row r="113" spans="1:18" x14ac:dyDescent="0.15">
      <c r="A113" s="42">
        <v>112</v>
      </c>
      <c r="B113" s="23" t="e">
        <f>IF(AND(Table68[[#This Row],[2015 Revenue]]&gt;=Chart_Data!$U$4,Table68[[#This Row],[2015 Expenses]]&lt;=Chart_Data!$U$3),Table68[[#This Row],[Name]],#N/A)</f>
        <v>#N/A</v>
      </c>
      <c r="C113" s="23" t="e">
        <f>INDEX(Table68[#All],MATCH(Chart_Data!B113,Table68[[#All],[Name]],0),3)</f>
        <v>#N/A</v>
      </c>
      <c r="D113" s="23" t="e">
        <f>INDEX(Table68[#All],MATCH(Chart_Data!B113,Table68[[#All],[Name]],0),4)</f>
        <v>#N/A</v>
      </c>
      <c r="E113" s="60" t="e">
        <f>INDEX(Table68[#All],MATCH(Chart_Data!B113,Table68[[#All],[Name]],0),6)+Table1[[#This Row],[Rand]]</f>
        <v>#N/A</v>
      </c>
      <c r="F113" s="58">
        <f>_xlfn.IFNA(IF(Table1[[#This Row],[2015 Growth % Blue]]="#N/A",0,Table1[[#This Row],[2015 Growth % Blue]]),0)</f>
        <v>0</v>
      </c>
      <c r="G113" s="23" t="str">
        <f>IF(OR(Table68[[#This Row],[2015 Revenue]]&lt;Chart_Data!$U$4,Table68[[#This Row],[2015 Expenses]]&gt;Chart_Data!$U$3),Table68[[#This Row],[Name]],#N/A)</f>
        <v>Keycone</v>
      </c>
      <c r="H113" s="23">
        <f>INDEX(Table68[#All],MATCH(Chart_Data!G113,Table68[[#All],[Name]],0),3)</f>
        <v>8951130.8800000008</v>
      </c>
      <c r="I113" s="23">
        <f>INDEX(Table68[#All],MATCH(Chart_Data!G113,Table68[[#All],[Name]],0),4)</f>
        <v>4213650.34</v>
      </c>
      <c r="J113" s="46">
        <f>INDEX(Table68[#All],MATCH(Chart_Data!G113,Table68[[#All],[Name]],0),6)</f>
        <v>5.26</v>
      </c>
      <c r="K113" s="59">
        <v>7.6215492573631712E-7</v>
      </c>
      <c r="M113" s="42">
        <f t="shared" si="2"/>
        <v>112</v>
      </c>
      <c r="N113" s="42">
        <f>IF(M113&gt;Chart_Data!$U$5,0,ROW(M114)-ROW($M$2))</f>
        <v>0</v>
      </c>
      <c r="O113" s="61" t="e">
        <f>IFERROR(LARGE(Table1[2015 Growth % Red],N113),#N/A)</f>
        <v>#N/A</v>
      </c>
      <c r="P113" s="55" t="e">
        <f>INDEX(Table1[[#All],[Name Blue]:[2015 Growth % Red]],MATCH(O113,Table1[[#All],[2015 Growth % Red]],0),2)</f>
        <v>#N/A</v>
      </c>
      <c r="Q113" s="55" t="e">
        <f>INDEX(Table1[[#All],[Name Blue]:[2015 Growth % Red]],MATCH(O113,Table1[[#All],[2015 Growth % Red]],0),3)</f>
        <v>#N/A</v>
      </c>
      <c r="R113" s="55" t="e">
        <f>INDEX(Table1[[#All],[Name Blue]:[2015 Growth % Blue]],MATCH(Table3[[#This Row],[Top 10 Growth % ]],Table1[[#All],[2015 Growth % Blue]],0),1)</f>
        <v>#N/A</v>
      </c>
    </row>
    <row r="114" spans="1:18" x14ac:dyDescent="0.15">
      <c r="A114" s="42">
        <v>113</v>
      </c>
      <c r="B114" s="23" t="str">
        <f>IF(AND(Table68[[#This Row],[2015 Revenue]]&gt;=Chart_Data!$U$4,Table68[[#This Row],[2015 Expenses]]&lt;=Chart_Data!$U$3),Table68[[#This Row],[Name]],#N/A)</f>
        <v>Hot-Electrics</v>
      </c>
      <c r="C114" s="23">
        <f>INDEX(Table68[#All],MATCH(Chart_Data!B114,Table68[[#All],[Name]],0),3)</f>
        <v>12214067.92</v>
      </c>
      <c r="D114" s="23">
        <f>INDEX(Table68[#All],MATCH(Chart_Data!B114,Table68[[#All],[Name]],0),4)</f>
        <v>1412141.65</v>
      </c>
      <c r="E114" s="60">
        <f>INDEX(Table68[#All],MATCH(Chart_Data!B114,Table68[[#All],[Name]],0),6)+Table1[[#This Row],[Rand]]</f>
        <v>5.9500002054677488</v>
      </c>
      <c r="F114" s="58">
        <f>_xlfn.IFNA(IF(Table1[[#This Row],[2015 Growth % Blue]]="#N/A",0,Table1[[#This Row],[2015 Growth % Blue]]),0)</f>
        <v>5.9500002054677488</v>
      </c>
      <c r="G114" s="23" t="e">
        <f>IF(OR(Table68[[#This Row],[2015 Revenue]]&lt;Chart_Data!$U$4,Table68[[#This Row],[2015 Expenses]]&gt;Chart_Data!$U$3),Table68[[#This Row],[Name]],#N/A)</f>
        <v>#N/A</v>
      </c>
      <c r="H114" s="23" t="e">
        <f>INDEX(Table68[#All],MATCH(Chart_Data!G114,Table68[[#All],[Name]],0),3)</f>
        <v>#N/A</v>
      </c>
      <c r="I114" s="23" t="e">
        <f>INDEX(Table68[#All],MATCH(Chart_Data!G114,Table68[[#All],[Name]],0),4)</f>
        <v>#N/A</v>
      </c>
      <c r="J114" s="46" t="e">
        <f>INDEX(Table68[#All],MATCH(Chart_Data!G114,Table68[[#All],[Name]],0),6)</f>
        <v>#N/A</v>
      </c>
      <c r="K114" s="59">
        <v>2.0546774901273579E-7</v>
      </c>
      <c r="M114" s="42">
        <f t="shared" si="2"/>
        <v>113</v>
      </c>
      <c r="N114" s="42">
        <f>IF(M114&gt;Chart_Data!$U$5,0,ROW(M115)-ROW($M$2))</f>
        <v>0</v>
      </c>
      <c r="O114" s="61" t="e">
        <f>IFERROR(LARGE(Table1[2015 Growth % Red],N114),#N/A)</f>
        <v>#N/A</v>
      </c>
      <c r="P114" s="55" t="e">
        <f>INDEX(Table1[[#All],[Name Blue]:[2015 Growth % Red]],MATCH(O114,Table1[[#All],[2015 Growth % Red]],0),2)</f>
        <v>#N/A</v>
      </c>
      <c r="Q114" s="55" t="e">
        <f>INDEX(Table1[[#All],[Name Blue]:[2015 Growth % Red]],MATCH(O114,Table1[[#All],[2015 Growth % Red]],0),3)</f>
        <v>#N/A</v>
      </c>
      <c r="R114" s="55" t="e">
        <f>INDEX(Table1[[#All],[Name Blue]:[2015 Growth % Blue]],MATCH(Table3[[#This Row],[Top 10 Growth % ]],Table1[[#All],[2015 Growth % Blue]],0),1)</f>
        <v>#N/A</v>
      </c>
    </row>
    <row r="115" spans="1:18" x14ac:dyDescent="0.15">
      <c r="A115" s="42">
        <v>114</v>
      </c>
      <c r="B115" s="23" t="str">
        <f>IF(AND(Table68[[#This Row],[2015 Revenue]]&gt;=Chart_Data!$U$4,Table68[[#This Row],[2015 Expenses]]&lt;=Chart_Data!$U$3),Table68[[#This Row],[Name]],#N/A)</f>
        <v>Namdom</v>
      </c>
      <c r="C115" s="23">
        <f>INDEX(Table68[#All],MATCH(Chart_Data!B115,Table68[[#All],[Name]],0),3)</f>
        <v>9362410.6999999993</v>
      </c>
      <c r="D115" s="23">
        <f>INDEX(Table68[#All],MATCH(Chart_Data!B115,Table68[[#All],[Name]],0),4)</f>
        <v>2544306.63</v>
      </c>
      <c r="E115" s="60">
        <f>INDEX(Table68[#All],MATCH(Chart_Data!B115,Table68[[#All],[Name]],0),6)+Table1[[#This Row],[Rand]]</f>
        <v>2.510000419354804</v>
      </c>
      <c r="F115" s="58">
        <f>_xlfn.IFNA(IF(Table1[[#This Row],[2015 Growth % Blue]]="#N/A",0,Table1[[#This Row],[2015 Growth % Blue]]),0)</f>
        <v>2.510000419354804</v>
      </c>
      <c r="G115" s="23" t="e">
        <f>IF(OR(Table68[[#This Row],[2015 Revenue]]&lt;Chart_Data!$U$4,Table68[[#This Row],[2015 Expenses]]&gt;Chart_Data!$U$3),Table68[[#This Row],[Name]],#N/A)</f>
        <v>#N/A</v>
      </c>
      <c r="H115" s="23" t="e">
        <f>INDEX(Table68[#All],MATCH(Chart_Data!G115,Table68[[#All],[Name]],0),3)</f>
        <v>#N/A</v>
      </c>
      <c r="I115" s="23" t="e">
        <f>INDEX(Table68[#All],MATCH(Chart_Data!G115,Table68[[#All],[Name]],0),4)</f>
        <v>#N/A</v>
      </c>
      <c r="J115" s="46" t="e">
        <f>INDEX(Table68[#All],MATCH(Chart_Data!G115,Table68[[#All],[Name]],0),6)</f>
        <v>#N/A</v>
      </c>
      <c r="K115" s="59">
        <v>4.1935480439341686E-7</v>
      </c>
      <c r="M115" s="42">
        <f t="shared" si="2"/>
        <v>114</v>
      </c>
      <c r="N115" s="42">
        <f>IF(M115&gt;Chart_Data!$U$5,0,ROW(M116)-ROW($M$2))</f>
        <v>0</v>
      </c>
      <c r="O115" s="61" t="e">
        <f>IFERROR(LARGE(Table1[2015 Growth % Red],N115),#N/A)</f>
        <v>#N/A</v>
      </c>
      <c r="P115" s="55" t="e">
        <f>INDEX(Table1[[#All],[Name Blue]:[2015 Growth % Red]],MATCH(O115,Table1[[#All],[2015 Growth % Red]],0),2)</f>
        <v>#N/A</v>
      </c>
      <c r="Q115" s="55" t="e">
        <f>INDEX(Table1[[#All],[Name Blue]:[2015 Growth % Red]],MATCH(O115,Table1[[#All],[2015 Growth % Red]],0),3)</f>
        <v>#N/A</v>
      </c>
      <c r="R115" s="55" t="e">
        <f>INDEX(Table1[[#All],[Name Blue]:[2015 Growth % Blue]],MATCH(Table3[[#This Row],[Top 10 Growth % ]],Table1[[#All],[2015 Growth % Blue]],0),1)</f>
        <v>#N/A</v>
      </c>
    </row>
    <row r="116" spans="1:18" x14ac:dyDescent="0.15">
      <c r="A116" s="42">
        <v>115</v>
      </c>
      <c r="B116" s="23" t="e">
        <f>IF(AND(Table68[[#This Row],[2015 Revenue]]&gt;=Chart_Data!$U$4,Table68[[#This Row],[2015 Expenses]]&lt;=Chart_Data!$U$3),Table68[[#This Row],[Name]],#N/A)</f>
        <v>#N/A</v>
      </c>
      <c r="C116" s="23" t="e">
        <f>INDEX(Table68[#All],MATCH(Chart_Data!B116,Table68[[#All],[Name]],0),3)</f>
        <v>#N/A</v>
      </c>
      <c r="D116" s="23" t="e">
        <f>INDEX(Table68[#All],MATCH(Chart_Data!B116,Table68[[#All],[Name]],0),4)</f>
        <v>#N/A</v>
      </c>
      <c r="E116" s="60" t="e">
        <f>INDEX(Table68[#All],MATCH(Chart_Data!B116,Table68[[#All],[Name]],0),6)+Table1[[#This Row],[Rand]]</f>
        <v>#N/A</v>
      </c>
      <c r="F116" s="58">
        <f>_xlfn.IFNA(IF(Table1[[#This Row],[2015 Growth % Blue]]="#N/A",0,Table1[[#This Row],[2015 Growth % Blue]]),0)</f>
        <v>0</v>
      </c>
      <c r="G116" s="23" t="str">
        <f>IF(OR(Table68[[#This Row],[2015 Revenue]]&lt;Chart_Data!$U$4,Table68[[#This Row],[2015 Expenses]]&gt;Chart_Data!$U$3),Table68[[#This Row],[Name]],#N/A)</f>
        <v>Betais</v>
      </c>
      <c r="H116" s="23">
        <f>INDEX(Table68[#All],MATCH(Chart_Data!G116,Table68[[#All],[Name]],0),3)</f>
        <v>7517506.5</v>
      </c>
      <c r="I116" s="23">
        <f>INDEX(Table68[#All],MATCH(Chart_Data!G116,Table68[[#All],[Name]],0),4)</f>
        <v>4304314.95</v>
      </c>
      <c r="J116" s="46">
        <f>INDEX(Table68[#All],MATCH(Chart_Data!G116,Table68[[#All],[Name]],0),6)</f>
        <v>4.54</v>
      </c>
      <c r="K116" s="59">
        <v>8.557139951111957E-7</v>
      </c>
      <c r="M116" s="42">
        <f t="shared" si="2"/>
        <v>115</v>
      </c>
      <c r="N116" s="42">
        <f>IF(M116&gt;Chart_Data!$U$5,0,ROW(M117)-ROW($M$2))</f>
        <v>0</v>
      </c>
      <c r="O116" s="61" t="e">
        <f>IFERROR(LARGE(Table1[2015 Growth % Red],N116),#N/A)</f>
        <v>#N/A</v>
      </c>
      <c r="P116" s="55" t="e">
        <f>INDEX(Table1[[#All],[Name Blue]:[2015 Growth % Red]],MATCH(O116,Table1[[#All],[2015 Growth % Red]],0),2)</f>
        <v>#N/A</v>
      </c>
      <c r="Q116" s="55" t="e">
        <f>INDEX(Table1[[#All],[Name Blue]:[2015 Growth % Red]],MATCH(O116,Table1[[#All],[2015 Growth % Red]],0),3)</f>
        <v>#N/A</v>
      </c>
      <c r="R116" s="55" t="e">
        <f>INDEX(Table1[[#All],[Name Blue]:[2015 Growth % Blue]],MATCH(Table3[[#This Row],[Top 10 Growth % ]],Table1[[#All],[2015 Growth % Blue]],0),1)</f>
        <v>#N/A</v>
      </c>
    </row>
    <row r="117" spans="1:18" x14ac:dyDescent="0.15">
      <c r="A117" s="42">
        <v>116</v>
      </c>
      <c r="B117" s="23" t="e">
        <f>IF(AND(Table68[[#This Row],[2015 Revenue]]&gt;=Chart_Data!$U$4,Table68[[#This Row],[2015 Expenses]]&lt;=Chart_Data!$U$3),Table68[[#This Row],[Name]],#N/A)</f>
        <v>#N/A</v>
      </c>
      <c r="C117" s="23" t="e">
        <f>INDEX(Table68[#All],MATCH(Chart_Data!B117,Table68[[#All],[Name]],0),3)</f>
        <v>#N/A</v>
      </c>
      <c r="D117" s="23" t="e">
        <f>INDEX(Table68[#All],MATCH(Chart_Data!B117,Table68[[#All],[Name]],0),4)</f>
        <v>#N/A</v>
      </c>
      <c r="E117" s="60" t="e">
        <f>INDEX(Table68[#All],MATCH(Chart_Data!B117,Table68[[#All],[Name]],0),6)+Table1[[#This Row],[Rand]]</f>
        <v>#N/A</v>
      </c>
      <c r="F117" s="58">
        <f>_xlfn.IFNA(IF(Table1[[#This Row],[2015 Growth % Blue]]="#N/A",0,Table1[[#This Row],[2015 Growth % Blue]]),0)</f>
        <v>0</v>
      </c>
      <c r="G117" s="23" t="str">
        <f>IF(OR(Table68[[#This Row],[2015 Revenue]]&lt;Chart_Data!$U$4,Table68[[#This Row],[2015 Expenses]]&gt;Chart_Data!$U$3),Table68[[#This Row],[Name]],#N/A)</f>
        <v>Tempbam</v>
      </c>
      <c r="H117" s="23">
        <f>INDEX(Table68[#All],MATCH(Chart_Data!G117,Table68[[#All],[Name]],0),3)</f>
        <v>9980590.7899999991</v>
      </c>
      <c r="I117" s="23">
        <f>INDEX(Table68[#All],MATCH(Chart_Data!G117,Table68[[#All],[Name]],0),4)</f>
        <v>6089129.6600000001</v>
      </c>
      <c r="J117" s="46">
        <f>INDEX(Table68[#All],MATCH(Chart_Data!G117,Table68[[#All],[Name]],0),6)</f>
        <v>3.53</v>
      </c>
      <c r="K117" s="59">
        <v>8.0699309608345742E-7</v>
      </c>
      <c r="M117" s="42">
        <f t="shared" si="2"/>
        <v>116</v>
      </c>
      <c r="N117" s="42">
        <f>IF(M117&gt;Chart_Data!$U$5,0,ROW(M118)-ROW($M$2))</f>
        <v>0</v>
      </c>
      <c r="O117" s="61" t="e">
        <f>IFERROR(LARGE(Table1[2015 Growth % Red],N117),#N/A)</f>
        <v>#N/A</v>
      </c>
      <c r="P117" s="55" t="e">
        <f>INDEX(Table1[[#All],[Name Blue]:[2015 Growth % Red]],MATCH(O117,Table1[[#All],[2015 Growth % Red]],0),2)</f>
        <v>#N/A</v>
      </c>
      <c r="Q117" s="55" t="e">
        <f>INDEX(Table1[[#All],[Name Blue]:[2015 Growth % Red]],MATCH(O117,Table1[[#All],[2015 Growth % Red]],0),3)</f>
        <v>#N/A</v>
      </c>
      <c r="R117" s="55" t="e">
        <f>INDEX(Table1[[#All],[Name Blue]:[2015 Growth % Blue]],MATCH(Table3[[#This Row],[Top 10 Growth % ]],Table1[[#All],[2015 Growth % Blue]],0),1)</f>
        <v>#N/A</v>
      </c>
    </row>
    <row r="118" spans="1:18" x14ac:dyDescent="0.15">
      <c r="A118" s="42">
        <v>117</v>
      </c>
      <c r="B118" s="23" t="e">
        <f>IF(AND(Table68[[#This Row],[2015 Revenue]]&gt;=Chart_Data!$U$4,Table68[[#This Row],[2015 Expenses]]&lt;=Chart_Data!$U$3),Table68[[#This Row],[Name]],#N/A)</f>
        <v>#N/A</v>
      </c>
      <c r="C118" s="23" t="e">
        <f>INDEX(Table68[#All],MATCH(Chart_Data!B118,Table68[[#All],[Name]],0),3)</f>
        <v>#N/A</v>
      </c>
      <c r="D118" s="23" t="e">
        <f>INDEX(Table68[#All],MATCH(Chart_Data!B118,Table68[[#All],[Name]],0),4)</f>
        <v>#N/A</v>
      </c>
      <c r="E118" s="60" t="e">
        <f>INDEX(Table68[#All],MATCH(Chart_Data!B118,Table68[[#All],[Name]],0),6)+Table1[[#This Row],[Rand]]</f>
        <v>#N/A</v>
      </c>
      <c r="F118" s="58">
        <f>_xlfn.IFNA(IF(Table1[[#This Row],[2015 Growth % Blue]]="#N/A",0,Table1[[#This Row],[2015 Growth % Blue]]),0)</f>
        <v>0</v>
      </c>
      <c r="G118" s="23" t="str">
        <f>IF(OR(Table68[[#This Row],[2015 Revenue]]&lt;Chart_Data!$U$4,Table68[[#This Row],[2015 Expenses]]&gt;Chart_Data!$U$3),Table68[[#This Row],[Name]],#N/A)</f>
        <v>Goodhouse</v>
      </c>
      <c r="H118" s="23">
        <f>INDEX(Table68[#All],MATCH(Chart_Data!G118,Table68[[#All],[Name]],0),3)</f>
        <v>9833219.75</v>
      </c>
      <c r="I118" s="23">
        <f>INDEX(Table68[#All],MATCH(Chart_Data!G118,Table68[[#All],[Name]],0),4)</f>
        <v>5667424.6900000004</v>
      </c>
      <c r="J118" s="46">
        <f>INDEX(Table68[#All],MATCH(Chart_Data!G118,Table68[[#All],[Name]],0),6)</f>
        <v>3.88</v>
      </c>
      <c r="K118" s="59">
        <v>3.4460504813338619E-7</v>
      </c>
      <c r="M118" s="42">
        <f t="shared" si="2"/>
        <v>117</v>
      </c>
      <c r="N118" s="42">
        <f>IF(M118&gt;Chart_Data!$U$5,0,ROW(M119)-ROW($M$2))</f>
        <v>0</v>
      </c>
      <c r="O118" s="61" t="e">
        <f>IFERROR(LARGE(Table1[2015 Growth % Red],N118),#N/A)</f>
        <v>#N/A</v>
      </c>
      <c r="P118" s="55" t="e">
        <f>INDEX(Table1[[#All],[Name Blue]:[2015 Growth % Red]],MATCH(O118,Table1[[#All],[2015 Growth % Red]],0),2)</f>
        <v>#N/A</v>
      </c>
      <c r="Q118" s="55" t="e">
        <f>INDEX(Table1[[#All],[Name Blue]:[2015 Growth % Red]],MATCH(O118,Table1[[#All],[2015 Growth % Red]],0),3)</f>
        <v>#N/A</v>
      </c>
      <c r="R118" s="55" t="e">
        <f>INDEX(Table1[[#All],[Name Blue]:[2015 Growth % Blue]],MATCH(Table3[[#This Row],[Top 10 Growth % ]],Table1[[#All],[2015 Growth % Blue]],0),1)</f>
        <v>#N/A</v>
      </c>
    </row>
    <row r="119" spans="1:18" x14ac:dyDescent="0.15">
      <c r="A119" s="42">
        <v>118</v>
      </c>
      <c r="B119" s="23" t="str">
        <f>IF(AND(Table68[[#This Row],[2015 Revenue]]&gt;=Chart_Data!$U$4,Table68[[#This Row],[2015 Expenses]]&lt;=Chart_Data!$U$3),Table68[[#This Row],[Name]],#N/A)</f>
        <v>Trisbam</v>
      </c>
      <c r="C119" s="23">
        <f>INDEX(Table68[#All],MATCH(Chart_Data!B119,Table68[[#All],[Name]],0),3)</f>
        <v>7201917.9400000004</v>
      </c>
      <c r="D119" s="23">
        <f>INDEX(Table68[#All],MATCH(Chart_Data!B119,Table68[[#All],[Name]],0),4)</f>
        <v>1155785.98</v>
      </c>
      <c r="E119" s="60">
        <f>INDEX(Table68[#All],MATCH(Chart_Data!B119,Table68[[#All],[Name]],0),6)+Table1[[#This Row],[Rand]]</f>
        <v>2.560000302173981</v>
      </c>
      <c r="F119" s="58">
        <f>_xlfn.IFNA(IF(Table1[[#This Row],[2015 Growth % Blue]]="#N/A",0,Table1[[#This Row],[2015 Growth % Blue]]),0)</f>
        <v>2.560000302173981</v>
      </c>
      <c r="G119" s="23" t="e">
        <f>IF(OR(Table68[[#This Row],[2015 Revenue]]&lt;Chart_Data!$U$4,Table68[[#This Row],[2015 Expenses]]&gt;Chart_Data!$U$3),Table68[[#This Row],[Name]],#N/A)</f>
        <v>#N/A</v>
      </c>
      <c r="H119" s="23" t="e">
        <f>INDEX(Table68[#All],MATCH(Chart_Data!G119,Table68[[#All],[Name]],0),3)</f>
        <v>#N/A</v>
      </c>
      <c r="I119" s="23" t="e">
        <f>INDEX(Table68[#All],MATCH(Chart_Data!G119,Table68[[#All],[Name]],0),4)</f>
        <v>#N/A</v>
      </c>
      <c r="J119" s="46" t="e">
        <f>INDEX(Table68[#All],MATCH(Chart_Data!G119,Table68[[#All],[Name]],0),6)</f>
        <v>#N/A</v>
      </c>
      <c r="K119" s="59">
        <v>3.0217398093336667E-7</v>
      </c>
      <c r="M119" s="42">
        <f t="shared" si="2"/>
        <v>118</v>
      </c>
      <c r="N119" s="42">
        <f>IF(M119&gt;Chart_Data!$U$5,0,ROW(M120)-ROW($M$2))</f>
        <v>0</v>
      </c>
      <c r="O119" s="61" t="e">
        <f>IFERROR(LARGE(Table1[2015 Growth % Red],N119),#N/A)</f>
        <v>#N/A</v>
      </c>
      <c r="P119" s="55" t="e">
        <f>INDEX(Table1[[#All],[Name Blue]:[2015 Growth % Red]],MATCH(O119,Table1[[#All],[2015 Growth % Red]],0),2)</f>
        <v>#N/A</v>
      </c>
      <c r="Q119" s="55" t="e">
        <f>INDEX(Table1[[#All],[Name Blue]:[2015 Growth % Red]],MATCH(O119,Table1[[#All],[2015 Growth % Red]],0),3)</f>
        <v>#N/A</v>
      </c>
      <c r="R119" s="55" t="e">
        <f>INDEX(Table1[[#All],[Name Blue]:[2015 Growth % Blue]],MATCH(Table3[[#This Row],[Top 10 Growth % ]],Table1[[#All],[2015 Growth % Blue]],0),1)</f>
        <v>#N/A</v>
      </c>
    </row>
    <row r="120" spans="1:18" x14ac:dyDescent="0.15">
      <c r="A120" s="42">
        <v>119</v>
      </c>
      <c r="B120" s="23" t="e">
        <f>IF(AND(Table68[[#This Row],[2015 Revenue]]&gt;=Chart_Data!$U$4,Table68[[#This Row],[2015 Expenses]]&lt;=Chart_Data!$U$3),Table68[[#This Row],[Name]],#N/A)</f>
        <v>#N/A</v>
      </c>
      <c r="C120" s="23" t="e">
        <f>INDEX(Table68[#All],MATCH(Chart_Data!B120,Table68[[#All],[Name]],0),3)</f>
        <v>#N/A</v>
      </c>
      <c r="D120" s="23" t="e">
        <f>INDEX(Table68[#All],MATCH(Chart_Data!B120,Table68[[#All],[Name]],0),4)</f>
        <v>#N/A</v>
      </c>
      <c r="E120" s="60" t="e">
        <f>INDEX(Table68[#All],MATCH(Chart_Data!B120,Table68[[#All],[Name]],0),6)+Table1[[#This Row],[Rand]]</f>
        <v>#N/A</v>
      </c>
      <c r="F120" s="58">
        <f>_xlfn.IFNA(IF(Table1[[#This Row],[2015 Growth % Blue]]="#N/A",0,Table1[[#This Row],[2015 Growth % Blue]]),0)</f>
        <v>0</v>
      </c>
      <c r="G120" s="23" t="str">
        <f>IF(OR(Table68[[#This Row],[2015 Revenue]]&lt;Chart_Data!$U$4,Table68[[#This Row],[2015 Expenses]]&gt;Chart_Data!$U$3),Table68[[#This Row],[Name]],#N/A)</f>
        <v>Technoline</v>
      </c>
      <c r="H120" s="23">
        <f>INDEX(Table68[#All],MATCH(Chart_Data!G120,Table68[[#All],[Name]],0),3)</f>
        <v>9069261.6199999992</v>
      </c>
      <c r="I120" s="23">
        <f>INDEX(Table68[#All],MATCH(Chart_Data!G120,Table68[[#All],[Name]],0),4)</f>
        <v>5346509.16</v>
      </c>
      <c r="J120" s="46">
        <f>INDEX(Table68[#All],MATCH(Chart_Data!G120,Table68[[#All],[Name]],0),6)</f>
        <v>3.84</v>
      </c>
      <c r="K120" s="59">
        <v>2.061626218500996E-7</v>
      </c>
      <c r="M120" s="42">
        <f t="shared" si="2"/>
        <v>119</v>
      </c>
      <c r="N120" s="42">
        <f>IF(M120&gt;Chart_Data!$U$5,0,ROW(M121)-ROW($M$2))</f>
        <v>0</v>
      </c>
      <c r="O120" s="61" t="e">
        <f>IFERROR(LARGE(Table1[2015 Growth % Red],N120),#N/A)</f>
        <v>#N/A</v>
      </c>
      <c r="P120" s="55" t="e">
        <f>INDEX(Table1[[#All],[Name Blue]:[2015 Growth % Red]],MATCH(O120,Table1[[#All],[2015 Growth % Red]],0),2)</f>
        <v>#N/A</v>
      </c>
      <c r="Q120" s="55" t="e">
        <f>INDEX(Table1[[#All],[Name Blue]:[2015 Growth % Red]],MATCH(O120,Table1[[#All],[2015 Growth % Red]],0),3)</f>
        <v>#N/A</v>
      </c>
      <c r="R120" s="55" t="e">
        <f>INDEX(Table1[[#All],[Name Blue]:[2015 Growth % Blue]],MATCH(Table3[[#This Row],[Top 10 Growth % ]],Table1[[#All],[2015 Growth % Blue]],0),1)</f>
        <v>#N/A</v>
      </c>
    </row>
    <row r="121" spans="1:18" x14ac:dyDescent="0.15">
      <c r="A121" s="42">
        <v>120</v>
      </c>
      <c r="B121" s="23" t="e">
        <f>IF(AND(Table68[[#This Row],[2015 Revenue]]&gt;=Chart_Data!$U$4,Table68[[#This Row],[2015 Expenses]]&lt;=Chart_Data!$U$3),Table68[[#This Row],[Name]],#N/A)</f>
        <v>#N/A</v>
      </c>
      <c r="C121" s="23" t="e">
        <f>INDEX(Table68[#All],MATCH(Chart_Data!B121,Table68[[#All],[Name]],0),3)</f>
        <v>#N/A</v>
      </c>
      <c r="D121" s="23" t="e">
        <f>INDEX(Table68[#All],MATCH(Chart_Data!B121,Table68[[#All],[Name]],0),4)</f>
        <v>#N/A</v>
      </c>
      <c r="E121" s="60" t="e">
        <f>INDEX(Table68[#All],MATCH(Chart_Data!B121,Table68[[#All],[Name]],0),6)+Table1[[#This Row],[Rand]]</f>
        <v>#N/A</v>
      </c>
      <c r="F121" s="58">
        <f>_xlfn.IFNA(IF(Table1[[#This Row],[2015 Growth % Blue]]="#N/A",0,Table1[[#This Row],[2015 Growth % Blue]]),0)</f>
        <v>0</v>
      </c>
      <c r="G121" s="23" t="str">
        <f>IF(OR(Table68[[#This Row],[2015 Revenue]]&lt;Chart_Data!$U$4,Table68[[#This Row],[2015 Expenses]]&gt;Chart_Data!$U$3),Table68[[#This Row],[Name]],#N/A)</f>
        <v>Biokaycane</v>
      </c>
      <c r="H121" s="23">
        <f>INDEX(Table68[#All],MATCH(Chart_Data!G121,Table68[[#All],[Name]],0),3)</f>
        <v>9802438.2699999996</v>
      </c>
      <c r="I121" s="23">
        <f>INDEX(Table68[#All],MATCH(Chart_Data!G121,Table68[[#All],[Name]],0),4)</f>
        <v>5568390.5099999998</v>
      </c>
      <c r="J121" s="46">
        <f>INDEX(Table68[#All],MATCH(Chart_Data!G121,Table68[[#All],[Name]],0),6)</f>
        <v>4.5</v>
      </c>
      <c r="K121" s="59">
        <v>2.6325129716704644E-8</v>
      </c>
      <c r="M121" s="42">
        <f t="shared" si="2"/>
        <v>120</v>
      </c>
      <c r="N121" s="42">
        <f>IF(M121&gt;Chart_Data!$U$5,0,ROW(M122)-ROW($M$2))</f>
        <v>0</v>
      </c>
      <c r="O121" s="61" t="e">
        <f>IFERROR(LARGE(Table1[2015 Growth % Red],N121),#N/A)</f>
        <v>#N/A</v>
      </c>
      <c r="P121" s="55" t="e">
        <f>INDEX(Table1[[#All],[Name Blue]:[2015 Growth % Red]],MATCH(O121,Table1[[#All],[2015 Growth % Red]],0),2)</f>
        <v>#N/A</v>
      </c>
      <c r="Q121" s="55" t="e">
        <f>INDEX(Table1[[#All],[Name Blue]:[2015 Growth % Red]],MATCH(O121,Table1[[#All],[2015 Growth % Red]],0),3)</f>
        <v>#N/A</v>
      </c>
      <c r="R121" s="55" t="e">
        <f>INDEX(Table1[[#All],[Name Blue]:[2015 Growth % Blue]],MATCH(Table3[[#This Row],[Top 10 Growth % ]],Table1[[#All],[2015 Growth % Blue]],0),1)</f>
        <v>#N/A</v>
      </c>
    </row>
    <row r="122" spans="1:18" x14ac:dyDescent="0.15">
      <c r="A122" s="42">
        <v>121</v>
      </c>
      <c r="B122" s="23" t="e">
        <f>IF(AND(Table68[[#This Row],[2015 Revenue]]&gt;=Chart_Data!$U$4,Table68[[#This Row],[2015 Expenses]]&lt;=Chart_Data!$U$3),Table68[[#This Row],[Name]],#N/A)</f>
        <v>#N/A</v>
      </c>
      <c r="C122" s="23" t="e">
        <f>INDEX(Table68[#All],MATCH(Chart_Data!B122,Table68[[#All],[Name]],0),3)</f>
        <v>#N/A</v>
      </c>
      <c r="D122" s="23" t="e">
        <f>INDEX(Table68[#All],MATCH(Chart_Data!B122,Table68[[#All],[Name]],0),4)</f>
        <v>#N/A</v>
      </c>
      <c r="E122" s="60" t="e">
        <f>INDEX(Table68[#All],MATCH(Chart_Data!B122,Table68[[#All],[Name]],0),6)+Table1[[#This Row],[Rand]]</f>
        <v>#N/A</v>
      </c>
      <c r="F122" s="58">
        <f>_xlfn.IFNA(IF(Table1[[#This Row],[2015 Growth % Blue]]="#N/A",0,Table1[[#This Row],[2015 Growth % Blue]]),0)</f>
        <v>0</v>
      </c>
      <c r="G122" s="23" t="str">
        <f>IF(OR(Table68[[#This Row],[2015 Revenue]]&lt;Chart_Data!$U$4,Table68[[#This Row],[2015 Expenses]]&gt;Chart_Data!$U$3),Table68[[#This Row],[Name]],#N/A)</f>
        <v>Truelane</v>
      </c>
      <c r="H122" s="23">
        <f>INDEX(Table68[#All],MATCH(Chart_Data!G122,Table68[[#All],[Name]],0),3)</f>
        <v>6071997.25</v>
      </c>
      <c r="I122" s="23">
        <f>INDEX(Table68[#All],MATCH(Chart_Data!G122,Table68[[#All],[Name]],0),4)</f>
        <v>4171805.47</v>
      </c>
      <c r="J122" s="46">
        <f>INDEX(Table68[#All],MATCH(Chart_Data!G122,Table68[[#All],[Name]],0),6)</f>
        <v>4.0199999999999996</v>
      </c>
      <c r="K122" s="59">
        <v>1.3967040885524107E-7</v>
      </c>
      <c r="M122" s="42">
        <f t="shared" si="2"/>
        <v>121</v>
      </c>
      <c r="N122" s="42">
        <f>IF(M122&gt;Chart_Data!$U$5,0,ROW(M123)-ROW($M$2))</f>
        <v>0</v>
      </c>
      <c r="O122" s="61" t="e">
        <f>IFERROR(LARGE(Table1[2015 Growth % Red],N122),#N/A)</f>
        <v>#N/A</v>
      </c>
      <c r="P122" s="55" t="e">
        <f>INDEX(Table1[[#All],[Name Blue]:[2015 Growth % Red]],MATCH(O122,Table1[[#All],[2015 Growth % Red]],0),2)</f>
        <v>#N/A</v>
      </c>
      <c r="Q122" s="55" t="e">
        <f>INDEX(Table1[[#All],[Name Blue]:[2015 Growth % Red]],MATCH(O122,Table1[[#All],[2015 Growth % Red]],0),3)</f>
        <v>#N/A</v>
      </c>
      <c r="R122" s="55" t="e">
        <f>INDEX(Table1[[#All],[Name Blue]:[2015 Growth % Blue]],MATCH(Table3[[#This Row],[Top 10 Growth % ]],Table1[[#All],[2015 Growth % Blue]],0),1)</f>
        <v>#N/A</v>
      </c>
    </row>
    <row r="123" spans="1:18" x14ac:dyDescent="0.15">
      <c r="A123" s="42">
        <v>122</v>
      </c>
      <c r="B123" s="23" t="e">
        <f>IF(AND(Table68[[#This Row],[2015 Revenue]]&gt;=Chart_Data!$U$4,Table68[[#This Row],[2015 Expenses]]&lt;=Chart_Data!$U$3),Table68[[#This Row],[Name]],#N/A)</f>
        <v>#N/A</v>
      </c>
      <c r="C123" s="23" t="e">
        <f>INDEX(Table68[#All],MATCH(Chart_Data!B123,Table68[[#All],[Name]],0),3)</f>
        <v>#N/A</v>
      </c>
      <c r="D123" s="23" t="e">
        <f>INDEX(Table68[#All],MATCH(Chart_Data!B123,Table68[[#All],[Name]],0),4)</f>
        <v>#N/A</v>
      </c>
      <c r="E123" s="60" t="e">
        <f>INDEX(Table68[#All],MATCH(Chart_Data!B123,Table68[[#All],[Name]],0),6)+Table1[[#This Row],[Rand]]</f>
        <v>#N/A</v>
      </c>
      <c r="F123" s="58">
        <f>_xlfn.IFNA(IF(Table1[[#This Row],[2015 Growth % Blue]]="#N/A",0,Table1[[#This Row],[2015 Growth % Blue]]),0)</f>
        <v>0</v>
      </c>
      <c r="G123" s="23" t="str">
        <f>IF(OR(Table68[[#This Row],[2015 Revenue]]&lt;Chart_Data!$U$4,Table68[[#This Row],[2015 Expenses]]&gt;Chart_Data!$U$3),Table68[[#This Row],[Name]],#N/A)</f>
        <v>Zimdex</v>
      </c>
      <c r="H123" s="23">
        <f>INDEX(Table68[#All],MATCH(Chart_Data!G123,Table68[[#All],[Name]],0),3)</f>
        <v>4475874.04</v>
      </c>
      <c r="I123" s="23">
        <f>INDEX(Table68[#All],MATCH(Chart_Data!G123,Table68[[#All],[Name]],0),4)</f>
        <v>2054338.02</v>
      </c>
      <c r="J123" s="46">
        <f>INDEX(Table68[#All],MATCH(Chart_Data!G123,Table68[[#All],[Name]],0),6)</f>
        <v>5.53</v>
      </c>
      <c r="K123" s="59">
        <v>6.3782613707136856E-7</v>
      </c>
      <c r="M123" s="42">
        <f t="shared" si="2"/>
        <v>122</v>
      </c>
      <c r="N123" s="42">
        <f>IF(M123&gt;Chart_Data!$U$5,0,ROW(M124)-ROW($M$2))</f>
        <v>0</v>
      </c>
      <c r="O123" s="61" t="e">
        <f>IFERROR(LARGE(Table1[2015 Growth % Red],N123),#N/A)</f>
        <v>#N/A</v>
      </c>
      <c r="P123" s="55" t="e">
        <f>INDEX(Table1[[#All],[Name Blue]:[2015 Growth % Red]],MATCH(O123,Table1[[#All],[2015 Growth % Red]],0),2)</f>
        <v>#N/A</v>
      </c>
      <c r="Q123" s="55" t="e">
        <f>INDEX(Table1[[#All],[Name Blue]:[2015 Growth % Red]],MATCH(O123,Table1[[#All],[2015 Growth % Red]],0),3)</f>
        <v>#N/A</v>
      </c>
      <c r="R123" s="55" t="e">
        <f>INDEX(Table1[[#All],[Name Blue]:[2015 Growth % Blue]],MATCH(Table3[[#This Row],[Top 10 Growth % ]],Table1[[#All],[2015 Growth % Blue]],0),1)</f>
        <v>#N/A</v>
      </c>
    </row>
    <row r="124" spans="1:18" x14ac:dyDescent="0.15">
      <c r="A124" s="42">
        <v>123</v>
      </c>
      <c r="B124" s="23" t="e">
        <f>IF(AND(Table68[[#This Row],[2015 Revenue]]&gt;=Chart_Data!$U$4,Table68[[#This Row],[2015 Expenses]]&lt;=Chart_Data!$U$3),Table68[[#This Row],[Name]],#N/A)</f>
        <v>#N/A</v>
      </c>
      <c r="C124" s="23" t="e">
        <f>INDEX(Table68[#All],MATCH(Chart_Data!B124,Table68[[#All],[Name]],0),3)</f>
        <v>#N/A</v>
      </c>
      <c r="D124" s="23" t="e">
        <f>INDEX(Table68[#All],MATCH(Chart_Data!B124,Table68[[#All],[Name]],0),4)</f>
        <v>#N/A</v>
      </c>
      <c r="E124" s="60" t="e">
        <f>INDEX(Table68[#All],MATCH(Chart_Data!B124,Table68[[#All],[Name]],0),6)+Table1[[#This Row],[Rand]]</f>
        <v>#N/A</v>
      </c>
      <c r="F124" s="58">
        <f>_xlfn.IFNA(IF(Table1[[#This Row],[2015 Growth % Blue]]="#N/A",0,Table1[[#This Row],[2015 Growth % Blue]]),0)</f>
        <v>0</v>
      </c>
      <c r="G124" s="23" t="str">
        <f>IF(OR(Table68[[#This Row],[2015 Revenue]]&lt;Chart_Data!$U$4,Table68[[#This Row],[2015 Expenses]]&gt;Chart_Data!$U$3),Table68[[#This Row],[Name]],#N/A)</f>
        <v>Remedia</v>
      </c>
      <c r="H124" s="23">
        <f>INDEX(Table68[#All],MATCH(Chart_Data!G124,Table68[[#All],[Name]],0),3)</f>
        <v>8687894.7799999993</v>
      </c>
      <c r="I124" s="23">
        <f>INDEX(Table68[#All],MATCH(Chart_Data!G124,Table68[[#All],[Name]],0),4)</f>
        <v>5578394.6200000001</v>
      </c>
      <c r="J124" s="46">
        <f>INDEX(Table68[#All],MATCH(Chart_Data!G124,Table68[[#All],[Name]],0),6)</f>
        <v>2.95</v>
      </c>
      <c r="K124" s="59">
        <v>5.9747730091696041E-7</v>
      </c>
      <c r="M124" s="42">
        <f t="shared" si="2"/>
        <v>123</v>
      </c>
      <c r="N124" s="42">
        <f>IF(M124&gt;Chart_Data!$U$5,0,ROW(M125)-ROW($M$2))</f>
        <v>0</v>
      </c>
      <c r="O124" s="61" t="e">
        <f>IFERROR(LARGE(Table1[2015 Growth % Red],N124),#N/A)</f>
        <v>#N/A</v>
      </c>
      <c r="P124" s="55" t="e">
        <f>INDEX(Table1[[#All],[Name Blue]:[2015 Growth % Red]],MATCH(O124,Table1[[#All],[2015 Growth % Red]],0),2)</f>
        <v>#N/A</v>
      </c>
      <c r="Q124" s="55" t="e">
        <f>INDEX(Table1[[#All],[Name Blue]:[2015 Growth % Red]],MATCH(O124,Table1[[#All],[2015 Growth % Red]],0),3)</f>
        <v>#N/A</v>
      </c>
      <c r="R124" s="55" t="e">
        <f>INDEX(Table1[[#All],[Name Blue]:[2015 Growth % Blue]],MATCH(Table3[[#This Row],[Top 10 Growth % ]],Table1[[#All],[2015 Growth % Blue]],0),1)</f>
        <v>#N/A</v>
      </c>
    </row>
    <row r="125" spans="1:18" x14ac:dyDescent="0.15">
      <c r="A125" s="42">
        <v>124</v>
      </c>
      <c r="B125" s="23" t="e">
        <f>IF(AND(Table68[[#This Row],[2015 Revenue]]&gt;=Chart_Data!$U$4,Table68[[#This Row],[2015 Expenses]]&lt;=Chart_Data!$U$3),Table68[[#This Row],[Name]],#N/A)</f>
        <v>#N/A</v>
      </c>
      <c r="C125" s="23" t="e">
        <f>INDEX(Table68[#All],MATCH(Chart_Data!B125,Table68[[#All],[Name]],0),3)</f>
        <v>#N/A</v>
      </c>
      <c r="D125" s="23" t="e">
        <f>INDEX(Table68[#All],MATCH(Chart_Data!B125,Table68[[#All],[Name]],0),4)</f>
        <v>#N/A</v>
      </c>
      <c r="E125" s="60" t="e">
        <f>INDEX(Table68[#All],MATCH(Chart_Data!B125,Table68[[#All],[Name]],0),6)+Table1[[#This Row],[Rand]]</f>
        <v>#N/A</v>
      </c>
      <c r="F125" s="58">
        <f>_xlfn.IFNA(IF(Table1[[#This Row],[2015 Growth % Blue]]="#N/A",0,Table1[[#This Row],[2015 Growth % Blue]]),0)</f>
        <v>0</v>
      </c>
      <c r="G125" s="23" t="str">
        <f>IF(OR(Table68[[#This Row],[2015 Revenue]]&lt;Chart_Data!$U$4,Table68[[#This Row],[2015 Expenses]]&gt;Chart_Data!$U$3),Table68[[#This Row],[Name]],#N/A)</f>
        <v>Sumzoomit</v>
      </c>
      <c r="H125" s="23">
        <f>INDEX(Table68[#All],MATCH(Chart_Data!G125,Table68[[#All],[Name]],0),3)</f>
        <v>8429576.8900000006</v>
      </c>
      <c r="I125" s="23">
        <f>INDEX(Table68[#All],MATCH(Chart_Data!G125,Table68[[#All],[Name]],0),4)</f>
        <v>7703651.9500000002</v>
      </c>
      <c r="J125" s="46">
        <f>INDEX(Table68[#All],MATCH(Chart_Data!G125,Table68[[#All],[Name]],0),6)</f>
        <v>3.69</v>
      </c>
      <c r="K125" s="59">
        <v>3.8736595440765011E-7</v>
      </c>
      <c r="M125" s="42">
        <f t="shared" si="2"/>
        <v>124</v>
      </c>
      <c r="N125" s="42">
        <f>IF(M125&gt;Chart_Data!$U$5,0,ROW(M126)-ROW($M$2))</f>
        <v>0</v>
      </c>
      <c r="O125" s="61" t="e">
        <f>IFERROR(LARGE(Table1[2015 Growth % Red],N125),#N/A)</f>
        <v>#N/A</v>
      </c>
      <c r="P125" s="55" t="e">
        <f>INDEX(Table1[[#All],[Name Blue]:[2015 Growth % Red]],MATCH(O125,Table1[[#All],[2015 Growth % Red]],0),2)</f>
        <v>#N/A</v>
      </c>
      <c r="Q125" s="55" t="e">
        <f>INDEX(Table1[[#All],[Name Blue]:[2015 Growth % Red]],MATCH(O125,Table1[[#All],[2015 Growth % Red]],0),3)</f>
        <v>#N/A</v>
      </c>
      <c r="R125" s="55" t="e">
        <f>INDEX(Table1[[#All],[Name Blue]:[2015 Growth % Blue]],MATCH(Table3[[#This Row],[Top 10 Growth % ]],Table1[[#All],[2015 Growth % Blue]],0),1)</f>
        <v>#N/A</v>
      </c>
    </row>
    <row r="126" spans="1:18" x14ac:dyDescent="0.15">
      <c r="A126" s="42">
        <v>125</v>
      </c>
      <c r="B126" s="23" t="e">
        <f>IF(AND(Table68[[#This Row],[2015 Revenue]]&gt;=Chart_Data!$U$4,Table68[[#This Row],[2015 Expenses]]&lt;=Chart_Data!$U$3),Table68[[#This Row],[Name]],#N/A)</f>
        <v>#N/A</v>
      </c>
      <c r="C126" s="23" t="e">
        <f>INDEX(Table68[#All],MATCH(Chart_Data!B126,Table68[[#All],[Name]],0),3)</f>
        <v>#N/A</v>
      </c>
      <c r="D126" s="23" t="e">
        <f>INDEX(Table68[#All],MATCH(Chart_Data!B126,Table68[[#All],[Name]],0),4)</f>
        <v>#N/A</v>
      </c>
      <c r="E126" s="60" t="e">
        <f>INDEX(Table68[#All],MATCH(Chart_Data!B126,Table68[[#All],[Name]],0),6)+Table1[[#This Row],[Rand]]</f>
        <v>#N/A</v>
      </c>
      <c r="F126" s="58">
        <f>_xlfn.IFNA(IF(Table1[[#This Row],[2015 Growth % Blue]]="#N/A",0,Table1[[#This Row],[2015 Growth % Blue]]),0)</f>
        <v>0</v>
      </c>
      <c r="G126" s="23" t="str">
        <f>IF(OR(Table68[[#This Row],[2015 Revenue]]&lt;Chart_Data!$U$4,Table68[[#This Row],[2015 Expenses]]&gt;Chart_Data!$U$3),Table68[[#This Row],[Name]],#N/A)</f>
        <v>Goodtex</v>
      </c>
      <c r="H126" s="23">
        <f>INDEX(Table68[#All],MATCH(Chart_Data!G126,Table68[[#All],[Name]],0),3)</f>
        <v>13118996.24</v>
      </c>
      <c r="I126" s="23">
        <f>INDEX(Table68[#All],MATCH(Chart_Data!G126,Table68[[#All],[Name]],0),4)</f>
        <v>8860686.0600000005</v>
      </c>
      <c r="J126" s="46">
        <f>INDEX(Table68[#All],MATCH(Chart_Data!G126,Table68[[#All],[Name]],0),6)</f>
        <v>3.54</v>
      </c>
      <c r="K126" s="59">
        <v>2.5991372755229515E-7</v>
      </c>
      <c r="M126" s="42">
        <f t="shared" si="2"/>
        <v>125</v>
      </c>
      <c r="N126" s="42">
        <f>IF(M126&gt;Chart_Data!$U$5,0,ROW(M127)-ROW($M$2))</f>
        <v>0</v>
      </c>
      <c r="O126" s="61" t="e">
        <f>IFERROR(LARGE(Table1[2015 Growth % Red],N126),#N/A)</f>
        <v>#N/A</v>
      </c>
      <c r="P126" s="55" t="e">
        <f>INDEX(Table1[[#All],[Name Blue]:[2015 Growth % Red]],MATCH(O126,Table1[[#All],[2015 Growth % Red]],0),2)</f>
        <v>#N/A</v>
      </c>
      <c r="Q126" s="55" t="e">
        <f>INDEX(Table1[[#All],[Name Blue]:[2015 Growth % Red]],MATCH(O126,Table1[[#All],[2015 Growth % Red]],0),3)</f>
        <v>#N/A</v>
      </c>
      <c r="R126" s="55" t="e">
        <f>INDEX(Table1[[#All],[Name Blue]:[2015 Growth % Blue]],MATCH(Table3[[#This Row],[Top 10 Growth % ]],Table1[[#All],[2015 Growth % Blue]],0),1)</f>
        <v>#N/A</v>
      </c>
    </row>
    <row r="127" spans="1:18" x14ac:dyDescent="0.15">
      <c r="A127" s="42">
        <v>126</v>
      </c>
      <c r="B127" s="23" t="e">
        <f>IF(AND(Table68[[#This Row],[2015 Revenue]]&gt;=Chart_Data!$U$4,Table68[[#This Row],[2015 Expenses]]&lt;=Chart_Data!$U$3),Table68[[#This Row],[Name]],#N/A)</f>
        <v>#N/A</v>
      </c>
      <c r="C127" s="23" t="e">
        <f>INDEX(Table68[#All],MATCH(Chart_Data!B127,Table68[[#All],[Name]],0),3)</f>
        <v>#N/A</v>
      </c>
      <c r="D127" s="23" t="e">
        <f>INDEX(Table68[#All],MATCH(Chart_Data!B127,Table68[[#All],[Name]],0),4)</f>
        <v>#N/A</v>
      </c>
      <c r="E127" s="60" t="e">
        <f>INDEX(Table68[#All],MATCH(Chart_Data!B127,Table68[[#All],[Name]],0),6)+Table1[[#This Row],[Rand]]</f>
        <v>#N/A</v>
      </c>
      <c r="F127" s="58">
        <f>_xlfn.IFNA(IF(Table1[[#This Row],[2015 Growth % Blue]]="#N/A",0,Table1[[#This Row],[2015 Growth % Blue]]),0)</f>
        <v>0</v>
      </c>
      <c r="G127" s="23" t="str">
        <f>IF(OR(Table68[[#This Row],[2015 Revenue]]&lt;Chart_Data!$U$4,Table68[[#This Row],[2015 Expenses]]&gt;Chart_Data!$U$3),Table68[[#This Row],[Name]],#N/A)</f>
        <v>Ranquote</v>
      </c>
      <c r="H127" s="23">
        <f>INDEX(Table68[#All],MATCH(Chart_Data!G127,Table68[[#All],[Name]],0),3)</f>
        <v>7147362.9100000001</v>
      </c>
      <c r="I127" s="23">
        <f>INDEX(Table68[#All],MATCH(Chart_Data!G127,Table68[[#All],[Name]],0),4)</f>
        <v>7206339.8200000003</v>
      </c>
      <c r="J127" s="46">
        <f>INDEX(Table68[#All],MATCH(Chart_Data!G127,Table68[[#All],[Name]],0),6)</f>
        <v>5.08</v>
      </c>
      <c r="K127" s="59">
        <v>9.1269294331714193E-7</v>
      </c>
      <c r="M127" s="42">
        <f t="shared" si="2"/>
        <v>126</v>
      </c>
      <c r="N127" s="42">
        <f>IF(M127&gt;Chart_Data!$U$5,0,ROW(M128)-ROW($M$2))</f>
        <v>0</v>
      </c>
      <c r="O127" s="61" t="e">
        <f>IFERROR(LARGE(Table1[2015 Growth % Red],N127),#N/A)</f>
        <v>#N/A</v>
      </c>
      <c r="P127" s="55" t="e">
        <f>INDEX(Table1[[#All],[Name Blue]:[2015 Growth % Red]],MATCH(O127,Table1[[#All],[2015 Growth % Red]],0),2)</f>
        <v>#N/A</v>
      </c>
      <c r="Q127" s="55" t="e">
        <f>INDEX(Table1[[#All],[Name Blue]:[2015 Growth % Red]],MATCH(O127,Table1[[#All],[2015 Growth % Red]],0),3)</f>
        <v>#N/A</v>
      </c>
      <c r="R127" s="55" t="e">
        <f>INDEX(Table1[[#All],[Name Blue]:[2015 Growth % Blue]],MATCH(Table3[[#This Row],[Top 10 Growth % ]],Table1[[#All],[2015 Growth % Blue]],0),1)</f>
        <v>#N/A</v>
      </c>
    </row>
    <row r="128" spans="1:18" x14ac:dyDescent="0.15">
      <c r="A128" s="42">
        <v>127</v>
      </c>
      <c r="B128" s="23" t="e">
        <f>IF(AND(Table68[[#This Row],[2015 Revenue]]&gt;=Chart_Data!$U$4,Table68[[#This Row],[2015 Expenses]]&lt;=Chart_Data!$U$3),Table68[[#This Row],[Name]],#N/A)</f>
        <v>#N/A</v>
      </c>
      <c r="C128" s="23" t="e">
        <f>INDEX(Table68[#All],MATCH(Chart_Data!B128,Table68[[#All],[Name]],0),3)</f>
        <v>#N/A</v>
      </c>
      <c r="D128" s="23" t="e">
        <f>INDEX(Table68[#All],MATCH(Chart_Data!B128,Table68[[#All],[Name]],0),4)</f>
        <v>#N/A</v>
      </c>
      <c r="E128" s="60" t="e">
        <f>INDEX(Table68[#All],MATCH(Chart_Data!B128,Table68[[#All],[Name]],0),6)+Table1[[#This Row],[Rand]]</f>
        <v>#N/A</v>
      </c>
      <c r="F128" s="58">
        <f>_xlfn.IFNA(IF(Table1[[#This Row],[2015 Growth % Blue]]="#N/A",0,Table1[[#This Row],[2015 Growth % Blue]]),0)</f>
        <v>0</v>
      </c>
      <c r="G128" s="23" t="str">
        <f>IF(OR(Table68[[#This Row],[2015 Revenue]]&lt;Chart_Data!$U$4,Table68[[#This Row],[2015 Expenses]]&gt;Chart_Data!$U$3),Table68[[#This Row],[Name]],#N/A)</f>
        <v>Zathtone</v>
      </c>
      <c r="H128" s="23">
        <f>INDEX(Table68[#All],MATCH(Chart_Data!G128,Table68[[#All],[Name]],0),3)</f>
        <v>9953758.9299999997</v>
      </c>
      <c r="I128" s="23">
        <f>INDEX(Table68[#All],MATCH(Chart_Data!G128,Table68[[#All],[Name]],0),4)</f>
        <v>4069680.82</v>
      </c>
      <c r="J128" s="46">
        <f>INDEX(Table68[#All],MATCH(Chart_Data!G128,Table68[[#All],[Name]],0),6)</f>
        <v>2.92</v>
      </c>
      <c r="K128" s="59">
        <v>9.0856244387451768E-7</v>
      </c>
      <c r="M128" s="42">
        <f t="shared" si="2"/>
        <v>127</v>
      </c>
      <c r="N128" s="42">
        <f>IF(M128&gt;Chart_Data!$U$5,0,ROW(M129)-ROW($M$2))</f>
        <v>0</v>
      </c>
      <c r="O128" s="61" t="e">
        <f>IFERROR(LARGE(Table1[2015 Growth % Red],N128),#N/A)</f>
        <v>#N/A</v>
      </c>
      <c r="P128" s="55" t="e">
        <f>INDEX(Table1[[#All],[Name Blue]:[2015 Growth % Red]],MATCH(O128,Table1[[#All],[2015 Growth % Red]],0),2)</f>
        <v>#N/A</v>
      </c>
      <c r="Q128" s="55" t="e">
        <f>INDEX(Table1[[#All],[Name Blue]:[2015 Growth % Red]],MATCH(O128,Table1[[#All],[2015 Growth % Red]],0),3)</f>
        <v>#N/A</v>
      </c>
      <c r="R128" s="55" t="e">
        <f>INDEX(Table1[[#All],[Name Blue]:[2015 Growth % Blue]],MATCH(Table3[[#This Row],[Top 10 Growth % ]],Table1[[#All],[2015 Growth % Blue]],0),1)</f>
        <v>#N/A</v>
      </c>
    </row>
    <row r="129" spans="1:18" x14ac:dyDescent="0.15">
      <c r="A129" s="42">
        <v>128</v>
      </c>
      <c r="B129" s="23" t="e">
        <f>IF(AND(Table68[[#This Row],[2015 Revenue]]&gt;=Chart_Data!$U$4,Table68[[#This Row],[2015 Expenses]]&lt;=Chart_Data!$U$3),Table68[[#This Row],[Name]],#N/A)</f>
        <v>#N/A</v>
      </c>
      <c r="C129" s="23" t="e">
        <f>INDEX(Table68[#All],MATCH(Chart_Data!B129,Table68[[#All],[Name]],0),3)</f>
        <v>#N/A</v>
      </c>
      <c r="D129" s="23" t="e">
        <f>INDEX(Table68[#All],MATCH(Chart_Data!B129,Table68[[#All],[Name]],0),4)</f>
        <v>#N/A</v>
      </c>
      <c r="E129" s="60" t="e">
        <f>INDEX(Table68[#All],MATCH(Chart_Data!B129,Table68[[#All],[Name]],0),6)+Table1[[#This Row],[Rand]]</f>
        <v>#N/A</v>
      </c>
      <c r="F129" s="58">
        <f>_xlfn.IFNA(IF(Table1[[#This Row],[2015 Growth % Blue]]="#N/A",0,Table1[[#This Row],[2015 Growth % Blue]]),0)</f>
        <v>0</v>
      </c>
      <c r="G129" s="23" t="str">
        <f>IF(OR(Table68[[#This Row],[2015 Revenue]]&lt;Chart_Data!$U$4,Table68[[#This Row],[2015 Expenses]]&gt;Chart_Data!$U$3),Table68[[#This Row],[Name]],#N/A)</f>
        <v>Vivacode</v>
      </c>
      <c r="H129" s="23">
        <f>INDEX(Table68[#All],MATCH(Chart_Data!G129,Table68[[#All],[Name]],0),3)</f>
        <v>9410642.4399999995</v>
      </c>
      <c r="I129" s="23">
        <f>INDEX(Table68[#All],MATCH(Chart_Data!G129,Table68[[#All],[Name]],0),4)</f>
        <v>4117102.43</v>
      </c>
      <c r="J129" s="46">
        <f>INDEX(Table68[#All],MATCH(Chart_Data!G129,Table68[[#All],[Name]],0),6)</f>
        <v>4.45</v>
      </c>
      <c r="K129" s="59">
        <v>5.6906556359267033E-7</v>
      </c>
      <c r="M129" s="42">
        <f t="shared" si="2"/>
        <v>128</v>
      </c>
      <c r="N129" s="42">
        <f>IF(M129&gt;Chart_Data!$U$5,0,ROW(M130)-ROW($M$2))</f>
        <v>0</v>
      </c>
      <c r="O129" s="61" t="e">
        <f>IFERROR(LARGE(Table1[2015 Growth % Red],N129),#N/A)</f>
        <v>#N/A</v>
      </c>
      <c r="P129" s="55" t="e">
        <f>INDEX(Table1[[#All],[Name Blue]:[2015 Growth % Red]],MATCH(O129,Table1[[#All],[2015 Growth % Red]],0),2)</f>
        <v>#N/A</v>
      </c>
      <c r="Q129" s="55" t="e">
        <f>INDEX(Table1[[#All],[Name Blue]:[2015 Growth % Red]],MATCH(O129,Table1[[#All],[2015 Growth % Red]],0),3)</f>
        <v>#N/A</v>
      </c>
      <c r="R129" s="55" t="e">
        <f>INDEX(Table1[[#All],[Name Blue]:[2015 Growth % Blue]],MATCH(Table3[[#This Row],[Top 10 Growth % ]],Table1[[#All],[2015 Growth % Blue]],0),1)</f>
        <v>#N/A</v>
      </c>
    </row>
    <row r="130" spans="1:18" x14ac:dyDescent="0.15">
      <c r="A130" s="42">
        <v>129</v>
      </c>
      <c r="B130" s="23" t="e">
        <f>IF(AND(Table68[[#This Row],[2015 Revenue]]&gt;=Chart_Data!$U$4,Table68[[#This Row],[2015 Expenses]]&lt;=Chart_Data!$U$3),Table68[[#This Row],[Name]],#N/A)</f>
        <v>#N/A</v>
      </c>
      <c r="C130" s="23" t="e">
        <f>INDEX(Table68[#All],MATCH(Chart_Data!B130,Table68[[#All],[Name]],0),3)</f>
        <v>#N/A</v>
      </c>
      <c r="D130" s="23" t="e">
        <f>INDEX(Table68[#All],MATCH(Chart_Data!B130,Table68[[#All],[Name]],0),4)</f>
        <v>#N/A</v>
      </c>
      <c r="E130" s="60" t="e">
        <f>INDEX(Table68[#All],MATCH(Chart_Data!B130,Table68[[#All],[Name]],0),6)+Table1[[#This Row],[Rand]]</f>
        <v>#N/A</v>
      </c>
      <c r="F130" s="58">
        <f>_xlfn.IFNA(IF(Table1[[#This Row],[2015 Growth % Blue]]="#N/A",0,Table1[[#This Row],[2015 Growth % Blue]]),0)</f>
        <v>0</v>
      </c>
      <c r="G130" s="23" t="str">
        <f>IF(OR(Table68[[#This Row],[2015 Revenue]]&lt;Chart_Data!$U$4,Table68[[#This Row],[2015 Expenses]]&gt;Chart_Data!$U$3),Table68[[#This Row],[Name]],#N/A)</f>
        <v>Canesailfax</v>
      </c>
      <c r="H130" s="23">
        <f>INDEX(Table68[#All],MATCH(Chart_Data!G130,Table68[[#All],[Name]],0),3)</f>
        <v>7806395.3399999999</v>
      </c>
      <c r="I130" s="23">
        <f>INDEX(Table68[#All],MATCH(Chart_Data!G130,Table68[[#All],[Name]],0),4)</f>
        <v>5364670.32</v>
      </c>
      <c r="J130" s="46">
        <f>INDEX(Table68[#All],MATCH(Chart_Data!G130,Table68[[#All],[Name]],0),6)</f>
        <v>4.41</v>
      </c>
      <c r="K130" s="59">
        <v>9.3889622101253024E-7</v>
      </c>
      <c r="M130" s="42">
        <f t="shared" ref="M130:M193" si="3">ROW(M131)-ROW($M$2)</f>
        <v>129</v>
      </c>
      <c r="N130" s="42">
        <f>IF(M130&gt;Chart_Data!$U$5,0,ROW(M131)-ROW($M$2))</f>
        <v>0</v>
      </c>
      <c r="O130" s="61" t="e">
        <f>IFERROR(LARGE(Table1[2015 Growth % Red],N130),#N/A)</f>
        <v>#N/A</v>
      </c>
      <c r="P130" s="55" t="e">
        <f>INDEX(Table1[[#All],[Name Blue]:[2015 Growth % Red]],MATCH(O130,Table1[[#All],[2015 Growth % Red]],0),2)</f>
        <v>#N/A</v>
      </c>
      <c r="Q130" s="55" t="e">
        <f>INDEX(Table1[[#All],[Name Blue]:[2015 Growth % Red]],MATCH(O130,Table1[[#All],[2015 Growth % Red]],0),3)</f>
        <v>#N/A</v>
      </c>
      <c r="R130" s="55" t="e">
        <f>INDEX(Table1[[#All],[Name Blue]:[2015 Growth % Blue]],MATCH(Table3[[#This Row],[Top 10 Growth % ]],Table1[[#All],[2015 Growth % Blue]],0),1)</f>
        <v>#N/A</v>
      </c>
    </row>
    <row r="131" spans="1:18" x14ac:dyDescent="0.15">
      <c r="A131" s="42">
        <v>130</v>
      </c>
      <c r="B131" s="23" t="str">
        <f>IF(AND(Table68[[#This Row],[2015 Revenue]]&gt;=Chart_Data!$U$4,Table68[[#This Row],[2015 Expenses]]&lt;=Chart_Data!$U$3),Table68[[#This Row],[Name]],#N/A)</f>
        <v>Dongcom</v>
      </c>
      <c r="C131" s="23">
        <f>INDEX(Table68[#All],MATCH(Chart_Data!B131,Table68[[#All],[Name]],0),3)</f>
        <v>12477085.41</v>
      </c>
      <c r="D131" s="23">
        <f>INDEX(Table68[#All],MATCH(Chart_Data!B131,Table68[[#All],[Name]],0),4)</f>
        <v>2772159.12</v>
      </c>
      <c r="E131" s="60">
        <f>INDEX(Table68[#All],MATCH(Chart_Data!B131,Table68[[#All],[Name]],0),6)+Table1[[#This Row],[Rand]]</f>
        <v>3.860000213180562</v>
      </c>
      <c r="F131" s="58">
        <f>_xlfn.IFNA(IF(Table1[[#This Row],[2015 Growth % Blue]]="#N/A",0,Table1[[#This Row],[2015 Growth % Blue]]),0)</f>
        <v>3.860000213180562</v>
      </c>
      <c r="G131" s="23" t="e">
        <f>IF(OR(Table68[[#This Row],[2015 Revenue]]&lt;Chart_Data!$U$4,Table68[[#This Row],[2015 Expenses]]&gt;Chart_Data!$U$3),Table68[[#This Row],[Name]],#N/A)</f>
        <v>#N/A</v>
      </c>
      <c r="H131" s="23" t="e">
        <f>INDEX(Table68[#All],MATCH(Chart_Data!G131,Table68[[#All],[Name]],0),3)</f>
        <v>#N/A</v>
      </c>
      <c r="I131" s="23" t="e">
        <f>INDEX(Table68[#All],MATCH(Chart_Data!G131,Table68[[#All],[Name]],0),4)</f>
        <v>#N/A</v>
      </c>
      <c r="J131" s="46" t="e">
        <f>INDEX(Table68[#All],MATCH(Chart_Data!G131,Table68[[#All],[Name]],0),6)</f>
        <v>#N/A</v>
      </c>
      <c r="K131" s="59">
        <v>2.131805618833974E-7</v>
      </c>
      <c r="M131" s="42">
        <f t="shared" si="3"/>
        <v>130</v>
      </c>
      <c r="N131" s="42">
        <f>IF(M131&gt;Chart_Data!$U$5,0,ROW(M132)-ROW($M$2))</f>
        <v>0</v>
      </c>
      <c r="O131" s="61" t="e">
        <f>IFERROR(LARGE(Table1[2015 Growth % Red],N131),#N/A)</f>
        <v>#N/A</v>
      </c>
      <c r="P131" s="55" t="e">
        <f>INDEX(Table1[[#All],[Name Blue]:[2015 Growth % Red]],MATCH(O131,Table1[[#All],[2015 Growth % Red]],0),2)</f>
        <v>#N/A</v>
      </c>
      <c r="Q131" s="55" t="e">
        <f>INDEX(Table1[[#All],[Name Blue]:[2015 Growth % Red]],MATCH(O131,Table1[[#All],[2015 Growth % Red]],0),3)</f>
        <v>#N/A</v>
      </c>
      <c r="R131" s="55" t="e">
        <f>INDEX(Table1[[#All],[Name Blue]:[2015 Growth % Blue]],MATCH(Table3[[#This Row],[Top 10 Growth % ]],Table1[[#All],[2015 Growth % Blue]],0),1)</f>
        <v>#N/A</v>
      </c>
    </row>
    <row r="132" spans="1:18" x14ac:dyDescent="0.15">
      <c r="A132" s="42">
        <v>131</v>
      </c>
      <c r="B132" s="23" t="e">
        <f>IF(AND(Table68[[#This Row],[2015 Revenue]]&gt;=Chart_Data!$U$4,Table68[[#This Row],[2015 Expenses]]&lt;=Chart_Data!$U$3),Table68[[#This Row],[Name]],#N/A)</f>
        <v>#N/A</v>
      </c>
      <c r="C132" s="23" t="e">
        <f>INDEX(Table68[#All],MATCH(Chart_Data!B132,Table68[[#All],[Name]],0),3)</f>
        <v>#N/A</v>
      </c>
      <c r="D132" s="23" t="e">
        <f>INDEX(Table68[#All],MATCH(Chart_Data!B132,Table68[[#All],[Name]],0),4)</f>
        <v>#N/A</v>
      </c>
      <c r="E132" s="60" t="e">
        <f>INDEX(Table68[#All],MATCH(Chart_Data!B132,Table68[[#All],[Name]],0),6)+Table1[[#This Row],[Rand]]</f>
        <v>#N/A</v>
      </c>
      <c r="F132" s="58">
        <f>_xlfn.IFNA(IF(Table1[[#This Row],[2015 Growth % Blue]]="#N/A",0,Table1[[#This Row],[2015 Growth % Blue]]),0)</f>
        <v>0</v>
      </c>
      <c r="G132" s="23" t="str">
        <f>IF(OR(Table68[[#This Row],[2015 Revenue]]&lt;Chart_Data!$U$4,Table68[[#This Row],[2015 Expenses]]&gt;Chart_Data!$U$3),Table68[[#This Row],[Name]],#N/A)</f>
        <v>Hatlane</v>
      </c>
      <c r="H132" s="23">
        <f>INDEX(Table68[#All],MATCH(Chart_Data!G132,Table68[[#All],[Name]],0),3)</f>
        <v>8738359.7799999993</v>
      </c>
      <c r="I132" s="23">
        <f>INDEX(Table68[#All],MATCH(Chart_Data!G132,Table68[[#All],[Name]],0),4)</f>
        <v>6934957.46</v>
      </c>
      <c r="J132" s="46">
        <f>INDEX(Table68[#All],MATCH(Chart_Data!G132,Table68[[#All],[Name]],0),6)</f>
        <v>3.06</v>
      </c>
      <c r="K132" s="59">
        <v>6.4459140823016204E-7</v>
      </c>
      <c r="M132" s="42">
        <f t="shared" si="3"/>
        <v>131</v>
      </c>
      <c r="N132" s="42">
        <f>IF(M132&gt;Chart_Data!$U$5,0,ROW(M133)-ROW($M$2))</f>
        <v>0</v>
      </c>
      <c r="O132" s="61" t="e">
        <f>IFERROR(LARGE(Table1[2015 Growth % Red],N132),#N/A)</f>
        <v>#N/A</v>
      </c>
      <c r="P132" s="55" t="e">
        <f>INDEX(Table1[[#All],[Name Blue]:[2015 Growth % Red]],MATCH(O132,Table1[[#All],[2015 Growth % Red]],0),2)</f>
        <v>#N/A</v>
      </c>
      <c r="Q132" s="55" t="e">
        <f>INDEX(Table1[[#All],[Name Blue]:[2015 Growth % Red]],MATCH(O132,Table1[[#All],[2015 Growth % Red]],0),3)</f>
        <v>#N/A</v>
      </c>
      <c r="R132" s="55" t="e">
        <f>INDEX(Table1[[#All],[Name Blue]:[2015 Growth % Blue]],MATCH(Table3[[#This Row],[Top 10 Growth % ]],Table1[[#All],[2015 Growth % Blue]],0),1)</f>
        <v>#N/A</v>
      </c>
    </row>
    <row r="133" spans="1:18" x14ac:dyDescent="0.15">
      <c r="A133" s="42">
        <v>132</v>
      </c>
      <c r="B133" s="23" t="str">
        <f>IF(AND(Table68[[#This Row],[2015 Revenue]]&gt;=Chart_Data!$U$4,Table68[[#This Row],[2015 Expenses]]&lt;=Chart_Data!$U$3),Table68[[#This Row],[Name]],#N/A)</f>
        <v>Hexhouse</v>
      </c>
      <c r="C133" s="23">
        <f>INDEX(Table68[#All],MATCH(Chart_Data!B133,Table68[[#All],[Name]],0),3)</f>
        <v>11221740.029999999</v>
      </c>
      <c r="D133" s="23">
        <f>INDEX(Table68[#All],MATCH(Chart_Data!B133,Table68[[#All],[Name]],0),4)</f>
        <v>1885809.59</v>
      </c>
      <c r="E133" s="60">
        <f>INDEX(Table68[#All],MATCH(Chart_Data!B133,Table68[[#All],[Name]],0),6)+Table1[[#This Row],[Rand]]</f>
        <v>2.5800009016270211</v>
      </c>
      <c r="F133" s="58">
        <f>_xlfn.IFNA(IF(Table1[[#This Row],[2015 Growth % Blue]]="#N/A",0,Table1[[#This Row],[2015 Growth % Blue]]),0)</f>
        <v>2.5800009016270211</v>
      </c>
      <c r="G133" s="23" t="e">
        <f>IF(OR(Table68[[#This Row],[2015 Revenue]]&lt;Chart_Data!$U$4,Table68[[#This Row],[2015 Expenses]]&gt;Chart_Data!$U$3),Table68[[#This Row],[Name]],#N/A)</f>
        <v>#N/A</v>
      </c>
      <c r="H133" s="23" t="e">
        <f>INDEX(Table68[#All],MATCH(Chart_Data!G133,Table68[[#All],[Name]],0),3)</f>
        <v>#N/A</v>
      </c>
      <c r="I133" s="23" t="e">
        <f>INDEX(Table68[#All],MATCH(Chart_Data!G133,Table68[[#All],[Name]],0),4)</f>
        <v>#N/A</v>
      </c>
      <c r="J133" s="46" t="e">
        <f>INDEX(Table68[#All],MATCH(Chart_Data!G133,Table68[[#All],[Name]],0),6)</f>
        <v>#N/A</v>
      </c>
      <c r="K133" s="59">
        <v>9.0162702114572148E-7</v>
      </c>
      <c r="M133" s="42">
        <f t="shared" si="3"/>
        <v>132</v>
      </c>
      <c r="N133" s="42">
        <f>IF(M133&gt;Chart_Data!$U$5,0,ROW(M134)-ROW($M$2))</f>
        <v>0</v>
      </c>
      <c r="O133" s="61" t="e">
        <f>IFERROR(LARGE(Table1[2015 Growth % Red],N133),#N/A)</f>
        <v>#N/A</v>
      </c>
      <c r="P133" s="55" t="e">
        <f>INDEX(Table1[[#All],[Name Blue]:[2015 Growth % Red]],MATCH(O133,Table1[[#All],[2015 Growth % Red]],0),2)</f>
        <v>#N/A</v>
      </c>
      <c r="Q133" s="55" t="e">
        <f>INDEX(Table1[[#All],[Name Blue]:[2015 Growth % Red]],MATCH(O133,Table1[[#All],[2015 Growth % Red]],0),3)</f>
        <v>#N/A</v>
      </c>
      <c r="R133" s="55" t="e">
        <f>INDEX(Table1[[#All],[Name Blue]:[2015 Growth % Blue]],MATCH(Table3[[#This Row],[Top 10 Growth % ]],Table1[[#All],[2015 Growth % Blue]],0),1)</f>
        <v>#N/A</v>
      </c>
    </row>
    <row r="134" spans="1:18" x14ac:dyDescent="0.15">
      <c r="A134" s="42">
        <v>133</v>
      </c>
      <c r="B134" s="23" t="str">
        <f>IF(AND(Table68[[#This Row],[2015 Revenue]]&gt;=Chart_Data!$U$4,Table68[[#This Row],[2015 Expenses]]&lt;=Chart_Data!$U$3),Table68[[#This Row],[Name]],#N/A)</f>
        <v>Jobzencane</v>
      </c>
      <c r="C134" s="23">
        <f>INDEX(Table68[#All],MATCH(Chart_Data!B134,Table68[[#All],[Name]],0),3)</f>
        <v>8482410.8200000003</v>
      </c>
      <c r="D134" s="23">
        <f>INDEX(Table68[#All],MATCH(Chart_Data!B134,Table68[[#All],[Name]],0),4)</f>
        <v>2379902.98</v>
      </c>
      <c r="E134" s="60">
        <f>INDEX(Table68[#All],MATCH(Chart_Data!B134,Table68[[#All],[Name]],0),6)+Table1[[#This Row],[Rand]]</f>
        <v>3.6800004687298333</v>
      </c>
      <c r="F134" s="58">
        <f>_xlfn.IFNA(IF(Table1[[#This Row],[2015 Growth % Blue]]="#N/A",0,Table1[[#This Row],[2015 Growth % Blue]]),0)</f>
        <v>3.6800004687298333</v>
      </c>
      <c r="G134" s="23" t="e">
        <f>IF(OR(Table68[[#This Row],[2015 Revenue]]&lt;Chart_Data!$U$4,Table68[[#This Row],[2015 Expenses]]&gt;Chart_Data!$U$3),Table68[[#This Row],[Name]],#N/A)</f>
        <v>#N/A</v>
      </c>
      <c r="H134" s="23" t="e">
        <f>INDEX(Table68[#All],MATCH(Chart_Data!G134,Table68[[#All],[Name]],0),3)</f>
        <v>#N/A</v>
      </c>
      <c r="I134" s="23" t="e">
        <f>INDEX(Table68[#All],MATCH(Chart_Data!G134,Table68[[#All],[Name]],0),4)</f>
        <v>#N/A</v>
      </c>
      <c r="J134" s="46" t="e">
        <f>INDEX(Table68[#All],MATCH(Chart_Data!G134,Table68[[#All],[Name]],0),6)</f>
        <v>#N/A</v>
      </c>
      <c r="K134" s="59">
        <v>4.6872983296646043E-7</v>
      </c>
      <c r="M134" s="42">
        <f t="shared" si="3"/>
        <v>133</v>
      </c>
      <c r="N134" s="42">
        <f>IF(M134&gt;Chart_Data!$U$5,0,ROW(M135)-ROW($M$2))</f>
        <v>0</v>
      </c>
      <c r="O134" s="61" t="e">
        <f>IFERROR(LARGE(Table1[2015 Growth % Red],N134),#N/A)</f>
        <v>#N/A</v>
      </c>
      <c r="P134" s="55" t="e">
        <f>INDEX(Table1[[#All],[Name Blue]:[2015 Growth % Red]],MATCH(O134,Table1[[#All],[2015 Growth % Red]],0),2)</f>
        <v>#N/A</v>
      </c>
      <c r="Q134" s="55" t="e">
        <f>INDEX(Table1[[#All],[Name Blue]:[2015 Growth % Red]],MATCH(O134,Table1[[#All],[2015 Growth % Red]],0),3)</f>
        <v>#N/A</v>
      </c>
      <c r="R134" s="55" t="e">
        <f>INDEX(Table1[[#All],[Name Blue]:[2015 Growth % Blue]],MATCH(Table3[[#This Row],[Top 10 Growth % ]],Table1[[#All],[2015 Growth % Blue]],0),1)</f>
        <v>#N/A</v>
      </c>
    </row>
    <row r="135" spans="1:18" x14ac:dyDescent="0.15">
      <c r="A135" s="42">
        <v>134</v>
      </c>
      <c r="B135" s="23" t="e">
        <f>IF(AND(Table68[[#This Row],[2015 Revenue]]&gt;=Chart_Data!$U$4,Table68[[#This Row],[2015 Expenses]]&lt;=Chart_Data!$U$3),Table68[[#This Row],[Name]],#N/A)</f>
        <v>#N/A</v>
      </c>
      <c r="C135" s="23" t="e">
        <f>INDEX(Table68[#All],MATCH(Chart_Data!B135,Table68[[#All],[Name]],0),3)</f>
        <v>#N/A</v>
      </c>
      <c r="D135" s="23" t="e">
        <f>INDEX(Table68[#All],MATCH(Chart_Data!B135,Table68[[#All],[Name]],0),4)</f>
        <v>#N/A</v>
      </c>
      <c r="E135" s="60" t="e">
        <f>INDEX(Table68[#All],MATCH(Chart_Data!B135,Table68[[#All],[Name]],0),6)+Table1[[#This Row],[Rand]]</f>
        <v>#N/A</v>
      </c>
      <c r="F135" s="58">
        <f>_xlfn.IFNA(IF(Table1[[#This Row],[2015 Growth % Blue]]="#N/A",0,Table1[[#This Row],[2015 Growth % Blue]]),0)</f>
        <v>0</v>
      </c>
      <c r="G135" s="23" t="str">
        <f>IF(OR(Table68[[#This Row],[2015 Revenue]]&lt;Chart_Data!$U$4,Table68[[#This Row],[2015 Expenses]]&gt;Chart_Data!$U$3),Table68[[#This Row],[Name]],#N/A)</f>
        <v>Sailtech</v>
      </c>
      <c r="H135" s="23">
        <f>INDEX(Table68[#All],MATCH(Chart_Data!G135,Table68[[#All],[Name]],0),3)</f>
        <v>5543509.1399999997</v>
      </c>
      <c r="I135" s="23">
        <f>INDEX(Table68[#All],MATCH(Chart_Data!G135,Table68[[#All],[Name]],0),4)</f>
        <v>4474646.71</v>
      </c>
      <c r="J135" s="46">
        <f>INDEX(Table68[#All],MATCH(Chart_Data!G135,Table68[[#All],[Name]],0),6)</f>
        <v>3.82</v>
      </c>
      <c r="K135" s="59">
        <v>2.9662517617855624E-7</v>
      </c>
      <c r="M135" s="42">
        <f t="shared" si="3"/>
        <v>134</v>
      </c>
      <c r="N135" s="42">
        <f>IF(M135&gt;Chart_Data!$U$5,0,ROW(M136)-ROW($M$2))</f>
        <v>0</v>
      </c>
      <c r="O135" s="61" t="e">
        <f>IFERROR(LARGE(Table1[2015 Growth % Red],N135),#N/A)</f>
        <v>#N/A</v>
      </c>
      <c r="P135" s="55" t="e">
        <f>INDEX(Table1[[#All],[Name Blue]:[2015 Growth % Red]],MATCH(O135,Table1[[#All],[2015 Growth % Red]],0),2)</f>
        <v>#N/A</v>
      </c>
      <c r="Q135" s="55" t="e">
        <f>INDEX(Table1[[#All],[Name Blue]:[2015 Growth % Red]],MATCH(O135,Table1[[#All],[2015 Growth % Red]],0),3)</f>
        <v>#N/A</v>
      </c>
      <c r="R135" s="55" t="e">
        <f>INDEX(Table1[[#All],[Name Blue]:[2015 Growth % Blue]],MATCH(Table3[[#This Row],[Top 10 Growth % ]],Table1[[#All],[2015 Growth % Blue]],0),1)</f>
        <v>#N/A</v>
      </c>
    </row>
    <row r="136" spans="1:18" x14ac:dyDescent="0.15">
      <c r="A136" s="42">
        <v>135</v>
      </c>
      <c r="B136" s="23" t="e">
        <f>IF(AND(Table68[[#This Row],[2015 Revenue]]&gt;=Chart_Data!$U$4,Table68[[#This Row],[2015 Expenses]]&lt;=Chart_Data!$U$3),Table68[[#This Row],[Name]],#N/A)</f>
        <v>#N/A</v>
      </c>
      <c r="C136" s="23" t="e">
        <f>INDEX(Table68[#All],MATCH(Chart_Data!B136,Table68[[#All],[Name]],0),3)</f>
        <v>#N/A</v>
      </c>
      <c r="D136" s="23" t="e">
        <f>INDEX(Table68[#All],MATCH(Chart_Data!B136,Table68[[#All],[Name]],0),4)</f>
        <v>#N/A</v>
      </c>
      <c r="E136" s="60" t="e">
        <f>INDEX(Table68[#All],MATCH(Chart_Data!B136,Table68[[#All],[Name]],0),6)+Table1[[#This Row],[Rand]]</f>
        <v>#N/A</v>
      </c>
      <c r="F136" s="58">
        <f>_xlfn.IFNA(IF(Table1[[#This Row],[2015 Growth % Blue]]="#N/A",0,Table1[[#This Row],[2015 Growth % Blue]]),0)</f>
        <v>0</v>
      </c>
      <c r="G136" s="23" t="str">
        <f>IF(OR(Table68[[#This Row],[2015 Revenue]]&lt;Chart_Data!$U$4,Table68[[#This Row],[2015 Expenses]]&gt;Chart_Data!$U$3),Table68[[#This Row],[Name]],#N/A)</f>
        <v>Vilacan</v>
      </c>
      <c r="H136" s="23">
        <f>INDEX(Table68[#All],MATCH(Chart_Data!G136,Table68[[#All],[Name]],0),3)</f>
        <v>10916974.82</v>
      </c>
      <c r="I136" s="23">
        <f>INDEX(Table68[#All],MATCH(Chart_Data!G136,Table68[[#All],[Name]],0),4)</f>
        <v>5973654.1500000004</v>
      </c>
      <c r="J136" s="46">
        <f>INDEX(Table68[#All],MATCH(Chart_Data!G136,Table68[[#All],[Name]],0),6)</f>
        <v>4.8499999999999996</v>
      </c>
      <c r="K136" s="59">
        <v>4.5849184713805724E-8</v>
      </c>
      <c r="M136" s="42">
        <f t="shared" si="3"/>
        <v>135</v>
      </c>
      <c r="N136" s="42">
        <f>IF(M136&gt;Chart_Data!$U$5,0,ROW(M137)-ROW($M$2))</f>
        <v>0</v>
      </c>
      <c r="O136" s="61" t="e">
        <f>IFERROR(LARGE(Table1[2015 Growth % Red],N136),#N/A)</f>
        <v>#N/A</v>
      </c>
      <c r="P136" s="55" t="e">
        <f>INDEX(Table1[[#All],[Name Blue]:[2015 Growth % Red]],MATCH(O136,Table1[[#All],[2015 Growth % Red]],0),2)</f>
        <v>#N/A</v>
      </c>
      <c r="Q136" s="55" t="e">
        <f>INDEX(Table1[[#All],[Name Blue]:[2015 Growth % Red]],MATCH(O136,Table1[[#All],[2015 Growth % Red]],0),3)</f>
        <v>#N/A</v>
      </c>
      <c r="R136" s="55" t="e">
        <f>INDEX(Table1[[#All],[Name Blue]:[2015 Growth % Blue]],MATCH(Table3[[#This Row],[Top 10 Growth % ]],Table1[[#All],[2015 Growth % Blue]],0),1)</f>
        <v>#N/A</v>
      </c>
    </row>
    <row r="137" spans="1:18" x14ac:dyDescent="0.15">
      <c r="A137" s="42">
        <v>136</v>
      </c>
      <c r="B137" s="23" t="e">
        <f>IF(AND(Table68[[#This Row],[2015 Revenue]]&gt;=Chart_Data!$U$4,Table68[[#This Row],[2015 Expenses]]&lt;=Chart_Data!$U$3),Table68[[#This Row],[Name]],#N/A)</f>
        <v>#N/A</v>
      </c>
      <c r="C137" s="23" t="e">
        <f>INDEX(Table68[#All],MATCH(Chart_Data!B137,Table68[[#All],[Name]],0),3)</f>
        <v>#N/A</v>
      </c>
      <c r="D137" s="23" t="e">
        <f>INDEX(Table68[#All],MATCH(Chart_Data!B137,Table68[[#All],[Name]],0),4)</f>
        <v>#N/A</v>
      </c>
      <c r="E137" s="60" t="e">
        <f>INDEX(Table68[#All],MATCH(Chart_Data!B137,Table68[[#All],[Name]],0),6)+Table1[[#This Row],[Rand]]</f>
        <v>#N/A</v>
      </c>
      <c r="F137" s="58">
        <f>_xlfn.IFNA(IF(Table1[[#This Row],[2015 Growth % Blue]]="#N/A",0,Table1[[#This Row],[2015 Growth % Blue]]),0)</f>
        <v>0</v>
      </c>
      <c r="G137" s="23" t="str">
        <f>IF(OR(Table68[[#This Row],[2015 Revenue]]&lt;Chart_Data!$U$4,Table68[[#This Row],[2015 Expenses]]&gt;Chart_Data!$U$3),Table68[[#This Row],[Name]],#N/A)</f>
        <v>Stattechno</v>
      </c>
      <c r="H137" s="23">
        <f>INDEX(Table68[#All],MATCH(Chart_Data!G137,Table68[[#All],[Name]],0),3)</f>
        <v>6619705.2300000004</v>
      </c>
      <c r="I137" s="23">
        <f>INDEX(Table68[#All],MATCH(Chart_Data!G137,Table68[[#All],[Name]],0),4)</f>
        <v>7082935.8700000001</v>
      </c>
      <c r="J137" s="46">
        <f>INDEX(Table68[#All],MATCH(Chart_Data!G137,Table68[[#All],[Name]],0),6)</f>
        <v>4.03</v>
      </c>
      <c r="K137" s="59">
        <v>5.7798233858990085E-7</v>
      </c>
      <c r="M137" s="42">
        <f t="shared" si="3"/>
        <v>136</v>
      </c>
      <c r="N137" s="42">
        <f>IF(M137&gt;Chart_Data!$U$5,0,ROW(M138)-ROW($M$2))</f>
        <v>0</v>
      </c>
      <c r="O137" s="61" t="e">
        <f>IFERROR(LARGE(Table1[2015 Growth % Red],N137),#N/A)</f>
        <v>#N/A</v>
      </c>
      <c r="P137" s="55" t="e">
        <f>INDEX(Table1[[#All],[Name Blue]:[2015 Growth % Red]],MATCH(O137,Table1[[#All],[2015 Growth % Red]],0),2)</f>
        <v>#N/A</v>
      </c>
      <c r="Q137" s="55" t="e">
        <f>INDEX(Table1[[#All],[Name Blue]:[2015 Growth % Red]],MATCH(O137,Table1[[#All],[2015 Growth % Red]],0),3)</f>
        <v>#N/A</v>
      </c>
      <c r="R137" s="55" t="e">
        <f>INDEX(Table1[[#All],[Name Blue]:[2015 Growth % Blue]],MATCH(Table3[[#This Row],[Top 10 Growth % ]],Table1[[#All],[2015 Growth % Blue]],0),1)</f>
        <v>#N/A</v>
      </c>
    </row>
    <row r="138" spans="1:18" x14ac:dyDescent="0.15">
      <c r="A138" s="42">
        <v>137</v>
      </c>
      <c r="B138" s="23" t="e">
        <f>IF(AND(Table68[[#This Row],[2015 Revenue]]&gt;=Chart_Data!$U$4,Table68[[#This Row],[2015 Expenses]]&lt;=Chart_Data!$U$3),Table68[[#This Row],[Name]],#N/A)</f>
        <v>#N/A</v>
      </c>
      <c r="C138" s="23" t="e">
        <f>INDEX(Table68[#All],MATCH(Chart_Data!B138,Table68[[#All],[Name]],0),3)</f>
        <v>#N/A</v>
      </c>
      <c r="D138" s="23" t="e">
        <f>INDEX(Table68[#All],MATCH(Chart_Data!B138,Table68[[#All],[Name]],0),4)</f>
        <v>#N/A</v>
      </c>
      <c r="E138" s="60" t="e">
        <f>INDEX(Table68[#All],MATCH(Chart_Data!B138,Table68[[#All],[Name]],0),6)+Table1[[#This Row],[Rand]]</f>
        <v>#N/A</v>
      </c>
      <c r="F138" s="58">
        <f>_xlfn.IFNA(IF(Table1[[#This Row],[2015 Growth % Blue]]="#N/A",0,Table1[[#This Row],[2015 Growth % Blue]]),0)</f>
        <v>0</v>
      </c>
      <c r="G138" s="23" t="str">
        <f>IF(OR(Table68[[#This Row],[2015 Revenue]]&lt;Chart_Data!$U$4,Table68[[#This Row],[2015 Expenses]]&gt;Chart_Data!$U$3),Table68[[#This Row],[Name]],#N/A)</f>
        <v>Conin</v>
      </c>
      <c r="H138" s="23">
        <f>INDEX(Table68[#All],MATCH(Chart_Data!G138,Table68[[#All],[Name]],0),3)</f>
        <v>9903489.3499999996</v>
      </c>
      <c r="I138" s="23">
        <f>INDEX(Table68[#All],MATCH(Chart_Data!G138,Table68[[#All],[Name]],0),4)</f>
        <v>6042544.6200000001</v>
      </c>
      <c r="J138" s="46">
        <f>INDEX(Table68[#All],MATCH(Chart_Data!G138,Table68[[#All],[Name]],0),6)</f>
        <v>3.26</v>
      </c>
      <c r="K138" s="59">
        <v>8.7063907595036236E-8</v>
      </c>
      <c r="M138" s="42">
        <f t="shared" si="3"/>
        <v>137</v>
      </c>
      <c r="N138" s="42">
        <f>IF(M138&gt;Chart_Data!$U$5,0,ROW(M139)-ROW($M$2))</f>
        <v>0</v>
      </c>
      <c r="O138" s="61" t="e">
        <f>IFERROR(LARGE(Table1[2015 Growth % Red],N138),#N/A)</f>
        <v>#N/A</v>
      </c>
      <c r="P138" s="55" t="e">
        <f>INDEX(Table1[[#All],[Name Blue]:[2015 Growth % Red]],MATCH(O138,Table1[[#All],[2015 Growth % Red]],0),2)</f>
        <v>#N/A</v>
      </c>
      <c r="Q138" s="55" t="e">
        <f>INDEX(Table1[[#All],[Name Blue]:[2015 Growth % Red]],MATCH(O138,Table1[[#All],[2015 Growth % Red]],0),3)</f>
        <v>#N/A</v>
      </c>
      <c r="R138" s="55" t="e">
        <f>INDEX(Table1[[#All],[Name Blue]:[2015 Growth % Blue]],MATCH(Table3[[#This Row],[Top 10 Growth % ]],Table1[[#All],[2015 Growth % Blue]],0),1)</f>
        <v>#N/A</v>
      </c>
    </row>
    <row r="139" spans="1:18" x14ac:dyDescent="0.15">
      <c r="A139" s="42">
        <v>138</v>
      </c>
      <c r="B139" s="23" t="e">
        <f>IF(AND(Table68[[#This Row],[2015 Revenue]]&gt;=Chart_Data!$U$4,Table68[[#This Row],[2015 Expenses]]&lt;=Chart_Data!$U$3),Table68[[#This Row],[Name]],#N/A)</f>
        <v>#N/A</v>
      </c>
      <c r="C139" s="23" t="e">
        <f>INDEX(Table68[#All],MATCH(Chart_Data!B139,Table68[[#All],[Name]],0),3)</f>
        <v>#N/A</v>
      </c>
      <c r="D139" s="23" t="e">
        <f>INDEX(Table68[#All],MATCH(Chart_Data!B139,Table68[[#All],[Name]],0),4)</f>
        <v>#N/A</v>
      </c>
      <c r="E139" s="60" t="e">
        <f>INDEX(Table68[#All],MATCH(Chart_Data!B139,Table68[[#All],[Name]],0),6)+Table1[[#This Row],[Rand]]</f>
        <v>#N/A</v>
      </c>
      <c r="F139" s="58">
        <f>_xlfn.IFNA(IF(Table1[[#This Row],[2015 Growth % Blue]]="#N/A",0,Table1[[#This Row],[2015 Growth % Blue]]),0)</f>
        <v>0</v>
      </c>
      <c r="G139" s="23" t="str">
        <f>IF(OR(Table68[[#This Row],[2015 Revenue]]&lt;Chart_Data!$U$4,Table68[[#This Row],[2015 Expenses]]&gt;Chart_Data!$U$3),Table68[[#This Row],[Name]],#N/A)</f>
        <v>Vaiaelectronics</v>
      </c>
      <c r="H139" s="23">
        <f>INDEX(Table68[#All],MATCH(Chart_Data!G139,Table68[[#All],[Name]],0),3)</f>
        <v>9055902.8800000008</v>
      </c>
      <c r="I139" s="23">
        <f>INDEX(Table68[#All],MATCH(Chart_Data!G139,Table68[[#All],[Name]],0),4)</f>
        <v>6349124.5199999996</v>
      </c>
      <c r="J139" s="46">
        <f>INDEX(Table68[#All],MATCH(Chart_Data!G139,Table68[[#All],[Name]],0),6)</f>
        <v>3.92</v>
      </c>
      <c r="K139" s="59">
        <v>8.0477556882202684E-7</v>
      </c>
      <c r="M139" s="42">
        <f t="shared" si="3"/>
        <v>138</v>
      </c>
      <c r="N139" s="42">
        <f>IF(M139&gt;Chart_Data!$U$5,0,ROW(M140)-ROW($M$2))</f>
        <v>0</v>
      </c>
      <c r="O139" s="61" t="e">
        <f>IFERROR(LARGE(Table1[2015 Growth % Red],N139),#N/A)</f>
        <v>#N/A</v>
      </c>
      <c r="P139" s="55" t="e">
        <f>INDEX(Table1[[#All],[Name Blue]:[2015 Growth % Red]],MATCH(O139,Table1[[#All],[2015 Growth % Red]],0),2)</f>
        <v>#N/A</v>
      </c>
      <c r="Q139" s="55" t="e">
        <f>INDEX(Table1[[#All],[Name Blue]:[2015 Growth % Red]],MATCH(O139,Table1[[#All],[2015 Growth % Red]],0),3)</f>
        <v>#N/A</v>
      </c>
      <c r="R139" s="55" t="e">
        <f>INDEX(Table1[[#All],[Name Blue]:[2015 Growth % Blue]],MATCH(Table3[[#This Row],[Top 10 Growth % ]],Table1[[#All],[2015 Growth % Blue]],0),1)</f>
        <v>#N/A</v>
      </c>
    </row>
    <row r="140" spans="1:18" x14ac:dyDescent="0.15">
      <c r="A140" s="42">
        <v>139</v>
      </c>
      <c r="B140" s="23" t="str">
        <f>IF(AND(Table68[[#This Row],[2015 Revenue]]&gt;=Chart_Data!$U$4,Table68[[#This Row],[2015 Expenses]]&lt;=Chart_Data!$U$3),Table68[[#This Row],[Name]],#N/A)</f>
        <v>Donelectronics</v>
      </c>
      <c r="C140" s="23">
        <f>INDEX(Table68[#All],MATCH(Chart_Data!B140,Table68[[#All],[Name]],0),3)</f>
        <v>8109638.25</v>
      </c>
      <c r="D140" s="23">
        <f>INDEX(Table68[#All],MATCH(Chart_Data!B140,Table68[[#All],[Name]],0),4)</f>
        <v>2313289.2400000002</v>
      </c>
      <c r="E140" s="60">
        <f>INDEX(Table68[#All],MATCH(Chart_Data!B140,Table68[[#All],[Name]],0),6)+Table1[[#This Row],[Rand]]</f>
        <v>3.470000306802127</v>
      </c>
      <c r="F140" s="58">
        <f>_xlfn.IFNA(IF(Table1[[#This Row],[2015 Growth % Blue]]="#N/A",0,Table1[[#This Row],[2015 Growth % Blue]]),0)</f>
        <v>3.470000306802127</v>
      </c>
      <c r="G140" s="23" t="e">
        <f>IF(OR(Table68[[#This Row],[2015 Revenue]]&lt;Chart_Data!$U$4,Table68[[#This Row],[2015 Expenses]]&gt;Chart_Data!$U$3),Table68[[#This Row],[Name]],#N/A)</f>
        <v>#N/A</v>
      </c>
      <c r="H140" s="23" t="e">
        <f>INDEX(Table68[#All],MATCH(Chart_Data!G140,Table68[[#All],[Name]],0),3)</f>
        <v>#N/A</v>
      </c>
      <c r="I140" s="23" t="e">
        <f>INDEX(Table68[#All],MATCH(Chart_Data!G140,Table68[[#All],[Name]],0),4)</f>
        <v>#N/A</v>
      </c>
      <c r="J140" s="46" t="e">
        <f>INDEX(Table68[#All],MATCH(Chart_Data!G140,Table68[[#All],[Name]],0),6)</f>
        <v>#N/A</v>
      </c>
      <c r="K140" s="59">
        <v>3.0680212680464282E-7</v>
      </c>
      <c r="M140" s="42">
        <f t="shared" si="3"/>
        <v>139</v>
      </c>
      <c r="N140" s="42">
        <f>IF(M140&gt;Chart_Data!$U$5,0,ROW(M141)-ROW($M$2))</f>
        <v>0</v>
      </c>
      <c r="O140" s="61" t="e">
        <f>IFERROR(LARGE(Table1[2015 Growth % Red],N140),#N/A)</f>
        <v>#N/A</v>
      </c>
      <c r="P140" s="55" t="e">
        <f>INDEX(Table1[[#All],[Name Blue]:[2015 Growth % Red]],MATCH(O140,Table1[[#All],[2015 Growth % Red]],0),2)</f>
        <v>#N/A</v>
      </c>
      <c r="Q140" s="55" t="e">
        <f>INDEX(Table1[[#All],[Name Blue]:[2015 Growth % Red]],MATCH(O140,Table1[[#All],[2015 Growth % Red]],0),3)</f>
        <v>#N/A</v>
      </c>
      <c r="R140" s="55" t="e">
        <f>INDEX(Table1[[#All],[Name Blue]:[2015 Growth % Blue]],MATCH(Table3[[#This Row],[Top 10 Growth % ]],Table1[[#All],[2015 Growth % Blue]],0),1)</f>
        <v>#N/A</v>
      </c>
    </row>
    <row r="141" spans="1:18" x14ac:dyDescent="0.15">
      <c r="A141" s="42">
        <v>140</v>
      </c>
      <c r="B141" s="23" t="str">
        <f>IF(AND(Table68[[#This Row],[2015 Revenue]]&gt;=Chart_Data!$U$4,Table68[[#This Row],[2015 Expenses]]&lt;=Chart_Data!$U$3),Table68[[#This Row],[Name]],#N/A)</f>
        <v>Rezumfind</v>
      </c>
      <c r="C141" s="23">
        <f>INDEX(Table68[#All],MATCH(Chart_Data!B141,Table68[[#All],[Name]],0),3)</f>
        <v>9024010.1099999994</v>
      </c>
      <c r="D141" s="23">
        <f>INDEX(Table68[#All],MATCH(Chart_Data!B141,Table68[[#All],[Name]],0),4)</f>
        <v>3101951.55</v>
      </c>
      <c r="E141" s="60">
        <f>INDEX(Table68[#All],MATCH(Chart_Data!B141,Table68[[#All],[Name]],0),6)+Table1[[#This Row],[Rand]]</f>
        <v>5.5700004194510857</v>
      </c>
      <c r="F141" s="58">
        <f>_xlfn.IFNA(IF(Table1[[#This Row],[2015 Growth % Blue]]="#N/A",0,Table1[[#This Row],[2015 Growth % Blue]]),0)</f>
        <v>5.5700004194510857</v>
      </c>
      <c r="G141" s="23" t="e">
        <f>IF(OR(Table68[[#This Row],[2015 Revenue]]&lt;Chart_Data!$U$4,Table68[[#This Row],[2015 Expenses]]&gt;Chart_Data!$U$3),Table68[[#This Row],[Name]],#N/A)</f>
        <v>#N/A</v>
      </c>
      <c r="H141" s="23" t="e">
        <f>INDEX(Table68[#All],MATCH(Chart_Data!G141,Table68[[#All],[Name]],0),3)</f>
        <v>#N/A</v>
      </c>
      <c r="I141" s="23" t="e">
        <f>INDEX(Table68[#All],MATCH(Chart_Data!G141,Table68[[#All],[Name]],0),4)</f>
        <v>#N/A</v>
      </c>
      <c r="J141" s="46" t="e">
        <f>INDEX(Table68[#All],MATCH(Chart_Data!G141,Table68[[#All],[Name]],0),6)</f>
        <v>#N/A</v>
      </c>
      <c r="K141" s="59">
        <v>4.1945108507370275E-7</v>
      </c>
      <c r="M141" s="42">
        <f t="shared" si="3"/>
        <v>140</v>
      </c>
      <c r="N141" s="42">
        <f>IF(M141&gt;Chart_Data!$U$5,0,ROW(M142)-ROW($M$2))</f>
        <v>0</v>
      </c>
      <c r="O141" s="61" t="e">
        <f>IFERROR(LARGE(Table1[2015 Growth % Red],N141),#N/A)</f>
        <v>#N/A</v>
      </c>
      <c r="P141" s="55" t="e">
        <f>INDEX(Table1[[#All],[Name Blue]:[2015 Growth % Red]],MATCH(O141,Table1[[#All],[2015 Growth % Red]],0),2)</f>
        <v>#N/A</v>
      </c>
      <c r="Q141" s="55" t="e">
        <f>INDEX(Table1[[#All],[Name Blue]:[2015 Growth % Red]],MATCH(O141,Table1[[#All],[2015 Growth % Red]],0),3)</f>
        <v>#N/A</v>
      </c>
      <c r="R141" s="55" t="e">
        <f>INDEX(Table1[[#All],[Name Blue]:[2015 Growth % Blue]],MATCH(Table3[[#This Row],[Top 10 Growth % ]],Table1[[#All],[2015 Growth % Blue]],0),1)</f>
        <v>#N/A</v>
      </c>
    </row>
    <row r="142" spans="1:18" x14ac:dyDescent="0.15">
      <c r="A142" s="42">
        <v>141</v>
      </c>
      <c r="B142" s="23" t="str">
        <f>IF(AND(Table68[[#This Row],[2015 Revenue]]&gt;=Chart_Data!$U$4,Table68[[#This Row],[2015 Expenses]]&lt;=Chart_Data!$U$3),Table68[[#This Row],[Name]],#N/A)</f>
        <v>Techitom</v>
      </c>
      <c r="C142" s="23">
        <f>INDEX(Table68[#All],MATCH(Chart_Data!B142,Table68[[#All],[Name]],0),3)</f>
        <v>13245600.65</v>
      </c>
      <c r="D142" s="23">
        <f>INDEX(Table68[#All],MATCH(Chart_Data!B142,Table68[[#All],[Name]],0),4)</f>
        <v>2667573.13</v>
      </c>
      <c r="E142" s="60">
        <f>INDEX(Table68[#All],MATCH(Chart_Data!B142,Table68[[#All],[Name]],0),6)+Table1[[#This Row],[Rand]]</f>
        <v>3.3700007916813686</v>
      </c>
      <c r="F142" s="58">
        <f>_xlfn.IFNA(IF(Table1[[#This Row],[2015 Growth % Blue]]="#N/A",0,Table1[[#This Row],[2015 Growth % Blue]]),0)</f>
        <v>3.3700007916813686</v>
      </c>
      <c r="G142" s="23" t="e">
        <f>IF(OR(Table68[[#This Row],[2015 Revenue]]&lt;Chart_Data!$U$4,Table68[[#This Row],[2015 Expenses]]&gt;Chart_Data!$U$3),Table68[[#This Row],[Name]],#N/A)</f>
        <v>#N/A</v>
      </c>
      <c r="H142" s="23" t="e">
        <f>INDEX(Table68[#All],MATCH(Chart_Data!G142,Table68[[#All],[Name]],0),3)</f>
        <v>#N/A</v>
      </c>
      <c r="I142" s="23" t="e">
        <f>INDEX(Table68[#All],MATCH(Chart_Data!G142,Table68[[#All],[Name]],0),4)</f>
        <v>#N/A</v>
      </c>
      <c r="J142" s="46" t="e">
        <f>INDEX(Table68[#All],MATCH(Chart_Data!G142,Table68[[#All],[Name]],0),6)</f>
        <v>#N/A</v>
      </c>
      <c r="K142" s="59">
        <v>7.9168136861720765E-7</v>
      </c>
      <c r="M142" s="42">
        <f t="shared" si="3"/>
        <v>141</v>
      </c>
      <c r="N142" s="42">
        <f>IF(M142&gt;Chart_Data!$U$5,0,ROW(M143)-ROW($M$2))</f>
        <v>0</v>
      </c>
      <c r="O142" s="61" t="e">
        <f>IFERROR(LARGE(Table1[2015 Growth % Red],N142),#N/A)</f>
        <v>#N/A</v>
      </c>
      <c r="P142" s="55" t="e">
        <f>INDEX(Table1[[#All],[Name Blue]:[2015 Growth % Red]],MATCH(O142,Table1[[#All],[2015 Growth % Red]],0),2)</f>
        <v>#N/A</v>
      </c>
      <c r="Q142" s="55" t="e">
        <f>INDEX(Table1[[#All],[Name Blue]:[2015 Growth % Red]],MATCH(O142,Table1[[#All],[2015 Growth % Red]],0),3)</f>
        <v>#N/A</v>
      </c>
      <c r="R142" s="55" t="e">
        <f>INDEX(Table1[[#All],[Name Blue]:[2015 Growth % Blue]],MATCH(Table3[[#This Row],[Top 10 Growth % ]],Table1[[#All],[2015 Growth % Blue]],0),1)</f>
        <v>#N/A</v>
      </c>
    </row>
    <row r="143" spans="1:18" x14ac:dyDescent="0.15">
      <c r="A143" s="42">
        <v>142</v>
      </c>
      <c r="B143" s="23" t="e">
        <f>IF(AND(Table68[[#This Row],[2015 Revenue]]&gt;=Chart_Data!$U$4,Table68[[#This Row],[2015 Expenses]]&lt;=Chart_Data!$U$3),Table68[[#This Row],[Name]],#N/A)</f>
        <v>#N/A</v>
      </c>
      <c r="C143" s="23" t="e">
        <f>INDEX(Table68[#All],MATCH(Chart_Data!B143,Table68[[#All],[Name]],0),3)</f>
        <v>#N/A</v>
      </c>
      <c r="D143" s="23" t="e">
        <f>INDEX(Table68[#All],MATCH(Chart_Data!B143,Table68[[#All],[Name]],0),4)</f>
        <v>#N/A</v>
      </c>
      <c r="E143" s="60" t="e">
        <f>INDEX(Table68[#All],MATCH(Chart_Data!B143,Table68[[#All],[Name]],0),6)+Table1[[#This Row],[Rand]]</f>
        <v>#N/A</v>
      </c>
      <c r="F143" s="58">
        <f>_xlfn.IFNA(IF(Table1[[#This Row],[2015 Growth % Blue]]="#N/A",0,Table1[[#This Row],[2015 Growth % Blue]]),0)</f>
        <v>0</v>
      </c>
      <c r="G143" s="23" t="str">
        <f>IF(OR(Table68[[#This Row],[2015 Revenue]]&lt;Chart_Data!$U$4,Table68[[#This Row],[2015 Expenses]]&gt;Chart_Data!$U$3),Table68[[#This Row],[Name]],#N/A)</f>
        <v>Bamtexon</v>
      </c>
      <c r="H143" s="23">
        <f>INDEX(Table68[#All],MATCH(Chart_Data!G143,Table68[[#All],[Name]],0),3)</f>
        <v>12577935.67</v>
      </c>
      <c r="I143" s="23">
        <f>INDEX(Table68[#All],MATCH(Chart_Data!G143,Table68[[#All],[Name]],0),4)</f>
        <v>4253254.3</v>
      </c>
      <c r="J143" s="46">
        <f>INDEX(Table68[#All],MATCH(Chart_Data!G143,Table68[[#All],[Name]],0),6)</f>
        <v>3.21</v>
      </c>
      <c r="K143" s="59">
        <v>4.7427238423773276E-7</v>
      </c>
      <c r="M143" s="42">
        <f t="shared" si="3"/>
        <v>142</v>
      </c>
      <c r="N143" s="42">
        <f>IF(M143&gt;Chart_Data!$U$5,0,ROW(M144)-ROW($M$2))</f>
        <v>0</v>
      </c>
      <c r="O143" s="61" t="e">
        <f>IFERROR(LARGE(Table1[2015 Growth % Red],N143),#N/A)</f>
        <v>#N/A</v>
      </c>
      <c r="P143" s="55" t="e">
        <f>INDEX(Table1[[#All],[Name Blue]:[2015 Growth % Red]],MATCH(O143,Table1[[#All],[2015 Growth % Red]],0),2)</f>
        <v>#N/A</v>
      </c>
      <c r="Q143" s="55" t="e">
        <f>INDEX(Table1[[#All],[Name Blue]:[2015 Growth % Red]],MATCH(O143,Table1[[#All],[2015 Growth % Red]],0),3)</f>
        <v>#N/A</v>
      </c>
      <c r="R143" s="55" t="e">
        <f>INDEX(Table1[[#All],[Name Blue]:[2015 Growth % Blue]],MATCH(Table3[[#This Row],[Top 10 Growth % ]],Table1[[#All],[2015 Growth % Blue]],0),1)</f>
        <v>#N/A</v>
      </c>
    </row>
    <row r="144" spans="1:18" x14ac:dyDescent="0.15">
      <c r="A144" s="42">
        <v>143</v>
      </c>
      <c r="B144" s="23" t="e">
        <f>IF(AND(Table68[[#This Row],[2015 Revenue]]&gt;=Chart_Data!$U$4,Table68[[#This Row],[2015 Expenses]]&lt;=Chart_Data!$U$3),Table68[[#This Row],[Name]],#N/A)</f>
        <v>#N/A</v>
      </c>
      <c r="C144" s="23" t="e">
        <f>INDEX(Table68[#All],MATCH(Chart_Data!B144,Table68[[#All],[Name]],0),3)</f>
        <v>#N/A</v>
      </c>
      <c r="D144" s="23" t="e">
        <f>INDEX(Table68[#All],MATCH(Chart_Data!B144,Table68[[#All],[Name]],0),4)</f>
        <v>#N/A</v>
      </c>
      <c r="E144" s="60" t="e">
        <f>INDEX(Table68[#All],MATCH(Chart_Data!B144,Table68[[#All],[Name]],0),6)+Table1[[#This Row],[Rand]]</f>
        <v>#N/A</v>
      </c>
      <c r="F144" s="58">
        <f>_xlfn.IFNA(IF(Table1[[#This Row],[2015 Growth % Blue]]="#N/A",0,Table1[[#This Row],[2015 Growth % Blue]]),0)</f>
        <v>0</v>
      </c>
      <c r="G144" s="23" t="str">
        <f>IF(OR(Table68[[#This Row],[2015 Revenue]]&lt;Chart_Data!$U$4,Table68[[#This Row],[2015 Expenses]]&gt;Chart_Data!$U$3),Table68[[#This Row],[Name]],#N/A)</f>
        <v>Xx--Fase</v>
      </c>
      <c r="H144" s="23">
        <f>INDEX(Table68[#All],MATCH(Chart_Data!G144,Table68[[#All],[Name]],0),3)</f>
        <v>9048980.9399999995</v>
      </c>
      <c r="I144" s="23">
        <f>INDEX(Table68[#All],MATCH(Chart_Data!G144,Table68[[#All],[Name]],0),4)</f>
        <v>3944876.72</v>
      </c>
      <c r="J144" s="46">
        <f>INDEX(Table68[#All],MATCH(Chart_Data!G144,Table68[[#All],[Name]],0),6)</f>
        <v>4.37</v>
      </c>
      <c r="K144" s="59">
        <v>9.995576938615857E-7</v>
      </c>
      <c r="M144" s="42">
        <f t="shared" si="3"/>
        <v>143</v>
      </c>
      <c r="N144" s="42">
        <f>IF(M144&gt;Chart_Data!$U$5,0,ROW(M145)-ROW($M$2))</f>
        <v>0</v>
      </c>
      <c r="O144" s="61" t="e">
        <f>IFERROR(LARGE(Table1[2015 Growth % Red],N144),#N/A)</f>
        <v>#N/A</v>
      </c>
      <c r="P144" s="55" t="e">
        <f>INDEX(Table1[[#All],[Name Blue]:[2015 Growth % Red]],MATCH(O144,Table1[[#All],[2015 Growth % Red]],0),2)</f>
        <v>#N/A</v>
      </c>
      <c r="Q144" s="55" t="e">
        <f>INDEX(Table1[[#All],[Name Blue]:[2015 Growth % Red]],MATCH(O144,Table1[[#All],[2015 Growth % Red]],0),3)</f>
        <v>#N/A</v>
      </c>
      <c r="R144" s="55" t="e">
        <f>INDEX(Table1[[#All],[Name Blue]:[2015 Growth % Blue]],MATCH(Table3[[#This Row],[Top 10 Growth % ]],Table1[[#All],[2015 Growth % Blue]],0),1)</f>
        <v>#N/A</v>
      </c>
    </row>
    <row r="145" spans="1:18" x14ac:dyDescent="0.15">
      <c r="A145" s="42">
        <v>144</v>
      </c>
      <c r="B145" s="23" t="e">
        <f>IF(AND(Table68[[#This Row],[2015 Revenue]]&gt;=Chart_Data!$U$4,Table68[[#This Row],[2015 Expenses]]&lt;=Chart_Data!$U$3),Table68[[#This Row],[Name]],#N/A)</f>
        <v>#N/A</v>
      </c>
      <c r="C145" s="23" t="e">
        <f>INDEX(Table68[#All],MATCH(Chart_Data!B145,Table68[[#All],[Name]],0),3)</f>
        <v>#N/A</v>
      </c>
      <c r="D145" s="23" t="e">
        <f>INDEX(Table68[#All],MATCH(Chart_Data!B145,Table68[[#All],[Name]],0),4)</f>
        <v>#N/A</v>
      </c>
      <c r="E145" s="60" t="e">
        <f>INDEX(Table68[#All],MATCH(Chart_Data!B145,Table68[[#All],[Name]],0),6)+Table1[[#This Row],[Rand]]</f>
        <v>#N/A</v>
      </c>
      <c r="F145" s="58">
        <f>_xlfn.IFNA(IF(Table1[[#This Row],[2015 Growth % Blue]]="#N/A",0,Table1[[#This Row],[2015 Growth % Blue]]),0)</f>
        <v>0</v>
      </c>
      <c r="G145" s="23" t="str">
        <f>IF(OR(Table68[[#This Row],[2015 Revenue]]&lt;Chart_Data!$U$4,Table68[[#This Row],[2015 Expenses]]&gt;Chart_Data!$U$3),Table68[[#This Row],[Name]],#N/A)</f>
        <v>Spandom</v>
      </c>
      <c r="H145" s="23">
        <f>INDEX(Table68[#All],MATCH(Chart_Data!G145,Table68[[#All],[Name]],0),3)</f>
        <v>9127162.5899999999</v>
      </c>
      <c r="I145" s="23">
        <f>INDEX(Table68[#All],MATCH(Chart_Data!G145,Table68[[#All],[Name]],0),4)</f>
        <v>3885105.74</v>
      </c>
      <c r="J145" s="46">
        <f>INDEX(Table68[#All],MATCH(Chart_Data!G145,Table68[[#All],[Name]],0),6)</f>
        <v>4.5999999999999996</v>
      </c>
      <c r="K145" s="59">
        <v>5.3126096788349345E-7</v>
      </c>
      <c r="M145" s="42">
        <f t="shared" si="3"/>
        <v>144</v>
      </c>
      <c r="N145" s="42">
        <f>IF(M145&gt;Chart_Data!$U$5,0,ROW(M146)-ROW($M$2))</f>
        <v>0</v>
      </c>
      <c r="O145" s="61" t="e">
        <f>IFERROR(LARGE(Table1[2015 Growth % Red],N145),#N/A)</f>
        <v>#N/A</v>
      </c>
      <c r="P145" s="55" t="e">
        <f>INDEX(Table1[[#All],[Name Blue]:[2015 Growth % Red]],MATCH(O145,Table1[[#All],[2015 Growth % Red]],0),2)</f>
        <v>#N/A</v>
      </c>
      <c r="Q145" s="55" t="e">
        <f>INDEX(Table1[[#All],[Name Blue]:[2015 Growth % Red]],MATCH(O145,Table1[[#All],[2015 Growth % Red]],0),3)</f>
        <v>#N/A</v>
      </c>
      <c r="R145" s="55" t="e">
        <f>INDEX(Table1[[#All],[Name Blue]:[2015 Growth % Blue]],MATCH(Table3[[#This Row],[Top 10 Growth % ]],Table1[[#All],[2015 Growth % Blue]],0),1)</f>
        <v>#N/A</v>
      </c>
    </row>
    <row r="146" spans="1:18" x14ac:dyDescent="0.15">
      <c r="A146" s="42">
        <v>145</v>
      </c>
      <c r="B146" s="23" t="str">
        <f>IF(AND(Table68[[#This Row],[2015 Revenue]]&gt;=Chart_Data!$U$4,Table68[[#This Row],[2015 Expenses]]&lt;=Chart_Data!$U$3),Table68[[#This Row],[Name]],#N/A)</f>
        <v>Zimstrip</v>
      </c>
      <c r="C146" s="23">
        <f>INDEX(Table68[#All],MATCH(Chart_Data!B146,Table68[[#All],[Name]],0),3)</f>
        <v>5908577.1500000004</v>
      </c>
      <c r="D146" s="23">
        <f>INDEX(Table68[#All],MATCH(Chart_Data!B146,Table68[[#All],[Name]],0),4)</f>
        <v>3106150.34</v>
      </c>
      <c r="E146" s="60">
        <f>INDEX(Table68[#All],MATCH(Chart_Data!B146,Table68[[#All],[Name]],0),6)+Table1[[#This Row],[Rand]]</f>
        <v>2.1300007706721029</v>
      </c>
      <c r="F146" s="58">
        <f>_xlfn.IFNA(IF(Table1[[#This Row],[2015 Growth % Blue]]="#N/A",0,Table1[[#This Row],[2015 Growth % Blue]]),0)</f>
        <v>2.1300007706721029</v>
      </c>
      <c r="G146" s="23" t="e">
        <f>IF(OR(Table68[[#This Row],[2015 Revenue]]&lt;Chart_Data!$U$4,Table68[[#This Row],[2015 Expenses]]&gt;Chart_Data!$U$3),Table68[[#This Row],[Name]],#N/A)</f>
        <v>#N/A</v>
      </c>
      <c r="H146" s="23" t="e">
        <f>INDEX(Table68[#All],MATCH(Chart_Data!G146,Table68[[#All],[Name]],0),3)</f>
        <v>#N/A</v>
      </c>
      <c r="I146" s="23" t="e">
        <f>INDEX(Table68[#All],MATCH(Chart_Data!G146,Table68[[#All],[Name]],0),4)</f>
        <v>#N/A</v>
      </c>
      <c r="J146" s="46" t="e">
        <f>INDEX(Table68[#All],MATCH(Chart_Data!G146,Table68[[#All],[Name]],0),6)</f>
        <v>#N/A</v>
      </c>
      <c r="K146" s="59">
        <v>7.7067210311664661E-7</v>
      </c>
      <c r="M146" s="42">
        <f t="shared" si="3"/>
        <v>145</v>
      </c>
      <c r="N146" s="42">
        <f>IF(M146&gt;Chart_Data!$U$5,0,ROW(M147)-ROW($M$2))</f>
        <v>0</v>
      </c>
      <c r="O146" s="61" t="e">
        <f>IFERROR(LARGE(Table1[2015 Growth % Red],N146),#N/A)</f>
        <v>#N/A</v>
      </c>
      <c r="P146" s="55" t="e">
        <f>INDEX(Table1[[#All],[Name Blue]:[2015 Growth % Red]],MATCH(O146,Table1[[#All],[2015 Growth % Red]],0),2)</f>
        <v>#N/A</v>
      </c>
      <c r="Q146" s="55" t="e">
        <f>INDEX(Table1[[#All],[Name Blue]:[2015 Growth % Red]],MATCH(O146,Table1[[#All],[2015 Growth % Red]],0),3)</f>
        <v>#N/A</v>
      </c>
      <c r="R146" s="55" t="e">
        <f>INDEX(Table1[[#All],[Name Blue]:[2015 Growth % Blue]],MATCH(Table3[[#This Row],[Top 10 Growth % ]],Table1[[#All],[2015 Growth % Blue]],0),1)</f>
        <v>#N/A</v>
      </c>
    </row>
    <row r="147" spans="1:18" x14ac:dyDescent="0.15">
      <c r="A147" s="42">
        <v>146</v>
      </c>
      <c r="B147" s="23" t="e">
        <f>IF(AND(Table68[[#This Row],[2015 Revenue]]&gt;=Chart_Data!$U$4,Table68[[#This Row],[2015 Expenses]]&lt;=Chart_Data!$U$3),Table68[[#This Row],[Name]],#N/A)</f>
        <v>#N/A</v>
      </c>
      <c r="C147" s="23" t="e">
        <f>INDEX(Table68[#All],MATCH(Chart_Data!B147,Table68[[#All],[Name]],0),3)</f>
        <v>#N/A</v>
      </c>
      <c r="D147" s="23" t="e">
        <f>INDEX(Table68[#All],MATCH(Chart_Data!B147,Table68[[#All],[Name]],0),4)</f>
        <v>#N/A</v>
      </c>
      <c r="E147" s="60" t="e">
        <f>INDEX(Table68[#All],MATCH(Chart_Data!B147,Table68[[#All],[Name]],0),6)+Table1[[#This Row],[Rand]]</f>
        <v>#N/A</v>
      </c>
      <c r="F147" s="58">
        <f>_xlfn.IFNA(IF(Table1[[#This Row],[2015 Growth % Blue]]="#N/A",0,Table1[[#This Row],[2015 Growth % Blue]]),0)</f>
        <v>0</v>
      </c>
      <c r="G147" s="23" t="str">
        <f>IF(OR(Table68[[#This Row],[2015 Revenue]]&lt;Chart_Data!$U$4,Table68[[#This Row],[2015 Expenses]]&gt;Chart_Data!$U$3),Table68[[#This Row],[Name]],#N/A)</f>
        <v>Stiming</v>
      </c>
      <c r="H147" s="23">
        <f>INDEX(Table68[#All],MATCH(Chart_Data!G147,Table68[[#All],[Name]],0),3)</f>
        <v>4779076.32</v>
      </c>
      <c r="I147" s="23">
        <f>INDEX(Table68[#All],MATCH(Chart_Data!G147,Table68[[#All],[Name]],0),4)</f>
        <v>594697.80000000005</v>
      </c>
      <c r="J147" s="46">
        <f>INDEX(Table68[#All],MATCH(Chart_Data!G147,Table68[[#All],[Name]],0),6)</f>
        <v>4.63</v>
      </c>
      <c r="K147" s="59">
        <v>2.4681731146258478E-7</v>
      </c>
      <c r="M147" s="42">
        <f t="shared" si="3"/>
        <v>146</v>
      </c>
      <c r="N147" s="42">
        <f>IF(M147&gt;Chart_Data!$U$5,0,ROW(M148)-ROW($M$2))</f>
        <v>0</v>
      </c>
      <c r="O147" s="61" t="e">
        <f>IFERROR(LARGE(Table1[2015 Growth % Red],N147),#N/A)</f>
        <v>#N/A</v>
      </c>
      <c r="P147" s="55" t="e">
        <f>INDEX(Table1[[#All],[Name Blue]:[2015 Growth % Red]],MATCH(O147,Table1[[#All],[2015 Growth % Red]],0),2)</f>
        <v>#N/A</v>
      </c>
      <c r="Q147" s="55" t="e">
        <f>INDEX(Table1[[#All],[Name Blue]:[2015 Growth % Red]],MATCH(O147,Table1[[#All],[2015 Growth % Red]],0),3)</f>
        <v>#N/A</v>
      </c>
      <c r="R147" s="55" t="e">
        <f>INDEX(Table1[[#All],[Name Blue]:[2015 Growth % Blue]],MATCH(Table3[[#This Row],[Top 10 Growth % ]],Table1[[#All],[2015 Growth % Blue]],0),1)</f>
        <v>#N/A</v>
      </c>
    </row>
    <row r="148" spans="1:18" x14ac:dyDescent="0.15">
      <c r="A148" s="42">
        <v>147</v>
      </c>
      <c r="B148" s="23" t="e">
        <f>IF(AND(Table68[[#This Row],[2015 Revenue]]&gt;=Chart_Data!$U$4,Table68[[#This Row],[2015 Expenses]]&lt;=Chart_Data!$U$3),Table68[[#This Row],[Name]],#N/A)</f>
        <v>#N/A</v>
      </c>
      <c r="C148" s="23" t="e">
        <f>INDEX(Table68[#All],MATCH(Chart_Data!B148,Table68[[#All],[Name]],0),3)</f>
        <v>#N/A</v>
      </c>
      <c r="D148" s="23" t="e">
        <f>INDEX(Table68[#All],MATCH(Chart_Data!B148,Table68[[#All],[Name]],0),4)</f>
        <v>#N/A</v>
      </c>
      <c r="E148" s="60" t="e">
        <f>INDEX(Table68[#All],MATCH(Chart_Data!B148,Table68[[#All],[Name]],0),6)+Table1[[#This Row],[Rand]]</f>
        <v>#N/A</v>
      </c>
      <c r="F148" s="58">
        <f>_xlfn.IFNA(IF(Table1[[#This Row],[2015 Growth % Blue]]="#N/A",0,Table1[[#This Row],[2015 Growth % Blue]]),0)</f>
        <v>0</v>
      </c>
      <c r="G148" s="23" t="str">
        <f>IF(OR(Table68[[#This Row],[2015 Revenue]]&lt;Chart_Data!$U$4,Table68[[#This Row],[2015 Expenses]]&gt;Chart_Data!$U$3),Table68[[#This Row],[Name]],#N/A)</f>
        <v>Tripplehow</v>
      </c>
      <c r="H148" s="23">
        <f>INDEX(Table68[#All],MATCH(Chart_Data!G148,Table68[[#All],[Name]],0),3)</f>
        <v>8992759.4100000001</v>
      </c>
      <c r="I148" s="23">
        <f>INDEX(Table68[#All],MATCH(Chart_Data!G148,Table68[[#All],[Name]],0),4)</f>
        <v>5398171.54</v>
      </c>
      <c r="J148" s="46">
        <f>INDEX(Table68[#All],MATCH(Chart_Data!G148,Table68[[#All],[Name]],0),6)</f>
        <v>3.74</v>
      </c>
      <c r="K148" s="59">
        <v>9.5508491751129513E-7</v>
      </c>
      <c r="M148" s="42">
        <f t="shared" si="3"/>
        <v>147</v>
      </c>
      <c r="N148" s="42">
        <f>IF(M148&gt;Chart_Data!$U$5,0,ROW(M149)-ROW($M$2))</f>
        <v>0</v>
      </c>
      <c r="O148" s="61" t="e">
        <f>IFERROR(LARGE(Table1[2015 Growth % Red],N148),#N/A)</f>
        <v>#N/A</v>
      </c>
      <c r="P148" s="55" t="e">
        <f>INDEX(Table1[[#All],[Name Blue]:[2015 Growth % Red]],MATCH(O148,Table1[[#All],[2015 Growth % Red]],0),2)</f>
        <v>#N/A</v>
      </c>
      <c r="Q148" s="55" t="e">
        <f>INDEX(Table1[[#All],[Name Blue]:[2015 Growth % Red]],MATCH(O148,Table1[[#All],[2015 Growth % Red]],0),3)</f>
        <v>#N/A</v>
      </c>
      <c r="R148" s="55" t="e">
        <f>INDEX(Table1[[#All],[Name Blue]:[2015 Growth % Blue]],MATCH(Table3[[#This Row],[Top 10 Growth % ]],Table1[[#All],[2015 Growth % Blue]],0),1)</f>
        <v>#N/A</v>
      </c>
    </row>
    <row r="149" spans="1:18" x14ac:dyDescent="0.15">
      <c r="A149" s="42">
        <v>148</v>
      </c>
      <c r="B149" s="23" t="e">
        <f>IF(AND(Table68[[#This Row],[2015 Revenue]]&gt;=Chart_Data!$U$4,Table68[[#This Row],[2015 Expenses]]&lt;=Chart_Data!$U$3),Table68[[#This Row],[Name]],#N/A)</f>
        <v>#N/A</v>
      </c>
      <c r="C149" s="23" t="e">
        <f>INDEX(Table68[#All],MATCH(Chart_Data!B149,Table68[[#All],[Name]],0),3)</f>
        <v>#N/A</v>
      </c>
      <c r="D149" s="23" t="e">
        <f>INDEX(Table68[#All],MATCH(Chart_Data!B149,Table68[[#All],[Name]],0),4)</f>
        <v>#N/A</v>
      </c>
      <c r="E149" s="60" t="e">
        <f>INDEX(Table68[#All],MATCH(Chart_Data!B149,Table68[[#All],[Name]],0),6)+Table1[[#This Row],[Rand]]</f>
        <v>#N/A</v>
      </c>
      <c r="F149" s="58">
        <f>_xlfn.IFNA(IF(Table1[[#This Row],[2015 Growth % Blue]]="#N/A",0,Table1[[#This Row],[2015 Growth % Blue]]),0)</f>
        <v>0</v>
      </c>
      <c r="G149" s="23" t="str">
        <f>IF(OR(Table68[[#This Row],[2015 Revenue]]&lt;Chart_Data!$U$4,Table68[[#This Row],[2015 Expenses]]&gt;Chart_Data!$U$3),Table68[[#This Row],[Name]],#N/A)</f>
        <v>E-Can</v>
      </c>
      <c r="H149" s="23">
        <f>INDEX(Table68[#All],MATCH(Chart_Data!G149,Table68[[#All],[Name]],0),3)</f>
        <v>6218086.3300000001</v>
      </c>
      <c r="I149" s="23">
        <f>INDEX(Table68[#All],MATCH(Chart_Data!G149,Table68[[#All],[Name]],0),4)</f>
        <v>4958881.0199999996</v>
      </c>
      <c r="J149" s="46">
        <f>INDEX(Table68[#All],MATCH(Chart_Data!G149,Table68[[#All],[Name]],0),6)</f>
        <v>4.59</v>
      </c>
      <c r="K149" s="59">
        <v>4.9359032378189428E-7</v>
      </c>
      <c r="M149" s="42">
        <f t="shared" si="3"/>
        <v>148</v>
      </c>
      <c r="N149" s="42">
        <f>IF(M149&gt;Chart_Data!$U$5,0,ROW(M150)-ROW($M$2))</f>
        <v>0</v>
      </c>
      <c r="O149" s="61" t="e">
        <f>IFERROR(LARGE(Table1[2015 Growth % Red],N149),#N/A)</f>
        <v>#N/A</v>
      </c>
      <c r="P149" s="55" t="e">
        <f>INDEX(Table1[[#All],[Name Blue]:[2015 Growth % Red]],MATCH(O149,Table1[[#All],[2015 Growth % Red]],0),2)</f>
        <v>#N/A</v>
      </c>
      <c r="Q149" s="55" t="e">
        <f>INDEX(Table1[[#All],[Name Blue]:[2015 Growth % Red]],MATCH(O149,Table1[[#All],[2015 Growth % Red]],0),3)</f>
        <v>#N/A</v>
      </c>
      <c r="R149" s="55" t="e">
        <f>INDEX(Table1[[#All],[Name Blue]:[2015 Growth % Blue]],MATCH(Table3[[#This Row],[Top 10 Growth % ]],Table1[[#All],[2015 Growth % Blue]],0),1)</f>
        <v>#N/A</v>
      </c>
    </row>
    <row r="150" spans="1:18" x14ac:dyDescent="0.15">
      <c r="A150" s="42">
        <v>149</v>
      </c>
      <c r="B150" s="23" t="str">
        <f>IF(AND(Table68[[#This Row],[2015 Revenue]]&gt;=Chart_Data!$U$4,Table68[[#This Row],[2015 Expenses]]&lt;=Chart_Data!$U$3),Table68[[#This Row],[Name]],#N/A)</f>
        <v>Ganjadox</v>
      </c>
      <c r="C150" s="23">
        <f>INDEX(Table68[#All],MATCH(Chart_Data!B150,Table68[[#All],[Name]],0),3)</f>
        <v>9834266.3800000008</v>
      </c>
      <c r="D150" s="23">
        <f>INDEX(Table68[#All],MATCH(Chart_Data!B150,Table68[[#All],[Name]],0),4)</f>
        <v>3615766.39</v>
      </c>
      <c r="E150" s="60">
        <f>INDEX(Table68[#All],MATCH(Chart_Data!B150,Table68[[#All],[Name]],0),6)+Table1[[#This Row],[Rand]]</f>
        <v>3.6400006768243327</v>
      </c>
      <c r="F150" s="58">
        <f>_xlfn.IFNA(IF(Table1[[#This Row],[2015 Growth % Blue]]="#N/A",0,Table1[[#This Row],[2015 Growth % Blue]]),0)</f>
        <v>3.6400006768243327</v>
      </c>
      <c r="G150" s="23" t="e">
        <f>IF(OR(Table68[[#This Row],[2015 Revenue]]&lt;Chart_Data!$U$4,Table68[[#This Row],[2015 Expenses]]&gt;Chart_Data!$U$3),Table68[[#This Row],[Name]],#N/A)</f>
        <v>#N/A</v>
      </c>
      <c r="H150" s="23" t="e">
        <f>INDEX(Table68[#All],MATCH(Chart_Data!G150,Table68[[#All],[Name]],0),3)</f>
        <v>#N/A</v>
      </c>
      <c r="I150" s="23" t="e">
        <f>INDEX(Table68[#All],MATCH(Chart_Data!G150,Table68[[#All],[Name]],0),4)</f>
        <v>#N/A</v>
      </c>
      <c r="J150" s="46" t="e">
        <f>INDEX(Table68[#All],MATCH(Chart_Data!G150,Table68[[#All],[Name]],0),6)</f>
        <v>#N/A</v>
      </c>
      <c r="K150" s="59">
        <v>6.7682433277404389E-7</v>
      </c>
      <c r="M150" s="42">
        <f t="shared" si="3"/>
        <v>149</v>
      </c>
      <c r="N150" s="42">
        <f>IF(M150&gt;Chart_Data!$U$5,0,ROW(M151)-ROW($M$2))</f>
        <v>0</v>
      </c>
      <c r="O150" s="61" t="e">
        <f>IFERROR(LARGE(Table1[2015 Growth % Red],N150),#N/A)</f>
        <v>#N/A</v>
      </c>
      <c r="P150" s="55" t="e">
        <f>INDEX(Table1[[#All],[Name Blue]:[2015 Growth % Red]],MATCH(O150,Table1[[#All],[2015 Growth % Red]],0),2)</f>
        <v>#N/A</v>
      </c>
      <c r="Q150" s="55" t="e">
        <f>INDEX(Table1[[#All],[Name Blue]:[2015 Growth % Red]],MATCH(O150,Table1[[#All],[2015 Growth % Red]],0),3)</f>
        <v>#N/A</v>
      </c>
      <c r="R150" s="55" t="e">
        <f>INDEX(Table1[[#All],[Name Blue]:[2015 Growth % Blue]],MATCH(Table3[[#This Row],[Top 10 Growth % ]],Table1[[#All],[2015 Growth % Blue]],0),1)</f>
        <v>#N/A</v>
      </c>
    </row>
    <row r="151" spans="1:18" x14ac:dyDescent="0.15">
      <c r="A151" s="42">
        <v>150</v>
      </c>
      <c r="B151" s="23" t="str">
        <f>IF(AND(Table68[[#This Row],[2015 Revenue]]&gt;=Chart_Data!$U$4,Table68[[#This Row],[2015 Expenses]]&lt;=Chart_Data!$U$3),Table68[[#This Row],[Name]],#N/A)</f>
        <v>Volhouse</v>
      </c>
      <c r="C151" s="23">
        <f>INDEX(Table68[#All],MATCH(Chart_Data!B151,Table68[[#All],[Name]],0),3)</f>
        <v>9359151.1600000001</v>
      </c>
      <c r="D151" s="23">
        <f>INDEX(Table68[#All],MATCH(Chart_Data!B151,Table68[[#All],[Name]],0),4)</f>
        <v>3627535.85</v>
      </c>
      <c r="E151" s="60">
        <f>INDEX(Table68[#All],MATCH(Chart_Data!B151,Table68[[#All],[Name]],0),6)+Table1[[#This Row],[Rand]]</f>
        <v>5.3800009845336172</v>
      </c>
      <c r="F151" s="58">
        <f>_xlfn.IFNA(IF(Table1[[#This Row],[2015 Growth % Blue]]="#N/A",0,Table1[[#This Row],[2015 Growth % Blue]]),0)</f>
        <v>5.3800009845336172</v>
      </c>
      <c r="G151" s="23" t="e">
        <f>IF(OR(Table68[[#This Row],[2015 Revenue]]&lt;Chart_Data!$U$4,Table68[[#This Row],[2015 Expenses]]&gt;Chart_Data!$U$3),Table68[[#This Row],[Name]],#N/A)</f>
        <v>#N/A</v>
      </c>
      <c r="H151" s="23" t="e">
        <f>INDEX(Table68[#All],MATCH(Chart_Data!G151,Table68[[#All],[Name]],0),3)</f>
        <v>#N/A</v>
      </c>
      <c r="I151" s="23" t="e">
        <f>INDEX(Table68[#All],MATCH(Chart_Data!G151,Table68[[#All],[Name]],0),4)</f>
        <v>#N/A</v>
      </c>
      <c r="J151" s="46" t="e">
        <f>INDEX(Table68[#All],MATCH(Chart_Data!G151,Table68[[#All],[Name]],0),6)</f>
        <v>#N/A</v>
      </c>
      <c r="K151" s="59">
        <v>9.8453361709014456E-7</v>
      </c>
      <c r="M151" s="42">
        <f t="shared" si="3"/>
        <v>150</v>
      </c>
      <c r="N151" s="42">
        <f>IF(M151&gt;Chart_Data!$U$5,0,ROW(M152)-ROW($M$2))</f>
        <v>0</v>
      </c>
      <c r="O151" s="61" t="e">
        <f>IFERROR(LARGE(Table1[2015 Growth % Red],N151),#N/A)</f>
        <v>#N/A</v>
      </c>
      <c r="P151" s="55" t="e">
        <f>INDEX(Table1[[#All],[Name Blue]:[2015 Growth % Red]],MATCH(O151,Table1[[#All],[2015 Growth % Red]],0),2)</f>
        <v>#N/A</v>
      </c>
      <c r="Q151" s="55" t="e">
        <f>INDEX(Table1[[#All],[Name Blue]:[2015 Growth % Red]],MATCH(O151,Table1[[#All],[2015 Growth % Red]],0),3)</f>
        <v>#N/A</v>
      </c>
      <c r="R151" s="55" t="e">
        <f>INDEX(Table1[[#All],[Name Blue]:[2015 Growth % Blue]],MATCH(Table3[[#This Row],[Top 10 Growth % ]],Table1[[#All],[2015 Growth % Blue]],0),1)</f>
        <v>#N/A</v>
      </c>
    </row>
    <row r="152" spans="1:18" x14ac:dyDescent="0.15">
      <c r="A152" s="42">
        <v>151</v>
      </c>
      <c r="B152" s="23" t="e">
        <f>IF(AND(Table68[[#This Row],[2015 Revenue]]&gt;=Chart_Data!$U$4,Table68[[#This Row],[2015 Expenses]]&lt;=Chart_Data!$U$3),Table68[[#This Row],[Name]],#N/A)</f>
        <v>#N/A</v>
      </c>
      <c r="C152" s="23" t="e">
        <f>INDEX(Table68[#All],MATCH(Chart_Data!B152,Table68[[#All],[Name]],0),3)</f>
        <v>#N/A</v>
      </c>
      <c r="D152" s="23" t="e">
        <f>INDEX(Table68[#All],MATCH(Chart_Data!B152,Table68[[#All],[Name]],0),4)</f>
        <v>#N/A</v>
      </c>
      <c r="E152" s="60" t="e">
        <f>INDEX(Table68[#All],MATCH(Chart_Data!B152,Table68[[#All],[Name]],0),6)+Table1[[#This Row],[Rand]]</f>
        <v>#N/A</v>
      </c>
      <c r="F152" s="58">
        <f>_xlfn.IFNA(IF(Table1[[#This Row],[2015 Growth % Blue]]="#N/A",0,Table1[[#This Row],[2015 Growth % Blue]]),0)</f>
        <v>0</v>
      </c>
      <c r="G152" s="23" t="str">
        <f>IF(OR(Table68[[#This Row],[2015 Revenue]]&lt;Chart_Data!$U$4,Table68[[#This Row],[2015 Expenses]]&gt;Chart_Data!$U$3),Table68[[#This Row],[Name]],#N/A)</f>
        <v>Tonjob</v>
      </c>
      <c r="H152" s="23">
        <f>INDEX(Table68[#All],MATCH(Chart_Data!G152,Table68[[#All],[Name]],0),3)</f>
        <v>6475261.3799999999</v>
      </c>
      <c r="I152" s="23">
        <f>INDEX(Table68[#All],MATCH(Chart_Data!G152,Table68[[#All],[Name]],0),4)</f>
        <v>4364774.96</v>
      </c>
      <c r="J152" s="46">
        <f>INDEX(Table68[#All],MATCH(Chart_Data!G152,Table68[[#All],[Name]],0),6)</f>
        <v>3.18</v>
      </c>
      <c r="K152" s="59">
        <v>2.4873972601048023E-7</v>
      </c>
      <c r="M152" s="42">
        <f t="shared" si="3"/>
        <v>151</v>
      </c>
      <c r="N152" s="42">
        <f>IF(M152&gt;Chart_Data!$U$5,0,ROW(M153)-ROW($M$2))</f>
        <v>0</v>
      </c>
      <c r="O152" s="61" t="e">
        <f>IFERROR(LARGE(Table1[2015 Growth % Red],N152),#N/A)</f>
        <v>#N/A</v>
      </c>
      <c r="P152" s="55" t="e">
        <f>INDEX(Table1[[#All],[Name Blue]:[2015 Growth % Red]],MATCH(O152,Table1[[#All],[2015 Growth % Red]],0),2)</f>
        <v>#N/A</v>
      </c>
      <c r="Q152" s="55" t="e">
        <f>INDEX(Table1[[#All],[Name Blue]:[2015 Growth % Red]],MATCH(O152,Table1[[#All],[2015 Growth % Red]],0),3)</f>
        <v>#N/A</v>
      </c>
      <c r="R152" s="55" t="e">
        <f>INDEX(Table1[[#All],[Name Blue]:[2015 Growth % Blue]],MATCH(Table3[[#This Row],[Top 10 Growth % ]],Table1[[#All],[2015 Growth % Blue]],0),1)</f>
        <v>#N/A</v>
      </c>
    </row>
    <row r="153" spans="1:18" x14ac:dyDescent="0.15">
      <c r="A153" s="42">
        <v>152</v>
      </c>
      <c r="B153" s="23" t="e">
        <f>IF(AND(Table68[[#This Row],[2015 Revenue]]&gt;=Chart_Data!$U$4,Table68[[#This Row],[2015 Expenses]]&lt;=Chart_Data!$U$3),Table68[[#This Row],[Name]],#N/A)</f>
        <v>#N/A</v>
      </c>
      <c r="C153" s="23" t="e">
        <f>INDEX(Table68[#All],MATCH(Chart_Data!B153,Table68[[#All],[Name]],0),3)</f>
        <v>#N/A</v>
      </c>
      <c r="D153" s="23" t="e">
        <f>INDEX(Table68[#All],MATCH(Chart_Data!B153,Table68[[#All],[Name]],0),4)</f>
        <v>#N/A</v>
      </c>
      <c r="E153" s="60" t="e">
        <f>INDEX(Table68[#All],MATCH(Chart_Data!B153,Table68[[#All],[Name]],0),6)+Table1[[#This Row],[Rand]]</f>
        <v>#N/A</v>
      </c>
      <c r="F153" s="58">
        <f>_xlfn.IFNA(IF(Table1[[#This Row],[2015 Growth % Blue]]="#N/A",0,Table1[[#This Row],[2015 Growth % Blue]]),0)</f>
        <v>0</v>
      </c>
      <c r="G153" s="23" t="str">
        <f>IF(OR(Table68[[#This Row],[2015 Revenue]]&lt;Chart_Data!$U$4,Table68[[#This Row],[2015 Expenses]]&gt;Chart_Data!$U$3),Table68[[#This Row],[Name]],#N/A)</f>
        <v>Flextone</v>
      </c>
      <c r="H153" s="23">
        <f>INDEX(Table68[#All],MATCH(Chart_Data!G153,Table68[[#All],[Name]],0),3)</f>
        <v>8335149.2400000002</v>
      </c>
      <c r="I153" s="23">
        <f>INDEX(Table68[#All],MATCH(Chart_Data!G153,Table68[[#All],[Name]],0),4)</f>
        <v>4494384.34</v>
      </c>
      <c r="J153" s="46">
        <f>INDEX(Table68[#All],MATCH(Chart_Data!G153,Table68[[#All],[Name]],0),6)</f>
        <v>4.6900000000000004</v>
      </c>
      <c r="K153" s="59">
        <v>8.1076662775199171E-7</v>
      </c>
      <c r="M153" s="42">
        <f t="shared" si="3"/>
        <v>152</v>
      </c>
      <c r="N153" s="42">
        <f>IF(M153&gt;Chart_Data!$U$5,0,ROW(M154)-ROW($M$2))</f>
        <v>0</v>
      </c>
      <c r="O153" s="61" t="e">
        <f>IFERROR(LARGE(Table1[2015 Growth % Red],N153),#N/A)</f>
        <v>#N/A</v>
      </c>
      <c r="P153" s="55" t="e">
        <f>INDEX(Table1[[#All],[Name Blue]:[2015 Growth % Red]],MATCH(O153,Table1[[#All],[2015 Growth % Red]],0),2)</f>
        <v>#N/A</v>
      </c>
      <c r="Q153" s="55" t="e">
        <f>INDEX(Table1[[#All],[Name Blue]:[2015 Growth % Red]],MATCH(O153,Table1[[#All],[2015 Growth % Red]],0),3)</f>
        <v>#N/A</v>
      </c>
      <c r="R153" s="55" t="e">
        <f>INDEX(Table1[[#All],[Name Blue]:[2015 Growth % Blue]],MATCH(Table3[[#This Row],[Top 10 Growth % ]],Table1[[#All],[2015 Growth % Blue]],0),1)</f>
        <v>#N/A</v>
      </c>
    </row>
    <row r="154" spans="1:18" x14ac:dyDescent="0.15">
      <c r="A154" s="42">
        <v>153</v>
      </c>
      <c r="B154" s="23" t="e">
        <f>IF(AND(Table68[[#This Row],[2015 Revenue]]&gt;=Chart_Data!$U$4,Table68[[#This Row],[2015 Expenses]]&lt;=Chart_Data!$U$3),Table68[[#This Row],[Name]],#N/A)</f>
        <v>#N/A</v>
      </c>
      <c r="C154" s="23" t="e">
        <f>INDEX(Table68[#All],MATCH(Chart_Data!B154,Table68[[#All],[Name]],0),3)</f>
        <v>#N/A</v>
      </c>
      <c r="D154" s="23" t="e">
        <f>INDEX(Table68[#All],MATCH(Chart_Data!B154,Table68[[#All],[Name]],0),4)</f>
        <v>#N/A</v>
      </c>
      <c r="E154" s="60" t="e">
        <f>INDEX(Table68[#All],MATCH(Chart_Data!B154,Table68[[#All],[Name]],0),6)+Table1[[#This Row],[Rand]]</f>
        <v>#N/A</v>
      </c>
      <c r="F154" s="58">
        <f>_xlfn.IFNA(IF(Table1[[#This Row],[2015 Growth % Blue]]="#N/A",0,Table1[[#This Row],[2015 Growth % Blue]]),0)</f>
        <v>0</v>
      </c>
      <c r="G154" s="23" t="str">
        <f>IF(OR(Table68[[#This Row],[2015 Revenue]]&lt;Chart_Data!$U$4,Table68[[#This Row],[2015 Expenses]]&gt;Chart_Data!$U$3),Table68[[#This Row],[Name]],#N/A)</f>
        <v>Hatelectronics</v>
      </c>
      <c r="H154" s="23">
        <f>INDEX(Table68[#All],MATCH(Chart_Data!G154,Table68[[#All],[Name]],0),3)</f>
        <v>9145449.9399999995</v>
      </c>
      <c r="I154" s="23">
        <f>INDEX(Table68[#All],MATCH(Chart_Data!G154,Table68[[#All],[Name]],0),4)</f>
        <v>6303001.7300000004</v>
      </c>
      <c r="J154" s="46">
        <f>INDEX(Table68[#All],MATCH(Chart_Data!G154,Table68[[#All],[Name]],0),6)</f>
        <v>3.89</v>
      </c>
      <c r="K154" s="59">
        <v>6.7546114762331674E-7</v>
      </c>
      <c r="M154" s="42">
        <f t="shared" si="3"/>
        <v>153</v>
      </c>
      <c r="N154" s="42">
        <f>IF(M154&gt;Chart_Data!$U$5,0,ROW(M155)-ROW($M$2))</f>
        <v>0</v>
      </c>
      <c r="O154" s="61" t="e">
        <f>IFERROR(LARGE(Table1[2015 Growth % Red],N154),#N/A)</f>
        <v>#N/A</v>
      </c>
      <c r="P154" s="55" t="e">
        <f>INDEX(Table1[[#All],[Name Blue]:[2015 Growth % Red]],MATCH(O154,Table1[[#All],[2015 Growth % Red]],0),2)</f>
        <v>#N/A</v>
      </c>
      <c r="Q154" s="55" t="e">
        <f>INDEX(Table1[[#All],[Name Blue]:[2015 Growth % Red]],MATCH(O154,Table1[[#All],[2015 Growth % Red]],0),3)</f>
        <v>#N/A</v>
      </c>
      <c r="R154" s="55" t="e">
        <f>INDEX(Table1[[#All],[Name Blue]:[2015 Growth % Blue]],MATCH(Table3[[#This Row],[Top 10 Growth % ]],Table1[[#All],[2015 Growth % Blue]],0),1)</f>
        <v>#N/A</v>
      </c>
    </row>
    <row r="155" spans="1:18" x14ac:dyDescent="0.15">
      <c r="A155" s="42">
        <v>154</v>
      </c>
      <c r="B155" s="23" t="str">
        <f>IF(AND(Table68[[#This Row],[2015 Revenue]]&gt;=Chart_Data!$U$4,Table68[[#This Row],[2015 Expenses]]&lt;=Chart_Data!$U$3),Table68[[#This Row],[Name]],#N/A)</f>
        <v>Roundgreen</v>
      </c>
      <c r="C155" s="23">
        <f>INDEX(Table68[#All],MATCH(Chart_Data!B155,Table68[[#All],[Name]],0),3)</f>
        <v>7002831.8700000001</v>
      </c>
      <c r="D155" s="23">
        <f>INDEX(Table68[#All],MATCH(Chart_Data!B155,Table68[[#All],[Name]],0),4)</f>
        <v>2338662.5499999998</v>
      </c>
      <c r="E155" s="60">
        <f>INDEX(Table68[#All],MATCH(Chart_Data!B155,Table68[[#All],[Name]],0),6)+Table1[[#This Row],[Rand]]</f>
        <v>2.9700006459105444</v>
      </c>
      <c r="F155" s="58">
        <f>_xlfn.IFNA(IF(Table1[[#This Row],[2015 Growth % Blue]]="#N/A",0,Table1[[#This Row],[2015 Growth % Blue]]),0)</f>
        <v>2.9700006459105444</v>
      </c>
      <c r="G155" s="23" t="e">
        <f>IF(OR(Table68[[#This Row],[2015 Revenue]]&lt;Chart_Data!$U$4,Table68[[#This Row],[2015 Expenses]]&gt;Chart_Data!$U$3),Table68[[#This Row],[Name]],#N/A)</f>
        <v>#N/A</v>
      </c>
      <c r="H155" s="23" t="e">
        <f>INDEX(Table68[#All],MATCH(Chart_Data!G155,Table68[[#All],[Name]],0),3)</f>
        <v>#N/A</v>
      </c>
      <c r="I155" s="23" t="e">
        <f>INDEX(Table68[#All],MATCH(Chart_Data!G155,Table68[[#All],[Name]],0),4)</f>
        <v>#N/A</v>
      </c>
      <c r="J155" s="46" t="e">
        <f>INDEX(Table68[#All],MATCH(Chart_Data!G155,Table68[[#All],[Name]],0),6)</f>
        <v>#N/A</v>
      </c>
      <c r="K155" s="59">
        <v>6.4591054409362822E-7</v>
      </c>
      <c r="M155" s="42">
        <f t="shared" si="3"/>
        <v>154</v>
      </c>
      <c r="N155" s="42">
        <f>IF(M155&gt;Chart_Data!$U$5,0,ROW(M156)-ROW($M$2))</f>
        <v>0</v>
      </c>
      <c r="O155" s="61" t="e">
        <f>IFERROR(LARGE(Table1[2015 Growth % Red],N155),#N/A)</f>
        <v>#N/A</v>
      </c>
      <c r="P155" s="55" t="e">
        <f>INDEX(Table1[[#All],[Name Blue]:[2015 Growth % Red]],MATCH(O155,Table1[[#All],[2015 Growth % Red]],0),2)</f>
        <v>#N/A</v>
      </c>
      <c r="Q155" s="55" t="e">
        <f>INDEX(Table1[[#All],[Name Blue]:[2015 Growth % Red]],MATCH(O155,Table1[[#All],[2015 Growth % Red]],0),3)</f>
        <v>#N/A</v>
      </c>
      <c r="R155" s="55" t="e">
        <f>INDEX(Table1[[#All],[Name Blue]:[2015 Growth % Blue]],MATCH(Table3[[#This Row],[Top 10 Growth % ]],Table1[[#All],[2015 Growth % Blue]],0),1)</f>
        <v>#N/A</v>
      </c>
    </row>
    <row r="156" spans="1:18" x14ac:dyDescent="0.15">
      <c r="A156" s="42">
        <v>155</v>
      </c>
      <c r="B156" s="23" t="str">
        <f>IF(AND(Table68[[#This Row],[2015 Revenue]]&gt;=Chart_Data!$U$4,Table68[[#This Row],[2015 Expenses]]&lt;=Chart_Data!$U$3),Table68[[#This Row],[Name]],#N/A)</f>
        <v>Lineity</v>
      </c>
      <c r="C156" s="23">
        <f>INDEX(Table68[#All],MATCH(Chart_Data!B156,Table68[[#All],[Name]],0),3)</f>
        <v>8621836.9199999999</v>
      </c>
      <c r="D156" s="23">
        <f>INDEX(Table68[#All],MATCH(Chart_Data!B156,Table68[[#All],[Name]],0),4)</f>
        <v>1359224.25</v>
      </c>
      <c r="E156" s="60">
        <f>INDEX(Table68[#All],MATCH(Chart_Data!B156,Table68[[#All],[Name]],0),6)+Table1[[#This Row],[Rand]]</f>
        <v>5.3500000491007143</v>
      </c>
      <c r="F156" s="58">
        <f>_xlfn.IFNA(IF(Table1[[#This Row],[2015 Growth % Blue]]="#N/A",0,Table1[[#This Row],[2015 Growth % Blue]]),0)</f>
        <v>5.3500000491007143</v>
      </c>
      <c r="G156" s="23" t="e">
        <f>IF(OR(Table68[[#This Row],[2015 Revenue]]&lt;Chart_Data!$U$4,Table68[[#This Row],[2015 Expenses]]&gt;Chart_Data!$U$3),Table68[[#This Row],[Name]],#N/A)</f>
        <v>#N/A</v>
      </c>
      <c r="H156" s="23" t="e">
        <f>INDEX(Table68[#All],MATCH(Chart_Data!G156,Table68[[#All],[Name]],0),3)</f>
        <v>#N/A</v>
      </c>
      <c r="I156" s="23" t="e">
        <f>INDEX(Table68[#All],MATCH(Chart_Data!G156,Table68[[#All],[Name]],0),4)</f>
        <v>#N/A</v>
      </c>
      <c r="J156" s="46" t="e">
        <f>INDEX(Table68[#All],MATCH(Chart_Data!G156,Table68[[#All],[Name]],0),6)</f>
        <v>#N/A</v>
      </c>
      <c r="K156" s="59">
        <v>4.9100714735176191E-8</v>
      </c>
      <c r="M156" s="42">
        <f t="shared" si="3"/>
        <v>155</v>
      </c>
      <c r="N156" s="42">
        <f>IF(M156&gt;Chart_Data!$U$5,0,ROW(M157)-ROW($M$2))</f>
        <v>0</v>
      </c>
      <c r="O156" s="61" t="e">
        <f>IFERROR(LARGE(Table1[2015 Growth % Red],N156),#N/A)</f>
        <v>#N/A</v>
      </c>
      <c r="P156" s="55" t="e">
        <f>INDEX(Table1[[#All],[Name Blue]:[2015 Growth % Red]],MATCH(O156,Table1[[#All],[2015 Growth % Red]],0),2)</f>
        <v>#N/A</v>
      </c>
      <c r="Q156" s="55" t="e">
        <f>INDEX(Table1[[#All],[Name Blue]:[2015 Growth % Red]],MATCH(O156,Table1[[#All],[2015 Growth % Red]],0),3)</f>
        <v>#N/A</v>
      </c>
      <c r="R156" s="55" t="e">
        <f>INDEX(Table1[[#All],[Name Blue]:[2015 Growth % Blue]],MATCH(Table3[[#This Row],[Top 10 Growth % ]],Table1[[#All],[2015 Growth % Blue]],0),1)</f>
        <v>#N/A</v>
      </c>
    </row>
    <row r="157" spans="1:18" x14ac:dyDescent="0.15">
      <c r="A157" s="42">
        <v>156</v>
      </c>
      <c r="B157" s="23" t="e">
        <f>IF(AND(Table68[[#This Row],[2015 Revenue]]&gt;=Chart_Data!$U$4,Table68[[#This Row],[2015 Expenses]]&lt;=Chart_Data!$U$3),Table68[[#This Row],[Name]],#N/A)</f>
        <v>#N/A</v>
      </c>
      <c r="C157" s="23" t="e">
        <f>INDEX(Table68[#All],MATCH(Chart_Data!B157,Table68[[#All],[Name]],0),3)</f>
        <v>#N/A</v>
      </c>
      <c r="D157" s="23" t="e">
        <f>INDEX(Table68[#All],MATCH(Chart_Data!B157,Table68[[#All],[Name]],0),4)</f>
        <v>#N/A</v>
      </c>
      <c r="E157" s="60" t="e">
        <f>INDEX(Table68[#All],MATCH(Chart_Data!B157,Table68[[#All],[Name]],0),6)+Table1[[#This Row],[Rand]]</f>
        <v>#N/A</v>
      </c>
      <c r="F157" s="58">
        <f>_xlfn.IFNA(IF(Table1[[#This Row],[2015 Growth % Blue]]="#N/A",0,Table1[[#This Row],[2015 Growth % Blue]]),0)</f>
        <v>0</v>
      </c>
      <c r="G157" s="23" t="str">
        <f>IF(OR(Table68[[#This Row],[2015 Revenue]]&lt;Chart_Data!$U$4,Table68[[#This Row],[2015 Expenses]]&gt;Chart_Data!$U$3),Table68[[#This Row],[Name]],#N/A)</f>
        <v>Voyadexon</v>
      </c>
      <c r="H157" s="23">
        <f>INDEX(Table68[#All],MATCH(Chart_Data!G157,Table68[[#All],[Name]],0),3)</f>
        <v>8913061.1799999997</v>
      </c>
      <c r="I157" s="23">
        <f>INDEX(Table68[#All],MATCH(Chart_Data!G157,Table68[[#All],[Name]],0),4)</f>
        <v>6763554.3899999997</v>
      </c>
      <c r="J157" s="46">
        <f>INDEX(Table68[#All],MATCH(Chart_Data!G157,Table68[[#All],[Name]],0),6)</f>
        <v>3.87</v>
      </c>
      <c r="K157" s="59">
        <v>8.5315421690877559E-7</v>
      </c>
      <c r="M157" s="42">
        <f t="shared" si="3"/>
        <v>156</v>
      </c>
      <c r="N157" s="42">
        <f>IF(M157&gt;Chart_Data!$U$5,0,ROW(M158)-ROW($M$2))</f>
        <v>0</v>
      </c>
      <c r="O157" s="61" t="e">
        <f>IFERROR(LARGE(Table1[2015 Growth % Red],N157),#N/A)</f>
        <v>#N/A</v>
      </c>
      <c r="P157" s="55" t="e">
        <f>INDEX(Table1[[#All],[Name Blue]:[2015 Growth % Red]],MATCH(O157,Table1[[#All],[2015 Growth % Red]],0),2)</f>
        <v>#N/A</v>
      </c>
      <c r="Q157" s="55" t="e">
        <f>INDEX(Table1[[#All],[Name Blue]:[2015 Growth % Red]],MATCH(O157,Table1[[#All],[2015 Growth % Red]],0),3)</f>
        <v>#N/A</v>
      </c>
      <c r="R157" s="55" t="e">
        <f>INDEX(Table1[[#All],[Name Blue]:[2015 Growth % Blue]],MATCH(Table3[[#This Row],[Top 10 Growth % ]],Table1[[#All],[2015 Growth % Blue]],0),1)</f>
        <v>#N/A</v>
      </c>
    </row>
    <row r="158" spans="1:18" x14ac:dyDescent="0.15">
      <c r="A158" s="42">
        <v>157</v>
      </c>
      <c r="B158" s="23" t="e">
        <f>IF(AND(Table68[[#This Row],[2015 Revenue]]&gt;=Chart_Data!$U$4,Table68[[#This Row],[2015 Expenses]]&lt;=Chart_Data!$U$3),Table68[[#This Row],[Name]],#N/A)</f>
        <v>#N/A</v>
      </c>
      <c r="C158" s="23" t="e">
        <f>INDEX(Table68[#All],MATCH(Chart_Data!B158,Table68[[#All],[Name]],0),3)</f>
        <v>#N/A</v>
      </c>
      <c r="D158" s="23" t="e">
        <f>INDEX(Table68[#All],MATCH(Chart_Data!B158,Table68[[#All],[Name]],0),4)</f>
        <v>#N/A</v>
      </c>
      <c r="E158" s="60" t="e">
        <f>INDEX(Table68[#All],MATCH(Chart_Data!B158,Table68[[#All],[Name]],0),6)+Table1[[#This Row],[Rand]]</f>
        <v>#N/A</v>
      </c>
      <c r="F158" s="58">
        <f>_xlfn.IFNA(IF(Table1[[#This Row],[2015 Growth % Blue]]="#N/A",0,Table1[[#This Row],[2015 Growth % Blue]]),0)</f>
        <v>0</v>
      </c>
      <c r="G158" s="23" t="str">
        <f>IF(OR(Table68[[#This Row],[2015 Revenue]]&lt;Chart_Data!$U$4,Table68[[#This Row],[2015 Expenses]]&gt;Chart_Data!$U$3),Table68[[#This Row],[Name]],#N/A)</f>
        <v>Xn-Media</v>
      </c>
      <c r="H158" s="23">
        <f>INDEX(Table68[#All],MATCH(Chart_Data!G158,Table68[[#All],[Name]],0),3)</f>
        <v>7863279.0199999996</v>
      </c>
      <c r="I158" s="23">
        <f>INDEX(Table68[#All],MATCH(Chart_Data!G158,Table68[[#All],[Name]],0),4)</f>
        <v>3975968.19</v>
      </c>
      <c r="J158" s="46">
        <f>INDEX(Table68[#All],MATCH(Chart_Data!G158,Table68[[#All],[Name]],0),6)</f>
        <v>3.3</v>
      </c>
      <c r="K158" s="59">
        <v>3.9909333194111954E-7</v>
      </c>
      <c r="M158" s="42">
        <f t="shared" si="3"/>
        <v>157</v>
      </c>
      <c r="N158" s="42">
        <f>IF(M158&gt;Chart_Data!$U$5,0,ROW(M159)-ROW($M$2))</f>
        <v>0</v>
      </c>
      <c r="O158" s="61" t="e">
        <f>IFERROR(LARGE(Table1[2015 Growth % Red],N158),#N/A)</f>
        <v>#N/A</v>
      </c>
      <c r="P158" s="55" t="e">
        <f>INDEX(Table1[[#All],[Name Blue]:[2015 Growth % Red]],MATCH(O158,Table1[[#All],[2015 Growth % Red]],0),2)</f>
        <v>#N/A</v>
      </c>
      <c r="Q158" s="55" t="e">
        <f>INDEX(Table1[[#All],[Name Blue]:[2015 Growth % Red]],MATCH(O158,Table1[[#All],[2015 Growth % Red]],0),3)</f>
        <v>#N/A</v>
      </c>
      <c r="R158" s="55" t="e">
        <f>INDEX(Table1[[#All],[Name Blue]:[2015 Growth % Blue]],MATCH(Table3[[#This Row],[Top 10 Growth % ]],Table1[[#All],[2015 Growth % Blue]],0),1)</f>
        <v>#N/A</v>
      </c>
    </row>
    <row r="159" spans="1:18" x14ac:dyDescent="0.15">
      <c r="A159" s="42">
        <v>158</v>
      </c>
      <c r="B159" s="23" t="str">
        <f>IF(AND(Table68[[#This Row],[2015 Revenue]]&gt;=Chart_Data!$U$4,Table68[[#This Row],[2015 Expenses]]&lt;=Chart_Data!$U$3),Table68[[#This Row],[Name]],#N/A)</f>
        <v>Drilldrill</v>
      </c>
      <c r="C159" s="23">
        <f>INDEX(Table68[#All],MATCH(Chart_Data!B159,Table68[[#All],[Name]],0),3)</f>
        <v>8800619.9499999993</v>
      </c>
      <c r="D159" s="23">
        <f>INDEX(Table68[#All],MATCH(Chart_Data!B159,Table68[[#All],[Name]],0),4)</f>
        <v>2785798.89</v>
      </c>
      <c r="E159" s="60">
        <f>INDEX(Table68[#All],MATCH(Chart_Data!B159,Table68[[#All],[Name]],0),6)+Table1[[#This Row],[Rand]]</f>
        <v>5.6000007060931649</v>
      </c>
      <c r="F159" s="58">
        <f>_xlfn.IFNA(IF(Table1[[#This Row],[2015 Growth % Blue]]="#N/A",0,Table1[[#This Row],[2015 Growth % Blue]]),0)</f>
        <v>5.6000007060931649</v>
      </c>
      <c r="G159" s="23" t="e">
        <f>IF(OR(Table68[[#This Row],[2015 Revenue]]&lt;Chart_Data!$U$4,Table68[[#This Row],[2015 Expenses]]&gt;Chart_Data!$U$3),Table68[[#This Row],[Name]],#N/A)</f>
        <v>#N/A</v>
      </c>
      <c r="H159" s="23" t="e">
        <f>INDEX(Table68[#All],MATCH(Chart_Data!G159,Table68[[#All],[Name]],0),3)</f>
        <v>#N/A</v>
      </c>
      <c r="I159" s="23" t="e">
        <f>INDEX(Table68[#All],MATCH(Chart_Data!G159,Table68[[#All],[Name]],0),4)</f>
        <v>#N/A</v>
      </c>
      <c r="J159" s="46" t="e">
        <f>INDEX(Table68[#All],MATCH(Chart_Data!G159,Table68[[#All],[Name]],0),6)</f>
        <v>#N/A</v>
      </c>
      <c r="K159" s="59">
        <v>7.0609316564117756E-7</v>
      </c>
      <c r="M159" s="42">
        <f t="shared" si="3"/>
        <v>158</v>
      </c>
      <c r="N159" s="42">
        <f>IF(M159&gt;Chart_Data!$U$5,0,ROW(M160)-ROW($M$2))</f>
        <v>0</v>
      </c>
      <c r="O159" s="61" t="e">
        <f>IFERROR(LARGE(Table1[2015 Growth % Red],N159),#N/A)</f>
        <v>#N/A</v>
      </c>
      <c r="P159" s="55" t="e">
        <f>INDEX(Table1[[#All],[Name Blue]:[2015 Growth % Red]],MATCH(O159,Table1[[#All],[2015 Growth % Red]],0),2)</f>
        <v>#N/A</v>
      </c>
      <c r="Q159" s="55" t="e">
        <f>INDEX(Table1[[#All],[Name Blue]:[2015 Growth % Red]],MATCH(O159,Table1[[#All],[2015 Growth % Red]],0),3)</f>
        <v>#N/A</v>
      </c>
      <c r="R159" s="55" t="e">
        <f>INDEX(Table1[[#All],[Name Blue]:[2015 Growth % Blue]],MATCH(Table3[[#This Row],[Top 10 Growth % ]],Table1[[#All],[2015 Growth % Blue]],0),1)</f>
        <v>#N/A</v>
      </c>
    </row>
    <row r="160" spans="1:18" x14ac:dyDescent="0.15">
      <c r="A160" s="42">
        <v>159</v>
      </c>
      <c r="B160" s="23" t="str">
        <f>IF(AND(Table68[[#This Row],[2015 Revenue]]&gt;=Chart_Data!$U$4,Table68[[#This Row],[2015 Expenses]]&lt;=Chart_Data!$U$3),Table68[[#This Row],[Name]],#N/A)</f>
        <v>Tristone</v>
      </c>
      <c r="C160" s="23">
        <f>INDEX(Table68[#All],MATCH(Chart_Data!B160,Table68[[#All],[Name]],0),3)</f>
        <v>11755980.039999999</v>
      </c>
      <c r="D160" s="23">
        <f>INDEX(Table68[#All],MATCH(Chart_Data!B160,Table68[[#All],[Name]],0),4)</f>
        <v>3476281.12</v>
      </c>
      <c r="E160" s="60">
        <f>INDEX(Table68[#All],MATCH(Chart_Data!B160,Table68[[#All],[Name]],0),6)+Table1[[#This Row],[Rand]]</f>
        <v>4.6700001592445703</v>
      </c>
      <c r="F160" s="58">
        <f>_xlfn.IFNA(IF(Table1[[#This Row],[2015 Growth % Blue]]="#N/A",0,Table1[[#This Row],[2015 Growth % Blue]]),0)</f>
        <v>4.6700001592445703</v>
      </c>
      <c r="G160" s="23" t="e">
        <f>IF(OR(Table68[[#This Row],[2015 Revenue]]&lt;Chart_Data!$U$4,Table68[[#This Row],[2015 Expenses]]&gt;Chart_Data!$U$3),Table68[[#This Row],[Name]],#N/A)</f>
        <v>#N/A</v>
      </c>
      <c r="H160" s="23" t="e">
        <f>INDEX(Table68[#All],MATCH(Chart_Data!G160,Table68[[#All],[Name]],0),3)</f>
        <v>#N/A</v>
      </c>
      <c r="I160" s="23" t="e">
        <f>INDEX(Table68[#All],MATCH(Chart_Data!G160,Table68[[#All],[Name]],0),4)</f>
        <v>#N/A</v>
      </c>
      <c r="J160" s="46" t="e">
        <f>INDEX(Table68[#All],MATCH(Chart_Data!G160,Table68[[#All],[Name]],0),6)</f>
        <v>#N/A</v>
      </c>
      <c r="K160" s="59">
        <v>1.5924456997605419E-7</v>
      </c>
      <c r="M160" s="42">
        <f t="shared" si="3"/>
        <v>159</v>
      </c>
      <c r="N160" s="42">
        <f>IF(M160&gt;Chart_Data!$U$5,0,ROW(M161)-ROW($M$2))</f>
        <v>0</v>
      </c>
      <c r="O160" s="61" t="e">
        <f>IFERROR(LARGE(Table1[2015 Growth % Red],N160),#N/A)</f>
        <v>#N/A</v>
      </c>
      <c r="P160" s="55" t="e">
        <f>INDEX(Table1[[#All],[Name Blue]:[2015 Growth % Red]],MATCH(O160,Table1[[#All],[2015 Growth % Red]],0),2)</f>
        <v>#N/A</v>
      </c>
      <c r="Q160" s="55" t="e">
        <f>INDEX(Table1[[#All],[Name Blue]:[2015 Growth % Red]],MATCH(O160,Table1[[#All],[2015 Growth % Red]],0),3)</f>
        <v>#N/A</v>
      </c>
      <c r="R160" s="55" t="e">
        <f>INDEX(Table1[[#All],[Name Blue]:[2015 Growth % Blue]],MATCH(Table3[[#This Row],[Top 10 Growth % ]],Table1[[#All],[2015 Growth % Blue]],0),1)</f>
        <v>#N/A</v>
      </c>
    </row>
    <row r="161" spans="1:18" x14ac:dyDescent="0.15">
      <c r="A161" s="42">
        <v>160</v>
      </c>
      <c r="B161" s="23" t="str">
        <f>IF(AND(Table68[[#This Row],[2015 Revenue]]&gt;=Chart_Data!$U$4,Table68[[#This Row],[2015 Expenses]]&lt;=Chart_Data!$U$3),Table68[[#This Row],[Name]],#N/A)</f>
        <v>Goodmatlab</v>
      </c>
      <c r="C161" s="23">
        <f>INDEX(Table68[#All],MATCH(Chart_Data!B161,Table68[[#All],[Name]],0),3)</f>
        <v>8388784.0800000001</v>
      </c>
      <c r="D161" s="23">
        <f>INDEX(Table68[#All],MATCH(Chart_Data!B161,Table68[[#All],[Name]],0),4)</f>
        <v>3000547.97</v>
      </c>
      <c r="E161" s="60">
        <f>INDEX(Table68[#All],MATCH(Chart_Data!B161,Table68[[#All],[Name]],0),6)+Table1[[#This Row],[Rand]]</f>
        <v>4.6500003242833063</v>
      </c>
      <c r="F161" s="58">
        <f>_xlfn.IFNA(IF(Table1[[#This Row],[2015 Growth % Blue]]="#N/A",0,Table1[[#This Row],[2015 Growth % Blue]]),0)</f>
        <v>4.6500003242833063</v>
      </c>
      <c r="G161" s="23" t="e">
        <f>IF(OR(Table68[[#This Row],[2015 Revenue]]&lt;Chart_Data!$U$4,Table68[[#This Row],[2015 Expenses]]&gt;Chart_Data!$U$3),Table68[[#This Row],[Name]],#N/A)</f>
        <v>#N/A</v>
      </c>
      <c r="H161" s="23" t="e">
        <f>INDEX(Table68[#All],MATCH(Chart_Data!G161,Table68[[#All],[Name]],0),3)</f>
        <v>#N/A</v>
      </c>
      <c r="I161" s="23" t="e">
        <f>INDEX(Table68[#All],MATCH(Chart_Data!G161,Table68[[#All],[Name]],0),4)</f>
        <v>#N/A</v>
      </c>
      <c r="J161" s="46" t="e">
        <f>INDEX(Table68[#All],MATCH(Chart_Data!G161,Table68[[#All],[Name]],0),6)</f>
        <v>#N/A</v>
      </c>
      <c r="K161" s="59">
        <v>3.2428330614904568E-7</v>
      </c>
      <c r="M161" s="42">
        <f t="shared" si="3"/>
        <v>160</v>
      </c>
      <c r="N161" s="42">
        <f>IF(M161&gt;Chart_Data!$U$5,0,ROW(M162)-ROW($M$2))</f>
        <v>0</v>
      </c>
      <c r="O161" s="61" t="e">
        <f>IFERROR(LARGE(Table1[2015 Growth % Red],N161),#N/A)</f>
        <v>#N/A</v>
      </c>
      <c r="P161" s="55" t="e">
        <f>INDEX(Table1[[#All],[Name Blue]:[2015 Growth % Red]],MATCH(O161,Table1[[#All],[2015 Growth % Red]],0),2)</f>
        <v>#N/A</v>
      </c>
      <c r="Q161" s="55" t="e">
        <f>INDEX(Table1[[#All],[Name Blue]:[2015 Growth % Red]],MATCH(O161,Table1[[#All],[2015 Growth % Red]],0),3)</f>
        <v>#N/A</v>
      </c>
      <c r="R161" s="55" t="e">
        <f>INDEX(Table1[[#All],[Name Blue]:[2015 Growth % Blue]],MATCH(Table3[[#This Row],[Top 10 Growth % ]],Table1[[#All],[2015 Growth % Blue]],0),1)</f>
        <v>#N/A</v>
      </c>
    </row>
    <row r="162" spans="1:18" x14ac:dyDescent="0.15">
      <c r="A162" s="42">
        <v>161</v>
      </c>
      <c r="B162" s="23" t="str">
        <f>IF(AND(Table68[[#This Row],[2015 Revenue]]&gt;=Chart_Data!$U$4,Table68[[#This Row],[2015 Expenses]]&lt;=Chart_Data!$U$3),Table68[[#This Row],[Name]],#N/A)</f>
        <v>Streetelectrics</v>
      </c>
      <c r="C162" s="23">
        <f>INDEX(Table68[#All],MATCH(Chart_Data!B162,Table68[[#All],[Name]],0),3)</f>
        <v>7418921.8099999996</v>
      </c>
      <c r="D162" s="23">
        <f>INDEX(Table68[#All],MATCH(Chart_Data!B162,Table68[[#All],[Name]],0),4)</f>
        <v>2890718.66</v>
      </c>
      <c r="E162" s="60">
        <f>INDEX(Table68[#All],MATCH(Chart_Data!B162,Table68[[#All],[Name]],0),6)+Table1[[#This Row],[Rand]]</f>
        <v>4.0900007897655435</v>
      </c>
      <c r="F162" s="58">
        <f>_xlfn.IFNA(IF(Table1[[#This Row],[2015 Growth % Blue]]="#N/A",0,Table1[[#This Row],[2015 Growth % Blue]]),0)</f>
        <v>4.0900007897655435</v>
      </c>
      <c r="G162" s="23" t="e">
        <f>IF(OR(Table68[[#This Row],[2015 Revenue]]&lt;Chart_Data!$U$4,Table68[[#This Row],[2015 Expenses]]&gt;Chart_Data!$U$3),Table68[[#This Row],[Name]],#N/A)</f>
        <v>#N/A</v>
      </c>
      <c r="H162" s="23" t="e">
        <f>INDEX(Table68[#All],MATCH(Chart_Data!G162,Table68[[#All],[Name]],0),3)</f>
        <v>#N/A</v>
      </c>
      <c r="I162" s="23" t="e">
        <f>INDEX(Table68[#All],MATCH(Chart_Data!G162,Table68[[#All],[Name]],0),4)</f>
        <v>#N/A</v>
      </c>
      <c r="J162" s="46" t="e">
        <f>INDEX(Table68[#All],MATCH(Chart_Data!G162,Table68[[#All],[Name]],0),6)</f>
        <v>#N/A</v>
      </c>
      <c r="K162" s="59">
        <v>7.8976554341846635E-7</v>
      </c>
      <c r="M162" s="42">
        <f t="shared" si="3"/>
        <v>161</v>
      </c>
      <c r="N162" s="42">
        <f>IF(M162&gt;Chart_Data!$U$5,0,ROW(M163)-ROW($M$2))</f>
        <v>0</v>
      </c>
      <c r="O162" s="61" t="e">
        <f>IFERROR(LARGE(Table1[2015 Growth % Red],N162),#N/A)</f>
        <v>#N/A</v>
      </c>
      <c r="P162" s="55" t="e">
        <f>INDEX(Table1[[#All],[Name Blue]:[2015 Growth % Red]],MATCH(O162,Table1[[#All],[2015 Growth % Red]],0),2)</f>
        <v>#N/A</v>
      </c>
      <c r="Q162" s="55" t="e">
        <f>INDEX(Table1[[#All],[Name Blue]:[2015 Growth % Red]],MATCH(O162,Table1[[#All],[2015 Growth % Red]],0),3)</f>
        <v>#N/A</v>
      </c>
      <c r="R162" s="55" t="e">
        <f>INDEX(Table1[[#All],[Name Blue]:[2015 Growth % Blue]],MATCH(Table3[[#This Row],[Top 10 Growth % ]],Table1[[#All],[2015 Growth % Blue]],0),1)</f>
        <v>#N/A</v>
      </c>
    </row>
    <row r="163" spans="1:18" x14ac:dyDescent="0.15">
      <c r="A163" s="42">
        <v>162</v>
      </c>
      <c r="B163" s="23" t="e">
        <f>IF(AND(Table68[[#This Row],[2015 Revenue]]&gt;=Chart_Data!$U$4,Table68[[#This Row],[2015 Expenses]]&lt;=Chart_Data!$U$3),Table68[[#This Row],[Name]],#N/A)</f>
        <v>#N/A</v>
      </c>
      <c r="C163" s="23" t="e">
        <f>INDEX(Table68[#All],MATCH(Chart_Data!B163,Table68[[#All],[Name]],0),3)</f>
        <v>#N/A</v>
      </c>
      <c r="D163" s="23" t="e">
        <f>INDEX(Table68[#All],MATCH(Chart_Data!B163,Table68[[#All],[Name]],0),4)</f>
        <v>#N/A</v>
      </c>
      <c r="E163" s="60" t="e">
        <f>INDEX(Table68[#All],MATCH(Chart_Data!B163,Table68[[#All],[Name]],0),6)+Table1[[#This Row],[Rand]]</f>
        <v>#N/A</v>
      </c>
      <c r="F163" s="58">
        <f>_xlfn.IFNA(IF(Table1[[#This Row],[2015 Growth % Blue]]="#N/A",0,Table1[[#This Row],[2015 Growth % Blue]]),0)</f>
        <v>0</v>
      </c>
      <c r="G163" s="23" t="str">
        <f>IF(OR(Table68[[#This Row],[2015 Revenue]]&lt;Chart_Data!$U$4,Table68[[#This Row],[2015 Expenses]]&gt;Chart_Data!$U$3),Table68[[#This Row],[Name]],#N/A)</f>
        <v>Yeartechno</v>
      </c>
      <c r="H163" s="23">
        <f>INDEX(Table68[#All],MATCH(Chart_Data!G163,Table68[[#All],[Name]],0),3)</f>
        <v>12883295.84</v>
      </c>
      <c r="I163" s="23">
        <f>INDEX(Table68[#All],MATCH(Chart_Data!G163,Table68[[#All],[Name]],0),4)</f>
        <v>6664374.0899999999</v>
      </c>
      <c r="J163" s="46">
        <f>INDEX(Table68[#All],MATCH(Chart_Data!G163,Table68[[#All],[Name]],0),6)</f>
        <v>3.4</v>
      </c>
      <c r="K163" s="59">
        <v>4.6696059735764419E-7</v>
      </c>
      <c r="M163" s="42">
        <f t="shared" si="3"/>
        <v>162</v>
      </c>
      <c r="N163" s="42">
        <f>IF(M163&gt;Chart_Data!$U$5,0,ROW(M164)-ROW($M$2))</f>
        <v>0</v>
      </c>
      <c r="O163" s="61" t="e">
        <f>IFERROR(LARGE(Table1[2015 Growth % Red],N163),#N/A)</f>
        <v>#N/A</v>
      </c>
      <c r="P163" s="55" t="e">
        <f>INDEX(Table1[[#All],[Name Blue]:[2015 Growth % Red]],MATCH(O163,Table1[[#All],[2015 Growth % Red]],0),2)</f>
        <v>#N/A</v>
      </c>
      <c r="Q163" s="55" t="e">
        <f>INDEX(Table1[[#All],[Name Blue]:[2015 Growth % Red]],MATCH(O163,Table1[[#All],[2015 Growth % Red]],0),3)</f>
        <v>#N/A</v>
      </c>
      <c r="R163" s="55" t="e">
        <f>INDEX(Table1[[#All],[Name Blue]:[2015 Growth % Blue]],MATCH(Table3[[#This Row],[Top 10 Growth % ]],Table1[[#All],[2015 Growth % Blue]],0),1)</f>
        <v>#N/A</v>
      </c>
    </row>
    <row r="164" spans="1:18" x14ac:dyDescent="0.15">
      <c r="A164" s="42">
        <v>163</v>
      </c>
      <c r="B164" s="23" t="e">
        <f>IF(AND(Table68[[#This Row],[2015 Revenue]]&gt;=Chart_Data!$U$4,Table68[[#This Row],[2015 Expenses]]&lt;=Chart_Data!$U$3),Table68[[#This Row],[Name]],#N/A)</f>
        <v>#N/A</v>
      </c>
      <c r="C164" s="23" t="e">
        <f>INDEX(Table68[#All],MATCH(Chart_Data!B164,Table68[[#All],[Name]],0),3)</f>
        <v>#N/A</v>
      </c>
      <c r="D164" s="23" t="e">
        <f>INDEX(Table68[#All],MATCH(Chart_Data!B164,Table68[[#All],[Name]],0),4)</f>
        <v>#N/A</v>
      </c>
      <c r="E164" s="60" t="e">
        <f>INDEX(Table68[#All],MATCH(Chart_Data!B164,Table68[[#All],[Name]],0),6)+Table1[[#This Row],[Rand]]</f>
        <v>#N/A</v>
      </c>
      <c r="F164" s="58">
        <f>_xlfn.IFNA(IF(Table1[[#This Row],[2015 Growth % Blue]]="#N/A",0,Table1[[#This Row],[2015 Growth % Blue]]),0)</f>
        <v>0</v>
      </c>
      <c r="G164" s="23" t="str">
        <f>IF(OR(Table68[[#This Row],[2015 Revenue]]&lt;Chart_Data!$U$4,Table68[[#This Row],[2015 Expenses]]&gt;Chart_Data!$U$3),Table68[[#This Row],[Name]],#N/A)</f>
        <v>Spanquadin</v>
      </c>
      <c r="H164" s="23">
        <f>INDEX(Table68[#All],MATCH(Chart_Data!G164,Table68[[#All],[Name]],0),3)</f>
        <v>10820182.98</v>
      </c>
      <c r="I164" s="23">
        <f>INDEX(Table68[#All],MATCH(Chart_Data!G164,Table68[[#All],[Name]],0),4)</f>
        <v>6501246.3499999996</v>
      </c>
      <c r="J164" s="46">
        <f>INDEX(Table68[#All],MATCH(Chart_Data!G164,Table68[[#All],[Name]],0),6)</f>
        <v>3.91</v>
      </c>
      <c r="K164" s="59">
        <v>9.8725656814732768E-7</v>
      </c>
      <c r="M164" s="42">
        <f t="shared" si="3"/>
        <v>163</v>
      </c>
      <c r="N164" s="42">
        <f>IF(M164&gt;Chart_Data!$U$5,0,ROW(M165)-ROW($M$2))</f>
        <v>0</v>
      </c>
      <c r="O164" s="61" t="e">
        <f>IFERROR(LARGE(Table1[2015 Growth % Red],N164),#N/A)</f>
        <v>#N/A</v>
      </c>
      <c r="P164" s="55" t="e">
        <f>INDEX(Table1[[#All],[Name Blue]:[2015 Growth % Red]],MATCH(O164,Table1[[#All],[2015 Growth % Red]],0),2)</f>
        <v>#N/A</v>
      </c>
      <c r="Q164" s="55" t="e">
        <f>INDEX(Table1[[#All],[Name Blue]:[2015 Growth % Red]],MATCH(O164,Table1[[#All],[2015 Growth % Red]],0),3)</f>
        <v>#N/A</v>
      </c>
      <c r="R164" s="55" t="e">
        <f>INDEX(Table1[[#All],[Name Blue]:[2015 Growth % Blue]],MATCH(Table3[[#This Row],[Top 10 Growth % ]],Table1[[#All],[2015 Growth % Blue]],0),1)</f>
        <v>#N/A</v>
      </c>
    </row>
    <row r="165" spans="1:18" x14ac:dyDescent="0.15">
      <c r="A165" s="42">
        <v>164</v>
      </c>
      <c r="B165" s="23" t="e">
        <f>IF(AND(Table68[[#This Row],[2015 Revenue]]&gt;=Chart_Data!$U$4,Table68[[#This Row],[2015 Expenses]]&lt;=Chart_Data!$U$3),Table68[[#This Row],[Name]],#N/A)</f>
        <v>#N/A</v>
      </c>
      <c r="C165" s="23" t="e">
        <f>INDEX(Table68[#All],MATCH(Chart_Data!B165,Table68[[#All],[Name]],0),3)</f>
        <v>#N/A</v>
      </c>
      <c r="D165" s="23" t="e">
        <f>INDEX(Table68[#All],MATCH(Chart_Data!B165,Table68[[#All],[Name]],0),4)</f>
        <v>#N/A</v>
      </c>
      <c r="E165" s="60" t="e">
        <f>INDEX(Table68[#All],MATCH(Chart_Data!B165,Table68[[#All],[Name]],0),6)+Table1[[#This Row],[Rand]]</f>
        <v>#N/A</v>
      </c>
      <c r="F165" s="58">
        <f>_xlfn.IFNA(IF(Table1[[#This Row],[2015 Growth % Blue]]="#N/A",0,Table1[[#This Row],[2015 Growth % Blue]]),0)</f>
        <v>0</v>
      </c>
      <c r="G165" s="23" t="str">
        <f>IF(OR(Table68[[#This Row],[2015 Revenue]]&lt;Chart_Data!$U$4,Table68[[#This Row],[2015 Expenses]]&gt;Chart_Data!$U$3),Table68[[#This Row],[Name]],#N/A)</f>
        <v>Treeelectrics</v>
      </c>
      <c r="H165" s="23">
        <f>INDEX(Table68[#All],MATCH(Chart_Data!G165,Table68[[#All],[Name]],0),3)</f>
        <v>12208677.699999999</v>
      </c>
      <c r="I165" s="23">
        <f>INDEX(Table68[#All],MATCH(Chart_Data!G165,Table68[[#All],[Name]],0),4)</f>
        <v>4536775.01</v>
      </c>
      <c r="J165" s="46">
        <f>INDEX(Table68[#All],MATCH(Chart_Data!G165,Table68[[#All],[Name]],0),6)</f>
        <v>4.6399999999999997</v>
      </c>
      <c r="K165" s="59">
        <v>7.489040602697846E-7</v>
      </c>
      <c r="M165" s="42">
        <f t="shared" si="3"/>
        <v>164</v>
      </c>
      <c r="N165" s="42">
        <f>IF(M165&gt;Chart_Data!$U$5,0,ROW(M166)-ROW($M$2))</f>
        <v>0</v>
      </c>
      <c r="O165" s="61" t="e">
        <f>IFERROR(LARGE(Table1[2015 Growth % Red],N165),#N/A)</f>
        <v>#N/A</v>
      </c>
      <c r="P165" s="55" t="e">
        <f>INDEX(Table1[[#All],[Name Blue]:[2015 Growth % Red]],MATCH(O165,Table1[[#All],[2015 Growth % Red]],0),2)</f>
        <v>#N/A</v>
      </c>
      <c r="Q165" s="55" t="e">
        <f>INDEX(Table1[[#All],[Name Blue]:[2015 Growth % Red]],MATCH(O165,Table1[[#All],[2015 Growth % Red]],0),3)</f>
        <v>#N/A</v>
      </c>
      <c r="R165" s="55" t="e">
        <f>INDEX(Table1[[#All],[Name Blue]:[2015 Growth % Blue]],MATCH(Table3[[#This Row],[Top 10 Growth % ]],Table1[[#All],[2015 Growth % Blue]],0),1)</f>
        <v>#N/A</v>
      </c>
    </row>
    <row r="166" spans="1:18" x14ac:dyDescent="0.15">
      <c r="A166" s="42">
        <v>165</v>
      </c>
      <c r="B166" s="23" t="e">
        <f>IF(AND(Table68[[#This Row],[2015 Revenue]]&gt;=Chart_Data!$U$4,Table68[[#This Row],[2015 Expenses]]&lt;=Chart_Data!$U$3),Table68[[#This Row],[Name]],#N/A)</f>
        <v>#N/A</v>
      </c>
      <c r="C166" s="23" t="e">
        <f>INDEX(Table68[#All],MATCH(Chart_Data!B166,Table68[[#All],[Name]],0),3)</f>
        <v>#N/A</v>
      </c>
      <c r="D166" s="23" t="e">
        <f>INDEX(Table68[#All],MATCH(Chart_Data!B166,Table68[[#All],[Name]],0),4)</f>
        <v>#N/A</v>
      </c>
      <c r="E166" s="60" t="e">
        <f>INDEX(Table68[#All],MATCH(Chart_Data!B166,Table68[[#All],[Name]],0),6)+Table1[[#This Row],[Rand]]</f>
        <v>#N/A</v>
      </c>
      <c r="F166" s="58">
        <f>_xlfn.IFNA(IF(Table1[[#This Row],[2015 Growth % Blue]]="#N/A",0,Table1[[#This Row],[2015 Growth % Blue]]),0)</f>
        <v>0</v>
      </c>
      <c r="G166" s="23" t="str">
        <f>IF(OR(Table68[[#This Row],[2015 Revenue]]&lt;Chart_Data!$U$4,Table68[[#This Row],[2015 Expenses]]&gt;Chart_Data!$U$3),Table68[[#This Row],[Name]],#N/A)</f>
        <v>Tontam</v>
      </c>
      <c r="H166" s="23">
        <f>INDEX(Table68[#All],MATCH(Chart_Data!G166,Table68[[#All],[Name]],0),3)</f>
        <v>7635931.7000000002</v>
      </c>
      <c r="I166" s="23">
        <f>INDEX(Table68[#All],MATCH(Chart_Data!G166,Table68[[#All],[Name]],0),4)</f>
        <v>7119416.21</v>
      </c>
      <c r="J166" s="46">
        <f>INDEX(Table68[#All],MATCH(Chart_Data!G166,Table68[[#All],[Name]],0),6)</f>
        <v>2.84</v>
      </c>
      <c r="K166" s="59">
        <v>9.1543044966621606E-7</v>
      </c>
      <c r="M166" s="42">
        <f t="shared" si="3"/>
        <v>165</v>
      </c>
      <c r="N166" s="42">
        <f>IF(M166&gt;Chart_Data!$U$5,0,ROW(M167)-ROW($M$2))</f>
        <v>0</v>
      </c>
      <c r="O166" s="61" t="e">
        <f>IFERROR(LARGE(Table1[2015 Growth % Red],N166),#N/A)</f>
        <v>#N/A</v>
      </c>
      <c r="P166" s="55" t="e">
        <f>INDEX(Table1[[#All],[Name Blue]:[2015 Growth % Red]],MATCH(O166,Table1[[#All],[2015 Growth % Red]],0),2)</f>
        <v>#N/A</v>
      </c>
      <c r="Q166" s="55" t="e">
        <f>INDEX(Table1[[#All],[Name Blue]:[2015 Growth % Red]],MATCH(O166,Table1[[#All],[2015 Growth % Red]],0),3)</f>
        <v>#N/A</v>
      </c>
      <c r="R166" s="55" t="e">
        <f>INDEX(Table1[[#All],[Name Blue]:[2015 Growth % Blue]],MATCH(Table3[[#This Row],[Top 10 Growth % ]],Table1[[#All],[2015 Growth % Blue]],0),1)</f>
        <v>#N/A</v>
      </c>
    </row>
    <row r="167" spans="1:18" x14ac:dyDescent="0.15">
      <c r="A167" s="42">
        <v>166</v>
      </c>
      <c r="B167" s="23" t="e">
        <f>IF(AND(Table68[[#This Row],[2015 Revenue]]&gt;=Chart_Data!$U$4,Table68[[#This Row],[2015 Expenses]]&lt;=Chart_Data!$U$3),Table68[[#This Row],[Name]],#N/A)</f>
        <v>#N/A</v>
      </c>
      <c r="C167" s="23" t="e">
        <f>INDEX(Table68[#All],MATCH(Chart_Data!B167,Table68[[#All],[Name]],0),3)</f>
        <v>#N/A</v>
      </c>
      <c r="D167" s="23" t="e">
        <f>INDEX(Table68[#All],MATCH(Chart_Data!B167,Table68[[#All],[Name]],0),4)</f>
        <v>#N/A</v>
      </c>
      <c r="E167" s="60" t="e">
        <f>INDEX(Table68[#All],MATCH(Chart_Data!B167,Table68[[#All],[Name]],0),6)+Table1[[#This Row],[Rand]]</f>
        <v>#N/A</v>
      </c>
      <c r="F167" s="58">
        <f>_xlfn.IFNA(IF(Table1[[#This Row],[2015 Growth % Blue]]="#N/A",0,Table1[[#This Row],[2015 Growth % Blue]]),0)</f>
        <v>0</v>
      </c>
      <c r="G167" s="23" t="str">
        <f>IF(OR(Table68[[#This Row],[2015 Revenue]]&lt;Chart_Data!$U$4,Table68[[#This Row],[2015 Expenses]]&gt;Chart_Data!$U$3),Table68[[#This Row],[Name]],#N/A)</f>
        <v>Ganjatam</v>
      </c>
      <c r="H167" s="23">
        <f>INDEX(Table68[#All],MATCH(Chart_Data!G167,Table68[[#All],[Name]],0),3)</f>
        <v>11195183.470000001</v>
      </c>
      <c r="I167" s="23">
        <f>INDEX(Table68[#All],MATCH(Chart_Data!G167,Table68[[#All],[Name]],0),4)</f>
        <v>5170146.75</v>
      </c>
      <c r="J167" s="46">
        <f>INDEX(Table68[#All],MATCH(Chart_Data!G167,Table68[[#All],[Name]],0),6)</f>
        <v>2.56</v>
      </c>
      <c r="K167" s="59">
        <v>4.6216104349638045E-7</v>
      </c>
      <c r="M167" s="42">
        <f t="shared" si="3"/>
        <v>166</v>
      </c>
      <c r="N167" s="42">
        <f>IF(M167&gt;Chart_Data!$U$5,0,ROW(M168)-ROW($M$2))</f>
        <v>0</v>
      </c>
      <c r="O167" s="61" t="e">
        <f>IFERROR(LARGE(Table1[2015 Growth % Red],N167),#N/A)</f>
        <v>#N/A</v>
      </c>
      <c r="P167" s="55" t="e">
        <f>INDEX(Table1[[#All],[Name Blue]:[2015 Growth % Red]],MATCH(O167,Table1[[#All],[2015 Growth % Red]],0),2)</f>
        <v>#N/A</v>
      </c>
      <c r="Q167" s="55" t="e">
        <f>INDEX(Table1[[#All],[Name Blue]:[2015 Growth % Red]],MATCH(O167,Table1[[#All],[2015 Growth % Red]],0),3)</f>
        <v>#N/A</v>
      </c>
      <c r="R167" s="55" t="e">
        <f>INDEX(Table1[[#All],[Name Blue]:[2015 Growth % Blue]],MATCH(Table3[[#This Row],[Top 10 Growth % ]],Table1[[#All],[2015 Growth % Blue]],0),1)</f>
        <v>#N/A</v>
      </c>
    </row>
    <row r="168" spans="1:18" x14ac:dyDescent="0.15">
      <c r="A168" s="42">
        <v>167</v>
      </c>
      <c r="B168" s="23" t="e">
        <f>IF(AND(Table68[[#This Row],[2015 Revenue]]&gt;=Chart_Data!$U$4,Table68[[#This Row],[2015 Expenses]]&lt;=Chart_Data!$U$3),Table68[[#This Row],[Name]],#N/A)</f>
        <v>#N/A</v>
      </c>
      <c r="C168" s="23" t="e">
        <f>INDEX(Table68[#All],MATCH(Chart_Data!B168,Table68[[#All],[Name]],0),3)</f>
        <v>#N/A</v>
      </c>
      <c r="D168" s="23" t="e">
        <f>INDEX(Table68[#All],MATCH(Chart_Data!B168,Table68[[#All],[Name]],0),4)</f>
        <v>#N/A</v>
      </c>
      <c r="E168" s="60" t="e">
        <f>INDEX(Table68[#All],MATCH(Chart_Data!B168,Table68[[#All],[Name]],0),6)+Table1[[#This Row],[Rand]]</f>
        <v>#N/A</v>
      </c>
      <c r="F168" s="58">
        <f>_xlfn.IFNA(IF(Table1[[#This Row],[2015 Growth % Blue]]="#N/A",0,Table1[[#This Row],[2015 Growth % Blue]]),0)</f>
        <v>0</v>
      </c>
      <c r="G168" s="23" t="str">
        <f>IF(OR(Table68[[#This Row],[2015 Revenue]]&lt;Chart_Data!$U$4,Table68[[#This Row],[2015 Expenses]]&gt;Chart_Data!$U$3),Table68[[#This Row],[Name]],#N/A)</f>
        <v>Sumice</v>
      </c>
      <c r="H168" s="23">
        <f>INDEX(Table68[#All],MATCH(Chart_Data!G168,Table68[[#All],[Name]],0),3)</f>
        <v>6697300.2699999996</v>
      </c>
      <c r="I168" s="23">
        <f>INDEX(Table68[#All],MATCH(Chart_Data!G168,Table68[[#All],[Name]],0),4)</f>
        <v>5654471.9699999997</v>
      </c>
      <c r="J168" s="46">
        <f>INDEX(Table68[#All],MATCH(Chart_Data!G168,Table68[[#All],[Name]],0),6)</f>
        <v>4.55</v>
      </c>
      <c r="K168" s="59">
        <v>1.3629604968450115E-7</v>
      </c>
      <c r="M168" s="42">
        <f t="shared" si="3"/>
        <v>167</v>
      </c>
      <c r="N168" s="42">
        <f>IF(M168&gt;Chart_Data!$U$5,0,ROW(M169)-ROW($M$2))</f>
        <v>0</v>
      </c>
      <c r="O168" s="61" t="e">
        <f>IFERROR(LARGE(Table1[2015 Growth % Red],N168),#N/A)</f>
        <v>#N/A</v>
      </c>
      <c r="P168" s="55" t="e">
        <f>INDEX(Table1[[#All],[Name Blue]:[2015 Growth % Red]],MATCH(O168,Table1[[#All],[2015 Growth % Red]],0),2)</f>
        <v>#N/A</v>
      </c>
      <c r="Q168" s="55" t="e">
        <f>INDEX(Table1[[#All],[Name Blue]:[2015 Growth % Red]],MATCH(O168,Table1[[#All],[2015 Growth % Red]],0),3)</f>
        <v>#N/A</v>
      </c>
      <c r="R168" s="55" t="e">
        <f>INDEX(Table1[[#All],[Name Blue]:[2015 Growth % Blue]],MATCH(Table3[[#This Row],[Top 10 Growth % ]],Table1[[#All],[2015 Growth % Blue]],0),1)</f>
        <v>#N/A</v>
      </c>
    </row>
    <row r="169" spans="1:18" x14ac:dyDescent="0.15">
      <c r="A169" s="42">
        <v>168</v>
      </c>
      <c r="B169" s="23" t="str">
        <f>IF(AND(Table68[[#This Row],[2015 Revenue]]&gt;=Chart_Data!$U$4,Table68[[#This Row],[2015 Expenses]]&lt;=Chart_Data!$U$3),Table68[[#This Row],[Name]],#N/A)</f>
        <v>Hayit</v>
      </c>
      <c r="C169" s="23">
        <f>INDEX(Table68[#All],MATCH(Chart_Data!B169,Table68[[#All],[Name]],0),3)</f>
        <v>8173549.9400000004</v>
      </c>
      <c r="D169" s="23">
        <f>INDEX(Table68[#All],MATCH(Chart_Data!B169,Table68[[#All],[Name]],0),4)</f>
        <v>3361840.57</v>
      </c>
      <c r="E169" s="60">
        <f>INDEX(Table68[#All],MATCH(Chart_Data!B169,Table68[[#All],[Name]],0),6)+Table1[[#This Row],[Rand]]</f>
        <v>2.4200006277230317</v>
      </c>
      <c r="F169" s="58">
        <f>_xlfn.IFNA(IF(Table1[[#This Row],[2015 Growth % Blue]]="#N/A",0,Table1[[#This Row],[2015 Growth % Blue]]),0)</f>
        <v>2.4200006277230317</v>
      </c>
      <c r="G169" s="23" t="e">
        <f>IF(OR(Table68[[#This Row],[2015 Revenue]]&lt;Chart_Data!$U$4,Table68[[#This Row],[2015 Expenses]]&gt;Chart_Data!$U$3),Table68[[#This Row],[Name]],#N/A)</f>
        <v>#N/A</v>
      </c>
      <c r="H169" s="23" t="e">
        <f>INDEX(Table68[#All],MATCH(Chart_Data!G169,Table68[[#All],[Name]],0),3)</f>
        <v>#N/A</v>
      </c>
      <c r="I169" s="23" t="e">
        <f>INDEX(Table68[#All],MATCH(Chart_Data!G169,Table68[[#All],[Name]],0),4)</f>
        <v>#N/A</v>
      </c>
      <c r="J169" s="46" t="e">
        <f>INDEX(Table68[#All],MATCH(Chart_Data!G169,Table68[[#All],[Name]],0),6)</f>
        <v>#N/A</v>
      </c>
      <c r="K169" s="59">
        <v>6.2772303156265037E-7</v>
      </c>
      <c r="M169" s="42">
        <f t="shared" si="3"/>
        <v>168</v>
      </c>
      <c r="N169" s="42">
        <f>IF(M169&gt;Chart_Data!$U$5,0,ROW(M170)-ROW($M$2))</f>
        <v>0</v>
      </c>
      <c r="O169" s="61" t="e">
        <f>IFERROR(LARGE(Table1[2015 Growth % Red],N169),#N/A)</f>
        <v>#N/A</v>
      </c>
      <c r="P169" s="55" t="e">
        <f>INDEX(Table1[[#All],[Name Blue]:[2015 Growth % Red]],MATCH(O169,Table1[[#All],[2015 Growth % Red]],0),2)</f>
        <v>#N/A</v>
      </c>
      <c r="Q169" s="55" t="e">
        <f>INDEX(Table1[[#All],[Name Blue]:[2015 Growth % Red]],MATCH(O169,Table1[[#All],[2015 Growth % Red]],0),3)</f>
        <v>#N/A</v>
      </c>
      <c r="R169" s="55" t="e">
        <f>INDEX(Table1[[#All],[Name Blue]:[2015 Growth % Blue]],MATCH(Table3[[#This Row],[Top 10 Growth % ]],Table1[[#All],[2015 Growth % Blue]],0),1)</f>
        <v>#N/A</v>
      </c>
    </row>
    <row r="170" spans="1:18" x14ac:dyDescent="0.15">
      <c r="A170" s="42">
        <v>169</v>
      </c>
      <c r="B170" s="23" t="e">
        <f>IF(AND(Table68[[#This Row],[2015 Revenue]]&gt;=Chart_Data!$U$4,Table68[[#This Row],[2015 Expenses]]&lt;=Chart_Data!$U$3),Table68[[#This Row],[Name]],#N/A)</f>
        <v>#N/A</v>
      </c>
      <c r="C170" s="23" t="e">
        <f>INDEX(Table68[#All],MATCH(Chart_Data!B170,Table68[[#All],[Name]],0),3)</f>
        <v>#N/A</v>
      </c>
      <c r="D170" s="23" t="e">
        <f>INDEX(Table68[#All],MATCH(Chart_Data!B170,Table68[[#All],[Name]],0),4)</f>
        <v>#N/A</v>
      </c>
      <c r="E170" s="60" t="e">
        <f>INDEX(Table68[#All],MATCH(Chart_Data!B170,Table68[[#All],[Name]],0),6)+Table1[[#This Row],[Rand]]</f>
        <v>#N/A</v>
      </c>
      <c r="F170" s="58">
        <f>_xlfn.IFNA(IF(Table1[[#This Row],[2015 Growth % Blue]]="#N/A",0,Table1[[#This Row],[2015 Growth % Blue]]),0)</f>
        <v>0</v>
      </c>
      <c r="G170" s="23" t="str">
        <f>IF(OR(Table68[[#This Row],[2015 Revenue]]&lt;Chart_Data!$U$4,Table68[[#This Row],[2015 Expenses]]&gt;Chart_Data!$U$3),Table68[[#This Row],[Name]],#N/A)</f>
        <v>Technostreet</v>
      </c>
      <c r="H170" s="23">
        <f>INDEX(Table68[#All],MATCH(Chart_Data!G170,Table68[[#All],[Name]],0),3)</f>
        <v>4749093.5199999996</v>
      </c>
      <c r="I170" s="23">
        <f>INDEX(Table68[#All],MATCH(Chart_Data!G170,Table68[[#All],[Name]],0),4)</f>
        <v>6620300.8499999996</v>
      </c>
      <c r="J170" s="46">
        <f>INDEX(Table68[#All],MATCH(Chart_Data!G170,Table68[[#All],[Name]],0),6)</f>
        <v>4.09</v>
      </c>
      <c r="K170" s="59">
        <v>9.9281359651707616E-7</v>
      </c>
      <c r="M170" s="42">
        <f t="shared" si="3"/>
        <v>169</v>
      </c>
      <c r="N170" s="42">
        <f>IF(M170&gt;Chart_Data!$U$5,0,ROW(M171)-ROW($M$2))</f>
        <v>0</v>
      </c>
      <c r="O170" s="61" t="e">
        <f>IFERROR(LARGE(Table1[2015 Growth % Red],N170),#N/A)</f>
        <v>#N/A</v>
      </c>
      <c r="P170" s="55" t="e">
        <f>INDEX(Table1[[#All],[Name Blue]:[2015 Growth % Red]],MATCH(O170,Table1[[#All],[2015 Growth % Red]],0),2)</f>
        <v>#N/A</v>
      </c>
      <c r="Q170" s="55" t="e">
        <f>INDEX(Table1[[#All],[Name Blue]:[2015 Growth % Red]],MATCH(O170,Table1[[#All],[2015 Growth % Red]],0),3)</f>
        <v>#N/A</v>
      </c>
      <c r="R170" s="55" t="e">
        <f>INDEX(Table1[[#All],[Name Blue]:[2015 Growth % Blue]],MATCH(Table3[[#This Row],[Top 10 Growth % ]],Table1[[#All],[2015 Growth % Blue]],0),1)</f>
        <v>#N/A</v>
      </c>
    </row>
    <row r="171" spans="1:18" x14ac:dyDescent="0.15">
      <c r="A171" s="42">
        <v>170</v>
      </c>
      <c r="B171" s="23" t="e">
        <f>IF(AND(Table68[[#This Row],[2015 Revenue]]&gt;=Chart_Data!$U$4,Table68[[#This Row],[2015 Expenses]]&lt;=Chart_Data!$U$3),Table68[[#This Row],[Name]],#N/A)</f>
        <v>#N/A</v>
      </c>
      <c r="C171" s="23" t="e">
        <f>INDEX(Table68[#All],MATCH(Chart_Data!B171,Table68[[#All],[Name]],0),3)</f>
        <v>#N/A</v>
      </c>
      <c r="D171" s="23" t="e">
        <f>INDEX(Table68[#All],MATCH(Chart_Data!B171,Table68[[#All],[Name]],0),4)</f>
        <v>#N/A</v>
      </c>
      <c r="E171" s="60" t="e">
        <f>INDEX(Table68[#All],MATCH(Chart_Data!B171,Table68[[#All],[Name]],0),6)+Table1[[#This Row],[Rand]]</f>
        <v>#N/A</v>
      </c>
      <c r="F171" s="58">
        <f>_xlfn.IFNA(IF(Table1[[#This Row],[2015 Growth % Blue]]="#N/A",0,Table1[[#This Row],[2015 Growth % Blue]]),0)</f>
        <v>0</v>
      </c>
      <c r="G171" s="23" t="str">
        <f>IF(OR(Table68[[#This Row],[2015 Revenue]]&lt;Chart_Data!$U$4,Table68[[#This Row],[2015 Expenses]]&gt;Chart_Data!$U$3),Table68[[#This Row],[Name]],#N/A)</f>
        <v>Haystreet</v>
      </c>
      <c r="H171" s="23">
        <f>INDEX(Table68[#All],MATCH(Chart_Data!G171,Table68[[#All],[Name]],0),3)</f>
        <v>7161498.1600000001</v>
      </c>
      <c r="I171" s="23">
        <f>INDEX(Table68[#All],MATCH(Chart_Data!G171,Table68[[#All],[Name]],0),4)</f>
        <v>6702625.9199999999</v>
      </c>
      <c r="J171" s="46">
        <f>INDEX(Table68[#All],MATCH(Chart_Data!G171,Table68[[#All],[Name]],0),6)</f>
        <v>3.92</v>
      </c>
      <c r="K171" s="59">
        <v>2.5730191962500627E-7</v>
      </c>
      <c r="M171" s="42">
        <f t="shared" si="3"/>
        <v>170</v>
      </c>
      <c r="N171" s="42">
        <f>IF(M171&gt;Chart_Data!$U$5,0,ROW(M172)-ROW($M$2))</f>
        <v>0</v>
      </c>
      <c r="O171" s="61" t="e">
        <f>IFERROR(LARGE(Table1[2015 Growth % Red],N171),#N/A)</f>
        <v>#N/A</v>
      </c>
      <c r="P171" s="55" t="e">
        <f>INDEX(Table1[[#All],[Name Blue]:[2015 Growth % Red]],MATCH(O171,Table1[[#All],[2015 Growth % Red]],0),2)</f>
        <v>#N/A</v>
      </c>
      <c r="Q171" s="55" t="e">
        <f>INDEX(Table1[[#All],[Name Blue]:[2015 Growth % Red]],MATCH(O171,Table1[[#All],[2015 Growth % Red]],0),3)</f>
        <v>#N/A</v>
      </c>
      <c r="R171" s="55" t="e">
        <f>INDEX(Table1[[#All],[Name Blue]:[2015 Growth % Blue]],MATCH(Table3[[#This Row],[Top 10 Growth % ]],Table1[[#All],[2015 Growth % Blue]],0),1)</f>
        <v>#N/A</v>
      </c>
    </row>
    <row r="172" spans="1:18" x14ac:dyDescent="0.15">
      <c r="A172" s="42">
        <v>171</v>
      </c>
      <c r="B172" s="23" t="str">
        <f>IF(AND(Table68[[#This Row],[2015 Revenue]]&gt;=Chart_Data!$U$4,Table68[[#This Row],[2015 Expenses]]&lt;=Chart_Data!$U$3),Table68[[#This Row],[Name]],#N/A)</f>
        <v>Contandax</v>
      </c>
      <c r="C172" s="23">
        <f>INDEX(Table68[#All],MATCH(Chart_Data!B172,Table68[[#All],[Name]],0),3)</f>
        <v>9068409.2100000009</v>
      </c>
      <c r="D172" s="23">
        <f>INDEX(Table68[#All],MATCH(Chart_Data!B172,Table68[[#All],[Name]],0),4)</f>
        <v>2665064.6800000002</v>
      </c>
      <c r="E172" s="60">
        <f>INDEX(Table68[#All],MATCH(Chart_Data!B172,Table68[[#All],[Name]],0),6)+Table1[[#This Row],[Rand]]</f>
        <v>3.570000960794423</v>
      </c>
      <c r="F172" s="58">
        <f>_xlfn.IFNA(IF(Table1[[#This Row],[2015 Growth % Blue]]="#N/A",0,Table1[[#This Row],[2015 Growth % Blue]]),0)</f>
        <v>3.570000960794423</v>
      </c>
      <c r="G172" s="23" t="e">
        <f>IF(OR(Table68[[#This Row],[2015 Revenue]]&lt;Chart_Data!$U$4,Table68[[#This Row],[2015 Expenses]]&gt;Chart_Data!$U$3),Table68[[#This Row],[Name]],#N/A)</f>
        <v>#N/A</v>
      </c>
      <c r="H172" s="23" t="e">
        <f>INDEX(Table68[#All],MATCH(Chart_Data!G172,Table68[[#All],[Name]],0),3)</f>
        <v>#N/A</v>
      </c>
      <c r="I172" s="23" t="e">
        <f>INDEX(Table68[#All],MATCH(Chart_Data!G172,Table68[[#All],[Name]],0),4)</f>
        <v>#N/A</v>
      </c>
      <c r="J172" s="46" t="e">
        <f>INDEX(Table68[#All],MATCH(Chart_Data!G172,Table68[[#All],[Name]],0),6)</f>
        <v>#N/A</v>
      </c>
      <c r="K172" s="59">
        <v>9.6079442306156931E-7</v>
      </c>
      <c r="M172" s="42">
        <f t="shared" si="3"/>
        <v>171</v>
      </c>
      <c r="N172" s="42">
        <f>IF(M172&gt;Chart_Data!$U$5,0,ROW(M173)-ROW($M$2))</f>
        <v>0</v>
      </c>
      <c r="O172" s="61" t="e">
        <f>IFERROR(LARGE(Table1[2015 Growth % Red],N172),#N/A)</f>
        <v>#N/A</v>
      </c>
      <c r="P172" s="55" t="e">
        <f>INDEX(Table1[[#All],[Name Blue]:[2015 Growth % Red]],MATCH(O172,Table1[[#All],[2015 Growth % Red]],0),2)</f>
        <v>#N/A</v>
      </c>
      <c r="Q172" s="55" t="e">
        <f>INDEX(Table1[[#All],[Name Blue]:[2015 Growth % Red]],MATCH(O172,Table1[[#All],[2015 Growth % Red]],0),3)</f>
        <v>#N/A</v>
      </c>
      <c r="R172" s="55" t="e">
        <f>INDEX(Table1[[#All],[Name Blue]:[2015 Growth % Blue]],MATCH(Table3[[#This Row],[Top 10 Growth % ]],Table1[[#All],[2015 Growth % Blue]],0),1)</f>
        <v>#N/A</v>
      </c>
    </row>
    <row r="173" spans="1:18" x14ac:dyDescent="0.15">
      <c r="A173" s="42">
        <v>172</v>
      </c>
      <c r="B173" s="23" t="str">
        <f>IF(AND(Table68[[#This Row],[2015 Revenue]]&gt;=Chart_Data!$U$4,Table68[[#This Row],[2015 Expenses]]&lt;=Chart_Data!$U$3),Table68[[#This Row],[Name]],#N/A)</f>
        <v>Jayquote</v>
      </c>
      <c r="C173" s="23">
        <f>INDEX(Table68[#All],MATCH(Chart_Data!B173,Table68[[#All],[Name]],0),3)</f>
        <v>9318364.4000000004</v>
      </c>
      <c r="D173" s="23">
        <f>INDEX(Table68[#All],MATCH(Chart_Data!B173,Table68[[#All],[Name]],0),4)</f>
        <v>1738822.26</v>
      </c>
      <c r="E173" s="60">
        <f>INDEX(Table68[#All],MATCH(Chart_Data!B173,Table68[[#All],[Name]],0),6)+Table1[[#This Row],[Rand]]</f>
        <v>2.3700000261315837</v>
      </c>
      <c r="F173" s="58">
        <f>_xlfn.IFNA(IF(Table1[[#This Row],[2015 Growth % Blue]]="#N/A",0,Table1[[#This Row],[2015 Growth % Blue]]),0)</f>
        <v>2.3700000261315837</v>
      </c>
      <c r="G173" s="23" t="e">
        <f>IF(OR(Table68[[#This Row],[2015 Revenue]]&lt;Chart_Data!$U$4,Table68[[#This Row],[2015 Expenses]]&gt;Chart_Data!$U$3),Table68[[#This Row],[Name]],#N/A)</f>
        <v>#N/A</v>
      </c>
      <c r="H173" s="23" t="e">
        <f>INDEX(Table68[#All],MATCH(Chart_Data!G173,Table68[[#All],[Name]],0),3)</f>
        <v>#N/A</v>
      </c>
      <c r="I173" s="23" t="e">
        <f>INDEX(Table68[#All],MATCH(Chart_Data!G173,Table68[[#All],[Name]],0),4)</f>
        <v>#N/A</v>
      </c>
      <c r="J173" s="46" t="e">
        <f>INDEX(Table68[#All],MATCH(Chart_Data!G173,Table68[[#All],[Name]],0),6)</f>
        <v>#N/A</v>
      </c>
      <c r="K173" s="59">
        <v>2.6131583506999622E-8</v>
      </c>
      <c r="M173" s="42">
        <f t="shared" si="3"/>
        <v>172</v>
      </c>
      <c r="N173" s="42">
        <f>IF(M173&gt;Chart_Data!$U$5,0,ROW(M174)-ROW($M$2))</f>
        <v>0</v>
      </c>
      <c r="O173" s="61" t="e">
        <f>IFERROR(LARGE(Table1[2015 Growth % Red],N173),#N/A)</f>
        <v>#N/A</v>
      </c>
      <c r="P173" s="55" t="e">
        <f>INDEX(Table1[[#All],[Name Blue]:[2015 Growth % Red]],MATCH(O173,Table1[[#All],[2015 Growth % Red]],0),2)</f>
        <v>#N/A</v>
      </c>
      <c r="Q173" s="55" t="e">
        <f>INDEX(Table1[[#All],[Name Blue]:[2015 Growth % Red]],MATCH(O173,Table1[[#All],[2015 Growth % Red]],0),3)</f>
        <v>#N/A</v>
      </c>
      <c r="R173" s="55" t="e">
        <f>INDEX(Table1[[#All],[Name Blue]:[2015 Growth % Blue]],MATCH(Table3[[#This Row],[Top 10 Growth % ]],Table1[[#All],[2015 Growth % Blue]],0),1)</f>
        <v>#N/A</v>
      </c>
    </row>
    <row r="174" spans="1:18" x14ac:dyDescent="0.15">
      <c r="A174" s="42">
        <v>173</v>
      </c>
      <c r="B174" s="23" t="str">
        <f>IF(AND(Table68[[#This Row],[2015 Revenue]]&gt;=Chart_Data!$U$4,Table68[[#This Row],[2015 Expenses]]&lt;=Chart_Data!$U$3),Table68[[#This Row],[Name]],#N/A)</f>
        <v>Insaoplex</v>
      </c>
      <c r="C174" s="23">
        <f>INDEX(Table68[#All],MATCH(Chart_Data!B174,Table68[[#All],[Name]],0),3)</f>
        <v>10992478.48</v>
      </c>
      <c r="D174" s="23">
        <f>INDEX(Table68[#All],MATCH(Chart_Data!B174,Table68[[#All],[Name]],0),4)</f>
        <v>3355302.74</v>
      </c>
      <c r="E174" s="60">
        <f>INDEX(Table68[#All],MATCH(Chart_Data!B174,Table68[[#All],[Name]],0),6)+Table1[[#This Row],[Rand]]</f>
        <v>4.7700008456251517</v>
      </c>
      <c r="F174" s="58">
        <f>_xlfn.IFNA(IF(Table1[[#This Row],[2015 Growth % Blue]]="#N/A",0,Table1[[#This Row],[2015 Growth % Blue]]),0)</f>
        <v>4.7700008456251517</v>
      </c>
      <c r="G174" s="23" t="e">
        <f>IF(OR(Table68[[#This Row],[2015 Revenue]]&lt;Chart_Data!$U$4,Table68[[#This Row],[2015 Expenses]]&gt;Chart_Data!$U$3),Table68[[#This Row],[Name]],#N/A)</f>
        <v>#N/A</v>
      </c>
      <c r="H174" s="23" t="e">
        <f>INDEX(Table68[#All],MATCH(Chart_Data!G174,Table68[[#All],[Name]],0),3)</f>
        <v>#N/A</v>
      </c>
      <c r="I174" s="23" t="e">
        <f>INDEX(Table68[#All],MATCH(Chart_Data!G174,Table68[[#All],[Name]],0),4)</f>
        <v>#N/A</v>
      </c>
      <c r="J174" s="46" t="e">
        <f>INDEX(Table68[#All],MATCH(Chart_Data!G174,Table68[[#All],[Name]],0),6)</f>
        <v>#N/A</v>
      </c>
      <c r="K174" s="59">
        <v>8.4562515194063323E-7</v>
      </c>
      <c r="M174" s="42">
        <f t="shared" si="3"/>
        <v>173</v>
      </c>
      <c r="N174" s="42">
        <f>IF(M174&gt;Chart_Data!$U$5,0,ROW(M175)-ROW($M$2))</f>
        <v>0</v>
      </c>
      <c r="O174" s="61" t="e">
        <f>IFERROR(LARGE(Table1[2015 Growth % Red],N174),#N/A)</f>
        <v>#N/A</v>
      </c>
      <c r="P174" s="55" t="e">
        <f>INDEX(Table1[[#All],[Name Blue]:[2015 Growth % Red]],MATCH(O174,Table1[[#All],[2015 Growth % Red]],0),2)</f>
        <v>#N/A</v>
      </c>
      <c r="Q174" s="55" t="e">
        <f>INDEX(Table1[[#All],[Name Blue]:[2015 Growth % Red]],MATCH(O174,Table1[[#All],[2015 Growth % Red]],0),3)</f>
        <v>#N/A</v>
      </c>
      <c r="R174" s="55" t="e">
        <f>INDEX(Table1[[#All],[Name Blue]:[2015 Growth % Blue]],MATCH(Table3[[#This Row],[Top 10 Growth % ]],Table1[[#All],[2015 Growth % Blue]],0),1)</f>
        <v>#N/A</v>
      </c>
    </row>
    <row r="175" spans="1:18" x14ac:dyDescent="0.15">
      <c r="A175" s="42">
        <v>174</v>
      </c>
      <c r="B175" s="23" t="str">
        <f>IF(AND(Table68[[#This Row],[2015 Revenue]]&gt;=Chart_Data!$U$4,Table68[[#This Row],[2015 Expenses]]&lt;=Chart_Data!$U$3),Table68[[#This Row],[Name]],#N/A)</f>
        <v>Vivaex</v>
      </c>
      <c r="C175" s="23">
        <f>INDEX(Table68[#All],MATCH(Chart_Data!B175,Table68[[#All],[Name]],0),3)</f>
        <v>9398946.7100000009</v>
      </c>
      <c r="D175" s="23">
        <f>INDEX(Table68[#All],MATCH(Chart_Data!B175,Table68[[#All],[Name]],0),4)</f>
        <v>447105.03</v>
      </c>
      <c r="E175" s="60">
        <f>INDEX(Table68[#All],MATCH(Chart_Data!B175,Table68[[#All],[Name]],0),6)+Table1[[#This Row],[Rand]]</f>
        <v>2.6900000879908617</v>
      </c>
      <c r="F175" s="58">
        <f>_xlfn.IFNA(IF(Table1[[#This Row],[2015 Growth % Blue]]="#N/A",0,Table1[[#This Row],[2015 Growth % Blue]]),0)</f>
        <v>2.6900000879908617</v>
      </c>
      <c r="G175" s="23" t="e">
        <f>IF(OR(Table68[[#This Row],[2015 Revenue]]&lt;Chart_Data!$U$4,Table68[[#This Row],[2015 Expenses]]&gt;Chart_Data!$U$3),Table68[[#This Row],[Name]],#N/A)</f>
        <v>#N/A</v>
      </c>
      <c r="H175" s="23" t="e">
        <f>INDEX(Table68[#All],MATCH(Chart_Data!G175,Table68[[#All],[Name]],0),3)</f>
        <v>#N/A</v>
      </c>
      <c r="I175" s="23" t="e">
        <f>INDEX(Table68[#All],MATCH(Chart_Data!G175,Table68[[#All],[Name]],0),4)</f>
        <v>#N/A</v>
      </c>
      <c r="J175" s="46" t="e">
        <f>INDEX(Table68[#All],MATCH(Chart_Data!G175,Table68[[#All],[Name]],0),6)</f>
        <v>#N/A</v>
      </c>
      <c r="K175" s="59">
        <v>8.7990861741577328E-8</v>
      </c>
      <c r="M175" s="42">
        <f t="shared" si="3"/>
        <v>174</v>
      </c>
      <c r="N175" s="42">
        <f>IF(M175&gt;Chart_Data!$U$5,0,ROW(M176)-ROW($M$2))</f>
        <v>0</v>
      </c>
      <c r="O175" s="61" t="e">
        <f>IFERROR(LARGE(Table1[2015 Growth % Red],N175),#N/A)</f>
        <v>#N/A</v>
      </c>
      <c r="P175" s="55" t="e">
        <f>INDEX(Table1[[#All],[Name Blue]:[2015 Growth % Red]],MATCH(O175,Table1[[#All],[2015 Growth % Red]],0),2)</f>
        <v>#N/A</v>
      </c>
      <c r="Q175" s="55" t="e">
        <f>INDEX(Table1[[#All],[Name Blue]:[2015 Growth % Red]],MATCH(O175,Table1[[#All],[2015 Growth % Red]],0),3)</f>
        <v>#N/A</v>
      </c>
      <c r="R175" s="55" t="e">
        <f>INDEX(Table1[[#All],[Name Blue]:[2015 Growth % Blue]],MATCH(Table3[[#This Row],[Top 10 Growth % ]],Table1[[#All],[2015 Growth % Blue]],0),1)</f>
        <v>#N/A</v>
      </c>
    </row>
    <row r="176" spans="1:18" x14ac:dyDescent="0.15">
      <c r="A176" s="42">
        <v>175</v>
      </c>
      <c r="B176" s="23" t="str">
        <f>IF(AND(Table68[[#This Row],[2015 Revenue]]&gt;=Chart_Data!$U$4,Table68[[#This Row],[2015 Expenses]]&lt;=Chart_Data!$U$3),Table68[[#This Row],[Name]],#N/A)</f>
        <v>Vivadom</v>
      </c>
      <c r="C176" s="23">
        <f>INDEX(Table68[#All],MATCH(Chart_Data!B176,Table68[[#All],[Name]],0),3)</f>
        <v>6190811.6200000001</v>
      </c>
      <c r="D176" s="23">
        <f>INDEX(Table68[#All],MATCH(Chart_Data!B176,Table68[[#All],[Name]],0),4)</f>
        <v>3656514.11</v>
      </c>
      <c r="E176" s="60">
        <f>INDEX(Table68[#All],MATCH(Chart_Data!B176,Table68[[#All],[Name]],0),6)+Table1[[#This Row],[Rand]]</f>
        <v>2.5000007847633952</v>
      </c>
      <c r="F176" s="58">
        <f>_xlfn.IFNA(IF(Table1[[#This Row],[2015 Growth % Blue]]="#N/A",0,Table1[[#This Row],[2015 Growth % Blue]]),0)</f>
        <v>2.5000007847633952</v>
      </c>
      <c r="G176" s="23" t="e">
        <f>IF(OR(Table68[[#This Row],[2015 Revenue]]&lt;Chart_Data!$U$4,Table68[[#This Row],[2015 Expenses]]&gt;Chart_Data!$U$3),Table68[[#This Row],[Name]],#N/A)</f>
        <v>#N/A</v>
      </c>
      <c r="H176" s="23" t="e">
        <f>INDEX(Table68[#All],MATCH(Chart_Data!G176,Table68[[#All],[Name]],0),3)</f>
        <v>#N/A</v>
      </c>
      <c r="I176" s="23" t="e">
        <f>INDEX(Table68[#All],MATCH(Chart_Data!G176,Table68[[#All],[Name]],0),4)</f>
        <v>#N/A</v>
      </c>
      <c r="J176" s="46" t="e">
        <f>INDEX(Table68[#All],MATCH(Chart_Data!G176,Table68[[#All],[Name]],0),6)</f>
        <v>#N/A</v>
      </c>
      <c r="K176" s="59">
        <v>7.847633951478861E-7</v>
      </c>
      <c r="M176" s="42">
        <f t="shared" si="3"/>
        <v>175</v>
      </c>
      <c r="N176" s="42">
        <f>IF(M176&gt;Chart_Data!$U$5,0,ROW(M177)-ROW($M$2))</f>
        <v>0</v>
      </c>
      <c r="O176" s="61" t="e">
        <f>IFERROR(LARGE(Table1[2015 Growth % Red],N176),#N/A)</f>
        <v>#N/A</v>
      </c>
      <c r="P176" s="55" t="e">
        <f>INDEX(Table1[[#All],[Name Blue]:[2015 Growth % Red]],MATCH(O176,Table1[[#All],[2015 Growth % Red]],0),2)</f>
        <v>#N/A</v>
      </c>
      <c r="Q176" s="55" t="e">
        <f>INDEX(Table1[[#All],[Name Blue]:[2015 Growth % Red]],MATCH(O176,Table1[[#All],[2015 Growth % Red]],0),3)</f>
        <v>#N/A</v>
      </c>
      <c r="R176" s="55" t="e">
        <f>INDEX(Table1[[#All],[Name Blue]:[2015 Growth % Blue]],MATCH(Table3[[#This Row],[Top 10 Growth % ]],Table1[[#All],[2015 Growth % Blue]],0),1)</f>
        <v>#N/A</v>
      </c>
    </row>
    <row r="177" spans="1:18" x14ac:dyDescent="0.15">
      <c r="A177" s="42">
        <v>176</v>
      </c>
      <c r="B177" s="23" t="str">
        <f>IF(AND(Table68[[#This Row],[2015 Revenue]]&gt;=Chart_Data!$U$4,Table68[[#This Row],[2015 Expenses]]&lt;=Chart_Data!$U$3),Table68[[#This Row],[Name]],#N/A)</f>
        <v>Gravefan</v>
      </c>
      <c r="C177" s="23">
        <f>INDEX(Table68[#All],MATCH(Chart_Data!B177,Table68[[#All],[Name]],0),3)</f>
        <v>10932711.9</v>
      </c>
      <c r="D177" s="23">
        <f>INDEX(Table68[#All],MATCH(Chart_Data!B177,Table68[[#All],[Name]],0),4)</f>
        <v>2591819.7200000002</v>
      </c>
      <c r="E177" s="60">
        <f>INDEX(Table68[#All],MATCH(Chart_Data!B177,Table68[[#All],[Name]],0),6)+Table1[[#This Row],[Rand]]</f>
        <v>4.3300005578923821</v>
      </c>
      <c r="F177" s="58">
        <f>_xlfn.IFNA(IF(Table1[[#This Row],[2015 Growth % Blue]]="#N/A",0,Table1[[#This Row],[2015 Growth % Blue]]),0)</f>
        <v>4.3300005578923821</v>
      </c>
      <c r="G177" s="23" t="e">
        <f>IF(OR(Table68[[#This Row],[2015 Revenue]]&lt;Chart_Data!$U$4,Table68[[#This Row],[2015 Expenses]]&gt;Chart_Data!$U$3),Table68[[#This Row],[Name]],#N/A)</f>
        <v>#N/A</v>
      </c>
      <c r="H177" s="23" t="e">
        <f>INDEX(Table68[#All],MATCH(Chart_Data!G177,Table68[[#All],[Name]],0),3)</f>
        <v>#N/A</v>
      </c>
      <c r="I177" s="23" t="e">
        <f>INDEX(Table68[#All],MATCH(Chart_Data!G177,Table68[[#All],[Name]],0),4)</f>
        <v>#N/A</v>
      </c>
      <c r="J177" s="46" t="e">
        <f>INDEX(Table68[#All],MATCH(Chart_Data!G177,Table68[[#All],[Name]],0),6)</f>
        <v>#N/A</v>
      </c>
      <c r="K177" s="59">
        <v>5.5789238213446689E-7</v>
      </c>
      <c r="M177" s="42">
        <f t="shared" si="3"/>
        <v>176</v>
      </c>
      <c r="N177" s="42">
        <f>IF(M177&gt;Chart_Data!$U$5,0,ROW(M178)-ROW($M$2))</f>
        <v>0</v>
      </c>
      <c r="O177" s="61" t="e">
        <f>IFERROR(LARGE(Table1[2015 Growth % Red],N177),#N/A)</f>
        <v>#N/A</v>
      </c>
      <c r="P177" s="55" t="e">
        <f>INDEX(Table1[[#All],[Name Blue]:[2015 Growth % Red]],MATCH(O177,Table1[[#All],[2015 Growth % Red]],0),2)</f>
        <v>#N/A</v>
      </c>
      <c r="Q177" s="55" t="e">
        <f>INDEX(Table1[[#All],[Name Blue]:[2015 Growth % Red]],MATCH(O177,Table1[[#All],[2015 Growth % Red]],0),3)</f>
        <v>#N/A</v>
      </c>
      <c r="R177" s="55" t="e">
        <f>INDEX(Table1[[#All],[Name Blue]:[2015 Growth % Blue]],MATCH(Table3[[#This Row],[Top 10 Growth % ]],Table1[[#All],[2015 Growth % Blue]],0),1)</f>
        <v>#N/A</v>
      </c>
    </row>
    <row r="178" spans="1:18" x14ac:dyDescent="0.15">
      <c r="A178" s="42">
        <v>177</v>
      </c>
      <c r="B178" s="23" t="e">
        <f>IF(AND(Table68[[#This Row],[2015 Revenue]]&gt;=Chart_Data!$U$4,Table68[[#This Row],[2015 Expenses]]&lt;=Chart_Data!$U$3),Table68[[#This Row],[Name]],#N/A)</f>
        <v>#N/A</v>
      </c>
      <c r="C178" s="23" t="e">
        <f>INDEX(Table68[#All],MATCH(Chart_Data!B178,Table68[[#All],[Name]],0),3)</f>
        <v>#N/A</v>
      </c>
      <c r="D178" s="23" t="e">
        <f>INDEX(Table68[#All],MATCH(Chart_Data!B178,Table68[[#All],[Name]],0),4)</f>
        <v>#N/A</v>
      </c>
      <c r="E178" s="60" t="e">
        <f>INDEX(Table68[#All],MATCH(Chart_Data!B178,Table68[[#All],[Name]],0),6)+Table1[[#This Row],[Rand]]</f>
        <v>#N/A</v>
      </c>
      <c r="F178" s="58">
        <f>_xlfn.IFNA(IF(Table1[[#This Row],[2015 Growth % Blue]]="#N/A",0,Table1[[#This Row],[2015 Growth % Blue]]),0)</f>
        <v>0</v>
      </c>
      <c r="G178" s="23" t="str">
        <f>IF(OR(Table68[[#This Row],[2015 Revenue]]&lt;Chart_Data!$U$4,Table68[[#This Row],[2015 Expenses]]&gt;Chart_Data!$U$3),Table68[[#This Row],[Name]],#N/A)</f>
        <v>Gravecon</v>
      </c>
      <c r="H178" s="23">
        <f>INDEX(Table68[#All],MATCH(Chart_Data!G178,Table68[[#All],[Name]],0),3)</f>
        <v>9477347.0999999996</v>
      </c>
      <c r="I178" s="23">
        <f>INDEX(Table68[#All],MATCH(Chart_Data!G178,Table68[[#All],[Name]],0),4)</f>
        <v>6237986.96</v>
      </c>
      <c r="J178" s="46">
        <f>INDEX(Table68[#All],MATCH(Chart_Data!G178,Table68[[#All],[Name]],0),6)</f>
        <v>4.78</v>
      </c>
      <c r="K178" s="59">
        <v>5.8838191331419616E-7</v>
      </c>
      <c r="M178" s="42">
        <f t="shared" si="3"/>
        <v>177</v>
      </c>
      <c r="N178" s="42">
        <f>IF(M178&gt;Chart_Data!$U$5,0,ROW(M179)-ROW($M$2))</f>
        <v>0</v>
      </c>
      <c r="O178" s="61" t="e">
        <f>IFERROR(LARGE(Table1[2015 Growth % Red],N178),#N/A)</f>
        <v>#N/A</v>
      </c>
      <c r="P178" s="55" t="e">
        <f>INDEX(Table1[[#All],[Name Blue]:[2015 Growth % Red]],MATCH(O178,Table1[[#All],[2015 Growth % Red]],0),2)</f>
        <v>#N/A</v>
      </c>
      <c r="Q178" s="55" t="e">
        <f>INDEX(Table1[[#All],[Name Blue]:[2015 Growth % Red]],MATCH(O178,Table1[[#All],[2015 Growth % Red]],0),3)</f>
        <v>#N/A</v>
      </c>
      <c r="R178" s="55" t="e">
        <f>INDEX(Table1[[#All],[Name Blue]:[2015 Growth % Blue]],MATCH(Table3[[#This Row],[Top 10 Growth % ]],Table1[[#All],[2015 Growth % Blue]],0),1)</f>
        <v>#N/A</v>
      </c>
    </row>
    <row r="179" spans="1:18" x14ac:dyDescent="0.15">
      <c r="A179" s="42">
        <v>178</v>
      </c>
      <c r="B179" s="23" t="str">
        <f>IF(AND(Table68[[#This Row],[2015 Revenue]]&gt;=Chart_Data!$U$4,Table68[[#This Row],[2015 Expenses]]&lt;=Chart_Data!$U$3),Table68[[#This Row],[Name]],#N/A)</f>
        <v>Groovecorporation</v>
      </c>
      <c r="C179" s="23">
        <f>INDEX(Table68[#All],MATCH(Chart_Data!B179,Table68[[#All],[Name]],0),3)</f>
        <v>6812340.3700000001</v>
      </c>
      <c r="D179" s="23">
        <f>INDEX(Table68[#All],MATCH(Chart_Data!B179,Table68[[#All],[Name]],0),4)</f>
        <v>1268067.04</v>
      </c>
      <c r="E179" s="60">
        <f>INDEX(Table68[#All],MATCH(Chart_Data!B179,Table68[[#All],[Name]],0),6)+Table1[[#This Row],[Rand]]</f>
        <v>4.7100001574965198</v>
      </c>
      <c r="F179" s="58">
        <f>_xlfn.IFNA(IF(Table1[[#This Row],[2015 Growth % Blue]]="#N/A",0,Table1[[#This Row],[2015 Growth % Blue]]),0)</f>
        <v>4.7100001574965198</v>
      </c>
      <c r="G179" s="23" t="e">
        <f>IF(OR(Table68[[#This Row],[2015 Revenue]]&lt;Chart_Data!$U$4,Table68[[#This Row],[2015 Expenses]]&gt;Chart_Data!$U$3),Table68[[#This Row],[Name]],#N/A)</f>
        <v>#N/A</v>
      </c>
      <c r="H179" s="23" t="e">
        <f>INDEX(Table68[#All],MATCH(Chart_Data!G179,Table68[[#All],[Name]],0),3)</f>
        <v>#N/A</v>
      </c>
      <c r="I179" s="23" t="e">
        <f>INDEX(Table68[#All],MATCH(Chart_Data!G179,Table68[[#All],[Name]],0),4)</f>
        <v>#N/A</v>
      </c>
      <c r="J179" s="46" t="e">
        <f>INDEX(Table68[#All],MATCH(Chart_Data!G179,Table68[[#All],[Name]],0),6)</f>
        <v>#N/A</v>
      </c>
      <c r="K179" s="59">
        <v>1.5749651939503539E-7</v>
      </c>
      <c r="M179" s="42">
        <f t="shared" si="3"/>
        <v>178</v>
      </c>
      <c r="N179" s="42">
        <f>IF(M179&gt;Chart_Data!$U$5,0,ROW(M180)-ROW($M$2))</f>
        <v>0</v>
      </c>
      <c r="O179" s="61" t="e">
        <f>IFERROR(LARGE(Table1[2015 Growth % Red],N179),#N/A)</f>
        <v>#N/A</v>
      </c>
      <c r="P179" s="55" t="e">
        <f>INDEX(Table1[[#All],[Name Blue]:[2015 Growth % Red]],MATCH(O179,Table1[[#All],[2015 Growth % Red]],0),2)</f>
        <v>#N/A</v>
      </c>
      <c r="Q179" s="55" t="e">
        <f>INDEX(Table1[[#All],[Name Blue]:[2015 Growth % Red]],MATCH(O179,Table1[[#All],[2015 Growth % Red]],0),3)</f>
        <v>#N/A</v>
      </c>
      <c r="R179" s="55" t="e">
        <f>INDEX(Table1[[#All],[Name Blue]:[2015 Growth % Blue]],MATCH(Table3[[#This Row],[Top 10 Growth % ]],Table1[[#All],[2015 Growth % Blue]],0),1)</f>
        <v>#N/A</v>
      </c>
    </row>
    <row r="180" spans="1:18" x14ac:dyDescent="0.15">
      <c r="A180" s="42">
        <v>179</v>
      </c>
      <c r="B180" s="23" t="e">
        <f>IF(AND(Table68[[#This Row],[2015 Revenue]]&gt;=Chart_Data!$U$4,Table68[[#This Row],[2015 Expenses]]&lt;=Chart_Data!$U$3),Table68[[#This Row],[Name]],#N/A)</f>
        <v>#N/A</v>
      </c>
      <c r="C180" s="23" t="e">
        <f>INDEX(Table68[#All],MATCH(Chart_Data!B180,Table68[[#All],[Name]],0),3)</f>
        <v>#N/A</v>
      </c>
      <c r="D180" s="23" t="e">
        <f>INDEX(Table68[#All],MATCH(Chart_Data!B180,Table68[[#All],[Name]],0),4)</f>
        <v>#N/A</v>
      </c>
      <c r="E180" s="60" t="e">
        <f>INDEX(Table68[#All],MATCH(Chart_Data!B180,Table68[[#All],[Name]],0),6)+Table1[[#This Row],[Rand]]</f>
        <v>#N/A</v>
      </c>
      <c r="F180" s="58">
        <f>_xlfn.IFNA(IF(Table1[[#This Row],[2015 Growth % Blue]]="#N/A",0,Table1[[#This Row],[2015 Growth % Blue]]),0)</f>
        <v>0</v>
      </c>
      <c r="G180" s="23" t="str">
        <f>IF(OR(Table68[[#This Row],[2015 Revenue]]&lt;Chart_Data!$U$4,Table68[[#This Row],[2015 Expenses]]&gt;Chart_Data!$U$3),Table68[[#This Row],[Name]],#N/A)</f>
        <v>Hatvollex</v>
      </c>
      <c r="H180" s="23">
        <f>INDEX(Table68[#All],MATCH(Chart_Data!G180,Table68[[#All],[Name]],0),3)</f>
        <v>7410580.8799999999</v>
      </c>
      <c r="I180" s="23">
        <f>INDEX(Table68[#All],MATCH(Chart_Data!G180,Table68[[#All],[Name]],0),4)</f>
        <v>5898202.4900000002</v>
      </c>
      <c r="J180" s="46">
        <f>INDEX(Table68[#All],MATCH(Chart_Data!G180,Table68[[#All],[Name]],0),6)</f>
        <v>4.25</v>
      </c>
      <c r="K180" s="59">
        <v>7.2675103795929787E-7</v>
      </c>
      <c r="M180" s="42">
        <f t="shared" si="3"/>
        <v>179</v>
      </c>
      <c r="N180" s="42">
        <f>IF(M180&gt;Chart_Data!$U$5,0,ROW(M181)-ROW($M$2))</f>
        <v>0</v>
      </c>
      <c r="O180" s="61" t="e">
        <f>IFERROR(LARGE(Table1[2015 Growth % Red],N180),#N/A)</f>
        <v>#N/A</v>
      </c>
      <c r="P180" s="55" t="e">
        <f>INDEX(Table1[[#All],[Name Blue]:[2015 Growth % Red]],MATCH(O180,Table1[[#All],[2015 Growth % Red]],0),2)</f>
        <v>#N/A</v>
      </c>
      <c r="Q180" s="55" t="e">
        <f>INDEX(Table1[[#All],[Name Blue]:[2015 Growth % Red]],MATCH(O180,Table1[[#All],[2015 Growth % Red]],0),3)</f>
        <v>#N/A</v>
      </c>
      <c r="R180" s="55" t="e">
        <f>INDEX(Table1[[#All],[Name Blue]:[2015 Growth % Blue]],MATCH(Table3[[#This Row],[Top 10 Growth % ]],Table1[[#All],[2015 Growth % Blue]],0),1)</f>
        <v>#N/A</v>
      </c>
    </row>
    <row r="181" spans="1:18" x14ac:dyDescent="0.15">
      <c r="A181" s="42">
        <v>180</v>
      </c>
      <c r="B181" s="23" t="e">
        <f>IF(AND(Table68[[#This Row],[2015 Revenue]]&gt;=Chart_Data!$U$4,Table68[[#This Row],[2015 Expenses]]&lt;=Chart_Data!$U$3),Table68[[#This Row],[Name]],#N/A)</f>
        <v>#N/A</v>
      </c>
      <c r="C181" s="23" t="e">
        <f>INDEX(Table68[#All],MATCH(Chart_Data!B181,Table68[[#All],[Name]],0),3)</f>
        <v>#N/A</v>
      </c>
      <c r="D181" s="23" t="e">
        <f>INDEX(Table68[#All],MATCH(Chart_Data!B181,Table68[[#All],[Name]],0),4)</f>
        <v>#N/A</v>
      </c>
      <c r="E181" s="60" t="e">
        <f>INDEX(Table68[#All],MATCH(Chart_Data!B181,Table68[[#All],[Name]],0),6)+Table1[[#This Row],[Rand]]</f>
        <v>#N/A</v>
      </c>
      <c r="F181" s="58">
        <f>_xlfn.IFNA(IF(Table1[[#This Row],[2015 Growth % Blue]]="#N/A",0,Table1[[#This Row],[2015 Growth % Blue]]),0)</f>
        <v>0</v>
      </c>
      <c r="G181" s="23" t="str">
        <f>IF(OR(Table68[[#This Row],[2015 Revenue]]&lt;Chart_Data!$U$4,Table68[[#This Row],[2015 Expenses]]&gt;Chart_Data!$U$3),Table68[[#This Row],[Name]],#N/A)</f>
        <v>Lamlex</v>
      </c>
      <c r="H181" s="23">
        <f>INDEX(Table68[#All],MATCH(Chart_Data!G181,Table68[[#All],[Name]],0),3)</f>
        <v>6110188.5899999999</v>
      </c>
      <c r="I181" s="23">
        <f>INDEX(Table68[#All],MATCH(Chart_Data!G181,Table68[[#All],[Name]],0),4)</f>
        <v>4669174.66</v>
      </c>
      <c r="J181" s="46">
        <f>INDEX(Table68[#All],MATCH(Chart_Data!G181,Table68[[#All],[Name]],0),6)</f>
        <v>3.5</v>
      </c>
      <c r="K181" s="59">
        <v>8.9335311870235246E-8</v>
      </c>
      <c r="M181" s="42">
        <f t="shared" si="3"/>
        <v>180</v>
      </c>
      <c r="N181" s="42">
        <f>IF(M181&gt;Chart_Data!$U$5,0,ROW(M182)-ROW($M$2))</f>
        <v>0</v>
      </c>
      <c r="O181" s="61" t="e">
        <f>IFERROR(LARGE(Table1[2015 Growth % Red],N181),#N/A)</f>
        <v>#N/A</v>
      </c>
      <c r="P181" s="55" t="e">
        <f>INDEX(Table1[[#All],[Name Blue]:[2015 Growth % Red]],MATCH(O181,Table1[[#All],[2015 Growth % Red]],0),2)</f>
        <v>#N/A</v>
      </c>
      <c r="Q181" s="55" t="e">
        <f>INDEX(Table1[[#All],[Name Blue]:[2015 Growth % Red]],MATCH(O181,Table1[[#All],[2015 Growth % Red]],0),3)</f>
        <v>#N/A</v>
      </c>
      <c r="R181" s="55" t="e">
        <f>INDEX(Table1[[#All],[Name Blue]:[2015 Growth % Blue]],MATCH(Table3[[#This Row],[Top 10 Growth % ]],Table1[[#All],[2015 Growth % Blue]],0),1)</f>
        <v>#N/A</v>
      </c>
    </row>
    <row r="182" spans="1:18" x14ac:dyDescent="0.15">
      <c r="A182" s="42">
        <v>181</v>
      </c>
      <c r="B182" s="23" t="str">
        <f>IF(AND(Table68[[#This Row],[2015 Revenue]]&gt;=Chart_Data!$U$4,Table68[[#This Row],[2015 Expenses]]&lt;=Chart_Data!$U$3),Table68[[#This Row],[Name]],#N/A)</f>
        <v>Kanware</v>
      </c>
      <c r="C182" s="23">
        <f>INDEX(Table68[#All],MATCH(Chart_Data!B182,Table68[[#All],[Name]],0),3)</f>
        <v>7402217.4800000004</v>
      </c>
      <c r="D182" s="23">
        <f>INDEX(Table68[#All],MATCH(Chart_Data!B182,Table68[[#All],[Name]],0),4)</f>
        <v>2519702.08</v>
      </c>
      <c r="E182" s="60">
        <f>INDEX(Table68[#All],MATCH(Chart_Data!B182,Table68[[#All],[Name]],0),6)+Table1[[#This Row],[Rand]]</f>
        <v>3.590000168760743</v>
      </c>
      <c r="F182" s="58">
        <f>_xlfn.IFNA(IF(Table1[[#This Row],[2015 Growth % Blue]]="#N/A",0,Table1[[#This Row],[2015 Growth % Blue]]),0)</f>
        <v>3.590000168760743</v>
      </c>
      <c r="G182" s="23" t="e">
        <f>IF(OR(Table68[[#This Row],[2015 Revenue]]&lt;Chart_Data!$U$4,Table68[[#This Row],[2015 Expenses]]&gt;Chart_Data!$U$3),Table68[[#This Row],[Name]],#N/A)</f>
        <v>#N/A</v>
      </c>
      <c r="H182" s="23" t="e">
        <f>INDEX(Table68[#All],MATCH(Chart_Data!G182,Table68[[#All],[Name]],0),3)</f>
        <v>#N/A</v>
      </c>
      <c r="I182" s="23" t="e">
        <f>INDEX(Table68[#All],MATCH(Chart_Data!G182,Table68[[#All],[Name]],0),4)</f>
        <v>#N/A</v>
      </c>
      <c r="J182" s="46" t="e">
        <f>INDEX(Table68[#All],MATCH(Chart_Data!G182,Table68[[#All],[Name]],0),6)</f>
        <v>#N/A</v>
      </c>
      <c r="K182" s="59">
        <v>1.6876074304658751E-7</v>
      </c>
      <c r="M182" s="42">
        <f t="shared" si="3"/>
        <v>181</v>
      </c>
      <c r="N182" s="42">
        <f>IF(M182&gt;Chart_Data!$U$5,0,ROW(M183)-ROW($M$2))</f>
        <v>0</v>
      </c>
      <c r="O182" s="61" t="e">
        <f>IFERROR(LARGE(Table1[2015 Growth % Red],N182),#N/A)</f>
        <v>#N/A</v>
      </c>
      <c r="P182" s="55" t="e">
        <f>INDEX(Table1[[#All],[Name Blue]:[2015 Growth % Red]],MATCH(O182,Table1[[#All],[2015 Growth % Red]],0),2)</f>
        <v>#N/A</v>
      </c>
      <c r="Q182" s="55" t="e">
        <f>INDEX(Table1[[#All],[Name Blue]:[2015 Growth % Red]],MATCH(O182,Table1[[#All],[2015 Growth % Red]],0),3)</f>
        <v>#N/A</v>
      </c>
      <c r="R182" s="55" t="e">
        <f>INDEX(Table1[[#All],[Name Blue]:[2015 Growth % Blue]],MATCH(Table3[[#This Row],[Top 10 Growth % ]],Table1[[#All],[2015 Growth % Blue]],0),1)</f>
        <v>#N/A</v>
      </c>
    </row>
    <row r="183" spans="1:18" x14ac:dyDescent="0.15">
      <c r="A183" s="42">
        <v>182</v>
      </c>
      <c r="B183" s="23" t="str">
        <f>IF(AND(Table68[[#This Row],[2015 Revenue]]&gt;=Chart_Data!$U$4,Table68[[#This Row],[2015 Expenses]]&lt;=Chart_Data!$U$3),Table68[[#This Row],[Name]],#N/A)</f>
        <v>Rankfind</v>
      </c>
      <c r="C183" s="23">
        <f>INDEX(Table68[#All],MATCH(Chart_Data!B183,Table68[[#All],[Name]],0),3)</f>
        <v>11210769.07</v>
      </c>
      <c r="D183" s="23">
        <f>INDEX(Table68[#All],MATCH(Chart_Data!B183,Table68[[#All],[Name]],0),4)</f>
        <v>1837223.32</v>
      </c>
      <c r="E183" s="60">
        <f>INDEX(Table68[#All],MATCH(Chart_Data!B183,Table68[[#All],[Name]],0),6)+Table1[[#This Row],[Rand]]</f>
        <v>7.8400000761897477</v>
      </c>
      <c r="F183" s="58">
        <f>_xlfn.IFNA(IF(Table1[[#This Row],[2015 Growth % Blue]]="#N/A",0,Table1[[#This Row],[2015 Growth % Blue]]),0)</f>
        <v>7.8400000761897477</v>
      </c>
      <c r="G183" s="23" t="e">
        <f>IF(OR(Table68[[#This Row],[2015 Revenue]]&lt;Chart_Data!$U$4,Table68[[#This Row],[2015 Expenses]]&gt;Chart_Data!$U$3),Table68[[#This Row],[Name]],#N/A)</f>
        <v>#N/A</v>
      </c>
      <c r="H183" s="23" t="e">
        <f>INDEX(Table68[#All],MATCH(Chart_Data!G183,Table68[[#All],[Name]],0),3)</f>
        <v>#N/A</v>
      </c>
      <c r="I183" s="23" t="e">
        <f>INDEX(Table68[#All],MATCH(Chart_Data!G183,Table68[[#All],[Name]],0),4)</f>
        <v>#N/A</v>
      </c>
      <c r="J183" s="46" t="e">
        <f>INDEX(Table68[#All],MATCH(Chart_Data!G183,Table68[[#All],[Name]],0),6)</f>
        <v>#N/A</v>
      </c>
      <c r="K183" s="59">
        <v>7.6189747871801334E-8</v>
      </c>
      <c r="M183" s="42">
        <f t="shared" si="3"/>
        <v>182</v>
      </c>
      <c r="N183" s="42">
        <f>IF(M183&gt;Chart_Data!$U$5,0,ROW(M184)-ROW($M$2))</f>
        <v>0</v>
      </c>
      <c r="O183" s="61" t="e">
        <f>IFERROR(LARGE(Table1[2015 Growth % Red],N183),#N/A)</f>
        <v>#N/A</v>
      </c>
      <c r="P183" s="55" t="e">
        <f>INDEX(Table1[[#All],[Name Blue]:[2015 Growth % Red]],MATCH(O183,Table1[[#All],[2015 Growth % Red]],0),2)</f>
        <v>#N/A</v>
      </c>
      <c r="Q183" s="55" t="e">
        <f>INDEX(Table1[[#All],[Name Blue]:[2015 Growth % Red]],MATCH(O183,Table1[[#All],[2015 Growth % Red]],0),3)</f>
        <v>#N/A</v>
      </c>
      <c r="R183" s="55" t="e">
        <f>INDEX(Table1[[#All],[Name Blue]:[2015 Growth % Blue]],MATCH(Table3[[#This Row],[Top 10 Growth % ]],Table1[[#All],[2015 Growth % Blue]],0),1)</f>
        <v>#N/A</v>
      </c>
    </row>
    <row r="184" spans="1:18" x14ac:dyDescent="0.15">
      <c r="A184" s="42">
        <v>183</v>
      </c>
      <c r="B184" s="23" t="e">
        <f>IF(AND(Table68[[#This Row],[2015 Revenue]]&gt;=Chart_Data!$U$4,Table68[[#This Row],[2015 Expenses]]&lt;=Chart_Data!$U$3),Table68[[#This Row],[Name]],#N/A)</f>
        <v>#N/A</v>
      </c>
      <c r="C184" s="23" t="e">
        <f>INDEX(Table68[#All],MATCH(Chart_Data!B184,Table68[[#All],[Name]],0),3)</f>
        <v>#N/A</v>
      </c>
      <c r="D184" s="23" t="e">
        <f>INDEX(Table68[#All],MATCH(Chart_Data!B184,Table68[[#All],[Name]],0),4)</f>
        <v>#N/A</v>
      </c>
      <c r="E184" s="60" t="e">
        <f>INDEX(Table68[#All],MATCH(Chart_Data!B184,Table68[[#All],[Name]],0),6)+Table1[[#This Row],[Rand]]</f>
        <v>#N/A</v>
      </c>
      <c r="F184" s="58">
        <f>_xlfn.IFNA(IF(Table1[[#This Row],[2015 Growth % Blue]]="#N/A",0,Table1[[#This Row],[2015 Growth % Blue]]),0)</f>
        <v>0</v>
      </c>
      <c r="G184" s="23" t="str">
        <f>IF(OR(Table68[[#This Row],[2015 Revenue]]&lt;Chart_Data!$U$4,Table68[[#This Row],[2015 Expenses]]&gt;Chart_Data!$U$3),Table68[[#This Row],[Name]],#N/A)</f>
        <v>Fixcan</v>
      </c>
      <c r="H184" s="23">
        <f>INDEX(Table68[#All],MATCH(Chart_Data!G184,Table68[[#All],[Name]],0),3)</f>
        <v>12184060.710000001</v>
      </c>
      <c r="I184" s="23">
        <f>INDEX(Table68[#All],MATCH(Chart_Data!G184,Table68[[#All],[Name]],0),4)</f>
        <v>4600155.91</v>
      </c>
      <c r="J184" s="46">
        <f>INDEX(Table68[#All],MATCH(Chart_Data!G184,Table68[[#All],[Name]],0),6)</f>
        <v>2.69</v>
      </c>
      <c r="K184" s="59">
        <v>4.1594257003132784E-7</v>
      </c>
      <c r="M184" s="42">
        <f t="shared" si="3"/>
        <v>183</v>
      </c>
      <c r="N184" s="42">
        <f>IF(M184&gt;Chart_Data!$U$5,0,ROW(M185)-ROW($M$2))</f>
        <v>0</v>
      </c>
      <c r="O184" s="61" t="e">
        <f>IFERROR(LARGE(Table1[2015 Growth % Red],N184),#N/A)</f>
        <v>#N/A</v>
      </c>
      <c r="P184" s="55" t="e">
        <f>INDEX(Table1[[#All],[Name Blue]:[2015 Growth % Red]],MATCH(O184,Table1[[#All],[2015 Growth % Red]],0),2)</f>
        <v>#N/A</v>
      </c>
      <c r="Q184" s="55" t="e">
        <f>INDEX(Table1[[#All],[Name Blue]:[2015 Growth % Red]],MATCH(O184,Table1[[#All],[2015 Growth % Red]],0),3)</f>
        <v>#N/A</v>
      </c>
      <c r="R184" s="55" t="e">
        <f>INDEX(Table1[[#All],[Name Blue]:[2015 Growth % Blue]],MATCH(Table3[[#This Row],[Top 10 Growth % ]],Table1[[#All],[2015 Growth % Blue]],0),1)</f>
        <v>#N/A</v>
      </c>
    </row>
    <row r="185" spans="1:18" x14ac:dyDescent="0.15">
      <c r="A185" s="42">
        <v>184</v>
      </c>
      <c r="B185" s="23" t="str">
        <f>IF(AND(Table68[[#This Row],[2015 Revenue]]&gt;=Chart_Data!$U$4,Table68[[#This Row],[2015 Expenses]]&lt;=Chart_Data!$U$3),Table68[[#This Row],[Name]],#N/A)</f>
        <v>Technodexon</v>
      </c>
      <c r="C185" s="23">
        <f>INDEX(Table68[#All],MATCH(Chart_Data!B185,Table68[[#All],[Name]],0),3)</f>
        <v>12554382.66</v>
      </c>
      <c r="D185" s="23">
        <f>INDEX(Table68[#All],MATCH(Chart_Data!B185,Table68[[#All],[Name]],0),4)</f>
        <v>3538666.94</v>
      </c>
      <c r="E185" s="60">
        <f>INDEX(Table68[#All],MATCH(Chart_Data!B185,Table68[[#All],[Name]],0),6)+Table1[[#This Row],[Rand]]</f>
        <v>4.9300005196587042</v>
      </c>
      <c r="F185" s="58">
        <f>_xlfn.IFNA(IF(Table1[[#This Row],[2015 Growth % Blue]]="#N/A",0,Table1[[#This Row],[2015 Growth % Blue]]),0)</f>
        <v>4.9300005196587042</v>
      </c>
      <c r="G185" s="23" t="e">
        <f>IF(OR(Table68[[#This Row],[2015 Revenue]]&lt;Chart_Data!$U$4,Table68[[#This Row],[2015 Expenses]]&gt;Chart_Data!$U$3),Table68[[#This Row],[Name]],#N/A)</f>
        <v>#N/A</v>
      </c>
      <c r="H185" s="23" t="e">
        <f>INDEX(Table68[#All],MATCH(Chart_Data!G185,Table68[[#All],[Name]],0),3)</f>
        <v>#N/A</v>
      </c>
      <c r="I185" s="23" t="e">
        <f>INDEX(Table68[#All],MATCH(Chart_Data!G185,Table68[[#All],[Name]],0),4)</f>
        <v>#N/A</v>
      </c>
      <c r="J185" s="46" t="e">
        <f>INDEX(Table68[#All],MATCH(Chart_Data!G185,Table68[[#All],[Name]],0),6)</f>
        <v>#N/A</v>
      </c>
      <c r="K185" s="59">
        <v>5.1965870425123939E-7</v>
      </c>
      <c r="M185" s="42">
        <f t="shared" si="3"/>
        <v>184</v>
      </c>
      <c r="N185" s="42">
        <f>IF(M185&gt;Chart_Data!$U$5,0,ROW(M186)-ROW($M$2))</f>
        <v>0</v>
      </c>
      <c r="O185" s="61" t="e">
        <f>IFERROR(LARGE(Table1[2015 Growth % Red],N185),#N/A)</f>
        <v>#N/A</v>
      </c>
      <c r="P185" s="55" t="e">
        <f>INDEX(Table1[[#All],[Name Blue]:[2015 Growth % Red]],MATCH(O185,Table1[[#All],[2015 Growth % Red]],0),2)</f>
        <v>#N/A</v>
      </c>
      <c r="Q185" s="55" t="e">
        <f>INDEX(Table1[[#All],[Name Blue]:[2015 Growth % Red]],MATCH(O185,Table1[[#All],[2015 Growth % Red]],0),3)</f>
        <v>#N/A</v>
      </c>
      <c r="R185" s="55" t="e">
        <f>INDEX(Table1[[#All],[Name Blue]:[2015 Growth % Blue]],MATCH(Table3[[#This Row],[Top 10 Growth % ]],Table1[[#All],[2015 Growth % Blue]],0),1)</f>
        <v>#N/A</v>
      </c>
    </row>
    <row r="186" spans="1:18" x14ac:dyDescent="0.15">
      <c r="A186" s="42">
        <v>185</v>
      </c>
      <c r="B186" s="23" t="e">
        <f>IF(AND(Table68[[#This Row],[2015 Revenue]]&gt;=Chart_Data!$U$4,Table68[[#This Row],[2015 Expenses]]&lt;=Chart_Data!$U$3),Table68[[#This Row],[Name]],#N/A)</f>
        <v>#N/A</v>
      </c>
      <c r="C186" s="23" t="e">
        <f>INDEX(Table68[#All],MATCH(Chart_Data!B186,Table68[[#All],[Name]],0),3)</f>
        <v>#N/A</v>
      </c>
      <c r="D186" s="23" t="e">
        <f>INDEX(Table68[#All],MATCH(Chart_Data!B186,Table68[[#All],[Name]],0),4)</f>
        <v>#N/A</v>
      </c>
      <c r="E186" s="60" t="e">
        <f>INDEX(Table68[#All],MATCH(Chart_Data!B186,Table68[[#All],[Name]],0),6)+Table1[[#This Row],[Rand]]</f>
        <v>#N/A</v>
      </c>
      <c r="F186" s="58">
        <f>_xlfn.IFNA(IF(Table1[[#This Row],[2015 Growth % Blue]]="#N/A",0,Table1[[#This Row],[2015 Growth % Blue]]),0)</f>
        <v>0</v>
      </c>
      <c r="G186" s="23" t="str">
        <f>IF(OR(Table68[[#This Row],[2015 Revenue]]&lt;Chart_Data!$U$4,Table68[[#This Row],[2015 Expenses]]&gt;Chart_Data!$U$3),Table68[[#This Row],[Name]],#N/A)</f>
        <v>Vaialane</v>
      </c>
      <c r="H186" s="23">
        <f>INDEX(Table68[#All],MATCH(Chart_Data!G186,Table68[[#All],[Name]],0),3)</f>
        <v>12532632.25</v>
      </c>
      <c r="I186" s="23">
        <f>INDEX(Table68[#All],MATCH(Chart_Data!G186,Table68[[#All],[Name]],0),4)</f>
        <v>6148450.6299999999</v>
      </c>
      <c r="J186" s="46">
        <f>INDEX(Table68[#All],MATCH(Chart_Data!G186,Table68[[#All],[Name]],0),6)</f>
        <v>4.5999999999999996</v>
      </c>
      <c r="K186" s="59">
        <v>4.4765931861526699E-7</v>
      </c>
      <c r="M186" s="42">
        <f t="shared" si="3"/>
        <v>185</v>
      </c>
      <c r="N186" s="42">
        <f>IF(M186&gt;Chart_Data!$U$5,0,ROW(M187)-ROW($M$2))</f>
        <v>0</v>
      </c>
      <c r="O186" s="61" t="e">
        <f>IFERROR(LARGE(Table1[2015 Growth % Red],N186),#N/A)</f>
        <v>#N/A</v>
      </c>
      <c r="P186" s="55" t="e">
        <f>INDEX(Table1[[#All],[Name Blue]:[2015 Growth % Red]],MATCH(O186,Table1[[#All],[2015 Growth % Red]],0),2)</f>
        <v>#N/A</v>
      </c>
      <c r="Q186" s="55" t="e">
        <f>INDEX(Table1[[#All],[Name Blue]:[2015 Growth % Red]],MATCH(O186,Table1[[#All],[2015 Growth % Red]],0),3)</f>
        <v>#N/A</v>
      </c>
      <c r="R186" s="55" t="e">
        <f>INDEX(Table1[[#All],[Name Blue]:[2015 Growth % Blue]],MATCH(Table3[[#This Row],[Top 10 Growth % ]],Table1[[#All],[2015 Growth % Blue]],0),1)</f>
        <v>#N/A</v>
      </c>
    </row>
    <row r="187" spans="1:18" x14ac:dyDescent="0.15">
      <c r="A187" s="42">
        <v>186</v>
      </c>
      <c r="B187" s="23" t="e">
        <f>IF(AND(Table68[[#This Row],[2015 Revenue]]&gt;=Chart_Data!$U$4,Table68[[#This Row],[2015 Expenses]]&lt;=Chart_Data!$U$3),Table68[[#This Row],[Name]],#N/A)</f>
        <v>#N/A</v>
      </c>
      <c r="C187" s="23" t="e">
        <f>INDEX(Table68[#All],MATCH(Chart_Data!B187,Table68[[#All],[Name]],0),3)</f>
        <v>#N/A</v>
      </c>
      <c r="D187" s="23" t="e">
        <f>INDEX(Table68[#All],MATCH(Chart_Data!B187,Table68[[#All],[Name]],0),4)</f>
        <v>#N/A</v>
      </c>
      <c r="E187" s="60" t="e">
        <f>INDEX(Table68[#All],MATCH(Chart_Data!B187,Table68[[#All],[Name]],0),6)+Table1[[#This Row],[Rand]]</f>
        <v>#N/A</v>
      </c>
      <c r="F187" s="58">
        <f>_xlfn.IFNA(IF(Table1[[#This Row],[2015 Growth % Blue]]="#N/A",0,Table1[[#This Row],[2015 Growth % Blue]]),0)</f>
        <v>0</v>
      </c>
      <c r="G187" s="23" t="str">
        <f>IF(OR(Table68[[#This Row],[2015 Revenue]]&lt;Chart_Data!$U$4,Table68[[#This Row],[2015 Expenses]]&gt;Chart_Data!$U$3),Table68[[#This Row],[Name]],#N/A)</f>
        <v>Donjob</v>
      </c>
      <c r="H187" s="23">
        <f>INDEX(Table68[#All],MATCH(Chart_Data!G187,Table68[[#All],[Name]],0),3)</f>
        <v>12439694.65</v>
      </c>
      <c r="I187" s="23">
        <f>INDEX(Table68[#All],MATCH(Chart_Data!G187,Table68[[#All],[Name]],0),4)</f>
        <v>7039095.8799999999</v>
      </c>
      <c r="J187" s="46">
        <f>INDEX(Table68[#All],MATCH(Chart_Data!G187,Table68[[#All],[Name]],0),6)</f>
        <v>3.69</v>
      </c>
      <c r="K187" s="59">
        <v>2.3811492440952365E-7</v>
      </c>
      <c r="M187" s="42">
        <f t="shared" si="3"/>
        <v>186</v>
      </c>
      <c r="N187" s="42">
        <f>IF(M187&gt;Chart_Data!$U$5,0,ROW(M188)-ROW($M$2))</f>
        <v>0</v>
      </c>
      <c r="O187" s="61" t="e">
        <f>IFERROR(LARGE(Table1[2015 Growth % Red],N187),#N/A)</f>
        <v>#N/A</v>
      </c>
      <c r="P187" s="55" t="e">
        <f>INDEX(Table1[[#All],[Name Blue]:[2015 Growth % Red]],MATCH(O187,Table1[[#All],[2015 Growth % Red]],0),2)</f>
        <v>#N/A</v>
      </c>
      <c r="Q187" s="55" t="e">
        <f>INDEX(Table1[[#All],[Name Blue]:[2015 Growth % Red]],MATCH(O187,Table1[[#All],[2015 Growth % Red]],0),3)</f>
        <v>#N/A</v>
      </c>
      <c r="R187" s="55" t="e">
        <f>INDEX(Table1[[#All],[Name Blue]:[2015 Growth % Blue]],MATCH(Table3[[#This Row],[Top 10 Growth % ]],Table1[[#All],[2015 Growth % Blue]],0),1)</f>
        <v>#N/A</v>
      </c>
    </row>
    <row r="188" spans="1:18" x14ac:dyDescent="0.15">
      <c r="A188" s="42">
        <v>187</v>
      </c>
      <c r="B188" s="23" t="str">
        <f>IF(AND(Table68[[#This Row],[2015 Revenue]]&gt;=Chart_Data!$U$4,Table68[[#This Row],[2015 Expenses]]&lt;=Chart_Data!$U$3),Table68[[#This Row],[Name]],#N/A)</f>
        <v>Fincorporation</v>
      </c>
      <c r="C188" s="23">
        <f>INDEX(Table68[#All],MATCH(Chart_Data!B188,Table68[[#All],[Name]],0),3)</f>
        <v>11511148.09</v>
      </c>
      <c r="D188" s="23">
        <f>INDEX(Table68[#All],MATCH(Chart_Data!B188,Table68[[#All],[Name]],0),4)</f>
        <v>1778029.69</v>
      </c>
      <c r="E188" s="60">
        <f>INDEX(Table68[#All],MATCH(Chart_Data!B188,Table68[[#All],[Name]],0),6)+Table1[[#This Row],[Rand]]</f>
        <v>4.5700007288112738</v>
      </c>
      <c r="F188" s="58">
        <f>_xlfn.IFNA(IF(Table1[[#This Row],[2015 Growth % Blue]]="#N/A",0,Table1[[#This Row],[2015 Growth % Blue]]),0)</f>
        <v>4.5700007288112738</v>
      </c>
      <c r="G188" s="23" t="e">
        <f>IF(OR(Table68[[#This Row],[2015 Revenue]]&lt;Chart_Data!$U$4,Table68[[#This Row],[2015 Expenses]]&gt;Chart_Data!$U$3),Table68[[#This Row],[Name]],#N/A)</f>
        <v>#N/A</v>
      </c>
      <c r="H188" s="23" t="e">
        <f>INDEX(Table68[#All],MATCH(Chart_Data!G188,Table68[[#All],[Name]],0),3)</f>
        <v>#N/A</v>
      </c>
      <c r="I188" s="23" t="e">
        <f>INDEX(Table68[#All],MATCH(Chart_Data!G188,Table68[[#All],[Name]],0),4)</f>
        <v>#N/A</v>
      </c>
      <c r="J188" s="46" t="e">
        <f>INDEX(Table68[#All],MATCH(Chart_Data!G188,Table68[[#All],[Name]],0),6)</f>
        <v>#N/A</v>
      </c>
      <c r="K188" s="59">
        <v>7.2881127397005033E-7</v>
      </c>
      <c r="M188" s="42">
        <f t="shared" si="3"/>
        <v>187</v>
      </c>
      <c r="N188" s="42">
        <f>IF(M188&gt;Chart_Data!$U$5,0,ROW(M189)-ROW($M$2))</f>
        <v>0</v>
      </c>
      <c r="O188" s="61" t="e">
        <f>IFERROR(LARGE(Table1[2015 Growth % Red],N188),#N/A)</f>
        <v>#N/A</v>
      </c>
      <c r="P188" s="55" t="e">
        <f>INDEX(Table1[[#All],[Name Blue]:[2015 Growth % Red]],MATCH(O188,Table1[[#All],[2015 Growth % Red]],0),2)</f>
        <v>#N/A</v>
      </c>
      <c r="Q188" s="55" t="e">
        <f>INDEX(Table1[[#All],[Name Blue]:[2015 Growth % Red]],MATCH(O188,Table1[[#All],[2015 Growth % Red]],0),3)</f>
        <v>#N/A</v>
      </c>
      <c r="R188" s="55" t="e">
        <f>INDEX(Table1[[#All],[Name Blue]:[2015 Growth % Blue]],MATCH(Table3[[#This Row],[Top 10 Growth % ]],Table1[[#All],[2015 Growth % Blue]],0),1)</f>
        <v>#N/A</v>
      </c>
    </row>
    <row r="189" spans="1:18" x14ac:dyDescent="0.15">
      <c r="A189" s="42">
        <v>188</v>
      </c>
      <c r="B189" s="23" t="str">
        <f>IF(AND(Table68[[#This Row],[2015 Revenue]]&gt;=Chart_Data!$U$4,Table68[[#This Row],[2015 Expenses]]&lt;=Chart_Data!$U$3),Table68[[#This Row],[Name]],#N/A)</f>
        <v>Techlux</v>
      </c>
      <c r="C189" s="23">
        <f>INDEX(Table68[#All],MATCH(Chart_Data!B189,Table68[[#All],[Name]],0),3)</f>
        <v>8800945.7599999998</v>
      </c>
      <c r="D189" s="23">
        <f>INDEX(Table68[#All],MATCH(Chart_Data!B189,Table68[[#All],[Name]],0),4)</f>
        <v>2141374.37</v>
      </c>
      <c r="E189" s="60">
        <f>INDEX(Table68[#All],MATCH(Chart_Data!B189,Table68[[#All],[Name]],0),6)+Table1[[#This Row],[Rand]]</f>
        <v>5.850000406894206</v>
      </c>
      <c r="F189" s="58">
        <f>_xlfn.IFNA(IF(Table1[[#This Row],[2015 Growth % Blue]]="#N/A",0,Table1[[#This Row],[2015 Growth % Blue]]),0)</f>
        <v>5.850000406894206</v>
      </c>
      <c r="G189" s="23" t="e">
        <f>IF(OR(Table68[[#This Row],[2015 Revenue]]&lt;Chart_Data!$U$4,Table68[[#This Row],[2015 Expenses]]&gt;Chart_Data!$U$3),Table68[[#This Row],[Name]],#N/A)</f>
        <v>#N/A</v>
      </c>
      <c r="H189" s="23" t="e">
        <f>INDEX(Table68[#All],MATCH(Chart_Data!G189,Table68[[#All],[Name]],0),3)</f>
        <v>#N/A</v>
      </c>
      <c r="I189" s="23" t="e">
        <f>INDEX(Table68[#All],MATCH(Chart_Data!G189,Table68[[#All],[Name]],0),4)</f>
        <v>#N/A</v>
      </c>
      <c r="J189" s="46" t="e">
        <f>INDEX(Table68[#All],MATCH(Chart_Data!G189,Table68[[#All],[Name]],0),6)</f>
        <v>#N/A</v>
      </c>
      <c r="K189" s="59">
        <v>4.0689420630521898E-7</v>
      </c>
      <c r="M189" s="42">
        <f t="shared" si="3"/>
        <v>188</v>
      </c>
      <c r="N189" s="42">
        <f>IF(M189&gt;Chart_Data!$U$5,0,ROW(M190)-ROW($M$2))</f>
        <v>0</v>
      </c>
      <c r="O189" s="61" t="e">
        <f>IFERROR(LARGE(Table1[2015 Growth % Red],N189),#N/A)</f>
        <v>#N/A</v>
      </c>
      <c r="P189" s="55" t="e">
        <f>INDEX(Table1[[#All],[Name Blue]:[2015 Growth % Red]],MATCH(O189,Table1[[#All],[2015 Growth % Red]],0),2)</f>
        <v>#N/A</v>
      </c>
      <c r="Q189" s="55" t="e">
        <f>INDEX(Table1[[#All],[Name Blue]:[2015 Growth % Red]],MATCH(O189,Table1[[#All],[2015 Growth % Red]],0),3)</f>
        <v>#N/A</v>
      </c>
      <c r="R189" s="55" t="e">
        <f>INDEX(Table1[[#All],[Name Blue]:[2015 Growth % Blue]],MATCH(Table3[[#This Row],[Top 10 Growth % ]],Table1[[#All],[2015 Growth % Blue]],0),1)</f>
        <v>#N/A</v>
      </c>
    </row>
    <row r="190" spans="1:18" x14ac:dyDescent="0.15">
      <c r="A190" s="42">
        <v>189</v>
      </c>
      <c r="B190" s="23" t="e">
        <f>IF(AND(Table68[[#This Row],[2015 Revenue]]&gt;=Chart_Data!$U$4,Table68[[#This Row],[2015 Expenses]]&lt;=Chart_Data!$U$3),Table68[[#This Row],[Name]],#N/A)</f>
        <v>#N/A</v>
      </c>
      <c r="C190" s="23" t="e">
        <f>INDEX(Table68[#All],MATCH(Chart_Data!B190,Table68[[#All],[Name]],0),3)</f>
        <v>#N/A</v>
      </c>
      <c r="D190" s="23" t="e">
        <f>INDEX(Table68[#All],MATCH(Chart_Data!B190,Table68[[#All],[Name]],0),4)</f>
        <v>#N/A</v>
      </c>
      <c r="E190" s="60" t="e">
        <f>INDEX(Table68[#All],MATCH(Chart_Data!B190,Table68[[#All],[Name]],0),6)+Table1[[#This Row],[Rand]]</f>
        <v>#N/A</v>
      </c>
      <c r="F190" s="58">
        <f>_xlfn.IFNA(IF(Table1[[#This Row],[2015 Growth % Blue]]="#N/A",0,Table1[[#This Row],[2015 Growth % Blue]]),0)</f>
        <v>0</v>
      </c>
      <c r="G190" s="23" t="str">
        <f>IF(OR(Table68[[#This Row],[2015 Revenue]]&lt;Chart_Data!$U$4,Table68[[#This Row],[2015 Expenses]]&gt;Chart_Data!$U$3),Table68[[#This Row],[Name]],#N/A)</f>
        <v>Sun-In</v>
      </c>
      <c r="H190" s="23">
        <f>INDEX(Table68[#All],MATCH(Chart_Data!G190,Table68[[#All],[Name]],0),3)</f>
        <v>8375924</v>
      </c>
      <c r="I190" s="23">
        <f>INDEX(Table68[#All],MATCH(Chart_Data!G190,Table68[[#All],[Name]],0),4)</f>
        <v>5299483</v>
      </c>
      <c r="J190" s="46">
        <f>INDEX(Table68[#All],MATCH(Chart_Data!G190,Table68[[#All],[Name]],0),6)</f>
        <v>4.5999999999999996</v>
      </c>
      <c r="K190" s="59">
        <v>2.3200548307028968E-7</v>
      </c>
      <c r="M190" s="42">
        <f t="shared" si="3"/>
        <v>189</v>
      </c>
      <c r="N190" s="42">
        <f>IF(M190&gt;Chart_Data!$U$5,0,ROW(M191)-ROW($M$2))</f>
        <v>0</v>
      </c>
      <c r="O190" s="61" t="e">
        <f>IFERROR(LARGE(Table1[2015 Growth % Red],N190),#N/A)</f>
        <v>#N/A</v>
      </c>
      <c r="P190" s="55" t="e">
        <f>INDEX(Table1[[#All],[Name Blue]:[2015 Growth % Red]],MATCH(O190,Table1[[#All],[2015 Growth % Red]],0),2)</f>
        <v>#N/A</v>
      </c>
      <c r="Q190" s="55" t="e">
        <f>INDEX(Table1[[#All],[Name Blue]:[2015 Growth % Red]],MATCH(O190,Table1[[#All],[2015 Growth % Red]],0),3)</f>
        <v>#N/A</v>
      </c>
      <c r="R190" s="55" t="e">
        <f>INDEX(Table1[[#All],[Name Blue]:[2015 Growth % Blue]],MATCH(Table3[[#This Row],[Top 10 Growth % ]],Table1[[#All],[2015 Growth % Blue]],0),1)</f>
        <v>#N/A</v>
      </c>
    </row>
    <row r="191" spans="1:18" x14ac:dyDescent="0.15">
      <c r="A191" s="42">
        <v>190</v>
      </c>
      <c r="B191" s="23" t="str">
        <f>IF(AND(Table68[[#This Row],[2015 Revenue]]&gt;=Chart_Data!$U$4,Table68[[#This Row],[2015 Expenses]]&lt;=Chart_Data!$U$3),Table68[[#This Row],[Name]],#N/A)</f>
        <v>Hatit</v>
      </c>
      <c r="C191" s="23">
        <f>INDEX(Table68[#All],MATCH(Chart_Data!B191,Table68[[#All],[Name]],0),3)</f>
        <v>10935075.109999999</v>
      </c>
      <c r="D191" s="23">
        <f>INDEX(Table68[#All],MATCH(Chart_Data!B191,Table68[[#All],[Name]],0),4)</f>
        <v>1818535.53</v>
      </c>
      <c r="E191" s="60">
        <f>INDEX(Table68[#All],MATCH(Chart_Data!B191,Table68[[#All],[Name]],0),6)+Table1[[#This Row],[Rand]]</f>
        <v>2.030000986380025</v>
      </c>
      <c r="F191" s="58">
        <f>_xlfn.IFNA(IF(Table1[[#This Row],[2015 Growth % Blue]]="#N/A",0,Table1[[#This Row],[2015 Growth % Blue]]),0)</f>
        <v>2.030000986380025</v>
      </c>
      <c r="G191" s="23" t="e">
        <f>IF(OR(Table68[[#This Row],[2015 Revenue]]&lt;Chart_Data!$U$4,Table68[[#This Row],[2015 Expenses]]&gt;Chart_Data!$U$3),Table68[[#This Row],[Name]],#N/A)</f>
        <v>#N/A</v>
      </c>
      <c r="H191" s="23" t="e">
        <f>INDEX(Table68[#All],MATCH(Chart_Data!G191,Table68[[#All],[Name]],0),3)</f>
        <v>#N/A</v>
      </c>
      <c r="I191" s="23" t="e">
        <f>INDEX(Table68[#All],MATCH(Chart_Data!G191,Table68[[#All],[Name]],0),4)</f>
        <v>#N/A</v>
      </c>
      <c r="J191" s="46" t="e">
        <f>INDEX(Table68[#All],MATCH(Chart_Data!G191,Table68[[#All],[Name]],0),6)</f>
        <v>#N/A</v>
      </c>
      <c r="K191" s="59">
        <v>9.8638002509673546E-7</v>
      </c>
      <c r="M191" s="42">
        <f t="shared" si="3"/>
        <v>190</v>
      </c>
      <c r="N191" s="42">
        <f>IF(M191&gt;Chart_Data!$U$5,0,ROW(M192)-ROW($M$2))</f>
        <v>0</v>
      </c>
      <c r="O191" s="61" t="e">
        <f>IFERROR(LARGE(Table1[2015 Growth % Red],N191),#N/A)</f>
        <v>#N/A</v>
      </c>
      <c r="P191" s="55" t="e">
        <f>INDEX(Table1[[#All],[Name Blue]:[2015 Growth % Red]],MATCH(O191,Table1[[#All],[2015 Growth % Red]],0),2)</f>
        <v>#N/A</v>
      </c>
      <c r="Q191" s="55" t="e">
        <f>INDEX(Table1[[#All],[Name Blue]:[2015 Growth % Red]],MATCH(O191,Table1[[#All],[2015 Growth % Red]],0),3)</f>
        <v>#N/A</v>
      </c>
      <c r="R191" s="55" t="e">
        <f>INDEX(Table1[[#All],[Name Blue]:[2015 Growth % Blue]],MATCH(Table3[[#This Row],[Top 10 Growth % ]],Table1[[#All],[2015 Growth % Blue]],0),1)</f>
        <v>#N/A</v>
      </c>
    </row>
    <row r="192" spans="1:18" x14ac:dyDescent="0.15">
      <c r="A192" s="42">
        <v>191</v>
      </c>
      <c r="B192" s="23" t="str">
        <f>IF(AND(Table68[[#This Row],[2015 Revenue]]&gt;=Chart_Data!$U$4,Table68[[#This Row],[2015 Expenses]]&lt;=Chart_Data!$U$3),Table68[[#This Row],[Name]],#N/A)</f>
        <v>Tamtex</v>
      </c>
      <c r="C192" s="23">
        <f>INDEX(Table68[#All],MATCH(Chart_Data!B192,Table68[[#All],[Name]],0),3)</f>
        <v>11205036.369999999</v>
      </c>
      <c r="D192" s="23">
        <f>INDEX(Table68[#All],MATCH(Chart_Data!B192,Table68[[#All],[Name]],0),4)</f>
        <v>2840144.08</v>
      </c>
      <c r="E192" s="60">
        <f>INDEX(Table68[#All],MATCH(Chart_Data!B192,Table68[[#All],[Name]],0),6)+Table1[[#This Row],[Rand]]</f>
        <v>3.7000001538746807</v>
      </c>
      <c r="F192" s="58">
        <f>_xlfn.IFNA(IF(Table1[[#This Row],[2015 Growth % Blue]]="#N/A",0,Table1[[#This Row],[2015 Growth % Blue]]),0)</f>
        <v>3.7000001538746807</v>
      </c>
      <c r="G192" s="23" t="e">
        <f>IF(OR(Table68[[#This Row],[2015 Revenue]]&lt;Chart_Data!$U$4,Table68[[#This Row],[2015 Expenses]]&gt;Chart_Data!$U$3),Table68[[#This Row],[Name]],#N/A)</f>
        <v>#N/A</v>
      </c>
      <c r="H192" s="23" t="e">
        <f>INDEX(Table68[#All],MATCH(Chart_Data!G192,Table68[[#All],[Name]],0),3)</f>
        <v>#N/A</v>
      </c>
      <c r="I192" s="23" t="e">
        <f>INDEX(Table68[#All],MATCH(Chart_Data!G192,Table68[[#All],[Name]],0),4)</f>
        <v>#N/A</v>
      </c>
      <c r="J192" s="46" t="e">
        <f>INDEX(Table68[#All],MATCH(Chart_Data!G192,Table68[[#All],[Name]],0),6)</f>
        <v>#N/A</v>
      </c>
      <c r="K192" s="59">
        <v>1.53874680647322E-7</v>
      </c>
      <c r="M192" s="42">
        <f t="shared" si="3"/>
        <v>191</v>
      </c>
      <c r="N192" s="42">
        <f>IF(M192&gt;Chart_Data!$U$5,0,ROW(M193)-ROW($M$2))</f>
        <v>0</v>
      </c>
      <c r="O192" s="61" t="e">
        <f>IFERROR(LARGE(Table1[2015 Growth % Red],N192),#N/A)</f>
        <v>#N/A</v>
      </c>
      <c r="P192" s="55" t="e">
        <f>INDEX(Table1[[#All],[Name Blue]:[2015 Growth % Red]],MATCH(O192,Table1[[#All],[2015 Growth % Red]],0),2)</f>
        <v>#N/A</v>
      </c>
      <c r="Q192" s="55" t="e">
        <f>INDEX(Table1[[#All],[Name Blue]:[2015 Growth % Red]],MATCH(O192,Table1[[#All],[2015 Growth % Red]],0),3)</f>
        <v>#N/A</v>
      </c>
      <c r="R192" s="55" t="e">
        <f>INDEX(Table1[[#All],[Name Blue]:[2015 Growth % Blue]],MATCH(Table3[[#This Row],[Top 10 Growth % ]],Table1[[#All],[2015 Growth % Blue]],0),1)</f>
        <v>#N/A</v>
      </c>
    </row>
    <row r="193" spans="1:18" x14ac:dyDescent="0.15">
      <c r="A193" s="42">
        <v>192</v>
      </c>
      <c r="B193" s="23" t="e">
        <f>IF(AND(Table68[[#This Row],[2015 Revenue]]&gt;=Chart_Data!$U$4,Table68[[#This Row],[2015 Expenses]]&lt;=Chart_Data!$U$3),Table68[[#This Row],[Name]],#N/A)</f>
        <v>#N/A</v>
      </c>
      <c r="C193" s="23" t="e">
        <f>INDEX(Table68[#All],MATCH(Chart_Data!B193,Table68[[#All],[Name]],0),3)</f>
        <v>#N/A</v>
      </c>
      <c r="D193" s="23" t="e">
        <f>INDEX(Table68[#All],MATCH(Chart_Data!B193,Table68[[#All],[Name]],0),4)</f>
        <v>#N/A</v>
      </c>
      <c r="E193" s="60" t="e">
        <f>INDEX(Table68[#All],MATCH(Chart_Data!B193,Table68[[#All],[Name]],0),6)+Table1[[#This Row],[Rand]]</f>
        <v>#N/A</v>
      </c>
      <c r="F193" s="58">
        <f>_xlfn.IFNA(IF(Table1[[#This Row],[2015 Growth % Blue]]="#N/A",0,Table1[[#This Row],[2015 Growth % Blue]]),0)</f>
        <v>0</v>
      </c>
      <c r="G193" s="23" t="str">
        <f>IF(OR(Table68[[#This Row],[2015 Revenue]]&lt;Chart_Data!$U$4,Table68[[#This Row],[2015 Expenses]]&gt;Chart_Data!$U$3),Table68[[#This Row],[Name]],#N/A)</f>
        <v>Itquadlab</v>
      </c>
      <c r="H193" s="23">
        <f>INDEX(Table68[#All],MATCH(Chart_Data!G193,Table68[[#All],[Name]],0),3)</f>
        <v>8198521.6399999997</v>
      </c>
      <c r="I193" s="23">
        <f>INDEX(Table68[#All],MATCH(Chart_Data!G193,Table68[[#All],[Name]],0),4)</f>
        <v>6950350.5</v>
      </c>
      <c r="J193" s="46">
        <f>INDEX(Table68[#All],MATCH(Chart_Data!G193,Table68[[#All],[Name]],0),6)</f>
        <v>4.0599999999999996</v>
      </c>
      <c r="K193" s="59">
        <v>2.6982945755869167E-7</v>
      </c>
      <c r="M193" s="42">
        <f t="shared" si="3"/>
        <v>192</v>
      </c>
      <c r="N193" s="42">
        <f>IF(M193&gt;Chart_Data!$U$5,0,ROW(M194)-ROW($M$2))</f>
        <v>0</v>
      </c>
      <c r="O193" s="61" t="e">
        <f>IFERROR(LARGE(Table1[2015 Growth % Red],N193),#N/A)</f>
        <v>#N/A</v>
      </c>
      <c r="P193" s="55" t="e">
        <f>INDEX(Table1[[#All],[Name Blue]:[2015 Growth % Red]],MATCH(O193,Table1[[#All],[2015 Growth % Red]],0),2)</f>
        <v>#N/A</v>
      </c>
      <c r="Q193" s="55" t="e">
        <f>INDEX(Table1[[#All],[Name Blue]:[2015 Growth % Red]],MATCH(O193,Table1[[#All],[2015 Growth % Red]],0),3)</f>
        <v>#N/A</v>
      </c>
      <c r="R193" s="55" t="e">
        <f>INDEX(Table1[[#All],[Name Blue]:[2015 Growth % Blue]],MATCH(Table3[[#This Row],[Top 10 Growth % ]],Table1[[#All],[2015 Growth % Blue]],0),1)</f>
        <v>#N/A</v>
      </c>
    </row>
    <row r="194" spans="1:18" x14ac:dyDescent="0.15">
      <c r="A194" s="42">
        <v>193</v>
      </c>
      <c r="B194" s="23" t="e">
        <f>IF(AND(Table68[[#This Row],[2015 Revenue]]&gt;=Chart_Data!$U$4,Table68[[#This Row],[2015 Expenses]]&lt;=Chart_Data!$U$3),Table68[[#This Row],[Name]],#N/A)</f>
        <v>#N/A</v>
      </c>
      <c r="C194" s="23" t="e">
        <f>INDEX(Table68[#All],MATCH(Chart_Data!B194,Table68[[#All],[Name]],0),3)</f>
        <v>#N/A</v>
      </c>
      <c r="D194" s="23" t="e">
        <f>INDEX(Table68[#All],MATCH(Chart_Data!B194,Table68[[#All],[Name]],0),4)</f>
        <v>#N/A</v>
      </c>
      <c r="E194" s="60" t="e">
        <f>INDEX(Table68[#All],MATCH(Chart_Data!B194,Table68[[#All],[Name]],0),6)+Table1[[#This Row],[Rand]]</f>
        <v>#N/A</v>
      </c>
      <c r="F194" s="58">
        <f>_xlfn.IFNA(IF(Table1[[#This Row],[2015 Growth % Blue]]="#N/A",0,Table1[[#This Row],[2015 Growth % Blue]]),0)</f>
        <v>0</v>
      </c>
      <c r="G194" s="23" t="str">
        <f>IF(OR(Table68[[#This Row],[2015 Revenue]]&lt;Chart_Data!$U$4,Table68[[#This Row],[2015 Expenses]]&gt;Chart_Data!$U$3),Table68[[#This Row],[Name]],#N/A)</f>
        <v>Bluefan</v>
      </c>
      <c r="H194" s="23">
        <f>INDEX(Table68[#All],MATCH(Chart_Data!G194,Table68[[#All],[Name]],0),3)</f>
        <v>8789561.2200000007</v>
      </c>
      <c r="I194" s="23">
        <f>INDEX(Table68[#All],MATCH(Chart_Data!G194,Table68[[#All],[Name]],0),4)</f>
        <v>7224844.1100000003</v>
      </c>
      <c r="J194" s="46">
        <f>INDEX(Table68[#All],MATCH(Chart_Data!G194,Table68[[#All],[Name]],0),6)</f>
        <v>5.5</v>
      </c>
      <c r="K194" s="59">
        <v>4.2486779795158315E-7</v>
      </c>
      <c r="M194" s="42">
        <f t="shared" ref="M194:M257" si="4">ROW(M195)-ROW($M$2)</f>
        <v>193</v>
      </c>
      <c r="N194" s="42">
        <f>IF(M194&gt;Chart_Data!$U$5,0,ROW(M195)-ROW($M$2))</f>
        <v>0</v>
      </c>
      <c r="O194" s="61" t="e">
        <f>IFERROR(LARGE(Table1[2015 Growth % Red],N194),#N/A)</f>
        <v>#N/A</v>
      </c>
      <c r="P194" s="55" t="e">
        <f>INDEX(Table1[[#All],[Name Blue]:[2015 Growth % Red]],MATCH(O194,Table1[[#All],[2015 Growth % Red]],0),2)</f>
        <v>#N/A</v>
      </c>
      <c r="Q194" s="55" t="e">
        <f>INDEX(Table1[[#All],[Name Blue]:[2015 Growth % Red]],MATCH(O194,Table1[[#All],[2015 Growth % Red]],0),3)</f>
        <v>#N/A</v>
      </c>
      <c r="R194" s="55" t="e">
        <f>INDEX(Table1[[#All],[Name Blue]:[2015 Growth % Blue]],MATCH(Table3[[#This Row],[Top 10 Growth % ]],Table1[[#All],[2015 Growth % Blue]],0),1)</f>
        <v>#N/A</v>
      </c>
    </row>
    <row r="195" spans="1:18" x14ac:dyDescent="0.15">
      <c r="A195" s="42">
        <v>194</v>
      </c>
      <c r="B195" s="23" t="str">
        <f>IF(AND(Table68[[#This Row],[2015 Revenue]]&gt;=Chart_Data!$U$4,Table68[[#This Row],[2015 Expenses]]&lt;=Chart_Data!$U$3),Table68[[#This Row],[Name]],#N/A)</f>
        <v>Konkdom</v>
      </c>
      <c r="C195" s="23">
        <f>INDEX(Table68[#All],MATCH(Chart_Data!B195,Table68[[#All],[Name]],0),3)</f>
        <v>14001604.140000001</v>
      </c>
      <c r="D195" s="23">
        <f>INDEX(Table68[#All],MATCH(Chart_Data!B195,Table68[[#All],[Name]],0),4)</f>
        <v>1306966.56</v>
      </c>
      <c r="E195" s="60">
        <f>INDEX(Table68[#All],MATCH(Chart_Data!B195,Table68[[#All],[Name]],0),6)+Table1[[#This Row],[Rand]]</f>
        <v>4.1600001733075676</v>
      </c>
      <c r="F195" s="58">
        <f>_xlfn.IFNA(IF(Table1[[#This Row],[2015 Growth % Blue]]="#N/A",0,Table1[[#This Row],[2015 Growth % Blue]]),0)</f>
        <v>4.1600001733075676</v>
      </c>
      <c r="G195" s="23" t="e">
        <f>IF(OR(Table68[[#This Row],[2015 Revenue]]&lt;Chart_Data!$U$4,Table68[[#This Row],[2015 Expenses]]&gt;Chart_Data!$U$3),Table68[[#This Row],[Name]],#N/A)</f>
        <v>#N/A</v>
      </c>
      <c r="H195" s="23" t="e">
        <f>INDEX(Table68[#All],MATCH(Chart_Data!G195,Table68[[#All],[Name]],0),3)</f>
        <v>#N/A</v>
      </c>
      <c r="I195" s="23" t="e">
        <f>INDEX(Table68[#All],MATCH(Chart_Data!G195,Table68[[#All],[Name]],0),4)</f>
        <v>#N/A</v>
      </c>
      <c r="J195" s="46" t="e">
        <f>INDEX(Table68[#All],MATCH(Chart_Data!G195,Table68[[#All],[Name]],0),6)</f>
        <v>#N/A</v>
      </c>
      <c r="K195" s="59">
        <v>1.7330756767155098E-7</v>
      </c>
      <c r="M195" s="42">
        <f t="shared" si="4"/>
        <v>194</v>
      </c>
      <c r="N195" s="42">
        <f>IF(M195&gt;Chart_Data!$U$5,0,ROW(M196)-ROW($M$2))</f>
        <v>0</v>
      </c>
      <c r="O195" s="61" t="e">
        <f>IFERROR(LARGE(Table1[2015 Growth % Red],N195),#N/A)</f>
        <v>#N/A</v>
      </c>
      <c r="P195" s="55" t="e">
        <f>INDEX(Table1[[#All],[Name Blue]:[2015 Growth % Red]],MATCH(O195,Table1[[#All],[2015 Growth % Red]],0),2)</f>
        <v>#N/A</v>
      </c>
      <c r="Q195" s="55" t="e">
        <f>INDEX(Table1[[#All],[Name Blue]:[2015 Growth % Red]],MATCH(O195,Table1[[#All],[2015 Growth % Red]],0),3)</f>
        <v>#N/A</v>
      </c>
      <c r="R195" s="55" t="e">
        <f>INDEX(Table1[[#All],[Name Blue]:[2015 Growth % Blue]],MATCH(Table3[[#This Row],[Top 10 Growth % ]],Table1[[#All],[2015 Growth % Blue]],0),1)</f>
        <v>#N/A</v>
      </c>
    </row>
    <row r="196" spans="1:18" x14ac:dyDescent="0.15">
      <c r="A196" s="42">
        <v>195</v>
      </c>
      <c r="B196" s="23" t="e">
        <f>IF(AND(Table68[[#This Row],[2015 Revenue]]&gt;=Chart_Data!$U$4,Table68[[#This Row],[2015 Expenses]]&lt;=Chart_Data!$U$3),Table68[[#This Row],[Name]],#N/A)</f>
        <v>#N/A</v>
      </c>
      <c r="C196" s="23" t="e">
        <f>INDEX(Table68[#All],MATCH(Chart_Data!B196,Table68[[#All],[Name]],0),3)</f>
        <v>#N/A</v>
      </c>
      <c r="D196" s="23" t="e">
        <f>INDEX(Table68[#All],MATCH(Chart_Data!B196,Table68[[#All],[Name]],0),4)</f>
        <v>#N/A</v>
      </c>
      <c r="E196" s="60" t="e">
        <f>INDEX(Table68[#All],MATCH(Chart_Data!B196,Table68[[#All],[Name]],0),6)+Table1[[#This Row],[Rand]]</f>
        <v>#N/A</v>
      </c>
      <c r="F196" s="58">
        <f>_xlfn.IFNA(IF(Table1[[#This Row],[2015 Growth % Blue]]="#N/A",0,Table1[[#This Row],[2015 Growth % Blue]]),0)</f>
        <v>0</v>
      </c>
      <c r="G196" s="23" t="str">
        <f>IF(OR(Table68[[#This Row],[2015 Revenue]]&lt;Chart_Data!$U$4,Table68[[#This Row],[2015 Expenses]]&gt;Chart_Data!$U$3),Table68[[#This Row],[Name]],#N/A)</f>
        <v>Kaysolodex</v>
      </c>
      <c r="H196" s="23">
        <f>INDEX(Table68[#All],MATCH(Chart_Data!G196,Table68[[#All],[Name]],0),3)</f>
        <v>8310294.0199999996</v>
      </c>
      <c r="I196" s="23">
        <f>INDEX(Table68[#All],MATCH(Chart_Data!G196,Table68[[#All],[Name]],0),4)</f>
        <v>5879731.1200000001</v>
      </c>
      <c r="J196" s="46">
        <f>INDEX(Table68[#All],MATCH(Chart_Data!G196,Table68[[#All],[Name]],0),6)</f>
        <v>5.13</v>
      </c>
      <c r="K196" s="59">
        <v>1.7299847108645783E-7</v>
      </c>
      <c r="M196" s="42">
        <f t="shared" si="4"/>
        <v>195</v>
      </c>
      <c r="N196" s="42">
        <f>IF(M196&gt;Chart_Data!$U$5,0,ROW(M197)-ROW($M$2))</f>
        <v>0</v>
      </c>
      <c r="O196" s="61" t="e">
        <f>IFERROR(LARGE(Table1[2015 Growth % Red],N196),#N/A)</f>
        <v>#N/A</v>
      </c>
      <c r="P196" s="55" t="e">
        <f>INDEX(Table1[[#All],[Name Blue]:[2015 Growth % Red]],MATCH(O196,Table1[[#All],[2015 Growth % Red]],0),2)</f>
        <v>#N/A</v>
      </c>
      <c r="Q196" s="55" t="e">
        <f>INDEX(Table1[[#All],[Name Blue]:[2015 Growth % Red]],MATCH(O196,Table1[[#All],[2015 Growth % Red]],0),3)</f>
        <v>#N/A</v>
      </c>
      <c r="R196" s="55" t="e">
        <f>INDEX(Table1[[#All],[Name Blue]:[2015 Growth % Blue]],MATCH(Table3[[#This Row],[Top 10 Growth % ]],Table1[[#All],[2015 Growth % Blue]],0),1)</f>
        <v>#N/A</v>
      </c>
    </row>
    <row r="197" spans="1:18" x14ac:dyDescent="0.15">
      <c r="A197" s="42">
        <v>196</v>
      </c>
      <c r="B197" s="23" t="e">
        <f>IF(AND(Table68[[#This Row],[2015 Revenue]]&gt;=Chart_Data!$U$4,Table68[[#This Row],[2015 Expenses]]&lt;=Chart_Data!$U$3),Table68[[#This Row],[Name]],#N/A)</f>
        <v>#N/A</v>
      </c>
      <c r="C197" s="23" t="e">
        <f>INDEX(Table68[#All],MATCH(Chart_Data!B197,Table68[[#All],[Name]],0),3)</f>
        <v>#N/A</v>
      </c>
      <c r="D197" s="23" t="e">
        <f>INDEX(Table68[#All],MATCH(Chart_Data!B197,Table68[[#All],[Name]],0),4)</f>
        <v>#N/A</v>
      </c>
      <c r="E197" s="60" t="e">
        <f>INDEX(Table68[#All],MATCH(Chart_Data!B197,Table68[[#All],[Name]],0),6)+Table1[[#This Row],[Rand]]</f>
        <v>#N/A</v>
      </c>
      <c r="F197" s="58">
        <f>_xlfn.IFNA(IF(Table1[[#This Row],[2015 Growth % Blue]]="#N/A",0,Table1[[#This Row],[2015 Growth % Blue]]),0)</f>
        <v>0</v>
      </c>
      <c r="G197" s="23" t="str">
        <f>IF(OR(Table68[[#This Row],[2015 Revenue]]&lt;Chart_Data!$U$4,Table68[[#This Row],[2015 Expenses]]&gt;Chart_Data!$U$3),Table68[[#This Row],[Name]],#N/A)</f>
        <v>Zunremlane</v>
      </c>
      <c r="H197" s="23">
        <f>INDEX(Table68[#All],MATCH(Chart_Data!G197,Table68[[#All],[Name]],0),3)</f>
        <v>9102843.1999999993</v>
      </c>
      <c r="I197" s="23">
        <f>INDEX(Table68[#All],MATCH(Chart_Data!G197,Table68[[#All],[Name]],0),4)</f>
        <v>4973717.24</v>
      </c>
      <c r="J197" s="46">
        <f>INDEX(Table68[#All],MATCH(Chart_Data!G197,Table68[[#All],[Name]],0),6)</f>
        <v>3.02</v>
      </c>
      <c r="K197" s="59">
        <v>7.7457204234004813E-7</v>
      </c>
      <c r="M197" s="42">
        <f t="shared" si="4"/>
        <v>196</v>
      </c>
      <c r="N197" s="42">
        <f>IF(M197&gt;Chart_Data!$U$5,0,ROW(M198)-ROW($M$2))</f>
        <v>0</v>
      </c>
      <c r="O197" s="61" t="e">
        <f>IFERROR(LARGE(Table1[2015 Growth % Red],N197),#N/A)</f>
        <v>#N/A</v>
      </c>
      <c r="P197" s="55" t="e">
        <f>INDEX(Table1[[#All],[Name Blue]:[2015 Growth % Red]],MATCH(O197,Table1[[#All],[2015 Growth % Red]],0),2)</f>
        <v>#N/A</v>
      </c>
      <c r="Q197" s="55" t="e">
        <f>INDEX(Table1[[#All],[Name Blue]:[2015 Growth % Red]],MATCH(O197,Table1[[#All],[2015 Growth % Red]],0),3)</f>
        <v>#N/A</v>
      </c>
      <c r="R197" s="55" t="e">
        <f>INDEX(Table1[[#All],[Name Blue]:[2015 Growth % Blue]],MATCH(Table3[[#This Row],[Top 10 Growth % ]],Table1[[#All],[2015 Growth % Blue]],0),1)</f>
        <v>#N/A</v>
      </c>
    </row>
    <row r="198" spans="1:18" x14ac:dyDescent="0.15">
      <c r="A198" s="42">
        <v>197</v>
      </c>
      <c r="B198" s="23" t="e">
        <f>IF(AND(Table68[[#This Row],[2015 Revenue]]&gt;=Chart_Data!$U$4,Table68[[#This Row],[2015 Expenses]]&lt;=Chart_Data!$U$3),Table68[[#This Row],[Name]],#N/A)</f>
        <v>#N/A</v>
      </c>
      <c r="C198" s="23" t="e">
        <f>INDEX(Table68[#All],MATCH(Chart_Data!B198,Table68[[#All],[Name]],0),3)</f>
        <v>#N/A</v>
      </c>
      <c r="D198" s="23" t="e">
        <f>INDEX(Table68[#All],MATCH(Chart_Data!B198,Table68[[#All],[Name]],0),4)</f>
        <v>#N/A</v>
      </c>
      <c r="E198" s="60" t="e">
        <f>INDEX(Table68[#All],MATCH(Chart_Data!B198,Table68[[#All],[Name]],0),6)+Table1[[#This Row],[Rand]]</f>
        <v>#N/A</v>
      </c>
      <c r="F198" s="58">
        <f>_xlfn.IFNA(IF(Table1[[#This Row],[2015 Growth % Blue]]="#N/A",0,Table1[[#This Row],[2015 Growth % Blue]]),0)</f>
        <v>0</v>
      </c>
      <c r="G198" s="23" t="str">
        <f>IF(OR(Table68[[#This Row],[2015 Revenue]]&lt;Chart_Data!$U$4,Table68[[#This Row],[2015 Expenses]]&gt;Chart_Data!$U$3),Table68[[#This Row],[Name]],#N/A)</f>
        <v>Kinlax</v>
      </c>
      <c r="H198" s="23">
        <f>INDEX(Table68[#All],MATCH(Chart_Data!G198,Table68[[#All],[Name]],0),3)</f>
        <v>9380872.3200000003</v>
      </c>
      <c r="I198" s="23">
        <f>INDEX(Table68[#All],MATCH(Chart_Data!G198,Table68[[#All],[Name]],0),4)</f>
        <v>8212849.1100000003</v>
      </c>
      <c r="J198" s="46">
        <f>INDEX(Table68[#All],MATCH(Chart_Data!G198,Table68[[#All],[Name]],0),6)</f>
        <v>4.26</v>
      </c>
      <c r="K198" s="59">
        <v>3.6638772825792101E-7</v>
      </c>
      <c r="M198" s="42">
        <f t="shared" si="4"/>
        <v>197</v>
      </c>
      <c r="N198" s="42">
        <f>IF(M198&gt;Chart_Data!$U$5,0,ROW(M199)-ROW($M$2))</f>
        <v>0</v>
      </c>
      <c r="O198" s="61" t="e">
        <f>IFERROR(LARGE(Table1[2015 Growth % Red],N198),#N/A)</f>
        <v>#N/A</v>
      </c>
      <c r="P198" s="55" t="e">
        <f>INDEX(Table1[[#All],[Name Blue]:[2015 Growth % Red]],MATCH(O198,Table1[[#All],[2015 Growth % Red]],0),2)</f>
        <v>#N/A</v>
      </c>
      <c r="Q198" s="55" t="e">
        <f>INDEX(Table1[[#All],[Name Blue]:[2015 Growth % Red]],MATCH(O198,Table1[[#All],[2015 Growth % Red]],0),3)</f>
        <v>#N/A</v>
      </c>
      <c r="R198" s="55" t="e">
        <f>INDEX(Table1[[#All],[Name Blue]:[2015 Growth % Blue]],MATCH(Table3[[#This Row],[Top 10 Growth % ]],Table1[[#All],[2015 Growth % Blue]],0),1)</f>
        <v>#N/A</v>
      </c>
    </row>
    <row r="199" spans="1:18" x14ac:dyDescent="0.15">
      <c r="A199" s="42">
        <v>198</v>
      </c>
      <c r="B199" s="23" t="e">
        <f>IF(AND(Table68[[#This Row],[2015 Revenue]]&gt;=Chart_Data!$U$4,Table68[[#This Row],[2015 Expenses]]&lt;=Chart_Data!$U$3),Table68[[#This Row],[Name]],#N/A)</f>
        <v>#N/A</v>
      </c>
      <c r="C199" s="23" t="e">
        <f>INDEX(Table68[#All],MATCH(Chart_Data!B199,Table68[[#All],[Name]],0),3)</f>
        <v>#N/A</v>
      </c>
      <c r="D199" s="23" t="e">
        <f>INDEX(Table68[#All],MATCH(Chart_Data!B199,Table68[[#All],[Name]],0),4)</f>
        <v>#N/A</v>
      </c>
      <c r="E199" s="60" t="e">
        <f>INDEX(Table68[#All],MATCH(Chart_Data!B199,Table68[[#All],[Name]],0),6)+Table1[[#This Row],[Rand]]</f>
        <v>#N/A</v>
      </c>
      <c r="F199" s="58">
        <f>_xlfn.IFNA(IF(Table1[[#This Row],[2015 Growth % Blue]]="#N/A",0,Table1[[#This Row],[2015 Growth % Blue]]),0)</f>
        <v>0</v>
      </c>
      <c r="G199" s="23" t="str">
        <f>IF(OR(Table68[[#This Row],[2015 Revenue]]&lt;Chart_Data!$U$4,Table68[[#This Row],[2015 Expenses]]&gt;Chart_Data!$U$3),Table68[[#This Row],[Name]],#N/A)</f>
        <v>Inchkix</v>
      </c>
      <c r="H199" s="23">
        <f>INDEX(Table68[#All],MATCH(Chart_Data!G199,Table68[[#All],[Name]],0),3)</f>
        <v>8724296.9600000009</v>
      </c>
      <c r="I199" s="23">
        <f>INDEX(Table68[#All],MATCH(Chart_Data!G199,Table68[[#All],[Name]],0),4)</f>
        <v>5427040.3399999999</v>
      </c>
      <c r="J199" s="46">
        <f>INDEX(Table68[#All],MATCH(Chart_Data!G199,Table68[[#All],[Name]],0),6)</f>
        <v>4.26</v>
      </c>
      <c r="K199" s="59">
        <v>2.4132026047683506E-7</v>
      </c>
      <c r="M199" s="42">
        <f t="shared" si="4"/>
        <v>198</v>
      </c>
      <c r="N199" s="42">
        <f>IF(M199&gt;Chart_Data!$U$5,0,ROW(M200)-ROW($M$2))</f>
        <v>0</v>
      </c>
      <c r="O199" s="61" t="e">
        <f>IFERROR(LARGE(Table1[2015 Growth % Red],N199),#N/A)</f>
        <v>#N/A</v>
      </c>
      <c r="P199" s="55" t="e">
        <f>INDEX(Table1[[#All],[Name Blue]:[2015 Growth % Red]],MATCH(O199,Table1[[#All],[2015 Growth % Red]],0),2)</f>
        <v>#N/A</v>
      </c>
      <c r="Q199" s="55" t="e">
        <f>INDEX(Table1[[#All],[Name Blue]:[2015 Growth % Red]],MATCH(O199,Table1[[#All],[2015 Growth % Red]],0),3)</f>
        <v>#N/A</v>
      </c>
      <c r="R199" s="55" t="e">
        <f>INDEX(Table1[[#All],[Name Blue]:[2015 Growth % Blue]],MATCH(Table3[[#This Row],[Top 10 Growth % ]],Table1[[#All],[2015 Growth % Blue]],0),1)</f>
        <v>#N/A</v>
      </c>
    </row>
    <row r="200" spans="1:18" x14ac:dyDescent="0.15">
      <c r="A200" s="42">
        <v>199</v>
      </c>
      <c r="B200" s="23" t="str">
        <f>IF(AND(Table68[[#This Row],[2015 Revenue]]&gt;=Chart_Data!$U$4,Table68[[#This Row],[2015 Expenses]]&lt;=Chart_Data!$U$3),Table68[[#This Row],[Name]],#N/A)</f>
        <v>Highvivalux</v>
      </c>
      <c r="C200" s="23">
        <f>INDEX(Table68[#All],MATCH(Chart_Data!B200,Table68[[#All],[Name]],0),3)</f>
        <v>5501719.4400000004</v>
      </c>
      <c r="D200" s="23">
        <f>INDEX(Table68[#All],MATCH(Chart_Data!B200,Table68[[#All],[Name]],0),4)</f>
        <v>867507.78</v>
      </c>
      <c r="E200" s="60">
        <f>INDEX(Table68[#All],MATCH(Chart_Data!B200,Table68[[#All],[Name]],0),6)+Table1[[#This Row],[Rand]]</f>
        <v>2.9900000812132377</v>
      </c>
      <c r="F200" s="58">
        <f>_xlfn.IFNA(IF(Table1[[#This Row],[2015 Growth % Blue]]="#N/A",0,Table1[[#This Row],[2015 Growth % Blue]]),0)</f>
        <v>2.9900000812132377</v>
      </c>
      <c r="G200" s="23" t="e">
        <f>IF(OR(Table68[[#This Row],[2015 Revenue]]&lt;Chart_Data!$U$4,Table68[[#This Row],[2015 Expenses]]&gt;Chart_Data!$U$3),Table68[[#This Row],[Name]],#N/A)</f>
        <v>#N/A</v>
      </c>
      <c r="H200" s="23" t="e">
        <f>INDEX(Table68[#All],MATCH(Chart_Data!G200,Table68[[#All],[Name]],0),3)</f>
        <v>#N/A</v>
      </c>
      <c r="I200" s="23" t="e">
        <f>INDEX(Table68[#All],MATCH(Chart_Data!G200,Table68[[#All],[Name]],0),4)</f>
        <v>#N/A</v>
      </c>
      <c r="J200" s="46" t="e">
        <f>INDEX(Table68[#All],MATCH(Chart_Data!G200,Table68[[#All],[Name]],0),6)</f>
        <v>#N/A</v>
      </c>
      <c r="K200" s="59">
        <v>8.1213237318901737E-8</v>
      </c>
      <c r="M200" s="42">
        <f t="shared" si="4"/>
        <v>199</v>
      </c>
      <c r="N200" s="42">
        <f>IF(M200&gt;Chart_Data!$U$5,0,ROW(M201)-ROW($M$2))</f>
        <v>0</v>
      </c>
      <c r="O200" s="61" t="e">
        <f>IFERROR(LARGE(Table1[2015 Growth % Red],N200),#N/A)</f>
        <v>#N/A</v>
      </c>
      <c r="P200" s="55" t="e">
        <f>INDEX(Table1[[#All],[Name Blue]:[2015 Growth % Red]],MATCH(O200,Table1[[#All],[2015 Growth % Red]],0),2)</f>
        <v>#N/A</v>
      </c>
      <c r="Q200" s="55" t="e">
        <f>INDEX(Table1[[#All],[Name Blue]:[2015 Growth % Red]],MATCH(O200,Table1[[#All],[2015 Growth % Red]],0),3)</f>
        <v>#N/A</v>
      </c>
      <c r="R200" s="55" t="e">
        <f>INDEX(Table1[[#All],[Name Blue]:[2015 Growth % Blue]],MATCH(Table3[[#This Row],[Top 10 Growth % ]],Table1[[#All],[2015 Growth % Blue]],0),1)</f>
        <v>#N/A</v>
      </c>
    </row>
    <row r="201" spans="1:18" x14ac:dyDescent="0.15">
      <c r="A201" s="42">
        <v>200</v>
      </c>
      <c r="B201" s="23" t="e">
        <f>IF(AND(Table68[[#This Row],[2015 Revenue]]&gt;=Chart_Data!$U$4,Table68[[#This Row],[2015 Expenses]]&lt;=Chart_Data!$U$3),Table68[[#This Row],[Name]],#N/A)</f>
        <v>#N/A</v>
      </c>
      <c r="C201" s="23" t="e">
        <f>INDEX(Table68[#All],MATCH(Chart_Data!B201,Table68[[#All],[Name]],0),3)</f>
        <v>#N/A</v>
      </c>
      <c r="D201" s="23" t="e">
        <f>INDEX(Table68[#All],MATCH(Chart_Data!B201,Table68[[#All],[Name]],0),4)</f>
        <v>#N/A</v>
      </c>
      <c r="E201" s="60" t="e">
        <f>INDEX(Table68[#All],MATCH(Chart_Data!B201,Table68[[#All],[Name]],0),6)+Table1[[#This Row],[Rand]]</f>
        <v>#N/A</v>
      </c>
      <c r="F201" s="58">
        <f>_xlfn.IFNA(IF(Table1[[#This Row],[2015 Growth % Blue]]="#N/A",0,Table1[[#This Row],[2015 Growth % Blue]]),0)</f>
        <v>0</v>
      </c>
      <c r="G201" s="23" t="str">
        <f>IF(OR(Table68[[#This Row],[2015 Revenue]]&lt;Chart_Data!$U$4,Table68[[#This Row],[2015 Expenses]]&gt;Chart_Data!$U$3),Table68[[#This Row],[Name]],#N/A)</f>
        <v>Zathhow</v>
      </c>
      <c r="H201" s="23">
        <f>INDEX(Table68[#All],MATCH(Chart_Data!G201,Table68[[#All],[Name]],0),3)</f>
        <v>7232097.7999999998</v>
      </c>
      <c r="I201" s="23">
        <f>INDEX(Table68[#All],MATCH(Chart_Data!G201,Table68[[#All],[Name]],0),4)</f>
        <v>5166523.28</v>
      </c>
      <c r="J201" s="46">
        <f>INDEX(Table68[#All],MATCH(Chart_Data!G201,Table68[[#All],[Name]],0),6)</f>
        <v>5.63</v>
      </c>
      <c r="K201" s="59">
        <v>5.5239704730274063E-8</v>
      </c>
      <c r="M201" s="42">
        <f t="shared" si="4"/>
        <v>200</v>
      </c>
      <c r="N201" s="42">
        <f>IF(M201&gt;Chart_Data!$U$5,0,ROW(M202)-ROW($M$2))</f>
        <v>0</v>
      </c>
      <c r="O201" s="61" t="e">
        <f>IFERROR(LARGE(Table1[2015 Growth % Red],N201),#N/A)</f>
        <v>#N/A</v>
      </c>
      <c r="P201" s="55" t="e">
        <f>INDEX(Table1[[#All],[Name Blue]:[2015 Growth % Red]],MATCH(O201,Table1[[#All],[2015 Growth % Red]],0),2)</f>
        <v>#N/A</v>
      </c>
      <c r="Q201" s="55" t="e">
        <f>INDEX(Table1[[#All],[Name Blue]:[2015 Growth % Red]],MATCH(O201,Table1[[#All],[2015 Growth % Red]],0),3)</f>
        <v>#N/A</v>
      </c>
      <c r="R201" s="55" t="e">
        <f>INDEX(Table1[[#All],[Name Blue]:[2015 Growth % Blue]],MATCH(Table3[[#This Row],[Top 10 Growth % ]],Table1[[#All],[2015 Growth % Blue]],0),1)</f>
        <v>#N/A</v>
      </c>
    </row>
    <row r="202" spans="1:18" x14ac:dyDescent="0.15">
      <c r="A202" s="42">
        <v>201</v>
      </c>
      <c r="B202" s="23" t="str">
        <f>IF(AND(Table68[[#This Row],[2015 Revenue]]&gt;=Chart_Data!$U$4,Table68[[#This Row],[2015 Expenses]]&lt;=Chart_Data!$U$3),Table68[[#This Row],[Name]],#N/A)</f>
        <v>Blacktaxon</v>
      </c>
      <c r="C202" s="23">
        <f>INDEX(Table68[#All],MATCH(Chart_Data!B202,Table68[[#All],[Name]],0),3)</f>
        <v>10274456.59</v>
      </c>
      <c r="D202" s="23">
        <f>INDEX(Table68[#All],MATCH(Chart_Data!B202,Table68[[#All],[Name]],0),4)</f>
        <v>3752711.12</v>
      </c>
      <c r="E202" s="60">
        <f>INDEX(Table68[#All],MATCH(Chart_Data!B202,Table68[[#All],[Name]],0),6)+Table1[[#This Row],[Rand]]</f>
        <v>2.6600000726403201</v>
      </c>
      <c r="F202" s="58">
        <f>_xlfn.IFNA(IF(Table1[[#This Row],[2015 Growth % Blue]]="#N/A",0,Table1[[#This Row],[2015 Growth % Blue]]),0)</f>
        <v>2.6600000726403201</v>
      </c>
      <c r="G202" s="23" t="e">
        <f>IF(OR(Table68[[#This Row],[2015 Revenue]]&lt;Chart_Data!$U$4,Table68[[#This Row],[2015 Expenses]]&gt;Chart_Data!$U$3),Table68[[#This Row],[Name]],#N/A)</f>
        <v>#N/A</v>
      </c>
      <c r="H202" s="23" t="e">
        <f>INDEX(Table68[#All],MATCH(Chart_Data!G202,Table68[[#All],[Name]],0),3)</f>
        <v>#N/A</v>
      </c>
      <c r="I202" s="23" t="e">
        <f>INDEX(Table68[#All],MATCH(Chart_Data!G202,Table68[[#All],[Name]],0),4)</f>
        <v>#N/A</v>
      </c>
      <c r="J202" s="46" t="e">
        <f>INDEX(Table68[#All],MATCH(Chart_Data!G202,Table68[[#All],[Name]],0),6)</f>
        <v>#N/A</v>
      </c>
      <c r="K202" s="59">
        <v>7.264031991486852E-8</v>
      </c>
      <c r="M202" s="42">
        <f t="shared" si="4"/>
        <v>201</v>
      </c>
      <c r="N202" s="42">
        <f>IF(M202&gt;Chart_Data!$U$5,0,ROW(M203)-ROW($M$2))</f>
        <v>0</v>
      </c>
      <c r="O202" s="61" t="e">
        <f>IFERROR(LARGE(Table1[2015 Growth % Red],N202),#N/A)</f>
        <v>#N/A</v>
      </c>
      <c r="P202" s="55" t="e">
        <f>INDEX(Table1[[#All],[Name Blue]:[2015 Growth % Red]],MATCH(O202,Table1[[#All],[2015 Growth % Red]],0),2)</f>
        <v>#N/A</v>
      </c>
      <c r="Q202" s="55" t="e">
        <f>INDEX(Table1[[#All],[Name Blue]:[2015 Growth % Red]],MATCH(O202,Table1[[#All],[2015 Growth % Red]],0),3)</f>
        <v>#N/A</v>
      </c>
      <c r="R202" s="55" t="e">
        <f>INDEX(Table1[[#All],[Name Blue]:[2015 Growth % Blue]],MATCH(Table3[[#This Row],[Top 10 Growth % ]],Table1[[#All],[2015 Growth % Blue]],0),1)</f>
        <v>#N/A</v>
      </c>
    </row>
    <row r="203" spans="1:18" x14ac:dyDescent="0.15">
      <c r="A203" s="42">
        <v>202</v>
      </c>
      <c r="B203" s="23" t="e">
        <f>IF(AND(Table68[[#This Row],[2015 Revenue]]&gt;=Chart_Data!$U$4,Table68[[#This Row],[2015 Expenses]]&lt;=Chart_Data!$U$3),Table68[[#This Row],[Name]],#N/A)</f>
        <v>#N/A</v>
      </c>
      <c r="C203" s="23" t="e">
        <f>INDEX(Table68[#All],MATCH(Chart_Data!B203,Table68[[#All],[Name]],0),3)</f>
        <v>#N/A</v>
      </c>
      <c r="D203" s="23" t="e">
        <f>INDEX(Table68[#All],MATCH(Chart_Data!B203,Table68[[#All],[Name]],0),4)</f>
        <v>#N/A</v>
      </c>
      <c r="E203" s="60" t="e">
        <f>INDEX(Table68[#All],MATCH(Chart_Data!B203,Table68[[#All],[Name]],0),6)+Table1[[#This Row],[Rand]]</f>
        <v>#N/A</v>
      </c>
      <c r="F203" s="58">
        <f>_xlfn.IFNA(IF(Table1[[#This Row],[2015 Growth % Blue]]="#N/A",0,Table1[[#This Row],[2015 Growth % Blue]]),0)</f>
        <v>0</v>
      </c>
      <c r="G203" s="23" t="str">
        <f>IF(OR(Table68[[#This Row],[2015 Revenue]]&lt;Chart_Data!$U$4,Table68[[#This Row],[2015 Expenses]]&gt;Chart_Data!$U$3),Table68[[#This Row],[Name]],#N/A)</f>
        <v>Labam</v>
      </c>
      <c r="H203" s="23">
        <f>INDEX(Table68[#All],MATCH(Chart_Data!G203,Table68[[#All],[Name]],0),3)</f>
        <v>8124115.5199999996</v>
      </c>
      <c r="I203" s="23">
        <f>INDEX(Table68[#All],MATCH(Chart_Data!G203,Table68[[#All],[Name]],0),4)</f>
        <v>5173904.24</v>
      </c>
      <c r="J203" s="46">
        <f>INDEX(Table68[#All],MATCH(Chart_Data!G203,Table68[[#All],[Name]],0),6)</f>
        <v>3.77</v>
      </c>
      <c r="K203" s="59">
        <v>3.3599679517104429E-7</v>
      </c>
      <c r="M203" s="42">
        <f t="shared" si="4"/>
        <v>202</v>
      </c>
      <c r="N203" s="42">
        <f>IF(M203&gt;Chart_Data!$U$5,0,ROW(M204)-ROW($M$2))</f>
        <v>0</v>
      </c>
      <c r="O203" s="61" t="e">
        <f>IFERROR(LARGE(Table1[2015 Growth % Red],N203),#N/A)</f>
        <v>#N/A</v>
      </c>
      <c r="P203" s="55" t="e">
        <f>INDEX(Table1[[#All],[Name Blue]:[2015 Growth % Red]],MATCH(O203,Table1[[#All],[2015 Growth % Red]],0),2)</f>
        <v>#N/A</v>
      </c>
      <c r="Q203" s="55" t="e">
        <f>INDEX(Table1[[#All],[Name Blue]:[2015 Growth % Red]],MATCH(O203,Table1[[#All],[2015 Growth % Red]],0),3)</f>
        <v>#N/A</v>
      </c>
      <c r="R203" s="55" t="e">
        <f>INDEX(Table1[[#All],[Name Blue]:[2015 Growth % Blue]],MATCH(Table3[[#This Row],[Top 10 Growth % ]],Table1[[#All],[2015 Growth % Blue]],0),1)</f>
        <v>#N/A</v>
      </c>
    </row>
    <row r="204" spans="1:18" x14ac:dyDescent="0.15">
      <c r="A204" s="42">
        <v>203</v>
      </c>
      <c r="B204" s="23" t="str">
        <f>IF(AND(Table68[[#This Row],[2015 Revenue]]&gt;=Chart_Data!$U$4,Table68[[#This Row],[2015 Expenses]]&lt;=Chart_Data!$U$3),Table68[[#This Row],[Name]],#N/A)</f>
        <v>Black-Tax</v>
      </c>
      <c r="C204" s="23">
        <f>INDEX(Table68[#All],MATCH(Chart_Data!B204,Table68[[#All],[Name]],0),3)</f>
        <v>5166323.97</v>
      </c>
      <c r="D204" s="23">
        <f>INDEX(Table68[#All],MATCH(Chart_Data!B204,Table68[[#All],[Name]],0),4)</f>
        <v>3772942.03</v>
      </c>
      <c r="E204" s="60">
        <f>INDEX(Table68[#All],MATCH(Chart_Data!B204,Table68[[#All],[Name]],0),6)+Table1[[#This Row],[Rand]]</f>
        <v>4.4400003799751797</v>
      </c>
      <c r="F204" s="58">
        <f>_xlfn.IFNA(IF(Table1[[#This Row],[2015 Growth % Blue]]="#N/A",0,Table1[[#This Row],[2015 Growth % Blue]]),0)</f>
        <v>4.4400003799751797</v>
      </c>
      <c r="G204" s="23" t="e">
        <f>IF(OR(Table68[[#This Row],[2015 Revenue]]&lt;Chart_Data!$U$4,Table68[[#This Row],[2015 Expenses]]&gt;Chart_Data!$U$3),Table68[[#This Row],[Name]],#N/A)</f>
        <v>#N/A</v>
      </c>
      <c r="H204" s="23" t="e">
        <f>INDEX(Table68[#All],MATCH(Chart_Data!G204,Table68[[#All],[Name]],0),3)</f>
        <v>#N/A</v>
      </c>
      <c r="I204" s="23" t="e">
        <f>INDEX(Table68[#All],MATCH(Chart_Data!G204,Table68[[#All],[Name]],0),4)</f>
        <v>#N/A</v>
      </c>
      <c r="J204" s="46" t="e">
        <f>INDEX(Table68[#All],MATCH(Chart_Data!G204,Table68[[#All],[Name]],0),6)</f>
        <v>#N/A</v>
      </c>
      <c r="K204" s="59">
        <v>3.7997517907136801E-7</v>
      </c>
      <c r="M204" s="42">
        <f t="shared" si="4"/>
        <v>203</v>
      </c>
      <c r="N204" s="42">
        <f>IF(M204&gt;Chart_Data!$U$5,0,ROW(M205)-ROW($M$2))</f>
        <v>0</v>
      </c>
      <c r="O204" s="61" t="e">
        <f>IFERROR(LARGE(Table1[2015 Growth % Red],N204),#N/A)</f>
        <v>#N/A</v>
      </c>
      <c r="P204" s="55" t="e">
        <f>INDEX(Table1[[#All],[Name Blue]:[2015 Growth % Red]],MATCH(O204,Table1[[#All],[2015 Growth % Red]],0),2)</f>
        <v>#N/A</v>
      </c>
      <c r="Q204" s="55" t="e">
        <f>INDEX(Table1[[#All],[Name Blue]:[2015 Growth % Red]],MATCH(O204,Table1[[#All],[2015 Growth % Red]],0),3)</f>
        <v>#N/A</v>
      </c>
      <c r="R204" s="55" t="e">
        <f>INDEX(Table1[[#All],[Name Blue]:[2015 Growth % Blue]],MATCH(Table3[[#This Row],[Top 10 Growth % ]],Table1[[#All],[2015 Growth % Blue]],0),1)</f>
        <v>#N/A</v>
      </c>
    </row>
    <row r="205" spans="1:18" x14ac:dyDescent="0.15">
      <c r="A205" s="42">
        <v>204</v>
      </c>
      <c r="B205" s="23" t="e">
        <f>IF(AND(Table68[[#This Row],[2015 Revenue]]&gt;=Chart_Data!$U$4,Table68[[#This Row],[2015 Expenses]]&lt;=Chart_Data!$U$3),Table68[[#This Row],[Name]],#N/A)</f>
        <v>#N/A</v>
      </c>
      <c r="C205" s="23" t="e">
        <f>INDEX(Table68[#All],MATCH(Chart_Data!B205,Table68[[#All],[Name]],0),3)</f>
        <v>#N/A</v>
      </c>
      <c r="D205" s="23" t="e">
        <f>INDEX(Table68[#All],MATCH(Chart_Data!B205,Table68[[#All],[Name]],0),4)</f>
        <v>#N/A</v>
      </c>
      <c r="E205" s="60" t="e">
        <f>INDEX(Table68[#All],MATCH(Chart_Data!B205,Table68[[#All],[Name]],0),6)+Table1[[#This Row],[Rand]]</f>
        <v>#N/A</v>
      </c>
      <c r="F205" s="58">
        <f>_xlfn.IFNA(IF(Table1[[#This Row],[2015 Growth % Blue]]="#N/A",0,Table1[[#This Row],[2015 Growth % Blue]]),0)</f>
        <v>0</v>
      </c>
      <c r="G205" s="23" t="str">
        <f>IF(OR(Table68[[#This Row],[2015 Revenue]]&lt;Chart_Data!$U$4,Table68[[#This Row],[2015 Expenses]]&gt;Chart_Data!$U$3),Table68[[#This Row],[Name]],#N/A)</f>
        <v>Med-City</v>
      </c>
      <c r="H205" s="23">
        <f>INDEX(Table68[#All],MATCH(Chart_Data!G205,Table68[[#All],[Name]],0),3)</f>
        <v>10488576.699999999</v>
      </c>
      <c r="I205" s="23">
        <f>INDEX(Table68[#All],MATCH(Chart_Data!G205,Table68[[#All],[Name]],0),4)</f>
        <v>5637041.9400000004</v>
      </c>
      <c r="J205" s="46">
        <f>INDEX(Table68[#All],MATCH(Chart_Data!G205,Table68[[#All],[Name]],0),6)</f>
        <v>4.47</v>
      </c>
      <c r="K205" s="59">
        <v>2.6662336734683667E-7</v>
      </c>
      <c r="M205" s="42">
        <f t="shared" si="4"/>
        <v>204</v>
      </c>
      <c r="N205" s="42">
        <f>IF(M205&gt;Chart_Data!$U$5,0,ROW(M206)-ROW($M$2))</f>
        <v>0</v>
      </c>
      <c r="O205" s="61" t="e">
        <f>IFERROR(LARGE(Table1[2015 Growth % Red],N205),#N/A)</f>
        <v>#N/A</v>
      </c>
      <c r="P205" s="55" t="e">
        <f>INDEX(Table1[[#All],[Name Blue]:[2015 Growth % Red]],MATCH(O205,Table1[[#All],[2015 Growth % Red]],0),2)</f>
        <v>#N/A</v>
      </c>
      <c r="Q205" s="55" t="e">
        <f>INDEX(Table1[[#All],[Name Blue]:[2015 Growth % Red]],MATCH(O205,Table1[[#All],[2015 Growth % Red]],0),3)</f>
        <v>#N/A</v>
      </c>
      <c r="R205" s="55" t="e">
        <f>INDEX(Table1[[#All],[Name Blue]:[2015 Growth % Blue]],MATCH(Table3[[#This Row],[Top 10 Growth % ]],Table1[[#All],[2015 Growth % Blue]],0),1)</f>
        <v>#N/A</v>
      </c>
    </row>
    <row r="206" spans="1:18" x14ac:dyDescent="0.15">
      <c r="A206" s="42">
        <v>205</v>
      </c>
      <c r="B206" s="23" t="e">
        <f>IF(AND(Table68[[#This Row],[2015 Revenue]]&gt;=Chart_Data!$U$4,Table68[[#This Row],[2015 Expenses]]&lt;=Chart_Data!$U$3),Table68[[#This Row],[Name]],#N/A)</f>
        <v>#N/A</v>
      </c>
      <c r="C206" s="23" t="e">
        <f>INDEX(Table68[#All],MATCH(Chart_Data!B206,Table68[[#All],[Name]],0),3)</f>
        <v>#N/A</v>
      </c>
      <c r="D206" s="23" t="e">
        <f>INDEX(Table68[#All],MATCH(Chart_Data!B206,Table68[[#All],[Name]],0),4)</f>
        <v>#N/A</v>
      </c>
      <c r="E206" s="60" t="e">
        <f>INDEX(Table68[#All],MATCH(Chart_Data!B206,Table68[[#All],[Name]],0),6)+Table1[[#This Row],[Rand]]</f>
        <v>#N/A</v>
      </c>
      <c r="F206" s="58">
        <f>_xlfn.IFNA(IF(Table1[[#This Row],[2015 Growth % Blue]]="#N/A",0,Table1[[#This Row],[2015 Growth % Blue]]),0)</f>
        <v>0</v>
      </c>
      <c r="G206" s="23" t="str">
        <f>IF(OR(Table68[[#This Row],[2015 Revenue]]&lt;Chart_Data!$U$4,Table68[[#This Row],[2015 Expenses]]&gt;Chart_Data!$U$3),Table68[[#This Row],[Name]],#N/A)</f>
        <v>Sunviaway</v>
      </c>
      <c r="H206" s="23">
        <f>INDEX(Table68[#All],MATCH(Chart_Data!G206,Table68[[#All],[Name]],0),3)</f>
        <v>1614585.24</v>
      </c>
      <c r="I206" s="23">
        <f>INDEX(Table68[#All],MATCH(Chart_Data!G206,Table68[[#All],[Name]],0),4)</f>
        <v>4323005</v>
      </c>
      <c r="J206" s="46">
        <f>INDEX(Table68[#All],MATCH(Chart_Data!G206,Table68[[#All],[Name]],0),6)</f>
        <v>4.6399999999999997</v>
      </c>
      <c r="K206" s="59">
        <v>9.123750716328787E-7</v>
      </c>
      <c r="M206" s="42">
        <f t="shared" si="4"/>
        <v>205</v>
      </c>
      <c r="N206" s="42">
        <f>IF(M206&gt;Chart_Data!$U$5,0,ROW(M207)-ROW($M$2))</f>
        <v>0</v>
      </c>
      <c r="O206" s="61" t="e">
        <f>IFERROR(LARGE(Table1[2015 Growth % Red],N206),#N/A)</f>
        <v>#N/A</v>
      </c>
      <c r="P206" s="55" t="e">
        <f>INDEX(Table1[[#All],[Name Blue]:[2015 Growth % Red]],MATCH(O206,Table1[[#All],[2015 Growth % Red]],0),2)</f>
        <v>#N/A</v>
      </c>
      <c r="Q206" s="55" t="e">
        <f>INDEX(Table1[[#All],[Name Blue]:[2015 Growth % Red]],MATCH(O206,Table1[[#All],[2015 Growth % Red]],0),3)</f>
        <v>#N/A</v>
      </c>
      <c r="R206" s="55" t="e">
        <f>INDEX(Table1[[#All],[Name Blue]:[2015 Growth % Blue]],MATCH(Table3[[#This Row],[Top 10 Growth % ]],Table1[[#All],[2015 Growth % Blue]],0),1)</f>
        <v>#N/A</v>
      </c>
    </row>
    <row r="207" spans="1:18" x14ac:dyDescent="0.15">
      <c r="A207" s="42">
        <v>206</v>
      </c>
      <c r="B207" s="23" t="str">
        <f>IF(AND(Table68[[#This Row],[2015 Revenue]]&gt;=Chart_Data!$U$4,Table68[[#This Row],[2015 Expenses]]&lt;=Chart_Data!$U$3),Table68[[#This Row],[Name]],#N/A)</f>
        <v>Vaiatrax</v>
      </c>
      <c r="C207" s="23">
        <f>INDEX(Table68[#All],MATCH(Chart_Data!B207,Table68[[#All],[Name]],0),3)</f>
        <v>10650059.02</v>
      </c>
      <c r="D207" s="23">
        <f>INDEX(Table68[#All],MATCH(Chart_Data!B207,Table68[[#All],[Name]],0),4)</f>
        <v>1513134.48</v>
      </c>
      <c r="E207" s="60">
        <f>INDEX(Table68[#All],MATCH(Chart_Data!B207,Table68[[#All],[Name]],0),6)+Table1[[#This Row],[Rand]]</f>
        <v>3.1700008207318602</v>
      </c>
      <c r="F207" s="58">
        <f>_xlfn.IFNA(IF(Table1[[#This Row],[2015 Growth % Blue]]="#N/A",0,Table1[[#This Row],[2015 Growth % Blue]]),0)</f>
        <v>3.1700008207318602</v>
      </c>
      <c r="G207" s="23" t="e">
        <f>IF(OR(Table68[[#This Row],[2015 Revenue]]&lt;Chart_Data!$U$4,Table68[[#This Row],[2015 Expenses]]&gt;Chart_Data!$U$3),Table68[[#This Row],[Name]],#N/A)</f>
        <v>#N/A</v>
      </c>
      <c r="H207" s="23" t="e">
        <f>INDEX(Table68[#All],MATCH(Chart_Data!G207,Table68[[#All],[Name]],0),3)</f>
        <v>#N/A</v>
      </c>
      <c r="I207" s="23" t="e">
        <f>INDEX(Table68[#All],MATCH(Chart_Data!G207,Table68[[#All],[Name]],0),4)</f>
        <v>#N/A</v>
      </c>
      <c r="J207" s="46" t="e">
        <f>INDEX(Table68[#All],MATCH(Chart_Data!G207,Table68[[#All],[Name]],0),6)</f>
        <v>#N/A</v>
      </c>
      <c r="K207" s="59">
        <v>8.2073186031850036E-7</v>
      </c>
      <c r="M207" s="42">
        <f t="shared" si="4"/>
        <v>206</v>
      </c>
      <c r="N207" s="42">
        <f>IF(M207&gt;Chart_Data!$U$5,0,ROW(M208)-ROW($M$2))</f>
        <v>0</v>
      </c>
      <c r="O207" s="61" t="e">
        <f>IFERROR(LARGE(Table1[2015 Growth % Red],N207),#N/A)</f>
        <v>#N/A</v>
      </c>
      <c r="P207" s="55" t="e">
        <f>INDEX(Table1[[#All],[Name Blue]:[2015 Growth % Red]],MATCH(O207,Table1[[#All],[2015 Growth % Red]],0),2)</f>
        <v>#N/A</v>
      </c>
      <c r="Q207" s="55" t="e">
        <f>INDEX(Table1[[#All],[Name Blue]:[2015 Growth % Red]],MATCH(O207,Table1[[#All],[2015 Growth % Red]],0),3)</f>
        <v>#N/A</v>
      </c>
      <c r="R207" s="55" t="e">
        <f>INDEX(Table1[[#All],[Name Blue]:[2015 Growth % Blue]],MATCH(Table3[[#This Row],[Top 10 Growth % ]],Table1[[#All],[2015 Growth % Blue]],0),1)</f>
        <v>#N/A</v>
      </c>
    </row>
    <row r="208" spans="1:18" x14ac:dyDescent="0.15">
      <c r="A208" s="42">
        <v>207</v>
      </c>
      <c r="B208" s="23" t="str">
        <f>IF(AND(Table68[[#This Row],[2015 Revenue]]&gt;=Chart_Data!$U$4,Table68[[#This Row],[2015 Expenses]]&lt;=Chart_Data!$U$3),Table68[[#This Row],[Name]],#N/A)</f>
        <v>Ganzhex</v>
      </c>
      <c r="C208" s="23">
        <f>INDEX(Table68[#All],MATCH(Chart_Data!B208,Table68[[#All],[Name]],0),3)</f>
        <v>5307243.1500000004</v>
      </c>
      <c r="D208" s="23">
        <f>INDEX(Table68[#All],MATCH(Chart_Data!B208,Table68[[#All],[Name]],0),4)</f>
        <v>2439136.8199999998</v>
      </c>
      <c r="E208" s="60">
        <f>INDEX(Table68[#All],MATCH(Chart_Data!B208,Table68[[#All],[Name]],0),6)+Table1[[#This Row],[Rand]]</f>
        <v>5.0800001036769551</v>
      </c>
      <c r="F208" s="58">
        <f>_xlfn.IFNA(IF(Table1[[#This Row],[2015 Growth % Blue]]="#N/A",0,Table1[[#This Row],[2015 Growth % Blue]]),0)</f>
        <v>5.0800001036769551</v>
      </c>
      <c r="G208" s="23" t="e">
        <f>IF(OR(Table68[[#This Row],[2015 Revenue]]&lt;Chart_Data!$U$4,Table68[[#This Row],[2015 Expenses]]&gt;Chart_Data!$U$3),Table68[[#This Row],[Name]],#N/A)</f>
        <v>#N/A</v>
      </c>
      <c r="H208" s="23" t="e">
        <f>INDEX(Table68[#All],MATCH(Chart_Data!G208,Table68[[#All],[Name]],0),3)</f>
        <v>#N/A</v>
      </c>
      <c r="I208" s="23" t="e">
        <f>INDEX(Table68[#All],MATCH(Chart_Data!G208,Table68[[#All],[Name]],0),4)</f>
        <v>#N/A</v>
      </c>
      <c r="J208" s="46" t="e">
        <f>INDEX(Table68[#All],MATCH(Chart_Data!G208,Table68[[#All],[Name]],0),6)</f>
        <v>#N/A</v>
      </c>
      <c r="K208" s="59">
        <v>1.0367695536144695E-7</v>
      </c>
      <c r="M208" s="42">
        <f t="shared" si="4"/>
        <v>207</v>
      </c>
      <c r="N208" s="42">
        <f>IF(M208&gt;Chart_Data!$U$5,0,ROW(M209)-ROW($M$2))</f>
        <v>0</v>
      </c>
      <c r="O208" s="61" t="e">
        <f>IFERROR(LARGE(Table1[2015 Growth % Red],N208),#N/A)</f>
        <v>#N/A</v>
      </c>
      <c r="P208" s="55" t="e">
        <f>INDEX(Table1[[#All],[Name Blue]:[2015 Growth % Red]],MATCH(O208,Table1[[#All],[2015 Growth % Red]],0),2)</f>
        <v>#N/A</v>
      </c>
      <c r="Q208" s="55" t="e">
        <f>INDEX(Table1[[#All],[Name Blue]:[2015 Growth % Red]],MATCH(O208,Table1[[#All],[2015 Growth % Red]],0),3)</f>
        <v>#N/A</v>
      </c>
      <c r="R208" s="55" t="e">
        <f>INDEX(Table1[[#All],[Name Blue]:[2015 Growth % Blue]],MATCH(Table3[[#This Row],[Top 10 Growth % ]],Table1[[#All],[2015 Growth % Blue]],0),1)</f>
        <v>#N/A</v>
      </c>
    </row>
    <row r="209" spans="1:18" x14ac:dyDescent="0.15">
      <c r="A209" s="42">
        <v>208</v>
      </c>
      <c r="B209" s="23" t="e">
        <f>IF(AND(Table68[[#This Row],[2015 Revenue]]&gt;=Chart_Data!$U$4,Table68[[#This Row],[2015 Expenses]]&lt;=Chart_Data!$U$3),Table68[[#This Row],[Name]],#N/A)</f>
        <v>#N/A</v>
      </c>
      <c r="C209" s="23" t="e">
        <f>INDEX(Table68[#All],MATCH(Chart_Data!B209,Table68[[#All],[Name]],0),3)</f>
        <v>#N/A</v>
      </c>
      <c r="D209" s="23" t="e">
        <f>INDEX(Table68[#All],MATCH(Chart_Data!B209,Table68[[#All],[Name]],0),4)</f>
        <v>#N/A</v>
      </c>
      <c r="E209" s="60" t="e">
        <f>INDEX(Table68[#All],MATCH(Chart_Data!B209,Table68[[#All],[Name]],0),6)+Table1[[#This Row],[Rand]]</f>
        <v>#N/A</v>
      </c>
      <c r="F209" s="58">
        <f>_xlfn.IFNA(IF(Table1[[#This Row],[2015 Growth % Blue]]="#N/A",0,Table1[[#This Row],[2015 Growth % Blue]]),0)</f>
        <v>0</v>
      </c>
      <c r="G209" s="23" t="str">
        <f>IF(OR(Table68[[#This Row],[2015 Revenue]]&lt;Chart_Data!$U$4,Table68[[#This Row],[2015 Expenses]]&gt;Chart_Data!$U$3),Table68[[#This Row],[Name]],#N/A)</f>
        <v>Plexfix</v>
      </c>
      <c r="H209" s="23">
        <f>INDEX(Table68[#All],MATCH(Chart_Data!G209,Table68[[#All],[Name]],0),3)</f>
        <v>7404128.7300000004</v>
      </c>
      <c r="I209" s="23">
        <f>INDEX(Table68[#All],MATCH(Chart_Data!G209,Table68[[#All],[Name]],0),4)</f>
        <v>6015274.9400000004</v>
      </c>
      <c r="J209" s="46">
        <f>INDEX(Table68[#All],MATCH(Chart_Data!G209,Table68[[#All],[Name]],0),6)</f>
        <v>4.96</v>
      </c>
      <c r="K209" s="59">
        <v>6.4227479135365196E-8</v>
      </c>
      <c r="M209" s="42">
        <f t="shared" si="4"/>
        <v>208</v>
      </c>
      <c r="N209" s="42">
        <f>IF(M209&gt;Chart_Data!$U$5,0,ROW(M210)-ROW($M$2))</f>
        <v>0</v>
      </c>
      <c r="O209" s="61" t="e">
        <f>IFERROR(LARGE(Table1[2015 Growth % Red],N209),#N/A)</f>
        <v>#N/A</v>
      </c>
      <c r="P209" s="55" t="e">
        <f>INDEX(Table1[[#All],[Name Blue]:[2015 Growth % Red]],MATCH(O209,Table1[[#All],[2015 Growth % Red]],0),2)</f>
        <v>#N/A</v>
      </c>
      <c r="Q209" s="55" t="e">
        <f>INDEX(Table1[[#All],[Name Blue]:[2015 Growth % Red]],MATCH(O209,Table1[[#All],[2015 Growth % Red]],0),3)</f>
        <v>#N/A</v>
      </c>
      <c r="R209" s="55" t="e">
        <f>INDEX(Table1[[#All],[Name Blue]:[2015 Growth % Blue]],MATCH(Table3[[#This Row],[Top 10 Growth % ]],Table1[[#All],[2015 Growth % Blue]],0),1)</f>
        <v>#N/A</v>
      </c>
    </row>
    <row r="210" spans="1:18" x14ac:dyDescent="0.15">
      <c r="A210" s="42">
        <v>209</v>
      </c>
      <c r="B210" s="23" t="str">
        <f>IF(AND(Table68[[#This Row],[2015 Revenue]]&gt;=Chart_Data!$U$4,Table68[[#This Row],[2015 Expenses]]&lt;=Chart_Data!$U$3),Table68[[#This Row],[Name]],#N/A)</f>
        <v>Care-La</v>
      </c>
      <c r="C210" s="23">
        <f>INDEX(Table68[#All],MATCH(Chart_Data!B210,Table68[[#All],[Name]],0),3)</f>
        <v>7266698.4400000004</v>
      </c>
      <c r="D210" s="23">
        <f>INDEX(Table68[#All],MATCH(Chart_Data!B210,Table68[[#All],[Name]],0),4)</f>
        <v>3081061.72</v>
      </c>
      <c r="E210" s="60">
        <f>INDEX(Table68[#All],MATCH(Chart_Data!B210,Table68[[#All],[Name]],0),6)+Table1[[#This Row],[Rand]]</f>
        <v>4.6800002754682346</v>
      </c>
      <c r="F210" s="58">
        <f>_xlfn.IFNA(IF(Table1[[#This Row],[2015 Growth % Blue]]="#N/A",0,Table1[[#This Row],[2015 Growth % Blue]]),0)</f>
        <v>4.6800002754682346</v>
      </c>
      <c r="G210" s="23" t="e">
        <f>IF(OR(Table68[[#This Row],[2015 Revenue]]&lt;Chart_Data!$U$4,Table68[[#This Row],[2015 Expenses]]&gt;Chart_Data!$U$3),Table68[[#This Row],[Name]],#N/A)</f>
        <v>#N/A</v>
      </c>
      <c r="H210" s="23" t="e">
        <f>INDEX(Table68[#All],MATCH(Chart_Data!G210,Table68[[#All],[Name]],0),3)</f>
        <v>#N/A</v>
      </c>
      <c r="I210" s="23" t="e">
        <f>INDEX(Table68[#All],MATCH(Chart_Data!G210,Table68[[#All],[Name]],0),4)</f>
        <v>#N/A</v>
      </c>
      <c r="J210" s="46" t="e">
        <f>INDEX(Table68[#All],MATCH(Chart_Data!G210,Table68[[#All],[Name]],0),6)</f>
        <v>#N/A</v>
      </c>
      <c r="K210" s="59">
        <v>2.7546823503134696E-7</v>
      </c>
      <c r="M210" s="42">
        <f t="shared" si="4"/>
        <v>209</v>
      </c>
      <c r="N210" s="42">
        <f>IF(M210&gt;Chart_Data!$U$5,0,ROW(M211)-ROW($M$2))</f>
        <v>0</v>
      </c>
      <c r="O210" s="61" t="e">
        <f>IFERROR(LARGE(Table1[2015 Growth % Red],N210),#N/A)</f>
        <v>#N/A</v>
      </c>
      <c r="P210" s="55" t="e">
        <f>INDEX(Table1[[#All],[Name Blue]:[2015 Growth % Red]],MATCH(O210,Table1[[#All],[2015 Growth % Red]],0),2)</f>
        <v>#N/A</v>
      </c>
      <c r="Q210" s="55" t="e">
        <f>INDEX(Table1[[#All],[Name Blue]:[2015 Growth % Red]],MATCH(O210,Table1[[#All],[2015 Growth % Red]],0),3)</f>
        <v>#N/A</v>
      </c>
      <c r="R210" s="55" t="e">
        <f>INDEX(Table1[[#All],[Name Blue]:[2015 Growth % Blue]],MATCH(Table3[[#This Row],[Top 10 Growth % ]],Table1[[#All],[2015 Growth % Blue]],0),1)</f>
        <v>#N/A</v>
      </c>
    </row>
    <row r="211" spans="1:18" x14ac:dyDescent="0.15">
      <c r="A211" s="42">
        <v>210</v>
      </c>
      <c r="B211" s="23" t="e">
        <f>IF(AND(Table68[[#This Row],[2015 Revenue]]&gt;=Chart_Data!$U$4,Table68[[#This Row],[2015 Expenses]]&lt;=Chart_Data!$U$3),Table68[[#This Row],[Name]],#N/A)</f>
        <v>#N/A</v>
      </c>
      <c r="C211" s="23" t="e">
        <f>INDEX(Table68[#All],MATCH(Chart_Data!B211,Table68[[#All],[Name]],0),3)</f>
        <v>#N/A</v>
      </c>
      <c r="D211" s="23" t="e">
        <f>INDEX(Table68[#All],MATCH(Chart_Data!B211,Table68[[#All],[Name]],0),4)</f>
        <v>#N/A</v>
      </c>
      <c r="E211" s="60" t="e">
        <f>INDEX(Table68[#All],MATCH(Chart_Data!B211,Table68[[#All],[Name]],0),6)+Table1[[#This Row],[Rand]]</f>
        <v>#N/A</v>
      </c>
      <c r="F211" s="58">
        <f>_xlfn.IFNA(IF(Table1[[#This Row],[2015 Growth % Blue]]="#N/A",0,Table1[[#This Row],[2015 Growth % Blue]]),0)</f>
        <v>0</v>
      </c>
      <c r="G211" s="23" t="str">
        <f>IF(OR(Table68[[#This Row],[2015 Revenue]]&lt;Chart_Data!$U$4,Table68[[#This Row],[2015 Expenses]]&gt;Chart_Data!$U$3),Table68[[#This Row],[Name]],#N/A)</f>
        <v>Dongstreet</v>
      </c>
      <c r="H211" s="23">
        <f>INDEX(Table68[#All],MATCH(Chart_Data!G211,Table68[[#All],[Name]],0),3)</f>
        <v>7042297.21</v>
      </c>
      <c r="I211" s="23">
        <f>INDEX(Table68[#All],MATCH(Chart_Data!G211,Table68[[#All],[Name]],0),4)</f>
        <v>6903334.1699999999</v>
      </c>
      <c r="J211" s="46">
        <f>INDEX(Table68[#All],MATCH(Chart_Data!G211,Table68[[#All],[Name]],0),6)</f>
        <v>3.38</v>
      </c>
      <c r="K211" s="59">
        <v>2.6985032792335471E-7</v>
      </c>
      <c r="M211" s="42">
        <f t="shared" si="4"/>
        <v>210</v>
      </c>
      <c r="N211" s="42">
        <f>IF(M211&gt;Chart_Data!$U$5,0,ROW(M212)-ROW($M$2))</f>
        <v>0</v>
      </c>
      <c r="O211" s="61" t="e">
        <f>IFERROR(LARGE(Table1[2015 Growth % Red],N211),#N/A)</f>
        <v>#N/A</v>
      </c>
      <c r="P211" s="55" t="e">
        <f>INDEX(Table1[[#All],[Name Blue]:[2015 Growth % Red]],MATCH(O211,Table1[[#All],[2015 Growth % Red]],0),2)</f>
        <v>#N/A</v>
      </c>
      <c r="Q211" s="55" t="e">
        <f>INDEX(Table1[[#All],[Name Blue]:[2015 Growth % Red]],MATCH(O211,Table1[[#All],[2015 Growth % Red]],0),3)</f>
        <v>#N/A</v>
      </c>
      <c r="R211" s="55" t="e">
        <f>INDEX(Table1[[#All],[Name Blue]:[2015 Growth % Blue]],MATCH(Table3[[#This Row],[Top 10 Growth % ]],Table1[[#All],[2015 Growth % Blue]],0),1)</f>
        <v>#N/A</v>
      </c>
    </row>
    <row r="212" spans="1:18" x14ac:dyDescent="0.15">
      <c r="A212" s="42">
        <v>211</v>
      </c>
      <c r="B212" s="23" t="str">
        <f>IF(AND(Table68[[#This Row],[2015 Revenue]]&gt;=Chart_Data!$U$4,Table68[[#This Row],[2015 Expenses]]&lt;=Chart_Data!$U$3),Table68[[#This Row],[Name]],#N/A)</f>
        <v>Sumtechi</v>
      </c>
      <c r="C212" s="23">
        <f>INDEX(Table68[#All],MATCH(Chart_Data!B212,Table68[[#All],[Name]],0),3)</f>
        <v>10805553.74</v>
      </c>
      <c r="D212" s="23">
        <f>INDEX(Table68[#All],MATCH(Chart_Data!B212,Table68[[#All],[Name]],0),4)</f>
        <v>1944899.62</v>
      </c>
      <c r="E212" s="60">
        <f>INDEX(Table68[#All],MATCH(Chart_Data!B212,Table68[[#All],[Name]],0),6)+Table1[[#This Row],[Rand]]</f>
        <v>4.8800005154828101</v>
      </c>
      <c r="F212" s="58">
        <f>_xlfn.IFNA(IF(Table1[[#This Row],[2015 Growth % Blue]]="#N/A",0,Table1[[#This Row],[2015 Growth % Blue]]),0)</f>
        <v>4.8800005154828101</v>
      </c>
      <c r="G212" s="23" t="e">
        <f>IF(OR(Table68[[#This Row],[2015 Revenue]]&lt;Chart_Data!$U$4,Table68[[#This Row],[2015 Expenses]]&gt;Chart_Data!$U$3),Table68[[#This Row],[Name]],#N/A)</f>
        <v>#N/A</v>
      </c>
      <c r="H212" s="23" t="e">
        <f>INDEX(Table68[#All],MATCH(Chart_Data!G212,Table68[[#All],[Name]],0),3)</f>
        <v>#N/A</v>
      </c>
      <c r="I212" s="23" t="e">
        <f>INDEX(Table68[#All],MATCH(Chart_Data!G212,Table68[[#All],[Name]],0),4)</f>
        <v>#N/A</v>
      </c>
      <c r="J212" s="46" t="e">
        <f>INDEX(Table68[#All],MATCH(Chart_Data!G212,Table68[[#All],[Name]],0),6)</f>
        <v>#N/A</v>
      </c>
      <c r="K212" s="59">
        <v>5.1548281060736898E-7</v>
      </c>
      <c r="M212" s="42">
        <f t="shared" si="4"/>
        <v>211</v>
      </c>
      <c r="N212" s="42">
        <f>IF(M212&gt;Chart_Data!$U$5,0,ROW(M213)-ROW($M$2))</f>
        <v>0</v>
      </c>
      <c r="O212" s="61" t="e">
        <f>IFERROR(LARGE(Table1[2015 Growth % Red],N212),#N/A)</f>
        <v>#N/A</v>
      </c>
      <c r="P212" s="55" t="e">
        <f>INDEX(Table1[[#All],[Name Blue]:[2015 Growth % Red]],MATCH(O212,Table1[[#All],[2015 Growth % Red]],0),2)</f>
        <v>#N/A</v>
      </c>
      <c r="Q212" s="55" t="e">
        <f>INDEX(Table1[[#All],[Name Blue]:[2015 Growth % Red]],MATCH(O212,Table1[[#All],[2015 Growth % Red]],0),3)</f>
        <v>#N/A</v>
      </c>
      <c r="R212" s="55" t="e">
        <f>INDEX(Table1[[#All],[Name Blue]:[2015 Growth % Blue]],MATCH(Table3[[#This Row],[Top 10 Growth % ]],Table1[[#All],[2015 Growth % Blue]],0),1)</f>
        <v>#N/A</v>
      </c>
    </row>
    <row r="213" spans="1:18" x14ac:dyDescent="0.15">
      <c r="A213" s="42">
        <v>212</v>
      </c>
      <c r="B213" s="23" t="str">
        <f>IF(AND(Table68[[#This Row],[2015 Revenue]]&gt;=Chart_Data!$U$4,Table68[[#This Row],[2015 Expenses]]&lt;=Chart_Data!$U$3),Table68[[#This Row],[Name]],#N/A)</f>
        <v>Hatsaotam</v>
      </c>
      <c r="C213" s="23">
        <f>INDEX(Table68[#All],MATCH(Chart_Data!B213,Table68[[#All],[Name]],0),3)</f>
        <v>6028951.8600000003</v>
      </c>
      <c r="D213" s="23">
        <f>INDEX(Table68[#All],MATCH(Chart_Data!B213,Table68[[#All],[Name]],0),4)</f>
        <v>2910331.13</v>
      </c>
      <c r="E213" s="60">
        <f>INDEX(Table68[#All],MATCH(Chart_Data!B213,Table68[[#All],[Name]],0),6)+Table1[[#This Row],[Rand]]</f>
        <v>3.2700000928294375</v>
      </c>
      <c r="F213" s="58">
        <f>_xlfn.IFNA(IF(Table1[[#This Row],[2015 Growth % Blue]]="#N/A",0,Table1[[#This Row],[2015 Growth % Blue]]),0)</f>
        <v>3.2700000928294375</v>
      </c>
      <c r="G213" s="23" t="e">
        <f>IF(OR(Table68[[#This Row],[2015 Revenue]]&lt;Chart_Data!$U$4,Table68[[#This Row],[2015 Expenses]]&gt;Chart_Data!$U$3),Table68[[#This Row],[Name]],#N/A)</f>
        <v>#N/A</v>
      </c>
      <c r="H213" s="23" t="e">
        <f>INDEX(Table68[#All],MATCH(Chart_Data!G213,Table68[[#All],[Name]],0),3)</f>
        <v>#N/A</v>
      </c>
      <c r="I213" s="23" t="e">
        <f>INDEX(Table68[#All],MATCH(Chart_Data!G213,Table68[[#All],[Name]],0),4)</f>
        <v>#N/A</v>
      </c>
      <c r="J213" s="46" t="e">
        <f>INDEX(Table68[#All],MATCH(Chart_Data!G213,Table68[[#All],[Name]],0),6)</f>
        <v>#N/A</v>
      </c>
      <c r="K213" s="59">
        <v>9.2829437351791392E-8</v>
      </c>
      <c r="M213" s="42">
        <f t="shared" si="4"/>
        <v>212</v>
      </c>
      <c r="N213" s="42">
        <f>IF(M213&gt;Chart_Data!$U$5,0,ROW(M214)-ROW($M$2))</f>
        <v>0</v>
      </c>
      <c r="O213" s="61" t="e">
        <f>IFERROR(LARGE(Table1[2015 Growth % Red],N213),#N/A)</f>
        <v>#N/A</v>
      </c>
      <c r="P213" s="55" t="e">
        <f>INDEX(Table1[[#All],[Name Blue]:[2015 Growth % Red]],MATCH(O213,Table1[[#All],[2015 Growth % Red]],0),2)</f>
        <v>#N/A</v>
      </c>
      <c r="Q213" s="55" t="e">
        <f>INDEX(Table1[[#All],[Name Blue]:[2015 Growth % Red]],MATCH(O213,Table1[[#All],[2015 Growth % Red]],0),3)</f>
        <v>#N/A</v>
      </c>
      <c r="R213" s="55" t="e">
        <f>INDEX(Table1[[#All],[Name Blue]:[2015 Growth % Blue]],MATCH(Table3[[#This Row],[Top 10 Growth % ]],Table1[[#All],[2015 Growth % Blue]],0),1)</f>
        <v>#N/A</v>
      </c>
    </row>
    <row r="214" spans="1:18" x14ac:dyDescent="0.15">
      <c r="A214" s="42">
        <v>213</v>
      </c>
      <c r="B214" s="23" t="e">
        <f>IF(AND(Table68[[#This Row],[2015 Revenue]]&gt;=Chart_Data!$U$4,Table68[[#This Row],[2015 Expenses]]&lt;=Chart_Data!$U$3),Table68[[#This Row],[Name]],#N/A)</f>
        <v>#N/A</v>
      </c>
      <c r="C214" s="23" t="e">
        <f>INDEX(Table68[#All],MATCH(Chart_Data!B214,Table68[[#All],[Name]],0),3)</f>
        <v>#N/A</v>
      </c>
      <c r="D214" s="23" t="e">
        <f>INDEX(Table68[#All],MATCH(Chart_Data!B214,Table68[[#All],[Name]],0),4)</f>
        <v>#N/A</v>
      </c>
      <c r="E214" s="60" t="e">
        <f>INDEX(Table68[#All],MATCH(Chart_Data!B214,Table68[[#All],[Name]],0),6)+Table1[[#This Row],[Rand]]</f>
        <v>#N/A</v>
      </c>
      <c r="F214" s="58">
        <f>_xlfn.IFNA(IF(Table1[[#This Row],[2015 Growth % Blue]]="#N/A",0,Table1[[#This Row],[2015 Growth % Blue]]),0)</f>
        <v>0</v>
      </c>
      <c r="G214" s="23" t="str">
        <f>IF(OR(Table68[[#This Row],[2015 Revenue]]&lt;Chart_Data!$U$4,Table68[[#This Row],[2015 Expenses]]&gt;Chart_Data!$U$3),Table68[[#This Row],[Name]],#N/A)</f>
        <v>Mathstreet</v>
      </c>
      <c r="H214" s="23">
        <f>INDEX(Table68[#All],MATCH(Chart_Data!G214,Table68[[#All],[Name]],0),3)</f>
        <v>9150382.1400000006</v>
      </c>
      <c r="I214" s="23">
        <f>INDEX(Table68[#All],MATCH(Chart_Data!G214,Table68[[#All],[Name]],0),4)</f>
        <v>6266399.5899999999</v>
      </c>
      <c r="J214" s="46">
        <f>INDEX(Table68[#All],MATCH(Chart_Data!G214,Table68[[#All],[Name]],0),6)</f>
        <v>2.23</v>
      </c>
      <c r="K214" s="59">
        <v>6.0150862071853002E-7</v>
      </c>
      <c r="M214" s="42">
        <f t="shared" si="4"/>
        <v>213</v>
      </c>
      <c r="N214" s="42">
        <f>IF(M214&gt;Chart_Data!$U$5,0,ROW(M215)-ROW($M$2))</f>
        <v>0</v>
      </c>
      <c r="O214" s="61" t="e">
        <f>IFERROR(LARGE(Table1[2015 Growth % Red],N214),#N/A)</f>
        <v>#N/A</v>
      </c>
      <c r="P214" s="55" t="e">
        <f>INDEX(Table1[[#All],[Name Blue]:[2015 Growth % Red]],MATCH(O214,Table1[[#All],[2015 Growth % Red]],0),2)</f>
        <v>#N/A</v>
      </c>
      <c r="Q214" s="55" t="e">
        <f>INDEX(Table1[[#All],[Name Blue]:[2015 Growth % Red]],MATCH(O214,Table1[[#All],[2015 Growth % Red]],0),3)</f>
        <v>#N/A</v>
      </c>
      <c r="R214" s="55" t="e">
        <f>INDEX(Table1[[#All],[Name Blue]:[2015 Growth % Blue]],MATCH(Table3[[#This Row],[Top 10 Growth % ]],Table1[[#All],[2015 Growth % Blue]],0),1)</f>
        <v>#N/A</v>
      </c>
    </row>
    <row r="215" spans="1:18" x14ac:dyDescent="0.15">
      <c r="A215" s="42">
        <v>214</v>
      </c>
      <c r="B215" s="23" t="str">
        <f>IF(AND(Table68[[#This Row],[2015 Revenue]]&gt;=Chart_Data!$U$4,Table68[[#This Row],[2015 Expenses]]&lt;=Chart_Data!$U$3),Table68[[#This Row],[Name]],#N/A)</f>
        <v>Basetrax</v>
      </c>
      <c r="C215" s="23">
        <f>INDEX(Table68[#All],MATCH(Chart_Data!B215,Table68[[#All],[Name]],0),3)</f>
        <v>9391015.0899999999</v>
      </c>
      <c r="D215" s="23">
        <f>INDEX(Table68[#All],MATCH(Chart_Data!B215,Table68[[#All],[Name]],0),4)</f>
        <v>1040662.46</v>
      </c>
      <c r="E215" s="60">
        <f>INDEX(Table68[#All],MATCH(Chart_Data!B215,Table68[[#All],[Name]],0),6)+Table1[[#This Row],[Rand]]</f>
        <v>3.0200000672670386</v>
      </c>
      <c r="F215" s="58">
        <f>_xlfn.IFNA(IF(Table1[[#This Row],[2015 Growth % Blue]]="#N/A",0,Table1[[#This Row],[2015 Growth % Blue]]),0)</f>
        <v>3.0200000672670386</v>
      </c>
      <c r="G215" s="23" t="e">
        <f>IF(OR(Table68[[#This Row],[2015 Revenue]]&lt;Chart_Data!$U$4,Table68[[#This Row],[2015 Expenses]]&gt;Chart_Data!$U$3),Table68[[#This Row],[Name]],#N/A)</f>
        <v>#N/A</v>
      </c>
      <c r="H215" s="23" t="e">
        <f>INDEX(Table68[#All],MATCH(Chart_Data!G215,Table68[[#All],[Name]],0),3)</f>
        <v>#N/A</v>
      </c>
      <c r="I215" s="23" t="e">
        <f>INDEX(Table68[#All],MATCH(Chart_Data!G215,Table68[[#All],[Name]],0),4)</f>
        <v>#N/A</v>
      </c>
      <c r="J215" s="46" t="e">
        <f>INDEX(Table68[#All],MATCH(Chart_Data!G215,Table68[[#All],[Name]],0),6)</f>
        <v>#N/A</v>
      </c>
      <c r="K215" s="59">
        <v>6.7267038736010587E-8</v>
      </c>
      <c r="M215" s="42">
        <f t="shared" si="4"/>
        <v>214</v>
      </c>
      <c r="N215" s="42">
        <f>IF(M215&gt;Chart_Data!$U$5,0,ROW(M216)-ROW($M$2))</f>
        <v>0</v>
      </c>
      <c r="O215" s="61" t="e">
        <f>IFERROR(LARGE(Table1[2015 Growth % Red],N215),#N/A)</f>
        <v>#N/A</v>
      </c>
      <c r="P215" s="55" t="e">
        <f>INDEX(Table1[[#All],[Name Blue]:[2015 Growth % Red]],MATCH(O215,Table1[[#All],[2015 Growth % Red]],0),2)</f>
        <v>#N/A</v>
      </c>
      <c r="Q215" s="55" t="e">
        <f>INDEX(Table1[[#All],[Name Blue]:[2015 Growth % Red]],MATCH(O215,Table1[[#All],[2015 Growth % Red]],0),3)</f>
        <v>#N/A</v>
      </c>
      <c r="R215" s="55" t="e">
        <f>INDEX(Table1[[#All],[Name Blue]:[2015 Growth % Blue]],MATCH(Table3[[#This Row],[Top 10 Growth % ]],Table1[[#All],[2015 Growth % Blue]],0),1)</f>
        <v>#N/A</v>
      </c>
    </row>
    <row r="216" spans="1:18" x14ac:dyDescent="0.15">
      <c r="A216" s="42">
        <v>215</v>
      </c>
      <c r="B216" s="23" t="str">
        <f>IF(AND(Table68[[#This Row],[2015 Revenue]]&gt;=Chart_Data!$U$4,Table68[[#This Row],[2015 Expenses]]&lt;=Chart_Data!$U$3),Table68[[#This Row],[Name]],#N/A)</f>
        <v>Linetouch</v>
      </c>
      <c r="C216" s="23">
        <f>INDEX(Table68[#All],MATCH(Chart_Data!B216,Table68[[#All],[Name]],0),3)</f>
        <v>10514845.539999999</v>
      </c>
      <c r="D216" s="23">
        <f>INDEX(Table68[#All],MATCH(Chart_Data!B216,Table68[[#All],[Name]],0),4)</f>
        <v>2342948.42</v>
      </c>
      <c r="E216" s="60">
        <f>INDEX(Table68[#All],MATCH(Chart_Data!B216,Table68[[#All],[Name]],0),6)+Table1[[#This Row],[Rand]]</f>
        <v>3.1400007294845933</v>
      </c>
      <c r="F216" s="58">
        <f>_xlfn.IFNA(IF(Table1[[#This Row],[2015 Growth % Blue]]="#N/A",0,Table1[[#This Row],[2015 Growth % Blue]]),0)</f>
        <v>3.1400007294845933</v>
      </c>
      <c r="G216" s="23" t="e">
        <f>IF(OR(Table68[[#This Row],[2015 Revenue]]&lt;Chart_Data!$U$4,Table68[[#This Row],[2015 Expenses]]&gt;Chart_Data!$U$3),Table68[[#This Row],[Name]],#N/A)</f>
        <v>#N/A</v>
      </c>
      <c r="H216" s="23" t="e">
        <f>INDEX(Table68[#All],MATCH(Chart_Data!G216,Table68[[#All],[Name]],0),3)</f>
        <v>#N/A</v>
      </c>
      <c r="I216" s="23" t="e">
        <f>INDEX(Table68[#All],MATCH(Chart_Data!G216,Table68[[#All],[Name]],0),4)</f>
        <v>#N/A</v>
      </c>
      <c r="J216" s="46" t="e">
        <f>INDEX(Table68[#All],MATCH(Chart_Data!G216,Table68[[#All],[Name]],0),6)</f>
        <v>#N/A</v>
      </c>
      <c r="K216" s="59">
        <v>7.294845931949966E-7</v>
      </c>
      <c r="M216" s="42">
        <f t="shared" si="4"/>
        <v>215</v>
      </c>
      <c r="N216" s="42">
        <f>IF(M216&gt;Chart_Data!$U$5,0,ROW(M217)-ROW($M$2))</f>
        <v>0</v>
      </c>
      <c r="O216" s="61" t="e">
        <f>IFERROR(LARGE(Table1[2015 Growth % Red],N216),#N/A)</f>
        <v>#N/A</v>
      </c>
      <c r="P216" s="55" t="e">
        <f>INDEX(Table1[[#All],[Name Blue]:[2015 Growth % Red]],MATCH(O216,Table1[[#All],[2015 Growth % Red]],0),2)</f>
        <v>#N/A</v>
      </c>
      <c r="Q216" s="55" t="e">
        <f>INDEX(Table1[[#All],[Name Blue]:[2015 Growth % Red]],MATCH(O216,Table1[[#All],[2015 Growth % Red]],0),3)</f>
        <v>#N/A</v>
      </c>
      <c r="R216" s="55" t="e">
        <f>INDEX(Table1[[#All],[Name Blue]:[2015 Growth % Blue]],MATCH(Table3[[#This Row],[Top 10 Growth % ]],Table1[[#All],[2015 Growth % Blue]],0),1)</f>
        <v>#N/A</v>
      </c>
    </row>
    <row r="217" spans="1:18" x14ac:dyDescent="0.15">
      <c r="A217" s="42">
        <v>216</v>
      </c>
      <c r="B217" s="23" t="str">
        <f>IF(AND(Table68[[#This Row],[2015 Revenue]]&gt;=Chart_Data!$U$4,Table68[[#This Row],[2015 Expenses]]&lt;=Chart_Data!$U$3),Table68[[#This Row],[Name]],#N/A)</f>
        <v>Zim-Fan</v>
      </c>
      <c r="C217" s="23">
        <f>INDEX(Table68[#All],MATCH(Chart_Data!B217,Table68[[#All],[Name]],0),3)</f>
        <v>8236758.2599999998</v>
      </c>
      <c r="D217" s="23">
        <f>INDEX(Table68[#All],MATCH(Chart_Data!B217,Table68[[#All],[Name]],0),4)</f>
        <v>2939013.57</v>
      </c>
      <c r="E217" s="60">
        <f>INDEX(Table68[#All],MATCH(Chart_Data!B217,Table68[[#All],[Name]],0),6)+Table1[[#This Row],[Rand]]</f>
        <v>2.9500007122557816</v>
      </c>
      <c r="F217" s="58">
        <f>_xlfn.IFNA(IF(Table1[[#This Row],[2015 Growth % Blue]]="#N/A",0,Table1[[#This Row],[2015 Growth % Blue]]),0)</f>
        <v>2.9500007122557816</v>
      </c>
      <c r="G217" s="23" t="e">
        <f>IF(OR(Table68[[#This Row],[2015 Revenue]]&lt;Chart_Data!$U$4,Table68[[#This Row],[2015 Expenses]]&gt;Chart_Data!$U$3),Table68[[#This Row],[Name]],#N/A)</f>
        <v>#N/A</v>
      </c>
      <c r="H217" s="23" t="e">
        <f>INDEX(Table68[#All],MATCH(Chart_Data!G217,Table68[[#All],[Name]],0),3)</f>
        <v>#N/A</v>
      </c>
      <c r="I217" s="23" t="e">
        <f>INDEX(Table68[#All],MATCH(Chart_Data!G217,Table68[[#All],[Name]],0),4)</f>
        <v>#N/A</v>
      </c>
      <c r="J217" s="46" t="e">
        <f>INDEX(Table68[#All],MATCH(Chart_Data!G217,Table68[[#All],[Name]],0),6)</f>
        <v>#N/A</v>
      </c>
      <c r="K217" s="59">
        <v>7.1225578143085733E-7</v>
      </c>
      <c r="M217" s="42">
        <f t="shared" si="4"/>
        <v>216</v>
      </c>
      <c r="N217" s="42">
        <f>IF(M217&gt;Chart_Data!$U$5,0,ROW(M218)-ROW($M$2))</f>
        <v>0</v>
      </c>
      <c r="O217" s="61" t="e">
        <f>IFERROR(LARGE(Table1[2015 Growth % Red],N217),#N/A)</f>
        <v>#N/A</v>
      </c>
      <c r="P217" s="55" t="e">
        <f>INDEX(Table1[[#All],[Name Blue]:[2015 Growth % Red]],MATCH(O217,Table1[[#All],[2015 Growth % Red]],0),2)</f>
        <v>#N/A</v>
      </c>
      <c r="Q217" s="55" t="e">
        <f>INDEX(Table1[[#All],[Name Blue]:[2015 Growth % Red]],MATCH(O217,Table1[[#All],[2015 Growth % Red]],0),3)</f>
        <v>#N/A</v>
      </c>
      <c r="R217" s="55" t="e">
        <f>INDEX(Table1[[#All],[Name Blue]:[2015 Growth % Blue]],MATCH(Table3[[#This Row],[Top 10 Growth % ]],Table1[[#All],[2015 Growth % Blue]],0),1)</f>
        <v>#N/A</v>
      </c>
    </row>
    <row r="218" spans="1:18" x14ac:dyDescent="0.15">
      <c r="A218" s="42">
        <v>217</v>
      </c>
      <c r="B218" s="23" t="e">
        <f>IF(AND(Table68[[#This Row],[2015 Revenue]]&gt;=Chart_Data!$U$4,Table68[[#This Row],[2015 Expenses]]&lt;=Chart_Data!$U$3),Table68[[#This Row],[Name]],#N/A)</f>
        <v>#N/A</v>
      </c>
      <c r="C218" s="23" t="e">
        <f>INDEX(Table68[#All],MATCH(Chart_Data!B218,Table68[[#All],[Name]],0),3)</f>
        <v>#N/A</v>
      </c>
      <c r="D218" s="23" t="e">
        <f>INDEX(Table68[#All],MATCH(Chart_Data!B218,Table68[[#All],[Name]],0),4)</f>
        <v>#N/A</v>
      </c>
      <c r="E218" s="60" t="e">
        <f>INDEX(Table68[#All],MATCH(Chart_Data!B218,Table68[[#All],[Name]],0),6)+Table1[[#This Row],[Rand]]</f>
        <v>#N/A</v>
      </c>
      <c r="F218" s="58">
        <f>_xlfn.IFNA(IF(Table1[[#This Row],[2015 Growth % Blue]]="#N/A",0,Table1[[#This Row],[2015 Growth % Blue]]),0)</f>
        <v>0</v>
      </c>
      <c r="G218" s="23" t="str">
        <f>IF(OR(Table68[[#This Row],[2015 Revenue]]&lt;Chart_Data!$U$4,Table68[[#This Row],[2015 Expenses]]&gt;Chart_Data!$U$3),Table68[[#This Row],[Name]],#N/A)</f>
        <v>Jobin</v>
      </c>
      <c r="H218" s="23">
        <f>INDEX(Table68[#All],MATCH(Chart_Data!G218,Table68[[#All],[Name]],0),3)</f>
        <v>8001018.9900000002</v>
      </c>
      <c r="I218" s="23">
        <f>INDEX(Table68[#All],MATCH(Chart_Data!G218,Table68[[#All],[Name]],0),4)</f>
        <v>5356279.26</v>
      </c>
      <c r="J218" s="46">
        <f>INDEX(Table68[#All],MATCH(Chart_Data!G218,Table68[[#All],[Name]],0),6)</f>
        <v>4.04</v>
      </c>
      <c r="K218" s="59">
        <v>4.6451697044922414E-7</v>
      </c>
      <c r="M218" s="42">
        <f t="shared" si="4"/>
        <v>217</v>
      </c>
      <c r="N218" s="42">
        <f>IF(M218&gt;Chart_Data!$U$5,0,ROW(M219)-ROW($M$2))</f>
        <v>0</v>
      </c>
      <c r="O218" s="61" t="e">
        <f>IFERROR(LARGE(Table1[2015 Growth % Red],N218),#N/A)</f>
        <v>#N/A</v>
      </c>
      <c r="P218" s="55" t="e">
        <f>INDEX(Table1[[#All],[Name Blue]:[2015 Growth % Red]],MATCH(O218,Table1[[#All],[2015 Growth % Red]],0),2)</f>
        <v>#N/A</v>
      </c>
      <c r="Q218" s="55" t="e">
        <f>INDEX(Table1[[#All],[Name Blue]:[2015 Growth % Red]],MATCH(O218,Table1[[#All],[2015 Growth % Red]],0),3)</f>
        <v>#N/A</v>
      </c>
      <c r="R218" s="55" t="e">
        <f>INDEX(Table1[[#All],[Name Blue]:[2015 Growth % Blue]],MATCH(Table3[[#This Row],[Top 10 Growth % ]],Table1[[#All],[2015 Growth % Blue]],0),1)</f>
        <v>#N/A</v>
      </c>
    </row>
    <row r="219" spans="1:18" x14ac:dyDescent="0.15">
      <c r="A219" s="42">
        <v>218</v>
      </c>
      <c r="B219" s="23" t="e">
        <f>IF(AND(Table68[[#This Row],[2015 Revenue]]&gt;=Chart_Data!$U$4,Table68[[#This Row],[2015 Expenses]]&lt;=Chart_Data!$U$3),Table68[[#This Row],[Name]],#N/A)</f>
        <v>#N/A</v>
      </c>
      <c r="C219" s="23" t="e">
        <f>INDEX(Table68[#All],MATCH(Chart_Data!B219,Table68[[#All],[Name]],0),3)</f>
        <v>#N/A</v>
      </c>
      <c r="D219" s="23" t="e">
        <f>INDEX(Table68[#All],MATCH(Chart_Data!B219,Table68[[#All],[Name]],0),4)</f>
        <v>#N/A</v>
      </c>
      <c r="E219" s="60" t="e">
        <f>INDEX(Table68[#All],MATCH(Chart_Data!B219,Table68[[#All],[Name]],0),6)+Table1[[#This Row],[Rand]]</f>
        <v>#N/A</v>
      </c>
      <c r="F219" s="58">
        <f>_xlfn.IFNA(IF(Table1[[#This Row],[2015 Growth % Blue]]="#N/A",0,Table1[[#This Row],[2015 Growth % Blue]]),0)</f>
        <v>0</v>
      </c>
      <c r="G219" s="23" t="str">
        <f>IF(OR(Table68[[#This Row],[2015 Revenue]]&lt;Chart_Data!$U$4,Table68[[#This Row],[2015 Expenses]]&gt;Chart_Data!$U$3),Table68[[#This Row],[Name]],#N/A)</f>
        <v>D-Ace</v>
      </c>
      <c r="H219" s="23">
        <f>INDEX(Table68[#All],MATCH(Chart_Data!G219,Table68[[#All],[Name]],0),3)</f>
        <v>13645814.42</v>
      </c>
      <c r="I219" s="23">
        <f>INDEX(Table68[#All],MATCH(Chart_Data!G219,Table68[[#All],[Name]],0),4)</f>
        <v>6258489.0199999996</v>
      </c>
      <c r="J219" s="46">
        <f>INDEX(Table68[#All],MATCH(Chart_Data!G219,Table68[[#All],[Name]],0),6)</f>
        <v>3.34</v>
      </c>
      <c r="K219" s="59">
        <v>6.5688703317343612E-7</v>
      </c>
      <c r="M219" s="42">
        <f t="shared" si="4"/>
        <v>218</v>
      </c>
      <c r="N219" s="42">
        <f>IF(M219&gt;Chart_Data!$U$5,0,ROW(M220)-ROW($M$2))</f>
        <v>0</v>
      </c>
      <c r="O219" s="61" t="e">
        <f>IFERROR(LARGE(Table1[2015 Growth % Red],N219),#N/A)</f>
        <v>#N/A</v>
      </c>
      <c r="P219" s="55" t="e">
        <f>INDEX(Table1[[#All],[Name Blue]:[2015 Growth % Red]],MATCH(O219,Table1[[#All],[2015 Growth % Red]],0),2)</f>
        <v>#N/A</v>
      </c>
      <c r="Q219" s="55" t="e">
        <f>INDEX(Table1[[#All],[Name Blue]:[2015 Growth % Red]],MATCH(O219,Table1[[#All],[2015 Growth % Red]],0),3)</f>
        <v>#N/A</v>
      </c>
      <c r="R219" s="55" t="e">
        <f>INDEX(Table1[[#All],[Name Blue]:[2015 Growth % Blue]],MATCH(Table3[[#This Row],[Top 10 Growth % ]],Table1[[#All],[2015 Growth % Blue]],0),1)</f>
        <v>#N/A</v>
      </c>
    </row>
    <row r="220" spans="1:18" x14ac:dyDescent="0.15">
      <c r="A220" s="42">
        <v>219</v>
      </c>
      <c r="B220" s="23" t="e">
        <f>IF(AND(Table68[[#This Row],[2015 Revenue]]&gt;=Chart_Data!$U$4,Table68[[#This Row],[2015 Expenses]]&lt;=Chart_Data!$U$3),Table68[[#This Row],[Name]],#N/A)</f>
        <v>#N/A</v>
      </c>
      <c r="C220" s="23" t="e">
        <f>INDEX(Table68[#All],MATCH(Chart_Data!B220,Table68[[#All],[Name]],0),3)</f>
        <v>#N/A</v>
      </c>
      <c r="D220" s="23" t="e">
        <f>INDEX(Table68[#All],MATCH(Chart_Data!B220,Table68[[#All],[Name]],0),4)</f>
        <v>#N/A</v>
      </c>
      <c r="E220" s="60" t="e">
        <f>INDEX(Table68[#All],MATCH(Chart_Data!B220,Table68[[#All],[Name]],0),6)+Table1[[#This Row],[Rand]]</f>
        <v>#N/A</v>
      </c>
      <c r="F220" s="58">
        <f>_xlfn.IFNA(IF(Table1[[#This Row],[2015 Growth % Blue]]="#N/A",0,Table1[[#This Row],[2015 Growth % Blue]]),0)</f>
        <v>0</v>
      </c>
      <c r="G220" s="23" t="str">
        <f>IF(OR(Table68[[#This Row],[2015 Revenue]]&lt;Chart_Data!$U$4,Table68[[#This Row],[2015 Expenses]]&gt;Chart_Data!$U$3),Table68[[#This Row],[Name]],#N/A)</f>
        <v>Ganzlux</v>
      </c>
      <c r="H220" s="23">
        <f>INDEX(Table68[#All],MATCH(Chart_Data!G220,Table68[[#All],[Name]],0),3)</f>
        <v>8230012.1799999997</v>
      </c>
      <c r="I220" s="23">
        <f>INDEX(Table68[#All],MATCH(Chart_Data!G220,Table68[[#All],[Name]],0),4)</f>
        <v>5454787.5800000001</v>
      </c>
      <c r="J220" s="46">
        <f>INDEX(Table68[#All],MATCH(Chart_Data!G220,Table68[[#All],[Name]],0),6)</f>
        <v>4.88</v>
      </c>
      <c r="K220" s="59">
        <v>8.450983244894614E-7</v>
      </c>
      <c r="M220" s="42">
        <f t="shared" si="4"/>
        <v>219</v>
      </c>
      <c r="N220" s="42">
        <f>IF(M220&gt;Chart_Data!$U$5,0,ROW(M221)-ROW($M$2))</f>
        <v>0</v>
      </c>
      <c r="O220" s="61" t="e">
        <f>IFERROR(LARGE(Table1[2015 Growth % Red],N220),#N/A)</f>
        <v>#N/A</v>
      </c>
      <c r="P220" s="55" t="e">
        <f>INDEX(Table1[[#All],[Name Blue]:[2015 Growth % Red]],MATCH(O220,Table1[[#All],[2015 Growth % Red]],0),2)</f>
        <v>#N/A</v>
      </c>
      <c r="Q220" s="55" t="e">
        <f>INDEX(Table1[[#All],[Name Blue]:[2015 Growth % Red]],MATCH(O220,Table1[[#All],[2015 Growth % Red]],0),3)</f>
        <v>#N/A</v>
      </c>
      <c r="R220" s="55" t="e">
        <f>INDEX(Table1[[#All],[Name Blue]:[2015 Growth % Blue]],MATCH(Table3[[#This Row],[Top 10 Growth % ]],Table1[[#All],[2015 Growth % Blue]],0),1)</f>
        <v>#N/A</v>
      </c>
    </row>
    <row r="221" spans="1:18" x14ac:dyDescent="0.15">
      <c r="A221" s="42">
        <v>220</v>
      </c>
      <c r="B221" s="23" t="str">
        <f>IF(AND(Table68[[#This Row],[2015 Revenue]]&gt;=Chart_Data!$U$4,Table68[[#This Row],[2015 Expenses]]&lt;=Chart_Data!$U$3),Table68[[#This Row],[Name]],#N/A)</f>
        <v>Zenware</v>
      </c>
      <c r="C221" s="23">
        <f>INDEX(Table68[#All],MATCH(Chart_Data!B221,Table68[[#All],[Name]],0),3)</f>
        <v>9590885.9399999995</v>
      </c>
      <c r="D221" s="23">
        <f>INDEX(Table68[#All],MATCH(Chart_Data!B221,Table68[[#All],[Name]],0),4)</f>
        <v>1692982.07</v>
      </c>
      <c r="E221" s="60">
        <f>INDEX(Table68[#All],MATCH(Chart_Data!B221,Table68[[#All],[Name]],0),6)+Table1[[#This Row],[Rand]]</f>
        <v>4.0600009742723291</v>
      </c>
      <c r="F221" s="58">
        <f>_xlfn.IFNA(IF(Table1[[#This Row],[2015 Growth % Blue]]="#N/A",0,Table1[[#This Row],[2015 Growth % Blue]]),0)</f>
        <v>4.0600009742723291</v>
      </c>
      <c r="G221" s="23" t="e">
        <f>IF(OR(Table68[[#This Row],[2015 Revenue]]&lt;Chart_Data!$U$4,Table68[[#This Row],[2015 Expenses]]&gt;Chart_Data!$U$3),Table68[[#This Row],[Name]],#N/A)</f>
        <v>#N/A</v>
      </c>
      <c r="H221" s="23" t="e">
        <f>INDEX(Table68[#All],MATCH(Chart_Data!G221,Table68[[#All],[Name]],0),3)</f>
        <v>#N/A</v>
      </c>
      <c r="I221" s="23" t="e">
        <f>INDEX(Table68[#All],MATCH(Chart_Data!G221,Table68[[#All],[Name]],0),4)</f>
        <v>#N/A</v>
      </c>
      <c r="J221" s="46" t="e">
        <f>INDEX(Table68[#All],MATCH(Chart_Data!G221,Table68[[#All],[Name]],0),6)</f>
        <v>#N/A</v>
      </c>
      <c r="K221" s="59">
        <v>9.742723293603738E-7</v>
      </c>
      <c r="M221" s="42">
        <f t="shared" si="4"/>
        <v>220</v>
      </c>
      <c r="N221" s="42">
        <f>IF(M221&gt;Chart_Data!$U$5,0,ROW(M222)-ROW($M$2))</f>
        <v>0</v>
      </c>
      <c r="O221" s="61" t="e">
        <f>IFERROR(LARGE(Table1[2015 Growth % Red],N221),#N/A)</f>
        <v>#N/A</v>
      </c>
      <c r="P221" s="55" t="e">
        <f>INDEX(Table1[[#All],[Name Blue]:[2015 Growth % Red]],MATCH(O221,Table1[[#All],[2015 Growth % Red]],0),2)</f>
        <v>#N/A</v>
      </c>
      <c r="Q221" s="55" t="e">
        <f>INDEX(Table1[[#All],[Name Blue]:[2015 Growth % Red]],MATCH(O221,Table1[[#All],[2015 Growth % Red]],0),3)</f>
        <v>#N/A</v>
      </c>
      <c r="R221" s="55" t="e">
        <f>INDEX(Table1[[#All],[Name Blue]:[2015 Growth % Blue]],MATCH(Table3[[#This Row],[Top 10 Growth % ]],Table1[[#All],[2015 Growth % Blue]],0),1)</f>
        <v>#N/A</v>
      </c>
    </row>
    <row r="222" spans="1:18" x14ac:dyDescent="0.15">
      <c r="A222" s="42">
        <v>221</v>
      </c>
      <c r="B222" s="23" t="str">
        <f>IF(AND(Table68[[#This Row],[2015 Revenue]]&gt;=Chart_Data!$U$4,Table68[[#This Row],[2015 Expenses]]&lt;=Chart_Data!$U$3),Table68[[#This Row],[Name]],#N/A)</f>
        <v>Whitefase</v>
      </c>
      <c r="C222" s="23">
        <f>INDEX(Table68[#All],MATCH(Chart_Data!B222,Table68[[#All],[Name]],0),3)</f>
        <v>8492524.4000000004</v>
      </c>
      <c r="D222" s="23">
        <f>INDEX(Table68[#All],MATCH(Chart_Data!B222,Table68[[#All],[Name]],0),4)</f>
        <v>2714282.69</v>
      </c>
      <c r="E222" s="60">
        <f>INDEX(Table68[#All],MATCH(Chart_Data!B222,Table68[[#All],[Name]],0),6)+Table1[[#This Row],[Rand]]</f>
        <v>4.6900006793718632</v>
      </c>
      <c r="F222" s="58">
        <f>_xlfn.IFNA(IF(Table1[[#This Row],[2015 Growth % Blue]]="#N/A",0,Table1[[#This Row],[2015 Growth % Blue]]),0)</f>
        <v>4.6900006793718632</v>
      </c>
      <c r="G222" s="23" t="e">
        <f>IF(OR(Table68[[#This Row],[2015 Revenue]]&lt;Chart_Data!$U$4,Table68[[#This Row],[2015 Expenses]]&gt;Chart_Data!$U$3),Table68[[#This Row],[Name]],#N/A)</f>
        <v>#N/A</v>
      </c>
      <c r="H222" s="23" t="e">
        <f>INDEX(Table68[#All],MATCH(Chart_Data!G222,Table68[[#All],[Name]],0),3)</f>
        <v>#N/A</v>
      </c>
      <c r="I222" s="23" t="e">
        <f>INDEX(Table68[#All],MATCH(Chart_Data!G222,Table68[[#All],[Name]],0),4)</f>
        <v>#N/A</v>
      </c>
      <c r="J222" s="46" t="e">
        <f>INDEX(Table68[#All],MATCH(Chart_Data!G222,Table68[[#All],[Name]],0),6)</f>
        <v>#N/A</v>
      </c>
      <c r="K222" s="59">
        <v>6.7937186238856674E-7</v>
      </c>
      <c r="M222" s="42">
        <f t="shared" si="4"/>
        <v>221</v>
      </c>
      <c r="N222" s="42">
        <f>IF(M222&gt;Chart_Data!$U$5,0,ROW(M223)-ROW($M$2))</f>
        <v>0</v>
      </c>
      <c r="O222" s="61" t="e">
        <f>IFERROR(LARGE(Table1[2015 Growth % Red],N222),#N/A)</f>
        <v>#N/A</v>
      </c>
      <c r="P222" s="55" t="e">
        <f>INDEX(Table1[[#All],[Name Blue]:[2015 Growth % Red]],MATCH(O222,Table1[[#All],[2015 Growth % Red]],0),2)</f>
        <v>#N/A</v>
      </c>
      <c r="Q222" s="55" t="e">
        <f>INDEX(Table1[[#All],[Name Blue]:[2015 Growth % Red]],MATCH(O222,Table1[[#All],[2015 Growth % Red]],0),3)</f>
        <v>#N/A</v>
      </c>
      <c r="R222" s="55" t="e">
        <f>INDEX(Table1[[#All],[Name Blue]:[2015 Growth % Blue]],MATCH(Table3[[#This Row],[Top 10 Growth % ]],Table1[[#All],[2015 Growth % Blue]],0),1)</f>
        <v>#N/A</v>
      </c>
    </row>
    <row r="223" spans="1:18" x14ac:dyDescent="0.15">
      <c r="A223" s="42">
        <v>222</v>
      </c>
      <c r="B223" s="23" t="str">
        <f>IF(AND(Table68[[#This Row],[2015 Revenue]]&gt;=Chart_Data!$U$4,Table68[[#This Row],[2015 Expenses]]&lt;=Chart_Data!$U$3),Table68[[#This Row],[Name]],#N/A)</f>
        <v>Canstrip</v>
      </c>
      <c r="C223" s="23">
        <f>INDEX(Table68[#All],MATCH(Chart_Data!B223,Table68[[#All],[Name]],0),3)</f>
        <v>11311771.27</v>
      </c>
      <c r="D223" s="23">
        <f>INDEX(Table68[#All],MATCH(Chart_Data!B223,Table68[[#All],[Name]],0),4)</f>
        <v>2421284.42</v>
      </c>
      <c r="E223" s="60">
        <f>INDEX(Table68[#All],MATCH(Chart_Data!B223,Table68[[#All],[Name]],0),6)+Table1[[#This Row],[Rand]]</f>
        <v>4.7700001449513882</v>
      </c>
      <c r="F223" s="58">
        <f>_xlfn.IFNA(IF(Table1[[#This Row],[2015 Growth % Blue]]="#N/A",0,Table1[[#This Row],[2015 Growth % Blue]]),0)</f>
        <v>4.7700001449513882</v>
      </c>
      <c r="G223" s="23" t="e">
        <f>IF(OR(Table68[[#This Row],[2015 Revenue]]&lt;Chart_Data!$U$4,Table68[[#This Row],[2015 Expenses]]&gt;Chart_Data!$U$3),Table68[[#This Row],[Name]],#N/A)</f>
        <v>#N/A</v>
      </c>
      <c r="H223" s="23" t="e">
        <f>INDEX(Table68[#All],MATCH(Chart_Data!G223,Table68[[#All],[Name]],0),3)</f>
        <v>#N/A</v>
      </c>
      <c r="I223" s="23" t="e">
        <f>INDEX(Table68[#All],MATCH(Chart_Data!G223,Table68[[#All],[Name]],0),4)</f>
        <v>#N/A</v>
      </c>
      <c r="J223" s="46" t="e">
        <f>INDEX(Table68[#All],MATCH(Chart_Data!G223,Table68[[#All],[Name]],0),6)</f>
        <v>#N/A</v>
      </c>
      <c r="K223" s="59">
        <v>1.4495138867152025E-7</v>
      </c>
      <c r="M223" s="42">
        <f t="shared" si="4"/>
        <v>222</v>
      </c>
      <c r="N223" s="42">
        <f>IF(M223&gt;Chart_Data!$U$5,0,ROW(M224)-ROW($M$2))</f>
        <v>0</v>
      </c>
      <c r="O223" s="61" t="e">
        <f>IFERROR(LARGE(Table1[2015 Growth % Red],N223),#N/A)</f>
        <v>#N/A</v>
      </c>
      <c r="P223" s="55" t="e">
        <f>INDEX(Table1[[#All],[Name Blue]:[2015 Growth % Red]],MATCH(O223,Table1[[#All],[2015 Growth % Red]],0),2)</f>
        <v>#N/A</v>
      </c>
      <c r="Q223" s="55" t="e">
        <f>INDEX(Table1[[#All],[Name Blue]:[2015 Growth % Red]],MATCH(O223,Table1[[#All],[2015 Growth % Red]],0),3)</f>
        <v>#N/A</v>
      </c>
      <c r="R223" s="55" t="e">
        <f>INDEX(Table1[[#All],[Name Blue]:[2015 Growth % Blue]],MATCH(Table3[[#This Row],[Top 10 Growth % ]],Table1[[#All],[2015 Growth % Blue]],0),1)</f>
        <v>#N/A</v>
      </c>
    </row>
    <row r="224" spans="1:18" x14ac:dyDescent="0.15">
      <c r="A224" s="42">
        <v>223</v>
      </c>
      <c r="B224" s="23" t="str">
        <f>IF(AND(Table68[[#This Row],[2015 Revenue]]&gt;=Chart_Data!$U$4,Table68[[#This Row],[2015 Expenses]]&lt;=Chart_Data!$U$3),Table68[[#This Row],[Name]],#N/A)</f>
        <v>Duotouch</v>
      </c>
      <c r="C224" s="23">
        <f>INDEX(Table68[#All],MATCH(Chart_Data!B224,Table68[[#All],[Name]],0),3)</f>
        <v>8942315.0500000007</v>
      </c>
      <c r="D224" s="23">
        <f>INDEX(Table68[#All],MATCH(Chart_Data!B224,Table68[[#All],[Name]],0),4)</f>
        <v>3738983.7</v>
      </c>
      <c r="E224" s="60">
        <f>INDEX(Table68[#All],MATCH(Chart_Data!B224,Table68[[#All],[Name]],0),6)+Table1[[#This Row],[Rand]]</f>
        <v>4.3300003614086728</v>
      </c>
      <c r="F224" s="58">
        <f>_xlfn.IFNA(IF(Table1[[#This Row],[2015 Growth % Blue]]="#N/A",0,Table1[[#This Row],[2015 Growth % Blue]]),0)</f>
        <v>4.3300003614086728</v>
      </c>
      <c r="G224" s="23" t="e">
        <f>IF(OR(Table68[[#This Row],[2015 Revenue]]&lt;Chart_Data!$U$4,Table68[[#This Row],[2015 Expenses]]&gt;Chart_Data!$U$3),Table68[[#This Row],[Name]],#N/A)</f>
        <v>#N/A</v>
      </c>
      <c r="H224" s="23" t="e">
        <f>INDEX(Table68[#All],MATCH(Chart_Data!G224,Table68[[#All],[Name]],0),3)</f>
        <v>#N/A</v>
      </c>
      <c r="I224" s="23" t="e">
        <f>INDEX(Table68[#All],MATCH(Chart_Data!G224,Table68[[#All],[Name]],0),4)</f>
        <v>#N/A</v>
      </c>
      <c r="J224" s="46" t="e">
        <f>INDEX(Table68[#All],MATCH(Chart_Data!G224,Table68[[#All],[Name]],0),6)</f>
        <v>#N/A</v>
      </c>
      <c r="K224" s="59">
        <v>3.6140867248123399E-7</v>
      </c>
      <c r="M224" s="42">
        <f t="shared" si="4"/>
        <v>223</v>
      </c>
      <c r="N224" s="42">
        <f>IF(M224&gt;Chart_Data!$U$5,0,ROW(M225)-ROW($M$2))</f>
        <v>0</v>
      </c>
      <c r="O224" s="61" t="e">
        <f>IFERROR(LARGE(Table1[2015 Growth % Red],N224),#N/A)</f>
        <v>#N/A</v>
      </c>
      <c r="P224" s="55" t="e">
        <f>INDEX(Table1[[#All],[Name Blue]:[2015 Growth % Red]],MATCH(O224,Table1[[#All],[2015 Growth % Red]],0),2)</f>
        <v>#N/A</v>
      </c>
      <c r="Q224" s="55" t="e">
        <f>INDEX(Table1[[#All],[Name Blue]:[2015 Growth % Red]],MATCH(O224,Table1[[#All],[2015 Growth % Red]],0),3)</f>
        <v>#N/A</v>
      </c>
      <c r="R224" s="55" t="e">
        <f>INDEX(Table1[[#All],[Name Blue]:[2015 Growth % Blue]],MATCH(Table3[[#This Row],[Top 10 Growth % ]],Table1[[#All],[2015 Growth % Blue]],0),1)</f>
        <v>#N/A</v>
      </c>
    </row>
    <row r="225" spans="1:18" x14ac:dyDescent="0.15">
      <c r="A225" s="42">
        <v>224</v>
      </c>
      <c r="B225" s="23" t="str">
        <f>IF(AND(Table68[[#This Row],[2015 Revenue]]&gt;=Chart_Data!$U$4,Table68[[#This Row],[2015 Expenses]]&lt;=Chart_Data!$U$3),Table68[[#This Row],[Name]],#N/A)</f>
        <v>Goodace</v>
      </c>
      <c r="C225" s="23">
        <f>INDEX(Table68[#All],MATCH(Chart_Data!B225,Table68[[#All],[Name]],0),3)</f>
        <v>7858270.9900000002</v>
      </c>
      <c r="D225" s="23">
        <f>INDEX(Table68[#All],MATCH(Chart_Data!B225,Table68[[#All],[Name]],0),4)</f>
        <v>3662576.19</v>
      </c>
      <c r="E225" s="60">
        <f>INDEX(Table68[#All],MATCH(Chart_Data!B225,Table68[[#All],[Name]],0),6)+Table1[[#This Row],[Rand]]</f>
        <v>3.0200009719755783</v>
      </c>
      <c r="F225" s="58">
        <f>_xlfn.IFNA(IF(Table1[[#This Row],[2015 Growth % Blue]]="#N/A",0,Table1[[#This Row],[2015 Growth % Blue]]),0)</f>
        <v>3.0200009719755783</v>
      </c>
      <c r="G225" s="23" t="e">
        <f>IF(OR(Table68[[#This Row],[2015 Revenue]]&lt;Chart_Data!$U$4,Table68[[#This Row],[2015 Expenses]]&gt;Chart_Data!$U$3),Table68[[#This Row],[Name]],#N/A)</f>
        <v>#N/A</v>
      </c>
      <c r="H225" s="23" t="e">
        <f>INDEX(Table68[#All],MATCH(Chart_Data!G225,Table68[[#All],[Name]],0),3)</f>
        <v>#N/A</v>
      </c>
      <c r="I225" s="23" t="e">
        <f>INDEX(Table68[#All],MATCH(Chart_Data!G225,Table68[[#All],[Name]],0),4)</f>
        <v>#N/A</v>
      </c>
      <c r="J225" s="46" t="e">
        <f>INDEX(Table68[#All],MATCH(Chart_Data!G225,Table68[[#All],[Name]],0),6)</f>
        <v>#N/A</v>
      </c>
      <c r="K225" s="59">
        <v>9.7197557825332712E-7</v>
      </c>
      <c r="M225" s="42">
        <f t="shared" si="4"/>
        <v>224</v>
      </c>
      <c r="N225" s="42">
        <f>IF(M225&gt;Chart_Data!$U$5,0,ROW(M226)-ROW($M$2))</f>
        <v>0</v>
      </c>
      <c r="O225" s="61" t="e">
        <f>IFERROR(LARGE(Table1[2015 Growth % Red],N225),#N/A)</f>
        <v>#N/A</v>
      </c>
      <c r="P225" s="55" t="e">
        <f>INDEX(Table1[[#All],[Name Blue]:[2015 Growth % Red]],MATCH(O225,Table1[[#All],[2015 Growth % Red]],0),2)</f>
        <v>#N/A</v>
      </c>
      <c r="Q225" s="55" t="e">
        <f>INDEX(Table1[[#All],[Name Blue]:[2015 Growth % Red]],MATCH(O225,Table1[[#All],[2015 Growth % Red]],0),3)</f>
        <v>#N/A</v>
      </c>
      <c r="R225" s="55" t="e">
        <f>INDEX(Table1[[#All],[Name Blue]:[2015 Growth % Blue]],MATCH(Table3[[#This Row],[Top 10 Growth % ]],Table1[[#All],[2015 Growth % Blue]],0),1)</f>
        <v>#N/A</v>
      </c>
    </row>
    <row r="226" spans="1:18" x14ac:dyDescent="0.15">
      <c r="A226" s="42">
        <v>225</v>
      </c>
      <c r="B226" s="23" t="e">
        <f>IF(AND(Table68[[#This Row],[2015 Revenue]]&gt;=Chart_Data!$U$4,Table68[[#This Row],[2015 Expenses]]&lt;=Chart_Data!$U$3),Table68[[#This Row],[Name]],#N/A)</f>
        <v>#N/A</v>
      </c>
      <c r="C226" s="23" t="e">
        <f>INDEX(Table68[#All],MATCH(Chart_Data!B226,Table68[[#All],[Name]],0),3)</f>
        <v>#N/A</v>
      </c>
      <c r="D226" s="23" t="e">
        <f>INDEX(Table68[#All],MATCH(Chart_Data!B226,Table68[[#All],[Name]],0),4)</f>
        <v>#N/A</v>
      </c>
      <c r="E226" s="60" t="e">
        <f>INDEX(Table68[#All],MATCH(Chart_Data!B226,Table68[[#All],[Name]],0),6)+Table1[[#This Row],[Rand]]</f>
        <v>#N/A</v>
      </c>
      <c r="F226" s="58">
        <f>_xlfn.IFNA(IF(Table1[[#This Row],[2015 Growth % Blue]]="#N/A",0,Table1[[#This Row],[2015 Growth % Blue]]),0)</f>
        <v>0</v>
      </c>
      <c r="G226" s="23" t="str">
        <f>IF(OR(Table68[[#This Row],[2015 Revenue]]&lt;Chart_Data!$U$4,Table68[[#This Row],[2015 Expenses]]&gt;Chart_Data!$U$3),Table68[[#This Row],[Name]],#N/A)</f>
        <v>Tamqvocone</v>
      </c>
      <c r="H226" s="23">
        <f>INDEX(Table68[#All],MATCH(Chart_Data!G226,Table68[[#All],[Name]],0),3)</f>
        <v>9045108.1199999992</v>
      </c>
      <c r="I226" s="23">
        <f>INDEX(Table68[#All],MATCH(Chart_Data!G226,Table68[[#All],[Name]],0),4)</f>
        <v>5727397.0300000003</v>
      </c>
      <c r="J226" s="46">
        <f>INDEX(Table68[#All],MATCH(Chart_Data!G226,Table68[[#All],[Name]],0),6)</f>
        <v>4.6100000000000003</v>
      </c>
      <c r="K226" s="59">
        <v>6.9772881647638576E-7</v>
      </c>
      <c r="M226" s="42">
        <f t="shared" si="4"/>
        <v>225</v>
      </c>
      <c r="N226" s="42">
        <f>IF(M226&gt;Chart_Data!$U$5,0,ROW(M227)-ROW($M$2))</f>
        <v>0</v>
      </c>
      <c r="O226" s="61" t="e">
        <f>IFERROR(LARGE(Table1[2015 Growth % Red],N226),#N/A)</f>
        <v>#N/A</v>
      </c>
      <c r="P226" s="55" t="e">
        <f>INDEX(Table1[[#All],[Name Blue]:[2015 Growth % Red]],MATCH(O226,Table1[[#All],[2015 Growth % Red]],0),2)</f>
        <v>#N/A</v>
      </c>
      <c r="Q226" s="55" t="e">
        <f>INDEX(Table1[[#All],[Name Blue]:[2015 Growth % Red]],MATCH(O226,Table1[[#All],[2015 Growth % Red]],0),3)</f>
        <v>#N/A</v>
      </c>
      <c r="R226" s="55" t="e">
        <f>INDEX(Table1[[#All],[Name Blue]:[2015 Growth % Blue]],MATCH(Table3[[#This Row],[Top 10 Growth % ]],Table1[[#All],[2015 Growth % Blue]],0),1)</f>
        <v>#N/A</v>
      </c>
    </row>
    <row r="227" spans="1:18" x14ac:dyDescent="0.15">
      <c r="A227" s="42">
        <v>226</v>
      </c>
      <c r="B227" s="23" t="str">
        <f>IF(AND(Table68[[#This Row],[2015 Revenue]]&gt;=Chart_Data!$U$4,Table68[[#This Row],[2015 Expenses]]&lt;=Chart_Data!$U$3),Table68[[#This Row],[Name]],#N/A)</f>
        <v>Vivaity</v>
      </c>
      <c r="C227" s="23">
        <f>INDEX(Table68[#All],MATCH(Chart_Data!B227,Table68[[#All],[Name]],0),3)</f>
        <v>7529147.7400000002</v>
      </c>
      <c r="D227" s="23">
        <f>INDEX(Table68[#All],MATCH(Chart_Data!B227,Table68[[#All],[Name]],0),4)</f>
        <v>3147929.29</v>
      </c>
      <c r="E227" s="60">
        <f>INDEX(Table68[#All],MATCH(Chart_Data!B227,Table68[[#All],[Name]],0),6)+Table1[[#This Row],[Rand]]</f>
        <v>4.7400005332673691</v>
      </c>
      <c r="F227" s="58">
        <f>_xlfn.IFNA(IF(Table1[[#This Row],[2015 Growth % Blue]]="#N/A",0,Table1[[#This Row],[2015 Growth % Blue]]),0)</f>
        <v>4.7400005332673691</v>
      </c>
      <c r="G227" s="23" t="e">
        <f>IF(OR(Table68[[#This Row],[2015 Revenue]]&lt;Chart_Data!$U$4,Table68[[#This Row],[2015 Expenses]]&gt;Chart_Data!$U$3),Table68[[#This Row],[Name]],#N/A)</f>
        <v>#N/A</v>
      </c>
      <c r="H227" s="23" t="e">
        <f>INDEX(Table68[#All],MATCH(Chart_Data!G227,Table68[[#All],[Name]],0),3)</f>
        <v>#N/A</v>
      </c>
      <c r="I227" s="23" t="e">
        <f>INDEX(Table68[#All],MATCH(Chart_Data!G227,Table68[[#All],[Name]],0),4)</f>
        <v>#N/A</v>
      </c>
      <c r="J227" s="46" t="e">
        <f>INDEX(Table68[#All],MATCH(Chart_Data!G227,Table68[[#All],[Name]],0),6)</f>
        <v>#N/A</v>
      </c>
      <c r="K227" s="59">
        <v>5.3326736857882975E-7</v>
      </c>
      <c r="M227" s="42">
        <f t="shared" si="4"/>
        <v>226</v>
      </c>
      <c r="N227" s="42">
        <f>IF(M227&gt;Chart_Data!$U$5,0,ROW(M228)-ROW($M$2))</f>
        <v>0</v>
      </c>
      <c r="O227" s="61" t="e">
        <f>IFERROR(LARGE(Table1[2015 Growth % Red],N227),#N/A)</f>
        <v>#N/A</v>
      </c>
      <c r="P227" s="55" t="e">
        <f>INDEX(Table1[[#All],[Name Blue]:[2015 Growth % Red]],MATCH(O227,Table1[[#All],[2015 Growth % Red]],0),2)</f>
        <v>#N/A</v>
      </c>
      <c r="Q227" s="55" t="e">
        <f>INDEX(Table1[[#All],[Name Blue]:[2015 Growth % Red]],MATCH(O227,Table1[[#All],[2015 Growth % Red]],0),3)</f>
        <v>#N/A</v>
      </c>
      <c r="R227" s="55" t="e">
        <f>INDEX(Table1[[#All],[Name Blue]:[2015 Growth % Blue]],MATCH(Table3[[#This Row],[Top 10 Growth % ]],Table1[[#All],[2015 Growth % Blue]],0),1)</f>
        <v>#N/A</v>
      </c>
    </row>
    <row r="228" spans="1:18" x14ac:dyDescent="0.15">
      <c r="A228" s="42">
        <v>227</v>
      </c>
      <c r="B228" s="23" t="str">
        <f>IF(AND(Table68[[#This Row],[2015 Revenue]]&gt;=Chart_Data!$U$4,Table68[[#This Row],[2015 Expenses]]&lt;=Chart_Data!$U$3),Table68[[#This Row],[Name]],#N/A)</f>
        <v>O-Touch</v>
      </c>
      <c r="C228" s="23">
        <f>INDEX(Table68[#All],MATCH(Chart_Data!B228,Table68[[#All],[Name]],0),3)</f>
        <v>9521726.9199999999</v>
      </c>
      <c r="D228" s="23">
        <f>INDEX(Table68[#All],MATCH(Chart_Data!B228,Table68[[#All],[Name]],0),4)</f>
        <v>3669857.66</v>
      </c>
      <c r="E228" s="60">
        <f>INDEX(Table68[#All],MATCH(Chart_Data!B228,Table68[[#All],[Name]],0),6)+Table1[[#This Row],[Rand]]</f>
        <v>4.6900002108610241</v>
      </c>
      <c r="F228" s="58">
        <f>_xlfn.IFNA(IF(Table1[[#This Row],[2015 Growth % Blue]]="#N/A",0,Table1[[#This Row],[2015 Growth % Blue]]),0)</f>
        <v>4.6900002108610241</v>
      </c>
      <c r="G228" s="23" t="e">
        <f>IF(OR(Table68[[#This Row],[2015 Revenue]]&lt;Chart_Data!$U$4,Table68[[#This Row],[2015 Expenses]]&gt;Chart_Data!$U$3),Table68[[#This Row],[Name]],#N/A)</f>
        <v>#N/A</v>
      </c>
      <c r="H228" s="23" t="e">
        <f>INDEX(Table68[#All],MATCH(Chart_Data!G228,Table68[[#All],[Name]],0),3)</f>
        <v>#N/A</v>
      </c>
      <c r="I228" s="23" t="e">
        <f>INDEX(Table68[#All],MATCH(Chart_Data!G228,Table68[[#All],[Name]],0),4)</f>
        <v>#N/A</v>
      </c>
      <c r="J228" s="46" t="e">
        <f>INDEX(Table68[#All],MATCH(Chart_Data!G228,Table68[[#All],[Name]],0),6)</f>
        <v>#N/A</v>
      </c>
      <c r="K228" s="59">
        <v>2.108610238347709E-7</v>
      </c>
      <c r="M228" s="42">
        <f t="shared" si="4"/>
        <v>227</v>
      </c>
      <c r="N228" s="42">
        <f>IF(M228&gt;Chart_Data!$U$5,0,ROW(M229)-ROW($M$2))</f>
        <v>0</v>
      </c>
      <c r="O228" s="61" t="e">
        <f>IFERROR(LARGE(Table1[2015 Growth % Red],N228),#N/A)</f>
        <v>#N/A</v>
      </c>
      <c r="P228" s="55" t="e">
        <f>INDEX(Table1[[#All],[Name Blue]:[2015 Growth % Red]],MATCH(O228,Table1[[#All],[2015 Growth % Red]],0),2)</f>
        <v>#N/A</v>
      </c>
      <c r="Q228" s="55" t="e">
        <f>INDEX(Table1[[#All],[Name Blue]:[2015 Growth % Red]],MATCH(O228,Table1[[#All],[2015 Growth % Red]],0),3)</f>
        <v>#N/A</v>
      </c>
      <c r="R228" s="55" t="e">
        <f>INDEX(Table1[[#All],[Name Blue]:[2015 Growth % Blue]],MATCH(Table3[[#This Row],[Top 10 Growth % ]],Table1[[#All],[2015 Growth % Blue]],0),1)</f>
        <v>#N/A</v>
      </c>
    </row>
    <row r="229" spans="1:18" x14ac:dyDescent="0.15">
      <c r="A229" s="42">
        <v>228</v>
      </c>
      <c r="B229" s="23" t="e">
        <f>IF(AND(Table68[[#This Row],[2015 Revenue]]&gt;=Chart_Data!$U$4,Table68[[#This Row],[2015 Expenses]]&lt;=Chart_Data!$U$3),Table68[[#This Row],[Name]],#N/A)</f>
        <v>#N/A</v>
      </c>
      <c r="C229" s="23" t="e">
        <f>INDEX(Table68[#All],MATCH(Chart_Data!B229,Table68[[#All],[Name]],0),3)</f>
        <v>#N/A</v>
      </c>
      <c r="D229" s="23" t="e">
        <f>INDEX(Table68[#All],MATCH(Chart_Data!B229,Table68[[#All],[Name]],0),4)</f>
        <v>#N/A</v>
      </c>
      <c r="E229" s="60" t="e">
        <f>INDEX(Table68[#All],MATCH(Chart_Data!B229,Table68[[#All],[Name]],0),6)+Table1[[#This Row],[Rand]]</f>
        <v>#N/A</v>
      </c>
      <c r="F229" s="58">
        <f>_xlfn.IFNA(IF(Table1[[#This Row],[2015 Growth % Blue]]="#N/A",0,Table1[[#This Row],[2015 Growth % Blue]]),0)</f>
        <v>0</v>
      </c>
      <c r="G229" s="23" t="str">
        <f>IF(OR(Table68[[#This Row],[2015 Revenue]]&lt;Chart_Data!$U$4,Table68[[#This Row],[2015 Expenses]]&gt;Chart_Data!$U$3),Table68[[#This Row],[Name]],#N/A)</f>
        <v>Temp-Holdings</v>
      </c>
      <c r="H229" s="23">
        <f>INDEX(Table68[#All],MATCH(Chart_Data!G229,Table68[[#All],[Name]],0),3)</f>
        <v>10353055.27</v>
      </c>
      <c r="I229" s="23">
        <f>INDEX(Table68[#All],MATCH(Chart_Data!G229,Table68[[#All],[Name]],0),4)</f>
        <v>4798186.41</v>
      </c>
      <c r="J229" s="46">
        <f>INDEX(Table68[#All],MATCH(Chart_Data!G229,Table68[[#All],[Name]],0),6)</f>
        <v>3.64</v>
      </c>
      <c r="K229" s="59">
        <v>6.1070279884952388E-7</v>
      </c>
      <c r="M229" s="42">
        <f t="shared" si="4"/>
        <v>228</v>
      </c>
      <c r="N229" s="42">
        <f>IF(M229&gt;Chart_Data!$U$5,0,ROW(M230)-ROW($M$2))</f>
        <v>0</v>
      </c>
      <c r="O229" s="61" t="e">
        <f>IFERROR(LARGE(Table1[2015 Growth % Red],N229),#N/A)</f>
        <v>#N/A</v>
      </c>
      <c r="P229" s="55" t="e">
        <f>INDEX(Table1[[#All],[Name Blue]:[2015 Growth % Red]],MATCH(O229,Table1[[#All],[2015 Growth % Red]],0),2)</f>
        <v>#N/A</v>
      </c>
      <c r="Q229" s="55" t="e">
        <f>INDEX(Table1[[#All],[Name Blue]:[2015 Growth % Red]],MATCH(O229,Table1[[#All],[2015 Growth % Red]],0),3)</f>
        <v>#N/A</v>
      </c>
      <c r="R229" s="55" t="e">
        <f>INDEX(Table1[[#All],[Name Blue]:[2015 Growth % Blue]],MATCH(Table3[[#This Row],[Top 10 Growth % ]],Table1[[#All],[2015 Growth % Blue]],0),1)</f>
        <v>#N/A</v>
      </c>
    </row>
    <row r="230" spans="1:18" x14ac:dyDescent="0.15">
      <c r="A230" s="42">
        <v>229</v>
      </c>
      <c r="B230" s="23" t="e">
        <f>IF(AND(Table68[[#This Row],[2015 Revenue]]&gt;=Chart_Data!$U$4,Table68[[#This Row],[2015 Expenses]]&lt;=Chart_Data!$U$3),Table68[[#This Row],[Name]],#N/A)</f>
        <v>#N/A</v>
      </c>
      <c r="C230" s="23" t="e">
        <f>INDEX(Table68[#All],MATCH(Chart_Data!B230,Table68[[#All],[Name]],0),3)</f>
        <v>#N/A</v>
      </c>
      <c r="D230" s="23" t="e">
        <f>INDEX(Table68[#All],MATCH(Chart_Data!B230,Table68[[#All],[Name]],0),4)</f>
        <v>#N/A</v>
      </c>
      <c r="E230" s="60" t="e">
        <f>INDEX(Table68[#All],MATCH(Chart_Data!B230,Table68[[#All],[Name]],0),6)+Table1[[#This Row],[Rand]]</f>
        <v>#N/A</v>
      </c>
      <c r="F230" s="58">
        <f>_xlfn.IFNA(IF(Table1[[#This Row],[2015 Growth % Blue]]="#N/A",0,Table1[[#This Row],[2015 Growth % Blue]]),0)</f>
        <v>0</v>
      </c>
      <c r="G230" s="23" t="str">
        <f>IF(OR(Table68[[#This Row],[2015 Revenue]]&lt;Chart_Data!$U$4,Table68[[#This Row],[2015 Expenses]]&gt;Chart_Data!$U$3),Table68[[#This Row],[Name]],#N/A)</f>
        <v>Flexlane</v>
      </c>
      <c r="H230" s="23">
        <f>INDEX(Table68[#All],MATCH(Chart_Data!G230,Table68[[#All],[Name]],0),3)</f>
        <v>7733373.6900000004</v>
      </c>
      <c r="I230" s="23">
        <f>INDEX(Table68[#All],MATCH(Chart_Data!G230,Table68[[#All],[Name]],0),4)</f>
        <v>4666916.8099999996</v>
      </c>
      <c r="J230" s="46">
        <f>INDEX(Table68[#All],MATCH(Chart_Data!G230,Table68[[#All],[Name]],0),6)</f>
        <v>3.23</v>
      </c>
      <c r="K230" s="59">
        <v>7.0366179691384918E-7</v>
      </c>
      <c r="M230" s="42">
        <f t="shared" si="4"/>
        <v>229</v>
      </c>
      <c r="N230" s="42">
        <f>IF(M230&gt;Chart_Data!$U$5,0,ROW(M231)-ROW($M$2))</f>
        <v>0</v>
      </c>
      <c r="O230" s="61" t="e">
        <f>IFERROR(LARGE(Table1[2015 Growth % Red],N230),#N/A)</f>
        <v>#N/A</v>
      </c>
      <c r="P230" s="55" t="e">
        <f>INDEX(Table1[[#All],[Name Blue]:[2015 Growth % Red]],MATCH(O230,Table1[[#All],[2015 Growth % Red]],0),2)</f>
        <v>#N/A</v>
      </c>
      <c r="Q230" s="55" t="e">
        <f>INDEX(Table1[[#All],[Name Blue]:[2015 Growth % Red]],MATCH(O230,Table1[[#All],[2015 Growth % Red]],0),3)</f>
        <v>#N/A</v>
      </c>
      <c r="R230" s="55" t="e">
        <f>INDEX(Table1[[#All],[Name Blue]:[2015 Growth % Blue]],MATCH(Table3[[#This Row],[Top 10 Growth % ]],Table1[[#All],[2015 Growth % Blue]],0),1)</f>
        <v>#N/A</v>
      </c>
    </row>
    <row r="231" spans="1:18" x14ac:dyDescent="0.15">
      <c r="A231" s="42">
        <v>230</v>
      </c>
      <c r="B231" s="23" t="str">
        <f>IF(AND(Table68[[#This Row],[2015 Revenue]]&gt;=Chart_Data!$U$4,Table68[[#This Row],[2015 Expenses]]&lt;=Chart_Data!$U$3),Table68[[#This Row],[Name]],#N/A)</f>
        <v>Zotcare</v>
      </c>
      <c r="C231" s="23">
        <f>INDEX(Table68[#All],MATCH(Chart_Data!B231,Table68[[#All],[Name]],0),3)</f>
        <v>10249518.01</v>
      </c>
      <c r="D231" s="23">
        <f>INDEX(Table68[#All],MATCH(Chart_Data!B231,Table68[[#All],[Name]],0),4)</f>
        <v>1261500.6499999999</v>
      </c>
      <c r="E231" s="60">
        <f>INDEX(Table68[#All],MATCH(Chart_Data!B231,Table68[[#All],[Name]],0),6)+Table1[[#This Row],[Rand]]</f>
        <v>3.0300005097945539</v>
      </c>
      <c r="F231" s="58">
        <f>_xlfn.IFNA(IF(Table1[[#This Row],[2015 Growth % Blue]]="#N/A",0,Table1[[#This Row],[2015 Growth % Blue]]),0)</f>
        <v>3.0300005097945539</v>
      </c>
      <c r="G231" s="23" t="e">
        <f>IF(OR(Table68[[#This Row],[2015 Revenue]]&lt;Chart_Data!$U$4,Table68[[#This Row],[2015 Expenses]]&gt;Chart_Data!$U$3),Table68[[#This Row],[Name]],#N/A)</f>
        <v>#N/A</v>
      </c>
      <c r="H231" s="23" t="e">
        <f>INDEX(Table68[#All],MATCH(Chart_Data!G231,Table68[[#All],[Name]],0),3)</f>
        <v>#N/A</v>
      </c>
      <c r="I231" s="23" t="e">
        <f>INDEX(Table68[#All],MATCH(Chart_Data!G231,Table68[[#All],[Name]],0),4)</f>
        <v>#N/A</v>
      </c>
      <c r="J231" s="46" t="e">
        <f>INDEX(Table68[#All],MATCH(Chart_Data!G231,Table68[[#All],[Name]],0),6)</f>
        <v>#N/A</v>
      </c>
      <c r="K231" s="59">
        <v>5.0979455393831474E-7</v>
      </c>
      <c r="M231" s="42">
        <f t="shared" si="4"/>
        <v>230</v>
      </c>
      <c r="N231" s="42">
        <f>IF(M231&gt;Chart_Data!$U$5,0,ROW(M232)-ROW($M$2))</f>
        <v>0</v>
      </c>
      <c r="O231" s="61" t="e">
        <f>IFERROR(LARGE(Table1[2015 Growth % Red],N231),#N/A)</f>
        <v>#N/A</v>
      </c>
      <c r="P231" s="55" t="e">
        <f>INDEX(Table1[[#All],[Name Blue]:[2015 Growth % Red]],MATCH(O231,Table1[[#All],[2015 Growth % Red]],0),2)</f>
        <v>#N/A</v>
      </c>
      <c r="Q231" s="55" t="e">
        <f>INDEX(Table1[[#All],[Name Blue]:[2015 Growth % Red]],MATCH(O231,Table1[[#All],[2015 Growth % Red]],0),3)</f>
        <v>#N/A</v>
      </c>
      <c r="R231" s="55" t="e">
        <f>INDEX(Table1[[#All],[Name Blue]:[2015 Growth % Blue]],MATCH(Table3[[#This Row],[Top 10 Growth % ]],Table1[[#All],[2015 Growth % Blue]],0),1)</f>
        <v>#N/A</v>
      </c>
    </row>
    <row r="232" spans="1:18" x14ac:dyDescent="0.15">
      <c r="A232" s="42">
        <v>231</v>
      </c>
      <c r="B232" s="23" t="str">
        <f>IF(AND(Table68[[#This Row],[2015 Revenue]]&gt;=Chart_Data!$U$4,Table68[[#This Row],[2015 Expenses]]&lt;=Chart_Data!$U$3),Table68[[#This Row],[Name]],#N/A)</f>
        <v>Triolane</v>
      </c>
      <c r="C232" s="23">
        <f>INDEX(Table68[#All],MATCH(Chart_Data!B232,Table68[[#All],[Name]],0),3)</f>
        <v>6879765.6900000004</v>
      </c>
      <c r="D232" s="23">
        <f>INDEX(Table68[#All],MATCH(Chart_Data!B232,Table68[[#All],[Name]],0),4)</f>
        <v>3371795.8</v>
      </c>
      <c r="E232" s="60">
        <f>INDEX(Table68[#All],MATCH(Chart_Data!B232,Table68[[#All],[Name]],0),6)+Table1[[#This Row],[Rand]]</f>
        <v>2.7200002136595929</v>
      </c>
      <c r="F232" s="58">
        <f>_xlfn.IFNA(IF(Table1[[#This Row],[2015 Growth % Blue]]="#N/A",0,Table1[[#This Row],[2015 Growth % Blue]]),0)</f>
        <v>2.7200002136595929</v>
      </c>
      <c r="G232" s="23" t="e">
        <f>IF(OR(Table68[[#This Row],[2015 Revenue]]&lt;Chart_Data!$U$4,Table68[[#This Row],[2015 Expenses]]&gt;Chart_Data!$U$3),Table68[[#This Row],[Name]],#N/A)</f>
        <v>#N/A</v>
      </c>
      <c r="H232" s="23" t="e">
        <f>INDEX(Table68[#All],MATCH(Chart_Data!G232,Table68[[#All],[Name]],0),3)</f>
        <v>#N/A</v>
      </c>
      <c r="I232" s="23" t="e">
        <f>INDEX(Table68[#All],MATCH(Chart_Data!G232,Table68[[#All],[Name]],0),4)</f>
        <v>#N/A</v>
      </c>
      <c r="J232" s="46" t="e">
        <f>INDEX(Table68[#All],MATCH(Chart_Data!G232,Table68[[#All],[Name]],0),6)</f>
        <v>#N/A</v>
      </c>
      <c r="K232" s="59">
        <v>2.1365959253577515E-7</v>
      </c>
      <c r="M232" s="42">
        <f t="shared" si="4"/>
        <v>231</v>
      </c>
      <c r="N232" s="42">
        <f>IF(M232&gt;Chart_Data!$U$5,0,ROW(M233)-ROW($M$2))</f>
        <v>0</v>
      </c>
      <c r="O232" s="61" t="e">
        <f>IFERROR(LARGE(Table1[2015 Growth % Red],N232),#N/A)</f>
        <v>#N/A</v>
      </c>
      <c r="P232" s="55" t="e">
        <f>INDEX(Table1[[#All],[Name Blue]:[2015 Growth % Red]],MATCH(O232,Table1[[#All],[2015 Growth % Red]],0),2)</f>
        <v>#N/A</v>
      </c>
      <c r="Q232" s="55" t="e">
        <f>INDEX(Table1[[#All],[Name Blue]:[2015 Growth % Red]],MATCH(O232,Table1[[#All],[2015 Growth % Red]],0),3)</f>
        <v>#N/A</v>
      </c>
      <c r="R232" s="55" t="e">
        <f>INDEX(Table1[[#All],[Name Blue]:[2015 Growth % Blue]],MATCH(Table3[[#This Row],[Top 10 Growth % ]],Table1[[#All],[2015 Growth % Blue]],0),1)</f>
        <v>#N/A</v>
      </c>
    </row>
    <row r="233" spans="1:18" x14ac:dyDescent="0.15">
      <c r="A233" s="42">
        <v>232</v>
      </c>
      <c r="B233" s="23" t="str">
        <f>IF(AND(Table68[[#This Row],[2015 Revenue]]&gt;=Chart_Data!$U$4,Table68[[#This Row],[2015 Expenses]]&lt;=Chart_Data!$U$3),Table68[[#This Row],[Name]],#N/A)</f>
        <v>Roundla</v>
      </c>
      <c r="C233" s="23">
        <f>INDEX(Table68[#All],MATCH(Chart_Data!B233,Table68[[#All],[Name]],0),3)</f>
        <v>15252672.810000001</v>
      </c>
      <c r="D233" s="23">
        <f>INDEX(Table68[#All],MATCH(Chart_Data!B233,Table68[[#All],[Name]],0),4)</f>
        <v>628139.31999999995</v>
      </c>
      <c r="E233" s="60">
        <f>INDEX(Table68[#All],MATCH(Chart_Data!B233,Table68[[#All],[Name]],0),6)+Table1[[#This Row],[Rand]]</f>
        <v>4.5100003950290919</v>
      </c>
      <c r="F233" s="58">
        <f>_xlfn.IFNA(IF(Table1[[#This Row],[2015 Growth % Blue]]="#N/A",0,Table1[[#This Row],[2015 Growth % Blue]]),0)</f>
        <v>4.5100003950290919</v>
      </c>
      <c r="G233" s="23" t="e">
        <f>IF(OR(Table68[[#This Row],[2015 Revenue]]&lt;Chart_Data!$U$4,Table68[[#This Row],[2015 Expenses]]&gt;Chart_Data!$U$3),Table68[[#This Row],[Name]],#N/A)</f>
        <v>#N/A</v>
      </c>
      <c r="H233" s="23" t="e">
        <f>INDEX(Table68[#All],MATCH(Chart_Data!G233,Table68[[#All],[Name]],0),3)</f>
        <v>#N/A</v>
      </c>
      <c r="I233" s="23" t="e">
        <f>INDEX(Table68[#All],MATCH(Chart_Data!G233,Table68[[#All],[Name]],0),4)</f>
        <v>#N/A</v>
      </c>
      <c r="J233" s="46" t="e">
        <f>INDEX(Table68[#All],MATCH(Chart_Data!G233,Table68[[#All],[Name]],0),6)</f>
        <v>#N/A</v>
      </c>
      <c r="K233" s="59">
        <v>3.9502909227628457E-7</v>
      </c>
      <c r="M233" s="42">
        <f t="shared" si="4"/>
        <v>232</v>
      </c>
      <c r="N233" s="42">
        <f>IF(M233&gt;Chart_Data!$U$5,0,ROW(M234)-ROW($M$2))</f>
        <v>0</v>
      </c>
      <c r="O233" s="61" t="e">
        <f>IFERROR(LARGE(Table1[2015 Growth % Red],N233),#N/A)</f>
        <v>#N/A</v>
      </c>
      <c r="P233" s="55" t="e">
        <f>INDEX(Table1[[#All],[Name Blue]:[2015 Growth % Red]],MATCH(O233,Table1[[#All],[2015 Growth % Red]],0),2)</f>
        <v>#N/A</v>
      </c>
      <c r="Q233" s="55" t="e">
        <f>INDEX(Table1[[#All],[Name Blue]:[2015 Growth % Red]],MATCH(O233,Table1[[#All],[2015 Growth % Red]],0),3)</f>
        <v>#N/A</v>
      </c>
      <c r="R233" s="55" t="e">
        <f>INDEX(Table1[[#All],[Name Blue]:[2015 Growth % Blue]],MATCH(Table3[[#This Row],[Top 10 Growth % ]],Table1[[#All],[2015 Growth % Blue]],0),1)</f>
        <v>#N/A</v>
      </c>
    </row>
    <row r="234" spans="1:18" x14ac:dyDescent="0.15">
      <c r="A234" s="42">
        <v>233</v>
      </c>
      <c r="B234" s="23" t="e">
        <f>IF(AND(Table68[[#This Row],[2015 Revenue]]&gt;=Chart_Data!$U$4,Table68[[#This Row],[2015 Expenses]]&lt;=Chart_Data!$U$3),Table68[[#This Row],[Name]],#N/A)</f>
        <v>#N/A</v>
      </c>
      <c r="C234" s="23" t="e">
        <f>INDEX(Table68[#All],MATCH(Chart_Data!B234,Table68[[#All],[Name]],0),3)</f>
        <v>#N/A</v>
      </c>
      <c r="D234" s="23" t="e">
        <f>INDEX(Table68[#All],MATCH(Chart_Data!B234,Table68[[#All],[Name]],0),4)</f>
        <v>#N/A</v>
      </c>
      <c r="E234" s="60" t="e">
        <f>INDEX(Table68[#All],MATCH(Chart_Data!B234,Table68[[#All],[Name]],0),6)+Table1[[#This Row],[Rand]]</f>
        <v>#N/A</v>
      </c>
      <c r="F234" s="58">
        <f>_xlfn.IFNA(IF(Table1[[#This Row],[2015 Growth % Blue]]="#N/A",0,Table1[[#This Row],[2015 Growth % Blue]]),0)</f>
        <v>0</v>
      </c>
      <c r="G234" s="23" t="str">
        <f>IF(OR(Table68[[#This Row],[2015 Revenue]]&lt;Chart_Data!$U$4,Table68[[#This Row],[2015 Expenses]]&gt;Chart_Data!$U$3),Table68[[#This Row],[Name]],#N/A)</f>
        <v>Requote</v>
      </c>
      <c r="H234" s="23">
        <f>INDEX(Table68[#All],MATCH(Chart_Data!G234,Table68[[#All],[Name]],0),3)</f>
        <v>5994715.3899999997</v>
      </c>
      <c r="I234" s="23">
        <f>INDEX(Table68[#All],MATCH(Chart_Data!G234,Table68[[#All],[Name]],0),4)</f>
        <v>4947863.8</v>
      </c>
      <c r="J234" s="46">
        <f>INDEX(Table68[#All],MATCH(Chart_Data!G234,Table68[[#All],[Name]],0),6)</f>
        <v>3.47</v>
      </c>
      <c r="K234" s="59">
        <v>5.5588739914040267E-7</v>
      </c>
      <c r="M234" s="42">
        <f t="shared" si="4"/>
        <v>233</v>
      </c>
      <c r="N234" s="42">
        <f>IF(M234&gt;Chart_Data!$U$5,0,ROW(M235)-ROW($M$2))</f>
        <v>0</v>
      </c>
      <c r="O234" s="61" t="e">
        <f>IFERROR(LARGE(Table1[2015 Growth % Red],N234),#N/A)</f>
        <v>#N/A</v>
      </c>
      <c r="P234" s="55" t="e">
        <f>INDEX(Table1[[#All],[Name Blue]:[2015 Growth % Red]],MATCH(O234,Table1[[#All],[2015 Growth % Red]],0),2)</f>
        <v>#N/A</v>
      </c>
      <c r="Q234" s="55" t="e">
        <f>INDEX(Table1[[#All],[Name Blue]:[2015 Growth % Red]],MATCH(O234,Table1[[#All],[2015 Growth % Red]],0),3)</f>
        <v>#N/A</v>
      </c>
      <c r="R234" s="55" t="e">
        <f>INDEX(Table1[[#All],[Name Blue]:[2015 Growth % Blue]],MATCH(Table3[[#This Row],[Top 10 Growth % ]],Table1[[#All],[2015 Growth % Blue]],0),1)</f>
        <v>#N/A</v>
      </c>
    </row>
    <row r="235" spans="1:18" x14ac:dyDescent="0.15">
      <c r="A235" s="42">
        <v>234</v>
      </c>
      <c r="B235" s="23" t="e">
        <f>IF(AND(Table68[[#This Row],[2015 Revenue]]&gt;=Chart_Data!$U$4,Table68[[#This Row],[2015 Expenses]]&lt;=Chart_Data!$U$3),Table68[[#This Row],[Name]],#N/A)</f>
        <v>#N/A</v>
      </c>
      <c r="C235" s="23" t="e">
        <f>INDEX(Table68[#All],MATCH(Chart_Data!B235,Table68[[#All],[Name]],0),3)</f>
        <v>#N/A</v>
      </c>
      <c r="D235" s="23" t="e">
        <f>INDEX(Table68[#All],MATCH(Chart_Data!B235,Table68[[#All],[Name]],0),4)</f>
        <v>#N/A</v>
      </c>
      <c r="E235" s="60" t="e">
        <f>INDEX(Table68[#All],MATCH(Chart_Data!B235,Table68[[#All],[Name]],0),6)+Table1[[#This Row],[Rand]]</f>
        <v>#N/A</v>
      </c>
      <c r="F235" s="58">
        <f>_xlfn.IFNA(IF(Table1[[#This Row],[2015 Growth % Blue]]="#N/A",0,Table1[[#This Row],[2015 Growth % Blue]]),0)</f>
        <v>0</v>
      </c>
      <c r="G235" s="23" t="str">
        <f>IF(OR(Table68[[#This Row],[2015 Revenue]]&lt;Chart_Data!$U$4,Table68[[#This Row],[2015 Expenses]]&gt;Chart_Data!$U$3),Table68[[#This Row],[Name]],#N/A)</f>
        <v>Tempkix</v>
      </c>
      <c r="H235" s="23">
        <f>INDEX(Table68[#All],MATCH(Chart_Data!G235,Table68[[#All],[Name]],0),3)</f>
        <v>7241641.5700000003</v>
      </c>
      <c r="I235" s="23">
        <f>INDEX(Table68[#All],MATCH(Chart_Data!G235,Table68[[#All],[Name]],0),4)</f>
        <v>4649989.96</v>
      </c>
      <c r="J235" s="46">
        <f>INDEX(Table68[#All],MATCH(Chart_Data!G235,Table68[[#All],[Name]],0),6)</f>
        <v>2.09</v>
      </c>
      <c r="K235" s="59">
        <v>9.3416033706098669E-7</v>
      </c>
      <c r="M235" s="42">
        <f t="shared" si="4"/>
        <v>234</v>
      </c>
      <c r="N235" s="42">
        <f>IF(M235&gt;Chart_Data!$U$5,0,ROW(M236)-ROW($M$2))</f>
        <v>0</v>
      </c>
      <c r="O235" s="61" t="e">
        <f>IFERROR(LARGE(Table1[2015 Growth % Red],N235),#N/A)</f>
        <v>#N/A</v>
      </c>
      <c r="P235" s="55" t="e">
        <f>INDEX(Table1[[#All],[Name Blue]:[2015 Growth % Red]],MATCH(O235,Table1[[#All],[2015 Growth % Red]],0),2)</f>
        <v>#N/A</v>
      </c>
      <c r="Q235" s="55" t="e">
        <f>INDEX(Table1[[#All],[Name Blue]:[2015 Growth % Red]],MATCH(O235,Table1[[#All],[2015 Growth % Red]],0),3)</f>
        <v>#N/A</v>
      </c>
      <c r="R235" s="55" t="e">
        <f>INDEX(Table1[[#All],[Name Blue]:[2015 Growth % Blue]],MATCH(Table3[[#This Row],[Top 10 Growth % ]],Table1[[#All],[2015 Growth % Blue]],0),1)</f>
        <v>#N/A</v>
      </c>
    </row>
    <row r="236" spans="1:18" x14ac:dyDescent="0.15">
      <c r="A236" s="42">
        <v>235</v>
      </c>
      <c r="B236" s="23" t="str">
        <f>IF(AND(Table68[[#This Row],[2015 Revenue]]&gt;=Chart_Data!$U$4,Table68[[#This Row],[2015 Expenses]]&lt;=Chart_Data!$U$3),Table68[[#This Row],[Name]],#N/A)</f>
        <v>Medkix</v>
      </c>
      <c r="C236" s="23">
        <f>INDEX(Table68[#All],MATCH(Chart_Data!B236,Table68[[#All],[Name]],0),3)</f>
        <v>7069939.3499999996</v>
      </c>
      <c r="D236" s="23">
        <f>INDEX(Table68[#All],MATCH(Chart_Data!B236,Table68[[#All],[Name]],0),4)</f>
        <v>1498470.48</v>
      </c>
      <c r="E236" s="60">
        <f>INDEX(Table68[#All],MATCH(Chart_Data!B236,Table68[[#All],[Name]],0),6)+Table1[[#This Row],[Rand]]</f>
        <v>5.7800004036790034</v>
      </c>
      <c r="F236" s="58">
        <f>_xlfn.IFNA(IF(Table1[[#This Row],[2015 Growth % Blue]]="#N/A",0,Table1[[#This Row],[2015 Growth % Blue]]),0)</f>
        <v>5.7800004036790034</v>
      </c>
      <c r="G236" s="23" t="e">
        <f>IF(OR(Table68[[#This Row],[2015 Revenue]]&lt;Chart_Data!$U$4,Table68[[#This Row],[2015 Expenses]]&gt;Chart_Data!$U$3),Table68[[#This Row],[Name]],#N/A)</f>
        <v>#N/A</v>
      </c>
      <c r="H236" s="23" t="e">
        <f>INDEX(Table68[#All],MATCH(Chart_Data!G236,Table68[[#All],[Name]],0),3)</f>
        <v>#N/A</v>
      </c>
      <c r="I236" s="23" t="e">
        <f>INDEX(Table68[#All],MATCH(Chart_Data!G236,Table68[[#All],[Name]],0),4)</f>
        <v>#N/A</v>
      </c>
      <c r="J236" s="46" t="e">
        <f>INDEX(Table68[#All],MATCH(Chart_Data!G236,Table68[[#All],[Name]],0),6)</f>
        <v>#N/A</v>
      </c>
      <c r="K236" s="59">
        <v>4.0367900346618836E-7</v>
      </c>
      <c r="M236" s="42">
        <f t="shared" si="4"/>
        <v>235</v>
      </c>
      <c r="N236" s="42">
        <f>IF(M236&gt;Chart_Data!$U$5,0,ROW(M237)-ROW($M$2))</f>
        <v>0</v>
      </c>
      <c r="O236" s="61" t="e">
        <f>IFERROR(LARGE(Table1[2015 Growth % Red],N236),#N/A)</f>
        <v>#N/A</v>
      </c>
      <c r="P236" s="55" t="e">
        <f>INDEX(Table1[[#All],[Name Blue]:[2015 Growth % Red]],MATCH(O236,Table1[[#All],[2015 Growth % Red]],0),2)</f>
        <v>#N/A</v>
      </c>
      <c r="Q236" s="55" t="e">
        <f>INDEX(Table1[[#All],[Name Blue]:[2015 Growth % Red]],MATCH(O236,Table1[[#All],[2015 Growth % Red]],0),3)</f>
        <v>#N/A</v>
      </c>
      <c r="R236" s="55" t="e">
        <f>INDEX(Table1[[#All],[Name Blue]:[2015 Growth % Blue]],MATCH(Table3[[#This Row],[Top 10 Growth % ]],Table1[[#All],[2015 Growth % Blue]],0),1)</f>
        <v>#N/A</v>
      </c>
    </row>
    <row r="237" spans="1:18" x14ac:dyDescent="0.15">
      <c r="A237" s="42">
        <v>236</v>
      </c>
      <c r="B237" s="23" t="str">
        <f>IF(AND(Table68[[#This Row],[2015 Revenue]]&gt;=Chart_Data!$U$4,Table68[[#This Row],[2015 Expenses]]&lt;=Chart_Data!$U$3),Table68[[#This Row],[Name]],#N/A)</f>
        <v>Toughfix</v>
      </c>
      <c r="C237" s="23">
        <f>INDEX(Table68[#All],MATCH(Chart_Data!B237,Table68[[#All],[Name]],0),3)</f>
        <v>10360477.699999999</v>
      </c>
      <c r="D237" s="23">
        <f>INDEX(Table68[#All],MATCH(Chart_Data!B237,Table68[[#All],[Name]],0),4)</f>
        <v>1411966.42</v>
      </c>
      <c r="E237" s="60">
        <f>INDEX(Table68[#All],MATCH(Chart_Data!B237,Table68[[#All],[Name]],0),6)+Table1[[#This Row],[Rand]]</f>
        <v>4.4100003266314802</v>
      </c>
      <c r="F237" s="58">
        <f>_xlfn.IFNA(IF(Table1[[#This Row],[2015 Growth % Blue]]="#N/A",0,Table1[[#This Row],[2015 Growth % Blue]]),0)</f>
        <v>4.4100003266314802</v>
      </c>
      <c r="G237" s="23" t="e">
        <f>IF(OR(Table68[[#This Row],[2015 Revenue]]&lt;Chart_Data!$U$4,Table68[[#This Row],[2015 Expenses]]&gt;Chart_Data!$U$3),Table68[[#This Row],[Name]],#N/A)</f>
        <v>#N/A</v>
      </c>
      <c r="H237" s="23" t="e">
        <f>INDEX(Table68[#All],MATCH(Chart_Data!G237,Table68[[#All],[Name]],0),3)</f>
        <v>#N/A</v>
      </c>
      <c r="I237" s="23" t="e">
        <f>INDEX(Table68[#All],MATCH(Chart_Data!G237,Table68[[#All],[Name]],0),4)</f>
        <v>#N/A</v>
      </c>
      <c r="J237" s="46" t="e">
        <f>INDEX(Table68[#All],MATCH(Chart_Data!G237,Table68[[#All],[Name]],0),6)</f>
        <v>#N/A</v>
      </c>
      <c r="K237" s="59">
        <v>3.2663148044203937E-7</v>
      </c>
      <c r="M237" s="42">
        <f t="shared" si="4"/>
        <v>236</v>
      </c>
      <c r="N237" s="42">
        <f>IF(M237&gt;Chart_Data!$U$5,0,ROW(M238)-ROW($M$2))</f>
        <v>0</v>
      </c>
      <c r="O237" s="61" t="e">
        <f>IFERROR(LARGE(Table1[2015 Growth % Red],N237),#N/A)</f>
        <v>#N/A</v>
      </c>
      <c r="P237" s="55" t="e">
        <f>INDEX(Table1[[#All],[Name Blue]:[2015 Growth % Red]],MATCH(O237,Table1[[#All],[2015 Growth % Red]],0),2)</f>
        <v>#N/A</v>
      </c>
      <c r="Q237" s="55" t="e">
        <f>INDEX(Table1[[#All],[Name Blue]:[2015 Growth % Red]],MATCH(O237,Table1[[#All],[2015 Growth % Red]],0),3)</f>
        <v>#N/A</v>
      </c>
      <c r="R237" s="55" t="e">
        <f>INDEX(Table1[[#All],[Name Blue]:[2015 Growth % Blue]],MATCH(Table3[[#This Row],[Top 10 Growth % ]],Table1[[#All],[2015 Growth % Blue]],0),1)</f>
        <v>#N/A</v>
      </c>
    </row>
    <row r="238" spans="1:18" x14ac:dyDescent="0.15">
      <c r="A238" s="42">
        <v>237</v>
      </c>
      <c r="B238" s="23" t="str">
        <f>IF(AND(Table68[[#This Row],[2015 Revenue]]&gt;=Chart_Data!$U$4,Table68[[#This Row],[2015 Expenses]]&lt;=Chart_Data!$U$3),Table68[[#This Row],[Name]],#N/A)</f>
        <v>Freshholdings</v>
      </c>
      <c r="C238" s="23">
        <f>INDEX(Table68[#All],MATCH(Chart_Data!B238,Table68[[#All],[Name]],0),3)</f>
        <v>10492863.699999999</v>
      </c>
      <c r="D238" s="23">
        <f>INDEX(Table68[#All],MATCH(Chart_Data!B238,Table68[[#All],[Name]],0),4)</f>
        <v>392916.71</v>
      </c>
      <c r="E238" s="60">
        <f>INDEX(Table68[#All],MATCH(Chart_Data!B238,Table68[[#All],[Name]],0),6)+Table1[[#This Row],[Rand]]</f>
        <v>4.9800008178830435</v>
      </c>
      <c r="F238" s="58">
        <f>_xlfn.IFNA(IF(Table1[[#This Row],[2015 Growth % Blue]]="#N/A",0,Table1[[#This Row],[2015 Growth % Blue]]),0)</f>
        <v>4.9800008178830435</v>
      </c>
      <c r="G238" s="23" t="e">
        <f>IF(OR(Table68[[#This Row],[2015 Revenue]]&lt;Chart_Data!$U$4,Table68[[#This Row],[2015 Expenses]]&gt;Chart_Data!$U$3),Table68[[#This Row],[Name]],#N/A)</f>
        <v>#N/A</v>
      </c>
      <c r="H238" s="23" t="e">
        <f>INDEX(Table68[#All],MATCH(Chart_Data!G238,Table68[[#All],[Name]],0),3)</f>
        <v>#N/A</v>
      </c>
      <c r="I238" s="23" t="e">
        <f>INDEX(Table68[#All],MATCH(Chart_Data!G238,Table68[[#All],[Name]],0),4)</f>
        <v>#N/A</v>
      </c>
      <c r="J238" s="46" t="e">
        <f>INDEX(Table68[#All],MATCH(Chart_Data!G238,Table68[[#All],[Name]],0),6)</f>
        <v>#N/A</v>
      </c>
      <c r="K238" s="59">
        <v>8.1788304319605514E-7</v>
      </c>
      <c r="M238" s="42">
        <f t="shared" si="4"/>
        <v>237</v>
      </c>
      <c r="N238" s="42">
        <f>IF(M238&gt;Chart_Data!$U$5,0,ROW(M239)-ROW($M$2))</f>
        <v>0</v>
      </c>
      <c r="O238" s="61" t="e">
        <f>IFERROR(LARGE(Table1[2015 Growth % Red],N238),#N/A)</f>
        <v>#N/A</v>
      </c>
      <c r="P238" s="55" t="e">
        <f>INDEX(Table1[[#All],[Name Blue]:[2015 Growth % Red]],MATCH(O238,Table1[[#All],[2015 Growth % Red]],0),2)</f>
        <v>#N/A</v>
      </c>
      <c r="Q238" s="55" t="e">
        <f>INDEX(Table1[[#All],[Name Blue]:[2015 Growth % Red]],MATCH(O238,Table1[[#All],[2015 Growth % Red]],0),3)</f>
        <v>#N/A</v>
      </c>
      <c r="R238" s="55" t="e">
        <f>INDEX(Table1[[#All],[Name Blue]:[2015 Growth % Blue]],MATCH(Table3[[#This Row],[Top 10 Growth % ]],Table1[[#All],[2015 Growth % Blue]],0),1)</f>
        <v>#N/A</v>
      </c>
    </row>
    <row r="239" spans="1:18" x14ac:dyDescent="0.15">
      <c r="A239" s="42">
        <v>238</v>
      </c>
      <c r="B239" s="23" t="e">
        <f>IF(AND(Table68[[#This Row],[2015 Revenue]]&gt;=Chart_Data!$U$4,Table68[[#This Row],[2015 Expenses]]&lt;=Chart_Data!$U$3),Table68[[#This Row],[Name]],#N/A)</f>
        <v>#N/A</v>
      </c>
      <c r="C239" s="23" t="e">
        <f>INDEX(Table68[#All],MATCH(Chart_Data!B239,Table68[[#All],[Name]],0),3)</f>
        <v>#N/A</v>
      </c>
      <c r="D239" s="23" t="e">
        <f>INDEX(Table68[#All],MATCH(Chart_Data!B239,Table68[[#All],[Name]],0),4)</f>
        <v>#N/A</v>
      </c>
      <c r="E239" s="60" t="e">
        <f>INDEX(Table68[#All],MATCH(Chart_Data!B239,Table68[[#All],[Name]],0),6)+Table1[[#This Row],[Rand]]</f>
        <v>#N/A</v>
      </c>
      <c r="F239" s="58">
        <f>_xlfn.IFNA(IF(Table1[[#This Row],[2015 Growth % Blue]]="#N/A",0,Table1[[#This Row],[2015 Growth % Blue]]),0)</f>
        <v>0</v>
      </c>
      <c r="G239" s="23" t="str">
        <f>IF(OR(Table68[[#This Row],[2015 Revenue]]&lt;Chart_Data!$U$4,Table68[[#This Row],[2015 Expenses]]&gt;Chart_Data!$U$3),Table68[[#This Row],[Name]],#N/A)</f>
        <v>Toughace</v>
      </c>
      <c r="H239" s="23">
        <f>INDEX(Table68[#All],MATCH(Chart_Data!G239,Table68[[#All],[Name]],0),3)</f>
        <v>8807922.8000000007</v>
      </c>
      <c r="I239" s="23">
        <f>INDEX(Table68[#All],MATCH(Chart_Data!G239,Table68[[#All],[Name]],0),4)</f>
        <v>5208780.6100000003</v>
      </c>
      <c r="J239" s="46">
        <f>INDEX(Table68[#All],MATCH(Chart_Data!G239,Table68[[#All],[Name]],0),6)</f>
        <v>3.79</v>
      </c>
      <c r="K239" s="59">
        <v>3.6715772852325458E-7</v>
      </c>
      <c r="M239" s="42">
        <f t="shared" si="4"/>
        <v>238</v>
      </c>
      <c r="N239" s="42">
        <f>IF(M239&gt;Chart_Data!$U$5,0,ROW(M240)-ROW($M$2))</f>
        <v>0</v>
      </c>
      <c r="O239" s="61" t="e">
        <f>IFERROR(LARGE(Table1[2015 Growth % Red],N239),#N/A)</f>
        <v>#N/A</v>
      </c>
      <c r="P239" s="55" t="e">
        <f>INDEX(Table1[[#All],[Name Blue]:[2015 Growth % Red]],MATCH(O239,Table1[[#All],[2015 Growth % Red]],0),2)</f>
        <v>#N/A</v>
      </c>
      <c r="Q239" s="55" t="e">
        <f>INDEX(Table1[[#All],[Name Blue]:[2015 Growth % Red]],MATCH(O239,Table1[[#All],[2015 Growth % Red]],0),3)</f>
        <v>#N/A</v>
      </c>
      <c r="R239" s="55" t="e">
        <f>INDEX(Table1[[#All],[Name Blue]:[2015 Growth % Blue]],MATCH(Table3[[#This Row],[Top 10 Growth % ]],Table1[[#All],[2015 Growth % Blue]],0),1)</f>
        <v>#N/A</v>
      </c>
    </row>
    <row r="240" spans="1:18" x14ac:dyDescent="0.15">
      <c r="A240" s="42">
        <v>239</v>
      </c>
      <c r="B240" s="23" t="e">
        <f>IF(AND(Table68[[#This Row],[2015 Revenue]]&gt;=Chart_Data!$U$4,Table68[[#This Row],[2015 Expenses]]&lt;=Chart_Data!$U$3),Table68[[#This Row],[Name]],#N/A)</f>
        <v>#N/A</v>
      </c>
      <c r="C240" s="23" t="e">
        <f>INDEX(Table68[#All],MATCH(Chart_Data!B240,Table68[[#All],[Name]],0),3)</f>
        <v>#N/A</v>
      </c>
      <c r="D240" s="23" t="e">
        <f>INDEX(Table68[#All],MATCH(Chart_Data!B240,Table68[[#All],[Name]],0),4)</f>
        <v>#N/A</v>
      </c>
      <c r="E240" s="60" t="e">
        <f>INDEX(Table68[#All],MATCH(Chart_Data!B240,Table68[[#All],[Name]],0),6)+Table1[[#This Row],[Rand]]</f>
        <v>#N/A</v>
      </c>
      <c r="F240" s="58">
        <f>_xlfn.IFNA(IF(Table1[[#This Row],[2015 Growth % Blue]]="#N/A",0,Table1[[#This Row],[2015 Growth % Blue]]),0)</f>
        <v>0</v>
      </c>
      <c r="G240" s="23" t="str">
        <f>IF(OR(Table68[[#This Row],[2015 Revenue]]&lt;Chart_Data!$U$4,Table68[[#This Row],[2015 Expenses]]&gt;Chart_Data!$U$3),Table68[[#This Row],[Name]],#N/A)</f>
        <v>Icezunzim</v>
      </c>
      <c r="H240" s="23">
        <f>INDEX(Table68[#All],MATCH(Chart_Data!G240,Table68[[#All],[Name]],0),3)</f>
        <v>6150396.8799999999</v>
      </c>
      <c r="I240" s="23">
        <f>INDEX(Table68[#All],MATCH(Chart_Data!G240,Table68[[#All],[Name]],0),4)</f>
        <v>6274357.7999999998</v>
      </c>
      <c r="J240" s="46">
        <f>INDEX(Table68[#All],MATCH(Chart_Data!G240,Table68[[#All],[Name]],0),6)</f>
        <v>4.6100000000000003</v>
      </c>
      <c r="K240" s="59">
        <v>1.1138933252105954E-7</v>
      </c>
      <c r="M240" s="42">
        <f t="shared" si="4"/>
        <v>239</v>
      </c>
      <c r="N240" s="42">
        <f>IF(M240&gt;Chart_Data!$U$5,0,ROW(M241)-ROW($M$2))</f>
        <v>0</v>
      </c>
      <c r="O240" s="61" t="e">
        <f>IFERROR(LARGE(Table1[2015 Growth % Red],N240),#N/A)</f>
        <v>#N/A</v>
      </c>
      <c r="P240" s="55" t="e">
        <f>INDEX(Table1[[#All],[Name Blue]:[2015 Growth % Red]],MATCH(O240,Table1[[#All],[2015 Growth % Red]],0),2)</f>
        <v>#N/A</v>
      </c>
      <c r="Q240" s="55" t="e">
        <f>INDEX(Table1[[#All],[Name Blue]:[2015 Growth % Red]],MATCH(O240,Table1[[#All],[2015 Growth % Red]],0),3)</f>
        <v>#N/A</v>
      </c>
      <c r="R240" s="55" t="e">
        <f>INDEX(Table1[[#All],[Name Blue]:[2015 Growth % Blue]],MATCH(Table3[[#This Row],[Top 10 Growth % ]],Table1[[#All],[2015 Growth % Blue]],0),1)</f>
        <v>#N/A</v>
      </c>
    </row>
    <row r="241" spans="1:18" x14ac:dyDescent="0.15">
      <c r="A241" s="42">
        <v>240</v>
      </c>
      <c r="B241" s="23" t="str">
        <f>IF(AND(Table68[[#This Row],[2015 Revenue]]&gt;=Chart_Data!$U$4,Table68[[#This Row],[2015 Expenses]]&lt;=Chart_Data!$U$3),Table68[[#This Row],[Name]],#N/A)</f>
        <v>Damzoom</v>
      </c>
      <c r="C241" s="23">
        <f>INDEX(Table68[#All],MATCH(Chart_Data!B241,Table68[[#All],[Name]],0),3)</f>
        <v>7967309.3099999996</v>
      </c>
      <c r="D241" s="23">
        <f>INDEX(Table68[#All],MATCH(Chart_Data!B241,Table68[[#All],[Name]],0),4)</f>
        <v>3101168.07</v>
      </c>
      <c r="E241" s="60">
        <f>INDEX(Table68[#All],MATCH(Chart_Data!B241,Table68[[#All],[Name]],0),6)+Table1[[#This Row],[Rand]]</f>
        <v>4.2300003226723302</v>
      </c>
      <c r="F241" s="58">
        <f>_xlfn.IFNA(IF(Table1[[#This Row],[2015 Growth % Blue]]="#N/A",0,Table1[[#This Row],[2015 Growth % Blue]]),0)</f>
        <v>4.2300003226723302</v>
      </c>
      <c r="G241" s="23" t="e">
        <f>IF(OR(Table68[[#This Row],[2015 Revenue]]&lt;Chart_Data!$U$4,Table68[[#This Row],[2015 Expenses]]&gt;Chart_Data!$U$3),Table68[[#This Row],[Name]],#N/A)</f>
        <v>#N/A</v>
      </c>
      <c r="H241" s="23" t="e">
        <f>INDEX(Table68[#All],MATCH(Chart_Data!G241,Table68[[#All],[Name]],0),3)</f>
        <v>#N/A</v>
      </c>
      <c r="I241" s="23" t="e">
        <f>INDEX(Table68[#All],MATCH(Chart_Data!G241,Table68[[#All],[Name]],0),4)</f>
        <v>#N/A</v>
      </c>
      <c r="J241" s="46" t="e">
        <f>INDEX(Table68[#All],MATCH(Chart_Data!G241,Table68[[#All],[Name]],0),6)</f>
        <v>#N/A</v>
      </c>
      <c r="K241" s="59">
        <v>3.2267233013458565E-7</v>
      </c>
      <c r="M241" s="42">
        <f t="shared" si="4"/>
        <v>240</v>
      </c>
      <c r="N241" s="42">
        <f>IF(M241&gt;Chart_Data!$U$5,0,ROW(M242)-ROW($M$2))</f>
        <v>0</v>
      </c>
      <c r="O241" s="61" t="e">
        <f>IFERROR(LARGE(Table1[2015 Growth % Red],N241),#N/A)</f>
        <v>#N/A</v>
      </c>
      <c r="P241" s="55" t="e">
        <f>INDEX(Table1[[#All],[Name Blue]:[2015 Growth % Red]],MATCH(O241,Table1[[#All],[2015 Growth % Red]],0),2)</f>
        <v>#N/A</v>
      </c>
      <c r="Q241" s="55" t="e">
        <f>INDEX(Table1[[#All],[Name Blue]:[2015 Growth % Red]],MATCH(O241,Table1[[#All],[2015 Growth % Red]],0),3)</f>
        <v>#N/A</v>
      </c>
      <c r="R241" s="55" t="e">
        <f>INDEX(Table1[[#All],[Name Blue]:[2015 Growth % Blue]],MATCH(Table3[[#This Row],[Top 10 Growth % ]],Table1[[#All],[2015 Growth % Blue]],0),1)</f>
        <v>#N/A</v>
      </c>
    </row>
    <row r="242" spans="1:18" x14ac:dyDescent="0.15">
      <c r="A242" s="42">
        <v>241</v>
      </c>
      <c r="B242" s="23" t="str">
        <f>IF(AND(Table68[[#This Row],[2015 Revenue]]&gt;=Chart_Data!$U$4,Table68[[#This Row],[2015 Expenses]]&lt;=Chart_Data!$U$3),Table68[[#This Row],[Name]],#N/A)</f>
        <v>Rank-Fix</v>
      </c>
      <c r="C242" s="23">
        <f>INDEX(Table68[#All],MATCH(Chart_Data!B242,Table68[[#All],[Name]],0),3)</f>
        <v>9063920.7799999993</v>
      </c>
      <c r="D242" s="23">
        <f>INDEX(Table68[#All],MATCH(Chart_Data!B242,Table68[[#All],[Name]],0),4)</f>
        <v>1481218.52</v>
      </c>
      <c r="E242" s="60">
        <f>INDEX(Table68[#All],MATCH(Chart_Data!B242,Table68[[#All],[Name]],0),6)+Table1[[#This Row],[Rand]]</f>
        <v>4.7600003920053293</v>
      </c>
      <c r="F242" s="58">
        <f>_xlfn.IFNA(IF(Table1[[#This Row],[2015 Growth % Blue]]="#N/A",0,Table1[[#This Row],[2015 Growth % Blue]]),0)</f>
        <v>4.7600003920053293</v>
      </c>
      <c r="G242" s="23" t="e">
        <f>IF(OR(Table68[[#This Row],[2015 Revenue]]&lt;Chart_Data!$U$4,Table68[[#This Row],[2015 Expenses]]&gt;Chart_Data!$U$3),Table68[[#This Row],[Name]],#N/A)</f>
        <v>#N/A</v>
      </c>
      <c r="H242" s="23" t="e">
        <f>INDEX(Table68[#All],MATCH(Chart_Data!G242,Table68[[#All],[Name]],0),3)</f>
        <v>#N/A</v>
      </c>
      <c r="I242" s="23" t="e">
        <f>INDEX(Table68[#All],MATCH(Chart_Data!G242,Table68[[#All],[Name]],0),4)</f>
        <v>#N/A</v>
      </c>
      <c r="J242" s="46" t="e">
        <f>INDEX(Table68[#All],MATCH(Chart_Data!G242,Table68[[#All],[Name]],0),6)</f>
        <v>#N/A</v>
      </c>
      <c r="K242" s="59">
        <v>3.9200532943479125E-7</v>
      </c>
      <c r="M242" s="42">
        <f t="shared" si="4"/>
        <v>241</v>
      </c>
      <c r="N242" s="42">
        <f>IF(M242&gt;Chart_Data!$U$5,0,ROW(M243)-ROW($M$2))</f>
        <v>0</v>
      </c>
      <c r="O242" s="61" t="e">
        <f>IFERROR(LARGE(Table1[2015 Growth % Red],N242),#N/A)</f>
        <v>#N/A</v>
      </c>
      <c r="P242" s="55" t="e">
        <f>INDEX(Table1[[#All],[Name Blue]:[2015 Growth % Red]],MATCH(O242,Table1[[#All],[2015 Growth % Red]],0),2)</f>
        <v>#N/A</v>
      </c>
      <c r="Q242" s="55" t="e">
        <f>INDEX(Table1[[#All],[Name Blue]:[2015 Growth % Red]],MATCH(O242,Table1[[#All],[2015 Growth % Red]],0),3)</f>
        <v>#N/A</v>
      </c>
      <c r="R242" s="55" t="e">
        <f>INDEX(Table1[[#All],[Name Blue]:[2015 Growth % Blue]],MATCH(Table3[[#This Row],[Top 10 Growth % ]],Table1[[#All],[2015 Growth % Blue]],0),1)</f>
        <v>#N/A</v>
      </c>
    </row>
    <row r="243" spans="1:18" x14ac:dyDescent="0.15">
      <c r="A243" s="42">
        <v>242</v>
      </c>
      <c r="B243" s="23" t="str">
        <f>IF(AND(Table68[[#This Row],[2015 Revenue]]&gt;=Chart_Data!$U$4,Table68[[#This Row],[2015 Expenses]]&lt;=Chart_Data!$U$3),Table68[[#This Row],[Name]],#N/A)</f>
        <v>Hottam</v>
      </c>
      <c r="C243" s="23">
        <f>INDEX(Table68[#All],MATCH(Chart_Data!B243,Table68[[#All],[Name]],0),3)</f>
        <v>10422075.449999999</v>
      </c>
      <c r="D243" s="23">
        <f>INDEX(Table68[#All],MATCH(Chart_Data!B243,Table68[[#All],[Name]],0),4)</f>
        <v>1875019.53</v>
      </c>
      <c r="E243" s="60">
        <f>INDEX(Table68[#All],MATCH(Chart_Data!B243,Table68[[#All],[Name]],0),6)+Table1[[#This Row],[Rand]]</f>
        <v>4.5200007405908611</v>
      </c>
      <c r="F243" s="58">
        <f>_xlfn.IFNA(IF(Table1[[#This Row],[2015 Growth % Blue]]="#N/A",0,Table1[[#This Row],[2015 Growth % Blue]]),0)</f>
        <v>4.5200007405908611</v>
      </c>
      <c r="G243" s="23" t="e">
        <f>IF(OR(Table68[[#This Row],[2015 Revenue]]&lt;Chart_Data!$U$4,Table68[[#This Row],[2015 Expenses]]&gt;Chart_Data!$U$3),Table68[[#This Row],[Name]],#N/A)</f>
        <v>#N/A</v>
      </c>
      <c r="H243" s="23" t="e">
        <f>INDEX(Table68[#All],MATCH(Chart_Data!G243,Table68[[#All],[Name]],0),3)</f>
        <v>#N/A</v>
      </c>
      <c r="I243" s="23" t="e">
        <f>INDEX(Table68[#All],MATCH(Chart_Data!G243,Table68[[#All],[Name]],0),4)</f>
        <v>#N/A</v>
      </c>
      <c r="J243" s="46" t="e">
        <f>INDEX(Table68[#All],MATCH(Chart_Data!G243,Table68[[#All],[Name]],0),6)</f>
        <v>#N/A</v>
      </c>
      <c r="K243" s="59">
        <v>7.4059086170411725E-7</v>
      </c>
      <c r="M243" s="42">
        <f t="shared" si="4"/>
        <v>242</v>
      </c>
      <c r="N243" s="42">
        <f>IF(M243&gt;Chart_Data!$U$5,0,ROW(M244)-ROW($M$2))</f>
        <v>0</v>
      </c>
      <c r="O243" s="61" t="e">
        <f>IFERROR(LARGE(Table1[2015 Growth % Red],N243),#N/A)</f>
        <v>#N/A</v>
      </c>
      <c r="P243" s="55" t="e">
        <f>INDEX(Table1[[#All],[Name Blue]:[2015 Growth % Red]],MATCH(O243,Table1[[#All],[2015 Growth % Red]],0),2)</f>
        <v>#N/A</v>
      </c>
      <c r="Q243" s="55" t="e">
        <f>INDEX(Table1[[#All],[Name Blue]:[2015 Growth % Red]],MATCH(O243,Table1[[#All],[2015 Growth % Red]],0),3)</f>
        <v>#N/A</v>
      </c>
      <c r="R243" s="55" t="e">
        <f>INDEX(Table1[[#All],[Name Blue]:[2015 Growth % Blue]],MATCH(Table3[[#This Row],[Top 10 Growth % ]],Table1[[#All],[2015 Growth % Blue]],0),1)</f>
        <v>#N/A</v>
      </c>
    </row>
    <row r="244" spans="1:18" x14ac:dyDescent="0.15">
      <c r="A244" s="42">
        <v>243</v>
      </c>
      <c r="B244" s="23" t="str">
        <f>IF(AND(Table68[[#This Row],[2015 Revenue]]&gt;=Chart_Data!$U$4,Table68[[#This Row],[2015 Expenses]]&lt;=Chart_Data!$U$3),Table68[[#This Row],[Name]],#N/A)</f>
        <v>Lattechi</v>
      </c>
      <c r="C244" s="23">
        <f>INDEX(Table68[#All],MATCH(Chart_Data!B244,Table68[[#All],[Name]],0),3)</f>
        <v>10285547.75</v>
      </c>
      <c r="D244" s="23">
        <f>INDEX(Table68[#All],MATCH(Chart_Data!B244,Table68[[#All],[Name]],0),4)</f>
        <v>1453319.37</v>
      </c>
      <c r="E244" s="60">
        <f>INDEX(Table68[#All],MATCH(Chart_Data!B244,Table68[[#All],[Name]],0),6)+Table1[[#This Row],[Rand]]</f>
        <v>2.8400002283854104</v>
      </c>
      <c r="F244" s="58">
        <f>_xlfn.IFNA(IF(Table1[[#This Row],[2015 Growth % Blue]]="#N/A",0,Table1[[#This Row],[2015 Growth % Blue]]),0)</f>
        <v>2.8400002283854104</v>
      </c>
      <c r="G244" s="23" t="e">
        <f>IF(OR(Table68[[#This Row],[2015 Revenue]]&lt;Chart_Data!$U$4,Table68[[#This Row],[2015 Expenses]]&gt;Chart_Data!$U$3),Table68[[#This Row],[Name]],#N/A)</f>
        <v>#N/A</v>
      </c>
      <c r="H244" s="23" t="e">
        <f>INDEX(Table68[#All],MATCH(Chart_Data!G244,Table68[[#All],[Name]],0),3)</f>
        <v>#N/A</v>
      </c>
      <c r="I244" s="23" t="e">
        <f>INDEX(Table68[#All],MATCH(Chart_Data!G244,Table68[[#All],[Name]],0),4)</f>
        <v>#N/A</v>
      </c>
      <c r="J244" s="46" t="e">
        <f>INDEX(Table68[#All],MATCH(Chart_Data!G244,Table68[[#All],[Name]],0),6)</f>
        <v>#N/A</v>
      </c>
      <c r="K244" s="59">
        <v>2.2838541058526297E-7</v>
      </c>
      <c r="M244" s="42">
        <f t="shared" si="4"/>
        <v>243</v>
      </c>
      <c r="N244" s="42">
        <f>IF(M244&gt;Chart_Data!$U$5,0,ROW(M245)-ROW($M$2))</f>
        <v>0</v>
      </c>
      <c r="O244" s="61" t="e">
        <f>IFERROR(LARGE(Table1[2015 Growth % Red],N244),#N/A)</f>
        <v>#N/A</v>
      </c>
      <c r="P244" s="55" t="e">
        <f>INDEX(Table1[[#All],[Name Blue]:[2015 Growth % Red]],MATCH(O244,Table1[[#All],[2015 Growth % Red]],0),2)</f>
        <v>#N/A</v>
      </c>
      <c r="Q244" s="55" t="e">
        <f>INDEX(Table1[[#All],[Name Blue]:[2015 Growth % Red]],MATCH(O244,Table1[[#All],[2015 Growth % Red]],0),3)</f>
        <v>#N/A</v>
      </c>
      <c r="R244" s="55" t="e">
        <f>INDEX(Table1[[#All],[Name Blue]:[2015 Growth % Blue]],MATCH(Table3[[#This Row],[Top 10 Growth % ]],Table1[[#All],[2015 Growth % Blue]],0),1)</f>
        <v>#N/A</v>
      </c>
    </row>
    <row r="245" spans="1:18" x14ac:dyDescent="0.15">
      <c r="A245" s="42">
        <v>244</v>
      </c>
      <c r="B245" s="23" t="e">
        <f>IF(AND(Table68[[#This Row],[2015 Revenue]]&gt;=Chart_Data!$U$4,Table68[[#This Row],[2015 Expenses]]&lt;=Chart_Data!$U$3),Table68[[#This Row],[Name]],#N/A)</f>
        <v>#N/A</v>
      </c>
      <c r="C245" s="23" t="e">
        <f>INDEX(Table68[#All],MATCH(Chart_Data!B245,Table68[[#All],[Name]],0),3)</f>
        <v>#N/A</v>
      </c>
      <c r="D245" s="23" t="e">
        <f>INDEX(Table68[#All],MATCH(Chart_Data!B245,Table68[[#All],[Name]],0),4)</f>
        <v>#N/A</v>
      </c>
      <c r="E245" s="60" t="e">
        <f>INDEX(Table68[#All],MATCH(Chart_Data!B245,Table68[[#All],[Name]],0),6)+Table1[[#This Row],[Rand]]</f>
        <v>#N/A</v>
      </c>
      <c r="F245" s="58">
        <f>_xlfn.IFNA(IF(Table1[[#This Row],[2015 Growth % Blue]]="#N/A",0,Table1[[#This Row],[2015 Growth % Blue]]),0)</f>
        <v>0</v>
      </c>
      <c r="G245" s="23" t="str">
        <f>IF(OR(Table68[[#This Row],[2015 Revenue]]&lt;Chart_Data!$U$4,Table68[[#This Row],[2015 Expenses]]&gt;Chart_Data!$U$3),Table68[[#This Row],[Name]],#N/A)</f>
        <v>Citydrill</v>
      </c>
      <c r="H245" s="23">
        <f>INDEX(Table68[#All],MATCH(Chart_Data!G245,Table68[[#All],[Name]],0),3)</f>
        <v>9400602.6600000001</v>
      </c>
      <c r="I245" s="23">
        <f>INDEX(Table68[#All],MATCH(Chart_Data!G245,Table68[[#All],[Name]],0),4)</f>
        <v>6708065.5999999996</v>
      </c>
      <c r="J245" s="46">
        <f>INDEX(Table68[#All],MATCH(Chart_Data!G245,Table68[[#All],[Name]],0),6)</f>
        <v>4.21</v>
      </c>
      <c r="K245" s="59">
        <v>2.2124919278453902E-7</v>
      </c>
      <c r="M245" s="42">
        <f t="shared" si="4"/>
        <v>244</v>
      </c>
      <c r="N245" s="42">
        <f>IF(M245&gt;Chart_Data!$U$5,0,ROW(M246)-ROW($M$2))</f>
        <v>0</v>
      </c>
      <c r="O245" s="61" t="e">
        <f>IFERROR(LARGE(Table1[2015 Growth % Red],N245),#N/A)</f>
        <v>#N/A</v>
      </c>
      <c r="P245" s="55" t="e">
        <f>INDEX(Table1[[#All],[Name Blue]:[2015 Growth % Red]],MATCH(O245,Table1[[#All],[2015 Growth % Red]],0),2)</f>
        <v>#N/A</v>
      </c>
      <c r="Q245" s="55" t="e">
        <f>INDEX(Table1[[#All],[Name Blue]:[2015 Growth % Red]],MATCH(O245,Table1[[#All],[2015 Growth % Red]],0),3)</f>
        <v>#N/A</v>
      </c>
      <c r="R245" s="55" t="e">
        <f>INDEX(Table1[[#All],[Name Blue]:[2015 Growth % Blue]],MATCH(Table3[[#This Row],[Top 10 Growth % ]],Table1[[#All],[2015 Growth % Blue]],0),1)</f>
        <v>#N/A</v>
      </c>
    </row>
    <row r="246" spans="1:18" x14ac:dyDescent="0.15">
      <c r="A246" s="42">
        <v>245</v>
      </c>
      <c r="B246" s="23" t="str">
        <f>IF(AND(Table68[[#This Row],[2015 Revenue]]&gt;=Chart_Data!$U$4,Table68[[#This Row],[2015 Expenses]]&lt;=Chart_Data!$U$3),Table68[[#This Row],[Name]],#N/A)</f>
        <v>It-Ity</v>
      </c>
      <c r="C246" s="23">
        <f>INDEX(Table68[#All],MATCH(Chart_Data!B246,Table68[[#All],[Name]],0),3)</f>
        <v>8407359.4199999999</v>
      </c>
      <c r="D246" s="23">
        <f>INDEX(Table68[#All],MATCH(Chart_Data!B246,Table68[[#All],[Name]],0),4)</f>
        <v>1802970.48</v>
      </c>
      <c r="E246" s="60">
        <f>INDEX(Table68[#All],MATCH(Chart_Data!B246,Table68[[#All],[Name]],0),6)+Table1[[#This Row],[Rand]]</f>
        <v>4.7700003005302154</v>
      </c>
      <c r="F246" s="58">
        <f>_xlfn.IFNA(IF(Table1[[#This Row],[2015 Growth % Blue]]="#N/A",0,Table1[[#This Row],[2015 Growth % Blue]]),0)</f>
        <v>4.7700003005302154</v>
      </c>
      <c r="G246" s="23" t="e">
        <f>IF(OR(Table68[[#This Row],[2015 Revenue]]&lt;Chart_Data!$U$4,Table68[[#This Row],[2015 Expenses]]&gt;Chart_Data!$U$3),Table68[[#This Row],[Name]],#N/A)</f>
        <v>#N/A</v>
      </c>
      <c r="H246" s="23" t="e">
        <f>INDEX(Table68[#All],MATCH(Chart_Data!G246,Table68[[#All],[Name]],0),3)</f>
        <v>#N/A</v>
      </c>
      <c r="I246" s="23" t="e">
        <f>INDEX(Table68[#All],MATCH(Chart_Data!G246,Table68[[#All],[Name]],0),4)</f>
        <v>#N/A</v>
      </c>
      <c r="J246" s="46" t="e">
        <f>INDEX(Table68[#All],MATCH(Chart_Data!G246,Table68[[#All],[Name]],0),6)</f>
        <v>#N/A</v>
      </c>
      <c r="K246" s="59">
        <v>3.0053021560522086E-7</v>
      </c>
      <c r="M246" s="42">
        <f t="shared" si="4"/>
        <v>245</v>
      </c>
      <c r="N246" s="42">
        <f>IF(M246&gt;Chart_Data!$U$5,0,ROW(M247)-ROW($M$2))</f>
        <v>0</v>
      </c>
      <c r="O246" s="61" t="e">
        <f>IFERROR(LARGE(Table1[2015 Growth % Red],N246),#N/A)</f>
        <v>#N/A</v>
      </c>
      <c r="P246" s="55" t="e">
        <f>INDEX(Table1[[#All],[Name Blue]:[2015 Growth % Red]],MATCH(O246,Table1[[#All],[2015 Growth % Red]],0),2)</f>
        <v>#N/A</v>
      </c>
      <c r="Q246" s="55" t="e">
        <f>INDEX(Table1[[#All],[Name Blue]:[2015 Growth % Red]],MATCH(O246,Table1[[#All],[2015 Growth % Red]],0),3)</f>
        <v>#N/A</v>
      </c>
      <c r="R246" s="55" t="e">
        <f>INDEX(Table1[[#All],[Name Blue]:[2015 Growth % Blue]],MATCH(Table3[[#This Row],[Top 10 Growth % ]],Table1[[#All],[2015 Growth % Blue]],0),1)</f>
        <v>#N/A</v>
      </c>
    </row>
    <row r="247" spans="1:18" x14ac:dyDescent="0.15">
      <c r="A247" s="42">
        <v>246</v>
      </c>
      <c r="B247" s="23" t="str">
        <f>IF(AND(Table68[[#This Row],[2015 Revenue]]&gt;=Chart_Data!$U$4,Table68[[#This Row],[2015 Expenses]]&lt;=Chart_Data!$U$3),Table68[[#This Row],[Name]],#N/A)</f>
        <v>Vivatam</v>
      </c>
      <c r="C247" s="23">
        <f>INDEX(Table68[#All],MATCH(Chart_Data!B247,Table68[[#All],[Name]],0),3)</f>
        <v>9875707.8699999992</v>
      </c>
      <c r="D247" s="23">
        <f>INDEX(Table68[#All],MATCH(Chart_Data!B247,Table68[[#All],[Name]],0),4)</f>
        <v>1988166.18</v>
      </c>
      <c r="E247" s="60">
        <f>INDEX(Table68[#All],MATCH(Chart_Data!B247,Table68[[#All],[Name]],0),6)+Table1[[#This Row],[Rand]]</f>
        <v>4.3000008716704761</v>
      </c>
      <c r="F247" s="58">
        <f>_xlfn.IFNA(IF(Table1[[#This Row],[2015 Growth % Blue]]="#N/A",0,Table1[[#This Row],[2015 Growth % Blue]]),0)</f>
        <v>4.3000008716704761</v>
      </c>
      <c r="G247" s="23" t="e">
        <f>IF(OR(Table68[[#This Row],[2015 Revenue]]&lt;Chart_Data!$U$4,Table68[[#This Row],[2015 Expenses]]&gt;Chart_Data!$U$3),Table68[[#This Row],[Name]],#N/A)</f>
        <v>#N/A</v>
      </c>
      <c r="H247" s="23" t="e">
        <f>INDEX(Table68[#All],MATCH(Chart_Data!G247,Table68[[#All],[Name]],0),3)</f>
        <v>#N/A</v>
      </c>
      <c r="I247" s="23" t="e">
        <f>INDEX(Table68[#All],MATCH(Chart_Data!G247,Table68[[#All],[Name]],0),4)</f>
        <v>#N/A</v>
      </c>
      <c r="J247" s="46" t="e">
        <f>INDEX(Table68[#All],MATCH(Chart_Data!G247,Table68[[#All],[Name]],0),6)</f>
        <v>#N/A</v>
      </c>
      <c r="K247" s="59">
        <v>8.7167047591900925E-7</v>
      </c>
      <c r="M247" s="42">
        <f t="shared" si="4"/>
        <v>246</v>
      </c>
      <c r="N247" s="42">
        <f>IF(M247&gt;Chart_Data!$U$5,0,ROW(M248)-ROW($M$2))</f>
        <v>0</v>
      </c>
      <c r="O247" s="61" t="e">
        <f>IFERROR(LARGE(Table1[2015 Growth % Red],N247),#N/A)</f>
        <v>#N/A</v>
      </c>
      <c r="P247" s="55" t="e">
        <f>INDEX(Table1[[#All],[Name Blue]:[2015 Growth % Red]],MATCH(O247,Table1[[#All],[2015 Growth % Red]],0),2)</f>
        <v>#N/A</v>
      </c>
      <c r="Q247" s="55" t="e">
        <f>INDEX(Table1[[#All],[Name Blue]:[2015 Growth % Red]],MATCH(O247,Table1[[#All],[2015 Growth % Red]],0),3)</f>
        <v>#N/A</v>
      </c>
      <c r="R247" s="55" t="e">
        <f>INDEX(Table1[[#All],[Name Blue]:[2015 Growth % Blue]],MATCH(Table3[[#This Row],[Top 10 Growth % ]],Table1[[#All],[2015 Growth % Blue]],0),1)</f>
        <v>#N/A</v>
      </c>
    </row>
    <row r="248" spans="1:18" x14ac:dyDescent="0.15">
      <c r="A248" s="42">
        <v>247</v>
      </c>
      <c r="B248" s="23" t="str">
        <f>IF(AND(Table68[[#This Row],[2015 Revenue]]&gt;=Chart_Data!$U$4,Table68[[#This Row],[2015 Expenses]]&lt;=Chart_Data!$U$3),Table68[[#This Row],[Name]],#N/A)</f>
        <v>Islotfind</v>
      </c>
      <c r="C248" s="23">
        <f>INDEX(Table68[#All],MATCH(Chart_Data!B248,Table68[[#All],[Name]],0),3)</f>
        <v>6498254.6600000001</v>
      </c>
      <c r="D248" s="23">
        <f>INDEX(Table68[#All],MATCH(Chart_Data!B248,Table68[[#All],[Name]],0),4)</f>
        <v>1639880.13</v>
      </c>
      <c r="E248" s="60">
        <f>INDEX(Table68[#All],MATCH(Chart_Data!B248,Table68[[#All],[Name]],0),6)+Table1[[#This Row],[Rand]]</f>
        <v>4.0400000073140063</v>
      </c>
      <c r="F248" s="58">
        <f>_xlfn.IFNA(IF(Table1[[#This Row],[2015 Growth % Blue]]="#N/A",0,Table1[[#This Row],[2015 Growth % Blue]]),0)</f>
        <v>4.0400000073140063</v>
      </c>
      <c r="G248" s="23" t="e">
        <f>IF(OR(Table68[[#This Row],[2015 Revenue]]&lt;Chart_Data!$U$4,Table68[[#This Row],[2015 Expenses]]&gt;Chart_Data!$U$3),Table68[[#This Row],[Name]],#N/A)</f>
        <v>#N/A</v>
      </c>
      <c r="H248" s="23" t="e">
        <f>INDEX(Table68[#All],MATCH(Chart_Data!G248,Table68[[#All],[Name]],0),3)</f>
        <v>#N/A</v>
      </c>
      <c r="I248" s="23" t="e">
        <f>INDEX(Table68[#All],MATCH(Chart_Data!G248,Table68[[#All],[Name]],0),4)</f>
        <v>#N/A</v>
      </c>
      <c r="J248" s="46" t="e">
        <f>INDEX(Table68[#All],MATCH(Chart_Data!G248,Table68[[#All],[Name]],0),6)</f>
        <v>#N/A</v>
      </c>
      <c r="K248" s="59">
        <v>7.3140064003134334E-9</v>
      </c>
      <c r="M248" s="42">
        <f t="shared" si="4"/>
        <v>247</v>
      </c>
      <c r="N248" s="42">
        <f>IF(M248&gt;Chart_Data!$U$5,0,ROW(M249)-ROW($M$2))</f>
        <v>0</v>
      </c>
      <c r="O248" s="61" t="e">
        <f>IFERROR(LARGE(Table1[2015 Growth % Red],N248),#N/A)</f>
        <v>#N/A</v>
      </c>
      <c r="P248" s="55" t="e">
        <f>INDEX(Table1[[#All],[Name Blue]:[2015 Growth % Red]],MATCH(O248,Table1[[#All],[2015 Growth % Red]],0),2)</f>
        <v>#N/A</v>
      </c>
      <c r="Q248" s="55" t="e">
        <f>INDEX(Table1[[#All],[Name Blue]:[2015 Growth % Red]],MATCH(O248,Table1[[#All],[2015 Growth % Red]],0),3)</f>
        <v>#N/A</v>
      </c>
      <c r="R248" s="55" t="e">
        <f>INDEX(Table1[[#All],[Name Blue]:[2015 Growth % Blue]],MATCH(Table3[[#This Row],[Top 10 Growth % ]],Table1[[#All],[2015 Growth % Blue]],0),1)</f>
        <v>#N/A</v>
      </c>
    </row>
    <row r="249" spans="1:18" x14ac:dyDescent="0.15">
      <c r="A249" s="42">
        <v>248</v>
      </c>
      <c r="B249" s="23" t="e">
        <f>IF(AND(Table68[[#This Row],[2015 Revenue]]&gt;=Chart_Data!$U$4,Table68[[#This Row],[2015 Expenses]]&lt;=Chart_Data!$U$3),Table68[[#This Row],[Name]],#N/A)</f>
        <v>#N/A</v>
      </c>
      <c r="C249" s="23" t="e">
        <f>INDEX(Table68[#All],MATCH(Chart_Data!B249,Table68[[#All],[Name]],0),3)</f>
        <v>#N/A</v>
      </c>
      <c r="D249" s="23" t="e">
        <f>INDEX(Table68[#All],MATCH(Chart_Data!B249,Table68[[#All],[Name]],0),4)</f>
        <v>#N/A</v>
      </c>
      <c r="E249" s="60" t="e">
        <f>INDEX(Table68[#All],MATCH(Chart_Data!B249,Table68[[#All],[Name]],0),6)+Table1[[#This Row],[Rand]]</f>
        <v>#N/A</v>
      </c>
      <c r="F249" s="58">
        <f>_xlfn.IFNA(IF(Table1[[#This Row],[2015 Growth % Blue]]="#N/A",0,Table1[[#This Row],[2015 Growth % Blue]]),0)</f>
        <v>0</v>
      </c>
      <c r="G249" s="23" t="str">
        <f>IF(OR(Table68[[#This Row],[2015 Revenue]]&lt;Chart_Data!$U$4,Table68[[#This Row],[2015 Expenses]]&gt;Chart_Data!$U$3),Table68[[#This Row],[Name]],#N/A)</f>
        <v>Yearla</v>
      </c>
      <c r="H249" s="23">
        <f>INDEX(Table68[#All],MATCH(Chart_Data!G249,Table68[[#All],[Name]],0),3)</f>
        <v>10838442.119999999</v>
      </c>
      <c r="I249" s="23">
        <f>INDEX(Table68[#All],MATCH(Chart_Data!G249,Table68[[#All],[Name]],0),4)</f>
        <v>5327157.97</v>
      </c>
      <c r="J249" s="46">
        <f>INDEX(Table68[#All],MATCH(Chart_Data!G249,Table68[[#All],[Name]],0),6)</f>
        <v>4.1500000000000004</v>
      </c>
      <c r="K249" s="59">
        <v>9.8645477401811404E-8</v>
      </c>
      <c r="M249" s="42">
        <f t="shared" si="4"/>
        <v>248</v>
      </c>
      <c r="N249" s="42">
        <f>IF(M249&gt;Chart_Data!$U$5,0,ROW(M250)-ROW($M$2))</f>
        <v>0</v>
      </c>
      <c r="O249" s="61" t="e">
        <f>IFERROR(LARGE(Table1[2015 Growth % Red],N249),#N/A)</f>
        <v>#N/A</v>
      </c>
      <c r="P249" s="55" t="e">
        <f>INDEX(Table1[[#All],[Name Blue]:[2015 Growth % Red]],MATCH(O249,Table1[[#All],[2015 Growth % Red]],0),2)</f>
        <v>#N/A</v>
      </c>
      <c r="Q249" s="55" t="e">
        <f>INDEX(Table1[[#All],[Name Blue]:[2015 Growth % Red]],MATCH(O249,Table1[[#All],[2015 Growth % Red]],0),3)</f>
        <v>#N/A</v>
      </c>
      <c r="R249" s="55" t="e">
        <f>INDEX(Table1[[#All],[Name Blue]:[2015 Growth % Blue]],MATCH(Table3[[#This Row],[Top 10 Growth % ]],Table1[[#All],[2015 Growth % Blue]],0),1)</f>
        <v>#N/A</v>
      </c>
    </row>
    <row r="250" spans="1:18" x14ac:dyDescent="0.15">
      <c r="A250" s="42">
        <v>249</v>
      </c>
      <c r="B250" s="23" t="str">
        <f>IF(AND(Table68[[#This Row],[2015 Revenue]]&gt;=Chart_Data!$U$4,Table68[[#This Row],[2015 Expenses]]&lt;=Chart_Data!$U$3),Table68[[#This Row],[Name]],#N/A)</f>
        <v>Dancane</v>
      </c>
      <c r="C250" s="23">
        <f>INDEX(Table68[#All],MATCH(Chart_Data!B250,Table68[[#All],[Name]],0),3)</f>
        <v>8556024.4900000002</v>
      </c>
      <c r="D250" s="23">
        <f>INDEX(Table68[#All],MATCH(Chart_Data!B250,Table68[[#All],[Name]],0),4)</f>
        <v>3513209.18</v>
      </c>
      <c r="E250" s="60">
        <f>INDEX(Table68[#All],MATCH(Chart_Data!B250,Table68[[#All],[Name]],0),6)+Table1[[#This Row],[Rand]]</f>
        <v>4.9500009876902498</v>
      </c>
      <c r="F250" s="58">
        <f>_xlfn.IFNA(IF(Table1[[#This Row],[2015 Growth % Blue]]="#N/A",0,Table1[[#This Row],[2015 Growth % Blue]]),0)</f>
        <v>4.9500009876902498</v>
      </c>
      <c r="G250" s="23" t="e">
        <f>IF(OR(Table68[[#This Row],[2015 Revenue]]&lt;Chart_Data!$U$4,Table68[[#This Row],[2015 Expenses]]&gt;Chart_Data!$U$3),Table68[[#This Row],[Name]],#N/A)</f>
        <v>#N/A</v>
      </c>
      <c r="H250" s="23" t="e">
        <f>INDEX(Table68[#All],MATCH(Chart_Data!G250,Table68[[#All],[Name]],0),3)</f>
        <v>#N/A</v>
      </c>
      <c r="I250" s="23" t="e">
        <f>INDEX(Table68[#All],MATCH(Chart_Data!G250,Table68[[#All],[Name]],0),4)</f>
        <v>#N/A</v>
      </c>
      <c r="J250" s="46" t="e">
        <f>INDEX(Table68[#All],MATCH(Chart_Data!G250,Table68[[#All],[Name]],0),6)</f>
        <v>#N/A</v>
      </c>
      <c r="K250" s="59">
        <v>9.8769024958326305E-7</v>
      </c>
      <c r="M250" s="42">
        <f t="shared" si="4"/>
        <v>249</v>
      </c>
      <c r="N250" s="42">
        <f>IF(M250&gt;Chart_Data!$U$5,0,ROW(M251)-ROW($M$2))</f>
        <v>0</v>
      </c>
      <c r="O250" s="61" t="e">
        <f>IFERROR(LARGE(Table1[2015 Growth % Red],N250),#N/A)</f>
        <v>#N/A</v>
      </c>
      <c r="P250" s="55" t="e">
        <f>INDEX(Table1[[#All],[Name Blue]:[2015 Growth % Red]],MATCH(O250,Table1[[#All],[2015 Growth % Red]],0),2)</f>
        <v>#N/A</v>
      </c>
      <c r="Q250" s="55" t="e">
        <f>INDEX(Table1[[#All],[Name Blue]:[2015 Growth % Red]],MATCH(O250,Table1[[#All],[2015 Growth % Red]],0),3)</f>
        <v>#N/A</v>
      </c>
      <c r="R250" s="55" t="e">
        <f>INDEX(Table1[[#All],[Name Blue]:[2015 Growth % Blue]],MATCH(Table3[[#This Row],[Top 10 Growth % ]],Table1[[#All],[2015 Growth % Blue]],0),1)</f>
        <v>#N/A</v>
      </c>
    </row>
    <row r="251" spans="1:18" x14ac:dyDescent="0.15">
      <c r="A251" s="42">
        <v>250</v>
      </c>
      <c r="B251" s="23" t="str">
        <f>IF(AND(Table68[[#This Row],[2015 Revenue]]&gt;=Chart_Data!$U$4,Table68[[#This Row],[2015 Expenses]]&lt;=Chart_Data!$U$3),Table68[[#This Row],[Name]],#N/A)</f>
        <v>Citytrax</v>
      </c>
      <c r="C251" s="23">
        <f>INDEX(Table68[#All],MATCH(Chart_Data!B251,Table68[[#All],[Name]],0),3)</f>
        <v>8891038.4700000007</v>
      </c>
      <c r="D251" s="23">
        <f>INDEX(Table68[#All],MATCH(Chart_Data!B251,Table68[[#All],[Name]],0),4)</f>
        <v>2784970.95</v>
      </c>
      <c r="E251" s="60">
        <f>INDEX(Table68[#All],MATCH(Chart_Data!B251,Table68[[#All],[Name]],0),6)+Table1[[#This Row],[Rand]]</f>
        <v>3.3200004081280321</v>
      </c>
      <c r="F251" s="58">
        <f>_xlfn.IFNA(IF(Table1[[#This Row],[2015 Growth % Blue]]="#N/A",0,Table1[[#This Row],[2015 Growth % Blue]]),0)</f>
        <v>3.3200004081280321</v>
      </c>
      <c r="G251" s="23" t="e">
        <f>IF(OR(Table68[[#This Row],[2015 Revenue]]&lt;Chart_Data!$U$4,Table68[[#This Row],[2015 Expenses]]&gt;Chart_Data!$U$3),Table68[[#This Row],[Name]],#N/A)</f>
        <v>#N/A</v>
      </c>
      <c r="H251" s="23" t="e">
        <f>INDEX(Table68[#All],MATCH(Chart_Data!G251,Table68[[#All],[Name]],0),3)</f>
        <v>#N/A</v>
      </c>
      <c r="I251" s="23" t="e">
        <f>INDEX(Table68[#All],MATCH(Chart_Data!G251,Table68[[#All],[Name]],0),4)</f>
        <v>#N/A</v>
      </c>
      <c r="J251" s="46" t="e">
        <f>INDEX(Table68[#All],MATCH(Chart_Data!G251,Table68[[#All],[Name]],0),6)</f>
        <v>#N/A</v>
      </c>
      <c r="K251" s="59">
        <v>4.0812803204370631E-7</v>
      </c>
      <c r="M251" s="42">
        <f t="shared" si="4"/>
        <v>250</v>
      </c>
      <c r="N251" s="42">
        <f>IF(M251&gt;Chart_Data!$U$5,0,ROW(M252)-ROW($M$2))</f>
        <v>0</v>
      </c>
      <c r="O251" s="61" t="e">
        <f>IFERROR(LARGE(Table1[2015 Growth % Red],N251),#N/A)</f>
        <v>#N/A</v>
      </c>
      <c r="P251" s="55" t="e">
        <f>INDEX(Table1[[#All],[Name Blue]:[2015 Growth % Red]],MATCH(O251,Table1[[#All],[2015 Growth % Red]],0),2)</f>
        <v>#N/A</v>
      </c>
      <c r="Q251" s="55" t="e">
        <f>INDEX(Table1[[#All],[Name Blue]:[2015 Growth % Red]],MATCH(O251,Table1[[#All],[2015 Growth % Red]],0),3)</f>
        <v>#N/A</v>
      </c>
      <c r="R251" s="55" t="e">
        <f>INDEX(Table1[[#All],[Name Blue]:[2015 Growth % Blue]],MATCH(Table3[[#This Row],[Top 10 Growth % ]],Table1[[#All],[2015 Growth % Blue]],0),1)</f>
        <v>#N/A</v>
      </c>
    </row>
    <row r="252" spans="1:18" x14ac:dyDescent="0.15">
      <c r="A252" s="42">
        <v>251</v>
      </c>
      <c r="B252" s="23" t="str">
        <f>IF(AND(Table68[[#This Row],[2015 Revenue]]&gt;=Chart_Data!$U$4,Table68[[#This Row],[2015 Expenses]]&lt;=Chart_Data!$U$3),Table68[[#This Row],[Name]],#N/A)</f>
        <v>Y-Corporation</v>
      </c>
      <c r="C252" s="23">
        <f>INDEX(Table68[#All],MATCH(Chart_Data!B252,Table68[[#All],[Name]],0),3)</f>
        <v>7583283.9800000004</v>
      </c>
      <c r="D252" s="23">
        <f>INDEX(Table68[#All],MATCH(Chart_Data!B252,Table68[[#All],[Name]],0),4)</f>
        <v>3736574.12</v>
      </c>
      <c r="E252" s="60">
        <f>INDEX(Table68[#All],MATCH(Chart_Data!B252,Table68[[#All],[Name]],0),6)+Table1[[#This Row],[Rand]]</f>
        <v>5.5000004883581939</v>
      </c>
      <c r="F252" s="58">
        <f>_xlfn.IFNA(IF(Table1[[#This Row],[2015 Growth % Blue]]="#N/A",0,Table1[[#This Row],[2015 Growth % Blue]]),0)</f>
        <v>5.5000004883581939</v>
      </c>
      <c r="G252" s="23" t="e">
        <f>IF(OR(Table68[[#This Row],[2015 Revenue]]&lt;Chart_Data!$U$4,Table68[[#This Row],[2015 Expenses]]&gt;Chart_Data!$U$3),Table68[[#This Row],[Name]],#N/A)</f>
        <v>#N/A</v>
      </c>
      <c r="H252" s="23" t="e">
        <f>INDEX(Table68[#All],MATCH(Chart_Data!G252,Table68[[#All],[Name]],0),3)</f>
        <v>#N/A</v>
      </c>
      <c r="I252" s="23" t="e">
        <f>INDEX(Table68[#All],MATCH(Chart_Data!G252,Table68[[#All],[Name]],0),4)</f>
        <v>#N/A</v>
      </c>
      <c r="J252" s="46" t="e">
        <f>INDEX(Table68[#All],MATCH(Chart_Data!G252,Table68[[#All],[Name]],0),6)</f>
        <v>#N/A</v>
      </c>
      <c r="K252" s="59">
        <v>4.8835819424427215E-7</v>
      </c>
      <c r="M252" s="42">
        <f t="shared" si="4"/>
        <v>251</v>
      </c>
      <c r="N252" s="42">
        <f>IF(M252&gt;Chart_Data!$U$5,0,ROW(M253)-ROW($M$2))</f>
        <v>0</v>
      </c>
      <c r="O252" s="61" t="e">
        <f>IFERROR(LARGE(Table1[2015 Growth % Red],N252),#N/A)</f>
        <v>#N/A</v>
      </c>
      <c r="P252" s="55" t="e">
        <f>INDEX(Table1[[#All],[Name Blue]:[2015 Growth % Red]],MATCH(O252,Table1[[#All],[2015 Growth % Red]],0),2)</f>
        <v>#N/A</v>
      </c>
      <c r="Q252" s="55" t="e">
        <f>INDEX(Table1[[#All],[Name Blue]:[2015 Growth % Red]],MATCH(O252,Table1[[#All],[2015 Growth % Red]],0),3)</f>
        <v>#N/A</v>
      </c>
      <c r="R252" s="55" t="e">
        <f>INDEX(Table1[[#All],[Name Blue]:[2015 Growth % Blue]],MATCH(Table3[[#This Row],[Top 10 Growth % ]],Table1[[#All],[2015 Growth % Blue]],0),1)</f>
        <v>#N/A</v>
      </c>
    </row>
    <row r="253" spans="1:18" x14ac:dyDescent="0.15">
      <c r="A253" s="42">
        <v>252</v>
      </c>
      <c r="B253" s="23" t="str">
        <f>IF(AND(Table68[[#This Row],[2015 Revenue]]&gt;=Chart_Data!$U$4,Table68[[#This Row],[2015 Expenses]]&lt;=Chart_Data!$U$3),Table68[[#This Row],[Name]],#N/A)</f>
        <v>Voltstreet</v>
      </c>
      <c r="C253" s="23">
        <f>INDEX(Table68[#All],MATCH(Chart_Data!B253,Table68[[#All],[Name]],0),3)</f>
        <v>7427780.6500000004</v>
      </c>
      <c r="D253" s="23">
        <f>INDEX(Table68[#All],MATCH(Chart_Data!B253,Table68[[#All],[Name]],0),4)</f>
        <v>2080671.46</v>
      </c>
      <c r="E253" s="60">
        <f>INDEX(Table68[#All],MATCH(Chart_Data!B253,Table68[[#All],[Name]],0),6)+Table1[[#This Row],[Rand]]</f>
        <v>2.9500003189411119</v>
      </c>
      <c r="F253" s="58">
        <f>_xlfn.IFNA(IF(Table1[[#This Row],[2015 Growth % Blue]]="#N/A",0,Table1[[#This Row],[2015 Growth % Blue]]),0)</f>
        <v>2.9500003189411119</v>
      </c>
      <c r="G253" s="23" t="e">
        <f>IF(OR(Table68[[#This Row],[2015 Revenue]]&lt;Chart_Data!$U$4,Table68[[#This Row],[2015 Expenses]]&gt;Chart_Data!$U$3),Table68[[#This Row],[Name]],#N/A)</f>
        <v>#N/A</v>
      </c>
      <c r="H253" s="23" t="e">
        <f>INDEX(Table68[#All],MATCH(Chart_Data!G253,Table68[[#All],[Name]],0),3)</f>
        <v>#N/A</v>
      </c>
      <c r="I253" s="23" t="e">
        <f>INDEX(Table68[#All],MATCH(Chart_Data!G253,Table68[[#All],[Name]],0),4)</f>
        <v>#N/A</v>
      </c>
      <c r="J253" s="46" t="e">
        <f>INDEX(Table68[#All],MATCH(Chart_Data!G253,Table68[[#All],[Name]],0),6)</f>
        <v>#N/A</v>
      </c>
      <c r="K253" s="59">
        <v>3.1894111169276493E-7</v>
      </c>
      <c r="M253" s="42">
        <f t="shared" si="4"/>
        <v>252</v>
      </c>
      <c r="N253" s="42">
        <f>IF(M253&gt;Chart_Data!$U$5,0,ROW(M254)-ROW($M$2))</f>
        <v>0</v>
      </c>
      <c r="O253" s="61" t="e">
        <f>IFERROR(LARGE(Table1[2015 Growth % Red],N253),#N/A)</f>
        <v>#N/A</v>
      </c>
      <c r="P253" s="55" t="e">
        <f>INDEX(Table1[[#All],[Name Blue]:[2015 Growth % Red]],MATCH(O253,Table1[[#All],[2015 Growth % Red]],0),2)</f>
        <v>#N/A</v>
      </c>
      <c r="Q253" s="55" t="e">
        <f>INDEX(Table1[[#All],[Name Blue]:[2015 Growth % Red]],MATCH(O253,Table1[[#All],[2015 Growth % Red]],0),3)</f>
        <v>#N/A</v>
      </c>
      <c r="R253" s="55" t="e">
        <f>INDEX(Table1[[#All],[Name Blue]:[2015 Growth % Blue]],MATCH(Table3[[#This Row],[Top 10 Growth % ]],Table1[[#All],[2015 Growth % Blue]],0),1)</f>
        <v>#N/A</v>
      </c>
    </row>
    <row r="254" spans="1:18" x14ac:dyDescent="0.15">
      <c r="A254" s="42">
        <v>253</v>
      </c>
      <c r="B254" s="23" t="e">
        <f>IF(AND(Table68[[#This Row],[2015 Revenue]]&gt;=Chart_Data!$U$4,Table68[[#This Row],[2015 Expenses]]&lt;=Chart_Data!$U$3),Table68[[#This Row],[Name]],#N/A)</f>
        <v>#N/A</v>
      </c>
      <c r="C254" s="23" t="e">
        <f>INDEX(Table68[#All],MATCH(Chart_Data!B254,Table68[[#All],[Name]],0),3)</f>
        <v>#N/A</v>
      </c>
      <c r="D254" s="23" t="e">
        <f>INDEX(Table68[#All],MATCH(Chart_Data!B254,Table68[[#All],[Name]],0),4)</f>
        <v>#N/A</v>
      </c>
      <c r="E254" s="60" t="e">
        <f>INDEX(Table68[#All],MATCH(Chart_Data!B254,Table68[[#All],[Name]],0),6)+Table1[[#This Row],[Rand]]</f>
        <v>#N/A</v>
      </c>
      <c r="F254" s="58">
        <f>_xlfn.IFNA(IF(Table1[[#This Row],[2015 Growth % Blue]]="#N/A",0,Table1[[#This Row],[2015 Growth % Blue]]),0)</f>
        <v>0</v>
      </c>
      <c r="G254" s="23" t="str">
        <f>IF(OR(Table68[[#This Row],[2015 Revenue]]&lt;Chart_Data!$U$4,Table68[[#This Row],[2015 Expenses]]&gt;Chart_Data!$U$3),Table68[[#This Row],[Name]],#N/A)</f>
        <v>Sail-Lam</v>
      </c>
      <c r="H254" s="23">
        <f>INDEX(Table68[#All],MATCH(Chart_Data!G254,Table68[[#All],[Name]],0),3)</f>
        <v>8540290.0199999996</v>
      </c>
      <c r="I254" s="23">
        <f>INDEX(Table68[#All],MATCH(Chart_Data!G254,Table68[[#All],[Name]],0),4)</f>
        <v>5523000.7999999998</v>
      </c>
      <c r="J254" s="46">
        <f>INDEX(Table68[#All],MATCH(Chart_Data!G254,Table68[[#All],[Name]],0),6)</f>
        <v>3.86</v>
      </c>
      <c r="K254" s="59">
        <v>1.7049010528920939E-7</v>
      </c>
      <c r="M254" s="42">
        <f t="shared" si="4"/>
        <v>253</v>
      </c>
      <c r="N254" s="42">
        <f>IF(M254&gt;Chart_Data!$U$5,0,ROW(M255)-ROW($M$2))</f>
        <v>0</v>
      </c>
      <c r="O254" s="61" t="e">
        <f>IFERROR(LARGE(Table1[2015 Growth % Red],N254),#N/A)</f>
        <v>#N/A</v>
      </c>
      <c r="P254" s="55" t="e">
        <f>INDEX(Table1[[#All],[Name Blue]:[2015 Growth % Red]],MATCH(O254,Table1[[#All],[2015 Growth % Red]],0),2)</f>
        <v>#N/A</v>
      </c>
      <c r="Q254" s="55" t="e">
        <f>INDEX(Table1[[#All],[Name Blue]:[2015 Growth % Red]],MATCH(O254,Table1[[#All],[2015 Growth % Red]],0),3)</f>
        <v>#N/A</v>
      </c>
      <c r="R254" s="55" t="e">
        <f>INDEX(Table1[[#All],[Name Blue]:[2015 Growth % Blue]],MATCH(Table3[[#This Row],[Top 10 Growth % ]],Table1[[#All],[2015 Growth % Blue]],0),1)</f>
        <v>#N/A</v>
      </c>
    </row>
    <row r="255" spans="1:18" x14ac:dyDescent="0.15">
      <c r="A255" s="42">
        <v>254</v>
      </c>
      <c r="B255" s="23" t="str">
        <f>IF(AND(Table68[[#This Row],[2015 Revenue]]&gt;=Chart_Data!$U$4,Table68[[#This Row],[2015 Expenses]]&lt;=Chart_Data!$U$3),Table68[[#This Row],[Name]],#N/A)</f>
        <v>Gravetrax</v>
      </c>
      <c r="C255" s="23">
        <f>INDEX(Table68[#All],MATCH(Chart_Data!B255,Table68[[#All],[Name]],0),3)</f>
        <v>7223567.0899999999</v>
      </c>
      <c r="D255" s="23">
        <f>INDEX(Table68[#All],MATCH(Chart_Data!B255,Table68[[#All],[Name]],0),4)</f>
        <v>2492629.39</v>
      </c>
      <c r="E255" s="60">
        <f>INDEX(Table68[#All],MATCH(Chart_Data!B255,Table68[[#All],[Name]],0),6)+Table1[[#This Row],[Rand]]</f>
        <v>2.9300005484554101</v>
      </c>
      <c r="F255" s="58">
        <f>_xlfn.IFNA(IF(Table1[[#This Row],[2015 Growth % Blue]]="#N/A",0,Table1[[#This Row],[2015 Growth % Blue]]),0)</f>
        <v>2.9300005484554101</v>
      </c>
      <c r="G255" s="23" t="e">
        <f>IF(OR(Table68[[#This Row],[2015 Revenue]]&lt;Chart_Data!$U$4,Table68[[#This Row],[2015 Expenses]]&gt;Chart_Data!$U$3),Table68[[#This Row],[Name]],#N/A)</f>
        <v>#N/A</v>
      </c>
      <c r="H255" s="23" t="e">
        <f>INDEX(Table68[#All],MATCH(Chart_Data!G255,Table68[[#All],[Name]],0),3)</f>
        <v>#N/A</v>
      </c>
      <c r="I255" s="23" t="e">
        <f>INDEX(Table68[#All],MATCH(Chart_Data!G255,Table68[[#All],[Name]],0),4)</f>
        <v>#N/A</v>
      </c>
      <c r="J255" s="46" t="e">
        <f>INDEX(Table68[#All],MATCH(Chart_Data!G255,Table68[[#All],[Name]],0),6)</f>
        <v>#N/A</v>
      </c>
      <c r="K255" s="59">
        <v>5.4845540992398626E-7</v>
      </c>
      <c r="M255" s="42">
        <f t="shared" si="4"/>
        <v>254</v>
      </c>
      <c r="N255" s="42">
        <f>IF(M255&gt;Chart_Data!$U$5,0,ROW(M256)-ROW($M$2))</f>
        <v>0</v>
      </c>
      <c r="O255" s="61" t="e">
        <f>IFERROR(LARGE(Table1[2015 Growth % Red],N255),#N/A)</f>
        <v>#N/A</v>
      </c>
      <c r="P255" s="55" t="e">
        <f>INDEX(Table1[[#All],[Name Blue]:[2015 Growth % Red]],MATCH(O255,Table1[[#All],[2015 Growth % Red]],0),2)</f>
        <v>#N/A</v>
      </c>
      <c r="Q255" s="55" t="e">
        <f>INDEX(Table1[[#All],[Name Blue]:[2015 Growth % Red]],MATCH(O255,Table1[[#All],[2015 Growth % Red]],0),3)</f>
        <v>#N/A</v>
      </c>
      <c r="R255" s="55" t="e">
        <f>INDEX(Table1[[#All],[Name Blue]:[2015 Growth % Blue]],MATCH(Table3[[#This Row],[Top 10 Growth % ]],Table1[[#All],[2015 Growth % Blue]],0),1)</f>
        <v>#N/A</v>
      </c>
    </row>
    <row r="256" spans="1:18" x14ac:dyDescent="0.15">
      <c r="A256" s="42">
        <v>255</v>
      </c>
      <c r="B256" s="23" t="e">
        <f>IF(AND(Table68[[#This Row],[2015 Revenue]]&gt;=Chart_Data!$U$4,Table68[[#This Row],[2015 Expenses]]&lt;=Chart_Data!$U$3),Table68[[#This Row],[Name]],#N/A)</f>
        <v>#N/A</v>
      </c>
      <c r="C256" s="23" t="e">
        <f>INDEX(Table68[#All],MATCH(Chart_Data!B256,Table68[[#All],[Name]],0),3)</f>
        <v>#N/A</v>
      </c>
      <c r="D256" s="23" t="e">
        <f>INDEX(Table68[#All],MATCH(Chart_Data!B256,Table68[[#All],[Name]],0),4)</f>
        <v>#N/A</v>
      </c>
      <c r="E256" s="60" t="e">
        <f>INDEX(Table68[#All],MATCH(Chart_Data!B256,Table68[[#All],[Name]],0),6)+Table1[[#This Row],[Rand]]</f>
        <v>#N/A</v>
      </c>
      <c r="F256" s="58">
        <f>_xlfn.IFNA(IF(Table1[[#This Row],[2015 Growth % Blue]]="#N/A",0,Table1[[#This Row],[2015 Growth % Blue]]),0)</f>
        <v>0</v>
      </c>
      <c r="G256" s="23" t="str">
        <f>IF(OR(Table68[[#This Row],[2015 Revenue]]&lt;Chart_Data!$U$4,Table68[[#This Row],[2015 Expenses]]&gt;Chart_Data!$U$3),Table68[[#This Row],[Name]],#N/A)</f>
        <v>Zotjoit</v>
      </c>
      <c r="H256" s="23">
        <f>INDEX(Table68[#All],MATCH(Chart_Data!G256,Table68[[#All],[Name]],0),3)</f>
        <v>8878987.7899999991</v>
      </c>
      <c r="I256" s="23">
        <f>INDEX(Table68[#All],MATCH(Chart_Data!G256,Table68[[#All],[Name]],0),4)</f>
        <v>5541102.4400000004</v>
      </c>
      <c r="J256" s="46">
        <f>INDEX(Table68[#All],MATCH(Chart_Data!G256,Table68[[#All],[Name]],0),6)</f>
        <v>4.3899999999999997</v>
      </c>
      <c r="K256" s="59">
        <v>9.3988776194762866E-7</v>
      </c>
      <c r="M256" s="42">
        <f t="shared" si="4"/>
        <v>255</v>
      </c>
      <c r="N256" s="42">
        <f>IF(M256&gt;Chart_Data!$U$5,0,ROW(M257)-ROW($M$2))</f>
        <v>0</v>
      </c>
      <c r="O256" s="61" t="e">
        <f>IFERROR(LARGE(Table1[2015 Growth % Red],N256),#N/A)</f>
        <v>#N/A</v>
      </c>
      <c r="P256" s="55" t="e">
        <f>INDEX(Table1[[#All],[Name Blue]:[2015 Growth % Red]],MATCH(O256,Table1[[#All],[2015 Growth % Red]],0),2)</f>
        <v>#N/A</v>
      </c>
      <c r="Q256" s="55" t="e">
        <f>INDEX(Table1[[#All],[Name Blue]:[2015 Growth % Red]],MATCH(O256,Table1[[#All],[2015 Growth % Red]],0),3)</f>
        <v>#N/A</v>
      </c>
      <c r="R256" s="55" t="e">
        <f>INDEX(Table1[[#All],[Name Blue]:[2015 Growth % Blue]],MATCH(Table3[[#This Row],[Top 10 Growth % ]],Table1[[#All],[2015 Growth % Blue]],0),1)</f>
        <v>#N/A</v>
      </c>
    </row>
    <row r="257" spans="1:18" x14ac:dyDescent="0.15">
      <c r="A257" s="42">
        <v>256</v>
      </c>
      <c r="B257" s="23" t="str">
        <f>IF(AND(Table68[[#This Row],[2015 Revenue]]&gt;=Chart_Data!$U$4,Table68[[#This Row],[2015 Expenses]]&lt;=Chart_Data!$U$3),Table68[[#This Row],[Name]],#N/A)</f>
        <v>Lanelex</v>
      </c>
      <c r="C257" s="23">
        <f>INDEX(Table68[#All],MATCH(Chart_Data!B257,Table68[[#All],[Name]],0),3)</f>
        <v>9106109.5800000001</v>
      </c>
      <c r="D257" s="23">
        <f>INDEX(Table68[#All],MATCH(Chart_Data!B257,Table68[[#All],[Name]],0),4)</f>
        <v>3351684.52</v>
      </c>
      <c r="E257" s="60">
        <f>INDEX(Table68[#All],MATCH(Chart_Data!B257,Table68[[#All],[Name]],0),6)+Table1[[#This Row],[Rand]]</f>
        <v>3.760000121780982</v>
      </c>
      <c r="F257" s="58">
        <f>_xlfn.IFNA(IF(Table1[[#This Row],[2015 Growth % Blue]]="#N/A",0,Table1[[#This Row],[2015 Growth % Blue]]),0)</f>
        <v>3.760000121780982</v>
      </c>
      <c r="G257" s="23" t="e">
        <f>IF(OR(Table68[[#This Row],[2015 Revenue]]&lt;Chart_Data!$U$4,Table68[[#This Row],[2015 Expenses]]&gt;Chart_Data!$U$3),Table68[[#This Row],[Name]],#N/A)</f>
        <v>#N/A</v>
      </c>
      <c r="H257" s="23" t="e">
        <f>INDEX(Table68[#All],MATCH(Chart_Data!G257,Table68[[#All],[Name]],0),3)</f>
        <v>#N/A</v>
      </c>
      <c r="I257" s="23" t="e">
        <f>INDEX(Table68[#All],MATCH(Chart_Data!G257,Table68[[#All],[Name]],0),4)</f>
        <v>#N/A</v>
      </c>
      <c r="J257" s="46" t="e">
        <f>INDEX(Table68[#All],MATCH(Chart_Data!G257,Table68[[#All],[Name]],0),6)</f>
        <v>#N/A</v>
      </c>
      <c r="K257" s="59">
        <v>1.2178098220305223E-7</v>
      </c>
      <c r="M257" s="42">
        <f t="shared" si="4"/>
        <v>256</v>
      </c>
      <c r="N257" s="42">
        <f>IF(M257&gt;Chart_Data!$U$5,0,ROW(M258)-ROW($M$2))</f>
        <v>0</v>
      </c>
      <c r="O257" s="61" t="e">
        <f>IFERROR(LARGE(Table1[2015 Growth % Red],N257),#N/A)</f>
        <v>#N/A</v>
      </c>
      <c r="P257" s="55" t="e">
        <f>INDEX(Table1[[#All],[Name Blue]:[2015 Growth % Red]],MATCH(O257,Table1[[#All],[2015 Growth % Red]],0),2)</f>
        <v>#N/A</v>
      </c>
      <c r="Q257" s="55" t="e">
        <f>INDEX(Table1[[#All],[Name Blue]:[2015 Growth % Red]],MATCH(O257,Table1[[#All],[2015 Growth % Red]],0),3)</f>
        <v>#N/A</v>
      </c>
      <c r="R257" s="55" t="e">
        <f>INDEX(Table1[[#All],[Name Blue]:[2015 Growth % Blue]],MATCH(Table3[[#This Row],[Top 10 Growth % ]],Table1[[#All],[2015 Growth % Blue]],0),1)</f>
        <v>#N/A</v>
      </c>
    </row>
    <row r="258" spans="1:18" x14ac:dyDescent="0.15">
      <c r="A258" s="42">
        <v>257</v>
      </c>
      <c r="B258" s="23" t="e">
        <f>IF(AND(Table68[[#This Row],[2015 Revenue]]&gt;=Chart_Data!$U$4,Table68[[#This Row],[2015 Expenses]]&lt;=Chart_Data!$U$3),Table68[[#This Row],[Name]],#N/A)</f>
        <v>#N/A</v>
      </c>
      <c r="C258" s="23" t="e">
        <f>INDEX(Table68[#All],MATCH(Chart_Data!B258,Table68[[#All],[Name]],0),3)</f>
        <v>#N/A</v>
      </c>
      <c r="D258" s="23" t="e">
        <f>INDEX(Table68[#All],MATCH(Chart_Data!B258,Table68[[#All],[Name]],0),4)</f>
        <v>#N/A</v>
      </c>
      <c r="E258" s="60" t="e">
        <f>INDEX(Table68[#All],MATCH(Chart_Data!B258,Table68[[#All],[Name]],0),6)+Table1[[#This Row],[Rand]]</f>
        <v>#N/A</v>
      </c>
      <c r="F258" s="58">
        <f>_xlfn.IFNA(IF(Table1[[#This Row],[2015 Growth % Blue]]="#N/A",0,Table1[[#This Row],[2015 Growth % Blue]]),0)</f>
        <v>0</v>
      </c>
      <c r="G258" s="23" t="str">
        <f>IF(OR(Table68[[#This Row],[2015 Revenue]]&lt;Chart_Data!$U$4,Table68[[#This Row],[2015 Expenses]]&gt;Chart_Data!$U$3),Table68[[#This Row],[Name]],#N/A)</f>
        <v>Hayfan</v>
      </c>
      <c r="H258" s="23">
        <f>INDEX(Table68[#All],MATCH(Chart_Data!G258,Table68[[#All],[Name]],0),3)</f>
        <v>9678127.0700000003</v>
      </c>
      <c r="I258" s="23">
        <f>INDEX(Table68[#All],MATCH(Chart_Data!G258,Table68[[#All],[Name]],0),4)</f>
        <v>4001114.4</v>
      </c>
      <c r="J258" s="46">
        <f>INDEX(Table68[#All],MATCH(Chart_Data!G258,Table68[[#All],[Name]],0),6)</f>
        <v>3.8</v>
      </c>
      <c r="K258" s="59">
        <v>6.0683901390139671E-7</v>
      </c>
      <c r="M258" s="42">
        <f t="shared" ref="M258:M321" si="5">ROW(M259)-ROW($M$2)</f>
        <v>257</v>
      </c>
      <c r="N258" s="42">
        <f>IF(M258&gt;Chart_Data!$U$5,0,ROW(M259)-ROW($M$2))</f>
        <v>0</v>
      </c>
      <c r="O258" s="61" t="e">
        <f>IFERROR(LARGE(Table1[2015 Growth % Red],N258),#N/A)</f>
        <v>#N/A</v>
      </c>
      <c r="P258" s="55" t="e">
        <f>INDEX(Table1[[#All],[Name Blue]:[2015 Growth % Red]],MATCH(O258,Table1[[#All],[2015 Growth % Red]],0),2)</f>
        <v>#N/A</v>
      </c>
      <c r="Q258" s="55" t="e">
        <f>INDEX(Table1[[#All],[Name Blue]:[2015 Growth % Red]],MATCH(O258,Table1[[#All],[2015 Growth % Red]],0),3)</f>
        <v>#N/A</v>
      </c>
      <c r="R258" s="55" t="e">
        <f>INDEX(Table1[[#All],[Name Blue]:[2015 Growth % Blue]],MATCH(Table3[[#This Row],[Top 10 Growth % ]],Table1[[#All],[2015 Growth % Blue]],0),1)</f>
        <v>#N/A</v>
      </c>
    </row>
    <row r="259" spans="1:18" x14ac:dyDescent="0.15">
      <c r="A259" s="42">
        <v>258</v>
      </c>
      <c r="B259" s="23" t="e">
        <f>IF(AND(Table68[[#This Row],[2015 Revenue]]&gt;=Chart_Data!$U$4,Table68[[#This Row],[2015 Expenses]]&lt;=Chart_Data!$U$3),Table68[[#This Row],[Name]],#N/A)</f>
        <v>#N/A</v>
      </c>
      <c r="C259" s="23" t="e">
        <f>INDEX(Table68[#All],MATCH(Chart_Data!B259,Table68[[#All],[Name]],0),3)</f>
        <v>#N/A</v>
      </c>
      <c r="D259" s="23" t="e">
        <f>INDEX(Table68[#All],MATCH(Chart_Data!B259,Table68[[#All],[Name]],0),4)</f>
        <v>#N/A</v>
      </c>
      <c r="E259" s="60" t="e">
        <f>INDEX(Table68[#All],MATCH(Chart_Data!B259,Table68[[#All],[Name]],0),6)+Table1[[#This Row],[Rand]]</f>
        <v>#N/A</v>
      </c>
      <c r="F259" s="58">
        <f>_xlfn.IFNA(IF(Table1[[#This Row],[2015 Growth % Blue]]="#N/A",0,Table1[[#This Row],[2015 Growth % Blue]]),0)</f>
        <v>0</v>
      </c>
      <c r="G259" s="23" t="str">
        <f>IF(OR(Table68[[#This Row],[2015 Revenue]]&lt;Chart_Data!$U$4,Table68[[#This Row],[2015 Expenses]]&gt;Chart_Data!$U$3),Table68[[#This Row],[Name]],#N/A)</f>
        <v>Lacorporation</v>
      </c>
      <c r="H259" s="23">
        <f>INDEX(Table68[#All],MATCH(Chart_Data!G259,Table68[[#All],[Name]],0),3)</f>
        <v>6152561.0800000001</v>
      </c>
      <c r="I259" s="23">
        <f>INDEX(Table68[#All],MATCH(Chart_Data!G259,Table68[[#All],[Name]],0),4)</f>
        <v>4897146.34</v>
      </c>
      <c r="J259" s="46">
        <f>INDEX(Table68[#All],MATCH(Chart_Data!G259,Table68[[#All],[Name]],0),6)</f>
        <v>2.73</v>
      </c>
      <c r="K259" s="59">
        <v>8.8623214642875528E-7</v>
      </c>
      <c r="M259" s="42">
        <f t="shared" si="5"/>
        <v>258</v>
      </c>
      <c r="N259" s="42">
        <f>IF(M259&gt;Chart_Data!$U$5,0,ROW(M260)-ROW($M$2))</f>
        <v>0</v>
      </c>
      <c r="O259" s="61" t="e">
        <f>IFERROR(LARGE(Table1[2015 Growth % Red],N259),#N/A)</f>
        <v>#N/A</v>
      </c>
      <c r="P259" s="55" t="e">
        <f>INDEX(Table1[[#All],[Name Blue]:[2015 Growth % Red]],MATCH(O259,Table1[[#All],[2015 Growth % Red]],0),2)</f>
        <v>#N/A</v>
      </c>
      <c r="Q259" s="55" t="e">
        <f>INDEX(Table1[[#All],[Name Blue]:[2015 Growth % Red]],MATCH(O259,Table1[[#All],[2015 Growth % Red]],0),3)</f>
        <v>#N/A</v>
      </c>
      <c r="R259" s="55" t="e">
        <f>INDEX(Table1[[#All],[Name Blue]:[2015 Growth % Blue]],MATCH(Table3[[#This Row],[Top 10 Growth % ]],Table1[[#All],[2015 Growth % Blue]],0),1)</f>
        <v>#N/A</v>
      </c>
    </row>
    <row r="260" spans="1:18" x14ac:dyDescent="0.15">
      <c r="A260" s="42">
        <v>259</v>
      </c>
      <c r="B260" s="23" t="e">
        <f>IF(AND(Table68[[#This Row],[2015 Revenue]]&gt;=Chart_Data!$U$4,Table68[[#This Row],[2015 Expenses]]&lt;=Chart_Data!$U$3),Table68[[#This Row],[Name]],#N/A)</f>
        <v>#N/A</v>
      </c>
      <c r="C260" s="23" t="e">
        <f>INDEX(Table68[#All],MATCH(Chart_Data!B260,Table68[[#All],[Name]],0),3)</f>
        <v>#N/A</v>
      </c>
      <c r="D260" s="23" t="e">
        <f>INDEX(Table68[#All],MATCH(Chart_Data!B260,Table68[[#All],[Name]],0),4)</f>
        <v>#N/A</v>
      </c>
      <c r="E260" s="60" t="e">
        <f>INDEX(Table68[#All],MATCH(Chart_Data!B260,Table68[[#All],[Name]],0),6)+Table1[[#This Row],[Rand]]</f>
        <v>#N/A</v>
      </c>
      <c r="F260" s="58">
        <f>_xlfn.IFNA(IF(Table1[[#This Row],[2015 Growth % Blue]]="#N/A",0,Table1[[#This Row],[2015 Growth % Blue]]),0)</f>
        <v>0</v>
      </c>
      <c r="G260" s="23" t="str">
        <f>IF(OR(Table68[[#This Row],[2015 Revenue]]&lt;Chart_Data!$U$4,Table68[[#This Row],[2015 Expenses]]&gt;Chart_Data!$U$3),Table68[[#This Row],[Name]],#N/A)</f>
        <v>Zumma-Lane</v>
      </c>
      <c r="H260" s="23">
        <f>INDEX(Table68[#All],MATCH(Chart_Data!G260,Table68[[#All],[Name]],0),3)</f>
        <v>11468967.83</v>
      </c>
      <c r="I260" s="23">
        <f>INDEX(Table68[#All],MATCH(Chart_Data!G260,Table68[[#All],[Name]],0),4)</f>
        <v>4088478.4</v>
      </c>
      <c r="J260" s="46">
        <f>INDEX(Table68[#All],MATCH(Chart_Data!G260,Table68[[#All],[Name]],0),6)</f>
        <v>5.91</v>
      </c>
      <c r="K260" s="59">
        <v>4.6507455195495373E-8</v>
      </c>
      <c r="M260" s="42">
        <f t="shared" si="5"/>
        <v>259</v>
      </c>
      <c r="N260" s="42">
        <f>IF(M260&gt;Chart_Data!$U$5,0,ROW(M261)-ROW($M$2))</f>
        <v>0</v>
      </c>
      <c r="O260" s="61" t="e">
        <f>IFERROR(LARGE(Table1[2015 Growth % Red],N260),#N/A)</f>
        <v>#N/A</v>
      </c>
      <c r="P260" s="55" t="e">
        <f>INDEX(Table1[[#All],[Name Blue]:[2015 Growth % Red]],MATCH(O260,Table1[[#All],[2015 Growth % Red]],0),2)</f>
        <v>#N/A</v>
      </c>
      <c r="Q260" s="55" t="e">
        <f>INDEX(Table1[[#All],[Name Blue]:[2015 Growth % Red]],MATCH(O260,Table1[[#All],[2015 Growth % Red]],0),3)</f>
        <v>#N/A</v>
      </c>
      <c r="R260" s="55" t="e">
        <f>INDEX(Table1[[#All],[Name Blue]:[2015 Growth % Blue]],MATCH(Table3[[#This Row],[Top 10 Growth % ]],Table1[[#All],[2015 Growth % Blue]],0),1)</f>
        <v>#N/A</v>
      </c>
    </row>
    <row r="261" spans="1:18" x14ac:dyDescent="0.15">
      <c r="A261" s="42">
        <v>260</v>
      </c>
      <c r="B261" s="23" t="e">
        <f>IF(AND(Table68[[#This Row],[2015 Revenue]]&gt;=Chart_Data!$U$4,Table68[[#This Row],[2015 Expenses]]&lt;=Chart_Data!$U$3),Table68[[#This Row],[Name]],#N/A)</f>
        <v>#N/A</v>
      </c>
      <c r="C261" s="23" t="e">
        <f>INDEX(Table68[#All],MATCH(Chart_Data!B261,Table68[[#All],[Name]],0),3)</f>
        <v>#N/A</v>
      </c>
      <c r="D261" s="23" t="e">
        <f>INDEX(Table68[#All],MATCH(Chart_Data!B261,Table68[[#All],[Name]],0),4)</f>
        <v>#N/A</v>
      </c>
      <c r="E261" s="60" t="e">
        <f>INDEX(Table68[#All],MATCH(Chart_Data!B261,Table68[[#All],[Name]],0),6)+Table1[[#This Row],[Rand]]</f>
        <v>#N/A</v>
      </c>
      <c r="F261" s="58">
        <f>_xlfn.IFNA(IF(Table1[[#This Row],[2015 Growth % Blue]]="#N/A",0,Table1[[#This Row],[2015 Growth % Blue]]),0)</f>
        <v>0</v>
      </c>
      <c r="G261" s="23" t="str">
        <f>IF(OR(Table68[[#This Row],[2015 Revenue]]&lt;Chart_Data!$U$4,Table68[[#This Row],[2015 Expenses]]&gt;Chart_Data!$U$3),Table68[[#This Row],[Name]],#N/A)</f>
        <v>Ganjafan</v>
      </c>
      <c r="H261" s="23">
        <f>INDEX(Table68[#All],MATCH(Chart_Data!G261,Table68[[#All],[Name]],0),3)</f>
        <v>8732984.6099999994</v>
      </c>
      <c r="I261" s="23">
        <f>INDEX(Table68[#All],MATCH(Chart_Data!G261,Table68[[#All],[Name]],0),4)</f>
        <v>5294264.55</v>
      </c>
      <c r="J261" s="46">
        <f>INDEX(Table68[#All],MATCH(Chart_Data!G261,Table68[[#All],[Name]],0),6)</f>
        <v>5.42</v>
      </c>
      <c r="K261" s="59">
        <v>6.9705128675305471E-7</v>
      </c>
      <c r="M261" s="42">
        <f t="shared" si="5"/>
        <v>260</v>
      </c>
      <c r="N261" s="42">
        <f>IF(M261&gt;Chart_Data!$U$5,0,ROW(M262)-ROW($M$2))</f>
        <v>0</v>
      </c>
      <c r="O261" s="61" t="e">
        <f>IFERROR(LARGE(Table1[2015 Growth % Red],N261),#N/A)</f>
        <v>#N/A</v>
      </c>
      <c r="P261" s="55" t="e">
        <f>INDEX(Table1[[#All],[Name Blue]:[2015 Growth % Red]],MATCH(O261,Table1[[#All],[2015 Growth % Red]],0),2)</f>
        <v>#N/A</v>
      </c>
      <c r="Q261" s="55" t="e">
        <f>INDEX(Table1[[#All],[Name Blue]:[2015 Growth % Red]],MATCH(O261,Table1[[#All],[2015 Growth % Red]],0),3)</f>
        <v>#N/A</v>
      </c>
      <c r="R261" s="55" t="e">
        <f>INDEX(Table1[[#All],[Name Blue]:[2015 Growth % Blue]],MATCH(Table3[[#This Row],[Top 10 Growth % ]],Table1[[#All],[2015 Growth % Blue]],0),1)</f>
        <v>#N/A</v>
      </c>
    </row>
    <row r="262" spans="1:18" x14ac:dyDescent="0.15">
      <c r="A262" s="42">
        <v>261</v>
      </c>
      <c r="B262" s="23" t="str">
        <f>IF(AND(Table68[[#This Row],[2015 Revenue]]&gt;=Chart_Data!$U$4,Table68[[#This Row],[2015 Expenses]]&lt;=Chart_Data!$U$3),Table68[[#This Row],[Name]],#N/A)</f>
        <v>Nimlux</v>
      </c>
      <c r="C262" s="23">
        <f>INDEX(Table68[#All],MATCH(Chart_Data!B262,Table68[[#All],[Name]],0),3)</f>
        <v>5753213.3300000001</v>
      </c>
      <c r="D262" s="23">
        <f>INDEX(Table68[#All],MATCH(Chart_Data!B262,Table68[[#All],[Name]],0),4)</f>
        <v>3117205.63</v>
      </c>
      <c r="E262" s="60">
        <f>INDEX(Table68[#All],MATCH(Chart_Data!B262,Table68[[#All],[Name]],0),6)+Table1[[#This Row],[Rand]]</f>
        <v>3.9400006049900398</v>
      </c>
      <c r="F262" s="58">
        <f>_xlfn.IFNA(IF(Table1[[#This Row],[2015 Growth % Blue]]="#N/A",0,Table1[[#This Row],[2015 Growth % Blue]]),0)</f>
        <v>3.9400006049900398</v>
      </c>
      <c r="G262" s="23" t="e">
        <f>IF(OR(Table68[[#This Row],[2015 Revenue]]&lt;Chart_Data!$U$4,Table68[[#This Row],[2015 Expenses]]&gt;Chart_Data!$U$3),Table68[[#This Row],[Name]],#N/A)</f>
        <v>#N/A</v>
      </c>
      <c r="H262" s="23" t="e">
        <f>INDEX(Table68[#All],MATCH(Chart_Data!G262,Table68[[#All],[Name]],0),3)</f>
        <v>#N/A</v>
      </c>
      <c r="I262" s="23" t="e">
        <f>INDEX(Table68[#All],MATCH(Chart_Data!G262,Table68[[#All],[Name]],0),4)</f>
        <v>#N/A</v>
      </c>
      <c r="J262" s="46" t="e">
        <f>INDEX(Table68[#All],MATCH(Chart_Data!G262,Table68[[#All],[Name]],0),6)</f>
        <v>#N/A</v>
      </c>
      <c r="K262" s="59">
        <v>6.0499003990184996E-7</v>
      </c>
      <c r="M262" s="42">
        <f t="shared" si="5"/>
        <v>261</v>
      </c>
      <c r="N262" s="42">
        <f>IF(M262&gt;Chart_Data!$U$5,0,ROW(M263)-ROW($M$2))</f>
        <v>0</v>
      </c>
      <c r="O262" s="61" t="e">
        <f>IFERROR(LARGE(Table1[2015 Growth % Red],N262),#N/A)</f>
        <v>#N/A</v>
      </c>
      <c r="P262" s="55" t="e">
        <f>INDEX(Table1[[#All],[Name Blue]:[2015 Growth % Red]],MATCH(O262,Table1[[#All],[2015 Growth % Red]],0),2)</f>
        <v>#N/A</v>
      </c>
      <c r="Q262" s="55" t="e">
        <f>INDEX(Table1[[#All],[Name Blue]:[2015 Growth % Red]],MATCH(O262,Table1[[#All],[2015 Growth % Red]],0),3)</f>
        <v>#N/A</v>
      </c>
      <c r="R262" s="55" t="e">
        <f>INDEX(Table1[[#All],[Name Blue]:[2015 Growth % Blue]],MATCH(Table3[[#This Row],[Top 10 Growth % ]],Table1[[#All],[2015 Growth % Blue]],0),1)</f>
        <v>#N/A</v>
      </c>
    </row>
    <row r="263" spans="1:18" x14ac:dyDescent="0.15">
      <c r="A263" s="42">
        <v>262</v>
      </c>
      <c r="B263" s="23" t="e">
        <f>IF(AND(Table68[[#This Row],[2015 Revenue]]&gt;=Chart_Data!$U$4,Table68[[#This Row],[2015 Expenses]]&lt;=Chart_Data!$U$3),Table68[[#This Row],[Name]],#N/A)</f>
        <v>#N/A</v>
      </c>
      <c r="C263" s="23" t="e">
        <f>INDEX(Table68[#All],MATCH(Chart_Data!B263,Table68[[#All],[Name]],0),3)</f>
        <v>#N/A</v>
      </c>
      <c r="D263" s="23" t="e">
        <f>INDEX(Table68[#All],MATCH(Chart_Data!B263,Table68[[#All],[Name]],0),4)</f>
        <v>#N/A</v>
      </c>
      <c r="E263" s="60" t="e">
        <f>INDEX(Table68[#All],MATCH(Chart_Data!B263,Table68[[#All],[Name]],0),6)+Table1[[#This Row],[Rand]]</f>
        <v>#N/A</v>
      </c>
      <c r="F263" s="58">
        <f>_xlfn.IFNA(IF(Table1[[#This Row],[2015 Growth % Blue]]="#N/A",0,Table1[[#This Row],[2015 Growth % Blue]]),0)</f>
        <v>0</v>
      </c>
      <c r="G263" s="23" t="str">
        <f>IF(OR(Table68[[#This Row],[2015 Revenue]]&lt;Chart_Data!$U$4,Table68[[#This Row],[2015 Expenses]]&gt;Chart_Data!$U$3),Table68[[#This Row],[Name]],#N/A)</f>
        <v>D-Fincode</v>
      </c>
      <c r="H263" s="23">
        <f>INDEX(Table68[#All],MATCH(Chart_Data!G263,Table68[[#All],[Name]],0),3)</f>
        <v>8368125.4900000002</v>
      </c>
      <c r="I263" s="23">
        <f>INDEX(Table68[#All],MATCH(Chart_Data!G263,Table68[[#All],[Name]],0),4)</f>
        <v>4159950.42</v>
      </c>
      <c r="J263" s="46">
        <f>INDEX(Table68[#All],MATCH(Chart_Data!G263,Table68[[#All],[Name]],0),6)</f>
        <v>2.42</v>
      </c>
      <c r="K263" s="59">
        <v>2.3878379076769096E-7</v>
      </c>
      <c r="M263" s="42">
        <f t="shared" si="5"/>
        <v>262</v>
      </c>
      <c r="N263" s="42">
        <f>IF(M263&gt;Chart_Data!$U$5,0,ROW(M264)-ROW($M$2))</f>
        <v>0</v>
      </c>
      <c r="O263" s="61" t="e">
        <f>IFERROR(LARGE(Table1[2015 Growth % Red],N263),#N/A)</f>
        <v>#N/A</v>
      </c>
      <c r="P263" s="55" t="e">
        <f>INDEX(Table1[[#All],[Name Blue]:[2015 Growth % Red]],MATCH(O263,Table1[[#All],[2015 Growth % Red]],0),2)</f>
        <v>#N/A</v>
      </c>
      <c r="Q263" s="55" t="e">
        <f>INDEX(Table1[[#All],[Name Blue]:[2015 Growth % Red]],MATCH(O263,Table1[[#All],[2015 Growth % Red]],0),3)</f>
        <v>#N/A</v>
      </c>
      <c r="R263" s="55" t="e">
        <f>INDEX(Table1[[#All],[Name Blue]:[2015 Growth % Blue]],MATCH(Table3[[#This Row],[Top 10 Growth % ]],Table1[[#All],[2015 Growth % Blue]],0),1)</f>
        <v>#N/A</v>
      </c>
    </row>
    <row r="264" spans="1:18" x14ac:dyDescent="0.15">
      <c r="A264" s="42">
        <v>263</v>
      </c>
      <c r="B264" s="23" t="e">
        <f>IF(AND(Table68[[#This Row],[2015 Revenue]]&gt;=Chart_Data!$U$4,Table68[[#This Row],[2015 Expenses]]&lt;=Chart_Data!$U$3),Table68[[#This Row],[Name]],#N/A)</f>
        <v>#N/A</v>
      </c>
      <c r="C264" s="23" t="e">
        <f>INDEX(Table68[#All],MATCH(Chart_Data!B264,Table68[[#All],[Name]],0),3)</f>
        <v>#N/A</v>
      </c>
      <c r="D264" s="23" t="e">
        <f>INDEX(Table68[#All],MATCH(Chart_Data!B264,Table68[[#All],[Name]],0),4)</f>
        <v>#N/A</v>
      </c>
      <c r="E264" s="60" t="e">
        <f>INDEX(Table68[#All],MATCH(Chart_Data!B264,Table68[[#All],[Name]],0),6)+Table1[[#This Row],[Rand]]</f>
        <v>#N/A</v>
      </c>
      <c r="F264" s="58">
        <f>_xlfn.IFNA(IF(Table1[[#This Row],[2015 Growth % Blue]]="#N/A",0,Table1[[#This Row],[2015 Growth % Blue]]),0)</f>
        <v>0</v>
      </c>
      <c r="G264" s="23" t="str">
        <f>IF(OR(Table68[[#This Row],[2015 Revenue]]&lt;Chart_Data!$U$4,Table68[[#This Row],[2015 Expenses]]&gt;Chart_Data!$U$3),Table68[[#This Row],[Name]],#N/A)</f>
        <v>Zummacane</v>
      </c>
      <c r="H264" s="23">
        <f>INDEX(Table68[#All],MATCH(Chart_Data!G264,Table68[[#All],[Name]],0),3)</f>
        <v>5014464.92</v>
      </c>
      <c r="I264" s="23">
        <f>INDEX(Table68[#All],MATCH(Chart_Data!G264,Table68[[#All],[Name]],0),4)</f>
        <v>2598021.92</v>
      </c>
      <c r="J264" s="46">
        <f>INDEX(Table68[#All],MATCH(Chart_Data!G264,Table68[[#All],[Name]],0),6)</f>
        <v>5</v>
      </c>
      <c r="K264" s="59">
        <v>6.2532824011194644E-7</v>
      </c>
      <c r="M264" s="42">
        <f t="shared" si="5"/>
        <v>263</v>
      </c>
      <c r="N264" s="42">
        <f>IF(M264&gt;Chart_Data!$U$5,0,ROW(M265)-ROW($M$2))</f>
        <v>0</v>
      </c>
      <c r="O264" s="61" t="e">
        <f>IFERROR(LARGE(Table1[2015 Growth % Red],N264),#N/A)</f>
        <v>#N/A</v>
      </c>
      <c r="P264" s="55" t="e">
        <f>INDEX(Table1[[#All],[Name Blue]:[2015 Growth % Red]],MATCH(O264,Table1[[#All],[2015 Growth % Red]],0),2)</f>
        <v>#N/A</v>
      </c>
      <c r="Q264" s="55" t="e">
        <f>INDEX(Table1[[#All],[Name Blue]:[2015 Growth % Red]],MATCH(O264,Table1[[#All],[2015 Growth % Red]],0),3)</f>
        <v>#N/A</v>
      </c>
      <c r="R264" s="55" t="e">
        <f>INDEX(Table1[[#All],[Name Blue]:[2015 Growth % Blue]],MATCH(Table3[[#This Row],[Top 10 Growth % ]],Table1[[#All],[2015 Growth % Blue]],0),1)</f>
        <v>#N/A</v>
      </c>
    </row>
    <row r="265" spans="1:18" x14ac:dyDescent="0.15">
      <c r="A265" s="42">
        <v>264</v>
      </c>
      <c r="B265" s="23" t="str">
        <f>IF(AND(Table68[[#This Row],[2015 Revenue]]&gt;=Chart_Data!$U$4,Table68[[#This Row],[2015 Expenses]]&lt;=Chart_Data!$U$3),Table68[[#This Row],[Name]],#N/A)</f>
        <v>Y-Way</v>
      </c>
      <c r="C265" s="23">
        <f>INDEX(Table68[#All],MATCH(Chart_Data!B265,Table68[[#All],[Name]],0),3)</f>
        <v>6932466.6500000004</v>
      </c>
      <c r="D265" s="23">
        <f>INDEX(Table68[#All],MATCH(Chart_Data!B265,Table68[[#All],[Name]],0),4)</f>
        <v>2080260.1</v>
      </c>
      <c r="E265" s="60">
        <f>INDEX(Table68[#All],MATCH(Chart_Data!B265,Table68[[#All],[Name]],0),6)+Table1[[#This Row],[Rand]]</f>
        <v>2.7100002123677345</v>
      </c>
      <c r="F265" s="58">
        <f>_xlfn.IFNA(IF(Table1[[#This Row],[2015 Growth % Blue]]="#N/A",0,Table1[[#This Row],[2015 Growth % Blue]]),0)</f>
        <v>2.7100002123677345</v>
      </c>
      <c r="G265" s="23" t="e">
        <f>IF(OR(Table68[[#This Row],[2015 Revenue]]&lt;Chart_Data!$U$4,Table68[[#This Row],[2015 Expenses]]&gt;Chart_Data!$U$3),Table68[[#This Row],[Name]],#N/A)</f>
        <v>#N/A</v>
      </c>
      <c r="H265" s="23" t="e">
        <f>INDEX(Table68[#All],MATCH(Chart_Data!G265,Table68[[#All],[Name]],0),3)</f>
        <v>#N/A</v>
      </c>
      <c r="I265" s="23" t="e">
        <f>INDEX(Table68[#All],MATCH(Chart_Data!G265,Table68[[#All],[Name]],0),4)</f>
        <v>#N/A</v>
      </c>
      <c r="J265" s="46" t="e">
        <f>INDEX(Table68[#All],MATCH(Chart_Data!G265,Table68[[#All],[Name]],0),6)</f>
        <v>#N/A</v>
      </c>
      <c r="K265" s="59">
        <v>2.1236773455646219E-7</v>
      </c>
      <c r="M265" s="42">
        <f t="shared" si="5"/>
        <v>264</v>
      </c>
      <c r="N265" s="42">
        <f>IF(M265&gt;Chart_Data!$U$5,0,ROW(M266)-ROW($M$2))</f>
        <v>0</v>
      </c>
      <c r="O265" s="61" t="e">
        <f>IFERROR(LARGE(Table1[2015 Growth % Red],N265),#N/A)</f>
        <v>#N/A</v>
      </c>
      <c r="P265" s="55" t="e">
        <f>INDEX(Table1[[#All],[Name Blue]:[2015 Growth % Red]],MATCH(O265,Table1[[#All],[2015 Growth % Red]],0),2)</f>
        <v>#N/A</v>
      </c>
      <c r="Q265" s="55" t="e">
        <f>INDEX(Table1[[#All],[Name Blue]:[2015 Growth % Red]],MATCH(O265,Table1[[#All],[2015 Growth % Red]],0),3)</f>
        <v>#N/A</v>
      </c>
      <c r="R265" s="55" t="e">
        <f>INDEX(Table1[[#All],[Name Blue]:[2015 Growth % Blue]],MATCH(Table3[[#This Row],[Top 10 Growth % ]],Table1[[#All],[2015 Growth % Blue]],0),1)</f>
        <v>#N/A</v>
      </c>
    </row>
    <row r="266" spans="1:18" x14ac:dyDescent="0.15">
      <c r="A266" s="42">
        <v>265</v>
      </c>
      <c r="B266" s="23" t="str">
        <f>IF(AND(Table68[[#This Row],[2015 Revenue]]&gt;=Chart_Data!$U$4,Table68[[#This Row],[2015 Expenses]]&lt;=Chart_Data!$U$3),Table68[[#This Row],[Name]],#N/A)</f>
        <v>Tonbase</v>
      </c>
      <c r="C266" s="23">
        <f>INDEX(Table68[#All],MATCH(Chart_Data!B266,Table68[[#All],[Name]],0),3)</f>
        <v>9536474.0600000005</v>
      </c>
      <c r="D266" s="23">
        <f>INDEX(Table68[#All],MATCH(Chart_Data!B266,Table68[[#All],[Name]],0),4)</f>
        <v>1372864.58</v>
      </c>
      <c r="E266" s="60">
        <f>INDEX(Table68[#All],MATCH(Chart_Data!B266,Table68[[#All],[Name]],0),6)+Table1[[#This Row],[Rand]]</f>
        <v>4.3800007923257738</v>
      </c>
      <c r="F266" s="58">
        <f>_xlfn.IFNA(IF(Table1[[#This Row],[2015 Growth % Blue]]="#N/A",0,Table1[[#This Row],[2015 Growth % Blue]]),0)</f>
        <v>4.3800007923257738</v>
      </c>
      <c r="G266" s="23" t="e">
        <f>IF(OR(Table68[[#This Row],[2015 Revenue]]&lt;Chart_Data!$U$4,Table68[[#This Row],[2015 Expenses]]&gt;Chart_Data!$U$3),Table68[[#This Row],[Name]],#N/A)</f>
        <v>#N/A</v>
      </c>
      <c r="H266" s="23" t="e">
        <f>INDEX(Table68[#All],MATCH(Chart_Data!G266,Table68[[#All],[Name]],0),3)</f>
        <v>#N/A</v>
      </c>
      <c r="I266" s="23" t="e">
        <f>INDEX(Table68[#All],MATCH(Chart_Data!G266,Table68[[#All],[Name]],0),4)</f>
        <v>#N/A</v>
      </c>
      <c r="J266" s="46" t="e">
        <f>INDEX(Table68[#All],MATCH(Chart_Data!G266,Table68[[#All],[Name]],0),6)</f>
        <v>#N/A</v>
      </c>
      <c r="K266" s="59">
        <v>7.9232577427663146E-7</v>
      </c>
      <c r="M266" s="42">
        <f t="shared" si="5"/>
        <v>265</v>
      </c>
      <c r="N266" s="42">
        <f>IF(M266&gt;Chart_Data!$U$5,0,ROW(M267)-ROW($M$2))</f>
        <v>0</v>
      </c>
      <c r="O266" s="61" t="e">
        <f>IFERROR(LARGE(Table1[2015 Growth % Red],N266),#N/A)</f>
        <v>#N/A</v>
      </c>
      <c r="P266" s="55" t="e">
        <f>INDEX(Table1[[#All],[Name Blue]:[2015 Growth % Red]],MATCH(O266,Table1[[#All],[2015 Growth % Red]],0),2)</f>
        <v>#N/A</v>
      </c>
      <c r="Q266" s="55" t="e">
        <f>INDEX(Table1[[#All],[Name Blue]:[2015 Growth % Red]],MATCH(O266,Table1[[#All],[2015 Growth % Red]],0),3)</f>
        <v>#N/A</v>
      </c>
      <c r="R266" s="55" t="e">
        <f>INDEX(Table1[[#All],[Name Blue]:[2015 Growth % Blue]],MATCH(Table3[[#This Row],[Top 10 Growth % ]],Table1[[#All],[2015 Growth % Blue]],0),1)</f>
        <v>#N/A</v>
      </c>
    </row>
    <row r="267" spans="1:18" x14ac:dyDescent="0.15">
      <c r="A267" s="42">
        <v>266</v>
      </c>
      <c r="B267" s="23" t="str">
        <f>IF(AND(Table68[[#This Row],[2015 Revenue]]&gt;=Chart_Data!$U$4,Table68[[#This Row],[2015 Expenses]]&lt;=Chart_Data!$U$3),Table68[[#This Row],[Name]],#N/A)</f>
        <v>Tran-It</v>
      </c>
      <c r="C267" s="23">
        <f>INDEX(Table68[#All],MATCH(Chart_Data!B267,Table68[[#All],[Name]],0),3)</f>
        <v>8276019.0899999999</v>
      </c>
      <c r="D267" s="23">
        <f>INDEX(Table68[#All],MATCH(Chart_Data!B267,Table68[[#All],[Name]],0),4)</f>
        <v>1473618.02</v>
      </c>
      <c r="E267" s="60">
        <f>INDEX(Table68[#All],MATCH(Chart_Data!B267,Table68[[#All],[Name]],0),6)+Table1[[#This Row],[Rand]]</f>
        <v>3.8200006014853298</v>
      </c>
      <c r="F267" s="58">
        <f>_xlfn.IFNA(IF(Table1[[#This Row],[2015 Growth % Blue]]="#N/A",0,Table1[[#This Row],[2015 Growth % Blue]]),0)</f>
        <v>3.8200006014853298</v>
      </c>
      <c r="G267" s="23" t="e">
        <f>IF(OR(Table68[[#This Row],[2015 Revenue]]&lt;Chart_Data!$U$4,Table68[[#This Row],[2015 Expenses]]&gt;Chart_Data!$U$3),Table68[[#This Row],[Name]],#N/A)</f>
        <v>#N/A</v>
      </c>
      <c r="H267" s="23" t="e">
        <f>INDEX(Table68[#All],MATCH(Chart_Data!G267,Table68[[#All],[Name]],0),3)</f>
        <v>#N/A</v>
      </c>
      <c r="I267" s="23" t="e">
        <f>INDEX(Table68[#All],MATCH(Chart_Data!G267,Table68[[#All],[Name]],0),4)</f>
        <v>#N/A</v>
      </c>
      <c r="J267" s="46" t="e">
        <f>INDEX(Table68[#All],MATCH(Chart_Data!G267,Table68[[#All],[Name]],0),6)</f>
        <v>#N/A</v>
      </c>
      <c r="K267" s="59">
        <v>6.0148532990716246E-7</v>
      </c>
      <c r="M267" s="42">
        <f t="shared" si="5"/>
        <v>266</v>
      </c>
      <c r="N267" s="42">
        <f>IF(M267&gt;Chart_Data!$U$5,0,ROW(M268)-ROW($M$2))</f>
        <v>0</v>
      </c>
      <c r="O267" s="61" t="e">
        <f>IFERROR(LARGE(Table1[2015 Growth % Red],N267),#N/A)</f>
        <v>#N/A</v>
      </c>
      <c r="P267" s="55" t="e">
        <f>INDEX(Table1[[#All],[Name Blue]:[2015 Growth % Red]],MATCH(O267,Table1[[#All],[2015 Growth % Red]],0),2)</f>
        <v>#N/A</v>
      </c>
      <c r="Q267" s="55" t="e">
        <f>INDEX(Table1[[#All],[Name Blue]:[2015 Growth % Red]],MATCH(O267,Table1[[#All],[2015 Growth % Red]],0),3)</f>
        <v>#N/A</v>
      </c>
      <c r="R267" s="55" t="e">
        <f>INDEX(Table1[[#All],[Name Blue]:[2015 Growth % Blue]],MATCH(Table3[[#This Row],[Top 10 Growth % ]],Table1[[#All],[2015 Growth % Blue]],0),1)</f>
        <v>#N/A</v>
      </c>
    </row>
    <row r="268" spans="1:18" x14ac:dyDescent="0.15">
      <c r="A268" s="42">
        <v>267</v>
      </c>
      <c r="B268" s="23" t="str">
        <f>IF(AND(Table68[[#This Row],[2015 Revenue]]&gt;=Chart_Data!$U$4,Table68[[#This Row],[2015 Expenses]]&lt;=Chart_Data!$U$3),Table68[[#This Row],[Name]],#N/A)</f>
        <v>X-Lax</v>
      </c>
      <c r="C268" s="23">
        <f>INDEX(Table68[#All],MATCH(Chart_Data!B268,Table68[[#All],[Name]],0),3)</f>
        <v>6340279.5099999998</v>
      </c>
      <c r="D268" s="23">
        <f>INDEX(Table68[#All],MATCH(Chart_Data!B268,Table68[[#All],[Name]],0),4)</f>
        <v>3794812.92</v>
      </c>
      <c r="E268" s="60">
        <f>INDEX(Table68[#All],MATCH(Chart_Data!B268,Table68[[#All],[Name]],0),6)+Table1[[#This Row],[Rand]]</f>
        <v>5.1100006909915221</v>
      </c>
      <c r="F268" s="58">
        <f>_xlfn.IFNA(IF(Table1[[#This Row],[2015 Growth % Blue]]="#N/A",0,Table1[[#This Row],[2015 Growth % Blue]]),0)</f>
        <v>5.1100006909915221</v>
      </c>
      <c r="G268" s="23" t="e">
        <f>IF(OR(Table68[[#This Row],[2015 Revenue]]&lt;Chart_Data!$U$4,Table68[[#This Row],[2015 Expenses]]&gt;Chart_Data!$U$3),Table68[[#This Row],[Name]],#N/A)</f>
        <v>#N/A</v>
      </c>
      <c r="H268" s="23" t="e">
        <f>INDEX(Table68[#All],MATCH(Chart_Data!G268,Table68[[#All],[Name]],0),3)</f>
        <v>#N/A</v>
      </c>
      <c r="I268" s="23" t="e">
        <f>INDEX(Table68[#All],MATCH(Chart_Data!G268,Table68[[#All],[Name]],0),4)</f>
        <v>#N/A</v>
      </c>
      <c r="J268" s="46" t="e">
        <f>INDEX(Table68[#All],MATCH(Chart_Data!G268,Table68[[#All],[Name]],0),6)</f>
        <v>#N/A</v>
      </c>
      <c r="K268" s="59">
        <v>6.9099152145704138E-7</v>
      </c>
      <c r="M268" s="42">
        <f t="shared" si="5"/>
        <v>267</v>
      </c>
      <c r="N268" s="42">
        <f>IF(M268&gt;Chart_Data!$U$5,0,ROW(M269)-ROW($M$2))</f>
        <v>0</v>
      </c>
      <c r="O268" s="61" t="e">
        <f>IFERROR(LARGE(Table1[2015 Growth % Red],N268),#N/A)</f>
        <v>#N/A</v>
      </c>
      <c r="P268" s="55" t="e">
        <f>INDEX(Table1[[#All],[Name Blue]:[2015 Growth % Red]],MATCH(O268,Table1[[#All],[2015 Growth % Red]],0),2)</f>
        <v>#N/A</v>
      </c>
      <c r="Q268" s="55" t="e">
        <f>INDEX(Table1[[#All],[Name Blue]:[2015 Growth % Red]],MATCH(O268,Table1[[#All],[2015 Growth % Red]],0),3)</f>
        <v>#N/A</v>
      </c>
      <c r="R268" s="55" t="e">
        <f>INDEX(Table1[[#All],[Name Blue]:[2015 Growth % Blue]],MATCH(Table3[[#This Row],[Top 10 Growth % ]],Table1[[#All],[2015 Growth % Blue]],0),1)</f>
        <v>#N/A</v>
      </c>
    </row>
    <row r="269" spans="1:18" x14ac:dyDescent="0.15">
      <c r="A269" s="42">
        <v>268</v>
      </c>
      <c r="B269" s="23" t="e">
        <f>IF(AND(Table68[[#This Row],[2015 Revenue]]&gt;=Chart_Data!$U$4,Table68[[#This Row],[2015 Expenses]]&lt;=Chart_Data!$U$3),Table68[[#This Row],[Name]],#N/A)</f>
        <v>#N/A</v>
      </c>
      <c r="C269" s="23" t="e">
        <f>INDEX(Table68[#All],MATCH(Chart_Data!B269,Table68[[#All],[Name]],0),3)</f>
        <v>#N/A</v>
      </c>
      <c r="D269" s="23" t="e">
        <f>INDEX(Table68[#All],MATCH(Chart_Data!B269,Table68[[#All],[Name]],0),4)</f>
        <v>#N/A</v>
      </c>
      <c r="E269" s="60" t="e">
        <f>INDEX(Table68[#All],MATCH(Chart_Data!B269,Table68[[#All],[Name]],0),6)+Table1[[#This Row],[Rand]]</f>
        <v>#N/A</v>
      </c>
      <c r="F269" s="58">
        <f>_xlfn.IFNA(IF(Table1[[#This Row],[2015 Growth % Blue]]="#N/A",0,Table1[[#This Row],[2015 Growth % Blue]]),0)</f>
        <v>0</v>
      </c>
      <c r="G269" s="23" t="str">
        <f>IF(OR(Table68[[#This Row],[2015 Revenue]]&lt;Chart_Data!$U$4,Table68[[#This Row],[2015 Expenses]]&gt;Chart_Data!$U$3),Table68[[#This Row],[Name]],#N/A)</f>
        <v>Dento-Fix</v>
      </c>
      <c r="H269" s="23">
        <f>INDEX(Table68[#All],MATCH(Chart_Data!G269,Table68[[#All],[Name]],0),3)</f>
        <v>7075543.5499999998</v>
      </c>
      <c r="I269" s="23">
        <f>INDEX(Table68[#All],MATCH(Chart_Data!G269,Table68[[#All],[Name]],0),4)</f>
        <v>6812829.2300000004</v>
      </c>
      <c r="J269" s="46">
        <f>INDEX(Table68[#All],MATCH(Chart_Data!G269,Table68[[#All],[Name]],0),6)</f>
        <v>3.33</v>
      </c>
      <c r="K269" s="59">
        <v>2.7082970167896612E-7</v>
      </c>
      <c r="M269" s="42">
        <f t="shared" si="5"/>
        <v>268</v>
      </c>
      <c r="N269" s="42">
        <f>IF(M269&gt;Chart_Data!$U$5,0,ROW(M270)-ROW($M$2))</f>
        <v>0</v>
      </c>
      <c r="O269" s="61" t="e">
        <f>IFERROR(LARGE(Table1[2015 Growth % Red],N269),#N/A)</f>
        <v>#N/A</v>
      </c>
      <c r="P269" s="55" t="e">
        <f>INDEX(Table1[[#All],[Name Blue]:[2015 Growth % Red]],MATCH(O269,Table1[[#All],[2015 Growth % Red]],0),2)</f>
        <v>#N/A</v>
      </c>
      <c r="Q269" s="55" t="e">
        <f>INDEX(Table1[[#All],[Name Blue]:[2015 Growth % Red]],MATCH(O269,Table1[[#All],[2015 Growth % Red]],0),3)</f>
        <v>#N/A</v>
      </c>
      <c r="R269" s="55" t="e">
        <f>INDEX(Table1[[#All],[Name Blue]:[2015 Growth % Blue]],MATCH(Table3[[#This Row],[Top 10 Growth % ]],Table1[[#All],[2015 Growth % Blue]],0),1)</f>
        <v>#N/A</v>
      </c>
    </row>
    <row r="270" spans="1:18" x14ac:dyDescent="0.15">
      <c r="A270" s="42">
        <v>269</v>
      </c>
      <c r="B270" s="23" t="e">
        <f>IF(AND(Table68[[#This Row],[2015 Revenue]]&gt;=Chart_Data!$U$4,Table68[[#This Row],[2015 Expenses]]&lt;=Chart_Data!$U$3),Table68[[#This Row],[Name]],#N/A)</f>
        <v>#N/A</v>
      </c>
      <c r="C270" s="23" t="e">
        <f>INDEX(Table68[#All],MATCH(Chart_Data!B270,Table68[[#All],[Name]],0),3)</f>
        <v>#N/A</v>
      </c>
      <c r="D270" s="23" t="e">
        <f>INDEX(Table68[#All],MATCH(Chart_Data!B270,Table68[[#All],[Name]],0),4)</f>
        <v>#N/A</v>
      </c>
      <c r="E270" s="60" t="e">
        <f>INDEX(Table68[#All],MATCH(Chart_Data!B270,Table68[[#All],[Name]],0),6)+Table1[[#This Row],[Rand]]</f>
        <v>#N/A</v>
      </c>
      <c r="F270" s="58">
        <f>_xlfn.IFNA(IF(Table1[[#This Row],[2015 Growth % Blue]]="#N/A",0,Table1[[#This Row],[2015 Growth % Blue]]),0)</f>
        <v>0</v>
      </c>
      <c r="G270" s="23" t="str">
        <f>IF(OR(Table68[[#This Row],[2015 Revenue]]&lt;Chart_Data!$U$4,Table68[[#This Row],[2015 Expenses]]&gt;Chart_Data!$U$3),Table68[[#This Row],[Name]],#N/A)</f>
        <v>Gogofan</v>
      </c>
      <c r="H270" s="23">
        <f>INDEX(Table68[#All],MATCH(Chart_Data!G270,Table68[[#All],[Name]],0),3)</f>
        <v>7826432.6799999997</v>
      </c>
      <c r="I270" s="23">
        <f>INDEX(Table68[#All],MATCH(Chart_Data!G270,Table68[[#All],[Name]],0),4)</f>
        <v>5608634.5300000003</v>
      </c>
      <c r="J270" s="46">
        <f>INDEX(Table68[#All],MATCH(Chart_Data!G270,Table68[[#All],[Name]],0),6)</f>
        <v>3.72</v>
      </c>
      <c r="K270" s="59">
        <v>6.5713736759946964E-9</v>
      </c>
      <c r="M270" s="42">
        <f t="shared" si="5"/>
        <v>269</v>
      </c>
      <c r="N270" s="42">
        <f>IF(M270&gt;Chart_Data!$U$5,0,ROW(M271)-ROW($M$2))</f>
        <v>0</v>
      </c>
      <c r="O270" s="61" t="e">
        <f>IFERROR(LARGE(Table1[2015 Growth % Red],N270),#N/A)</f>
        <v>#N/A</v>
      </c>
      <c r="P270" s="55" t="e">
        <f>INDEX(Table1[[#All],[Name Blue]:[2015 Growth % Red]],MATCH(O270,Table1[[#All],[2015 Growth % Red]],0),2)</f>
        <v>#N/A</v>
      </c>
      <c r="Q270" s="55" t="e">
        <f>INDEX(Table1[[#All],[Name Blue]:[2015 Growth % Red]],MATCH(O270,Table1[[#All],[2015 Growth % Red]],0),3)</f>
        <v>#N/A</v>
      </c>
      <c r="R270" s="55" t="e">
        <f>INDEX(Table1[[#All],[Name Blue]:[2015 Growth % Blue]],MATCH(Table3[[#This Row],[Top 10 Growth % ]],Table1[[#All],[2015 Growth % Blue]],0),1)</f>
        <v>#N/A</v>
      </c>
    </row>
    <row r="271" spans="1:18" x14ac:dyDescent="0.15">
      <c r="A271" s="42">
        <v>270</v>
      </c>
      <c r="B271" s="23" t="e">
        <f>IF(AND(Table68[[#This Row],[2015 Revenue]]&gt;=Chart_Data!$U$4,Table68[[#This Row],[2015 Expenses]]&lt;=Chart_Data!$U$3),Table68[[#This Row],[Name]],#N/A)</f>
        <v>#N/A</v>
      </c>
      <c r="C271" s="23" t="e">
        <f>INDEX(Table68[#All],MATCH(Chart_Data!B271,Table68[[#All],[Name]],0),3)</f>
        <v>#N/A</v>
      </c>
      <c r="D271" s="23" t="e">
        <f>INDEX(Table68[#All],MATCH(Chart_Data!B271,Table68[[#All],[Name]],0),4)</f>
        <v>#N/A</v>
      </c>
      <c r="E271" s="60" t="e">
        <f>INDEX(Table68[#All],MATCH(Chart_Data!B271,Table68[[#All],[Name]],0),6)+Table1[[#This Row],[Rand]]</f>
        <v>#N/A</v>
      </c>
      <c r="F271" s="58">
        <f>_xlfn.IFNA(IF(Table1[[#This Row],[2015 Growth % Blue]]="#N/A",0,Table1[[#This Row],[2015 Growth % Blue]]),0)</f>
        <v>0</v>
      </c>
      <c r="G271" s="23" t="str">
        <f>IF(OR(Table68[[#This Row],[2015 Revenue]]&lt;Chart_Data!$U$4,Table68[[#This Row],[2015 Expenses]]&gt;Chart_Data!$U$3),Table68[[#This Row],[Name]],#N/A)</f>
        <v>Sub-Fan</v>
      </c>
      <c r="H271" s="23">
        <f>INDEX(Table68[#All],MATCH(Chart_Data!G271,Table68[[#All],[Name]],0),3)</f>
        <v>7178217.4900000002</v>
      </c>
      <c r="I271" s="23">
        <f>INDEX(Table68[#All],MATCH(Chart_Data!G271,Table68[[#All],[Name]],0),4)</f>
        <v>4916736.72</v>
      </c>
      <c r="J271" s="46">
        <f>INDEX(Table68[#All],MATCH(Chart_Data!G271,Table68[[#All],[Name]],0),6)</f>
        <v>3.31</v>
      </c>
      <c r="K271" s="59">
        <v>3.099436793704715E-7</v>
      </c>
      <c r="M271" s="42">
        <f t="shared" si="5"/>
        <v>270</v>
      </c>
      <c r="N271" s="42">
        <f>IF(M271&gt;Chart_Data!$U$5,0,ROW(M272)-ROW($M$2))</f>
        <v>0</v>
      </c>
      <c r="O271" s="61" t="e">
        <f>IFERROR(LARGE(Table1[2015 Growth % Red],N271),#N/A)</f>
        <v>#N/A</v>
      </c>
      <c r="P271" s="55" t="e">
        <f>INDEX(Table1[[#All],[Name Blue]:[2015 Growth % Red]],MATCH(O271,Table1[[#All],[2015 Growth % Red]],0),2)</f>
        <v>#N/A</v>
      </c>
      <c r="Q271" s="55" t="e">
        <f>INDEX(Table1[[#All],[Name Blue]:[2015 Growth % Red]],MATCH(O271,Table1[[#All],[2015 Growth % Red]],0),3)</f>
        <v>#N/A</v>
      </c>
      <c r="R271" s="55" t="e">
        <f>INDEX(Table1[[#All],[Name Blue]:[2015 Growth % Blue]],MATCH(Table3[[#This Row],[Top 10 Growth % ]],Table1[[#All],[2015 Growth % Blue]],0),1)</f>
        <v>#N/A</v>
      </c>
    </row>
    <row r="272" spans="1:18" x14ac:dyDescent="0.15">
      <c r="A272" s="42">
        <v>271</v>
      </c>
      <c r="B272" s="23" t="str">
        <f>IF(AND(Table68[[#This Row],[2015 Revenue]]&gt;=Chart_Data!$U$4,Table68[[#This Row],[2015 Expenses]]&lt;=Chart_Data!$U$3),Table68[[#This Row],[Name]],#N/A)</f>
        <v>Scotzone</v>
      </c>
      <c r="C272" s="23">
        <f>INDEX(Table68[#All],MATCH(Chart_Data!B272,Table68[[#All],[Name]],0),3)</f>
        <v>10784955.02</v>
      </c>
      <c r="D272" s="23">
        <f>INDEX(Table68[#All],MATCH(Chart_Data!B272,Table68[[#All],[Name]],0),4)</f>
        <v>3735555.51</v>
      </c>
      <c r="E272" s="60">
        <f>INDEX(Table68[#All],MATCH(Chart_Data!B272,Table68[[#All],[Name]],0),6)+Table1[[#This Row],[Rand]]</f>
        <v>3.490000154551903</v>
      </c>
      <c r="F272" s="58">
        <f>_xlfn.IFNA(IF(Table1[[#This Row],[2015 Growth % Blue]]="#N/A",0,Table1[[#This Row],[2015 Growth % Blue]]),0)</f>
        <v>3.490000154551903</v>
      </c>
      <c r="G272" s="23" t="e">
        <f>IF(OR(Table68[[#This Row],[2015 Revenue]]&lt;Chart_Data!$U$4,Table68[[#This Row],[2015 Expenses]]&gt;Chart_Data!$U$3),Table68[[#This Row],[Name]],#N/A)</f>
        <v>#N/A</v>
      </c>
      <c r="H272" s="23" t="e">
        <f>INDEX(Table68[#All],MATCH(Chart_Data!G272,Table68[[#All],[Name]],0),3)</f>
        <v>#N/A</v>
      </c>
      <c r="I272" s="23" t="e">
        <f>INDEX(Table68[#All],MATCH(Chart_Data!G272,Table68[[#All],[Name]],0),4)</f>
        <v>#N/A</v>
      </c>
      <c r="J272" s="46" t="e">
        <f>INDEX(Table68[#All],MATCH(Chart_Data!G272,Table68[[#All],[Name]],0),6)</f>
        <v>#N/A</v>
      </c>
      <c r="K272" s="59">
        <v>1.5455190270430685E-7</v>
      </c>
      <c r="M272" s="42">
        <f t="shared" si="5"/>
        <v>271</v>
      </c>
      <c r="N272" s="42">
        <f>IF(M272&gt;Chart_Data!$U$5,0,ROW(M273)-ROW($M$2))</f>
        <v>0</v>
      </c>
      <c r="O272" s="61" t="e">
        <f>IFERROR(LARGE(Table1[2015 Growth % Red],N272),#N/A)</f>
        <v>#N/A</v>
      </c>
      <c r="P272" s="55" t="e">
        <f>INDEX(Table1[[#All],[Name Blue]:[2015 Growth % Red]],MATCH(O272,Table1[[#All],[2015 Growth % Red]],0),2)</f>
        <v>#N/A</v>
      </c>
      <c r="Q272" s="55" t="e">
        <f>INDEX(Table1[[#All],[Name Blue]:[2015 Growth % Red]],MATCH(O272,Table1[[#All],[2015 Growth % Red]],0),3)</f>
        <v>#N/A</v>
      </c>
      <c r="R272" s="55" t="e">
        <f>INDEX(Table1[[#All],[Name Blue]:[2015 Growth % Blue]],MATCH(Table3[[#This Row],[Top 10 Growth % ]],Table1[[#All],[2015 Growth % Blue]],0),1)</f>
        <v>#N/A</v>
      </c>
    </row>
    <row r="273" spans="1:18" x14ac:dyDescent="0.15">
      <c r="A273" s="42">
        <v>272</v>
      </c>
      <c r="B273" s="23" t="str">
        <f>IF(AND(Table68[[#This Row],[2015 Revenue]]&gt;=Chart_Data!$U$4,Table68[[#This Row],[2015 Expenses]]&lt;=Chart_Data!$U$3),Table68[[#This Row],[Name]],#N/A)</f>
        <v>Mediagreen</v>
      </c>
      <c r="C273" s="23">
        <f>INDEX(Table68[#All],MATCH(Chart_Data!B273,Table68[[#All],[Name]],0),3)</f>
        <v>7480998.4299999997</v>
      </c>
      <c r="D273" s="23">
        <f>INDEX(Table68[#All],MATCH(Chart_Data!B273,Table68[[#All],[Name]],0),4)</f>
        <v>758416.2</v>
      </c>
      <c r="E273" s="60">
        <f>INDEX(Table68[#All],MATCH(Chart_Data!B273,Table68[[#All],[Name]],0),6)+Table1[[#This Row],[Rand]]</f>
        <v>5.5000009484538701</v>
      </c>
      <c r="F273" s="58">
        <f>_xlfn.IFNA(IF(Table1[[#This Row],[2015 Growth % Blue]]="#N/A",0,Table1[[#This Row],[2015 Growth % Blue]]),0)</f>
        <v>5.5000009484538701</v>
      </c>
      <c r="G273" s="23" t="e">
        <f>IF(OR(Table68[[#This Row],[2015 Revenue]]&lt;Chart_Data!$U$4,Table68[[#This Row],[2015 Expenses]]&gt;Chart_Data!$U$3),Table68[[#This Row],[Name]],#N/A)</f>
        <v>#N/A</v>
      </c>
      <c r="H273" s="23" t="e">
        <f>INDEX(Table68[#All],MATCH(Chart_Data!G273,Table68[[#All],[Name]],0),3)</f>
        <v>#N/A</v>
      </c>
      <c r="I273" s="23" t="e">
        <f>INDEX(Table68[#All],MATCH(Chart_Data!G273,Table68[[#All],[Name]],0),4)</f>
        <v>#N/A</v>
      </c>
      <c r="J273" s="46" t="e">
        <f>INDEX(Table68[#All],MATCH(Chart_Data!G273,Table68[[#All],[Name]],0),6)</f>
        <v>#N/A</v>
      </c>
      <c r="K273" s="59">
        <v>9.4845386985064867E-7</v>
      </c>
      <c r="M273" s="42">
        <f t="shared" si="5"/>
        <v>272</v>
      </c>
      <c r="N273" s="42">
        <f>IF(M273&gt;Chart_Data!$U$5,0,ROW(M274)-ROW($M$2))</f>
        <v>0</v>
      </c>
      <c r="O273" s="61" t="e">
        <f>IFERROR(LARGE(Table1[2015 Growth % Red],N273),#N/A)</f>
        <v>#N/A</v>
      </c>
      <c r="P273" s="55" t="e">
        <f>INDEX(Table1[[#All],[Name Blue]:[2015 Growth % Red]],MATCH(O273,Table1[[#All],[2015 Growth % Red]],0),2)</f>
        <v>#N/A</v>
      </c>
      <c r="Q273" s="55" t="e">
        <f>INDEX(Table1[[#All],[Name Blue]:[2015 Growth % Red]],MATCH(O273,Table1[[#All],[2015 Growth % Red]],0),3)</f>
        <v>#N/A</v>
      </c>
      <c r="R273" s="55" t="e">
        <f>INDEX(Table1[[#All],[Name Blue]:[2015 Growth % Blue]],MATCH(Table3[[#This Row],[Top 10 Growth % ]],Table1[[#All],[2015 Growth % Blue]],0),1)</f>
        <v>#N/A</v>
      </c>
    </row>
    <row r="274" spans="1:18" x14ac:dyDescent="0.15">
      <c r="A274" s="42">
        <v>273</v>
      </c>
      <c r="B274" s="23" t="e">
        <f>IF(AND(Table68[[#This Row],[2015 Revenue]]&gt;=Chart_Data!$U$4,Table68[[#This Row],[2015 Expenses]]&lt;=Chart_Data!$U$3),Table68[[#This Row],[Name]],#N/A)</f>
        <v>#N/A</v>
      </c>
      <c r="C274" s="23" t="e">
        <f>INDEX(Table68[#All],MATCH(Chart_Data!B274,Table68[[#All],[Name]],0),3)</f>
        <v>#N/A</v>
      </c>
      <c r="D274" s="23" t="e">
        <f>INDEX(Table68[#All],MATCH(Chart_Data!B274,Table68[[#All],[Name]],0),4)</f>
        <v>#N/A</v>
      </c>
      <c r="E274" s="60" t="e">
        <f>INDEX(Table68[#All],MATCH(Chart_Data!B274,Table68[[#All],[Name]],0),6)+Table1[[#This Row],[Rand]]</f>
        <v>#N/A</v>
      </c>
      <c r="F274" s="58">
        <f>_xlfn.IFNA(IF(Table1[[#This Row],[2015 Growth % Blue]]="#N/A",0,Table1[[#This Row],[2015 Growth % Blue]]),0)</f>
        <v>0</v>
      </c>
      <c r="G274" s="23" t="str">
        <f>IF(OR(Table68[[#This Row],[2015 Revenue]]&lt;Chart_Data!$U$4,Table68[[#This Row],[2015 Expenses]]&gt;Chart_Data!$U$3),Table68[[#This Row],[Name]],#N/A)</f>
        <v>Zottex</v>
      </c>
      <c r="H274" s="23">
        <f>INDEX(Table68[#All],MATCH(Chart_Data!G274,Table68[[#All],[Name]],0),3)</f>
        <v>9237032.1099999994</v>
      </c>
      <c r="I274" s="23">
        <f>INDEX(Table68[#All],MATCH(Chart_Data!G274,Table68[[#All],[Name]],0),4)</f>
        <v>6461790.4400000004</v>
      </c>
      <c r="J274" s="46">
        <f>INDEX(Table68[#All],MATCH(Chart_Data!G274,Table68[[#All],[Name]],0),6)</f>
        <v>2.42</v>
      </c>
      <c r="K274" s="59">
        <v>5.2404385637398689E-8</v>
      </c>
      <c r="M274" s="42">
        <f t="shared" si="5"/>
        <v>273</v>
      </c>
      <c r="N274" s="42">
        <f>IF(M274&gt;Chart_Data!$U$5,0,ROW(M275)-ROW($M$2))</f>
        <v>0</v>
      </c>
      <c r="O274" s="61" t="e">
        <f>IFERROR(LARGE(Table1[2015 Growth % Red],N274),#N/A)</f>
        <v>#N/A</v>
      </c>
      <c r="P274" s="55" t="e">
        <f>INDEX(Table1[[#All],[Name Blue]:[2015 Growth % Red]],MATCH(O274,Table1[[#All],[2015 Growth % Red]],0),2)</f>
        <v>#N/A</v>
      </c>
      <c r="Q274" s="55" t="e">
        <f>INDEX(Table1[[#All],[Name Blue]:[2015 Growth % Red]],MATCH(O274,Table1[[#All],[2015 Growth % Red]],0),3)</f>
        <v>#N/A</v>
      </c>
      <c r="R274" s="55" t="e">
        <f>INDEX(Table1[[#All],[Name Blue]:[2015 Growth % Blue]],MATCH(Table3[[#This Row],[Top 10 Growth % ]],Table1[[#All],[2015 Growth % Blue]],0),1)</f>
        <v>#N/A</v>
      </c>
    </row>
    <row r="275" spans="1:18" x14ac:dyDescent="0.15">
      <c r="A275" s="42">
        <v>274</v>
      </c>
      <c r="B275" s="23" t="str">
        <f>IF(AND(Table68[[#This Row],[2015 Revenue]]&gt;=Chart_Data!$U$4,Table68[[#This Row],[2015 Expenses]]&lt;=Chart_Data!$U$3),Table68[[#This Row],[Name]],#N/A)</f>
        <v>Xx-Com</v>
      </c>
      <c r="C275" s="23">
        <f>INDEX(Table68[#All],MATCH(Chart_Data!B275,Table68[[#All],[Name]],0),3)</f>
        <v>13533082.98</v>
      </c>
      <c r="D275" s="23">
        <f>INDEX(Table68[#All],MATCH(Chart_Data!B275,Table68[[#All],[Name]],0),4)</f>
        <v>2163835.56</v>
      </c>
      <c r="E275" s="60">
        <f>INDEX(Table68[#All],MATCH(Chart_Data!B275,Table68[[#All],[Name]],0),6)+Table1[[#This Row],[Rand]]</f>
        <v>5.2100005849322848</v>
      </c>
      <c r="F275" s="58">
        <f>_xlfn.IFNA(IF(Table1[[#This Row],[2015 Growth % Blue]]="#N/A",0,Table1[[#This Row],[2015 Growth % Blue]]),0)</f>
        <v>5.2100005849322848</v>
      </c>
      <c r="G275" s="23" t="e">
        <f>IF(OR(Table68[[#This Row],[2015 Revenue]]&lt;Chart_Data!$U$4,Table68[[#This Row],[2015 Expenses]]&gt;Chart_Data!$U$3),Table68[[#This Row],[Name]],#N/A)</f>
        <v>#N/A</v>
      </c>
      <c r="H275" s="23" t="e">
        <f>INDEX(Table68[#All],MATCH(Chart_Data!G275,Table68[[#All],[Name]],0),3)</f>
        <v>#N/A</v>
      </c>
      <c r="I275" s="23" t="e">
        <f>INDEX(Table68[#All],MATCH(Chart_Data!G275,Table68[[#All],[Name]],0),4)</f>
        <v>#N/A</v>
      </c>
      <c r="J275" s="46" t="e">
        <f>INDEX(Table68[#All],MATCH(Chart_Data!G275,Table68[[#All],[Name]],0),6)</f>
        <v>#N/A</v>
      </c>
      <c r="K275" s="59">
        <v>5.8493228521128582E-7</v>
      </c>
      <c r="M275" s="42">
        <f t="shared" si="5"/>
        <v>274</v>
      </c>
      <c r="N275" s="42">
        <f>IF(M275&gt;Chart_Data!$U$5,0,ROW(M276)-ROW($M$2))</f>
        <v>0</v>
      </c>
      <c r="O275" s="61" t="e">
        <f>IFERROR(LARGE(Table1[2015 Growth % Red],N275),#N/A)</f>
        <v>#N/A</v>
      </c>
      <c r="P275" s="55" t="e">
        <f>INDEX(Table1[[#All],[Name Blue]:[2015 Growth % Red]],MATCH(O275,Table1[[#All],[2015 Growth % Red]],0),2)</f>
        <v>#N/A</v>
      </c>
      <c r="Q275" s="55" t="e">
        <f>INDEX(Table1[[#All],[Name Blue]:[2015 Growth % Red]],MATCH(O275,Table1[[#All],[2015 Growth % Red]],0),3)</f>
        <v>#N/A</v>
      </c>
      <c r="R275" s="55" t="e">
        <f>INDEX(Table1[[#All],[Name Blue]:[2015 Growth % Blue]],MATCH(Table3[[#This Row],[Top 10 Growth % ]],Table1[[#All],[2015 Growth % Blue]],0),1)</f>
        <v>#N/A</v>
      </c>
    </row>
    <row r="276" spans="1:18" x14ac:dyDescent="0.15">
      <c r="A276" s="42">
        <v>275</v>
      </c>
      <c r="B276" s="23" t="e">
        <f>IF(AND(Table68[[#This Row],[2015 Revenue]]&gt;=Chart_Data!$U$4,Table68[[#This Row],[2015 Expenses]]&lt;=Chart_Data!$U$3),Table68[[#This Row],[Name]],#N/A)</f>
        <v>#N/A</v>
      </c>
      <c r="C276" s="23" t="e">
        <f>INDEX(Table68[#All],MATCH(Chart_Data!B276,Table68[[#All],[Name]],0),3)</f>
        <v>#N/A</v>
      </c>
      <c r="D276" s="23" t="e">
        <f>INDEX(Table68[#All],MATCH(Chart_Data!B276,Table68[[#All],[Name]],0),4)</f>
        <v>#N/A</v>
      </c>
      <c r="E276" s="60" t="e">
        <f>INDEX(Table68[#All],MATCH(Chart_Data!B276,Table68[[#All],[Name]],0),6)+Table1[[#This Row],[Rand]]</f>
        <v>#N/A</v>
      </c>
      <c r="F276" s="58">
        <f>_xlfn.IFNA(IF(Table1[[#This Row],[2015 Growth % Blue]]="#N/A",0,Table1[[#This Row],[2015 Growth % Blue]]),0)</f>
        <v>0</v>
      </c>
      <c r="G276" s="23" t="str">
        <f>IF(OR(Table68[[#This Row],[2015 Revenue]]&lt;Chart_Data!$U$4,Table68[[#This Row],[2015 Expenses]]&gt;Chart_Data!$U$3),Table68[[#This Row],[Name]],#N/A)</f>
        <v>Toughcare</v>
      </c>
      <c r="H276" s="23">
        <f>INDEX(Table68[#All],MATCH(Chart_Data!G276,Table68[[#All],[Name]],0),3)</f>
        <v>10429628.75</v>
      </c>
      <c r="I276" s="23">
        <f>INDEX(Table68[#All],MATCH(Chart_Data!G276,Table68[[#All],[Name]],0),4)</f>
        <v>5796074.8600000003</v>
      </c>
      <c r="J276" s="46">
        <f>INDEX(Table68[#All],MATCH(Chart_Data!G276,Table68[[#All],[Name]],0),6)</f>
        <v>4</v>
      </c>
      <c r="K276" s="59">
        <v>2.8496619660627109E-7</v>
      </c>
      <c r="M276" s="42">
        <f t="shared" si="5"/>
        <v>275</v>
      </c>
      <c r="N276" s="42">
        <f>IF(M276&gt;Chart_Data!$U$5,0,ROW(M277)-ROW($M$2))</f>
        <v>0</v>
      </c>
      <c r="O276" s="61" t="e">
        <f>IFERROR(LARGE(Table1[2015 Growth % Red],N276),#N/A)</f>
        <v>#N/A</v>
      </c>
      <c r="P276" s="55" t="e">
        <f>INDEX(Table1[[#All],[Name Blue]:[2015 Growth % Red]],MATCH(O276,Table1[[#All],[2015 Growth % Red]],0),2)</f>
        <v>#N/A</v>
      </c>
      <c r="Q276" s="55" t="e">
        <f>INDEX(Table1[[#All],[Name Blue]:[2015 Growth % Red]],MATCH(O276,Table1[[#All],[2015 Growth % Red]],0),3)</f>
        <v>#N/A</v>
      </c>
      <c r="R276" s="55" t="e">
        <f>INDEX(Table1[[#All],[Name Blue]:[2015 Growth % Blue]],MATCH(Table3[[#This Row],[Top 10 Growth % ]],Table1[[#All],[2015 Growth % Blue]],0),1)</f>
        <v>#N/A</v>
      </c>
    </row>
    <row r="277" spans="1:18" x14ac:dyDescent="0.15">
      <c r="A277" s="42">
        <v>276</v>
      </c>
      <c r="B277" s="23" t="e">
        <f>IF(AND(Table68[[#This Row],[2015 Revenue]]&gt;=Chart_Data!$U$4,Table68[[#This Row],[2015 Expenses]]&lt;=Chart_Data!$U$3),Table68[[#This Row],[Name]],#N/A)</f>
        <v>#N/A</v>
      </c>
      <c r="C277" s="23" t="e">
        <f>INDEX(Table68[#All],MATCH(Chart_Data!B277,Table68[[#All],[Name]],0),3)</f>
        <v>#N/A</v>
      </c>
      <c r="D277" s="23" t="e">
        <f>INDEX(Table68[#All],MATCH(Chart_Data!B277,Table68[[#All],[Name]],0),4)</f>
        <v>#N/A</v>
      </c>
      <c r="E277" s="60" t="e">
        <f>INDEX(Table68[#All],MATCH(Chart_Data!B277,Table68[[#All],[Name]],0),6)+Table1[[#This Row],[Rand]]</f>
        <v>#N/A</v>
      </c>
      <c r="F277" s="58">
        <f>_xlfn.IFNA(IF(Table1[[#This Row],[2015 Growth % Blue]]="#N/A",0,Table1[[#This Row],[2015 Growth % Blue]]),0)</f>
        <v>0</v>
      </c>
      <c r="G277" s="23" t="str">
        <f>IF(OR(Table68[[#This Row],[2015 Revenue]]&lt;Chart_Data!$U$4,Table68[[#This Row],[2015 Expenses]]&gt;Chart_Data!$U$3),Table68[[#This Row],[Name]],#N/A)</f>
        <v>Sailbam</v>
      </c>
      <c r="H277" s="23">
        <f>INDEX(Table68[#All],MATCH(Chart_Data!G277,Table68[[#All],[Name]],0),3)</f>
        <v>8219737.3300000001</v>
      </c>
      <c r="I277" s="23">
        <f>INDEX(Table68[#All],MATCH(Chart_Data!G277,Table68[[#All],[Name]],0),4)</f>
        <v>5224238.8099999996</v>
      </c>
      <c r="J277" s="46">
        <f>INDEX(Table68[#All],MATCH(Chart_Data!G277,Table68[[#All],[Name]],0),6)</f>
        <v>3.2</v>
      </c>
      <c r="K277" s="59">
        <v>6.6772504295713111E-7</v>
      </c>
      <c r="M277" s="42">
        <f t="shared" si="5"/>
        <v>276</v>
      </c>
      <c r="N277" s="42">
        <f>IF(M277&gt;Chart_Data!$U$5,0,ROW(M278)-ROW($M$2))</f>
        <v>0</v>
      </c>
      <c r="O277" s="61" t="e">
        <f>IFERROR(LARGE(Table1[2015 Growth % Red],N277),#N/A)</f>
        <v>#N/A</v>
      </c>
      <c r="P277" s="55" t="e">
        <f>INDEX(Table1[[#All],[Name Blue]:[2015 Growth % Red]],MATCH(O277,Table1[[#All],[2015 Growth % Red]],0),2)</f>
        <v>#N/A</v>
      </c>
      <c r="Q277" s="55" t="e">
        <f>INDEX(Table1[[#All],[Name Blue]:[2015 Growth % Red]],MATCH(O277,Table1[[#All],[2015 Growth % Red]],0),3)</f>
        <v>#N/A</v>
      </c>
      <c r="R277" s="55" t="e">
        <f>INDEX(Table1[[#All],[Name Blue]:[2015 Growth % Blue]],MATCH(Table3[[#This Row],[Top 10 Growth % ]],Table1[[#All],[2015 Growth % Blue]],0),1)</f>
        <v>#N/A</v>
      </c>
    </row>
    <row r="278" spans="1:18" x14ac:dyDescent="0.15">
      <c r="A278" s="42">
        <v>277</v>
      </c>
      <c r="B278" s="23" t="e">
        <f>IF(AND(Table68[[#This Row],[2015 Revenue]]&gt;=Chart_Data!$U$4,Table68[[#This Row],[2015 Expenses]]&lt;=Chart_Data!$U$3),Table68[[#This Row],[Name]],#N/A)</f>
        <v>#N/A</v>
      </c>
      <c r="C278" s="23" t="e">
        <f>INDEX(Table68[#All],MATCH(Chart_Data!B278,Table68[[#All],[Name]],0),3)</f>
        <v>#N/A</v>
      </c>
      <c r="D278" s="23" t="e">
        <f>INDEX(Table68[#All],MATCH(Chart_Data!B278,Table68[[#All],[Name]],0),4)</f>
        <v>#N/A</v>
      </c>
      <c r="E278" s="60" t="e">
        <f>INDEX(Table68[#All],MATCH(Chart_Data!B278,Table68[[#All],[Name]],0),6)+Table1[[#This Row],[Rand]]</f>
        <v>#N/A</v>
      </c>
      <c r="F278" s="58">
        <f>_xlfn.IFNA(IF(Table1[[#This Row],[2015 Growth % Blue]]="#N/A",0,Table1[[#This Row],[2015 Growth % Blue]]),0)</f>
        <v>0</v>
      </c>
      <c r="G278" s="23" t="str">
        <f>IF(OR(Table68[[#This Row],[2015 Revenue]]&lt;Chart_Data!$U$4,Table68[[#This Row],[2015 Expenses]]&gt;Chart_Data!$U$3),Table68[[#This Row],[Name]],#N/A)</f>
        <v>Mathstrip</v>
      </c>
      <c r="H278" s="23">
        <f>INDEX(Table68[#All],MATCH(Chart_Data!G278,Table68[[#All],[Name]],0),3)</f>
        <v>10236594.08</v>
      </c>
      <c r="I278" s="23">
        <f>INDEX(Table68[#All],MATCH(Chart_Data!G278,Table68[[#All],[Name]],0),4)</f>
        <v>4788684.12</v>
      </c>
      <c r="J278" s="46">
        <f>INDEX(Table68[#All],MATCH(Chart_Data!G278,Table68[[#All],[Name]],0),6)</f>
        <v>3.56</v>
      </c>
      <c r="K278" s="59">
        <v>8.9150622627033077E-7</v>
      </c>
      <c r="M278" s="42">
        <f t="shared" si="5"/>
        <v>277</v>
      </c>
      <c r="N278" s="42">
        <f>IF(M278&gt;Chart_Data!$U$5,0,ROW(M279)-ROW($M$2))</f>
        <v>0</v>
      </c>
      <c r="O278" s="61" t="e">
        <f>IFERROR(LARGE(Table1[2015 Growth % Red],N278),#N/A)</f>
        <v>#N/A</v>
      </c>
      <c r="P278" s="55" t="e">
        <f>INDEX(Table1[[#All],[Name Blue]:[2015 Growth % Red]],MATCH(O278,Table1[[#All],[2015 Growth % Red]],0),2)</f>
        <v>#N/A</v>
      </c>
      <c r="Q278" s="55" t="e">
        <f>INDEX(Table1[[#All],[Name Blue]:[2015 Growth % Red]],MATCH(O278,Table1[[#All],[2015 Growth % Red]],0),3)</f>
        <v>#N/A</v>
      </c>
      <c r="R278" s="55" t="e">
        <f>INDEX(Table1[[#All],[Name Blue]:[2015 Growth % Blue]],MATCH(Table3[[#This Row],[Top 10 Growth % ]],Table1[[#All],[2015 Growth % Blue]],0),1)</f>
        <v>#N/A</v>
      </c>
    </row>
    <row r="279" spans="1:18" x14ac:dyDescent="0.15">
      <c r="A279" s="42">
        <v>278</v>
      </c>
      <c r="B279" s="23" t="str">
        <f>IF(AND(Table68[[#This Row],[2015 Revenue]]&gt;=Chart_Data!$U$4,Table68[[#This Row],[2015 Expenses]]&lt;=Chart_Data!$U$3),Table68[[#This Row],[Name]],#N/A)</f>
        <v>Vilait</v>
      </c>
      <c r="C279" s="23">
        <f>INDEX(Table68[#All],MATCH(Chart_Data!B279,Table68[[#All],[Name]],0),3)</f>
        <v>5691853.0999999996</v>
      </c>
      <c r="D279" s="23">
        <f>INDEX(Table68[#All],MATCH(Chart_Data!B279,Table68[[#All],[Name]],0),4)</f>
        <v>3250699.99</v>
      </c>
      <c r="E279" s="60">
        <f>INDEX(Table68[#All],MATCH(Chart_Data!B279,Table68[[#All],[Name]],0),6)+Table1[[#This Row],[Rand]]</f>
        <v>4.8800006271283802</v>
      </c>
      <c r="F279" s="58">
        <f>_xlfn.IFNA(IF(Table1[[#This Row],[2015 Growth % Blue]]="#N/A",0,Table1[[#This Row],[2015 Growth % Blue]]),0)</f>
        <v>4.8800006271283802</v>
      </c>
      <c r="G279" s="23" t="e">
        <f>IF(OR(Table68[[#This Row],[2015 Revenue]]&lt;Chart_Data!$U$4,Table68[[#This Row],[2015 Expenses]]&gt;Chart_Data!$U$3),Table68[[#This Row],[Name]],#N/A)</f>
        <v>#N/A</v>
      </c>
      <c r="H279" s="23" t="e">
        <f>INDEX(Table68[#All],MATCH(Chart_Data!G279,Table68[[#All],[Name]],0),3)</f>
        <v>#N/A</v>
      </c>
      <c r="I279" s="23" t="e">
        <f>INDEX(Table68[#All],MATCH(Chart_Data!G279,Table68[[#All],[Name]],0),4)</f>
        <v>#N/A</v>
      </c>
      <c r="J279" s="46" t="e">
        <f>INDEX(Table68[#All],MATCH(Chart_Data!G279,Table68[[#All],[Name]],0),6)</f>
        <v>#N/A</v>
      </c>
      <c r="K279" s="59">
        <v>6.271283803869376E-7</v>
      </c>
      <c r="M279" s="42">
        <f t="shared" si="5"/>
        <v>278</v>
      </c>
      <c r="N279" s="42">
        <f>IF(M279&gt;Chart_Data!$U$5,0,ROW(M280)-ROW($M$2))</f>
        <v>0</v>
      </c>
      <c r="O279" s="61" t="e">
        <f>IFERROR(LARGE(Table1[2015 Growth % Red],N279),#N/A)</f>
        <v>#N/A</v>
      </c>
      <c r="P279" s="55" t="e">
        <f>INDEX(Table1[[#All],[Name Blue]:[2015 Growth % Red]],MATCH(O279,Table1[[#All],[2015 Growth % Red]],0),2)</f>
        <v>#N/A</v>
      </c>
      <c r="Q279" s="55" t="e">
        <f>INDEX(Table1[[#All],[Name Blue]:[2015 Growth % Red]],MATCH(O279,Table1[[#All],[2015 Growth % Red]],0),3)</f>
        <v>#N/A</v>
      </c>
      <c r="R279" s="55" t="e">
        <f>INDEX(Table1[[#All],[Name Blue]:[2015 Growth % Blue]],MATCH(Table3[[#This Row],[Top 10 Growth % ]],Table1[[#All],[2015 Growth % Blue]],0),1)</f>
        <v>#N/A</v>
      </c>
    </row>
    <row r="280" spans="1:18" x14ac:dyDescent="0.15">
      <c r="A280" s="42">
        <v>279</v>
      </c>
      <c r="B280" s="23" t="str">
        <f>IF(AND(Table68[[#This Row],[2015 Revenue]]&gt;=Chart_Data!$U$4,Table68[[#This Row],[2015 Expenses]]&lt;=Chart_Data!$U$3),Table68[[#This Row],[Name]],#N/A)</f>
        <v>Dandrill</v>
      </c>
      <c r="C280" s="23">
        <f>INDEX(Table68[#All],MATCH(Chart_Data!B280,Table68[[#All],[Name]],0),3)</f>
        <v>9834142.7400000002</v>
      </c>
      <c r="D280" s="23">
        <f>INDEX(Table68[#All],MATCH(Chart_Data!B280,Table68[[#All],[Name]],0),4)</f>
        <v>3110144.02</v>
      </c>
      <c r="E280" s="60">
        <f>INDEX(Table68[#All],MATCH(Chart_Data!B280,Table68[[#All],[Name]],0),6)+Table1[[#This Row],[Rand]]</f>
        <v>3.9100009502534565</v>
      </c>
      <c r="F280" s="58">
        <f>_xlfn.IFNA(IF(Table1[[#This Row],[2015 Growth % Blue]]="#N/A",0,Table1[[#This Row],[2015 Growth % Blue]]),0)</f>
        <v>3.9100009502534565</v>
      </c>
      <c r="G280" s="23" t="e">
        <f>IF(OR(Table68[[#This Row],[2015 Revenue]]&lt;Chart_Data!$U$4,Table68[[#This Row],[2015 Expenses]]&gt;Chart_Data!$U$3),Table68[[#This Row],[Name]],#N/A)</f>
        <v>#N/A</v>
      </c>
      <c r="H280" s="23" t="e">
        <f>INDEX(Table68[#All],MATCH(Chart_Data!G280,Table68[[#All],[Name]],0),3)</f>
        <v>#N/A</v>
      </c>
      <c r="I280" s="23" t="e">
        <f>INDEX(Table68[#All],MATCH(Chart_Data!G280,Table68[[#All],[Name]],0),4)</f>
        <v>#N/A</v>
      </c>
      <c r="J280" s="46" t="e">
        <f>INDEX(Table68[#All],MATCH(Chart_Data!G280,Table68[[#All],[Name]],0),6)</f>
        <v>#N/A</v>
      </c>
      <c r="K280" s="59">
        <v>9.5025345634228524E-7</v>
      </c>
      <c r="M280" s="42">
        <f t="shared" si="5"/>
        <v>279</v>
      </c>
      <c r="N280" s="42">
        <f>IF(M280&gt;Chart_Data!$U$5,0,ROW(M281)-ROW($M$2))</f>
        <v>0</v>
      </c>
      <c r="O280" s="61" t="e">
        <f>IFERROR(LARGE(Table1[2015 Growth % Red],N280),#N/A)</f>
        <v>#N/A</v>
      </c>
      <c r="P280" s="55" t="e">
        <f>INDEX(Table1[[#All],[Name Blue]:[2015 Growth % Red]],MATCH(O280,Table1[[#All],[2015 Growth % Red]],0),2)</f>
        <v>#N/A</v>
      </c>
      <c r="Q280" s="55" t="e">
        <f>INDEX(Table1[[#All],[Name Blue]:[2015 Growth % Red]],MATCH(O280,Table1[[#All],[2015 Growth % Red]],0),3)</f>
        <v>#N/A</v>
      </c>
      <c r="R280" s="55" t="e">
        <f>INDEX(Table1[[#All],[Name Blue]:[2015 Growth % Blue]],MATCH(Table3[[#This Row],[Top 10 Growth % ]],Table1[[#All],[2015 Growth % Blue]],0),1)</f>
        <v>#N/A</v>
      </c>
    </row>
    <row r="281" spans="1:18" x14ac:dyDescent="0.15">
      <c r="A281" s="42">
        <v>280</v>
      </c>
      <c r="B281" s="23" t="str">
        <f>IF(AND(Table68[[#This Row],[2015 Revenue]]&gt;=Chart_Data!$U$4,Table68[[#This Row],[2015 Expenses]]&lt;=Chart_Data!$U$3),Table68[[#This Row],[Name]],#N/A)</f>
        <v>Konkin</v>
      </c>
      <c r="C281" s="23">
        <f>INDEX(Table68[#All],MATCH(Chart_Data!B281,Table68[[#All],[Name]],0),3)</f>
        <v>8397676.5399999991</v>
      </c>
      <c r="D281" s="23">
        <f>INDEX(Table68[#All],MATCH(Chart_Data!B281,Table68[[#All],[Name]],0),4)</f>
        <v>753444.07</v>
      </c>
      <c r="E281" s="60">
        <f>INDEX(Table68[#All],MATCH(Chart_Data!B281,Table68[[#All],[Name]],0),6)+Table1[[#This Row],[Rand]]</f>
        <v>4.0100003415327441</v>
      </c>
      <c r="F281" s="58">
        <f>_xlfn.IFNA(IF(Table1[[#This Row],[2015 Growth % Blue]]="#N/A",0,Table1[[#This Row],[2015 Growth % Blue]]),0)</f>
        <v>4.0100003415327441</v>
      </c>
      <c r="G281" s="23" t="e">
        <f>IF(OR(Table68[[#This Row],[2015 Revenue]]&lt;Chart_Data!$U$4,Table68[[#This Row],[2015 Expenses]]&gt;Chart_Data!$U$3),Table68[[#This Row],[Name]],#N/A)</f>
        <v>#N/A</v>
      </c>
      <c r="H281" s="23" t="e">
        <f>INDEX(Table68[#All],MATCH(Chart_Data!G281,Table68[[#All],[Name]],0),3)</f>
        <v>#N/A</v>
      </c>
      <c r="I281" s="23" t="e">
        <f>INDEX(Table68[#All],MATCH(Chart_Data!G281,Table68[[#All],[Name]],0),4)</f>
        <v>#N/A</v>
      </c>
      <c r="J281" s="46" t="e">
        <f>INDEX(Table68[#All],MATCH(Chart_Data!G281,Table68[[#All],[Name]],0),6)</f>
        <v>#N/A</v>
      </c>
      <c r="K281" s="59">
        <v>3.4153274392263287E-7</v>
      </c>
      <c r="M281" s="42">
        <f t="shared" si="5"/>
        <v>280</v>
      </c>
      <c r="N281" s="42">
        <f>IF(M281&gt;Chart_Data!$U$5,0,ROW(M282)-ROW($M$2))</f>
        <v>0</v>
      </c>
      <c r="O281" s="61" t="e">
        <f>IFERROR(LARGE(Table1[2015 Growth % Red],N281),#N/A)</f>
        <v>#N/A</v>
      </c>
      <c r="P281" s="55" t="e">
        <f>INDEX(Table1[[#All],[Name Blue]:[2015 Growth % Red]],MATCH(O281,Table1[[#All],[2015 Growth % Red]],0),2)</f>
        <v>#N/A</v>
      </c>
      <c r="Q281" s="55" t="e">
        <f>INDEX(Table1[[#All],[Name Blue]:[2015 Growth % Red]],MATCH(O281,Table1[[#All],[2015 Growth % Red]],0),3)</f>
        <v>#N/A</v>
      </c>
      <c r="R281" s="55" t="e">
        <f>INDEX(Table1[[#All],[Name Blue]:[2015 Growth % Blue]],MATCH(Table3[[#This Row],[Top 10 Growth % ]],Table1[[#All],[2015 Growth % Blue]],0),1)</f>
        <v>#N/A</v>
      </c>
    </row>
    <row r="282" spans="1:18" x14ac:dyDescent="0.15">
      <c r="A282" s="42">
        <v>281</v>
      </c>
      <c r="B282" s="23" t="e">
        <f>IF(AND(Table68[[#This Row],[2015 Revenue]]&gt;=Chart_Data!$U$4,Table68[[#This Row],[2015 Expenses]]&lt;=Chart_Data!$U$3),Table68[[#This Row],[Name]],#N/A)</f>
        <v>#N/A</v>
      </c>
      <c r="C282" s="23" t="e">
        <f>INDEX(Table68[#All],MATCH(Chart_Data!B282,Table68[[#All],[Name]],0),3)</f>
        <v>#N/A</v>
      </c>
      <c r="D282" s="23" t="e">
        <f>INDEX(Table68[#All],MATCH(Chart_Data!B282,Table68[[#All],[Name]],0),4)</f>
        <v>#N/A</v>
      </c>
      <c r="E282" s="60" t="e">
        <f>INDEX(Table68[#All],MATCH(Chart_Data!B282,Table68[[#All],[Name]],0),6)+Table1[[#This Row],[Rand]]</f>
        <v>#N/A</v>
      </c>
      <c r="F282" s="58">
        <f>_xlfn.IFNA(IF(Table1[[#This Row],[2015 Growth % Blue]]="#N/A",0,Table1[[#This Row],[2015 Growth % Blue]]),0)</f>
        <v>0</v>
      </c>
      <c r="G282" s="23" t="str">
        <f>IF(OR(Table68[[#This Row],[2015 Revenue]]&lt;Chart_Data!$U$4,Table68[[#This Row],[2015 Expenses]]&gt;Chart_Data!$U$3),Table68[[#This Row],[Name]],#N/A)</f>
        <v>Unoline</v>
      </c>
      <c r="H282" s="23">
        <f>INDEX(Table68[#All],MATCH(Chart_Data!G282,Table68[[#All],[Name]],0),3)</f>
        <v>11086523.65</v>
      </c>
      <c r="I282" s="23">
        <f>INDEX(Table68[#All],MATCH(Chart_Data!G282,Table68[[#All],[Name]],0),4)</f>
        <v>5624599.9900000002</v>
      </c>
      <c r="J282" s="46">
        <f>INDEX(Table68[#All],MATCH(Chart_Data!G282,Table68[[#All],[Name]],0),6)</f>
        <v>2.0299999999999998</v>
      </c>
      <c r="K282" s="59">
        <v>7.0038633344503161E-7</v>
      </c>
      <c r="M282" s="42">
        <f t="shared" si="5"/>
        <v>281</v>
      </c>
      <c r="N282" s="42">
        <f>IF(M282&gt;Chart_Data!$U$5,0,ROW(M283)-ROW($M$2))</f>
        <v>0</v>
      </c>
      <c r="O282" s="61" t="e">
        <f>IFERROR(LARGE(Table1[2015 Growth % Red],N282),#N/A)</f>
        <v>#N/A</v>
      </c>
      <c r="P282" s="55" t="e">
        <f>INDEX(Table1[[#All],[Name Blue]:[2015 Growth % Red]],MATCH(O282,Table1[[#All],[2015 Growth % Red]],0),2)</f>
        <v>#N/A</v>
      </c>
      <c r="Q282" s="55" t="e">
        <f>INDEX(Table1[[#All],[Name Blue]:[2015 Growth % Red]],MATCH(O282,Table1[[#All],[2015 Growth % Red]],0),3)</f>
        <v>#N/A</v>
      </c>
      <c r="R282" s="55" t="e">
        <f>INDEX(Table1[[#All],[Name Blue]:[2015 Growth % Blue]],MATCH(Table3[[#This Row],[Top 10 Growth % ]],Table1[[#All],[2015 Growth % Blue]],0),1)</f>
        <v>#N/A</v>
      </c>
    </row>
    <row r="283" spans="1:18" x14ac:dyDescent="0.15">
      <c r="A283" s="42">
        <v>282</v>
      </c>
      <c r="B283" s="23" t="str">
        <f>IF(AND(Table68[[#This Row],[2015 Revenue]]&gt;=Chart_Data!$U$4,Table68[[#This Row],[2015 Expenses]]&lt;=Chart_Data!$U$3),Table68[[#This Row],[Name]],#N/A)</f>
        <v>Indihow</v>
      </c>
      <c r="C283" s="23">
        <f>INDEX(Table68[#All],MATCH(Chart_Data!B283,Table68[[#All],[Name]],0),3)</f>
        <v>8189501.8899999997</v>
      </c>
      <c r="D283" s="23">
        <f>INDEX(Table68[#All],MATCH(Chart_Data!B283,Table68[[#All],[Name]],0),4)</f>
        <v>3451948.85</v>
      </c>
      <c r="E283" s="60">
        <f>INDEX(Table68[#All],MATCH(Chart_Data!B283,Table68[[#All],[Name]],0),6)+Table1[[#This Row],[Rand]]</f>
        <v>5.630000086143931</v>
      </c>
      <c r="F283" s="58">
        <f>_xlfn.IFNA(IF(Table1[[#This Row],[2015 Growth % Blue]]="#N/A",0,Table1[[#This Row],[2015 Growth % Blue]]),0)</f>
        <v>5.630000086143931</v>
      </c>
      <c r="G283" s="23" t="e">
        <f>IF(OR(Table68[[#This Row],[2015 Revenue]]&lt;Chart_Data!$U$4,Table68[[#This Row],[2015 Expenses]]&gt;Chart_Data!$U$3),Table68[[#This Row],[Name]],#N/A)</f>
        <v>#N/A</v>
      </c>
      <c r="H283" s="23" t="e">
        <f>INDEX(Table68[#All],MATCH(Chart_Data!G283,Table68[[#All],[Name]],0),3)</f>
        <v>#N/A</v>
      </c>
      <c r="I283" s="23" t="e">
        <f>INDEX(Table68[#All],MATCH(Chart_Data!G283,Table68[[#All],[Name]],0),4)</f>
        <v>#N/A</v>
      </c>
      <c r="J283" s="46" t="e">
        <f>INDEX(Table68[#All],MATCH(Chart_Data!G283,Table68[[#All],[Name]],0),6)</f>
        <v>#N/A</v>
      </c>
      <c r="K283" s="59">
        <v>8.6143930721545696E-8</v>
      </c>
      <c r="M283" s="42">
        <f t="shared" si="5"/>
        <v>282</v>
      </c>
      <c r="N283" s="42">
        <f>IF(M283&gt;Chart_Data!$U$5,0,ROW(M284)-ROW($M$2))</f>
        <v>0</v>
      </c>
      <c r="O283" s="61" t="e">
        <f>IFERROR(LARGE(Table1[2015 Growth % Red],N283),#N/A)</f>
        <v>#N/A</v>
      </c>
      <c r="P283" s="55" t="e">
        <f>INDEX(Table1[[#All],[Name Blue]:[2015 Growth % Red]],MATCH(O283,Table1[[#All],[2015 Growth % Red]],0),2)</f>
        <v>#N/A</v>
      </c>
      <c r="Q283" s="55" t="e">
        <f>INDEX(Table1[[#All],[Name Blue]:[2015 Growth % Red]],MATCH(O283,Table1[[#All],[2015 Growth % Red]],0),3)</f>
        <v>#N/A</v>
      </c>
      <c r="R283" s="55" t="e">
        <f>INDEX(Table1[[#All],[Name Blue]:[2015 Growth % Blue]],MATCH(Table3[[#This Row],[Top 10 Growth % ]],Table1[[#All],[2015 Growth % Blue]],0),1)</f>
        <v>#N/A</v>
      </c>
    </row>
    <row r="284" spans="1:18" x14ac:dyDescent="0.15">
      <c r="A284" s="42">
        <v>283</v>
      </c>
      <c r="B284" s="23" t="str">
        <f>IF(AND(Table68[[#This Row],[2015 Revenue]]&gt;=Chart_Data!$U$4,Table68[[#This Row],[2015 Expenses]]&lt;=Chart_Data!$U$3),Table68[[#This Row],[Name]],#N/A)</f>
        <v>Truesaokix</v>
      </c>
      <c r="C284" s="23">
        <f>INDEX(Table68[#All],MATCH(Chart_Data!B284,Table68[[#All],[Name]],0),3)</f>
        <v>12507073.699999999</v>
      </c>
      <c r="D284" s="23">
        <f>INDEX(Table68[#All],MATCH(Chart_Data!B284,Table68[[#All],[Name]],0),4)</f>
        <v>3705847</v>
      </c>
      <c r="E284" s="60">
        <f>INDEX(Table68[#All],MATCH(Chart_Data!B284,Table68[[#All],[Name]],0),6)+Table1[[#This Row],[Rand]]</f>
        <v>5.5000009550036619</v>
      </c>
      <c r="F284" s="58">
        <f>_xlfn.IFNA(IF(Table1[[#This Row],[2015 Growth % Blue]]="#N/A",0,Table1[[#This Row],[2015 Growth % Blue]]),0)</f>
        <v>5.5000009550036619</v>
      </c>
      <c r="G284" s="23" t="e">
        <f>IF(OR(Table68[[#This Row],[2015 Revenue]]&lt;Chart_Data!$U$4,Table68[[#This Row],[2015 Expenses]]&gt;Chart_Data!$U$3),Table68[[#This Row],[Name]],#N/A)</f>
        <v>#N/A</v>
      </c>
      <c r="H284" s="23" t="e">
        <f>INDEX(Table68[#All],MATCH(Chart_Data!G284,Table68[[#All],[Name]],0),3)</f>
        <v>#N/A</v>
      </c>
      <c r="I284" s="23" t="e">
        <f>INDEX(Table68[#All],MATCH(Chart_Data!G284,Table68[[#All],[Name]],0),4)</f>
        <v>#N/A</v>
      </c>
      <c r="J284" s="46" t="e">
        <f>INDEX(Table68[#All],MATCH(Chart_Data!G284,Table68[[#All],[Name]],0),6)</f>
        <v>#N/A</v>
      </c>
      <c r="K284" s="59">
        <v>9.5500366189096622E-7</v>
      </c>
      <c r="M284" s="42">
        <f t="shared" si="5"/>
        <v>283</v>
      </c>
      <c r="N284" s="42">
        <f>IF(M284&gt;Chart_Data!$U$5,0,ROW(M285)-ROW($M$2))</f>
        <v>0</v>
      </c>
      <c r="O284" s="61" t="e">
        <f>IFERROR(LARGE(Table1[2015 Growth % Red],N284),#N/A)</f>
        <v>#N/A</v>
      </c>
      <c r="P284" s="55" t="e">
        <f>INDEX(Table1[[#All],[Name Blue]:[2015 Growth % Red]],MATCH(O284,Table1[[#All],[2015 Growth % Red]],0),2)</f>
        <v>#N/A</v>
      </c>
      <c r="Q284" s="55" t="e">
        <f>INDEX(Table1[[#All],[Name Blue]:[2015 Growth % Red]],MATCH(O284,Table1[[#All],[2015 Growth % Red]],0),3)</f>
        <v>#N/A</v>
      </c>
      <c r="R284" s="55" t="e">
        <f>INDEX(Table1[[#All],[Name Blue]:[2015 Growth % Blue]],MATCH(Table3[[#This Row],[Top 10 Growth % ]],Table1[[#All],[2015 Growth % Blue]],0),1)</f>
        <v>#N/A</v>
      </c>
    </row>
    <row r="285" spans="1:18" x14ac:dyDescent="0.15">
      <c r="A285" s="42">
        <v>284</v>
      </c>
      <c r="B285" s="23" t="str">
        <f>IF(AND(Table68[[#This Row],[2015 Revenue]]&gt;=Chart_Data!$U$4,Table68[[#This Row],[2015 Expenses]]&lt;=Chart_Data!$U$3),Table68[[#This Row],[Name]],#N/A)</f>
        <v>Lamlax</v>
      </c>
      <c r="C285" s="23">
        <f>INDEX(Table68[#All],MATCH(Chart_Data!B285,Table68[[#All],[Name]],0),3)</f>
        <v>10016294.529999999</v>
      </c>
      <c r="D285" s="23">
        <f>INDEX(Table68[#All],MATCH(Chart_Data!B285,Table68[[#All],[Name]],0),4)</f>
        <v>3263194.01</v>
      </c>
      <c r="E285" s="60">
        <f>INDEX(Table68[#All],MATCH(Chart_Data!B285,Table68[[#All],[Name]],0),6)+Table1[[#This Row],[Rand]]</f>
        <v>4.1800005483061673</v>
      </c>
      <c r="F285" s="58">
        <f>_xlfn.IFNA(IF(Table1[[#This Row],[2015 Growth % Blue]]="#N/A",0,Table1[[#This Row],[2015 Growth % Blue]]),0)</f>
        <v>4.1800005483061673</v>
      </c>
      <c r="G285" s="23" t="e">
        <f>IF(OR(Table68[[#This Row],[2015 Revenue]]&lt;Chart_Data!$U$4,Table68[[#This Row],[2015 Expenses]]&gt;Chart_Data!$U$3),Table68[[#This Row],[Name]],#N/A)</f>
        <v>#N/A</v>
      </c>
      <c r="H285" s="23" t="e">
        <f>INDEX(Table68[#All],MATCH(Chart_Data!G285,Table68[[#All],[Name]],0),3)</f>
        <v>#N/A</v>
      </c>
      <c r="I285" s="23" t="e">
        <f>INDEX(Table68[#All],MATCH(Chart_Data!G285,Table68[[#All],[Name]],0),4)</f>
        <v>#N/A</v>
      </c>
      <c r="J285" s="46" t="e">
        <f>INDEX(Table68[#All],MATCH(Chart_Data!G285,Table68[[#All],[Name]],0),6)</f>
        <v>#N/A</v>
      </c>
      <c r="K285" s="59">
        <v>5.4830616800044007E-7</v>
      </c>
      <c r="M285" s="42">
        <f t="shared" si="5"/>
        <v>284</v>
      </c>
      <c r="N285" s="42">
        <f>IF(M285&gt;Chart_Data!$U$5,0,ROW(M286)-ROW($M$2))</f>
        <v>0</v>
      </c>
      <c r="O285" s="61" t="e">
        <f>IFERROR(LARGE(Table1[2015 Growth % Red],N285),#N/A)</f>
        <v>#N/A</v>
      </c>
      <c r="P285" s="55" t="e">
        <f>INDEX(Table1[[#All],[Name Blue]:[2015 Growth % Red]],MATCH(O285,Table1[[#All],[2015 Growth % Red]],0),2)</f>
        <v>#N/A</v>
      </c>
      <c r="Q285" s="55" t="e">
        <f>INDEX(Table1[[#All],[Name Blue]:[2015 Growth % Red]],MATCH(O285,Table1[[#All],[2015 Growth % Red]],0),3)</f>
        <v>#N/A</v>
      </c>
      <c r="R285" s="55" t="e">
        <f>INDEX(Table1[[#All],[Name Blue]:[2015 Growth % Blue]],MATCH(Table3[[#This Row],[Top 10 Growth % ]],Table1[[#All],[2015 Growth % Blue]],0),1)</f>
        <v>#N/A</v>
      </c>
    </row>
    <row r="286" spans="1:18" x14ac:dyDescent="0.15">
      <c r="A286" s="42">
        <v>285</v>
      </c>
      <c r="B286" s="23" t="e">
        <f>IF(AND(Table68[[#This Row],[2015 Revenue]]&gt;=Chart_Data!$U$4,Table68[[#This Row],[2015 Expenses]]&lt;=Chart_Data!$U$3),Table68[[#This Row],[Name]],#N/A)</f>
        <v>#N/A</v>
      </c>
      <c r="C286" s="23" t="e">
        <f>INDEX(Table68[#All],MATCH(Chart_Data!B286,Table68[[#All],[Name]],0),3)</f>
        <v>#N/A</v>
      </c>
      <c r="D286" s="23" t="e">
        <f>INDEX(Table68[#All],MATCH(Chart_Data!B286,Table68[[#All],[Name]],0),4)</f>
        <v>#N/A</v>
      </c>
      <c r="E286" s="60" t="e">
        <f>INDEX(Table68[#All],MATCH(Chart_Data!B286,Table68[[#All],[Name]],0),6)+Table1[[#This Row],[Rand]]</f>
        <v>#N/A</v>
      </c>
      <c r="F286" s="58">
        <f>_xlfn.IFNA(IF(Table1[[#This Row],[2015 Growth % Blue]]="#N/A",0,Table1[[#This Row],[2015 Growth % Blue]]),0)</f>
        <v>0</v>
      </c>
      <c r="G286" s="23" t="str">
        <f>IF(OR(Table68[[#This Row],[2015 Revenue]]&lt;Chart_Data!$U$4,Table68[[#This Row],[2015 Expenses]]&gt;Chart_Data!$U$3),Table68[[#This Row],[Name]],#N/A)</f>
        <v>Saotaxon</v>
      </c>
      <c r="H286" s="23">
        <f>INDEX(Table68[#All],MATCH(Chart_Data!G286,Table68[[#All],[Name]],0),3)</f>
        <v>8440576.0800000001</v>
      </c>
      <c r="I286" s="23">
        <f>INDEX(Table68[#All],MATCH(Chart_Data!G286,Table68[[#All],[Name]],0),4)</f>
        <v>5383015.1699999999</v>
      </c>
      <c r="J286" s="46">
        <f>INDEX(Table68[#All],MATCH(Chart_Data!G286,Table68[[#All],[Name]],0),6)</f>
        <v>4.1399999999999997</v>
      </c>
      <c r="K286" s="59">
        <v>3.289468732888884E-7</v>
      </c>
      <c r="M286" s="42">
        <f t="shared" si="5"/>
        <v>285</v>
      </c>
      <c r="N286" s="42">
        <f>IF(M286&gt;Chart_Data!$U$5,0,ROW(M287)-ROW($M$2))</f>
        <v>0</v>
      </c>
      <c r="O286" s="61" t="e">
        <f>IFERROR(LARGE(Table1[2015 Growth % Red],N286),#N/A)</f>
        <v>#N/A</v>
      </c>
      <c r="P286" s="55" t="e">
        <f>INDEX(Table1[[#All],[Name Blue]:[2015 Growth % Red]],MATCH(O286,Table1[[#All],[2015 Growth % Red]],0),2)</f>
        <v>#N/A</v>
      </c>
      <c r="Q286" s="55" t="e">
        <f>INDEX(Table1[[#All],[Name Blue]:[2015 Growth % Red]],MATCH(O286,Table1[[#All],[2015 Growth % Red]],0),3)</f>
        <v>#N/A</v>
      </c>
      <c r="R286" s="55" t="e">
        <f>INDEX(Table1[[#All],[Name Blue]:[2015 Growth % Blue]],MATCH(Table3[[#This Row],[Top 10 Growth % ]],Table1[[#All],[2015 Growth % Blue]],0),1)</f>
        <v>#N/A</v>
      </c>
    </row>
    <row r="287" spans="1:18" x14ac:dyDescent="0.15">
      <c r="A287" s="42">
        <v>286</v>
      </c>
      <c r="B287" s="23" t="e">
        <f>IF(AND(Table68[[#This Row],[2015 Revenue]]&gt;=Chart_Data!$U$4,Table68[[#This Row],[2015 Expenses]]&lt;=Chart_Data!$U$3),Table68[[#This Row],[Name]],#N/A)</f>
        <v>#N/A</v>
      </c>
      <c r="C287" s="23" t="e">
        <f>INDEX(Table68[#All],MATCH(Chart_Data!B287,Table68[[#All],[Name]],0),3)</f>
        <v>#N/A</v>
      </c>
      <c r="D287" s="23" t="e">
        <f>INDEX(Table68[#All],MATCH(Chart_Data!B287,Table68[[#All],[Name]],0),4)</f>
        <v>#N/A</v>
      </c>
      <c r="E287" s="60" t="e">
        <f>INDEX(Table68[#All],MATCH(Chart_Data!B287,Table68[[#All],[Name]],0),6)+Table1[[#This Row],[Rand]]</f>
        <v>#N/A</v>
      </c>
      <c r="F287" s="58">
        <f>_xlfn.IFNA(IF(Table1[[#This Row],[2015 Growth % Blue]]="#N/A",0,Table1[[#This Row],[2015 Growth % Blue]]),0)</f>
        <v>0</v>
      </c>
      <c r="G287" s="23" t="str">
        <f>IF(OR(Table68[[#This Row],[2015 Revenue]]&lt;Chart_Data!$U$4,Table68[[#This Row],[2015 Expenses]]&gt;Chart_Data!$U$3),Table68[[#This Row],[Name]],#N/A)</f>
        <v>Dentoing</v>
      </c>
      <c r="H287" s="23">
        <f>INDEX(Table68[#All],MATCH(Chart_Data!G287,Table68[[#All],[Name]],0),3)</f>
        <v>11595134.859999999</v>
      </c>
      <c r="I287" s="23">
        <f>INDEX(Table68[#All],MATCH(Chart_Data!G287,Table68[[#All],[Name]],0),4)</f>
        <v>5645413.1200000001</v>
      </c>
      <c r="J287" s="46">
        <f>INDEX(Table68[#All],MATCH(Chart_Data!G287,Table68[[#All],[Name]],0),6)</f>
        <v>2.72</v>
      </c>
      <c r="K287" s="59">
        <v>6.112276298875508E-7</v>
      </c>
      <c r="M287" s="42">
        <f t="shared" si="5"/>
        <v>286</v>
      </c>
      <c r="N287" s="42">
        <f>IF(M287&gt;Chart_Data!$U$5,0,ROW(M288)-ROW($M$2))</f>
        <v>0</v>
      </c>
      <c r="O287" s="61" t="e">
        <f>IFERROR(LARGE(Table1[2015 Growth % Red],N287),#N/A)</f>
        <v>#N/A</v>
      </c>
      <c r="P287" s="55" t="e">
        <f>INDEX(Table1[[#All],[Name Blue]:[2015 Growth % Red]],MATCH(O287,Table1[[#All],[2015 Growth % Red]],0),2)</f>
        <v>#N/A</v>
      </c>
      <c r="Q287" s="55" t="e">
        <f>INDEX(Table1[[#All],[Name Blue]:[2015 Growth % Red]],MATCH(O287,Table1[[#All],[2015 Growth % Red]],0),3)</f>
        <v>#N/A</v>
      </c>
      <c r="R287" s="55" t="e">
        <f>INDEX(Table1[[#All],[Name Blue]:[2015 Growth % Blue]],MATCH(Table3[[#This Row],[Top 10 Growth % ]],Table1[[#All],[2015 Growth % Blue]],0),1)</f>
        <v>#N/A</v>
      </c>
    </row>
    <row r="288" spans="1:18" x14ac:dyDescent="0.15">
      <c r="A288" s="42">
        <v>287</v>
      </c>
      <c r="B288" s="23" t="e">
        <f>IF(AND(Table68[[#This Row],[2015 Revenue]]&gt;=Chart_Data!$U$4,Table68[[#This Row],[2015 Expenses]]&lt;=Chart_Data!$U$3),Table68[[#This Row],[Name]],#N/A)</f>
        <v>#N/A</v>
      </c>
      <c r="C288" s="23" t="e">
        <f>INDEX(Table68[#All],MATCH(Chart_Data!B288,Table68[[#All],[Name]],0),3)</f>
        <v>#N/A</v>
      </c>
      <c r="D288" s="23" t="e">
        <f>INDEX(Table68[#All],MATCH(Chart_Data!B288,Table68[[#All],[Name]],0),4)</f>
        <v>#N/A</v>
      </c>
      <c r="E288" s="60" t="e">
        <f>INDEX(Table68[#All],MATCH(Chart_Data!B288,Table68[[#All],[Name]],0),6)+Table1[[#This Row],[Rand]]</f>
        <v>#N/A</v>
      </c>
      <c r="F288" s="58">
        <f>_xlfn.IFNA(IF(Table1[[#This Row],[2015 Growth % Blue]]="#N/A",0,Table1[[#This Row],[2015 Growth % Blue]]),0)</f>
        <v>0</v>
      </c>
      <c r="G288" s="23" t="str">
        <f>IF(OR(Table68[[#This Row],[2015 Revenue]]&lt;Chart_Data!$U$4,Table68[[#This Row],[2015 Expenses]]&gt;Chart_Data!$U$3),Table68[[#This Row],[Name]],#N/A)</f>
        <v>Sanzatrax</v>
      </c>
      <c r="H288" s="23">
        <f>INDEX(Table68[#All],MATCH(Chart_Data!G288,Table68[[#All],[Name]],0),3)</f>
        <v>6219994.5899999999</v>
      </c>
      <c r="I288" s="23">
        <f>INDEX(Table68[#All],MATCH(Chart_Data!G288,Table68[[#All],[Name]],0),4)</f>
        <v>4489462.66</v>
      </c>
      <c r="J288" s="46">
        <f>INDEX(Table68[#All],MATCH(Chart_Data!G288,Table68[[#All],[Name]],0),6)</f>
        <v>5.0199999999999996</v>
      </c>
      <c r="K288" s="59">
        <v>9.5959693107599659E-8</v>
      </c>
      <c r="M288" s="42">
        <f t="shared" si="5"/>
        <v>287</v>
      </c>
      <c r="N288" s="42">
        <f>IF(M288&gt;Chart_Data!$U$5,0,ROW(M289)-ROW($M$2))</f>
        <v>0</v>
      </c>
      <c r="O288" s="61" t="e">
        <f>IFERROR(LARGE(Table1[2015 Growth % Red],N288),#N/A)</f>
        <v>#N/A</v>
      </c>
      <c r="P288" s="55" t="e">
        <f>INDEX(Table1[[#All],[Name Blue]:[2015 Growth % Red]],MATCH(O288,Table1[[#All],[2015 Growth % Red]],0),2)</f>
        <v>#N/A</v>
      </c>
      <c r="Q288" s="55" t="e">
        <f>INDEX(Table1[[#All],[Name Blue]:[2015 Growth % Red]],MATCH(O288,Table1[[#All],[2015 Growth % Red]],0),3)</f>
        <v>#N/A</v>
      </c>
      <c r="R288" s="55" t="e">
        <f>INDEX(Table1[[#All],[Name Blue]:[2015 Growth % Blue]],MATCH(Table3[[#This Row],[Top 10 Growth % ]],Table1[[#All],[2015 Growth % Blue]],0),1)</f>
        <v>#N/A</v>
      </c>
    </row>
    <row r="289" spans="1:18" x14ac:dyDescent="0.15">
      <c r="A289" s="42">
        <v>288</v>
      </c>
      <c r="B289" s="23" t="e">
        <f>IF(AND(Table68[[#This Row],[2015 Revenue]]&gt;=Chart_Data!$U$4,Table68[[#This Row],[2015 Expenses]]&lt;=Chart_Data!$U$3),Table68[[#This Row],[Name]],#N/A)</f>
        <v>#N/A</v>
      </c>
      <c r="C289" s="23" t="e">
        <f>INDEX(Table68[#All],MATCH(Chart_Data!B289,Table68[[#All],[Name]],0),3)</f>
        <v>#N/A</v>
      </c>
      <c r="D289" s="23" t="e">
        <f>INDEX(Table68[#All],MATCH(Chart_Data!B289,Table68[[#All],[Name]],0),4)</f>
        <v>#N/A</v>
      </c>
      <c r="E289" s="60" t="e">
        <f>INDEX(Table68[#All],MATCH(Chart_Data!B289,Table68[[#All],[Name]],0),6)+Table1[[#This Row],[Rand]]</f>
        <v>#N/A</v>
      </c>
      <c r="F289" s="58">
        <f>_xlfn.IFNA(IF(Table1[[#This Row],[2015 Growth % Blue]]="#N/A",0,Table1[[#This Row],[2015 Growth % Blue]]),0)</f>
        <v>0</v>
      </c>
      <c r="G289" s="23" t="str">
        <f>IF(OR(Table68[[#This Row],[2015 Revenue]]&lt;Chart_Data!$U$4,Table68[[#This Row],[2015 Expenses]]&gt;Chart_Data!$U$3),Table68[[#This Row],[Name]],#N/A)</f>
        <v>Geoelectronics</v>
      </c>
      <c r="H289" s="23">
        <f>INDEX(Table68[#All],MATCH(Chart_Data!G289,Table68[[#All],[Name]],0),3)</f>
        <v>10684182.939999999</v>
      </c>
      <c r="I289" s="23">
        <f>INDEX(Table68[#All],MATCH(Chart_Data!G289,Table68[[#All],[Name]],0),4)</f>
        <v>7693562.9500000002</v>
      </c>
      <c r="J289" s="46">
        <f>INDEX(Table68[#All],MATCH(Chart_Data!G289,Table68[[#All],[Name]],0),6)</f>
        <v>4.3499999999999996</v>
      </c>
      <c r="K289" s="59">
        <v>9.2990618814091874E-7</v>
      </c>
      <c r="M289" s="42">
        <f t="shared" si="5"/>
        <v>288</v>
      </c>
      <c r="N289" s="42">
        <f>IF(M289&gt;Chart_Data!$U$5,0,ROW(M290)-ROW($M$2))</f>
        <v>0</v>
      </c>
      <c r="O289" s="61" t="e">
        <f>IFERROR(LARGE(Table1[2015 Growth % Red],N289),#N/A)</f>
        <v>#N/A</v>
      </c>
      <c r="P289" s="55" t="e">
        <f>INDEX(Table1[[#All],[Name Blue]:[2015 Growth % Red]],MATCH(O289,Table1[[#All],[2015 Growth % Red]],0),2)</f>
        <v>#N/A</v>
      </c>
      <c r="Q289" s="55" t="e">
        <f>INDEX(Table1[[#All],[Name Blue]:[2015 Growth % Red]],MATCH(O289,Table1[[#All],[2015 Growth % Red]],0),3)</f>
        <v>#N/A</v>
      </c>
      <c r="R289" s="55" t="e">
        <f>INDEX(Table1[[#All],[Name Blue]:[2015 Growth % Blue]],MATCH(Table3[[#This Row],[Top 10 Growth % ]],Table1[[#All],[2015 Growth % Blue]],0),1)</f>
        <v>#N/A</v>
      </c>
    </row>
    <row r="290" spans="1:18" x14ac:dyDescent="0.15">
      <c r="A290" s="42">
        <v>289</v>
      </c>
      <c r="B290" s="23" t="e">
        <f>IF(AND(Table68[[#This Row],[2015 Revenue]]&gt;=Chart_Data!$U$4,Table68[[#This Row],[2015 Expenses]]&lt;=Chart_Data!$U$3),Table68[[#This Row],[Name]],#N/A)</f>
        <v>#N/A</v>
      </c>
      <c r="C290" s="23" t="e">
        <f>INDEX(Table68[#All],MATCH(Chart_Data!B290,Table68[[#All],[Name]],0),3)</f>
        <v>#N/A</v>
      </c>
      <c r="D290" s="23" t="e">
        <f>INDEX(Table68[#All],MATCH(Chart_Data!B290,Table68[[#All],[Name]],0),4)</f>
        <v>#N/A</v>
      </c>
      <c r="E290" s="60" t="e">
        <f>INDEX(Table68[#All],MATCH(Chart_Data!B290,Table68[[#All],[Name]],0),6)+Table1[[#This Row],[Rand]]</f>
        <v>#N/A</v>
      </c>
      <c r="F290" s="58">
        <f>_xlfn.IFNA(IF(Table1[[#This Row],[2015 Growth % Blue]]="#N/A",0,Table1[[#This Row],[2015 Growth % Blue]]),0)</f>
        <v>0</v>
      </c>
      <c r="G290" s="23" t="str">
        <f>IF(OR(Table68[[#This Row],[2015 Revenue]]&lt;Chart_Data!$U$4,Table68[[#This Row],[2015 Expenses]]&gt;Chart_Data!$U$3),Table68[[#This Row],[Name]],#N/A)</f>
        <v>Konktouch</v>
      </c>
      <c r="H290" s="23">
        <f>INDEX(Table68[#All],MATCH(Chart_Data!G290,Table68[[#All],[Name]],0),3)</f>
        <v>5720259.4900000002</v>
      </c>
      <c r="I290" s="23">
        <f>INDEX(Table68[#All],MATCH(Chart_Data!G290,Table68[[#All],[Name]],0),4)</f>
        <v>4434900.58</v>
      </c>
      <c r="J290" s="46">
        <f>INDEX(Table68[#All],MATCH(Chart_Data!G290,Table68[[#All],[Name]],0),6)</f>
        <v>4.16</v>
      </c>
      <c r="K290" s="59">
        <v>6.1790969449001982E-8</v>
      </c>
      <c r="M290" s="42">
        <f t="shared" si="5"/>
        <v>289</v>
      </c>
      <c r="N290" s="42">
        <f>IF(M290&gt;Chart_Data!$U$5,0,ROW(M291)-ROW($M$2))</f>
        <v>0</v>
      </c>
      <c r="O290" s="61" t="e">
        <f>IFERROR(LARGE(Table1[2015 Growth % Red],N290),#N/A)</f>
        <v>#N/A</v>
      </c>
      <c r="P290" s="55" t="e">
        <f>INDEX(Table1[[#All],[Name Blue]:[2015 Growth % Red]],MATCH(O290,Table1[[#All],[2015 Growth % Red]],0),2)</f>
        <v>#N/A</v>
      </c>
      <c r="Q290" s="55" t="e">
        <f>INDEX(Table1[[#All],[Name Blue]:[2015 Growth % Red]],MATCH(O290,Table1[[#All],[2015 Growth % Red]],0),3)</f>
        <v>#N/A</v>
      </c>
      <c r="R290" s="55" t="e">
        <f>INDEX(Table1[[#All],[Name Blue]:[2015 Growth % Blue]],MATCH(Table3[[#This Row],[Top 10 Growth % ]],Table1[[#All],[2015 Growth % Blue]],0),1)</f>
        <v>#N/A</v>
      </c>
    </row>
    <row r="291" spans="1:18" x14ac:dyDescent="0.15">
      <c r="A291" s="42">
        <v>290</v>
      </c>
      <c r="B291" s="23" t="str">
        <f>IF(AND(Table68[[#This Row],[2015 Revenue]]&gt;=Chart_Data!$U$4,Table68[[#This Row],[2015 Expenses]]&lt;=Chart_Data!$U$3),Table68[[#This Row],[Name]],#N/A)</f>
        <v>Trans-Dexon</v>
      </c>
      <c r="C291" s="23">
        <f>INDEX(Table68[#All],MATCH(Chart_Data!B291,Table68[[#All],[Name]],0),3)</f>
        <v>9447285.3699999992</v>
      </c>
      <c r="D291" s="23">
        <f>INDEX(Table68[#All],MATCH(Chart_Data!B291,Table68[[#All],[Name]],0),4)</f>
        <v>3498324.6</v>
      </c>
      <c r="E291" s="60">
        <f>INDEX(Table68[#All],MATCH(Chart_Data!B291,Table68[[#All],[Name]],0),6)+Table1[[#This Row],[Rand]]</f>
        <v>5.1900009767930166</v>
      </c>
      <c r="F291" s="58">
        <f>_xlfn.IFNA(IF(Table1[[#This Row],[2015 Growth % Blue]]="#N/A",0,Table1[[#This Row],[2015 Growth % Blue]]),0)</f>
        <v>5.1900009767930166</v>
      </c>
      <c r="G291" s="23" t="e">
        <f>IF(OR(Table68[[#This Row],[2015 Revenue]]&lt;Chart_Data!$U$4,Table68[[#This Row],[2015 Expenses]]&gt;Chart_Data!$U$3),Table68[[#This Row],[Name]],#N/A)</f>
        <v>#N/A</v>
      </c>
      <c r="H291" s="23" t="e">
        <f>INDEX(Table68[#All],MATCH(Chart_Data!G291,Table68[[#All],[Name]],0),3)</f>
        <v>#N/A</v>
      </c>
      <c r="I291" s="23" t="e">
        <f>INDEX(Table68[#All],MATCH(Chart_Data!G291,Table68[[#All],[Name]],0),4)</f>
        <v>#N/A</v>
      </c>
      <c r="J291" s="46" t="e">
        <f>INDEX(Table68[#All],MATCH(Chart_Data!G291,Table68[[#All],[Name]],0),6)</f>
        <v>#N/A</v>
      </c>
      <c r="K291" s="59">
        <v>9.7679301610328337E-7</v>
      </c>
      <c r="M291" s="42">
        <f t="shared" si="5"/>
        <v>290</v>
      </c>
      <c r="N291" s="42">
        <f>IF(M291&gt;Chart_Data!$U$5,0,ROW(M292)-ROW($M$2))</f>
        <v>0</v>
      </c>
      <c r="O291" s="61" t="e">
        <f>IFERROR(LARGE(Table1[2015 Growth % Red],N291),#N/A)</f>
        <v>#N/A</v>
      </c>
      <c r="P291" s="55" t="e">
        <f>INDEX(Table1[[#All],[Name Blue]:[2015 Growth % Red]],MATCH(O291,Table1[[#All],[2015 Growth % Red]],0),2)</f>
        <v>#N/A</v>
      </c>
      <c r="Q291" s="55" t="e">
        <f>INDEX(Table1[[#All],[Name Blue]:[2015 Growth % Red]],MATCH(O291,Table1[[#All],[2015 Growth % Red]],0),3)</f>
        <v>#N/A</v>
      </c>
      <c r="R291" s="55" t="e">
        <f>INDEX(Table1[[#All],[Name Blue]:[2015 Growth % Blue]],MATCH(Table3[[#This Row],[Top 10 Growth % ]],Table1[[#All],[2015 Growth % Blue]],0),1)</f>
        <v>#N/A</v>
      </c>
    </row>
    <row r="292" spans="1:18" x14ac:dyDescent="0.15">
      <c r="A292" s="42">
        <v>291</v>
      </c>
      <c r="B292" s="23" t="e">
        <f>IF(AND(Table68[[#This Row],[2015 Revenue]]&gt;=Chart_Data!$U$4,Table68[[#This Row],[2015 Expenses]]&lt;=Chart_Data!$U$3),Table68[[#This Row],[Name]],#N/A)</f>
        <v>#N/A</v>
      </c>
      <c r="C292" s="23" t="e">
        <f>INDEX(Table68[#All],MATCH(Chart_Data!B292,Table68[[#All],[Name]],0),3)</f>
        <v>#N/A</v>
      </c>
      <c r="D292" s="23" t="e">
        <f>INDEX(Table68[#All],MATCH(Chart_Data!B292,Table68[[#All],[Name]],0),4)</f>
        <v>#N/A</v>
      </c>
      <c r="E292" s="60" t="e">
        <f>INDEX(Table68[#All],MATCH(Chart_Data!B292,Table68[[#All],[Name]],0),6)+Table1[[#This Row],[Rand]]</f>
        <v>#N/A</v>
      </c>
      <c r="F292" s="58">
        <f>_xlfn.IFNA(IF(Table1[[#This Row],[2015 Growth % Blue]]="#N/A",0,Table1[[#This Row],[2015 Growth % Blue]]),0)</f>
        <v>0</v>
      </c>
      <c r="G292" s="23" t="str">
        <f>IF(OR(Table68[[#This Row],[2015 Revenue]]&lt;Chart_Data!$U$4,Table68[[#This Row],[2015 Expenses]]&gt;Chart_Data!$U$3),Table68[[#This Row],[Name]],#N/A)</f>
        <v>Indigolane</v>
      </c>
      <c r="H292" s="23">
        <f>INDEX(Table68[#All],MATCH(Chart_Data!G292,Table68[[#All],[Name]],0),3)</f>
        <v>7165091.6900000004</v>
      </c>
      <c r="I292" s="23">
        <f>INDEX(Table68[#All],MATCH(Chart_Data!G292,Table68[[#All],[Name]],0),4)</f>
        <v>6999550.8399999999</v>
      </c>
      <c r="J292" s="46">
        <f>INDEX(Table68[#All],MATCH(Chart_Data!G292,Table68[[#All],[Name]],0),6)</f>
        <v>4.57</v>
      </c>
      <c r="K292" s="59">
        <v>8.1612779444684145E-9</v>
      </c>
      <c r="M292" s="42">
        <f t="shared" si="5"/>
        <v>291</v>
      </c>
      <c r="N292" s="42">
        <f>IF(M292&gt;Chart_Data!$U$5,0,ROW(M293)-ROW($M$2))</f>
        <v>0</v>
      </c>
      <c r="O292" s="61" t="e">
        <f>IFERROR(LARGE(Table1[2015 Growth % Red],N292),#N/A)</f>
        <v>#N/A</v>
      </c>
      <c r="P292" s="55" t="e">
        <f>INDEX(Table1[[#All],[Name Blue]:[2015 Growth % Red]],MATCH(O292,Table1[[#All],[2015 Growth % Red]],0),2)</f>
        <v>#N/A</v>
      </c>
      <c r="Q292" s="55" t="e">
        <f>INDEX(Table1[[#All],[Name Blue]:[2015 Growth % Red]],MATCH(O292,Table1[[#All],[2015 Growth % Red]],0),3)</f>
        <v>#N/A</v>
      </c>
      <c r="R292" s="55" t="e">
        <f>INDEX(Table1[[#All],[Name Blue]:[2015 Growth % Blue]],MATCH(Table3[[#This Row],[Top 10 Growth % ]],Table1[[#All],[2015 Growth % Blue]],0),1)</f>
        <v>#N/A</v>
      </c>
    </row>
    <row r="293" spans="1:18" x14ac:dyDescent="0.15">
      <c r="A293" s="42">
        <v>292</v>
      </c>
      <c r="B293" s="23" t="e">
        <f>IF(AND(Table68[[#This Row],[2015 Revenue]]&gt;=Chart_Data!$U$4,Table68[[#This Row],[2015 Expenses]]&lt;=Chart_Data!$U$3),Table68[[#This Row],[Name]],#N/A)</f>
        <v>#N/A</v>
      </c>
      <c r="C293" s="23" t="e">
        <f>INDEX(Table68[#All],MATCH(Chart_Data!B293,Table68[[#All],[Name]],0),3)</f>
        <v>#N/A</v>
      </c>
      <c r="D293" s="23" t="e">
        <f>INDEX(Table68[#All],MATCH(Chart_Data!B293,Table68[[#All],[Name]],0),4)</f>
        <v>#N/A</v>
      </c>
      <c r="E293" s="60" t="e">
        <f>INDEX(Table68[#All],MATCH(Chart_Data!B293,Table68[[#All],[Name]],0),6)+Table1[[#This Row],[Rand]]</f>
        <v>#N/A</v>
      </c>
      <c r="F293" s="58">
        <f>_xlfn.IFNA(IF(Table1[[#This Row],[2015 Growth % Blue]]="#N/A",0,Table1[[#This Row],[2015 Growth % Blue]]),0)</f>
        <v>0</v>
      </c>
      <c r="G293" s="23" t="str">
        <f>IF(OR(Table68[[#This Row],[2015 Revenue]]&lt;Chart_Data!$U$4,Table68[[#This Row],[2015 Expenses]]&gt;Chart_Data!$U$3),Table68[[#This Row],[Name]],#N/A)</f>
        <v>Fintax</v>
      </c>
      <c r="H293" s="23">
        <f>INDEX(Table68[#All],MATCH(Chart_Data!G293,Table68[[#All],[Name]],0),3)</f>
        <v>6527992.9199999999</v>
      </c>
      <c r="I293" s="23">
        <f>INDEX(Table68[#All],MATCH(Chart_Data!G293,Table68[[#All],[Name]],0),4)</f>
        <v>4132038.57</v>
      </c>
      <c r="J293" s="46">
        <f>INDEX(Table68[#All],MATCH(Chart_Data!G293,Table68[[#All],[Name]],0),6)</f>
        <v>3.41</v>
      </c>
      <c r="K293" s="59">
        <v>1.5870678254541658E-7</v>
      </c>
      <c r="M293" s="42">
        <f t="shared" si="5"/>
        <v>292</v>
      </c>
      <c r="N293" s="42">
        <f>IF(M293&gt;Chart_Data!$U$5,0,ROW(M294)-ROW($M$2))</f>
        <v>0</v>
      </c>
      <c r="O293" s="61" t="e">
        <f>IFERROR(LARGE(Table1[2015 Growth % Red],N293),#N/A)</f>
        <v>#N/A</v>
      </c>
      <c r="P293" s="55" t="e">
        <f>INDEX(Table1[[#All],[Name Blue]:[2015 Growth % Red]],MATCH(O293,Table1[[#All],[2015 Growth % Red]],0),2)</f>
        <v>#N/A</v>
      </c>
      <c r="Q293" s="55" t="e">
        <f>INDEX(Table1[[#All],[Name Blue]:[2015 Growth % Red]],MATCH(O293,Table1[[#All],[2015 Growth % Red]],0),3)</f>
        <v>#N/A</v>
      </c>
      <c r="R293" s="55" t="e">
        <f>INDEX(Table1[[#All],[Name Blue]:[2015 Growth % Blue]],MATCH(Table3[[#This Row],[Top 10 Growth % ]],Table1[[#All],[2015 Growth % Blue]],0),1)</f>
        <v>#N/A</v>
      </c>
    </row>
    <row r="294" spans="1:18" x14ac:dyDescent="0.15">
      <c r="A294" s="42">
        <v>293</v>
      </c>
      <c r="B294" s="23" t="e">
        <f>IF(AND(Table68[[#This Row],[2015 Revenue]]&gt;=Chart_Data!$U$4,Table68[[#This Row],[2015 Expenses]]&lt;=Chart_Data!$U$3),Table68[[#This Row],[Name]],#N/A)</f>
        <v>#N/A</v>
      </c>
      <c r="C294" s="23" t="e">
        <f>INDEX(Table68[#All],MATCH(Chart_Data!B294,Table68[[#All],[Name]],0),3)</f>
        <v>#N/A</v>
      </c>
      <c r="D294" s="23" t="e">
        <f>INDEX(Table68[#All],MATCH(Chart_Data!B294,Table68[[#All],[Name]],0),4)</f>
        <v>#N/A</v>
      </c>
      <c r="E294" s="60" t="e">
        <f>INDEX(Table68[#All],MATCH(Chart_Data!B294,Table68[[#All],[Name]],0),6)+Table1[[#This Row],[Rand]]</f>
        <v>#N/A</v>
      </c>
      <c r="F294" s="58">
        <f>_xlfn.IFNA(IF(Table1[[#This Row],[2015 Growth % Blue]]="#N/A",0,Table1[[#This Row],[2015 Growth % Blue]]),0)</f>
        <v>0</v>
      </c>
      <c r="G294" s="23" t="str">
        <f>IF(OR(Table68[[#This Row],[2015 Revenue]]&lt;Chart_Data!$U$4,Table68[[#This Row],[2015 Expenses]]&gt;Chart_Data!$U$3),Table68[[#This Row],[Name]],#N/A)</f>
        <v>Overlane</v>
      </c>
      <c r="H294" s="23">
        <f>INDEX(Table68[#All],MATCH(Chart_Data!G294,Table68[[#All],[Name]],0),3)</f>
        <v>7200054.8600000003</v>
      </c>
      <c r="I294" s="23">
        <f>INDEX(Table68[#All],MATCH(Chart_Data!G294,Table68[[#All],[Name]],0),4)</f>
        <v>4151686.59</v>
      </c>
      <c r="J294" s="46">
        <f>INDEX(Table68[#All],MATCH(Chart_Data!G294,Table68[[#All],[Name]],0),6)</f>
        <v>3.6</v>
      </c>
      <c r="K294" s="59">
        <v>8.4651184874480683E-7</v>
      </c>
      <c r="M294" s="42">
        <f t="shared" si="5"/>
        <v>293</v>
      </c>
      <c r="N294" s="42">
        <f>IF(M294&gt;Chart_Data!$U$5,0,ROW(M295)-ROW($M$2))</f>
        <v>0</v>
      </c>
      <c r="O294" s="61" t="e">
        <f>IFERROR(LARGE(Table1[2015 Growth % Red],N294),#N/A)</f>
        <v>#N/A</v>
      </c>
      <c r="P294" s="55" t="e">
        <f>INDEX(Table1[[#All],[Name Blue]:[2015 Growth % Red]],MATCH(O294,Table1[[#All],[2015 Growth % Red]],0),2)</f>
        <v>#N/A</v>
      </c>
      <c r="Q294" s="55" t="e">
        <f>INDEX(Table1[[#All],[Name Blue]:[2015 Growth % Red]],MATCH(O294,Table1[[#All],[2015 Growth % Red]],0),3)</f>
        <v>#N/A</v>
      </c>
      <c r="R294" s="55" t="e">
        <f>INDEX(Table1[[#All],[Name Blue]:[2015 Growth % Blue]],MATCH(Table3[[#This Row],[Top 10 Growth % ]],Table1[[#All],[2015 Growth % Blue]],0),1)</f>
        <v>#N/A</v>
      </c>
    </row>
    <row r="295" spans="1:18" x14ac:dyDescent="0.15">
      <c r="A295" s="42">
        <v>294</v>
      </c>
      <c r="B295" s="23" t="str">
        <f>IF(AND(Table68[[#This Row],[2015 Revenue]]&gt;=Chart_Data!$U$4,Table68[[#This Row],[2015 Expenses]]&lt;=Chart_Data!$U$3),Table68[[#This Row],[Name]],#N/A)</f>
        <v>Zimholding</v>
      </c>
      <c r="C295" s="23">
        <f>INDEX(Table68[#All],MATCH(Chart_Data!B295,Table68[[#All],[Name]],0),3)</f>
        <v>8905706.1099999994</v>
      </c>
      <c r="D295" s="23">
        <f>INDEX(Table68[#All],MATCH(Chart_Data!B295,Table68[[#All],[Name]],0),4)</f>
        <v>405045.39</v>
      </c>
      <c r="E295" s="60">
        <f>INDEX(Table68[#All],MATCH(Chart_Data!B295,Table68[[#All],[Name]],0),6)+Table1[[#This Row],[Rand]]</f>
        <v>3.5800005716851282</v>
      </c>
      <c r="F295" s="58">
        <f>_xlfn.IFNA(IF(Table1[[#This Row],[2015 Growth % Blue]]="#N/A",0,Table1[[#This Row],[2015 Growth % Blue]]),0)</f>
        <v>3.5800005716851282</v>
      </c>
      <c r="G295" s="23" t="e">
        <f>IF(OR(Table68[[#This Row],[2015 Revenue]]&lt;Chart_Data!$U$4,Table68[[#This Row],[2015 Expenses]]&gt;Chart_Data!$U$3),Table68[[#This Row],[Name]],#N/A)</f>
        <v>#N/A</v>
      </c>
      <c r="H295" s="23" t="e">
        <f>INDEX(Table68[#All],MATCH(Chart_Data!G295,Table68[[#All],[Name]],0),3)</f>
        <v>#N/A</v>
      </c>
      <c r="I295" s="23" t="e">
        <f>INDEX(Table68[#All],MATCH(Chart_Data!G295,Table68[[#All],[Name]],0),4)</f>
        <v>#N/A</v>
      </c>
      <c r="J295" s="46" t="e">
        <f>INDEX(Table68[#All],MATCH(Chart_Data!G295,Table68[[#All],[Name]],0),6)</f>
        <v>#N/A</v>
      </c>
      <c r="K295" s="59">
        <v>5.7168512802642638E-7</v>
      </c>
      <c r="M295" s="42">
        <f t="shared" si="5"/>
        <v>294</v>
      </c>
      <c r="N295" s="42">
        <f>IF(M295&gt;Chart_Data!$U$5,0,ROW(M296)-ROW($M$2))</f>
        <v>0</v>
      </c>
      <c r="O295" s="61" t="e">
        <f>IFERROR(LARGE(Table1[2015 Growth % Red],N295),#N/A)</f>
        <v>#N/A</v>
      </c>
      <c r="P295" s="55" t="e">
        <f>INDEX(Table1[[#All],[Name Blue]:[2015 Growth % Red]],MATCH(O295,Table1[[#All],[2015 Growth % Red]],0),2)</f>
        <v>#N/A</v>
      </c>
      <c r="Q295" s="55" t="e">
        <f>INDEX(Table1[[#All],[Name Blue]:[2015 Growth % Red]],MATCH(O295,Table1[[#All],[2015 Growth % Red]],0),3)</f>
        <v>#N/A</v>
      </c>
      <c r="R295" s="55" t="e">
        <f>INDEX(Table1[[#All],[Name Blue]:[2015 Growth % Blue]],MATCH(Table3[[#This Row],[Top 10 Growth % ]],Table1[[#All],[2015 Growth % Blue]],0),1)</f>
        <v>#N/A</v>
      </c>
    </row>
    <row r="296" spans="1:18" x14ac:dyDescent="0.15">
      <c r="A296" s="42">
        <v>295</v>
      </c>
      <c r="B296" s="23" t="e">
        <f>IF(AND(Table68[[#This Row],[2015 Revenue]]&gt;=Chart_Data!$U$4,Table68[[#This Row],[2015 Expenses]]&lt;=Chart_Data!$U$3),Table68[[#This Row],[Name]],#N/A)</f>
        <v>#N/A</v>
      </c>
      <c r="C296" s="23" t="e">
        <f>INDEX(Table68[#All],MATCH(Chart_Data!B296,Table68[[#All],[Name]],0),3)</f>
        <v>#N/A</v>
      </c>
      <c r="D296" s="23" t="e">
        <f>INDEX(Table68[#All],MATCH(Chart_Data!B296,Table68[[#All],[Name]],0),4)</f>
        <v>#N/A</v>
      </c>
      <c r="E296" s="60" t="e">
        <f>INDEX(Table68[#All],MATCH(Chart_Data!B296,Table68[[#All],[Name]],0),6)+Table1[[#This Row],[Rand]]</f>
        <v>#N/A</v>
      </c>
      <c r="F296" s="58">
        <f>_xlfn.IFNA(IF(Table1[[#This Row],[2015 Growth % Blue]]="#N/A",0,Table1[[#This Row],[2015 Growth % Blue]]),0)</f>
        <v>0</v>
      </c>
      <c r="G296" s="23" t="str">
        <f>IF(OR(Table68[[#This Row],[2015 Revenue]]&lt;Chart_Data!$U$4,Table68[[#This Row],[2015 Expenses]]&gt;Chart_Data!$U$3),Table68[[#This Row],[Name]],#N/A)</f>
        <v>Scot-Lex</v>
      </c>
      <c r="H296" s="23">
        <f>INDEX(Table68[#All],MATCH(Chart_Data!G296,Table68[[#All],[Name]],0),3)</f>
        <v>7975995.5899999999</v>
      </c>
      <c r="I296" s="23">
        <f>INDEX(Table68[#All],MATCH(Chart_Data!G296,Table68[[#All],[Name]],0),4)</f>
        <v>4097491.03</v>
      </c>
      <c r="J296" s="46">
        <f>INDEX(Table68[#All],MATCH(Chart_Data!G296,Table68[[#All],[Name]],0),6)</f>
        <v>4.45</v>
      </c>
      <c r="K296" s="59">
        <v>8.6113267299474897E-7</v>
      </c>
      <c r="M296" s="42">
        <f t="shared" si="5"/>
        <v>295</v>
      </c>
      <c r="N296" s="42">
        <f>IF(M296&gt;Chart_Data!$U$5,0,ROW(M297)-ROW($M$2))</f>
        <v>0</v>
      </c>
      <c r="O296" s="61" t="e">
        <f>IFERROR(LARGE(Table1[2015 Growth % Red],N296),#N/A)</f>
        <v>#N/A</v>
      </c>
      <c r="P296" s="55" t="e">
        <f>INDEX(Table1[[#All],[Name Blue]:[2015 Growth % Red]],MATCH(O296,Table1[[#All],[2015 Growth % Red]],0),2)</f>
        <v>#N/A</v>
      </c>
      <c r="Q296" s="55" t="e">
        <f>INDEX(Table1[[#All],[Name Blue]:[2015 Growth % Red]],MATCH(O296,Table1[[#All],[2015 Growth % Red]],0),3)</f>
        <v>#N/A</v>
      </c>
      <c r="R296" s="55" t="e">
        <f>INDEX(Table1[[#All],[Name Blue]:[2015 Growth % Blue]],MATCH(Table3[[#This Row],[Top 10 Growth % ]],Table1[[#All],[2015 Growth % Blue]],0),1)</f>
        <v>#N/A</v>
      </c>
    </row>
    <row r="297" spans="1:18" x14ac:dyDescent="0.15">
      <c r="A297" s="42">
        <v>296</v>
      </c>
      <c r="B297" s="23" t="e">
        <f>IF(AND(Table68[[#This Row],[2015 Revenue]]&gt;=Chart_Data!$U$4,Table68[[#This Row],[2015 Expenses]]&lt;=Chart_Data!$U$3),Table68[[#This Row],[Name]],#N/A)</f>
        <v>#N/A</v>
      </c>
      <c r="C297" s="23" t="e">
        <f>INDEX(Table68[#All],MATCH(Chart_Data!B297,Table68[[#All],[Name]],0),3)</f>
        <v>#N/A</v>
      </c>
      <c r="D297" s="23" t="e">
        <f>INDEX(Table68[#All],MATCH(Chart_Data!B297,Table68[[#All],[Name]],0),4)</f>
        <v>#N/A</v>
      </c>
      <c r="E297" s="60" t="e">
        <f>INDEX(Table68[#All],MATCH(Chart_Data!B297,Table68[[#All],[Name]],0),6)+Table1[[#This Row],[Rand]]</f>
        <v>#N/A</v>
      </c>
      <c r="F297" s="58">
        <f>_xlfn.IFNA(IF(Table1[[#This Row],[2015 Growth % Blue]]="#N/A",0,Table1[[#This Row],[2015 Growth % Blue]]),0)</f>
        <v>0</v>
      </c>
      <c r="G297" s="23" t="str">
        <f>IF(OR(Table68[[#This Row],[2015 Revenue]]&lt;Chart_Data!$U$4,Table68[[#This Row],[2015 Expenses]]&gt;Chart_Data!$U$3),Table68[[#This Row],[Name]],#N/A)</f>
        <v>Lexitrans</v>
      </c>
      <c r="H297" s="23">
        <f>INDEX(Table68[#All],MATCH(Chart_Data!G297,Table68[[#All],[Name]],0),3)</f>
        <v>9152250.6199999992</v>
      </c>
      <c r="I297" s="23">
        <f>INDEX(Table68[#All],MATCH(Chart_Data!G297,Table68[[#All],[Name]],0),4)</f>
        <v>6653817.6100000003</v>
      </c>
      <c r="J297" s="46">
        <f>INDEX(Table68[#All],MATCH(Chart_Data!G297,Table68[[#All],[Name]],0),6)</f>
        <v>5.54</v>
      </c>
      <c r="K297" s="59">
        <v>7.1894948989804293E-7</v>
      </c>
      <c r="M297" s="42">
        <f t="shared" si="5"/>
        <v>296</v>
      </c>
      <c r="N297" s="42">
        <f>IF(M297&gt;Chart_Data!$U$5,0,ROW(M298)-ROW($M$2))</f>
        <v>0</v>
      </c>
      <c r="O297" s="61" t="e">
        <f>IFERROR(LARGE(Table1[2015 Growth % Red],N297),#N/A)</f>
        <v>#N/A</v>
      </c>
      <c r="P297" s="55" t="e">
        <f>INDEX(Table1[[#All],[Name Blue]:[2015 Growth % Red]],MATCH(O297,Table1[[#All],[2015 Growth % Red]],0),2)</f>
        <v>#N/A</v>
      </c>
      <c r="Q297" s="55" t="e">
        <f>INDEX(Table1[[#All],[Name Blue]:[2015 Growth % Red]],MATCH(O297,Table1[[#All],[2015 Growth % Red]],0),3)</f>
        <v>#N/A</v>
      </c>
      <c r="R297" s="55" t="e">
        <f>INDEX(Table1[[#All],[Name Blue]:[2015 Growth % Blue]],MATCH(Table3[[#This Row],[Top 10 Growth % ]],Table1[[#All],[2015 Growth % Blue]],0),1)</f>
        <v>#N/A</v>
      </c>
    </row>
    <row r="298" spans="1:18" x14ac:dyDescent="0.15">
      <c r="A298" s="42">
        <v>297</v>
      </c>
      <c r="B298" s="23" t="str">
        <f>IF(AND(Table68[[#This Row],[2015 Revenue]]&gt;=Chart_Data!$U$4,Table68[[#This Row],[2015 Expenses]]&lt;=Chart_Data!$U$3),Table68[[#This Row],[Name]],#N/A)</f>
        <v>Phystouch</v>
      </c>
      <c r="C298" s="23">
        <f>INDEX(Table68[#All],MATCH(Chart_Data!B298,Table68[[#All],[Name]],0),3)</f>
        <v>9530024.9600000009</v>
      </c>
      <c r="D298" s="23">
        <f>INDEX(Table68[#All],MATCH(Chart_Data!B298,Table68[[#All],[Name]],0),4)</f>
        <v>847469.77</v>
      </c>
      <c r="E298" s="60">
        <f>INDEX(Table68[#All],MATCH(Chart_Data!B298,Table68[[#All],[Name]],0),6)+Table1[[#This Row],[Rand]]</f>
        <v>3.360000444874331</v>
      </c>
      <c r="F298" s="58">
        <f>_xlfn.IFNA(IF(Table1[[#This Row],[2015 Growth % Blue]]="#N/A",0,Table1[[#This Row],[2015 Growth % Blue]]),0)</f>
        <v>3.360000444874331</v>
      </c>
      <c r="G298" s="23" t="e">
        <f>IF(OR(Table68[[#This Row],[2015 Revenue]]&lt;Chart_Data!$U$4,Table68[[#This Row],[2015 Expenses]]&gt;Chart_Data!$U$3),Table68[[#This Row],[Name]],#N/A)</f>
        <v>#N/A</v>
      </c>
      <c r="H298" s="23" t="e">
        <f>INDEX(Table68[#All],MATCH(Chart_Data!G298,Table68[[#All],[Name]],0),3)</f>
        <v>#N/A</v>
      </c>
      <c r="I298" s="23" t="e">
        <f>INDEX(Table68[#All],MATCH(Chart_Data!G298,Table68[[#All],[Name]],0),4)</f>
        <v>#N/A</v>
      </c>
      <c r="J298" s="46" t="e">
        <f>INDEX(Table68[#All],MATCH(Chart_Data!G298,Table68[[#All],[Name]],0),6)</f>
        <v>#N/A</v>
      </c>
      <c r="K298" s="59">
        <v>4.4487433116571805E-7</v>
      </c>
      <c r="M298" s="42">
        <f t="shared" si="5"/>
        <v>297</v>
      </c>
      <c r="N298" s="42">
        <f>IF(M298&gt;Chart_Data!$U$5,0,ROW(M299)-ROW($M$2))</f>
        <v>0</v>
      </c>
      <c r="O298" s="61" t="e">
        <f>IFERROR(LARGE(Table1[2015 Growth % Red],N298),#N/A)</f>
        <v>#N/A</v>
      </c>
      <c r="P298" s="55" t="e">
        <f>INDEX(Table1[[#All],[Name Blue]:[2015 Growth % Red]],MATCH(O298,Table1[[#All],[2015 Growth % Red]],0),2)</f>
        <v>#N/A</v>
      </c>
      <c r="Q298" s="55" t="e">
        <f>INDEX(Table1[[#All],[Name Blue]:[2015 Growth % Red]],MATCH(O298,Table1[[#All],[2015 Growth % Red]],0),3)</f>
        <v>#N/A</v>
      </c>
      <c r="R298" s="55" t="e">
        <f>INDEX(Table1[[#All],[Name Blue]:[2015 Growth % Blue]],MATCH(Table3[[#This Row],[Top 10 Growth % ]],Table1[[#All],[2015 Growth % Blue]],0),1)</f>
        <v>#N/A</v>
      </c>
    </row>
    <row r="299" spans="1:18" x14ac:dyDescent="0.15">
      <c r="A299" s="42">
        <v>298</v>
      </c>
      <c r="B299" s="23" t="str">
        <f>IF(AND(Table68[[#This Row],[2015 Revenue]]&gt;=Chart_Data!$U$4,Table68[[#This Row],[2015 Expenses]]&lt;=Chart_Data!$U$3),Table68[[#This Row],[Name]],#N/A)</f>
        <v>Trestouch</v>
      </c>
      <c r="C299" s="23">
        <f>INDEX(Table68[#All],MATCH(Chart_Data!B299,Table68[[#All],[Name]],0),3)</f>
        <v>10512432.65</v>
      </c>
      <c r="D299" s="23">
        <f>INDEX(Table68[#All],MATCH(Chart_Data!B299,Table68[[#All],[Name]],0),4)</f>
        <v>2267715.09</v>
      </c>
      <c r="E299" s="60">
        <f>INDEX(Table68[#All],MATCH(Chart_Data!B299,Table68[[#All],[Name]],0),6)+Table1[[#This Row],[Rand]]</f>
        <v>3.5700007112267071</v>
      </c>
      <c r="F299" s="58">
        <f>_xlfn.IFNA(IF(Table1[[#This Row],[2015 Growth % Blue]]="#N/A",0,Table1[[#This Row],[2015 Growth % Blue]]),0)</f>
        <v>3.5700007112267071</v>
      </c>
      <c r="G299" s="23" t="e">
        <f>IF(OR(Table68[[#This Row],[2015 Revenue]]&lt;Chart_Data!$U$4,Table68[[#This Row],[2015 Expenses]]&gt;Chart_Data!$U$3),Table68[[#This Row],[Name]],#N/A)</f>
        <v>#N/A</v>
      </c>
      <c r="H299" s="23" t="e">
        <f>INDEX(Table68[#All],MATCH(Chart_Data!G299,Table68[[#All],[Name]],0),3)</f>
        <v>#N/A</v>
      </c>
      <c r="I299" s="23" t="e">
        <f>INDEX(Table68[#All],MATCH(Chart_Data!G299,Table68[[#All],[Name]],0),4)</f>
        <v>#N/A</v>
      </c>
      <c r="J299" s="46" t="e">
        <f>INDEX(Table68[#All],MATCH(Chart_Data!G299,Table68[[#All],[Name]],0),6)</f>
        <v>#N/A</v>
      </c>
      <c r="K299" s="59">
        <v>7.1122670713914524E-7</v>
      </c>
      <c r="M299" s="42">
        <f t="shared" si="5"/>
        <v>298</v>
      </c>
      <c r="N299" s="42">
        <f>IF(M299&gt;Chart_Data!$U$5,0,ROW(M300)-ROW($M$2))</f>
        <v>0</v>
      </c>
      <c r="O299" s="61" t="e">
        <f>IFERROR(LARGE(Table1[2015 Growth % Red],N299),#N/A)</f>
        <v>#N/A</v>
      </c>
      <c r="P299" s="55" t="e">
        <f>INDEX(Table1[[#All],[Name Blue]:[2015 Growth % Red]],MATCH(O299,Table1[[#All],[2015 Growth % Red]],0),2)</f>
        <v>#N/A</v>
      </c>
      <c r="Q299" s="55" t="e">
        <f>INDEX(Table1[[#All],[Name Blue]:[2015 Growth % Red]],MATCH(O299,Table1[[#All],[2015 Growth % Red]],0),3)</f>
        <v>#N/A</v>
      </c>
      <c r="R299" s="55" t="e">
        <f>INDEX(Table1[[#All],[Name Blue]:[2015 Growth % Blue]],MATCH(Table3[[#This Row],[Top 10 Growth % ]],Table1[[#All],[2015 Growth % Blue]],0),1)</f>
        <v>#N/A</v>
      </c>
    </row>
    <row r="300" spans="1:18" x14ac:dyDescent="0.15">
      <c r="A300" s="42">
        <v>299</v>
      </c>
      <c r="B300" s="23" t="e">
        <f>IF(AND(Table68[[#This Row],[2015 Revenue]]&gt;=Chart_Data!$U$4,Table68[[#This Row],[2015 Expenses]]&lt;=Chart_Data!$U$3),Table68[[#This Row],[Name]],#N/A)</f>
        <v>#N/A</v>
      </c>
      <c r="C300" s="23" t="e">
        <f>INDEX(Table68[#All],MATCH(Chart_Data!B300,Table68[[#All],[Name]],0),3)</f>
        <v>#N/A</v>
      </c>
      <c r="D300" s="23" t="e">
        <f>INDEX(Table68[#All],MATCH(Chart_Data!B300,Table68[[#All],[Name]],0),4)</f>
        <v>#N/A</v>
      </c>
      <c r="E300" s="60" t="e">
        <f>INDEX(Table68[#All],MATCH(Chart_Data!B300,Table68[[#All],[Name]],0),6)+Table1[[#This Row],[Rand]]</f>
        <v>#N/A</v>
      </c>
      <c r="F300" s="58">
        <f>_xlfn.IFNA(IF(Table1[[#This Row],[2015 Growth % Blue]]="#N/A",0,Table1[[#This Row],[2015 Growth % Blue]]),0)</f>
        <v>0</v>
      </c>
      <c r="G300" s="23" t="str">
        <f>IF(OR(Table68[[#This Row],[2015 Revenue]]&lt;Chart_Data!$U$4,Table68[[#This Row],[2015 Expenses]]&gt;Chart_Data!$U$3),Table68[[#This Row],[Name]],#N/A)</f>
        <v>Silicontrans</v>
      </c>
      <c r="H300" s="23">
        <f>INDEX(Table68[#All],MATCH(Chart_Data!G300,Table68[[#All],[Name]],0),3)</f>
        <v>8006959.1500000004</v>
      </c>
      <c r="I300" s="23">
        <f>INDEX(Table68[#All],MATCH(Chart_Data!G300,Table68[[#All],[Name]],0),4)</f>
        <v>7564828.4400000004</v>
      </c>
      <c r="J300" s="46">
        <f>INDEX(Table68[#All],MATCH(Chart_Data!G300,Table68[[#All],[Name]],0),6)</f>
        <v>2.89</v>
      </c>
      <c r="K300" s="59">
        <v>8.9027324638925676E-7</v>
      </c>
      <c r="M300" s="42">
        <f t="shared" si="5"/>
        <v>299</v>
      </c>
      <c r="N300" s="42">
        <f>IF(M300&gt;Chart_Data!$U$5,0,ROW(M301)-ROW($M$2))</f>
        <v>0</v>
      </c>
      <c r="O300" s="61" t="e">
        <f>IFERROR(LARGE(Table1[2015 Growth % Red],N300),#N/A)</f>
        <v>#N/A</v>
      </c>
      <c r="P300" s="55" t="e">
        <f>INDEX(Table1[[#All],[Name Blue]:[2015 Growth % Red]],MATCH(O300,Table1[[#All],[2015 Growth % Red]],0),2)</f>
        <v>#N/A</v>
      </c>
      <c r="Q300" s="55" t="e">
        <f>INDEX(Table1[[#All],[Name Blue]:[2015 Growth % Red]],MATCH(O300,Table1[[#All],[2015 Growth % Red]],0),3)</f>
        <v>#N/A</v>
      </c>
      <c r="R300" s="55" t="e">
        <f>INDEX(Table1[[#All],[Name Blue]:[2015 Growth % Blue]],MATCH(Table3[[#This Row],[Top 10 Growth % ]],Table1[[#All],[2015 Growth % Blue]],0),1)</f>
        <v>#N/A</v>
      </c>
    </row>
    <row r="301" spans="1:18" x14ac:dyDescent="0.15">
      <c r="A301" s="42">
        <v>300</v>
      </c>
      <c r="B301" s="23" t="str">
        <f>IF(AND(Table68[[#This Row],[2015 Revenue]]&gt;=Chart_Data!$U$4,Table68[[#This Row],[2015 Expenses]]&lt;=Chart_Data!$U$3),Table68[[#This Row],[Name]],#N/A)</f>
        <v>K-Job</v>
      </c>
      <c r="C301" s="23">
        <f>INDEX(Table68[#All],MATCH(Chart_Data!B301,Table68[[#All],[Name]],0),3)</f>
        <v>7008968.7300000004</v>
      </c>
      <c r="D301" s="23">
        <f>INDEX(Table68[#All],MATCH(Chart_Data!B301,Table68[[#All],[Name]],0),4)</f>
        <v>3517339.72</v>
      </c>
      <c r="E301" s="60">
        <f>INDEX(Table68[#All],MATCH(Chart_Data!B301,Table68[[#All],[Name]],0),6)+Table1[[#This Row],[Rand]]</f>
        <v>4.8500009460836688</v>
      </c>
      <c r="F301" s="58">
        <f>_xlfn.IFNA(IF(Table1[[#This Row],[2015 Growth % Blue]]="#N/A",0,Table1[[#This Row],[2015 Growth % Blue]]),0)</f>
        <v>4.8500009460836688</v>
      </c>
      <c r="G301" s="23" t="e">
        <f>IF(OR(Table68[[#This Row],[2015 Revenue]]&lt;Chart_Data!$U$4,Table68[[#This Row],[2015 Expenses]]&gt;Chart_Data!$U$3),Table68[[#This Row],[Name]],#N/A)</f>
        <v>#N/A</v>
      </c>
      <c r="H301" s="23" t="e">
        <f>INDEX(Table68[#All],MATCH(Chart_Data!G301,Table68[[#All],[Name]],0),3)</f>
        <v>#N/A</v>
      </c>
      <c r="I301" s="23" t="e">
        <f>INDEX(Table68[#All],MATCH(Chart_Data!G301,Table68[[#All],[Name]],0),4)</f>
        <v>#N/A</v>
      </c>
      <c r="J301" s="46" t="e">
        <f>INDEX(Table68[#All],MATCH(Chart_Data!G301,Table68[[#All],[Name]],0),6)</f>
        <v>#N/A</v>
      </c>
      <c r="K301" s="59">
        <v>9.460836690404926E-7</v>
      </c>
      <c r="M301" s="42">
        <f t="shared" si="5"/>
        <v>300</v>
      </c>
      <c r="N301" s="42">
        <f>IF(M301&gt;Chart_Data!$U$5,0,ROW(M302)-ROW($M$2))</f>
        <v>0</v>
      </c>
      <c r="O301" s="61" t="e">
        <f>IFERROR(LARGE(Table1[2015 Growth % Red],N301),#N/A)</f>
        <v>#N/A</v>
      </c>
      <c r="P301" s="55" t="e">
        <f>INDEX(Table1[[#All],[Name Blue]:[2015 Growth % Red]],MATCH(O301,Table1[[#All],[2015 Growth % Red]],0),2)</f>
        <v>#N/A</v>
      </c>
      <c r="Q301" s="55" t="e">
        <f>INDEX(Table1[[#All],[Name Blue]:[2015 Growth % Red]],MATCH(O301,Table1[[#All],[2015 Growth % Red]],0),3)</f>
        <v>#N/A</v>
      </c>
      <c r="R301" s="55" t="e">
        <f>INDEX(Table1[[#All],[Name Blue]:[2015 Growth % Blue]],MATCH(Table3[[#This Row],[Top 10 Growth % ]],Table1[[#All],[2015 Growth % Blue]],0),1)</f>
        <v>#N/A</v>
      </c>
    </row>
    <row r="302" spans="1:18" x14ac:dyDescent="0.15">
      <c r="A302" s="42">
        <v>301</v>
      </c>
      <c r="B302" s="23" t="e">
        <f>IF(AND(Table68[[#This Row],[2015 Revenue]]&gt;=Chart_Data!$U$4,Table68[[#This Row],[2015 Expenses]]&lt;=Chart_Data!$U$3),Table68[[#This Row],[Name]],#N/A)</f>
        <v>#N/A</v>
      </c>
      <c r="C302" s="23" t="e">
        <f>INDEX(Table68[#All],MATCH(Chart_Data!B302,Table68[[#All],[Name]],0),3)</f>
        <v>#N/A</v>
      </c>
      <c r="D302" s="23" t="e">
        <f>INDEX(Table68[#All],MATCH(Chart_Data!B302,Table68[[#All],[Name]],0),4)</f>
        <v>#N/A</v>
      </c>
      <c r="E302" s="60" t="e">
        <f>INDEX(Table68[#All],MATCH(Chart_Data!B302,Table68[[#All],[Name]],0),6)+Table1[[#This Row],[Rand]]</f>
        <v>#N/A</v>
      </c>
      <c r="F302" s="58">
        <f>_xlfn.IFNA(IF(Table1[[#This Row],[2015 Growth % Blue]]="#N/A",0,Table1[[#This Row],[2015 Growth % Blue]]),0)</f>
        <v>0</v>
      </c>
      <c r="G302" s="23" t="str">
        <f>IF(OR(Table68[[#This Row],[2015 Revenue]]&lt;Chart_Data!$U$4,Table68[[#This Row],[2015 Expenses]]&gt;Chart_Data!$U$3),Table68[[#This Row],[Name]],#N/A)</f>
        <v>Santechno</v>
      </c>
      <c r="H302" s="23">
        <f>INDEX(Table68[#All],MATCH(Chart_Data!G302,Table68[[#All],[Name]],0),3)</f>
        <v>9604261.3200000003</v>
      </c>
      <c r="I302" s="23">
        <f>INDEX(Table68[#All],MATCH(Chart_Data!G302,Table68[[#All],[Name]],0),4)</f>
        <v>4917053.59</v>
      </c>
      <c r="J302" s="46">
        <f>INDEX(Table68[#All],MATCH(Chart_Data!G302,Table68[[#All],[Name]],0),6)</f>
        <v>3.24</v>
      </c>
      <c r="K302" s="59">
        <v>5.2078543450946646E-8</v>
      </c>
      <c r="M302" s="42">
        <f t="shared" si="5"/>
        <v>301</v>
      </c>
      <c r="N302" s="42">
        <f>IF(M302&gt;Chart_Data!$U$5,0,ROW(M303)-ROW($M$2))</f>
        <v>0</v>
      </c>
      <c r="O302" s="61" t="e">
        <f>IFERROR(LARGE(Table1[2015 Growth % Red],N302),#N/A)</f>
        <v>#N/A</v>
      </c>
      <c r="P302" s="55" t="e">
        <f>INDEX(Table1[[#All],[Name Blue]:[2015 Growth % Red]],MATCH(O302,Table1[[#All],[2015 Growth % Red]],0),2)</f>
        <v>#N/A</v>
      </c>
      <c r="Q302" s="55" t="e">
        <f>INDEX(Table1[[#All],[Name Blue]:[2015 Growth % Red]],MATCH(O302,Table1[[#All],[2015 Growth % Red]],0),3)</f>
        <v>#N/A</v>
      </c>
      <c r="R302" s="55" t="e">
        <f>INDEX(Table1[[#All],[Name Blue]:[2015 Growth % Blue]],MATCH(Table3[[#This Row],[Top 10 Growth % ]],Table1[[#All],[2015 Growth % Blue]],0),1)</f>
        <v>#N/A</v>
      </c>
    </row>
    <row r="303" spans="1:18" x14ac:dyDescent="0.15">
      <c r="A303" s="42">
        <v>302</v>
      </c>
      <c r="B303" s="23" t="str">
        <f>IF(AND(Table68[[#This Row],[2015 Revenue]]&gt;=Chart_Data!$U$4,Table68[[#This Row],[2015 Expenses]]&lt;=Chart_Data!$U$3),Table68[[#This Row],[Name]],#N/A)</f>
        <v>Vilamedia</v>
      </c>
      <c r="C303" s="23">
        <f>INDEX(Table68[#All],MATCH(Chart_Data!B303,Table68[[#All],[Name]],0),3)</f>
        <v>8605926.0999999996</v>
      </c>
      <c r="D303" s="23">
        <f>INDEX(Table68[#All],MATCH(Chart_Data!B303,Table68[[#All],[Name]],0),4)</f>
        <v>3454719.15</v>
      </c>
      <c r="E303" s="60">
        <f>INDEX(Table68[#All],MATCH(Chart_Data!B303,Table68[[#All],[Name]],0),6)+Table1[[#This Row],[Rand]]</f>
        <v>3.6200001422886174</v>
      </c>
      <c r="F303" s="58">
        <f>_xlfn.IFNA(IF(Table1[[#This Row],[2015 Growth % Blue]]="#N/A",0,Table1[[#This Row],[2015 Growth % Blue]]),0)</f>
        <v>3.6200001422886174</v>
      </c>
      <c r="G303" s="23" t="e">
        <f>IF(OR(Table68[[#This Row],[2015 Revenue]]&lt;Chart_Data!$U$4,Table68[[#This Row],[2015 Expenses]]&gt;Chart_Data!$U$3),Table68[[#This Row],[Name]],#N/A)</f>
        <v>#N/A</v>
      </c>
      <c r="H303" s="23" t="e">
        <f>INDEX(Table68[#All],MATCH(Chart_Data!G303,Table68[[#All],[Name]],0),3)</f>
        <v>#N/A</v>
      </c>
      <c r="I303" s="23" t="e">
        <f>INDEX(Table68[#All],MATCH(Chart_Data!G303,Table68[[#All],[Name]],0),4)</f>
        <v>#N/A</v>
      </c>
      <c r="J303" s="46" t="e">
        <f>INDEX(Table68[#All],MATCH(Chart_Data!G303,Table68[[#All],[Name]],0),6)</f>
        <v>#N/A</v>
      </c>
      <c r="K303" s="59">
        <v>1.4228861744069954E-7</v>
      </c>
      <c r="M303" s="42">
        <f t="shared" si="5"/>
        <v>302</v>
      </c>
      <c r="N303" s="42">
        <f>IF(M303&gt;Chart_Data!$U$5,0,ROW(M304)-ROW($M$2))</f>
        <v>0</v>
      </c>
      <c r="O303" s="61" t="e">
        <f>IFERROR(LARGE(Table1[2015 Growth % Red],N303),#N/A)</f>
        <v>#N/A</v>
      </c>
      <c r="P303" s="55" t="e">
        <f>INDEX(Table1[[#All],[Name Blue]:[2015 Growth % Red]],MATCH(O303,Table1[[#All],[2015 Growth % Red]],0),2)</f>
        <v>#N/A</v>
      </c>
      <c r="Q303" s="55" t="e">
        <f>INDEX(Table1[[#All],[Name Blue]:[2015 Growth % Red]],MATCH(O303,Table1[[#All],[2015 Growth % Red]],0),3)</f>
        <v>#N/A</v>
      </c>
      <c r="R303" s="55" t="e">
        <f>INDEX(Table1[[#All],[Name Blue]:[2015 Growth % Blue]],MATCH(Table3[[#This Row],[Top 10 Growth % ]],Table1[[#All],[2015 Growth % Blue]],0),1)</f>
        <v>#N/A</v>
      </c>
    </row>
    <row r="304" spans="1:18" x14ac:dyDescent="0.15">
      <c r="A304" s="42">
        <v>303</v>
      </c>
      <c r="B304" s="23" t="e">
        <f>IF(AND(Table68[[#This Row],[2015 Revenue]]&gt;=Chart_Data!$U$4,Table68[[#This Row],[2015 Expenses]]&lt;=Chart_Data!$U$3),Table68[[#This Row],[Name]],#N/A)</f>
        <v>#N/A</v>
      </c>
      <c r="C304" s="23" t="e">
        <f>INDEX(Table68[#All],MATCH(Chart_Data!B304,Table68[[#All],[Name]],0),3)</f>
        <v>#N/A</v>
      </c>
      <c r="D304" s="23" t="e">
        <f>INDEX(Table68[#All],MATCH(Chart_Data!B304,Table68[[#All],[Name]],0),4)</f>
        <v>#N/A</v>
      </c>
      <c r="E304" s="60" t="e">
        <f>INDEX(Table68[#All],MATCH(Chart_Data!B304,Table68[[#All],[Name]],0),6)+Table1[[#This Row],[Rand]]</f>
        <v>#N/A</v>
      </c>
      <c r="F304" s="58">
        <f>_xlfn.IFNA(IF(Table1[[#This Row],[2015 Growth % Blue]]="#N/A",0,Table1[[#This Row],[2015 Growth % Blue]]),0)</f>
        <v>0</v>
      </c>
      <c r="G304" s="23" t="str">
        <f>IF(OR(Table68[[#This Row],[2015 Revenue]]&lt;Chart_Data!$U$4,Table68[[#This Row],[2015 Expenses]]&gt;Chart_Data!$U$3),Table68[[#This Row],[Name]],#N/A)</f>
        <v>Bignamjob</v>
      </c>
      <c r="H304" s="23">
        <f>INDEX(Table68[#All],MATCH(Chart_Data!G304,Table68[[#All],[Name]],0),3)</f>
        <v>8326486.29</v>
      </c>
      <c r="I304" s="23">
        <f>INDEX(Table68[#All],MATCH(Chart_Data!G304,Table68[[#All],[Name]],0),4)</f>
        <v>5705074.5300000003</v>
      </c>
      <c r="J304" s="46">
        <f>INDEX(Table68[#All],MATCH(Chart_Data!G304,Table68[[#All],[Name]],0),6)</f>
        <v>4.08</v>
      </c>
      <c r="K304" s="59">
        <v>8.1512993934492421E-7</v>
      </c>
      <c r="M304" s="42">
        <f t="shared" si="5"/>
        <v>303</v>
      </c>
      <c r="N304" s="42">
        <f>IF(M304&gt;Chart_Data!$U$5,0,ROW(M305)-ROW($M$2))</f>
        <v>0</v>
      </c>
      <c r="O304" s="61" t="e">
        <f>IFERROR(LARGE(Table1[2015 Growth % Red],N304),#N/A)</f>
        <v>#N/A</v>
      </c>
      <c r="P304" s="55" t="e">
        <f>INDEX(Table1[[#All],[Name Blue]:[2015 Growth % Red]],MATCH(O304,Table1[[#All],[2015 Growth % Red]],0),2)</f>
        <v>#N/A</v>
      </c>
      <c r="Q304" s="55" t="e">
        <f>INDEX(Table1[[#All],[Name Blue]:[2015 Growth % Red]],MATCH(O304,Table1[[#All],[2015 Growth % Red]],0),3)</f>
        <v>#N/A</v>
      </c>
      <c r="R304" s="55" t="e">
        <f>INDEX(Table1[[#All],[Name Blue]:[2015 Growth % Blue]],MATCH(Table3[[#This Row],[Top 10 Growth % ]],Table1[[#All],[2015 Growth % Blue]],0),1)</f>
        <v>#N/A</v>
      </c>
    </row>
    <row r="305" spans="1:18" x14ac:dyDescent="0.15">
      <c r="A305" s="42">
        <v>304</v>
      </c>
      <c r="B305" s="23" t="e">
        <f>IF(AND(Table68[[#This Row],[2015 Revenue]]&gt;=Chart_Data!$U$4,Table68[[#This Row],[2015 Expenses]]&lt;=Chart_Data!$U$3),Table68[[#This Row],[Name]],#N/A)</f>
        <v>#N/A</v>
      </c>
      <c r="C305" s="23" t="e">
        <f>INDEX(Table68[#All],MATCH(Chart_Data!B305,Table68[[#All],[Name]],0),3)</f>
        <v>#N/A</v>
      </c>
      <c r="D305" s="23" t="e">
        <f>INDEX(Table68[#All],MATCH(Chart_Data!B305,Table68[[#All],[Name]],0),4)</f>
        <v>#N/A</v>
      </c>
      <c r="E305" s="60" t="e">
        <f>INDEX(Table68[#All],MATCH(Chart_Data!B305,Table68[[#All],[Name]],0),6)+Table1[[#This Row],[Rand]]</f>
        <v>#N/A</v>
      </c>
      <c r="F305" s="58">
        <f>_xlfn.IFNA(IF(Table1[[#This Row],[2015 Growth % Blue]]="#N/A",0,Table1[[#This Row],[2015 Growth % Blue]]),0)</f>
        <v>0</v>
      </c>
      <c r="G305" s="23" t="str">
        <f>IF(OR(Table68[[#This Row],[2015 Revenue]]&lt;Chart_Data!$U$4,Table68[[#This Row],[2015 Expenses]]&gt;Chart_Data!$U$3),Table68[[#This Row],[Name]],#N/A)</f>
        <v>Transcon</v>
      </c>
      <c r="H305" s="23">
        <f>INDEX(Table68[#All],MATCH(Chart_Data!G305,Table68[[#All],[Name]],0),3)</f>
        <v>7442320.7300000004</v>
      </c>
      <c r="I305" s="23">
        <f>INDEX(Table68[#All],MATCH(Chart_Data!G305,Table68[[#All],[Name]],0),4)</f>
        <v>4198561.97</v>
      </c>
      <c r="J305" s="46">
        <f>INDEX(Table68[#All],MATCH(Chart_Data!G305,Table68[[#All],[Name]],0),6)</f>
        <v>5.37</v>
      </c>
      <c r="K305" s="59">
        <v>5.5403801805990785E-7</v>
      </c>
      <c r="M305" s="42">
        <f t="shared" si="5"/>
        <v>304</v>
      </c>
      <c r="N305" s="42">
        <f>IF(M305&gt;Chart_Data!$U$5,0,ROW(M306)-ROW($M$2))</f>
        <v>0</v>
      </c>
      <c r="O305" s="61" t="e">
        <f>IFERROR(LARGE(Table1[2015 Growth % Red],N305),#N/A)</f>
        <v>#N/A</v>
      </c>
      <c r="P305" s="55" t="e">
        <f>INDEX(Table1[[#All],[Name Blue]:[2015 Growth % Red]],MATCH(O305,Table1[[#All],[2015 Growth % Red]],0),2)</f>
        <v>#N/A</v>
      </c>
      <c r="Q305" s="55" t="e">
        <f>INDEX(Table1[[#All],[Name Blue]:[2015 Growth % Red]],MATCH(O305,Table1[[#All],[2015 Growth % Red]],0),3)</f>
        <v>#N/A</v>
      </c>
      <c r="R305" s="55" t="e">
        <f>INDEX(Table1[[#All],[Name Blue]:[2015 Growth % Blue]],MATCH(Table3[[#This Row],[Top 10 Growth % ]],Table1[[#All],[2015 Growth % Blue]],0),1)</f>
        <v>#N/A</v>
      </c>
    </row>
    <row r="306" spans="1:18" x14ac:dyDescent="0.15">
      <c r="A306" s="42">
        <v>305</v>
      </c>
      <c r="B306" s="23" t="e">
        <f>IF(AND(Table68[[#This Row],[2015 Revenue]]&gt;=Chart_Data!$U$4,Table68[[#This Row],[2015 Expenses]]&lt;=Chart_Data!$U$3),Table68[[#This Row],[Name]],#N/A)</f>
        <v>#N/A</v>
      </c>
      <c r="C306" s="23" t="e">
        <f>INDEX(Table68[#All],MATCH(Chart_Data!B306,Table68[[#All],[Name]],0),3)</f>
        <v>#N/A</v>
      </c>
      <c r="D306" s="23" t="e">
        <f>INDEX(Table68[#All],MATCH(Chart_Data!B306,Table68[[#All],[Name]],0),4)</f>
        <v>#N/A</v>
      </c>
      <c r="E306" s="60" t="e">
        <f>INDEX(Table68[#All],MATCH(Chart_Data!B306,Table68[[#All],[Name]],0),6)+Table1[[#This Row],[Rand]]</f>
        <v>#N/A</v>
      </c>
      <c r="F306" s="58">
        <f>_xlfn.IFNA(IF(Table1[[#This Row],[2015 Growth % Blue]]="#N/A",0,Table1[[#This Row],[2015 Growth % Blue]]),0)</f>
        <v>0</v>
      </c>
      <c r="G306" s="23" t="str">
        <f>IF(OR(Table68[[#This Row],[2015 Revenue]]&lt;Chart_Data!$U$4,Table68[[#This Row],[2015 Expenses]]&gt;Chart_Data!$U$3),Table68[[#This Row],[Name]],#N/A)</f>
        <v>Kayplus</v>
      </c>
      <c r="H306" s="23">
        <f>INDEX(Table68[#All],MATCH(Chart_Data!G306,Table68[[#All],[Name]],0),3)</f>
        <v>10855879.42</v>
      </c>
      <c r="I306" s="23">
        <f>INDEX(Table68[#All],MATCH(Chart_Data!G306,Table68[[#All],[Name]],0),4)</f>
        <v>4611400.34</v>
      </c>
      <c r="J306" s="46">
        <f>INDEX(Table68[#All],MATCH(Chart_Data!G306,Table68[[#All],[Name]],0),6)</f>
        <v>4.17</v>
      </c>
      <c r="K306" s="59">
        <v>1.1406651380035093E-7</v>
      </c>
      <c r="M306" s="42">
        <f t="shared" si="5"/>
        <v>305</v>
      </c>
      <c r="N306" s="42">
        <f>IF(M306&gt;Chart_Data!$U$5,0,ROW(M307)-ROW($M$2))</f>
        <v>0</v>
      </c>
      <c r="O306" s="61" t="e">
        <f>IFERROR(LARGE(Table1[2015 Growth % Red],N306),#N/A)</f>
        <v>#N/A</v>
      </c>
      <c r="P306" s="55" t="e">
        <f>INDEX(Table1[[#All],[Name Blue]:[2015 Growth % Red]],MATCH(O306,Table1[[#All],[2015 Growth % Red]],0),2)</f>
        <v>#N/A</v>
      </c>
      <c r="Q306" s="55" t="e">
        <f>INDEX(Table1[[#All],[Name Blue]:[2015 Growth % Red]],MATCH(O306,Table1[[#All],[2015 Growth % Red]],0),3)</f>
        <v>#N/A</v>
      </c>
      <c r="R306" s="55" t="e">
        <f>INDEX(Table1[[#All],[Name Blue]:[2015 Growth % Blue]],MATCH(Table3[[#This Row],[Top 10 Growth % ]],Table1[[#All],[2015 Growth % Blue]],0),1)</f>
        <v>#N/A</v>
      </c>
    </row>
    <row r="307" spans="1:18" x14ac:dyDescent="0.15">
      <c r="A307" s="42">
        <v>306</v>
      </c>
      <c r="B307" s="23" t="str">
        <f>IF(AND(Table68[[#This Row],[2015 Revenue]]&gt;=Chart_Data!$U$4,Table68[[#This Row],[2015 Expenses]]&lt;=Chart_Data!$U$3),Table68[[#This Row],[Name]],#N/A)</f>
        <v>Hottom</v>
      </c>
      <c r="C307" s="23">
        <f>INDEX(Table68[#All],MATCH(Chart_Data!B307,Table68[[#All],[Name]],0),3)</f>
        <v>10381783.619999999</v>
      </c>
      <c r="D307" s="23">
        <f>INDEX(Table68[#All],MATCH(Chart_Data!B307,Table68[[#All],[Name]],0),4)</f>
        <v>2093538.23</v>
      </c>
      <c r="E307" s="60">
        <f>INDEX(Table68[#All],MATCH(Chart_Data!B307,Table68[[#All],[Name]],0),6)+Table1[[#This Row],[Rand]]</f>
        <v>2.840000221614881</v>
      </c>
      <c r="F307" s="58">
        <f>_xlfn.IFNA(IF(Table1[[#This Row],[2015 Growth % Blue]]="#N/A",0,Table1[[#This Row],[2015 Growth % Blue]]),0)</f>
        <v>2.840000221614881</v>
      </c>
      <c r="G307" s="23" t="e">
        <f>IF(OR(Table68[[#This Row],[2015 Revenue]]&lt;Chart_Data!$U$4,Table68[[#This Row],[2015 Expenses]]&gt;Chart_Data!$U$3),Table68[[#This Row],[Name]],#N/A)</f>
        <v>#N/A</v>
      </c>
      <c r="H307" s="23" t="e">
        <f>INDEX(Table68[#All],MATCH(Chart_Data!G307,Table68[[#All],[Name]],0),3)</f>
        <v>#N/A</v>
      </c>
      <c r="I307" s="23" t="e">
        <f>INDEX(Table68[#All],MATCH(Chart_Data!G307,Table68[[#All],[Name]],0),4)</f>
        <v>#N/A</v>
      </c>
      <c r="J307" s="46" t="e">
        <f>INDEX(Table68[#All],MATCH(Chart_Data!G307,Table68[[#All],[Name]],0),6)</f>
        <v>#N/A</v>
      </c>
      <c r="K307" s="59">
        <v>2.2161488112440453E-7</v>
      </c>
      <c r="M307" s="42">
        <f t="shared" si="5"/>
        <v>306</v>
      </c>
      <c r="N307" s="42">
        <f>IF(M307&gt;Chart_Data!$U$5,0,ROW(M308)-ROW($M$2))</f>
        <v>0</v>
      </c>
      <c r="O307" s="61" t="e">
        <f>IFERROR(LARGE(Table1[2015 Growth % Red],N307),#N/A)</f>
        <v>#N/A</v>
      </c>
      <c r="P307" s="55" t="e">
        <f>INDEX(Table1[[#All],[Name Blue]:[2015 Growth % Red]],MATCH(O307,Table1[[#All],[2015 Growth % Red]],0),2)</f>
        <v>#N/A</v>
      </c>
      <c r="Q307" s="55" t="e">
        <f>INDEX(Table1[[#All],[Name Blue]:[2015 Growth % Red]],MATCH(O307,Table1[[#All],[2015 Growth % Red]],0),3)</f>
        <v>#N/A</v>
      </c>
      <c r="R307" s="55" t="e">
        <f>INDEX(Table1[[#All],[Name Blue]:[2015 Growth % Blue]],MATCH(Table3[[#This Row],[Top 10 Growth % ]],Table1[[#All],[2015 Growth % Blue]],0),1)</f>
        <v>#N/A</v>
      </c>
    </row>
    <row r="308" spans="1:18" x14ac:dyDescent="0.15">
      <c r="A308" s="42">
        <v>307</v>
      </c>
      <c r="B308" s="23" t="e">
        <f>IF(AND(Table68[[#This Row],[2015 Revenue]]&gt;=Chart_Data!$U$4,Table68[[#This Row],[2015 Expenses]]&lt;=Chart_Data!$U$3),Table68[[#This Row],[Name]],#N/A)</f>
        <v>#N/A</v>
      </c>
      <c r="C308" s="23" t="e">
        <f>INDEX(Table68[#All],MATCH(Chart_Data!B308,Table68[[#All],[Name]],0),3)</f>
        <v>#N/A</v>
      </c>
      <c r="D308" s="23" t="e">
        <f>INDEX(Table68[#All],MATCH(Chart_Data!B308,Table68[[#All],[Name]],0),4)</f>
        <v>#N/A</v>
      </c>
      <c r="E308" s="60" t="e">
        <f>INDEX(Table68[#All],MATCH(Chart_Data!B308,Table68[[#All],[Name]],0),6)+Table1[[#This Row],[Rand]]</f>
        <v>#N/A</v>
      </c>
      <c r="F308" s="58">
        <f>_xlfn.IFNA(IF(Table1[[#This Row],[2015 Growth % Blue]]="#N/A",0,Table1[[#This Row],[2015 Growth % Blue]]),0)</f>
        <v>0</v>
      </c>
      <c r="G308" s="23" t="str">
        <f>IF(OR(Table68[[#This Row],[2015 Revenue]]&lt;Chart_Data!$U$4,Table68[[#This Row],[2015 Expenses]]&gt;Chart_Data!$U$3),Table68[[#This Row],[Name]],#N/A)</f>
        <v>Voltech</v>
      </c>
      <c r="H308" s="23">
        <f>INDEX(Table68[#All],MATCH(Chart_Data!G308,Table68[[#All],[Name]],0),3)</f>
        <v>11211911.01</v>
      </c>
      <c r="I308" s="23">
        <f>INDEX(Table68[#All],MATCH(Chart_Data!G308,Table68[[#All],[Name]],0),4)</f>
        <v>5213751.21</v>
      </c>
      <c r="J308" s="46">
        <f>INDEX(Table68[#All],MATCH(Chart_Data!G308,Table68[[#All],[Name]],0),6)</f>
        <v>3.74</v>
      </c>
      <c r="K308" s="59">
        <v>3.6264164659759454E-8</v>
      </c>
      <c r="M308" s="42">
        <f t="shared" si="5"/>
        <v>307</v>
      </c>
      <c r="N308" s="42">
        <f>IF(M308&gt;Chart_Data!$U$5,0,ROW(M309)-ROW($M$2))</f>
        <v>0</v>
      </c>
      <c r="O308" s="61" t="e">
        <f>IFERROR(LARGE(Table1[2015 Growth % Red],N308),#N/A)</f>
        <v>#N/A</v>
      </c>
      <c r="P308" s="55" t="e">
        <f>INDEX(Table1[[#All],[Name Blue]:[2015 Growth % Red]],MATCH(O308,Table1[[#All],[2015 Growth % Red]],0),2)</f>
        <v>#N/A</v>
      </c>
      <c r="Q308" s="55" t="e">
        <f>INDEX(Table1[[#All],[Name Blue]:[2015 Growth % Red]],MATCH(O308,Table1[[#All],[2015 Growth % Red]],0),3)</f>
        <v>#N/A</v>
      </c>
      <c r="R308" s="55" t="e">
        <f>INDEX(Table1[[#All],[Name Blue]:[2015 Growth % Blue]],MATCH(Table3[[#This Row],[Top 10 Growth % ]],Table1[[#All],[2015 Growth % Blue]],0),1)</f>
        <v>#N/A</v>
      </c>
    </row>
    <row r="309" spans="1:18" x14ac:dyDescent="0.15">
      <c r="A309" s="42">
        <v>308</v>
      </c>
      <c r="B309" s="23" t="e">
        <f>IF(AND(Table68[[#This Row],[2015 Revenue]]&gt;=Chart_Data!$U$4,Table68[[#This Row],[2015 Expenses]]&lt;=Chart_Data!$U$3),Table68[[#This Row],[Name]],#N/A)</f>
        <v>#N/A</v>
      </c>
      <c r="C309" s="23" t="e">
        <f>INDEX(Table68[#All],MATCH(Chart_Data!B309,Table68[[#All],[Name]],0),3)</f>
        <v>#N/A</v>
      </c>
      <c r="D309" s="23" t="e">
        <f>INDEX(Table68[#All],MATCH(Chart_Data!B309,Table68[[#All],[Name]],0),4)</f>
        <v>#N/A</v>
      </c>
      <c r="E309" s="60" t="e">
        <f>INDEX(Table68[#All],MATCH(Chart_Data!B309,Table68[[#All],[Name]],0),6)+Table1[[#This Row],[Rand]]</f>
        <v>#N/A</v>
      </c>
      <c r="F309" s="58">
        <f>_xlfn.IFNA(IF(Table1[[#This Row],[2015 Growth % Blue]]="#N/A",0,Table1[[#This Row],[2015 Growth % Blue]]),0)</f>
        <v>0</v>
      </c>
      <c r="G309" s="23" t="str">
        <f>IF(OR(Table68[[#This Row],[2015 Revenue]]&lt;Chart_Data!$U$4,Table68[[#This Row],[2015 Expenses]]&gt;Chart_Data!$U$3),Table68[[#This Row],[Name]],#N/A)</f>
        <v>Lamdombase</v>
      </c>
      <c r="H309" s="23">
        <f>INDEX(Table68[#All],MATCH(Chart_Data!G309,Table68[[#All],[Name]],0),3)</f>
        <v>11428456.58</v>
      </c>
      <c r="I309" s="23">
        <f>INDEX(Table68[#All],MATCH(Chart_Data!G309,Table68[[#All],[Name]],0),4)</f>
        <v>5595183.1299999999</v>
      </c>
      <c r="J309" s="46">
        <f>INDEX(Table68[#All],MATCH(Chart_Data!G309,Table68[[#All],[Name]],0),6)</f>
        <v>4.74</v>
      </c>
      <c r="K309" s="59">
        <v>8.8510961792811372E-8</v>
      </c>
      <c r="M309" s="42">
        <f t="shared" si="5"/>
        <v>308</v>
      </c>
      <c r="N309" s="42">
        <f>IF(M309&gt;Chart_Data!$U$5,0,ROW(M310)-ROW($M$2))</f>
        <v>0</v>
      </c>
      <c r="O309" s="61" t="e">
        <f>IFERROR(LARGE(Table1[2015 Growth % Red],N309),#N/A)</f>
        <v>#N/A</v>
      </c>
      <c r="P309" s="55" t="e">
        <f>INDEX(Table1[[#All],[Name Blue]:[2015 Growth % Red]],MATCH(O309,Table1[[#All],[2015 Growth % Red]],0),2)</f>
        <v>#N/A</v>
      </c>
      <c r="Q309" s="55" t="e">
        <f>INDEX(Table1[[#All],[Name Blue]:[2015 Growth % Red]],MATCH(O309,Table1[[#All],[2015 Growth % Red]],0),3)</f>
        <v>#N/A</v>
      </c>
      <c r="R309" s="55" t="e">
        <f>INDEX(Table1[[#All],[Name Blue]:[2015 Growth % Blue]],MATCH(Table3[[#This Row],[Top 10 Growth % ]],Table1[[#All],[2015 Growth % Blue]],0),1)</f>
        <v>#N/A</v>
      </c>
    </row>
    <row r="310" spans="1:18" x14ac:dyDescent="0.15">
      <c r="A310" s="42">
        <v>309</v>
      </c>
      <c r="B310" s="23" t="str">
        <f>IF(AND(Table68[[#This Row],[2015 Revenue]]&gt;=Chart_Data!$U$4,Table68[[#This Row],[2015 Expenses]]&lt;=Chart_Data!$U$3),Table68[[#This Row],[Name]],#N/A)</f>
        <v>Zathtechi</v>
      </c>
      <c r="C310" s="23">
        <f>INDEX(Table68[#All],MATCH(Chart_Data!B310,Table68[[#All],[Name]],0),3)</f>
        <v>7187774.7999999998</v>
      </c>
      <c r="D310" s="23">
        <f>INDEX(Table68[#All],MATCH(Chart_Data!B310,Table68[[#All],[Name]],0),4)</f>
        <v>2286091.6800000002</v>
      </c>
      <c r="E310" s="60">
        <f>INDEX(Table68[#All],MATCH(Chart_Data!B310,Table68[[#All],[Name]],0),6)+Table1[[#This Row],[Rand]]</f>
        <v>5.8600005597846554</v>
      </c>
      <c r="F310" s="58">
        <f>_xlfn.IFNA(IF(Table1[[#This Row],[2015 Growth % Blue]]="#N/A",0,Table1[[#This Row],[2015 Growth % Blue]]),0)</f>
        <v>5.8600005597846554</v>
      </c>
      <c r="G310" s="23" t="e">
        <f>IF(OR(Table68[[#This Row],[2015 Revenue]]&lt;Chart_Data!$U$4,Table68[[#This Row],[2015 Expenses]]&gt;Chart_Data!$U$3),Table68[[#This Row],[Name]],#N/A)</f>
        <v>#N/A</v>
      </c>
      <c r="H310" s="23" t="e">
        <f>INDEX(Table68[#All],MATCH(Chart_Data!G310,Table68[[#All],[Name]],0),3)</f>
        <v>#N/A</v>
      </c>
      <c r="I310" s="23" t="e">
        <f>INDEX(Table68[#All],MATCH(Chart_Data!G310,Table68[[#All],[Name]],0),4)</f>
        <v>#N/A</v>
      </c>
      <c r="J310" s="46" t="e">
        <f>INDEX(Table68[#All],MATCH(Chart_Data!G310,Table68[[#All],[Name]],0),6)</f>
        <v>#N/A</v>
      </c>
      <c r="K310" s="59">
        <v>5.5978465522797728E-7</v>
      </c>
      <c r="M310" s="42">
        <f t="shared" si="5"/>
        <v>309</v>
      </c>
      <c r="N310" s="42">
        <f>IF(M310&gt;Chart_Data!$U$5,0,ROW(M311)-ROW($M$2))</f>
        <v>0</v>
      </c>
      <c r="O310" s="61" t="e">
        <f>IFERROR(LARGE(Table1[2015 Growth % Red],N310),#N/A)</f>
        <v>#N/A</v>
      </c>
      <c r="P310" s="55" t="e">
        <f>INDEX(Table1[[#All],[Name Blue]:[2015 Growth % Red]],MATCH(O310,Table1[[#All],[2015 Growth % Red]],0),2)</f>
        <v>#N/A</v>
      </c>
      <c r="Q310" s="55" t="e">
        <f>INDEX(Table1[[#All],[Name Blue]:[2015 Growth % Red]],MATCH(O310,Table1[[#All],[2015 Growth % Red]],0),3)</f>
        <v>#N/A</v>
      </c>
      <c r="R310" s="55" t="e">
        <f>INDEX(Table1[[#All],[Name Blue]:[2015 Growth % Blue]],MATCH(Table3[[#This Row],[Top 10 Growth % ]],Table1[[#All],[2015 Growth % Blue]],0),1)</f>
        <v>#N/A</v>
      </c>
    </row>
    <row r="311" spans="1:18" x14ac:dyDescent="0.15">
      <c r="A311" s="42">
        <v>310</v>
      </c>
      <c r="B311" s="23" t="e">
        <f>IF(AND(Table68[[#This Row],[2015 Revenue]]&gt;=Chart_Data!$U$4,Table68[[#This Row],[2015 Expenses]]&lt;=Chart_Data!$U$3),Table68[[#This Row],[Name]],#N/A)</f>
        <v>#N/A</v>
      </c>
      <c r="C311" s="23" t="e">
        <f>INDEX(Table68[#All],MATCH(Chart_Data!B311,Table68[[#All],[Name]],0),3)</f>
        <v>#N/A</v>
      </c>
      <c r="D311" s="23" t="e">
        <f>INDEX(Table68[#All],MATCH(Chart_Data!B311,Table68[[#All],[Name]],0),4)</f>
        <v>#N/A</v>
      </c>
      <c r="E311" s="60" t="e">
        <f>INDEX(Table68[#All],MATCH(Chart_Data!B311,Table68[[#All],[Name]],0),6)+Table1[[#This Row],[Rand]]</f>
        <v>#N/A</v>
      </c>
      <c r="F311" s="58">
        <f>_xlfn.IFNA(IF(Table1[[#This Row],[2015 Growth % Blue]]="#N/A",0,Table1[[#This Row],[2015 Growth % Blue]]),0)</f>
        <v>0</v>
      </c>
      <c r="G311" s="23" t="str">
        <f>IF(OR(Table68[[#This Row],[2015 Revenue]]&lt;Chart_Data!$U$4,Table68[[#This Row],[2015 Expenses]]&gt;Chart_Data!$U$3),Table68[[#This Row],[Name]],#N/A)</f>
        <v>Sunsaolax</v>
      </c>
      <c r="H311" s="23">
        <f>INDEX(Table68[#All],MATCH(Chart_Data!G311,Table68[[#All],[Name]],0),3)</f>
        <v>7151103.0700000003</v>
      </c>
      <c r="I311" s="23">
        <f>INDEX(Table68[#All],MATCH(Chart_Data!G311,Table68[[#All],[Name]],0),4)</f>
        <v>3835472.97</v>
      </c>
      <c r="J311" s="46">
        <f>INDEX(Table68[#All],MATCH(Chart_Data!G311,Table68[[#All],[Name]],0),6)</f>
        <v>4.43</v>
      </c>
      <c r="K311" s="59">
        <v>3.8233293155396839E-7</v>
      </c>
      <c r="M311" s="42">
        <f t="shared" si="5"/>
        <v>310</v>
      </c>
      <c r="N311" s="42">
        <f>IF(M311&gt;Chart_Data!$U$5,0,ROW(M312)-ROW($M$2))</f>
        <v>0</v>
      </c>
      <c r="O311" s="61" t="e">
        <f>IFERROR(LARGE(Table1[2015 Growth % Red],N311),#N/A)</f>
        <v>#N/A</v>
      </c>
      <c r="P311" s="55" t="e">
        <f>INDEX(Table1[[#All],[Name Blue]:[2015 Growth % Red]],MATCH(O311,Table1[[#All],[2015 Growth % Red]],0),2)</f>
        <v>#N/A</v>
      </c>
      <c r="Q311" s="55" t="e">
        <f>INDEX(Table1[[#All],[Name Blue]:[2015 Growth % Red]],MATCH(O311,Table1[[#All],[2015 Growth % Red]],0),3)</f>
        <v>#N/A</v>
      </c>
      <c r="R311" s="55" t="e">
        <f>INDEX(Table1[[#All],[Name Blue]:[2015 Growth % Blue]],MATCH(Table3[[#This Row],[Top 10 Growth % ]],Table1[[#All],[2015 Growth % Blue]],0),1)</f>
        <v>#N/A</v>
      </c>
    </row>
    <row r="312" spans="1:18" x14ac:dyDescent="0.15">
      <c r="A312" s="42">
        <v>311</v>
      </c>
      <c r="B312" s="23" t="e">
        <f>IF(AND(Table68[[#This Row],[2015 Revenue]]&gt;=Chart_Data!$U$4,Table68[[#This Row],[2015 Expenses]]&lt;=Chart_Data!$U$3),Table68[[#This Row],[Name]],#N/A)</f>
        <v>#N/A</v>
      </c>
      <c r="C312" s="23" t="e">
        <f>INDEX(Table68[#All],MATCH(Chart_Data!B312,Table68[[#All],[Name]],0),3)</f>
        <v>#N/A</v>
      </c>
      <c r="D312" s="23" t="e">
        <f>INDEX(Table68[#All],MATCH(Chart_Data!B312,Table68[[#All],[Name]],0),4)</f>
        <v>#N/A</v>
      </c>
      <c r="E312" s="60" t="e">
        <f>INDEX(Table68[#All],MATCH(Chart_Data!B312,Table68[[#All],[Name]],0),6)+Table1[[#This Row],[Rand]]</f>
        <v>#N/A</v>
      </c>
      <c r="F312" s="58">
        <f>_xlfn.IFNA(IF(Table1[[#This Row],[2015 Growth % Blue]]="#N/A",0,Table1[[#This Row],[2015 Growth % Blue]]),0)</f>
        <v>0</v>
      </c>
      <c r="G312" s="23" t="str">
        <f>IF(OR(Table68[[#This Row],[2015 Revenue]]&lt;Chart_Data!$U$4,Table68[[#This Row],[2015 Expenses]]&gt;Chart_Data!$U$3),Table68[[#This Row],[Name]],#N/A)</f>
        <v>Zapdex</v>
      </c>
      <c r="H312" s="23">
        <f>INDEX(Table68[#All],MATCH(Chart_Data!G312,Table68[[#All],[Name]],0),3)</f>
        <v>9055024.75</v>
      </c>
      <c r="I312" s="23">
        <f>INDEX(Table68[#All],MATCH(Chart_Data!G312,Table68[[#All],[Name]],0),4)</f>
        <v>4259167</v>
      </c>
      <c r="J312" s="46">
        <f>INDEX(Table68[#All],MATCH(Chart_Data!G312,Table68[[#All],[Name]],0),6)</f>
        <v>4.47</v>
      </c>
      <c r="K312" s="59">
        <v>7.2177643049383531E-7</v>
      </c>
      <c r="M312" s="42">
        <f t="shared" si="5"/>
        <v>311</v>
      </c>
      <c r="N312" s="42">
        <f>IF(M312&gt;Chart_Data!$U$5,0,ROW(M313)-ROW($M$2))</f>
        <v>0</v>
      </c>
      <c r="O312" s="61" t="e">
        <f>IFERROR(LARGE(Table1[2015 Growth % Red],N312),#N/A)</f>
        <v>#N/A</v>
      </c>
      <c r="P312" s="55" t="e">
        <f>INDEX(Table1[[#All],[Name Blue]:[2015 Growth % Red]],MATCH(O312,Table1[[#All],[2015 Growth % Red]],0),2)</f>
        <v>#N/A</v>
      </c>
      <c r="Q312" s="55" t="e">
        <f>INDEX(Table1[[#All],[Name Blue]:[2015 Growth % Red]],MATCH(O312,Table1[[#All],[2015 Growth % Red]],0),3)</f>
        <v>#N/A</v>
      </c>
      <c r="R312" s="55" t="e">
        <f>INDEX(Table1[[#All],[Name Blue]:[2015 Growth % Blue]],MATCH(Table3[[#This Row],[Top 10 Growth % ]],Table1[[#All],[2015 Growth % Blue]],0),1)</f>
        <v>#N/A</v>
      </c>
    </row>
    <row r="313" spans="1:18" x14ac:dyDescent="0.15">
      <c r="A313" s="42">
        <v>312</v>
      </c>
      <c r="B313" s="23" t="str">
        <f>IF(AND(Table68[[#This Row],[2015 Revenue]]&gt;=Chart_Data!$U$4,Table68[[#This Row],[2015 Expenses]]&lt;=Chart_Data!$U$3),Table68[[#This Row],[Name]],#N/A)</f>
        <v>Indigocon</v>
      </c>
      <c r="C313" s="23">
        <f>INDEX(Table68[#All],MATCH(Chart_Data!B313,Table68[[#All],[Name]],0),3)</f>
        <v>8538212.2100000009</v>
      </c>
      <c r="D313" s="23">
        <f>INDEX(Table68[#All],MATCH(Chart_Data!B313,Table68[[#All],[Name]],0),4)</f>
        <v>2306246.44</v>
      </c>
      <c r="E313" s="60">
        <f>INDEX(Table68[#All],MATCH(Chart_Data!B313,Table68[[#All],[Name]],0),6)+Table1[[#This Row],[Rand]]</f>
        <v>3.600000954037923</v>
      </c>
      <c r="F313" s="58">
        <f>_xlfn.IFNA(IF(Table1[[#This Row],[2015 Growth % Blue]]="#N/A",0,Table1[[#This Row],[2015 Growth % Blue]]),0)</f>
        <v>3.600000954037923</v>
      </c>
      <c r="G313" s="23" t="e">
        <f>IF(OR(Table68[[#This Row],[2015 Revenue]]&lt;Chart_Data!$U$4,Table68[[#This Row],[2015 Expenses]]&gt;Chart_Data!$U$3),Table68[[#This Row],[Name]],#N/A)</f>
        <v>#N/A</v>
      </c>
      <c r="H313" s="23" t="e">
        <f>INDEX(Table68[#All],MATCH(Chart_Data!G313,Table68[[#All],[Name]],0),3)</f>
        <v>#N/A</v>
      </c>
      <c r="I313" s="23" t="e">
        <f>INDEX(Table68[#All],MATCH(Chart_Data!G313,Table68[[#All],[Name]],0),4)</f>
        <v>#N/A</v>
      </c>
      <c r="J313" s="46" t="e">
        <f>INDEX(Table68[#All],MATCH(Chart_Data!G313,Table68[[#All],[Name]],0),6)</f>
        <v>#N/A</v>
      </c>
      <c r="K313" s="59">
        <v>9.5403792273750186E-7</v>
      </c>
      <c r="M313" s="42">
        <f t="shared" si="5"/>
        <v>312</v>
      </c>
      <c r="N313" s="42">
        <f>IF(M313&gt;Chart_Data!$U$5,0,ROW(M314)-ROW($M$2))</f>
        <v>0</v>
      </c>
      <c r="O313" s="61" t="e">
        <f>IFERROR(LARGE(Table1[2015 Growth % Red],N313),#N/A)</f>
        <v>#N/A</v>
      </c>
      <c r="P313" s="55" t="e">
        <f>INDEX(Table1[[#All],[Name Blue]:[2015 Growth % Red]],MATCH(O313,Table1[[#All],[2015 Growth % Red]],0),2)</f>
        <v>#N/A</v>
      </c>
      <c r="Q313" s="55" t="e">
        <f>INDEX(Table1[[#All],[Name Blue]:[2015 Growth % Red]],MATCH(O313,Table1[[#All],[2015 Growth % Red]],0),3)</f>
        <v>#N/A</v>
      </c>
      <c r="R313" s="55" t="e">
        <f>INDEX(Table1[[#All],[Name Blue]:[2015 Growth % Blue]],MATCH(Table3[[#This Row],[Top 10 Growth % ]],Table1[[#All],[2015 Growth % Blue]],0),1)</f>
        <v>#N/A</v>
      </c>
    </row>
    <row r="314" spans="1:18" x14ac:dyDescent="0.15">
      <c r="A314" s="42">
        <v>313</v>
      </c>
      <c r="B314" s="23" t="str">
        <f>IF(AND(Table68[[#This Row],[2015 Revenue]]&gt;=Chart_Data!$U$4,Table68[[#This Row],[2015 Expenses]]&lt;=Chart_Data!$U$3),Table68[[#This Row],[Name]],#N/A)</f>
        <v>Zamfax</v>
      </c>
      <c r="C314" s="23">
        <f>INDEX(Table68[#All],MATCH(Chart_Data!B314,Table68[[#All],[Name]],0),3)</f>
        <v>9886455.3000000007</v>
      </c>
      <c r="D314" s="23">
        <f>INDEX(Table68[#All],MATCH(Chart_Data!B314,Table68[[#All],[Name]],0),4)</f>
        <v>320669.26</v>
      </c>
      <c r="E314" s="60">
        <f>INDEX(Table68[#All],MATCH(Chart_Data!B314,Table68[[#All],[Name]],0),6)+Table1[[#This Row],[Rand]]</f>
        <v>3.5200004003436418</v>
      </c>
      <c r="F314" s="58">
        <f>_xlfn.IFNA(IF(Table1[[#This Row],[2015 Growth % Blue]]="#N/A",0,Table1[[#This Row],[2015 Growth % Blue]]),0)</f>
        <v>3.5200004003436418</v>
      </c>
      <c r="G314" s="23" t="e">
        <f>IF(OR(Table68[[#This Row],[2015 Revenue]]&lt;Chart_Data!$U$4,Table68[[#This Row],[2015 Expenses]]&gt;Chart_Data!$U$3),Table68[[#This Row],[Name]],#N/A)</f>
        <v>#N/A</v>
      </c>
      <c r="H314" s="23" t="e">
        <f>INDEX(Table68[#All],MATCH(Chart_Data!G314,Table68[[#All],[Name]],0),3)</f>
        <v>#N/A</v>
      </c>
      <c r="I314" s="23" t="e">
        <f>INDEX(Table68[#All],MATCH(Chart_Data!G314,Table68[[#All],[Name]],0),4)</f>
        <v>#N/A</v>
      </c>
      <c r="J314" s="46" t="e">
        <f>INDEX(Table68[#All],MATCH(Chart_Data!G314,Table68[[#All],[Name]],0),6)</f>
        <v>#N/A</v>
      </c>
      <c r="K314" s="59">
        <v>4.0034364183657232E-7</v>
      </c>
      <c r="M314" s="42">
        <f t="shared" si="5"/>
        <v>313</v>
      </c>
      <c r="N314" s="42">
        <f>IF(M314&gt;Chart_Data!$U$5,0,ROW(M315)-ROW($M$2))</f>
        <v>0</v>
      </c>
      <c r="O314" s="61" t="e">
        <f>IFERROR(LARGE(Table1[2015 Growth % Red],N314),#N/A)</f>
        <v>#N/A</v>
      </c>
      <c r="P314" s="55" t="e">
        <f>INDEX(Table1[[#All],[Name Blue]:[2015 Growth % Red]],MATCH(O314,Table1[[#All],[2015 Growth % Red]],0),2)</f>
        <v>#N/A</v>
      </c>
      <c r="Q314" s="55" t="e">
        <f>INDEX(Table1[[#All],[Name Blue]:[2015 Growth % Red]],MATCH(O314,Table1[[#All],[2015 Growth % Red]],0),3)</f>
        <v>#N/A</v>
      </c>
      <c r="R314" s="55" t="e">
        <f>INDEX(Table1[[#All],[Name Blue]:[2015 Growth % Blue]],MATCH(Table3[[#This Row],[Top 10 Growth % ]],Table1[[#All],[2015 Growth % Blue]],0),1)</f>
        <v>#N/A</v>
      </c>
    </row>
    <row r="315" spans="1:18" x14ac:dyDescent="0.15">
      <c r="A315" s="42">
        <v>314</v>
      </c>
      <c r="B315" s="23" t="e">
        <f>IF(AND(Table68[[#This Row],[2015 Revenue]]&gt;=Chart_Data!$U$4,Table68[[#This Row],[2015 Expenses]]&lt;=Chart_Data!$U$3),Table68[[#This Row],[Name]],#N/A)</f>
        <v>#N/A</v>
      </c>
      <c r="C315" s="23" t="e">
        <f>INDEX(Table68[#All],MATCH(Chart_Data!B315,Table68[[#All],[Name]],0),3)</f>
        <v>#N/A</v>
      </c>
      <c r="D315" s="23" t="e">
        <f>INDEX(Table68[#All],MATCH(Chart_Data!B315,Table68[[#All],[Name]],0),4)</f>
        <v>#N/A</v>
      </c>
      <c r="E315" s="60" t="e">
        <f>INDEX(Table68[#All],MATCH(Chart_Data!B315,Table68[[#All],[Name]],0),6)+Table1[[#This Row],[Rand]]</f>
        <v>#N/A</v>
      </c>
      <c r="F315" s="58">
        <f>_xlfn.IFNA(IF(Table1[[#This Row],[2015 Growth % Blue]]="#N/A",0,Table1[[#This Row],[2015 Growth % Blue]]),0)</f>
        <v>0</v>
      </c>
      <c r="G315" s="23" t="str">
        <f>IF(OR(Table68[[#This Row],[2015 Revenue]]&lt;Chart_Data!$U$4,Table68[[#This Row],[2015 Expenses]]&gt;Chart_Data!$U$3),Table68[[#This Row],[Name]],#N/A)</f>
        <v>Tanholdings</v>
      </c>
      <c r="H315" s="23">
        <f>INDEX(Table68[#All],MATCH(Chart_Data!G315,Table68[[#All],[Name]],0),3)</f>
        <v>8156872.5899999999</v>
      </c>
      <c r="I315" s="23">
        <f>INDEX(Table68[#All],MATCH(Chart_Data!G315,Table68[[#All],[Name]],0),4)</f>
        <v>5309355.46</v>
      </c>
      <c r="J315" s="46">
        <f>INDEX(Table68[#All],MATCH(Chart_Data!G315,Table68[[#All],[Name]],0),6)</f>
        <v>4.3</v>
      </c>
      <c r="K315" s="59">
        <v>6.5612791039626274E-7</v>
      </c>
      <c r="M315" s="42">
        <f t="shared" si="5"/>
        <v>314</v>
      </c>
      <c r="N315" s="42">
        <f>IF(M315&gt;Chart_Data!$U$5,0,ROW(M316)-ROW($M$2))</f>
        <v>0</v>
      </c>
      <c r="O315" s="61" t="e">
        <f>IFERROR(LARGE(Table1[2015 Growth % Red],N315),#N/A)</f>
        <v>#N/A</v>
      </c>
      <c r="P315" s="55" t="e">
        <f>INDEX(Table1[[#All],[Name Blue]:[2015 Growth % Red]],MATCH(O315,Table1[[#All],[2015 Growth % Red]],0),2)</f>
        <v>#N/A</v>
      </c>
      <c r="Q315" s="55" t="e">
        <f>INDEX(Table1[[#All],[Name Blue]:[2015 Growth % Red]],MATCH(O315,Table1[[#All],[2015 Growth % Red]],0),3)</f>
        <v>#N/A</v>
      </c>
      <c r="R315" s="55" t="e">
        <f>INDEX(Table1[[#All],[Name Blue]:[2015 Growth % Blue]],MATCH(Table3[[#This Row],[Top 10 Growth % ]],Table1[[#All],[2015 Growth % Blue]],0),1)</f>
        <v>#N/A</v>
      </c>
    </row>
    <row r="316" spans="1:18" x14ac:dyDescent="0.15">
      <c r="A316" s="42">
        <v>315</v>
      </c>
      <c r="B316" s="23" t="e">
        <f>IF(AND(Table68[[#This Row],[2015 Revenue]]&gt;=Chart_Data!$U$4,Table68[[#This Row],[2015 Expenses]]&lt;=Chart_Data!$U$3),Table68[[#This Row],[Name]],#N/A)</f>
        <v>#N/A</v>
      </c>
      <c r="C316" s="23" t="e">
        <f>INDEX(Table68[#All],MATCH(Chart_Data!B316,Table68[[#All],[Name]],0),3)</f>
        <v>#N/A</v>
      </c>
      <c r="D316" s="23" t="e">
        <f>INDEX(Table68[#All],MATCH(Chart_Data!B316,Table68[[#All],[Name]],0),4)</f>
        <v>#N/A</v>
      </c>
      <c r="E316" s="60" t="e">
        <f>INDEX(Table68[#All],MATCH(Chart_Data!B316,Table68[[#All],[Name]],0),6)+Table1[[#This Row],[Rand]]</f>
        <v>#N/A</v>
      </c>
      <c r="F316" s="58">
        <f>_xlfn.IFNA(IF(Table1[[#This Row],[2015 Growth % Blue]]="#N/A",0,Table1[[#This Row],[2015 Growth % Blue]]),0)</f>
        <v>0</v>
      </c>
      <c r="G316" s="23" t="str">
        <f>IF(OR(Table68[[#This Row],[2015 Revenue]]&lt;Chart_Data!$U$4,Table68[[#This Row],[2015 Expenses]]&gt;Chart_Data!$U$3),Table68[[#This Row],[Name]],#N/A)</f>
        <v>Zer-Plus</v>
      </c>
      <c r="H316" s="23">
        <f>INDEX(Table68[#All],MATCH(Chart_Data!G316,Table68[[#All],[Name]],0),3)</f>
        <v>6848689.7199999997</v>
      </c>
      <c r="I316" s="23">
        <f>INDEX(Table68[#All],MATCH(Chart_Data!G316,Table68[[#All],[Name]],0),4)</f>
        <v>7240163.8200000003</v>
      </c>
      <c r="J316" s="46">
        <f>INDEX(Table68[#All],MATCH(Chart_Data!G316,Table68[[#All],[Name]],0),6)</f>
        <v>3.05</v>
      </c>
      <c r="K316" s="59">
        <v>1.3213584614035323E-8</v>
      </c>
      <c r="M316" s="42">
        <f t="shared" si="5"/>
        <v>315</v>
      </c>
      <c r="N316" s="42">
        <f>IF(M316&gt;Chart_Data!$U$5,0,ROW(M317)-ROW($M$2))</f>
        <v>0</v>
      </c>
      <c r="O316" s="61" t="e">
        <f>IFERROR(LARGE(Table1[2015 Growth % Red],N316),#N/A)</f>
        <v>#N/A</v>
      </c>
      <c r="P316" s="55" t="e">
        <f>INDEX(Table1[[#All],[Name Blue]:[2015 Growth % Red]],MATCH(O316,Table1[[#All],[2015 Growth % Red]],0),2)</f>
        <v>#N/A</v>
      </c>
      <c r="Q316" s="55" t="e">
        <f>INDEX(Table1[[#All],[Name Blue]:[2015 Growth % Red]],MATCH(O316,Table1[[#All],[2015 Growth % Red]],0),3)</f>
        <v>#N/A</v>
      </c>
      <c r="R316" s="55" t="e">
        <f>INDEX(Table1[[#All],[Name Blue]:[2015 Growth % Blue]],MATCH(Table3[[#This Row],[Top 10 Growth % ]],Table1[[#All],[2015 Growth % Blue]],0),1)</f>
        <v>#N/A</v>
      </c>
    </row>
    <row r="317" spans="1:18" x14ac:dyDescent="0.15">
      <c r="A317" s="42">
        <v>316</v>
      </c>
      <c r="B317" s="23" t="e">
        <f>IF(AND(Table68[[#This Row],[2015 Revenue]]&gt;=Chart_Data!$U$4,Table68[[#This Row],[2015 Expenses]]&lt;=Chart_Data!$U$3),Table68[[#This Row],[Name]],#N/A)</f>
        <v>#N/A</v>
      </c>
      <c r="C317" s="23" t="e">
        <f>INDEX(Table68[#All],MATCH(Chart_Data!B317,Table68[[#All],[Name]],0),3)</f>
        <v>#N/A</v>
      </c>
      <c r="D317" s="23" t="e">
        <f>INDEX(Table68[#All],MATCH(Chart_Data!B317,Table68[[#All],[Name]],0),4)</f>
        <v>#N/A</v>
      </c>
      <c r="E317" s="60" t="e">
        <f>INDEX(Table68[#All],MATCH(Chart_Data!B317,Table68[[#All],[Name]],0),6)+Table1[[#This Row],[Rand]]</f>
        <v>#N/A</v>
      </c>
      <c r="F317" s="58">
        <f>_xlfn.IFNA(IF(Table1[[#This Row],[2015 Growth % Blue]]="#N/A",0,Table1[[#This Row],[2015 Growth % Blue]]),0)</f>
        <v>0</v>
      </c>
      <c r="G317" s="23" t="str">
        <f>IF(OR(Table68[[#This Row],[2015 Revenue]]&lt;Chart_Data!$U$4,Table68[[#This Row],[2015 Expenses]]&gt;Chart_Data!$U$3),Table68[[#This Row],[Name]],#N/A)</f>
        <v>Hexzoomity</v>
      </c>
      <c r="H317" s="23">
        <f>INDEX(Table68[#All],MATCH(Chart_Data!G317,Table68[[#All],[Name]],0),3)</f>
        <v>10319636.48</v>
      </c>
      <c r="I317" s="23">
        <f>INDEX(Table68[#All],MATCH(Chart_Data!G317,Table68[[#All],[Name]],0),4)</f>
        <v>3863890.17</v>
      </c>
      <c r="J317" s="46">
        <f>INDEX(Table68[#All],MATCH(Chart_Data!G317,Table68[[#All],[Name]],0),6)</f>
        <v>3.98</v>
      </c>
      <c r="K317" s="59">
        <v>7.2423057719945651E-7</v>
      </c>
      <c r="M317" s="42">
        <f t="shared" si="5"/>
        <v>316</v>
      </c>
      <c r="N317" s="42">
        <f>IF(M317&gt;Chart_Data!$U$5,0,ROW(M318)-ROW($M$2))</f>
        <v>0</v>
      </c>
      <c r="O317" s="61" t="e">
        <f>IFERROR(LARGE(Table1[2015 Growth % Red],N317),#N/A)</f>
        <v>#N/A</v>
      </c>
      <c r="P317" s="55" t="e">
        <f>INDEX(Table1[[#All],[Name Blue]:[2015 Growth % Red]],MATCH(O317,Table1[[#All],[2015 Growth % Red]],0),2)</f>
        <v>#N/A</v>
      </c>
      <c r="Q317" s="55" t="e">
        <f>INDEX(Table1[[#All],[Name Blue]:[2015 Growth % Red]],MATCH(O317,Table1[[#All],[2015 Growth % Red]],0),3)</f>
        <v>#N/A</v>
      </c>
      <c r="R317" s="55" t="e">
        <f>INDEX(Table1[[#All],[Name Blue]:[2015 Growth % Blue]],MATCH(Table3[[#This Row],[Top 10 Growth % ]],Table1[[#All],[2015 Growth % Blue]],0),1)</f>
        <v>#N/A</v>
      </c>
    </row>
    <row r="318" spans="1:18" x14ac:dyDescent="0.15">
      <c r="A318" s="42">
        <v>317</v>
      </c>
      <c r="B318" s="23" t="e">
        <f>IF(AND(Table68[[#This Row],[2015 Revenue]]&gt;=Chart_Data!$U$4,Table68[[#This Row],[2015 Expenses]]&lt;=Chart_Data!$U$3),Table68[[#This Row],[Name]],#N/A)</f>
        <v>#N/A</v>
      </c>
      <c r="C318" s="23" t="e">
        <f>INDEX(Table68[#All],MATCH(Chart_Data!B318,Table68[[#All],[Name]],0),3)</f>
        <v>#N/A</v>
      </c>
      <c r="D318" s="23" t="e">
        <f>INDEX(Table68[#All],MATCH(Chart_Data!B318,Table68[[#All],[Name]],0),4)</f>
        <v>#N/A</v>
      </c>
      <c r="E318" s="60" t="e">
        <f>INDEX(Table68[#All],MATCH(Chart_Data!B318,Table68[[#All],[Name]],0),6)+Table1[[#This Row],[Rand]]</f>
        <v>#N/A</v>
      </c>
      <c r="F318" s="58">
        <f>_xlfn.IFNA(IF(Table1[[#This Row],[2015 Growth % Blue]]="#N/A",0,Table1[[#This Row],[2015 Growth % Blue]]),0)</f>
        <v>0</v>
      </c>
      <c r="G318" s="23" t="str">
        <f>IF(OR(Table68[[#This Row],[2015 Revenue]]&lt;Chart_Data!$U$4,Table68[[#This Row],[2015 Expenses]]&gt;Chart_Data!$U$3),Table68[[#This Row],[Name]],#N/A)</f>
        <v>Vilahouse</v>
      </c>
      <c r="H318" s="23">
        <f>INDEX(Table68[#All],MATCH(Chart_Data!G318,Table68[[#All],[Name]],0),3)</f>
        <v>8662252.5199999996</v>
      </c>
      <c r="I318" s="23">
        <f>INDEX(Table68[#All],MATCH(Chart_Data!G318,Table68[[#All],[Name]],0),4)</f>
        <v>7543897.2800000003</v>
      </c>
      <c r="J318" s="46">
        <f>INDEX(Table68[#All],MATCH(Chart_Data!G318,Table68[[#All],[Name]],0),6)</f>
        <v>2.4700000000000002</v>
      </c>
      <c r="K318" s="59">
        <v>4.5221547071731926E-7</v>
      </c>
      <c r="M318" s="42">
        <f t="shared" si="5"/>
        <v>317</v>
      </c>
      <c r="N318" s="42">
        <f>IF(M318&gt;Chart_Data!$U$5,0,ROW(M319)-ROW($M$2))</f>
        <v>0</v>
      </c>
      <c r="O318" s="61" t="e">
        <f>IFERROR(LARGE(Table1[2015 Growth % Red],N318),#N/A)</f>
        <v>#N/A</v>
      </c>
      <c r="P318" s="55" t="e">
        <f>INDEX(Table1[[#All],[Name Blue]:[2015 Growth % Red]],MATCH(O318,Table1[[#All],[2015 Growth % Red]],0),2)</f>
        <v>#N/A</v>
      </c>
      <c r="Q318" s="55" t="e">
        <f>INDEX(Table1[[#All],[Name Blue]:[2015 Growth % Red]],MATCH(O318,Table1[[#All],[2015 Growth % Red]],0),3)</f>
        <v>#N/A</v>
      </c>
      <c r="R318" s="55" t="e">
        <f>INDEX(Table1[[#All],[Name Blue]:[2015 Growth % Blue]],MATCH(Table3[[#This Row],[Top 10 Growth % ]],Table1[[#All],[2015 Growth % Blue]],0),1)</f>
        <v>#N/A</v>
      </c>
    </row>
    <row r="319" spans="1:18" x14ac:dyDescent="0.15">
      <c r="A319" s="42">
        <v>318</v>
      </c>
      <c r="B319" s="23" t="e">
        <f>IF(AND(Table68[[#This Row],[2015 Revenue]]&gt;=Chart_Data!$U$4,Table68[[#This Row],[2015 Expenses]]&lt;=Chart_Data!$U$3),Table68[[#This Row],[Name]],#N/A)</f>
        <v>#N/A</v>
      </c>
      <c r="C319" s="23" t="e">
        <f>INDEX(Table68[#All],MATCH(Chart_Data!B319,Table68[[#All],[Name]],0),3)</f>
        <v>#N/A</v>
      </c>
      <c r="D319" s="23" t="e">
        <f>INDEX(Table68[#All],MATCH(Chart_Data!B319,Table68[[#All],[Name]],0),4)</f>
        <v>#N/A</v>
      </c>
      <c r="E319" s="60" t="e">
        <f>INDEX(Table68[#All],MATCH(Chart_Data!B319,Table68[[#All],[Name]],0),6)+Table1[[#This Row],[Rand]]</f>
        <v>#N/A</v>
      </c>
      <c r="F319" s="58">
        <f>_xlfn.IFNA(IF(Table1[[#This Row],[2015 Growth % Blue]]="#N/A",0,Table1[[#This Row],[2015 Growth % Blue]]),0)</f>
        <v>0</v>
      </c>
      <c r="G319" s="23" t="str">
        <f>IF(OR(Table68[[#This Row],[2015 Revenue]]&lt;Chart_Data!$U$4,Table68[[#This Row],[2015 Expenses]]&gt;Chart_Data!$U$3),Table68[[#This Row],[Name]],#N/A)</f>
        <v>Lamcare</v>
      </c>
      <c r="H319" s="23">
        <f>INDEX(Table68[#All],MATCH(Chart_Data!G319,Table68[[#All],[Name]],0),3)</f>
        <v>7547716.1799999997</v>
      </c>
      <c r="I319" s="23">
        <f>INDEX(Table68[#All],MATCH(Chart_Data!G319,Table68[[#All],[Name]],0),4)</f>
        <v>5232913.04</v>
      </c>
      <c r="J319" s="46">
        <f>INDEX(Table68[#All],MATCH(Chart_Data!G319,Table68[[#All],[Name]],0),6)</f>
        <v>4.47</v>
      </c>
      <c r="K319" s="59">
        <v>5.172728310705657E-7</v>
      </c>
      <c r="M319" s="42">
        <f t="shared" si="5"/>
        <v>318</v>
      </c>
      <c r="N319" s="42">
        <f>IF(M319&gt;Chart_Data!$U$5,0,ROW(M320)-ROW($M$2))</f>
        <v>0</v>
      </c>
      <c r="O319" s="61" t="e">
        <f>IFERROR(LARGE(Table1[2015 Growth % Red],N319),#N/A)</f>
        <v>#N/A</v>
      </c>
      <c r="P319" s="55" t="e">
        <f>INDEX(Table1[[#All],[Name Blue]:[2015 Growth % Red]],MATCH(O319,Table1[[#All],[2015 Growth % Red]],0),2)</f>
        <v>#N/A</v>
      </c>
      <c r="Q319" s="55" t="e">
        <f>INDEX(Table1[[#All],[Name Blue]:[2015 Growth % Red]],MATCH(O319,Table1[[#All],[2015 Growth % Red]],0),3)</f>
        <v>#N/A</v>
      </c>
      <c r="R319" s="55" t="e">
        <f>INDEX(Table1[[#All],[Name Blue]:[2015 Growth % Blue]],MATCH(Table3[[#This Row],[Top 10 Growth % ]],Table1[[#All],[2015 Growth % Blue]],0),1)</f>
        <v>#N/A</v>
      </c>
    </row>
    <row r="320" spans="1:18" x14ac:dyDescent="0.15">
      <c r="A320" s="42">
        <v>319</v>
      </c>
      <c r="B320" s="23" t="e">
        <f>IF(AND(Table68[[#This Row],[2015 Revenue]]&gt;=Chart_Data!$U$4,Table68[[#This Row],[2015 Expenses]]&lt;=Chart_Data!$U$3),Table68[[#This Row],[Name]],#N/A)</f>
        <v>#N/A</v>
      </c>
      <c r="C320" s="23" t="e">
        <f>INDEX(Table68[#All],MATCH(Chart_Data!B320,Table68[[#All],[Name]],0),3)</f>
        <v>#N/A</v>
      </c>
      <c r="D320" s="23" t="e">
        <f>INDEX(Table68[#All],MATCH(Chart_Data!B320,Table68[[#All],[Name]],0),4)</f>
        <v>#N/A</v>
      </c>
      <c r="E320" s="60" t="e">
        <f>INDEX(Table68[#All],MATCH(Chart_Data!B320,Table68[[#All],[Name]],0),6)+Table1[[#This Row],[Rand]]</f>
        <v>#N/A</v>
      </c>
      <c r="F320" s="58">
        <f>_xlfn.IFNA(IF(Table1[[#This Row],[2015 Growth % Blue]]="#N/A",0,Table1[[#This Row],[2015 Growth % Blue]]),0)</f>
        <v>0</v>
      </c>
      <c r="G320" s="23" t="str">
        <f>IF(OR(Table68[[#This Row],[2015 Revenue]]&lt;Chart_Data!$U$4,Table68[[#This Row],[2015 Expenses]]&gt;Chart_Data!$U$3),Table68[[#This Row],[Name]],#N/A)</f>
        <v>Keytouch</v>
      </c>
      <c r="H320" s="23">
        <f>INDEX(Table68[#All],MATCH(Chart_Data!G320,Table68[[#All],[Name]],0),3)</f>
        <v>8597264.2599999998</v>
      </c>
      <c r="I320" s="23">
        <f>INDEX(Table68[#All],MATCH(Chart_Data!G320,Table68[[#All],[Name]],0),4)</f>
        <v>5649633</v>
      </c>
      <c r="J320" s="46">
        <f>INDEX(Table68[#All],MATCH(Chart_Data!G320,Table68[[#All],[Name]],0),6)</f>
        <v>1.29</v>
      </c>
      <c r="K320" s="59">
        <v>1.1281169155102234E-7</v>
      </c>
      <c r="M320" s="42">
        <f t="shared" si="5"/>
        <v>319</v>
      </c>
      <c r="N320" s="42">
        <f>IF(M320&gt;Chart_Data!$U$5,0,ROW(M321)-ROW($M$2))</f>
        <v>0</v>
      </c>
      <c r="O320" s="61" t="e">
        <f>IFERROR(LARGE(Table1[2015 Growth % Red],N320),#N/A)</f>
        <v>#N/A</v>
      </c>
      <c r="P320" s="55" t="e">
        <f>INDEX(Table1[[#All],[Name Blue]:[2015 Growth % Red]],MATCH(O320,Table1[[#All],[2015 Growth % Red]],0),2)</f>
        <v>#N/A</v>
      </c>
      <c r="Q320" s="55" t="e">
        <f>INDEX(Table1[[#All],[Name Blue]:[2015 Growth % Red]],MATCH(O320,Table1[[#All],[2015 Growth % Red]],0),3)</f>
        <v>#N/A</v>
      </c>
      <c r="R320" s="55" t="e">
        <f>INDEX(Table1[[#All],[Name Blue]:[2015 Growth % Blue]],MATCH(Table3[[#This Row],[Top 10 Growth % ]],Table1[[#All],[2015 Growth % Blue]],0),1)</f>
        <v>#N/A</v>
      </c>
    </row>
    <row r="321" spans="1:18" x14ac:dyDescent="0.15">
      <c r="A321" s="42">
        <v>320</v>
      </c>
      <c r="B321" s="23" t="e">
        <f>IF(AND(Table68[[#This Row],[2015 Revenue]]&gt;=Chart_Data!$U$4,Table68[[#This Row],[2015 Expenses]]&lt;=Chart_Data!$U$3),Table68[[#This Row],[Name]],#N/A)</f>
        <v>#N/A</v>
      </c>
      <c r="C321" s="23" t="e">
        <f>INDEX(Table68[#All],MATCH(Chart_Data!B321,Table68[[#All],[Name]],0),3)</f>
        <v>#N/A</v>
      </c>
      <c r="D321" s="23" t="e">
        <f>INDEX(Table68[#All],MATCH(Chart_Data!B321,Table68[[#All],[Name]],0),4)</f>
        <v>#N/A</v>
      </c>
      <c r="E321" s="60" t="e">
        <f>INDEX(Table68[#All],MATCH(Chart_Data!B321,Table68[[#All],[Name]],0),6)+Table1[[#This Row],[Rand]]</f>
        <v>#N/A</v>
      </c>
      <c r="F321" s="58">
        <f>_xlfn.IFNA(IF(Table1[[#This Row],[2015 Growth % Blue]]="#N/A",0,Table1[[#This Row],[2015 Growth % Blue]]),0)</f>
        <v>0</v>
      </c>
      <c r="G321" s="23" t="str">
        <f>IF(OR(Table68[[#This Row],[2015 Revenue]]&lt;Chart_Data!$U$4,Table68[[#This Row],[2015 Expenses]]&gt;Chart_Data!$U$3),Table68[[#This Row],[Name]],#N/A)</f>
        <v>Solotechi</v>
      </c>
      <c r="H321" s="23">
        <f>INDEX(Table68[#All],MATCH(Chart_Data!G321,Table68[[#All],[Name]],0),3)</f>
        <v>7660262.1900000004</v>
      </c>
      <c r="I321" s="23">
        <f>INDEX(Table68[#All],MATCH(Chart_Data!G321,Table68[[#All],[Name]],0),4)</f>
        <v>5252533.4000000004</v>
      </c>
      <c r="J321" s="46">
        <f>INDEX(Table68[#All],MATCH(Chart_Data!G321,Table68[[#All],[Name]],0),6)</f>
        <v>4.03</v>
      </c>
      <c r="K321" s="59">
        <v>6.6198095777800488E-7</v>
      </c>
      <c r="M321" s="42">
        <f t="shared" si="5"/>
        <v>320</v>
      </c>
      <c r="N321" s="42">
        <f>IF(M321&gt;Chart_Data!$U$5,0,ROW(M322)-ROW($M$2))</f>
        <v>0</v>
      </c>
      <c r="O321" s="61" t="e">
        <f>IFERROR(LARGE(Table1[2015 Growth % Red],N321),#N/A)</f>
        <v>#N/A</v>
      </c>
      <c r="P321" s="55" t="e">
        <f>INDEX(Table1[[#All],[Name Blue]:[2015 Growth % Red]],MATCH(O321,Table1[[#All],[2015 Growth % Red]],0),2)</f>
        <v>#N/A</v>
      </c>
      <c r="Q321" s="55" t="e">
        <f>INDEX(Table1[[#All],[Name Blue]:[2015 Growth % Red]],MATCH(O321,Table1[[#All],[2015 Growth % Red]],0),3)</f>
        <v>#N/A</v>
      </c>
      <c r="R321" s="55" t="e">
        <f>INDEX(Table1[[#All],[Name Blue]:[2015 Growth % Blue]],MATCH(Table3[[#This Row],[Top 10 Growth % ]],Table1[[#All],[2015 Growth % Blue]],0),1)</f>
        <v>#N/A</v>
      </c>
    </row>
    <row r="322" spans="1:18" x14ac:dyDescent="0.15">
      <c r="A322" s="42">
        <v>321</v>
      </c>
      <c r="B322" s="23" t="str">
        <f>IF(AND(Table68[[#This Row],[2015 Revenue]]&gt;=Chart_Data!$U$4,Table68[[#This Row],[2015 Expenses]]&lt;=Chart_Data!$U$3),Table68[[#This Row],[Name]],#N/A)</f>
        <v>Kincon</v>
      </c>
      <c r="C322" s="23">
        <f>INDEX(Table68[#All],MATCH(Chart_Data!B322,Table68[[#All],[Name]],0),3)</f>
        <v>13239281.710000001</v>
      </c>
      <c r="D322" s="23">
        <f>INDEX(Table68[#All],MATCH(Chart_Data!B322,Table68[[#All],[Name]],0),4)</f>
        <v>2973756.96</v>
      </c>
      <c r="E322" s="60">
        <f>INDEX(Table68[#All],MATCH(Chart_Data!B322,Table68[[#All],[Name]],0),6)+Table1[[#This Row],[Rand]]</f>
        <v>4.8600004666387866</v>
      </c>
      <c r="F322" s="58">
        <f>_xlfn.IFNA(IF(Table1[[#This Row],[2015 Growth % Blue]]="#N/A",0,Table1[[#This Row],[2015 Growth % Blue]]),0)</f>
        <v>4.8600004666387866</v>
      </c>
      <c r="G322" s="23" t="e">
        <f>IF(OR(Table68[[#This Row],[2015 Revenue]]&lt;Chart_Data!$U$4,Table68[[#This Row],[2015 Expenses]]&gt;Chart_Data!$U$3),Table68[[#This Row],[Name]],#N/A)</f>
        <v>#N/A</v>
      </c>
      <c r="H322" s="23" t="e">
        <f>INDEX(Table68[#All],MATCH(Chart_Data!G322,Table68[[#All],[Name]],0),3)</f>
        <v>#N/A</v>
      </c>
      <c r="I322" s="23" t="e">
        <f>INDEX(Table68[#All],MATCH(Chart_Data!G322,Table68[[#All],[Name]],0),4)</f>
        <v>#N/A</v>
      </c>
      <c r="J322" s="46" t="e">
        <f>INDEX(Table68[#All],MATCH(Chart_Data!G322,Table68[[#All],[Name]],0),6)</f>
        <v>#N/A</v>
      </c>
      <c r="K322" s="59">
        <v>4.6663878617647624E-7</v>
      </c>
      <c r="M322" s="42">
        <f t="shared" ref="M322:M385" si="6">ROW(M323)-ROW($M$2)</f>
        <v>321</v>
      </c>
      <c r="N322" s="42">
        <f>IF(M322&gt;Chart_Data!$U$5,0,ROW(M323)-ROW($M$2))</f>
        <v>0</v>
      </c>
      <c r="O322" s="61" t="e">
        <f>IFERROR(LARGE(Table1[2015 Growth % Red],N322),#N/A)</f>
        <v>#N/A</v>
      </c>
      <c r="P322" s="55" t="e">
        <f>INDEX(Table1[[#All],[Name Blue]:[2015 Growth % Red]],MATCH(O322,Table1[[#All],[2015 Growth % Red]],0),2)</f>
        <v>#N/A</v>
      </c>
      <c r="Q322" s="55" t="e">
        <f>INDEX(Table1[[#All],[Name Blue]:[2015 Growth % Red]],MATCH(O322,Table1[[#All],[2015 Growth % Red]],0),3)</f>
        <v>#N/A</v>
      </c>
      <c r="R322" s="55" t="e">
        <f>INDEX(Table1[[#All],[Name Blue]:[2015 Growth % Blue]],MATCH(Table3[[#This Row],[Top 10 Growth % ]],Table1[[#All],[2015 Growth % Blue]],0),1)</f>
        <v>#N/A</v>
      </c>
    </row>
    <row r="323" spans="1:18" x14ac:dyDescent="0.15">
      <c r="A323" s="42">
        <v>322</v>
      </c>
      <c r="B323" s="23" t="e">
        <f>IF(AND(Table68[[#This Row],[2015 Revenue]]&gt;=Chart_Data!$U$4,Table68[[#This Row],[2015 Expenses]]&lt;=Chart_Data!$U$3),Table68[[#This Row],[Name]],#N/A)</f>
        <v>#N/A</v>
      </c>
      <c r="C323" s="23" t="e">
        <f>INDEX(Table68[#All],MATCH(Chart_Data!B323,Table68[[#All],[Name]],0),3)</f>
        <v>#N/A</v>
      </c>
      <c r="D323" s="23" t="e">
        <f>INDEX(Table68[#All],MATCH(Chart_Data!B323,Table68[[#All],[Name]],0),4)</f>
        <v>#N/A</v>
      </c>
      <c r="E323" s="60" t="e">
        <f>INDEX(Table68[#All],MATCH(Chart_Data!B323,Table68[[#All],[Name]],0),6)+Table1[[#This Row],[Rand]]</f>
        <v>#N/A</v>
      </c>
      <c r="F323" s="58">
        <f>_xlfn.IFNA(IF(Table1[[#This Row],[2015 Growth % Blue]]="#N/A",0,Table1[[#This Row],[2015 Growth % Blue]]),0)</f>
        <v>0</v>
      </c>
      <c r="G323" s="23" t="str">
        <f>IF(OR(Table68[[#This Row],[2015 Revenue]]&lt;Chart_Data!$U$4,Table68[[#This Row],[2015 Expenses]]&gt;Chart_Data!$U$3),Table68[[#This Row],[Name]],#N/A)</f>
        <v>Tancode</v>
      </c>
      <c r="H323" s="23">
        <f>INDEX(Table68[#All],MATCH(Chart_Data!G323,Table68[[#All],[Name]],0),3)</f>
        <v>10506061.01</v>
      </c>
      <c r="I323" s="23">
        <f>INDEX(Table68[#All],MATCH(Chart_Data!G323,Table68[[#All],[Name]],0),4)</f>
        <v>5204073.7</v>
      </c>
      <c r="J323" s="46">
        <f>INDEX(Table68[#All],MATCH(Chart_Data!G323,Table68[[#All],[Name]],0),6)</f>
        <v>4.21</v>
      </c>
      <c r="K323" s="59">
        <v>6.6201895492390056E-7</v>
      </c>
      <c r="M323" s="42">
        <f t="shared" si="6"/>
        <v>322</v>
      </c>
      <c r="N323" s="42">
        <f>IF(M323&gt;Chart_Data!$U$5,0,ROW(M324)-ROW($M$2))</f>
        <v>0</v>
      </c>
      <c r="O323" s="61" t="e">
        <f>IFERROR(LARGE(Table1[2015 Growth % Red],N323),#N/A)</f>
        <v>#N/A</v>
      </c>
      <c r="P323" s="55" t="e">
        <f>INDEX(Table1[[#All],[Name Blue]:[2015 Growth % Red]],MATCH(O323,Table1[[#All],[2015 Growth % Red]],0),2)</f>
        <v>#N/A</v>
      </c>
      <c r="Q323" s="55" t="e">
        <f>INDEX(Table1[[#All],[Name Blue]:[2015 Growth % Red]],MATCH(O323,Table1[[#All],[2015 Growth % Red]],0),3)</f>
        <v>#N/A</v>
      </c>
      <c r="R323" s="55" t="e">
        <f>INDEX(Table1[[#All],[Name Blue]:[2015 Growth % Blue]],MATCH(Table3[[#This Row],[Top 10 Growth % ]],Table1[[#All],[2015 Growth % Blue]],0),1)</f>
        <v>#N/A</v>
      </c>
    </row>
    <row r="324" spans="1:18" x14ac:dyDescent="0.15">
      <c r="A324" s="42">
        <v>323</v>
      </c>
      <c r="B324" s="23" t="e">
        <f>IF(AND(Table68[[#This Row],[2015 Revenue]]&gt;=Chart_Data!$U$4,Table68[[#This Row],[2015 Expenses]]&lt;=Chart_Data!$U$3),Table68[[#This Row],[Name]],#N/A)</f>
        <v>#N/A</v>
      </c>
      <c r="C324" s="23" t="e">
        <f>INDEX(Table68[#All],MATCH(Chart_Data!B324,Table68[[#All],[Name]],0),3)</f>
        <v>#N/A</v>
      </c>
      <c r="D324" s="23" t="e">
        <f>INDEX(Table68[#All],MATCH(Chart_Data!B324,Table68[[#All],[Name]],0),4)</f>
        <v>#N/A</v>
      </c>
      <c r="E324" s="60" t="e">
        <f>INDEX(Table68[#All],MATCH(Chart_Data!B324,Table68[[#All],[Name]],0),6)+Table1[[#This Row],[Rand]]</f>
        <v>#N/A</v>
      </c>
      <c r="F324" s="58">
        <f>_xlfn.IFNA(IF(Table1[[#This Row],[2015 Growth % Blue]]="#N/A",0,Table1[[#This Row],[2015 Growth % Blue]]),0)</f>
        <v>0</v>
      </c>
      <c r="G324" s="23" t="str">
        <f>IF(OR(Table68[[#This Row],[2015 Revenue]]&lt;Chart_Data!$U$4,Table68[[#This Row],[2015 Expenses]]&gt;Chart_Data!$U$3),Table68[[#This Row],[Name]],#N/A)</f>
        <v>Zumlam</v>
      </c>
      <c r="H324" s="23">
        <f>INDEX(Table68[#All],MATCH(Chart_Data!G324,Table68[[#All],[Name]],0),3)</f>
        <v>4657494.42</v>
      </c>
      <c r="I324" s="23">
        <f>INDEX(Table68[#All],MATCH(Chart_Data!G324,Table68[[#All],[Name]],0),4)</f>
        <v>2818486.48</v>
      </c>
      <c r="J324" s="46">
        <f>INDEX(Table68[#All],MATCH(Chart_Data!G324,Table68[[#All],[Name]],0),6)</f>
        <v>4.72</v>
      </c>
      <c r="K324" s="59">
        <v>7.9258878167908855E-7</v>
      </c>
      <c r="M324" s="42">
        <f t="shared" si="6"/>
        <v>323</v>
      </c>
      <c r="N324" s="42">
        <f>IF(M324&gt;Chart_Data!$U$5,0,ROW(M325)-ROW($M$2))</f>
        <v>0</v>
      </c>
      <c r="O324" s="61" t="e">
        <f>IFERROR(LARGE(Table1[2015 Growth % Red],N324),#N/A)</f>
        <v>#N/A</v>
      </c>
      <c r="P324" s="55" t="e">
        <f>INDEX(Table1[[#All],[Name Blue]:[2015 Growth % Red]],MATCH(O324,Table1[[#All],[2015 Growth % Red]],0),2)</f>
        <v>#N/A</v>
      </c>
      <c r="Q324" s="55" t="e">
        <f>INDEX(Table1[[#All],[Name Blue]:[2015 Growth % Red]],MATCH(O324,Table1[[#All],[2015 Growth % Red]],0),3)</f>
        <v>#N/A</v>
      </c>
      <c r="R324" s="55" t="e">
        <f>INDEX(Table1[[#All],[Name Blue]:[2015 Growth % Blue]],MATCH(Table3[[#This Row],[Top 10 Growth % ]],Table1[[#All],[2015 Growth % Blue]],0),1)</f>
        <v>#N/A</v>
      </c>
    </row>
    <row r="325" spans="1:18" x14ac:dyDescent="0.15">
      <c r="A325" s="42">
        <v>324</v>
      </c>
      <c r="B325" s="23" t="str">
        <f>IF(AND(Table68[[#This Row],[2015 Revenue]]&gt;=Chart_Data!$U$4,Table68[[#This Row],[2015 Expenses]]&lt;=Chart_Data!$U$3),Table68[[#This Row],[Name]],#N/A)</f>
        <v>Dripcane</v>
      </c>
      <c r="C325" s="23">
        <f>INDEX(Table68[#All],MATCH(Chart_Data!B325,Table68[[#All],[Name]],0),3)</f>
        <v>12431007.130000001</v>
      </c>
      <c r="D325" s="23">
        <f>INDEX(Table68[#All],MATCH(Chart_Data!B325,Table68[[#All],[Name]],0),4)</f>
        <v>2153034.84</v>
      </c>
      <c r="E325" s="60">
        <f>INDEX(Table68[#All],MATCH(Chart_Data!B325,Table68[[#All],[Name]],0),6)+Table1[[#This Row],[Rand]]</f>
        <v>4.5500007689653907</v>
      </c>
      <c r="F325" s="58">
        <f>_xlfn.IFNA(IF(Table1[[#This Row],[2015 Growth % Blue]]="#N/A",0,Table1[[#This Row],[2015 Growth % Blue]]),0)</f>
        <v>4.5500007689653907</v>
      </c>
      <c r="G325" s="23" t="e">
        <f>IF(OR(Table68[[#This Row],[2015 Revenue]]&lt;Chart_Data!$U$4,Table68[[#This Row],[2015 Expenses]]&gt;Chart_Data!$U$3),Table68[[#This Row],[Name]],#N/A)</f>
        <v>#N/A</v>
      </c>
      <c r="H325" s="23" t="e">
        <f>INDEX(Table68[#All],MATCH(Chart_Data!G325,Table68[[#All],[Name]],0),3)</f>
        <v>#N/A</v>
      </c>
      <c r="I325" s="23" t="e">
        <f>INDEX(Table68[#All],MATCH(Chart_Data!G325,Table68[[#All],[Name]],0),4)</f>
        <v>#N/A</v>
      </c>
      <c r="J325" s="46" t="e">
        <f>INDEX(Table68[#All],MATCH(Chart_Data!G325,Table68[[#All],[Name]],0),6)</f>
        <v>#N/A</v>
      </c>
      <c r="K325" s="59">
        <v>7.6896539064397415E-7</v>
      </c>
      <c r="M325" s="42">
        <f t="shared" si="6"/>
        <v>324</v>
      </c>
      <c r="N325" s="42">
        <f>IF(M325&gt;Chart_Data!$U$5,0,ROW(M326)-ROW($M$2))</f>
        <v>0</v>
      </c>
      <c r="O325" s="61" t="e">
        <f>IFERROR(LARGE(Table1[2015 Growth % Red],N325),#N/A)</f>
        <v>#N/A</v>
      </c>
      <c r="P325" s="55" t="e">
        <f>INDEX(Table1[[#All],[Name Blue]:[2015 Growth % Red]],MATCH(O325,Table1[[#All],[2015 Growth % Red]],0),2)</f>
        <v>#N/A</v>
      </c>
      <c r="Q325" s="55" t="e">
        <f>INDEX(Table1[[#All],[Name Blue]:[2015 Growth % Red]],MATCH(O325,Table1[[#All],[2015 Growth % Red]],0),3)</f>
        <v>#N/A</v>
      </c>
      <c r="R325" s="55" t="e">
        <f>INDEX(Table1[[#All],[Name Blue]:[2015 Growth % Blue]],MATCH(Table3[[#This Row],[Top 10 Growth % ]],Table1[[#All],[2015 Growth % Blue]],0),1)</f>
        <v>#N/A</v>
      </c>
    </row>
    <row r="326" spans="1:18" x14ac:dyDescent="0.15">
      <c r="A326" s="42">
        <v>325</v>
      </c>
      <c r="B326" s="23" t="e">
        <f>IF(AND(Table68[[#This Row],[2015 Revenue]]&gt;=Chart_Data!$U$4,Table68[[#This Row],[2015 Expenses]]&lt;=Chart_Data!$U$3),Table68[[#This Row],[Name]],#N/A)</f>
        <v>#N/A</v>
      </c>
      <c r="C326" s="23" t="e">
        <f>INDEX(Table68[#All],MATCH(Chart_Data!B326,Table68[[#All],[Name]],0),3)</f>
        <v>#N/A</v>
      </c>
      <c r="D326" s="23" t="e">
        <f>INDEX(Table68[#All],MATCH(Chart_Data!B326,Table68[[#All],[Name]],0),4)</f>
        <v>#N/A</v>
      </c>
      <c r="E326" s="60" t="e">
        <f>INDEX(Table68[#All],MATCH(Chart_Data!B326,Table68[[#All],[Name]],0),6)+Table1[[#This Row],[Rand]]</f>
        <v>#N/A</v>
      </c>
      <c r="F326" s="58">
        <f>_xlfn.IFNA(IF(Table1[[#This Row],[2015 Growth % Blue]]="#N/A",0,Table1[[#This Row],[2015 Growth % Blue]]),0)</f>
        <v>0</v>
      </c>
      <c r="G326" s="23" t="str">
        <f>IF(OR(Table68[[#This Row],[2015 Revenue]]&lt;Chart_Data!$U$4,Table68[[#This Row],[2015 Expenses]]&gt;Chart_Data!$U$3),Table68[[#This Row],[Name]],#N/A)</f>
        <v>Temptechno</v>
      </c>
      <c r="H326" s="23">
        <f>INDEX(Table68[#All],MATCH(Chart_Data!G326,Table68[[#All],[Name]],0),3)</f>
        <v>9636801.3399999999</v>
      </c>
      <c r="I326" s="23">
        <f>INDEX(Table68[#All],MATCH(Chart_Data!G326,Table68[[#All],[Name]],0),4)</f>
        <v>4591340.13</v>
      </c>
      <c r="J326" s="46">
        <f>INDEX(Table68[#All],MATCH(Chart_Data!G326,Table68[[#All],[Name]],0),6)</f>
        <v>4.5</v>
      </c>
      <c r="K326" s="59">
        <v>5.734861075835429E-9</v>
      </c>
      <c r="M326" s="42">
        <f t="shared" si="6"/>
        <v>325</v>
      </c>
      <c r="N326" s="42">
        <f>IF(M326&gt;Chart_Data!$U$5,0,ROW(M327)-ROW($M$2))</f>
        <v>0</v>
      </c>
      <c r="O326" s="61" t="e">
        <f>IFERROR(LARGE(Table1[2015 Growth % Red],N326),#N/A)</f>
        <v>#N/A</v>
      </c>
      <c r="P326" s="55" t="e">
        <f>INDEX(Table1[[#All],[Name Blue]:[2015 Growth % Red]],MATCH(O326,Table1[[#All],[2015 Growth % Red]],0),2)</f>
        <v>#N/A</v>
      </c>
      <c r="Q326" s="55" t="e">
        <f>INDEX(Table1[[#All],[Name Blue]:[2015 Growth % Red]],MATCH(O326,Table1[[#All],[2015 Growth % Red]],0),3)</f>
        <v>#N/A</v>
      </c>
      <c r="R326" s="55" t="e">
        <f>INDEX(Table1[[#All],[Name Blue]:[2015 Growth % Blue]],MATCH(Table3[[#This Row],[Top 10 Growth % ]],Table1[[#All],[2015 Growth % Blue]],0),1)</f>
        <v>#N/A</v>
      </c>
    </row>
    <row r="327" spans="1:18" x14ac:dyDescent="0.15">
      <c r="A327" s="42">
        <v>326</v>
      </c>
      <c r="B327" s="23" t="e">
        <f>IF(AND(Table68[[#This Row],[2015 Revenue]]&gt;=Chart_Data!$U$4,Table68[[#This Row],[2015 Expenses]]&lt;=Chart_Data!$U$3),Table68[[#This Row],[Name]],#N/A)</f>
        <v>#N/A</v>
      </c>
      <c r="C327" s="23" t="e">
        <f>INDEX(Table68[#All],MATCH(Chart_Data!B327,Table68[[#All],[Name]],0),3)</f>
        <v>#N/A</v>
      </c>
      <c r="D327" s="23" t="e">
        <f>INDEX(Table68[#All],MATCH(Chart_Data!B327,Table68[[#All],[Name]],0),4)</f>
        <v>#N/A</v>
      </c>
      <c r="E327" s="60" t="e">
        <f>INDEX(Table68[#All],MATCH(Chart_Data!B327,Table68[[#All],[Name]],0),6)+Table1[[#This Row],[Rand]]</f>
        <v>#N/A</v>
      </c>
      <c r="F327" s="58">
        <f>_xlfn.IFNA(IF(Table1[[#This Row],[2015 Growth % Blue]]="#N/A",0,Table1[[#This Row],[2015 Growth % Blue]]),0)</f>
        <v>0</v>
      </c>
      <c r="G327" s="23" t="str">
        <f>IF(OR(Table68[[#This Row],[2015 Revenue]]&lt;Chart_Data!$U$4,Table68[[#This Row],[2015 Expenses]]&gt;Chart_Data!$U$3),Table68[[#This Row],[Name]],#N/A)</f>
        <v>Zimtechno</v>
      </c>
      <c r="H327" s="23">
        <f>INDEX(Table68[#All],MATCH(Chart_Data!G327,Table68[[#All],[Name]],0),3)</f>
        <v>14268611.310000001</v>
      </c>
      <c r="I327" s="23">
        <f>INDEX(Table68[#All],MATCH(Chart_Data!G327,Table68[[#All],[Name]],0),4)</f>
        <v>6773400.2199999997</v>
      </c>
      <c r="J327" s="46">
        <f>INDEX(Table68[#All],MATCH(Chart_Data!G327,Table68[[#All],[Name]],0),6)</f>
        <v>4.3899999999999997</v>
      </c>
      <c r="K327" s="59">
        <v>4.7492693906616825E-7</v>
      </c>
      <c r="M327" s="42">
        <f t="shared" si="6"/>
        <v>326</v>
      </c>
      <c r="N327" s="42">
        <f>IF(M327&gt;Chart_Data!$U$5,0,ROW(M328)-ROW($M$2))</f>
        <v>0</v>
      </c>
      <c r="O327" s="61" t="e">
        <f>IFERROR(LARGE(Table1[2015 Growth % Red],N327),#N/A)</f>
        <v>#N/A</v>
      </c>
      <c r="P327" s="55" t="e">
        <f>INDEX(Table1[[#All],[Name Blue]:[2015 Growth % Red]],MATCH(O327,Table1[[#All],[2015 Growth % Red]],0),2)</f>
        <v>#N/A</v>
      </c>
      <c r="Q327" s="55" t="e">
        <f>INDEX(Table1[[#All],[Name Blue]:[2015 Growth % Red]],MATCH(O327,Table1[[#All],[2015 Growth % Red]],0),3)</f>
        <v>#N/A</v>
      </c>
      <c r="R327" s="55" t="e">
        <f>INDEX(Table1[[#All],[Name Blue]:[2015 Growth % Blue]],MATCH(Table3[[#This Row],[Top 10 Growth % ]],Table1[[#All],[2015 Growth % Blue]],0),1)</f>
        <v>#N/A</v>
      </c>
    </row>
    <row r="328" spans="1:18" x14ac:dyDescent="0.15">
      <c r="A328" s="42">
        <v>327</v>
      </c>
      <c r="B328" s="23" t="e">
        <f>IF(AND(Table68[[#This Row],[2015 Revenue]]&gt;=Chart_Data!$U$4,Table68[[#This Row],[2015 Expenses]]&lt;=Chart_Data!$U$3),Table68[[#This Row],[Name]],#N/A)</f>
        <v>#N/A</v>
      </c>
      <c r="C328" s="23" t="e">
        <f>INDEX(Table68[#All],MATCH(Chart_Data!B328,Table68[[#All],[Name]],0),3)</f>
        <v>#N/A</v>
      </c>
      <c r="D328" s="23" t="e">
        <f>INDEX(Table68[#All],MATCH(Chart_Data!B328,Table68[[#All],[Name]],0),4)</f>
        <v>#N/A</v>
      </c>
      <c r="E328" s="60" t="e">
        <f>INDEX(Table68[#All],MATCH(Chart_Data!B328,Table68[[#All],[Name]],0),6)+Table1[[#This Row],[Rand]]</f>
        <v>#N/A</v>
      </c>
      <c r="F328" s="58">
        <f>_xlfn.IFNA(IF(Table1[[#This Row],[2015 Growth % Blue]]="#N/A",0,Table1[[#This Row],[2015 Growth % Blue]]),0)</f>
        <v>0</v>
      </c>
      <c r="G328" s="23" t="str">
        <f>IF(OR(Table68[[#This Row],[2015 Revenue]]&lt;Chart_Data!$U$4,Table68[[#This Row],[2015 Expenses]]&gt;Chart_Data!$U$3),Table68[[#This Row],[Name]],#N/A)</f>
        <v>Fax-Street</v>
      </c>
      <c r="H328" s="23">
        <f>INDEX(Table68[#All],MATCH(Chart_Data!G328,Table68[[#All],[Name]],0),3)</f>
        <v>5436616.0700000003</v>
      </c>
      <c r="I328" s="23">
        <f>INDEX(Table68[#All],MATCH(Chart_Data!G328,Table68[[#All],[Name]],0),4)</f>
        <v>6175332.4500000002</v>
      </c>
      <c r="J328" s="46">
        <f>INDEX(Table68[#All],MATCH(Chart_Data!G328,Table68[[#All],[Name]],0),6)</f>
        <v>4.1399999999999997</v>
      </c>
      <c r="K328" s="59">
        <v>1.6727902441415565E-7</v>
      </c>
      <c r="M328" s="42">
        <f t="shared" si="6"/>
        <v>327</v>
      </c>
      <c r="N328" s="42">
        <f>IF(M328&gt;Chart_Data!$U$5,0,ROW(M329)-ROW($M$2))</f>
        <v>0</v>
      </c>
      <c r="O328" s="61" t="e">
        <f>IFERROR(LARGE(Table1[2015 Growth % Red],N328),#N/A)</f>
        <v>#N/A</v>
      </c>
      <c r="P328" s="55" t="e">
        <f>INDEX(Table1[[#All],[Name Blue]:[2015 Growth % Red]],MATCH(O328,Table1[[#All],[2015 Growth % Red]],0),2)</f>
        <v>#N/A</v>
      </c>
      <c r="Q328" s="55" t="e">
        <f>INDEX(Table1[[#All],[Name Blue]:[2015 Growth % Red]],MATCH(O328,Table1[[#All],[2015 Growth % Red]],0),3)</f>
        <v>#N/A</v>
      </c>
      <c r="R328" s="55" t="e">
        <f>INDEX(Table1[[#All],[Name Blue]:[2015 Growth % Blue]],MATCH(Table3[[#This Row],[Top 10 Growth % ]],Table1[[#All],[2015 Growth % Blue]],0),1)</f>
        <v>#N/A</v>
      </c>
    </row>
    <row r="329" spans="1:18" x14ac:dyDescent="0.15">
      <c r="A329" s="42">
        <v>328</v>
      </c>
      <c r="B329" s="23" t="str">
        <f>IF(AND(Table68[[#This Row],[2015 Revenue]]&gt;=Chart_Data!$U$4,Table68[[#This Row],[2015 Expenses]]&lt;=Chart_Data!$U$3),Table68[[#This Row],[Name]],#N/A)</f>
        <v>Lambetech</v>
      </c>
      <c r="C329" s="23">
        <f>INDEX(Table68[#All],MATCH(Chart_Data!B329,Table68[[#All],[Name]],0),3)</f>
        <v>11150780.949999999</v>
      </c>
      <c r="D329" s="23">
        <f>INDEX(Table68[#All],MATCH(Chart_Data!B329,Table68[[#All],[Name]],0),4)</f>
        <v>1321627.68</v>
      </c>
      <c r="E329" s="60">
        <f>INDEX(Table68[#All],MATCH(Chart_Data!B329,Table68[[#All],[Name]],0),6)+Table1[[#This Row],[Rand]]</f>
        <v>3.3700002055819978</v>
      </c>
      <c r="F329" s="58">
        <f>_xlfn.IFNA(IF(Table1[[#This Row],[2015 Growth % Blue]]="#N/A",0,Table1[[#This Row],[2015 Growth % Blue]]),0)</f>
        <v>3.3700002055819978</v>
      </c>
      <c r="G329" s="23" t="e">
        <f>IF(OR(Table68[[#This Row],[2015 Revenue]]&lt;Chart_Data!$U$4,Table68[[#This Row],[2015 Expenses]]&gt;Chart_Data!$U$3),Table68[[#This Row],[Name]],#N/A)</f>
        <v>#N/A</v>
      </c>
      <c r="H329" s="23" t="e">
        <f>INDEX(Table68[#All],MATCH(Chart_Data!G329,Table68[[#All],[Name]],0),3)</f>
        <v>#N/A</v>
      </c>
      <c r="I329" s="23" t="e">
        <f>INDEX(Table68[#All],MATCH(Chart_Data!G329,Table68[[#All],[Name]],0),4)</f>
        <v>#N/A</v>
      </c>
      <c r="J329" s="46" t="e">
        <f>INDEX(Table68[#All],MATCH(Chart_Data!G329,Table68[[#All],[Name]],0),6)</f>
        <v>#N/A</v>
      </c>
      <c r="K329" s="59">
        <v>2.0558199762220619E-7</v>
      </c>
      <c r="M329" s="42">
        <f t="shared" si="6"/>
        <v>328</v>
      </c>
      <c r="N329" s="42">
        <f>IF(M329&gt;Chart_Data!$U$5,0,ROW(M330)-ROW($M$2))</f>
        <v>0</v>
      </c>
      <c r="O329" s="61" t="e">
        <f>IFERROR(LARGE(Table1[2015 Growth % Red],N329),#N/A)</f>
        <v>#N/A</v>
      </c>
      <c r="P329" s="55" t="e">
        <f>INDEX(Table1[[#All],[Name Blue]:[2015 Growth % Red]],MATCH(O329,Table1[[#All],[2015 Growth % Red]],0),2)</f>
        <v>#N/A</v>
      </c>
      <c r="Q329" s="55" t="e">
        <f>INDEX(Table1[[#All],[Name Blue]:[2015 Growth % Red]],MATCH(O329,Table1[[#All],[2015 Growth % Red]],0),3)</f>
        <v>#N/A</v>
      </c>
      <c r="R329" s="55" t="e">
        <f>INDEX(Table1[[#All],[Name Blue]:[2015 Growth % Blue]],MATCH(Table3[[#This Row],[Top 10 Growth % ]],Table1[[#All],[2015 Growth % Blue]],0),1)</f>
        <v>#N/A</v>
      </c>
    </row>
    <row r="330" spans="1:18" x14ac:dyDescent="0.15">
      <c r="A330" s="42">
        <v>329</v>
      </c>
      <c r="B330" s="23" t="e">
        <f>IF(AND(Table68[[#This Row],[2015 Revenue]]&gt;=Chart_Data!$U$4,Table68[[#This Row],[2015 Expenses]]&lt;=Chart_Data!$U$3),Table68[[#This Row],[Name]],#N/A)</f>
        <v>#N/A</v>
      </c>
      <c r="C330" s="23" t="e">
        <f>INDEX(Table68[#All],MATCH(Chart_Data!B330,Table68[[#All],[Name]],0),3)</f>
        <v>#N/A</v>
      </c>
      <c r="D330" s="23" t="e">
        <f>INDEX(Table68[#All],MATCH(Chart_Data!B330,Table68[[#All],[Name]],0),4)</f>
        <v>#N/A</v>
      </c>
      <c r="E330" s="60" t="e">
        <f>INDEX(Table68[#All],MATCH(Chart_Data!B330,Table68[[#All],[Name]],0),6)+Table1[[#This Row],[Rand]]</f>
        <v>#N/A</v>
      </c>
      <c r="F330" s="58">
        <f>_xlfn.IFNA(IF(Table1[[#This Row],[2015 Growth % Blue]]="#N/A",0,Table1[[#This Row],[2015 Growth % Blue]]),0)</f>
        <v>0</v>
      </c>
      <c r="G330" s="23" t="str">
        <f>IF(OR(Table68[[#This Row],[2015 Revenue]]&lt;Chart_Data!$U$4,Table68[[#This Row],[2015 Expenses]]&gt;Chart_Data!$U$3),Table68[[#This Row],[Name]],#N/A)</f>
        <v>Groovetrans</v>
      </c>
      <c r="H330" s="23">
        <f>INDEX(Table68[#All],MATCH(Chart_Data!G330,Table68[[#All],[Name]],0),3)</f>
        <v>5882233.3499999996</v>
      </c>
      <c r="I330" s="23">
        <f>INDEX(Table68[#All],MATCH(Chart_Data!G330,Table68[[#All],[Name]],0),4)</f>
        <v>5146353.03</v>
      </c>
      <c r="J330" s="46">
        <f>INDEX(Table68[#All],MATCH(Chart_Data!G330,Table68[[#All],[Name]],0),6)</f>
        <v>3.42</v>
      </c>
      <c r="K330" s="59">
        <v>8.6354250075968752E-7</v>
      </c>
      <c r="M330" s="42">
        <f t="shared" si="6"/>
        <v>329</v>
      </c>
      <c r="N330" s="42">
        <f>IF(M330&gt;Chart_Data!$U$5,0,ROW(M331)-ROW($M$2))</f>
        <v>0</v>
      </c>
      <c r="O330" s="61" t="e">
        <f>IFERROR(LARGE(Table1[2015 Growth % Red],N330),#N/A)</f>
        <v>#N/A</v>
      </c>
      <c r="P330" s="55" t="e">
        <f>INDEX(Table1[[#All],[Name Blue]:[2015 Growth % Red]],MATCH(O330,Table1[[#All],[2015 Growth % Red]],0),2)</f>
        <v>#N/A</v>
      </c>
      <c r="Q330" s="55" t="e">
        <f>INDEX(Table1[[#All],[Name Blue]:[2015 Growth % Red]],MATCH(O330,Table1[[#All],[2015 Growth % Red]],0),3)</f>
        <v>#N/A</v>
      </c>
      <c r="R330" s="55" t="e">
        <f>INDEX(Table1[[#All],[Name Blue]:[2015 Growth % Blue]],MATCH(Table3[[#This Row],[Top 10 Growth % ]],Table1[[#All],[2015 Growth % Blue]],0),1)</f>
        <v>#N/A</v>
      </c>
    </row>
    <row r="331" spans="1:18" x14ac:dyDescent="0.15">
      <c r="A331" s="42">
        <v>330</v>
      </c>
      <c r="B331" s="23" t="e">
        <f>IF(AND(Table68[[#This Row],[2015 Revenue]]&gt;=Chart_Data!$U$4,Table68[[#This Row],[2015 Expenses]]&lt;=Chart_Data!$U$3),Table68[[#This Row],[Name]],#N/A)</f>
        <v>#N/A</v>
      </c>
      <c r="C331" s="23" t="e">
        <f>INDEX(Table68[#All],MATCH(Chart_Data!B331,Table68[[#All],[Name]],0),3)</f>
        <v>#N/A</v>
      </c>
      <c r="D331" s="23" t="e">
        <f>INDEX(Table68[#All],MATCH(Chart_Data!B331,Table68[[#All],[Name]],0),4)</f>
        <v>#N/A</v>
      </c>
      <c r="E331" s="60" t="e">
        <f>INDEX(Table68[#All],MATCH(Chart_Data!B331,Table68[[#All],[Name]],0),6)+Table1[[#This Row],[Rand]]</f>
        <v>#N/A</v>
      </c>
      <c r="F331" s="58">
        <f>_xlfn.IFNA(IF(Table1[[#This Row],[2015 Growth % Blue]]="#N/A",0,Table1[[#This Row],[2015 Growth % Blue]]),0)</f>
        <v>0</v>
      </c>
      <c r="G331" s="23" t="str">
        <f>IF(OR(Table68[[#This Row],[2015 Revenue]]&lt;Chart_Data!$U$4,Table68[[#This Row],[2015 Expenses]]&gt;Chart_Data!$U$3),Table68[[#This Row],[Name]],#N/A)</f>
        <v>Freefase</v>
      </c>
      <c r="H331" s="23">
        <f>INDEX(Table68[#All],MATCH(Chart_Data!G331,Table68[[#All],[Name]],0),3)</f>
        <v>11917472.960000001</v>
      </c>
      <c r="I331" s="23">
        <f>INDEX(Table68[#All],MATCH(Chart_Data!G331,Table68[[#All],[Name]],0),4)</f>
        <v>4686876.4400000004</v>
      </c>
      <c r="J331" s="46">
        <f>INDEX(Table68[#All],MATCH(Chart_Data!G331,Table68[[#All],[Name]],0),6)</f>
        <v>4.3499999999999996</v>
      </c>
      <c r="K331" s="59">
        <v>7.9541247878831513E-7</v>
      </c>
      <c r="M331" s="42">
        <f t="shared" si="6"/>
        <v>330</v>
      </c>
      <c r="N331" s="42">
        <f>IF(M331&gt;Chart_Data!$U$5,0,ROW(M332)-ROW($M$2))</f>
        <v>0</v>
      </c>
      <c r="O331" s="61" t="e">
        <f>IFERROR(LARGE(Table1[2015 Growth % Red],N331),#N/A)</f>
        <v>#N/A</v>
      </c>
      <c r="P331" s="55" t="e">
        <f>INDEX(Table1[[#All],[Name Blue]:[2015 Growth % Red]],MATCH(O331,Table1[[#All],[2015 Growth % Red]],0),2)</f>
        <v>#N/A</v>
      </c>
      <c r="Q331" s="55" t="e">
        <f>INDEX(Table1[[#All],[Name Blue]:[2015 Growth % Red]],MATCH(O331,Table1[[#All],[2015 Growth % Red]],0),3)</f>
        <v>#N/A</v>
      </c>
      <c r="R331" s="55" t="e">
        <f>INDEX(Table1[[#All],[Name Blue]:[2015 Growth % Blue]],MATCH(Table3[[#This Row],[Top 10 Growth % ]],Table1[[#All],[2015 Growth % Blue]],0),1)</f>
        <v>#N/A</v>
      </c>
    </row>
    <row r="332" spans="1:18" x14ac:dyDescent="0.15">
      <c r="A332" s="42">
        <v>331</v>
      </c>
      <c r="B332" s="23" t="e">
        <f>IF(AND(Table68[[#This Row],[2015 Revenue]]&gt;=Chart_Data!$U$4,Table68[[#This Row],[2015 Expenses]]&lt;=Chart_Data!$U$3),Table68[[#This Row],[Name]],#N/A)</f>
        <v>#N/A</v>
      </c>
      <c r="C332" s="23" t="e">
        <f>INDEX(Table68[#All],MATCH(Chart_Data!B332,Table68[[#All],[Name]],0),3)</f>
        <v>#N/A</v>
      </c>
      <c r="D332" s="23" t="e">
        <f>INDEX(Table68[#All],MATCH(Chart_Data!B332,Table68[[#All],[Name]],0),4)</f>
        <v>#N/A</v>
      </c>
      <c r="E332" s="60" t="e">
        <f>INDEX(Table68[#All],MATCH(Chart_Data!B332,Table68[[#All],[Name]],0),6)+Table1[[#This Row],[Rand]]</f>
        <v>#N/A</v>
      </c>
      <c r="F332" s="58">
        <f>_xlfn.IFNA(IF(Table1[[#This Row],[2015 Growth % Blue]]="#N/A",0,Table1[[#This Row],[2015 Growth % Blue]]),0)</f>
        <v>0</v>
      </c>
      <c r="G332" s="23" t="str">
        <f>IF(OR(Table68[[#This Row],[2015 Revenue]]&lt;Chart_Data!$U$4,Table68[[#This Row],[2015 Expenses]]&gt;Chart_Data!$U$3),Table68[[#This Row],[Name]],#N/A)</f>
        <v>Domtexon</v>
      </c>
      <c r="H332" s="23">
        <f>INDEX(Table68[#All],MATCH(Chart_Data!G332,Table68[[#All],[Name]],0),3)</f>
        <v>11117455.439999999</v>
      </c>
      <c r="I332" s="23">
        <f>INDEX(Table68[#All],MATCH(Chart_Data!G332,Table68[[#All],[Name]],0),4)</f>
        <v>4483508.37</v>
      </c>
      <c r="J332" s="46">
        <f>INDEX(Table68[#All],MATCH(Chart_Data!G332,Table68[[#All],[Name]],0),6)</f>
        <v>2.69</v>
      </c>
      <c r="K332" s="59">
        <v>4.7844903917831638E-7</v>
      </c>
      <c r="M332" s="42">
        <f t="shared" si="6"/>
        <v>331</v>
      </c>
      <c r="N332" s="42">
        <f>IF(M332&gt;Chart_Data!$U$5,0,ROW(M333)-ROW($M$2))</f>
        <v>0</v>
      </c>
      <c r="O332" s="61" t="e">
        <f>IFERROR(LARGE(Table1[2015 Growth % Red],N332),#N/A)</f>
        <v>#N/A</v>
      </c>
      <c r="P332" s="55" t="e">
        <f>INDEX(Table1[[#All],[Name Blue]:[2015 Growth % Red]],MATCH(O332,Table1[[#All],[2015 Growth % Red]],0),2)</f>
        <v>#N/A</v>
      </c>
      <c r="Q332" s="55" t="e">
        <f>INDEX(Table1[[#All],[Name Blue]:[2015 Growth % Red]],MATCH(O332,Table1[[#All],[2015 Growth % Red]],0),3)</f>
        <v>#N/A</v>
      </c>
      <c r="R332" s="55" t="e">
        <f>INDEX(Table1[[#All],[Name Blue]:[2015 Growth % Blue]],MATCH(Table3[[#This Row],[Top 10 Growth % ]],Table1[[#All],[2015 Growth % Blue]],0),1)</f>
        <v>#N/A</v>
      </c>
    </row>
    <row r="333" spans="1:18" x14ac:dyDescent="0.15">
      <c r="A333" s="42">
        <v>332</v>
      </c>
      <c r="B333" s="23" t="e">
        <f>IF(AND(Table68[[#This Row],[2015 Revenue]]&gt;=Chart_Data!$U$4,Table68[[#This Row],[2015 Expenses]]&lt;=Chart_Data!$U$3),Table68[[#This Row],[Name]],#N/A)</f>
        <v>#N/A</v>
      </c>
      <c r="C333" s="23" t="e">
        <f>INDEX(Table68[#All],MATCH(Chart_Data!B333,Table68[[#All],[Name]],0),3)</f>
        <v>#N/A</v>
      </c>
      <c r="D333" s="23" t="e">
        <f>INDEX(Table68[#All],MATCH(Chart_Data!B333,Table68[[#All],[Name]],0),4)</f>
        <v>#N/A</v>
      </c>
      <c r="E333" s="60" t="e">
        <f>INDEX(Table68[#All],MATCH(Chart_Data!B333,Table68[[#All],[Name]],0),6)+Table1[[#This Row],[Rand]]</f>
        <v>#N/A</v>
      </c>
      <c r="F333" s="58">
        <f>_xlfn.IFNA(IF(Table1[[#This Row],[2015 Growth % Blue]]="#N/A",0,Table1[[#This Row],[2015 Growth % Blue]]),0)</f>
        <v>0</v>
      </c>
      <c r="G333" s="23" t="str">
        <f>IF(OR(Table68[[#This Row],[2015 Revenue]]&lt;Chart_Data!$U$4,Table68[[#This Row],[2015 Expenses]]&gt;Chart_Data!$U$3),Table68[[#This Row],[Name]],#N/A)</f>
        <v>Wareplanet</v>
      </c>
      <c r="H333" s="23">
        <f>INDEX(Table68[#All],MATCH(Chart_Data!G333,Table68[[#All],[Name]],0),3)</f>
        <v>10344137.539999999</v>
      </c>
      <c r="I333" s="23">
        <f>INDEX(Table68[#All],MATCH(Chart_Data!G333,Table68[[#All],[Name]],0),4)</f>
        <v>4159307.14</v>
      </c>
      <c r="J333" s="46">
        <f>INDEX(Table68[#All],MATCH(Chart_Data!G333,Table68[[#All],[Name]],0),6)</f>
        <v>2.38</v>
      </c>
      <c r="K333" s="59">
        <v>7.4094533481757165E-7</v>
      </c>
      <c r="M333" s="42">
        <f t="shared" si="6"/>
        <v>332</v>
      </c>
      <c r="N333" s="42">
        <f>IF(M333&gt;Chart_Data!$U$5,0,ROW(M334)-ROW($M$2))</f>
        <v>0</v>
      </c>
      <c r="O333" s="61" t="e">
        <f>IFERROR(LARGE(Table1[2015 Growth % Red],N333),#N/A)</f>
        <v>#N/A</v>
      </c>
      <c r="P333" s="55" t="e">
        <f>INDEX(Table1[[#All],[Name Blue]:[2015 Growth % Red]],MATCH(O333,Table1[[#All],[2015 Growth % Red]],0),2)</f>
        <v>#N/A</v>
      </c>
      <c r="Q333" s="55" t="e">
        <f>INDEX(Table1[[#All],[Name Blue]:[2015 Growth % Red]],MATCH(O333,Table1[[#All],[2015 Growth % Red]],0),3)</f>
        <v>#N/A</v>
      </c>
      <c r="R333" s="55" t="e">
        <f>INDEX(Table1[[#All],[Name Blue]:[2015 Growth % Blue]],MATCH(Table3[[#This Row],[Top 10 Growth % ]],Table1[[#All],[2015 Growth % Blue]],0),1)</f>
        <v>#N/A</v>
      </c>
    </row>
    <row r="334" spans="1:18" x14ac:dyDescent="0.15">
      <c r="A334" s="42">
        <v>333</v>
      </c>
      <c r="B334" s="23" t="str">
        <f>IF(AND(Table68[[#This Row],[2015 Revenue]]&gt;=Chart_Data!$U$4,Table68[[#This Row],[2015 Expenses]]&lt;=Chart_Data!$U$3),Table68[[#This Row],[Name]],#N/A)</f>
        <v>Scotstrip</v>
      </c>
      <c r="C334" s="23">
        <f>INDEX(Table68[#All],MATCH(Chart_Data!B334,Table68[[#All],[Name]],0),3)</f>
        <v>10120892.130000001</v>
      </c>
      <c r="D334" s="23">
        <f>INDEX(Table68[#All],MATCH(Chart_Data!B334,Table68[[#All],[Name]],0),4)</f>
        <v>125634.96</v>
      </c>
      <c r="E334" s="60">
        <f>INDEX(Table68[#All],MATCH(Chart_Data!B334,Table68[[#All],[Name]],0),6)+Table1[[#This Row],[Rand]]</f>
        <v>2.6200005418176331</v>
      </c>
      <c r="F334" s="58">
        <f>_xlfn.IFNA(IF(Table1[[#This Row],[2015 Growth % Blue]]="#N/A",0,Table1[[#This Row],[2015 Growth % Blue]]),0)</f>
        <v>2.6200005418176331</v>
      </c>
      <c r="G334" s="23" t="e">
        <f>IF(OR(Table68[[#This Row],[2015 Revenue]]&lt;Chart_Data!$U$4,Table68[[#This Row],[2015 Expenses]]&gt;Chart_Data!$U$3),Table68[[#This Row],[Name]],#N/A)</f>
        <v>#N/A</v>
      </c>
      <c r="H334" s="23" t="e">
        <f>INDEX(Table68[#All],MATCH(Chart_Data!G334,Table68[[#All],[Name]],0),3)</f>
        <v>#N/A</v>
      </c>
      <c r="I334" s="23" t="e">
        <f>INDEX(Table68[#All],MATCH(Chart_Data!G334,Table68[[#All],[Name]],0),4)</f>
        <v>#N/A</v>
      </c>
      <c r="J334" s="46" t="e">
        <f>INDEX(Table68[#All],MATCH(Chart_Data!G334,Table68[[#All],[Name]],0),6)</f>
        <v>#N/A</v>
      </c>
      <c r="K334" s="59">
        <v>5.4181763278188325E-7</v>
      </c>
      <c r="M334" s="42">
        <f t="shared" si="6"/>
        <v>333</v>
      </c>
      <c r="N334" s="42">
        <f>IF(M334&gt;Chart_Data!$U$5,0,ROW(M335)-ROW($M$2))</f>
        <v>0</v>
      </c>
      <c r="O334" s="61" t="e">
        <f>IFERROR(LARGE(Table1[2015 Growth % Red],N334),#N/A)</f>
        <v>#N/A</v>
      </c>
      <c r="P334" s="55" t="e">
        <f>INDEX(Table1[[#All],[Name Blue]:[2015 Growth % Red]],MATCH(O334,Table1[[#All],[2015 Growth % Red]],0),2)</f>
        <v>#N/A</v>
      </c>
      <c r="Q334" s="55" t="e">
        <f>INDEX(Table1[[#All],[Name Blue]:[2015 Growth % Red]],MATCH(O334,Table1[[#All],[2015 Growth % Red]],0),3)</f>
        <v>#N/A</v>
      </c>
      <c r="R334" s="55" t="e">
        <f>INDEX(Table1[[#All],[Name Blue]:[2015 Growth % Blue]],MATCH(Table3[[#This Row],[Top 10 Growth % ]],Table1[[#All],[2015 Growth % Blue]],0),1)</f>
        <v>#N/A</v>
      </c>
    </row>
    <row r="335" spans="1:18" x14ac:dyDescent="0.15">
      <c r="A335" s="42">
        <v>334</v>
      </c>
      <c r="B335" s="23" t="e">
        <f>IF(AND(Table68[[#This Row],[2015 Revenue]]&gt;=Chart_Data!$U$4,Table68[[#This Row],[2015 Expenses]]&lt;=Chart_Data!$U$3),Table68[[#This Row],[Name]],#N/A)</f>
        <v>#N/A</v>
      </c>
      <c r="C335" s="23" t="e">
        <f>INDEX(Table68[#All],MATCH(Chart_Data!B335,Table68[[#All],[Name]],0),3)</f>
        <v>#N/A</v>
      </c>
      <c r="D335" s="23" t="e">
        <f>INDEX(Table68[#All],MATCH(Chart_Data!B335,Table68[[#All],[Name]],0),4)</f>
        <v>#N/A</v>
      </c>
      <c r="E335" s="60" t="e">
        <f>INDEX(Table68[#All],MATCH(Chart_Data!B335,Table68[[#All],[Name]],0),6)+Table1[[#This Row],[Rand]]</f>
        <v>#N/A</v>
      </c>
      <c r="F335" s="58">
        <f>_xlfn.IFNA(IF(Table1[[#This Row],[2015 Growth % Blue]]="#N/A",0,Table1[[#This Row],[2015 Growth % Blue]]),0)</f>
        <v>0</v>
      </c>
      <c r="G335" s="23" t="str">
        <f>IF(OR(Table68[[#This Row],[2015 Revenue]]&lt;Chart_Data!$U$4,Table68[[#This Row],[2015 Expenses]]&gt;Chart_Data!$U$3),Table68[[#This Row],[Name]],#N/A)</f>
        <v>Inchfind</v>
      </c>
      <c r="H335" s="23">
        <f>INDEX(Table68[#All],MATCH(Chart_Data!G335,Table68[[#All],[Name]],0),3)</f>
        <v>10925194.470000001</v>
      </c>
      <c r="I335" s="23">
        <f>INDEX(Table68[#All],MATCH(Chart_Data!G335,Table68[[#All],[Name]],0),4)</f>
        <v>6355052.3099999996</v>
      </c>
      <c r="J335" s="46">
        <f>INDEX(Table68[#All],MATCH(Chart_Data!G335,Table68[[#All],[Name]],0),6)</f>
        <v>4.33</v>
      </c>
      <c r="K335" s="59">
        <v>3.1191905390261245E-7</v>
      </c>
      <c r="M335" s="42">
        <f t="shared" si="6"/>
        <v>334</v>
      </c>
      <c r="N335" s="42">
        <f>IF(M335&gt;Chart_Data!$U$5,0,ROW(M336)-ROW($M$2))</f>
        <v>0</v>
      </c>
      <c r="O335" s="61" t="e">
        <f>IFERROR(LARGE(Table1[2015 Growth % Red],N335),#N/A)</f>
        <v>#N/A</v>
      </c>
      <c r="P335" s="55" t="e">
        <f>INDEX(Table1[[#All],[Name Blue]:[2015 Growth % Red]],MATCH(O335,Table1[[#All],[2015 Growth % Red]],0),2)</f>
        <v>#N/A</v>
      </c>
      <c r="Q335" s="55" t="e">
        <f>INDEX(Table1[[#All],[Name Blue]:[2015 Growth % Red]],MATCH(O335,Table1[[#All],[2015 Growth % Red]],0),3)</f>
        <v>#N/A</v>
      </c>
      <c r="R335" s="55" t="e">
        <f>INDEX(Table1[[#All],[Name Blue]:[2015 Growth % Blue]],MATCH(Table3[[#This Row],[Top 10 Growth % ]],Table1[[#All],[2015 Growth % Blue]],0),1)</f>
        <v>#N/A</v>
      </c>
    </row>
    <row r="336" spans="1:18" x14ac:dyDescent="0.15">
      <c r="A336" s="42">
        <v>335</v>
      </c>
      <c r="B336" s="23" t="e">
        <f>IF(AND(Table68[[#This Row],[2015 Revenue]]&gt;=Chart_Data!$U$4,Table68[[#This Row],[2015 Expenses]]&lt;=Chart_Data!$U$3),Table68[[#This Row],[Name]],#N/A)</f>
        <v>#N/A</v>
      </c>
      <c r="C336" s="23" t="e">
        <f>INDEX(Table68[#All],MATCH(Chart_Data!B336,Table68[[#All],[Name]],0),3)</f>
        <v>#N/A</v>
      </c>
      <c r="D336" s="23" t="e">
        <f>INDEX(Table68[#All],MATCH(Chart_Data!B336,Table68[[#All],[Name]],0),4)</f>
        <v>#N/A</v>
      </c>
      <c r="E336" s="60" t="e">
        <f>INDEX(Table68[#All],MATCH(Chart_Data!B336,Table68[[#All],[Name]],0),6)+Table1[[#This Row],[Rand]]</f>
        <v>#N/A</v>
      </c>
      <c r="F336" s="58">
        <f>_xlfn.IFNA(IF(Table1[[#This Row],[2015 Growth % Blue]]="#N/A",0,Table1[[#This Row],[2015 Growth % Blue]]),0)</f>
        <v>0</v>
      </c>
      <c r="G336" s="23" t="str">
        <f>IF(OR(Table68[[#This Row],[2015 Revenue]]&lt;Chart_Data!$U$4,Table68[[#This Row],[2015 Expenses]]&gt;Chart_Data!$U$3),Table68[[#This Row],[Name]],#N/A)</f>
        <v>Planetholdings</v>
      </c>
      <c r="H336" s="23">
        <f>INDEX(Table68[#All],MATCH(Chart_Data!G336,Table68[[#All],[Name]],0),3)</f>
        <v>6449228.0199999996</v>
      </c>
      <c r="I336" s="23">
        <f>INDEX(Table68[#All],MATCH(Chart_Data!G336,Table68[[#All],[Name]],0),4)</f>
        <v>7700336.5800000001</v>
      </c>
      <c r="J336" s="46">
        <f>INDEX(Table68[#All],MATCH(Chart_Data!G336,Table68[[#All],[Name]],0),6)</f>
        <v>2.6</v>
      </c>
      <c r="K336" s="59">
        <v>9.1606037142563165E-7</v>
      </c>
      <c r="M336" s="42">
        <f t="shared" si="6"/>
        <v>335</v>
      </c>
      <c r="N336" s="42">
        <f>IF(M336&gt;Chart_Data!$U$5,0,ROW(M337)-ROW($M$2))</f>
        <v>0</v>
      </c>
      <c r="O336" s="61" t="e">
        <f>IFERROR(LARGE(Table1[2015 Growth % Red],N336),#N/A)</f>
        <v>#N/A</v>
      </c>
      <c r="P336" s="55" t="e">
        <f>INDEX(Table1[[#All],[Name Blue]:[2015 Growth % Red]],MATCH(O336,Table1[[#All],[2015 Growth % Red]],0),2)</f>
        <v>#N/A</v>
      </c>
      <c r="Q336" s="55" t="e">
        <f>INDEX(Table1[[#All],[Name Blue]:[2015 Growth % Red]],MATCH(O336,Table1[[#All],[2015 Growth % Red]],0),3)</f>
        <v>#N/A</v>
      </c>
      <c r="R336" s="55" t="e">
        <f>INDEX(Table1[[#All],[Name Blue]:[2015 Growth % Blue]],MATCH(Table3[[#This Row],[Top 10 Growth % ]],Table1[[#All],[2015 Growth % Blue]],0),1)</f>
        <v>#N/A</v>
      </c>
    </row>
    <row r="337" spans="1:18" x14ac:dyDescent="0.15">
      <c r="A337" s="42">
        <v>336</v>
      </c>
      <c r="B337" s="23" t="str">
        <f>IF(AND(Table68[[#This Row],[2015 Revenue]]&gt;=Chart_Data!$U$4,Table68[[#This Row],[2015 Expenses]]&lt;=Chart_Data!$U$3),Table68[[#This Row],[Name]],#N/A)</f>
        <v>Bigfan</v>
      </c>
      <c r="C337" s="23">
        <f>INDEX(Table68[#All],MATCH(Chart_Data!B337,Table68[[#All],[Name]],0),3)</f>
        <v>10386159.32</v>
      </c>
      <c r="D337" s="23">
        <f>INDEX(Table68[#All],MATCH(Chart_Data!B337,Table68[[#All],[Name]],0),4)</f>
        <v>3093396.74</v>
      </c>
      <c r="E337" s="60">
        <f>INDEX(Table68[#All],MATCH(Chart_Data!B337,Table68[[#All],[Name]],0),6)+Table1[[#This Row],[Rand]]</f>
        <v>5.4200004117100002</v>
      </c>
      <c r="F337" s="58">
        <f>_xlfn.IFNA(IF(Table1[[#This Row],[2015 Growth % Blue]]="#N/A",0,Table1[[#This Row],[2015 Growth % Blue]]),0)</f>
        <v>5.4200004117100002</v>
      </c>
      <c r="G337" s="23" t="e">
        <f>IF(OR(Table68[[#This Row],[2015 Revenue]]&lt;Chart_Data!$U$4,Table68[[#This Row],[2015 Expenses]]&gt;Chart_Data!$U$3),Table68[[#This Row],[Name]],#N/A)</f>
        <v>#N/A</v>
      </c>
      <c r="H337" s="23" t="e">
        <f>INDEX(Table68[#All],MATCH(Chart_Data!G337,Table68[[#All],[Name]],0),3)</f>
        <v>#N/A</v>
      </c>
      <c r="I337" s="23" t="e">
        <f>INDEX(Table68[#All],MATCH(Chart_Data!G337,Table68[[#All],[Name]],0),4)</f>
        <v>#N/A</v>
      </c>
      <c r="J337" s="46" t="e">
        <f>INDEX(Table68[#All],MATCH(Chart_Data!G337,Table68[[#All],[Name]],0),6)</f>
        <v>#N/A</v>
      </c>
      <c r="K337" s="59">
        <v>4.1171000001052462E-7</v>
      </c>
      <c r="M337" s="42">
        <f t="shared" si="6"/>
        <v>336</v>
      </c>
      <c r="N337" s="42">
        <f>IF(M337&gt;Chart_Data!$U$5,0,ROW(M338)-ROW($M$2))</f>
        <v>0</v>
      </c>
      <c r="O337" s="61" t="e">
        <f>IFERROR(LARGE(Table1[2015 Growth % Red],N337),#N/A)</f>
        <v>#N/A</v>
      </c>
      <c r="P337" s="55" t="e">
        <f>INDEX(Table1[[#All],[Name Blue]:[2015 Growth % Red]],MATCH(O337,Table1[[#All],[2015 Growth % Red]],0),2)</f>
        <v>#N/A</v>
      </c>
      <c r="Q337" s="55" t="e">
        <f>INDEX(Table1[[#All],[Name Blue]:[2015 Growth % Red]],MATCH(O337,Table1[[#All],[2015 Growth % Red]],0),3)</f>
        <v>#N/A</v>
      </c>
      <c r="R337" s="55" t="e">
        <f>INDEX(Table1[[#All],[Name Blue]:[2015 Growth % Blue]],MATCH(Table3[[#This Row],[Top 10 Growth % ]],Table1[[#All],[2015 Growth % Blue]],0),1)</f>
        <v>#N/A</v>
      </c>
    </row>
    <row r="338" spans="1:18" x14ac:dyDescent="0.15">
      <c r="A338" s="42">
        <v>337</v>
      </c>
      <c r="B338" s="23" t="e">
        <f>IF(AND(Table68[[#This Row],[2015 Revenue]]&gt;=Chart_Data!$U$4,Table68[[#This Row],[2015 Expenses]]&lt;=Chart_Data!$U$3),Table68[[#This Row],[Name]],#N/A)</f>
        <v>#N/A</v>
      </c>
      <c r="C338" s="23" t="e">
        <f>INDEX(Table68[#All],MATCH(Chart_Data!B338,Table68[[#All],[Name]],0),3)</f>
        <v>#N/A</v>
      </c>
      <c r="D338" s="23" t="e">
        <f>INDEX(Table68[#All],MATCH(Chart_Data!B338,Table68[[#All],[Name]],0),4)</f>
        <v>#N/A</v>
      </c>
      <c r="E338" s="60" t="e">
        <f>INDEX(Table68[#All],MATCH(Chart_Data!B338,Table68[[#All],[Name]],0),6)+Table1[[#This Row],[Rand]]</f>
        <v>#N/A</v>
      </c>
      <c r="F338" s="58">
        <f>_xlfn.IFNA(IF(Table1[[#This Row],[2015 Growth % Blue]]="#N/A",0,Table1[[#This Row],[2015 Growth % Blue]]),0)</f>
        <v>0</v>
      </c>
      <c r="G338" s="23" t="str">
        <f>IF(OR(Table68[[#This Row],[2015 Revenue]]&lt;Chart_Data!$U$4,Table68[[#This Row],[2015 Expenses]]&gt;Chart_Data!$U$3),Table68[[#This Row],[Name]],#N/A)</f>
        <v>Tampqvotex</v>
      </c>
      <c r="H338" s="23">
        <f>INDEX(Table68[#All],MATCH(Chart_Data!G338,Table68[[#All],[Name]],0),3)</f>
        <v>9536891.5</v>
      </c>
      <c r="I338" s="23">
        <f>INDEX(Table68[#All],MATCH(Chart_Data!G338,Table68[[#All],[Name]],0),4)</f>
        <v>4240627.4400000004</v>
      </c>
      <c r="J338" s="46">
        <f>INDEX(Table68[#All],MATCH(Chart_Data!G338,Table68[[#All],[Name]],0),6)</f>
        <v>3.42</v>
      </c>
      <c r="K338" s="59">
        <v>6.3092659667532813E-7</v>
      </c>
      <c r="M338" s="42">
        <f t="shared" si="6"/>
        <v>337</v>
      </c>
      <c r="N338" s="42">
        <f>IF(M338&gt;Chart_Data!$U$5,0,ROW(M339)-ROW($M$2))</f>
        <v>0</v>
      </c>
      <c r="O338" s="61" t="e">
        <f>IFERROR(LARGE(Table1[2015 Growth % Red],N338),#N/A)</f>
        <v>#N/A</v>
      </c>
      <c r="P338" s="55" t="e">
        <f>INDEX(Table1[[#All],[Name Blue]:[2015 Growth % Red]],MATCH(O338,Table1[[#All],[2015 Growth % Red]],0),2)</f>
        <v>#N/A</v>
      </c>
      <c r="Q338" s="55" t="e">
        <f>INDEX(Table1[[#All],[Name Blue]:[2015 Growth % Red]],MATCH(O338,Table1[[#All],[2015 Growth % Red]],0),3)</f>
        <v>#N/A</v>
      </c>
      <c r="R338" s="55" t="e">
        <f>INDEX(Table1[[#All],[Name Blue]:[2015 Growth % Blue]],MATCH(Table3[[#This Row],[Top 10 Growth % ]],Table1[[#All],[2015 Growth % Blue]],0),1)</f>
        <v>#N/A</v>
      </c>
    </row>
    <row r="339" spans="1:18" x14ac:dyDescent="0.15">
      <c r="A339" s="42">
        <v>338</v>
      </c>
      <c r="B339" s="23" t="str">
        <f>IF(AND(Table68[[#This Row],[2015 Revenue]]&gt;=Chart_Data!$U$4,Table68[[#This Row],[2015 Expenses]]&lt;=Chart_Data!$U$3),Table68[[#This Row],[Name]],#N/A)</f>
        <v>Kayis</v>
      </c>
      <c r="C339" s="23">
        <f>INDEX(Table68[#All],MATCH(Chart_Data!B339,Table68[[#All],[Name]],0),3)</f>
        <v>9264749.6300000008</v>
      </c>
      <c r="D339" s="23">
        <f>INDEX(Table68[#All],MATCH(Chart_Data!B339,Table68[[#All],[Name]],0),4)</f>
        <v>1232980.33</v>
      </c>
      <c r="E339" s="60">
        <f>INDEX(Table68[#All],MATCH(Chart_Data!B339,Table68[[#All],[Name]],0),6)+Table1[[#This Row],[Rand]]</f>
        <v>5.4500003602019005</v>
      </c>
      <c r="F339" s="58">
        <f>_xlfn.IFNA(IF(Table1[[#This Row],[2015 Growth % Blue]]="#N/A",0,Table1[[#This Row],[2015 Growth % Blue]]),0)</f>
        <v>5.4500003602019005</v>
      </c>
      <c r="G339" s="23" t="e">
        <f>IF(OR(Table68[[#This Row],[2015 Revenue]]&lt;Chart_Data!$U$4,Table68[[#This Row],[2015 Expenses]]&gt;Chart_Data!$U$3),Table68[[#This Row],[Name]],#N/A)</f>
        <v>#N/A</v>
      </c>
      <c r="H339" s="23" t="e">
        <f>INDEX(Table68[#All],MATCH(Chart_Data!G339,Table68[[#All],[Name]],0),3)</f>
        <v>#N/A</v>
      </c>
      <c r="I339" s="23" t="e">
        <f>INDEX(Table68[#All],MATCH(Chart_Data!G339,Table68[[#All],[Name]],0),4)</f>
        <v>#N/A</v>
      </c>
      <c r="J339" s="46" t="e">
        <f>INDEX(Table68[#All],MATCH(Chart_Data!G339,Table68[[#All],[Name]],0),6)</f>
        <v>#N/A</v>
      </c>
      <c r="K339" s="59">
        <v>3.6020190067539413E-7</v>
      </c>
      <c r="M339" s="42">
        <f t="shared" si="6"/>
        <v>338</v>
      </c>
      <c r="N339" s="42">
        <f>IF(M339&gt;Chart_Data!$U$5,0,ROW(M340)-ROW($M$2))</f>
        <v>0</v>
      </c>
      <c r="O339" s="61" t="e">
        <f>IFERROR(LARGE(Table1[2015 Growth % Red],N339),#N/A)</f>
        <v>#N/A</v>
      </c>
      <c r="P339" s="55" t="e">
        <f>INDEX(Table1[[#All],[Name Blue]:[2015 Growth % Red]],MATCH(O339,Table1[[#All],[2015 Growth % Red]],0),2)</f>
        <v>#N/A</v>
      </c>
      <c r="Q339" s="55" t="e">
        <f>INDEX(Table1[[#All],[Name Blue]:[2015 Growth % Red]],MATCH(O339,Table1[[#All],[2015 Growth % Red]],0),3)</f>
        <v>#N/A</v>
      </c>
      <c r="R339" s="55" t="e">
        <f>INDEX(Table1[[#All],[Name Blue]:[2015 Growth % Blue]],MATCH(Table3[[#This Row],[Top 10 Growth % ]],Table1[[#All],[2015 Growth % Blue]],0),1)</f>
        <v>#N/A</v>
      </c>
    </row>
    <row r="340" spans="1:18" x14ac:dyDescent="0.15">
      <c r="A340" s="42">
        <v>339</v>
      </c>
      <c r="B340" s="23" t="str">
        <f>IF(AND(Table68[[#This Row],[2015 Revenue]]&gt;=Chart_Data!$U$4,Table68[[#This Row],[2015 Expenses]]&lt;=Chart_Data!$U$3),Table68[[#This Row],[Name]],#N/A)</f>
        <v>Drilllane</v>
      </c>
      <c r="C340" s="23">
        <f>INDEX(Table68[#All],MATCH(Chart_Data!B340,Table68[[#All],[Name]],0),3)</f>
        <v>10240157.699999999</v>
      </c>
      <c r="D340" s="23">
        <f>INDEX(Table68[#All],MATCH(Chart_Data!B340,Table68[[#All],[Name]],0),4)</f>
        <v>1367678.29</v>
      </c>
      <c r="E340" s="60">
        <f>INDEX(Table68[#All],MATCH(Chart_Data!B340,Table68[[#All],[Name]],0),6)+Table1[[#This Row],[Rand]]</f>
        <v>5.5800005793078453</v>
      </c>
      <c r="F340" s="58">
        <f>_xlfn.IFNA(IF(Table1[[#This Row],[2015 Growth % Blue]]="#N/A",0,Table1[[#This Row],[2015 Growth % Blue]]),0)</f>
        <v>5.5800005793078453</v>
      </c>
      <c r="G340" s="23" t="e">
        <f>IF(OR(Table68[[#This Row],[2015 Revenue]]&lt;Chart_Data!$U$4,Table68[[#This Row],[2015 Expenses]]&gt;Chart_Data!$U$3),Table68[[#This Row],[Name]],#N/A)</f>
        <v>#N/A</v>
      </c>
      <c r="H340" s="23" t="e">
        <f>INDEX(Table68[#All],MATCH(Chart_Data!G340,Table68[[#All],[Name]],0),3)</f>
        <v>#N/A</v>
      </c>
      <c r="I340" s="23" t="e">
        <f>INDEX(Table68[#All],MATCH(Chart_Data!G340,Table68[[#All],[Name]],0),4)</f>
        <v>#N/A</v>
      </c>
      <c r="J340" s="46" t="e">
        <f>INDEX(Table68[#All],MATCH(Chart_Data!G340,Table68[[#All],[Name]],0),6)</f>
        <v>#N/A</v>
      </c>
      <c r="K340" s="59">
        <v>5.7930784502250078E-7</v>
      </c>
      <c r="M340" s="42">
        <f t="shared" si="6"/>
        <v>339</v>
      </c>
      <c r="N340" s="42">
        <f>IF(M340&gt;Chart_Data!$U$5,0,ROW(M341)-ROW($M$2))</f>
        <v>0</v>
      </c>
      <c r="O340" s="61" t="e">
        <f>IFERROR(LARGE(Table1[2015 Growth % Red],N340),#N/A)</f>
        <v>#N/A</v>
      </c>
      <c r="P340" s="55" t="e">
        <f>INDEX(Table1[[#All],[Name Blue]:[2015 Growth % Red]],MATCH(O340,Table1[[#All],[2015 Growth % Red]],0),2)</f>
        <v>#N/A</v>
      </c>
      <c r="Q340" s="55" t="e">
        <f>INDEX(Table1[[#All],[Name Blue]:[2015 Growth % Red]],MATCH(O340,Table1[[#All],[2015 Growth % Red]],0),3)</f>
        <v>#N/A</v>
      </c>
      <c r="R340" s="55" t="e">
        <f>INDEX(Table1[[#All],[Name Blue]:[2015 Growth % Blue]],MATCH(Table3[[#This Row],[Top 10 Growth % ]],Table1[[#All],[2015 Growth % Blue]],0),1)</f>
        <v>#N/A</v>
      </c>
    </row>
    <row r="341" spans="1:18" x14ac:dyDescent="0.15">
      <c r="A341" s="42">
        <v>340</v>
      </c>
      <c r="B341" s="23" t="e">
        <f>IF(AND(Table68[[#This Row],[2015 Revenue]]&gt;=Chart_Data!$U$4,Table68[[#This Row],[2015 Expenses]]&lt;=Chart_Data!$U$3),Table68[[#This Row],[Name]],#N/A)</f>
        <v>#N/A</v>
      </c>
      <c r="C341" s="23" t="e">
        <f>INDEX(Table68[#All],MATCH(Chart_Data!B341,Table68[[#All],[Name]],0),3)</f>
        <v>#N/A</v>
      </c>
      <c r="D341" s="23" t="e">
        <f>INDEX(Table68[#All],MATCH(Chart_Data!B341,Table68[[#All],[Name]],0),4)</f>
        <v>#N/A</v>
      </c>
      <c r="E341" s="60" t="e">
        <f>INDEX(Table68[#All],MATCH(Chart_Data!B341,Table68[[#All],[Name]],0),6)+Table1[[#This Row],[Rand]]</f>
        <v>#N/A</v>
      </c>
      <c r="F341" s="58">
        <f>_xlfn.IFNA(IF(Table1[[#This Row],[2015 Growth % Blue]]="#N/A",0,Table1[[#This Row],[2015 Growth % Blue]]),0)</f>
        <v>0</v>
      </c>
      <c r="G341" s="23" t="str">
        <f>IF(OR(Table68[[#This Row],[2015 Revenue]]&lt;Chart_Data!$U$4,Table68[[#This Row],[2015 Expenses]]&gt;Chart_Data!$U$3),Table68[[#This Row],[Name]],#N/A)</f>
        <v>Randrill</v>
      </c>
      <c r="H341" s="23">
        <f>INDEX(Table68[#All],MATCH(Chart_Data!G341,Table68[[#All],[Name]],0),3)</f>
        <v>8239229.4699999997</v>
      </c>
      <c r="I341" s="23">
        <f>INDEX(Table68[#All],MATCH(Chart_Data!G341,Table68[[#All],[Name]],0),4)</f>
        <v>5802234.8099999996</v>
      </c>
      <c r="J341" s="46">
        <f>INDEX(Table68[#All],MATCH(Chart_Data!G341,Table68[[#All],[Name]],0),6)</f>
        <v>4.96</v>
      </c>
      <c r="K341" s="59">
        <v>7.3786447972232033E-7</v>
      </c>
      <c r="M341" s="42">
        <f t="shared" si="6"/>
        <v>340</v>
      </c>
      <c r="N341" s="42">
        <f>IF(M341&gt;Chart_Data!$U$5,0,ROW(M342)-ROW($M$2))</f>
        <v>0</v>
      </c>
      <c r="O341" s="61" t="e">
        <f>IFERROR(LARGE(Table1[2015 Growth % Red],N341),#N/A)</f>
        <v>#N/A</v>
      </c>
      <c r="P341" s="55" t="e">
        <f>INDEX(Table1[[#All],[Name Blue]:[2015 Growth % Red]],MATCH(O341,Table1[[#All],[2015 Growth % Red]],0),2)</f>
        <v>#N/A</v>
      </c>
      <c r="Q341" s="55" t="e">
        <f>INDEX(Table1[[#All],[Name Blue]:[2015 Growth % Red]],MATCH(O341,Table1[[#All],[2015 Growth % Red]],0),3)</f>
        <v>#N/A</v>
      </c>
      <c r="R341" s="55" t="e">
        <f>INDEX(Table1[[#All],[Name Blue]:[2015 Growth % Blue]],MATCH(Table3[[#This Row],[Top 10 Growth % ]],Table1[[#All],[2015 Growth % Blue]],0),1)</f>
        <v>#N/A</v>
      </c>
    </row>
    <row r="342" spans="1:18" x14ac:dyDescent="0.15">
      <c r="A342" s="42">
        <v>341</v>
      </c>
      <c r="B342" s="23" t="e">
        <f>IF(AND(Table68[[#This Row],[2015 Revenue]]&gt;=Chart_Data!$U$4,Table68[[#This Row],[2015 Expenses]]&lt;=Chart_Data!$U$3),Table68[[#This Row],[Name]],#N/A)</f>
        <v>#N/A</v>
      </c>
      <c r="C342" s="23" t="e">
        <f>INDEX(Table68[#All],MATCH(Chart_Data!B342,Table68[[#All],[Name]],0),3)</f>
        <v>#N/A</v>
      </c>
      <c r="D342" s="23" t="e">
        <f>INDEX(Table68[#All],MATCH(Chart_Data!B342,Table68[[#All],[Name]],0),4)</f>
        <v>#N/A</v>
      </c>
      <c r="E342" s="60" t="e">
        <f>INDEX(Table68[#All],MATCH(Chart_Data!B342,Table68[[#All],[Name]],0),6)+Table1[[#This Row],[Rand]]</f>
        <v>#N/A</v>
      </c>
      <c r="F342" s="58">
        <f>_xlfn.IFNA(IF(Table1[[#This Row],[2015 Growth % Blue]]="#N/A",0,Table1[[#This Row],[2015 Growth % Blue]]),0)</f>
        <v>0</v>
      </c>
      <c r="G342" s="23" t="str">
        <f>IF(OR(Table68[[#This Row],[2015 Revenue]]&lt;Chart_Data!$U$4,Table68[[#This Row],[2015 Expenses]]&gt;Chart_Data!$U$3),Table68[[#This Row],[Name]],#N/A)</f>
        <v>Konkex</v>
      </c>
      <c r="H342" s="23">
        <f>INDEX(Table68[#All],MATCH(Chart_Data!G342,Table68[[#All],[Name]],0),3)</f>
        <v>8634426.9000000004</v>
      </c>
      <c r="I342" s="23">
        <f>INDEX(Table68[#All],MATCH(Chart_Data!G342,Table68[[#All],[Name]],0),4)</f>
        <v>5850781.3300000001</v>
      </c>
      <c r="J342" s="46">
        <f>INDEX(Table68[#All],MATCH(Chart_Data!G342,Table68[[#All],[Name]],0),6)</f>
        <v>3.46</v>
      </c>
      <c r="K342" s="59">
        <v>3.7933686723925364E-7</v>
      </c>
      <c r="M342" s="42">
        <f t="shared" si="6"/>
        <v>341</v>
      </c>
      <c r="N342" s="42">
        <f>IF(M342&gt;Chart_Data!$U$5,0,ROW(M343)-ROW($M$2))</f>
        <v>0</v>
      </c>
      <c r="O342" s="61" t="e">
        <f>IFERROR(LARGE(Table1[2015 Growth % Red],N342),#N/A)</f>
        <v>#N/A</v>
      </c>
      <c r="P342" s="55" t="e">
        <f>INDEX(Table1[[#All],[Name Blue]:[2015 Growth % Red]],MATCH(O342,Table1[[#All],[2015 Growth % Red]],0),2)</f>
        <v>#N/A</v>
      </c>
      <c r="Q342" s="55" t="e">
        <f>INDEX(Table1[[#All],[Name Blue]:[2015 Growth % Red]],MATCH(O342,Table1[[#All],[2015 Growth % Red]],0),3)</f>
        <v>#N/A</v>
      </c>
      <c r="R342" s="55" t="e">
        <f>INDEX(Table1[[#All],[Name Blue]:[2015 Growth % Blue]],MATCH(Table3[[#This Row],[Top 10 Growth % ]],Table1[[#All],[2015 Growth % Blue]],0),1)</f>
        <v>#N/A</v>
      </c>
    </row>
    <row r="343" spans="1:18" x14ac:dyDescent="0.15">
      <c r="A343" s="42">
        <v>342</v>
      </c>
      <c r="B343" s="23" t="e">
        <f>IF(AND(Table68[[#This Row],[2015 Revenue]]&gt;=Chart_Data!$U$4,Table68[[#This Row],[2015 Expenses]]&lt;=Chart_Data!$U$3),Table68[[#This Row],[Name]],#N/A)</f>
        <v>#N/A</v>
      </c>
      <c r="C343" s="23" t="e">
        <f>INDEX(Table68[#All],MATCH(Chart_Data!B343,Table68[[#All],[Name]],0),3)</f>
        <v>#N/A</v>
      </c>
      <c r="D343" s="23" t="e">
        <f>INDEX(Table68[#All],MATCH(Chart_Data!B343,Table68[[#All],[Name]],0),4)</f>
        <v>#N/A</v>
      </c>
      <c r="E343" s="60" t="e">
        <f>INDEX(Table68[#All],MATCH(Chart_Data!B343,Table68[[#All],[Name]],0),6)+Table1[[#This Row],[Rand]]</f>
        <v>#N/A</v>
      </c>
      <c r="F343" s="58">
        <f>_xlfn.IFNA(IF(Table1[[#This Row],[2015 Growth % Blue]]="#N/A",0,Table1[[#This Row],[2015 Growth % Blue]]),0)</f>
        <v>0</v>
      </c>
      <c r="G343" s="23" t="str">
        <f>IF(OR(Table68[[#This Row],[2015 Revenue]]&lt;Chart_Data!$U$4,Table68[[#This Row],[2015 Expenses]]&gt;Chart_Data!$U$3),Table68[[#This Row],[Name]],#N/A)</f>
        <v>Techhigh</v>
      </c>
      <c r="H343" s="23">
        <f>INDEX(Table68[#All],MATCH(Chart_Data!G343,Table68[[#All],[Name]],0),3)</f>
        <v>9681671.4100000001</v>
      </c>
      <c r="I343" s="23">
        <f>INDEX(Table68[#All],MATCH(Chart_Data!G343,Table68[[#All],[Name]],0),4)</f>
        <v>5999660.4900000002</v>
      </c>
      <c r="J343" s="46">
        <f>INDEX(Table68[#All],MATCH(Chart_Data!G343,Table68[[#All],[Name]],0),6)</f>
        <v>3.35</v>
      </c>
      <c r="K343" s="59">
        <v>5.8802347942186307E-8</v>
      </c>
      <c r="M343" s="42">
        <f t="shared" si="6"/>
        <v>342</v>
      </c>
      <c r="N343" s="42">
        <f>IF(M343&gt;Chart_Data!$U$5,0,ROW(M344)-ROW($M$2))</f>
        <v>0</v>
      </c>
      <c r="O343" s="61" t="e">
        <f>IFERROR(LARGE(Table1[2015 Growth % Red],N343),#N/A)</f>
        <v>#N/A</v>
      </c>
      <c r="P343" s="55" t="e">
        <f>INDEX(Table1[[#All],[Name Blue]:[2015 Growth % Red]],MATCH(O343,Table1[[#All],[2015 Growth % Red]],0),2)</f>
        <v>#N/A</v>
      </c>
      <c r="Q343" s="55" t="e">
        <f>INDEX(Table1[[#All],[Name Blue]:[2015 Growth % Red]],MATCH(O343,Table1[[#All],[2015 Growth % Red]],0),3)</f>
        <v>#N/A</v>
      </c>
      <c r="R343" s="55" t="e">
        <f>INDEX(Table1[[#All],[Name Blue]:[2015 Growth % Blue]],MATCH(Table3[[#This Row],[Top 10 Growth % ]],Table1[[#All],[2015 Growth % Blue]],0),1)</f>
        <v>#N/A</v>
      </c>
    </row>
    <row r="344" spans="1:18" x14ac:dyDescent="0.15">
      <c r="A344" s="42">
        <v>343</v>
      </c>
      <c r="B344" s="23" t="str">
        <f>IF(AND(Table68[[#This Row],[2015 Revenue]]&gt;=Chart_Data!$U$4,Table68[[#This Row],[2015 Expenses]]&lt;=Chart_Data!$U$3),Table68[[#This Row],[Name]],#N/A)</f>
        <v>Zonunocom</v>
      </c>
      <c r="C344" s="23">
        <f>INDEX(Table68[#All],MATCH(Chart_Data!B344,Table68[[#All],[Name]],0),3)</f>
        <v>11006002.33</v>
      </c>
      <c r="D344" s="23">
        <f>INDEX(Table68[#All],MATCH(Chart_Data!B344,Table68[[#All],[Name]],0),4)</f>
        <v>3275588.18</v>
      </c>
      <c r="E344" s="60">
        <f>INDEX(Table68[#All],MATCH(Chart_Data!B344,Table68[[#All],[Name]],0),6)+Table1[[#This Row],[Rand]]</f>
        <v>2.660000614795758</v>
      </c>
      <c r="F344" s="58">
        <f>_xlfn.IFNA(IF(Table1[[#This Row],[2015 Growth % Blue]]="#N/A",0,Table1[[#This Row],[2015 Growth % Blue]]),0)</f>
        <v>2.660000614795758</v>
      </c>
      <c r="G344" s="23" t="e">
        <f>IF(OR(Table68[[#This Row],[2015 Revenue]]&lt;Chart_Data!$U$4,Table68[[#This Row],[2015 Expenses]]&gt;Chart_Data!$U$3),Table68[[#This Row],[Name]],#N/A)</f>
        <v>#N/A</v>
      </c>
      <c r="H344" s="23" t="e">
        <f>INDEX(Table68[#All],MATCH(Chart_Data!G344,Table68[[#All],[Name]],0),3)</f>
        <v>#N/A</v>
      </c>
      <c r="I344" s="23" t="e">
        <f>INDEX(Table68[#All],MATCH(Chart_Data!G344,Table68[[#All],[Name]],0),4)</f>
        <v>#N/A</v>
      </c>
      <c r="J344" s="46" t="e">
        <f>INDEX(Table68[#All],MATCH(Chart_Data!G344,Table68[[#All],[Name]],0),6)</f>
        <v>#N/A</v>
      </c>
      <c r="K344" s="59">
        <v>6.1479575769202389E-7</v>
      </c>
      <c r="M344" s="42">
        <f t="shared" si="6"/>
        <v>343</v>
      </c>
      <c r="N344" s="42">
        <f>IF(M344&gt;Chart_Data!$U$5,0,ROW(M345)-ROW($M$2))</f>
        <v>0</v>
      </c>
      <c r="O344" s="61" t="e">
        <f>IFERROR(LARGE(Table1[2015 Growth % Red],N344),#N/A)</f>
        <v>#N/A</v>
      </c>
      <c r="P344" s="55" t="e">
        <f>INDEX(Table1[[#All],[Name Blue]:[2015 Growth % Red]],MATCH(O344,Table1[[#All],[2015 Growth % Red]],0),2)</f>
        <v>#N/A</v>
      </c>
      <c r="Q344" s="55" t="e">
        <f>INDEX(Table1[[#All],[Name Blue]:[2015 Growth % Red]],MATCH(O344,Table1[[#All],[2015 Growth % Red]],0),3)</f>
        <v>#N/A</v>
      </c>
      <c r="R344" s="55" t="e">
        <f>INDEX(Table1[[#All],[Name Blue]:[2015 Growth % Blue]],MATCH(Table3[[#This Row],[Top 10 Growth % ]],Table1[[#All],[2015 Growth % Blue]],0),1)</f>
        <v>#N/A</v>
      </c>
    </row>
    <row r="345" spans="1:18" x14ac:dyDescent="0.15">
      <c r="A345" s="42">
        <v>344</v>
      </c>
      <c r="B345" s="23" t="e">
        <f>IF(AND(Table68[[#This Row],[2015 Revenue]]&gt;=Chart_Data!$U$4,Table68[[#This Row],[2015 Expenses]]&lt;=Chart_Data!$U$3),Table68[[#This Row],[Name]],#N/A)</f>
        <v>#N/A</v>
      </c>
      <c r="C345" s="23" t="e">
        <f>INDEX(Table68[#All],MATCH(Chart_Data!B345,Table68[[#All],[Name]],0),3)</f>
        <v>#N/A</v>
      </c>
      <c r="D345" s="23" t="e">
        <f>INDEX(Table68[#All],MATCH(Chart_Data!B345,Table68[[#All],[Name]],0),4)</f>
        <v>#N/A</v>
      </c>
      <c r="E345" s="60" t="e">
        <f>INDEX(Table68[#All],MATCH(Chart_Data!B345,Table68[[#All],[Name]],0),6)+Table1[[#This Row],[Rand]]</f>
        <v>#N/A</v>
      </c>
      <c r="F345" s="58">
        <f>_xlfn.IFNA(IF(Table1[[#This Row],[2015 Growth % Blue]]="#N/A",0,Table1[[#This Row],[2015 Growth % Blue]]),0)</f>
        <v>0</v>
      </c>
      <c r="G345" s="23" t="str">
        <f>IF(OR(Table68[[#This Row],[2015 Revenue]]&lt;Chart_Data!$U$4,Table68[[#This Row],[2015 Expenses]]&gt;Chart_Data!$U$3),Table68[[#This Row],[Name]],#N/A)</f>
        <v>Saltstreet</v>
      </c>
      <c r="H345" s="23">
        <f>INDEX(Table68[#All],MATCH(Chart_Data!G345,Table68[[#All],[Name]],0),3)</f>
        <v>9219294.4900000002</v>
      </c>
      <c r="I345" s="23">
        <f>INDEX(Table68[#All],MATCH(Chart_Data!G345,Table68[[#All],[Name]],0),4)</f>
        <v>6235328.25</v>
      </c>
      <c r="J345" s="46">
        <f>INDEX(Table68[#All],MATCH(Chart_Data!G345,Table68[[#All],[Name]],0),6)</f>
        <v>5.15</v>
      </c>
      <c r="K345" s="59">
        <v>3.2757861220363397E-8</v>
      </c>
      <c r="M345" s="42">
        <f t="shared" si="6"/>
        <v>344</v>
      </c>
      <c r="N345" s="42">
        <f>IF(M345&gt;Chart_Data!$U$5,0,ROW(M346)-ROW($M$2))</f>
        <v>0</v>
      </c>
      <c r="O345" s="61" t="e">
        <f>IFERROR(LARGE(Table1[2015 Growth % Red],N345),#N/A)</f>
        <v>#N/A</v>
      </c>
      <c r="P345" s="55" t="e">
        <f>INDEX(Table1[[#All],[Name Blue]:[2015 Growth % Red]],MATCH(O345,Table1[[#All],[2015 Growth % Red]],0),2)</f>
        <v>#N/A</v>
      </c>
      <c r="Q345" s="55" t="e">
        <f>INDEX(Table1[[#All],[Name Blue]:[2015 Growth % Red]],MATCH(O345,Table1[[#All],[2015 Growth % Red]],0),3)</f>
        <v>#N/A</v>
      </c>
      <c r="R345" s="55" t="e">
        <f>INDEX(Table1[[#All],[Name Blue]:[2015 Growth % Blue]],MATCH(Table3[[#This Row],[Top 10 Growth % ]],Table1[[#All],[2015 Growth % Blue]],0),1)</f>
        <v>#N/A</v>
      </c>
    </row>
    <row r="346" spans="1:18" x14ac:dyDescent="0.15">
      <c r="A346" s="42">
        <v>345</v>
      </c>
      <c r="B346" s="23" t="str">
        <f>IF(AND(Table68[[#This Row],[2015 Revenue]]&gt;=Chart_Data!$U$4,Table68[[#This Row],[2015 Expenses]]&lt;=Chart_Data!$U$3),Table68[[#This Row],[Name]],#N/A)</f>
        <v>Viatechno</v>
      </c>
      <c r="C346" s="23">
        <f>INDEX(Table68[#All],MATCH(Chart_Data!B346,Table68[[#All],[Name]],0),3)</f>
        <v>7575220.8600000003</v>
      </c>
      <c r="D346" s="23">
        <f>INDEX(Table68[#All],MATCH(Chart_Data!B346,Table68[[#All],[Name]],0),4)</f>
        <v>1296576.54</v>
      </c>
      <c r="E346" s="60">
        <f>INDEX(Table68[#All],MATCH(Chart_Data!B346,Table68[[#All],[Name]],0),6)+Table1[[#This Row],[Rand]]</f>
        <v>2.5000005971842461</v>
      </c>
      <c r="F346" s="58">
        <f>_xlfn.IFNA(IF(Table1[[#This Row],[2015 Growth % Blue]]="#N/A",0,Table1[[#This Row],[2015 Growth % Blue]]),0)</f>
        <v>2.5000005971842461</v>
      </c>
      <c r="G346" s="23" t="e">
        <f>IF(OR(Table68[[#This Row],[2015 Revenue]]&lt;Chart_Data!$U$4,Table68[[#This Row],[2015 Expenses]]&gt;Chart_Data!$U$3),Table68[[#This Row],[Name]],#N/A)</f>
        <v>#N/A</v>
      </c>
      <c r="H346" s="23" t="e">
        <f>INDEX(Table68[#All],MATCH(Chart_Data!G346,Table68[[#All],[Name]],0),3)</f>
        <v>#N/A</v>
      </c>
      <c r="I346" s="23" t="e">
        <f>INDEX(Table68[#All],MATCH(Chart_Data!G346,Table68[[#All],[Name]],0),4)</f>
        <v>#N/A</v>
      </c>
      <c r="J346" s="46" t="e">
        <f>INDEX(Table68[#All],MATCH(Chart_Data!G346,Table68[[#All],[Name]],0),6)</f>
        <v>#N/A</v>
      </c>
      <c r="K346" s="59">
        <v>5.97184245880778E-7</v>
      </c>
      <c r="M346" s="42">
        <f t="shared" si="6"/>
        <v>345</v>
      </c>
      <c r="N346" s="42">
        <f>IF(M346&gt;Chart_Data!$U$5,0,ROW(M347)-ROW($M$2))</f>
        <v>0</v>
      </c>
      <c r="O346" s="61" t="e">
        <f>IFERROR(LARGE(Table1[2015 Growth % Red],N346),#N/A)</f>
        <v>#N/A</v>
      </c>
      <c r="P346" s="55" t="e">
        <f>INDEX(Table1[[#All],[Name Blue]:[2015 Growth % Red]],MATCH(O346,Table1[[#All],[2015 Growth % Red]],0),2)</f>
        <v>#N/A</v>
      </c>
      <c r="Q346" s="55" t="e">
        <f>INDEX(Table1[[#All],[Name Blue]:[2015 Growth % Red]],MATCH(O346,Table1[[#All],[2015 Growth % Red]],0),3)</f>
        <v>#N/A</v>
      </c>
      <c r="R346" s="55" t="e">
        <f>INDEX(Table1[[#All],[Name Blue]:[2015 Growth % Blue]],MATCH(Table3[[#This Row],[Top 10 Growth % ]],Table1[[#All],[2015 Growth % Blue]],0),1)</f>
        <v>#N/A</v>
      </c>
    </row>
    <row r="347" spans="1:18" x14ac:dyDescent="0.15">
      <c r="A347" s="42">
        <v>346</v>
      </c>
      <c r="B347" s="23" t="e">
        <f>IF(AND(Table68[[#This Row],[2015 Revenue]]&gt;=Chart_Data!$U$4,Table68[[#This Row],[2015 Expenses]]&lt;=Chart_Data!$U$3),Table68[[#This Row],[Name]],#N/A)</f>
        <v>#N/A</v>
      </c>
      <c r="C347" s="23" t="e">
        <f>INDEX(Table68[#All],MATCH(Chart_Data!B347,Table68[[#All],[Name]],0),3)</f>
        <v>#N/A</v>
      </c>
      <c r="D347" s="23" t="e">
        <f>INDEX(Table68[#All],MATCH(Chart_Data!B347,Table68[[#All],[Name]],0),4)</f>
        <v>#N/A</v>
      </c>
      <c r="E347" s="60" t="e">
        <f>INDEX(Table68[#All],MATCH(Chart_Data!B347,Table68[[#All],[Name]],0),6)+Table1[[#This Row],[Rand]]</f>
        <v>#N/A</v>
      </c>
      <c r="F347" s="58">
        <f>_xlfn.IFNA(IF(Table1[[#This Row],[2015 Growth % Blue]]="#N/A",0,Table1[[#This Row],[2015 Growth % Blue]]),0)</f>
        <v>0</v>
      </c>
      <c r="G347" s="23" t="str">
        <f>IF(OR(Table68[[#This Row],[2015 Revenue]]&lt;Chart_Data!$U$4,Table68[[#This Row],[2015 Expenses]]&gt;Chart_Data!$U$3),Table68[[#This Row],[Name]],#N/A)</f>
        <v>Quocan</v>
      </c>
      <c r="H347" s="23">
        <f>INDEX(Table68[#All],MATCH(Chart_Data!G347,Table68[[#All],[Name]],0),3)</f>
        <v>7835460.3799999999</v>
      </c>
      <c r="I347" s="23">
        <f>INDEX(Table68[#All],MATCH(Chart_Data!G347,Table68[[#All],[Name]],0),4)</f>
        <v>5613470.4900000002</v>
      </c>
      <c r="J347" s="46">
        <f>INDEX(Table68[#All],MATCH(Chart_Data!G347,Table68[[#All],[Name]],0),6)</f>
        <v>3.67</v>
      </c>
      <c r="K347" s="59">
        <v>5.1050996672456751E-7</v>
      </c>
      <c r="M347" s="42">
        <f t="shared" si="6"/>
        <v>346</v>
      </c>
      <c r="N347" s="42">
        <f>IF(M347&gt;Chart_Data!$U$5,0,ROW(M348)-ROW($M$2))</f>
        <v>0</v>
      </c>
      <c r="O347" s="61" t="e">
        <f>IFERROR(LARGE(Table1[2015 Growth % Red],N347),#N/A)</f>
        <v>#N/A</v>
      </c>
      <c r="P347" s="55" t="e">
        <f>INDEX(Table1[[#All],[Name Blue]:[2015 Growth % Red]],MATCH(O347,Table1[[#All],[2015 Growth % Red]],0),2)</f>
        <v>#N/A</v>
      </c>
      <c r="Q347" s="55" t="e">
        <f>INDEX(Table1[[#All],[Name Blue]:[2015 Growth % Red]],MATCH(O347,Table1[[#All],[2015 Growth % Red]],0),3)</f>
        <v>#N/A</v>
      </c>
      <c r="R347" s="55" t="e">
        <f>INDEX(Table1[[#All],[Name Blue]:[2015 Growth % Blue]],MATCH(Table3[[#This Row],[Top 10 Growth % ]],Table1[[#All],[2015 Growth % Blue]],0),1)</f>
        <v>#N/A</v>
      </c>
    </row>
    <row r="348" spans="1:18" x14ac:dyDescent="0.15">
      <c r="A348" s="42">
        <v>347</v>
      </c>
      <c r="B348" s="23" t="str">
        <f>IF(AND(Table68[[#This Row],[2015 Revenue]]&gt;=Chart_Data!$U$4,Table68[[#This Row],[2015 Expenses]]&lt;=Chart_Data!$U$3),Table68[[#This Row],[Name]],#N/A)</f>
        <v>Acetrans</v>
      </c>
      <c r="C348" s="23">
        <f>INDEX(Table68[#All],MATCH(Chart_Data!B348,Table68[[#All],[Name]],0),3)</f>
        <v>7277510.9699999997</v>
      </c>
      <c r="D348" s="23">
        <f>INDEX(Table68[#All],MATCH(Chart_Data!B348,Table68[[#All],[Name]],0),4)</f>
        <v>3491485.05</v>
      </c>
      <c r="E348" s="60">
        <f>INDEX(Table68[#All],MATCH(Chart_Data!B348,Table68[[#All],[Name]],0),6)+Table1[[#This Row],[Rand]]</f>
        <v>5.3500006173119177</v>
      </c>
      <c r="F348" s="58">
        <f>_xlfn.IFNA(IF(Table1[[#This Row],[2015 Growth % Blue]]="#N/A",0,Table1[[#This Row],[2015 Growth % Blue]]),0)</f>
        <v>5.3500006173119177</v>
      </c>
      <c r="G348" s="23" t="e">
        <f>IF(OR(Table68[[#This Row],[2015 Revenue]]&lt;Chart_Data!$U$4,Table68[[#This Row],[2015 Expenses]]&gt;Chart_Data!$U$3),Table68[[#This Row],[Name]],#N/A)</f>
        <v>#N/A</v>
      </c>
      <c r="H348" s="23" t="e">
        <f>INDEX(Table68[#All],MATCH(Chart_Data!G348,Table68[[#All],[Name]],0),3)</f>
        <v>#N/A</v>
      </c>
      <c r="I348" s="23" t="e">
        <f>INDEX(Table68[#All],MATCH(Chart_Data!G348,Table68[[#All],[Name]],0),4)</f>
        <v>#N/A</v>
      </c>
      <c r="J348" s="46" t="e">
        <f>INDEX(Table68[#All],MATCH(Chart_Data!G348,Table68[[#All],[Name]],0),6)</f>
        <v>#N/A</v>
      </c>
      <c r="K348" s="59">
        <v>6.1731191787604936E-7</v>
      </c>
      <c r="M348" s="42">
        <f t="shared" si="6"/>
        <v>347</v>
      </c>
      <c r="N348" s="42">
        <f>IF(M348&gt;Chart_Data!$U$5,0,ROW(M349)-ROW($M$2))</f>
        <v>0</v>
      </c>
      <c r="O348" s="61" t="e">
        <f>IFERROR(LARGE(Table1[2015 Growth % Red],N348),#N/A)</f>
        <v>#N/A</v>
      </c>
      <c r="P348" s="55" t="e">
        <f>INDEX(Table1[[#All],[Name Blue]:[2015 Growth % Red]],MATCH(O348,Table1[[#All],[2015 Growth % Red]],0),2)</f>
        <v>#N/A</v>
      </c>
      <c r="Q348" s="55" t="e">
        <f>INDEX(Table1[[#All],[Name Blue]:[2015 Growth % Red]],MATCH(O348,Table1[[#All],[2015 Growth % Red]],0),3)</f>
        <v>#N/A</v>
      </c>
      <c r="R348" s="55" t="e">
        <f>INDEX(Table1[[#All],[Name Blue]:[2015 Growth % Blue]],MATCH(Table3[[#This Row],[Top 10 Growth % ]],Table1[[#All],[2015 Growth % Blue]],0),1)</f>
        <v>#N/A</v>
      </c>
    </row>
    <row r="349" spans="1:18" x14ac:dyDescent="0.15">
      <c r="A349" s="42">
        <v>348</v>
      </c>
      <c r="B349" s="23" t="e">
        <f>IF(AND(Table68[[#This Row],[2015 Revenue]]&gt;=Chart_Data!$U$4,Table68[[#This Row],[2015 Expenses]]&lt;=Chart_Data!$U$3),Table68[[#This Row],[Name]],#N/A)</f>
        <v>#N/A</v>
      </c>
      <c r="C349" s="23" t="e">
        <f>INDEX(Table68[#All],MATCH(Chart_Data!B349,Table68[[#All],[Name]],0),3)</f>
        <v>#N/A</v>
      </c>
      <c r="D349" s="23" t="e">
        <f>INDEX(Table68[#All],MATCH(Chart_Data!B349,Table68[[#All],[Name]],0),4)</f>
        <v>#N/A</v>
      </c>
      <c r="E349" s="60" t="e">
        <f>INDEX(Table68[#All],MATCH(Chart_Data!B349,Table68[[#All],[Name]],0),6)+Table1[[#This Row],[Rand]]</f>
        <v>#N/A</v>
      </c>
      <c r="F349" s="58">
        <f>_xlfn.IFNA(IF(Table1[[#This Row],[2015 Growth % Blue]]="#N/A",0,Table1[[#This Row],[2015 Growth % Blue]]),0)</f>
        <v>0</v>
      </c>
      <c r="G349" s="23" t="str">
        <f>IF(OR(Table68[[#This Row],[2015 Revenue]]&lt;Chart_Data!$U$4,Table68[[#This Row],[2015 Expenses]]&gt;Chart_Data!$U$3),Table68[[#This Row],[Name]],#N/A)</f>
        <v>Sonredtam</v>
      </c>
      <c r="H349" s="23">
        <f>INDEX(Table68[#All],MATCH(Chart_Data!G349,Table68[[#All],[Name]],0),3)</f>
        <v>8016384.9900000002</v>
      </c>
      <c r="I349" s="23">
        <f>INDEX(Table68[#All],MATCH(Chart_Data!G349,Table68[[#All],[Name]],0),4)</f>
        <v>9330201.9199999999</v>
      </c>
      <c r="J349" s="46">
        <f>INDEX(Table68[#All],MATCH(Chart_Data!G349,Table68[[#All],[Name]],0),6)</f>
        <v>5.01</v>
      </c>
      <c r="K349" s="59">
        <v>2.993806323955811E-7</v>
      </c>
      <c r="M349" s="42">
        <f t="shared" si="6"/>
        <v>348</v>
      </c>
      <c r="N349" s="42">
        <f>IF(M349&gt;Chart_Data!$U$5,0,ROW(M350)-ROW($M$2))</f>
        <v>0</v>
      </c>
      <c r="O349" s="61" t="e">
        <f>IFERROR(LARGE(Table1[2015 Growth % Red],N349),#N/A)</f>
        <v>#N/A</v>
      </c>
      <c r="P349" s="55" t="e">
        <f>INDEX(Table1[[#All],[Name Blue]:[2015 Growth % Red]],MATCH(O349,Table1[[#All],[2015 Growth % Red]],0),2)</f>
        <v>#N/A</v>
      </c>
      <c r="Q349" s="55" t="e">
        <f>INDEX(Table1[[#All],[Name Blue]:[2015 Growth % Red]],MATCH(O349,Table1[[#All],[2015 Growth % Red]],0),3)</f>
        <v>#N/A</v>
      </c>
      <c r="R349" s="55" t="e">
        <f>INDEX(Table1[[#All],[Name Blue]:[2015 Growth % Blue]],MATCH(Table3[[#This Row],[Top 10 Growth % ]],Table1[[#All],[2015 Growth % Blue]],0),1)</f>
        <v>#N/A</v>
      </c>
    </row>
    <row r="350" spans="1:18" x14ac:dyDescent="0.15">
      <c r="A350" s="42">
        <v>349</v>
      </c>
      <c r="B350" s="23" t="e">
        <f>IF(AND(Table68[[#This Row],[2015 Revenue]]&gt;=Chart_Data!$U$4,Table68[[#This Row],[2015 Expenses]]&lt;=Chart_Data!$U$3),Table68[[#This Row],[Name]],#N/A)</f>
        <v>#N/A</v>
      </c>
      <c r="C350" s="23" t="e">
        <f>INDEX(Table68[#All],MATCH(Chart_Data!B350,Table68[[#All],[Name]],0),3)</f>
        <v>#N/A</v>
      </c>
      <c r="D350" s="23" t="e">
        <f>INDEX(Table68[#All],MATCH(Chart_Data!B350,Table68[[#All],[Name]],0),4)</f>
        <v>#N/A</v>
      </c>
      <c r="E350" s="60" t="e">
        <f>INDEX(Table68[#All],MATCH(Chart_Data!B350,Table68[[#All],[Name]],0),6)+Table1[[#This Row],[Rand]]</f>
        <v>#N/A</v>
      </c>
      <c r="F350" s="58">
        <f>_xlfn.IFNA(IF(Table1[[#This Row],[2015 Growth % Blue]]="#N/A",0,Table1[[#This Row],[2015 Growth % Blue]]),0)</f>
        <v>0</v>
      </c>
      <c r="G350" s="23" t="str">
        <f>IF(OR(Table68[[#This Row],[2015 Revenue]]&lt;Chart_Data!$U$4,Table68[[#This Row],[2015 Expenses]]&gt;Chart_Data!$U$3),Table68[[#This Row],[Name]],#N/A)</f>
        <v>Greenfan</v>
      </c>
      <c r="H350" s="23">
        <f>INDEX(Table68[#All],MATCH(Chart_Data!G350,Table68[[#All],[Name]],0),3)</f>
        <v>10228293.529999999</v>
      </c>
      <c r="I350" s="23">
        <f>INDEX(Table68[#All],MATCH(Chart_Data!G350,Table68[[#All],[Name]],0),4)</f>
        <v>5751231.6399999997</v>
      </c>
      <c r="J350" s="46">
        <f>INDEX(Table68[#All],MATCH(Chart_Data!G350,Table68[[#All],[Name]],0),6)</f>
        <v>5.01</v>
      </c>
      <c r="K350" s="59">
        <v>2.9185828969394424E-7</v>
      </c>
      <c r="M350" s="42">
        <f t="shared" si="6"/>
        <v>349</v>
      </c>
      <c r="N350" s="42">
        <f>IF(M350&gt;Chart_Data!$U$5,0,ROW(M351)-ROW($M$2))</f>
        <v>0</v>
      </c>
      <c r="O350" s="61" t="e">
        <f>IFERROR(LARGE(Table1[2015 Growth % Red],N350),#N/A)</f>
        <v>#N/A</v>
      </c>
      <c r="P350" s="55" t="e">
        <f>INDEX(Table1[[#All],[Name Blue]:[2015 Growth % Red]],MATCH(O350,Table1[[#All],[2015 Growth % Red]],0),2)</f>
        <v>#N/A</v>
      </c>
      <c r="Q350" s="55" t="e">
        <f>INDEX(Table1[[#All],[Name Blue]:[2015 Growth % Red]],MATCH(O350,Table1[[#All],[2015 Growth % Red]],0),3)</f>
        <v>#N/A</v>
      </c>
      <c r="R350" s="55" t="e">
        <f>INDEX(Table1[[#All],[Name Blue]:[2015 Growth % Blue]],MATCH(Table3[[#This Row],[Top 10 Growth % ]],Table1[[#All],[2015 Growth % Blue]],0),1)</f>
        <v>#N/A</v>
      </c>
    </row>
    <row r="351" spans="1:18" x14ac:dyDescent="0.15">
      <c r="A351" s="42">
        <v>350</v>
      </c>
      <c r="B351" s="23" t="e">
        <f>IF(AND(Table68[[#This Row],[2015 Revenue]]&gt;=Chart_Data!$U$4,Table68[[#This Row],[2015 Expenses]]&lt;=Chart_Data!$U$3),Table68[[#This Row],[Name]],#N/A)</f>
        <v>#N/A</v>
      </c>
      <c r="C351" s="23" t="e">
        <f>INDEX(Table68[#All],MATCH(Chart_Data!B351,Table68[[#All],[Name]],0),3)</f>
        <v>#N/A</v>
      </c>
      <c r="D351" s="23" t="e">
        <f>INDEX(Table68[#All],MATCH(Chart_Data!B351,Table68[[#All],[Name]],0),4)</f>
        <v>#N/A</v>
      </c>
      <c r="E351" s="60" t="e">
        <f>INDEX(Table68[#All],MATCH(Chart_Data!B351,Table68[[#All],[Name]],0),6)+Table1[[#This Row],[Rand]]</f>
        <v>#N/A</v>
      </c>
      <c r="F351" s="58">
        <f>_xlfn.IFNA(IF(Table1[[#This Row],[2015 Growth % Blue]]="#N/A",0,Table1[[#This Row],[2015 Growth % Blue]]),0)</f>
        <v>0</v>
      </c>
      <c r="G351" s="23" t="str">
        <f>IF(OR(Table68[[#This Row],[2015 Revenue]]&lt;Chart_Data!$U$4,Table68[[#This Row],[2015 Expenses]]&gt;Chart_Data!$U$3),Table68[[#This Row],[Name]],#N/A)</f>
        <v>Sub-Green</v>
      </c>
      <c r="H351" s="23">
        <f>INDEX(Table68[#All],MATCH(Chart_Data!G351,Table68[[#All],[Name]],0),3)</f>
        <v>9382123.75</v>
      </c>
      <c r="I351" s="23">
        <f>INDEX(Table68[#All],MATCH(Chart_Data!G351,Table68[[#All],[Name]],0),4)</f>
        <v>5574406.0700000003</v>
      </c>
      <c r="J351" s="46">
        <f>INDEX(Table68[#All],MATCH(Chart_Data!G351,Table68[[#All],[Name]],0),6)</f>
        <v>1.78</v>
      </c>
      <c r="K351" s="59">
        <v>5.8689798375886808E-7</v>
      </c>
      <c r="M351" s="42">
        <f t="shared" si="6"/>
        <v>350</v>
      </c>
      <c r="N351" s="42">
        <f>IF(M351&gt;Chart_Data!$U$5,0,ROW(M352)-ROW($M$2))</f>
        <v>0</v>
      </c>
      <c r="O351" s="61" t="e">
        <f>IFERROR(LARGE(Table1[2015 Growth % Red],N351),#N/A)</f>
        <v>#N/A</v>
      </c>
      <c r="P351" s="55" t="e">
        <f>INDEX(Table1[[#All],[Name Blue]:[2015 Growth % Red]],MATCH(O351,Table1[[#All],[2015 Growth % Red]],0),2)</f>
        <v>#N/A</v>
      </c>
      <c r="Q351" s="55" t="e">
        <f>INDEX(Table1[[#All],[Name Blue]:[2015 Growth % Red]],MATCH(O351,Table1[[#All],[2015 Growth % Red]],0),3)</f>
        <v>#N/A</v>
      </c>
      <c r="R351" s="55" t="e">
        <f>INDEX(Table1[[#All],[Name Blue]:[2015 Growth % Blue]],MATCH(Table3[[#This Row],[Top 10 Growth % ]],Table1[[#All],[2015 Growth % Blue]],0),1)</f>
        <v>#N/A</v>
      </c>
    </row>
    <row r="352" spans="1:18" x14ac:dyDescent="0.15">
      <c r="A352" s="42">
        <v>351</v>
      </c>
      <c r="B352" s="23" t="str">
        <f>IF(AND(Table68[[#This Row],[2015 Revenue]]&gt;=Chart_Data!$U$4,Table68[[#This Row],[2015 Expenses]]&lt;=Chart_Data!$U$3),Table68[[#This Row],[Name]],#N/A)</f>
        <v>Matelectronics</v>
      </c>
      <c r="C352" s="23">
        <f>INDEX(Table68[#All],MATCH(Chart_Data!B352,Table68[[#All],[Name]],0),3)</f>
        <v>12683504.310000001</v>
      </c>
      <c r="D352" s="23">
        <f>INDEX(Table68[#All],MATCH(Chart_Data!B352,Table68[[#All],[Name]],0),4)</f>
        <v>3205936.14</v>
      </c>
      <c r="E352" s="60">
        <f>INDEX(Table68[#All],MATCH(Chart_Data!B352,Table68[[#All],[Name]],0),6)+Table1[[#This Row],[Rand]]</f>
        <v>7.760000441391389</v>
      </c>
      <c r="F352" s="58">
        <f>_xlfn.IFNA(IF(Table1[[#This Row],[2015 Growth % Blue]]="#N/A",0,Table1[[#This Row],[2015 Growth % Blue]]),0)</f>
        <v>7.760000441391389</v>
      </c>
      <c r="G352" s="23" t="e">
        <f>IF(OR(Table68[[#This Row],[2015 Revenue]]&lt;Chart_Data!$U$4,Table68[[#This Row],[2015 Expenses]]&gt;Chart_Data!$U$3),Table68[[#This Row],[Name]],#N/A)</f>
        <v>#N/A</v>
      </c>
      <c r="H352" s="23" t="e">
        <f>INDEX(Table68[#All],MATCH(Chart_Data!G352,Table68[[#All],[Name]],0),3)</f>
        <v>#N/A</v>
      </c>
      <c r="I352" s="23" t="e">
        <f>INDEX(Table68[#All],MATCH(Chart_Data!G352,Table68[[#All],[Name]],0),4)</f>
        <v>#N/A</v>
      </c>
      <c r="J352" s="46" t="e">
        <f>INDEX(Table68[#All],MATCH(Chart_Data!G352,Table68[[#All],[Name]],0),6)</f>
        <v>#N/A</v>
      </c>
      <c r="K352" s="59">
        <v>4.4139138920979415E-7</v>
      </c>
      <c r="M352" s="42">
        <f t="shared" si="6"/>
        <v>351</v>
      </c>
      <c r="N352" s="42">
        <f>IF(M352&gt;Chart_Data!$U$5,0,ROW(M353)-ROW($M$2))</f>
        <v>0</v>
      </c>
      <c r="O352" s="61" t="e">
        <f>IFERROR(LARGE(Table1[2015 Growth % Red],N352),#N/A)</f>
        <v>#N/A</v>
      </c>
      <c r="P352" s="55" t="e">
        <f>INDEX(Table1[[#All],[Name Blue]:[2015 Growth % Red]],MATCH(O352,Table1[[#All],[2015 Growth % Red]],0),2)</f>
        <v>#N/A</v>
      </c>
      <c r="Q352" s="55" t="e">
        <f>INDEX(Table1[[#All],[Name Blue]:[2015 Growth % Red]],MATCH(O352,Table1[[#All],[2015 Growth % Red]],0),3)</f>
        <v>#N/A</v>
      </c>
      <c r="R352" s="55" t="e">
        <f>INDEX(Table1[[#All],[Name Blue]:[2015 Growth % Blue]],MATCH(Table3[[#This Row],[Top 10 Growth % ]],Table1[[#All],[2015 Growth % Blue]],0),1)</f>
        <v>#N/A</v>
      </c>
    </row>
    <row r="353" spans="1:18" x14ac:dyDescent="0.15">
      <c r="A353" s="42">
        <v>352</v>
      </c>
      <c r="B353" s="23" t="e">
        <f>IF(AND(Table68[[#This Row],[2015 Revenue]]&gt;=Chart_Data!$U$4,Table68[[#This Row],[2015 Expenses]]&lt;=Chart_Data!$U$3),Table68[[#This Row],[Name]],#N/A)</f>
        <v>#N/A</v>
      </c>
      <c r="C353" s="23" t="e">
        <f>INDEX(Table68[#All],MATCH(Chart_Data!B353,Table68[[#All],[Name]],0),3)</f>
        <v>#N/A</v>
      </c>
      <c r="D353" s="23" t="e">
        <f>INDEX(Table68[#All],MATCH(Chart_Data!B353,Table68[[#All],[Name]],0),4)</f>
        <v>#N/A</v>
      </c>
      <c r="E353" s="60" t="e">
        <f>INDEX(Table68[#All],MATCH(Chart_Data!B353,Table68[[#All],[Name]],0),6)+Table1[[#This Row],[Rand]]</f>
        <v>#N/A</v>
      </c>
      <c r="F353" s="58">
        <f>_xlfn.IFNA(IF(Table1[[#This Row],[2015 Growth % Blue]]="#N/A",0,Table1[[#This Row],[2015 Growth % Blue]]),0)</f>
        <v>0</v>
      </c>
      <c r="G353" s="23" t="str">
        <f>IF(OR(Table68[[#This Row],[2015 Revenue]]&lt;Chart_Data!$U$4,Table68[[#This Row],[2015 Expenses]]&gt;Chart_Data!$U$3),Table68[[#This Row],[Name]],#N/A)</f>
        <v>X-Care</v>
      </c>
      <c r="H353" s="23">
        <f>INDEX(Table68[#All],MATCH(Chart_Data!G353,Table68[[#All],[Name]],0),3)</f>
        <v>4454455.08</v>
      </c>
      <c r="I353" s="23">
        <f>INDEX(Table68[#All],MATCH(Chart_Data!G353,Table68[[#All],[Name]],0),4)</f>
        <v>1270279.93</v>
      </c>
      <c r="J353" s="46">
        <f>INDEX(Table68[#All],MATCH(Chart_Data!G353,Table68[[#All],[Name]],0),6)</f>
        <v>4.0999999999999996</v>
      </c>
      <c r="K353" s="59">
        <v>8.2264671382639638E-7</v>
      </c>
      <c r="M353" s="42">
        <f t="shared" si="6"/>
        <v>352</v>
      </c>
      <c r="N353" s="42">
        <f>IF(M353&gt;Chart_Data!$U$5,0,ROW(M354)-ROW($M$2))</f>
        <v>0</v>
      </c>
      <c r="O353" s="61" t="e">
        <f>IFERROR(LARGE(Table1[2015 Growth % Red],N353),#N/A)</f>
        <v>#N/A</v>
      </c>
      <c r="P353" s="55" t="e">
        <f>INDEX(Table1[[#All],[Name Blue]:[2015 Growth % Red]],MATCH(O353,Table1[[#All],[2015 Growth % Red]],0),2)</f>
        <v>#N/A</v>
      </c>
      <c r="Q353" s="55" t="e">
        <f>INDEX(Table1[[#All],[Name Blue]:[2015 Growth % Red]],MATCH(O353,Table1[[#All],[2015 Growth % Red]],0),3)</f>
        <v>#N/A</v>
      </c>
      <c r="R353" s="55" t="e">
        <f>INDEX(Table1[[#All],[Name Blue]:[2015 Growth % Blue]],MATCH(Table3[[#This Row],[Top 10 Growth % ]],Table1[[#All],[2015 Growth % Blue]],0),1)</f>
        <v>#N/A</v>
      </c>
    </row>
    <row r="354" spans="1:18" x14ac:dyDescent="0.15">
      <c r="A354" s="42">
        <v>353</v>
      </c>
      <c r="B354" s="23" t="str">
        <f>IF(AND(Table68[[#This Row],[2015 Revenue]]&gt;=Chart_Data!$U$4,Table68[[#This Row],[2015 Expenses]]&lt;=Chart_Data!$U$3),Table68[[#This Row],[Name]],#N/A)</f>
        <v>Joblab</v>
      </c>
      <c r="C354" s="23">
        <f>INDEX(Table68[#All],MATCH(Chart_Data!B354,Table68[[#All],[Name]],0),3)</f>
        <v>10216791.859999999</v>
      </c>
      <c r="D354" s="23">
        <f>INDEX(Table68[#All],MATCH(Chart_Data!B354,Table68[[#All],[Name]],0),4)</f>
        <v>2436059.69</v>
      </c>
      <c r="E354" s="60">
        <f>INDEX(Table68[#All],MATCH(Chart_Data!B354,Table68[[#All],[Name]],0),6)+Table1[[#This Row],[Rand]]</f>
        <v>5.520000478261867</v>
      </c>
      <c r="F354" s="58">
        <f>_xlfn.IFNA(IF(Table1[[#This Row],[2015 Growth % Blue]]="#N/A",0,Table1[[#This Row],[2015 Growth % Blue]]),0)</f>
        <v>5.520000478261867</v>
      </c>
      <c r="G354" s="23" t="e">
        <f>IF(OR(Table68[[#This Row],[2015 Revenue]]&lt;Chart_Data!$U$4,Table68[[#This Row],[2015 Expenses]]&gt;Chart_Data!$U$3),Table68[[#This Row],[Name]],#N/A)</f>
        <v>#N/A</v>
      </c>
      <c r="H354" s="23" t="e">
        <f>INDEX(Table68[#All],MATCH(Chart_Data!G354,Table68[[#All],[Name]],0),3)</f>
        <v>#N/A</v>
      </c>
      <c r="I354" s="23" t="e">
        <f>INDEX(Table68[#All],MATCH(Chart_Data!G354,Table68[[#All],[Name]],0),4)</f>
        <v>#N/A</v>
      </c>
      <c r="J354" s="46" t="e">
        <f>INDEX(Table68[#All],MATCH(Chart_Data!G354,Table68[[#All],[Name]],0),6)</f>
        <v>#N/A</v>
      </c>
      <c r="K354" s="59">
        <v>4.7826186785882703E-7</v>
      </c>
      <c r="M354" s="42">
        <f t="shared" si="6"/>
        <v>353</v>
      </c>
      <c r="N354" s="42">
        <f>IF(M354&gt;Chart_Data!$U$5,0,ROW(M355)-ROW($M$2))</f>
        <v>0</v>
      </c>
      <c r="O354" s="61" t="e">
        <f>IFERROR(LARGE(Table1[2015 Growth % Red],N354),#N/A)</f>
        <v>#N/A</v>
      </c>
      <c r="P354" s="55" t="e">
        <f>INDEX(Table1[[#All],[Name Blue]:[2015 Growth % Red]],MATCH(O354,Table1[[#All],[2015 Growth % Red]],0),2)</f>
        <v>#N/A</v>
      </c>
      <c r="Q354" s="55" t="e">
        <f>INDEX(Table1[[#All],[Name Blue]:[2015 Growth % Red]],MATCH(O354,Table1[[#All],[2015 Growth % Red]],0),3)</f>
        <v>#N/A</v>
      </c>
      <c r="R354" s="55" t="e">
        <f>INDEX(Table1[[#All],[Name Blue]:[2015 Growth % Blue]],MATCH(Table3[[#This Row],[Top 10 Growth % ]],Table1[[#All],[2015 Growth % Blue]],0),1)</f>
        <v>#N/A</v>
      </c>
    </row>
    <row r="355" spans="1:18" x14ac:dyDescent="0.15">
      <c r="A355" s="42">
        <v>354</v>
      </c>
      <c r="B355" s="23" t="e">
        <f>IF(AND(Table68[[#This Row],[2015 Revenue]]&gt;=Chart_Data!$U$4,Table68[[#This Row],[2015 Expenses]]&lt;=Chart_Data!$U$3),Table68[[#This Row],[Name]],#N/A)</f>
        <v>#N/A</v>
      </c>
      <c r="C355" s="23" t="e">
        <f>INDEX(Table68[#All],MATCH(Chart_Data!B355,Table68[[#All],[Name]],0),3)</f>
        <v>#N/A</v>
      </c>
      <c r="D355" s="23" t="e">
        <f>INDEX(Table68[#All],MATCH(Chart_Data!B355,Table68[[#All],[Name]],0),4)</f>
        <v>#N/A</v>
      </c>
      <c r="E355" s="60" t="e">
        <f>INDEX(Table68[#All],MATCH(Chart_Data!B355,Table68[[#All],[Name]],0),6)+Table1[[#This Row],[Rand]]</f>
        <v>#N/A</v>
      </c>
      <c r="F355" s="58">
        <f>_xlfn.IFNA(IF(Table1[[#This Row],[2015 Growth % Blue]]="#N/A",0,Table1[[#This Row],[2015 Growth % Blue]]),0)</f>
        <v>0</v>
      </c>
      <c r="G355" s="23" t="str">
        <f>IF(OR(Table68[[#This Row],[2015 Revenue]]&lt;Chart_Data!$U$4,Table68[[#This Row],[2015 Expenses]]&gt;Chart_Data!$U$3),Table68[[#This Row],[Name]],#N/A)</f>
        <v>Zenzootrax</v>
      </c>
      <c r="H355" s="23">
        <f>INDEX(Table68[#All],MATCH(Chart_Data!G355,Table68[[#All],[Name]],0),3)</f>
        <v>7837544.5</v>
      </c>
      <c r="I355" s="23">
        <f>INDEX(Table68[#All],MATCH(Chart_Data!G355,Table68[[#All],[Name]],0),4)</f>
        <v>4466041.96</v>
      </c>
      <c r="J355" s="46">
        <f>INDEX(Table68[#All],MATCH(Chart_Data!G355,Table68[[#All],[Name]],0),6)</f>
        <v>5.3</v>
      </c>
      <c r="K355" s="59">
        <v>3.8804590370754975E-7</v>
      </c>
      <c r="M355" s="42">
        <f t="shared" si="6"/>
        <v>354</v>
      </c>
      <c r="N355" s="42">
        <f>IF(M355&gt;Chart_Data!$U$5,0,ROW(M356)-ROW($M$2))</f>
        <v>0</v>
      </c>
      <c r="O355" s="61" t="e">
        <f>IFERROR(LARGE(Table1[2015 Growth % Red],N355),#N/A)</f>
        <v>#N/A</v>
      </c>
      <c r="P355" s="55" t="e">
        <f>INDEX(Table1[[#All],[Name Blue]:[2015 Growth % Red]],MATCH(O355,Table1[[#All],[2015 Growth % Red]],0),2)</f>
        <v>#N/A</v>
      </c>
      <c r="Q355" s="55" t="e">
        <f>INDEX(Table1[[#All],[Name Blue]:[2015 Growth % Red]],MATCH(O355,Table1[[#All],[2015 Growth % Red]],0),3)</f>
        <v>#N/A</v>
      </c>
      <c r="R355" s="55" t="e">
        <f>INDEX(Table1[[#All],[Name Blue]:[2015 Growth % Blue]],MATCH(Table3[[#This Row],[Top 10 Growth % ]],Table1[[#All],[2015 Growth % Blue]],0),1)</f>
        <v>#N/A</v>
      </c>
    </row>
    <row r="356" spans="1:18" x14ac:dyDescent="0.15">
      <c r="A356" s="42">
        <v>355</v>
      </c>
      <c r="B356" s="23" t="e">
        <f>IF(AND(Table68[[#This Row],[2015 Revenue]]&gt;=Chart_Data!$U$4,Table68[[#This Row],[2015 Expenses]]&lt;=Chart_Data!$U$3),Table68[[#This Row],[Name]],#N/A)</f>
        <v>#N/A</v>
      </c>
      <c r="C356" s="23" t="e">
        <f>INDEX(Table68[#All],MATCH(Chart_Data!B356,Table68[[#All],[Name]],0),3)</f>
        <v>#N/A</v>
      </c>
      <c r="D356" s="23" t="e">
        <f>INDEX(Table68[#All],MATCH(Chart_Data!B356,Table68[[#All],[Name]],0),4)</f>
        <v>#N/A</v>
      </c>
      <c r="E356" s="60" t="e">
        <f>INDEX(Table68[#All],MATCH(Chart_Data!B356,Table68[[#All],[Name]],0),6)+Table1[[#This Row],[Rand]]</f>
        <v>#N/A</v>
      </c>
      <c r="F356" s="58">
        <f>_xlfn.IFNA(IF(Table1[[#This Row],[2015 Growth % Blue]]="#N/A",0,Table1[[#This Row],[2015 Growth % Blue]]),0)</f>
        <v>0</v>
      </c>
      <c r="G356" s="23" t="str">
        <f>IF(OR(Table68[[#This Row],[2015 Revenue]]&lt;Chart_Data!$U$4,Table68[[#This Row],[2015 Expenses]]&gt;Chart_Data!$U$3),Table68[[#This Row],[Name]],#N/A)</f>
        <v>Fungreen</v>
      </c>
      <c r="H356" s="23">
        <f>INDEX(Table68[#All],MATCH(Chart_Data!G356,Table68[[#All],[Name]],0),3)</f>
        <v>7892566.4299999997</v>
      </c>
      <c r="I356" s="23">
        <f>INDEX(Table68[#All],MATCH(Chart_Data!G356,Table68[[#All],[Name]],0),4)</f>
        <v>6223771.75</v>
      </c>
      <c r="J356" s="46">
        <f>INDEX(Table68[#All],MATCH(Chart_Data!G356,Table68[[#All],[Name]],0),6)</f>
        <v>5.31</v>
      </c>
      <c r="K356" s="59">
        <v>4.8901409731376916E-7</v>
      </c>
      <c r="M356" s="42">
        <f t="shared" si="6"/>
        <v>355</v>
      </c>
      <c r="N356" s="42">
        <f>IF(M356&gt;Chart_Data!$U$5,0,ROW(M357)-ROW($M$2))</f>
        <v>0</v>
      </c>
      <c r="O356" s="61" t="e">
        <f>IFERROR(LARGE(Table1[2015 Growth % Red],N356),#N/A)</f>
        <v>#N/A</v>
      </c>
      <c r="P356" s="55" t="e">
        <f>INDEX(Table1[[#All],[Name Blue]:[2015 Growth % Red]],MATCH(O356,Table1[[#All],[2015 Growth % Red]],0),2)</f>
        <v>#N/A</v>
      </c>
      <c r="Q356" s="55" t="e">
        <f>INDEX(Table1[[#All],[Name Blue]:[2015 Growth % Red]],MATCH(O356,Table1[[#All],[2015 Growth % Red]],0),3)</f>
        <v>#N/A</v>
      </c>
      <c r="R356" s="55" t="e">
        <f>INDEX(Table1[[#All],[Name Blue]:[2015 Growth % Blue]],MATCH(Table3[[#This Row],[Top 10 Growth % ]],Table1[[#All],[2015 Growth % Blue]],0),1)</f>
        <v>#N/A</v>
      </c>
    </row>
    <row r="357" spans="1:18" x14ac:dyDescent="0.15">
      <c r="A357" s="42">
        <v>356</v>
      </c>
      <c r="B357" s="23" t="str">
        <f>IF(AND(Table68[[#This Row],[2015 Revenue]]&gt;=Chart_Data!$U$4,Table68[[#This Row],[2015 Expenses]]&lt;=Chart_Data!$U$3),Table68[[#This Row],[Name]],#N/A)</f>
        <v>Goldenware</v>
      </c>
      <c r="C357" s="23">
        <f>INDEX(Table68[#All],MATCH(Chart_Data!B357,Table68[[#All],[Name]],0),3)</f>
        <v>8557192.8499999996</v>
      </c>
      <c r="D357" s="23">
        <f>INDEX(Table68[#All],MATCH(Chart_Data!B357,Table68[[#All],[Name]],0),4)</f>
        <v>2344939.4900000002</v>
      </c>
      <c r="E357" s="60">
        <f>INDEX(Table68[#All],MATCH(Chart_Data!B357,Table68[[#All],[Name]],0),6)+Table1[[#This Row],[Rand]]</f>
        <v>6.1700006378263472</v>
      </c>
      <c r="F357" s="58">
        <f>_xlfn.IFNA(IF(Table1[[#This Row],[2015 Growth % Blue]]="#N/A",0,Table1[[#This Row],[2015 Growth % Blue]]),0)</f>
        <v>6.1700006378263472</v>
      </c>
      <c r="G357" s="23" t="e">
        <f>IF(OR(Table68[[#This Row],[2015 Revenue]]&lt;Chart_Data!$U$4,Table68[[#This Row],[2015 Expenses]]&gt;Chart_Data!$U$3),Table68[[#This Row],[Name]],#N/A)</f>
        <v>#N/A</v>
      </c>
      <c r="H357" s="23" t="e">
        <f>INDEX(Table68[#All],MATCH(Chart_Data!G357,Table68[[#All],[Name]],0),3)</f>
        <v>#N/A</v>
      </c>
      <c r="I357" s="23" t="e">
        <f>INDEX(Table68[#All],MATCH(Chart_Data!G357,Table68[[#All],[Name]],0),4)</f>
        <v>#N/A</v>
      </c>
      <c r="J357" s="46" t="e">
        <f>INDEX(Table68[#All],MATCH(Chart_Data!G357,Table68[[#All],[Name]],0),6)</f>
        <v>#N/A</v>
      </c>
      <c r="K357" s="59">
        <v>6.3782634701595061E-7</v>
      </c>
      <c r="M357" s="42">
        <f t="shared" si="6"/>
        <v>356</v>
      </c>
      <c r="N357" s="42">
        <f>IF(M357&gt;Chart_Data!$U$5,0,ROW(M358)-ROW($M$2))</f>
        <v>0</v>
      </c>
      <c r="O357" s="61" t="e">
        <f>IFERROR(LARGE(Table1[2015 Growth % Red],N357),#N/A)</f>
        <v>#N/A</v>
      </c>
      <c r="P357" s="55" t="e">
        <f>INDEX(Table1[[#All],[Name Blue]:[2015 Growth % Red]],MATCH(O357,Table1[[#All],[2015 Growth % Red]],0),2)</f>
        <v>#N/A</v>
      </c>
      <c r="Q357" s="55" t="e">
        <f>INDEX(Table1[[#All],[Name Blue]:[2015 Growth % Red]],MATCH(O357,Table1[[#All],[2015 Growth % Red]],0),3)</f>
        <v>#N/A</v>
      </c>
      <c r="R357" s="55" t="e">
        <f>INDEX(Table1[[#All],[Name Blue]:[2015 Growth % Blue]],MATCH(Table3[[#This Row],[Top 10 Growth % ]],Table1[[#All],[2015 Growth % Blue]],0),1)</f>
        <v>#N/A</v>
      </c>
    </row>
    <row r="358" spans="1:18" x14ac:dyDescent="0.15">
      <c r="A358" s="42">
        <v>357</v>
      </c>
      <c r="B358" s="23" t="e">
        <f>IF(AND(Table68[[#This Row],[2015 Revenue]]&gt;=Chart_Data!$U$4,Table68[[#This Row],[2015 Expenses]]&lt;=Chart_Data!$U$3),Table68[[#This Row],[Name]],#N/A)</f>
        <v>#N/A</v>
      </c>
      <c r="C358" s="23" t="e">
        <f>INDEX(Table68[#All],MATCH(Chart_Data!B358,Table68[[#All],[Name]],0),3)</f>
        <v>#N/A</v>
      </c>
      <c r="D358" s="23" t="e">
        <f>INDEX(Table68[#All],MATCH(Chart_Data!B358,Table68[[#All],[Name]],0),4)</f>
        <v>#N/A</v>
      </c>
      <c r="E358" s="60" t="e">
        <f>INDEX(Table68[#All],MATCH(Chart_Data!B358,Table68[[#All],[Name]],0),6)+Table1[[#This Row],[Rand]]</f>
        <v>#N/A</v>
      </c>
      <c r="F358" s="58">
        <f>_xlfn.IFNA(IF(Table1[[#This Row],[2015 Growth % Blue]]="#N/A",0,Table1[[#This Row],[2015 Growth % Blue]]),0)</f>
        <v>0</v>
      </c>
      <c r="G358" s="23" t="str">
        <f>IF(OR(Table68[[#This Row],[2015 Revenue]]&lt;Chart_Data!$U$4,Table68[[#This Row],[2015 Expenses]]&gt;Chart_Data!$U$3),Table68[[#This Row],[Name]],#N/A)</f>
        <v>Hotis</v>
      </c>
      <c r="H358" s="23">
        <f>INDEX(Table68[#All],MATCH(Chart_Data!G358,Table68[[#All],[Name]],0),3)</f>
        <v>9262832.2100000009</v>
      </c>
      <c r="I358" s="23">
        <f>INDEX(Table68[#All],MATCH(Chart_Data!G358,Table68[[#All],[Name]],0),4)</f>
        <v>5770554.0499999998</v>
      </c>
      <c r="J358" s="46">
        <f>INDEX(Table68[#All],MATCH(Chart_Data!G358,Table68[[#All],[Name]],0),6)</f>
        <v>5.37</v>
      </c>
      <c r="K358" s="59">
        <v>9.4969667994449162E-7</v>
      </c>
      <c r="M358" s="42">
        <f t="shared" si="6"/>
        <v>357</v>
      </c>
      <c r="N358" s="42">
        <f>IF(M358&gt;Chart_Data!$U$5,0,ROW(M359)-ROW($M$2))</f>
        <v>0</v>
      </c>
      <c r="O358" s="61" t="e">
        <f>IFERROR(LARGE(Table1[2015 Growth % Red],N358),#N/A)</f>
        <v>#N/A</v>
      </c>
      <c r="P358" s="55" t="e">
        <f>INDEX(Table1[[#All],[Name Blue]:[2015 Growth % Red]],MATCH(O358,Table1[[#All],[2015 Growth % Red]],0),2)</f>
        <v>#N/A</v>
      </c>
      <c r="Q358" s="55" t="e">
        <f>INDEX(Table1[[#All],[Name Blue]:[2015 Growth % Red]],MATCH(O358,Table1[[#All],[2015 Growth % Red]],0),3)</f>
        <v>#N/A</v>
      </c>
      <c r="R358" s="55" t="e">
        <f>INDEX(Table1[[#All],[Name Blue]:[2015 Growth % Blue]],MATCH(Table3[[#This Row],[Top 10 Growth % ]],Table1[[#All],[2015 Growth % Blue]],0),1)</f>
        <v>#N/A</v>
      </c>
    </row>
    <row r="359" spans="1:18" x14ac:dyDescent="0.15">
      <c r="A359" s="42">
        <v>358</v>
      </c>
      <c r="B359" s="23" t="e">
        <f>IF(AND(Table68[[#This Row],[2015 Revenue]]&gt;=Chart_Data!$U$4,Table68[[#This Row],[2015 Expenses]]&lt;=Chart_Data!$U$3),Table68[[#This Row],[Name]],#N/A)</f>
        <v>#N/A</v>
      </c>
      <c r="C359" s="23" t="e">
        <f>INDEX(Table68[#All],MATCH(Chart_Data!B359,Table68[[#All],[Name]],0),3)</f>
        <v>#N/A</v>
      </c>
      <c r="D359" s="23" t="e">
        <f>INDEX(Table68[#All],MATCH(Chart_Data!B359,Table68[[#All],[Name]],0),4)</f>
        <v>#N/A</v>
      </c>
      <c r="E359" s="60" t="e">
        <f>INDEX(Table68[#All],MATCH(Chart_Data!B359,Table68[[#All],[Name]],0),6)+Table1[[#This Row],[Rand]]</f>
        <v>#N/A</v>
      </c>
      <c r="F359" s="58">
        <f>_xlfn.IFNA(IF(Table1[[#This Row],[2015 Growth % Blue]]="#N/A",0,Table1[[#This Row],[2015 Growth % Blue]]),0)</f>
        <v>0</v>
      </c>
      <c r="G359" s="23" t="str">
        <f>IF(OR(Table68[[#This Row],[2015 Revenue]]&lt;Chart_Data!$U$4,Table68[[#This Row],[2015 Expenses]]&gt;Chart_Data!$U$3),Table68[[#This Row],[Name]],#N/A)</f>
        <v>Damelectrics</v>
      </c>
      <c r="H359" s="23">
        <f>INDEX(Table68[#All],MATCH(Chart_Data!G359,Table68[[#All],[Name]],0),3)</f>
        <v>11710705.710000001</v>
      </c>
      <c r="I359" s="23">
        <f>INDEX(Table68[#All],MATCH(Chart_Data!G359,Table68[[#All],[Name]],0),4)</f>
        <v>3828134.4</v>
      </c>
      <c r="J359" s="46">
        <f>INDEX(Table68[#All],MATCH(Chart_Data!G359,Table68[[#All],[Name]],0),6)</f>
        <v>5.78</v>
      </c>
      <c r="K359" s="59">
        <v>1.8959282379941356E-7</v>
      </c>
      <c r="M359" s="42">
        <f t="shared" si="6"/>
        <v>358</v>
      </c>
      <c r="N359" s="42">
        <f>IF(M359&gt;Chart_Data!$U$5,0,ROW(M360)-ROW($M$2))</f>
        <v>0</v>
      </c>
      <c r="O359" s="61" t="e">
        <f>IFERROR(LARGE(Table1[2015 Growth % Red],N359),#N/A)</f>
        <v>#N/A</v>
      </c>
      <c r="P359" s="55" t="e">
        <f>INDEX(Table1[[#All],[Name Blue]:[2015 Growth % Red]],MATCH(O359,Table1[[#All],[2015 Growth % Red]],0),2)</f>
        <v>#N/A</v>
      </c>
      <c r="Q359" s="55" t="e">
        <f>INDEX(Table1[[#All],[Name Blue]:[2015 Growth % Red]],MATCH(O359,Table1[[#All],[2015 Growth % Red]],0),3)</f>
        <v>#N/A</v>
      </c>
      <c r="R359" s="55" t="e">
        <f>INDEX(Table1[[#All],[Name Blue]:[2015 Growth % Blue]],MATCH(Table3[[#This Row],[Top 10 Growth % ]],Table1[[#All],[2015 Growth % Blue]],0),1)</f>
        <v>#N/A</v>
      </c>
    </row>
    <row r="360" spans="1:18" x14ac:dyDescent="0.15">
      <c r="A360" s="42">
        <v>359</v>
      </c>
      <c r="B360" s="23" t="e">
        <f>IF(AND(Table68[[#This Row],[2015 Revenue]]&gt;=Chart_Data!$U$4,Table68[[#This Row],[2015 Expenses]]&lt;=Chart_Data!$U$3),Table68[[#This Row],[Name]],#N/A)</f>
        <v>#N/A</v>
      </c>
      <c r="C360" s="23" t="e">
        <f>INDEX(Table68[#All],MATCH(Chart_Data!B360,Table68[[#All],[Name]],0),3)</f>
        <v>#N/A</v>
      </c>
      <c r="D360" s="23" t="e">
        <f>INDEX(Table68[#All],MATCH(Chart_Data!B360,Table68[[#All],[Name]],0),4)</f>
        <v>#N/A</v>
      </c>
      <c r="E360" s="60" t="e">
        <f>INDEX(Table68[#All],MATCH(Chart_Data!B360,Table68[[#All],[Name]],0),6)+Table1[[#This Row],[Rand]]</f>
        <v>#N/A</v>
      </c>
      <c r="F360" s="58">
        <f>_xlfn.IFNA(IF(Table1[[#This Row],[2015 Growth % Blue]]="#N/A",0,Table1[[#This Row],[2015 Growth % Blue]]),0)</f>
        <v>0</v>
      </c>
      <c r="G360" s="23" t="str">
        <f>IF(OR(Table68[[#This Row],[2015 Revenue]]&lt;Chart_Data!$U$4,Table68[[#This Row],[2015 Expenses]]&gt;Chart_Data!$U$3),Table68[[#This Row],[Name]],#N/A)</f>
        <v>Cancone</v>
      </c>
      <c r="H360" s="23">
        <f>INDEX(Table68[#All],MATCH(Chart_Data!G360,Table68[[#All],[Name]],0),3)</f>
        <v>10411904.41</v>
      </c>
      <c r="I360" s="23">
        <f>INDEX(Table68[#All],MATCH(Chart_Data!G360,Table68[[#All],[Name]],0),4)</f>
        <v>4286747.16</v>
      </c>
      <c r="J360" s="46">
        <f>INDEX(Table68[#All],MATCH(Chart_Data!G360,Table68[[#All],[Name]],0),6)</f>
        <v>3.51</v>
      </c>
      <c r="K360" s="59">
        <v>4.2810438707005784E-7</v>
      </c>
      <c r="M360" s="42">
        <f t="shared" si="6"/>
        <v>359</v>
      </c>
      <c r="N360" s="42">
        <f>IF(M360&gt;Chart_Data!$U$5,0,ROW(M361)-ROW($M$2))</f>
        <v>0</v>
      </c>
      <c r="O360" s="61" t="e">
        <f>IFERROR(LARGE(Table1[2015 Growth % Red],N360),#N/A)</f>
        <v>#N/A</v>
      </c>
      <c r="P360" s="55" t="e">
        <f>INDEX(Table1[[#All],[Name Blue]:[2015 Growth % Red]],MATCH(O360,Table1[[#All],[2015 Growth % Red]],0),2)</f>
        <v>#N/A</v>
      </c>
      <c r="Q360" s="55" t="e">
        <f>INDEX(Table1[[#All],[Name Blue]:[2015 Growth % Red]],MATCH(O360,Table1[[#All],[2015 Growth % Red]],0),3)</f>
        <v>#N/A</v>
      </c>
      <c r="R360" s="55" t="e">
        <f>INDEX(Table1[[#All],[Name Blue]:[2015 Growth % Blue]],MATCH(Table3[[#This Row],[Top 10 Growth % ]],Table1[[#All],[2015 Growth % Blue]],0),1)</f>
        <v>#N/A</v>
      </c>
    </row>
    <row r="361" spans="1:18" x14ac:dyDescent="0.15">
      <c r="A361" s="42">
        <v>360</v>
      </c>
      <c r="B361" s="23" t="e">
        <f>IF(AND(Table68[[#This Row],[2015 Revenue]]&gt;=Chart_Data!$U$4,Table68[[#This Row],[2015 Expenses]]&lt;=Chart_Data!$U$3),Table68[[#This Row],[Name]],#N/A)</f>
        <v>#N/A</v>
      </c>
      <c r="C361" s="23" t="e">
        <f>INDEX(Table68[#All],MATCH(Chart_Data!B361,Table68[[#All],[Name]],0),3)</f>
        <v>#N/A</v>
      </c>
      <c r="D361" s="23" t="e">
        <f>INDEX(Table68[#All],MATCH(Chart_Data!B361,Table68[[#All],[Name]],0),4)</f>
        <v>#N/A</v>
      </c>
      <c r="E361" s="60" t="e">
        <f>INDEX(Table68[#All],MATCH(Chart_Data!B361,Table68[[#All],[Name]],0),6)+Table1[[#This Row],[Rand]]</f>
        <v>#N/A</v>
      </c>
      <c r="F361" s="58">
        <f>_xlfn.IFNA(IF(Table1[[#This Row],[2015 Growth % Blue]]="#N/A",0,Table1[[#This Row],[2015 Growth % Blue]]),0)</f>
        <v>0</v>
      </c>
      <c r="G361" s="23" t="str">
        <f>IF(OR(Table68[[#This Row],[2015 Revenue]]&lt;Chart_Data!$U$4,Table68[[#This Row],[2015 Expenses]]&gt;Chart_Data!$U$3),Table68[[#This Row],[Name]],#N/A)</f>
        <v>Nimcare</v>
      </c>
      <c r="H361" s="23">
        <f>INDEX(Table68[#All],MATCH(Chart_Data!G361,Table68[[#All],[Name]],0),3)</f>
        <v>8591445.2400000002</v>
      </c>
      <c r="I361" s="23">
        <f>INDEX(Table68[#All],MATCH(Chart_Data!G361,Table68[[#All],[Name]],0),4)</f>
        <v>5005625.24</v>
      </c>
      <c r="J361" s="46">
        <f>INDEX(Table68[#All],MATCH(Chart_Data!G361,Table68[[#All],[Name]],0),6)</f>
        <v>4.6500000000000004</v>
      </c>
      <c r="K361" s="59">
        <v>6.0140423863170901E-7</v>
      </c>
      <c r="M361" s="42">
        <f t="shared" si="6"/>
        <v>360</v>
      </c>
      <c r="N361" s="42">
        <f>IF(M361&gt;Chart_Data!$U$5,0,ROW(M362)-ROW($M$2))</f>
        <v>0</v>
      </c>
      <c r="O361" s="61" t="e">
        <f>IFERROR(LARGE(Table1[2015 Growth % Red],N361),#N/A)</f>
        <v>#N/A</v>
      </c>
      <c r="P361" s="55" t="e">
        <f>INDEX(Table1[[#All],[Name Blue]:[2015 Growth % Red]],MATCH(O361,Table1[[#All],[2015 Growth % Red]],0),2)</f>
        <v>#N/A</v>
      </c>
      <c r="Q361" s="55" t="e">
        <f>INDEX(Table1[[#All],[Name Blue]:[2015 Growth % Red]],MATCH(O361,Table1[[#All],[2015 Growth % Red]],0),3)</f>
        <v>#N/A</v>
      </c>
      <c r="R361" s="55" t="e">
        <f>INDEX(Table1[[#All],[Name Blue]:[2015 Growth % Blue]],MATCH(Table3[[#This Row],[Top 10 Growth % ]],Table1[[#All],[2015 Growth % Blue]],0),1)</f>
        <v>#N/A</v>
      </c>
    </row>
    <row r="362" spans="1:18" x14ac:dyDescent="0.15">
      <c r="A362" s="42">
        <v>361</v>
      </c>
      <c r="B362" s="23" t="e">
        <f>IF(AND(Table68[[#This Row],[2015 Revenue]]&gt;=Chart_Data!$U$4,Table68[[#This Row],[2015 Expenses]]&lt;=Chart_Data!$U$3),Table68[[#This Row],[Name]],#N/A)</f>
        <v>#N/A</v>
      </c>
      <c r="C362" s="23" t="e">
        <f>INDEX(Table68[#All],MATCH(Chart_Data!B362,Table68[[#All],[Name]],0),3)</f>
        <v>#N/A</v>
      </c>
      <c r="D362" s="23" t="e">
        <f>INDEX(Table68[#All],MATCH(Chart_Data!B362,Table68[[#All],[Name]],0),4)</f>
        <v>#N/A</v>
      </c>
      <c r="E362" s="60" t="e">
        <f>INDEX(Table68[#All],MATCH(Chart_Data!B362,Table68[[#All],[Name]],0),6)+Table1[[#This Row],[Rand]]</f>
        <v>#N/A</v>
      </c>
      <c r="F362" s="58">
        <f>_xlfn.IFNA(IF(Table1[[#This Row],[2015 Growth % Blue]]="#N/A",0,Table1[[#This Row],[2015 Growth % Blue]]),0)</f>
        <v>0</v>
      </c>
      <c r="G362" s="23" t="str">
        <f>IF(OR(Table68[[#This Row],[2015 Revenue]]&lt;Chart_Data!$U$4,Table68[[#This Row],[2015 Expenses]]&gt;Chart_Data!$U$3),Table68[[#This Row],[Name]],#N/A)</f>
        <v>Ittech</v>
      </c>
      <c r="H362" s="23">
        <f>INDEX(Table68[#All],MATCH(Chart_Data!G362,Table68[[#All],[Name]],0),3)</f>
        <v>6133738.7400000002</v>
      </c>
      <c r="I362" s="23">
        <f>INDEX(Table68[#All],MATCH(Chart_Data!G362,Table68[[#All],[Name]],0),4)</f>
        <v>6544488.29</v>
      </c>
      <c r="J362" s="46">
        <f>INDEX(Table68[#All],MATCH(Chart_Data!G362,Table68[[#All],[Name]],0),6)</f>
        <v>5.0199999999999996</v>
      </c>
      <c r="K362" s="59">
        <v>5.4822922795720322E-8</v>
      </c>
      <c r="M362" s="42">
        <f t="shared" si="6"/>
        <v>361</v>
      </c>
      <c r="N362" s="42">
        <f>IF(M362&gt;Chart_Data!$U$5,0,ROW(M363)-ROW($M$2))</f>
        <v>0</v>
      </c>
      <c r="O362" s="61" t="e">
        <f>IFERROR(LARGE(Table1[2015 Growth % Red],N362),#N/A)</f>
        <v>#N/A</v>
      </c>
      <c r="P362" s="55" t="e">
        <f>INDEX(Table1[[#All],[Name Blue]:[2015 Growth % Red]],MATCH(O362,Table1[[#All],[2015 Growth % Red]],0),2)</f>
        <v>#N/A</v>
      </c>
      <c r="Q362" s="55" t="e">
        <f>INDEX(Table1[[#All],[Name Blue]:[2015 Growth % Red]],MATCH(O362,Table1[[#All],[2015 Growth % Red]],0),3)</f>
        <v>#N/A</v>
      </c>
      <c r="R362" s="55" t="e">
        <f>INDEX(Table1[[#All],[Name Blue]:[2015 Growth % Blue]],MATCH(Table3[[#This Row],[Top 10 Growth % ]],Table1[[#All],[2015 Growth % Blue]],0),1)</f>
        <v>#N/A</v>
      </c>
    </row>
    <row r="363" spans="1:18" x14ac:dyDescent="0.15">
      <c r="A363" s="42">
        <v>362</v>
      </c>
      <c r="B363" s="23" t="e">
        <f>IF(AND(Table68[[#This Row],[2015 Revenue]]&gt;=Chart_Data!$U$4,Table68[[#This Row],[2015 Expenses]]&lt;=Chart_Data!$U$3),Table68[[#This Row],[Name]],#N/A)</f>
        <v>#N/A</v>
      </c>
      <c r="C363" s="23" t="e">
        <f>INDEX(Table68[#All],MATCH(Chart_Data!B363,Table68[[#All],[Name]],0),3)</f>
        <v>#N/A</v>
      </c>
      <c r="D363" s="23" t="e">
        <f>INDEX(Table68[#All],MATCH(Chart_Data!B363,Table68[[#All],[Name]],0),4)</f>
        <v>#N/A</v>
      </c>
      <c r="E363" s="60" t="e">
        <f>INDEX(Table68[#All],MATCH(Chart_Data!B363,Table68[[#All],[Name]],0),6)+Table1[[#This Row],[Rand]]</f>
        <v>#N/A</v>
      </c>
      <c r="F363" s="58">
        <f>_xlfn.IFNA(IF(Table1[[#This Row],[2015 Growth % Blue]]="#N/A",0,Table1[[#This Row],[2015 Growth % Blue]]),0)</f>
        <v>0</v>
      </c>
      <c r="G363" s="23" t="str">
        <f>IF(OR(Table68[[#This Row],[2015 Revenue]]&lt;Chart_Data!$U$4,Table68[[#This Row],[2015 Expenses]]&gt;Chart_Data!$U$3),Table68[[#This Row],[Name]],#N/A)</f>
        <v>Zun-Ex</v>
      </c>
      <c r="H363" s="23">
        <f>INDEX(Table68[#All],MATCH(Chart_Data!G363,Table68[[#All],[Name]],0),3)</f>
        <v>13535564.289999999</v>
      </c>
      <c r="I363" s="23">
        <f>INDEX(Table68[#All],MATCH(Chart_Data!G363,Table68[[#All],[Name]],0),4)</f>
        <v>6222750.1399999997</v>
      </c>
      <c r="J363" s="46">
        <f>INDEX(Table68[#All],MATCH(Chart_Data!G363,Table68[[#All],[Name]],0),6)</f>
        <v>6.22</v>
      </c>
      <c r="K363" s="59">
        <v>2.5626070635950038E-7</v>
      </c>
      <c r="M363" s="42">
        <f t="shared" si="6"/>
        <v>362</v>
      </c>
      <c r="N363" s="42">
        <f>IF(M363&gt;Chart_Data!$U$5,0,ROW(M364)-ROW($M$2))</f>
        <v>0</v>
      </c>
      <c r="O363" s="61" t="e">
        <f>IFERROR(LARGE(Table1[2015 Growth % Red],N363),#N/A)</f>
        <v>#N/A</v>
      </c>
      <c r="P363" s="55" t="e">
        <f>INDEX(Table1[[#All],[Name Blue]:[2015 Growth % Red]],MATCH(O363,Table1[[#All],[2015 Growth % Red]],0),2)</f>
        <v>#N/A</v>
      </c>
      <c r="Q363" s="55" t="e">
        <f>INDEX(Table1[[#All],[Name Blue]:[2015 Growth % Red]],MATCH(O363,Table1[[#All],[2015 Growth % Red]],0),3)</f>
        <v>#N/A</v>
      </c>
      <c r="R363" s="55" t="e">
        <f>INDEX(Table1[[#All],[Name Blue]:[2015 Growth % Blue]],MATCH(Table3[[#This Row],[Top 10 Growth % ]],Table1[[#All],[2015 Growth % Blue]],0),1)</f>
        <v>#N/A</v>
      </c>
    </row>
    <row r="364" spans="1:18" x14ac:dyDescent="0.15">
      <c r="A364" s="42">
        <v>363</v>
      </c>
      <c r="B364" s="23" t="str">
        <f>IF(AND(Table68[[#This Row],[2015 Revenue]]&gt;=Chart_Data!$U$4,Table68[[#This Row],[2015 Expenses]]&lt;=Chart_Data!$U$3),Table68[[#This Row],[Name]],#N/A)</f>
        <v>Techis</v>
      </c>
      <c r="C364" s="23">
        <f>INDEX(Table68[#All],MATCH(Chart_Data!B364,Table68[[#All],[Name]],0),3)</f>
        <v>10013930.609999999</v>
      </c>
      <c r="D364" s="23">
        <f>INDEX(Table68[#All],MATCH(Chart_Data!B364,Table68[[#All],[Name]],0),4)</f>
        <v>2248352.7400000002</v>
      </c>
      <c r="E364" s="60">
        <f>INDEX(Table68[#All],MATCH(Chart_Data!B364,Table68[[#All],[Name]],0),6)+Table1[[#This Row],[Rand]]</f>
        <v>4.3200007131465679</v>
      </c>
      <c r="F364" s="58">
        <f>_xlfn.IFNA(IF(Table1[[#This Row],[2015 Growth % Blue]]="#N/A",0,Table1[[#This Row],[2015 Growth % Blue]]),0)</f>
        <v>4.3200007131465679</v>
      </c>
      <c r="G364" s="23" t="e">
        <f>IF(OR(Table68[[#This Row],[2015 Revenue]]&lt;Chart_Data!$U$4,Table68[[#This Row],[2015 Expenses]]&gt;Chart_Data!$U$3),Table68[[#This Row],[Name]],#N/A)</f>
        <v>#N/A</v>
      </c>
      <c r="H364" s="23" t="e">
        <f>INDEX(Table68[#All],MATCH(Chart_Data!G364,Table68[[#All],[Name]],0),3)</f>
        <v>#N/A</v>
      </c>
      <c r="I364" s="23" t="e">
        <f>INDEX(Table68[#All],MATCH(Chart_Data!G364,Table68[[#All],[Name]],0),4)</f>
        <v>#N/A</v>
      </c>
      <c r="J364" s="46" t="e">
        <f>INDEX(Table68[#All],MATCH(Chart_Data!G364,Table68[[#All],[Name]],0),6)</f>
        <v>#N/A</v>
      </c>
      <c r="K364" s="59">
        <v>7.1314656757569446E-7</v>
      </c>
      <c r="M364" s="42">
        <f t="shared" si="6"/>
        <v>363</v>
      </c>
      <c r="N364" s="42">
        <f>IF(M364&gt;Chart_Data!$U$5,0,ROW(M365)-ROW($M$2))</f>
        <v>0</v>
      </c>
      <c r="O364" s="61" t="e">
        <f>IFERROR(LARGE(Table1[2015 Growth % Red],N364),#N/A)</f>
        <v>#N/A</v>
      </c>
      <c r="P364" s="55" t="e">
        <f>INDEX(Table1[[#All],[Name Blue]:[2015 Growth % Red]],MATCH(O364,Table1[[#All],[2015 Growth % Red]],0),2)</f>
        <v>#N/A</v>
      </c>
      <c r="Q364" s="55" t="e">
        <f>INDEX(Table1[[#All],[Name Blue]:[2015 Growth % Red]],MATCH(O364,Table1[[#All],[2015 Growth % Red]],0),3)</f>
        <v>#N/A</v>
      </c>
      <c r="R364" s="55" t="e">
        <f>INDEX(Table1[[#All],[Name Blue]:[2015 Growth % Blue]],MATCH(Table3[[#This Row],[Top 10 Growth % ]],Table1[[#All],[2015 Growth % Blue]],0),1)</f>
        <v>#N/A</v>
      </c>
    </row>
    <row r="365" spans="1:18" x14ac:dyDescent="0.15">
      <c r="A365" s="42">
        <v>364</v>
      </c>
      <c r="B365" s="23" t="e">
        <f>IF(AND(Table68[[#This Row],[2015 Revenue]]&gt;=Chart_Data!$U$4,Table68[[#This Row],[2015 Expenses]]&lt;=Chart_Data!$U$3),Table68[[#This Row],[Name]],#N/A)</f>
        <v>#N/A</v>
      </c>
      <c r="C365" s="23" t="e">
        <f>INDEX(Table68[#All],MATCH(Chart_Data!B365,Table68[[#All],[Name]],0),3)</f>
        <v>#N/A</v>
      </c>
      <c r="D365" s="23" t="e">
        <f>INDEX(Table68[#All],MATCH(Chart_Data!B365,Table68[[#All],[Name]],0),4)</f>
        <v>#N/A</v>
      </c>
      <c r="E365" s="60" t="e">
        <f>INDEX(Table68[#All],MATCH(Chart_Data!B365,Table68[[#All],[Name]],0),6)+Table1[[#This Row],[Rand]]</f>
        <v>#N/A</v>
      </c>
      <c r="F365" s="58">
        <f>_xlfn.IFNA(IF(Table1[[#This Row],[2015 Growth % Blue]]="#N/A",0,Table1[[#This Row],[2015 Growth % Blue]]),0)</f>
        <v>0</v>
      </c>
      <c r="G365" s="23" t="str">
        <f>IF(OR(Table68[[#This Row],[2015 Revenue]]&lt;Chart_Data!$U$4,Table68[[#This Row],[2015 Expenses]]&gt;Chart_Data!$U$3),Table68[[#This Row],[Name]],#N/A)</f>
        <v>Volzoom</v>
      </c>
      <c r="H365" s="23">
        <f>INDEX(Table68[#All],MATCH(Chart_Data!G365,Table68[[#All],[Name]],0),3)</f>
        <v>10218546.91</v>
      </c>
      <c r="I365" s="23">
        <f>INDEX(Table68[#All],MATCH(Chart_Data!G365,Table68[[#All],[Name]],0),4)</f>
        <v>5081915.8600000003</v>
      </c>
      <c r="J365" s="46">
        <f>INDEX(Table68[#All],MATCH(Chart_Data!G365,Table68[[#All],[Name]],0),6)</f>
        <v>2.56</v>
      </c>
      <c r="K365" s="59">
        <v>3.5613813339763746E-7</v>
      </c>
      <c r="M365" s="42">
        <f t="shared" si="6"/>
        <v>364</v>
      </c>
      <c r="N365" s="42">
        <f>IF(M365&gt;Chart_Data!$U$5,0,ROW(M366)-ROW($M$2))</f>
        <v>0</v>
      </c>
      <c r="O365" s="61" t="e">
        <f>IFERROR(LARGE(Table1[2015 Growth % Red],N365),#N/A)</f>
        <v>#N/A</v>
      </c>
      <c r="P365" s="55" t="e">
        <f>INDEX(Table1[[#All],[Name Blue]:[2015 Growth % Red]],MATCH(O365,Table1[[#All],[2015 Growth % Red]],0),2)</f>
        <v>#N/A</v>
      </c>
      <c r="Q365" s="55" t="e">
        <f>INDEX(Table1[[#All],[Name Blue]:[2015 Growth % Red]],MATCH(O365,Table1[[#All],[2015 Growth % Red]],0),3)</f>
        <v>#N/A</v>
      </c>
      <c r="R365" s="55" t="e">
        <f>INDEX(Table1[[#All],[Name Blue]:[2015 Growth % Blue]],MATCH(Table3[[#This Row],[Top 10 Growth % ]],Table1[[#All],[2015 Growth % Blue]],0),1)</f>
        <v>#N/A</v>
      </c>
    </row>
    <row r="366" spans="1:18" x14ac:dyDescent="0.15">
      <c r="A366" s="42">
        <v>365</v>
      </c>
      <c r="B366" s="23" t="str">
        <f>IF(AND(Table68[[#This Row],[2015 Revenue]]&gt;=Chart_Data!$U$4,Table68[[#This Row],[2015 Expenses]]&lt;=Chart_Data!$U$3),Table68[[#This Row],[Name]],#N/A)</f>
        <v>Saofintone</v>
      </c>
      <c r="C366" s="23">
        <f>INDEX(Table68[#All],MATCH(Chart_Data!B366,Table68[[#All],[Name]],0),3)</f>
        <v>9559177.4399999995</v>
      </c>
      <c r="D366" s="23">
        <f>INDEX(Table68[#All],MATCH(Chart_Data!B366,Table68[[#All],[Name]],0),4)</f>
        <v>2841578.78</v>
      </c>
      <c r="E366" s="60">
        <f>INDEX(Table68[#All],MATCH(Chart_Data!B366,Table68[[#All],[Name]],0),6)+Table1[[#This Row],[Rand]]</f>
        <v>4.490000929342286</v>
      </c>
      <c r="F366" s="58">
        <f>_xlfn.IFNA(IF(Table1[[#This Row],[2015 Growth % Blue]]="#N/A",0,Table1[[#This Row],[2015 Growth % Blue]]),0)</f>
        <v>4.490000929342286</v>
      </c>
      <c r="G366" s="23" t="e">
        <f>IF(OR(Table68[[#This Row],[2015 Revenue]]&lt;Chart_Data!$U$4,Table68[[#This Row],[2015 Expenses]]&gt;Chart_Data!$U$3),Table68[[#This Row],[Name]],#N/A)</f>
        <v>#N/A</v>
      </c>
      <c r="H366" s="23" t="e">
        <f>INDEX(Table68[#All],MATCH(Chart_Data!G366,Table68[[#All],[Name]],0),3)</f>
        <v>#N/A</v>
      </c>
      <c r="I366" s="23" t="e">
        <f>INDEX(Table68[#All],MATCH(Chart_Data!G366,Table68[[#All],[Name]],0),4)</f>
        <v>#N/A</v>
      </c>
      <c r="J366" s="46" t="e">
        <f>INDEX(Table68[#All],MATCH(Chart_Data!G366,Table68[[#All],[Name]],0),6)</f>
        <v>#N/A</v>
      </c>
      <c r="K366" s="59">
        <v>9.2934228603181108E-7</v>
      </c>
      <c r="M366" s="42">
        <f t="shared" si="6"/>
        <v>365</v>
      </c>
      <c r="N366" s="42">
        <f>IF(M366&gt;Chart_Data!$U$5,0,ROW(M367)-ROW($M$2))</f>
        <v>0</v>
      </c>
      <c r="O366" s="61" t="e">
        <f>IFERROR(LARGE(Table1[2015 Growth % Red],N366),#N/A)</f>
        <v>#N/A</v>
      </c>
      <c r="P366" s="55" t="e">
        <f>INDEX(Table1[[#All],[Name Blue]:[2015 Growth % Red]],MATCH(O366,Table1[[#All],[2015 Growth % Red]],0),2)</f>
        <v>#N/A</v>
      </c>
      <c r="Q366" s="55" t="e">
        <f>INDEX(Table1[[#All],[Name Blue]:[2015 Growth % Red]],MATCH(O366,Table1[[#All],[2015 Growth % Red]],0),3)</f>
        <v>#N/A</v>
      </c>
      <c r="R366" s="55" t="e">
        <f>INDEX(Table1[[#All],[Name Blue]:[2015 Growth % Blue]],MATCH(Table3[[#This Row],[Top 10 Growth % ]],Table1[[#All],[2015 Growth % Blue]],0),1)</f>
        <v>#N/A</v>
      </c>
    </row>
    <row r="367" spans="1:18" x14ac:dyDescent="0.15">
      <c r="A367" s="42">
        <v>366</v>
      </c>
      <c r="B367" s="23" t="e">
        <f>IF(AND(Table68[[#This Row],[2015 Revenue]]&gt;=Chart_Data!$U$4,Table68[[#This Row],[2015 Expenses]]&lt;=Chart_Data!$U$3),Table68[[#This Row],[Name]],#N/A)</f>
        <v>#N/A</v>
      </c>
      <c r="C367" s="23" t="e">
        <f>INDEX(Table68[#All],MATCH(Chart_Data!B367,Table68[[#All],[Name]],0),3)</f>
        <v>#N/A</v>
      </c>
      <c r="D367" s="23" t="e">
        <f>INDEX(Table68[#All],MATCH(Chart_Data!B367,Table68[[#All],[Name]],0),4)</f>
        <v>#N/A</v>
      </c>
      <c r="E367" s="60" t="e">
        <f>INDEX(Table68[#All],MATCH(Chart_Data!B367,Table68[[#All],[Name]],0),6)+Table1[[#This Row],[Rand]]</f>
        <v>#N/A</v>
      </c>
      <c r="F367" s="58">
        <f>_xlfn.IFNA(IF(Table1[[#This Row],[2015 Growth % Blue]]="#N/A",0,Table1[[#This Row],[2015 Growth % Blue]]),0)</f>
        <v>0</v>
      </c>
      <c r="G367" s="23" t="str">
        <f>IF(OR(Table68[[#This Row],[2015 Revenue]]&lt;Chart_Data!$U$4,Table68[[#This Row],[2015 Expenses]]&gt;Chart_Data!$U$3),Table68[[#This Row],[Name]],#N/A)</f>
        <v>Indigoit</v>
      </c>
      <c r="H367" s="23">
        <f>INDEX(Table68[#All],MATCH(Chart_Data!G367,Table68[[#All],[Name]],0),3)</f>
        <v>11942060.720000001</v>
      </c>
      <c r="I367" s="23">
        <f>INDEX(Table68[#All],MATCH(Chart_Data!G367,Table68[[#All],[Name]],0),4)</f>
        <v>5349385.32</v>
      </c>
      <c r="J367" s="46">
        <f>INDEX(Table68[#All],MATCH(Chart_Data!G367,Table68[[#All],[Name]],0),6)</f>
        <v>6.56</v>
      </c>
      <c r="K367" s="59">
        <v>7.7964241200678603E-7</v>
      </c>
      <c r="M367" s="42">
        <f t="shared" si="6"/>
        <v>366</v>
      </c>
      <c r="N367" s="42">
        <f>IF(M367&gt;Chart_Data!$U$5,0,ROW(M368)-ROW($M$2))</f>
        <v>0</v>
      </c>
      <c r="O367" s="61" t="e">
        <f>IFERROR(LARGE(Table1[2015 Growth % Red],N367),#N/A)</f>
        <v>#N/A</v>
      </c>
      <c r="P367" s="55" t="e">
        <f>INDEX(Table1[[#All],[Name Blue]:[2015 Growth % Red]],MATCH(O367,Table1[[#All],[2015 Growth % Red]],0),2)</f>
        <v>#N/A</v>
      </c>
      <c r="Q367" s="55" t="e">
        <f>INDEX(Table1[[#All],[Name Blue]:[2015 Growth % Red]],MATCH(O367,Table1[[#All],[2015 Growth % Red]],0),3)</f>
        <v>#N/A</v>
      </c>
      <c r="R367" s="55" t="e">
        <f>INDEX(Table1[[#All],[Name Blue]:[2015 Growth % Blue]],MATCH(Table3[[#This Row],[Top 10 Growth % ]],Table1[[#All],[2015 Growth % Blue]],0),1)</f>
        <v>#N/A</v>
      </c>
    </row>
    <row r="368" spans="1:18" x14ac:dyDescent="0.15">
      <c r="A368" s="42">
        <v>367</v>
      </c>
      <c r="B368" s="23" t="e">
        <f>IF(AND(Table68[[#This Row],[2015 Revenue]]&gt;=Chart_Data!$U$4,Table68[[#This Row],[2015 Expenses]]&lt;=Chart_Data!$U$3),Table68[[#This Row],[Name]],#N/A)</f>
        <v>#N/A</v>
      </c>
      <c r="C368" s="23" t="e">
        <f>INDEX(Table68[#All],MATCH(Chart_Data!B368,Table68[[#All],[Name]],0),3)</f>
        <v>#N/A</v>
      </c>
      <c r="D368" s="23" t="e">
        <f>INDEX(Table68[#All],MATCH(Chart_Data!B368,Table68[[#All],[Name]],0),4)</f>
        <v>#N/A</v>
      </c>
      <c r="E368" s="60" t="e">
        <f>INDEX(Table68[#All],MATCH(Chart_Data!B368,Table68[[#All],[Name]],0),6)+Table1[[#This Row],[Rand]]</f>
        <v>#N/A</v>
      </c>
      <c r="F368" s="58">
        <f>_xlfn.IFNA(IF(Table1[[#This Row],[2015 Growth % Blue]]="#N/A",0,Table1[[#This Row],[2015 Growth % Blue]]),0)</f>
        <v>0</v>
      </c>
      <c r="G368" s="23" t="str">
        <f>IF(OR(Table68[[#This Row],[2015 Revenue]]&lt;Chart_Data!$U$4,Table68[[#This Row],[2015 Expenses]]&gt;Chart_Data!$U$3),Table68[[#This Row],[Name]],#N/A)</f>
        <v>K-Tone</v>
      </c>
      <c r="H368" s="23">
        <f>INDEX(Table68[#All],MATCH(Chart_Data!G368,Table68[[#All],[Name]],0),3)</f>
        <v>9593897.75</v>
      </c>
      <c r="I368" s="23">
        <f>INDEX(Table68[#All],MATCH(Chart_Data!G368,Table68[[#All],[Name]],0),4)</f>
        <v>4884583.7699999996</v>
      </c>
      <c r="J368" s="46">
        <f>INDEX(Table68[#All],MATCH(Chart_Data!G368,Table68[[#All],[Name]],0),6)</f>
        <v>5.55</v>
      </c>
      <c r="K368" s="59">
        <v>5.7559319146887502E-8</v>
      </c>
      <c r="M368" s="42">
        <f t="shared" si="6"/>
        <v>367</v>
      </c>
      <c r="N368" s="42">
        <f>IF(M368&gt;Chart_Data!$U$5,0,ROW(M369)-ROW($M$2))</f>
        <v>0</v>
      </c>
      <c r="O368" s="61" t="e">
        <f>IFERROR(LARGE(Table1[2015 Growth % Red],N368),#N/A)</f>
        <v>#N/A</v>
      </c>
      <c r="P368" s="55" t="e">
        <f>INDEX(Table1[[#All],[Name Blue]:[2015 Growth % Red]],MATCH(O368,Table1[[#All],[2015 Growth % Red]],0),2)</f>
        <v>#N/A</v>
      </c>
      <c r="Q368" s="55" t="e">
        <f>INDEX(Table1[[#All],[Name Blue]:[2015 Growth % Red]],MATCH(O368,Table1[[#All],[2015 Growth % Red]],0),3)</f>
        <v>#N/A</v>
      </c>
      <c r="R368" s="55" t="e">
        <f>INDEX(Table1[[#All],[Name Blue]:[2015 Growth % Blue]],MATCH(Table3[[#This Row],[Top 10 Growth % ]],Table1[[#All],[2015 Growth % Blue]],0),1)</f>
        <v>#N/A</v>
      </c>
    </row>
    <row r="369" spans="1:18" x14ac:dyDescent="0.15">
      <c r="A369" s="42">
        <v>368</v>
      </c>
      <c r="B369" s="23" t="e">
        <f>IF(AND(Table68[[#This Row],[2015 Revenue]]&gt;=Chart_Data!$U$4,Table68[[#This Row],[2015 Expenses]]&lt;=Chart_Data!$U$3),Table68[[#This Row],[Name]],#N/A)</f>
        <v>#N/A</v>
      </c>
      <c r="C369" s="23" t="e">
        <f>INDEX(Table68[#All],MATCH(Chart_Data!B369,Table68[[#All],[Name]],0),3)</f>
        <v>#N/A</v>
      </c>
      <c r="D369" s="23" t="e">
        <f>INDEX(Table68[#All],MATCH(Chart_Data!B369,Table68[[#All],[Name]],0),4)</f>
        <v>#N/A</v>
      </c>
      <c r="E369" s="60" t="e">
        <f>INDEX(Table68[#All],MATCH(Chart_Data!B369,Table68[[#All],[Name]],0),6)+Table1[[#This Row],[Rand]]</f>
        <v>#N/A</v>
      </c>
      <c r="F369" s="58">
        <f>_xlfn.IFNA(IF(Table1[[#This Row],[2015 Growth % Blue]]="#N/A",0,Table1[[#This Row],[2015 Growth % Blue]]),0)</f>
        <v>0</v>
      </c>
      <c r="G369" s="23" t="str">
        <f>IF(OR(Table68[[#This Row],[2015 Revenue]]&lt;Chart_Data!$U$4,Table68[[#This Row],[2015 Expenses]]&gt;Chart_Data!$U$3),Table68[[#This Row],[Name]],#N/A)</f>
        <v>Codelane</v>
      </c>
      <c r="H369" s="23">
        <f>INDEX(Table68[#All],MATCH(Chart_Data!G369,Table68[[#All],[Name]],0),3)</f>
        <v>10923981.390000001</v>
      </c>
      <c r="I369" s="23">
        <f>INDEX(Table68[#All],MATCH(Chart_Data!G369,Table68[[#All],[Name]],0),4)</f>
        <v>5440401.9299999997</v>
      </c>
      <c r="J369" s="46">
        <f>INDEX(Table68[#All],MATCH(Chart_Data!G369,Table68[[#All],[Name]],0),6)</f>
        <v>4.22</v>
      </c>
      <c r="K369" s="59">
        <v>3.133307938340648E-7</v>
      </c>
      <c r="M369" s="42">
        <f t="shared" si="6"/>
        <v>368</v>
      </c>
      <c r="N369" s="42">
        <f>IF(M369&gt;Chart_Data!$U$5,0,ROW(M370)-ROW($M$2))</f>
        <v>0</v>
      </c>
      <c r="O369" s="61" t="e">
        <f>IFERROR(LARGE(Table1[2015 Growth % Red],N369),#N/A)</f>
        <v>#N/A</v>
      </c>
      <c r="P369" s="55" t="e">
        <f>INDEX(Table1[[#All],[Name Blue]:[2015 Growth % Red]],MATCH(O369,Table1[[#All],[2015 Growth % Red]],0),2)</f>
        <v>#N/A</v>
      </c>
      <c r="Q369" s="55" t="e">
        <f>INDEX(Table1[[#All],[Name Blue]:[2015 Growth % Red]],MATCH(O369,Table1[[#All],[2015 Growth % Red]],0),3)</f>
        <v>#N/A</v>
      </c>
      <c r="R369" s="55" t="e">
        <f>INDEX(Table1[[#All],[Name Blue]:[2015 Growth % Blue]],MATCH(Table3[[#This Row],[Top 10 Growth % ]],Table1[[#All],[2015 Growth % Blue]],0),1)</f>
        <v>#N/A</v>
      </c>
    </row>
    <row r="370" spans="1:18" x14ac:dyDescent="0.15">
      <c r="A370" s="42">
        <v>369</v>
      </c>
      <c r="B370" s="23" t="str">
        <f>IF(AND(Table68[[#This Row],[2015 Revenue]]&gt;=Chart_Data!$U$4,Table68[[#This Row],[2015 Expenses]]&lt;=Chart_Data!$U$3),Table68[[#This Row],[Name]],#N/A)</f>
        <v>Triotexon</v>
      </c>
      <c r="C370" s="23">
        <f>INDEX(Table68[#All],MATCH(Chart_Data!B370,Table68[[#All],[Name]],0),3)</f>
        <v>10339798.449999999</v>
      </c>
      <c r="D370" s="23">
        <f>INDEX(Table68[#All],MATCH(Chart_Data!B370,Table68[[#All],[Name]],0),4)</f>
        <v>1298258.06</v>
      </c>
      <c r="E370" s="60">
        <f>INDEX(Table68[#All],MATCH(Chart_Data!B370,Table68[[#All],[Name]],0),6)+Table1[[#This Row],[Rand]]</f>
        <v>4.6300004248276121</v>
      </c>
      <c r="F370" s="58">
        <f>_xlfn.IFNA(IF(Table1[[#This Row],[2015 Growth % Blue]]="#N/A",0,Table1[[#This Row],[2015 Growth % Blue]]),0)</f>
        <v>4.6300004248276121</v>
      </c>
      <c r="G370" s="23" t="e">
        <f>IF(OR(Table68[[#This Row],[2015 Revenue]]&lt;Chart_Data!$U$4,Table68[[#This Row],[2015 Expenses]]&gt;Chart_Data!$U$3),Table68[[#This Row],[Name]],#N/A)</f>
        <v>#N/A</v>
      </c>
      <c r="H370" s="23" t="e">
        <f>INDEX(Table68[#All],MATCH(Chart_Data!G370,Table68[[#All],[Name]],0),3)</f>
        <v>#N/A</v>
      </c>
      <c r="I370" s="23" t="e">
        <f>INDEX(Table68[#All],MATCH(Chart_Data!G370,Table68[[#All],[Name]],0),4)</f>
        <v>#N/A</v>
      </c>
      <c r="J370" s="46" t="e">
        <f>INDEX(Table68[#All],MATCH(Chart_Data!G370,Table68[[#All],[Name]],0),6)</f>
        <v>#N/A</v>
      </c>
      <c r="K370" s="59">
        <v>4.2482761259139268E-7</v>
      </c>
      <c r="M370" s="42">
        <f t="shared" si="6"/>
        <v>369</v>
      </c>
      <c r="N370" s="42">
        <f>IF(M370&gt;Chart_Data!$U$5,0,ROW(M371)-ROW($M$2))</f>
        <v>0</v>
      </c>
      <c r="O370" s="61" t="e">
        <f>IFERROR(LARGE(Table1[2015 Growth % Red],N370),#N/A)</f>
        <v>#N/A</v>
      </c>
      <c r="P370" s="55" t="e">
        <f>INDEX(Table1[[#All],[Name Blue]:[2015 Growth % Red]],MATCH(O370,Table1[[#All],[2015 Growth % Red]],0),2)</f>
        <v>#N/A</v>
      </c>
      <c r="Q370" s="55" t="e">
        <f>INDEX(Table1[[#All],[Name Blue]:[2015 Growth % Red]],MATCH(O370,Table1[[#All],[2015 Growth % Red]],0),3)</f>
        <v>#N/A</v>
      </c>
      <c r="R370" s="55" t="e">
        <f>INDEX(Table1[[#All],[Name Blue]:[2015 Growth % Blue]],MATCH(Table3[[#This Row],[Top 10 Growth % ]],Table1[[#All],[2015 Growth % Blue]],0),1)</f>
        <v>#N/A</v>
      </c>
    </row>
    <row r="371" spans="1:18" x14ac:dyDescent="0.15">
      <c r="A371" s="42">
        <v>370</v>
      </c>
      <c r="B371" s="23" t="str">
        <f>IF(AND(Table68[[#This Row],[2015 Revenue]]&gt;=Chart_Data!$U$4,Table68[[#This Row],[2015 Expenses]]&lt;=Chart_Data!$U$3),Table68[[#This Row],[Name]],#N/A)</f>
        <v>Streettaxon</v>
      </c>
      <c r="C371" s="23">
        <f>INDEX(Table68[#All],MATCH(Chart_Data!B371,Table68[[#All],[Name]],0),3)</f>
        <v>11817252.460000001</v>
      </c>
      <c r="D371" s="23">
        <f>INDEX(Table68[#All],MATCH(Chart_Data!B371,Table68[[#All],[Name]],0),4)</f>
        <v>1096684.27</v>
      </c>
      <c r="E371" s="60">
        <f>INDEX(Table68[#All],MATCH(Chart_Data!B371,Table68[[#All],[Name]],0),6)+Table1[[#This Row],[Rand]]</f>
        <v>4.6500004480130057</v>
      </c>
      <c r="F371" s="58">
        <f>_xlfn.IFNA(IF(Table1[[#This Row],[2015 Growth % Blue]]="#N/A",0,Table1[[#This Row],[2015 Growth % Blue]]),0)</f>
        <v>4.6500004480130057</v>
      </c>
      <c r="G371" s="23" t="e">
        <f>IF(OR(Table68[[#This Row],[2015 Revenue]]&lt;Chart_Data!$U$4,Table68[[#This Row],[2015 Expenses]]&gt;Chart_Data!$U$3),Table68[[#This Row],[Name]],#N/A)</f>
        <v>#N/A</v>
      </c>
      <c r="H371" s="23" t="e">
        <f>INDEX(Table68[#All],MATCH(Chart_Data!G371,Table68[[#All],[Name]],0),3)</f>
        <v>#N/A</v>
      </c>
      <c r="I371" s="23" t="e">
        <f>INDEX(Table68[#All],MATCH(Chart_Data!G371,Table68[[#All],[Name]],0),4)</f>
        <v>#N/A</v>
      </c>
      <c r="J371" s="46" t="e">
        <f>INDEX(Table68[#All],MATCH(Chart_Data!G371,Table68[[#All],[Name]],0),6)</f>
        <v>#N/A</v>
      </c>
      <c r="K371" s="59">
        <v>4.48013005804775E-7</v>
      </c>
      <c r="M371" s="42">
        <f t="shared" si="6"/>
        <v>370</v>
      </c>
      <c r="N371" s="42">
        <f>IF(M371&gt;Chart_Data!$U$5,0,ROW(M372)-ROW($M$2))</f>
        <v>0</v>
      </c>
      <c r="O371" s="61" t="e">
        <f>IFERROR(LARGE(Table1[2015 Growth % Red],N371),#N/A)</f>
        <v>#N/A</v>
      </c>
      <c r="P371" s="55" t="e">
        <f>INDEX(Table1[[#All],[Name Blue]:[2015 Growth % Red]],MATCH(O371,Table1[[#All],[2015 Growth % Red]],0),2)</f>
        <v>#N/A</v>
      </c>
      <c r="Q371" s="55" t="e">
        <f>INDEX(Table1[[#All],[Name Blue]:[2015 Growth % Red]],MATCH(O371,Table1[[#All],[2015 Growth % Red]],0),3)</f>
        <v>#N/A</v>
      </c>
      <c r="R371" s="55" t="e">
        <f>INDEX(Table1[[#All],[Name Blue]:[2015 Growth % Blue]],MATCH(Table3[[#This Row],[Top 10 Growth % ]],Table1[[#All],[2015 Growth % Blue]],0),1)</f>
        <v>#N/A</v>
      </c>
    </row>
    <row r="372" spans="1:18" x14ac:dyDescent="0.15">
      <c r="A372" s="42">
        <v>371</v>
      </c>
      <c r="B372" s="23" t="str">
        <f>IF(AND(Table68[[#This Row],[2015 Revenue]]&gt;=Chart_Data!$U$4,Table68[[#This Row],[2015 Expenses]]&lt;=Chart_Data!$U$3),Table68[[#This Row],[Name]],#N/A)</f>
        <v>Dongreen</v>
      </c>
      <c r="C372" s="23">
        <f>INDEX(Table68[#All],MATCH(Chart_Data!B372,Table68[[#All],[Name]],0),3)</f>
        <v>9919199.6300000008</v>
      </c>
      <c r="D372" s="23">
        <f>INDEX(Table68[#All],MATCH(Chart_Data!B372,Table68[[#All],[Name]],0),4)</f>
        <v>2918250.62</v>
      </c>
      <c r="E372" s="60">
        <f>INDEX(Table68[#All],MATCH(Chart_Data!B372,Table68[[#All],[Name]],0),6)+Table1[[#This Row],[Rand]]</f>
        <v>4.8300008624908957</v>
      </c>
      <c r="F372" s="58">
        <f>_xlfn.IFNA(IF(Table1[[#This Row],[2015 Growth % Blue]]="#N/A",0,Table1[[#This Row],[2015 Growth % Blue]]),0)</f>
        <v>4.8300008624908957</v>
      </c>
      <c r="G372" s="23" t="e">
        <f>IF(OR(Table68[[#This Row],[2015 Revenue]]&lt;Chart_Data!$U$4,Table68[[#This Row],[2015 Expenses]]&gt;Chart_Data!$U$3),Table68[[#This Row],[Name]],#N/A)</f>
        <v>#N/A</v>
      </c>
      <c r="H372" s="23" t="e">
        <f>INDEX(Table68[#All],MATCH(Chart_Data!G372,Table68[[#All],[Name]],0),3)</f>
        <v>#N/A</v>
      </c>
      <c r="I372" s="23" t="e">
        <f>INDEX(Table68[#All],MATCH(Chart_Data!G372,Table68[[#All],[Name]],0),4)</f>
        <v>#N/A</v>
      </c>
      <c r="J372" s="46" t="e">
        <f>INDEX(Table68[#All],MATCH(Chart_Data!G372,Table68[[#All],[Name]],0),6)</f>
        <v>#N/A</v>
      </c>
      <c r="K372" s="59">
        <v>8.6249089553932399E-7</v>
      </c>
      <c r="M372" s="42">
        <f t="shared" si="6"/>
        <v>371</v>
      </c>
      <c r="N372" s="42">
        <f>IF(M372&gt;Chart_Data!$U$5,0,ROW(M373)-ROW($M$2))</f>
        <v>0</v>
      </c>
      <c r="O372" s="61" t="e">
        <f>IFERROR(LARGE(Table1[2015 Growth % Red],N372),#N/A)</f>
        <v>#N/A</v>
      </c>
      <c r="P372" s="55" t="e">
        <f>INDEX(Table1[[#All],[Name Blue]:[2015 Growth % Red]],MATCH(O372,Table1[[#All],[2015 Growth % Red]],0),2)</f>
        <v>#N/A</v>
      </c>
      <c r="Q372" s="55" t="e">
        <f>INDEX(Table1[[#All],[Name Blue]:[2015 Growth % Red]],MATCH(O372,Table1[[#All],[2015 Growth % Red]],0),3)</f>
        <v>#N/A</v>
      </c>
      <c r="R372" s="55" t="e">
        <f>INDEX(Table1[[#All],[Name Blue]:[2015 Growth % Blue]],MATCH(Table3[[#This Row],[Top 10 Growth % ]],Table1[[#All],[2015 Growth % Blue]],0),1)</f>
        <v>#N/A</v>
      </c>
    </row>
    <row r="373" spans="1:18" x14ac:dyDescent="0.15">
      <c r="A373" s="42">
        <v>372</v>
      </c>
      <c r="B373" s="23" t="e">
        <f>IF(AND(Table68[[#This Row],[2015 Revenue]]&gt;=Chart_Data!$U$4,Table68[[#This Row],[2015 Expenses]]&lt;=Chart_Data!$U$3),Table68[[#This Row],[Name]],#N/A)</f>
        <v>#N/A</v>
      </c>
      <c r="C373" s="23" t="e">
        <f>INDEX(Table68[#All],MATCH(Chart_Data!B373,Table68[[#All],[Name]],0),3)</f>
        <v>#N/A</v>
      </c>
      <c r="D373" s="23" t="e">
        <f>INDEX(Table68[#All],MATCH(Chart_Data!B373,Table68[[#All],[Name]],0),4)</f>
        <v>#N/A</v>
      </c>
      <c r="E373" s="60" t="e">
        <f>INDEX(Table68[#All],MATCH(Chart_Data!B373,Table68[[#All],[Name]],0),6)+Table1[[#This Row],[Rand]]</f>
        <v>#N/A</v>
      </c>
      <c r="F373" s="58">
        <f>_xlfn.IFNA(IF(Table1[[#This Row],[2015 Growth % Blue]]="#N/A",0,Table1[[#This Row],[2015 Growth % Blue]]),0)</f>
        <v>0</v>
      </c>
      <c r="G373" s="23" t="str">
        <f>IF(OR(Table68[[#This Row],[2015 Revenue]]&lt;Chart_Data!$U$4,Table68[[#This Row],[2015 Expenses]]&gt;Chart_Data!$U$3),Table68[[#This Row],[Name]],#N/A)</f>
        <v>Rehoting</v>
      </c>
      <c r="H373" s="23">
        <f>INDEX(Table68[#All],MATCH(Chart_Data!G373,Table68[[#All],[Name]],0),3)</f>
        <v>8090625.4299999997</v>
      </c>
      <c r="I373" s="23">
        <f>INDEX(Table68[#All],MATCH(Chart_Data!G373,Table68[[#All],[Name]],0),4)</f>
        <v>5455657.4299999997</v>
      </c>
      <c r="J373" s="46">
        <f>INDEX(Table68[#All],MATCH(Chart_Data!G373,Table68[[#All],[Name]],0),6)</f>
        <v>3.65</v>
      </c>
      <c r="K373" s="59">
        <v>7.9902893543555856E-7</v>
      </c>
      <c r="M373" s="42">
        <f t="shared" si="6"/>
        <v>372</v>
      </c>
      <c r="N373" s="42">
        <f>IF(M373&gt;Chart_Data!$U$5,0,ROW(M374)-ROW($M$2))</f>
        <v>0</v>
      </c>
      <c r="O373" s="61" t="e">
        <f>IFERROR(LARGE(Table1[2015 Growth % Red],N373),#N/A)</f>
        <v>#N/A</v>
      </c>
      <c r="P373" s="55" t="e">
        <f>INDEX(Table1[[#All],[Name Blue]:[2015 Growth % Red]],MATCH(O373,Table1[[#All],[2015 Growth % Red]],0),2)</f>
        <v>#N/A</v>
      </c>
      <c r="Q373" s="55" t="e">
        <f>INDEX(Table1[[#All],[Name Blue]:[2015 Growth % Red]],MATCH(O373,Table1[[#All],[2015 Growth % Red]],0),3)</f>
        <v>#N/A</v>
      </c>
      <c r="R373" s="55" t="e">
        <f>INDEX(Table1[[#All],[Name Blue]:[2015 Growth % Blue]],MATCH(Table3[[#This Row],[Top 10 Growth % ]],Table1[[#All],[2015 Growth % Blue]],0),1)</f>
        <v>#N/A</v>
      </c>
    </row>
    <row r="374" spans="1:18" x14ac:dyDescent="0.15">
      <c r="A374" s="42">
        <v>373</v>
      </c>
      <c r="B374" s="23" t="str">
        <f>IF(AND(Table68[[#This Row],[2015 Revenue]]&gt;=Chart_Data!$U$4,Table68[[#This Row],[2015 Expenses]]&lt;=Chart_Data!$U$3),Table68[[#This Row],[Name]],#N/A)</f>
        <v>Indiin</v>
      </c>
      <c r="C374" s="23">
        <f>INDEX(Table68[#All],MATCH(Chart_Data!B374,Table68[[#All],[Name]],0),3)</f>
        <v>11870344.08</v>
      </c>
      <c r="D374" s="23">
        <f>INDEX(Table68[#All],MATCH(Chart_Data!B374,Table68[[#All],[Name]],0),4)</f>
        <v>1259826.3899999999</v>
      </c>
      <c r="E374" s="60">
        <f>INDEX(Table68[#All],MATCH(Chart_Data!B374,Table68[[#All],[Name]],0),6)+Table1[[#This Row],[Rand]]</f>
        <v>4.530000993558204</v>
      </c>
      <c r="F374" s="58">
        <f>_xlfn.IFNA(IF(Table1[[#This Row],[2015 Growth % Blue]]="#N/A",0,Table1[[#This Row],[2015 Growth % Blue]]),0)</f>
        <v>4.530000993558204</v>
      </c>
      <c r="G374" s="23" t="e">
        <f>IF(OR(Table68[[#This Row],[2015 Revenue]]&lt;Chart_Data!$U$4,Table68[[#This Row],[2015 Expenses]]&gt;Chart_Data!$U$3),Table68[[#This Row],[Name]],#N/A)</f>
        <v>#N/A</v>
      </c>
      <c r="H374" s="23" t="e">
        <f>INDEX(Table68[#All],MATCH(Chart_Data!G374,Table68[[#All],[Name]],0),3)</f>
        <v>#N/A</v>
      </c>
      <c r="I374" s="23" t="e">
        <f>INDEX(Table68[#All],MATCH(Chart_Data!G374,Table68[[#All],[Name]],0),4)</f>
        <v>#N/A</v>
      </c>
      <c r="J374" s="46" t="e">
        <f>INDEX(Table68[#All],MATCH(Chart_Data!G374,Table68[[#All],[Name]],0),6)</f>
        <v>#N/A</v>
      </c>
      <c r="K374" s="59">
        <v>9.9355820386811857E-7</v>
      </c>
      <c r="M374" s="42">
        <f t="shared" si="6"/>
        <v>373</v>
      </c>
      <c r="N374" s="42">
        <f>IF(M374&gt;Chart_Data!$U$5,0,ROW(M375)-ROW($M$2))</f>
        <v>0</v>
      </c>
      <c r="O374" s="61" t="e">
        <f>IFERROR(LARGE(Table1[2015 Growth % Red],N374),#N/A)</f>
        <v>#N/A</v>
      </c>
      <c r="P374" s="55" t="e">
        <f>INDEX(Table1[[#All],[Name Blue]:[2015 Growth % Red]],MATCH(O374,Table1[[#All],[2015 Growth % Red]],0),2)</f>
        <v>#N/A</v>
      </c>
      <c r="Q374" s="55" t="e">
        <f>INDEX(Table1[[#All],[Name Blue]:[2015 Growth % Red]],MATCH(O374,Table1[[#All],[2015 Growth % Red]],0),3)</f>
        <v>#N/A</v>
      </c>
      <c r="R374" s="55" t="e">
        <f>INDEX(Table1[[#All],[Name Blue]:[2015 Growth % Blue]],MATCH(Table3[[#This Row],[Top 10 Growth % ]],Table1[[#All],[2015 Growth % Blue]],0),1)</f>
        <v>#N/A</v>
      </c>
    </row>
    <row r="375" spans="1:18" x14ac:dyDescent="0.15">
      <c r="A375" s="42">
        <v>374</v>
      </c>
      <c r="B375" s="23" t="e">
        <f>IF(AND(Table68[[#This Row],[2015 Revenue]]&gt;=Chart_Data!$U$4,Table68[[#This Row],[2015 Expenses]]&lt;=Chart_Data!$U$3),Table68[[#This Row],[Name]],#N/A)</f>
        <v>#N/A</v>
      </c>
      <c r="C375" s="23" t="e">
        <f>INDEX(Table68[#All],MATCH(Chart_Data!B375,Table68[[#All],[Name]],0),3)</f>
        <v>#N/A</v>
      </c>
      <c r="D375" s="23" t="e">
        <f>INDEX(Table68[#All],MATCH(Chart_Data!B375,Table68[[#All],[Name]],0),4)</f>
        <v>#N/A</v>
      </c>
      <c r="E375" s="60" t="e">
        <f>INDEX(Table68[#All],MATCH(Chart_Data!B375,Table68[[#All],[Name]],0),6)+Table1[[#This Row],[Rand]]</f>
        <v>#N/A</v>
      </c>
      <c r="F375" s="58">
        <f>_xlfn.IFNA(IF(Table1[[#This Row],[2015 Growth % Blue]]="#N/A",0,Table1[[#This Row],[2015 Growth % Blue]]),0)</f>
        <v>0</v>
      </c>
      <c r="G375" s="23" t="str">
        <f>IF(OR(Table68[[#This Row],[2015 Revenue]]&lt;Chart_Data!$U$4,Table68[[#This Row],[2015 Expenses]]&gt;Chart_Data!$U$3),Table68[[#This Row],[Name]],#N/A)</f>
        <v>Kanlux</v>
      </c>
      <c r="H375" s="23">
        <f>INDEX(Table68[#All],MATCH(Chart_Data!G375,Table68[[#All],[Name]],0),3)</f>
        <v>10868248.98</v>
      </c>
      <c r="I375" s="23">
        <f>INDEX(Table68[#All],MATCH(Chart_Data!G375,Table68[[#All],[Name]],0),4)</f>
        <v>4854786.76</v>
      </c>
      <c r="J375" s="46">
        <f>INDEX(Table68[#All],MATCH(Chart_Data!G375,Table68[[#All],[Name]],0),6)</f>
        <v>5.68</v>
      </c>
      <c r="K375" s="59">
        <v>8.0632877157175802E-7</v>
      </c>
      <c r="M375" s="42">
        <f t="shared" si="6"/>
        <v>374</v>
      </c>
      <c r="N375" s="42">
        <f>IF(M375&gt;Chart_Data!$U$5,0,ROW(M376)-ROW($M$2))</f>
        <v>0</v>
      </c>
      <c r="O375" s="61" t="e">
        <f>IFERROR(LARGE(Table1[2015 Growth % Red],N375),#N/A)</f>
        <v>#N/A</v>
      </c>
      <c r="P375" s="55" t="e">
        <f>INDEX(Table1[[#All],[Name Blue]:[2015 Growth % Red]],MATCH(O375,Table1[[#All],[2015 Growth % Red]],0),2)</f>
        <v>#N/A</v>
      </c>
      <c r="Q375" s="55" t="e">
        <f>INDEX(Table1[[#All],[Name Blue]:[2015 Growth % Red]],MATCH(O375,Table1[[#All],[2015 Growth % Red]],0),3)</f>
        <v>#N/A</v>
      </c>
      <c r="R375" s="55" t="e">
        <f>INDEX(Table1[[#All],[Name Blue]:[2015 Growth % Blue]],MATCH(Table3[[#This Row],[Top 10 Growth % ]],Table1[[#All],[2015 Growth % Blue]],0),1)</f>
        <v>#N/A</v>
      </c>
    </row>
    <row r="376" spans="1:18" x14ac:dyDescent="0.15">
      <c r="A376" s="42">
        <v>375</v>
      </c>
      <c r="B376" s="23" t="str">
        <f>IF(AND(Table68[[#This Row],[2015 Revenue]]&gt;=Chart_Data!$U$4,Table68[[#This Row],[2015 Expenses]]&lt;=Chart_Data!$U$3),Table68[[#This Row],[Name]],#N/A)</f>
        <v>Fase-Bam</v>
      </c>
      <c r="C376" s="23">
        <f>INDEX(Table68[#All],MATCH(Chart_Data!B376,Table68[[#All],[Name]],0),3)</f>
        <v>10574342.050000001</v>
      </c>
      <c r="D376" s="23">
        <f>INDEX(Table68[#All],MATCH(Chart_Data!B376,Table68[[#All],[Name]],0),4)</f>
        <v>2146254.75</v>
      </c>
      <c r="E376" s="60">
        <f>INDEX(Table68[#All],MATCH(Chart_Data!B376,Table68[[#All],[Name]],0),6)+Table1[[#This Row],[Rand]]</f>
        <v>3.3900009771407338</v>
      </c>
      <c r="F376" s="58">
        <f>_xlfn.IFNA(IF(Table1[[#This Row],[2015 Growth % Blue]]="#N/A",0,Table1[[#This Row],[2015 Growth % Blue]]),0)</f>
        <v>3.3900009771407338</v>
      </c>
      <c r="G376" s="23" t="e">
        <f>IF(OR(Table68[[#This Row],[2015 Revenue]]&lt;Chart_Data!$U$4,Table68[[#This Row],[2015 Expenses]]&gt;Chart_Data!$U$3),Table68[[#This Row],[Name]],#N/A)</f>
        <v>#N/A</v>
      </c>
      <c r="H376" s="23" t="e">
        <f>INDEX(Table68[#All],MATCH(Chart_Data!G376,Table68[[#All],[Name]],0),3)</f>
        <v>#N/A</v>
      </c>
      <c r="I376" s="23" t="e">
        <f>INDEX(Table68[#All],MATCH(Chart_Data!G376,Table68[[#All],[Name]],0),4)</f>
        <v>#N/A</v>
      </c>
      <c r="J376" s="46" t="e">
        <f>INDEX(Table68[#All],MATCH(Chart_Data!G376,Table68[[#All],[Name]],0),6)</f>
        <v>#N/A</v>
      </c>
      <c r="K376" s="59">
        <v>9.7714073362178527E-7</v>
      </c>
      <c r="M376" s="42">
        <f t="shared" si="6"/>
        <v>375</v>
      </c>
      <c r="N376" s="42">
        <f>IF(M376&gt;Chart_Data!$U$5,0,ROW(M377)-ROW($M$2))</f>
        <v>0</v>
      </c>
      <c r="O376" s="61" t="e">
        <f>IFERROR(LARGE(Table1[2015 Growth % Red],N376),#N/A)</f>
        <v>#N/A</v>
      </c>
      <c r="P376" s="55" t="e">
        <f>INDEX(Table1[[#All],[Name Blue]:[2015 Growth % Red]],MATCH(O376,Table1[[#All],[2015 Growth % Red]],0),2)</f>
        <v>#N/A</v>
      </c>
      <c r="Q376" s="55" t="e">
        <f>INDEX(Table1[[#All],[Name Blue]:[2015 Growth % Red]],MATCH(O376,Table1[[#All],[2015 Growth % Red]],0),3)</f>
        <v>#N/A</v>
      </c>
      <c r="R376" s="55" t="e">
        <f>INDEX(Table1[[#All],[Name Blue]:[2015 Growth % Blue]],MATCH(Table3[[#This Row],[Top 10 Growth % ]],Table1[[#All],[2015 Growth % Blue]],0),1)</f>
        <v>#N/A</v>
      </c>
    </row>
    <row r="377" spans="1:18" x14ac:dyDescent="0.15">
      <c r="A377" s="42">
        <v>376</v>
      </c>
      <c r="B377" s="23" t="e">
        <f>IF(AND(Table68[[#This Row],[2015 Revenue]]&gt;=Chart_Data!$U$4,Table68[[#This Row],[2015 Expenses]]&lt;=Chart_Data!$U$3),Table68[[#This Row],[Name]],#N/A)</f>
        <v>#N/A</v>
      </c>
      <c r="C377" s="23" t="e">
        <f>INDEX(Table68[#All],MATCH(Chart_Data!B377,Table68[[#All],[Name]],0),3)</f>
        <v>#N/A</v>
      </c>
      <c r="D377" s="23" t="e">
        <f>INDEX(Table68[#All],MATCH(Chart_Data!B377,Table68[[#All],[Name]],0),4)</f>
        <v>#N/A</v>
      </c>
      <c r="E377" s="60" t="e">
        <f>INDEX(Table68[#All],MATCH(Chart_Data!B377,Table68[[#All],[Name]],0),6)+Table1[[#This Row],[Rand]]</f>
        <v>#N/A</v>
      </c>
      <c r="F377" s="58">
        <f>_xlfn.IFNA(IF(Table1[[#This Row],[2015 Growth % Blue]]="#N/A",0,Table1[[#This Row],[2015 Growth % Blue]]),0)</f>
        <v>0</v>
      </c>
      <c r="G377" s="23" t="str">
        <f>IF(OR(Table68[[#This Row],[2015 Revenue]]&lt;Chart_Data!$U$4,Table68[[#This Row],[2015 Expenses]]&gt;Chart_Data!$U$3),Table68[[#This Row],[Name]],#N/A)</f>
        <v>Silit</v>
      </c>
      <c r="H377" s="23">
        <f>INDEX(Table68[#All],MATCH(Chart_Data!G377,Table68[[#All],[Name]],0),3)</f>
        <v>10692410.67</v>
      </c>
      <c r="I377" s="23">
        <f>INDEX(Table68[#All],MATCH(Chart_Data!G377,Table68[[#All],[Name]],0),4)</f>
        <v>7777972.2199999997</v>
      </c>
      <c r="J377" s="46">
        <f>INDEX(Table68[#All],MATCH(Chart_Data!G377,Table68[[#All],[Name]],0),6)</f>
        <v>3.62</v>
      </c>
      <c r="K377" s="59">
        <v>5.1485300502059017E-8</v>
      </c>
      <c r="M377" s="42">
        <f t="shared" si="6"/>
        <v>376</v>
      </c>
      <c r="N377" s="42">
        <f>IF(M377&gt;Chart_Data!$U$5,0,ROW(M378)-ROW($M$2))</f>
        <v>0</v>
      </c>
      <c r="O377" s="61" t="e">
        <f>IFERROR(LARGE(Table1[2015 Growth % Red],N377),#N/A)</f>
        <v>#N/A</v>
      </c>
      <c r="P377" s="55" t="e">
        <f>INDEX(Table1[[#All],[Name Blue]:[2015 Growth % Red]],MATCH(O377,Table1[[#All],[2015 Growth % Red]],0),2)</f>
        <v>#N/A</v>
      </c>
      <c r="Q377" s="55" t="e">
        <f>INDEX(Table1[[#All],[Name Blue]:[2015 Growth % Red]],MATCH(O377,Table1[[#All],[2015 Growth % Red]],0),3)</f>
        <v>#N/A</v>
      </c>
      <c r="R377" s="55" t="e">
        <f>INDEX(Table1[[#All],[Name Blue]:[2015 Growth % Blue]],MATCH(Table3[[#This Row],[Top 10 Growth % ]],Table1[[#All],[2015 Growth % Blue]],0),1)</f>
        <v>#N/A</v>
      </c>
    </row>
    <row r="378" spans="1:18" x14ac:dyDescent="0.15">
      <c r="A378" s="42">
        <v>377</v>
      </c>
      <c r="B378" s="23" t="str">
        <f>IF(AND(Table68[[#This Row],[2015 Revenue]]&gt;=Chart_Data!$U$4,Table68[[#This Row],[2015 Expenses]]&lt;=Chart_Data!$U$3),Table68[[#This Row],[Name]],#N/A)</f>
        <v>Fixlatcare</v>
      </c>
      <c r="C378" s="23">
        <f>INDEX(Table68[#All],MATCH(Chart_Data!B378,Table68[[#All],[Name]],0),3)</f>
        <v>9349818.4100000001</v>
      </c>
      <c r="D378" s="23">
        <f>INDEX(Table68[#All],MATCH(Chart_Data!B378,Table68[[#All],[Name]],0),4)</f>
        <v>634360.30000000005</v>
      </c>
      <c r="E378" s="60">
        <f>INDEX(Table68[#All],MATCH(Chart_Data!B378,Table68[[#All],[Name]],0),6)+Table1[[#This Row],[Rand]]</f>
        <v>3.9600006039402764</v>
      </c>
      <c r="F378" s="58">
        <f>_xlfn.IFNA(IF(Table1[[#This Row],[2015 Growth % Blue]]="#N/A",0,Table1[[#This Row],[2015 Growth % Blue]]),0)</f>
        <v>3.9600006039402764</v>
      </c>
      <c r="G378" s="23" t="e">
        <f>IF(OR(Table68[[#This Row],[2015 Revenue]]&lt;Chart_Data!$U$4,Table68[[#This Row],[2015 Expenses]]&gt;Chart_Data!$U$3),Table68[[#This Row],[Name]],#N/A)</f>
        <v>#N/A</v>
      </c>
      <c r="H378" s="23" t="e">
        <f>INDEX(Table68[#All],MATCH(Chart_Data!G378,Table68[[#All],[Name]],0),3)</f>
        <v>#N/A</v>
      </c>
      <c r="I378" s="23" t="e">
        <f>INDEX(Table68[#All],MATCH(Chart_Data!G378,Table68[[#All],[Name]],0),4)</f>
        <v>#N/A</v>
      </c>
      <c r="J378" s="46" t="e">
        <f>INDEX(Table68[#All],MATCH(Chart_Data!G378,Table68[[#All],[Name]],0),6)</f>
        <v>#N/A</v>
      </c>
      <c r="K378" s="59">
        <v>6.0394027660830776E-7</v>
      </c>
      <c r="M378" s="42">
        <f t="shared" si="6"/>
        <v>377</v>
      </c>
      <c r="N378" s="42">
        <f>IF(M378&gt;Chart_Data!$U$5,0,ROW(M379)-ROW($M$2))</f>
        <v>0</v>
      </c>
      <c r="O378" s="61" t="e">
        <f>IFERROR(LARGE(Table1[2015 Growth % Red],N378),#N/A)</f>
        <v>#N/A</v>
      </c>
      <c r="P378" s="55" t="e">
        <f>INDEX(Table1[[#All],[Name Blue]:[2015 Growth % Red]],MATCH(O378,Table1[[#All],[2015 Growth % Red]],0),2)</f>
        <v>#N/A</v>
      </c>
      <c r="Q378" s="55" t="e">
        <f>INDEX(Table1[[#All],[Name Blue]:[2015 Growth % Red]],MATCH(O378,Table1[[#All],[2015 Growth % Red]],0),3)</f>
        <v>#N/A</v>
      </c>
      <c r="R378" s="55" t="e">
        <f>INDEX(Table1[[#All],[Name Blue]:[2015 Growth % Blue]],MATCH(Table3[[#This Row],[Top 10 Growth % ]],Table1[[#All],[2015 Growth % Blue]],0),1)</f>
        <v>#N/A</v>
      </c>
    </row>
    <row r="379" spans="1:18" x14ac:dyDescent="0.15">
      <c r="A379" s="42">
        <v>378</v>
      </c>
      <c r="B379" s="23" t="str">
        <f>IF(AND(Table68[[#This Row],[2015 Revenue]]&gt;=Chart_Data!$U$4,Table68[[#This Row],[2015 Expenses]]&lt;=Chart_Data!$U$3),Table68[[#This Row],[Name]],#N/A)</f>
        <v>Zummalux</v>
      </c>
      <c r="C379" s="23">
        <f>INDEX(Table68[#All],MATCH(Chart_Data!B379,Table68[[#All],[Name]],0),3)</f>
        <v>10729022.07</v>
      </c>
      <c r="D379" s="23">
        <f>INDEX(Table68[#All],MATCH(Chart_Data!B379,Table68[[#All],[Name]],0),4)</f>
        <v>3113479.41</v>
      </c>
      <c r="E379" s="60">
        <f>INDEX(Table68[#All],MATCH(Chart_Data!B379,Table68[[#All],[Name]],0),6)+Table1[[#This Row],[Rand]]</f>
        <v>4.4700007133865984</v>
      </c>
      <c r="F379" s="58">
        <f>_xlfn.IFNA(IF(Table1[[#This Row],[2015 Growth % Blue]]="#N/A",0,Table1[[#This Row],[2015 Growth % Blue]]),0)</f>
        <v>4.4700007133865984</v>
      </c>
      <c r="G379" s="23" t="e">
        <f>IF(OR(Table68[[#This Row],[2015 Revenue]]&lt;Chart_Data!$U$4,Table68[[#This Row],[2015 Expenses]]&gt;Chart_Data!$U$3),Table68[[#This Row],[Name]],#N/A)</f>
        <v>#N/A</v>
      </c>
      <c r="H379" s="23" t="e">
        <f>INDEX(Table68[#All],MATCH(Chart_Data!G379,Table68[[#All],[Name]],0),3)</f>
        <v>#N/A</v>
      </c>
      <c r="I379" s="23" t="e">
        <f>INDEX(Table68[#All],MATCH(Chart_Data!G379,Table68[[#All],[Name]],0),4)</f>
        <v>#N/A</v>
      </c>
      <c r="J379" s="46" t="e">
        <f>INDEX(Table68[#All],MATCH(Chart_Data!G379,Table68[[#All],[Name]],0),6)</f>
        <v>#N/A</v>
      </c>
      <c r="K379" s="59">
        <v>7.1338659845823996E-7</v>
      </c>
      <c r="M379" s="42">
        <f t="shared" si="6"/>
        <v>378</v>
      </c>
      <c r="N379" s="42">
        <f>IF(M379&gt;Chart_Data!$U$5,0,ROW(M380)-ROW($M$2))</f>
        <v>0</v>
      </c>
      <c r="O379" s="61" t="e">
        <f>IFERROR(LARGE(Table1[2015 Growth % Red],N379),#N/A)</f>
        <v>#N/A</v>
      </c>
      <c r="P379" s="55" t="e">
        <f>INDEX(Table1[[#All],[Name Blue]:[2015 Growth % Red]],MATCH(O379,Table1[[#All],[2015 Growth % Red]],0),2)</f>
        <v>#N/A</v>
      </c>
      <c r="Q379" s="55" t="e">
        <f>INDEX(Table1[[#All],[Name Blue]:[2015 Growth % Red]],MATCH(O379,Table1[[#All],[2015 Growth % Red]],0),3)</f>
        <v>#N/A</v>
      </c>
      <c r="R379" s="55" t="e">
        <f>INDEX(Table1[[#All],[Name Blue]:[2015 Growth % Blue]],MATCH(Table3[[#This Row],[Top 10 Growth % ]],Table1[[#All],[2015 Growth % Blue]],0),1)</f>
        <v>#N/A</v>
      </c>
    </row>
    <row r="380" spans="1:18" x14ac:dyDescent="0.15">
      <c r="A380" s="42">
        <v>379</v>
      </c>
      <c r="B380" s="23" t="e">
        <f>IF(AND(Table68[[#This Row],[2015 Revenue]]&gt;=Chart_Data!$U$4,Table68[[#This Row],[2015 Expenses]]&lt;=Chart_Data!$U$3),Table68[[#This Row],[Name]],#N/A)</f>
        <v>#N/A</v>
      </c>
      <c r="C380" s="23" t="e">
        <f>INDEX(Table68[#All],MATCH(Chart_Data!B380,Table68[[#All],[Name]],0),3)</f>
        <v>#N/A</v>
      </c>
      <c r="D380" s="23" t="e">
        <f>INDEX(Table68[#All],MATCH(Chart_Data!B380,Table68[[#All],[Name]],0),4)</f>
        <v>#N/A</v>
      </c>
      <c r="E380" s="60" t="e">
        <f>INDEX(Table68[#All],MATCH(Chart_Data!B380,Table68[[#All],[Name]],0),6)+Table1[[#This Row],[Rand]]</f>
        <v>#N/A</v>
      </c>
      <c r="F380" s="58">
        <f>_xlfn.IFNA(IF(Table1[[#This Row],[2015 Growth % Blue]]="#N/A",0,Table1[[#This Row],[2015 Growth % Blue]]),0)</f>
        <v>0</v>
      </c>
      <c r="G380" s="23" t="str">
        <f>IF(OR(Table68[[#This Row],[2015 Revenue]]&lt;Chart_Data!$U$4,Table68[[#This Row],[2015 Expenses]]&gt;Chart_Data!$U$3),Table68[[#This Row],[Name]],#N/A)</f>
        <v>Medbase</v>
      </c>
      <c r="H380" s="23">
        <f>INDEX(Table68[#All],MATCH(Chart_Data!G380,Table68[[#All],[Name]],0),3)</f>
        <v>9695169.1300000008</v>
      </c>
      <c r="I380" s="23">
        <f>INDEX(Table68[#All],MATCH(Chart_Data!G380,Table68[[#All],[Name]],0),4)</f>
        <v>4473383.05</v>
      </c>
      <c r="J380" s="46">
        <f>INDEX(Table68[#All],MATCH(Chart_Data!G380,Table68[[#All],[Name]],0),6)</f>
        <v>2.98</v>
      </c>
      <c r="K380" s="59">
        <v>5.1171656176797158E-7</v>
      </c>
      <c r="M380" s="42">
        <f t="shared" si="6"/>
        <v>379</v>
      </c>
      <c r="N380" s="42">
        <f>IF(M380&gt;Chart_Data!$U$5,0,ROW(M381)-ROW($M$2))</f>
        <v>0</v>
      </c>
      <c r="O380" s="61" t="e">
        <f>IFERROR(LARGE(Table1[2015 Growth % Red],N380),#N/A)</f>
        <v>#N/A</v>
      </c>
      <c r="P380" s="55" t="e">
        <f>INDEX(Table1[[#All],[Name Blue]:[2015 Growth % Red]],MATCH(O380,Table1[[#All],[2015 Growth % Red]],0),2)</f>
        <v>#N/A</v>
      </c>
      <c r="Q380" s="55" t="e">
        <f>INDEX(Table1[[#All],[Name Blue]:[2015 Growth % Red]],MATCH(O380,Table1[[#All],[2015 Growth % Red]],0),3)</f>
        <v>#N/A</v>
      </c>
      <c r="R380" s="55" t="e">
        <f>INDEX(Table1[[#All],[Name Blue]:[2015 Growth % Blue]],MATCH(Table3[[#This Row],[Top 10 Growth % ]],Table1[[#All],[2015 Growth % Blue]],0),1)</f>
        <v>#N/A</v>
      </c>
    </row>
    <row r="381" spans="1:18" x14ac:dyDescent="0.15">
      <c r="A381" s="42">
        <v>380</v>
      </c>
      <c r="B381" s="23" t="e">
        <f>IF(AND(Table68[[#This Row],[2015 Revenue]]&gt;=Chart_Data!$U$4,Table68[[#This Row],[2015 Expenses]]&lt;=Chart_Data!$U$3),Table68[[#This Row],[Name]],#N/A)</f>
        <v>#N/A</v>
      </c>
      <c r="C381" s="23" t="e">
        <f>INDEX(Table68[#All],MATCH(Chart_Data!B381,Table68[[#All],[Name]],0),3)</f>
        <v>#N/A</v>
      </c>
      <c r="D381" s="23" t="e">
        <f>INDEX(Table68[#All],MATCH(Chart_Data!B381,Table68[[#All],[Name]],0),4)</f>
        <v>#N/A</v>
      </c>
      <c r="E381" s="60" t="e">
        <f>INDEX(Table68[#All],MATCH(Chart_Data!B381,Table68[[#All],[Name]],0),6)+Table1[[#This Row],[Rand]]</f>
        <v>#N/A</v>
      </c>
      <c r="F381" s="58">
        <f>_xlfn.IFNA(IF(Table1[[#This Row],[2015 Growth % Blue]]="#N/A",0,Table1[[#This Row],[2015 Growth % Blue]]),0)</f>
        <v>0</v>
      </c>
      <c r="G381" s="23" t="str">
        <f>IF(OR(Table68[[#This Row],[2015 Revenue]]&lt;Chart_Data!$U$4,Table68[[#This Row],[2015 Expenses]]&gt;Chart_Data!$U$3),Table68[[#This Row],[Name]],#N/A)</f>
        <v>Zimtech</v>
      </c>
      <c r="H381" s="23">
        <f>INDEX(Table68[#All],MATCH(Chart_Data!G381,Table68[[#All],[Name]],0),3)</f>
        <v>9687894.1099999994</v>
      </c>
      <c r="I381" s="23">
        <f>INDEX(Table68[#All],MATCH(Chart_Data!G381,Table68[[#All],[Name]],0),4)</f>
        <v>3853781.18</v>
      </c>
      <c r="J381" s="46">
        <f>INDEX(Table68[#All],MATCH(Chart_Data!G381,Table68[[#All],[Name]],0),6)</f>
        <v>4.49</v>
      </c>
      <c r="K381" s="59">
        <v>8.4723485498123974E-7</v>
      </c>
      <c r="M381" s="42">
        <f t="shared" si="6"/>
        <v>380</v>
      </c>
      <c r="N381" s="42">
        <f>IF(M381&gt;Chart_Data!$U$5,0,ROW(M382)-ROW($M$2))</f>
        <v>0</v>
      </c>
      <c r="O381" s="61" t="e">
        <f>IFERROR(LARGE(Table1[2015 Growth % Red],N381),#N/A)</f>
        <v>#N/A</v>
      </c>
      <c r="P381" s="55" t="e">
        <f>INDEX(Table1[[#All],[Name Blue]:[2015 Growth % Red]],MATCH(O381,Table1[[#All],[2015 Growth % Red]],0),2)</f>
        <v>#N/A</v>
      </c>
      <c r="Q381" s="55" t="e">
        <f>INDEX(Table1[[#All],[Name Blue]:[2015 Growth % Red]],MATCH(O381,Table1[[#All],[2015 Growth % Red]],0),3)</f>
        <v>#N/A</v>
      </c>
      <c r="R381" s="55" t="e">
        <f>INDEX(Table1[[#All],[Name Blue]:[2015 Growth % Blue]],MATCH(Table3[[#This Row],[Top 10 Growth % ]],Table1[[#All],[2015 Growth % Blue]],0),1)</f>
        <v>#N/A</v>
      </c>
    </row>
    <row r="382" spans="1:18" x14ac:dyDescent="0.15">
      <c r="A382" s="42">
        <v>381</v>
      </c>
      <c r="B382" s="23" t="str">
        <f>IF(AND(Table68[[#This Row],[2015 Revenue]]&gt;=Chart_Data!$U$4,Table68[[#This Row],[2015 Expenses]]&lt;=Chart_Data!$U$3),Table68[[#This Row],[Name]],#N/A)</f>
        <v>Xx-Bam</v>
      </c>
      <c r="C382" s="23">
        <f>INDEX(Table68[#All],MATCH(Chart_Data!B382,Table68[[#All],[Name]],0),3)</f>
        <v>15229411.029999999</v>
      </c>
      <c r="D382" s="23">
        <f>INDEX(Table68[#All],MATCH(Chart_Data!B382,Table68[[#All],[Name]],0),4)</f>
        <v>2327339.04</v>
      </c>
      <c r="E382" s="60">
        <f>INDEX(Table68[#All],MATCH(Chart_Data!B382,Table68[[#All],[Name]],0),6)+Table1[[#This Row],[Rand]]</f>
        <v>4.4100004519904603</v>
      </c>
      <c r="F382" s="58">
        <f>_xlfn.IFNA(IF(Table1[[#This Row],[2015 Growth % Blue]]="#N/A",0,Table1[[#This Row],[2015 Growth % Blue]]),0)</f>
        <v>4.4100004519904603</v>
      </c>
      <c r="G382" s="23" t="e">
        <f>IF(OR(Table68[[#This Row],[2015 Revenue]]&lt;Chart_Data!$U$4,Table68[[#This Row],[2015 Expenses]]&gt;Chart_Data!$U$3),Table68[[#This Row],[Name]],#N/A)</f>
        <v>#N/A</v>
      </c>
      <c r="H382" s="23" t="e">
        <f>INDEX(Table68[#All],MATCH(Chart_Data!G382,Table68[[#All],[Name]],0),3)</f>
        <v>#N/A</v>
      </c>
      <c r="I382" s="23" t="e">
        <f>INDEX(Table68[#All],MATCH(Chart_Data!G382,Table68[[#All],[Name]],0),4)</f>
        <v>#N/A</v>
      </c>
      <c r="J382" s="46" t="e">
        <f>INDEX(Table68[#All],MATCH(Chart_Data!G382,Table68[[#All],[Name]],0),6)</f>
        <v>#N/A</v>
      </c>
      <c r="K382" s="59">
        <v>4.5199046044591016E-7</v>
      </c>
      <c r="M382" s="42">
        <f t="shared" si="6"/>
        <v>381</v>
      </c>
      <c r="N382" s="42">
        <f>IF(M382&gt;Chart_Data!$U$5,0,ROW(M383)-ROW($M$2))</f>
        <v>0</v>
      </c>
      <c r="O382" s="61" t="e">
        <f>IFERROR(LARGE(Table1[2015 Growth % Red],N382),#N/A)</f>
        <v>#N/A</v>
      </c>
      <c r="P382" s="55" t="e">
        <f>INDEX(Table1[[#All],[Name Blue]:[2015 Growth % Red]],MATCH(O382,Table1[[#All],[2015 Growth % Red]],0),2)</f>
        <v>#N/A</v>
      </c>
      <c r="Q382" s="55" t="e">
        <f>INDEX(Table1[[#All],[Name Blue]:[2015 Growth % Red]],MATCH(O382,Table1[[#All],[2015 Growth % Red]],0),3)</f>
        <v>#N/A</v>
      </c>
      <c r="R382" s="55" t="e">
        <f>INDEX(Table1[[#All],[Name Blue]:[2015 Growth % Blue]],MATCH(Table3[[#This Row],[Top 10 Growth % ]],Table1[[#All],[2015 Growth % Blue]],0),1)</f>
        <v>#N/A</v>
      </c>
    </row>
    <row r="383" spans="1:18" x14ac:dyDescent="0.15">
      <c r="A383" s="42">
        <v>382</v>
      </c>
      <c r="B383" s="23" t="e">
        <f>IF(AND(Table68[[#This Row],[2015 Revenue]]&gt;=Chart_Data!$U$4,Table68[[#This Row],[2015 Expenses]]&lt;=Chart_Data!$U$3),Table68[[#This Row],[Name]],#N/A)</f>
        <v>#N/A</v>
      </c>
      <c r="C383" s="23" t="e">
        <f>INDEX(Table68[#All],MATCH(Chart_Data!B383,Table68[[#All],[Name]],0),3)</f>
        <v>#N/A</v>
      </c>
      <c r="D383" s="23" t="e">
        <f>INDEX(Table68[#All],MATCH(Chart_Data!B383,Table68[[#All],[Name]],0),4)</f>
        <v>#N/A</v>
      </c>
      <c r="E383" s="60" t="e">
        <f>INDEX(Table68[#All],MATCH(Chart_Data!B383,Table68[[#All],[Name]],0),6)+Table1[[#This Row],[Rand]]</f>
        <v>#N/A</v>
      </c>
      <c r="F383" s="58">
        <f>_xlfn.IFNA(IF(Table1[[#This Row],[2015 Growth % Blue]]="#N/A",0,Table1[[#This Row],[2015 Growth % Blue]]),0)</f>
        <v>0</v>
      </c>
      <c r="G383" s="23" t="str">
        <f>IF(OR(Table68[[#This Row],[2015 Revenue]]&lt;Chart_Data!$U$4,Table68[[#This Row],[2015 Expenses]]&gt;Chart_Data!$U$3),Table68[[#This Row],[Name]],#N/A)</f>
        <v>Jayphase</v>
      </c>
      <c r="H383" s="23">
        <f>INDEX(Table68[#All],MATCH(Chart_Data!G383,Table68[[#All],[Name]],0),3)</f>
        <v>6892054.0499999998</v>
      </c>
      <c r="I383" s="23">
        <f>INDEX(Table68[#All],MATCH(Chart_Data!G383,Table68[[#All],[Name]],0),4)</f>
        <v>4938867.3600000003</v>
      </c>
      <c r="J383" s="46">
        <f>INDEX(Table68[#All],MATCH(Chart_Data!G383,Table68[[#All],[Name]],0),6)</f>
        <v>3.18</v>
      </c>
      <c r="K383" s="59">
        <v>8.6322485791171684E-7</v>
      </c>
      <c r="M383" s="42">
        <f t="shared" si="6"/>
        <v>382</v>
      </c>
      <c r="N383" s="42">
        <f>IF(M383&gt;Chart_Data!$U$5,0,ROW(M384)-ROW($M$2))</f>
        <v>0</v>
      </c>
      <c r="O383" s="61" t="e">
        <f>IFERROR(LARGE(Table1[2015 Growth % Red],N383),#N/A)</f>
        <v>#N/A</v>
      </c>
      <c r="P383" s="55" t="e">
        <f>INDEX(Table1[[#All],[Name Blue]:[2015 Growth % Red]],MATCH(O383,Table1[[#All],[2015 Growth % Red]],0),2)</f>
        <v>#N/A</v>
      </c>
      <c r="Q383" s="55" t="e">
        <f>INDEX(Table1[[#All],[Name Blue]:[2015 Growth % Red]],MATCH(O383,Table1[[#All],[2015 Growth % Red]],0),3)</f>
        <v>#N/A</v>
      </c>
      <c r="R383" s="55" t="e">
        <f>INDEX(Table1[[#All],[Name Blue]:[2015 Growth % Blue]],MATCH(Table3[[#This Row],[Top 10 Growth % ]],Table1[[#All],[2015 Growth % Blue]],0),1)</f>
        <v>#N/A</v>
      </c>
    </row>
    <row r="384" spans="1:18" x14ac:dyDescent="0.15">
      <c r="A384" s="42">
        <v>383</v>
      </c>
      <c r="B384" s="23" t="e">
        <f>IF(AND(Table68[[#This Row],[2015 Revenue]]&gt;=Chart_Data!$U$4,Table68[[#This Row],[2015 Expenses]]&lt;=Chart_Data!$U$3),Table68[[#This Row],[Name]],#N/A)</f>
        <v>#N/A</v>
      </c>
      <c r="C384" s="23" t="e">
        <f>INDEX(Table68[#All],MATCH(Chart_Data!B384,Table68[[#All],[Name]],0),3)</f>
        <v>#N/A</v>
      </c>
      <c r="D384" s="23" t="e">
        <f>INDEX(Table68[#All],MATCH(Chart_Data!B384,Table68[[#All],[Name]],0),4)</f>
        <v>#N/A</v>
      </c>
      <c r="E384" s="60" t="e">
        <f>INDEX(Table68[#All],MATCH(Chart_Data!B384,Table68[[#All],[Name]],0),6)+Table1[[#This Row],[Rand]]</f>
        <v>#N/A</v>
      </c>
      <c r="F384" s="58">
        <f>_xlfn.IFNA(IF(Table1[[#This Row],[2015 Growth % Blue]]="#N/A",0,Table1[[#This Row],[2015 Growth % Blue]]),0)</f>
        <v>0</v>
      </c>
      <c r="G384" s="23" t="str">
        <f>IF(OR(Table68[[#This Row],[2015 Revenue]]&lt;Chart_Data!$U$4,Table68[[#This Row],[2015 Expenses]]&gt;Chart_Data!$U$3),Table68[[#This Row],[Name]],#N/A)</f>
        <v>J-Unafase</v>
      </c>
      <c r="H384" s="23">
        <f>INDEX(Table68[#All],MATCH(Chart_Data!G384,Table68[[#All],[Name]],0),3)</f>
        <v>2835717.46</v>
      </c>
      <c r="I384" s="23">
        <f>INDEX(Table68[#All],MATCH(Chart_Data!G384,Table68[[#All],[Name]],0),4)</f>
        <v>5071218.99</v>
      </c>
      <c r="J384" s="46">
        <f>INDEX(Table68[#All],MATCH(Chart_Data!G384,Table68[[#All],[Name]],0),6)</f>
        <v>3.47</v>
      </c>
      <c r="K384" s="59">
        <v>6.8949030290354825E-7</v>
      </c>
      <c r="M384" s="42">
        <f t="shared" si="6"/>
        <v>383</v>
      </c>
      <c r="N384" s="42">
        <f>IF(M384&gt;Chart_Data!$U$5,0,ROW(M385)-ROW($M$2))</f>
        <v>0</v>
      </c>
      <c r="O384" s="61" t="e">
        <f>IFERROR(LARGE(Table1[2015 Growth % Red],N384),#N/A)</f>
        <v>#N/A</v>
      </c>
      <c r="P384" s="55" t="e">
        <f>INDEX(Table1[[#All],[Name Blue]:[2015 Growth % Red]],MATCH(O384,Table1[[#All],[2015 Growth % Red]],0),2)</f>
        <v>#N/A</v>
      </c>
      <c r="Q384" s="55" t="e">
        <f>INDEX(Table1[[#All],[Name Blue]:[2015 Growth % Red]],MATCH(O384,Table1[[#All],[2015 Growth % Red]],0),3)</f>
        <v>#N/A</v>
      </c>
      <c r="R384" s="55" t="e">
        <f>INDEX(Table1[[#All],[Name Blue]:[2015 Growth % Blue]],MATCH(Table3[[#This Row],[Top 10 Growth % ]],Table1[[#All],[2015 Growth % Blue]],0),1)</f>
        <v>#N/A</v>
      </c>
    </row>
    <row r="385" spans="1:18" x14ac:dyDescent="0.15">
      <c r="A385" s="42">
        <v>384</v>
      </c>
      <c r="B385" s="23" t="e">
        <f>IF(AND(Table68[[#This Row],[2015 Revenue]]&gt;=Chart_Data!$U$4,Table68[[#This Row],[2015 Expenses]]&lt;=Chart_Data!$U$3),Table68[[#This Row],[Name]],#N/A)</f>
        <v>#N/A</v>
      </c>
      <c r="C385" s="23" t="e">
        <f>INDEX(Table68[#All],MATCH(Chart_Data!B385,Table68[[#All],[Name]],0),3)</f>
        <v>#N/A</v>
      </c>
      <c r="D385" s="23" t="e">
        <f>INDEX(Table68[#All],MATCH(Chart_Data!B385,Table68[[#All],[Name]],0),4)</f>
        <v>#N/A</v>
      </c>
      <c r="E385" s="60" t="e">
        <f>INDEX(Table68[#All],MATCH(Chart_Data!B385,Table68[[#All],[Name]],0),6)+Table1[[#This Row],[Rand]]</f>
        <v>#N/A</v>
      </c>
      <c r="F385" s="58">
        <f>_xlfn.IFNA(IF(Table1[[#This Row],[2015 Growth % Blue]]="#N/A",0,Table1[[#This Row],[2015 Growth % Blue]]),0)</f>
        <v>0</v>
      </c>
      <c r="G385" s="23" t="str">
        <f>IF(OR(Table68[[#This Row],[2015 Revenue]]&lt;Chart_Data!$U$4,Table68[[#This Row],[2015 Expenses]]&gt;Chart_Data!$U$3),Table68[[#This Row],[Name]],#N/A)</f>
        <v>Singlefind</v>
      </c>
      <c r="H385" s="23">
        <f>INDEX(Table68[#All],MATCH(Chart_Data!G385,Table68[[#All],[Name]],0),3)</f>
        <v>11725678.58</v>
      </c>
      <c r="I385" s="23">
        <f>INDEX(Table68[#All],MATCH(Chart_Data!G385,Table68[[#All],[Name]],0),4)</f>
        <v>4944683.58</v>
      </c>
      <c r="J385" s="46">
        <f>INDEX(Table68[#All],MATCH(Chart_Data!G385,Table68[[#All],[Name]],0),6)</f>
        <v>3.94</v>
      </c>
      <c r="K385" s="59">
        <v>7.0578138266570161E-7</v>
      </c>
      <c r="M385" s="42">
        <f t="shared" si="6"/>
        <v>384</v>
      </c>
      <c r="N385" s="42">
        <f>IF(M385&gt;Chart_Data!$U$5,0,ROW(M386)-ROW($M$2))</f>
        <v>0</v>
      </c>
      <c r="O385" s="61" t="e">
        <f>IFERROR(LARGE(Table1[2015 Growth % Red],N385),#N/A)</f>
        <v>#N/A</v>
      </c>
      <c r="P385" s="55" t="e">
        <f>INDEX(Table1[[#All],[Name Blue]:[2015 Growth % Red]],MATCH(O385,Table1[[#All],[2015 Growth % Red]],0),2)</f>
        <v>#N/A</v>
      </c>
      <c r="Q385" s="55" t="e">
        <f>INDEX(Table1[[#All],[Name Blue]:[2015 Growth % Red]],MATCH(O385,Table1[[#All],[2015 Growth % Red]],0),3)</f>
        <v>#N/A</v>
      </c>
      <c r="R385" s="55" t="e">
        <f>INDEX(Table1[[#All],[Name Blue]:[2015 Growth % Blue]],MATCH(Table3[[#This Row],[Top 10 Growth % ]],Table1[[#All],[2015 Growth % Blue]],0),1)</f>
        <v>#N/A</v>
      </c>
    </row>
    <row r="386" spans="1:18" x14ac:dyDescent="0.15">
      <c r="A386" s="42">
        <v>385</v>
      </c>
      <c r="B386" s="23" t="e">
        <f>IF(AND(Table68[[#This Row],[2015 Revenue]]&gt;=Chart_Data!$U$4,Table68[[#This Row],[2015 Expenses]]&lt;=Chart_Data!$U$3),Table68[[#This Row],[Name]],#N/A)</f>
        <v>#N/A</v>
      </c>
      <c r="C386" s="23" t="e">
        <f>INDEX(Table68[#All],MATCH(Chart_Data!B386,Table68[[#All],[Name]],0),3)</f>
        <v>#N/A</v>
      </c>
      <c r="D386" s="23" t="e">
        <f>INDEX(Table68[#All],MATCH(Chart_Data!B386,Table68[[#All],[Name]],0),4)</f>
        <v>#N/A</v>
      </c>
      <c r="E386" s="60" t="e">
        <f>INDEX(Table68[#All],MATCH(Chart_Data!B386,Table68[[#All],[Name]],0),6)+Table1[[#This Row],[Rand]]</f>
        <v>#N/A</v>
      </c>
      <c r="F386" s="58">
        <f>_xlfn.IFNA(IF(Table1[[#This Row],[2015 Growth % Blue]]="#N/A",0,Table1[[#This Row],[2015 Growth % Blue]]),0)</f>
        <v>0</v>
      </c>
      <c r="G386" s="23" t="str">
        <f>IF(OR(Table68[[#This Row],[2015 Revenue]]&lt;Chart_Data!$U$4,Table68[[#This Row],[2015 Expenses]]&gt;Chart_Data!$U$3),Table68[[#This Row],[Name]],#N/A)</f>
        <v>Icephase</v>
      </c>
      <c r="H386" s="23">
        <f>INDEX(Table68[#All],MATCH(Chart_Data!G386,Table68[[#All],[Name]],0),3)</f>
        <v>8098200.9000000004</v>
      </c>
      <c r="I386" s="23">
        <f>INDEX(Table68[#All],MATCH(Chart_Data!G386,Table68[[#All],[Name]],0),4)</f>
        <v>6105205.25</v>
      </c>
      <c r="J386" s="46">
        <f>INDEX(Table68[#All],MATCH(Chart_Data!G386,Table68[[#All],[Name]],0),6)</f>
        <v>1.98</v>
      </c>
      <c r="K386" s="59">
        <v>1.3577004667535463E-7</v>
      </c>
      <c r="M386" s="42">
        <f t="shared" ref="M386:M449" si="7">ROW(M387)-ROW($M$2)</f>
        <v>385</v>
      </c>
      <c r="N386" s="42">
        <f>IF(M386&gt;Chart_Data!$U$5,0,ROW(M387)-ROW($M$2))</f>
        <v>0</v>
      </c>
      <c r="O386" s="61" t="e">
        <f>IFERROR(LARGE(Table1[2015 Growth % Red],N386),#N/A)</f>
        <v>#N/A</v>
      </c>
      <c r="P386" s="55" t="e">
        <f>INDEX(Table1[[#All],[Name Blue]:[2015 Growth % Red]],MATCH(O386,Table1[[#All],[2015 Growth % Red]],0),2)</f>
        <v>#N/A</v>
      </c>
      <c r="Q386" s="55" t="e">
        <f>INDEX(Table1[[#All],[Name Blue]:[2015 Growth % Red]],MATCH(O386,Table1[[#All],[2015 Growth % Red]],0),3)</f>
        <v>#N/A</v>
      </c>
      <c r="R386" s="55" t="e">
        <f>INDEX(Table1[[#All],[Name Blue]:[2015 Growth % Blue]],MATCH(Table3[[#This Row],[Top 10 Growth % ]],Table1[[#All],[2015 Growth % Blue]],0),1)</f>
        <v>#N/A</v>
      </c>
    </row>
    <row r="387" spans="1:18" x14ac:dyDescent="0.15">
      <c r="A387" s="42">
        <v>386</v>
      </c>
      <c r="B387" s="23" t="str">
        <f>IF(AND(Table68[[#This Row],[2015 Revenue]]&gt;=Chart_Data!$U$4,Table68[[#This Row],[2015 Expenses]]&lt;=Chart_Data!$U$3),Table68[[#This Row],[Name]],#N/A)</f>
        <v>U-Holdings</v>
      </c>
      <c r="C387" s="23">
        <f>INDEX(Table68[#All],MATCH(Chart_Data!B387,Table68[[#All],[Name]],0),3)</f>
        <v>9810312.2300000004</v>
      </c>
      <c r="D387" s="23">
        <f>INDEX(Table68[#All],MATCH(Chart_Data!B387,Table68[[#All],[Name]],0),4)</f>
        <v>2528980.66</v>
      </c>
      <c r="E387" s="60">
        <f>INDEX(Table68[#All],MATCH(Chart_Data!B387,Table68[[#All],[Name]],0),6)+Table1[[#This Row],[Rand]]</f>
        <v>2.7000004374630278</v>
      </c>
      <c r="F387" s="58">
        <f>_xlfn.IFNA(IF(Table1[[#This Row],[2015 Growth % Blue]]="#N/A",0,Table1[[#This Row],[2015 Growth % Blue]]),0)</f>
        <v>2.7000004374630278</v>
      </c>
      <c r="G387" s="23" t="e">
        <f>IF(OR(Table68[[#This Row],[2015 Revenue]]&lt;Chart_Data!$U$4,Table68[[#This Row],[2015 Expenses]]&gt;Chart_Data!$U$3),Table68[[#This Row],[Name]],#N/A)</f>
        <v>#N/A</v>
      </c>
      <c r="H387" s="23" t="e">
        <f>INDEX(Table68[#All],MATCH(Chart_Data!G387,Table68[[#All],[Name]],0),3)</f>
        <v>#N/A</v>
      </c>
      <c r="I387" s="23" t="e">
        <f>INDEX(Table68[#All],MATCH(Chart_Data!G387,Table68[[#All],[Name]],0),4)</f>
        <v>#N/A</v>
      </c>
      <c r="J387" s="46" t="e">
        <f>INDEX(Table68[#All],MATCH(Chart_Data!G387,Table68[[#All],[Name]],0),6)</f>
        <v>#N/A</v>
      </c>
      <c r="K387" s="59">
        <v>4.3746302744141166E-7</v>
      </c>
      <c r="M387" s="42">
        <f t="shared" si="7"/>
        <v>386</v>
      </c>
      <c r="N387" s="42">
        <f>IF(M387&gt;Chart_Data!$U$5,0,ROW(M388)-ROW($M$2))</f>
        <v>0</v>
      </c>
      <c r="O387" s="61" t="e">
        <f>IFERROR(LARGE(Table1[2015 Growth % Red],N387),#N/A)</f>
        <v>#N/A</v>
      </c>
      <c r="P387" s="55" t="e">
        <f>INDEX(Table1[[#All],[Name Blue]:[2015 Growth % Red]],MATCH(O387,Table1[[#All],[2015 Growth % Red]],0),2)</f>
        <v>#N/A</v>
      </c>
      <c r="Q387" s="55" t="e">
        <f>INDEX(Table1[[#All],[Name Blue]:[2015 Growth % Red]],MATCH(O387,Table1[[#All],[2015 Growth % Red]],0),3)</f>
        <v>#N/A</v>
      </c>
      <c r="R387" s="55" t="e">
        <f>INDEX(Table1[[#All],[Name Blue]:[2015 Growth % Blue]],MATCH(Table3[[#This Row],[Top 10 Growth % ]],Table1[[#All],[2015 Growth % Blue]],0),1)</f>
        <v>#N/A</v>
      </c>
    </row>
    <row r="388" spans="1:18" x14ac:dyDescent="0.15">
      <c r="A388" s="42">
        <v>387</v>
      </c>
      <c r="B388" s="23" t="e">
        <f>IF(AND(Table68[[#This Row],[2015 Revenue]]&gt;=Chart_Data!$U$4,Table68[[#This Row],[2015 Expenses]]&lt;=Chart_Data!$U$3),Table68[[#This Row],[Name]],#N/A)</f>
        <v>#N/A</v>
      </c>
      <c r="C388" s="23" t="e">
        <f>INDEX(Table68[#All],MATCH(Chart_Data!B388,Table68[[#All],[Name]],0),3)</f>
        <v>#N/A</v>
      </c>
      <c r="D388" s="23" t="e">
        <f>INDEX(Table68[#All],MATCH(Chart_Data!B388,Table68[[#All],[Name]],0),4)</f>
        <v>#N/A</v>
      </c>
      <c r="E388" s="60" t="e">
        <f>INDEX(Table68[#All],MATCH(Chart_Data!B388,Table68[[#All],[Name]],0),6)+Table1[[#This Row],[Rand]]</f>
        <v>#N/A</v>
      </c>
      <c r="F388" s="58">
        <f>_xlfn.IFNA(IF(Table1[[#This Row],[2015 Growth % Blue]]="#N/A",0,Table1[[#This Row],[2015 Growth % Blue]]),0)</f>
        <v>0</v>
      </c>
      <c r="G388" s="23" t="str">
        <f>IF(OR(Table68[[#This Row],[2015 Revenue]]&lt;Chart_Data!$U$4,Table68[[#This Row],[2015 Expenses]]&gt;Chart_Data!$U$3),Table68[[#This Row],[Name]],#N/A)</f>
        <v>Lalane</v>
      </c>
      <c r="H388" s="23">
        <f>INDEX(Table68[#All],MATCH(Chart_Data!G388,Table68[[#All],[Name]],0),3)</f>
        <v>10461526.039999999</v>
      </c>
      <c r="I388" s="23">
        <f>INDEX(Table68[#All],MATCH(Chart_Data!G388,Table68[[#All],[Name]],0),4)</f>
        <v>4934351.26</v>
      </c>
      <c r="J388" s="46">
        <f>INDEX(Table68[#All],MATCH(Chart_Data!G388,Table68[[#All],[Name]],0),6)</f>
        <v>4.72</v>
      </c>
      <c r="K388" s="59">
        <v>9.9048035508135795E-9</v>
      </c>
      <c r="M388" s="42">
        <f t="shared" si="7"/>
        <v>387</v>
      </c>
      <c r="N388" s="42">
        <f>IF(M388&gt;Chart_Data!$U$5,0,ROW(M389)-ROW($M$2))</f>
        <v>0</v>
      </c>
      <c r="O388" s="61" t="e">
        <f>IFERROR(LARGE(Table1[2015 Growth % Red],N388),#N/A)</f>
        <v>#N/A</v>
      </c>
      <c r="P388" s="55" t="e">
        <f>INDEX(Table1[[#All],[Name Blue]:[2015 Growth % Red]],MATCH(O388,Table1[[#All],[2015 Growth % Red]],0),2)</f>
        <v>#N/A</v>
      </c>
      <c r="Q388" s="55" t="e">
        <f>INDEX(Table1[[#All],[Name Blue]:[2015 Growth % Red]],MATCH(O388,Table1[[#All],[2015 Growth % Red]],0),3)</f>
        <v>#N/A</v>
      </c>
      <c r="R388" s="55" t="e">
        <f>INDEX(Table1[[#All],[Name Blue]:[2015 Growth % Blue]],MATCH(Table3[[#This Row],[Top 10 Growth % ]],Table1[[#All],[2015 Growth % Blue]],0),1)</f>
        <v>#N/A</v>
      </c>
    </row>
    <row r="389" spans="1:18" x14ac:dyDescent="0.15">
      <c r="A389" s="42">
        <v>388</v>
      </c>
      <c r="B389" s="23" t="e">
        <f>IF(AND(Table68[[#This Row],[2015 Revenue]]&gt;=Chart_Data!$U$4,Table68[[#This Row],[2015 Expenses]]&lt;=Chart_Data!$U$3),Table68[[#This Row],[Name]],#N/A)</f>
        <v>#N/A</v>
      </c>
      <c r="C389" s="23" t="e">
        <f>INDEX(Table68[#All],MATCH(Chart_Data!B389,Table68[[#All],[Name]],0),3)</f>
        <v>#N/A</v>
      </c>
      <c r="D389" s="23" t="e">
        <f>INDEX(Table68[#All],MATCH(Chart_Data!B389,Table68[[#All],[Name]],0),4)</f>
        <v>#N/A</v>
      </c>
      <c r="E389" s="60" t="e">
        <f>INDEX(Table68[#All],MATCH(Chart_Data!B389,Table68[[#All],[Name]],0),6)+Table1[[#This Row],[Rand]]</f>
        <v>#N/A</v>
      </c>
      <c r="F389" s="58">
        <f>_xlfn.IFNA(IF(Table1[[#This Row],[2015 Growth % Blue]]="#N/A",0,Table1[[#This Row],[2015 Growth % Blue]]),0)</f>
        <v>0</v>
      </c>
      <c r="G389" s="23" t="str">
        <f>IF(OR(Table68[[#This Row],[2015 Revenue]]&lt;Chart_Data!$U$4,Table68[[#This Row],[2015 Expenses]]&gt;Chart_Data!$U$3),Table68[[#This Row],[Name]],#N/A)</f>
        <v>Vol-Con</v>
      </c>
      <c r="H389" s="23">
        <f>INDEX(Table68[#All],MATCH(Chart_Data!G389,Table68[[#All],[Name]],0),3)</f>
        <v>10562148.67</v>
      </c>
      <c r="I389" s="23">
        <f>INDEX(Table68[#All],MATCH(Chart_Data!G389,Table68[[#All],[Name]],0),4)</f>
        <v>5950026.2599999998</v>
      </c>
      <c r="J389" s="46">
        <f>INDEX(Table68[#All],MATCH(Chart_Data!G389,Table68[[#All],[Name]],0),6)</f>
        <v>3.94</v>
      </c>
      <c r="K389" s="59">
        <v>6.7361764097261949E-7</v>
      </c>
      <c r="M389" s="42">
        <f t="shared" si="7"/>
        <v>388</v>
      </c>
      <c r="N389" s="42">
        <f>IF(M389&gt;Chart_Data!$U$5,0,ROW(M390)-ROW($M$2))</f>
        <v>0</v>
      </c>
      <c r="O389" s="61" t="e">
        <f>IFERROR(LARGE(Table1[2015 Growth % Red],N389),#N/A)</f>
        <v>#N/A</v>
      </c>
      <c r="P389" s="55" t="e">
        <f>INDEX(Table1[[#All],[Name Blue]:[2015 Growth % Red]],MATCH(O389,Table1[[#All],[2015 Growth % Red]],0),2)</f>
        <v>#N/A</v>
      </c>
      <c r="Q389" s="55" t="e">
        <f>INDEX(Table1[[#All],[Name Blue]:[2015 Growth % Red]],MATCH(O389,Table1[[#All],[2015 Growth % Red]],0),3)</f>
        <v>#N/A</v>
      </c>
      <c r="R389" s="55" t="e">
        <f>INDEX(Table1[[#All],[Name Blue]:[2015 Growth % Blue]],MATCH(Table3[[#This Row],[Top 10 Growth % ]],Table1[[#All],[2015 Growth % Blue]],0),1)</f>
        <v>#N/A</v>
      </c>
    </row>
    <row r="390" spans="1:18" x14ac:dyDescent="0.15">
      <c r="A390" s="42">
        <v>389</v>
      </c>
      <c r="B390" s="23" t="str">
        <f>IF(AND(Table68[[#This Row],[2015 Revenue]]&gt;=Chart_Data!$U$4,Table68[[#This Row],[2015 Expenses]]&lt;=Chart_Data!$U$3),Table68[[#This Row],[Name]],#N/A)</f>
        <v>Linetax</v>
      </c>
      <c r="C390" s="23">
        <f>INDEX(Table68[#All],MATCH(Chart_Data!B390,Table68[[#All],[Name]],0),3)</f>
        <v>10091430.82</v>
      </c>
      <c r="D390" s="23">
        <f>INDEX(Table68[#All],MATCH(Chart_Data!B390,Table68[[#All],[Name]],0),4)</f>
        <v>2907698.25</v>
      </c>
      <c r="E390" s="60">
        <f>INDEX(Table68[#All],MATCH(Chart_Data!B390,Table68[[#All],[Name]],0),6)+Table1[[#This Row],[Rand]]</f>
        <v>4.2500009555312799</v>
      </c>
      <c r="F390" s="58">
        <f>_xlfn.IFNA(IF(Table1[[#This Row],[2015 Growth % Blue]]="#N/A",0,Table1[[#This Row],[2015 Growth % Blue]]),0)</f>
        <v>4.2500009555312799</v>
      </c>
      <c r="G390" s="23" t="e">
        <f>IF(OR(Table68[[#This Row],[2015 Revenue]]&lt;Chart_Data!$U$4,Table68[[#This Row],[2015 Expenses]]&gt;Chart_Data!$U$3),Table68[[#This Row],[Name]],#N/A)</f>
        <v>#N/A</v>
      </c>
      <c r="H390" s="23" t="e">
        <f>INDEX(Table68[#All],MATCH(Chart_Data!G390,Table68[[#All],[Name]],0),3)</f>
        <v>#N/A</v>
      </c>
      <c r="I390" s="23" t="e">
        <f>INDEX(Table68[#All],MATCH(Chart_Data!G390,Table68[[#All],[Name]],0),4)</f>
        <v>#N/A</v>
      </c>
      <c r="J390" s="46" t="e">
        <f>INDEX(Table68[#All],MATCH(Chart_Data!G390,Table68[[#All],[Name]],0),6)</f>
        <v>#N/A</v>
      </c>
      <c r="K390" s="59">
        <v>9.5553127963233155E-7</v>
      </c>
      <c r="M390" s="42">
        <f t="shared" si="7"/>
        <v>389</v>
      </c>
      <c r="N390" s="42">
        <f>IF(M390&gt;Chart_Data!$U$5,0,ROW(M391)-ROW($M$2))</f>
        <v>0</v>
      </c>
      <c r="O390" s="61" t="e">
        <f>IFERROR(LARGE(Table1[2015 Growth % Red],N390),#N/A)</f>
        <v>#N/A</v>
      </c>
      <c r="P390" s="55" t="e">
        <f>INDEX(Table1[[#All],[Name Blue]:[2015 Growth % Red]],MATCH(O390,Table1[[#All],[2015 Growth % Red]],0),2)</f>
        <v>#N/A</v>
      </c>
      <c r="Q390" s="55" t="e">
        <f>INDEX(Table1[[#All],[Name Blue]:[2015 Growth % Red]],MATCH(O390,Table1[[#All],[2015 Growth % Red]],0),3)</f>
        <v>#N/A</v>
      </c>
      <c r="R390" s="55" t="e">
        <f>INDEX(Table1[[#All],[Name Blue]:[2015 Growth % Blue]],MATCH(Table3[[#This Row],[Top 10 Growth % ]],Table1[[#All],[2015 Growth % Blue]],0),1)</f>
        <v>#N/A</v>
      </c>
    </row>
    <row r="391" spans="1:18" x14ac:dyDescent="0.15">
      <c r="A391" s="42">
        <v>390</v>
      </c>
      <c r="B391" s="23" t="str">
        <f>IF(AND(Table68[[#This Row],[2015 Revenue]]&gt;=Chart_Data!$U$4,Table68[[#This Row],[2015 Expenses]]&lt;=Chart_Data!$U$3),Table68[[#This Row],[Name]],#N/A)</f>
        <v>Hotlax</v>
      </c>
      <c r="C391" s="23">
        <f>INDEX(Table68[#All],MATCH(Chart_Data!B391,Table68[[#All],[Name]],0),3)</f>
        <v>6473628.1900000004</v>
      </c>
      <c r="D391" s="23">
        <f>INDEX(Table68[#All],MATCH(Chart_Data!B391,Table68[[#All],[Name]],0),4)</f>
        <v>2599091.33</v>
      </c>
      <c r="E391" s="60">
        <f>INDEX(Table68[#All],MATCH(Chart_Data!B391,Table68[[#All],[Name]],0),6)+Table1[[#This Row],[Rand]]</f>
        <v>4.6600002853482545</v>
      </c>
      <c r="F391" s="58">
        <f>_xlfn.IFNA(IF(Table1[[#This Row],[2015 Growth % Blue]]="#N/A",0,Table1[[#This Row],[2015 Growth % Blue]]),0)</f>
        <v>4.6600002853482545</v>
      </c>
      <c r="G391" s="23" t="e">
        <f>IF(OR(Table68[[#This Row],[2015 Revenue]]&lt;Chart_Data!$U$4,Table68[[#This Row],[2015 Expenses]]&gt;Chart_Data!$U$3),Table68[[#This Row],[Name]],#N/A)</f>
        <v>#N/A</v>
      </c>
      <c r="H391" s="23" t="e">
        <f>INDEX(Table68[#All],MATCH(Chart_Data!G391,Table68[[#All],[Name]],0),3)</f>
        <v>#N/A</v>
      </c>
      <c r="I391" s="23" t="e">
        <f>INDEX(Table68[#All],MATCH(Chart_Data!G391,Table68[[#All],[Name]],0),4)</f>
        <v>#N/A</v>
      </c>
      <c r="J391" s="46" t="e">
        <f>INDEX(Table68[#All],MATCH(Chart_Data!G391,Table68[[#All],[Name]],0),6)</f>
        <v>#N/A</v>
      </c>
      <c r="K391" s="59">
        <v>2.8534825435541176E-7</v>
      </c>
      <c r="M391" s="42">
        <f t="shared" si="7"/>
        <v>390</v>
      </c>
      <c r="N391" s="42">
        <f>IF(M391&gt;Chart_Data!$U$5,0,ROW(M392)-ROW($M$2))</f>
        <v>0</v>
      </c>
      <c r="O391" s="61" t="e">
        <f>IFERROR(LARGE(Table1[2015 Growth % Red],N391),#N/A)</f>
        <v>#N/A</v>
      </c>
      <c r="P391" s="55" t="e">
        <f>INDEX(Table1[[#All],[Name Blue]:[2015 Growth % Red]],MATCH(O391,Table1[[#All],[2015 Growth % Red]],0),2)</f>
        <v>#N/A</v>
      </c>
      <c r="Q391" s="55" t="e">
        <f>INDEX(Table1[[#All],[Name Blue]:[2015 Growth % Red]],MATCH(O391,Table1[[#All],[2015 Growth % Red]],0),3)</f>
        <v>#N/A</v>
      </c>
      <c r="R391" s="55" t="e">
        <f>INDEX(Table1[[#All],[Name Blue]:[2015 Growth % Blue]],MATCH(Table3[[#This Row],[Top 10 Growth % ]],Table1[[#All],[2015 Growth % Blue]],0),1)</f>
        <v>#N/A</v>
      </c>
    </row>
    <row r="392" spans="1:18" x14ac:dyDescent="0.15">
      <c r="A392" s="42">
        <v>391</v>
      </c>
      <c r="B392" s="23" t="e">
        <f>IF(AND(Table68[[#This Row],[2015 Revenue]]&gt;=Chart_Data!$U$4,Table68[[#This Row],[2015 Expenses]]&lt;=Chart_Data!$U$3),Table68[[#This Row],[Name]],#N/A)</f>
        <v>#N/A</v>
      </c>
      <c r="C392" s="23" t="e">
        <f>INDEX(Table68[#All],MATCH(Chart_Data!B392,Table68[[#All],[Name]],0),3)</f>
        <v>#N/A</v>
      </c>
      <c r="D392" s="23" t="e">
        <f>INDEX(Table68[#All],MATCH(Chart_Data!B392,Table68[[#All],[Name]],0),4)</f>
        <v>#N/A</v>
      </c>
      <c r="E392" s="60" t="e">
        <f>INDEX(Table68[#All],MATCH(Chart_Data!B392,Table68[[#All],[Name]],0),6)+Table1[[#This Row],[Rand]]</f>
        <v>#N/A</v>
      </c>
      <c r="F392" s="58">
        <f>_xlfn.IFNA(IF(Table1[[#This Row],[2015 Growth % Blue]]="#N/A",0,Table1[[#This Row],[2015 Growth % Blue]]),0)</f>
        <v>0</v>
      </c>
      <c r="G392" s="23" t="str">
        <f>IF(OR(Table68[[#This Row],[2015 Revenue]]&lt;Chart_Data!$U$4,Table68[[#This Row],[2015 Expenses]]&gt;Chart_Data!$U$3),Table68[[#This Row],[Name]],#N/A)</f>
        <v>Zot-Lam</v>
      </c>
      <c r="H392" s="23">
        <f>INDEX(Table68[#All],MATCH(Chart_Data!G392,Table68[[#All],[Name]],0),3)</f>
        <v>7491025.9199999999</v>
      </c>
      <c r="I392" s="23">
        <f>INDEX(Table68[#All],MATCH(Chart_Data!G392,Table68[[#All],[Name]],0),4)</f>
        <v>5281745.46</v>
      </c>
      <c r="J392" s="46">
        <f>INDEX(Table68[#All],MATCH(Chart_Data!G392,Table68[[#All],[Name]],0),6)</f>
        <v>4.17</v>
      </c>
      <c r="K392" s="59">
        <v>7.3116251025567228E-7</v>
      </c>
      <c r="M392" s="42">
        <f t="shared" si="7"/>
        <v>391</v>
      </c>
      <c r="N392" s="42">
        <f>IF(M392&gt;Chart_Data!$U$5,0,ROW(M393)-ROW($M$2))</f>
        <v>0</v>
      </c>
      <c r="O392" s="61" t="e">
        <f>IFERROR(LARGE(Table1[2015 Growth % Red],N392),#N/A)</f>
        <v>#N/A</v>
      </c>
      <c r="P392" s="55" t="e">
        <f>INDEX(Table1[[#All],[Name Blue]:[2015 Growth % Red]],MATCH(O392,Table1[[#All],[2015 Growth % Red]],0),2)</f>
        <v>#N/A</v>
      </c>
      <c r="Q392" s="55" t="e">
        <f>INDEX(Table1[[#All],[Name Blue]:[2015 Growth % Red]],MATCH(O392,Table1[[#All],[2015 Growth % Red]],0),3)</f>
        <v>#N/A</v>
      </c>
      <c r="R392" s="55" t="e">
        <f>INDEX(Table1[[#All],[Name Blue]:[2015 Growth % Blue]],MATCH(Table3[[#This Row],[Top 10 Growth % ]],Table1[[#All],[2015 Growth % Blue]],0),1)</f>
        <v>#N/A</v>
      </c>
    </row>
    <row r="393" spans="1:18" x14ac:dyDescent="0.15">
      <c r="A393" s="42">
        <v>392</v>
      </c>
      <c r="B393" s="23" t="e">
        <f>IF(AND(Table68[[#This Row],[2015 Revenue]]&gt;=Chart_Data!$U$4,Table68[[#This Row],[2015 Expenses]]&lt;=Chart_Data!$U$3),Table68[[#This Row],[Name]],#N/A)</f>
        <v>#N/A</v>
      </c>
      <c r="C393" s="23" t="e">
        <f>INDEX(Table68[#All],MATCH(Chart_Data!B393,Table68[[#All],[Name]],0),3)</f>
        <v>#N/A</v>
      </c>
      <c r="D393" s="23" t="e">
        <f>INDEX(Table68[#All],MATCH(Chart_Data!B393,Table68[[#All],[Name]],0),4)</f>
        <v>#N/A</v>
      </c>
      <c r="E393" s="60" t="e">
        <f>INDEX(Table68[#All],MATCH(Chart_Data!B393,Table68[[#All],[Name]],0),6)+Table1[[#This Row],[Rand]]</f>
        <v>#N/A</v>
      </c>
      <c r="F393" s="58">
        <f>_xlfn.IFNA(IF(Table1[[#This Row],[2015 Growth % Blue]]="#N/A",0,Table1[[#This Row],[2015 Growth % Blue]]),0)</f>
        <v>0</v>
      </c>
      <c r="G393" s="23" t="str">
        <f>IF(OR(Table68[[#This Row],[2015 Revenue]]&lt;Chart_Data!$U$4,Table68[[#This Row],[2015 Expenses]]&gt;Chart_Data!$U$3),Table68[[#This Row],[Name]],#N/A)</f>
        <v>Villatouch</v>
      </c>
      <c r="H393" s="23">
        <f>INDEX(Table68[#All],MATCH(Chart_Data!G393,Table68[[#All],[Name]],0),3)</f>
        <v>8010737.0199999996</v>
      </c>
      <c r="I393" s="23">
        <f>INDEX(Table68[#All],MATCH(Chart_Data!G393,Table68[[#All],[Name]],0),4)</f>
        <v>4271887.07</v>
      </c>
      <c r="J393" s="46">
        <f>INDEX(Table68[#All],MATCH(Chart_Data!G393,Table68[[#All],[Name]],0),6)</f>
        <v>4.01</v>
      </c>
      <c r="K393" s="59">
        <v>5.257505377982439E-7</v>
      </c>
      <c r="M393" s="42">
        <f t="shared" si="7"/>
        <v>392</v>
      </c>
      <c r="N393" s="42">
        <f>IF(M393&gt;Chart_Data!$U$5,0,ROW(M394)-ROW($M$2))</f>
        <v>0</v>
      </c>
      <c r="O393" s="61" t="e">
        <f>IFERROR(LARGE(Table1[2015 Growth % Red],N393),#N/A)</f>
        <v>#N/A</v>
      </c>
      <c r="P393" s="55" t="e">
        <f>INDEX(Table1[[#All],[Name Blue]:[2015 Growth % Red]],MATCH(O393,Table1[[#All],[2015 Growth % Red]],0),2)</f>
        <v>#N/A</v>
      </c>
      <c r="Q393" s="55" t="e">
        <f>INDEX(Table1[[#All],[Name Blue]:[2015 Growth % Red]],MATCH(O393,Table1[[#All],[2015 Growth % Red]],0),3)</f>
        <v>#N/A</v>
      </c>
      <c r="R393" s="55" t="e">
        <f>INDEX(Table1[[#All],[Name Blue]:[2015 Growth % Blue]],MATCH(Table3[[#This Row],[Top 10 Growth % ]],Table1[[#All],[2015 Growth % Blue]],0),1)</f>
        <v>#N/A</v>
      </c>
    </row>
    <row r="394" spans="1:18" x14ac:dyDescent="0.15">
      <c r="A394" s="42">
        <v>393</v>
      </c>
      <c r="B394" s="23" t="e">
        <f>IF(AND(Table68[[#This Row],[2015 Revenue]]&gt;=Chart_Data!$U$4,Table68[[#This Row],[2015 Expenses]]&lt;=Chart_Data!$U$3),Table68[[#This Row],[Name]],#N/A)</f>
        <v>#N/A</v>
      </c>
      <c r="C394" s="23" t="e">
        <f>INDEX(Table68[#All],MATCH(Chart_Data!B394,Table68[[#All],[Name]],0),3)</f>
        <v>#N/A</v>
      </c>
      <c r="D394" s="23" t="e">
        <f>INDEX(Table68[#All],MATCH(Chart_Data!B394,Table68[[#All],[Name]],0),4)</f>
        <v>#N/A</v>
      </c>
      <c r="E394" s="60" t="e">
        <f>INDEX(Table68[#All],MATCH(Chart_Data!B394,Table68[[#All],[Name]],0),6)+Table1[[#This Row],[Rand]]</f>
        <v>#N/A</v>
      </c>
      <c r="F394" s="58">
        <f>_xlfn.IFNA(IF(Table1[[#This Row],[2015 Growth % Blue]]="#N/A",0,Table1[[#This Row],[2015 Growth % Blue]]),0)</f>
        <v>0</v>
      </c>
      <c r="G394" s="23" t="str">
        <f>IF(OR(Table68[[#This Row],[2015 Revenue]]&lt;Chart_Data!$U$4,Table68[[#This Row],[2015 Expenses]]&gt;Chart_Data!$U$3),Table68[[#This Row],[Name]],#N/A)</f>
        <v>O-Zimron</v>
      </c>
      <c r="H394" s="23">
        <f>INDEX(Table68[#All],MATCH(Chart_Data!G394,Table68[[#All],[Name]],0),3)</f>
        <v>7939309.46</v>
      </c>
      <c r="I394" s="23">
        <f>INDEX(Table68[#All],MATCH(Chart_Data!G394,Table68[[#All],[Name]],0),4)</f>
        <v>7535865.1600000001</v>
      </c>
      <c r="J394" s="46">
        <f>INDEX(Table68[#All],MATCH(Chart_Data!G394,Table68[[#All],[Name]],0),6)</f>
        <v>5.3</v>
      </c>
      <c r="K394" s="59">
        <v>6.8261382946174912E-7</v>
      </c>
      <c r="M394" s="42">
        <f t="shared" si="7"/>
        <v>393</v>
      </c>
      <c r="N394" s="42">
        <f>IF(M394&gt;Chart_Data!$U$5,0,ROW(M395)-ROW($M$2))</f>
        <v>0</v>
      </c>
      <c r="O394" s="61" t="e">
        <f>IFERROR(LARGE(Table1[2015 Growth % Red],N394),#N/A)</f>
        <v>#N/A</v>
      </c>
      <c r="P394" s="55" t="e">
        <f>INDEX(Table1[[#All],[Name Blue]:[2015 Growth % Red]],MATCH(O394,Table1[[#All],[2015 Growth % Red]],0),2)</f>
        <v>#N/A</v>
      </c>
      <c r="Q394" s="55" t="e">
        <f>INDEX(Table1[[#All],[Name Blue]:[2015 Growth % Red]],MATCH(O394,Table1[[#All],[2015 Growth % Red]],0),3)</f>
        <v>#N/A</v>
      </c>
      <c r="R394" s="55" t="e">
        <f>INDEX(Table1[[#All],[Name Blue]:[2015 Growth % Blue]],MATCH(Table3[[#This Row],[Top 10 Growth % ]],Table1[[#All],[2015 Growth % Blue]],0),1)</f>
        <v>#N/A</v>
      </c>
    </row>
    <row r="395" spans="1:18" x14ac:dyDescent="0.15">
      <c r="A395" s="42">
        <v>394</v>
      </c>
      <c r="B395" s="23" t="str">
        <f>IF(AND(Table68[[#This Row],[2015 Revenue]]&gt;=Chart_Data!$U$4,Table68[[#This Row],[2015 Expenses]]&lt;=Chart_Data!$U$3),Table68[[#This Row],[Name]],#N/A)</f>
        <v>Goldenin</v>
      </c>
      <c r="C395" s="23">
        <f>INDEX(Table68[#All],MATCH(Chart_Data!B395,Table68[[#All],[Name]],0),3)</f>
        <v>8542417.3200000003</v>
      </c>
      <c r="D395" s="23">
        <f>INDEX(Table68[#All],MATCH(Chart_Data!B395,Table68[[#All],[Name]],0),4)</f>
        <v>2710319.82</v>
      </c>
      <c r="E395" s="60">
        <f>INDEX(Table68[#All],MATCH(Chart_Data!B395,Table68[[#All],[Name]],0),6)+Table1[[#This Row],[Rand]]</f>
        <v>2.8400004390998284</v>
      </c>
      <c r="F395" s="58">
        <f>_xlfn.IFNA(IF(Table1[[#This Row],[2015 Growth % Blue]]="#N/A",0,Table1[[#This Row],[2015 Growth % Blue]]),0)</f>
        <v>2.8400004390998284</v>
      </c>
      <c r="G395" s="23" t="e">
        <f>IF(OR(Table68[[#This Row],[2015 Revenue]]&lt;Chart_Data!$U$4,Table68[[#This Row],[2015 Expenses]]&gt;Chart_Data!$U$3),Table68[[#This Row],[Name]],#N/A)</f>
        <v>#N/A</v>
      </c>
      <c r="H395" s="23" t="e">
        <f>INDEX(Table68[#All],MATCH(Chart_Data!G395,Table68[[#All],[Name]],0),3)</f>
        <v>#N/A</v>
      </c>
      <c r="I395" s="23" t="e">
        <f>INDEX(Table68[#All],MATCH(Chart_Data!G395,Table68[[#All],[Name]],0),4)</f>
        <v>#N/A</v>
      </c>
      <c r="J395" s="46" t="e">
        <f>INDEX(Table68[#All],MATCH(Chart_Data!G395,Table68[[#All],[Name]],0),6)</f>
        <v>#N/A</v>
      </c>
      <c r="K395" s="59">
        <v>4.390998286113208E-7</v>
      </c>
      <c r="M395" s="42">
        <f t="shared" si="7"/>
        <v>394</v>
      </c>
      <c r="N395" s="42">
        <f>IF(M395&gt;Chart_Data!$U$5,0,ROW(M396)-ROW($M$2))</f>
        <v>0</v>
      </c>
      <c r="O395" s="61" t="e">
        <f>IFERROR(LARGE(Table1[2015 Growth % Red],N395),#N/A)</f>
        <v>#N/A</v>
      </c>
      <c r="P395" s="55" t="e">
        <f>INDEX(Table1[[#All],[Name Blue]:[2015 Growth % Red]],MATCH(O395,Table1[[#All],[2015 Growth % Red]],0),2)</f>
        <v>#N/A</v>
      </c>
      <c r="Q395" s="55" t="e">
        <f>INDEX(Table1[[#All],[Name Blue]:[2015 Growth % Red]],MATCH(O395,Table1[[#All],[2015 Growth % Red]],0),3)</f>
        <v>#N/A</v>
      </c>
      <c r="R395" s="55" t="e">
        <f>INDEX(Table1[[#All],[Name Blue]:[2015 Growth % Blue]],MATCH(Table3[[#This Row],[Top 10 Growth % ]],Table1[[#All],[2015 Growth % Blue]],0),1)</f>
        <v>#N/A</v>
      </c>
    </row>
    <row r="396" spans="1:18" x14ac:dyDescent="0.15">
      <c r="A396" s="42">
        <v>395</v>
      </c>
      <c r="B396" s="23" t="e">
        <f>IF(AND(Table68[[#This Row],[2015 Revenue]]&gt;=Chart_Data!$U$4,Table68[[#This Row],[2015 Expenses]]&lt;=Chart_Data!$U$3),Table68[[#This Row],[Name]],#N/A)</f>
        <v>#N/A</v>
      </c>
      <c r="C396" s="23" t="e">
        <f>INDEX(Table68[#All],MATCH(Chart_Data!B396,Table68[[#All],[Name]],0),3)</f>
        <v>#N/A</v>
      </c>
      <c r="D396" s="23" t="e">
        <f>INDEX(Table68[#All],MATCH(Chart_Data!B396,Table68[[#All],[Name]],0),4)</f>
        <v>#N/A</v>
      </c>
      <c r="E396" s="60" t="e">
        <f>INDEX(Table68[#All],MATCH(Chart_Data!B396,Table68[[#All],[Name]],0),6)+Table1[[#This Row],[Rand]]</f>
        <v>#N/A</v>
      </c>
      <c r="F396" s="58">
        <f>_xlfn.IFNA(IF(Table1[[#This Row],[2015 Growth % Blue]]="#N/A",0,Table1[[#This Row],[2015 Growth % Blue]]),0)</f>
        <v>0</v>
      </c>
      <c r="G396" s="23" t="str">
        <f>IF(OR(Table68[[#This Row],[2015 Revenue]]&lt;Chart_Data!$U$4,Table68[[#This Row],[2015 Expenses]]&gt;Chart_Data!$U$3),Table68[[#This Row],[Name]],#N/A)</f>
        <v>E-Tex</v>
      </c>
      <c r="H396" s="23">
        <f>INDEX(Table68[#All],MATCH(Chart_Data!G396,Table68[[#All],[Name]],0),3)</f>
        <v>11295163.220000001</v>
      </c>
      <c r="I396" s="23">
        <f>INDEX(Table68[#All],MATCH(Chart_Data!G396,Table68[[#All],[Name]],0),4)</f>
        <v>3974720.82</v>
      </c>
      <c r="J396" s="46">
        <f>INDEX(Table68[#All],MATCH(Chart_Data!G396,Table68[[#All],[Name]],0),6)</f>
        <v>3.87</v>
      </c>
      <c r="K396" s="59">
        <v>3.2534123436318751E-7</v>
      </c>
      <c r="M396" s="42">
        <f t="shared" si="7"/>
        <v>395</v>
      </c>
      <c r="N396" s="42">
        <f>IF(M396&gt;Chart_Data!$U$5,0,ROW(M397)-ROW($M$2))</f>
        <v>0</v>
      </c>
      <c r="O396" s="61" t="e">
        <f>IFERROR(LARGE(Table1[2015 Growth % Red],N396),#N/A)</f>
        <v>#N/A</v>
      </c>
      <c r="P396" s="55" t="e">
        <f>INDEX(Table1[[#All],[Name Blue]:[2015 Growth % Red]],MATCH(O396,Table1[[#All],[2015 Growth % Red]],0),2)</f>
        <v>#N/A</v>
      </c>
      <c r="Q396" s="55" t="e">
        <f>INDEX(Table1[[#All],[Name Blue]:[2015 Growth % Red]],MATCH(O396,Table1[[#All],[2015 Growth % Red]],0),3)</f>
        <v>#N/A</v>
      </c>
      <c r="R396" s="55" t="e">
        <f>INDEX(Table1[[#All],[Name Blue]:[2015 Growth % Blue]],MATCH(Table3[[#This Row],[Top 10 Growth % ]],Table1[[#All],[2015 Growth % Blue]],0),1)</f>
        <v>#N/A</v>
      </c>
    </row>
    <row r="397" spans="1:18" x14ac:dyDescent="0.15">
      <c r="A397" s="42">
        <v>396</v>
      </c>
      <c r="B397" s="23" t="e">
        <f>IF(AND(Table68[[#This Row],[2015 Revenue]]&gt;=Chart_Data!$U$4,Table68[[#This Row],[2015 Expenses]]&lt;=Chart_Data!$U$3),Table68[[#This Row],[Name]],#N/A)</f>
        <v>#N/A</v>
      </c>
      <c r="C397" s="23" t="e">
        <f>INDEX(Table68[#All],MATCH(Chart_Data!B397,Table68[[#All],[Name]],0),3)</f>
        <v>#N/A</v>
      </c>
      <c r="D397" s="23" t="e">
        <f>INDEX(Table68[#All],MATCH(Chart_Data!B397,Table68[[#All],[Name]],0),4)</f>
        <v>#N/A</v>
      </c>
      <c r="E397" s="60" t="e">
        <f>INDEX(Table68[#All],MATCH(Chart_Data!B397,Table68[[#All],[Name]],0),6)+Table1[[#This Row],[Rand]]</f>
        <v>#N/A</v>
      </c>
      <c r="F397" s="58">
        <f>_xlfn.IFNA(IF(Table1[[#This Row],[2015 Growth % Blue]]="#N/A",0,Table1[[#This Row],[2015 Growth % Blue]]),0)</f>
        <v>0</v>
      </c>
      <c r="G397" s="23" t="str">
        <f>IF(OR(Table68[[#This Row],[2015 Revenue]]&lt;Chart_Data!$U$4,Table68[[#This Row],[2015 Expenses]]&gt;Chart_Data!$U$3),Table68[[#This Row],[Name]],#N/A)</f>
        <v>Hexdom</v>
      </c>
      <c r="H397" s="23">
        <f>INDEX(Table68[#All],MATCH(Chart_Data!G397,Table68[[#All],[Name]],0),3)</f>
        <v>5724413.0499999998</v>
      </c>
      <c r="I397" s="23">
        <f>INDEX(Table68[#All],MATCH(Chart_Data!G397,Table68[[#All],[Name]],0),4)</f>
        <v>4126153.78</v>
      </c>
      <c r="J397" s="46">
        <f>INDEX(Table68[#All],MATCH(Chart_Data!G397,Table68[[#All],[Name]],0),6)</f>
        <v>2.25</v>
      </c>
      <c r="K397" s="59">
        <v>6.5851675416315128E-7</v>
      </c>
      <c r="M397" s="42">
        <f t="shared" si="7"/>
        <v>396</v>
      </c>
      <c r="N397" s="42">
        <f>IF(M397&gt;Chart_Data!$U$5,0,ROW(M398)-ROW($M$2))</f>
        <v>0</v>
      </c>
      <c r="O397" s="61" t="e">
        <f>IFERROR(LARGE(Table1[2015 Growth % Red],N397),#N/A)</f>
        <v>#N/A</v>
      </c>
      <c r="P397" s="55" t="e">
        <f>INDEX(Table1[[#All],[Name Blue]:[2015 Growth % Red]],MATCH(O397,Table1[[#All],[2015 Growth % Red]],0),2)</f>
        <v>#N/A</v>
      </c>
      <c r="Q397" s="55" t="e">
        <f>INDEX(Table1[[#All],[Name Blue]:[2015 Growth % Red]],MATCH(O397,Table1[[#All],[2015 Growth % Red]],0),3)</f>
        <v>#N/A</v>
      </c>
      <c r="R397" s="55" t="e">
        <f>INDEX(Table1[[#All],[Name Blue]:[2015 Growth % Blue]],MATCH(Table3[[#This Row],[Top 10 Growth % ]],Table1[[#All],[2015 Growth % Blue]],0),1)</f>
        <v>#N/A</v>
      </c>
    </row>
    <row r="398" spans="1:18" x14ac:dyDescent="0.15">
      <c r="A398" s="42">
        <v>397</v>
      </c>
      <c r="B398" s="23" t="str">
        <f>IF(AND(Table68[[#This Row],[2015 Revenue]]&gt;=Chart_Data!$U$4,Table68[[#This Row],[2015 Expenses]]&lt;=Chart_Data!$U$3),Table68[[#This Row],[Name]],#N/A)</f>
        <v>Cardinalsmacked</v>
      </c>
      <c r="C398" s="23">
        <f>INDEX(Table68[#All],MATCH(Chart_Data!B398,Table68[[#All],[Name]],0),3)</f>
        <v>10246854.119999999</v>
      </c>
      <c r="D398" s="23">
        <f>INDEX(Table68[#All],MATCH(Chart_Data!B398,Table68[[#All],[Name]],0),4)</f>
        <v>544542.46</v>
      </c>
      <c r="E398" s="60">
        <f>INDEX(Table68[#All],MATCH(Chart_Data!B398,Table68[[#All],[Name]],0),6)+Table1[[#This Row],[Rand]]</f>
        <v>5.2800002527149381</v>
      </c>
      <c r="F398" s="58">
        <f>_xlfn.IFNA(IF(Table1[[#This Row],[2015 Growth % Blue]]="#N/A",0,Table1[[#This Row],[2015 Growth % Blue]]),0)</f>
        <v>5.2800002527149381</v>
      </c>
      <c r="G398" s="23" t="e">
        <f>IF(OR(Table68[[#This Row],[2015 Revenue]]&lt;Chart_Data!$U$4,Table68[[#This Row],[2015 Expenses]]&gt;Chart_Data!$U$3),Table68[[#This Row],[Name]],#N/A)</f>
        <v>#N/A</v>
      </c>
      <c r="H398" s="23" t="e">
        <f>INDEX(Table68[#All],MATCH(Chart_Data!G398,Table68[[#All],[Name]],0),3)</f>
        <v>#N/A</v>
      </c>
      <c r="I398" s="23" t="e">
        <f>INDEX(Table68[#All],MATCH(Chart_Data!G398,Table68[[#All],[Name]],0),4)</f>
        <v>#N/A</v>
      </c>
      <c r="J398" s="46" t="e">
        <f>INDEX(Table68[#All],MATCH(Chart_Data!G398,Table68[[#All],[Name]],0),6)</f>
        <v>#N/A</v>
      </c>
      <c r="K398" s="59">
        <v>2.5271493780444996E-7</v>
      </c>
      <c r="M398" s="42">
        <f t="shared" si="7"/>
        <v>397</v>
      </c>
      <c r="N398" s="42">
        <f>IF(M398&gt;Chart_Data!$U$5,0,ROW(M399)-ROW($M$2))</f>
        <v>0</v>
      </c>
      <c r="O398" s="61" t="e">
        <f>IFERROR(LARGE(Table1[2015 Growth % Red],N398),#N/A)</f>
        <v>#N/A</v>
      </c>
      <c r="P398" s="55" t="e">
        <f>INDEX(Table1[[#All],[Name Blue]:[2015 Growth % Red]],MATCH(O398,Table1[[#All],[2015 Growth % Red]],0),2)</f>
        <v>#N/A</v>
      </c>
      <c r="Q398" s="55" t="e">
        <f>INDEX(Table1[[#All],[Name Blue]:[2015 Growth % Red]],MATCH(O398,Table1[[#All],[2015 Growth % Red]],0),3)</f>
        <v>#N/A</v>
      </c>
      <c r="R398" s="55" t="e">
        <f>INDEX(Table1[[#All],[Name Blue]:[2015 Growth % Blue]],MATCH(Table3[[#This Row],[Top 10 Growth % ]],Table1[[#All],[2015 Growth % Blue]],0),1)</f>
        <v>#N/A</v>
      </c>
    </row>
    <row r="399" spans="1:18" x14ac:dyDescent="0.15">
      <c r="A399" s="42">
        <v>398</v>
      </c>
      <c r="B399" s="23" t="e">
        <f>IF(AND(Table68[[#This Row],[2015 Revenue]]&gt;=Chart_Data!$U$4,Table68[[#This Row],[2015 Expenses]]&lt;=Chart_Data!$U$3),Table68[[#This Row],[Name]],#N/A)</f>
        <v>#N/A</v>
      </c>
      <c r="C399" s="23" t="e">
        <f>INDEX(Table68[#All],MATCH(Chart_Data!B399,Table68[[#All],[Name]],0),3)</f>
        <v>#N/A</v>
      </c>
      <c r="D399" s="23" t="e">
        <f>INDEX(Table68[#All],MATCH(Chart_Data!B399,Table68[[#All],[Name]],0),4)</f>
        <v>#N/A</v>
      </c>
      <c r="E399" s="60" t="e">
        <f>INDEX(Table68[#All],MATCH(Chart_Data!B399,Table68[[#All],[Name]],0),6)+Table1[[#This Row],[Rand]]</f>
        <v>#N/A</v>
      </c>
      <c r="F399" s="58">
        <f>_xlfn.IFNA(IF(Table1[[#This Row],[2015 Growth % Blue]]="#N/A",0,Table1[[#This Row],[2015 Growth % Blue]]),0)</f>
        <v>0</v>
      </c>
      <c r="G399" s="23" t="str">
        <f>IF(OR(Table68[[#This Row],[2015 Revenue]]&lt;Chart_Data!$U$4,Table68[[#This Row],[2015 Expenses]]&gt;Chart_Data!$U$3),Table68[[#This Row],[Name]],#N/A)</f>
        <v>Acclaimedcirl</v>
      </c>
      <c r="H399" s="23">
        <f>INDEX(Table68[#All],MATCH(Chart_Data!G399,Table68[[#All],[Name]],0),3)</f>
        <v>4484094.87</v>
      </c>
      <c r="I399" s="23">
        <f>INDEX(Table68[#All],MATCH(Chart_Data!G399,Table68[[#All],[Name]],0),4)</f>
        <v>4177190.6</v>
      </c>
      <c r="J399" s="46">
        <f>INDEX(Table68[#All],MATCH(Chart_Data!G399,Table68[[#All],[Name]],0),6)</f>
        <v>2.5299999999999998</v>
      </c>
      <c r="K399" s="59">
        <v>8.7546193839368357E-7</v>
      </c>
      <c r="M399" s="42">
        <f t="shared" si="7"/>
        <v>398</v>
      </c>
      <c r="N399" s="42">
        <f>IF(M399&gt;Chart_Data!$U$5,0,ROW(M400)-ROW($M$2))</f>
        <v>0</v>
      </c>
      <c r="O399" s="61" t="e">
        <f>IFERROR(LARGE(Table1[2015 Growth % Red],N399),#N/A)</f>
        <v>#N/A</v>
      </c>
      <c r="P399" s="55" t="e">
        <f>INDEX(Table1[[#All],[Name Blue]:[2015 Growth % Red]],MATCH(O399,Table1[[#All],[2015 Growth % Red]],0),2)</f>
        <v>#N/A</v>
      </c>
      <c r="Q399" s="55" t="e">
        <f>INDEX(Table1[[#All],[Name Blue]:[2015 Growth % Red]],MATCH(O399,Table1[[#All],[2015 Growth % Red]],0),3)</f>
        <v>#N/A</v>
      </c>
      <c r="R399" s="55" t="e">
        <f>INDEX(Table1[[#All],[Name Blue]:[2015 Growth % Blue]],MATCH(Table3[[#This Row],[Top 10 Growth % ]],Table1[[#All],[2015 Growth % Blue]],0),1)</f>
        <v>#N/A</v>
      </c>
    </row>
    <row r="400" spans="1:18" x14ac:dyDescent="0.15">
      <c r="A400" s="42">
        <v>399</v>
      </c>
      <c r="B400" s="23" t="str">
        <f>IF(AND(Table68[[#This Row],[2015 Revenue]]&gt;=Chart_Data!$U$4,Table68[[#This Row],[2015 Expenses]]&lt;=Chart_Data!$U$3),Table68[[#This Row],[Name]],#N/A)</f>
        <v>Frayedintrigue</v>
      </c>
      <c r="C400" s="23">
        <f>INDEX(Table68[#All],MATCH(Chart_Data!B400,Table68[[#All],[Name]],0),3)</f>
        <v>7846678.25</v>
      </c>
      <c r="D400" s="23">
        <f>INDEX(Table68[#All],MATCH(Chart_Data!B400,Table68[[#All],[Name]],0),4)</f>
        <v>1435102.62</v>
      </c>
      <c r="E400" s="60">
        <f>INDEX(Table68[#All],MATCH(Chart_Data!B400,Table68[[#All],[Name]],0),6)+Table1[[#This Row],[Rand]]</f>
        <v>5.7400006149374745</v>
      </c>
      <c r="F400" s="58">
        <f>_xlfn.IFNA(IF(Table1[[#This Row],[2015 Growth % Blue]]="#N/A",0,Table1[[#This Row],[2015 Growth % Blue]]),0)</f>
        <v>5.7400006149374745</v>
      </c>
      <c r="G400" s="23" t="e">
        <f>IF(OR(Table68[[#This Row],[2015 Revenue]]&lt;Chart_Data!$U$4,Table68[[#This Row],[2015 Expenses]]&gt;Chart_Data!$U$3),Table68[[#This Row],[Name]],#N/A)</f>
        <v>#N/A</v>
      </c>
      <c r="H400" s="23" t="e">
        <f>INDEX(Table68[#All],MATCH(Chart_Data!G400,Table68[[#All],[Name]],0),3)</f>
        <v>#N/A</v>
      </c>
      <c r="I400" s="23" t="e">
        <f>INDEX(Table68[#All],MATCH(Chart_Data!G400,Table68[[#All],[Name]],0),4)</f>
        <v>#N/A</v>
      </c>
      <c r="J400" s="46" t="e">
        <f>INDEX(Table68[#All],MATCH(Chart_Data!G400,Table68[[#All],[Name]],0),6)</f>
        <v>#N/A</v>
      </c>
      <c r="K400" s="59">
        <v>6.1493747383314342E-7</v>
      </c>
      <c r="M400" s="42">
        <f t="shared" si="7"/>
        <v>399</v>
      </c>
      <c r="N400" s="42">
        <f>IF(M400&gt;Chart_Data!$U$5,0,ROW(M401)-ROW($M$2))</f>
        <v>0</v>
      </c>
      <c r="O400" s="61" t="e">
        <f>IFERROR(LARGE(Table1[2015 Growth % Red],N400),#N/A)</f>
        <v>#N/A</v>
      </c>
      <c r="P400" s="55" t="e">
        <f>INDEX(Table1[[#All],[Name Blue]:[2015 Growth % Red]],MATCH(O400,Table1[[#All],[2015 Growth % Red]],0),2)</f>
        <v>#N/A</v>
      </c>
      <c r="Q400" s="55" t="e">
        <f>INDEX(Table1[[#All],[Name Blue]:[2015 Growth % Red]],MATCH(O400,Table1[[#All],[2015 Growth % Red]],0),3)</f>
        <v>#N/A</v>
      </c>
      <c r="R400" s="55" t="e">
        <f>INDEX(Table1[[#All],[Name Blue]:[2015 Growth % Blue]],MATCH(Table3[[#This Row],[Top 10 Growth % ]],Table1[[#All],[2015 Growth % Blue]],0),1)</f>
        <v>#N/A</v>
      </c>
    </row>
    <row r="401" spans="1:18" x14ac:dyDescent="0.15">
      <c r="A401" s="42">
        <v>400</v>
      </c>
      <c r="B401" s="23" t="e">
        <f>IF(AND(Table68[[#This Row],[2015 Revenue]]&gt;=Chart_Data!$U$4,Table68[[#This Row],[2015 Expenses]]&lt;=Chart_Data!$U$3),Table68[[#This Row],[Name]],#N/A)</f>
        <v>#N/A</v>
      </c>
      <c r="C401" s="23" t="e">
        <f>INDEX(Table68[#All],MATCH(Chart_Data!B401,Table68[[#All],[Name]],0),3)</f>
        <v>#N/A</v>
      </c>
      <c r="D401" s="23" t="e">
        <f>INDEX(Table68[#All],MATCH(Chart_Data!B401,Table68[[#All],[Name]],0),4)</f>
        <v>#N/A</v>
      </c>
      <c r="E401" s="60" t="e">
        <f>INDEX(Table68[#All],MATCH(Chart_Data!B401,Table68[[#All],[Name]],0),6)+Table1[[#This Row],[Rand]]</f>
        <v>#N/A</v>
      </c>
      <c r="F401" s="58">
        <f>_xlfn.IFNA(IF(Table1[[#This Row],[2015 Growth % Blue]]="#N/A",0,Table1[[#This Row],[2015 Growth % Blue]]),0)</f>
        <v>0</v>
      </c>
      <c r="G401" s="23" t="str">
        <f>IF(OR(Table68[[#This Row],[2015 Revenue]]&lt;Chart_Data!$U$4,Table68[[#This Row],[2015 Expenses]]&gt;Chart_Data!$U$3),Table68[[#This Row],[Name]],#N/A)</f>
        <v>Sanguineprove</v>
      </c>
      <c r="H401" s="23">
        <f>INDEX(Table68[#All],MATCH(Chart_Data!G401,Table68[[#All],[Name]],0),3)</f>
        <v>8841807.8399999999</v>
      </c>
      <c r="I401" s="23">
        <f>INDEX(Table68[#All],MATCH(Chart_Data!G401,Table68[[#All],[Name]],0),4)</f>
        <v>7254053.9400000004</v>
      </c>
      <c r="J401" s="46">
        <f>INDEX(Table68[#All],MATCH(Chart_Data!G401,Table68[[#All],[Name]],0),6)</f>
        <v>4.63</v>
      </c>
      <c r="K401" s="59">
        <v>2.8032308933838134E-7</v>
      </c>
      <c r="M401" s="42">
        <f t="shared" si="7"/>
        <v>400</v>
      </c>
      <c r="N401" s="42">
        <f>IF(M401&gt;Chart_Data!$U$5,0,ROW(M402)-ROW($M$2))</f>
        <v>0</v>
      </c>
      <c r="O401" s="61" t="e">
        <f>IFERROR(LARGE(Table1[2015 Growth % Red],N401),#N/A)</f>
        <v>#N/A</v>
      </c>
      <c r="P401" s="55" t="e">
        <f>INDEX(Table1[[#All],[Name Blue]:[2015 Growth % Red]],MATCH(O401,Table1[[#All],[2015 Growth % Red]],0),2)</f>
        <v>#N/A</v>
      </c>
      <c r="Q401" s="55" t="e">
        <f>INDEX(Table1[[#All],[Name Blue]:[2015 Growth % Red]],MATCH(O401,Table1[[#All],[2015 Growth % Red]],0),3)</f>
        <v>#N/A</v>
      </c>
      <c r="R401" s="55" t="e">
        <f>INDEX(Table1[[#All],[Name Blue]:[2015 Growth % Blue]],MATCH(Table3[[#This Row],[Top 10 Growth % ]],Table1[[#All],[2015 Growth % Blue]],0),1)</f>
        <v>#N/A</v>
      </c>
    </row>
    <row r="402" spans="1:18" x14ac:dyDescent="0.15">
      <c r="A402" s="42">
        <v>401</v>
      </c>
      <c r="B402" s="23" t="e">
        <f>IF(AND(Table68[[#This Row],[2015 Revenue]]&gt;=Chart_Data!$U$4,Table68[[#This Row],[2015 Expenses]]&lt;=Chart_Data!$U$3),Table68[[#This Row],[Name]],#N/A)</f>
        <v>#N/A</v>
      </c>
      <c r="C402" s="23" t="e">
        <f>INDEX(Table68[#All],MATCH(Chart_Data!B402,Table68[[#All],[Name]],0),3)</f>
        <v>#N/A</v>
      </c>
      <c r="D402" s="23" t="e">
        <f>INDEX(Table68[#All],MATCH(Chart_Data!B402,Table68[[#All],[Name]],0),4)</f>
        <v>#N/A</v>
      </c>
      <c r="E402" s="60" t="e">
        <f>INDEX(Table68[#All],MATCH(Chart_Data!B402,Table68[[#All],[Name]],0),6)+Table1[[#This Row],[Rand]]</f>
        <v>#N/A</v>
      </c>
      <c r="F402" s="58">
        <f>_xlfn.IFNA(IF(Table1[[#This Row],[2015 Growth % Blue]]="#N/A",0,Table1[[#This Row],[2015 Growth % Blue]]),0)</f>
        <v>0</v>
      </c>
      <c r="G402" s="23" t="str">
        <f>IF(OR(Table68[[#This Row],[2015 Revenue]]&lt;Chart_Data!$U$4,Table68[[#This Row],[2015 Expenses]]&gt;Chart_Data!$U$3),Table68[[#This Row],[Name]],#N/A)</f>
        <v>Nakedshrapnel</v>
      </c>
      <c r="H402" s="23">
        <f>INDEX(Table68[#All],MATCH(Chart_Data!G402,Table68[[#All],[Name]],0),3)</f>
        <v>11916827.93</v>
      </c>
      <c r="I402" s="23">
        <f>INDEX(Table68[#All],MATCH(Chart_Data!G402,Table68[[#All],[Name]],0),4)</f>
        <v>3879436.06</v>
      </c>
      <c r="J402" s="46">
        <f>INDEX(Table68[#All],MATCH(Chart_Data!G402,Table68[[#All],[Name]],0),6)</f>
        <v>4.0599999999999996</v>
      </c>
      <c r="K402" s="59">
        <v>8.2845896539534691E-7</v>
      </c>
      <c r="M402" s="42">
        <f t="shared" si="7"/>
        <v>401</v>
      </c>
      <c r="N402" s="42">
        <f>IF(M402&gt;Chart_Data!$U$5,0,ROW(M403)-ROW($M$2))</f>
        <v>0</v>
      </c>
      <c r="O402" s="61" t="e">
        <f>IFERROR(LARGE(Table1[2015 Growth % Red],N402),#N/A)</f>
        <v>#N/A</v>
      </c>
      <c r="P402" s="55" t="e">
        <f>INDEX(Table1[[#All],[Name Blue]:[2015 Growth % Red]],MATCH(O402,Table1[[#All],[2015 Growth % Red]],0),2)</f>
        <v>#N/A</v>
      </c>
      <c r="Q402" s="55" t="e">
        <f>INDEX(Table1[[#All],[Name Blue]:[2015 Growth % Red]],MATCH(O402,Table1[[#All],[2015 Growth % Red]],0),3)</f>
        <v>#N/A</v>
      </c>
      <c r="R402" s="55" t="e">
        <f>INDEX(Table1[[#All],[Name Blue]:[2015 Growth % Blue]],MATCH(Table3[[#This Row],[Top 10 Growth % ]],Table1[[#All],[2015 Growth % Blue]],0),1)</f>
        <v>#N/A</v>
      </c>
    </row>
    <row r="403" spans="1:18" x14ac:dyDescent="0.15">
      <c r="A403" s="42">
        <v>402</v>
      </c>
      <c r="B403" s="23" t="str">
        <f>IF(AND(Table68[[#This Row],[2015 Revenue]]&gt;=Chart_Data!$U$4,Table68[[#This Row],[2015 Expenses]]&lt;=Chart_Data!$U$3),Table68[[#This Row],[Name]],#N/A)</f>
        <v>Crohnpurchasing</v>
      </c>
      <c r="C403" s="23">
        <f>INDEX(Table68[#All],MATCH(Chart_Data!B403,Table68[[#All],[Name]],0),3)</f>
        <v>7783325.9400000004</v>
      </c>
      <c r="D403" s="23">
        <f>INDEX(Table68[#All],MATCH(Chart_Data!B403,Table68[[#All],[Name]],0),4)</f>
        <v>3020880.29</v>
      </c>
      <c r="E403" s="60">
        <f>INDEX(Table68[#All],MATCH(Chart_Data!B403,Table68[[#All],[Name]],0),6)+Table1[[#This Row],[Rand]]</f>
        <v>4.7700002402340775</v>
      </c>
      <c r="F403" s="58">
        <f>_xlfn.IFNA(IF(Table1[[#This Row],[2015 Growth % Blue]]="#N/A",0,Table1[[#This Row],[2015 Growth % Blue]]),0)</f>
        <v>4.7700002402340775</v>
      </c>
      <c r="G403" s="23" t="e">
        <f>IF(OR(Table68[[#This Row],[2015 Revenue]]&lt;Chart_Data!$U$4,Table68[[#This Row],[2015 Expenses]]&gt;Chart_Data!$U$3),Table68[[#This Row],[Name]],#N/A)</f>
        <v>#N/A</v>
      </c>
      <c r="H403" s="23" t="e">
        <f>INDEX(Table68[#All],MATCH(Chart_Data!G403,Table68[[#All],[Name]],0),3)</f>
        <v>#N/A</v>
      </c>
      <c r="I403" s="23" t="e">
        <f>INDEX(Table68[#All],MATCH(Chart_Data!G403,Table68[[#All],[Name]],0),4)</f>
        <v>#N/A</v>
      </c>
      <c r="J403" s="46" t="e">
        <f>INDEX(Table68[#All],MATCH(Chart_Data!G403,Table68[[#All],[Name]],0),6)</f>
        <v>#N/A</v>
      </c>
      <c r="K403" s="59">
        <v>2.4023407792700201E-7</v>
      </c>
      <c r="M403" s="42">
        <f t="shared" si="7"/>
        <v>402</v>
      </c>
      <c r="N403" s="42">
        <f>IF(M403&gt;Chart_Data!$U$5,0,ROW(M404)-ROW($M$2))</f>
        <v>0</v>
      </c>
      <c r="O403" s="61" t="e">
        <f>IFERROR(LARGE(Table1[2015 Growth % Red],N403),#N/A)</f>
        <v>#N/A</v>
      </c>
      <c r="P403" s="55" t="e">
        <f>INDEX(Table1[[#All],[Name Blue]:[2015 Growth % Red]],MATCH(O403,Table1[[#All],[2015 Growth % Red]],0),2)</f>
        <v>#N/A</v>
      </c>
      <c r="Q403" s="55" t="e">
        <f>INDEX(Table1[[#All],[Name Blue]:[2015 Growth % Red]],MATCH(O403,Table1[[#All],[2015 Growth % Red]],0),3)</f>
        <v>#N/A</v>
      </c>
      <c r="R403" s="55" t="e">
        <f>INDEX(Table1[[#All],[Name Blue]:[2015 Growth % Blue]],MATCH(Table3[[#This Row],[Top 10 Growth % ]],Table1[[#All],[2015 Growth % Blue]],0),1)</f>
        <v>#N/A</v>
      </c>
    </row>
    <row r="404" spans="1:18" x14ac:dyDescent="0.15">
      <c r="A404" s="42">
        <v>403</v>
      </c>
      <c r="B404" s="23" t="e">
        <f>IF(AND(Table68[[#This Row],[2015 Revenue]]&gt;=Chart_Data!$U$4,Table68[[#This Row],[2015 Expenses]]&lt;=Chart_Data!$U$3),Table68[[#This Row],[Name]],#N/A)</f>
        <v>#N/A</v>
      </c>
      <c r="C404" s="23" t="e">
        <f>INDEX(Table68[#All],MATCH(Chart_Data!B404,Table68[[#All],[Name]],0),3)</f>
        <v>#N/A</v>
      </c>
      <c r="D404" s="23" t="e">
        <f>INDEX(Table68[#All],MATCH(Chart_Data!B404,Table68[[#All],[Name]],0),4)</f>
        <v>#N/A</v>
      </c>
      <c r="E404" s="60" t="e">
        <f>INDEX(Table68[#All],MATCH(Chart_Data!B404,Table68[[#All],[Name]],0),6)+Table1[[#This Row],[Rand]]</f>
        <v>#N/A</v>
      </c>
      <c r="F404" s="58">
        <f>_xlfn.IFNA(IF(Table1[[#This Row],[2015 Growth % Blue]]="#N/A",0,Table1[[#This Row],[2015 Growth % Blue]]),0)</f>
        <v>0</v>
      </c>
      <c r="G404" s="23" t="str">
        <f>IF(OR(Table68[[#This Row],[2015 Revenue]]&lt;Chart_Data!$U$4,Table68[[#This Row],[2015 Expenses]]&gt;Chart_Data!$U$3),Table68[[#This Row],[Name]],#N/A)</f>
        <v>Countslovenly</v>
      </c>
      <c r="H404" s="23">
        <f>INDEX(Table68[#All],MATCH(Chart_Data!G404,Table68[[#All],[Name]],0),3)</f>
        <v>8380366.9699999997</v>
      </c>
      <c r="I404" s="23">
        <f>INDEX(Table68[#All],MATCH(Chart_Data!G404,Table68[[#All],[Name]],0),4)</f>
        <v>8213904.8300000001</v>
      </c>
      <c r="J404" s="46">
        <f>INDEX(Table68[#All],MATCH(Chart_Data!G404,Table68[[#All],[Name]],0),6)</f>
        <v>5.25</v>
      </c>
      <c r="K404" s="59">
        <v>1.7092682369222666E-7</v>
      </c>
      <c r="M404" s="42">
        <f t="shared" si="7"/>
        <v>403</v>
      </c>
      <c r="N404" s="42">
        <f>IF(M404&gt;Chart_Data!$U$5,0,ROW(M405)-ROW($M$2))</f>
        <v>0</v>
      </c>
      <c r="O404" s="61" t="e">
        <f>IFERROR(LARGE(Table1[2015 Growth % Red],N404),#N/A)</f>
        <v>#N/A</v>
      </c>
      <c r="P404" s="55" t="e">
        <f>INDEX(Table1[[#All],[Name Blue]:[2015 Growth % Red]],MATCH(O404,Table1[[#All],[2015 Growth % Red]],0),2)</f>
        <v>#N/A</v>
      </c>
      <c r="Q404" s="55" t="e">
        <f>INDEX(Table1[[#All],[Name Blue]:[2015 Growth % Red]],MATCH(O404,Table1[[#All],[2015 Growth % Red]],0),3)</f>
        <v>#N/A</v>
      </c>
      <c r="R404" s="55" t="e">
        <f>INDEX(Table1[[#All],[Name Blue]:[2015 Growth % Blue]],MATCH(Table3[[#This Row],[Top 10 Growth % ]],Table1[[#All],[2015 Growth % Blue]],0),1)</f>
        <v>#N/A</v>
      </c>
    </row>
    <row r="405" spans="1:18" x14ac:dyDescent="0.15">
      <c r="A405" s="42">
        <v>404</v>
      </c>
      <c r="B405" s="23" t="str">
        <f>IF(AND(Table68[[#This Row],[2015 Revenue]]&gt;=Chart_Data!$U$4,Table68[[#This Row],[2015 Expenses]]&lt;=Chart_Data!$U$3),Table68[[#This Row],[Name]],#N/A)</f>
        <v>Judgemicrosoft</v>
      </c>
      <c r="C405" s="23">
        <f>INDEX(Table68[#All],MATCH(Chart_Data!B405,Table68[[#All],[Name]],0),3)</f>
        <v>11093093.77</v>
      </c>
      <c r="D405" s="23">
        <f>INDEX(Table68[#All],MATCH(Chart_Data!B405,Table68[[#All],[Name]],0),4)</f>
        <v>3724605.4</v>
      </c>
      <c r="E405" s="60">
        <f>INDEX(Table68[#All],MATCH(Chart_Data!B405,Table68[[#All],[Name]],0),6)+Table1[[#This Row],[Rand]]</f>
        <v>5.4600004706531928</v>
      </c>
      <c r="F405" s="58">
        <f>_xlfn.IFNA(IF(Table1[[#This Row],[2015 Growth % Blue]]="#N/A",0,Table1[[#This Row],[2015 Growth % Blue]]),0)</f>
        <v>5.4600004706531928</v>
      </c>
      <c r="G405" s="23" t="e">
        <f>IF(OR(Table68[[#This Row],[2015 Revenue]]&lt;Chart_Data!$U$4,Table68[[#This Row],[2015 Expenses]]&gt;Chart_Data!$U$3),Table68[[#This Row],[Name]],#N/A)</f>
        <v>#N/A</v>
      </c>
      <c r="H405" s="23" t="e">
        <f>INDEX(Table68[#All],MATCH(Chart_Data!G405,Table68[[#All],[Name]],0),3)</f>
        <v>#N/A</v>
      </c>
      <c r="I405" s="23" t="e">
        <f>INDEX(Table68[#All],MATCH(Chart_Data!G405,Table68[[#All],[Name]],0),4)</f>
        <v>#N/A</v>
      </c>
      <c r="J405" s="46" t="e">
        <f>INDEX(Table68[#All],MATCH(Chart_Data!G405,Table68[[#All],[Name]],0),6)</f>
        <v>#N/A</v>
      </c>
      <c r="K405" s="59">
        <v>4.7065319245023696E-7</v>
      </c>
      <c r="M405" s="42">
        <f t="shared" si="7"/>
        <v>404</v>
      </c>
      <c r="N405" s="42">
        <f>IF(M405&gt;Chart_Data!$U$5,0,ROW(M406)-ROW($M$2))</f>
        <v>0</v>
      </c>
      <c r="O405" s="61" t="e">
        <f>IFERROR(LARGE(Table1[2015 Growth % Red],N405),#N/A)</f>
        <v>#N/A</v>
      </c>
      <c r="P405" s="55" t="e">
        <f>INDEX(Table1[[#All],[Name Blue]:[2015 Growth % Red]],MATCH(O405,Table1[[#All],[2015 Growth % Red]],0),2)</f>
        <v>#N/A</v>
      </c>
      <c r="Q405" s="55" t="e">
        <f>INDEX(Table1[[#All],[Name Blue]:[2015 Growth % Red]],MATCH(O405,Table1[[#All],[2015 Growth % Red]],0),3)</f>
        <v>#N/A</v>
      </c>
      <c r="R405" s="55" t="e">
        <f>INDEX(Table1[[#All],[Name Blue]:[2015 Growth % Blue]],MATCH(Table3[[#This Row],[Top 10 Growth % ]],Table1[[#All],[2015 Growth % Blue]],0),1)</f>
        <v>#N/A</v>
      </c>
    </row>
    <row r="406" spans="1:18" x14ac:dyDescent="0.15">
      <c r="A406" s="42">
        <v>405</v>
      </c>
      <c r="B406" s="23" t="str">
        <f>IF(AND(Table68[[#This Row],[2015 Revenue]]&gt;=Chart_Data!$U$4,Table68[[#This Row],[2015 Expenses]]&lt;=Chart_Data!$U$3),Table68[[#This Row],[Name]],#N/A)</f>
        <v>Reinforceputtock</v>
      </c>
      <c r="C406" s="23">
        <f>INDEX(Table68[#All],MATCH(Chart_Data!B406,Table68[[#All],[Name]],0),3)</f>
        <v>5890468.1399999997</v>
      </c>
      <c r="D406" s="23">
        <f>INDEX(Table68[#All],MATCH(Chart_Data!B406,Table68[[#All],[Name]],0),4)</f>
        <v>2263511.88</v>
      </c>
      <c r="E406" s="60">
        <f>INDEX(Table68[#All],MATCH(Chart_Data!B406,Table68[[#All],[Name]],0),6)+Table1[[#This Row],[Rand]]</f>
        <v>3.2700003208518851</v>
      </c>
      <c r="F406" s="58">
        <f>_xlfn.IFNA(IF(Table1[[#This Row],[2015 Growth % Blue]]="#N/A",0,Table1[[#This Row],[2015 Growth % Blue]]),0)</f>
        <v>3.2700003208518851</v>
      </c>
      <c r="G406" s="23" t="e">
        <f>IF(OR(Table68[[#This Row],[2015 Revenue]]&lt;Chart_Data!$U$4,Table68[[#This Row],[2015 Expenses]]&gt;Chart_Data!$U$3),Table68[[#This Row],[Name]],#N/A)</f>
        <v>#N/A</v>
      </c>
      <c r="H406" s="23" t="e">
        <f>INDEX(Table68[#All],MATCH(Chart_Data!G406,Table68[[#All],[Name]],0),3)</f>
        <v>#N/A</v>
      </c>
      <c r="I406" s="23" t="e">
        <f>INDEX(Table68[#All],MATCH(Chart_Data!G406,Table68[[#All],[Name]],0),4)</f>
        <v>#N/A</v>
      </c>
      <c r="J406" s="46" t="e">
        <f>INDEX(Table68[#All],MATCH(Chart_Data!G406,Table68[[#All],[Name]],0),6)</f>
        <v>#N/A</v>
      </c>
      <c r="K406" s="59">
        <v>3.2085188507591154E-7</v>
      </c>
      <c r="M406" s="42">
        <f t="shared" si="7"/>
        <v>405</v>
      </c>
      <c r="N406" s="42">
        <f>IF(M406&gt;Chart_Data!$U$5,0,ROW(M407)-ROW($M$2))</f>
        <v>0</v>
      </c>
      <c r="O406" s="61" t="e">
        <f>IFERROR(LARGE(Table1[2015 Growth % Red],N406),#N/A)</f>
        <v>#N/A</v>
      </c>
      <c r="P406" s="55" t="e">
        <f>INDEX(Table1[[#All],[Name Blue]:[2015 Growth % Red]],MATCH(O406,Table1[[#All],[2015 Growth % Red]],0),2)</f>
        <v>#N/A</v>
      </c>
      <c r="Q406" s="55" t="e">
        <f>INDEX(Table1[[#All],[Name Blue]:[2015 Growth % Red]],MATCH(O406,Table1[[#All],[2015 Growth % Red]],0),3)</f>
        <v>#N/A</v>
      </c>
      <c r="R406" s="55" t="e">
        <f>INDEX(Table1[[#All],[Name Blue]:[2015 Growth % Blue]],MATCH(Table3[[#This Row],[Top 10 Growth % ]],Table1[[#All],[2015 Growth % Blue]],0),1)</f>
        <v>#N/A</v>
      </c>
    </row>
    <row r="407" spans="1:18" x14ac:dyDescent="0.15">
      <c r="A407" s="42">
        <v>406</v>
      </c>
      <c r="B407" s="23" t="e">
        <f>IF(AND(Table68[[#This Row],[2015 Revenue]]&gt;=Chart_Data!$U$4,Table68[[#This Row],[2015 Expenses]]&lt;=Chart_Data!$U$3),Table68[[#This Row],[Name]],#N/A)</f>
        <v>#N/A</v>
      </c>
      <c r="C407" s="23" t="e">
        <f>INDEX(Table68[#All],MATCH(Chart_Data!B407,Table68[[#All],[Name]],0),3)</f>
        <v>#N/A</v>
      </c>
      <c r="D407" s="23" t="e">
        <f>INDEX(Table68[#All],MATCH(Chart_Data!B407,Table68[[#All],[Name]],0),4)</f>
        <v>#N/A</v>
      </c>
      <c r="E407" s="60" t="e">
        <f>INDEX(Table68[#All],MATCH(Chart_Data!B407,Table68[[#All],[Name]],0),6)+Table1[[#This Row],[Rand]]</f>
        <v>#N/A</v>
      </c>
      <c r="F407" s="58">
        <f>_xlfn.IFNA(IF(Table1[[#This Row],[2015 Growth % Blue]]="#N/A",0,Table1[[#This Row],[2015 Growth % Blue]]),0)</f>
        <v>0</v>
      </c>
      <c r="G407" s="23" t="str">
        <f>IF(OR(Table68[[#This Row],[2015 Revenue]]&lt;Chart_Data!$U$4,Table68[[#This Row],[2015 Expenses]]&gt;Chart_Data!$U$3),Table68[[#This Row],[Name]],#N/A)</f>
        <v>Purchasecrouton</v>
      </c>
      <c r="H407" s="23">
        <f>INDEX(Table68[#All],MATCH(Chart_Data!G407,Table68[[#All],[Name]],0),3)</f>
        <v>10894633.41</v>
      </c>
      <c r="I407" s="23">
        <f>INDEX(Table68[#All],MATCH(Chart_Data!G407,Table68[[#All],[Name]],0),4)</f>
        <v>4704083.3499999996</v>
      </c>
      <c r="J407" s="46">
        <f>INDEX(Table68[#All],MATCH(Chart_Data!G407,Table68[[#All],[Name]],0),6)</f>
        <v>4.6500000000000004</v>
      </c>
      <c r="K407" s="59">
        <v>6.6287633728589275E-7</v>
      </c>
      <c r="M407" s="42">
        <f t="shared" si="7"/>
        <v>406</v>
      </c>
      <c r="N407" s="42">
        <f>IF(M407&gt;Chart_Data!$U$5,0,ROW(M408)-ROW($M$2))</f>
        <v>0</v>
      </c>
      <c r="O407" s="61" t="e">
        <f>IFERROR(LARGE(Table1[2015 Growth % Red],N407),#N/A)</f>
        <v>#N/A</v>
      </c>
      <c r="P407" s="55" t="e">
        <f>INDEX(Table1[[#All],[Name Blue]:[2015 Growth % Red]],MATCH(O407,Table1[[#All],[2015 Growth % Red]],0),2)</f>
        <v>#N/A</v>
      </c>
      <c r="Q407" s="55" t="e">
        <f>INDEX(Table1[[#All],[Name Blue]:[2015 Growth % Red]],MATCH(O407,Table1[[#All],[2015 Growth % Red]],0),3)</f>
        <v>#N/A</v>
      </c>
      <c r="R407" s="55" t="e">
        <f>INDEX(Table1[[#All],[Name Blue]:[2015 Growth % Blue]],MATCH(Table3[[#This Row],[Top 10 Growth % ]],Table1[[#All],[2015 Growth % Blue]],0),1)</f>
        <v>#N/A</v>
      </c>
    </row>
    <row r="408" spans="1:18" x14ac:dyDescent="0.15">
      <c r="A408" s="42">
        <v>407</v>
      </c>
      <c r="B408" s="23" t="e">
        <f>IF(AND(Table68[[#This Row],[2015 Revenue]]&gt;=Chart_Data!$U$4,Table68[[#This Row],[2015 Expenses]]&lt;=Chart_Data!$U$3),Table68[[#This Row],[Name]],#N/A)</f>
        <v>#N/A</v>
      </c>
      <c r="C408" s="23" t="e">
        <f>INDEX(Table68[#All],MATCH(Chart_Data!B408,Table68[[#All],[Name]],0),3)</f>
        <v>#N/A</v>
      </c>
      <c r="D408" s="23" t="e">
        <f>INDEX(Table68[#All],MATCH(Chart_Data!B408,Table68[[#All],[Name]],0),4)</f>
        <v>#N/A</v>
      </c>
      <c r="E408" s="60" t="e">
        <f>INDEX(Table68[#All],MATCH(Chart_Data!B408,Table68[[#All],[Name]],0),6)+Table1[[#This Row],[Rand]]</f>
        <v>#N/A</v>
      </c>
      <c r="F408" s="58">
        <f>_xlfn.IFNA(IF(Table1[[#This Row],[2015 Growth % Blue]]="#N/A",0,Table1[[#This Row],[2015 Growth % Blue]]),0)</f>
        <v>0</v>
      </c>
      <c r="G408" s="23" t="str">
        <f>IF(OR(Table68[[#This Row],[2015 Revenue]]&lt;Chart_Data!$U$4,Table68[[#This Row],[2015 Expenses]]&gt;Chart_Data!$U$3),Table68[[#This Row],[Name]],#N/A)</f>
        <v>Anodisingcrimp</v>
      </c>
      <c r="H408" s="23">
        <f>INDEX(Table68[#All],MATCH(Chart_Data!G408,Table68[[#All],[Name]],0),3)</f>
        <v>5793625.7800000003</v>
      </c>
      <c r="I408" s="23">
        <f>INDEX(Table68[#All],MATCH(Chart_Data!G408,Table68[[#All],[Name]],0),4)</f>
        <v>7634479.5999999996</v>
      </c>
      <c r="J408" s="46">
        <f>INDEX(Table68[#All],MATCH(Chart_Data!G408,Table68[[#All],[Name]],0),6)</f>
        <v>3.47</v>
      </c>
      <c r="K408" s="59">
        <v>3.156354765114089E-8</v>
      </c>
      <c r="M408" s="42">
        <f t="shared" si="7"/>
        <v>407</v>
      </c>
      <c r="N408" s="42">
        <f>IF(M408&gt;Chart_Data!$U$5,0,ROW(M409)-ROW($M$2))</f>
        <v>0</v>
      </c>
      <c r="O408" s="61" t="e">
        <f>IFERROR(LARGE(Table1[2015 Growth % Red],N408),#N/A)</f>
        <v>#N/A</v>
      </c>
      <c r="P408" s="55" t="e">
        <f>INDEX(Table1[[#All],[Name Blue]:[2015 Growth % Red]],MATCH(O408,Table1[[#All],[2015 Growth % Red]],0),2)</f>
        <v>#N/A</v>
      </c>
      <c r="Q408" s="55" t="e">
        <f>INDEX(Table1[[#All],[Name Blue]:[2015 Growth % Red]],MATCH(O408,Table1[[#All],[2015 Growth % Red]],0),3)</f>
        <v>#N/A</v>
      </c>
      <c r="R408" s="55" t="e">
        <f>INDEX(Table1[[#All],[Name Blue]:[2015 Growth % Blue]],MATCH(Table3[[#This Row],[Top 10 Growth % ]],Table1[[#All],[2015 Growth % Blue]],0),1)</f>
        <v>#N/A</v>
      </c>
    </row>
    <row r="409" spans="1:18" x14ac:dyDescent="0.15">
      <c r="A409" s="42">
        <v>408</v>
      </c>
      <c r="B409" s="23" t="e">
        <f>IF(AND(Table68[[#This Row],[2015 Revenue]]&gt;=Chart_Data!$U$4,Table68[[#This Row],[2015 Expenses]]&lt;=Chart_Data!$U$3),Table68[[#This Row],[Name]],#N/A)</f>
        <v>#N/A</v>
      </c>
      <c r="C409" s="23" t="e">
        <f>INDEX(Table68[#All],MATCH(Chart_Data!B409,Table68[[#All],[Name]],0),3)</f>
        <v>#N/A</v>
      </c>
      <c r="D409" s="23" t="e">
        <f>INDEX(Table68[#All],MATCH(Chart_Data!B409,Table68[[#All],[Name]],0),4)</f>
        <v>#N/A</v>
      </c>
      <c r="E409" s="60" t="e">
        <f>INDEX(Table68[#All],MATCH(Chart_Data!B409,Table68[[#All],[Name]],0),6)+Table1[[#This Row],[Rand]]</f>
        <v>#N/A</v>
      </c>
      <c r="F409" s="58">
        <f>_xlfn.IFNA(IF(Table1[[#This Row],[2015 Growth % Blue]]="#N/A",0,Table1[[#This Row],[2015 Growth % Blue]]),0)</f>
        <v>0</v>
      </c>
      <c r="G409" s="23" t="str">
        <f>IF(OR(Table68[[#This Row],[2015 Revenue]]&lt;Chart_Data!$U$4,Table68[[#This Row],[2015 Expenses]]&gt;Chart_Data!$U$3),Table68[[#This Row],[Name]],#N/A)</f>
        <v>Geometrygene</v>
      </c>
      <c r="H409" s="23">
        <f>INDEX(Table68[#All],MATCH(Chart_Data!G409,Table68[[#All],[Name]],0),3)</f>
        <v>11360700.01</v>
      </c>
      <c r="I409" s="23">
        <f>INDEX(Table68[#All],MATCH(Chart_Data!G409,Table68[[#All],[Name]],0),4)</f>
        <v>4422822.5</v>
      </c>
      <c r="J409" s="46">
        <f>INDEX(Table68[#All],MATCH(Chart_Data!G409,Table68[[#All],[Name]],0),6)</f>
        <v>2.3199999999999998</v>
      </c>
      <c r="K409" s="59">
        <v>6.5067923593798007E-7</v>
      </c>
      <c r="M409" s="42">
        <f t="shared" si="7"/>
        <v>408</v>
      </c>
      <c r="N409" s="42">
        <f>IF(M409&gt;Chart_Data!$U$5,0,ROW(M410)-ROW($M$2))</f>
        <v>0</v>
      </c>
      <c r="O409" s="61" t="e">
        <f>IFERROR(LARGE(Table1[2015 Growth % Red],N409),#N/A)</f>
        <v>#N/A</v>
      </c>
      <c r="P409" s="55" t="e">
        <f>INDEX(Table1[[#All],[Name Blue]:[2015 Growth % Red]],MATCH(O409,Table1[[#All],[2015 Growth % Red]],0),2)</f>
        <v>#N/A</v>
      </c>
      <c r="Q409" s="55" t="e">
        <f>INDEX(Table1[[#All],[Name Blue]:[2015 Growth % Red]],MATCH(O409,Table1[[#All],[2015 Growth % Red]],0),3)</f>
        <v>#N/A</v>
      </c>
      <c r="R409" s="55" t="e">
        <f>INDEX(Table1[[#All],[Name Blue]:[2015 Growth % Blue]],MATCH(Table3[[#This Row],[Top 10 Growth % ]],Table1[[#All],[2015 Growth % Blue]],0),1)</f>
        <v>#N/A</v>
      </c>
    </row>
    <row r="410" spans="1:18" x14ac:dyDescent="0.15">
      <c r="A410" s="42">
        <v>409</v>
      </c>
      <c r="B410" s="23" t="str">
        <f>IF(AND(Table68[[#This Row],[2015 Revenue]]&gt;=Chart_Data!$U$4,Table68[[#This Row],[2015 Expenses]]&lt;=Chart_Data!$U$3),Table68[[#This Row],[Name]],#N/A)</f>
        <v>Pursuitsskewer</v>
      </c>
      <c r="C410" s="23">
        <f>INDEX(Table68[#All],MATCH(Chart_Data!B410,Table68[[#All],[Name]],0),3)</f>
        <v>8731776.2200000007</v>
      </c>
      <c r="D410" s="23">
        <f>INDEX(Table68[#All],MATCH(Chart_Data!B410,Table68[[#All],[Name]],0),4)</f>
        <v>887657.74</v>
      </c>
      <c r="E410" s="60">
        <f>INDEX(Table68[#All],MATCH(Chart_Data!B410,Table68[[#All],[Name]],0),6)+Table1[[#This Row],[Rand]]</f>
        <v>2.7500003907115982</v>
      </c>
      <c r="F410" s="58">
        <f>_xlfn.IFNA(IF(Table1[[#This Row],[2015 Growth % Blue]]="#N/A",0,Table1[[#This Row],[2015 Growth % Blue]]),0)</f>
        <v>2.7500003907115982</v>
      </c>
      <c r="G410" s="23" t="e">
        <f>IF(OR(Table68[[#This Row],[2015 Revenue]]&lt;Chart_Data!$U$4,Table68[[#This Row],[2015 Expenses]]&gt;Chart_Data!$U$3),Table68[[#This Row],[Name]],#N/A)</f>
        <v>#N/A</v>
      </c>
      <c r="H410" s="23" t="e">
        <f>INDEX(Table68[#All],MATCH(Chart_Data!G410,Table68[[#All],[Name]],0),3)</f>
        <v>#N/A</v>
      </c>
      <c r="I410" s="23" t="e">
        <f>INDEX(Table68[#All],MATCH(Chart_Data!G410,Table68[[#All],[Name]],0),4)</f>
        <v>#N/A</v>
      </c>
      <c r="J410" s="46" t="e">
        <f>INDEX(Table68[#All],MATCH(Chart_Data!G410,Table68[[#All],[Name]],0),6)</f>
        <v>#N/A</v>
      </c>
      <c r="K410" s="59">
        <v>3.9071159808940693E-7</v>
      </c>
      <c r="M410" s="42">
        <f t="shared" si="7"/>
        <v>409</v>
      </c>
      <c r="N410" s="42">
        <f>IF(M410&gt;Chart_Data!$U$5,0,ROW(M411)-ROW($M$2))</f>
        <v>0</v>
      </c>
      <c r="O410" s="61" t="e">
        <f>IFERROR(LARGE(Table1[2015 Growth % Red],N410),#N/A)</f>
        <v>#N/A</v>
      </c>
      <c r="P410" s="55" t="e">
        <f>INDEX(Table1[[#All],[Name Blue]:[2015 Growth % Red]],MATCH(O410,Table1[[#All],[2015 Growth % Red]],0),2)</f>
        <v>#N/A</v>
      </c>
      <c r="Q410" s="55" t="e">
        <f>INDEX(Table1[[#All],[Name Blue]:[2015 Growth % Red]],MATCH(O410,Table1[[#All],[2015 Growth % Red]],0),3)</f>
        <v>#N/A</v>
      </c>
      <c r="R410" s="55" t="e">
        <f>INDEX(Table1[[#All],[Name Blue]:[2015 Growth % Blue]],MATCH(Table3[[#This Row],[Top 10 Growth % ]],Table1[[#All],[2015 Growth % Blue]],0),1)</f>
        <v>#N/A</v>
      </c>
    </row>
    <row r="411" spans="1:18" x14ac:dyDescent="0.15">
      <c r="A411" s="42">
        <v>410</v>
      </c>
      <c r="B411" s="23" t="e">
        <f>IF(AND(Table68[[#This Row],[2015 Revenue]]&gt;=Chart_Data!$U$4,Table68[[#This Row],[2015 Expenses]]&lt;=Chart_Data!$U$3),Table68[[#This Row],[Name]],#N/A)</f>
        <v>#N/A</v>
      </c>
      <c r="C411" s="23" t="e">
        <f>INDEX(Table68[#All],MATCH(Chart_Data!B411,Table68[[#All],[Name]],0),3)</f>
        <v>#N/A</v>
      </c>
      <c r="D411" s="23" t="e">
        <f>INDEX(Table68[#All],MATCH(Chart_Data!B411,Table68[[#All],[Name]],0),4)</f>
        <v>#N/A</v>
      </c>
      <c r="E411" s="60" t="e">
        <f>INDEX(Table68[#All],MATCH(Chart_Data!B411,Table68[[#All],[Name]],0),6)+Table1[[#This Row],[Rand]]</f>
        <v>#N/A</v>
      </c>
      <c r="F411" s="58">
        <f>_xlfn.IFNA(IF(Table1[[#This Row],[2015 Growth % Blue]]="#N/A",0,Table1[[#This Row],[2015 Growth % Blue]]),0)</f>
        <v>0</v>
      </c>
      <c r="G411" s="23" t="str">
        <f>IF(OR(Table68[[#This Row],[2015 Revenue]]&lt;Chart_Data!$U$4,Table68[[#This Row],[2015 Expenses]]&gt;Chart_Data!$U$3),Table68[[#This Row],[Name]],#N/A)</f>
        <v>Willinghungarian</v>
      </c>
      <c r="H411" s="23">
        <f>INDEX(Table68[#All],MATCH(Chart_Data!G411,Table68[[#All],[Name]],0),3)</f>
        <v>8246052.46</v>
      </c>
      <c r="I411" s="23">
        <f>INDEX(Table68[#All],MATCH(Chart_Data!G411,Table68[[#All],[Name]],0),4)</f>
        <v>6483169.5999999996</v>
      </c>
      <c r="J411" s="46">
        <f>INDEX(Table68[#All],MATCH(Chart_Data!G411,Table68[[#All],[Name]],0),6)</f>
        <v>4.71</v>
      </c>
      <c r="K411" s="59">
        <v>4.2066478689639253E-7</v>
      </c>
      <c r="M411" s="42">
        <f t="shared" si="7"/>
        <v>410</v>
      </c>
      <c r="N411" s="42">
        <f>IF(M411&gt;Chart_Data!$U$5,0,ROW(M412)-ROW($M$2))</f>
        <v>0</v>
      </c>
      <c r="O411" s="61" t="e">
        <f>IFERROR(LARGE(Table1[2015 Growth % Red],N411),#N/A)</f>
        <v>#N/A</v>
      </c>
      <c r="P411" s="55" t="e">
        <f>INDEX(Table1[[#All],[Name Blue]:[2015 Growth % Red]],MATCH(O411,Table1[[#All],[2015 Growth % Red]],0),2)</f>
        <v>#N/A</v>
      </c>
      <c r="Q411" s="55" t="e">
        <f>INDEX(Table1[[#All],[Name Blue]:[2015 Growth % Red]],MATCH(O411,Table1[[#All],[2015 Growth % Red]],0),3)</f>
        <v>#N/A</v>
      </c>
      <c r="R411" s="55" t="e">
        <f>INDEX(Table1[[#All],[Name Blue]:[2015 Growth % Blue]],MATCH(Table3[[#This Row],[Top 10 Growth % ]],Table1[[#All],[2015 Growth % Blue]],0),1)</f>
        <v>#N/A</v>
      </c>
    </row>
    <row r="412" spans="1:18" x14ac:dyDescent="0.15">
      <c r="A412" s="42">
        <v>411</v>
      </c>
      <c r="B412" s="23" t="str">
        <f>IF(AND(Table68[[#This Row],[2015 Revenue]]&gt;=Chart_Data!$U$4,Table68[[#This Row],[2015 Expenses]]&lt;=Chart_Data!$U$3),Table68[[#This Row],[Name]],#N/A)</f>
        <v>Geigerbeneficial</v>
      </c>
      <c r="C412" s="23">
        <f>INDEX(Table68[#All],MATCH(Chart_Data!B412,Table68[[#All],[Name]],0),3)</f>
        <v>10470308.710000001</v>
      </c>
      <c r="D412" s="23">
        <f>INDEX(Table68[#All],MATCH(Chart_Data!B412,Table68[[#All],[Name]],0),4)</f>
        <v>3499829.62</v>
      </c>
      <c r="E412" s="60">
        <f>INDEX(Table68[#All],MATCH(Chart_Data!B412,Table68[[#All],[Name]],0),6)+Table1[[#This Row],[Rand]]</f>
        <v>2.2800000892152115</v>
      </c>
      <c r="F412" s="58">
        <f>_xlfn.IFNA(IF(Table1[[#This Row],[2015 Growth % Blue]]="#N/A",0,Table1[[#This Row],[2015 Growth % Blue]]),0)</f>
        <v>2.2800000892152115</v>
      </c>
      <c r="G412" s="23" t="e">
        <f>IF(OR(Table68[[#This Row],[2015 Revenue]]&lt;Chart_Data!$U$4,Table68[[#This Row],[2015 Expenses]]&gt;Chart_Data!$U$3),Table68[[#This Row],[Name]],#N/A)</f>
        <v>#N/A</v>
      </c>
      <c r="H412" s="23" t="e">
        <f>INDEX(Table68[#All],MATCH(Chart_Data!G412,Table68[[#All],[Name]],0),3)</f>
        <v>#N/A</v>
      </c>
      <c r="I412" s="23" t="e">
        <f>INDEX(Table68[#All],MATCH(Chart_Data!G412,Table68[[#All],[Name]],0),4)</f>
        <v>#N/A</v>
      </c>
      <c r="J412" s="46" t="e">
        <f>INDEX(Table68[#All],MATCH(Chart_Data!G412,Table68[[#All],[Name]],0),6)</f>
        <v>#N/A</v>
      </c>
      <c r="K412" s="59">
        <v>8.921521152590794E-8</v>
      </c>
      <c r="M412" s="42">
        <f t="shared" si="7"/>
        <v>411</v>
      </c>
      <c r="N412" s="42">
        <f>IF(M412&gt;Chart_Data!$U$5,0,ROW(M413)-ROW($M$2))</f>
        <v>0</v>
      </c>
      <c r="O412" s="61" t="e">
        <f>IFERROR(LARGE(Table1[2015 Growth % Red],N412),#N/A)</f>
        <v>#N/A</v>
      </c>
      <c r="P412" s="55" t="e">
        <f>INDEX(Table1[[#All],[Name Blue]:[2015 Growth % Red]],MATCH(O412,Table1[[#All],[2015 Growth % Red]],0),2)</f>
        <v>#N/A</v>
      </c>
      <c r="Q412" s="55" t="e">
        <f>INDEX(Table1[[#All],[Name Blue]:[2015 Growth % Red]],MATCH(O412,Table1[[#All],[2015 Growth % Red]],0),3)</f>
        <v>#N/A</v>
      </c>
      <c r="R412" s="55" t="e">
        <f>INDEX(Table1[[#All],[Name Blue]:[2015 Growth % Blue]],MATCH(Table3[[#This Row],[Top 10 Growth % ]],Table1[[#All],[2015 Growth % Blue]],0),1)</f>
        <v>#N/A</v>
      </c>
    </row>
    <row r="413" spans="1:18" x14ac:dyDescent="0.15">
      <c r="A413" s="42">
        <v>412</v>
      </c>
      <c r="B413" s="23" t="str">
        <f>IF(AND(Table68[[#This Row],[2015 Revenue]]&gt;=Chart_Data!$U$4,Table68[[#This Row],[2015 Expenses]]&lt;=Chart_Data!$U$3),Table68[[#This Row],[Name]],#N/A)</f>
        <v>Relishtreasure</v>
      </c>
      <c r="C413" s="23">
        <f>INDEX(Table68[#All],MATCH(Chart_Data!B413,Table68[[#All],[Name]],0),3)</f>
        <v>9959048.7699999996</v>
      </c>
      <c r="D413" s="23">
        <f>INDEX(Table68[#All],MATCH(Chart_Data!B413,Table68[[#All],[Name]],0),4)</f>
        <v>432738.33</v>
      </c>
      <c r="E413" s="60">
        <f>INDEX(Table68[#All],MATCH(Chart_Data!B413,Table68[[#All],[Name]],0),6)+Table1[[#This Row],[Rand]]</f>
        <v>4.6100008652972404</v>
      </c>
      <c r="F413" s="58">
        <f>_xlfn.IFNA(IF(Table1[[#This Row],[2015 Growth % Blue]]="#N/A",0,Table1[[#This Row],[2015 Growth % Blue]]),0)</f>
        <v>4.6100008652972404</v>
      </c>
      <c r="G413" s="23" t="e">
        <f>IF(OR(Table68[[#This Row],[2015 Revenue]]&lt;Chart_Data!$U$4,Table68[[#This Row],[2015 Expenses]]&gt;Chart_Data!$U$3),Table68[[#This Row],[Name]],#N/A)</f>
        <v>#N/A</v>
      </c>
      <c r="H413" s="23" t="e">
        <f>INDEX(Table68[#All],MATCH(Chart_Data!G413,Table68[[#All],[Name]],0),3)</f>
        <v>#N/A</v>
      </c>
      <c r="I413" s="23" t="e">
        <f>INDEX(Table68[#All],MATCH(Chart_Data!G413,Table68[[#All],[Name]],0),4)</f>
        <v>#N/A</v>
      </c>
      <c r="J413" s="46" t="e">
        <f>INDEX(Table68[#All],MATCH(Chart_Data!G413,Table68[[#All],[Name]],0),6)</f>
        <v>#N/A</v>
      </c>
      <c r="K413" s="59">
        <v>8.6529724012218381E-7</v>
      </c>
      <c r="M413" s="42">
        <f t="shared" si="7"/>
        <v>412</v>
      </c>
      <c r="N413" s="42">
        <f>IF(M413&gt;Chart_Data!$U$5,0,ROW(M414)-ROW($M$2))</f>
        <v>0</v>
      </c>
      <c r="O413" s="61" t="e">
        <f>IFERROR(LARGE(Table1[2015 Growth % Red],N413),#N/A)</f>
        <v>#N/A</v>
      </c>
      <c r="P413" s="55" t="e">
        <f>INDEX(Table1[[#All],[Name Blue]:[2015 Growth % Red]],MATCH(O413,Table1[[#All],[2015 Growth % Red]],0),2)</f>
        <v>#N/A</v>
      </c>
      <c r="Q413" s="55" t="e">
        <f>INDEX(Table1[[#All],[Name Blue]:[2015 Growth % Red]],MATCH(O413,Table1[[#All],[2015 Growth % Red]],0),3)</f>
        <v>#N/A</v>
      </c>
      <c r="R413" s="55" t="e">
        <f>INDEX(Table1[[#All],[Name Blue]:[2015 Growth % Blue]],MATCH(Table3[[#This Row],[Top 10 Growth % ]],Table1[[#All],[2015 Growth % Blue]],0),1)</f>
        <v>#N/A</v>
      </c>
    </row>
    <row r="414" spans="1:18" x14ac:dyDescent="0.15">
      <c r="A414" s="42">
        <v>413</v>
      </c>
      <c r="B414" s="23" t="str">
        <f>IF(AND(Table68[[#This Row],[2015 Revenue]]&gt;=Chart_Data!$U$4,Table68[[#This Row],[2015 Expenses]]&lt;=Chart_Data!$U$3),Table68[[#This Row],[Name]],#N/A)</f>
        <v>Forearmblade</v>
      </c>
      <c r="C414" s="23">
        <f>INDEX(Table68[#All],MATCH(Chart_Data!B414,Table68[[#All],[Name]],0),3)</f>
        <v>10768817.720000001</v>
      </c>
      <c r="D414" s="23">
        <f>INDEX(Table68[#All],MATCH(Chart_Data!B414,Table68[[#All],[Name]],0),4)</f>
        <v>3279305.63</v>
      </c>
      <c r="E414" s="60">
        <f>INDEX(Table68[#All],MATCH(Chart_Data!B414,Table68[[#All],[Name]],0),6)+Table1[[#This Row],[Rand]]</f>
        <v>2.900000667068614</v>
      </c>
      <c r="F414" s="58">
        <f>_xlfn.IFNA(IF(Table1[[#This Row],[2015 Growth % Blue]]="#N/A",0,Table1[[#This Row],[2015 Growth % Blue]]),0)</f>
        <v>2.900000667068614</v>
      </c>
      <c r="G414" s="23" t="e">
        <f>IF(OR(Table68[[#This Row],[2015 Revenue]]&lt;Chart_Data!$U$4,Table68[[#This Row],[2015 Expenses]]&gt;Chart_Data!$U$3),Table68[[#This Row],[Name]],#N/A)</f>
        <v>#N/A</v>
      </c>
      <c r="H414" s="23" t="e">
        <f>INDEX(Table68[#All],MATCH(Chart_Data!G414,Table68[[#All],[Name]],0),3)</f>
        <v>#N/A</v>
      </c>
      <c r="I414" s="23" t="e">
        <f>INDEX(Table68[#All],MATCH(Chart_Data!G414,Table68[[#All],[Name]],0),4)</f>
        <v>#N/A</v>
      </c>
      <c r="J414" s="46" t="e">
        <f>INDEX(Table68[#All],MATCH(Chart_Data!G414,Table68[[#All],[Name]],0),6)</f>
        <v>#N/A</v>
      </c>
      <c r="K414" s="59">
        <v>6.6706861405083924E-7</v>
      </c>
      <c r="M414" s="42">
        <f t="shared" si="7"/>
        <v>413</v>
      </c>
      <c r="N414" s="42">
        <f>IF(M414&gt;Chart_Data!$U$5,0,ROW(M415)-ROW($M$2))</f>
        <v>0</v>
      </c>
      <c r="O414" s="61" t="e">
        <f>IFERROR(LARGE(Table1[2015 Growth % Red],N414),#N/A)</f>
        <v>#N/A</v>
      </c>
      <c r="P414" s="55" t="e">
        <f>INDEX(Table1[[#All],[Name Blue]:[2015 Growth % Red]],MATCH(O414,Table1[[#All],[2015 Growth % Red]],0),2)</f>
        <v>#N/A</v>
      </c>
      <c r="Q414" s="55" t="e">
        <f>INDEX(Table1[[#All],[Name Blue]:[2015 Growth % Red]],MATCH(O414,Table1[[#All],[2015 Growth % Red]],0),3)</f>
        <v>#N/A</v>
      </c>
      <c r="R414" s="55" t="e">
        <f>INDEX(Table1[[#All],[Name Blue]:[2015 Growth % Blue]],MATCH(Table3[[#This Row],[Top 10 Growth % ]],Table1[[#All],[2015 Growth % Blue]],0),1)</f>
        <v>#N/A</v>
      </c>
    </row>
    <row r="415" spans="1:18" x14ac:dyDescent="0.15">
      <c r="A415" s="42">
        <v>414</v>
      </c>
      <c r="B415" s="23" t="str">
        <f>IF(AND(Table68[[#This Row],[2015 Revenue]]&gt;=Chart_Data!$U$4,Table68[[#This Row],[2015 Expenses]]&lt;=Chart_Data!$U$3),Table68[[#This Row],[Name]],#N/A)</f>
        <v>Rmsvivid</v>
      </c>
      <c r="C415" s="23">
        <f>INDEX(Table68[#All],MATCH(Chart_Data!B415,Table68[[#All],[Name]],0),3)</f>
        <v>8011063.2300000004</v>
      </c>
      <c r="D415" s="23">
        <f>INDEX(Table68[#All],MATCH(Chart_Data!B415,Table68[[#All],[Name]],0),4)</f>
        <v>1207465.5900000001</v>
      </c>
      <c r="E415" s="60">
        <f>INDEX(Table68[#All],MATCH(Chart_Data!B415,Table68[[#All],[Name]],0),6)+Table1[[#This Row],[Rand]]</f>
        <v>4.4500003250694506</v>
      </c>
      <c r="F415" s="58">
        <f>_xlfn.IFNA(IF(Table1[[#This Row],[2015 Growth % Blue]]="#N/A",0,Table1[[#This Row],[2015 Growth % Blue]]),0)</f>
        <v>4.4500003250694506</v>
      </c>
      <c r="G415" s="23" t="e">
        <f>IF(OR(Table68[[#This Row],[2015 Revenue]]&lt;Chart_Data!$U$4,Table68[[#This Row],[2015 Expenses]]&gt;Chart_Data!$U$3),Table68[[#This Row],[Name]],#N/A)</f>
        <v>#N/A</v>
      </c>
      <c r="H415" s="23" t="e">
        <f>INDEX(Table68[#All],MATCH(Chart_Data!G415,Table68[[#All],[Name]],0),3)</f>
        <v>#N/A</v>
      </c>
      <c r="I415" s="23" t="e">
        <f>INDEX(Table68[#All],MATCH(Chart_Data!G415,Table68[[#All],[Name]],0),4)</f>
        <v>#N/A</v>
      </c>
      <c r="J415" s="46" t="e">
        <f>INDEX(Table68[#All],MATCH(Chart_Data!G415,Table68[[#All],[Name]],0),6)</f>
        <v>#N/A</v>
      </c>
      <c r="K415" s="59">
        <v>3.2506945031373502E-7</v>
      </c>
      <c r="M415" s="42">
        <f t="shared" si="7"/>
        <v>414</v>
      </c>
      <c r="N415" s="42">
        <f>IF(M415&gt;Chart_Data!$U$5,0,ROW(M416)-ROW($M$2))</f>
        <v>0</v>
      </c>
      <c r="O415" s="61" t="e">
        <f>IFERROR(LARGE(Table1[2015 Growth % Red],N415),#N/A)</f>
        <v>#N/A</v>
      </c>
      <c r="P415" s="55" t="e">
        <f>INDEX(Table1[[#All],[Name Blue]:[2015 Growth % Red]],MATCH(O415,Table1[[#All],[2015 Growth % Red]],0),2)</f>
        <v>#N/A</v>
      </c>
      <c r="Q415" s="55" t="e">
        <f>INDEX(Table1[[#All],[Name Blue]:[2015 Growth % Red]],MATCH(O415,Table1[[#All],[2015 Growth % Red]],0),3)</f>
        <v>#N/A</v>
      </c>
      <c r="R415" s="55" t="e">
        <f>INDEX(Table1[[#All],[Name Blue]:[2015 Growth % Blue]],MATCH(Table3[[#This Row],[Top 10 Growth % ]],Table1[[#All],[2015 Growth % Blue]],0),1)</f>
        <v>#N/A</v>
      </c>
    </row>
    <row r="416" spans="1:18" x14ac:dyDescent="0.15">
      <c r="A416" s="42">
        <v>415</v>
      </c>
      <c r="B416" s="23" t="e">
        <f>IF(AND(Table68[[#This Row],[2015 Revenue]]&gt;=Chart_Data!$U$4,Table68[[#This Row],[2015 Expenses]]&lt;=Chart_Data!$U$3),Table68[[#This Row],[Name]],#N/A)</f>
        <v>#N/A</v>
      </c>
      <c r="C416" s="23" t="e">
        <f>INDEX(Table68[#All],MATCH(Chart_Data!B416,Table68[[#All],[Name]],0),3)</f>
        <v>#N/A</v>
      </c>
      <c r="D416" s="23" t="e">
        <f>INDEX(Table68[#All],MATCH(Chart_Data!B416,Table68[[#All],[Name]],0),4)</f>
        <v>#N/A</v>
      </c>
      <c r="E416" s="60" t="e">
        <f>INDEX(Table68[#All],MATCH(Chart_Data!B416,Table68[[#All],[Name]],0),6)+Table1[[#This Row],[Rand]]</f>
        <v>#N/A</v>
      </c>
      <c r="F416" s="58">
        <f>_xlfn.IFNA(IF(Table1[[#This Row],[2015 Growth % Blue]]="#N/A",0,Table1[[#This Row],[2015 Growth % Blue]]),0)</f>
        <v>0</v>
      </c>
      <c r="G416" s="23" t="str">
        <f>IF(OR(Table68[[#This Row],[2015 Revenue]]&lt;Chart_Data!$U$4,Table68[[#This Row],[2015 Expenses]]&gt;Chart_Data!$U$3),Table68[[#This Row],[Name]],#N/A)</f>
        <v>Nervousdispatcher</v>
      </c>
      <c r="H416" s="23">
        <f>INDEX(Table68[#All],MATCH(Chart_Data!G416,Table68[[#All],[Name]],0),3)</f>
        <v>4955439.13</v>
      </c>
      <c r="I416" s="23">
        <f>INDEX(Table68[#All],MATCH(Chart_Data!G416,Table68[[#All],[Name]],0),4)</f>
        <v>629477.05000000005</v>
      </c>
      <c r="J416" s="46">
        <f>INDEX(Table68[#All],MATCH(Chart_Data!G416,Table68[[#All],[Name]],0),6)</f>
        <v>4.72</v>
      </c>
      <c r="K416" s="59">
        <v>3.0301126390917863E-8</v>
      </c>
      <c r="M416" s="42">
        <f t="shared" si="7"/>
        <v>415</v>
      </c>
      <c r="N416" s="42">
        <f>IF(M416&gt;Chart_Data!$U$5,0,ROW(M417)-ROW($M$2))</f>
        <v>0</v>
      </c>
      <c r="O416" s="61" t="e">
        <f>IFERROR(LARGE(Table1[2015 Growth % Red],N416),#N/A)</f>
        <v>#N/A</v>
      </c>
      <c r="P416" s="55" t="e">
        <f>INDEX(Table1[[#All],[Name Blue]:[2015 Growth % Red]],MATCH(O416,Table1[[#All],[2015 Growth % Red]],0),2)</f>
        <v>#N/A</v>
      </c>
      <c r="Q416" s="55" t="e">
        <f>INDEX(Table1[[#All],[Name Blue]:[2015 Growth % Red]],MATCH(O416,Table1[[#All],[2015 Growth % Red]],0),3)</f>
        <v>#N/A</v>
      </c>
      <c r="R416" s="55" t="e">
        <f>INDEX(Table1[[#All],[Name Blue]:[2015 Growth % Blue]],MATCH(Table3[[#This Row],[Top 10 Growth % ]],Table1[[#All],[2015 Growth % Blue]],0),1)</f>
        <v>#N/A</v>
      </c>
    </row>
    <row r="417" spans="1:18" x14ac:dyDescent="0.15">
      <c r="A417" s="42">
        <v>416</v>
      </c>
      <c r="B417" s="23" t="e">
        <f>IF(AND(Table68[[#This Row],[2015 Revenue]]&gt;=Chart_Data!$U$4,Table68[[#This Row],[2015 Expenses]]&lt;=Chart_Data!$U$3),Table68[[#This Row],[Name]],#N/A)</f>
        <v>#N/A</v>
      </c>
      <c r="C417" s="23" t="e">
        <f>INDEX(Table68[#All],MATCH(Chart_Data!B417,Table68[[#All],[Name]],0),3)</f>
        <v>#N/A</v>
      </c>
      <c r="D417" s="23" t="e">
        <f>INDEX(Table68[#All],MATCH(Chart_Data!B417,Table68[[#All],[Name]],0),4)</f>
        <v>#N/A</v>
      </c>
      <c r="E417" s="60" t="e">
        <f>INDEX(Table68[#All],MATCH(Chart_Data!B417,Table68[[#All],[Name]],0),6)+Table1[[#This Row],[Rand]]</f>
        <v>#N/A</v>
      </c>
      <c r="F417" s="58">
        <f>_xlfn.IFNA(IF(Table1[[#This Row],[2015 Growth % Blue]]="#N/A",0,Table1[[#This Row],[2015 Growth % Blue]]),0)</f>
        <v>0</v>
      </c>
      <c r="G417" s="23" t="str">
        <f>IF(OR(Table68[[#This Row],[2015 Revenue]]&lt;Chart_Data!$U$4,Table68[[#This Row],[2015 Expenses]]&gt;Chart_Data!$U$3),Table68[[#This Row],[Name]],#N/A)</f>
        <v>Ribpunish</v>
      </c>
      <c r="H417" s="23">
        <f>INDEX(Table68[#All],MATCH(Chart_Data!G417,Table68[[#All],[Name]],0),3)</f>
        <v>9489161.3399999999</v>
      </c>
      <c r="I417" s="23">
        <f>INDEX(Table68[#All],MATCH(Chart_Data!G417,Table68[[#All],[Name]],0),4)</f>
        <v>5624903.29</v>
      </c>
      <c r="J417" s="46">
        <f>INDEX(Table68[#All],MATCH(Chart_Data!G417,Table68[[#All],[Name]],0),6)</f>
        <v>3.85</v>
      </c>
      <c r="K417" s="59">
        <v>3.2643833797620283E-7</v>
      </c>
      <c r="M417" s="42">
        <f t="shared" si="7"/>
        <v>416</v>
      </c>
      <c r="N417" s="42">
        <f>IF(M417&gt;Chart_Data!$U$5,0,ROW(M418)-ROW($M$2))</f>
        <v>0</v>
      </c>
      <c r="O417" s="61" t="e">
        <f>IFERROR(LARGE(Table1[2015 Growth % Red],N417),#N/A)</f>
        <v>#N/A</v>
      </c>
      <c r="P417" s="55" t="e">
        <f>INDEX(Table1[[#All],[Name Blue]:[2015 Growth % Red]],MATCH(O417,Table1[[#All],[2015 Growth % Red]],0),2)</f>
        <v>#N/A</v>
      </c>
      <c r="Q417" s="55" t="e">
        <f>INDEX(Table1[[#All],[Name Blue]:[2015 Growth % Red]],MATCH(O417,Table1[[#All],[2015 Growth % Red]],0),3)</f>
        <v>#N/A</v>
      </c>
      <c r="R417" s="55" t="e">
        <f>INDEX(Table1[[#All],[Name Blue]:[2015 Growth % Blue]],MATCH(Table3[[#This Row],[Top 10 Growth % ]],Table1[[#All],[2015 Growth % Blue]],0),1)</f>
        <v>#N/A</v>
      </c>
    </row>
    <row r="418" spans="1:18" x14ac:dyDescent="0.15">
      <c r="A418" s="42">
        <v>417</v>
      </c>
      <c r="B418" s="23" t="str">
        <f>IF(AND(Table68[[#This Row],[2015 Revenue]]&gt;=Chart_Data!$U$4,Table68[[#This Row],[2015 Expenses]]&lt;=Chart_Data!$U$3),Table68[[#This Row],[Name]],#N/A)</f>
        <v>Deliciousgeometry</v>
      </c>
      <c r="C418" s="23">
        <f>INDEX(Table68[#All],MATCH(Chart_Data!B418,Table68[[#All],[Name]],0),3)</f>
        <v>11864251.18</v>
      </c>
      <c r="D418" s="23">
        <f>INDEX(Table68[#All],MATCH(Chart_Data!B418,Table68[[#All],[Name]],0),4)</f>
        <v>2661258.23</v>
      </c>
      <c r="E418" s="60">
        <f>INDEX(Table68[#All],MATCH(Chart_Data!B418,Table68[[#All],[Name]],0),6)+Table1[[#This Row],[Rand]]</f>
        <v>3.4400009358724084</v>
      </c>
      <c r="F418" s="58">
        <f>_xlfn.IFNA(IF(Table1[[#This Row],[2015 Growth % Blue]]="#N/A",0,Table1[[#This Row],[2015 Growth % Blue]]),0)</f>
        <v>3.4400009358724084</v>
      </c>
      <c r="G418" s="23" t="e">
        <f>IF(OR(Table68[[#This Row],[2015 Revenue]]&lt;Chart_Data!$U$4,Table68[[#This Row],[2015 Expenses]]&gt;Chart_Data!$U$3),Table68[[#This Row],[Name]],#N/A)</f>
        <v>#N/A</v>
      </c>
      <c r="H418" s="23" t="e">
        <f>INDEX(Table68[#All],MATCH(Chart_Data!G418,Table68[[#All],[Name]],0),3)</f>
        <v>#N/A</v>
      </c>
      <c r="I418" s="23" t="e">
        <f>INDEX(Table68[#All],MATCH(Chart_Data!G418,Table68[[#All],[Name]],0),4)</f>
        <v>#N/A</v>
      </c>
      <c r="J418" s="46" t="e">
        <f>INDEX(Table68[#All],MATCH(Chart_Data!G418,Table68[[#All],[Name]],0),6)</f>
        <v>#N/A</v>
      </c>
      <c r="K418" s="59">
        <v>9.3587240858105357E-7</v>
      </c>
      <c r="M418" s="42">
        <f t="shared" si="7"/>
        <v>417</v>
      </c>
      <c r="N418" s="42">
        <f>IF(M418&gt;Chart_Data!$U$5,0,ROW(M419)-ROW($M$2))</f>
        <v>0</v>
      </c>
      <c r="O418" s="61" t="e">
        <f>IFERROR(LARGE(Table1[2015 Growth % Red],N418),#N/A)</f>
        <v>#N/A</v>
      </c>
      <c r="P418" s="55" t="e">
        <f>INDEX(Table1[[#All],[Name Blue]:[2015 Growth % Red]],MATCH(O418,Table1[[#All],[2015 Growth % Red]],0),2)</f>
        <v>#N/A</v>
      </c>
      <c r="Q418" s="55" t="e">
        <f>INDEX(Table1[[#All],[Name Blue]:[2015 Growth % Red]],MATCH(O418,Table1[[#All],[2015 Growth % Red]],0),3)</f>
        <v>#N/A</v>
      </c>
      <c r="R418" s="55" t="e">
        <f>INDEX(Table1[[#All],[Name Blue]:[2015 Growth % Blue]],MATCH(Table3[[#This Row],[Top 10 Growth % ]],Table1[[#All],[2015 Growth % Blue]],0),1)</f>
        <v>#N/A</v>
      </c>
    </row>
    <row r="419" spans="1:18" x14ac:dyDescent="0.15">
      <c r="A419" s="42">
        <v>418</v>
      </c>
      <c r="B419" s="23" t="e">
        <f>IF(AND(Table68[[#This Row],[2015 Revenue]]&gt;=Chart_Data!$U$4,Table68[[#This Row],[2015 Expenses]]&lt;=Chart_Data!$U$3),Table68[[#This Row],[Name]],#N/A)</f>
        <v>#N/A</v>
      </c>
      <c r="C419" s="23" t="e">
        <f>INDEX(Table68[#All],MATCH(Chart_Data!B419,Table68[[#All],[Name]],0),3)</f>
        <v>#N/A</v>
      </c>
      <c r="D419" s="23" t="e">
        <f>INDEX(Table68[#All],MATCH(Chart_Data!B419,Table68[[#All],[Name]],0),4)</f>
        <v>#N/A</v>
      </c>
      <c r="E419" s="60" t="e">
        <f>INDEX(Table68[#All],MATCH(Chart_Data!B419,Table68[[#All],[Name]],0),6)+Table1[[#This Row],[Rand]]</f>
        <v>#N/A</v>
      </c>
      <c r="F419" s="58">
        <f>_xlfn.IFNA(IF(Table1[[#This Row],[2015 Growth % Blue]]="#N/A",0,Table1[[#This Row],[2015 Growth % Blue]]),0)</f>
        <v>0</v>
      </c>
      <c r="G419" s="23" t="str">
        <f>IF(OR(Table68[[#This Row],[2015 Revenue]]&lt;Chart_Data!$U$4,Table68[[#This Row],[2015 Expenses]]&gt;Chart_Data!$U$3),Table68[[#This Row],[Name]],#N/A)</f>
        <v>Happinesspineapple</v>
      </c>
      <c r="H419" s="23">
        <f>INDEX(Table68[#All],MATCH(Chart_Data!G419,Table68[[#All],[Name]],0),3)</f>
        <v>11682563.390000001</v>
      </c>
      <c r="I419" s="23">
        <f>INDEX(Table68[#All],MATCH(Chart_Data!G419,Table68[[#All],[Name]],0),4)</f>
        <v>6568198.9500000002</v>
      </c>
      <c r="J419" s="46">
        <f>INDEX(Table68[#All],MATCH(Chart_Data!G419,Table68[[#All],[Name]],0),6)</f>
        <v>4.96</v>
      </c>
      <c r="K419" s="59">
        <v>9.3067908535623864E-7</v>
      </c>
      <c r="M419" s="42">
        <f t="shared" si="7"/>
        <v>418</v>
      </c>
      <c r="N419" s="42">
        <f>IF(M419&gt;Chart_Data!$U$5,0,ROW(M420)-ROW($M$2))</f>
        <v>0</v>
      </c>
      <c r="O419" s="61" t="e">
        <f>IFERROR(LARGE(Table1[2015 Growth % Red],N419),#N/A)</f>
        <v>#N/A</v>
      </c>
      <c r="P419" s="55" t="e">
        <f>INDEX(Table1[[#All],[Name Blue]:[2015 Growth % Red]],MATCH(O419,Table1[[#All],[2015 Growth % Red]],0),2)</f>
        <v>#N/A</v>
      </c>
      <c r="Q419" s="55" t="e">
        <f>INDEX(Table1[[#All],[Name Blue]:[2015 Growth % Red]],MATCH(O419,Table1[[#All],[2015 Growth % Red]],0),3)</f>
        <v>#N/A</v>
      </c>
      <c r="R419" s="55" t="e">
        <f>INDEX(Table1[[#All],[Name Blue]:[2015 Growth % Blue]],MATCH(Table3[[#This Row],[Top 10 Growth % ]],Table1[[#All],[2015 Growth % Blue]],0),1)</f>
        <v>#N/A</v>
      </c>
    </row>
    <row r="420" spans="1:18" x14ac:dyDescent="0.15">
      <c r="A420" s="42">
        <v>419</v>
      </c>
      <c r="B420" s="23" t="str">
        <f>IF(AND(Table68[[#This Row],[2015 Revenue]]&gt;=Chart_Data!$U$4,Table68[[#This Row],[2015 Expenses]]&lt;=Chart_Data!$U$3),Table68[[#This Row],[Name]],#N/A)</f>
        <v>Consistapplies</v>
      </c>
      <c r="C420" s="23">
        <f>INDEX(Table68[#All],MATCH(Chart_Data!B420,Table68[[#All],[Name]],0),3)</f>
        <v>8662983.6099999994</v>
      </c>
      <c r="D420" s="23">
        <f>INDEX(Table68[#All],MATCH(Chart_Data!B420,Table68[[#All],[Name]],0),4)</f>
        <v>2441616.83</v>
      </c>
      <c r="E420" s="60">
        <f>INDEX(Table68[#All],MATCH(Chart_Data!B420,Table68[[#All],[Name]],0),6)+Table1[[#This Row],[Rand]]</f>
        <v>2.9100002101414084</v>
      </c>
      <c r="F420" s="58">
        <f>_xlfn.IFNA(IF(Table1[[#This Row],[2015 Growth % Blue]]="#N/A",0,Table1[[#This Row],[2015 Growth % Blue]]),0)</f>
        <v>2.9100002101414084</v>
      </c>
      <c r="G420" s="23" t="e">
        <f>IF(OR(Table68[[#This Row],[2015 Revenue]]&lt;Chart_Data!$U$4,Table68[[#This Row],[2015 Expenses]]&gt;Chart_Data!$U$3),Table68[[#This Row],[Name]],#N/A)</f>
        <v>#N/A</v>
      </c>
      <c r="H420" s="23" t="e">
        <f>INDEX(Table68[#All],MATCH(Chart_Data!G420,Table68[[#All],[Name]],0),3)</f>
        <v>#N/A</v>
      </c>
      <c r="I420" s="23" t="e">
        <f>INDEX(Table68[#All],MATCH(Chart_Data!G420,Table68[[#All],[Name]],0),4)</f>
        <v>#N/A</v>
      </c>
      <c r="J420" s="46" t="e">
        <f>INDEX(Table68[#All],MATCH(Chart_Data!G420,Table68[[#All],[Name]],0),6)</f>
        <v>#N/A</v>
      </c>
      <c r="K420" s="59">
        <v>2.1014140813306991E-7</v>
      </c>
      <c r="M420" s="42">
        <f t="shared" si="7"/>
        <v>419</v>
      </c>
      <c r="N420" s="42">
        <f>IF(M420&gt;Chart_Data!$U$5,0,ROW(M421)-ROW($M$2))</f>
        <v>0</v>
      </c>
      <c r="O420" s="61" t="e">
        <f>IFERROR(LARGE(Table1[2015 Growth % Red],N420),#N/A)</f>
        <v>#N/A</v>
      </c>
      <c r="P420" s="55" t="e">
        <f>INDEX(Table1[[#All],[Name Blue]:[2015 Growth % Red]],MATCH(O420,Table1[[#All],[2015 Growth % Red]],0),2)</f>
        <v>#N/A</v>
      </c>
      <c r="Q420" s="55" t="e">
        <f>INDEX(Table1[[#All],[Name Blue]:[2015 Growth % Red]],MATCH(O420,Table1[[#All],[2015 Growth % Red]],0),3)</f>
        <v>#N/A</v>
      </c>
      <c r="R420" s="55" t="e">
        <f>INDEX(Table1[[#All],[Name Blue]:[2015 Growth % Blue]],MATCH(Table3[[#This Row],[Top 10 Growth % ]],Table1[[#All],[2015 Growth % Blue]],0),1)</f>
        <v>#N/A</v>
      </c>
    </row>
    <row r="421" spans="1:18" x14ac:dyDescent="0.15">
      <c r="A421" s="42">
        <v>420</v>
      </c>
      <c r="B421" s="23" t="str">
        <f>IF(AND(Table68[[#This Row],[2015 Revenue]]&gt;=Chart_Data!$U$4,Table68[[#This Row],[2015 Expenses]]&lt;=Chart_Data!$U$3),Table68[[#This Row],[Name]],#N/A)</f>
        <v>Dowdyweanling</v>
      </c>
      <c r="C421" s="23">
        <f>INDEX(Table68[#All],MATCH(Chart_Data!B421,Table68[[#All],[Name]],0),3)</f>
        <v>10893126.119999999</v>
      </c>
      <c r="D421" s="23">
        <f>INDEX(Table68[#All],MATCH(Chart_Data!B421,Table68[[#All],[Name]],0),4)</f>
        <v>2374601.88</v>
      </c>
      <c r="E421" s="60">
        <f>INDEX(Table68[#All],MATCH(Chart_Data!B421,Table68[[#All],[Name]],0),6)+Table1[[#This Row],[Rand]]</f>
        <v>2.7400006746505499</v>
      </c>
      <c r="F421" s="58">
        <f>_xlfn.IFNA(IF(Table1[[#This Row],[2015 Growth % Blue]]="#N/A",0,Table1[[#This Row],[2015 Growth % Blue]]),0)</f>
        <v>2.7400006746505499</v>
      </c>
      <c r="G421" s="23" t="e">
        <f>IF(OR(Table68[[#This Row],[2015 Revenue]]&lt;Chart_Data!$U$4,Table68[[#This Row],[2015 Expenses]]&gt;Chart_Data!$U$3),Table68[[#This Row],[Name]],#N/A)</f>
        <v>#N/A</v>
      </c>
      <c r="H421" s="23" t="e">
        <f>INDEX(Table68[#All],MATCH(Chart_Data!G421,Table68[[#All],[Name]],0),3)</f>
        <v>#N/A</v>
      </c>
      <c r="I421" s="23" t="e">
        <f>INDEX(Table68[#All],MATCH(Chart_Data!G421,Table68[[#All],[Name]],0),4)</f>
        <v>#N/A</v>
      </c>
      <c r="J421" s="46" t="e">
        <f>INDEX(Table68[#All],MATCH(Chart_Data!G421,Table68[[#All],[Name]],0),6)</f>
        <v>#N/A</v>
      </c>
      <c r="K421" s="59">
        <v>6.7465054943235214E-7</v>
      </c>
      <c r="M421" s="42">
        <f t="shared" si="7"/>
        <v>420</v>
      </c>
      <c r="N421" s="42">
        <f>IF(M421&gt;Chart_Data!$U$5,0,ROW(M422)-ROW($M$2))</f>
        <v>0</v>
      </c>
      <c r="O421" s="61" t="e">
        <f>IFERROR(LARGE(Table1[2015 Growth % Red],N421),#N/A)</f>
        <v>#N/A</v>
      </c>
      <c r="P421" s="55" t="e">
        <f>INDEX(Table1[[#All],[Name Blue]:[2015 Growth % Red]],MATCH(O421,Table1[[#All],[2015 Growth % Red]],0),2)</f>
        <v>#N/A</v>
      </c>
      <c r="Q421" s="55" t="e">
        <f>INDEX(Table1[[#All],[Name Blue]:[2015 Growth % Red]],MATCH(O421,Table1[[#All],[2015 Growth % Red]],0),3)</f>
        <v>#N/A</v>
      </c>
      <c r="R421" s="55" t="e">
        <f>INDEX(Table1[[#All],[Name Blue]:[2015 Growth % Blue]],MATCH(Table3[[#This Row],[Top 10 Growth % ]],Table1[[#All],[2015 Growth % Blue]],0),1)</f>
        <v>#N/A</v>
      </c>
    </row>
    <row r="422" spans="1:18" x14ac:dyDescent="0.15">
      <c r="A422" s="42">
        <v>421</v>
      </c>
      <c r="B422" s="23" t="e">
        <f>IF(AND(Table68[[#This Row],[2015 Revenue]]&gt;=Chart_Data!$U$4,Table68[[#This Row],[2015 Expenses]]&lt;=Chart_Data!$U$3),Table68[[#This Row],[Name]],#N/A)</f>
        <v>#N/A</v>
      </c>
      <c r="C422" s="23" t="e">
        <f>INDEX(Table68[#All],MATCH(Chart_Data!B422,Table68[[#All],[Name]],0),3)</f>
        <v>#N/A</v>
      </c>
      <c r="D422" s="23" t="e">
        <f>INDEX(Table68[#All],MATCH(Chart_Data!B422,Table68[[#All],[Name]],0),4)</f>
        <v>#N/A</v>
      </c>
      <c r="E422" s="60" t="e">
        <f>INDEX(Table68[#All],MATCH(Chart_Data!B422,Table68[[#All],[Name]],0),6)+Table1[[#This Row],[Rand]]</f>
        <v>#N/A</v>
      </c>
      <c r="F422" s="58">
        <f>_xlfn.IFNA(IF(Table1[[#This Row],[2015 Growth % Blue]]="#N/A",0,Table1[[#This Row],[2015 Growth % Blue]]),0)</f>
        <v>0</v>
      </c>
      <c r="G422" s="23" t="str">
        <f>IF(OR(Table68[[#This Row],[2015 Revenue]]&lt;Chart_Data!$U$4,Table68[[#This Row],[2015 Expenses]]&gt;Chart_Data!$U$3),Table68[[#This Row],[Name]],#N/A)</f>
        <v>Monitoringhaflinger</v>
      </c>
      <c r="H422" s="23">
        <f>INDEX(Table68[#All],MATCH(Chart_Data!G422,Table68[[#All],[Name]],0),3)</f>
        <v>7322285.7599999998</v>
      </c>
      <c r="I422" s="23">
        <f>INDEX(Table68[#All],MATCH(Chart_Data!G422,Table68[[#All],[Name]],0),4)</f>
        <v>7603731.5800000001</v>
      </c>
      <c r="J422" s="46">
        <f>INDEX(Table68[#All],MATCH(Chart_Data!G422,Table68[[#All],[Name]],0),6)</f>
        <v>3.93</v>
      </c>
      <c r="K422" s="59">
        <v>2.2540111986645362E-7</v>
      </c>
      <c r="M422" s="42">
        <f t="shared" si="7"/>
        <v>421</v>
      </c>
      <c r="N422" s="42">
        <f>IF(M422&gt;Chart_Data!$U$5,0,ROW(M423)-ROW($M$2))</f>
        <v>0</v>
      </c>
      <c r="O422" s="61" t="e">
        <f>IFERROR(LARGE(Table1[2015 Growth % Red],N422),#N/A)</f>
        <v>#N/A</v>
      </c>
      <c r="P422" s="55" t="e">
        <f>INDEX(Table1[[#All],[Name Blue]:[2015 Growth % Red]],MATCH(O422,Table1[[#All],[2015 Growth % Red]],0),2)</f>
        <v>#N/A</v>
      </c>
      <c r="Q422" s="55" t="e">
        <f>INDEX(Table1[[#All],[Name Blue]:[2015 Growth % Red]],MATCH(O422,Table1[[#All],[2015 Growth % Red]],0),3)</f>
        <v>#N/A</v>
      </c>
      <c r="R422" s="55" t="e">
        <f>INDEX(Table1[[#All],[Name Blue]:[2015 Growth % Blue]],MATCH(Table3[[#This Row],[Top 10 Growth % ]],Table1[[#All],[2015 Growth % Blue]],0),1)</f>
        <v>#N/A</v>
      </c>
    </row>
    <row r="423" spans="1:18" x14ac:dyDescent="0.15">
      <c r="A423" s="42">
        <v>422</v>
      </c>
      <c r="B423" s="23" t="str">
        <f>IF(AND(Table68[[#This Row],[2015 Revenue]]&gt;=Chart_Data!$U$4,Table68[[#This Row],[2015 Expenses]]&lt;=Chart_Data!$U$3),Table68[[#This Row],[Name]],#N/A)</f>
        <v>Bouquetvolt</v>
      </c>
      <c r="C423" s="23">
        <f>INDEX(Table68[#All],MATCH(Chart_Data!B423,Table68[[#All],[Name]],0),3)</f>
        <v>7736128.9800000004</v>
      </c>
      <c r="D423" s="23">
        <f>INDEX(Table68[#All],MATCH(Chart_Data!B423,Table68[[#All],[Name]],0),4)</f>
        <v>3667653.41</v>
      </c>
      <c r="E423" s="60">
        <f>INDEX(Table68[#All],MATCH(Chart_Data!B423,Table68[[#All],[Name]],0),6)+Table1[[#This Row],[Rand]]</f>
        <v>2.0600008341449976</v>
      </c>
      <c r="F423" s="58">
        <f>_xlfn.IFNA(IF(Table1[[#This Row],[2015 Growth % Blue]]="#N/A",0,Table1[[#This Row],[2015 Growth % Blue]]),0)</f>
        <v>2.0600008341449976</v>
      </c>
      <c r="G423" s="23" t="e">
        <f>IF(OR(Table68[[#This Row],[2015 Revenue]]&lt;Chart_Data!$U$4,Table68[[#This Row],[2015 Expenses]]&gt;Chart_Data!$U$3),Table68[[#This Row],[Name]],#N/A)</f>
        <v>#N/A</v>
      </c>
      <c r="H423" s="23" t="e">
        <f>INDEX(Table68[#All],MATCH(Chart_Data!G423,Table68[[#All],[Name]],0),3)</f>
        <v>#N/A</v>
      </c>
      <c r="I423" s="23" t="e">
        <f>INDEX(Table68[#All],MATCH(Chart_Data!G423,Table68[[#All],[Name]],0),4)</f>
        <v>#N/A</v>
      </c>
      <c r="J423" s="46" t="e">
        <f>INDEX(Table68[#All],MATCH(Chart_Data!G423,Table68[[#All],[Name]],0),6)</f>
        <v>#N/A</v>
      </c>
      <c r="K423" s="59">
        <v>8.3414499745439077E-7</v>
      </c>
      <c r="M423" s="42">
        <f t="shared" si="7"/>
        <v>422</v>
      </c>
      <c r="N423" s="42">
        <f>IF(M423&gt;Chart_Data!$U$5,0,ROW(M424)-ROW($M$2))</f>
        <v>0</v>
      </c>
      <c r="O423" s="61" t="e">
        <f>IFERROR(LARGE(Table1[2015 Growth % Red],N423),#N/A)</f>
        <v>#N/A</v>
      </c>
      <c r="P423" s="55" t="e">
        <f>INDEX(Table1[[#All],[Name Blue]:[2015 Growth % Red]],MATCH(O423,Table1[[#All],[2015 Growth % Red]],0),2)</f>
        <v>#N/A</v>
      </c>
      <c r="Q423" s="55" t="e">
        <f>INDEX(Table1[[#All],[Name Blue]:[2015 Growth % Red]],MATCH(O423,Table1[[#All],[2015 Growth % Red]],0),3)</f>
        <v>#N/A</v>
      </c>
      <c r="R423" s="55" t="e">
        <f>INDEX(Table1[[#All],[Name Blue]:[2015 Growth % Blue]],MATCH(Table3[[#This Row],[Top 10 Growth % ]],Table1[[#All],[2015 Growth % Blue]],0),1)</f>
        <v>#N/A</v>
      </c>
    </row>
    <row r="424" spans="1:18" x14ac:dyDescent="0.15">
      <c r="A424" s="42">
        <v>423</v>
      </c>
      <c r="B424" s="23" t="e">
        <f>IF(AND(Table68[[#This Row],[2015 Revenue]]&gt;=Chart_Data!$U$4,Table68[[#This Row],[2015 Expenses]]&lt;=Chart_Data!$U$3),Table68[[#This Row],[Name]],#N/A)</f>
        <v>#N/A</v>
      </c>
      <c r="C424" s="23" t="e">
        <f>INDEX(Table68[#All],MATCH(Chart_Data!B424,Table68[[#All],[Name]],0),3)</f>
        <v>#N/A</v>
      </c>
      <c r="D424" s="23" t="e">
        <f>INDEX(Table68[#All],MATCH(Chart_Data!B424,Table68[[#All],[Name]],0),4)</f>
        <v>#N/A</v>
      </c>
      <c r="E424" s="60" t="e">
        <f>INDEX(Table68[#All],MATCH(Chart_Data!B424,Table68[[#All],[Name]],0),6)+Table1[[#This Row],[Rand]]</f>
        <v>#N/A</v>
      </c>
      <c r="F424" s="58">
        <f>_xlfn.IFNA(IF(Table1[[#This Row],[2015 Growth % Blue]]="#N/A",0,Table1[[#This Row],[2015 Growth % Blue]]),0)</f>
        <v>0</v>
      </c>
      <c r="G424" s="23" t="str">
        <f>IF(OR(Table68[[#This Row],[2015 Revenue]]&lt;Chart_Data!$U$4,Table68[[#This Row],[2015 Expenses]]&gt;Chart_Data!$U$3),Table68[[#This Row],[Name]],#N/A)</f>
        <v>Thamesringed</v>
      </c>
      <c r="H424" s="23">
        <f>INDEX(Table68[#All],MATCH(Chart_Data!G424,Table68[[#All],[Name]],0),3)</f>
        <v>8596884.5800000001</v>
      </c>
      <c r="I424" s="23">
        <f>INDEX(Table68[#All],MATCH(Chart_Data!G424,Table68[[#All],[Name]],0),4)</f>
        <v>4214179.2699999996</v>
      </c>
      <c r="J424" s="46">
        <f>INDEX(Table68[#All],MATCH(Chart_Data!G424,Table68[[#All],[Name]],0),6)</f>
        <v>4.88</v>
      </c>
      <c r="K424" s="59">
        <v>9.3463521781006999E-7</v>
      </c>
      <c r="M424" s="42">
        <f t="shared" si="7"/>
        <v>423</v>
      </c>
      <c r="N424" s="42">
        <f>IF(M424&gt;Chart_Data!$U$5,0,ROW(M425)-ROW($M$2))</f>
        <v>0</v>
      </c>
      <c r="O424" s="61" t="e">
        <f>IFERROR(LARGE(Table1[2015 Growth % Red],N424),#N/A)</f>
        <v>#N/A</v>
      </c>
      <c r="P424" s="55" t="e">
        <f>INDEX(Table1[[#All],[Name Blue]:[2015 Growth % Red]],MATCH(O424,Table1[[#All],[2015 Growth % Red]],0),2)</f>
        <v>#N/A</v>
      </c>
      <c r="Q424" s="55" t="e">
        <f>INDEX(Table1[[#All],[Name Blue]:[2015 Growth % Red]],MATCH(O424,Table1[[#All],[2015 Growth % Red]],0),3)</f>
        <v>#N/A</v>
      </c>
      <c r="R424" s="55" t="e">
        <f>INDEX(Table1[[#All],[Name Blue]:[2015 Growth % Blue]],MATCH(Table3[[#This Row],[Top 10 Growth % ]],Table1[[#All],[2015 Growth % Blue]],0),1)</f>
        <v>#N/A</v>
      </c>
    </row>
    <row r="425" spans="1:18" x14ac:dyDescent="0.15">
      <c r="A425" s="42">
        <v>424</v>
      </c>
      <c r="B425" s="23" t="e">
        <f>IF(AND(Table68[[#This Row],[2015 Revenue]]&gt;=Chart_Data!$U$4,Table68[[#This Row],[2015 Expenses]]&lt;=Chart_Data!$U$3),Table68[[#This Row],[Name]],#N/A)</f>
        <v>#N/A</v>
      </c>
      <c r="C425" s="23" t="e">
        <f>INDEX(Table68[#All],MATCH(Chart_Data!B425,Table68[[#All],[Name]],0),3)</f>
        <v>#N/A</v>
      </c>
      <c r="D425" s="23" t="e">
        <f>INDEX(Table68[#All],MATCH(Chart_Data!B425,Table68[[#All],[Name]],0),4)</f>
        <v>#N/A</v>
      </c>
      <c r="E425" s="60" t="e">
        <f>INDEX(Table68[#All],MATCH(Chart_Data!B425,Table68[[#All],[Name]],0),6)+Table1[[#This Row],[Rand]]</f>
        <v>#N/A</v>
      </c>
      <c r="F425" s="58">
        <f>_xlfn.IFNA(IF(Table1[[#This Row],[2015 Growth % Blue]]="#N/A",0,Table1[[#This Row],[2015 Growth % Blue]]),0)</f>
        <v>0</v>
      </c>
      <c r="G425" s="23" t="str">
        <f>IF(OR(Table68[[#This Row],[2015 Revenue]]&lt;Chart_Data!$U$4,Table68[[#This Row],[2015 Expenses]]&gt;Chart_Data!$U$3),Table68[[#This Row],[Name]],#N/A)</f>
        <v>Abstractedchocolat</v>
      </c>
      <c r="H425" s="23">
        <f>INDEX(Table68[#All],MATCH(Chart_Data!G425,Table68[[#All],[Name]],0),3)</f>
        <v>7079562.1799999997</v>
      </c>
      <c r="I425" s="23">
        <f>INDEX(Table68[#All],MATCH(Chart_Data!G425,Table68[[#All],[Name]],0),4)</f>
        <v>4960266.46</v>
      </c>
      <c r="J425" s="46">
        <f>INDEX(Table68[#All],MATCH(Chart_Data!G425,Table68[[#All],[Name]],0),6)</f>
        <v>2.2200000000000002</v>
      </c>
      <c r="K425" s="59">
        <v>1.4378272260809444E-7</v>
      </c>
      <c r="M425" s="42">
        <f t="shared" si="7"/>
        <v>424</v>
      </c>
      <c r="N425" s="42">
        <f>IF(M425&gt;Chart_Data!$U$5,0,ROW(M426)-ROW($M$2))</f>
        <v>0</v>
      </c>
      <c r="O425" s="61" t="e">
        <f>IFERROR(LARGE(Table1[2015 Growth % Red],N425),#N/A)</f>
        <v>#N/A</v>
      </c>
      <c r="P425" s="55" t="e">
        <f>INDEX(Table1[[#All],[Name Blue]:[2015 Growth % Red]],MATCH(O425,Table1[[#All],[2015 Growth % Red]],0),2)</f>
        <v>#N/A</v>
      </c>
      <c r="Q425" s="55" t="e">
        <f>INDEX(Table1[[#All],[Name Blue]:[2015 Growth % Red]],MATCH(O425,Table1[[#All],[2015 Growth % Red]],0),3)</f>
        <v>#N/A</v>
      </c>
      <c r="R425" s="55" t="e">
        <f>INDEX(Table1[[#All],[Name Blue]:[2015 Growth % Blue]],MATCH(Table3[[#This Row],[Top 10 Growth % ]],Table1[[#All],[2015 Growth % Blue]],0),1)</f>
        <v>#N/A</v>
      </c>
    </row>
    <row r="426" spans="1:18" x14ac:dyDescent="0.15">
      <c r="A426" s="42">
        <v>425</v>
      </c>
      <c r="B426" s="23" t="str">
        <f>IF(AND(Table68[[#This Row],[2015 Revenue]]&gt;=Chart_Data!$U$4,Table68[[#This Row],[2015 Expenses]]&lt;=Chart_Data!$U$3),Table68[[#This Row],[Name]],#N/A)</f>
        <v>Wiggakintail</v>
      </c>
      <c r="C426" s="23">
        <f>INDEX(Table68[#All],MATCH(Chart_Data!B426,Table68[[#All],[Name]],0),3)</f>
        <v>8713642.1899999995</v>
      </c>
      <c r="D426" s="23">
        <f>INDEX(Table68[#All],MATCH(Chart_Data!B426,Table68[[#All],[Name]],0),4)</f>
        <v>3796676.04</v>
      </c>
      <c r="E426" s="60">
        <f>INDEX(Table68[#All],MATCH(Chart_Data!B426,Table68[[#All],[Name]],0),6)+Table1[[#This Row],[Rand]]</f>
        <v>2.7600008438905665</v>
      </c>
      <c r="F426" s="58">
        <f>_xlfn.IFNA(IF(Table1[[#This Row],[2015 Growth % Blue]]="#N/A",0,Table1[[#This Row],[2015 Growth % Blue]]),0)</f>
        <v>2.7600008438905665</v>
      </c>
      <c r="G426" s="23" t="e">
        <f>IF(OR(Table68[[#This Row],[2015 Revenue]]&lt;Chart_Data!$U$4,Table68[[#This Row],[2015 Expenses]]&gt;Chart_Data!$U$3),Table68[[#This Row],[Name]],#N/A)</f>
        <v>#N/A</v>
      </c>
      <c r="H426" s="23" t="e">
        <f>INDEX(Table68[#All],MATCH(Chart_Data!G426,Table68[[#All],[Name]],0),3)</f>
        <v>#N/A</v>
      </c>
      <c r="I426" s="23" t="e">
        <f>INDEX(Table68[#All],MATCH(Chart_Data!G426,Table68[[#All],[Name]],0),4)</f>
        <v>#N/A</v>
      </c>
      <c r="J426" s="46" t="e">
        <f>INDEX(Table68[#All],MATCH(Chart_Data!G426,Table68[[#All],[Name]],0),6)</f>
        <v>#N/A</v>
      </c>
      <c r="K426" s="59">
        <v>8.4389056665167619E-7</v>
      </c>
      <c r="M426" s="42">
        <f t="shared" si="7"/>
        <v>425</v>
      </c>
      <c r="N426" s="42">
        <f>IF(M426&gt;Chart_Data!$U$5,0,ROW(M427)-ROW($M$2))</f>
        <v>0</v>
      </c>
      <c r="O426" s="61" t="e">
        <f>IFERROR(LARGE(Table1[2015 Growth % Red],N426),#N/A)</f>
        <v>#N/A</v>
      </c>
      <c r="P426" s="55" t="e">
        <f>INDEX(Table1[[#All],[Name Blue]:[2015 Growth % Red]],MATCH(O426,Table1[[#All],[2015 Growth % Red]],0),2)</f>
        <v>#N/A</v>
      </c>
      <c r="Q426" s="55" t="e">
        <f>INDEX(Table1[[#All],[Name Blue]:[2015 Growth % Red]],MATCH(O426,Table1[[#All],[2015 Growth % Red]],0),3)</f>
        <v>#N/A</v>
      </c>
      <c r="R426" s="55" t="e">
        <f>INDEX(Table1[[#All],[Name Blue]:[2015 Growth % Blue]],MATCH(Table3[[#This Row],[Top 10 Growth % ]],Table1[[#All],[2015 Growth % Blue]],0),1)</f>
        <v>#N/A</v>
      </c>
    </row>
    <row r="427" spans="1:18" x14ac:dyDescent="0.15">
      <c r="A427" s="42">
        <v>426</v>
      </c>
      <c r="B427" s="23" t="e">
        <f>IF(AND(Table68[[#This Row],[2015 Revenue]]&gt;=Chart_Data!$U$4,Table68[[#This Row],[2015 Expenses]]&lt;=Chart_Data!$U$3),Table68[[#This Row],[Name]],#N/A)</f>
        <v>#N/A</v>
      </c>
      <c r="C427" s="23" t="e">
        <f>INDEX(Table68[#All],MATCH(Chart_Data!B427,Table68[[#All],[Name]],0),3)</f>
        <v>#N/A</v>
      </c>
      <c r="D427" s="23" t="e">
        <f>INDEX(Table68[#All],MATCH(Chart_Data!B427,Table68[[#All],[Name]],0),4)</f>
        <v>#N/A</v>
      </c>
      <c r="E427" s="60" t="e">
        <f>INDEX(Table68[#All],MATCH(Chart_Data!B427,Table68[[#All],[Name]],0),6)+Table1[[#This Row],[Rand]]</f>
        <v>#N/A</v>
      </c>
      <c r="F427" s="58">
        <f>_xlfn.IFNA(IF(Table1[[#This Row],[2015 Growth % Blue]]="#N/A",0,Table1[[#This Row],[2015 Growth % Blue]]),0)</f>
        <v>0</v>
      </c>
      <c r="G427" s="23" t="str">
        <f>IF(OR(Table68[[#This Row],[2015 Revenue]]&lt;Chart_Data!$U$4,Table68[[#This Row],[2015 Expenses]]&gt;Chart_Data!$U$3),Table68[[#This Row],[Name]],#N/A)</f>
        <v>Machinewarn</v>
      </c>
      <c r="H427" s="23">
        <f>INDEX(Table68[#All],MATCH(Chart_Data!G427,Table68[[#All],[Name]],0),3)</f>
        <v>11548371.35</v>
      </c>
      <c r="I427" s="23">
        <f>INDEX(Table68[#All],MATCH(Chart_Data!G427,Table68[[#All],[Name]],0),4)</f>
        <v>6091554.9800000004</v>
      </c>
      <c r="J427" s="46">
        <f>INDEX(Table68[#All],MATCH(Chart_Data!G427,Table68[[#All],[Name]],0),6)</f>
        <v>4.3600000000000003</v>
      </c>
      <c r="K427" s="59">
        <v>2.5743015149181815E-7</v>
      </c>
      <c r="M427" s="42">
        <f t="shared" si="7"/>
        <v>426</v>
      </c>
      <c r="N427" s="42">
        <f>IF(M427&gt;Chart_Data!$U$5,0,ROW(M428)-ROW($M$2))</f>
        <v>0</v>
      </c>
      <c r="O427" s="61" t="e">
        <f>IFERROR(LARGE(Table1[2015 Growth % Red],N427),#N/A)</f>
        <v>#N/A</v>
      </c>
      <c r="P427" s="55" t="e">
        <f>INDEX(Table1[[#All],[Name Blue]:[2015 Growth % Red]],MATCH(O427,Table1[[#All],[2015 Growth % Red]],0),2)</f>
        <v>#N/A</v>
      </c>
      <c r="Q427" s="55" t="e">
        <f>INDEX(Table1[[#All],[Name Blue]:[2015 Growth % Red]],MATCH(O427,Table1[[#All],[2015 Growth % Red]],0),3)</f>
        <v>#N/A</v>
      </c>
      <c r="R427" s="55" t="e">
        <f>INDEX(Table1[[#All],[Name Blue]:[2015 Growth % Blue]],MATCH(Table3[[#This Row],[Top 10 Growth % ]],Table1[[#All],[2015 Growth % Blue]],0),1)</f>
        <v>#N/A</v>
      </c>
    </row>
    <row r="428" spans="1:18" x14ac:dyDescent="0.15">
      <c r="A428" s="42">
        <v>427</v>
      </c>
      <c r="B428" s="23" t="e">
        <f>IF(AND(Table68[[#This Row],[2015 Revenue]]&gt;=Chart_Data!$U$4,Table68[[#This Row],[2015 Expenses]]&lt;=Chart_Data!$U$3),Table68[[#This Row],[Name]],#N/A)</f>
        <v>#N/A</v>
      </c>
      <c r="C428" s="23" t="e">
        <f>INDEX(Table68[#All],MATCH(Chart_Data!B428,Table68[[#All],[Name]],0),3)</f>
        <v>#N/A</v>
      </c>
      <c r="D428" s="23" t="e">
        <f>INDEX(Table68[#All],MATCH(Chart_Data!B428,Table68[[#All],[Name]],0),4)</f>
        <v>#N/A</v>
      </c>
      <c r="E428" s="60" t="e">
        <f>INDEX(Table68[#All],MATCH(Chart_Data!B428,Table68[[#All],[Name]],0),6)+Table1[[#This Row],[Rand]]</f>
        <v>#N/A</v>
      </c>
      <c r="F428" s="58">
        <f>_xlfn.IFNA(IF(Table1[[#This Row],[2015 Growth % Blue]]="#N/A",0,Table1[[#This Row],[2015 Growth % Blue]]),0)</f>
        <v>0</v>
      </c>
      <c r="G428" s="23" t="str">
        <f>IF(OR(Table68[[#This Row],[2015 Revenue]]&lt;Chart_Data!$U$4,Table68[[#This Row],[2015 Expenses]]&gt;Chart_Data!$U$3),Table68[[#This Row],[Name]],#N/A)</f>
        <v>Berserkfluther</v>
      </c>
      <c r="H428" s="23">
        <f>INDEX(Table68[#All],MATCH(Chart_Data!G428,Table68[[#All],[Name]],0),3)</f>
        <v>11076186.960000001</v>
      </c>
      <c r="I428" s="23">
        <f>INDEX(Table68[#All],MATCH(Chart_Data!G428,Table68[[#All],[Name]],0),4)</f>
        <v>6334621.0700000003</v>
      </c>
      <c r="J428" s="46">
        <f>INDEX(Table68[#All],MATCH(Chart_Data!G428,Table68[[#All],[Name]],0),6)</f>
        <v>4.82</v>
      </c>
      <c r="K428" s="59">
        <v>3.199788015013466E-7</v>
      </c>
      <c r="M428" s="42">
        <f t="shared" si="7"/>
        <v>427</v>
      </c>
      <c r="N428" s="42">
        <f>IF(M428&gt;Chart_Data!$U$5,0,ROW(M429)-ROW($M$2))</f>
        <v>0</v>
      </c>
      <c r="O428" s="61" t="e">
        <f>IFERROR(LARGE(Table1[2015 Growth % Red],N428),#N/A)</f>
        <v>#N/A</v>
      </c>
      <c r="P428" s="55" t="e">
        <f>INDEX(Table1[[#All],[Name Blue]:[2015 Growth % Red]],MATCH(O428,Table1[[#All],[2015 Growth % Red]],0),2)</f>
        <v>#N/A</v>
      </c>
      <c r="Q428" s="55" t="e">
        <f>INDEX(Table1[[#All],[Name Blue]:[2015 Growth % Red]],MATCH(O428,Table1[[#All],[2015 Growth % Red]],0),3)</f>
        <v>#N/A</v>
      </c>
      <c r="R428" s="55" t="e">
        <f>INDEX(Table1[[#All],[Name Blue]:[2015 Growth % Blue]],MATCH(Table3[[#This Row],[Top 10 Growth % ]],Table1[[#All],[2015 Growth % Blue]],0),1)</f>
        <v>#N/A</v>
      </c>
    </row>
    <row r="429" spans="1:18" x14ac:dyDescent="0.15">
      <c r="A429" s="42">
        <v>428</v>
      </c>
      <c r="B429" s="23" t="e">
        <f>IF(AND(Table68[[#This Row],[2015 Revenue]]&gt;=Chart_Data!$U$4,Table68[[#This Row],[2015 Expenses]]&lt;=Chart_Data!$U$3),Table68[[#This Row],[Name]],#N/A)</f>
        <v>#N/A</v>
      </c>
      <c r="C429" s="23" t="e">
        <f>INDEX(Table68[#All],MATCH(Chart_Data!B429,Table68[[#All],[Name]],0),3)</f>
        <v>#N/A</v>
      </c>
      <c r="D429" s="23" t="e">
        <f>INDEX(Table68[#All],MATCH(Chart_Data!B429,Table68[[#All],[Name]],0),4)</f>
        <v>#N/A</v>
      </c>
      <c r="E429" s="60" t="e">
        <f>INDEX(Table68[#All],MATCH(Chart_Data!B429,Table68[[#All],[Name]],0),6)+Table1[[#This Row],[Rand]]</f>
        <v>#N/A</v>
      </c>
      <c r="F429" s="58">
        <f>_xlfn.IFNA(IF(Table1[[#This Row],[2015 Growth % Blue]]="#N/A",0,Table1[[#This Row],[2015 Growth % Blue]]),0)</f>
        <v>0</v>
      </c>
      <c r="G429" s="23" t="str">
        <f>IF(OR(Table68[[#This Row],[2015 Revenue]]&lt;Chart_Data!$U$4,Table68[[#This Row],[2015 Expenses]]&gt;Chart_Data!$U$3),Table68[[#This Row],[Name]],#N/A)</f>
        <v>Nohitterright</v>
      </c>
      <c r="H429" s="23">
        <f>INDEX(Table68[#All],MATCH(Chart_Data!G429,Table68[[#All],[Name]],0),3)</f>
        <v>9910196.6400000006</v>
      </c>
      <c r="I429" s="23">
        <f>INDEX(Table68[#All],MATCH(Chart_Data!G429,Table68[[#All],[Name]],0),4)</f>
        <v>5085849.67</v>
      </c>
      <c r="J429" s="46">
        <f>INDEX(Table68[#All],MATCH(Chart_Data!G429,Table68[[#All],[Name]],0),6)</f>
        <v>3.56</v>
      </c>
      <c r="K429" s="59">
        <v>5.3678701164875438E-7</v>
      </c>
      <c r="M429" s="42">
        <f t="shared" si="7"/>
        <v>428</v>
      </c>
      <c r="N429" s="42">
        <f>IF(M429&gt;Chart_Data!$U$5,0,ROW(M430)-ROW($M$2))</f>
        <v>0</v>
      </c>
      <c r="O429" s="61" t="e">
        <f>IFERROR(LARGE(Table1[2015 Growth % Red],N429),#N/A)</f>
        <v>#N/A</v>
      </c>
      <c r="P429" s="55" t="e">
        <f>INDEX(Table1[[#All],[Name Blue]:[2015 Growth % Red]],MATCH(O429,Table1[[#All],[2015 Growth % Red]],0),2)</f>
        <v>#N/A</v>
      </c>
      <c r="Q429" s="55" t="e">
        <f>INDEX(Table1[[#All],[Name Blue]:[2015 Growth % Red]],MATCH(O429,Table1[[#All],[2015 Growth % Red]],0),3)</f>
        <v>#N/A</v>
      </c>
      <c r="R429" s="55" t="e">
        <f>INDEX(Table1[[#All],[Name Blue]:[2015 Growth % Blue]],MATCH(Table3[[#This Row],[Top 10 Growth % ]],Table1[[#All],[2015 Growth % Blue]],0),1)</f>
        <v>#N/A</v>
      </c>
    </row>
    <row r="430" spans="1:18" x14ac:dyDescent="0.15">
      <c r="A430" s="42">
        <v>429</v>
      </c>
      <c r="B430" s="23" t="str">
        <f>IF(AND(Table68[[#This Row],[2015 Revenue]]&gt;=Chart_Data!$U$4,Table68[[#This Row],[2015 Expenses]]&lt;=Chart_Data!$U$3),Table68[[#This Row],[Name]],#N/A)</f>
        <v>Tragicultra</v>
      </c>
      <c r="C430" s="23">
        <f>INDEX(Table68[#All],MATCH(Chart_Data!B430,Table68[[#All],[Name]],0),3)</f>
        <v>9681921.0999999996</v>
      </c>
      <c r="D430" s="23">
        <f>INDEX(Table68[#All],MATCH(Chart_Data!B430,Table68[[#All],[Name]],0),4)</f>
        <v>3593982.34</v>
      </c>
      <c r="E430" s="60">
        <f>INDEX(Table68[#All],MATCH(Chart_Data!B430,Table68[[#All],[Name]],0),6)+Table1[[#This Row],[Rand]]</f>
        <v>4.7800004136547392</v>
      </c>
      <c r="F430" s="58">
        <f>_xlfn.IFNA(IF(Table1[[#This Row],[2015 Growth % Blue]]="#N/A",0,Table1[[#This Row],[2015 Growth % Blue]]),0)</f>
        <v>4.7800004136547392</v>
      </c>
      <c r="G430" s="23" t="e">
        <f>IF(OR(Table68[[#This Row],[2015 Revenue]]&lt;Chart_Data!$U$4,Table68[[#This Row],[2015 Expenses]]&gt;Chart_Data!$U$3),Table68[[#This Row],[Name]],#N/A)</f>
        <v>#N/A</v>
      </c>
      <c r="H430" s="23" t="e">
        <f>INDEX(Table68[#All],MATCH(Chart_Data!G430,Table68[[#All],[Name]],0),3)</f>
        <v>#N/A</v>
      </c>
      <c r="I430" s="23" t="e">
        <f>INDEX(Table68[#All],MATCH(Chart_Data!G430,Table68[[#All],[Name]],0),4)</f>
        <v>#N/A</v>
      </c>
      <c r="J430" s="46" t="e">
        <f>INDEX(Table68[#All],MATCH(Chart_Data!G430,Table68[[#All],[Name]],0),6)</f>
        <v>#N/A</v>
      </c>
      <c r="K430" s="59">
        <v>4.1365473905992354E-7</v>
      </c>
      <c r="M430" s="42">
        <f t="shared" si="7"/>
        <v>429</v>
      </c>
      <c r="N430" s="42">
        <f>IF(M430&gt;Chart_Data!$U$5,0,ROW(M431)-ROW($M$2))</f>
        <v>0</v>
      </c>
      <c r="O430" s="61" t="e">
        <f>IFERROR(LARGE(Table1[2015 Growth % Red],N430),#N/A)</f>
        <v>#N/A</v>
      </c>
      <c r="P430" s="55" t="e">
        <f>INDEX(Table1[[#All],[Name Blue]:[2015 Growth % Red]],MATCH(O430,Table1[[#All],[2015 Growth % Red]],0),2)</f>
        <v>#N/A</v>
      </c>
      <c r="Q430" s="55" t="e">
        <f>INDEX(Table1[[#All],[Name Blue]:[2015 Growth % Red]],MATCH(O430,Table1[[#All],[2015 Growth % Red]],0),3)</f>
        <v>#N/A</v>
      </c>
      <c r="R430" s="55" t="e">
        <f>INDEX(Table1[[#All],[Name Blue]:[2015 Growth % Blue]],MATCH(Table3[[#This Row],[Top 10 Growth % ]],Table1[[#All],[2015 Growth % Blue]],0),1)</f>
        <v>#N/A</v>
      </c>
    </row>
    <row r="431" spans="1:18" x14ac:dyDescent="0.15">
      <c r="A431" s="42">
        <v>430</v>
      </c>
      <c r="B431" s="23" t="str">
        <f>IF(AND(Table68[[#This Row],[2015 Revenue]]&gt;=Chart_Data!$U$4,Table68[[#This Row],[2015 Expenses]]&lt;=Chart_Data!$U$3),Table68[[#This Row],[Name]],#N/A)</f>
        <v>Coatforked</v>
      </c>
      <c r="C431" s="23">
        <f>INDEX(Table68[#All],MATCH(Chart_Data!B431,Table68[[#All],[Name]],0),3)</f>
        <v>10626672.109999999</v>
      </c>
      <c r="D431" s="23">
        <f>INDEX(Table68[#All],MATCH(Chart_Data!B431,Table68[[#All],[Name]],0),4)</f>
        <v>243956.08</v>
      </c>
      <c r="E431" s="60">
        <f>INDEX(Table68[#All],MATCH(Chart_Data!B431,Table68[[#All],[Name]],0),6)+Table1[[#This Row],[Rand]]</f>
        <v>3.6300004765173384</v>
      </c>
      <c r="F431" s="58">
        <f>_xlfn.IFNA(IF(Table1[[#This Row],[2015 Growth % Blue]]="#N/A",0,Table1[[#This Row],[2015 Growth % Blue]]),0)</f>
        <v>3.6300004765173384</v>
      </c>
      <c r="G431" s="23" t="e">
        <f>IF(OR(Table68[[#This Row],[2015 Revenue]]&lt;Chart_Data!$U$4,Table68[[#This Row],[2015 Expenses]]&gt;Chart_Data!$U$3),Table68[[#This Row],[Name]],#N/A)</f>
        <v>#N/A</v>
      </c>
      <c r="H431" s="23" t="e">
        <f>INDEX(Table68[#All],MATCH(Chart_Data!G431,Table68[[#All],[Name]],0),3)</f>
        <v>#N/A</v>
      </c>
      <c r="I431" s="23" t="e">
        <f>INDEX(Table68[#All],MATCH(Chart_Data!G431,Table68[[#All],[Name]],0),4)</f>
        <v>#N/A</v>
      </c>
      <c r="J431" s="46" t="e">
        <f>INDEX(Table68[#All],MATCH(Chart_Data!G431,Table68[[#All],[Name]],0),6)</f>
        <v>#N/A</v>
      </c>
      <c r="K431" s="59">
        <v>4.7651733846144641E-7</v>
      </c>
      <c r="M431" s="42">
        <f t="shared" si="7"/>
        <v>430</v>
      </c>
      <c r="N431" s="42">
        <f>IF(M431&gt;Chart_Data!$U$5,0,ROW(M432)-ROW($M$2))</f>
        <v>0</v>
      </c>
      <c r="O431" s="61" t="e">
        <f>IFERROR(LARGE(Table1[2015 Growth % Red],N431),#N/A)</f>
        <v>#N/A</v>
      </c>
      <c r="P431" s="55" t="e">
        <f>INDEX(Table1[[#All],[Name Blue]:[2015 Growth % Red]],MATCH(O431,Table1[[#All],[2015 Growth % Red]],0),2)</f>
        <v>#N/A</v>
      </c>
      <c r="Q431" s="55" t="e">
        <f>INDEX(Table1[[#All],[Name Blue]:[2015 Growth % Red]],MATCH(O431,Table1[[#All],[2015 Growth % Red]],0),3)</f>
        <v>#N/A</v>
      </c>
      <c r="R431" s="55" t="e">
        <f>INDEX(Table1[[#All],[Name Blue]:[2015 Growth % Blue]],MATCH(Table3[[#This Row],[Top 10 Growth % ]],Table1[[#All],[2015 Growth % Blue]],0),1)</f>
        <v>#N/A</v>
      </c>
    </row>
    <row r="432" spans="1:18" x14ac:dyDescent="0.15">
      <c r="A432" s="42">
        <v>431</v>
      </c>
      <c r="B432" s="23" t="e">
        <f>IF(AND(Table68[[#This Row],[2015 Revenue]]&gt;=Chart_Data!$U$4,Table68[[#This Row],[2015 Expenses]]&lt;=Chart_Data!$U$3),Table68[[#This Row],[Name]],#N/A)</f>
        <v>#N/A</v>
      </c>
      <c r="C432" s="23" t="e">
        <f>INDEX(Table68[#All],MATCH(Chart_Data!B432,Table68[[#All],[Name]],0),3)</f>
        <v>#N/A</v>
      </c>
      <c r="D432" s="23" t="e">
        <f>INDEX(Table68[#All],MATCH(Chart_Data!B432,Table68[[#All],[Name]],0),4)</f>
        <v>#N/A</v>
      </c>
      <c r="E432" s="60" t="e">
        <f>INDEX(Table68[#All],MATCH(Chart_Data!B432,Table68[[#All],[Name]],0),6)+Table1[[#This Row],[Rand]]</f>
        <v>#N/A</v>
      </c>
      <c r="F432" s="58">
        <f>_xlfn.IFNA(IF(Table1[[#This Row],[2015 Growth % Blue]]="#N/A",0,Table1[[#This Row],[2015 Growth % Blue]]),0)</f>
        <v>0</v>
      </c>
      <c r="G432" s="23" t="str">
        <f>IF(OR(Table68[[#This Row],[2015 Revenue]]&lt;Chart_Data!$U$4,Table68[[#This Row],[2015 Expenses]]&gt;Chart_Data!$U$3),Table68[[#This Row],[Name]],#N/A)</f>
        <v>Loveboyle</v>
      </c>
      <c r="H432" s="23">
        <f>INDEX(Table68[#All],MATCH(Chart_Data!G432,Table68[[#All],[Name]],0),3)</f>
        <v>9552888.5199999996</v>
      </c>
      <c r="I432" s="23">
        <f>INDEX(Table68[#All],MATCH(Chart_Data!G432,Table68[[#All],[Name]],0),4)</f>
        <v>3814136.67</v>
      </c>
      <c r="J432" s="46">
        <f>INDEX(Table68[#All],MATCH(Chart_Data!G432,Table68[[#All],[Name]],0),6)</f>
        <v>1.78</v>
      </c>
      <c r="K432" s="59">
        <v>7.5670049704215683E-7</v>
      </c>
      <c r="M432" s="42">
        <f t="shared" si="7"/>
        <v>431</v>
      </c>
      <c r="N432" s="42">
        <f>IF(M432&gt;Chart_Data!$U$5,0,ROW(M433)-ROW($M$2))</f>
        <v>0</v>
      </c>
      <c r="O432" s="61" t="e">
        <f>IFERROR(LARGE(Table1[2015 Growth % Red],N432),#N/A)</f>
        <v>#N/A</v>
      </c>
      <c r="P432" s="55" t="e">
        <f>INDEX(Table1[[#All],[Name Blue]:[2015 Growth % Red]],MATCH(O432,Table1[[#All],[2015 Growth % Red]],0),2)</f>
        <v>#N/A</v>
      </c>
      <c r="Q432" s="55" t="e">
        <f>INDEX(Table1[[#All],[Name Blue]:[2015 Growth % Red]],MATCH(O432,Table1[[#All],[2015 Growth % Red]],0),3)</f>
        <v>#N/A</v>
      </c>
      <c r="R432" s="55" t="e">
        <f>INDEX(Table1[[#All],[Name Blue]:[2015 Growth % Blue]],MATCH(Table3[[#This Row],[Top 10 Growth % ]],Table1[[#All],[2015 Growth % Blue]],0),1)</f>
        <v>#N/A</v>
      </c>
    </row>
    <row r="433" spans="1:18" x14ac:dyDescent="0.15">
      <c r="A433" s="42">
        <v>432</v>
      </c>
      <c r="B433" s="23" t="str">
        <f>IF(AND(Table68[[#This Row],[2015 Revenue]]&gt;=Chart_Data!$U$4,Table68[[#This Row],[2015 Expenses]]&lt;=Chart_Data!$U$3),Table68[[#This Row],[Name]],#N/A)</f>
        <v>Recognisedwimp</v>
      </c>
      <c r="C433" s="23">
        <f>INDEX(Table68[#All],MATCH(Chart_Data!B433,Table68[[#All],[Name]],0),3)</f>
        <v>12988345.119999999</v>
      </c>
      <c r="D433" s="23">
        <f>INDEX(Table68[#All],MATCH(Chart_Data!B433,Table68[[#All],[Name]],0),4)</f>
        <v>3047195.76</v>
      </c>
      <c r="E433" s="60">
        <f>INDEX(Table68[#All],MATCH(Chart_Data!B433,Table68[[#All],[Name]],0),6)+Table1[[#This Row],[Rand]]</f>
        <v>6.7200005969822119</v>
      </c>
      <c r="F433" s="58">
        <f>_xlfn.IFNA(IF(Table1[[#This Row],[2015 Growth % Blue]]="#N/A",0,Table1[[#This Row],[2015 Growth % Blue]]),0)</f>
        <v>6.7200005969822119</v>
      </c>
      <c r="G433" s="23" t="e">
        <f>IF(OR(Table68[[#This Row],[2015 Revenue]]&lt;Chart_Data!$U$4,Table68[[#This Row],[2015 Expenses]]&gt;Chart_Data!$U$3),Table68[[#This Row],[Name]],#N/A)</f>
        <v>#N/A</v>
      </c>
      <c r="H433" s="23" t="e">
        <f>INDEX(Table68[#All],MATCH(Chart_Data!G433,Table68[[#All],[Name]],0),3)</f>
        <v>#N/A</v>
      </c>
      <c r="I433" s="23" t="e">
        <f>INDEX(Table68[#All],MATCH(Chart_Data!G433,Table68[[#All],[Name]],0),4)</f>
        <v>#N/A</v>
      </c>
      <c r="J433" s="46" t="e">
        <f>INDEX(Table68[#All],MATCH(Chart_Data!G433,Table68[[#All],[Name]],0),6)</f>
        <v>#N/A</v>
      </c>
      <c r="K433" s="59">
        <v>5.9698221249100967E-7</v>
      </c>
      <c r="M433" s="42">
        <f t="shared" si="7"/>
        <v>432</v>
      </c>
      <c r="N433" s="42">
        <f>IF(M433&gt;Chart_Data!$U$5,0,ROW(M434)-ROW($M$2))</f>
        <v>0</v>
      </c>
      <c r="O433" s="61" t="e">
        <f>IFERROR(LARGE(Table1[2015 Growth % Red],N433),#N/A)</f>
        <v>#N/A</v>
      </c>
      <c r="P433" s="55" t="e">
        <f>INDEX(Table1[[#All],[Name Blue]:[2015 Growth % Red]],MATCH(O433,Table1[[#All],[2015 Growth % Red]],0),2)</f>
        <v>#N/A</v>
      </c>
      <c r="Q433" s="55" t="e">
        <f>INDEX(Table1[[#All],[Name Blue]:[2015 Growth % Red]],MATCH(O433,Table1[[#All],[2015 Growth % Red]],0),3)</f>
        <v>#N/A</v>
      </c>
      <c r="R433" s="55" t="e">
        <f>INDEX(Table1[[#All],[Name Blue]:[2015 Growth % Blue]],MATCH(Table3[[#This Row],[Top 10 Growth % ]],Table1[[#All],[2015 Growth % Blue]],0),1)</f>
        <v>#N/A</v>
      </c>
    </row>
    <row r="434" spans="1:18" x14ac:dyDescent="0.15">
      <c r="A434" s="42">
        <v>433</v>
      </c>
      <c r="B434" s="23" t="str">
        <f>IF(AND(Table68[[#This Row],[2015 Revenue]]&gt;=Chart_Data!$U$4,Table68[[#This Row],[2015 Expenses]]&lt;=Chart_Data!$U$3),Table68[[#This Row],[Name]],#N/A)</f>
        <v>Mustermilk</v>
      </c>
      <c r="C434" s="23">
        <f>INDEX(Table68[#All],MATCH(Chart_Data!B434,Table68[[#All],[Name]],0),3)</f>
        <v>7635520.7699999996</v>
      </c>
      <c r="D434" s="23">
        <f>INDEX(Table68[#All],MATCH(Chart_Data!B434,Table68[[#All],[Name]],0),4)</f>
        <v>1545810.77</v>
      </c>
      <c r="E434" s="60">
        <f>INDEX(Table68[#All],MATCH(Chart_Data!B434,Table68[[#All],[Name]],0),6)+Table1[[#This Row],[Rand]]</f>
        <v>4.0700000066314077</v>
      </c>
      <c r="F434" s="58">
        <f>_xlfn.IFNA(IF(Table1[[#This Row],[2015 Growth % Blue]]="#N/A",0,Table1[[#This Row],[2015 Growth % Blue]]),0)</f>
        <v>4.0700000066314077</v>
      </c>
      <c r="G434" s="23" t="e">
        <f>IF(OR(Table68[[#This Row],[2015 Revenue]]&lt;Chart_Data!$U$4,Table68[[#This Row],[2015 Expenses]]&gt;Chart_Data!$U$3),Table68[[#This Row],[Name]],#N/A)</f>
        <v>#N/A</v>
      </c>
      <c r="H434" s="23" t="e">
        <f>INDEX(Table68[#All],MATCH(Chart_Data!G434,Table68[[#All],[Name]],0),3)</f>
        <v>#N/A</v>
      </c>
      <c r="I434" s="23" t="e">
        <f>INDEX(Table68[#All],MATCH(Chart_Data!G434,Table68[[#All],[Name]],0),4)</f>
        <v>#N/A</v>
      </c>
      <c r="J434" s="46" t="e">
        <f>INDEX(Table68[#All],MATCH(Chart_Data!G434,Table68[[#All],[Name]],0),6)</f>
        <v>#N/A</v>
      </c>
      <c r="K434" s="59">
        <v>6.6314078215751196E-9</v>
      </c>
      <c r="M434" s="42">
        <f t="shared" si="7"/>
        <v>433</v>
      </c>
      <c r="N434" s="42">
        <f>IF(M434&gt;Chart_Data!$U$5,0,ROW(M435)-ROW($M$2))</f>
        <v>0</v>
      </c>
      <c r="O434" s="61" t="e">
        <f>IFERROR(LARGE(Table1[2015 Growth % Red],N434),#N/A)</f>
        <v>#N/A</v>
      </c>
      <c r="P434" s="55" t="e">
        <f>INDEX(Table1[[#All],[Name Blue]:[2015 Growth % Red]],MATCH(O434,Table1[[#All],[2015 Growth % Red]],0),2)</f>
        <v>#N/A</v>
      </c>
      <c r="Q434" s="55" t="e">
        <f>INDEX(Table1[[#All],[Name Blue]:[2015 Growth % Red]],MATCH(O434,Table1[[#All],[2015 Growth % Red]],0),3)</f>
        <v>#N/A</v>
      </c>
      <c r="R434" s="55" t="e">
        <f>INDEX(Table1[[#All],[Name Blue]:[2015 Growth % Blue]],MATCH(Table3[[#This Row],[Top 10 Growth % ]],Table1[[#All],[2015 Growth % Blue]],0),1)</f>
        <v>#N/A</v>
      </c>
    </row>
    <row r="435" spans="1:18" x14ac:dyDescent="0.15">
      <c r="A435" s="42">
        <v>434</v>
      </c>
      <c r="B435" s="23" t="e">
        <f>IF(AND(Table68[[#This Row],[2015 Revenue]]&gt;=Chart_Data!$U$4,Table68[[#This Row],[2015 Expenses]]&lt;=Chart_Data!$U$3),Table68[[#This Row],[Name]],#N/A)</f>
        <v>#N/A</v>
      </c>
      <c r="C435" s="23" t="e">
        <f>INDEX(Table68[#All],MATCH(Chart_Data!B435,Table68[[#All],[Name]],0),3)</f>
        <v>#N/A</v>
      </c>
      <c r="D435" s="23" t="e">
        <f>INDEX(Table68[#All],MATCH(Chart_Data!B435,Table68[[#All],[Name]],0),4)</f>
        <v>#N/A</v>
      </c>
      <c r="E435" s="60" t="e">
        <f>INDEX(Table68[#All],MATCH(Chart_Data!B435,Table68[[#All],[Name]],0),6)+Table1[[#This Row],[Rand]]</f>
        <v>#N/A</v>
      </c>
      <c r="F435" s="58">
        <f>_xlfn.IFNA(IF(Table1[[#This Row],[2015 Growth % Blue]]="#N/A",0,Table1[[#This Row],[2015 Growth % Blue]]),0)</f>
        <v>0</v>
      </c>
      <c r="G435" s="23" t="str">
        <f>IF(OR(Table68[[#This Row],[2015 Revenue]]&lt;Chart_Data!$U$4,Table68[[#This Row],[2015 Expenses]]&gt;Chart_Data!$U$3),Table68[[#This Row],[Name]],#N/A)</f>
        <v>Urethrawell</v>
      </c>
      <c r="H435" s="23">
        <f>INDEX(Table68[#All],MATCH(Chart_Data!G435,Table68[[#All],[Name]],0),3)</f>
        <v>9885102.5500000007</v>
      </c>
      <c r="I435" s="23">
        <f>INDEX(Table68[#All],MATCH(Chart_Data!G435,Table68[[#All],[Name]],0),4)</f>
        <v>7470553.7699999996</v>
      </c>
      <c r="J435" s="46">
        <f>INDEX(Table68[#All],MATCH(Chart_Data!G435,Table68[[#All],[Name]],0),6)</f>
        <v>4.2300000000000004</v>
      </c>
      <c r="K435" s="59">
        <v>2.1202976442323829E-7</v>
      </c>
      <c r="M435" s="42">
        <f t="shared" si="7"/>
        <v>434</v>
      </c>
      <c r="N435" s="42">
        <f>IF(M435&gt;Chart_Data!$U$5,0,ROW(M436)-ROW($M$2))</f>
        <v>0</v>
      </c>
      <c r="O435" s="61" t="e">
        <f>IFERROR(LARGE(Table1[2015 Growth % Red],N435),#N/A)</f>
        <v>#N/A</v>
      </c>
      <c r="P435" s="55" t="e">
        <f>INDEX(Table1[[#All],[Name Blue]:[2015 Growth % Red]],MATCH(O435,Table1[[#All],[2015 Growth % Red]],0),2)</f>
        <v>#N/A</v>
      </c>
      <c r="Q435" s="55" t="e">
        <f>INDEX(Table1[[#All],[Name Blue]:[2015 Growth % Red]],MATCH(O435,Table1[[#All],[2015 Growth % Red]],0),3)</f>
        <v>#N/A</v>
      </c>
      <c r="R435" s="55" t="e">
        <f>INDEX(Table1[[#All],[Name Blue]:[2015 Growth % Blue]],MATCH(Table3[[#This Row],[Top 10 Growth % ]],Table1[[#All],[2015 Growth % Blue]],0),1)</f>
        <v>#N/A</v>
      </c>
    </row>
    <row r="436" spans="1:18" x14ac:dyDescent="0.15">
      <c r="A436" s="42">
        <v>435</v>
      </c>
      <c r="B436" s="23" t="str">
        <f>IF(AND(Table68[[#This Row],[2015 Revenue]]&gt;=Chart_Data!$U$4,Table68[[#This Row],[2015 Expenses]]&lt;=Chart_Data!$U$3),Table68[[#This Row],[Name]],#N/A)</f>
        <v>Admonishbadelynge</v>
      </c>
      <c r="C436" s="23">
        <f>INDEX(Table68[#All],MATCH(Chart_Data!B436,Table68[[#All],[Name]],0),3)</f>
        <v>9528494.75</v>
      </c>
      <c r="D436" s="23">
        <f>INDEX(Table68[#All],MATCH(Chart_Data!B436,Table68[[#All],[Name]],0),4)</f>
        <v>3117953.09</v>
      </c>
      <c r="E436" s="60">
        <f>INDEX(Table68[#All],MATCH(Chart_Data!B436,Table68[[#All],[Name]],0),6)+Table1[[#This Row],[Rand]]</f>
        <v>4.8500008157591479</v>
      </c>
      <c r="F436" s="58">
        <f>_xlfn.IFNA(IF(Table1[[#This Row],[2015 Growth % Blue]]="#N/A",0,Table1[[#This Row],[2015 Growth % Blue]]),0)</f>
        <v>4.8500008157591479</v>
      </c>
      <c r="G436" s="23" t="e">
        <f>IF(OR(Table68[[#This Row],[2015 Revenue]]&lt;Chart_Data!$U$4,Table68[[#This Row],[2015 Expenses]]&gt;Chart_Data!$U$3),Table68[[#This Row],[Name]],#N/A)</f>
        <v>#N/A</v>
      </c>
      <c r="H436" s="23" t="e">
        <f>INDEX(Table68[#All],MATCH(Chart_Data!G436,Table68[[#All],[Name]],0),3)</f>
        <v>#N/A</v>
      </c>
      <c r="I436" s="23" t="e">
        <f>INDEX(Table68[#All],MATCH(Chart_Data!G436,Table68[[#All],[Name]],0),4)</f>
        <v>#N/A</v>
      </c>
      <c r="J436" s="46" t="e">
        <f>INDEX(Table68[#All],MATCH(Chart_Data!G436,Table68[[#All],[Name]],0),6)</f>
        <v>#N/A</v>
      </c>
      <c r="K436" s="59">
        <v>8.1575914844659169E-7</v>
      </c>
      <c r="M436" s="42">
        <f t="shared" si="7"/>
        <v>435</v>
      </c>
      <c r="N436" s="42">
        <f>IF(M436&gt;Chart_Data!$U$5,0,ROW(M437)-ROW($M$2))</f>
        <v>0</v>
      </c>
      <c r="O436" s="61" t="e">
        <f>IFERROR(LARGE(Table1[2015 Growth % Red],N436),#N/A)</f>
        <v>#N/A</v>
      </c>
      <c r="P436" s="55" t="e">
        <f>INDEX(Table1[[#All],[Name Blue]:[2015 Growth % Red]],MATCH(O436,Table1[[#All],[2015 Growth % Red]],0),2)</f>
        <v>#N/A</v>
      </c>
      <c r="Q436" s="55" t="e">
        <f>INDEX(Table1[[#All],[Name Blue]:[2015 Growth % Red]],MATCH(O436,Table1[[#All],[2015 Growth % Red]],0),3)</f>
        <v>#N/A</v>
      </c>
      <c r="R436" s="55" t="e">
        <f>INDEX(Table1[[#All],[Name Blue]:[2015 Growth % Blue]],MATCH(Table3[[#This Row],[Top 10 Growth % ]],Table1[[#All],[2015 Growth % Blue]],0),1)</f>
        <v>#N/A</v>
      </c>
    </row>
    <row r="437" spans="1:18" x14ac:dyDescent="0.15">
      <c r="A437" s="42">
        <v>436</v>
      </c>
      <c r="B437" s="23" t="str">
        <f>IF(AND(Table68[[#This Row],[2015 Revenue]]&gt;=Chart_Data!$U$4,Table68[[#This Row],[2015 Expenses]]&lt;=Chart_Data!$U$3),Table68[[#This Row],[Name]],#N/A)</f>
        <v>Siftercockamamie</v>
      </c>
      <c r="C437" s="23">
        <f>INDEX(Table68[#All],MATCH(Chart_Data!B437,Table68[[#All],[Name]],0),3)</f>
        <v>12691389.300000001</v>
      </c>
      <c r="D437" s="23">
        <f>INDEX(Table68[#All],MATCH(Chart_Data!B437,Table68[[#All],[Name]],0),4)</f>
        <v>2498398.4300000002</v>
      </c>
      <c r="E437" s="60">
        <f>INDEX(Table68[#All],MATCH(Chart_Data!B437,Table68[[#All],[Name]],0),6)+Table1[[#This Row],[Rand]]</f>
        <v>3.8200000012608077</v>
      </c>
      <c r="F437" s="58">
        <f>_xlfn.IFNA(IF(Table1[[#This Row],[2015 Growth % Blue]]="#N/A",0,Table1[[#This Row],[2015 Growth % Blue]]),0)</f>
        <v>3.8200000012608077</v>
      </c>
      <c r="G437" s="23" t="e">
        <f>IF(OR(Table68[[#This Row],[2015 Revenue]]&lt;Chart_Data!$U$4,Table68[[#This Row],[2015 Expenses]]&gt;Chart_Data!$U$3),Table68[[#This Row],[Name]],#N/A)</f>
        <v>#N/A</v>
      </c>
      <c r="H437" s="23" t="e">
        <f>INDEX(Table68[#All],MATCH(Chart_Data!G437,Table68[[#All],[Name]],0),3)</f>
        <v>#N/A</v>
      </c>
      <c r="I437" s="23" t="e">
        <f>INDEX(Table68[#All],MATCH(Chart_Data!G437,Table68[[#All],[Name]],0),4)</f>
        <v>#N/A</v>
      </c>
      <c r="J437" s="46" t="e">
        <f>INDEX(Table68[#All],MATCH(Chart_Data!G437,Table68[[#All],[Name]],0),6)</f>
        <v>#N/A</v>
      </c>
      <c r="K437" s="59">
        <v>1.2608080848558468E-9</v>
      </c>
      <c r="M437" s="42">
        <f t="shared" si="7"/>
        <v>436</v>
      </c>
      <c r="N437" s="42">
        <f>IF(M437&gt;Chart_Data!$U$5,0,ROW(M438)-ROW($M$2))</f>
        <v>0</v>
      </c>
      <c r="O437" s="61" t="e">
        <f>IFERROR(LARGE(Table1[2015 Growth % Red],N437),#N/A)</f>
        <v>#N/A</v>
      </c>
      <c r="P437" s="55" t="e">
        <f>INDEX(Table1[[#All],[Name Blue]:[2015 Growth % Red]],MATCH(O437,Table1[[#All],[2015 Growth % Red]],0),2)</f>
        <v>#N/A</v>
      </c>
      <c r="Q437" s="55" t="e">
        <f>INDEX(Table1[[#All],[Name Blue]:[2015 Growth % Red]],MATCH(O437,Table1[[#All],[2015 Growth % Red]],0),3)</f>
        <v>#N/A</v>
      </c>
      <c r="R437" s="55" t="e">
        <f>INDEX(Table1[[#All],[Name Blue]:[2015 Growth % Blue]],MATCH(Table3[[#This Row],[Top 10 Growth % ]],Table1[[#All],[2015 Growth % Blue]],0),1)</f>
        <v>#N/A</v>
      </c>
    </row>
    <row r="438" spans="1:18" x14ac:dyDescent="0.15">
      <c r="A438" s="42">
        <v>437</v>
      </c>
      <c r="B438" s="23" t="e">
        <f>IF(AND(Table68[[#This Row],[2015 Revenue]]&gt;=Chart_Data!$U$4,Table68[[#This Row],[2015 Expenses]]&lt;=Chart_Data!$U$3),Table68[[#This Row],[Name]],#N/A)</f>
        <v>#N/A</v>
      </c>
      <c r="C438" s="23" t="e">
        <f>INDEX(Table68[#All],MATCH(Chart_Data!B438,Table68[[#All],[Name]],0),3)</f>
        <v>#N/A</v>
      </c>
      <c r="D438" s="23" t="e">
        <f>INDEX(Table68[#All],MATCH(Chart_Data!B438,Table68[[#All],[Name]],0),4)</f>
        <v>#N/A</v>
      </c>
      <c r="E438" s="60" t="e">
        <f>INDEX(Table68[#All],MATCH(Chart_Data!B438,Table68[[#All],[Name]],0),6)+Table1[[#This Row],[Rand]]</f>
        <v>#N/A</v>
      </c>
      <c r="F438" s="58">
        <f>_xlfn.IFNA(IF(Table1[[#This Row],[2015 Growth % Blue]]="#N/A",0,Table1[[#This Row],[2015 Growth % Blue]]),0)</f>
        <v>0</v>
      </c>
      <c r="G438" s="23" t="str">
        <f>IF(OR(Table68[[#This Row],[2015 Revenue]]&lt;Chart_Data!$U$4,Table68[[#This Row],[2015 Expenses]]&gt;Chart_Data!$U$3),Table68[[#This Row],[Name]],#N/A)</f>
        <v>Atrophymonsters</v>
      </c>
      <c r="H438" s="23">
        <f>INDEX(Table68[#All],MATCH(Chart_Data!G438,Table68[[#All],[Name]],0),3)</f>
        <v>7166127.1699999999</v>
      </c>
      <c r="I438" s="23">
        <f>INDEX(Table68[#All],MATCH(Chart_Data!G438,Table68[[#All],[Name]],0),4)</f>
        <v>7827495.6900000004</v>
      </c>
      <c r="J438" s="46">
        <f>INDEX(Table68[#All],MATCH(Chart_Data!G438,Table68[[#All],[Name]],0),6)</f>
        <v>4.87</v>
      </c>
      <c r="K438" s="59">
        <v>5.8558972007095111E-7</v>
      </c>
      <c r="M438" s="42">
        <f t="shared" si="7"/>
        <v>437</v>
      </c>
      <c r="N438" s="42">
        <f>IF(M438&gt;Chart_Data!$U$5,0,ROW(M439)-ROW($M$2))</f>
        <v>0</v>
      </c>
      <c r="O438" s="61" t="e">
        <f>IFERROR(LARGE(Table1[2015 Growth % Red],N438),#N/A)</f>
        <v>#N/A</v>
      </c>
      <c r="P438" s="55" t="e">
        <f>INDEX(Table1[[#All],[Name Blue]:[2015 Growth % Red]],MATCH(O438,Table1[[#All],[2015 Growth % Red]],0),2)</f>
        <v>#N/A</v>
      </c>
      <c r="Q438" s="55" t="e">
        <f>INDEX(Table1[[#All],[Name Blue]:[2015 Growth % Red]],MATCH(O438,Table1[[#All],[2015 Growth % Red]],0),3)</f>
        <v>#N/A</v>
      </c>
      <c r="R438" s="55" t="e">
        <f>INDEX(Table1[[#All],[Name Blue]:[2015 Growth % Blue]],MATCH(Table3[[#This Row],[Top 10 Growth % ]],Table1[[#All],[2015 Growth % Blue]],0),1)</f>
        <v>#N/A</v>
      </c>
    </row>
    <row r="439" spans="1:18" x14ac:dyDescent="0.15">
      <c r="A439" s="42">
        <v>438</v>
      </c>
      <c r="B439" s="23" t="str">
        <f>IF(AND(Table68[[#This Row],[2015 Revenue]]&gt;=Chart_Data!$U$4,Table68[[#This Row],[2015 Expenses]]&lt;=Chart_Data!$U$3),Table68[[#This Row],[Name]],#N/A)</f>
        <v>Chirpskipping</v>
      </c>
      <c r="C439" s="23">
        <f>INDEX(Table68[#All],MATCH(Chart_Data!B439,Table68[[#All],[Name]],0),3)</f>
        <v>10643313.800000001</v>
      </c>
      <c r="D439" s="23">
        <f>INDEX(Table68[#All],MATCH(Chart_Data!B439,Table68[[#All],[Name]],0),4)</f>
        <v>3666733.26</v>
      </c>
      <c r="E439" s="60">
        <f>INDEX(Table68[#All],MATCH(Chart_Data!B439,Table68[[#All],[Name]],0),6)+Table1[[#This Row],[Rand]]</f>
        <v>2.3000001547290028</v>
      </c>
      <c r="F439" s="58">
        <f>_xlfn.IFNA(IF(Table1[[#This Row],[2015 Growth % Blue]]="#N/A",0,Table1[[#This Row],[2015 Growth % Blue]]),0)</f>
        <v>2.3000001547290028</v>
      </c>
      <c r="G439" s="23" t="e">
        <f>IF(OR(Table68[[#This Row],[2015 Revenue]]&lt;Chart_Data!$U$4,Table68[[#This Row],[2015 Expenses]]&gt;Chart_Data!$U$3),Table68[[#This Row],[Name]],#N/A)</f>
        <v>#N/A</v>
      </c>
      <c r="H439" s="23" t="e">
        <f>INDEX(Table68[#All],MATCH(Chart_Data!G439,Table68[[#All],[Name]],0),3)</f>
        <v>#N/A</v>
      </c>
      <c r="I439" s="23" t="e">
        <f>INDEX(Table68[#All],MATCH(Chart_Data!G439,Table68[[#All],[Name]],0),4)</f>
        <v>#N/A</v>
      </c>
      <c r="J439" s="46" t="e">
        <f>INDEX(Table68[#All],MATCH(Chart_Data!G439,Table68[[#All],[Name]],0),6)</f>
        <v>#N/A</v>
      </c>
      <c r="K439" s="59">
        <v>1.5472900280437718E-7</v>
      </c>
      <c r="M439" s="42">
        <f t="shared" si="7"/>
        <v>438</v>
      </c>
      <c r="N439" s="42">
        <f>IF(M439&gt;Chart_Data!$U$5,0,ROW(M440)-ROW($M$2))</f>
        <v>0</v>
      </c>
      <c r="O439" s="61" t="e">
        <f>IFERROR(LARGE(Table1[2015 Growth % Red],N439),#N/A)</f>
        <v>#N/A</v>
      </c>
      <c r="P439" s="55" t="e">
        <f>INDEX(Table1[[#All],[Name Blue]:[2015 Growth % Red]],MATCH(O439,Table1[[#All],[2015 Growth % Red]],0),2)</f>
        <v>#N/A</v>
      </c>
      <c r="Q439" s="55" t="e">
        <f>INDEX(Table1[[#All],[Name Blue]:[2015 Growth % Red]],MATCH(O439,Table1[[#All],[2015 Growth % Red]],0),3)</f>
        <v>#N/A</v>
      </c>
      <c r="R439" s="55" t="e">
        <f>INDEX(Table1[[#All],[Name Blue]:[2015 Growth % Blue]],MATCH(Table3[[#This Row],[Top 10 Growth % ]],Table1[[#All],[2015 Growth % Blue]],0),1)</f>
        <v>#N/A</v>
      </c>
    </row>
    <row r="440" spans="1:18" x14ac:dyDescent="0.15">
      <c r="A440" s="42">
        <v>439</v>
      </c>
      <c r="B440" s="23" t="e">
        <f>IF(AND(Table68[[#This Row],[2015 Revenue]]&gt;=Chart_Data!$U$4,Table68[[#This Row],[2015 Expenses]]&lt;=Chart_Data!$U$3),Table68[[#This Row],[Name]],#N/A)</f>
        <v>#N/A</v>
      </c>
      <c r="C440" s="23" t="e">
        <f>INDEX(Table68[#All],MATCH(Chart_Data!B440,Table68[[#All],[Name]],0),3)</f>
        <v>#N/A</v>
      </c>
      <c r="D440" s="23" t="e">
        <f>INDEX(Table68[#All],MATCH(Chart_Data!B440,Table68[[#All],[Name]],0),4)</f>
        <v>#N/A</v>
      </c>
      <c r="E440" s="60" t="e">
        <f>INDEX(Table68[#All],MATCH(Chart_Data!B440,Table68[[#All],[Name]],0),6)+Table1[[#This Row],[Rand]]</f>
        <v>#N/A</v>
      </c>
      <c r="F440" s="58">
        <f>_xlfn.IFNA(IF(Table1[[#This Row],[2015 Growth % Blue]]="#N/A",0,Table1[[#This Row],[2015 Growth % Blue]]),0)</f>
        <v>0</v>
      </c>
      <c r="G440" s="23" t="str">
        <f>IF(OR(Table68[[#This Row],[2015 Revenue]]&lt;Chart_Data!$U$4,Table68[[#This Row],[2015 Expenses]]&gt;Chart_Data!$U$3),Table68[[#This Row],[Name]],#N/A)</f>
        <v>Discreetcorrosive</v>
      </c>
      <c r="H440" s="23">
        <f>INDEX(Table68[#All],MATCH(Chart_Data!G440,Table68[[#All],[Name]],0),3)</f>
        <v>7307498.2400000002</v>
      </c>
      <c r="I440" s="23">
        <f>INDEX(Table68[#All],MATCH(Chart_Data!G440,Table68[[#All],[Name]],0),4)</f>
        <v>6648408.0199999996</v>
      </c>
      <c r="J440" s="46">
        <f>INDEX(Table68[#All],MATCH(Chart_Data!G440,Table68[[#All],[Name]],0),6)</f>
        <v>3.62</v>
      </c>
      <c r="K440" s="59">
        <v>3.9475763788129556E-7</v>
      </c>
      <c r="M440" s="42">
        <f t="shared" si="7"/>
        <v>439</v>
      </c>
      <c r="N440" s="42">
        <f>IF(M440&gt;Chart_Data!$U$5,0,ROW(M441)-ROW($M$2))</f>
        <v>0</v>
      </c>
      <c r="O440" s="61" t="e">
        <f>IFERROR(LARGE(Table1[2015 Growth % Red],N440),#N/A)</f>
        <v>#N/A</v>
      </c>
      <c r="P440" s="55" t="e">
        <f>INDEX(Table1[[#All],[Name Blue]:[2015 Growth % Red]],MATCH(O440,Table1[[#All],[2015 Growth % Red]],0),2)</f>
        <v>#N/A</v>
      </c>
      <c r="Q440" s="55" t="e">
        <f>INDEX(Table1[[#All],[Name Blue]:[2015 Growth % Red]],MATCH(O440,Table1[[#All],[2015 Growth % Red]],0),3)</f>
        <v>#N/A</v>
      </c>
      <c r="R440" s="55" t="e">
        <f>INDEX(Table1[[#All],[Name Blue]:[2015 Growth % Blue]],MATCH(Table3[[#This Row],[Top 10 Growth % ]],Table1[[#All],[2015 Growth % Blue]],0),1)</f>
        <v>#N/A</v>
      </c>
    </row>
    <row r="441" spans="1:18" x14ac:dyDescent="0.15">
      <c r="A441" s="42">
        <v>440</v>
      </c>
      <c r="B441" s="23" t="e">
        <f>IF(AND(Table68[[#This Row],[2015 Revenue]]&gt;=Chart_Data!$U$4,Table68[[#This Row],[2015 Expenses]]&lt;=Chart_Data!$U$3),Table68[[#This Row],[Name]],#N/A)</f>
        <v>#N/A</v>
      </c>
      <c r="C441" s="23" t="e">
        <f>INDEX(Table68[#All],MATCH(Chart_Data!B441,Table68[[#All],[Name]],0),3)</f>
        <v>#N/A</v>
      </c>
      <c r="D441" s="23" t="e">
        <f>INDEX(Table68[#All],MATCH(Chart_Data!B441,Table68[[#All],[Name]],0),4)</f>
        <v>#N/A</v>
      </c>
      <c r="E441" s="60" t="e">
        <f>INDEX(Table68[#All],MATCH(Chart_Data!B441,Table68[[#All],[Name]],0),6)+Table1[[#This Row],[Rand]]</f>
        <v>#N/A</v>
      </c>
      <c r="F441" s="58">
        <f>_xlfn.IFNA(IF(Table1[[#This Row],[2015 Growth % Blue]]="#N/A",0,Table1[[#This Row],[2015 Growth % Blue]]),0)</f>
        <v>0</v>
      </c>
      <c r="G441" s="23" t="str">
        <f>IF(OR(Table68[[#This Row],[2015 Revenue]]&lt;Chart_Data!$U$4,Table68[[#This Row],[2015 Expenses]]&gt;Chart_Data!$U$3),Table68[[#This Row],[Name]],#N/A)</f>
        <v>Plankoblateness</v>
      </c>
      <c r="H441" s="23">
        <f>INDEX(Table68[#All],MATCH(Chart_Data!G441,Table68[[#All],[Name]],0),3)</f>
        <v>6879063.3499999996</v>
      </c>
      <c r="I441" s="23">
        <f>INDEX(Table68[#All],MATCH(Chart_Data!G441,Table68[[#All],[Name]],0),4)</f>
        <v>6575556.8899999997</v>
      </c>
      <c r="J441" s="46">
        <f>INDEX(Table68[#All],MATCH(Chart_Data!G441,Table68[[#All],[Name]],0),6)</f>
        <v>5.15</v>
      </c>
      <c r="K441" s="59">
        <v>8.1180639280685971E-8</v>
      </c>
      <c r="M441" s="42">
        <f t="shared" si="7"/>
        <v>440</v>
      </c>
      <c r="N441" s="42">
        <f>IF(M441&gt;Chart_Data!$U$5,0,ROW(M442)-ROW($M$2))</f>
        <v>0</v>
      </c>
      <c r="O441" s="61" t="e">
        <f>IFERROR(LARGE(Table1[2015 Growth % Red],N441),#N/A)</f>
        <v>#N/A</v>
      </c>
      <c r="P441" s="55" t="e">
        <f>INDEX(Table1[[#All],[Name Blue]:[2015 Growth % Red]],MATCH(O441,Table1[[#All],[2015 Growth % Red]],0),2)</f>
        <v>#N/A</v>
      </c>
      <c r="Q441" s="55" t="e">
        <f>INDEX(Table1[[#All],[Name Blue]:[2015 Growth % Red]],MATCH(O441,Table1[[#All],[2015 Growth % Red]],0),3)</f>
        <v>#N/A</v>
      </c>
      <c r="R441" s="55" t="e">
        <f>INDEX(Table1[[#All],[Name Blue]:[2015 Growth % Blue]],MATCH(Table3[[#This Row],[Top 10 Growth % ]],Table1[[#All],[2015 Growth % Blue]],0),1)</f>
        <v>#N/A</v>
      </c>
    </row>
    <row r="442" spans="1:18" x14ac:dyDescent="0.15">
      <c r="A442" s="42">
        <v>441</v>
      </c>
      <c r="B442" s="23" t="e">
        <f>IF(AND(Table68[[#This Row],[2015 Revenue]]&gt;=Chart_Data!$U$4,Table68[[#This Row],[2015 Expenses]]&lt;=Chart_Data!$U$3),Table68[[#This Row],[Name]],#N/A)</f>
        <v>#N/A</v>
      </c>
      <c r="C442" s="23" t="e">
        <f>INDEX(Table68[#All],MATCH(Chart_Data!B442,Table68[[#All],[Name]],0),3)</f>
        <v>#N/A</v>
      </c>
      <c r="D442" s="23" t="e">
        <f>INDEX(Table68[#All],MATCH(Chart_Data!B442,Table68[[#All],[Name]],0),4)</f>
        <v>#N/A</v>
      </c>
      <c r="E442" s="60" t="e">
        <f>INDEX(Table68[#All],MATCH(Chart_Data!B442,Table68[[#All],[Name]],0),6)+Table1[[#This Row],[Rand]]</f>
        <v>#N/A</v>
      </c>
      <c r="F442" s="58">
        <f>_xlfn.IFNA(IF(Table1[[#This Row],[2015 Growth % Blue]]="#N/A",0,Table1[[#This Row],[2015 Growth % Blue]]),0)</f>
        <v>0</v>
      </c>
      <c r="G442" s="23" t="str">
        <f>IF(OR(Table68[[#This Row],[2015 Revenue]]&lt;Chart_Data!$U$4,Table68[[#This Row],[2015 Expenses]]&gt;Chart_Data!$U$3),Table68[[#This Row],[Name]],#N/A)</f>
        <v>Shuffleelse</v>
      </c>
      <c r="H442" s="23">
        <f>INDEX(Table68[#All],MATCH(Chart_Data!G442,Table68[[#All],[Name]],0),3)</f>
        <v>7510279.0499999998</v>
      </c>
      <c r="I442" s="23">
        <f>INDEX(Table68[#All],MATCH(Chart_Data!G442,Table68[[#All],[Name]],0),4)</f>
        <v>5819665.8200000003</v>
      </c>
      <c r="J442" s="46">
        <f>INDEX(Table68[#All],MATCH(Chart_Data!G442,Table68[[#All],[Name]],0),6)</f>
        <v>2.73</v>
      </c>
      <c r="K442" s="59">
        <v>4.7744803121051684E-7</v>
      </c>
      <c r="M442" s="42">
        <f t="shared" si="7"/>
        <v>441</v>
      </c>
      <c r="N442" s="42">
        <f>IF(M442&gt;Chart_Data!$U$5,0,ROW(M443)-ROW($M$2))</f>
        <v>0</v>
      </c>
      <c r="O442" s="61" t="e">
        <f>IFERROR(LARGE(Table1[2015 Growth % Red],N442),#N/A)</f>
        <v>#N/A</v>
      </c>
      <c r="P442" s="55" t="e">
        <f>INDEX(Table1[[#All],[Name Blue]:[2015 Growth % Red]],MATCH(O442,Table1[[#All],[2015 Growth % Red]],0),2)</f>
        <v>#N/A</v>
      </c>
      <c r="Q442" s="55" t="e">
        <f>INDEX(Table1[[#All],[Name Blue]:[2015 Growth % Red]],MATCH(O442,Table1[[#All],[2015 Growth % Red]],0),3)</f>
        <v>#N/A</v>
      </c>
      <c r="R442" s="55" t="e">
        <f>INDEX(Table1[[#All],[Name Blue]:[2015 Growth % Blue]],MATCH(Table3[[#This Row],[Top 10 Growth % ]],Table1[[#All],[2015 Growth % Blue]],0),1)</f>
        <v>#N/A</v>
      </c>
    </row>
    <row r="443" spans="1:18" x14ac:dyDescent="0.15">
      <c r="A443" s="42">
        <v>442</v>
      </c>
      <c r="B443" s="23" t="str">
        <f>IF(AND(Table68[[#This Row],[2015 Revenue]]&gt;=Chart_Data!$U$4,Table68[[#This Row],[2015 Expenses]]&lt;=Chart_Data!$U$3),Table68[[#This Row],[Name]],#N/A)</f>
        <v>Dyneinbulbous</v>
      </c>
      <c r="C443" s="23">
        <f>INDEX(Table68[#All],MATCH(Chart_Data!B443,Table68[[#All],[Name]],0),3)</f>
        <v>7981287.7300000004</v>
      </c>
      <c r="D443" s="23">
        <f>INDEX(Table68[#All],MATCH(Chart_Data!B443,Table68[[#All],[Name]],0),4)</f>
        <v>2270633.84</v>
      </c>
      <c r="E443" s="60">
        <f>INDEX(Table68[#All],MATCH(Chart_Data!B443,Table68[[#All],[Name]],0),6)+Table1[[#This Row],[Rand]]</f>
        <v>5.0700000355792918</v>
      </c>
      <c r="F443" s="58">
        <f>_xlfn.IFNA(IF(Table1[[#This Row],[2015 Growth % Blue]]="#N/A",0,Table1[[#This Row],[2015 Growth % Blue]]),0)</f>
        <v>5.0700000355792918</v>
      </c>
      <c r="G443" s="23" t="e">
        <f>IF(OR(Table68[[#This Row],[2015 Revenue]]&lt;Chart_Data!$U$4,Table68[[#This Row],[2015 Expenses]]&gt;Chart_Data!$U$3),Table68[[#This Row],[Name]],#N/A)</f>
        <v>#N/A</v>
      </c>
      <c r="H443" s="23" t="e">
        <f>INDEX(Table68[#All],MATCH(Chart_Data!G443,Table68[[#All],[Name]],0),3)</f>
        <v>#N/A</v>
      </c>
      <c r="I443" s="23" t="e">
        <f>INDEX(Table68[#All],MATCH(Chart_Data!G443,Table68[[#All],[Name]],0),4)</f>
        <v>#N/A</v>
      </c>
      <c r="J443" s="46" t="e">
        <f>INDEX(Table68[#All],MATCH(Chart_Data!G443,Table68[[#All],[Name]],0),6)</f>
        <v>#N/A</v>
      </c>
      <c r="K443" s="59">
        <v>3.5579291177472051E-8</v>
      </c>
      <c r="M443" s="42">
        <f t="shared" si="7"/>
        <v>442</v>
      </c>
      <c r="N443" s="42">
        <f>IF(M443&gt;Chart_Data!$U$5,0,ROW(M444)-ROW($M$2))</f>
        <v>0</v>
      </c>
      <c r="O443" s="61" t="e">
        <f>IFERROR(LARGE(Table1[2015 Growth % Red],N443),#N/A)</f>
        <v>#N/A</v>
      </c>
      <c r="P443" s="55" t="e">
        <f>INDEX(Table1[[#All],[Name Blue]:[2015 Growth % Red]],MATCH(O443,Table1[[#All],[2015 Growth % Red]],0),2)</f>
        <v>#N/A</v>
      </c>
      <c r="Q443" s="55" t="e">
        <f>INDEX(Table1[[#All],[Name Blue]:[2015 Growth % Red]],MATCH(O443,Table1[[#All],[2015 Growth % Red]],0),3)</f>
        <v>#N/A</v>
      </c>
      <c r="R443" s="55" t="e">
        <f>INDEX(Table1[[#All],[Name Blue]:[2015 Growth % Blue]],MATCH(Table3[[#This Row],[Top 10 Growth % ]],Table1[[#All],[2015 Growth % Blue]],0),1)</f>
        <v>#N/A</v>
      </c>
    </row>
    <row r="444" spans="1:18" x14ac:dyDescent="0.15">
      <c r="A444" s="42">
        <v>443</v>
      </c>
      <c r="B444" s="23" t="e">
        <f>IF(AND(Table68[[#This Row],[2015 Revenue]]&gt;=Chart_Data!$U$4,Table68[[#This Row],[2015 Expenses]]&lt;=Chart_Data!$U$3),Table68[[#This Row],[Name]],#N/A)</f>
        <v>#N/A</v>
      </c>
      <c r="C444" s="23" t="e">
        <f>INDEX(Table68[#All],MATCH(Chart_Data!B444,Table68[[#All],[Name]],0),3)</f>
        <v>#N/A</v>
      </c>
      <c r="D444" s="23" t="e">
        <f>INDEX(Table68[#All],MATCH(Chart_Data!B444,Table68[[#All],[Name]],0),4)</f>
        <v>#N/A</v>
      </c>
      <c r="E444" s="60" t="e">
        <f>INDEX(Table68[#All],MATCH(Chart_Data!B444,Table68[[#All],[Name]],0),6)+Table1[[#This Row],[Rand]]</f>
        <v>#N/A</v>
      </c>
      <c r="F444" s="58">
        <f>_xlfn.IFNA(IF(Table1[[#This Row],[2015 Growth % Blue]]="#N/A",0,Table1[[#This Row],[2015 Growth % Blue]]),0)</f>
        <v>0</v>
      </c>
      <c r="G444" s="23" t="str">
        <f>IF(OR(Table68[[#This Row],[2015 Revenue]]&lt;Chart_Data!$U$4,Table68[[#This Row],[2015 Expenses]]&gt;Chart_Data!$U$3),Table68[[#This Row],[Name]],#N/A)</f>
        <v>Handlersthroated</v>
      </c>
      <c r="H444" s="23">
        <f>INDEX(Table68[#All],MATCH(Chart_Data!G444,Table68[[#All],[Name]],0),3)</f>
        <v>11592541.310000001</v>
      </c>
      <c r="I444" s="23">
        <f>INDEX(Table68[#All],MATCH(Chart_Data!G444,Table68[[#All],[Name]],0),4)</f>
        <v>3987940.61</v>
      </c>
      <c r="J444" s="46">
        <f>INDEX(Table68[#All],MATCH(Chart_Data!G444,Table68[[#All],[Name]],0),6)</f>
        <v>4.2</v>
      </c>
      <c r="K444" s="59">
        <v>7.7704185126982332E-7</v>
      </c>
      <c r="M444" s="42">
        <f t="shared" si="7"/>
        <v>443</v>
      </c>
      <c r="N444" s="42">
        <f>IF(M444&gt;Chart_Data!$U$5,0,ROW(M445)-ROW($M$2))</f>
        <v>0</v>
      </c>
      <c r="O444" s="61" t="e">
        <f>IFERROR(LARGE(Table1[2015 Growth % Red],N444),#N/A)</f>
        <v>#N/A</v>
      </c>
      <c r="P444" s="55" t="e">
        <f>INDEX(Table1[[#All],[Name Blue]:[2015 Growth % Red]],MATCH(O444,Table1[[#All],[2015 Growth % Red]],0),2)</f>
        <v>#N/A</v>
      </c>
      <c r="Q444" s="55" t="e">
        <f>INDEX(Table1[[#All],[Name Blue]:[2015 Growth % Red]],MATCH(O444,Table1[[#All],[2015 Growth % Red]],0),3)</f>
        <v>#N/A</v>
      </c>
      <c r="R444" s="55" t="e">
        <f>INDEX(Table1[[#All],[Name Blue]:[2015 Growth % Blue]],MATCH(Table3[[#This Row],[Top 10 Growth % ]],Table1[[#All],[2015 Growth % Blue]],0),1)</f>
        <v>#N/A</v>
      </c>
    </row>
    <row r="445" spans="1:18" x14ac:dyDescent="0.15">
      <c r="A445" s="42">
        <v>444</v>
      </c>
      <c r="B445" s="23" t="e">
        <f>IF(AND(Table68[[#This Row],[2015 Revenue]]&gt;=Chart_Data!$U$4,Table68[[#This Row],[2015 Expenses]]&lt;=Chart_Data!$U$3),Table68[[#This Row],[Name]],#N/A)</f>
        <v>#N/A</v>
      </c>
      <c r="C445" s="23" t="e">
        <f>INDEX(Table68[#All],MATCH(Chart_Data!B445,Table68[[#All],[Name]],0),3)</f>
        <v>#N/A</v>
      </c>
      <c r="D445" s="23" t="e">
        <f>INDEX(Table68[#All],MATCH(Chart_Data!B445,Table68[[#All],[Name]],0),4)</f>
        <v>#N/A</v>
      </c>
      <c r="E445" s="60" t="e">
        <f>INDEX(Table68[#All],MATCH(Chart_Data!B445,Table68[[#All],[Name]],0),6)+Table1[[#This Row],[Rand]]</f>
        <v>#N/A</v>
      </c>
      <c r="F445" s="58">
        <f>_xlfn.IFNA(IF(Table1[[#This Row],[2015 Growth % Blue]]="#N/A",0,Table1[[#This Row],[2015 Growth % Blue]]),0)</f>
        <v>0</v>
      </c>
      <c r="G445" s="23" t="str">
        <f>IF(OR(Table68[[#This Row],[2015 Revenue]]&lt;Chart_Data!$U$4,Table68[[#This Row],[2015 Expenses]]&gt;Chart_Data!$U$3),Table68[[#This Row],[Name]],#N/A)</f>
        <v>Boundextrasmall</v>
      </c>
      <c r="H445" s="23">
        <f>INDEX(Table68[#All],MATCH(Chart_Data!G445,Table68[[#All],[Name]],0),3)</f>
        <v>8838341.1799999997</v>
      </c>
      <c r="I445" s="23">
        <f>INDEX(Table68[#All],MATCH(Chart_Data!G445,Table68[[#All],[Name]],0),4)</f>
        <v>4521157.88</v>
      </c>
      <c r="J445" s="46">
        <f>INDEX(Table68[#All],MATCH(Chart_Data!G445,Table68[[#All],[Name]],0),6)</f>
        <v>4.1100000000000003</v>
      </c>
      <c r="K445" s="59">
        <v>6.4831111602640436E-8</v>
      </c>
      <c r="M445" s="42">
        <f t="shared" si="7"/>
        <v>444</v>
      </c>
      <c r="N445" s="42">
        <f>IF(M445&gt;Chart_Data!$U$5,0,ROW(M446)-ROW($M$2))</f>
        <v>0</v>
      </c>
      <c r="O445" s="61" t="e">
        <f>IFERROR(LARGE(Table1[2015 Growth % Red],N445),#N/A)</f>
        <v>#N/A</v>
      </c>
      <c r="P445" s="55" t="e">
        <f>INDEX(Table1[[#All],[Name Blue]:[2015 Growth % Red]],MATCH(O445,Table1[[#All],[2015 Growth % Red]],0),2)</f>
        <v>#N/A</v>
      </c>
      <c r="Q445" s="55" t="e">
        <f>INDEX(Table1[[#All],[Name Blue]:[2015 Growth % Red]],MATCH(O445,Table1[[#All],[2015 Growth % Red]],0),3)</f>
        <v>#N/A</v>
      </c>
      <c r="R445" s="55" t="e">
        <f>INDEX(Table1[[#All],[Name Blue]:[2015 Growth % Blue]],MATCH(Table3[[#This Row],[Top 10 Growth % ]],Table1[[#All],[2015 Growth % Blue]],0),1)</f>
        <v>#N/A</v>
      </c>
    </row>
    <row r="446" spans="1:18" x14ac:dyDescent="0.15">
      <c r="A446" s="42">
        <v>445</v>
      </c>
      <c r="B446" s="23" t="str">
        <f>IF(AND(Table68[[#This Row],[2015 Revenue]]&gt;=Chart_Data!$U$4,Table68[[#This Row],[2015 Expenses]]&lt;=Chart_Data!$U$3),Table68[[#This Row],[Name]],#N/A)</f>
        <v>Efferentfinished</v>
      </c>
      <c r="C446" s="23">
        <f>INDEX(Table68[#All],MATCH(Chart_Data!B446,Table68[[#All],[Name]],0),3)</f>
        <v>5449870.4100000001</v>
      </c>
      <c r="D446" s="23">
        <f>INDEX(Table68[#All],MATCH(Chart_Data!B446,Table68[[#All],[Name]],0),4)</f>
        <v>140030.15</v>
      </c>
      <c r="E446" s="60">
        <f>INDEX(Table68[#All],MATCH(Chart_Data!B446,Table68[[#All],[Name]],0),6)+Table1[[#This Row],[Rand]]</f>
        <v>3.510000767596007</v>
      </c>
      <c r="F446" s="58">
        <f>_xlfn.IFNA(IF(Table1[[#This Row],[2015 Growth % Blue]]="#N/A",0,Table1[[#This Row],[2015 Growth % Blue]]),0)</f>
        <v>3.510000767596007</v>
      </c>
      <c r="G446" s="23" t="e">
        <f>IF(OR(Table68[[#This Row],[2015 Revenue]]&lt;Chart_Data!$U$4,Table68[[#This Row],[2015 Expenses]]&gt;Chart_Data!$U$3),Table68[[#This Row],[Name]],#N/A)</f>
        <v>#N/A</v>
      </c>
      <c r="H446" s="23" t="e">
        <f>INDEX(Table68[#All],MATCH(Chart_Data!G446,Table68[[#All],[Name]],0),3)</f>
        <v>#N/A</v>
      </c>
      <c r="I446" s="23" t="e">
        <f>INDEX(Table68[#All],MATCH(Chart_Data!G446,Table68[[#All],[Name]],0),4)</f>
        <v>#N/A</v>
      </c>
      <c r="J446" s="46" t="e">
        <f>INDEX(Table68[#All],MATCH(Chart_Data!G446,Table68[[#All],[Name]],0),6)</f>
        <v>#N/A</v>
      </c>
      <c r="K446" s="59">
        <v>7.6759600741209231E-7</v>
      </c>
      <c r="M446" s="42">
        <f t="shared" si="7"/>
        <v>445</v>
      </c>
      <c r="N446" s="42">
        <f>IF(M446&gt;Chart_Data!$U$5,0,ROW(M447)-ROW($M$2))</f>
        <v>0</v>
      </c>
      <c r="O446" s="61" t="e">
        <f>IFERROR(LARGE(Table1[2015 Growth % Red],N446),#N/A)</f>
        <v>#N/A</v>
      </c>
      <c r="P446" s="55" t="e">
        <f>INDEX(Table1[[#All],[Name Blue]:[2015 Growth % Red]],MATCH(O446,Table1[[#All],[2015 Growth % Red]],0),2)</f>
        <v>#N/A</v>
      </c>
      <c r="Q446" s="55" t="e">
        <f>INDEX(Table1[[#All],[Name Blue]:[2015 Growth % Red]],MATCH(O446,Table1[[#All],[2015 Growth % Red]],0),3)</f>
        <v>#N/A</v>
      </c>
      <c r="R446" s="55" t="e">
        <f>INDEX(Table1[[#All],[Name Blue]:[2015 Growth % Blue]],MATCH(Table3[[#This Row],[Top 10 Growth % ]],Table1[[#All],[2015 Growth % Blue]],0),1)</f>
        <v>#N/A</v>
      </c>
    </row>
    <row r="447" spans="1:18" x14ac:dyDescent="0.15">
      <c r="A447" s="42">
        <v>446</v>
      </c>
      <c r="B447" s="23" t="str">
        <f>IF(AND(Table68[[#This Row],[2015 Revenue]]&gt;=Chart_Data!$U$4,Table68[[#This Row],[2015 Expenses]]&lt;=Chart_Data!$U$3),Table68[[#This Row],[Name]],#N/A)</f>
        <v>Trogleguarantee</v>
      </c>
      <c r="C447" s="23">
        <f>INDEX(Table68[#All],MATCH(Chart_Data!B447,Table68[[#All],[Name]],0),3)</f>
        <v>7882725.8799999999</v>
      </c>
      <c r="D447" s="23">
        <f>INDEX(Table68[#All],MATCH(Chart_Data!B447,Table68[[#All],[Name]],0),4)</f>
        <v>3769433.57</v>
      </c>
      <c r="E447" s="60">
        <f>INDEX(Table68[#All],MATCH(Chart_Data!B447,Table68[[#All],[Name]],0),6)+Table1[[#This Row],[Rand]]</f>
        <v>2.4400001521911014</v>
      </c>
      <c r="F447" s="58">
        <f>_xlfn.IFNA(IF(Table1[[#This Row],[2015 Growth % Blue]]="#N/A",0,Table1[[#This Row],[2015 Growth % Blue]]),0)</f>
        <v>2.4400001521911014</v>
      </c>
      <c r="G447" s="23" t="e">
        <f>IF(OR(Table68[[#This Row],[2015 Revenue]]&lt;Chart_Data!$U$4,Table68[[#This Row],[2015 Expenses]]&gt;Chart_Data!$U$3),Table68[[#This Row],[Name]],#N/A)</f>
        <v>#N/A</v>
      </c>
      <c r="H447" s="23" t="e">
        <f>INDEX(Table68[#All],MATCH(Chart_Data!G447,Table68[[#All],[Name]],0),3)</f>
        <v>#N/A</v>
      </c>
      <c r="I447" s="23" t="e">
        <f>INDEX(Table68[#All],MATCH(Chart_Data!G447,Table68[[#All],[Name]],0),4)</f>
        <v>#N/A</v>
      </c>
      <c r="J447" s="46" t="e">
        <f>INDEX(Table68[#All],MATCH(Chart_Data!G447,Table68[[#All],[Name]],0),6)</f>
        <v>#N/A</v>
      </c>
      <c r="K447" s="59">
        <v>1.5219110160039528E-7</v>
      </c>
      <c r="M447" s="42">
        <f t="shared" si="7"/>
        <v>446</v>
      </c>
      <c r="N447" s="42">
        <f>IF(M447&gt;Chart_Data!$U$5,0,ROW(M448)-ROW($M$2))</f>
        <v>0</v>
      </c>
      <c r="O447" s="61" t="e">
        <f>IFERROR(LARGE(Table1[2015 Growth % Red],N447),#N/A)</f>
        <v>#N/A</v>
      </c>
      <c r="P447" s="55" t="e">
        <f>INDEX(Table1[[#All],[Name Blue]:[2015 Growth % Red]],MATCH(O447,Table1[[#All],[2015 Growth % Red]],0),2)</f>
        <v>#N/A</v>
      </c>
      <c r="Q447" s="55" t="e">
        <f>INDEX(Table1[[#All],[Name Blue]:[2015 Growth % Red]],MATCH(O447,Table1[[#All],[2015 Growth % Red]],0),3)</f>
        <v>#N/A</v>
      </c>
      <c r="R447" s="55" t="e">
        <f>INDEX(Table1[[#All],[Name Blue]:[2015 Growth % Blue]],MATCH(Table3[[#This Row],[Top 10 Growth % ]],Table1[[#All],[2015 Growth % Blue]],0),1)</f>
        <v>#N/A</v>
      </c>
    </row>
    <row r="448" spans="1:18" x14ac:dyDescent="0.15">
      <c r="A448" s="42">
        <v>447</v>
      </c>
      <c r="B448" s="23" t="e">
        <f>IF(AND(Table68[[#This Row],[2015 Revenue]]&gt;=Chart_Data!$U$4,Table68[[#This Row],[2015 Expenses]]&lt;=Chart_Data!$U$3),Table68[[#This Row],[Name]],#N/A)</f>
        <v>#N/A</v>
      </c>
      <c r="C448" s="23" t="e">
        <f>INDEX(Table68[#All],MATCH(Chart_Data!B448,Table68[[#All],[Name]],0),3)</f>
        <v>#N/A</v>
      </c>
      <c r="D448" s="23" t="e">
        <f>INDEX(Table68[#All],MATCH(Chart_Data!B448,Table68[[#All],[Name]],0),4)</f>
        <v>#N/A</v>
      </c>
      <c r="E448" s="60" t="e">
        <f>INDEX(Table68[#All],MATCH(Chart_Data!B448,Table68[[#All],[Name]],0),6)+Table1[[#This Row],[Rand]]</f>
        <v>#N/A</v>
      </c>
      <c r="F448" s="58">
        <f>_xlfn.IFNA(IF(Table1[[#This Row],[2015 Growth % Blue]]="#N/A",0,Table1[[#This Row],[2015 Growth % Blue]]),0)</f>
        <v>0</v>
      </c>
      <c r="G448" s="23" t="str">
        <f>IF(OR(Table68[[#This Row],[2015 Revenue]]&lt;Chart_Data!$U$4,Table68[[#This Row],[2015 Expenses]]&gt;Chart_Data!$U$3),Table68[[#This Row],[Name]],#N/A)</f>
        <v>Chloridesfixation</v>
      </c>
      <c r="H448" s="23">
        <f>INDEX(Table68[#All],MATCH(Chart_Data!G448,Table68[[#All],[Name]],0),3)</f>
        <v>10924845.59</v>
      </c>
      <c r="I448" s="23">
        <f>INDEX(Table68[#All],MATCH(Chart_Data!G448,Table68[[#All],[Name]],0),4)</f>
        <v>4016500.12</v>
      </c>
      <c r="J448" s="46">
        <f>INDEX(Table68[#All],MATCH(Chart_Data!G448,Table68[[#All],[Name]],0),6)</f>
        <v>3.07</v>
      </c>
      <c r="K448" s="59">
        <v>3.7948814857358135E-7</v>
      </c>
      <c r="M448" s="42">
        <f t="shared" si="7"/>
        <v>447</v>
      </c>
      <c r="N448" s="42">
        <f>IF(M448&gt;Chart_Data!$U$5,0,ROW(M449)-ROW($M$2))</f>
        <v>0</v>
      </c>
      <c r="O448" s="61" t="e">
        <f>IFERROR(LARGE(Table1[2015 Growth % Red],N448),#N/A)</f>
        <v>#N/A</v>
      </c>
      <c r="P448" s="55" t="e">
        <f>INDEX(Table1[[#All],[Name Blue]:[2015 Growth % Red]],MATCH(O448,Table1[[#All],[2015 Growth % Red]],0),2)</f>
        <v>#N/A</v>
      </c>
      <c r="Q448" s="55" t="e">
        <f>INDEX(Table1[[#All],[Name Blue]:[2015 Growth % Red]],MATCH(O448,Table1[[#All],[2015 Growth % Red]],0),3)</f>
        <v>#N/A</v>
      </c>
      <c r="R448" s="55" t="e">
        <f>INDEX(Table1[[#All],[Name Blue]:[2015 Growth % Blue]],MATCH(Table3[[#This Row],[Top 10 Growth % ]],Table1[[#All],[2015 Growth % Blue]],0),1)</f>
        <v>#N/A</v>
      </c>
    </row>
    <row r="449" spans="1:18" x14ac:dyDescent="0.15">
      <c r="A449" s="42">
        <v>448</v>
      </c>
      <c r="B449" s="23" t="e">
        <f>IF(AND(Table68[[#This Row],[2015 Revenue]]&gt;=Chart_Data!$U$4,Table68[[#This Row],[2015 Expenses]]&lt;=Chart_Data!$U$3),Table68[[#This Row],[Name]],#N/A)</f>
        <v>#N/A</v>
      </c>
      <c r="C449" s="23" t="e">
        <f>INDEX(Table68[#All],MATCH(Chart_Data!B449,Table68[[#All],[Name]],0),3)</f>
        <v>#N/A</v>
      </c>
      <c r="D449" s="23" t="e">
        <f>INDEX(Table68[#All],MATCH(Chart_Data!B449,Table68[[#All],[Name]],0),4)</f>
        <v>#N/A</v>
      </c>
      <c r="E449" s="60" t="e">
        <f>INDEX(Table68[#All],MATCH(Chart_Data!B449,Table68[[#All],[Name]],0),6)+Table1[[#This Row],[Rand]]</f>
        <v>#N/A</v>
      </c>
      <c r="F449" s="58">
        <f>_xlfn.IFNA(IF(Table1[[#This Row],[2015 Growth % Blue]]="#N/A",0,Table1[[#This Row],[2015 Growth % Blue]]),0)</f>
        <v>0</v>
      </c>
      <c r="G449" s="23" t="str">
        <f>IF(OR(Table68[[#This Row],[2015 Revenue]]&lt;Chart_Data!$U$4,Table68[[#This Row],[2015 Expenses]]&gt;Chart_Data!$U$3),Table68[[#This Row],[Name]],#N/A)</f>
        <v>Raisinscotta</v>
      </c>
      <c r="H449" s="23">
        <f>INDEX(Table68[#All],MATCH(Chart_Data!G449,Table68[[#All],[Name]],0),3)</f>
        <v>10393471.01</v>
      </c>
      <c r="I449" s="23">
        <f>INDEX(Table68[#All],MATCH(Chart_Data!G449,Table68[[#All],[Name]],0),4)</f>
        <v>6652795.6699999999</v>
      </c>
      <c r="J449" s="46">
        <f>INDEX(Table68[#All],MATCH(Chart_Data!G449,Table68[[#All],[Name]],0),6)</f>
        <v>2.63</v>
      </c>
      <c r="K449" s="59">
        <v>2.9681000216508903E-7</v>
      </c>
      <c r="M449" s="42">
        <f t="shared" si="7"/>
        <v>448</v>
      </c>
      <c r="N449" s="42">
        <f>IF(M449&gt;Chart_Data!$U$5,0,ROW(M450)-ROW($M$2))</f>
        <v>0</v>
      </c>
      <c r="O449" s="61" t="e">
        <f>IFERROR(LARGE(Table1[2015 Growth % Red],N449),#N/A)</f>
        <v>#N/A</v>
      </c>
      <c r="P449" s="55" t="e">
        <f>INDEX(Table1[[#All],[Name Blue]:[2015 Growth % Red]],MATCH(O449,Table1[[#All],[2015 Growth % Red]],0),2)</f>
        <v>#N/A</v>
      </c>
      <c r="Q449" s="55" t="e">
        <f>INDEX(Table1[[#All],[Name Blue]:[2015 Growth % Red]],MATCH(O449,Table1[[#All],[2015 Growth % Red]],0),3)</f>
        <v>#N/A</v>
      </c>
      <c r="R449" s="55" t="e">
        <f>INDEX(Table1[[#All],[Name Blue]:[2015 Growth % Blue]],MATCH(Table3[[#This Row],[Top 10 Growth % ]],Table1[[#All],[2015 Growth % Blue]],0),1)</f>
        <v>#N/A</v>
      </c>
    </row>
    <row r="450" spans="1:18" x14ac:dyDescent="0.15">
      <c r="A450" s="42">
        <v>449</v>
      </c>
      <c r="B450" s="23" t="str">
        <f>IF(AND(Table68[[#This Row],[2015 Revenue]]&gt;=Chart_Data!$U$4,Table68[[#This Row],[2015 Expenses]]&lt;=Chart_Data!$U$3),Table68[[#This Row],[Name]],#N/A)</f>
        <v>Loocloning</v>
      </c>
      <c r="C450" s="23">
        <f>INDEX(Table68[#All],MATCH(Chart_Data!B450,Table68[[#All],[Name]],0),3)</f>
        <v>9346039.0800000001</v>
      </c>
      <c r="D450" s="23">
        <f>INDEX(Table68[#All],MATCH(Chart_Data!B450,Table68[[#All],[Name]],0),4)</f>
        <v>3049305.81</v>
      </c>
      <c r="E450" s="60">
        <f>INDEX(Table68[#All],MATCH(Chart_Data!B450,Table68[[#All],[Name]],0),6)+Table1[[#This Row],[Rand]]</f>
        <v>4.6400002004368526</v>
      </c>
      <c r="F450" s="58">
        <f>_xlfn.IFNA(IF(Table1[[#This Row],[2015 Growth % Blue]]="#N/A",0,Table1[[#This Row],[2015 Growth % Blue]]),0)</f>
        <v>4.6400002004368526</v>
      </c>
      <c r="G450" s="23" t="e">
        <f>IF(OR(Table68[[#This Row],[2015 Revenue]]&lt;Chart_Data!$U$4,Table68[[#This Row],[2015 Expenses]]&gt;Chart_Data!$U$3),Table68[[#This Row],[Name]],#N/A)</f>
        <v>#N/A</v>
      </c>
      <c r="H450" s="23" t="e">
        <f>INDEX(Table68[#All],MATCH(Chart_Data!G450,Table68[[#All],[Name]],0),3)</f>
        <v>#N/A</v>
      </c>
      <c r="I450" s="23" t="e">
        <f>INDEX(Table68[#All],MATCH(Chart_Data!G450,Table68[[#All],[Name]],0),4)</f>
        <v>#N/A</v>
      </c>
      <c r="J450" s="46" t="e">
        <f>INDEX(Table68[#All],MATCH(Chart_Data!G450,Table68[[#All],[Name]],0),6)</f>
        <v>#N/A</v>
      </c>
      <c r="K450" s="59">
        <v>2.0043685327679873E-7</v>
      </c>
      <c r="M450" s="42">
        <f t="shared" ref="M450:M513" si="8">ROW(M451)-ROW($M$2)</f>
        <v>449</v>
      </c>
      <c r="N450" s="42">
        <f>IF(M450&gt;Chart_Data!$U$5,0,ROW(M451)-ROW($M$2))</f>
        <v>0</v>
      </c>
      <c r="O450" s="61" t="e">
        <f>IFERROR(LARGE(Table1[2015 Growth % Red],N450),#N/A)</f>
        <v>#N/A</v>
      </c>
      <c r="P450" s="55" t="e">
        <f>INDEX(Table1[[#All],[Name Blue]:[2015 Growth % Red]],MATCH(O450,Table1[[#All],[2015 Growth % Red]],0),2)</f>
        <v>#N/A</v>
      </c>
      <c r="Q450" s="55" t="e">
        <f>INDEX(Table1[[#All],[Name Blue]:[2015 Growth % Red]],MATCH(O450,Table1[[#All],[2015 Growth % Red]],0),3)</f>
        <v>#N/A</v>
      </c>
      <c r="R450" s="55" t="e">
        <f>INDEX(Table1[[#All],[Name Blue]:[2015 Growth % Blue]],MATCH(Table3[[#This Row],[Top 10 Growth % ]],Table1[[#All],[2015 Growth % Blue]],0),1)</f>
        <v>#N/A</v>
      </c>
    </row>
    <row r="451" spans="1:18" x14ac:dyDescent="0.15">
      <c r="A451" s="42">
        <v>450</v>
      </c>
      <c r="B451" s="23" t="e">
        <f>IF(AND(Table68[[#This Row],[2015 Revenue]]&gt;=Chart_Data!$U$4,Table68[[#This Row],[2015 Expenses]]&lt;=Chart_Data!$U$3),Table68[[#This Row],[Name]],#N/A)</f>
        <v>#N/A</v>
      </c>
      <c r="C451" s="23" t="e">
        <f>INDEX(Table68[#All],MATCH(Chart_Data!B451,Table68[[#All],[Name]],0),3)</f>
        <v>#N/A</v>
      </c>
      <c r="D451" s="23" t="e">
        <f>INDEX(Table68[#All],MATCH(Chart_Data!B451,Table68[[#All],[Name]],0),4)</f>
        <v>#N/A</v>
      </c>
      <c r="E451" s="60" t="e">
        <f>INDEX(Table68[#All],MATCH(Chart_Data!B451,Table68[[#All],[Name]],0),6)+Table1[[#This Row],[Rand]]</f>
        <v>#N/A</v>
      </c>
      <c r="F451" s="58">
        <f>_xlfn.IFNA(IF(Table1[[#This Row],[2015 Growth % Blue]]="#N/A",0,Table1[[#This Row],[2015 Growth % Blue]]),0)</f>
        <v>0</v>
      </c>
      <c r="G451" s="23" t="str">
        <f>IF(OR(Table68[[#This Row],[2015 Revenue]]&lt;Chart_Data!$U$4,Table68[[#This Row],[2015 Expenses]]&gt;Chart_Data!$U$3),Table68[[#This Row],[Name]],#N/A)</f>
        <v>Cormorantpassionate</v>
      </c>
      <c r="H451" s="23">
        <f>INDEX(Table68[#All],MATCH(Chart_Data!G451,Table68[[#All],[Name]],0),3)</f>
        <v>7966059.5300000003</v>
      </c>
      <c r="I451" s="23">
        <f>INDEX(Table68[#All],MATCH(Chart_Data!G451,Table68[[#All],[Name]],0),4)</f>
        <v>4821597.96</v>
      </c>
      <c r="J451" s="46">
        <f>INDEX(Table68[#All],MATCH(Chart_Data!G451,Table68[[#All],[Name]],0),6)</f>
        <v>2.64</v>
      </c>
      <c r="K451" s="59">
        <v>1.2092143653125731E-7</v>
      </c>
      <c r="M451" s="42">
        <f t="shared" si="8"/>
        <v>450</v>
      </c>
      <c r="N451" s="42">
        <f>IF(M451&gt;Chart_Data!$U$5,0,ROW(M452)-ROW($M$2))</f>
        <v>0</v>
      </c>
      <c r="O451" s="61" t="e">
        <f>IFERROR(LARGE(Table1[2015 Growth % Red],N451),#N/A)</f>
        <v>#N/A</v>
      </c>
      <c r="P451" s="55" t="e">
        <f>INDEX(Table1[[#All],[Name Blue]:[2015 Growth % Red]],MATCH(O451,Table1[[#All],[2015 Growth % Red]],0),2)</f>
        <v>#N/A</v>
      </c>
      <c r="Q451" s="55" t="e">
        <f>INDEX(Table1[[#All],[Name Blue]:[2015 Growth % Red]],MATCH(O451,Table1[[#All],[2015 Growth % Red]],0),3)</f>
        <v>#N/A</v>
      </c>
      <c r="R451" s="55" t="e">
        <f>INDEX(Table1[[#All],[Name Blue]:[2015 Growth % Blue]],MATCH(Table3[[#This Row],[Top 10 Growth % ]],Table1[[#All],[2015 Growth % Blue]],0),1)</f>
        <v>#N/A</v>
      </c>
    </row>
    <row r="452" spans="1:18" x14ac:dyDescent="0.15">
      <c r="A452" s="42">
        <v>451</v>
      </c>
      <c r="B452" s="23" t="str">
        <f>IF(AND(Table68[[#This Row],[2015 Revenue]]&gt;=Chart_Data!$U$4,Table68[[#This Row],[2015 Expenses]]&lt;=Chart_Data!$U$3),Table68[[#This Row],[Name]],#N/A)</f>
        <v>Sandhillrisk</v>
      </c>
      <c r="C452" s="23">
        <f>INDEX(Table68[#All],MATCH(Chart_Data!B452,Table68[[#All],[Name]],0),3)</f>
        <v>7664063.21</v>
      </c>
      <c r="D452" s="23">
        <f>INDEX(Table68[#All],MATCH(Chart_Data!B452,Table68[[#All],[Name]],0),4)</f>
        <v>2447208.5099999998</v>
      </c>
      <c r="E452" s="60">
        <f>INDEX(Table68[#All],MATCH(Chart_Data!B452,Table68[[#All],[Name]],0),6)+Table1[[#This Row],[Rand]]</f>
        <v>5.7500001424965177</v>
      </c>
      <c r="F452" s="58">
        <f>_xlfn.IFNA(IF(Table1[[#This Row],[2015 Growth % Blue]]="#N/A",0,Table1[[#This Row],[2015 Growth % Blue]]),0)</f>
        <v>5.7500001424965177</v>
      </c>
      <c r="G452" s="23" t="e">
        <f>IF(OR(Table68[[#This Row],[2015 Revenue]]&lt;Chart_Data!$U$4,Table68[[#This Row],[2015 Expenses]]&gt;Chart_Data!$U$3),Table68[[#This Row],[Name]],#N/A)</f>
        <v>#N/A</v>
      </c>
      <c r="H452" s="23" t="e">
        <f>INDEX(Table68[#All],MATCH(Chart_Data!G452,Table68[[#All],[Name]],0),3)</f>
        <v>#N/A</v>
      </c>
      <c r="I452" s="23" t="e">
        <f>INDEX(Table68[#All],MATCH(Chart_Data!G452,Table68[[#All],[Name]],0),4)</f>
        <v>#N/A</v>
      </c>
      <c r="J452" s="46" t="e">
        <f>INDEX(Table68[#All],MATCH(Chart_Data!G452,Table68[[#All],[Name]],0),6)</f>
        <v>#N/A</v>
      </c>
      <c r="K452" s="59">
        <v>1.4249651755685889E-7</v>
      </c>
      <c r="M452" s="42">
        <f t="shared" si="8"/>
        <v>451</v>
      </c>
      <c r="N452" s="42">
        <f>IF(M452&gt;Chart_Data!$U$5,0,ROW(M453)-ROW($M$2))</f>
        <v>0</v>
      </c>
      <c r="O452" s="61" t="e">
        <f>IFERROR(LARGE(Table1[2015 Growth % Red],N452),#N/A)</f>
        <v>#N/A</v>
      </c>
      <c r="P452" s="55" t="e">
        <f>INDEX(Table1[[#All],[Name Blue]:[2015 Growth % Red]],MATCH(O452,Table1[[#All],[2015 Growth % Red]],0),2)</f>
        <v>#N/A</v>
      </c>
      <c r="Q452" s="55" t="e">
        <f>INDEX(Table1[[#All],[Name Blue]:[2015 Growth % Red]],MATCH(O452,Table1[[#All],[2015 Growth % Red]],0),3)</f>
        <v>#N/A</v>
      </c>
      <c r="R452" s="55" t="e">
        <f>INDEX(Table1[[#All],[Name Blue]:[2015 Growth % Blue]],MATCH(Table3[[#This Row],[Top 10 Growth % ]],Table1[[#All],[2015 Growth % Blue]],0),1)</f>
        <v>#N/A</v>
      </c>
    </row>
    <row r="453" spans="1:18" x14ac:dyDescent="0.15">
      <c r="A453" s="42">
        <v>452</v>
      </c>
      <c r="B453" s="23" t="str">
        <f>IF(AND(Table68[[#This Row],[2015 Revenue]]&gt;=Chart_Data!$U$4,Table68[[#This Row],[2015 Expenses]]&lt;=Chart_Data!$U$3),Table68[[#This Row],[Name]],#N/A)</f>
        <v>Calmbus</v>
      </c>
      <c r="C453" s="23">
        <f>INDEX(Table68[#All],MATCH(Chart_Data!B453,Table68[[#All],[Name]],0),3)</f>
        <v>9965955.2799999993</v>
      </c>
      <c r="D453" s="23">
        <f>INDEX(Table68[#All],MATCH(Chart_Data!B453,Table68[[#All],[Name]],0),4)</f>
        <v>3048562.17</v>
      </c>
      <c r="E453" s="60">
        <f>INDEX(Table68[#All],MATCH(Chart_Data!B453,Table68[[#All],[Name]],0),6)+Table1[[#This Row],[Rand]]</f>
        <v>6.1100008858985833</v>
      </c>
      <c r="F453" s="58">
        <f>_xlfn.IFNA(IF(Table1[[#This Row],[2015 Growth % Blue]]="#N/A",0,Table1[[#This Row],[2015 Growth % Blue]]),0)</f>
        <v>6.1100008858985833</v>
      </c>
      <c r="G453" s="23" t="e">
        <f>IF(OR(Table68[[#This Row],[2015 Revenue]]&lt;Chart_Data!$U$4,Table68[[#This Row],[2015 Expenses]]&gt;Chart_Data!$U$3),Table68[[#This Row],[Name]],#N/A)</f>
        <v>#N/A</v>
      </c>
      <c r="H453" s="23" t="e">
        <f>INDEX(Table68[#All],MATCH(Chart_Data!G453,Table68[[#All],[Name]],0),3)</f>
        <v>#N/A</v>
      </c>
      <c r="I453" s="23" t="e">
        <f>INDEX(Table68[#All],MATCH(Chart_Data!G453,Table68[[#All],[Name]],0),4)</f>
        <v>#N/A</v>
      </c>
      <c r="J453" s="46" t="e">
        <f>INDEX(Table68[#All],MATCH(Chart_Data!G453,Table68[[#All],[Name]],0),6)</f>
        <v>#N/A</v>
      </c>
      <c r="K453" s="59">
        <v>8.8589858313840064E-7</v>
      </c>
      <c r="M453" s="42">
        <f t="shared" si="8"/>
        <v>452</v>
      </c>
      <c r="N453" s="42">
        <f>IF(M453&gt;Chart_Data!$U$5,0,ROW(M454)-ROW($M$2))</f>
        <v>0</v>
      </c>
      <c r="O453" s="61" t="e">
        <f>IFERROR(LARGE(Table1[2015 Growth % Red],N453),#N/A)</f>
        <v>#N/A</v>
      </c>
      <c r="P453" s="55" t="e">
        <f>INDEX(Table1[[#All],[Name Blue]:[2015 Growth % Red]],MATCH(O453,Table1[[#All],[2015 Growth % Red]],0),2)</f>
        <v>#N/A</v>
      </c>
      <c r="Q453" s="55" t="e">
        <f>INDEX(Table1[[#All],[Name Blue]:[2015 Growth % Red]],MATCH(O453,Table1[[#All],[2015 Growth % Red]],0),3)</f>
        <v>#N/A</v>
      </c>
      <c r="R453" s="55" t="e">
        <f>INDEX(Table1[[#All],[Name Blue]:[2015 Growth % Blue]],MATCH(Table3[[#This Row],[Top 10 Growth % ]],Table1[[#All],[2015 Growth % Blue]],0),1)</f>
        <v>#N/A</v>
      </c>
    </row>
    <row r="454" spans="1:18" x14ac:dyDescent="0.15">
      <c r="A454" s="42">
        <v>453</v>
      </c>
      <c r="B454" s="23" t="e">
        <f>IF(AND(Table68[[#This Row],[2015 Revenue]]&gt;=Chart_Data!$U$4,Table68[[#This Row],[2015 Expenses]]&lt;=Chart_Data!$U$3),Table68[[#This Row],[Name]],#N/A)</f>
        <v>#N/A</v>
      </c>
      <c r="C454" s="23" t="e">
        <f>INDEX(Table68[#All],MATCH(Chart_Data!B454,Table68[[#All],[Name]],0),3)</f>
        <v>#N/A</v>
      </c>
      <c r="D454" s="23" t="e">
        <f>INDEX(Table68[#All],MATCH(Chart_Data!B454,Table68[[#All],[Name]],0),4)</f>
        <v>#N/A</v>
      </c>
      <c r="E454" s="60" t="e">
        <f>INDEX(Table68[#All],MATCH(Chart_Data!B454,Table68[[#All],[Name]],0),6)+Table1[[#This Row],[Rand]]</f>
        <v>#N/A</v>
      </c>
      <c r="F454" s="58">
        <f>_xlfn.IFNA(IF(Table1[[#This Row],[2015 Growth % Blue]]="#N/A",0,Table1[[#This Row],[2015 Growth % Blue]]),0)</f>
        <v>0</v>
      </c>
      <c r="G454" s="23" t="str">
        <f>IF(OR(Table68[[#This Row],[2015 Revenue]]&lt;Chart_Data!$U$4,Table68[[#This Row],[2015 Expenses]]&gt;Chart_Data!$U$3),Table68[[#This Row],[Name]],#N/A)</f>
        <v>Broadboiled</v>
      </c>
      <c r="H454" s="23">
        <f>INDEX(Table68[#All],MATCH(Chart_Data!G454,Table68[[#All],[Name]],0),3)</f>
        <v>8910974.4199999999</v>
      </c>
      <c r="I454" s="23">
        <f>INDEX(Table68[#All],MATCH(Chart_Data!G454,Table68[[#All],[Name]],0),4)</f>
        <v>6219992.4100000001</v>
      </c>
      <c r="J454" s="46">
        <f>INDEX(Table68[#All],MATCH(Chart_Data!G454,Table68[[#All],[Name]],0),6)</f>
        <v>2.96</v>
      </c>
      <c r="K454" s="59">
        <v>6.4751262138751131E-7</v>
      </c>
      <c r="M454" s="42">
        <f t="shared" si="8"/>
        <v>453</v>
      </c>
      <c r="N454" s="42">
        <f>IF(M454&gt;Chart_Data!$U$5,0,ROW(M455)-ROW($M$2))</f>
        <v>0</v>
      </c>
      <c r="O454" s="61" t="e">
        <f>IFERROR(LARGE(Table1[2015 Growth % Red],N454),#N/A)</f>
        <v>#N/A</v>
      </c>
      <c r="P454" s="55" t="e">
        <f>INDEX(Table1[[#All],[Name Blue]:[2015 Growth % Red]],MATCH(O454,Table1[[#All],[2015 Growth % Red]],0),2)</f>
        <v>#N/A</v>
      </c>
      <c r="Q454" s="55" t="e">
        <f>INDEX(Table1[[#All],[Name Blue]:[2015 Growth % Red]],MATCH(O454,Table1[[#All],[2015 Growth % Red]],0),3)</f>
        <v>#N/A</v>
      </c>
      <c r="R454" s="55" t="e">
        <f>INDEX(Table1[[#All],[Name Blue]:[2015 Growth % Blue]],MATCH(Table3[[#This Row],[Top 10 Growth % ]],Table1[[#All],[2015 Growth % Blue]],0),1)</f>
        <v>#N/A</v>
      </c>
    </row>
    <row r="455" spans="1:18" x14ac:dyDescent="0.15">
      <c r="A455" s="42">
        <v>454</v>
      </c>
      <c r="B455" s="23" t="str">
        <f>IF(AND(Table68[[#This Row],[2015 Revenue]]&gt;=Chart_Data!$U$4,Table68[[#This Row],[2015 Expenses]]&lt;=Chart_Data!$U$3),Table68[[#This Row],[Name]],#N/A)</f>
        <v>Pastpumpkin</v>
      </c>
      <c r="C455" s="23">
        <f>INDEX(Table68[#All],MATCH(Chart_Data!B455,Table68[[#All],[Name]],0),3)</f>
        <v>11192434.83</v>
      </c>
      <c r="D455" s="23">
        <f>INDEX(Table68[#All],MATCH(Chart_Data!B455,Table68[[#All],[Name]],0),4)</f>
        <v>1024624.36</v>
      </c>
      <c r="E455" s="60">
        <f>INDEX(Table68[#All],MATCH(Chart_Data!B455,Table68[[#All],[Name]],0),6)+Table1[[#This Row],[Rand]]</f>
        <v>4.2600009876833029</v>
      </c>
      <c r="F455" s="58">
        <f>_xlfn.IFNA(IF(Table1[[#This Row],[2015 Growth % Blue]]="#N/A",0,Table1[[#This Row],[2015 Growth % Blue]]),0)</f>
        <v>4.2600009876833029</v>
      </c>
      <c r="G455" s="23" t="e">
        <f>IF(OR(Table68[[#This Row],[2015 Revenue]]&lt;Chart_Data!$U$4,Table68[[#This Row],[2015 Expenses]]&gt;Chart_Data!$U$3),Table68[[#This Row],[Name]],#N/A)</f>
        <v>#N/A</v>
      </c>
      <c r="H455" s="23" t="e">
        <f>INDEX(Table68[#All],MATCH(Chart_Data!G455,Table68[[#All],[Name]],0),3)</f>
        <v>#N/A</v>
      </c>
      <c r="I455" s="23" t="e">
        <f>INDEX(Table68[#All],MATCH(Chart_Data!G455,Table68[[#All],[Name]],0),4)</f>
        <v>#N/A</v>
      </c>
      <c r="J455" s="46" t="e">
        <f>INDEX(Table68[#All],MATCH(Chart_Data!G455,Table68[[#All],[Name]],0),6)</f>
        <v>#N/A</v>
      </c>
      <c r="K455" s="59">
        <v>9.8768330302443794E-7</v>
      </c>
      <c r="M455" s="42">
        <f t="shared" si="8"/>
        <v>454</v>
      </c>
      <c r="N455" s="42">
        <f>IF(M455&gt;Chart_Data!$U$5,0,ROW(M456)-ROW($M$2))</f>
        <v>0</v>
      </c>
      <c r="O455" s="61" t="e">
        <f>IFERROR(LARGE(Table1[2015 Growth % Red],N455),#N/A)</f>
        <v>#N/A</v>
      </c>
      <c r="P455" s="55" t="e">
        <f>INDEX(Table1[[#All],[Name Blue]:[2015 Growth % Red]],MATCH(O455,Table1[[#All],[2015 Growth % Red]],0),2)</f>
        <v>#N/A</v>
      </c>
      <c r="Q455" s="55" t="e">
        <f>INDEX(Table1[[#All],[Name Blue]:[2015 Growth % Red]],MATCH(O455,Table1[[#All],[2015 Growth % Red]],0),3)</f>
        <v>#N/A</v>
      </c>
      <c r="R455" s="55" t="e">
        <f>INDEX(Table1[[#All],[Name Blue]:[2015 Growth % Blue]],MATCH(Table3[[#This Row],[Top 10 Growth % ]],Table1[[#All],[2015 Growth % Blue]],0),1)</f>
        <v>#N/A</v>
      </c>
    </row>
    <row r="456" spans="1:18" x14ac:dyDescent="0.15">
      <c r="A456" s="42">
        <v>455</v>
      </c>
      <c r="B456" s="23" t="e">
        <f>IF(AND(Table68[[#This Row],[2015 Revenue]]&gt;=Chart_Data!$U$4,Table68[[#This Row],[2015 Expenses]]&lt;=Chart_Data!$U$3),Table68[[#This Row],[Name]],#N/A)</f>
        <v>#N/A</v>
      </c>
      <c r="C456" s="23" t="e">
        <f>INDEX(Table68[#All],MATCH(Chart_Data!B456,Table68[[#All],[Name]],0),3)</f>
        <v>#N/A</v>
      </c>
      <c r="D456" s="23" t="e">
        <f>INDEX(Table68[#All],MATCH(Chart_Data!B456,Table68[[#All],[Name]],0),4)</f>
        <v>#N/A</v>
      </c>
      <c r="E456" s="60" t="e">
        <f>INDEX(Table68[#All],MATCH(Chart_Data!B456,Table68[[#All],[Name]],0),6)+Table1[[#This Row],[Rand]]</f>
        <v>#N/A</v>
      </c>
      <c r="F456" s="58">
        <f>_xlfn.IFNA(IF(Table1[[#This Row],[2015 Growth % Blue]]="#N/A",0,Table1[[#This Row],[2015 Growth % Blue]]),0)</f>
        <v>0</v>
      </c>
      <c r="G456" s="23" t="str">
        <f>IF(OR(Table68[[#This Row],[2015 Revenue]]&lt;Chart_Data!$U$4,Table68[[#This Row],[2015 Expenses]]&gt;Chart_Data!$U$3),Table68[[#This Row],[Name]],#N/A)</f>
        <v>Vertextractor</v>
      </c>
      <c r="H456" s="23">
        <f>INDEX(Table68[#All],MATCH(Chart_Data!G456,Table68[[#All],[Name]],0),3)</f>
        <v>6092908.8099999996</v>
      </c>
      <c r="I456" s="23">
        <f>INDEX(Table68[#All],MATCH(Chart_Data!G456,Table68[[#All],[Name]],0),4)</f>
        <v>8516661.2300000004</v>
      </c>
      <c r="J456" s="46">
        <f>INDEX(Table68[#All],MATCH(Chart_Data!G456,Table68[[#All],[Name]],0),6)</f>
        <v>2.44</v>
      </c>
      <c r="K456" s="59">
        <v>3.9380406382468749E-7</v>
      </c>
      <c r="M456" s="42">
        <f t="shared" si="8"/>
        <v>455</v>
      </c>
      <c r="N456" s="42">
        <f>IF(M456&gt;Chart_Data!$U$5,0,ROW(M457)-ROW($M$2))</f>
        <v>0</v>
      </c>
      <c r="O456" s="61" t="e">
        <f>IFERROR(LARGE(Table1[2015 Growth % Red],N456),#N/A)</f>
        <v>#N/A</v>
      </c>
      <c r="P456" s="55" t="e">
        <f>INDEX(Table1[[#All],[Name Blue]:[2015 Growth % Red]],MATCH(O456,Table1[[#All],[2015 Growth % Red]],0),2)</f>
        <v>#N/A</v>
      </c>
      <c r="Q456" s="55" t="e">
        <f>INDEX(Table1[[#All],[Name Blue]:[2015 Growth % Red]],MATCH(O456,Table1[[#All],[2015 Growth % Red]],0),3)</f>
        <v>#N/A</v>
      </c>
      <c r="R456" s="55" t="e">
        <f>INDEX(Table1[[#All],[Name Blue]:[2015 Growth % Blue]],MATCH(Table3[[#This Row],[Top 10 Growth % ]],Table1[[#All],[2015 Growth % Blue]],0),1)</f>
        <v>#N/A</v>
      </c>
    </row>
    <row r="457" spans="1:18" x14ac:dyDescent="0.15">
      <c r="A457" s="42">
        <v>456</v>
      </c>
      <c r="B457" s="23" t="e">
        <f>IF(AND(Table68[[#This Row],[2015 Revenue]]&gt;=Chart_Data!$U$4,Table68[[#This Row],[2015 Expenses]]&lt;=Chart_Data!$U$3),Table68[[#This Row],[Name]],#N/A)</f>
        <v>#N/A</v>
      </c>
      <c r="C457" s="23" t="e">
        <f>INDEX(Table68[#All],MATCH(Chart_Data!B457,Table68[[#All],[Name]],0),3)</f>
        <v>#N/A</v>
      </c>
      <c r="D457" s="23" t="e">
        <f>INDEX(Table68[#All],MATCH(Chart_Data!B457,Table68[[#All],[Name]],0),4)</f>
        <v>#N/A</v>
      </c>
      <c r="E457" s="60" t="e">
        <f>INDEX(Table68[#All],MATCH(Chart_Data!B457,Table68[[#All],[Name]],0),6)+Table1[[#This Row],[Rand]]</f>
        <v>#N/A</v>
      </c>
      <c r="F457" s="58">
        <f>_xlfn.IFNA(IF(Table1[[#This Row],[2015 Growth % Blue]]="#N/A",0,Table1[[#This Row],[2015 Growth % Blue]]),0)</f>
        <v>0</v>
      </c>
      <c r="G457" s="23" t="str">
        <f>IF(OR(Table68[[#This Row],[2015 Revenue]]&lt;Chart_Data!$U$4,Table68[[#This Row],[2015 Expenses]]&gt;Chart_Data!$U$3),Table68[[#This Row],[Name]],#N/A)</f>
        <v>Parkourwoodchat</v>
      </c>
      <c r="H457" s="23">
        <f>INDEX(Table68[#All],MATCH(Chart_Data!G457,Table68[[#All],[Name]],0),3)</f>
        <v>7853704.5</v>
      </c>
      <c r="I457" s="23">
        <f>INDEX(Table68[#All],MATCH(Chart_Data!G457,Table68[[#All],[Name]],0),4)</f>
        <v>6339351.8200000003</v>
      </c>
      <c r="J457" s="46">
        <f>INDEX(Table68[#All],MATCH(Chart_Data!G457,Table68[[#All],[Name]],0),6)</f>
        <v>4.6100000000000003</v>
      </c>
      <c r="K457" s="59">
        <v>8.8904940263693223E-8</v>
      </c>
      <c r="M457" s="42">
        <f t="shared" si="8"/>
        <v>456</v>
      </c>
      <c r="N457" s="42">
        <f>IF(M457&gt;Chart_Data!$U$5,0,ROW(M458)-ROW($M$2))</f>
        <v>0</v>
      </c>
      <c r="O457" s="61" t="e">
        <f>IFERROR(LARGE(Table1[2015 Growth % Red],N457),#N/A)</f>
        <v>#N/A</v>
      </c>
      <c r="P457" s="55" t="e">
        <f>INDEX(Table1[[#All],[Name Blue]:[2015 Growth % Red]],MATCH(O457,Table1[[#All],[2015 Growth % Red]],0),2)</f>
        <v>#N/A</v>
      </c>
      <c r="Q457" s="55" t="e">
        <f>INDEX(Table1[[#All],[Name Blue]:[2015 Growth % Red]],MATCH(O457,Table1[[#All],[2015 Growth % Red]],0),3)</f>
        <v>#N/A</v>
      </c>
      <c r="R457" s="55" t="e">
        <f>INDEX(Table1[[#All],[Name Blue]:[2015 Growth % Blue]],MATCH(Table3[[#This Row],[Top 10 Growth % ]],Table1[[#All],[2015 Growth % Blue]],0),1)</f>
        <v>#N/A</v>
      </c>
    </row>
    <row r="458" spans="1:18" x14ac:dyDescent="0.15">
      <c r="A458" s="42">
        <v>457</v>
      </c>
      <c r="B458" s="23" t="e">
        <f>IF(AND(Table68[[#This Row],[2015 Revenue]]&gt;=Chart_Data!$U$4,Table68[[#This Row],[2015 Expenses]]&lt;=Chart_Data!$U$3),Table68[[#This Row],[Name]],#N/A)</f>
        <v>#N/A</v>
      </c>
      <c r="C458" s="23" t="e">
        <f>INDEX(Table68[#All],MATCH(Chart_Data!B458,Table68[[#All],[Name]],0),3)</f>
        <v>#N/A</v>
      </c>
      <c r="D458" s="23" t="e">
        <f>INDEX(Table68[#All],MATCH(Chart_Data!B458,Table68[[#All],[Name]],0),4)</f>
        <v>#N/A</v>
      </c>
      <c r="E458" s="60" t="e">
        <f>INDEX(Table68[#All],MATCH(Chart_Data!B458,Table68[[#All],[Name]],0),6)+Table1[[#This Row],[Rand]]</f>
        <v>#N/A</v>
      </c>
      <c r="F458" s="58">
        <f>_xlfn.IFNA(IF(Table1[[#This Row],[2015 Growth % Blue]]="#N/A",0,Table1[[#This Row],[2015 Growth % Blue]]),0)</f>
        <v>0</v>
      </c>
      <c r="G458" s="23" t="str">
        <f>IF(OR(Table68[[#This Row],[2015 Revenue]]&lt;Chart_Data!$U$4,Table68[[#This Row],[2015 Expenses]]&gt;Chart_Data!$U$3),Table68[[#This Row],[Name]],#N/A)</f>
        <v>Ritelepus</v>
      </c>
      <c r="H458" s="23">
        <f>INDEX(Table68[#All],MATCH(Chart_Data!G458,Table68[[#All],[Name]],0),3)</f>
        <v>6662326.1200000001</v>
      </c>
      <c r="I458" s="23">
        <f>INDEX(Table68[#All],MATCH(Chart_Data!G458,Table68[[#All],[Name]],0),4)</f>
        <v>4932725.5199999996</v>
      </c>
      <c r="J458" s="46">
        <f>INDEX(Table68[#All],MATCH(Chart_Data!G458,Table68[[#All],[Name]],0),6)</f>
        <v>2.89</v>
      </c>
      <c r="K458" s="59">
        <v>4.8112681184728144E-7</v>
      </c>
      <c r="M458" s="42">
        <f t="shared" si="8"/>
        <v>457</v>
      </c>
      <c r="N458" s="42">
        <f>IF(M458&gt;Chart_Data!$U$5,0,ROW(M459)-ROW($M$2))</f>
        <v>0</v>
      </c>
      <c r="O458" s="61" t="e">
        <f>IFERROR(LARGE(Table1[2015 Growth % Red],N458),#N/A)</f>
        <v>#N/A</v>
      </c>
      <c r="P458" s="55" t="e">
        <f>INDEX(Table1[[#All],[Name Blue]:[2015 Growth % Red]],MATCH(O458,Table1[[#All],[2015 Growth % Red]],0),2)</f>
        <v>#N/A</v>
      </c>
      <c r="Q458" s="55" t="e">
        <f>INDEX(Table1[[#All],[Name Blue]:[2015 Growth % Red]],MATCH(O458,Table1[[#All],[2015 Growth % Red]],0),3)</f>
        <v>#N/A</v>
      </c>
      <c r="R458" s="55" t="e">
        <f>INDEX(Table1[[#All],[Name Blue]:[2015 Growth % Blue]],MATCH(Table3[[#This Row],[Top 10 Growth % ]],Table1[[#All],[2015 Growth % Blue]],0),1)</f>
        <v>#N/A</v>
      </c>
    </row>
    <row r="459" spans="1:18" x14ac:dyDescent="0.15">
      <c r="A459" s="42">
        <v>458</v>
      </c>
      <c r="B459" s="23" t="e">
        <f>IF(AND(Table68[[#This Row],[2015 Revenue]]&gt;=Chart_Data!$U$4,Table68[[#This Row],[2015 Expenses]]&lt;=Chart_Data!$U$3),Table68[[#This Row],[Name]],#N/A)</f>
        <v>#N/A</v>
      </c>
      <c r="C459" s="23" t="e">
        <f>INDEX(Table68[#All],MATCH(Chart_Data!B459,Table68[[#All],[Name]],0),3)</f>
        <v>#N/A</v>
      </c>
      <c r="D459" s="23" t="e">
        <f>INDEX(Table68[#All],MATCH(Chart_Data!B459,Table68[[#All],[Name]],0),4)</f>
        <v>#N/A</v>
      </c>
      <c r="E459" s="60" t="e">
        <f>INDEX(Table68[#All],MATCH(Chart_Data!B459,Table68[[#All],[Name]],0),6)+Table1[[#This Row],[Rand]]</f>
        <v>#N/A</v>
      </c>
      <c r="F459" s="58">
        <f>_xlfn.IFNA(IF(Table1[[#This Row],[2015 Growth % Blue]]="#N/A",0,Table1[[#This Row],[2015 Growth % Blue]]),0)</f>
        <v>0</v>
      </c>
      <c r="G459" s="23" t="str">
        <f>IF(OR(Table68[[#This Row],[2015 Revenue]]&lt;Chart_Data!$U$4,Table68[[#This Row],[2015 Expenses]]&gt;Chart_Data!$U$3),Table68[[#This Row],[Name]],#N/A)</f>
        <v>Coiledsheriff</v>
      </c>
      <c r="H459" s="23">
        <f>INDEX(Table68[#All],MATCH(Chart_Data!G459,Table68[[#All],[Name]],0),3)</f>
        <v>3367964.46</v>
      </c>
      <c r="I459" s="23">
        <f>INDEX(Table68[#All],MATCH(Chart_Data!G459,Table68[[#All],[Name]],0),4)</f>
        <v>2639512.5</v>
      </c>
      <c r="J459" s="46">
        <f>INDEX(Table68[#All],MATCH(Chart_Data!G459,Table68[[#All],[Name]],0),6)</f>
        <v>3.65</v>
      </c>
      <c r="K459" s="59">
        <v>9.0010973943996398E-7</v>
      </c>
      <c r="M459" s="42">
        <f t="shared" si="8"/>
        <v>458</v>
      </c>
      <c r="N459" s="42">
        <f>IF(M459&gt;Chart_Data!$U$5,0,ROW(M460)-ROW($M$2))</f>
        <v>0</v>
      </c>
      <c r="O459" s="61" t="e">
        <f>IFERROR(LARGE(Table1[2015 Growth % Red],N459),#N/A)</f>
        <v>#N/A</v>
      </c>
      <c r="P459" s="55" t="e">
        <f>INDEX(Table1[[#All],[Name Blue]:[2015 Growth % Red]],MATCH(O459,Table1[[#All],[2015 Growth % Red]],0),2)</f>
        <v>#N/A</v>
      </c>
      <c r="Q459" s="55" t="e">
        <f>INDEX(Table1[[#All],[Name Blue]:[2015 Growth % Red]],MATCH(O459,Table1[[#All],[2015 Growth % Red]],0),3)</f>
        <v>#N/A</v>
      </c>
      <c r="R459" s="55" t="e">
        <f>INDEX(Table1[[#All],[Name Blue]:[2015 Growth % Blue]],MATCH(Table3[[#This Row],[Top 10 Growth % ]],Table1[[#All],[2015 Growth % Blue]],0),1)</f>
        <v>#N/A</v>
      </c>
    </row>
    <row r="460" spans="1:18" x14ac:dyDescent="0.15">
      <c r="A460" s="42">
        <v>459</v>
      </c>
      <c r="B460" s="23" t="str">
        <f>IF(AND(Table68[[#This Row],[2015 Revenue]]&gt;=Chart_Data!$U$4,Table68[[#This Row],[2015 Expenses]]&lt;=Chart_Data!$U$3),Table68[[#This Row],[Name]],#N/A)</f>
        <v>Bastingconverse</v>
      </c>
      <c r="C460" s="23">
        <f>INDEX(Table68[#All],MATCH(Chart_Data!B460,Table68[[#All],[Name]],0),3)</f>
        <v>12133831.84</v>
      </c>
      <c r="D460" s="23">
        <f>INDEX(Table68[#All],MATCH(Chart_Data!B460,Table68[[#All],[Name]],0),4)</f>
        <v>3344231.34</v>
      </c>
      <c r="E460" s="60">
        <f>INDEX(Table68[#All],MATCH(Chart_Data!B460,Table68[[#All],[Name]],0),6)+Table1[[#This Row],[Rand]]</f>
        <v>4.5200003084030502</v>
      </c>
      <c r="F460" s="58">
        <f>_xlfn.IFNA(IF(Table1[[#This Row],[2015 Growth % Blue]]="#N/A",0,Table1[[#This Row],[2015 Growth % Blue]]),0)</f>
        <v>4.5200003084030502</v>
      </c>
      <c r="G460" s="23" t="e">
        <f>IF(OR(Table68[[#This Row],[2015 Revenue]]&lt;Chart_Data!$U$4,Table68[[#This Row],[2015 Expenses]]&gt;Chart_Data!$U$3),Table68[[#This Row],[Name]],#N/A)</f>
        <v>#N/A</v>
      </c>
      <c r="H460" s="23" t="e">
        <f>INDEX(Table68[#All],MATCH(Chart_Data!G460,Table68[[#All],[Name]],0),3)</f>
        <v>#N/A</v>
      </c>
      <c r="I460" s="23" t="e">
        <f>INDEX(Table68[#All],MATCH(Chart_Data!G460,Table68[[#All],[Name]],0),4)</f>
        <v>#N/A</v>
      </c>
      <c r="J460" s="46" t="e">
        <f>INDEX(Table68[#All],MATCH(Chart_Data!G460,Table68[[#All],[Name]],0),6)</f>
        <v>#N/A</v>
      </c>
      <c r="K460" s="59">
        <v>3.0840305046963989E-7</v>
      </c>
      <c r="M460" s="42">
        <f t="shared" si="8"/>
        <v>459</v>
      </c>
      <c r="N460" s="42">
        <f>IF(M460&gt;Chart_Data!$U$5,0,ROW(M461)-ROW($M$2))</f>
        <v>0</v>
      </c>
      <c r="O460" s="61" t="e">
        <f>IFERROR(LARGE(Table1[2015 Growth % Red],N460),#N/A)</f>
        <v>#N/A</v>
      </c>
      <c r="P460" s="55" t="e">
        <f>INDEX(Table1[[#All],[Name Blue]:[2015 Growth % Red]],MATCH(O460,Table1[[#All],[2015 Growth % Red]],0),2)</f>
        <v>#N/A</v>
      </c>
      <c r="Q460" s="55" t="e">
        <f>INDEX(Table1[[#All],[Name Blue]:[2015 Growth % Red]],MATCH(O460,Table1[[#All],[2015 Growth % Red]],0),3)</f>
        <v>#N/A</v>
      </c>
      <c r="R460" s="55" t="e">
        <f>INDEX(Table1[[#All],[Name Blue]:[2015 Growth % Blue]],MATCH(Table3[[#This Row],[Top 10 Growth % ]],Table1[[#All],[2015 Growth % Blue]],0),1)</f>
        <v>#N/A</v>
      </c>
    </row>
    <row r="461" spans="1:18" x14ac:dyDescent="0.15">
      <c r="A461" s="42">
        <v>460</v>
      </c>
      <c r="B461" s="23" t="str">
        <f>IF(AND(Table68[[#This Row],[2015 Revenue]]&gt;=Chart_Data!$U$4,Table68[[#This Row],[2015 Expenses]]&lt;=Chart_Data!$U$3),Table68[[#This Row],[Name]],#N/A)</f>
        <v>Stylishhypothesis</v>
      </c>
      <c r="C461" s="23">
        <f>INDEX(Table68[#All],MATCH(Chart_Data!B461,Table68[[#All],[Name]],0),3)</f>
        <v>10705546.23</v>
      </c>
      <c r="D461" s="23">
        <f>INDEX(Table68[#All],MATCH(Chart_Data!B461,Table68[[#All],[Name]],0),4)</f>
        <v>3170937.89</v>
      </c>
      <c r="E461" s="60">
        <f>INDEX(Table68[#All],MATCH(Chart_Data!B461,Table68[[#All],[Name]],0),6)+Table1[[#This Row],[Rand]]</f>
        <v>2.2000007298859026</v>
      </c>
      <c r="F461" s="58">
        <f>_xlfn.IFNA(IF(Table1[[#This Row],[2015 Growth % Blue]]="#N/A",0,Table1[[#This Row],[2015 Growth % Blue]]),0)</f>
        <v>2.2000007298859026</v>
      </c>
      <c r="G461" s="23" t="e">
        <f>IF(OR(Table68[[#This Row],[2015 Revenue]]&lt;Chart_Data!$U$4,Table68[[#This Row],[2015 Expenses]]&gt;Chart_Data!$U$3),Table68[[#This Row],[Name]],#N/A)</f>
        <v>#N/A</v>
      </c>
      <c r="H461" s="23" t="e">
        <f>INDEX(Table68[#All],MATCH(Chart_Data!G461,Table68[[#All],[Name]],0),3)</f>
        <v>#N/A</v>
      </c>
      <c r="I461" s="23" t="e">
        <f>INDEX(Table68[#All],MATCH(Chart_Data!G461,Table68[[#All],[Name]],0),4)</f>
        <v>#N/A</v>
      </c>
      <c r="J461" s="46" t="e">
        <f>INDEX(Table68[#All],MATCH(Chart_Data!G461,Table68[[#All],[Name]],0),6)</f>
        <v>#N/A</v>
      </c>
      <c r="K461" s="59">
        <v>7.298859023936126E-7</v>
      </c>
      <c r="M461" s="42">
        <f t="shared" si="8"/>
        <v>460</v>
      </c>
      <c r="N461" s="42">
        <f>IF(M461&gt;Chart_Data!$U$5,0,ROW(M462)-ROW($M$2))</f>
        <v>0</v>
      </c>
      <c r="O461" s="61" t="e">
        <f>IFERROR(LARGE(Table1[2015 Growth % Red],N461),#N/A)</f>
        <v>#N/A</v>
      </c>
      <c r="P461" s="55" t="e">
        <f>INDEX(Table1[[#All],[Name Blue]:[2015 Growth % Red]],MATCH(O461,Table1[[#All],[2015 Growth % Red]],0),2)</f>
        <v>#N/A</v>
      </c>
      <c r="Q461" s="55" t="e">
        <f>INDEX(Table1[[#All],[Name Blue]:[2015 Growth % Red]],MATCH(O461,Table1[[#All],[2015 Growth % Red]],0),3)</f>
        <v>#N/A</v>
      </c>
      <c r="R461" s="55" t="e">
        <f>INDEX(Table1[[#All],[Name Blue]:[2015 Growth % Blue]],MATCH(Table3[[#This Row],[Top 10 Growth % ]],Table1[[#All],[2015 Growth % Blue]],0),1)</f>
        <v>#N/A</v>
      </c>
    </row>
    <row r="462" spans="1:18" x14ac:dyDescent="0.15">
      <c r="A462" s="42">
        <v>461</v>
      </c>
      <c r="B462" s="23" t="str">
        <f>IF(AND(Table68[[#This Row],[2015 Revenue]]&gt;=Chart_Data!$U$4,Table68[[#This Row],[2015 Expenses]]&lt;=Chart_Data!$U$3),Table68[[#This Row],[Name]],#N/A)</f>
        <v>Ethanoicgreenish</v>
      </c>
      <c r="C462" s="23">
        <f>INDEX(Table68[#All],MATCH(Chart_Data!B462,Table68[[#All],[Name]],0),3)</f>
        <v>9998904.5</v>
      </c>
      <c r="D462" s="23">
        <f>INDEX(Table68[#All],MATCH(Chart_Data!B462,Table68[[#All],[Name]],0),4)</f>
        <v>1280397.5900000001</v>
      </c>
      <c r="E462" s="60">
        <f>INDEX(Table68[#All],MATCH(Chart_Data!B462,Table68[[#All],[Name]],0),6)+Table1[[#This Row],[Rand]]</f>
        <v>3.4800005355773838</v>
      </c>
      <c r="F462" s="58">
        <f>_xlfn.IFNA(IF(Table1[[#This Row],[2015 Growth % Blue]]="#N/A",0,Table1[[#This Row],[2015 Growth % Blue]]),0)</f>
        <v>3.4800005355773838</v>
      </c>
      <c r="G462" s="23" t="e">
        <f>IF(OR(Table68[[#This Row],[2015 Revenue]]&lt;Chart_Data!$U$4,Table68[[#This Row],[2015 Expenses]]&gt;Chart_Data!$U$3),Table68[[#This Row],[Name]],#N/A)</f>
        <v>#N/A</v>
      </c>
      <c r="H462" s="23" t="e">
        <f>INDEX(Table68[#All],MATCH(Chart_Data!G462,Table68[[#All],[Name]],0),3)</f>
        <v>#N/A</v>
      </c>
      <c r="I462" s="23" t="e">
        <f>INDEX(Table68[#All],MATCH(Chart_Data!G462,Table68[[#All],[Name]],0),4)</f>
        <v>#N/A</v>
      </c>
      <c r="J462" s="46" t="e">
        <f>INDEX(Table68[#All],MATCH(Chart_Data!G462,Table68[[#All],[Name]],0),6)</f>
        <v>#N/A</v>
      </c>
      <c r="K462" s="59">
        <v>5.3557738362802264E-7</v>
      </c>
      <c r="M462" s="42">
        <f t="shared" si="8"/>
        <v>461</v>
      </c>
      <c r="N462" s="42">
        <f>IF(M462&gt;Chart_Data!$U$5,0,ROW(M463)-ROW($M$2))</f>
        <v>0</v>
      </c>
      <c r="O462" s="61" t="e">
        <f>IFERROR(LARGE(Table1[2015 Growth % Red],N462),#N/A)</f>
        <v>#N/A</v>
      </c>
      <c r="P462" s="55" t="e">
        <f>INDEX(Table1[[#All],[Name Blue]:[2015 Growth % Red]],MATCH(O462,Table1[[#All],[2015 Growth % Red]],0),2)</f>
        <v>#N/A</v>
      </c>
      <c r="Q462" s="55" t="e">
        <f>INDEX(Table1[[#All],[Name Blue]:[2015 Growth % Red]],MATCH(O462,Table1[[#All],[2015 Growth % Red]],0),3)</f>
        <v>#N/A</v>
      </c>
      <c r="R462" s="55" t="e">
        <f>INDEX(Table1[[#All],[Name Blue]:[2015 Growth % Blue]],MATCH(Table3[[#This Row],[Top 10 Growth % ]],Table1[[#All],[2015 Growth % Blue]],0),1)</f>
        <v>#N/A</v>
      </c>
    </row>
    <row r="463" spans="1:18" x14ac:dyDescent="0.15">
      <c r="A463" s="42">
        <v>462</v>
      </c>
      <c r="B463" s="23" t="e">
        <f>IF(AND(Table68[[#This Row],[2015 Revenue]]&gt;=Chart_Data!$U$4,Table68[[#This Row],[2015 Expenses]]&lt;=Chart_Data!$U$3),Table68[[#This Row],[Name]],#N/A)</f>
        <v>#N/A</v>
      </c>
      <c r="C463" s="23" t="e">
        <f>INDEX(Table68[#All],MATCH(Chart_Data!B463,Table68[[#All],[Name]],0),3)</f>
        <v>#N/A</v>
      </c>
      <c r="D463" s="23" t="e">
        <f>INDEX(Table68[#All],MATCH(Chart_Data!B463,Table68[[#All],[Name]],0),4)</f>
        <v>#N/A</v>
      </c>
      <c r="E463" s="60" t="e">
        <f>INDEX(Table68[#All],MATCH(Chart_Data!B463,Table68[[#All],[Name]],0),6)+Table1[[#This Row],[Rand]]</f>
        <v>#N/A</v>
      </c>
      <c r="F463" s="58">
        <f>_xlfn.IFNA(IF(Table1[[#This Row],[2015 Growth % Blue]]="#N/A",0,Table1[[#This Row],[2015 Growth % Blue]]),0)</f>
        <v>0</v>
      </c>
      <c r="G463" s="23" t="str">
        <f>IF(OR(Table68[[#This Row],[2015 Revenue]]&lt;Chart_Data!$U$4,Table68[[#This Row],[2015 Expenses]]&gt;Chart_Data!$U$3),Table68[[#This Row],[Name]],#N/A)</f>
        <v>Glaciertolerant</v>
      </c>
      <c r="H463" s="23">
        <f>INDEX(Table68[#All],MATCH(Chart_Data!G463,Table68[[#All],[Name]],0),3)</f>
        <v>8174842.5300000003</v>
      </c>
      <c r="I463" s="23">
        <f>INDEX(Table68[#All],MATCH(Chart_Data!G463,Table68[[#All],[Name]],0),4)</f>
        <v>4696021.97</v>
      </c>
      <c r="J463" s="46">
        <f>INDEX(Table68[#All],MATCH(Chart_Data!G463,Table68[[#All],[Name]],0),6)</f>
        <v>6.4</v>
      </c>
      <c r="K463" s="59">
        <v>2.9364915148271585E-7</v>
      </c>
      <c r="M463" s="42">
        <f t="shared" si="8"/>
        <v>462</v>
      </c>
      <c r="N463" s="42">
        <f>IF(M463&gt;Chart_Data!$U$5,0,ROW(M464)-ROW($M$2))</f>
        <v>0</v>
      </c>
      <c r="O463" s="61" t="e">
        <f>IFERROR(LARGE(Table1[2015 Growth % Red],N463),#N/A)</f>
        <v>#N/A</v>
      </c>
      <c r="P463" s="55" t="e">
        <f>INDEX(Table1[[#All],[Name Blue]:[2015 Growth % Red]],MATCH(O463,Table1[[#All],[2015 Growth % Red]],0),2)</f>
        <v>#N/A</v>
      </c>
      <c r="Q463" s="55" t="e">
        <f>INDEX(Table1[[#All],[Name Blue]:[2015 Growth % Red]],MATCH(O463,Table1[[#All],[2015 Growth % Red]],0),3)</f>
        <v>#N/A</v>
      </c>
      <c r="R463" s="55" t="e">
        <f>INDEX(Table1[[#All],[Name Blue]:[2015 Growth % Blue]],MATCH(Table3[[#This Row],[Top 10 Growth % ]],Table1[[#All],[2015 Growth % Blue]],0),1)</f>
        <v>#N/A</v>
      </c>
    </row>
    <row r="464" spans="1:18" x14ac:dyDescent="0.15">
      <c r="A464" s="42">
        <v>463</v>
      </c>
      <c r="B464" s="23" t="e">
        <f>IF(AND(Table68[[#This Row],[2015 Revenue]]&gt;=Chart_Data!$U$4,Table68[[#This Row],[2015 Expenses]]&lt;=Chart_Data!$U$3),Table68[[#This Row],[Name]],#N/A)</f>
        <v>#N/A</v>
      </c>
      <c r="C464" s="23" t="e">
        <f>INDEX(Table68[#All],MATCH(Chart_Data!B464,Table68[[#All],[Name]],0),3)</f>
        <v>#N/A</v>
      </c>
      <c r="D464" s="23" t="e">
        <f>INDEX(Table68[#All],MATCH(Chart_Data!B464,Table68[[#All],[Name]],0),4)</f>
        <v>#N/A</v>
      </c>
      <c r="E464" s="60" t="e">
        <f>INDEX(Table68[#All],MATCH(Chart_Data!B464,Table68[[#All],[Name]],0),6)+Table1[[#This Row],[Rand]]</f>
        <v>#N/A</v>
      </c>
      <c r="F464" s="58">
        <f>_xlfn.IFNA(IF(Table1[[#This Row],[2015 Growth % Blue]]="#N/A",0,Table1[[#This Row],[2015 Growth % Blue]]),0)</f>
        <v>0</v>
      </c>
      <c r="G464" s="23" t="str">
        <f>IF(OR(Table68[[#This Row],[2015 Revenue]]&lt;Chart_Data!$U$4,Table68[[#This Row],[2015 Expenses]]&gt;Chart_Data!$U$3),Table68[[#This Row],[Name]],#N/A)</f>
        <v>Berateupdates</v>
      </c>
      <c r="H464" s="23">
        <f>INDEX(Table68[#All],MATCH(Chart_Data!G464,Table68[[#All],[Name]],0),3)</f>
        <v>7985017.5</v>
      </c>
      <c r="I464" s="23">
        <f>INDEX(Table68[#All],MATCH(Chart_Data!G464,Table68[[#All],[Name]],0),4)</f>
        <v>4773242.3499999996</v>
      </c>
      <c r="J464" s="46">
        <f>INDEX(Table68[#All],MATCH(Chart_Data!G464,Table68[[#All],[Name]],0),6)</f>
        <v>4.79</v>
      </c>
      <c r="K464" s="59">
        <v>9.8003450590485762E-7</v>
      </c>
      <c r="M464" s="42">
        <f t="shared" si="8"/>
        <v>463</v>
      </c>
      <c r="N464" s="42">
        <f>IF(M464&gt;Chart_Data!$U$5,0,ROW(M465)-ROW($M$2))</f>
        <v>0</v>
      </c>
      <c r="O464" s="61" t="e">
        <f>IFERROR(LARGE(Table1[2015 Growth % Red],N464),#N/A)</f>
        <v>#N/A</v>
      </c>
      <c r="P464" s="55" t="e">
        <f>INDEX(Table1[[#All],[Name Blue]:[2015 Growth % Red]],MATCH(O464,Table1[[#All],[2015 Growth % Red]],0),2)</f>
        <v>#N/A</v>
      </c>
      <c r="Q464" s="55" t="e">
        <f>INDEX(Table1[[#All],[Name Blue]:[2015 Growth % Red]],MATCH(O464,Table1[[#All],[2015 Growth % Red]],0),3)</f>
        <v>#N/A</v>
      </c>
      <c r="R464" s="55" t="e">
        <f>INDEX(Table1[[#All],[Name Blue]:[2015 Growth % Blue]],MATCH(Table3[[#This Row],[Top 10 Growth % ]],Table1[[#All],[2015 Growth % Blue]],0),1)</f>
        <v>#N/A</v>
      </c>
    </row>
    <row r="465" spans="1:18" x14ac:dyDescent="0.15">
      <c r="A465" s="42">
        <v>464</v>
      </c>
      <c r="B465" s="23" t="e">
        <f>IF(AND(Table68[[#This Row],[2015 Revenue]]&gt;=Chart_Data!$U$4,Table68[[#This Row],[2015 Expenses]]&lt;=Chart_Data!$U$3),Table68[[#This Row],[Name]],#N/A)</f>
        <v>#N/A</v>
      </c>
      <c r="C465" s="23" t="e">
        <f>INDEX(Table68[#All],MATCH(Chart_Data!B465,Table68[[#All],[Name]],0),3)</f>
        <v>#N/A</v>
      </c>
      <c r="D465" s="23" t="e">
        <f>INDEX(Table68[#All],MATCH(Chart_Data!B465,Table68[[#All],[Name]],0),4)</f>
        <v>#N/A</v>
      </c>
      <c r="E465" s="60" t="e">
        <f>INDEX(Table68[#All],MATCH(Chart_Data!B465,Table68[[#All],[Name]],0),6)+Table1[[#This Row],[Rand]]</f>
        <v>#N/A</v>
      </c>
      <c r="F465" s="58">
        <f>_xlfn.IFNA(IF(Table1[[#This Row],[2015 Growth % Blue]]="#N/A",0,Table1[[#This Row],[2015 Growth % Blue]]),0)</f>
        <v>0</v>
      </c>
      <c r="G465" s="23" t="str">
        <f>IF(OR(Table68[[#This Row],[2015 Revenue]]&lt;Chart_Data!$U$4,Table68[[#This Row],[2015 Expenses]]&gt;Chart_Data!$U$3),Table68[[#This Row],[Name]],#N/A)</f>
        <v>Bipedaldumbo</v>
      </c>
      <c r="H465" s="23">
        <f>INDEX(Table68[#All],MATCH(Chart_Data!G465,Table68[[#All],[Name]],0),3)</f>
        <v>9003330.2699999996</v>
      </c>
      <c r="I465" s="23">
        <f>INDEX(Table68[#All],MATCH(Chart_Data!G465,Table68[[#All],[Name]],0),4)</f>
        <v>9897500.5600000005</v>
      </c>
      <c r="J465" s="46">
        <f>INDEX(Table68[#All],MATCH(Chart_Data!G465,Table68[[#All],[Name]],0),6)</f>
        <v>3.13</v>
      </c>
      <c r="K465" s="59">
        <v>9.2412989109809042E-7</v>
      </c>
      <c r="M465" s="42">
        <f t="shared" si="8"/>
        <v>464</v>
      </c>
      <c r="N465" s="42">
        <f>IF(M465&gt;Chart_Data!$U$5,0,ROW(M466)-ROW($M$2))</f>
        <v>0</v>
      </c>
      <c r="O465" s="61" t="e">
        <f>IFERROR(LARGE(Table1[2015 Growth % Red],N465),#N/A)</f>
        <v>#N/A</v>
      </c>
      <c r="P465" s="55" t="e">
        <f>INDEX(Table1[[#All],[Name Blue]:[2015 Growth % Red]],MATCH(O465,Table1[[#All],[2015 Growth % Red]],0),2)</f>
        <v>#N/A</v>
      </c>
      <c r="Q465" s="55" t="e">
        <f>INDEX(Table1[[#All],[Name Blue]:[2015 Growth % Red]],MATCH(O465,Table1[[#All],[2015 Growth % Red]],0),3)</f>
        <v>#N/A</v>
      </c>
      <c r="R465" s="55" t="e">
        <f>INDEX(Table1[[#All],[Name Blue]:[2015 Growth % Blue]],MATCH(Table3[[#This Row],[Top 10 Growth % ]],Table1[[#All],[2015 Growth % Blue]],0),1)</f>
        <v>#N/A</v>
      </c>
    </row>
    <row r="466" spans="1:18" x14ac:dyDescent="0.15">
      <c r="A466" s="42">
        <v>465</v>
      </c>
      <c r="B466" s="23" t="e">
        <f>IF(AND(Table68[[#This Row],[2015 Revenue]]&gt;=Chart_Data!$U$4,Table68[[#This Row],[2015 Expenses]]&lt;=Chart_Data!$U$3),Table68[[#This Row],[Name]],#N/A)</f>
        <v>#N/A</v>
      </c>
      <c r="C466" s="23" t="e">
        <f>INDEX(Table68[#All],MATCH(Chart_Data!B466,Table68[[#All],[Name]],0),3)</f>
        <v>#N/A</v>
      </c>
      <c r="D466" s="23" t="e">
        <f>INDEX(Table68[#All],MATCH(Chart_Data!B466,Table68[[#All],[Name]],0),4)</f>
        <v>#N/A</v>
      </c>
      <c r="E466" s="60" t="e">
        <f>INDEX(Table68[#All],MATCH(Chart_Data!B466,Table68[[#All],[Name]],0),6)+Table1[[#This Row],[Rand]]</f>
        <v>#N/A</v>
      </c>
      <c r="F466" s="58">
        <f>_xlfn.IFNA(IF(Table1[[#This Row],[2015 Growth % Blue]]="#N/A",0,Table1[[#This Row],[2015 Growth % Blue]]),0)</f>
        <v>0</v>
      </c>
      <c r="G466" s="23" t="str">
        <f>IF(OR(Table68[[#This Row],[2015 Revenue]]&lt;Chart_Data!$U$4,Table68[[#This Row],[2015 Expenses]]&gt;Chart_Data!$U$3),Table68[[#This Row],[Name]],#N/A)</f>
        <v>Squeezebasement</v>
      </c>
      <c r="H466" s="23">
        <f>INDEX(Table68[#All],MATCH(Chart_Data!G466,Table68[[#All],[Name]],0),3)</f>
        <v>6681593.6299999999</v>
      </c>
      <c r="I466" s="23">
        <f>INDEX(Table68[#All],MATCH(Chart_Data!G466,Table68[[#All],[Name]],0),4)</f>
        <v>6852682.3300000001</v>
      </c>
      <c r="J466" s="46">
        <f>INDEX(Table68[#All],MATCH(Chart_Data!G466,Table68[[#All],[Name]],0),6)</f>
        <v>3.91</v>
      </c>
      <c r="K466" s="59">
        <v>1.1314599308770556E-7</v>
      </c>
      <c r="M466" s="42">
        <f t="shared" si="8"/>
        <v>465</v>
      </c>
      <c r="N466" s="42">
        <f>IF(M466&gt;Chart_Data!$U$5,0,ROW(M467)-ROW($M$2))</f>
        <v>0</v>
      </c>
      <c r="O466" s="61" t="e">
        <f>IFERROR(LARGE(Table1[2015 Growth % Red],N466),#N/A)</f>
        <v>#N/A</v>
      </c>
      <c r="P466" s="55" t="e">
        <f>INDEX(Table1[[#All],[Name Blue]:[2015 Growth % Red]],MATCH(O466,Table1[[#All],[2015 Growth % Red]],0),2)</f>
        <v>#N/A</v>
      </c>
      <c r="Q466" s="55" t="e">
        <f>INDEX(Table1[[#All],[Name Blue]:[2015 Growth % Red]],MATCH(O466,Table1[[#All],[2015 Growth % Red]],0),3)</f>
        <v>#N/A</v>
      </c>
      <c r="R466" s="55" t="e">
        <f>INDEX(Table1[[#All],[Name Blue]:[2015 Growth % Blue]],MATCH(Table3[[#This Row],[Top 10 Growth % ]],Table1[[#All],[2015 Growth % Blue]],0),1)</f>
        <v>#N/A</v>
      </c>
    </row>
    <row r="467" spans="1:18" x14ac:dyDescent="0.15">
      <c r="A467" s="42">
        <v>466</v>
      </c>
      <c r="B467" s="23" t="e">
        <f>IF(AND(Table68[[#This Row],[2015 Revenue]]&gt;=Chart_Data!$U$4,Table68[[#This Row],[2015 Expenses]]&lt;=Chart_Data!$U$3),Table68[[#This Row],[Name]],#N/A)</f>
        <v>#N/A</v>
      </c>
      <c r="C467" s="23" t="e">
        <f>INDEX(Table68[#All],MATCH(Chart_Data!B467,Table68[[#All],[Name]],0),3)</f>
        <v>#N/A</v>
      </c>
      <c r="D467" s="23" t="e">
        <f>INDEX(Table68[#All],MATCH(Chart_Data!B467,Table68[[#All],[Name]],0),4)</f>
        <v>#N/A</v>
      </c>
      <c r="E467" s="60" t="e">
        <f>INDEX(Table68[#All],MATCH(Chart_Data!B467,Table68[[#All],[Name]],0),6)+Table1[[#This Row],[Rand]]</f>
        <v>#N/A</v>
      </c>
      <c r="F467" s="58">
        <f>_xlfn.IFNA(IF(Table1[[#This Row],[2015 Growth % Blue]]="#N/A",0,Table1[[#This Row],[2015 Growth % Blue]]),0)</f>
        <v>0</v>
      </c>
      <c r="G467" s="23" t="str">
        <f>IF(OR(Table68[[#This Row],[2015 Revenue]]&lt;Chart_Data!$U$4,Table68[[#This Row],[2015 Expenses]]&gt;Chart_Data!$U$3),Table68[[#This Row],[Name]],#N/A)</f>
        <v>Sounderfibber</v>
      </c>
      <c r="H467" s="23">
        <f>INDEX(Table68[#All],MATCH(Chart_Data!G467,Table68[[#All],[Name]],0),3)</f>
        <v>9727739.6600000001</v>
      </c>
      <c r="I467" s="23">
        <f>INDEX(Table68[#All],MATCH(Chart_Data!G467,Table68[[#All],[Name]],0),4)</f>
        <v>6403759.4400000004</v>
      </c>
      <c r="J467" s="46">
        <f>INDEX(Table68[#All],MATCH(Chart_Data!G467,Table68[[#All],[Name]],0),6)</f>
        <v>2.81</v>
      </c>
      <c r="K467" s="59">
        <v>3.7581839150010452E-8</v>
      </c>
      <c r="M467" s="42">
        <f t="shared" si="8"/>
        <v>466</v>
      </c>
      <c r="N467" s="42">
        <f>IF(M467&gt;Chart_Data!$U$5,0,ROW(M468)-ROW($M$2))</f>
        <v>0</v>
      </c>
      <c r="O467" s="61" t="e">
        <f>IFERROR(LARGE(Table1[2015 Growth % Red],N467),#N/A)</f>
        <v>#N/A</v>
      </c>
      <c r="P467" s="55" t="e">
        <f>INDEX(Table1[[#All],[Name Blue]:[2015 Growth % Red]],MATCH(O467,Table1[[#All],[2015 Growth % Red]],0),2)</f>
        <v>#N/A</v>
      </c>
      <c r="Q467" s="55" t="e">
        <f>INDEX(Table1[[#All],[Name Blue]:[2015 Growth % Red]],MATCH(O467,Table1[[#All],[2015 Growth % Red]],0),3)</f>
        <v>#N/A</v>
      </c>
      <c r="R467" s="55" t="e">
        <f>INDEX(Table1[[#All],[Name Blue]:[2015 Growth % Blue]],MATCH(Table3[[#This Row],[Top 10 Growth % ]],Table1[[#All],[2015 Growth % Blue]],0),1)</f>
        <v>#N/A</v>
      </c>
    </row>
    <row r="468" spans="1:18" x14ac:dyDescent="0.15">
      <c r="A468" s="42">
        <v>467</v>
      </c>
      <c r="B468" s="23" t="str">
        <f>IF(AND(Table68[[#This Row],[2015 Revenue]]&gt;=Chart_Data!$U$4,Table68[[#This Row],[2015 Expenses]]&lt;=Chart_Data!$U$3),Table68[[#This Row],[Name]],#N/A)</f>
        <v>Spamfake</v>
      </c>
      <c r="C468" s="23">
        <f>INDEX(Table68[#All],MATCH(Chart_Data!B468,Table68[[#All],[Name]],0),3)</f>
        <v>10489660.23</v>
      </c>
      <c r="D468" s="23">
        <f>INDEX(Table68[#All],MATCH(Chart_Data!B468,Table68[[#All],[Name]],0),4)</f>
        <v>2991462.1</v>
      </c>
      <c r="E468" s="60">
        <f>INDEX(Table68[#All],MATCH(Chart_Data!B468,Table68[[#All],[Name]],0),6)+Table1[[#This Row],[Rand]]</f>
        <v>3.8500009513088314</v>
      </c>
      <c r="F468" s="58">
        <f>_xlfn.IFNA(IF(Table1[[#This Row],[2015 Growth % Blue]]="#N/A",0,Table1[[#This Row],[2015 Growth % Blue]]),0)</f>
        <v>3.8500009513088314</v>
      </c>
      <c r="G468" s="23" t="e">
        <f>IF(OR(Table68[[#This Row],[2015 Revenue]]&lt;Chart_Data!$U$4,Table68[[#This Row],[2015 Expenses]]&gt;Chart_Data!$U$3),Table68[[#This Row],[Name]],#N/A)</f>
        <v>#N/A</v>
      </c>
      <c r="H468" s="23" t="e">
        <f>INDEX(Table68[#All],MATCH(Chart_Data!G468,Table68[[#All],[Name]],0),3)</f>
        <v>#N/A</v>
      </c>
      <c r="I468" s="23" t="e">
        <f>INDEX(Table68[#All],MATCH(Chart_Data!G468,Table68[[#All],[Name]],0),4)</f>
        <v>#N/A</v>
      </c>
      <c r="J468" s="46" t="e">
        <f>INDEX(Table68[#All],MATCH(Chart_Data!G468,Table68[[#All],[Name]],0),6)</f>
        <v>#N/A</v>
      </c>
      <c r="K468" s="59">
        <v>9.5130883141510274E-7</v>
      </c>
      <c r="M468" s="42">
        <f t="shared" si="8"/>
        <v>467</v>
      </c>
      <c r="N468" s="42">
        <f>IF(M468&gt;Chart_Data!$U$5,0,ROW(M469)-ROW($M$2))</f>
        <v>0</v>
      </c>
      <c r="O468" s="61" t="e">
        <f>IFERROR(LARGE(Table1[2015 Growth % Red],N468),#N/A)</f>
        <v>#N/A</v>
      </c>
      <c r="P468" s="55" t="e">
        <f>INDEX(Table1[[#All],[Name Blue]:[2015 Growth % Red]],MATCH(O468,Table1[[#All],[2015 Growth % Red]],0),2)</f>
        <v>#N/A</v>
      </c>
      <c r="Q468" s="55" t="e">
        <f>INDEX(Table1[[#All],[Name Blue]:[2015 Growth % Red]],MATCH(O468,Table1[[#All],[2015 Growth % Red]],0),3)</f>
        <v>#N/A</v>
      </c>
      <c r="R468" s="55" t="e">
        <f>INDEX(Table1[[#All],[Name Blue]:[2015 Growth % Blue]],MATCH(Table3[[#This Row],[Top 10 Growth % ]],Table1[[#All],[2015 Growth % Blue]],0),1)</f>
        <v>#N/A</v>
      </c>
    </row>
    <row r="469" spans="1:18" x14ac:dyDescent="0.15">
      <c r="A469" s="42">
        <v>468</v>
      </c>
      <c r="B469" s="23" t="str">
        <f>IF(AND(Table68[[#This Row],[2015 Revenue]]&gt;=Chart_Data!$U$4,Table68[[#This Row],[2015 Expenses]]&lt;=Chart_Data!$U$3),Table68[[#This Row],[Name]],#N/A)</f>
        <v>Crazyclausius</v>
      </c>
      <c r="C469" s="23">
        <f>INDEX(Table68[#All],MATCH(Chart_Data!B469,Table68[[#All],[Name]],0),3)</f>
        <v>10699394.6</v>
      </c>
      <c r="D469" s="23">
        <f>INDEX(Table68[#All],MATCH(Chart_Data!B469,Table68[[#All],[Name]],0),4)</f>
        <v>2656134.9</v>
      </c>
      <c r="E469" s="60">
        <f>INDEX(Table68[#All],MATCH(Chart_Data!B469,Table68[[#All],[Name]],0),6)+Table1[[#This Row],[Rand]]</f>
        <v>5.180000480139455</v>
      </c>
      <c r="F469" s="58">
        <f>_xlfn.IFNA(IF(Table1[[#This Row],[2015 Growth % Blue]]="#N/A",0,Table1[[#This Row],[2015 Growth % Blue]]),0)</f>
        <v>5.180000480139455</v>
      </c>
      <c r="G469" s="23" t="e">
        <f>IF(OR(Table68[[#This Row],[2015 Revenue]]&lt;Chart_Data!$U$4,Table68[[#This Row],[2015 Expenses]]&gt;Chart_Data!$U$3),Table68[[#This Row],[Name]],#N/A)</f>
        <v>#N/A</v>
      </c>
      <c r="H469" s="23" t="e">
        <f>INDEX(Table68[#All],MATCH(Chart_Data!G469,Table68[[#All],[Name]],0),3)</f>
        <v>#N/A</v>
      </c>
      <c r="I469" s="23" t="e">
        <f>INDEX(Table68[#All],MATCH(Chart_Data!G469,Table68[[#All],[Name]],0),4)</f>
        <v>#N/A</v>
      </c>
      <c r="J469" s="46" t="e">
        <f>INDEX(Table68[#All],MATCH(Chart_Data!G469,Table68[[#All],[Name]],0),6)</f>
        <v>#N/A</v>
      </c>
      <c r="K469" s="59">
        <v>4.8013945529600026E-7</v>
      </c>
      <c r="M469" s="42">
        <f t="shared" si="8"/>
        <v>468</v>
      </c>
      <c r="N469" s="42">
        <f>IF(M469&gt;Chart_Data!$U$5,0,ROW(M470)-ROW($M$2))</f>
        <v>0</v>
      </c>
      <c r="O469" s="61" t="e">
        <f>IFERROR(LARGE(Table1[2015 Growth % Red],N469),#N/A)</f>
        <v>#N/A</v>
      </c>
      <c r="P469" s="55" t="e">
        <f>INDEX(Table1[[#All],[Name Blue]:[2015 Growth % Red]],MATCH(O469,Table1[[#All],[2015 Growth % Red]],0),2)</f>
        <v>#N/A</v>
      </c>
      <c r="Q469" s="55" t="e">
        <f>INDEX(Table1[[#All],[Name Blue]:[2015 Growth % Red]],MATCH(O469,Table1[[#All],[2015 Growth % Red]],0),3)</f>
        <v>#N/A</v>
      </c>
      <c r="R469" s="55" t="e">
        <f>INDEX(Table1[[#All],[Name Blue]:[2015 Growth % Blue]],MATCH(Table3[[#This Row],[Top 10 Growth % ]],Table1[[#All],[2015 Growth % Blue]],0),1)</f>
        <v>#N/A</v>
      </c>
    </row>
    <row r="470" spans="1:18" x14ac:dyDescent="0.15">
      <c r="A470" s="42">
        <v>469</v>
      </c>
      <c r="B470" s="23" t="e">
        <f>IF(AND(Table68[[#This Row],[2015 Revenue]]&gt;=Chart_Data!$U$4,Table68[[#This Row],[2015 Expenses]]&lt;=Chart_Data!$U$3),Table68[[#This Row],[Name]],#N/A)</f>
        <v>#N/A</v>
      </c>
      <c r="C470" s="23" t="e">
        <f>INDEX(Table68[#All],MATCH(Chart_Data!B470,Table68[[#All],[Name]],0),3)</f>
        <v>#N/A</v>
      </c>
      <c r="D470" s="23" t="e">
        <f>INDEX(Table68[#All],MATCH(Chart_Data!B470,Table68[[#All],[Name]],0),4)</f>
        <v>#N/A</v>
      </c>
      <c r="E470" s="60" t="e">
        <f>INDEX(Table68[#All],MATCH(Chart_Data!B470,Table68[[#All],[Name]],0),6)+Table1[[#This Row],[Rand]]</f>
        <v>#N/A</v>
      </c>
      <c r="F470" s="58">
        <f>_xlfn.IFNA(IF(Table1[[#This Row],[2015 Growth % Blue]]="#N/A",0,Table1[[#This Row],[2015 Growth % Blue]]),0)</f>
        <v>0</v>
      </c>
      <c r="G470" s="23" t="str">
        <f>IF(OR(Table68[[#This Row],[2015 Revenue]]&lt;Chart_Data!$U$4,Table68[[#This Row],[2015 Expenses]]&gt;Chart_Data!$U$3),Table68[[#This Row],[Name]],#N/A)</f>
        <v>Lowdirect</v>
      </c>
      <c r="H470" s="23">
        <f>INDEX(Table68[#All],MATCH(Chart_Data!G470,Table68[[#All],[Name]],0),3)</f>
        <v>7112290.1799999997</v>
      </c>
      <c r="I470" s="23">
        <f>INDEX(Table68[#All],MATCH(Chart_Data!G470,Table68[[#All],[Name]],0),4)</f>
        <v>8691187.5700000003</v>
      </c>
      <c r="J470" s="46">
        <f>INDEX(Table68[#All],MATCH(Chart_Data!G470,Table68[[#All],[Name]],0),6)</f>
        <v>3.44</v>
      </c>
      <c r="K470" s="59">
        <v>3.8762391089498959E-7</v>
      </c>
      <c r="M470" s="42">
        <f t="shared" si="8"/>
        <v>469</v>
      </c>
      <c r="N470" s="42">
        <f>IF(M470&gt;Chart_Data!$U$5,0,ROW(M471)-ROW($M$2))</f>
        <v>0</v>
      </c>
      <c r="O470" s="61" t="e">
        <f>IFERROR(LARGE(Table1[2015 Growth % Red],N470),#N/A)</f>
        <v>#N/A</v>
      </c>
      <c r="P470" s="55" t="e">
        <f>INDEX(Table1[[#All],[Name Blue]:[2015 Growth % Red]],MATCH(O470,Table1[[#All],[2015 Growth % Red]],0),2)</f>
        <v>#N/A</v>
      </c>
      <c r="Q470" s="55" t="e">
        <f>INDEX(Table1[[#All],[Name Blue]:[2015 Growth % Red]],MATCH(O470,Table1[[#All],[2015 Growth % Red]],0),3)</f>
        <v>#N/A</v>
      </c>
      <c r="R470" s="55" t="e">
        <f>INDEX(Table1[[#All],[Name Blue]:[2015 Growth % Blue]],MATCH(Table3[[#This Row],[Top 10 Growth % ]],Table1[[#All],[2015 Growth % Blue]],0),1)</f>
        <v>#N/A</v>
      </c>
    </row>
    <row r="471" spans="1:18" x14ac:dyDescent="0.15">
      <c r="A471" s="42">
        <v>470</v>
      </c>
      <c r="B471" s="23" t="str">
        <f>IF(AND(Table68[[#This Row],[2015 Revenue]]&gt;=Chart_Data!$U$4,Table68[[#This Row],[2015 Expenses]]&lt;=Chart_Data!$U$3),Table68[[#This Row],[Name]],#N/A)</f>
        <v>Improvelonely</v>
      </c>
      <c r="C471" s="23">
        <f>INDEX(Table68[#All],MATCH(Chart_Data!B471,Table68[[#All],[Name]],0),3)</f>
        <v>5977212.4900000002</v>
      </c>
      <c r="D471" s="23">
        <f>INDEX(Table68[#All],MATCH(Chart_Data!B471,Table68[[#All],[Name]],0),4)</f>
        <v>462544.92</v>
      </c>
      <c r="E471" s="60">
        <f>INDEX(Table68[#All],MATCH(Chart_Data!B471,Table68[[#All],[Name]],0),6)+Table1[[#This Row],[Rand]]</f>
        <v>3.9700003484512671</v>
      </c>
      <c r="F471" s="58">
        <f>_xlfn.IFNA(IF(Table1[[#This Row],[2015 Growth % Blue]]="#N/A",0,Table1[[#This Row],[2015 Growth % Blue]]),0)</f>
        <v>3.9700003484512671</v>
      </c>
      <c r="G471" s="23" t="e">
        <f>IF(OR(Table68[[#This Row],[2015 Revenue]]&lt;Chart_Data!$U$4,Table68[[#This Row],[2015 Expenses]]&gt;Chart_Data!$U$3),Table68[[#This Row],[Name]],#N/A)</f>
        <v>#N/A</v>
      </c>
      <c r="H471" s="23" t="e">
        <f>INDEX(Table68[#All],MATCH(Chart_Data!G471,Table68[[#All],[Name]],0),3)</f>
        <v>#N/A</v>
      </c>
      <c r="I471" s="23" t="e">
        <f>INDEX(Table68[#All],MATCH(Chart_Data!G471,Table68[[#All],[Name]],0),4)</f>
        <v>#N/A</v>
      </c>
      <c r="J471" s="46" t="e">
        <f>INDEX(Table68[#All],MATCH(Chart_Data!G471,Table68[[#All],[Name]],0),6)</f>
        <v>#N/A</v>
      </c>
      <c r="K471" s="59">
        <v>3.48451267022578E-7</v>
      </c>
      <c r="M471" s="42">
        <f t="shared" si="8"/>
        <v>470</v>
      </c>
      <c r="N471" s="42">
        <f>IF(M471&gt;Chart_Data!$U$5,0,ROW(M472)-ROW($M$2))</f>
        <v>0</v>
      </c>
      <c r="O471" s="61" t="e">
        <f>IFERROR(LARGE(Table1[2015 Growth % Red],N471),#N/A)</f>
        <v>#N/A</v>
      </c>
      <c r="P471" s="55" t="e">
        <f>INDEX(Table1[[#All],[Name Blue]:[2015 Growth % Red]],MATCH(O471,Table1[[#All],[2015 Growth % Red]],0),2)</f>
        <v>#N/A</v>
      </c>
      <c r="Q471" s="55" t="e">
        <f>INDEX(Table1[[#All],[Name Blue]:[2015 Growth % Red]],MATCH(O471,Table1[[#All],[2015 Growth % Red]],0),3)</f>
        <v>#N/A</v>
      </c>
      <c r="R471" s="55" t="e">
        <f>INDEX(Table1[[#All],[Name Blue]:[2015 Growth % Blue]],MATCH(Table3[[#This Row],[Top 10 Growth % ]],Table1[[#All],[2015 Growth % Blue]],0),1)</f>
        <v>#N/A</v>
      </c>
    </row>
    <row r="472" spans="1:18" x14ac:dyDescent="0.15">
      <c r="A472" s="42">
        <v>471</v>
      </c>
      <c r="B472" s="23" t="e">
        <f>IF(AND(Table68[[#This Row],[2015 Revenue]]&gt;=Chart_Data!$U$4,Table68[[#This Row],[2015 Expenses]]&lt;=Chart_Data!$U$3),Table68[[#This Row],[Name]],#N/A)</f>
        <v>#N/A</v>
      </c>
      <c r="C472" s="23" t="e">
        <f>INDEX(Table68[#All],MATCH(Chart_Data!B472,Table68[[#All],[Name]],0),3)</f>
        <v>#N/A</v>
      </c>
      <c r="D472" s="23" t="e">
        <f>INDEX(Table68[#All],MATCH(Chart_Data!B472,Table68[[#All],[Name]],0),4)</f>
        <v>#N/A</v>
      </c>
      <c r="E472" s="60" t="e">
        <f>INDEX(Table68[#All],MATCH(Chart_Data!B472,Table68[[#All],[Name]],0),6)+Table1[[#This Row],[Rand]]</f>
        <v>#N/A</v>
      </c>
      <c r="F472" s="58">
        <f>_xlfn.IFNA(IF(Table1[[#This Row],[2015 Growth % Blue]]="#N/A",0,Table1[[#This Row],[2015 Growth % Blue]]),0)</f>
        <v>0</v>
      </c>
      <c r="G472" s="23" t="str">
        <f>IF(OR(Table68[[#This Row],[2015 Revenue]]&lt;Chart_Data!$U$4,Table68[[#This Row],[2015 Expenses]]&gt;Chart_Data!$U$3),Table68[[#This Row],[Name]],#N/A)</f>
        <v>Ballerpaint</v>
      </c>
      <c r="H472" s="23">
        <f>INDEX(Table68[#All],MATCH(Chart_Data!G472,Table68[[#All],[Name]],0),3)</f>
        <v>4675145.03</v>
      </c>
      <c r="I472" s="23">
        <f>INDEX(Table68[#All],MATCH(Chart_Data!G472,Table68[[#All],[Name]],0),4)</f>
        <v>3249689.52</v>
      </c>
      <c r="J472" s="46">
        <f>INDEX(Table68[#All],MATCH(Chart_Data!G472,Table68[[#All],[Name]],0),6)</f>
        <v>3.76</v>
      </c>
      <c r="K472" s="59">
        <v>1.2995423084216607E-7</v>
      </c>
      <c r="M472" s="42">
        <f t="shared" si="8"/>
        <v>471</v>
      </c>
      <c r="N472" s="42">
        <f>IF(M472&gt;Chart_Data!$U$5,0,ROW(M473)-ROW($M$2))</f>
        <v>0</v>
      </c>
      <c r="O472" s="61" t="e">
        <f>IFERROR(LARGE(Table1[2015 Growth % Red],N472),#N/A)</f>
        <v>#N/A</v>
      </c>
      <c r="P472" s="55" t="e">
        <f>INDEX(Table1[[#All],[Name Blue]:[2015 Growth % Red]],MATCH(O472,Table1[[#All],[2015 Growth % Red]],0),2)</f>
        <v>#N/A</v>
      </c>
      <c r="Q472" s="55" t="e">
        <f>INDEX(Table1[[#All],[Name Blue]:[2015 Growth % Red]],MATCH(O472,Table1[[#All],[2015 Growth % Red]],0),3)</f>
        <v>#N/A</v>
      </c>
      <c r="R472" s="55" t="e">
        <f>INDEX(Table1[[#All],[Name Blue]:[2015 Growth % Blue]],MATCH(Table3[[#This Row],[Top 10 Growth % ]],Table1[[#All],[2015 Growth % Blue]],0),1)</f>
        <v>#N/A</v>
      </c>
    </row>
    <row r="473" spans="1:18" x14ac:dyDescent="0.15">
      <c r="A473" s="42">
        <v>472</v>
      </c>
      <c r="B473" s="23" t="str">
        <f>IF(AND(Table68[[#This Row],[2015 Revenue]]&gt;=Chart_Data!$U$4,Table68[[#This Row],[2015 Expenses]]&lt;=Chart_Data!$U$3),Table68[[#This Row],[Name]],#N/A)</f>
        <v>Crashingsubmitted</v>
      </c>
      <c r="C473" s="23">
        <f>INDEX(Table68[#All],MATCH(Chart_Data!B473,Table68[[#All],[Name]],0),3)</f>
        <v>8978176.5099999998</v>
      </c>
      <c r="D473" s="23">
        <f>INDEX(Table68[#All],MATCH(Chart_Data!B473,Table68[[#All],[Name]],0),4)</f>
        <v>2824137.33</v>
      </c>
      <c r="E473" s="60">
        <f>INDEX(Table68[#All],MATCH(Chart_Data!B473,Table68[[#All],[Name]],0),6)+Table1[[#This Row],[Rand]]</f>
        <v>3.5800005395229069</v>
      </c>
      <c r="F473" s="58">
        <f>_xlfn.IFNA(IF(Table1[[#This Row],[2015 Growth % Blue]]="#N/A",0,Table1[[#This Row],[2015 Growth % Blue]]),0)</f>
        <v>3.5800005395229069</v>
      </c>
      <c r="G473" s="23" t="e">
        <f>IF(OR(Table68[[#This Row],[2015 Revenue]]&lt;Chart_Data!$U$4,Table68[[#This Row],[2015 Expenses]]&gt;Chart_Data!$U$3),Table68[[#This Row],[Name]],#N/A)</f>
        <v>#N/A</v>
      </c>
      <c r="H473" s="23" t="e">
        <f>INDEX(Table68[#All],MATCH(Chart_Data!G473,Table68[[#All],[Name]],0),3)</f>
        <v>#N/A</v>
      </c>
      <c r="I473" s="23" t="e">
        <f>INDEX(Table68[#All],MATCH(Chart_Data!G473,Table68[[#All],[Name]],0),4)</f>
        <v>#N/A</v>
      </c>
      <c r="J473" s="46" t="e">
        <f>INDEX(Table68[#All],MATCH(Chart_Data!G473,Table68[[#All],[Name]],0),6)</f>
        <v>#N/A</v>
      </c>
      <c r="K473" s="59">
        <v>5.3952290688928111E-7</v>
      </c>
      <c r="M473" s="42">
        <f t="shared" si="8"/>
        <v>472</v>
      </c>
      <c r="N473" s="42">
        <f>IF(M473&gt;Chart_Data!$U$5,0,ROW(M474)-ROW($M$2))</f>
        <v>0</v>
      </c>
      <c r="O473" s="61" t="e">
        <f>IFERROR(LARGE(Table1[2015 Growth % Red],N473),#N/A)</f>
        <v>#N/A</v>
      </c>
      <c r="P473" s="55" t="e">
        <f>INDEX(Table1[[#All],[Name Blue]:[2015 Growth % Red]],MATCH(O473,Table1[[#All],[2015 Growth % Red]],0),2)</f>
        <v>#N/A</v>
      </c>
      <c r="Q473" s="55" t="e">
        <f>INDEX(Table1[[#All],[Name Blue]:[2015 Growth % Red]],MATCH(O473,Table1[[#All],[2015 Growth % Red]],0),3)</f>
        <v>#N/A</v>
      </c>
      <c r="R473" s="55" t="e">
        <f>INDEX(Table1[[#All],[Name Blue]:[2015 Growth % Blue]],MATCH(Table3[[#This Row],[Top 10 Growth % ]],Table1[[#All],[2015 Growth % Blue]],0),1)</f>
        <v>#N/A</v>
      </c>
    </row>
    <row r="474" spans="1:18" x14ac:dyDescent="0.15">
      <c r="A474" s="42">
        <v>473</v>
      </c>
      <c r="B474" s="23" t="e">
        <f>IF(AND(Table68[[#This Row],[2015 Revenue]]&gt;=Chart_Data!$U$4,Table68[[#This Row],[2015 Expenses]]&lt;=Chart_Data!$U$3),Table68[[#This Row],[Name]],#N/A)</f>
        <v>#N/A</v>
      </c>
      <c r="C474" s="23" t="e">
        <f>INDEX(Table68[#All],MATCH(Chart_Data!B474,Table68[[#All],[Name]],0),3)</f>
        <v>#N/A</v>
      </c>
      <c r="D474" s="23" t="e">
        <f>INDEX(Table68[#All],MATCH(Chart_Data!B474,Table68[[#All],[Name]],0),4)</f>
        <v>#N/A</v>
      </c>
      <c r="E474" s="60" t="e">
        <f>INDEX(Table68[#All],MATCH(Chart_Data!B474,Table68[[#All],[Name]],0),6)+Table1[[#This Row],[Rand]]</f>
        <v>#N/A</v>
      </c>
      <c r="F474" s="58">
        <f>_xlfn.IFNA(IF(Table1[[#This Row],[2015 Growth % Blue]]="#N/A",0,Table1[[#This Row],[2015 Growth % Blue]]),0)</f>
        <v>0</v>
      </c>
      <c r="G474" s="23" t="str">
        <f>IF(OR(Table68[[#This Row],[2015 Revenue]]&lt;Chart_Data!$U$4,Table68[[#This Row],[2015 Expenses]]&gt;Chart_Data!$U$3),Table68[[#This Row],[Name]],#N/A)</f>
        <v>Peskyevaluate</v>
      </c>
      <c r="H474" s="23">
        <f>INDEX(Table68[#All],MATCH(Chart_Data!G474,Table68[[#All],[Name]],0),3)</f>
        <v>8011610.6399999997</v>
      </c>
      <c r="I474" s="23">
        <f>INDEX(Table68[#All],MATCH(Chart_Data!G474,Table68[[#All],[Name]],0),4)</f>
        <v>4284409.5199999996</v>
      </c>
      <c r="J474" s="46">
        <f>INDEX(Table68[#All],MATCH(Chart_Data!G474,Table68[[#All],[Name]],0),6)</f>
        <v>4.76</v>
      </c>
      <c r="K474" s="59">
        <v>5.7224215392879558E-7</v>
      </c>
      <c r="M474" s="42">
        <f t="shared" si="8"/>
        <v>473</v>
      </c>
      <c r="N474" s="42">
        <f>IF(M474&gt;Chart_Data!$U$5,0,ROW(M475)-ROW($M$2))</f>
        <v>0</v>
      </c>
      <c r="O474" s="61" t="e">
        <f>IFERROR(LARGE(Table1[2015 Growth % Red],N474),#N/A)</f>
        <v>#N/A</v>
      </c>
      <c r="P474" s="55" t="e">
        <f>INDEX(Table1[[#All],[Name Blue]:[2015 Growth % Red]],MATCH(O474,Table1[[#All],[2015 Growth % Red]],0),2)</f>
        <v>#N/A</v>
      </c>
      <c r="Q474" s="55" t="e">
        <f>INDEX(Table1[[#All],[Name Blue]:[2015 Growth % Red]],MATCH(O474,Table1[[#All],[2015 Growth % Red]],0),3)</f>
        <v>#N/A</v>
      </c>
      <c r="R474" s="55" t="e">
        <f>INDEX(Table1[[#All],[Name Blue]:[2015 Growth % Blue]],MATCH(Table3[[#This Row],[Top 10 Growth % ]],Table1[[#All],[2015 Growth % Blue]],0),1)</f>
        <v>#N/A</v>
      </c>
    </row>
    <row r="475" spans="1:18" x14ac:dyDescent="0.15">
      <c r="A475" s="42">
        <v>474</v>
      </c>
      <c r="B475" s="23" t="e">
        <f>IF(AND(Table68[[#This Row],[2015 Revenue]]&gt;=Chart_Data!$U$4,Table68[[#This Row],[2015 Expenses]]&lt;=Chart_Data!$U$3),Table68[[#This Row],[Name]],#N/A)</f>
        <v>#N/A</v>
      </c>
      <c r="C475" s="23" t="e">
        <f>INDEX(Table68[#All],MATCH(Chart_Data!B475,Table68[[#All],[Name]],0),3)</f>
        <v>#N/A</v>
      </c>
      <c r="D475" s="23" t="e">
        <f>INDEX(Table68[#All],MATCH(Chart_Data!B475,Table68[[#All],[Name]],0),4)</f>
        <v>#N/A</v>
      </c>
      <c r="E475" s="60" t="e">
        <f>INDEX(Table68[#All],MATCH(Chart_Data!B475,Table68[[#All],[Name]],0),6)+Table1[[#This Row],[Rand]]</f>
        <v>#N/A</v>
      </c>
      <c r="F475" s="58">
        <f>_xlfn.IFNA(IF(Table1[[#This Row],[2015 Growth % Blue]]="#N/A",0,Table1[[#This Row],[2015 Growth % Blue]]),0)</f>
        <v>0</v>
      </c>
      <c r="G475" s="23" t="str">
        <f>IF(OR(Table68[[#This Row],[2015 Revenue]]&lt;Chart_Data!$U$4,Table68[[#This Row],[2015 Expenses]]&gt;Chart_Data!$U$3),Table68[[#This Row],[Name]],#N/A)</f>
        <v>Circinuscategory</v>
      </c>
      <c r="H475" s="23">
        <f>INDEX(Table68[#All],MATCH(Chart_Data!G475,Table68[[#All],[Name]],0),3)</f>
        <v>9920254.6699999999</v>
      </c>
      <c r="I475" s="23">
        <f>INDEX(Table68[#All],MATCH(Chart_Data!G475,Table68[[#All],[Name]],0),4)</f>
        <v>5274250.8</v>
      </c>
      <c r="J475" s="46">
        <f>INDEX(Table68[#All],MATCH(Chart_Data!G475,Table68[[#All],[Name]],0),6)</f>
        <v>4.93</v>
      </c>
      <c r="K475" s="59">
        <v>9.8162742838516136E-7</v>
      </c>
      <c r="M475" s="42">
        <f t="shared" si="8"/>
        <v>474</v>
      </c>
      <c r="N475" s="42">
        <f>IF(M475&gt;Chart_Data!$U$5,0,ROW(M476)-ROW($M$2))</f>
        <v>0</v>
      </c>
      <c r="O475" s="61" t="e">
        <f>IFERROR(LARGE(Table1[2015 Growth % Red],N475),#N/A)</f>
        <v>#N/A</v>
      </c>
      <c r="P475" s="55" t="e">
        <f>INDEX(Table1[[#All],[Name Blue]:[2015 Growth % Red]],MATCH(O475,Table1[[#All],[2015 Growth % Red]],0),2)</f>
        <v>#N/A</v>
      </c>
      <c r="Q475" s="55" t="e">
        <f>INDEX(Table1[[#All],[Name Blue]:[2015 Growth % Red]],MATCH(O475,Table1[[#All],[2015 Growth % Red]],0),3)</f>
        <v>#N/A</v>
      </c>
      <c r="R475" s="55" t="e">
        <f>INDEX(Table1[[#All],[Name Blue]:[2015 Growth % Blue]],MATCH(Table3[[#This Row],[Top 10 Growth % ]],Table1[[#All],[2015 Growth % Blue]],0),1)</f>
        <v>#N/A</v>
      </c>
    </row>
    <row r="476" spans="1:18" x14ac:dyDescent="0.15">
      <c r="A476" s="42">
        <v>475</v>
      </c>
      <c r="B476" s="23" t="e">
        <f>IF(AND(Table68[[#This Row],[2015 Revenue]]&gt;=Chart_Data!$U$4,Table68[[#This Row],[2015 Expenses]]&lt;=Chart_Data!$U$3),Table68[[#This Row],[Name]],#N/A)</f>
        <v>#N/A</v>
      </c>
      <c r="C476" s="23" t="e">
        <f>INDEX(Table68[#All],MATCH(Chart_Data!B476,Table68[[#All],[Name]],0),3)</f>
        <v>#N/A</v>
      </c>
      <c r="D476" s="23" t="e">
        <f>INDEX(Table68[#All],MATCH(Chart_Data!B476,Table68[[#All],[Name]],0),4)</f>
        <v>#N/A</v>
      </c>
      <c r="E476" s="60" t="e">
        <f>INDEX(Table68[#All],MATCH(Chart_Data!B476,Table68[[#All],[Name]],0),6)+Table1[[#This Row],[Rand]]</f>
        <v>#N/A</v>
      </c>
      <c r="F476" s="58">
        <f>_xlfn.IFNA(IF(Table1[[#This Row],[2015 Growth % Blue]]="#N/A",0,Table1[[#This Row],[2015 Growth % Blue]]),0)</f>
        <v>0</v>
      </c>
      <c r="G476" s="23" t="str">
        <f>IF(OR(Table68[[#This Row],[2015 Revenue]]&lt;Chart_Data!$U$4,Table68[[#This Row],[2015 Expenses]]&gt;Chart_Data!$U$3),Table68[[#This Row],[Name]],#N/A)</f>
        <v>Bitwisegland</v>
      </c>
      <c r="H476" s="23">
        <f>INDEX(Table68[#All],MATCH(Chart_Data!G476,Table68[[#All],[Name]],0),3)</f>
        <v>10490499.560000001</v>
      </c>
      <c r="I476" s="23">
        <f>INDEX(Table68[#All],MATCH(Chart_Data!G476,Table68[[#All],[Name]],0),4)</f>
        <v>4210465.95</v>
      </c>
      <c r="J476" s="46">
        <f>INDEX(Table68[#All],MATCH(Chart_Data!G476,Table68[[#All],[Name]],0),6)</f>
        <v>2.98</v>
      </c>
      <c r="K476" s="59">
        <v>6.6331335710330205E-7</v>
      </c>
      <c r="M476" s="42">
        <f t="shared" si="8"/>
        <v>475</v>
      </c>
      <c r="N476" s="42">
        <f>IF(M476&gt;Chart_Data!$U$5,0,ROW(M477)-ROW($M$2))</f>
        <v>0</v>
      </c>
      <c r="O476" s="61" t="e">
        <f>IFERROR(LARGE(Table1[2015 Growth % Red],N476),#N/A)</f>
        <v>#N/A</v>
      </c>
      <c r="P476" s="55" t="e">
        <f>INDEX(Table1[[#All],[Name Blue]:[2015 Growth % Red]],MATCH(O476,Table1[[#All],[2015 Growth % Red]],0),2)</f>
        <v>#N/A</v>
      </c>
      <c r="Q476" s="55" t="e">
        <f>INDEX(Table1[[#All],[Name Blue]:[2015 Growth % Red]],MATCH(O476,Table1[[#All],[2015 Growth % Red]],0),3)</f>
        <v>#N/A</v>
      </c>
      <c r="R476" s="55" t="e">
        <f>INDEX(Table1[[#All],[Name Blue]:[2015 Growth % Blue]],MATCH(Table3[[#This Row],[Top 10 Growth % ]],Table1[[#All],[2015 Growth % Blue]],0),1)</f>
        <v>#N/A</v>
      </c>
    </row>
    <row r="477" spans="1:18" x14ac:dyDescent="0.15">
      <c r="A477" s="42">
        <v>476</v>
      </c>
      <c r="B477" s="23" t="e">
        <f>IF(AND(Table68[[#This Row],[2015 Revenue]]&gt;=Chart_Data!$U$4,Table68[[#This Row],[2015 Expenses]]&lt;=Chart_Data!$U$3),Table68[[#This Row],[Name]],#N/A)</f>
        <v>#N/A</v>
      </c>
      <c r="C477" s="23" t="e">
        <f>INDEX(Table68[#All],MATCH(Chart_Data!B477,Table68[[#All],[Name]],0),3)</f>
        <v>#N/A</v>
      </c>
      <c r="D477" s="23" t="e">
        <f>INDEX(Table68[#All],MATCH(Chart_Data!B477,Table68[[#All],[Name]],0),4)</f>
        <v>#N/A</v>
      </c>
      <c r="E477" s="60" t="e">
        <f>INDEX(Table68[#All],MATCH(Chart_Data!B477,Table68[[#All],[Name]],0),6)+Table1[[#This Row],[Rand]]</f>
        <v>#N/A</v>
      </c>
      <c r="F477" s="58">
        <f>_xlfn.IFNA(IF(Table1[[#This Row],[2015 Growth % Blue]]="#N/A",0,Table1[[#This Row],[2015 Growth % Blue]]),0)</f>
        <v>0</v>
      </c>
      <c r="G477" s="23" t="str">
        <f>IF(OR(Table68[[#This Row],[2015 Revenue]]&lt;Chart_Data!$U$4,Table68[[#This Row],[2015 Expenses]]&gt;Chart_Data!$U$3),Table68[[#This Row],[Name]],#N/A)</f>
        <v>Chestnutanorexia</v>
      </c>
      <c r="H477" s="23">
        <f>INDEX(Table68[#All],MATCH(Chart_Data!G477,Table68[[#All],[Name]],0),3)</f>
        <v>8333539.5499999998</v>
      </c>
      <c r="I477" s="23">
        <f>INDEX(Table68[#All],MATCH(Chart_Data!G477,Table68[[#All],[Name]],0),4)</f>
        <v>5025147.5999999996</v>
      </c>
      <c r="J477" s="46">
        <f>INDEX(Table68[#All],MATCH(Chart_Data!G477,Table68[[#All],[Name]],0),6)</f>
        <v>4.7699999999999996</v>
      </c>
      <c r="K477" s="59">
        <v>2.9500829392977377E-7</v>
      </c>
      <c r="M477" s="42">
        <f t="shared" si="8"/>
        <v>476</v>
      </c>
      <c r="N477" s="42">
        <f>IF(M477&gt;Chart_Data!$U$5,0,ROW(M478)-ROW($M$2))</f>
        <v>0</v>
      </c>
      <c r="O477" s="61" t="e">
        <f>IFERROR(LARGE(Table1[2015 Growth % Red],N477),#N/A)</f>
        <v>#N/A</v>
      </c>
      <c r="P477" s="55" t="e">
        <f>INDEX(Table1[[#All],[Name Blue]:[2015 Growth % Red]],MATCH(O477,Table1[[#All],[2015 Growth % Red]],0),2)</f>
        <v>#N/A</v>
      </c>
      <c r="Q477" s="55" t="e">
        <f>INDEX(Table1[[#All],[Name Blue]:[2015 Growth % Red]],MATCH(O477,Table1[[#All],[2015 Growth % Red]],0),3)</f>
        <v>#N/A</v>
      </c>
      <c r="R477" s="55" t="e">
        <f>INDEX(Table1[[#All],[Name Blue]:[2015 Growth % Blue]],MATCH(Table3[[#This Row],[Top 10 Growth % ]],Table1[[#All],[2015 Growth % Blue]],0),1)</f>
        <v>#N/A</v>
      </c>
    </row>
    <row r="478" spans="1:18" x14ac:dyDescent="0.15">
      <c r="A478" s="42">
        <v>477</v>
      </c>
      <c r="B478" s="23" t="e">
        <f>IF(AND(Table68[[#This Row],[2015 Revenue]]&gt;=Chart_Data!$U$4,Table68[[#This Row],[2015 Expenses]]&lt;=Chart_Data!$U$3),Table68[[#This Row],[Name]],#N/A)</f>
        <v>#N/A</v>
      </c>
      <c r="C478" s="23" t="e">
        <f>INDEX(Table68[#All],MATCH(Chart_Data!B478,Table68[[#All],[Name]],0),3)</f>
        <v>#N/A</v>
      </c>
      <c r="D478" s="23" t="e">
        <f>INDEX(Table68[#All],MATCH(Chart_Data!B478,Table68[[#All],[Name]],0),4)</f>
        <v>#N/A</v>
      </c>
      <c r="E478" s="60" t="e">
        <f>INDEX(Table68[#All],MATCH(Chart_Data!B478,Table68[[#All],[Name]],0),6)+Table1[[#This Row],[Rand]]</f>
        <v>#N/A</v>
      </c>
      <c r="F478" s="58">
        <f>_xlfn.IFNA(IF(Table1[[#This Row],[2015 Growth % Blue]]="#N/A",0,Table1[[#This Row],[2015 Growth % Blue]]),0)</f>
        <v>0</v>
      </c>
      <c r="G478" s="23" t="str">
        <f>IF(OR(Table68[[#This Row],[2015 Revenue]]&lt;Chart_Data!$U$4,Table68[[#This Row],[2015 Expenses]]&gt;Chart_Data!$U$3),Table68[[#This Row],[Name]],#N/A)</f>
        <v>Waterka</v>
      </c>
      <c r="H478" s="23">
        <f>INDEX(Table68[#All],MATCH(Chart_Data!G478,Table68[[#All],[Name]],0),3)</f>
        <v>6140424.0800000001</v>
      </c>
      <c r="I478" s="23">
        <f>INDEX(Table68[#All],MATCH(Chart_Data!G478,Table68[[#All],[Name]],0),4)</f>
        <v>5017011.75</v>
      </c>
      <c r="J478" s="46">
        <f>INDEX(Table68[#All],MATCH(Chart_Data!G478,Table68[[#All],[Name]],0),6)</f>
        <v>2.35</v>
      </c>
      <c r="K478" s="59">
        <v>3.0150565333858237E-7</v>
      </c>
      <c r="M478" s="42">
        <f t="shared" si="8"/>
        <v>477</v>
      </c>
      <c r="N478" s="42">
        <f>IF(M478&gt;Chart_Data!$U$5,0,ROW(M479)-ROW($M$2))</f>
        <v>0</v>
      </c>
      <c r="O478" s="61" t="e">
        <f>IFERROR(LARGE(Table1[2015 Growth % Red],N478),#N/A)</f>
        <v>#N/A</v>
      </c>
      <c r="P478" s="55" t="e">
        <f>INDEX(Table1[[#All],[Name Blue]:[2015 Growth % Red]],MATCH(O478,Table1[[#All],[2015 Growth % Red]],0),2)</f>
        <v>#N/A</v>
      </c>
      <c r="Q478" s="55" t="e">
        <f>INDEX(Table1[[#All],[Name Blue]:[2015 Growth % Red]],MATCH(O478,Table1[[#All],[2015 Growth % Red]],0),3)</f>
        <v>#N/A</v>
      </c>
      <c r="R478" s="55" t="e">
        <f>INDEX(Table1[[#All],[Name Blue]:[2015 Growth % Blue]],MATCH(Table3[[#This Row],[Top 10 Growth % ]],Table1[[#All],[2015 Growth % Blue]],0),1)</f>
        <v>#N/A</v>
      </c>
    </row>
    <row r="479" spans="1:18" x14ac:dyDescent="0.15">
      <c r="A479" s="42">
        <v>478</v>
      </c>
      <c r="B479" s="23" t="e">
        <f>IF(AND(Table68[[#This Row],[2015 Revenue]]&gt;=Chart_Data!$U$4,Table68[[#This Row],[2015 Expenses]]&lt;=Chart_Data!$U$3),Table68[[#This Row],[Name]],#N/A)</f>
        <v>#N/A</v>
      </c>
      <c r="C479" s="23" t="e">
        <f>INDEX(Table68[#All],MATCH(Chart_Data!B479,Table68[[#All],[Name]],0),3)</f>
        <v>#N/A</v>
      </c>
      <c r="D479" s="23" t="e">
        <f>INDEX(Table68[#All],MATCH(Chart_Data!B479,Table68[[#All],[Name]],0),4)</f>
        <v>#N/A</v>
      </c>
      <c r="E479" s="60" t="e">
        <f>INDEX(Table68[#All],MATCH(Chart_Data!B479,Table68[[#All],[Name]],0),6)+Table1[[#This Row],[Rand]]</f>
        <v>#N/A</v>
      </c>
      <c r="F479" s="58">
        <f>_xlfn.IFNA(IF(Table1[[#This Row],[2015 Growth % Blue]]="#N/A",0,Table1[[#This Row],[2015 Growth % Blue]]),0)</f>
        <v>0</v>
      </c>
      <c r="G479" s="23" t="str">
        <f>IF(OR(Table68[[#This Row],[2015 Revenue]]&lt;Chart_Data!$U$4,Table68[[#This Row],[2015 Expenses]]&gt;Chart_Data!$U$3),Table68[[#This Row],[Name]],#N/A)</f>
        <v>Muttletpocket</v>
      </c>
      <c r="H479" s="23">
        <f>INDEX(Table68[#All],MATCH(Chart_Data!G479,Table68[[#All],[Name]],0),3)</f>
        <v>10416308.73</v>
      </c>
      <c r="I479" s="23">
        <f>INDEX(Table68[#All],MATCH(Chart_Data!G479,Table68[[#All],[Name]],0),4)</f>
        <v>7560118.5999999996</v>
      </c>
      <c r="J479" s="46">
        <f>INDEX(Table68[#All],MATCH(Chart_Data!G479,Table68[[#All],[Name]],0),6)</f>
        <v>5.0599999999999996</v>
      </c>
      <c r="K479" s="59">
        <v>4.6959488866819629E-7</v>
      </c>
      <c r="M479" s="42">
        <f t="shared" si="8"/>
        <v>478</v>
      </c>
      <c r="N479" s="42">
        <f>IF(M479&gt;Chart_Data!$U$5,0,ROW(M480)-ROW($M$2))</f>
        <v>0</v>
      </c>
      <c r="O479" s="61" t="e">
        <f>IFERROR(LARGE(Table1[2015 Growth % Red],N479),#N/A)</f>
        <v>#N/A</v>
      </c>
      <c r="P479" s="55" t="e">
        <f>INDEX(Table1[[#All],[Name Blue]:[2015 Growth % Red]],MATCH(O479,Table1[[#All],[2015 Growth % Red]],0),2)</f>
        <v>#N/A</v>
      </c>
      <c r="Q479" s="55" t="e">
        <f>INDEX(Table1[[#All],[Name Blue]:[2015 Growth % Red]],MATCH(O479,Table1[[#All],[2015 Growth % Red]],0),3)</f>
        <v>#N/A</v>
      </c>
      <c r="R479" s="55" t="e">
        <f>INDEX(Table1[[#All],[Name Blue]:[2015 Growth % Blue]],MATCH(Table3[[#This Row],[Top 10 Growth % ]],Table1[[#All],[2015 Growth % Blue]],0),1)</f>
        <v>#N/A</v>
      </c>
    </row>
    <row r="480" spans="1:18" x14ac:dyDescent="0.15">
      <c r="A480" s="42">
        <v>479</v>
      </c>
      <c r="B480" s="23" t="e">
        <f>IF(AND(Table68[[#This Row],[2015 Revenue]]&gt;=Chart_Data!$U$4,Table68[[#This Row],[2015 Expenses]]&lt;=Chart_Data!$U$3),Table68[[#This Row],[Name]],#N/A)</f>
        <v>#N/A</v>
      </c>
      <c r="C480" s="23" t="e">
        <f>INDEX(Table68[#All],MATCH(Chart_Data!B480,Table68[[#All],[Name]],0),3)</f>
        <v>#N/A</v>
      </c>
      <c r="D480" s="23" t="e">
        <f>INDEX(Table68[#All],MATCH(Chart_Data!B480,Table68[[#All],[Name]],0),4)</f>
        <v>#N/A</v>
      </c>
      <c r="E480" s="60" t="e">
        <f>INDEX(Table68[#All],MATCH(Chart_Data!B480,Table68[[#All],[Name]],0),6)+Table1[[#This Row],[Rand]]</f>
        <v>#N/A</v>
      </c>
      <c r="F480" s="58">
        <f>_xlfn.IFNA(IF(Table1[[#This Row],[2015 Growth % Blue]]="#N/A",0,Table1[[#This Row],[2015 Growth % Blue]]),0)</f>
        <v>0</v>
      </c>
      <c r="G480" s="23" t="str">
        <f>IF(OR(Table68[[#This Row],[2015 Revenue]]&lt;Chart_Data!$U$4,Table68[[#This Row],[2015 Expenses]]&gt;Chart_Data!$U$3),Table68[[#This Row],[Name]],#N/A)</f>
        <v>Fiercearc</v>
      </c>
      <c r="H480" s="23">
        <f>INDEX(Table68[#All],MATCH(Chart_Data!G480,Table68[[#All],[Name]],0),3)</f>
        <v>3765092.04</v>
      </c>
      <c r="I480" s="23">
        <f>INDEX(Table68[#All],MATCH(Chart_Data!G480,Table68[[#All],[Name]],0),4)</f>
        <v>4152827.11</v>
      </c>
      <c r="J480" s="46">
        <f>INDEX(Table68[#All],MATCH(Chart_Data!G480,Table68[[#All],[Name]],0),6)</f>
        <v>2.0099999999999998</v>
      </c>
      <c r="K480" s="59">
        <v>8.6996695203161954E-7</v>
      </c>
      <c r="M480" s="42">
        <f t="shared" si="8"/>
        <v>479</v>
      </c>
      <c r="N480" s="42">
        <f>IF(M480&gt;Chart_Data!$U$5,0,ROW(M481)-ROW($M$2))</f>
        <v>0</v>
      </c>
      <c r="O480" s="61" t="e">
        <f>IFERROR(LARGE(Table1[2015 Growth % Red],N480),#N/A)</f>
        <v>#N/A</v>
      </c>
      <c r="P480" s="55" t="e">
        <f>INDEX(Table1[[#All],[Name Blue]:[2015 Growth % Red]],MATCH(O480,Table1[[#All],[2015 Growth % Red]],0),2)</f>
        <v>#N/A</v>
      </c>
      <c r="Q480" s="55" t="e">
        <f>INDEX(Table1[[#All],[Name Blue]:[2015 Growth % Red]],MATCH(O480,Table1[[#All],[2015 Growth % Red]],0),3)</f>
        <v>#N/A</v>
      </c>
      <c r="R480" s="55" t="e">
        <f>INDEX(Table1[[#All],[Name Blue]:[2015 Growth % Blue]],MATCH(Table3[[#This Row],[Top 10 Growth % ]],Table1[[#All],[2015 Growth % Blue]],0),1)</f>
        <v>#N/A</v>
      </c>
    </row>
    <row r="481" spans="1:18" x14ac:dyDescent="0.15">
      <c r="A481" s="42">
        <v>480</v>
      </c>
      <c r="B481" s="23" t="str">
        <f>IF(AND(Table68[[#This Row],[2015 Revenue]]&gt;=Chart_Data!$U$4,Table68[[#This Row],[2015 Expenses]]&lt;=Chart_Data!$U$3),Table68[[#This Row],[Name]],#N/A)</f>
        <v>Affinemisguided</v>
      </c>
      <c r="C481" s="23">
        <f>INDEX(Table68[#All],MATCH(Chart_Data!B481,Table68[[#All],[Name]],0),3)</f>
        <v>10834604.68</v>
      </c>
      <c r="D481" s="23">
        <f>INDEX(Table68[#All],MATCH(Chart_Data!B481,Table68[[#All],[Name]],0),4)</f>
        <v>1599685.15</v>
      </c>
      <c r="E481" s="60">
        <f>INDEX(Table68[#All],MATCH(Chart_Data!B481,Table68[[#All],[Name]],0),6)+Table1[[#This Row],[Rand]]</f>
        <v>3.0700009728143796</v>
      </c>
      <c r="F481" s="58">
        <f>_xlfn.IFNA(IF(Table1[[#This Row],[2015 Growth % Blue]]="#N/A",0,Table1[[#This Row],[2015 Growth % Blue]]),0)</f>
        <v>3.0700009728143796</v>
      </c>
      <c r="G481" s="23" t="e">
        <f>IF(OR(Table68[[#This Row],[2015 Revenue]]&lt;Chart_Data!$U$4,Table68[[#This Row],[2015 Expenses]]&gt;Chart_Data!$U$3),Table68[[#This Row],[Name]],#N/A)</f>
        <v>#N/A</v>
      </c>
      <c r="H481" s="23" t="e">
        <f>INDEX(Table68[#All],MATCH(Chart_Data!G481,Table68[[#All],[Name]],0),3)</f>
        <v>#N/A</v>
      </c>
      <c r="I481" s="23" t="e">
        <f>INDEX(Table68[#All],MATCH(Chart_Data!G481,Table68[[#All],[Name]],0),4)</f>
        <v>#N/A</v>
      </c>
      <c r="J481" s="46" t="e">
        <f>INDEX(Table68[#All],MATCH(Chart_Data!G481,Table68[[#All],[Name]],0),6)</f>
        <v>#N/A</v>
      </c>
      <c r="K481" s="59">
        <v>9.7281437988610763E-7</v>
      </c>
      <c r="M481" s="42">
        <f t="shared" si="8"/>
        <v>480</v>
      </c>
      <c r="N481" s="42">
        <f>IF(M481&gt;Chart_Data!$U$5,0,ROW(M482)-ROW($M$2))</f>
        <v>0</v>
      </c>
      <c r="O481" s="61" t="e">
        <f>IFERROR(LARGE(Table1[2015 Growth % Red],N481),#N/A)</f>
        <v>#N/A</v>
      </c>
      <c r="P481" s="55" t="e">
        <f>INDEX(Table1[[#All],[Name Blue]:[2015 Growth % Red]],MATCH(O481,Table1[[#All],[2015 Growth % Red]],0),2)</f>
        <v>#N/A</v>
      </c>
      <c r="Q481" s="55" t="e">
        <f>INDEX(Table1[[#All],[Name Blue]:[2015 Growth % Red]],MATCH(O481,Table1[[#All],[2015 Growth % Red]],0),3)</f>
        <v>#N/A</v>
      </c>
      <c r="R481" s="55" t="e">
        <f>INDEX(Table1[[#All],[Name Blue]:[2015 Growth % Blue]],MATCH(Table3[[#This Row],[Top 10 Growth % ]],Table1[[#All],[2015 Growth % Blue]],0),1)</f>
        <v>#N/A</v>
      </c>
    </row>
    <row r="482" spans="1:18" x14ac:dyDescent="0.15">
      <c r="A482" s="42">
        <v>481</v>
      </c>
      <c r="B482" s="23" t="e">
        <f>IF(AND(Table68[[#This Row],[2015 Revenue]]&gt;=Chart_Data!$U$4,Table68[[#This Row],[2015 Expenses]]&lt;=Chart_Data!$U$3),Table68[[#This Row],[Name]],#N/A)</f>
        <v>#N/A</v>
      </c>
      <c r="C482" s="23" t="e">
        <f>INDEX(Table68[#All],MATCH(Chart_Data!B482,Table68[[#All],[Name]],0),3)</f>
        <v>#N/A</v>
      </c>
      <c r="D482" s="23" t="e">
        <f>INDEX(Table68[#All],MATCH(Chart_Data!B482,Table68[[#All],[Name]],0),4)</f>
        <v>#N/A</v>
      </c>
      <c r="E482" s="60" t="e">
        <f>INDEX(Table68[#All],MATCH(Chart_Data!B482,Table68[[#All],[Name]],0),6)+Table1[[#This Row],[Rand]]</f>
        <v>#N/A</v>
      </c>
      <c r="F482" s="58">
        <f>_xlfn.IFNA(IF(Table1[[#This Row],[2015 Growth % Blue]]="#N/A",0,Table1[[#This Row],[2015 Growth % Blue]]),0)</f>
        <v>0</v>
      </c>
      <c r="G482" s="23" t="str">
        <f>IF(OR(Table68[[#This Row],[2015 Revenue]]&lt;Chart_Data!$U$4,Table68[[#This Row],[2015 Expenses]]&gt;Chart_Data!$U$3),Table68[[#This Row],[Name]],#N/A)</f>
        <v>Chiselledcarpal</v>
      </c>
      <c r="H482" s="23">
        <f>INDEX(Table68[#All],MATCH(Chart_Data!G482,Table68[[#All],[Name]],0),3)</f>
        <v>9187835.6600000001</v>
      </c>
      <c r="I482" s="23">
        <f>INDEX(Table68[#All],MATCH(Chart_Data!G482,Table68[[#All],[Name]],0),4)</f>
        <v>4351544.9400000004</v>
      </c>
      <c r="J482" s="46">
        <f>INDEX(Table68[#All],MATCH(Chart_Data!G482,Table68[[#All],[Name]],0),6)</f>
        <v>4.71</v>
      </c>
      <c r="K482" s="59">
        <v>1.1615377043543196E-7</v>
      </c>
      <c r="M482" s="42">
        <f t="shared" si="8"/>
        <v>481</v>
      </c>
      <c r="N482" s="42">
        <f>IF(M482&gt;Chart_Data!$U$5,0,ROW(M483)-ROW($M$2))</f>
        <v>0</v>
      </c>
      <c r="O482" s="61" t="e">
        <f>IFERROR(LARGE(Table1[2015 Growth % Red],N482),#N/A)</f>
        <v>#N/A</v>
      </c>
      <c r="P482" s="55" t="e">
        <f>INDEX(Table1[[#All],[Name Blue]:[2015 Growth % Red]],MATCH(O482,Table1[[#All],[2015 Growth % Red]],0),2)</f>
        <v>#N/A</v>
      </c>
      <c r="Q482" s="55" t="e">
        <f>INDEX(Table1[[#All],[Name Blue]:[2015 Growth % Red]],MATCH(O482,Table1[[#All],[2015 Growth % Red]],0),3)</f>
        <v>#N/A</v>
      </c>
      <c r="R482" s="55" t="e">
        <f>INDEX(Table1[[#All],[Name Blue]:[2015 Growth % Blue]],MATCH(Table3[[#This Row],[Top 10 Growth % ]],Table1[[#All],[2015 Growth % Blue]],0),1)</f>
        <v>#N/A</v>
      </c>
    </row>
    <row r="483" spans="1:18" x14ac:dyDescent="0.15">
      <c r="A483" s="42">
        <v>482</v>
      </c>
      <c r="B483" s="23" t="str">
        <f>IF(AND(Table68[[#This Row],[2015 Revenue]]&gt;=Chart_Data!$U$4,Table68[[#This Row],[2015 Expenses]]&lt;=Chart_Data!$U$3),Table68[[#This Row],[Name]],#N/A)</f>
        <v>Pluggedword</v>
      </c>
      <c r="C483" s="23">
        <f>INDEX(Table68[#All],MATCH(Chart_Data!B483,Table68[[#All],[Name]],0),3)</f>
        <v>10380676.039999999</v>
      </c>
      <c r="D483" s="23">
        <f>INDEX(Table68[#All],MATCH(Chart_Data!B483,Table68[[#All],[Name]],0),4)</f>
        <v>3107319.84</v>
      </c>
      <c r="E483" s="60">
        <f>INDEX(Table68[#All],MATCH(Chart_Data!B483,Table68[[#All],[Name]],0),6)+Table1[[#This Row],[Rand]]</f>
        <v>5.1900001565589546</v>
      </c>
      <c r="F483" s="58">
        <f>_xlfn.IFNA(IF(Table1[[#This Row],[2015 Growth % Blue]]="#N/A",0,Table1[[#This Row],[2015 Growth % Blue]]),0)</f>
        <v>5.1900001565589546</v>
      </c>
      <c r="G483" s="23" t="e">
        <f>IF(OR(Table68[[#This Row],[2015 Revenue]]&lt;Chart_Data!$U$4,Table68[[#This Row],[2015 Expenses]]&gt;Chart_Data!$U$3),Table68[[#This Row],[Name]],#N/A)</f>
        <v>#N/A</v>
      </c>
      <c r="H483" s="23" t="e">
        <f>INDEX(Table68[#All],MATCH(Chart_Data!G483,Table68[[#All],[Name]],0),3)</f>
        <v>#N/A</v>
      </c>
      <c r="I483" s="23" t="e">
        <f>INDEX(Table68[#All],MATCH(Chart_Data!G483,Table68[[#All],[Name]],0),4)</f>
        <v>#N/A</v>
      </c>
      <c r="J483" s="46" t="e">
        <f>INDEX(Table68[#All],MATCH(Chart_Data!G483,Table68[[#All],[Name]],0),6)</f>
        <v>#N/A</v>
      </c>
      <c r="K483" s="59">
        <v>1.5655895448595991E-7</v>
      </c>
      <c r="M483" s="42">
        <f t="shared" si="8"/>
        <v>482</v>
      </c>
      <c r="N483" s="42">
        <f>IF(M483&gt;Chart_Data!$U$5,0,ROW(M484)-ROW($M$2))</f>
        <v>0</v>
      </c>
      <c r="O483" s="61" t="e">
        <f>IFERROR(LARGE(Table1[2015 Growth % Red],N483),#N/A)</f>
        <v>#N/A</v>
      </c>
      <c r="P483" s="55" t="e">
        <f>INDEX(Table1[[#All],[Name Blue]:[2015 Growth % Red]],MATCH(O483,Table1[[#All],[2015 Growth % Red]],0),2)</f>
        <v>#N/A</v>
      </c>
      <c r="Q483" s="55" t="e">
        <f>INDEX(Table1[[#All],[Name Blue]:[2015 Growth % Red]],MATCH(O483,Table1[[#All],[2015 Growth % Red]],0),3)</f>
        <v>#N/A</v>
      </c>
      <c r="R483" s="55" t="e">
        <f>INDEX(Table1[[#All],[Name Blue]:[2015 Growth % Blue]],MATCH(Table3[[#This Row],[Top 10 Growth % ]],Table1[[#All],[2015 Growth % Blue]],0),1)</f>
        <v>#N/A</v>
      </c>
    </row>
    <row r="484" spans="1:18" x14ac:dyDescent="0.15">
      <c r="A484" s="42">
        <v>483</v>
      </c>
      <c r="B484" s="23" t="str">
        <f>IF(AND(Table68[[#This Row],[2015 Revenue]]&gt;=Chart_Data!$U$4,Table68[[#This Row],[2015 Expenses]]&lt;=Chart_Data!$U$3),Table68[[#This Row],[Name]],#N/A)</f>
        <v>Trappedvia</v>
      </c>
      <c r="C484" s="23">
        <f>INDEX(Table68[#All],MATCH(Chart_Data!B484,Table68[[#All],[Name]],0),3)</f>
        <v>9599201.4100000001</v>
      </c>
      <c r="D484" s="23">
        <f>INDEX(Table68[#All],MATCH(Chart_Data!B484,Table68[[#All],[Name]],0),4)</f>
        <v>1907711.37</v>
      </c>
      <c r="E484" s="60">
        <f>INDEX(Table68[#All],MATCH(Chart_Data!B484,Table68[[#All],[Name]],0),6)+Table1[[#This Row],[Rand]]</f>
        <v>4.1500008254119409</v>
      </c>
      <c r="F484" s="58">
        <f>_xlfn.IFNA(IF(Table1[[#This Row],[2015 Growth % Blue]]="#N/A",0,Table1[[#This Row],[2015 Growth % Blue]]),0)</f>
        <v>4.1500008254119409</v>
      </c>
      <c r="G484" s="23" t="e">
        <f>IF(OR(Table68[[#This Row],[2015 Revenue]]&lt;Chart_Data!$U$4,Table68[[#This Row],[2015 Expenses]]&gt;Chart_Data!$U$3),Table68[[#This Row],[Name]],#N/A)</f>
        <v>#N/A</v>
      </c>
      <c r="H484" s="23" t="e">
        <f>INDEX(Table68[#All],MATCH(Chart_Data!G484,Table68[[#All],[Name]],0),3)</f>
        <v>#N/A</v>
      </c>
      <c r="I484" s="23" t="e">
        <f>INDEX(Table68[#All],MATCH(Chart_Data!G484,Table68[[#All],[Name]],0),4)</f>
        <v>#N/A</v>
      </c>
      <c r="J484" s="46" t="e">
        <f>INDEX(Table68[#All],MATCH(Chart_Data!G484,Table68[[#All],[Name]],0),6)</f>
        <v>#N/A</v>
      </c>
      <c r="K484" s="59">
        <v>8.2541194045952467E-7</v>
      </c>
      <c r="M484" s="42">
        <f t="shared" si="8"/>
        <v>483</v>
      </c>
      <c r="N484" s="42">
        <f>IF(M484&gt;Chart_Data!$U$5,0,ROW(M485)-ROW($M$2))</f>
        <v>0</v>
      </c>
      <c r="O484" s="61" t="e">
        <f>IFERROR(LARGE(Table1[2015 Growth % Red],N484),#N/A)</f>
        <v>#N/A</v>
      </c>
      <c r="P484" s="55" t="e">
        <f>INDEX(Table1[[#All],[Name Blue]:[2015 Growth % Red]],MATCH(O484,Table1[[#All],[2015 Growth % Red]],0),2)</f>
        <v>#N/A</v>
      </c>
      <c r="Q484" s="55" t="e">
        <f>INDEX(Table1[[#All],[Name Blue]:[2015 Growth % Red]],MATCH(O484,Table1[[#All],[2015 Growth % Red]],0),3)</f>
        <v>#N/A</v>
      </c>
      <c r="R484" s="55" t="e">
        <f>INDEX(Table1[[#All],[Name Blue]:[2015 Growth % Blue]],MATCH(Table3[[#This Row],[Top 10 Growth % ]],Table1[[#All],[2015 Growth % Blue]],0),1)</f>
        <v>#N/A</v>
      </c>
    </row>
    <row r="485" spans="1:18" x14ac:dyDescent="0.15">
      <c r="A485" s="42">
        <v>484</v>
      </c>
      <c r="B485" s="23" t="str">
        <f>IF(AND(Table68[[#This Row],[2015 Revenue]]&gt;=Chart_Data!$U$4,Table68[[#This Row],[2015 Expenses]]&lt;=Chart_Data!$U$3),Table68[[#This Row],[Name]],#N/A)</f>
        <v>Clocksgarrulous</v>
      </c>
      <c r="C485" s="23">
        <f>INDEX(Table68[#All],MATCH(Chart_Data!B485,Table68[[#All],[Name]],0),3)</f>
        <v>10278001.140000001</v>
      </c>
      <c r="D485" s="23">
        <f>INDEX(Table68[#All],MATCH(Chart_Data!B485,Table68[[#All],[Name]],0),4)</f>
        <v>3618266.12</v>
      </c>
      <c r="E485" s="60">
        <f>INDEX(Table68[#All],MATCH(Chart_Data!B485,Table68[[#All],[Name]],0),6)+Table1[[#This Row],[Rand]]</f>
        <v>3.0700009777516297</v>
      </c>
      <c r="F485" s="58">
        <f>_xlfn.IFNA(IF(Table1[[#This Row],[2015 Growth % Blue]]="#N/A",0,Table1[[#This Row],[2015 Growth % Blue]]),0)</f>
        <v>3.0700009777516297</v>
      </c>
      <c r="G485" s="23" t="e">
        <f>IF(OR(Table68[[#This Row],[2015 Revenue]]&lt;Chart_Data!$U$4,Table68[[#This Row],[2015 Expenses]]&gt;Chart_Data!$U$3),Table68[[#This Row],[Name]],#N/A)</f>
        <v>#N/A</v>
      </c>
      <c r="H485" s="23" t="e">
        <f>INDEX(Table68[#All],MATCH(Chart_Data!G485,Table68[[#All],[Name]],0),3)</f>
        <v>#N/A</v>
      </c>
      <c r="I485" s="23" t="e">
        <f>INDEX(Table68[#All],MATCH(Chart_Data!G485,Table68[[#All],[Name]],0),4)</f>
        <v>#N/A</v>
      </c>
      <c r="J485" s="46" t="e">
        <f>INDEX(Table68[#All],MATCH(Chart_Data!G485,Table68[[#All],[Name]],0),6)</f>
        <v>#N/A</v>
      </c>
      <c r="K485" s="59">
        <v>9.7775162974991994E-7</v>
      </c>
      <c r="M485" s="42">
        <f t="shared" si="8"/>
        <v>484</v>
      </c>
      <c r="N485" s="42">
        <f>IF(M485&gt;Chart_Data!$U$5,0,ROW(M486)-ROW($M$2))</f>
        <v>0</v>
      </c>
      <c r="O485" s="61" t="e">
        <f>IFERROR(LARGE(Table1[2015 Growth % Red],N485),#N/A)</f>
        <v>#N/A</v>
      </c>
      <c r="P485" s="55" t="e">
        <f>INDEX(Table1[[#All],[Name Blue]:[2015 Growth % Red]],MATCH(O485,Table1[[#All],[2015 Growth % Red]],0),2)</f>
        <v>#N/A</v>
      </c>
      <c r="Q485" s="55" t="e">
        <f>INDEX(Table1[[#All],[Name Blue]:[2015 Growth % Red]],MATCH(O485,Table1[[#All],[2015 Growth % Red]],0),3)</f>
        <v>#N/A</v>
      </c>
      <c r="R485" s="55" t="e">
        <f>INDEX(Table1[[#All],[Name Blue]:[2015 Growth % Blue]],MATCH(Table3[[#This Row],[Top 10 Growth % ]],Table1[[#All],[2015 Growth % Blue]],0),1)</f>
        <v>#N/A</v>
      </c>
    </row>
    <row r="486" spans="1:18" x14ac:dyDescent="0.15">
      <c r="A486" s="42">
        <v>485</v>
      </c>
      <c r="B486" s="23" t="e">
        <f>IF(AND(Table68[[#This Row],[2015 Revenue]]&gt;=Chart_Data!$U$4,Table68[[#This Row],[2015 Expenses]]&lt;=Chart_Data!$U$3),Table68[[#This Row],[Name]],#N/A)</f>
        <v>#N/A</v>
      </c>
      <c r="C486" s="23" t="e">
        <f>INDEX(Table68[#All],MATCH(Chart_Data!B486,Table68[[#All],[Name]],0),3)</f>
        <v>#N/A</v>
      </c>
      <c r="D486" s="23" t="e">
        <f>INDEX(Table68[#All],MATCH(Chart_Data!B486,Table68[[#All],[Name]],0),4)</f>
        <v>#N/A</v>
      </c>
      <c r="E486" s="60" t="e">
        <f>INDEX(Table68[#All],MATCH(Chart_Data!B486,Table68[[#All],[Name]],0),6)+Table1[[#This Row],[Rand]]</f>
        <v>#N/A</v>
      </c>
      <c r="F486" s="58">
        <f>_xlfn.IFNA(IF(Table1[[#This Row],[2015 Growth % Blue]]="#N/A",0,Table1[[#This Row],[2015 Growth % Blue]]),0)</f>
        <v>0</v>
      </c>
      <c r="G486" s="23" t="str">
        <f>IF(OR(Table68[[#This Row],[2015 Revenue]]&lt;Chart_Data!$U$4,Table68[[#This Row],[2015 Expenses]]&gt;Chart_Data!$U$3),Table68[[#This Row],[Name]],#N/A)</f>
        <v>Estermourn</v>
      </c>
      <c r="H486" s="23">
        <f>INDEX(Table68[#All],MATCH(Chart_Data!G486,Table68[[#All],[Name]],0),3)</f>
        <v>7740138.1399999997</v>
      </c>
      <c r="I486" s="23">
        <f>INDEX(Table68[#All],MATCH(Chart_Data!G486,Table68[[#All],[Name]],0),4)</f>
        <v>5303733.75</v>
      </c>
      <c r="J486" s="46">
        <f>INDEX(Table68[#All],MATCH(Chart_Data!G486,Table68[[#All],[Name]],0),6)</f>
        <v>4.12</v>
      </c>
      <c r="K486" s="59">
        <v>7.1805876504503577E-7</v>
      </c>
      <c r="M486" s="42">
        <f t="shared" si="8"/>
        <v>485</v>
      </c>
      <c r="N486" s="42">
        <f>IF(M486&gt;Chart_Data!$U$5,0,ROW(M487)-ROW($M$2))</f>
        <v>0</v>
      </c>
      <c r="O486" s="61" t="e">
        <f>IFERROR(LARGE(Table1[2015 Growth % Red],N486),#N/A)</f>
        <v>#N/A</v>
      </c>
      <c r="P486" s="55" t="e">
        <f>INDEX(Table1[[#All],[Name Blue]:[2015 Growth % Red]],MATCH(O486,Table1[[#All],[2015 Growth % Red]],0),2)</f>
        <v>#N/A</v>
      </c>
      <c r="Q486" s="55" t="e">
        <f>INDEX(Table1[[#All],[Name Blue]:[2015 Growth % Red]],MATCH(O486,Table1[[#All],[2015 Growth % Red]],0),3)</f>
        <v>#N/A</v>
      </c>
      <c r="R486" s="55" t="e">
        <f>INDEX(Table1[[#All],[Name Blue]:[2015 Growth % Blue]],MATCH(Table3[[#This Row],[Top 10 Growth % ]],Table1[[#All],[2015 Growth % Blue]],0),1)</f>
        <v>#N/A</v>
      </c>
    </row>
    <row r="487" spans="1:18" x14ac:dyDescent="0.15">
      <c r="A487" s="42">
        <v>486</v>
      </c>
      <c r="B487" s="23" t="e">
        <f>IF(AND(Table68[[#This Row],[2015 Revenue]]&gt;=Chart_Data!$U$4,Table68[[#This Row],[2015 Expenses]]&lt;=Chart_Data!$U$3),Table68[[#This Row],[Name]],#N/A)</f>
        <v>#N/A</v>
      </c>
      <c r="C487" s="23" t="e">
        <f>INDEX(Table68[#All],MATCH(Chart_Data!B487,Table68[[#All],[Name]],0),3)</f>
        <v>#N/A</v>
      </c>
      <c r="D487" s="23" t="e">
        <f>INDEX(Table68[#All],MATCH(Chart_Data!B487,Table68[[#All],[Name]],0),4)</f>
        <v>#N/A</v>
      </c>
      <c r="E487" s="60" t="e">
        <f>INDEX(Table68[#All],MATCH(Chart_Data!B487,Table68[[#All],[Name]],0),6)+Table1[[#This Row],[Rand]]</f>
        <v>#N/A</v>
      </c>
      <c r="F487" s="58">
        <f>_xlfn.IFNA(IF(Table1[[#This Row],[2015 Growth % Blue]]="#N/A",0,Table1[[#This Row],[2015 Growth % Blue]]),0)</f>
        <v>0</v>
      </c>
      <c r="G487" s="23" t="str">
        <f>IF(OR(Table68[[#This Row],[2015 Revenue]]&lt;Chart_Data!$U$4,Table68[[#This Row],[2015 Expenses]]&gt;Chart_Data!$U$3),Table68[[#This Row],[Name]],#N/A)</f>
        <v>Glyderrhombus</v>
      </c>
      <c r="H487" s="23">
        <f>INDEX(Table68[#All],MATCH(Chart_Data!G487,Table68[[#All],[Name]],0),3)</f>
        <v>9487305.1400000006</v>
      </c>
      <c r="I487" s="23">
        <f>INDEX(Table68[#All],MATCH(Chart_Data!G487,Table68[[#All],[Name]],0),4)</f>
        <v>4217203.18</v>
      </c>
      <c r="J487" s="46">
        <f>INDEX(Table68[#All],MATCH(Chart_Data!G487,Table68[[#All],[Name]],0),6)</f>
        <v>1.58</v>
      </c>
      <c r="K487" s="59">
        <v>5.4698582371905658E-7</v>
      </c>
      <c r="M487" s="42">
        <f t="shared" si="8"/>
        <v>486</v>
      </c>
      <c r="N487" s="42">
        <f>IF(M487&gt;Chart_Data!$U$5,0,ROW(M488)-ROW($M$2))</f>
        <v>0</v>
      </c>
      <c r="O487" s="61" t="e">
        <f>IFERROR(LARGE(Table1[2015 Growth % Red],N487),#N/A)</f>
        <v>#N/A</v>
      </c>
      <c r="P487" s="55" t="e">
        <f>INDEX(Table1[[#All],[Name Blue]:[2015 Growth % Red]],MATCH(O487,Table1[[#All],[2015 Growth % Red]],0),2)</f>
        <v>#N/A</v>
      </c>
      <c r="Q487" s="55" t="e">
        <f>INDEX(Table1[[#All],[Name Blue]:[2015 Growth % Red]],MATCH(O487,Table1[[#All],[2015 Growth % Red]],0),3)</f>
        <v>#N/A</v>
      </c>
      <c r="R487" s="55" t="e">
        <f>INDEX(Table1[[#All],[Name Blue]:[2015 Growth % Blue]],MATCH(Table3[[#This Row],[Top 10 Growth % ]],Table1[[#All],[2015 Growth % Blue]],0),1)</f>
        <v>#N/A</v>
      </c>
    </row>
    <row r="488" spans="1:18" x14ac:dyDescent="0.15">
      <c r="A488" s="42">
        <v>487</v>
      </c>
      <c r="B488" s="23" t="e">
        <f>IF(AND(Table68[[#This Row],[2015 Revenue]]&gt;=Chart_Data!$U$4,Table68[[#This Row],[2015 Expenses]]&lt;=Chart_Data!$U$3),Table68[[#This Row],[Name]],#N/A)</f>
        <v>#N/A</v>
      </c>
      <c r="C488" s="23" t="e">
        <f>INDEX(Table68[#All],MATCH(Chart_Data!B488,Table68[[#All],[Name]],0),3)</f>
        <v>#N/A</v>
      </c>
      <c r="D488" s="23" t="e">
        <f>INDEX(Table68[#All],MATCH(Chart_Data!B488,Table68[[#All],[Name]],0),4)</f>
        <v>#N/A</v>
      </c>
      <c r="E488" s="60" t="e">
        <f>INDEX(Table68[#All],MATCH(Chart_Data!B488,Table68[[#All],[Name]],0),6)+Table1[[#This Row],[Rand]]</f>
        <v>#N/A</v>
      </c>
      <c r="F488" s="58">
        <f>_xlfn.IFNA(IF(Table1[[#This Row],[2015 Growth % Blue]]="#N/A",0,Table1[[#This Row],[2015 Growth % Blue]]),0)</f>
        <v>0</v>
      </c>
      <c r="G488" s="23" t="str">
        <f>IF(OR(Table68[[#This Row],[2015 Revenue]]&lt;Chart_Data!$U$4,Table68[[#This Row],[2015 Expenses]]&gt;Chart_Data!$U$3),Table68[[#This Row],[Name]],#N/A)</f>
        <v>Visitorglands</v>
      </c>
      <c r="H488" s="23">
        <f>INDEX(Table68[#All],MATCH(Chart_Data!G488,Table68[[#All],[Name]],0),3)</f>
        <v>5872469.7599999998</v>
      </c>
      <c r="I488" s="23">
        <f>INDEX(Table68[#All],MATCH(Chart_Data!G488,Table68[[#All],[Name]],0),4)</f>
        <v>6628488.7300000004</v>
      </c>
      <c r="J488" s="46">
        <f>INDEX(Table68[#All],MATCH(Chart_Data!G488,Table68[[#All],[Name]],0),6)</f>
        <v>2.86</v>
      </c>
      <c r="K488" s="59">
        <v>9.4526361538239251E-7</v>
      </c>
      <c r="M488" s="42">
        <f t="shared" si="8"/>
        <v>487</v>
      </c>
      <c r="N488" s="42">
        <f>IF(M488&gt;Chart_Data!$U$5,0,ROW(M489)-ROW($M$2))</f>
        <v>0</v>
      </c>
      <c r="O488" s="61" t="e">
        <f>IFERROR(LARGE(Table1[2015 Growth % Red],N488),#N/A)</f>
        <v>#N/A</v>
      </c>
      <c r="P488" s="55" t="e">
        <f>INDEX(Table1[[#All],[Name Blue]:[2015 Growth % Red]],MATCH(O488,Table1[[#All],[2015 Growth % Red]],0),2)</f>
        <v>#N/A</v>
      </c>
      <c r="Q488" s="55" t="e">
        <f>INDEX(Table1[[#All],[Name Blue]:[2015 Growth % Red]],MATCH(O488,Table1[[#All],[2015 Growth % Red]],0),3)</f>
        <v>#N/A</v>
      </c>
      <c r="R488" s="55" t="e">
        <f>INDEX(Table1[[#All],[Name Blue]:[2015 Growth % Blue]],MATCH(Table3[[#This Row],[Top 10 Growth % ]],Table1[[#All],[2015 Growth % Blue]],0),1)</f>
        <v>#N/A</v>
      </c>
    </row>
    <row r="489" spans="1:18" x14ac:dyDescent="0.15">
      <c r="A489" s="42">
        <v>488</v>
      </c>
      <c r="B489" s="23" t="str">
        <f>IF(AND(Table68[[#This Row],[2015 Revenue]]&gt;=Chart_Data!$U$4,Table68[[#This Row],[2015 Expenses]]&lt;=Chart_Data!$U$3),Table68[[#This Row],[Name]],#N/A)</f>
        <v>Splashnuts</v>
      </c>
      <c r="C489" s="23">
        <f>INDEX(Table68[#All],MATCH(Chart_Data!B489,Table68[[#All],[Name]],0),3)</f>
        <v>11004547.390000001</v>
      </c>
      <c r="D489" s="23">
        <f>INDEX(Table68[#All],MATCH(Chart_Data!B489,Table68[[#All],[Name]],0),4)</f>
        <v>3182828.57</v>
      </c>
      <c r="E489" s="60">
        <f>INDEX(Table68[#All],MATCH(Chart_Data!B489,Table68[[#All],[Name]],0),6)+Table1[[#This Row],[Rand]]</f>
        <v>3.2700003250346863</v>
      </c>
      <c r="F489" s="58">
        <f>_xlfn.IFNA(IF(Table1[[#This Row],[2015 Growth % Blue]]="#N/A",0,Table1[[#This Row],[2015 Growth % Blue]]),0)</f>
        <v>3.2700003250346863</v>
      </c>
      <c r="G489" s="23" t="e">
        <f>IF(OR(Table68[[#This Row],[2015 Revenue]]&lt;Chart_Data!$U$4,Table68[[#This Row],[2015 Expenses]]&gt;Chart_Data!$U$3),Table68[[#This Row],[Name]],#N/A)</f>
        <v>#N/A</v>
      </c>
      <c r="H489" s="23" t="e">
        <f>INDEX(Table68[#All],MATCH(Chart_Data!G489,Table68[[#All],[Name]],0),3)</f>
        <v>#N/A</v>
      </c>
      <c r="I489" s="23" t="e">
        <f>INDEX(Table68[#All],MATCH(Chart_Data!G489,Table68[[#All],[Name]],0),4)</f>
        <v>#N/A</v>
      </c>
      <c r="J489" s="46" t="e">
        <f>INDEX(Table68[#All],MATCH(Chart_Data!G489,Table68[[#All],[Name]],0),6)</f>
        <v>#N/A</v>
      </c>
      <c r="K489" s="59">
        <v>3.2503468623658493E-7</v>
      </c>
      <c r="M489" s="42">
        <f t="shared" si="8"/>
        <v>488</v>
      </c>
      <c r="N489" s="42">
        <f>IF(M489&gt;Chart_Data!$U$5,0,ROW(M490)-ROW($M$2))</f>
        <v>0</v>
      </c>
      <c r="O489" s="61" t="e">
        <f>IFERROR(LARGE(Table1[2015 Growth % Red],N489),#N/A)</f>
        <v>#N/A</v>
      </c>
      <c r="P489" s="55" t="e">
        <f>INDEX(Table1[[#All],[Name Blue]:[2015 Growth % Red]],MATCH(O489,Table1[[#All],[2015 Growth % Red]],0),2)</f>
        <v>#N/A</v>
      </c>
      <c r="Q489" s="55" t="e">
        <f>INDEX(Table1[[#All],[Name Blue]:[2015 Growth % Red]],MATCH(O489,Table1[[#All],[2015 Growth % Red]],0),3)</f>
        <v>#N/A</v>
      </c>
      <c r="R489" s="55" t="e">
        <f>INDEX(Table1[[#All],[Name Blue]:[2015 Growth % Blue]],MATCH(Table3[[#This Row],[Top 10 Growth % ]],Table1[[#All],[2015 Growth % Blue]],0),1)</f>
        <v>#N/A</v>
      </c>
    </row>
    <row r="490" spans="1:18" x14ac:dyDescent="0.15">
      <c r="A490" s="42">
        <v>489</v>
      </c>
      <c r="B490" s="23" t="e">
        <f>IF(AND(Table68[[#This Row],[2015 Revenue]]&gt;=Chart_Data!$U$4,Table68[[#This Row],[2015 Expenses]]&lt;=Chart_Data!$U$3),Table68[[#This Row],[Name]],#N/A)</f>
        <v>#N/A</v>
      </c>
      <c r="C490" s="23" t="e">
        <f>INDEX(Table68[#All],MATCH(Chart_Data!B490,Table68[[#All],[Name]],0),3)</f>
        <v>#N/A</v>
      </c>
      <c r="D490" s="23" t="e">
        <f>INDEX(Table68[#All],MATCH(Chart_Data!B490,Table68[[#All],[Name]],0),4)</f>
        <v>#N/A</v>
      </c>
      <c r="E490" s="60" t="e">
        <f>INDEX(Table68[#All],MATCH(Chart_Data!B490,Table68[[#All],[Name]],0),6)+Table1[[#This Row],[Rand]]</f>
        <v>#N/A</v>
      </c>
      <c r="F490" s="58">
        <f>_xlfn.IFNA(IF(Table1[[#This Row],[2015 Growth % Blue]]="#N/A",0,Table1[[#This Row],[2015 Growth % Blue]]),0)</f>
        <v>0</v>
      </c>
      <c r="G490" s="23" t="str">
        <f>IF(OR(Table68[[#This Row],[2015 Revenue]]&lt;Chart_Data!$U$4,Table68[[#This Row],[2015 Expenses]]&gt;Chart_Data!$U$3),Table68[[#This Row],[Name]],#N/A)</f>
        <v>Aldabaranbox</v>
      </c>
      <c r="H490" s="23">
        <f>INDEX(Table68[#All],MATCH(Chart_Data!G490,Table68[[#All],[Name]],0),3)</f>
        <v>7354077.1900000004</v>
      </c>
      <c r="I490" s="23">
        <f>INDEX(Table68[#All],MATCH(Chart_Data!G490,Table68[[#All],[Name]],0),4)</f>
        <v>5230774.3</v>
      </c>
      <c r="J490" s="46">
        <f>INDEX(Table68[#All],MATCH(Chart_Data!G490,Table68[[#All],[Name]],0),6)</f>
        <v>3.9</v>
      </c>
      <c r="K490" s="59">
        <v>1.3101285044577083E-7</v>
      </c>
      <c r="M490" s="42">
        <f t="shared" si="8"/>
        <v>489</v>
      </c>
      <c r="N490" s="42">
        <f>IF(M490&gt;Chart_Data!$U$5,0,ROW(M491)-ROW($M$2))</f>
        <v>0</v>
      </c>
      <c r="O490" s="61" t="e">
        <f>IFERROR(LARGE(Table1[2015 Growth % Red],N490),#N/A)</f>
        <v>#N/A</v>
      </c>
      <c r="P490" s="55" t="e">
        <f>INDEX(Table1[[#All],[Name Blue]:[2015 Growth % Red]],MATCH(O490,Table1[[#All],[2015 Growth % Red]],0),2)</f>
        <v>#N/A</v>
      </c>
      <c r="Q490" s="55" t="e">
        <f>INDEX(Table1[[#All],[Name Blue]:[2015 Growth % Red]],MATCH(O490,Table1[[#All],[2015 Growth % Red]],0),3)</f>
        <v>#N/A</v>
      </c>
      <c r="R490" s="55" t="e">
        <f>INDEX(Table1[[#All],[Name Blue]:[2015 Growth % Blue]],MATCH(Table3[[#This Row],[Top 10 Growth % ]],Table1[[#All],[2015 Growth % Blue]],0),1)</f>
        <v>#N/A</v>
      </c>
    </row>
    <row r="491" spans="1:18" x14ac:dyDescent="0.15">
      <c r="A491" s="42">
        <v>490</v>
      </c>
      <c r="B491" s="23" t="str">
        <f>IF(AND(Table68[[#This Row],[2015 Revenue]]&gt;=Chart_Data!$U$4,Table68[[#This Row],[2015 Expenses]]&lt;=Chart_Data!$U$3),Table68[[#This Row],[Name]],#N/A)</f>
        <v>Filletsstrategy</v>
      </c>
      <c r="C491" s="23">
        <f>INDEX(Table68[#All],MATCH(Chart_Data!B491,Table68[[#All],[Name]],0),3)</f>
        <v>9737923.7899999991</v>
      </c>
      <c r="D491" s="23">
        <f>INDEX(Table68[#All],MATCH(Chart_Data!B491,Table68[[#All],[Name]],0),4)</f>
        <v>2738355.22</v>
      </c>
      <c r="E491" s="60">
        <f>INDEX(Table68[#All],MATCH(Chart_Data!B491,Table68[[#All],[Name]],0),6)+Table1[[#This Row],[Rand]]</f>
        <v>4.0500001021368393</v>
      </c>
      <c r="F491" s="58">
        <f>_xlfn.IFNA(IF(Table1[[#This Row],[2015 Growth % Blue]]="#N/A",0,Table1[[#This Row],[2015 Growth % Blue]]),0)</f>
        <v>4.0500001021368393</v>
      </c>
      <c r="G491" s="23" t="e">
        <f>IF(OR(Table68[[#This Row],[2015 Revenue]]&lt;Chart_Data!$U$4,Table68[[#This Row],[2015 Expenses]]&gt;Chart_Data!$U$3),Table68[[#This Row],[Name]],#N/A)</f>
        <v>#N/A</v>
      </c>
      <c r="H491" s="23" t="e">
        <f>INDEX(Table68[#All],MATCH(Chart_Data!G491,Table68[[#All],[Name]],0),3)</f>
        <v>#N/A</v>
      </c>
      <c r="I491" s="23" t="e">
        <f>INDEX(Table68[#All],MATCH(Chart_Data!G491,Table68[[#All],[Name]],0),4)</f>
        <v>#N/A</v>
      </c>
      <c r="J491" s="46" t="e">
        <f>INDEX(Table68[#All],MATCH(Chart_Data!G491,Table68[[#All],[Name]],0),6)</f>
        <v>#N/A</v>
      </c>
      <c r="K491" s="59">
        <v>1.0213683972654663E-7</v>
      </c>
      <c r="M491" s="42">
        <f t="shared" si="8"/>
        <v>490</v>
      </c>
      <c r="N491" s="42">
        <f>IF(M491&gt;Chart_Data!$U$5,0,ROW(M492)-ROW($M$2))</f>
        <v>0</v>
      </c>
      <c r="O491" s="61" t="e">
        <f>IFERROR(LARGE(Table1[2015 Growth % Red],N491),#N/A)</f>
        <v>#N/A</v>
      </c>
      <c r="P491" s="55" t="e">
        <f>INDEX(Table1[[#All],[Name Blue]:[2015 Growth % Red]],MATCH(O491,Table1[[#All],[2015 Growth % Red]],0),2)</f>
        <v>#N/A</v>
      </c>
      <c r="Q491" s="55" t="e">
        <f>INDEX(Table1[[#All],[Name Blue]:[2015 Growth % Red]],MATCH(O491,Table1[[#All],[2015 Growth % Red]],0),3)</f>
        <v>#N/A</v>
      </c>
      <c r="R491" s="55" t="e">
        <f>INDEX(Table1[[#All],[Name Blue]:[2015 Growth % Blue]],MATCH(Table3[[#This Row],[Top 10 Growth % ]],Table1[[#All],[2015 Growth % Blue]],0),1)</f>
        <v>#N/A</v>
      </c>
    </row>
    <row r="492" spans="1:18" x14ac:dyDescent="0.15">
      <c r="A492" s="42">
        <v>491</v>
      </c>
      <c r="B492" s="23" t="e">
        <f>IF(AND(Table68[[#This Row],[2015 Revenue]]&gt;=Chart_Data!$U$4,Table68[[#This Row],[2015 Expenses]]&lt;=Chart_Data!$U$3),Table68[[#This Row],[Name]],#N/A)</f>
        <v>#N/A</v>
      </c>
      <c r="C492" s="23" t="e">
        <f>INDEX(Table68[#All],MATCH(Chart_Data!B492,Table68[[#All],[Name]],0),3)</f>
        <v>#N/A</v>
      </c>
      <c r="D492" s="23" t="e">
        <f>INDEX(Table68[#All],MATCH(Chart_Data!B492,Table68[[#All],[Name]],0),4)</f>
        <v>#N/A</v>
      </c>
      <c r="E492" s="60" t="e">
        <f>INDEX(Table68[#All],MATCH(Chart_Data!B492,Table68[[#All],[Name]],0),6)+Table1[[#This Row],[Rand]]</f>
        <v>#N/A</v>
      </c>
      <c r="F492" s="58">
        <f>_xlfn.IFNA(IF(Table1[[#This Row],[2015 Growth % Blue]]="#N/A",0,Table1[[#This Row],[2015 Growth % Blue]]),0)</f>
        <v>0</v>
      </c>
      <c r="G492" s="23" t="str">
        <f>IF(OR(Table68[[#This Row],[2015 Revenue]]&lt;Chart_Data!$U$4,Table68[[#This Row],[2015 Expenses]]&gt;Chart_Data!$U$3),Table68[[#This Row],[Name]],#N/A)</f>
        <v>Athleticsstriker</v>
      </c>
      <c r="H492" s="23">
        <f>INDEX(Table68[#All],MATCH(Chart_Data!G492,Table68[[#All],[Name]],0),3)</f>
        <v>8298584.4500000002</v>
      </c>
      <c r="I492" s="23">
        <f>INDEX(Table68[#All],MATCH(Chart_Data!G492,Table68[[#All],[Name]],0),4)</f>
        <v>5587278.7999999998</v>
      </c>
      <c r="J492" s="46">
        <f>INDEX(Table68[#All],MATCH(Chart_Data!G492,Table68[[#All],[Name]],0),6)</f>
        <v>4.68</v>
      </c>
      <c r="K492" s="59">
        <v>1.1455668506931282E-7</v>
      </c>
      <c r="M492" s="42">
        <f t="shared" si="8"/>
        <v>491</v>
      </c>
      <c r="N492" s="42">
        <f>IF(M492&gt;Chart_Data!$U$5,0,ROW(M493)-ROW($M$2))</f>
        <v>0</v>
      </c>
      <c r="O492" s="61" t="e">
        <f>IFERROR(LARGE(Table1[2015 Growth % Red],N492),#N/A)</f>
        <v>#N/A</v>
      </c>
      <c r="P492" s="55" t="e">
        <f>INDEX(Table1[[#All],[Name Blue]:[2015 Growth % Red]],MATCH(O492,Table1[[#All],[2015 Growth % Red]],0),2)</f>
        <v>#N/A</v>
      </c>
      <c r="Q492" s="55" t="e">
        <f>INDEX(Table1[[#All],[Name Blue]:[2015 Growth % Red]],MATCH(O492,Table1[[#All],[2015 Growth % Red]],0),3)</f>
        <v>#N/A</v>
      </c>
      <c r="R492" s="55" t="e">
        <f>INDEX(Table1[[#All],[Name Blue]:[2015 Growth % Blue]],MATCH(Table3[[#This Row],[Top 10 Growth % ]],Table1[[#All],[2015 Growth % Blue]],0),1)</f>
        <v>#N/A</v>
      </c>
    </row>
    <row r="493" spans="1:18" x14ac:dyDescent="0.15">
      <c r="A493" s="42">
        <v>492</v>
      </c>
      <c r="B493" s="23" t="str">
        <f>IF(AND(Table68[[#This Row],[2015 Revenue]]&gt;=Chart_Data!$U$4,Table68[[#This Row],[2015 Expenses]]&lt;=Chart_Data!$U$3),Table68[[#This Row],[Name]],#N/A)</f>
        <v>Lidarcastor</v>
      </c>
      <c r="C493" s="23">
        <f>INDEX(Table68[#All],MATCH(Chart_Data!B493,Table68[[#All],[Name]],0),3)</f>
        <v>8608984.1999999993</v>
      </c>
      <c r="D493" s="23">
        <f>INDEX(Table68[#All],MATCH(Chart_Data!B493,Table68[[#All],[Name]],0),4)</f>
        <v>1419811.82</v>
      </c>
      <c r="E493" s="60">
        <f>INDEX(Table68[#All],MATCH(Chart_Data!B493,Table68[[#All],[Name]],0),6)+Table1[[#This Row],[Rand]]</f>
        <v>3.0600000156022955</v>
      </c>
      <c r="F493" s="58">
        <f>_xlfn.IFNA(IF(Table1[[#This Row],[2015 Growth % Blue]]="#N/A",0,Table1[[#This Row],[2015 Growth % Blue]]),0)</f>
        <v>3.0600000156022955</v>
      </c>
      <c r="G493" s="23" t="e">
        <f>IF(OR(Table68[[#This Row],[2015 Revenue]]&lt;Chart_Data!$U$4,Table68[[#This Row],[2015 Expenses]]&gt;Chart_Data!$U$3),Table68[[#This Row],[Name]],#N/A)</f>
        <v>#N/A</v>
      </c>
      <c r="H493" s="23" t="e">
        <f>INDEX(Table68[#All],MATCH(Chart_Data!G493,Table68[[#All],[Name]],0),3)</f>
        <v>#N/A</v>
      </c>
      <c r="I493" s="23" t="e">
        <f>INDEX(Table68[#All],MATCH(Chart_Data!G493,Table68[[#All],[Name]],0),4)</f>
        <v>#N/A</v>
      </c>
      <c r="J493" s="46" t="e">
        <f>INDEX(Table68[#All],MATCH(Chart_Data!G493,Table68[[#All],[Name]],0),6)</f>
        <v>#N/A</v>
      </c>
      <c r="K493" s="59">
        <v>1.5602295306784363E-8</v>
      </c>
      <c r="M493" s="42">
        <f t="shared" si="8"/>
        <v>492</v>
      </c>
      <c r="N493" s="42">
        <f>IF(M493&gt;Chart_Data!$U$5,0,ROW(M494)-ROW($M$2))</f>
        <v>0</v>
      </c>
      <c r="O493" s="61" t="e">
        <f>IFERROR(LARGE(Table1[2015 Growth % Red],N493),#N/A)</f>
        <v>#N/A</v>
      </c>
      <c r="P493" s="55" t="e">
        <f>INDEX(Table1[[#All],[Name Blue]:[2015 Growth % Red]],MATCH(O493,Table1[[#All],[2015 Growth % Red]],0),2)</f>
        <v>#N/A</v>
      </c>
      <c r="Q493" s="55" t="e">
        <f>INDEX(Table1[[#All],[Name Blue]:[2015 Growth % Red]],MATCH(O493,Table1[[#All],[2015 Growth % Red]],0),3)</f>
        <v>#N/A</v>
      </c>
      <c r="R493" s="55" t="e">
        <f>INDEX(Table1[[#All],[Name Blue]:[2015 Growth % Blue]],MATCH(Table3[[#This Row],[Top 10 Growth % ]],Table1[[#All],[2015 Growth % Blue]],0),1)</f>
        <v>#N/A</v>
      </c>
    </row>
    <row r="494" spans="1:18" x14ac:dyDescent="0.15">
      <c r="A494" s="42">
        <v>493</v>
      </c>
      <c r="B494" s="23" t="e">
        <f>IF(AND(Table68[[#This Row],[2015 Revenue]]&gt;=Chart_Data!$U$4,Table68[[#This Row],[2015 Expenses]]&lt;=Chart_Data!$U$3),Table68[[#This Row],[Name]],#N/A)</f>
        <v>#N/A</v>
      </c>
      <c r="C494" s="23" t="e">
        <f>INDEX(Table68[#All],MATCH(Chart_Data!B494,Table68[[#All],[Name]],0),3)</f>
        <v>#N/A</v>
      </c>
      <c r="D494" s="23" t="e">
        <f>INDEX(Table68[#All],MATCH(Chart_Data!B494,Table68[[#All],[Name]],0),4)</f>
        <v>#N/A</v>
      </c>
      <c r="E494" s="60" t="e">
        <f>INDEX(Table68[#All],MATCH(Chart_Data!B494,Table68[[#All],[Name]],0),6)+Table1[[#This Row],[Rand]]</f>
        <v>#N/A</v>
      </c>
      <c r="F494" s="58">
        <f>_xlfn.IFNA(IF(Table1[[#This Row],[2015 Growth % Blue]]="#N/A",0,Table1[[#This Row],[2015 Growth % Blue]]),0)</f>
        <v>0</v>
      </c>
      <c r="G494" s="23" t="str">
        <f>IF(OR(Table68[[#This Row],[2015 Revenue]]&lt;Chart_Data!$U$4,Table68[[#This Row],[2015 Expenses]]&gt;Chart_Data!$U$3),Table68[[#This Row],[Name]],#N/A)</f>
        <v>Elderlyhair</v>
      </c>
      <c r="H494" s="23">
        <f>INDEX(Table68[#All],MATCH(Chart_Data!G494,Table68[[#All],[Name]],0),3)</f>
        <v>8522264.5299999993</v>
      </c>
      <c r="I494" s="23">
        <f>INDEX(Table68[#All],MATCH(Chart_Data!G494,Table68[[#All],[Name]],0),4)</f>
        <v>6555897.0999999996</v>
      </c>
      <c r="J494" s="46">
        <f>INDEX(Table68[#All],MATCH(Chart_Data!G494,Table68[[#All],[Name]],0),6)</f>
        <v>3.35</v>
      </c>
      <c r="K494" s="59">
        <v>4.2658477336945486E-7</v>
      </c>
      <c r="M494" s="42">
        <f t="shared" si="8"/>
        <v>493</v>
      </c>
      <c r="N494" s="42">
        <f>IF(M494&gt;Chart_Data!$U$5,0,ROW(M495)-ROW($M$2))</f>
        <v>0</v>
      </c>
      <c r="O494" s="61" t="e">
        <f>IFERROR(LARGE(Table1[2015 Growth % Red],N494),#N/A)</f>
        <v>#N/A</v>
      </c>
      <c r="P494" s="55" t="e">
        <f>INDEX(Table1[[#All],[Name Blue]:[2015 Growth % Red]],MATCH(O494,Table1[[#All],[2015 Growth % Red]],0),2)</f>
        <v>#N/A</v>
      </c>
      <c r="Q494" s="55" t="e">
        <f>INDEX(Table1[[#All],[Name Blue]:[2015 Growth % Red]],MATCH(O494,Table1[[#All],[2015 Growth % Red]],0),3)</f>
        <v>#N/A</v>
      </c>
      <c r="R494" s="55" t="e">
        <f>INDEX(Table1[[#All],[Name Blue]:[2015 Growth % Blue]],MATCH(Table3[[#This Row],[Top 10 Growth % ]],Table1[[#All],[2015 Growth % Blue]],0),1)</f>
        <v>#N/A</v>
      </c>
    </row>
    <row r="495" spans="1:18" x14ac:dyDescent="0.15">
      <c r="A495" s="42">
        <v>494</v>
      </c>
      <c r="B495" s="23" t="e">
        <f>IF(AND(Table68[[#This Row],[2015 Revenue]]&gt;=Chart_Data!$U$4,Table68[[#This Row],[2015 Expenses]]&lt;=Chart_Data!$U$3),Table68[[#This Row],[Name]],#N/A)</f>
        <v>#N/A</v>
      </c>
      <c r="C495" s="23" t="e">
        <f>INDEX(Table68[#All],MATCH(Chart_Data!B495,Table68[[#All],[Name]],0),3)</f>
        <v>#N/A</v>
      </c>
      <c r="D495" s="23" t="e">
        <f>INDEX(Table68[#All],MATCH(Chart_Data!B495,Table68[[#All],[Name]],0),4)</f>
        <v>#N/A</v>
      </c>
      <c r="E495" s="60" t="e">
        <f>INDEX(Table68[#All],MATCH(Chart_Data!B495,Table68[[#All],[Name]],0),6)+Table1[[#This Row],[Rand]]</f>
        <v>#N/A</v>
      </c>
      <c r="F495" s="58">
        <f>_xlfn.IFNA(IF(Table1[[#This Row],[2015 Growth % Blue]]="#N/A",0,Table1[[#This Row],[2015 Growth % Blue]]),0)</f>
        <v>0</v>
      </c>
      <c r="G495" s="23" t="str">
        <f>IF(OR(Table68[[#This Row],[2015 Revenue]]&lt;Chart_Data!$U$4,Table68[[#This Row],[2015 Expenses]]&gt;Chart_Data!$U$3),Table68[[#This Row],[Name]],#N/A)</f>
        <v>Colouredrecipe</v>
      </c>
      <c r="H495" s="23">
        <f>INDEX(Table68[#All],MATCH(Chart_Data!G495,Table68[[#All],[Name]],0),3)</f>
        <v>8884716.8599999994</v>
      </c>
      <c r="I495" s="23">
        <f>INDEX(Table68[#All],MATCH(Chart_Data!G495,Table68[[#All],[Name]],0),4)</f>
        <v>5663096.4000000004</v>
      </c>
      <c r="J495" s="46">
        <f>INDEX(Table68[#All],MATCH(Chart_Data!G495,Table68[[#All],[Name]],0),6)</f>
        <v>3.97</v>
      </c>
      <c r="K495" s="59">
        <v>7.6264002918246864E-7</v>
      </c>
      <c r="M495" s="42">
        <f t="shared" si="8"/>
        <v>494</v>
      </c>
      <c r="N495" s="42">
        <f>IF(M495&gt;Chart_Data!$U$5,0,ROW(M496)-ROW($M$2))</f>
        <v>0</v>
      </c>
      <c r="O495" s="61" t="e">
        <f>IFERROR(LARGE(Table1[2015 Growth % Red],N495),#N/A)</f>
        <v>#N/A</v>
      </c>
      <c r="P495" s="55" t="e">
        <f>INDEX(Table1[[#All],[Name Blue]:[2015 Growth % Red]],MATCH(O495,Table1[[#All],[2015 Growth % Red]],0),2)</f>
        <v>#N/A</v>
      </c>
      <c r="Q495" s="55" t="e">
        <f>INDEX(Table1[[#All],[Name Blue]:[2015 Growth % Red]],MATCH(O495,Table1[[#All],[2015 Growth % Red]],0),3)</f>
        <v>#N/A</v>
      </c>
      <c r="R495" s="55" t="e">
        <f>INDEX(Table1[[#All],[Name Blue]:[2015 Growth % Blue]],MATCH(Table3[[#This Row],[Top 10 Growth % ]],Table1[[#All],[2015 Growth % Blue]],0),1)</f>
        <v>#N/A</v>
      </c>
    </row>
    <row r="496" spans="1:18" x14ac:dyDescent="0.15">
      <c r="A496" s="42">
        <v>495</v>
      </c>
      <c r="B496" s="23" t="e">
        <f>IF(AND(Table68[[#This Row],[2015 Revenue]]&gt;=Chart_Data!$U$4,Table68[[#This Row],[2015 Expenses]]&lt;=Chart_Data!$U$3),Table68[[#This Row],[Name]],#N/A)</f>
        <v>#N/A</v>
      </c>
      <c r="C496" s="23" t="e">
        <f>INDEX(Table68[#All],MATCH(Chart_Data!B496,Table68[[#All],[Name]],0),3)</f>
        <v>#N/A</v>
      </c>
      <c r="D496" s="23" t="e">
        <f>INDEX(Table68[#All],MATCH(Chart_Data!B496,Table68[[#All],[Name]],0),4)</f>
        <v>#N/A</v>
      </c>
      <c r="E496" s="60" t="e">
        <f>INDEX(Table68[#All],MATCH(Chart_Data!B496,Table68[[#All],[Name]],0),6)+Table1[[#This Row],[Rand]]</f>
        <v>#N/A</v>
      </c>
      <c r="F496" s="58">
        <f>_xlfn.IFNA(IF(Table1[[#This Row],[2015 Growth % Blue]]="#N/A",0,Table1[[#This Row],[2015 Growth % Blue]]),0)</f>
        <v>0</v>
      </c>
      <c r="G496" s="23" t="str">
        <f>IF(OR(Table68[[#This Row],[2015 Revenue]]&lt;Chart_Data!$U$4,Table68[[#This Row],[2015 Expenses]]&gt;Chart_Data!$U$3),Table68[[#This Row],[Name]],#N/A)</f>
        <v>Easterntwisted</v>
      </c>
      <c r="H496" s="23">
        <f>INDEX(Table68[#All],MATCH(Chart_Data!G496,Table68[[#All],[Name]],0),3)</f>
        <v>8032071.6299999999</v>
      </c>
      <c r="I496" s="23">
        <f>INDEX(Table68[#All],MATCH(Chart_Data!G496,Table68[[#All],[Name]],0),4)</f>
        <v>4670257.5999999996</v>
      </c>
      <c r="J496" s="46">
        <f>INDEX(Table68[#All],MATCH(Chart_Data!G496,Table68[[#All],[Name]],0),6)</f>
        <v>2.19</v>
      </c>
      <c r="K496" s="59">
        <v>7.7757978305514969E-7</v>
      </c>
      <c r="M496" s="42">
        <f t="shared" si="8"/>
        <v>495</v>
      </c>
      <c r="N496" s="42">
        <f>IF(M496&gt;Chart_Data!$U$5,0,ROW(M497)-ROW($M$2))</f>
        <v>0</v>
      </c>
      <c r="O496" s="61" t="e">
        <f>IFERROR(LARGE(Table1[2015 Growth % Red],N496),#N/A)</f>
        <v>#N/A</v>
      </c>
      <c r="P496" s="55" t="e">
        <f>INDEX(Table1[[#All],[Name Blue]:[2015 Growth % Red]],MATCH(O496,Table1[[#All],[2015 Growth % Red]],0),2)</f>
        <v>#N/A</v>
      </c>
      <c r="Q496" s="55" t="e">
        <f>INDEX(Table1[[#All],[Name Blue]:[2015 Growth % Red]],MATCH(O496,Table1[[#All],[2015 Growth % Red]],0),3)</f>
        <v>#N/A</v>
      </c>
      <c r="R496" s="55" t="e">
        <f>INDEX(Table1[[#All],[Name Blue]:[2015 Growth % Blue]],MATCH(Table3[[#This Row],[Top 10 Growth % ]],Table1[[#All],[2015 Growth % Blue]],0),1)</f>
        <v>#N/A</v>
      </c>
    </row>
    <row r="497" spans="1:18" x14ac:dyDescent="0.15">
      <c r="A497" s="42">
        <v>496</v>
      </c>
      <c r="B497" s="23" t="str">
        <f>IF(AND(Table68[[#This Row],[2015 Revenue]]&gt;=Chart_Data!$U$4,Table68[[#This Row],[2015 Expenses]]&lt;=Chart_Data!$U$3),Table68[[#This Row],[Name]],#N/A)</f>
        <v>Bindauthorized</v>
      </c>
      <c r="C497" s="23">
        <f>INDEX(Table68[#All],MATCH(Chart_Data!B497,Table68[[#All],[Name]],0),3)</f>
        <v>9444651.7300000004</v>
      </c>
      <c r="D497" s="23">
        <f>INDEX(Table68[#All],MATCH(Chart_Data!B497,Table68[[#All],[Name]],0),4)</f>
        <v>1211122.6599999999</v>
      </c>
      <c r="E497" s="60">
        <f>INDEX(Table68[#All],MATCH(Chart_Data!B497,Table68[[#All],[Name]],0),6)+Table1[[#This Row],[Rand]]</f>
        <v>4.0900005926143512</v>
      </c>
      <c r="F497" s="58">
        <f>_xlfn.IFNA(IF(Table1[[#This Row],[2015 Growth % Blue]]="#N/A",0,Table1[[#This Row],[2015 Growth % Blue]]),0)</f>
        <v>4.0900005926143512</v>
      </c>
      <c r="G497" s="23" t="e">
        <f>IF(OR(Table68[[#This Row],[2015 Revenue]]&lt;Chart_Data!$U$4,Table68[[#This Row],[2015 Expenses]]&gt;Chart_Data!$U$3),Table68[[#This Row],[Name]],#N/A)</f>
        <v>#N/A</v>
      </c>
      <c r="H497" s="23" t="e">
        <f>INDEX(Table68[#All],MATCH(Chart_Data!G497,Table68[[#All],[Name]],0),3)</f>
        <v>#N/A</v>
      </c>
      <c r="I497" s="23" t="e">
        <f>INDEX(Table68[#All],MATCH(Chart_Data!G497,Table68[[#All],[Name]],0),4)</f>
        <v>#N/A</v>
      </c>
      <c r="J497" s="46" t="e">
        <f>INDEX(Table68[#All],MATCH(Chart_Data!G497,Table68[[#All],[Name]],0),6)</f>
        <v>#N/A</v>
      </c>
      <c r="K497" s="59">
        <v>5.9261435145703771E-7</v>
      </c>
      <c r="M497" s="42">
        <f t="shared" si="8"/>
        <v>496</v>
      </c>
      <c r="N497" s="42">
        <f>IF(M497&gt;Chart_Data!$U$5,0,ROW(M498)-ROW($M$2))</f>
        <v>0</v>
      </c>
      <c r="O497" s="61" t="e">
        <f>IFERROR(LARGE(Table1[2015 Growth % Red],N497),#N/A)</f>
        <v>#N/A</v>
      </c>
      <c r="P497" s="55" t="e">
        <f>INDEX(Table1[[#All],[Name Blue]:[2015 Growth % Red]],MATCH(O497,Table1[[#All],[2015 Growth % Red]],0),2)</f>
        <v>#N/A</v>
      </c>
      <c r="Q497" s="55" t="e">
        <f>INDEX(Table1[[#All],[Name Blue]:[2015 Growth % Red]],MATCH(O497,Table1[[#All],[2015 Growth % Red]],0),3)</f>
        <v>#N/A</v>
      </c>
      <c r="R497" s="55" t="e">
        <f>INDEX(Table1[[#All],[Name Blue]:[2015 Growth % Blue]],MATCH(Table3[[#This Row],[Top 10 Growth % ]],Table1[[#All],[2015 Growth % Blue]],0),1)</f>
        <v>#N/A</v>
      </c>
    </row>
    <row r="498" spans="1:18" x14ac:dyDescent="0.15">
      <c r="A498" s="42">
        <v>497</v>
      </c>
      <c r="B498" s="23" t="str">
        <f>IF(AND(Table68[[#This Row],[2015 Revenue]]&gt;=Chart_Data!$U$4,Table68[[#This Row],[2015 Expenses]]&lt;=Chart_Data!$U$3),Table68[[#This Row],[Name]],#N/A)</f>
        <v>Wackparticle</v>
      </c>
      <c r="C498" s="23">
        <f>INDEX(Table68[#All],MATCH(Chart_Data!B498,Table68[[#All],[Name]],0),3)</f>
        <v>6265704.8499999996</v>
      </c>
      <c r="D498" s="23">
        <f>INDEX(Table68[#All],MATCH(Chart_Data!B498,Table68[[#All],[Name]],0),4)</f>
        <v>384883.37</v>
      </c>
      <c r="E498" s="60">
        <f>INDEX(Table68[#All],MATCH(Chart_Data!B498,Table68[[#All],[Name]],0),6)+Table1[[#This Row],[Rand]]</f>
        <v>3.6700006029917671</v>
      </c>
      <c r="F498" s="58">
        <f>_xlfn.IFNA(IF(Table1[[#This Row],[2015 Growth % Blue]]="#N/A",0,Table1[[#This Row],[2015 Growth % Blue]]),0)</f>
        <v>3.6700006029917671</v>
      </c>
      <c r="G498" s="23" t="e">
        <f>IF(OR(Table68[[#This Row],[2015 Revenue]]&lt;Chart_Data!$U$4,Table68[[#This Row],[2015 Expenses]]&gt;Chart_Data!$U$3),Table68[[#This Row],[Name]],#N/A)</f>
        <v>#N/A</v>
      </c>
      <c r="H498" s="23" t="e">
        <f>INDEX(Table68[#All],MATCH(Chart_Data!G498,Table68[[#All],[Name]],0),3)</f>
        <v>#N/A</v>
      </c>
      <c r="I498" s="23" t="e">
        <f>INDEX(Table68[#All],MATCH(Chart_Data!G498,Table68[[#All],[Name]],0),4)</f>
        <v>#N/A</v>
      </c>
      <c r="J498" s="46" t="e">
        <f>INDEX(Table68[#All],MATCH(Chart_Data!G498,Table68[[#All],[Name]],0),6)</f>
        <v>#N/A</v>
      </c>
      <c r="K498" s="59">
        <v>6.0299176720120355E-7</v>
      </c>
      <c r="M498" s="42">
        <f t="shared" si="8"/>
        <v>497</v>
      </c>
      <c r="N498" s="42">
        <f>IF(M498&gt;Chart_Data!$U$5,0,ROW(M499)-ROW($M$2))</f>
        <v>0</v>
      </c>
      <c r="O498" s="61" t="e">
        <f>IFERROR(LARGE(Table1[2015 Growth % Red],N498),#N/A)</f>
        <v>#N/A</v>
      </c>
      <c r="P498" s="55" t="e">
        <f>INDEX(Table1[[#All],[Name Blue]:[2015 Growth % Red]],MATCH(O498,Table1[[#All],[2015 Growth % Red]],0),2)</f>
        <v>#N/A</v>
      </c>
      <c r="Q498" s="55" t="e">
        <f>INDEX(Table1[[#All],[Name Blue]:[2015 Growth % Red]],MATCH(O498,Table1[[#All],[2015 Growth % Red]],0),3)</f>
        <v>#N/A</v>
      </c>
      <c r="R498" s="55" t="e">
        <f>INDEX(Table1[[#All],[Name Blue]:[2015 Growth % Blue]],MATCH(Table3[[#This Row],[Top 10 Growth % ]],Table1[[#All],[2015 Growth % Blue]],0),1)</f>
        <v>#N/A</v>
      </c>
    </row>
    <row r="499" spans="1:18" x14ac:dyDescent="0.15">
      <c r="A499" s="42">
        <v>498</v>
      </c>
      <c r="B499" s="23" t="e">
        <f>IF(AND(Table68[[#This Row],[2015 Revenue]]&gt;=Chart_Data!$U$4,Table68[[#This Row],[2015 Expenses]]&lt;=Chart_Data!$U$3),Table68[[#This Row],[Name]],#N/A)</f>
        <v>#N/A</v>
      </c>
      <c r="C499" s="23" t="e">
        <f>INDEX(Table68[#All],MATCH(Chart_Data!B499,Table68[[#All],[Name]],0),3)</f>
        <v>#N/A</v>
      </c>
      <c r="D499" s="23" t="e">
        <f>INDEX(Table68[#All],MATCH(Chart_Data!B499,Table68[[#All],[Name]],0),4)</f>
        <v>#N/A</v>
      </c>
      <c r="E499" s="60" t="e">
        <f>INDEX(Table68[#All],MATCH(Chart_Data!B499,Table68[[#All],[Name]],0),6)+Table1[[#This Row],[Rand]]</f>
        <v>#N/A</v>
      </c>
      <c r="F499" s="58">
        <f>_xlfn.IFNA(IF(Table1[[#This Row],[2015 Growth % Blue]]="#N/A",0,Table1[[#This Row],[2015 Growth % Blue]]),0)</f>
        <v>0</v>
      </c>
      <c r="G499" s="23" t="str">
        <f>IF(OR(Table68[[#This Row],[2015 Revenue]]&lt;Chart_Data!$U$4,Table68[[#This Row],[2015 Expenses]]&gt;Chart_Data!$U$3),Table68[[#This Row],[Name]],#N/A)</f>
        <v>Pointchough</v>
      </c>
      <c r="H499" s="23">
        <f>INDEX(Table68[#All],MATCH(Chart_Data!G499,Table68[[#All],[Name]],0),3)</f>
        <v>6059869.6600000001</v>
      </c>
      <c r="I499" s="23">
        <f>INDEX(Table68[#All],MATCH(Chart_Data!G499,Table68[[#All],[Name]],0),4)</f>
        <v>4986520.34</v>
      </c>
      <c r="J499" s="46">
        <f>INDEX(Table68[#All],MATCH(Chart_Data!G499,Table68[[#All],[Name]],0),6)</f>
        <v>3.56</v>
      </c>
      <c r="K499" s="59">
        <v>9.05114928511713E-7</v>
      </c>
      <c r="M499" s="42">
        <f t="shared" si="8"/>
        <v>498</v>
      </c>
      <c r="N499" s="42">
        <f>IF(M499&gt;Chart_Data!$U$5,0,ROW(M500)-ROW($M$2))</f>
        <v>0</v>
      </c>
      <c r="O499" s="61" t="e">
        <f>IFERROR(LARGE(Table1[2015 Growth % Red],N499),#N/A)</f>
        <v>#N/A</v>
      </c>
      <c r="P499" s="55" t="e">
        <f>INDEX(Table1[[#All],[Name Blue]:[2015 Growth % Red]],MATCH(O499,Table1[[#All],[2015 Growth % Red]],0),2)</f>
        <v>#N/A</v>
      </c>
      <c r="Q499" s="55" t="e">
        <f>INDEX(Table1[[#All],[Name Blue]:[2015 Growth % Red]],MATCH(O499,Table1[[#All],[2015 Growth % Red]],0),3)</f>
        <v>#N/A</v>
      </c>
      <c r="R499" s="55" t="e">
        <f>INDEX(Table1[[#All],[Name Blue]:[2015 Growth % Blue]],MATCH(Table3[[#This Row],[Top 10 Growth % ]],Table1[[#All],[2015 Growth % Blue]],0),1)</f>
        <v>#N/A</v>
      </c>
    </row>
    <row r="500" spans="1:18" x14ac:dyDescent="0.15">
      <c r="A500" s="42">
        <v>499</v>
      </c>
      <c r="B500" s="23" t="str">
        <f>IF(AND(Table68[[#This Row],[2015 Revenue]]&gt;=Chart_Data!$U$4,Table68[[#This Row],[2015 Expenses]]&lt;=Chart_Data!$U$3),Table68[[#This Row],[Name]],#N/A)</f>
        <v>Dewflags</v>
      </c>
      <c r="C500" s="23">
        <f>INDEX(Table68[#All],MATCH(Chart_Data!B500,Table68[[#All],[Name]],0),3)</f>
        <v>8844903.3100000005</v>
      </c>
      <c r="D500" s="23">
        <f>INDEX(Table68[#All],MATCH(Chart_Data!B500,Table68[[#All],[Name]],0),4)</f>
        <v>2962054.46</v>
      </c>
      <c r="E500" s="60">
        <f>INDEX(Table68[#All],MATCH(Chart_Data!B500,Table68[[#All],[Name]],0),6)+Table1[[#This Row],[Rand]]</f>
        <v>2.8100002310769137</v>
      </c>
      <c r="F500" s="58">
        <f>_xlfn.IFNA(IF(Table1[[#This Row],[2015 Growth % Blue]]="#N/A",0,Table1[[#This Row],[2015 Growth % Blue]]),0)</f>
        <v>2.8100002310769137</v>
      </c>
      <c r="G500" s="23" t="e">
        <f>IF(OR(Table68[[#This Row],[2015 Revenue]]&lt;Chart_Data!$U$4,Table68[[#This Row],[2015 Expenses]]&gt;Chart_Data!$U$3),Table68[[#This Row],[Name]],#N/A)</f>
        <v>#N/A</v>
      </c>
      <c r="H500" s="23" t="e">
        <f>INDEX(Table68[#All],MATCH(Chart_Data!G500,Table68[[#All],[Name]],0),3)</f>
        <v>#N/A</v>
      </c>
      <c r="I500" s="23" t="e">
        <f>INDEX(Table68[#All],MATCH(Chart_Data!G500,Table68[[#All],[Name]],0),4)</f>
        <v>#N/A</v>
      </c>
      <c r="J500" s="46" t="e">
        <f>INDEX(Table68[#All],MATCH(Chart_Data!G500,Table68[[#All],[Name]],0),6)</f>
        <v>#N/A</v>
      </c>
      <c r="K500" s="59">
        <v>2.3107691348045668E-7</v>
      </c>
      <c r="M500" s="42">
        <f t="shared" si="8"/>
        <v>499</v>
      </c>
      <c r="N500" s="42">
        <f>IF(M500&gt;Chart_Data!$U$5,0,ROW(M501)-ROW($M$2))</f>
        <v>0</v>
      </c>
      <c r="O500" s="61" t="e">
        <f>IFERROR(LARGE(Table1[2015 Growth % Red],N500),#N/A)</f>
        <v>#N/A</v>
      </c>
      <c r="P500" s="55" t="e">
        <f>INDEX(Table1[[#All],[Name Blue]:[2015 Growth % Red]],MATCH(O500,Table1[[#All],[2015 Growth % Red]],0),2)</f>
        <v>#N/A</v>
      </c>
      <c r="Q500" s="55" t="e">
        <f>INDEX(Table1[[#All],[Name Blue]:[2015 Growth % Red]],MATCH(O500,Table1[[#All],[2015 Growth % Red]],0),3)</f>
        <v>#N/A</v>
      </c>
      <c r="R500" s="55" t="e">
        <f>INDEX(Table1[[#All],[Name Blue]:[2015 Growth % Blue]],MATCH(Table3[[#This Row],[Top 10 Growth % ]],Table1[[#All],[2015 Growth % Blue]],0),1)</f>
        <v>#N/A</v>
      </c>
    </row>
    <row r="501" spans="1:18" x14ac:dyDescent="0.15">
      <c r="A501" s="42">
        <v>500</v>
      </c>
      <c r="B501" s="23" t="str">
        <f>IF(AND(Table68[[#This Row],[2015 Revenue]]&gt;=Chart_Data!$U$4,Table68[[#This Row],[2015 Expenses]]&lt;=Chart_Data!$U$3),Table68[[#This Row],[Name]],#N/A)</f>
        <v>Kidneyedgalvanic</v>
      </c>
      <c r="C501" s="23">
        <f>INDEX(Table68[#All],MATCH(Chart_Data!B501,Table68[[#All],[Name]],0),3)</f>
        <v>5670157.9299999997</v>
      </c>
      <c r="D501" s="23">
        <f>INDEX(Table68[#All],MATCH(Chart_Data!B501,Table68[[#All],[Name]],0),4)</f>
        <v>2714316.71</v>
      </c>
      <c r="E501" s="60">
        <f>INDEX(Table68[#All],MATCH(Chart_Data!B501,Table68[[#All],[Name]],0),6)+Table1[[#This Row],[Rand]]</f>
        <v>3.4000000146457374</v>
      </c>
      <c r="F501" s="58">
        <f>_xlfn.IFNA(IF(Table1[[#This Row],[2015 Growth % Blue]]="#N/A",0,Table1[[#This Row],[2015 Growth % Blue]]),0)</f>
        <v>3.4000000146457374</v>
      </c>
      <c r="G501" s="23" t="e">
        <f>IF(OR(Table68[[#This Row],[2015 Revenue]]&lt;Chart_Data!$U$4,Table68[[#This Row],[2015 Expenses]]&gt;Chart_Data!$U$3),Table68[[#This Row],[Name]],#N/A)</f>
        <v>#N/A</v>
      </c>
      <c r="H501" s="23" t="e">
        <f>INDEX(Table68[#All],MATCH(Chart_Data!G501,Table68[[#All],[Name]],0),3)</f>
        <v>#N/A</v>
      </c>
      <c r="I501" s="23" t="e">
        <f>INDEX(Table68[#All],MATCH(Chart_Data!G501,Table68[[#All],[Name]],0),4)</f>
        <v>#N/A</v>
      </c>
      <c r="J501" s="46" t="e">
        <f>INDEX(Table68[#All],MATCH(Chart_Data!G501,Table68[[#All],[Name]],0),6)</f>
        <v>#N/A</v>
      </c>
      <c r="K501" s="59">
        <v>1.464573755279297E-8</v>
      </c>
      <c r="M501" s="42">
        <f t="shared" si="8"/>
        <v>500</v>
      </c>
      <c r="N501" s="42">
        <f>IF(M501&gt;Chart_Data!$U$5,0,ROW(M502)-ROW($M$2))</f>
        <v>0</v>
      </c>
      <c r="O501" s="61" t="e">
        <f>IFERROR(LARGE(Table1[2015 Growth % Red],N501),#N/A)</f>
        <v>#N/A</v>
      </c>
      <c r="P501" s="55" t="e">
        <f>INDEX(Table1[[#All],[Name Blue]:[2015 Growth % Red]],MATCH(O501,Table1[[#All],[2015 Growth % Red]],0),2)</f>
        <v>#N/A</v>
      </c>
      <c r="Q501" s="55" t="e">
        <f>INDEX(Table1[[#All],[Name Blue]:[2015 Growth % Red]],MATCH(O501,Table1[[#All],[2015 Growth % Red]],0),3)</f>
        <v>#N/A</v>
      </c>
      <c r="R501" s="55" t="e">
        <f>INDEX(Table1[[#All],[Name Blue]:[2015 Growth % Blue]],MATCH(Table3[[#This Row],[Top 10 Growth % ]],Table1[[#All],[2015 Growth % Blue]],0),1)</f>
        <v>#N/A</v>
      </c>
    </row>
    <row r="502" spans="1:18" x14ac:dyDescent="0.15">
      <c r="A502" s="42">
        <v>501</v>
      </c>
      <c r="B502" s="23" t="e">
        <f>IF(AND(Table68[[#This Row],[2015 Revenue]]&gt;=Chart_Data!$U$4,Table68[[#This Row],[2015 Expenses]]&lt;=Chart_Data!$U$3),Table68[[#This Row],[Name]],#N/A)</f>
        <v>#N/A</v>
      </c>
      <c r="C502" s="23" t="e">
        <f>INDEX(Table68[#All],MATCH(Chart_Data!B502,Table68[[#All],[Name]],0),3)</f>
        <v>#N/A</v>
      </c>
      <c r="D502" s="23" t="e">
        <f>INDEX(Table68[#All],MATCH(Chart_Data!B502,Table68[[#All],[Name]],0),4)</f>
        <v>#N/A</v>
      </c>
      <c r="E502" s="60" t="e">
        <f>INDEX(Table68[#All],MATCH(Chart_Data!B502,Table68[[#All],[Name]],0),6)+Table1[[#This Row],[Rand]]</f>
        <v>#N/A</v>
      </c>
      <c r="F502" s="58">
        <f>_xlfn.IFNA(IF(Table1[[#This Row],[2015 Growth % Blue]]="#N/A",0,Table1[[#This Row],[2015 Growth % Blue]]),0)</f>
        <v>0</v>
      </c>
      <c r="G502" s="23" t="str">
        <f>IF(OR(Table68[[#This Row],[2015 Revenue]]&lt;Chart_Data!$U$4,Table68[[#This Row],[2015 Expenses]]&gt;Chart_Data!$U$3),Table68[[#This Row],[Name]],#N/A)</f>
        <v>Sootycrushing</v>
      </c>
      <c r="H502" s="23">
        <f>INDEX(Table68[#All],MATCH(Chart_Data!G502,Table68[[#All],[Name]],0),3)</f>
        <v>12352261.699999999</v>
      </c>
      <c r="I502" s="23">
        <f>INDEX(Table68[#All],MATCH(Chart_Data!G502,Table68[[#All],[Name]],0),4)</f>
        <v>6195130.0499999998</v>
      </c>
      <c r="J502" s="46">
        <f>INDEX(Table68[#All],MATCH(Chart_Data!G502,Table68[[#All],[Name]],0),6)</f>
        <v>4.0199999999999996</v>
      </c>
      <c r="K502" s="59">
        <v>7.3661281807192261E-7</v>
      </c>
      <c r="M502" s="42">
        <f t="shared" si="8"/>
        <v>501</v>
      </c>
      <c r="N502" s="42">
        <f>IF(M502&gt;Chart_Data!$U$5,0,ROW(M503)-ROW($M$2))</f>
        <v>0</v>
      </c>
      <c r="O502" s="61" t="e">
        <f>IFERROR(LARGE(Table1[2015 Growth % Red],N502),#N/A)</f>
        <v>#N/A</v>
      </c>
      <c r="P502" s="55" t="e">
        <f>INDEX(Table1[[#All],[Name Blue]:[2015 Growth % Red]],MATCH(O502,Table1[[#All],[2015 Growth % Red]],0),2)</f>
        <v>#N/A</v>
      </c>
      <c r="Q502" s="55" t="e">
        <f>INDEX(Table1[[#All],[Name Blue]:[2015 Growth % Red]],MATCH(O502,Table1[[#All],[2015 Growth % Red]],0),3)</f>
        <v>#N/A</v>
      </c>
      <c r="R502" s="55" t="e">
        <f>INDEX(Table1[[#All],[Name Blue]:[2015 Growth % Blue]],MATCH(Table3[[#This Row],[Top 10 Growth % ]],Table1[[#All],[2015 Growth % Blue]],0),1)</f>
        <v>#N/A</v>
      </c>
    </row>
    <row r="503" spans="1:18" x14ac:dyDescent="0.15">
      <c r="A503" s="42">
        <v>502</v>
      </c>
      <c r="B503" s="23" t="str">
        <f>IF(AND(Table68[[#This Row],[2015 Revenue]]&gt;=Chart_Data!$U$4,Table68[[#This Row],[2015 Expenses]]&lt;=Chart_Data!$U$3),Table68[[#This Row],[Name]],#N/A)</f>
        <v>Nitrogenwoodlark</v>
      </c>
      <c r="C503" s="23">
        <f>INDEX(Table68[#All],MATCH(Chart_Data!B503,Table68[[#All],[Name]],0),3)</f>
        <v>7262552.1100000003</v>
      </c>
      <c r="D503" s="23">
        <f>INDEX(Table68[#All],MATCH(Chart_Data!B503,Table68[[#All],[Name]],0),4)</f>
        <v>2968768.35</v>
      </c>
      <c r="E503" s="60">
        <f>INDEX(Table68[#All],MATCH(Chart_Data!B503,Table68[[#All],[Name]],0),6)+Table1[[#This Row],[Rand]]</f>
        <v>4.7300008623564302</v>
      </c>
      <c r="F503" s="58">
        <f>_xlfn.IFNA(IF(Table1[[#This Row],[2015 Growth % Blue]]="#N/A",0,Table1[[#This Row],[2015 Growth % Blue]]),0)</f>
        <v>4.7300008623564302</v>
      </c>
      <c r="G503" s="23" t="e">
        <f>IF(OR(Table68[[#This Row],[2015 Revenue]]&lt;Chart_Data!$U$4,Table68[[#This Row],[2015 Expenses]]&gt;Chart_Data!$U$3),Table68[[#This Row],[Name]],#N/A)</f>
        <v>#N/A</v>
      </c>
      <c r="H503" s="23" t="e">
        <f>INDEX(Table68[#All],MATCH(Chart_Data!G503,Table68[[#All],[Name]],0),3)</f>
        <v>#N/A</v>
      </c>
      <c r="I503" s="23" t="e">
        <f>INDEX(Table68[#All],MATCH(Chart_Data!G503,Table68[[#All],[Name]],0),4)</f>
        <v>#N/A</v>
      </c>
      <c r="J503" s="46" t="e">
        <f>INDEX(Table68[#All],MATCH(Chart_Data!G503,Table68[[#All],[Name]],0),6)</f>
        <v>#N/A</v>
      </c>
      <c r="K503" s="59">
        <v>8.623564297115691E-7</v>
      </c>
      <c r="M503" s="42">
        <f t="shared" si="8"/>
        <v>502</v>
      </c>
      <c r="N503" s="42">
        <f>IF(M503&gt;Chart_Data!$U$5,0,ROW(M504)-ROW($M$2))</f>
        <v>0</v>
      </c>
      <c r="O503" s="61" t="e">
        <f>IFERROR(LARGE(Table1[2015 Growth % Red],N503),#N/A)</f>
        <v>#N/A</v>
      </c>
      <c r="P503" s="55" t="e">
        <f>INDEX(Table1[[#All],[Name Blue]:[2015 Growth % Red]],MATCH(O503,Table1[[#All],[2015 Growth % Red]],0),2)</f>
        <v>#N/A</v>
      </c>
      <c r="Q503" s="55" t="e">
        <f>INDEX(Table1[[#All],[Name Blue]:[2015 Growth % Red]],MATCH(O503,Table1[[#All],[2015 Growth % Red]],0),3)</f>
        <v>#N/A</v>
      </c>
      <c r="R503" s="55" t="e">
        <f>INDEX(Table1[[#All],[Name Blue]:[2015 Growth % Blue]],MATCH(Table3[[#This Row],[Top 10 Growth % ]],Table1[[#All],[2015 Growth % Blue]],0),1)</f>
        <v>#N/A</v>
      </c>
    </row>
    <row r="504" spans="1:18" x14ac:dyDescent="0.15">
      <c r="A504" s="42">
        <v>503</v>
      </c>
      <c r="B504" s="23" t="str">
        <f>IF(AND(Table68[[#This Row],[2015 Revenue]]&gt;=Chart_Data!$U$4,Table68[[#This Row],[2015 Expenses]]&lt;=Chart_Data!$U$3),Table68[[#This Row],[Name]],#N/A)</f>
        <v>Reelingrebel</v>
      </c>
      <c r="C504" s="23">
        <f>INDEX(Table68[#All],MATCH(Chart_Data!B504,Table68[[#All],[Name]],0),3)</f>
        <v>7334119.4000000004</v>
      </c>
      <c r="D504" s="23">
        <f>INDEX(Table68[#All],MATCH(Chart_Data!B504,Table68[[#All],[Name]],0),4)</f>
        <v>2224268.29</v>
      </c>
      <c r="E504" s="60">
        <f>INDEX(Table68[#All],MATCH(Chart_Data!B504,Table68[[#All],[Name]],0),6)+Table1[[#This Row],[Rand]]</f>
        <v>3.3100000575059561</v>
      </c>
      <c r="F504" s="58">
        <f>_xlfn.IFNA(IF(Table1[[#This Row],[2015 Growth % Blue]]="#N/A",0,Table1[[#This Row],[2015 Growth % Blue]]),0)</f>
        <v>3.3100000575059561</v>
      </c>
      <c r="G504" s="23" t="e">
        <f>IF(OR(Table68[[#This Row],[2015 Revenue]]&lt;Chart_Data!$U$4,Table68[[#This Row],[2015 Expenses]]&gt;Chart_Data!$U$3),Table68[[#This Row],[Name]],#N/A)</f>
        <v>#N/A</v>
      </c>
      <c r="H504" s="23" t="e">
        <f>INDEX(Table68[#All],MATCH(Chart_Data!G504,Table68[[#All],[Name]],0),3)</f>
        <v>#N/A</v>
      </c>
      <c r="I504" s="23" t="e">
        <f>INDEX(Table68[#All],MATCH(Chart_Data!G504,Table68[[#All],[Name]],0),4)</f>
        <v>#N/A</v>
      </c>
      <c r="J504" s="46" t="e">
        <f>INDEX(Table68[#All],MATCH(Chart_Data!G504,Table68[[#All],[Name]],0),6)</f>
        <v>#N/A</v>
      </c>
      <c r="K504" s="59">
        <v>5.7505955835956524E-8</v>
      </c>
      <c r="M504" s="42">
        <f t="shared" si="8"/>
        <v>503</v>
      </c>
      <c r="N504" s="42">
        <f>IF(M504&gt;Chart_Data!$U$5,0,ROW(M505)-ROW($M$2))</f>
        <v>0</v>
      </c>
      <c r="O504" s="61" t="e">
        <f>IFERROR(LARGE(Table1[2015 Growth % Red],N504),#N/A)</f>
        <v>#N/A</v>
      </c>
      <c r="P504" s="55" t="e">
        <f>INDEX(Table1[[#All],[Name Blue]:[2015 Growth % Red]],MATCH(O504,Table1[[#All],[2015 Growth % Red]],0),2)</f>
        <v>#N/A</v>
      </c>
      <c r="Q504" s="55" t="e">
        <f>INDEX(Table1[[#All],[Name Blue]:[2015 Growth % Red]],MATCH(O504,Table1[[#All],[2015 Growth % Red]],0),3)</f>
        <v>#N/A</v>
      </c>
      <c r="R504" s="55" t="e">
        <f>INDEX(Table1[[#All],[Name Blue]:[2015 Growth % Blue]],MATCH(Table3[[#This Row],[Top 10 Growth % ]],Table1[[#All],[2015 Growth % Blue]],0),1)</f>
        <v>#N/A</v>
      </c>
    </row>
    <row r="505" spans="1:18" x14ac:dyDescent="0.15">
      <c r="A505" s="42">
        <v>504</v>
      </c>
      <c r="B505" s="23" t="e">
        <f>IF(AND(Table68[[#This Row],[2015 Revenue]]&gt;=Chart_Data!$U$4,Table68[[#This Row],[2015 Expenses]]&lt;=Chart_Data!$U$3),Table68[[#This Row],[Name]],#N/A)</f>
        <v>#N/A</v>
      </c>
      <c r="C505" s="23" t="e">
        <f>INDEX(Table68[#All],MATCH(Chart_Data!B505,Table68[[#All],[Name]],0),3)</f>
        <v>#N/A</v>
      </c>
      <c r="D505" s="23" t="e">
        <f>INDEX(Table68[#All],MATCH(Chart_Data!B505,Table68[[#All],[Name]],0),4)</f>
        <v>#N/A</v>
      </c>
      <c r="E505" s="60" t="e">
        <f>INDEX(Table68[#All],MATCH(Chart_Data!B505,Table68[[#All],[Name]],0),6)+Table1[[#This Row],[Rand]]</f>
        <v>#N/A</v>
      </c>
      <c r="F505" s="58">
        <f>_xlfn.IFNA(IF(Table1[[#This Row],[2015 Growth % Blue]]="#N/A",0,Table1[[#This Row],[2015 Growth % Blue]]),0)</f>
        <v>0</v>
      </c>
      <c r="G505" s="23" t="str">
        <f>IF(OR(Table68[[#This Row],[2015 Revenue]]&lt;Chart_Data!$U$4,Table68[[#This Row],[2015 Expenses]]&gt;Chart_Data!$U$3),Table68[[#This Row],[Name]],#N/A)</f>
        <v>Cometscasting</v>
      </c>
      <c r="H505" s="23">
        <f>INDEX(Table68[#All],MATCH(Chart_Data!G505,Table68[[#All],[Name]],0),3)</f>
        <v>5041968.93</v>
      </c>
      <c r="I505" s="23">
        <f>INDEX(Table68[#All],MATCH(Chart_Data!G505,Table68[[#All],[Name]],0),4)</f>
        <v>3293813.72</v>
      </c>
      <c r="J505" s="46">
        <f>INDEX(Table68[#All],MATCH(Chart_Data!G505,Table68[[#All],[Name]],0),6)</f>
        <v>2.5499999999999998</v>
      </c>
      <c r="K505" s="59">
        <v>8.192623695995835E-7</v>
      </c>
      <c r="M505" s="42">
        <f t="shared" si="8"/>
        <v>504</v>
      </c>
      <c r="N505" s="42">
        <f>IF(M505&gt;Chart_Data!$U$5,0,ROW(M506)-ROW($M$2))</f>
        <v>0</v>
      </c>
      <c r="O505" s="61" t="e">
        <f>IFERROR(LARGE(Table1[2015 Growth % Red],N505),#N/A)</f>
        <v>#N/A</v>
      </c>
      <c r="P505" s="55" t="e">
        <f>INDEX(Table1[[#All],[Name Blue]:[2015 Growth % Red]],MATCH(O505,Table1[[#All],[2015 Growth % Red]],0),2)</f>
        <v>#N/A</v>
      </c>
      <c r="Q505" s="55" t="e">
        <f>INDEX(Table1[[#All],[Name Blue]:[2015 Growth % Red]],MATCH(O505,Table1[[#All],[2015 Growth % Red]],0),3)</f>
        <v>#N/A</v>
      </c>
      <c r="R505" s="55" t="e">
        <f>INDEX(Table1[[#All],[Name Blue]:[2015 Growth % Blue]],MATCH(Table3[[#This Row],[Top 10 Growth % ]],Table1[[#All],[2015 Growth % Blue]],0),1)</f>
        <v>#N/A</v>
      </c>
    </row>
    <row r="506" spans="1:18" x14ac:dyDescent="0.15">
      <c r="A506" s="42">
        <v>505</v>
      </c>
      <c r="B506" s="23" t="e">
        <f>IF(AND(Table68[[#This Row],[2015 Revenue]]&gt;=Chart_Data!$U$4,Table68[[#This Row],[2015 Expenses]]&lt;=Chart_Data!$U$3),Table68[[#This Row],[Name]],#N/A)</f>
        <v>#N/A</v>
      </c>
      <c r="C506" s="23" t="e">
        <f>INDEX(Table68[#All],MATCH(Chart_Data!B506,Table68[[#All],[Name]],0),3)</f>
        <v>#N/A</v>
      </c>
      <c r="D506" s="23" t="e">
        <f>INDEX(Table68[#All],MATCH(Chart_Data!B506,Table68[[#All],[Name]],0),4)</f>
        <v>#N/A</v>
      </c>
      <c r="E506" s="60" t="e">
        <f>INDEX(Table68[#All],MATCH(Chart_Data!B506,Table68[[#All],[Name]],0),6)+Table1[[#This Row],[Rand]]</f>
        <v>#N/A</v>
      </c>
      <c r="F506" s="58">
        <f>_xlfn.IFNA(IF(Table1[[#This Row],[2015 Growth % Blue]]="#N/A",0,Table1[[#This Row],[2015 Growth % Blue]]),0)</f>
        <v>0</v>
      </c>
      <c r="G506" s="23" t="str">
        <f>IF(OR(Table68[[#This Row],[2015 Revenue]]&lt;Chart_Data!$U$4,Table68[[#This Row],[2015 Expenses]]&gt;Chart_Data!$U$3),Table68[[#This Row],[Name]],#N/A)</f>
        <v>Peamuddy</v>
      </c>
      <c r="H506" s="23">
        <f>INDEX(Table68[#All],MATCH(Chart_Data!G506,Table68[[#All],[Name]],0),3)</f>
        <v>7933684.8799999999</v>
      </c>
      <c r="I506" s="23">
        <f>INDEX(Table68[#All],MATCH(Chart_Data!G506,Table68[[#All],[Name]],0),4)</f>
        <v>4925005.0999999996</v>
      </c>
      <c r="J506" s="46">
        <f>INDEX(Table68[#All],MATCH(Chart_Data!G506,Table68[[#All],[Name]],0),6)</f>
        <v>2</v>
      </c>
      <c r="K506" s="59">
        <v>4.755784576688016E-8</v>
      </c>
      <c r="M506" s="42">
        <f t="shared" si="8"/>
        <v>505</v>
      </c>
      <c r="N506" s="42">
        <f>IF(M506&gt;Chart_Data!$U$5,0,ROW(M507)-ROW($M$2))</f>
        <v>0</v>
      </c>
      <c r="O506" s="61" t="e">
        <f>IFERROR(LARGE(Table1[2015 Growth % Red],N506),#N/A)</f>
        <v>#N/A</v>
      </c>
      <c r="P506" s="55" t="e">
        <f>INDEX(Table1[[#All],[Name Blue]:[2015 Growth % Red]],MATCH(O506,Table1[[#All],[2015 Growth % Red]],0),2)</f>
        <v>#N/A</v>
      </c>
      <c r="Q506" s="55" t="e">
        <f>INDEX(Table1[[#All],[Name Blue]:[2015 Growth % Red]],MATCH(O506,Table1[[#All],[2015 Growth % Red]],0),3)</f>
        <v>#N/A</v>
      </c>
      <c r="R506" s="55" t="e">
        <f>INDEX(Table1[[#All],[Name Blue]:[2015 Growth % Blue]],MATCH(Table3[[#This Row],[Top 10 Growth % ]],Table1[[#All],[2015 Growth % Blue]],0),1)</f>
        <v>#N/A</v>
      </c>
    </row>
    <row r="507" spans="1:18" x14ac:dyDescent="0.15">
      <c r="A507" s="42">
        <v>506</v>
      </c>
      <c r="B507" s="23" t="e">
        <f>IF(AND(Table68[[#This Row],[2015 Revenue]]&gt;=Chart_Data!$U$4,Table68[[#This Row],[2015 Expenses]]&lt;=Chart_Data!$U$3),Table68[[#This Row],[Name]],#N/A)</f>
        <v>#N/A</v>
      </c>
      <c r="C507" s="23" t="e">
        <f>INDEX(Table68[#All],MATCH(Chart_Data!B507,Table68[[#All],[Name]],0),3)</f>
        <v>#N/A</v>
      </c>
      <c r="D507" s="23" t="e">
        <f>INDEX(Table68[#All],MATCH(Chart_Data!B507,Table68[[#All],[Name]],0),4)</f>
        <v>#N/A</v>
      </c>
      <c r="E507" s="60" t="e">
        <f>INDEX(Table68[#All],MATCH(Chart_Data!B507,Table68[[#All],[Name]],0),6)+Table1[[#This Row],[Rand]]</f>
        <v>#N/A</v>
      </c>
      <c r="F507" s="58">
        <f>_xlfn.IFNA(IF(Table1[[#This Row],[2015 Growth % Blue]]="#N/A",0,Table1[[#This Row],[2015 Growth % Blue]]),0)</f>
        <v>0</v>
      </c>
      <c r="G507" s="23" t="str">
        <f>IF(OR(Table68[[#This Row],[2015 Revenue]]&lt;Chart_Data!$U$4,Table68[[#This Row],[2015 Expenses]]&gt;Chart_Data!$U$3),Table68[[#This Row],[Name]],#N/A)</f>
        <v>Proteincosines</v>
      </c>
      <c r="H507" s="23">
        <f>INDEX(Table68[#All],MATCH(Chart_Data!G507,Table68[[#All],[Name]],0),3)</f>
        <v>8304317.9699999997</v>
      </c>
      <c r="I507" s="23">
        <f>INDEX(Table68[#All],MATCH(Chart_Data!G507,Table68[[#All],[Name]],0),4)</f>
        <v>6770283.2699999996</v>
      </c>
      <c r="J507" s="46">
        <f>INDEX(Table68[#All],MATCH(Chart_Data!G507,Table68[[#All],[Name]],0),6)</f>
        <v>3.68</v>
      </c>
      <c r="K507" s="59">
        <v>6.6051830267734204E-8</v>
      </c>
      <c r="M507" s="42">
        <f t="shared" si="8"/>
        <v>506</v>
      </c>
      <c r="N507" s="42">
        <f>IF(M507&gt;Chart_Data!$U$5,0,ROW(M508)-ROW($M$2))</f>
        <v>0</v>
      </c>
      <c r="O507" s="61" t="e">
        <f>IFERROR(LARGE(Table1[2015 Growth % Red],N507),#N/A)</f>
        <v>#N/A</v>
      </c>
      <c r="P507" s="55" t="e">
        <f>INDEX(Table1[[#All],[Name Blue]:[2015 Growth % Red]],MATCH(O507,Table1[[#All],[2015 Growth % Red]],0),2)</f>
        <v>#N/A</v>
      </c>
      <c r="Q507" s="55" t="e">
        <f>INDEX(Table1[[#All],[Name Blue]:[2015 Growth % Red]],MATCH(O507,Table1[[#All],[2015 Growth % Red]],0),3)</f>
        <v>#N/A</v>
      </c>
      <c r="R507" s="55" t="e">
        <f>INDEX(Table1[[#All],[Name Blue]:[2015 Growth % Blue]],MATCH(Table3[[#This Row],[Top 10 Growth % ]],Table1[[#All],[2015 Growth % Blue]],0),1)</f>
        <v>#N/A</v>
      </c>
    </row>
    <row r="508" spans="1:18" x14ac:dyDescent="0.15">
      <c r="A508" s="42">
        <v>507</v>
      </c>
      <c r="B508" s="23" t="e">
        <f>IF(AND(Table68[[#This Row],[2015 Revenue]]&gt;=Chart_Data!$U$4,Table68[[#This Row],[2015 Expenses]]&lt;=Chart_Data!$U$3),Table68[[#This Row],[Name]],#N/A)</f>
        <v>#N/A</v>
      </c>
      <c r="C508" s="23" t="e">
        <f>INDEX(Table68[#All],MATCH(Chart_Data!B508,Table68[[#All],[Name]],0),3)</f>
        <v>#N/A</v>
      </c>
      <c r="D508" s="23" t="e">
        <f>INDEX(Table68[#All],MATCH(Chart_Data!B508,Table68[[#All],[Name]],0),4)</f>
        <v>#N/A</v>
      </c>
      <c r="E508" s="60" t="e">
        <f>INDEX(Table68[#All],MATCH(Chart_Data!B508,Table68[[#All],[Name]],0),6)+Table1[[#This Row],[Rand]]</f>
        <v>#N/A</v>
      </c>
      <c r="F508" s="58">
        <f>_xlfn.IFNA(IF(Table1[[#This Row],[2015 Growth % Blue]]="#N/A",0,Table1[[#This Row],[2015 Growth % Blue]]),0)</f>
        <v>0</v>
      </c>
      <c r="G508" s="23" t="str">
        <f>IF(OR(Table68[[#This Row],[2015 Revenue]]&lt;Chart_Data!$U$4,Table68[[#This Row],[2015 Expenses]]&gt;Chart_Data!$U$3),Table68[[#This Row],[Name]],#N/A)</f>
        <v>Gleanworn</v>
      </c>
      <c r="H508" s="23">
        <f>INDEX(Table68[#All],MATCH(Chart_Data!G508,Table68[[#All],[Name]],0),3)</f>
        <v>10861214.27</v>
      </c>
      <c r="I508" s="23">
        <f>INDEX(Table68[#All],MATCH(Chart_Data!G508,Table68[[#All],[Name]],0),4)</f>
        <v>9046498.0500000007</v>
      </c>
      <c r="J508" s="46">
        <f>INDEX(Table68[#All],MATCH(Chart_Data!G508,Table68[[#All],[Name]],0),6)</f>
        <v>4.33</v>
      </c>
      <c r="K508" s="59">
        <v>8.1881374929571924E-8</v>
      </c>
      <c r="M508" s="42">
        <f t="shared" si="8"/>
        <v>507</v>
      </c>
      <c r="N508" s="42">
        <f>IF(M508&gt;Chart_Data!$U$5,0,ROW(M509)-ROW($M$2))</f>
        <v>0</v>
      </c>
      <c r="O508" s="61" t="e">
        <f>IFERROR(LARGE(Table1[2015 Growth % Red],N508),#N/A)</f>
        <v>#N/A</v>
      </c>
      <c r="P508" s="55" t="e">
        <f>INDEX(Table1[[#All],[Name Blue]:[2015 Growth % Red]],MATCH(O508,Table1[[#All],[2015 Growth % Red]],0),2)</f>
        <v>#N/A</v>
      </c>
      <c r="Q508" s="55" t="e">
        <f>INDEX(Table1[[#All],[Name Blue]:[2015 Growth % Red]],MATCH(O508,Table1[[#All],[2015 Growth % Red]],0),3)</f>
        <v>#N/A</v>
      </c>
      <c r="R508" s="55" t="e">
        <f>INDEX(Table1[[#All],[Name Blue]:[2015 Growth % Blue]],MATCH(Table3[[#This Row],[Top 10 Growth % ]],Table1[[#All],[2015 Growth % Blue]],0),1)</f>
        <v>#N/A</v>
      </c>
    </row>
    <row r="509" spans="1:18" x14ac:dyDescent="0.15">
      <c r="A509" s="42">
        <v>508</v>
      </c>
      <c r="B509" s="23" t="str">
        <f>IF(AND(Table68[[#This Row],[2015 Revenue]]&gt;=Chart_Data!$U$4,Table68[[#This Row],[2015 Expenses]]&lt;=Chart_Data!$U$3),Table68[[#This Row],[Name]],#N/A)</f>
        <v>Thinkableexecute</v>
      </c>
      <c r="C509" s="23">
        <f>INDEX(Table68[#All],MATCH(Chart_Data!B509,Table68[[#All],[Name]],0),3)</f>
        <v>8826668.3599999994</v>
      </c>
      <c r="D509" s="23">
        <f>INDEX(Table68[#All],MATCH(Chart_Data!B509,Table68[[#All],[Name]],0),4)</f>
        <v>3659846.36</v>
      </c>
      <c r="E509" s="60">
        <f>INDEX(Table68[#All],MATCH(Chart_Data!B509,Table68[[#All],[Name]],0),6)+Table1[[#This Row],[Rand]]</f>
        <v>3.2600005535205665</v>
      </c>
      <c r="F509" s="58">
        <f>_xlfn.IFNA(IF(Table1[[#This Row],[2015 Growth % Blue]]="#N/A",0,Table1[[#This Row],[2015 Growth % Blue]]),0)</f>
        <v>3.2600005535205665</v>
      </c>
      <c r="G509" s="23" t="e">
        <f>IF(OR(Table68[[#This Row],[2015 Revenue]]&lt;Chart_Data!$U$4,Table68[[#This Row],[2015 Expenses]]&gt;Chart_Data!$U$3),Table68[[#This Row],[Name]],#N/A)</f>
        <v>#N/A</v>
      </c>
      <c r="H509" s="23" t="e">
        <f>INDEX(Table68[#All],MATCH(Chart_Data!G509,Table68[[#All],[Name]],0),3)</f>
        <v>#N/A</v>
      </c>
      <c r="I509" s="23" t="e">
        <f>INDEX(Table68[#All],MATCH(Chart_Data!G509,Table68[[#All],[Name]],0),4)</f>
        <v>#N/A</v>
      </c>
      <c r="J509" s="46" t="e">
        <f>INDEX(Table68[#All],MATCH(Chart_Data!G509,Table68[[#All],[Name]],0),6)</f>
        <v>#N/A</v>
      </c>
      <c r="K509" s="59">
        <v>5.5352056670122463E-7</v>
      </c>
      <c r="M509" s="42">
        <f t="shared" si="8"/>
        <v>508</v>
      </c>
      <c r="N509" s="42">
        <f>IF(M509&gt;Chart_Data!$U$5,0,ROW(M510)-ROW($M$2))</f>
        <v>0</v>
      </c>
      <c r="O509" s="61" t="e">
        <f>IFERROR(LARGE(Table1[2015 Growth % Red],N509),#N/A)</f>
        <v>#N/A</v>
      </c>
      <c r="P509" s="55" t="e">
        <f>INDEX(Table1[[#All],[Name Blue]:[2015 Growth % Red]],MATCH(O509,Table1[[#All],[2015 Growth % Red]],0),2)</f>
        <v>#N/A</v>
      </c>
      <c r="Q509" s="55" t="e">
        <f>INDEX(Table1[[#All],[Name Blue]:[2015 Growth % Red]],MATCH(O509,Table1[[#All],[2015 Growth % Red]],0),3)</f>
        <v>#N/A</v>
      </c>
      <c r="R509" s="55" t="e">
        <f>INDEX(Table1[[#All],[Name Blue]:[2015 Growth % Blue]],MATCH(Table3[[#This Row],[Top 10 Growth % ]],Table1[[#All],[2015 Growth % Blue]],0),1)</f>
        <v>#N/A</v>
      </c>
    </row>
    <row r="510" spans="1:18" x14ac:dyDescent="0.15">
      <c r="A510" s="42">
        <v>509</v>
      </c>
      <c r="B510" s="23" t="str">
        <f>IF(AND(Table68[[#This Row],[2015 Revenue]]&gt;=Chart_Data!$U$4,Table68[[#This Row],[2015 Expenses]]&lt;=Chart_Data!$U$3),Table68[[#This Row],[Name]],#N/A)</f>
        <v>Centerbarriers</v>
      </c>
      <c r="C510" s="23">
        <f>INDEX(Table68[#All],MATCH(Chart_Data!B510,Table68[[#All],[Name]],0),3)</f>
        <v>6603581.2300000004</v>
      </c>
      <c r="D510" s="23">
        <f>INDEX(Table68[#All],MATCH(Chart_Data!B510,Table68[[#All],[Name]],0),4)</f>
        <v>2365703.59</v>
      </c>
      <c r="E510" s="60">
        <f>INDEX(Table68[#All],MATCH(Chart_Data!B510,Table68[[#All],[Name]],0),6)+Table1[[#This Row],[Rand]]</f>
        <v>3.4800008596212257</v>
      </c>
      <c r="F510" s="58">
        <f>_xlfn.IFNA(IF(Table1[[#This Row],[2015 Growth % Blue]]="#N/A",0,Table1[[#This Row],[2015 Growth % Blue]]),0)</f>
        <v>3.4800008596212257</v>
      </c>
      <c r="G510" s="23" t="e">
        <f>IF(OR(Table68[[#This Row],[2015 Revenue]]&lt;Chart_Data!$U$4,Table68[[#This Row],[2015 Expenses]]&gt;Chart_Data!$U$3),Table68[[#This Row],[Name]],#N/A)</f>
        <v>#N/A</v>
      </c>
      <c r="H510" s="23" t="e">
        <f>INDEX(Table68[#All],MATCH(Chart_Data!G510,Table68[[#All],[Name]],0),3)</f>
        <v>#N/A</v>
      </c>
      <c r="I510" s="23" t="e">
        <f>INDEX(Table68[#All],MATCH(Chart_Data!G510,Table68[[#All],[Name]],0),4)</f>
        <v>#N/A</v>
      </c>
      <c r="J510" s="46" t="e">
        <f>INDEX(Table68[#All],MATCH(Chart_Data!G510,Table68[[#All],[Name]],0),6)</f>
        <v>#N/A</v>
      </c>
      <c r="K510" s="59">
        <v>8.5962122556962491E-7</v>
      </c>
      <c r="M510" s="42">
        <f t="shared" si="8"/>
        <v>509</v>
      </c>
      <c r="N510" s="42">
        <f>IF(M510&gt;Chart_Data!$U$5,0,ROW(M511)-ROW($M$2))</f>
        <v>0</v>
      </c>
      <c r="O510" s="61" t="e">
        <f>IFERROR(LARGE(Table1[2015 Growth % Red],N510),#N/A)</f>
        <v>#N/A</v>
      </c>
      <c r="P510" s="55" t="e">
        <f>INDEX(Table1[[#All],[Name Blue]:[2015 Growth % Red]],MATCH(O510,Table1[[#All],[2015 Growth % Red]],0),2)</f>
        <v>#N/A</v>
      </c>
      <c r="Q510" s="55" t="e">
        <f>INDEX(Table1[[#All],[Name Blue]:[2015 Growth % Red]],MATCH(O510,Table1[[#All],[2015 Growth % Red]],0),3)</f>
        <v>#N/A</v>
      </c>
      <c r="R510" s="55" t="e">
        <f>INDEX(Table1[[#All],[Name Blue]:[2015 Growth % Blue]],MATCH(Table3[[#This Row],[Top 10 Growth % ]],Table1[[#All],[2015 Growth % Blue]],0),1)</f>
        <v>#N/A</v>
      </c>
    </row>
    <row r="511" spans="1:18" x14ac:dyDescent="0.15">
      <c r="A511" s="42">
        <v>510</v>
      </c>
      <c r="B511" s="23" t="str">
        <f>IF(AND(Table68[[#This Row],[2015 Revenue]]&gt;=Chart_Data!$U$4,Table68[[#This Row],[2015 Expenses]]&lt;=Chart_Data!$U$3),Table68[[#This Row],[Name]],#N/A)</f>
        <v>Girollesjones</v>
      </c>
      <c r="C511" s="23">
        <f>INDEX(Table68[#All],MATCH(Chart_Data!B511,Table68[[#All],[Name]],0),3)</f>
        <v>7716840.7300000004</v>
      </c>
      <c r="D511" s="23">
        <f>INDEX(Table68[#All],MATCH(Chart_Data!B511,Table68[[#All],[Name]],0),4)</f>
        <v>2603879.4700000002</v>
      </c>
      <c r="E511" s="60">
        <f>INDEX(Table68[#All],MATCH(Chart_Data!B511,Table68[[#All],[Name]],0),6)+Table1[[#This Row],[Rand]]</f>
        <v>2.3100000693389</v>
      </c>
      <c r="F511" s="58">
        <f>_xlfn.IFNA(IF(Table1[[#This Row],[2015 Growth % Blue]]="#N/A",0,Table1[[#This Row],[2015 Growth % Blue]]),0)</f>
        <v>2.3100000693389</v>
      </c>
      <c r="G511" s="23" t="e">
        <f>IF(OR(Table68[[#This Row],[2015 Revenue]]&lt;Chart_Data!$U$4,Table68[[#This Row],[2015 Expenses]]&gt;Chart_Data!$U$3),Table68[[#This Row],[Name]],#N/A)</f>
        <v>#N/A</v>
      </c>
      <c r="H511" s="23" t="e">
        <f>INDEX(Table68[#All],MATCH(Chart_Data!G511,Table68[[#All],[Name]],0),3)</f>
        <v>#N/A</v>
      </c>
      <c r="I511" s="23" t="e">
        <f>INDEX(Table68[#All],MATCH(Chart_Data!G511,Table68[[#All],[Name]],0),4)</f>
        <v>#N/A</v>
      </c>
      <c r="J511" s="46" t="e">
        <f>INDEX(Table68[#All],MATCH(Chart_Data!G511,Table68[[#All],[Name]],0),6)</f>
        <v>#N/A</v>
      </c>
      <c r="K511" s="59">
        <v>6.9338899994967676E-8</v>
      </c>
      <c r="M511" s="42">
        <f t="shared" si="8"/>
        <v>510</v>
      </c>
      <c r="N511" s="42">
        <f>IF(M511&gt;Chart_Data!$U$5,0,ROW(M512)-ROW($M$2))</f>
        <v>0</v>
      </c>
      <c r="O511" s="61" t="e">
        <f>IFERROR(LARGE(Table1[2015 Growth % Red],N511),#N/A)</f>
        <v>#N/A</v>
      </c>
      <c r="P511" s="55" t="e">
        <f>INDEX(Table1[[#All],[Name Blue]:[2015 Growth % Red]],MATCH(O511,Table1[[#All],[2015 Growth % Red]],0),2)</f>
        <v>#N/A</v>
      </c>
      <c r="Q511" s="55" t="e">
        <f>INDEX(Table1[[#All],[Name Blue]:[2015 Growth % Red]],MATCH(O511,Table1[[#All],[2015 Growth % Red]],0),3)</f>
        <v>#N/A</v>
      </c>
      <c r="R511" s="55" t="e">
        <f>INDEX(Table1[[#All],[Name Blue]:[2015 Growth % Blue]],MATCH(Table3[[#This Row],[Top 10 Growth % ]],Table1[[#All],[2015 Growth % Blue]],0),1)</f>
        <v>#N/A</v>
      </c>
    </row>
    <row r="512" spans="1:18" x14ac:dyDescent="0.15">
      <c r="A512" s="42">
        <v>511</v>
      </c>
      <c r="B512" s="23" t="str">
        <f>IF(AND(Table68[[#This Row],[2015 Revenue]]&gt;=Chart_Data!$U$4,Table68[[#This Row],[2015 Expenses]]&lt;=Chart_Data!$U$3),Table68[[#This Row],[Name]],#N/A)</f>
        <v>Chadhelpful</v>
      </c>
      <c r="C512" s="23">
        <f>INDEX(Table68[#All],MATCH(Chart_Data!B512,Table68[[#All],[Name]],0),3)</f>
        <v>5462149.4100000001</v>
      </c>
      <c r="D512" s="23">
        <f>INDEX(Table68[#All],MATCH(Chart_Data!B512,Table68[[#All],[Name]],0),4)</f>
        <v>3738581.38</v>
      </c>
      <c r="E512" s="60">
        <f>INDEX(Table68[#All],MATCH(Chart_Data!B512,Table68[[#All],[Name]],0),6)+Table1[[#This Row],[Rand]]</f>
        <v>2.9500009122847284</v>
      </c>
      <c r="F512" s="58">
        <f>_xlfn.IFNA(IF(Table1[[#This Row],[2015 Growth % Blue]]="#N/A",0,Table1[[#This Row],[2015 Growth % Blue]]),0)</f>
        <v>2.9500009122847284</v>
      </c>
      <c r="G512" s="23" t="e">
        <f>IF(OR(Table68[[#This Row],[2015 Revenue]]&lt;Chart_Data!$U$4,Table68[[#This Row],[2015 Expenses]]&gt;Chart_Data!$U$3),Table68[[#This Row],[Name]],#N/A)</f>
        <v>#N/A</v>
      </c>
      <c r="H512" s="23" t="e">
        <f>INDEX(Table68[#All],MATCH(Chart_Data!G512,Table68[[#All],[Name]],0),3)</f>
        <v>#N/A</v>
      </c>
      <c r="I512" s="23" t="e">
        <f>INDEX(Table68[#All],MATCH(Chart_Data!G512,Table68[[#All],[Name]],0),4)</f>
        <v>#N/A</v>
      </c>
      <c r="J512" s="46" t="e">
        <f>INDEX(Table68[#All],MATCH(Chart_Data!G512,Table68[[#All],[Name]],0),6)</f>
        <v>#N/A</v>
      </c>
      <c r="K512" s="59">
        <v>9.1228472840276238E-7</v>
      </c>
      <c r="M512" s="42">
        <f t="shared" si="8"/>
        <v>511</v>
      </c>
      <c r="N512" s="42">
        <f>IF(M512&gt;Chart_Data!$U$5,0,ROW(M513)-ROW($M$2))</f>
        <v>0</v>
      </c>
      <c r="O512" s="61" t="e">
        <f>IFERROR(LARGE(Table1[2015 Growth % Red],N512),#N/A)</f>
        <v>#N/A</v>
      </c>
      <c r="P512" s="55" t="e">
        <f>INDEX(Table1[[#All],[Name Blue]:[2015 Growth % Red]],MATCH(O512,Table1[[#All],[2015 Growth % Red]],0),2)</f>
        <v>#N/A</v>
      </c>
      <c r="Q512" s="55" t="e">
        <f>INDEX(Table1[[#All],[Name Blue]:[2015 Growth % Red]],MATCH(O512,Table1[[#All],[2015 Growth % Red]],0),3)</f>
        <v>#N/A</v>
      </c>
      <c r="R512" s="55" t="e">
        <f>INDEX(Table1[[#All],[Name Blue]:[2015 Growth % Blue]],MATCH(Table3[[#This Row],[Top 10 Growth % ]],Table1[[#All],[2015 Growth % Blue]],0),1)</f>
        <v>#N/A</v>
      </c>
    </row>
    <row r="513" spans="1:18" x14ac:dyDescent="0.15">
      <c r="A513" s="42">
        <v>512</v>
      </c>
      <c r="B513" s="23" t="e">
        <f>IF(AND(Table68[[#This Row],[2015 Revenue]]&gt;=Chart_Data!$U$4,Table68[[#This Row],[2015 Expenses]]&lt;=Chart_Data!$U$3),Table68[[#This Row],[Name]],#N/A)</f>
        <v>#N/A</v>
      </c>
      <c r="C513" s="23" t="e">
        <f>INDEX(Table68[#All],MATCH(Chart_Data!B513,Table68[[#All],[Name]],0),3)</f>
        <v>#N/A</v>
      </c>
      <c r="D513" s="23" t="e">
        <f>INDEX(Table68[#All],MATCH(Chart_Data!B513,Table68[[#All],[Name]],0),4)</f>
        <v>#N/A</v>
      </c>
      <c r="E513" s="60" t="e">
        <f>INDEX(Table68[#All],MATCH(Chart_Data!B513,Table68[[#All],[Name]],0),6)+Table1[[#This Row],[Rand]]</f>
        <v>#N/A</v>
      </c>
      <c r="F513" s="58">
        <f>_xlfn.IFNA(IF(Table1[[#This Row],[2015 Growth % Blue]]="#N/A",0,Table1[[#This Row],[2015 Growth % Blue]]),0)</f>
        <v>0</v>
      </c>
      <c r="G513" s="23" t="str">
        <f>IF(OR(Table68[[#This Row],[2015 Revenue]]&lt;Chart_Data!$U$4,Table68[[#This Row],[2015 Expenses]]&gt;Chart_Data!$U$3),Table68[[#This Row],[Name]],#N/A)</f>
        <v>Weedycavus</v>
      </c>
      <c r="H513" s="23">
        <f>INDEX(Table68[#All],MATCH(Chart_Data!G513,Table68[[#All],[Name]],0),3)</f>
        <v>8587452.6500000004</v>
      </c>
      <c r="I513" s="23">
        <f>INDEX(Table68[#All],MATCH(Chart_Data!G513,Table68[[#All],[Name]],0),4)</f>
        <v>5405470.1500000004</v>
      </c>
      <c r="J513" s="46">
        <f>INDEX(Table68[#All],MATCH(Chart_Data!G513,Table68[[#All],[Name]],0),6)</f>
        <v>4.3899999999999997</v>
      </c>
      <c r="K513" s="59">
        <v>4.6166113081947933E-7</v>
      </c>
      <c r="M513" s="42">
        <f t="shared" si="8"/>
        <v>512</v>
      </c>
      <c r="N513" s="42">
        <f>IF(M513&gt;Chart_Data!$U$5,0,ROW(M514)-ROW($M$2))</f>
        <v>0</v>
      </c>
      <c r="O513" s="61" t="e">
        <f>IFERROR(LARGE(Table1[2015 Growth % Red],N513),#N/A)</f>
        <v>#N/A</v>
      </c>
      <c r="P513" s="55" t="e">
        <f>INDEX(Table1[[#All],[Name Blue]:[2015 Growth % Red]],MATCH(O513,Table1[[#All],[2015 Growth % Red]],0),2)</f>
        <v>#N/A</v>
      </c>
      <c r="Q513" s="55" t="e">
        <f>INDEX(Table1[[#All],[Name Blue]:[2015 Growth % Red]],MATCH(O513,Table1[[#All],[2015 Growth % Red]],0),3)</f>
        <v>#N/A</v>
      </c>
      <c r="R513" s="55" t="e">
        <f>INDEX(Table1[[#All],[Name Blue]:[2015 Growth % Blue]],MATCH(Table3[[#This Row],[Top 10 Growth % ]],Table1[[#All],[2015 Growth % Blue]],0),1)</f>
        <v>#N/A</v>
      </c>
    </row>
    <row r="514" spans="1:18" x14ac:dyDescent="0.15">
      <c r="A514" s="42">
        <v>513</v>
      </c>
      <c r="B514" s="23" t="str">
        <f>IF(AND(Table68[[#This Row],[2015 Revenue]]&gt;=Chart_Data!$U$4,Table68[[#This Row],[2015 Expenses]]&lt;=Chart_Data!$U$3),Table68[[#This Row],[Name]],#N/A)</f>
        <v>Reliablepaver</v>
      </c>
      <c r="C514" s="23">
        <f>INDEX(Table68[#All],MATCH(Chart_Data!B514,Table68[[#All],[Name]],0),3)</f>
        <v>16810051.07</v>
      </c>
      <c r="D514" s="23">
        <f>INDEX(Table68[#All],MATCH(Chart_Data!B514,Table68[[#All],[Name]],0),4)</f>
        <v>3354028.81</v>
      </c>
      <c r="E514" s="60">
        <f>INDEX(Table68[#All],MATCH(Chart_Data!B514,Table68[[#All],[Name]],0),6)+Table1[[#This Row],[Rand]]</f>
        <v>5.3600004557229948</v>
      </c>
      <c r="F514" s="58">
        <f>_xlfn.IFNA(IF(Table1[[#This Row],[2015 Growth % Blue]]="#N/A",0,Table1[[#This Row],[2015 Growth % Blue]]),0)</f>
        <v>5.3600004557229948</v>
      </c>
      <c r="G514" s="23" t="e">
        <f>IF(OR(Table68[[#This Row],[2015 Revenue]]&lt;Chart_Data!$U$4,Table68[[#This Row],[2015 Expenses]]&gt;Chart_Data!$U$3),Table68[[#This Row],[Name]],#N/A)</f>
        <v>#N/A</v>
      </c>
      <c r="H514" s="23" t="e">
        <f>INDEX(Table68[#All],MATCH(Chart_Data!G514,Table68[[#All],[Name]],0),3)</f>
        <v>#N/A</v>
      </c>
      <c r="I514" s="23" t="e">
        <f>INDEX(Table68[#All],MATCH(Chart_Data!G514,Table68[[#All],[Name]],0),4)</f>
        <v>#N/A</v>
      </c>
      <c r="J514" s="46" t="e">
        <f>INDEX(Table68[#All],MATCH(Chart_Data!G514,Table68[[#All],[Name]],0),6)</f>
        <v>#N/A</v>
      </c>
      <c r="K514" s="59">
        <v>4.5572299401820191E-7</v>
      </c>
      <c r="M514" s="42">
        <f t="shared" ref="M514:M577" si="9">ROW(M515)-ROW($M$2)</f>
        <v>513</v>
      </c>
      <c r="N514" s="42">
        <f>IF(M514&gt;Chart_Data!$U$5,0,ROW(M515)-ROW($M$2))</f>
        <v>0</v>
      </c>
      <c r="O514" s="61" t="e">
        <f>IFERROR(LARGE(Table1[2015 Growth % Red],N514),#N/A)</f>
        <v>#N/A</v>
      </c>
      <c r="P514" s="55" t="e">
        <f>INDEX(Table1[[#All],[Name Blue]:[2015 Growth % Red]],MATCH(O514,Table1[[#All],[2015 Growth % Red]],0),2)</f>
        <v>#N/A</v>
      </c>
      <c r="Q514" s="55" t="e">
        <f>INDEX(Table1[[#All],[Name Blue]:[2015 Growth % Red]],MATCH(O514,Table1[[#All],[2015 Growth % Red]],0),3)</f>
        <v>#N/A</v>
      </c>
      <c r="R514" s="55" t="e">
        <f>INDEX(Table1[[#All],[Name Blue]:[2015 Growth % Blue]],MATCH(Table3[[#This Row],[Top 10 Growth % ]],Table1[[#All],[2015 Growth % Blue]],0),1)</f>
        <v>#N/A</v>
      </c>
    </row>
    <row r="515" spans="1:18" x14ac:dyDescent="0.15">
      <c r="A515" s="42">
        <v>514</v>
      </c>
      <c r="B515" s="23" t="e">
        <f>IF(AND(Table68[[#This Row],[2015 Revenue]]&gt;=Chart_Data!$U$4,Table68[[#This Row],[2015 Expenses]]&lt;=Chart_Data!$U$3),Table68[[#This Row],[Name]],#N/A)</f>
        <v>#N/A</v>
      </c>
      <c r="C515" s="23" t="e">
        <f>INDEX(Table68[#All],MATCH(Chart_Data!B515,Table68[[#All],[Name]],0),3)</f>
        <v>#N/A</v>
      </c>
      <c r="D515" s="23" t="e">
        <f>INDEX(Table68[#All],MATCH(Chart_Data!B515,Table68[[#All],[Name]],0),4)</f>
        <v>#N/A</v>
      </c>
      <c r="E515" s="60" t="e">
        <f>INDEX(Table68[#All],MATCH(Chart_Data!B515,Table68[[#All],[Name]],0),6)+Table1[[#This Row],[Rand]]</f>
        <v>#N/A</v>
      </c>
      <c r="F515" s="58">
        <f>_xlfn.IFNA(IF(Table1[[#This Row],[2015 Growth % Blue]]="#N/A",0,Table1[[#This Row],[2015 Growth % Blue]]),0)</f>
        <v>0</v>
      </c>
      <c r="G515" s="23" t="str">
        <f>IF(OR(Table68[[#This Row],[2015 Revenue]]&lt;Chart_Data!$U$4,Table68[[#This Row],[2015 Expenses]]&gt;Chart_Data!$U$3),Table68[[#This Row],[Name]],#N/A)</f>
        <v>Kittensteller</v>
      </c>
      <c r="H515" s="23">
        <f>INDEX(Table68[#All],MATCH(Chart_Data!G515,Table68[[#All],[Name]],0),3)</f>
        <v>12398856.130000001</v>
      </c>
      <c r="I515" s="23">
        <f>INDEX(Table68[#All],MATCH(Chart_Data!G515,Table68[[#All],[Name]],0),4)</f>
        <v>5853833.0999999996</v>
      </c>
      <c r="J515" s="46">
        <f>INDEX(Table68[#All],MATCH(Chart_Data!G515,Table68[[#All],[Name]],0),6)</f>
        <v>4.22</v>
      </c>
      <c r="K515" s="59">
        <v>8.9586803956030115E-7</v>
      </c>
      <c r="M515" s="42">
        <f t="shared" si="9"/>
        <v>514</v>
      </c>
      <c r="N515" s="42">
        <f>IF(M515&gt;Chart_Data!$U$5,0,ROW(M516)-ROW($M$2))</f>
        <v>0</v>
      </c>
      <c r="O515" s="61" t="e">
        <f>IFERROR(LARGE(Table1[2015 Growth % Red],N515),#N/A)</f>
        <v>#N/A</v>
      </c>
      <c r="P515" s="55" t="e">
        <f>INDEX(Table1[[#All],[Name Blue]:[2015 Growth % Red]],MATCH(O515,Table1[[#All],[2015 Growth % Red]],0),2)</f>
        <v>#N/A</v>
      </c>
      <c r="Q515" s="55" t="e">
        <f>INDEX(Table1[[#All],[Name Blue]:[2015 Growth % Red]],MATCH(O515,Table1[[#All],[2015 Growth % Red]],0),3)</f>
        <v>#N/A</v>
      </c>
      <c r="R515" s="55" t="e">
        <f>INDEX(Table1[[#All],[Name Blue]:[2015 Growth % Blue]],MATCH(Table3[[#This Row],[Top 10 Growth % ]],Table1[[#All],[2015 Growth % Blue]],0),1)</f>
        <v>#N/A</v>
      </c>
    </row>
    <row r="516" spans="1:18" x14ac:dyDescent="0.15">
      <c r="A516" s="42">
        <v>515</v>
      </c>
      <c r="B516" s="23" t="e">
        <f>IF(AND(Table68[[#This Row],[2015 Revenue]]&gt;=Chart_Data!$U$4,Table68[[#This Row],[2015 Expenses]]&lt;=Chart_Data!$U$3),Table68[[#This Row],[Name]],#N/A)</f>
        <v>#N/A</v>
      </c>
      <c r="C516" s="23" t="e">
        <f>INDEX(Table68[#All],MATCH(Chart_Data!B516,Table68[[#All],[Name]],0),3)</f>
        <v>#N/A</v>
      </c>
      <c r="D516" s="23" t="e">
        <f>INDEX(Table68[#All],MATCH(Chart_Data!B516,Table68[[#All],[Name]],0),4)</f>
        <v>#N/A</v>
      </c>
      <c r="E516" s="60" t="e">
        <f>INDEX(Table68[#All],MATCH(Chart_Data!B516,Table68[[#All],[Name]],0),6)+Table1[[#This Row],[Rand]]</f>
        <v>#N/A</v>
      </c>
      <c r="F516" s="58">
        <f>_xlfn.IFNA(IF(Table1[[#This Row],[2015 Growth % Blue]]="#N/A",0,Table1[[#This Row],[2015 Growth % Blue]]),0)</f>
        <v>0</v>
      </c>
      <c r="G516" s="23" t="str">
        <f>IF(OR(Table68[[#This Row],[2015 Revenue]]&lt;Chart_Data!$U$4,Table68[[#This Row],[2015 Expenses]]&gt;Chart_Data!$U$3),Table68[[#This Row],[Name]],#N/A)</f>
        <v>Initialbricklayer</v>
      </c>
      <c r="H516" s="23">
        <f>INDEX(Table68[#All],MATCH(Chart_Data!G516,Table68[[#All],[Name]],0),3)</f>
        <v>8583181.6899999995</v>
      </c>
      <c r="I516" s="23">
        <f>INDEX(Table68[#All],MATCH(Chart_Data!G516,Table68[[#All],[Name]],0),4)</f>
        <v>5503515.0599999996</v>
      </c>
      <c r="J516" s="46">
        <f>INDEX(Table68[#All],MATCH(Chart_Data!G516,Table68[[#All],[Name]],0),6)</f>
        <v>3.49</v>
      </c>
      <c r="K516" s="59">
        <v>2.6207476932987074E-7</v>
      </c>
      <c r="M516" s="42">
        <f t="shared" si="9"/>
        <v>515</v>
      </c>
      <c r="N516" s="42">
        <f>IF(M516&gt;Chart_Data!$U$5,0,ROW(M517)-ROW($M$2))</f>
        <v>0</v>
      </c>
      <c r="O516" s="61" t="e">
        <f>IFERROR(LARGE(Table1[2015 Growth % Red],N516),#N/A)</f>
        <v>#N/A</v>
      </c>
      <c r="P516" s="55" t="e">
        <f>INDEX(Table1[[#All],[Name Blue]:[2015 Growth % Red]],MATCH(O516,Table1[[#All],[2015 Growth % Red]],0),2)</f>
        <v>#N/A</v>
      </c>
      <c r="Q516" s="55" t="e">
        <f>INDEX(Table1[[#All],[Name Blue]:[2015 Growth % Red]],MATCH(O516,Table1[[#All],[2015 Growth % Red]],0),3)</f>
        <v>#N/A</v>
      </c>
      <c r="R516" s="55" t="e">
        <f>INDEX(Table1[[#All],[Name Blue]:[2015 Growth % Blue]],MATCH(Table3[[#This Row],[Top 10 Growth % ]],Table1[[#All],[2015 Growth % Blue]],0),1)</f>
        <v>#N/A</v>
      </c>
    </row>
    <row r="517" spans="1:18" x14ac:dyDescent="0.15">
      <c r="A517" s="42">
        <v>516</v>
      </c>
      <c r="B517" s="23" t="e">
        <f>IF(AND(Table68[[#This Row],[2015 Revenue]]&gt;=Chart_Data!$U$4,Table68[[#This Row],[2015 Expenses]]&lt;=Chart_Data!$U$3),Table68[[#This Row],[Name]],#N/A)</f>
        <v>#N/A</v>
      </c>
      <c r="C517" s="23" t="e">
        <f>INDEX(Table68[#All],MATCH(Chart_Data!B517,Table68[[#All],[Name]],0),3)</f>
        <v>#N/A</v>
      </c>
      <c r="D517" s="23" t="e">
        <f>INDEX(Table68[#All],MATCH(Chart_Data!B517,Table68[[#All],[Name]],0),4)</f>
        <v>#N/A</v>
      </c>
      <c r="E517" s="60" t="e">
        <f>INDEX(Table68[#All],MATCH(Chart_Data!B517,Table68[[#All],[Name]],0),6)+Table1[[#This Row],[Rand]]</f>
        <v>#N/A</v>
      </c>
      <c r="F517" s="58">
        <f>_xlfn.IFNA(IF(Table1[[#This Row],[2015 Growth % Blue]]="#N/A",0,Table1[[#This Row],[2015 Growth % Blue]]),0)</f>
        <v>0</v>
      </c>
      <c r="G517" s="23" t="str">
        <f>IF(OR(Table68[[#This Row],[2015 Revenue]]&lt;Chart_Data!$U$4,Table68[[#This Row],[2015 Expenses]]&gt;Chart_Data!$U$3),Table68[[#This Row],[Name]],#N/A)</f>
        <v>Circlechop</v>
      </c>
      <c r="H517" s="23">
        <f>INDEX(Table68[#All],MATCH(Chart_Data!G517,Table68[[#All],[Name]],0),3)</f>
        <v>10067070.27</v>
      </c>
      <c r="I517" s="23">
        <f>INDEX(Table68[#All],MATCH(Chart_Data!G517,Table68[[#All],[Name]],0),4)</f>
        <v>5929827.7199999997</v>
      </c>
      <c r="J517" s="46">
        <f>INDEX(Table68[#All],MATCH(Chart_Data!G517,Table68[[#All],[Name]],0),6)</f>
        <v>4.5599999999999996</v>
      </c>
      <c r="K517" s="59">
        <v>7.8846976449360819E-7</v>
      </c>
      <c r="M517" s="42">
        <f t="shared" si="9"/>
        <v>516</v>
      </c>
      <c r="N517" s="42">
        <f>IF(M517&gt;Chart_Data!$U$5,0,ROW(M518)-ROW($M$2))</f>
        <v>0</v>
      </c>
      <c r="O517" s="61" t="e">
        <f>IFERROR(LARGE(Table1[2015 Growth % Red],N517),#N/A)</f>
        <v>#N/A</v>
      </c>
      <c r="P517" s="55" t="e">
        <f>INDEX(Table1[[#All],[Name Blue]:[2015 Growth % Red]],MATCH(O517,Table1[[#All],[2015 Growth % Red]],0),2)</f>
        <v>#N/A</v>
      </c>
      <c r="Q517" s="55" t="e">
        <f>INDEX(Table1[[#All],[Name Blue]:[2015 Growth % Red]],MATCH(O517,Table1[[#All],[2015 Growth % Red]],0),3)</f>
        <v>#N/A</v>
      </c>
      <c r="R517" s="55" t="e">
        <f>INDEX(Table1[[#All],[Name Blue]:[2015 Growth % Blue]],MATCH(Table3[[#This Row],[Top 10 Growth % ]],Table1[[#All],[2015 Growth % Blue]],0),1)</f>
        <v>#N/A</v>
      </c>
    </row>
    <row r="518" spans="1:18" x14ac:dyDescent="0.15">
      <c r="A518" s="42">
        <v>517</v>
      </c>
      <c r="B518" s="23" t="str">
        <f>IF(AND(Table68[[#This Row],[2015 Revenue]]&gt;=Chart_Data!$U$4,Table68[[#This Row],[2015 Expenses]]&lt;=Chart_Data!$U$3),Table68[[#This Row],[Name]],#N/A)</f>
        <v>Itemswazzed</v>
      </c>
      <c r="C518" s="23">
        <f>INDEX(Table68[#All],MATCH(Chart_Data!B518,Table68[[#All],[Name]],0),3)</f>
        <v>8893687.8000000007</v>
      </c>
      <c r="D518" s="23">
        <f>INDEX(Table68[#All],MATCH(Chart_Data!B518,Table68[[#All],[Name]],0),4)</f>
        <v>1417655.96</v>
      </c>
      <c r="E518" s="60">
        <f>INDEX(Table68[#All],MATCH(Chart_Data!B518,Table68[[#All],[Name]],0),6)+Table1[[#This Row],[Rand]]</f>
        <v>3.6800001312444439</v>
      </c>
      <c r="F518" s="58">
        <f>_xlfn.IFNA(IF(Table1[[#This Row],[2015 Growth % Blue]]="#N/A",0,Table1[[#This Row],[2015 Growth % Blue]]),0)</f>
        <v>3.6800001312444439</v>
      </c>
      <c r="G518" s="23" t="e">
        <f>IF(OR(Table68[[#This Row],[2015 Revenue]]&lt;Chart_Data!$U$4,Table68[[#This Row],[2015 Expenses]]&gt;Chart_Data!$U$3),Table68[[#This Row],[Name]],#N/A)</f>
        <v>#N/A</v>
      </c>
      <c r="H518" s="23" t="e">
        <f>INDEX(Table68[#All],MATCH(Chart_Data!G518,Table68[[#All],[Name]],0),3)</f>
        <v>#N/A</v>
      </c>
      <c r="I518" s="23" t="e">
        <f>INDEX(Table68[#All],MATCH(Chart_Data!G518,Table68[[#All],[Name]],0),4)</f>
        <v>#N/A</v>
      </c>
      <c r="J518" s="46" t="e">
        <f>INDEX(Table68[#All],MATCH(Chart_Data!G518,Table68[[#All],[Name]],0),6)</f>
        <v>#N/A</v>
      </c>
      <c r="K518" s="59">
        <v>1.3124444363242548E-7</v>
      </c>
      <c r="M518" s="42">
        <f t="shared" si="9"/>
        <v>517</v>
      </c>
      <c r="N518" s="42">
        <f>IF(M518&gt;Chart_Data!$U$5,0,ROW(M519)-ROW($M$2))</f>
        <v>0</v>
      </c>
      <c r="O518" s="61" t="e">
        <f>IFERROR(LARGE(Table1[2015 Growth % Red],N518),#N/A)</f>
        <v>#N/A</v>
      </c>
      <c r="P518" s="55" t="e">
        <f>INDEX(Table1[[#All],[Name Blue]:[2015 Growth % Red]],MATCH(O518,Table1[[#All],[2015 Growth % Red]],0),2)</f>
        <v>#N/A</v>
      </c>
      <c r="Q518" s="55" t="e">
        <f>INDEX(Table1[[#All],[Name Blue]:[2015 Growth % Red]],MATCH(O518,Table1[[#All],[2015 Growth % Red]],0),3)</f>
        <v>#N/A</v>
      </c>
      <c r="R518" s="55" t="e">
        <f>INDEX(Table1[[#All],[Name Blue]:[2015 Growth % Blue]],MATCH(Table3[[#This Row],[Top 10 Growth % ]],Table1[[#All],[2015 Growth % Blue]],0),1)</f>
        <v>#N/A</v>
      </c>
    </row>
    <row r="519" spans="1:18" x14ac:dyDescent="0.15">
      <c r="A519" s="42">
        <v>518</v>
      </c>
      <c r="B519" s="23" t="str">
        <f>IF(AND(Table68[[#This Row],[2015 Revenue]]&gt;=Chart_Data!$U$4,Table68[[#This Row],[2015 Expenses]]&lt;=Chart_Data!$U$3),Table68[[#This Row],[Name]],#N/A)</f>
        <v>Sparrowchorizo</v>
      </c>
      <c r="C519" s="23">
        <f>INDEX(Table68[#All],MATCH(Chart_Data!B519,Table68[[#All],[Name]],0),3)</f>
        <v>8163038.4800000004</v>
      </c>
      <c r="D519" s="23">
        <f>INDEX(Table68[#All],MATCH(Chart_Data!B519,Table68[[#All],[Name]],0),4)</f>
        <v>3439228.49</v>
      </c>
      <c r="E519" s="60">
        <f>INDEX(Table68[#All],MATCH(Chart_Data!B519,Table68[[#All],[Name]],0),6)+Table1[[#This Row],[Rand]]</f>
        <v>4.8000003799103839</v>
      </c>
      <c r="F519" s="58">
        <f>_xlfn.IFNA(IF(Table1[[#This Row],[2015 Growth % Blue]]="#N/A",0,Table1[[#This Row],[2015 Growth % Blue]]),0)</f>
        <v>4.8000003799103839</v>
      </c>
      <c r="G519" s="23" t="e">
        <f>IF(OR(Table68[[#This Row],[2015 Revenue]]&lt;Chart_Data!$U$4,Table68[[#This Row],[2015 Expenses]]&gt;Chart_Data!$U$3),Table68[[#This Row],[Name]],#N/A)</f>
        <v>#N/A</v>
      </c>
      <c r="H519" s="23" t="e">
        <f>INDEX(Table68[#All],MATCH(Chart_Data!G519,Table68[[#All],[Name]],0),3)</f>
        <v>#N/A</v>
      </c>
      <c r="I519" s="23" t="e">
        <f>INDEX(Table68[#All],MATCH(Chart_Data!G519,Table68[[#All],[Name]],0),4)</f>
        <v>#N/A</v>
      </c>
      <c r="J519" s="46" t="e">
        <f>INDEX(Table68[#All],MATCH(Chart_Data!G519,Table68[[#All],[Name]],0),6)</f>
        <v>#N/A</v>
      </c>
      <c r="K519" s="59">
        <v>3.7991038398508749E-7</v>
      </c>
      <c r="M519" s="42">
        <f t="shared" si="9"/>
        <v>518</v>
      </c>
      <c r="N519" s="42">
        <f>IF(M519&gt;Chart_Data!$U$5,0,ROW(M520)-ROW($M$2))</f>
        <v>0</v>
      </c>
      <c r="O519" s="61" t="e">
        <f>IFERROR(LARGE(Table1[2015 Growth % Red],N519),#N/A)</f>
        <v>#N/A</v>
      </c>
      <c r="P519" s="55" t="e">
        <f>INDEX(Table1[[#All],[Name Blue]:[2015 Growth % Red]],MATCH(O519,Table1[[#All],[2015 Growth % Red]],0),2)</f>
        <v>#N/A</v>
      </c>
      <c r="Q519" s="55" t="e">
        <f>INDEX(Table1[[#All],[Name Blue]:[2015 Growth % Red]],MATCH(O519,Table1[[#All],[2015 Growth % Red]],0),3)</f>
        <v>#N/A</v>
      </c>
      <c r="R519" s="55" t="e">
        <f>INDEX(Table1[[#All],[Name Blue]:[2015 Growth % Blue]],MATCH(Table3[[#This Row],[Top 10 Growth % ]],Table1[[#All],[2015 Growth % Blue]],0),1)</f>
        <v>#N/A</v>
      </c>
    </row>
    <row r="520" spans="1:18" x14ac:dyDescent="0.15">
      <c r="A520" s="42">
        <v>519</v>
      </c>
      <c r="B520" s="23" t="e">
        <f>IF(AND(Table68[[#This Row],[2015 Revenue]]&gt;=Chart_Data!$U$4,Table68[[#This Row],[2015 Expenses]]&lt;=Chart_Data!$U$3),Table68[[#This Row],[Name]],#N/A)</f>
        <v>#N/A</v>
      </c>
      <c r="C520" s="23" t="e">
        <f>INDEX(Table68[#All],MATCH(Chart_Data!B520,Table68[[#All],[Name]],0),3)</f>
        <v>#N/A</v>
      </c>
      <c r="D520" s="23" t="e">
        <f>INDEX(Table68[#All],MATCH(Chart_Data!B520,Table68[[#All],[Name]],0),4)</f>
        <v>#N/A</v>
      </c>
      <c r="E520" s="60" t="e">
        <f>INDEX(Table68[#All],MATCH(Chart_Data!B520,Table68[[#All],[Name]],0),6)+Table1[[#This Row],[Rand]]</f>
        <v>#N/A</v>
      </c>
      <c r="F520" s="58">
        <f>_xlfn.IFNA(IF(Table1[[#This Row],[2015 Growth % Blue]]="#N/A",0,Table1[[#This Row],[2015 Growth % Blue]]),0)</f>
        <v>0</v>
      </c>
      <c r="G520" s="23" t="str">
        <f>IF(OR(Table68[[#This Row],[2015 Revenue]]&lt;Chart_Data!$U$4,Table68[[#This Row],[2015 Expenses]]&gt;Chart_Data!$U$3),Table68[[#This Row],[Name]],#N/A)</f>
        <v>Forcepdark</v>
      </c>
      <c r="H520" s="23">
        <f>INDEX(Table68[#All],MATCH(Chart_Data!G520,Table68[[#All],[Name]],0),3)</f>
        <v>7159823.6799999997</v>
      </c>
      <c r="I520" s="23">
        <f>INDEX(Table68[#All],MATCH(Chart_Data!G520,Table68[[#All],[Name]],0),4)</f>
        <v>5768330.5599999996</v>
      </c>
      <c r="J520" s="46">
        <f>INDEX(Table68[#All],MATCH(Chart_Data!G520,Table68[[#All],[Name]],0),6)</f>
        <v>5.08</v>
      </c>
      <c r="K520" s="59">
        <v>2.734611378813223E-8</v>
      </c>
      <c r="M520" s="42">
        <f t="shared" si="9"/>
        <v>519</v>
      </c>
      <c r="N520" s="42">
        <f>IF(M520&gt;Chart_Data!$U$5,0,ROW(M521)-ROW($M$2))</f>
        <v>0</v>
      </c>
      <c r="O520" s="61" t="e">
        <f>IFERROR(LARGE(Table1[2015 Growth % Red],N520),#N/A)</f>
        <v>#N/A</v>
      </c>
      <c r="P520" s="55" t="e">
        <f>INDEX(Table1[[#All],[Name Blue]:[2015 Growth % Red]],MATCH(O520,Table1[[#All],[2015 Growth % Red]],0),2)</f>
        <v>#N/A</v>
      </c>
      <c r="Q520" s="55" t="e">
        <f>INDEX(Table1[[#All],[Name Blue]:[2015 Growth % Red]],MATCH(O520,Table1[[#All],[2015 Growth % Red]],0),3)</f>
        <v>#N/A</v>
      </c>
      <c r="R520" s="55" t="e">
        <f>INDEX(Table1[[#All],[Name Blue]:[2015 Growth % Blue]],MATCH(Table3[[#This Row],[Top 10 Growth % ]],Table1[[#All],[2015 Growth % Blue]],0),1)</f>
        <v>#N/A</v>
      </c>
    </row>
    <row r="521" spans="1:18" x14ac:dyDescent="0.15">
      <c r="A521" s="42">
        <v>520</v>
      </c>
      <c r="B521" s="23" t="e">
        <f>IF(AND(Table68[[#This Row],[2015 Revenue]]&gt;=Chart_Data!$U$4,Table68[[#This Row],[2015 Expenses]]&lt;=Chart_Data!$U$3),Table68[[#This Row],[Name]],#N/A)</f>
        <v>#N/A</v>
      </c>
      <c r="C521" s="23" t="e">
        <f>INDEX(Table68[#All],MATCH(Chart_Data!B521,Table68[[#All],[Name]],0),3)</f>
        <v>#N/A</v>
      </c>
      <c r="D521" s="23" t="e">
        <f>INDEX(Table68[#All],MATCH(Chart_Data!B521,Table68[[#All],[Name]],0),4)</f>
        <v>#N/A</v>
      </c>
      <c r="E521" s="60" t="e">
        <f>INDEX(Table68[#All],MATCH(Chart_Data!B521,Table68[[#All],[Name]],0),6)+Table1[[#This Row],[Rand]]</f>
        <v>#N/A</v>
      </c>
      <c r="F521" s="58">
        <f>_xlfn.IFNA(IF(Table1[[#This Row],[2015 Growth % Blue]]="#N/A",0,Table1[[#This Row],[2015 Growth % Blue]]),0)</f>
        <v>0</v>
      </c>
      <c r="G521" s="23" t="str">
        <f>IF(OR(Table68[[#This Row],[2015 Revenue]]&lt;Chart_Data!$U$4,Table68[[#This Row],[2015 Expenses]]&gt;Chart_Data!$U$3),Table68[[#This Row],[Name]],#N/A)</f>
        <v>Corylisten</v>
      </c>
      <c r="H521" s="23">
        <f>INDEX(Table68[#All],MATCH(Chart_Data!G521,Table68[[#All],[Name]],0),3)</f>
        <v>8625291.8499999996</v>
      </c>
      <c r="I521" s="23">
        <f>INDEX(Table68[#All],MATCH(Chart_Data!G521,Table68[[#All],[Name]],0),4)</f>
        <v>7718965.5999999996</v>
      </c>
      <c r="J521" s="46">
        <f>INDEX(Table68[#All],MATCH(Chart_Data!G521,Table68[[#All],[Name]],0),6)</f>
        <v>3.73</v>
      </c>
      <c r="K521" s="59">
        <v>2.6925499388924188E-7</v>
      </c>
      <c r="M521" s="42">
        <f t="shared" si="9"/>
        <v>520</v>
      </c>
      <c r="N521" s="42">
        <f>IF(M521&gt;Chart_Data!$U$5,0,ROW(M522)-ROW($M$2))</f>
        <v>0</v>
      </c>
      <c r="O521" s="61" t="e">
        <f>IFERROR(LARGE(Table1[2015 Growth % Red],N521),#N/A)</f>
        <v>#N/A</v>
      </c>
      <c r="P521" s="55" t="e">
        <f>INDEX(Table1[[#All],[Name Blue]:[2015 Growth % Red]],MATCH(O521,Table1[[#All],[2015 Growth % Red]],0),2)</f>
        <v>#N/A</v>
      </c>
      <c r="Q521" s="55" t="e">
        <f>INDEX(Table1[[#All],[Name Blue]:[2015 Growth % Red]],MATCH(O521,Table1[[#All],[2015 Growth % Red]],0),3)</f>
        <v>#N/A</v>
      </c>
      <c r="R521" s="55" t="e">
        <f>INDEX(Table1[[#All],[Name Blue]:[2015 Growth % Blue]],MATCH(Table3[[#This Row],[Top 10 Growth % ]],Table1[[#All],[2015 Growth % Blue]],0),1)</f>
        <v>#N/A</v>
      </c>
    </row>
    <row r="522" spans="1:18" x14ac:dyDescent="0.15">
      <c r="A522" s="42">
        <v>521</v>
      </c>
      <c r="B522" s="23" t="e">
        <f>IF(AND(Table68[[#This Row],[2015 Revenue]]&gt;=Chart_Data!$U$4,Table68[[#This Row],[2015 Expenses]]&lt;=Chart_Data!$U$3),Table68[[#This Row],[Name]],#N/A)</f>
        <v>#N/A</v>
      </c>
      <c r="C522" s="23" t="e">
        <f>INDEX(Table68[#All],MATCH(Chart_Data!B522,Table68[[#All],[Name]],0),3)</f>
        <v>#N/A</v>
      </c>
      <c r="D522" s="23" t="e">
        <f>INDEX(Table68[#All],MATCH(Chart_Data!B522,Table68[[#All],[Name]],0),4)</f>
        <v>#N/A</v>
      </c>
      <c r="E522" s="60" t="e">
        <f>INDEX(Table68[#All],MATCH(Chart_Data!B522,Table68[[#All],[Name]],0),6)+Table1[[#This Row],[Rand]]</f>
        <v>#N/A</v>
      </c>
      <c r="F522" s="58">
        <f>_xlfn.IFNA(IF(Table1[[#This Row],[2015 Growth % Blue]]="#N/A",0,Table1[[#This Row],[2015 Growth % Blue]]),0)</f>
        <v>0</v>
      </c>
      <c r="G522" s="23" t="str">
        <f>IF(OR(Table68[[#This Row],[2015 Revenue]]&lt;Chart_Data!$U$4,Table68[[#This Row],[2015 Expenses]]&gt;Chart_Data!$U$3),Table68[[#This Row],[Name]],#N/A)</f>
        <v>Pumpkinmothers</v>
      </c>
      <c r="H522" s="23">
        <f>INDEX(Table68[#All],MATCH(Chart_Data!G522,Table68[[#All],[Name]],0),3)</f>
        <v>9837181.6600000001</v>
      </c>
      <c r="I522" s="23">
        <f>INDEX(Table68[#All],MATCH(Chart_Data!G522,Table68[[#All],[Name]],0),4)</f>
        <v>4500699.8600000003</v>
      </c>
      <c r="J522" s="46">
        <f>INDEX(Table68[#All],MATCH(Chart_Data!G522,Table68[[#All],[Name]],0),6)</f>
        <v>3.12</v>
      </c>
      <c r="K522" s="59">
        <v>9.9883942914676017E-7</v>
      </c>
      <c r="M522" s="42">
        <f t="shared" si="9"/>
        <v>521</v>
      </c>
      <c r="N522" s="42">
        <f>IF(M522&gt;Chart_Data!$U$5,0,ROW(M523)-ROW($M$2))</f>
        <v>0</v>
      </c>
      <c r="O522" s="61" t="e">
        <f>IFERROR(LARGE(Table1[2015 Growth % Red],N522),#N/A)</f>
        <v>#N/A</v>
      </c>
      <c r="P522" s="55" t="e">
        <f>INDEX(Table1[[#All],[Name Blue]:[2015 Growth % Red]],MATCH(O522,Table1[[#All],[2015 Growth % Red]],0),2)</f>
        <v>#N/A</v>
      </c>
      <c r="Q522" s="55" t="e">
        <f>INDEX(Table1[[#All],[Name Blue]:[2015 Growth % Red]],MATCH(O522,Table1[[#All],[2015 Growth % Red]],0),3)</f>
        <v>#N/A</v>
      </c>
      <c r="R522" s="55" t="e">
        <f>INDEX(Table1[[#All],[Name Blue]:[2015 Growth % Blue]],MATCH(Table3[[#This Row],[Top 10 Growth % ]],Table1[[#All],[2015 Growth % Blue]],0),1)</f>
        <v>#N/A</v>
      </c>
    </row>
    <row r="523" spans="1:18" x14ac:dyDescent="0.15">
      <c r="A523" s="42">
        <v>522</v>
      </c>
      <c r="B523" s="23" t="e">
        <f>IF(AND(Table68[[#This Row],[2015 Revenue]]&gt;=Chart_Data!$U$4,Table68[[#This Row],[2015 Expenses]]&lt;=Chart_Data!$U$3),Table68[[#This Row],[Name]],#N/A)</f>
        <v>#N/A</v>
      </c>
      <c r="C523" s="23" t="e">
        <f>INDEX(Table68[#All],MATCH(Chart_Data!B523,Table68[[#All],[Name]],0),3)</f>
        <v>#N/A</v>
      </c>
      <c r="D523" s="23" t="e">
        <f>INDEX(Table68[#All],MATCH(Chart_Data!B523,Table68[[#All],[Name]],0),4)</f>
        <v>#N/A</v>
      </c>
      <c r="E523" s="60" t="e">
        <f>INDEX(Table68[#All],MATCH(Chart_Data!B523,Table68[[#All],[Name]],0),6)+Table1[[#This Row],[Rand]]</f>
        <v>#N/A</v>
      </c>
      <c r="F523" s="58">
        <f>_xlfn.IFNA(IF(Table1[[#This Row],[2015 Growth % Blue]]="#N/A",0,Table1[[#This Row],[2015 Growth % Blue]]),0)</f>
        <v>0</v>
      </c>
      <c r="G523" s="23" t="str">
        <f>IF(OR(Table68[[#This Row],[2015 Revenue]]&lt;Chart_Data!$U$4,Table68[[#This Row],[2015 Expenses]]&gt;Chart_Data!$U$3),Table68[[#This Row],[Name]],#N/A)</f>
        <v>Matcapillary</v>
      </c>
      <c r="H523" s="23">
        <f>INDEX(Table68[#All],MATCH(Chart_Data!G523,Table68[[#All],[Name]],0),3)</f>
        <v>10056895.210000001</v>
      </c>
      <c r="I523" s="23">
        <f>INDEX(Table68[#All],MATCH(Chart_Data!G523,Table68[[#All],[Name]],0),4)</f>
        <v>5293164.2</v>
      </c>
      <c r="J523" s="46">
        <f>INDEX(Table68[#All],MATCH(Chart_Data!G523,Table68[[#All],[Name]],0),6)</f>
        <v>3.43</v>
      </c>
      <c r="K523" s="59">
        <v>1.8245542890111655E-7</v>
      </c>
      <c r="M523" s="42">
        <f t="shared" si="9"/>
        <v>522</v>
      </c>
      <c r="N523" s="42">
        <f>IF(M523&gt;Chart_Data!$U$5,0,ROW(M524)-ROW($M$2))</f>
        <v>0</v>
      </c>
      <c r="O523" s="61" t="e">
        <f>IFERROR(LARGE(Table1[2015 Growth % Red],N523),#N/A)</f>
        <v>#N/A</v>
      </c>
      <c r="P523" s="55" t="e">
        <f>INDEX(Table1[[#All],[Name Blue]:[2015 Growth % Red]],MATCH(O523,Table1[[#All],[2015 Growth % Red]],0),2)</f>
        <v>#N/A</v>
      </c>
      <c r="Q523" s="55" t="e">
        <f>INDEX(Table1[[#All],[Name Blue]:[2015 Growth % Red]],MATCH(O523,Table1[[#All],[2015 Growth % Red]],0),3)</f>
        <v>#N/A</v>
      </c>
      <c r="R523" s="55" t="e">
        <f>INDEX(Table1[[#All],[Name Blue]:[2015 Growth % Blue]],MATCH(Table3[[#This Row],[Top 10 Growth % ]],Table1[[#All],[2015 Growth % Blue]],0),1)</f>
        <v>#N/A</v>
      </c>
    </row>
    <row r="524" spans="1:18" x14ac:dyDescent="0.15">
      <c r="A524" s="42">
        <v>523</v>
      </c>
      <c r="B524" s="23" t="e">
        <f>IF(AND(Table68[[#This Row],[2015 Revenue]]&gt;=Chart_Data!$U$4,Table68[[#This Row],[2015 Expenses]]&lt;=Chart_Data!$U$3),Table68[[#This Row],[Name]],#N/A)</f>
        <v>#N/A</v>
      </c>
      <c r="C524" s="23" t="e">
        <f>INDEX(Table68[#All],MATCH(Chart_Data!B524,Table68[[#All],[Name]],0),3)</f>
        <v>#N/A</v>
      </c>
      <c r="D524" s="23" t="e">
        <f>INDEX(Table68[#All],MATCH(Chart_Data!B524,Table68[[#All],[Name]],0),4)</f>
        <v>#N/A</v>
      </c>
      <c r="E524" s="60" t="e">
        <f>INDEX(Table68[#All],MATCH(Chart_Data!B524,Table68[[#All],[Name]],0),6)+Table1[[#This Row],[Rand]]</f>
        <v>#N/A</v>
      </c>
      <c r="F524" s="58">
        <f>_xlfn.IFNA(IF(Table1[[#This Row],[2015 Growth % Blue]]="#N/A",0,Table1[[#This Row],[2015 Growth % Blue]]),0)</f>
        <v>0</v>
      </c>
      <c r="G524" s="23" t="str">
        <f>IF(OR(Table68[[#This Row],[2015 Revenue]]&lt;Chart_Data!$U$4,Table68[[#This Row],[2015 Expenses]]&gt;Chart_Data!$U$3),Table68[[#This Row],[Name]],#N/A)</f>
        <v>Presslute</v>
      </c>
      <c r="H524" s="23">
        <f>INDEX(Table68[#All],MATCH(Chart_Data!G524,Table68[[#All],[Name]],0),3)</f>
        <v>10618249.060000001</v>
      </c>
      <c r="I524" s="23">
        <f>INDEX(Table68[#All],MATCH(Chart_Data!G524,Table68[[#All],[Name]],0),4)</f>
        <v>4669809.87</v>
      </c>
      <c r="J524" s="46">
        <f>INDEX(Table68[#All],MATCH(Chart_Data!G524,Table68[[#All],[Name]],0),6)</f>
        <v>4.07</v>
      </c>
      <c r="K524" s="59">
        <v>7.0298914892727217E-8</v>
      </c>
      <c r="M524" s="42">
        <f t="shared" si="9"/>
        <v>523</v>
      </c>
      <c r="N524" s="42">
        <f>IF(M524&gt;Chart_Data!$U$5,0,ROW(M525)-ROW($M$2))</f>
        <v>0</v>
      </c>
      <c r="O524" s="61" t="e">
        <f>IFERROR(LARGE(Table1[2015 Growth % Red],N524),#N/A)</f>
        <v>#N/A</v>
      </c>
      <c r="P524" s="55" t="e">
        <f>INDEX(Table1[[#All],[Name Blue]:[2015 Growth % Red]],MATCH(O524,Table1[[#All],[2015 Growth % Red]],0),2)</f>
        <v>#N/A</v>
      </c>
      <c r="Q524" s="55" t="e">
        <f>INDEX(Table1[[#All],[Name Blue]:[2015 Growth % Red]],MATCH(O524,Table1[[#All],[2015 Growth % Red]],0),3)</f>
        <v>#N/A</v>
      </c>
      <c r="R524" s="55" t="e">
        <f>INDEX(Table1[[#All],[Name Blue]:[2015 Growth % Blue]],MATCH(Table3[[#This Row],[Top 10 Growth % ]],Table1[[#All],[2015 Growth % Blue]],0),1)</f>
        <v>#N/A</v>
      </c>
    </row>
    <row r="525" spans="1:18" x14ac:dyDescent="0.15">
      <c r="A525" s="42">
        <v>524</v>
      </c>
      <c r="B525" s="23" t="str">
        <f>IF(AND(Table68[[#This Row],[2015 Revenue]]&gt;=Chart_Data!$U$4,Table68[[#This Row],[2015 Expenses]]&lt;=Chart_Data!$U$3),Table68[[#This Row],[Name]],#N/A)</f>
        <v>Infieldercub</v>
      </c>
      <c r="C525" s="23">
        <f>INDEX(Table68[#All],MATCH(Chart_Data!B525,Table68[[#All],[Name]],0),3)</f>
        <v>7599716.2300000004</v>
      </c>
      <c r="D525" s="23">
        <f>INDEX(Table68[#All],MATCH(Chart_Data!B525,Table68[[#All],[Name]],0),4)</f>
        <v>1356437.9</v>
      </c>
      <c r="E525" s="60">
        <f>INDEX(Table68[#All],MATCH(Chart_Data!B525,Table68[[#All],[Name]],0),6)+Table1[[#This Row],[Rand]]</f>
        <v>3.3000001235711012</v>
      </c>
      <c r="F525" s="58">
        <f>_xlfn.IFNA(IF(Table1[[#This Row],[2015 Growth % Blue]]="#N/A",0,Table1[[#This Row],[2015 Growth % Blue]]),0)</f>
        <v>3.3000001235711012</v>
      </c>
      <c r="G525" s="23" t="e">
        <f>IF(OR(Table68[[#This Row],[2015 Revenue]]&lt;Chart_Data!$U$4,Table68[[#This Row],[2015 Expenses]]&gt;Chart_Data!$U$3),Table68[[#This Row],[Name]],#N/A)</f>
        <v>#N/A</v>
      </c>
      <c r="H525" s="23" t="e">
        <f>INDEX(Table68[#All],MATCH(Chart_Data!G525,Table68[[#All],[Name]],0),3)</f>
        <v>#N/A</v>
      </c>
      <c r="I525" s="23" t="e">
        <f>INDEX(Table68[#All],MATCH(Chart_Data!G525,Table68[[#All],[Name]],0),4)</f>
        <v>#N/A</v>
      </c>
      <c r="J525" s="46" t="e">
        <f>INDEX(Table68[#All],MATCH(Chart_Data!G525,Table68[[#All],[Name]],0),6)</f>
        <v>#N/A</v>
      </c>
      <c r="K525" s="59">
        <v>1.2357110115276036E-7</v>
      </c>
      <c r="M525" s="42">
        <f t="shared" si="9"/>
        <v>524</v>
      </c>
      <c r="N525" s="42">
        <f>IF(M525&gt;Chart_Data!$U$5,0,ROW(M526)-ROW($M$2))</f>
        <v>0</v>
      </c>
      <c r="O525" s="61" t="e">
        <f>IFERROR(LARGE(Table1[2015 Growth % Red],N525),#N/A)</f>
        <v>#N/A</v>
      </c>
      <c r="P525" s="55" t="e">
        <f>INDEX(Table1[[#All],[Name Blue]:[2015 Growth % Red]],MATCH(O525,Table1[[#All],[2015 Growth % Red]],0),2)</f>
        <v>#N/A</v>
      </c>
      <c r="Q525" s="55" t="e">
        <f>INDEX(Table1[[#All],[Name Blue]:[2015 Growth % Red]],MATCH(O525,Table1[[#All],[2015 Growth % Red]],0),3)</f>
        <v>#N/A</v>
      </c>
      <c r="R525" s="55" t="e">
        <f>INDEX(Table1[[#All],[Name Blue]:[2015 Growth % Blue]],MATCH(Table3[[#This Row],[Top 10 Growth % ]],Table1[[#All],[2015 Growth % Blue]],0),1)</f>
        <v>#N/A</v>
      </c>
    </row>
    <row r="526" spans="1:18" x14ac:dyDescent="0.15">
      <c r="A526" s="42">
        <v>525</v>
      </c>
      <c r="B526" s="23" t="e">
        <f>IF(AND(Table68[[#This Row],[2015 Revenue]]&gt;=Chart_Data!$U$4,Table68[[#This Row],[2015 Expenses]]&lt;=Chart_Data!$U$3),Table68[[#This Row],[Name]],#N/A)</f>
        <v>#N/A</v>
      </c>
      <c r="C526" s="23" t="e">
        <f>INDEX(Table68[#All],MATCH(Chart_Data!B526,Table68[[#All],[Name]],0),3)</f>
        <v>#N/A</v>
      </c>
      <c r="D526" s="23" t="e">
        <f>INDEX(Table68[#All],MATCH(Chart_Data!B526,Table68[[#All],[Name]],0),4)</f>
        <v>#N/A</v>
      </c>
      <c r="E526" s="60" t="e">
        <f>INDEX(Table68[#All],MATCH(Chart_Data!B526,Table68[[#All],[Name]],0),6)+Table1[[#This Row],[Rand]]</f>
        <v>#N/A</v>
      </c>
      <c r="F526" s="58">
        <f>_xlfn.IFNA(IF(Table1[[#This Row],[2015 Growth % Blue]]="#N/A",0,Table1[[#This Row],[2015 Growth % Blue]]),0)</f>
        <v>0</v>
      </c>
      <c r="G526" s="23" t="str">
        <f>IF(OR(Table68[[#This Row],[2015 Revenue]]&lt;Chart_Data!$U$4,Table68[[#This Row],[2015 Expenses]]&gt;Chart_Data!$U$3),Table68[[#This Row],[Name]],#N/A)</f>
        <v>Clapperstrict</v>
      </c>
      <c r="H526" s="23">
        <f>INDEX(Table68[#All],MATCH(Chart_Data!G526,Table68[[#All],[Name]],0),3)</f>
        <v>12998016.68</v>
      </c>
      <c r="I526" s="23">
        <f>INDEX(Table68[#All],MATCH(Chart_Data!G526,Table68[[#All],[Name]],0),4)</f>
        <v>6201381.1900000004</v>
      </c>
      <c r="J526" s="46">
        <f>INDEX(Table68[#All],MATCH(Chart_Data!G526,Table68[[#All],[Name]],0),6)</f>
        <v>4.34</v>
      </c>
      <c r="K526" s="59">
        <v>5.8909793388252894E-7</v>
      </c>
      <c r="M526" s="42">
        <f t="shared" si="9"/>
        <v>525</v>
      </c>
      <c r="N526" s="42">
        <f>IF(M526&gt;Chart_Data!$U$5,0,ROW(M527)-ROW($M$2))</f>
        <v>0</v>
      </c>
      <c r="O526" s="61" t="e">
        <f>IFERROR(LARGE(Table1[2015 Growth % Red],N526),#N/A)</f>
        <v>#N/A</v>
      </c>
      <c r="P526" s="55" t="e">
        <f>INDEX(Table1[[#All],[Name Blue]:[2015 Growth % Red]],MATCH(O526,Table1[[#All],[2015 Growth % Red]],0),2)</f>
        <v>#N/A</v>
      </c>
      <c r="Q526" s="55" t="e">
        <f>INDEX(Table1[[#All],[Name Blue]:[2015 Growth % Red]],MATCH(O526,Table1[[#All],[2015 Growth % Red]],0),3)</f>
        <v>#N/A</v>
      </c>
      <c r="R526" s="55" t="e">
        <f>INDEX(Table1[[#All],[Name Blue]:[2015 Growth % Blue]],MATCH(Table3[[#This Row],[Top 10 Growth % ]],Table1[[#All],[2015 Growth % Blue]],0),1)</f>
        <v>#N/A</v>
      </c>
    </row>
    <row r="527" spans="1:18" x14ac:dyDescent="0.15">
      <c r="A527" s="42">
        <v>526</v>
      </c>
      <c r="B527" s="23" t="str">
        <f>IF(AND(Table68[[#This Row],[2015 Revenue]]&gt;=Chart_Data!$U$4,Table68[[#This Row],[2015 Expenses]]&lt;=Chart_Data!$U$3),Table68[[#This Row],[Name]],#N/A)</f>
        <v>Latvianemployment</v>
      </c>
      <c r="C527" s="23">
        <f>INDEX(Table68[#All],MATCH(Chart_Data!B527,Table68[[#All],[Name]],0),3)</f>
        <v>7914058.8399999999</v>
      </c>
      <c r="D527" s="23">
        <f>INDEX(Table68[#All],MATCH(Chart_Data!B527,Table68[[#All],[Name]],0),4)</f>
        <v>1729823.43</v>
      </c>
      <c r="E527" s="60">
        <f>INDEX(Table68[#All],MATCH(Chart_Data!B527,Table68[[#All],[Name]],0),6)+Table1[[#This Row],[Rand]]</f>
        <v>3.4400001315704922</v>
      </c>
      <c r="F527" s="58">
        <f>_xlfn.IFNA(IF(Table1[[#This Row],[2015 Growth % Blue]]="#N/A",0,Table1[[#This Row],[2015 Growth % Blue]]),0)</f>
        <v>3.4400001315704922</v>
      </c>
      <c r="G527" s="23" t="e">
        <f>IF(OR(Table68[[#This Row],[2015 Revenue]]&lt;Chart_Data!$U$4,Table68[[#This Row],[2015 Expenses]]&gt;Chart_Data!$U$3),Table68[[#This Row],[Name]],#N/A)</f>
        <v>#N/A</v>
      </c>
      <c r="H527" s="23" t="e">
        <f>INDEX(Table68[#All],MATCH(Chart_Data!G527,Table68[[#All],[Name]],0),3)</f>
        <v>#N/A</v>
      </c>
      <c r="I527" s="23" t="e">
        <f>INDEX(Table68[#All],MATCH(Chart_Data!G527,Table68[[#All],[Name]],0),4)</f>
        <v>#N/A</v>
      </c>
      <c r="J527" s="46" t="e">
        <f>INDEX(Table68[#All],MATCH(Chart_Data!G527,Table68[[#All],[Name]],0),6)</f>
        <v>#N/A</v>
      </c>
      <c r="K527" s="59">
        <v>1.3157049231150464E-7</v>
      </c>
      <c r="M527" s="42">
        <f t="shared" si="9"/>
        <v>526</v>
      </c>
      <c r="N527" s="42">
        <f>IF(M527&gt;Chart_Data!$U$5,0,ROW(M528)-ROW($M$2))</f>
        <v>0</v>
      </c>
      <c r="O527" s="61" t="e">
        <f>IFERROR(LARGE(Table1[2015 Growth % Red],N527),#N/A)</f>
        <v>#N/A</v>
      </c>
      <c r="P527" s="55" t="e">
        <f>INDEX(Table1[[#All],[Name Blue]:[2015 Growth % Red]],MATCH(O527,Table1[[#All],[2015 Growth % Red]],0),2)</f>
        <v>#N/A</v>
      </c>
      <c r="Q527" s="55" t="e">
        <f>INDEX(Table1[[#All],[Name Blue]:[2015 Growth % Red]],MATCH(O527,Table1[[#All],[2015 Growth % Red]],0),3)</f>
        <v>#N/A</v>
      </c>
      <c r="R527" s="55" t="e">
        <f>INDEX(Table1[[#All],[Name Blue]:[2015 Growth % Blue]],MATCH(Table3[[#This Row],[Top 10 Growth % ]],Table1[[#All],[2015 Growth % Blue]],0),1)</f>
        <v>#N/A</v>
      </c>
    </row>
    <row r="528" spans="1:18" x14ac:dyDescent="0.15">
      <c r="A528" s="42">
        <v>527</v>
      </c>
      <c r="B528" s="23" t="str">
        <f>IF(AND(Table68[[#This Row],[2015 Revenue]]&gt;=Chart_Data!$U$4,Table68[[#This Row],[2015 Expenses]]&lt;=Chart_Data!$U$3),Table68[[#This Row],[Name]],#N/A)</f>
        <v>Isstreets</v>
      </c>
      <c r="C528" s="23">
        <f>INDEX(Table68[#All],MATCH(Chart_Data!B528,Table68[[#All],[Name]],0),3)</f>
        <v>8125954.0199999996</v>
      </c>
      <c r="D528" s="23">
        <f>INDEX(Table68[#All],MATCH(Chart_Data!B528,Table68[[#All],[Name]],0),4)</f>
        <v>2355699.6</v>
      </c>
      <c r="E528" s="60">
        <f>INDEX(Table68[#All],MATCH(Chart_Data!B528,Table68[[#All],[Name]],0),6)+Table1[[#This Row],[Rand]]</f>
        <v>4.5800004570148634</v>
      </c>
      <c r="F528" s="58">
        <f>_xlfn.IFNA(IF(Table1[[#This Row],[2015 Growth % Blue]]="#N/A",0,Table1[[#This Row],[2015 Growth % Blue]]),0)</f>
        <v>4.5800004570148634</v>
      </c>
      <c r="G528" s="23" t="e">
        <f>IF(OR(Table68[[#This Row],[2015 Revenue]]&lt;Chart_Data!$U$4,Table68[[#This Row],[2015 Expenses]]&gt;Chart_Data!$U$3),Table68[[#This Row],[Name]],#N/A)</f>
        <v>#N/A</v>
      </c>
      <c r="H528" s="23" t="e">
        <f>INDEX(Table68[#All],MATCH(Chart_Data!G528,Table68[[#All],[Name]],0),3)</f>
        <v>#N/A</v>
      </c>
      <c r="I528" s="23" t="e">
        <f>INDEX(Table68[#All],MATCH(Chart_Data!G528,Table68[[#All],[Name]],0),4)</f>
        <v>#N/A</v>
      </c>
      <c r="J528" s="46" t="e">
        <f>INDEX(Table68[#All],MATCH(Chart_Data!G528,Table68[[#All],[Name]],0),6)</f>
        <v>#N/A</v>
      </c>
      <c r="K528" s="59">
        <v>4.5701486352521972E-7</v>
      </c>
      <c r="M528" s="42">
        <f t="shared" si="9"/>
        <v>527</v>
      </c>
      <c r="N528" s="42">
        <f>IF(M528&gt;Chart_Data!$U$5,0,ROW(M529)-ROW($M$2))</f>
        <v>0</v>
      </c>
      <c r="O528" s="61" t="e">
        <f>IFERROR(LARGE(Table1[2015 Growth % Red],N528),#N/A)</f>
        <v>#N/A</v>
      </c>
      <c r="P528" s="55" t="e">
        <f>INDEX(Table1[[#All],[Name Blue]:[2015 Growth % Red]],MATCH(O528,Table1[[#All],[2015 Growth % Red]],0),2)</f>
        <v>#N/A</v>
      </c>
      <c r="Q528" s="55" t="e">
        <f>INDEX(Table1[[#All],[Name Blue]:[2015 Growth % Red]],MATCH(O528,Table1[[#All],[2015 Growth % Red]],0),3)</f>
        <v>#N/A</v>
      </c>
      <c r="R528" s="55" t="e">
        <f>INDEX(Table1[[#All],[Name Blue]:[2015 Growth % Blue]],MATCH(Table3[[#This Row],[Top 10 Growth % ]],Table1[[#All],[2015 Growth % Blue]],0),1)</f>
        <v>#N/A</v>
      </c>
    </row>
    <row r="529" spans="1:18" x14ac:dyDescent="0.15">
      <c r="A529" s="42">
        <v>528</v>
      </c>
      <c r="B529" s="23" t="str">
        <f>IF(AND(Table68[[#This Row],[2015 Revenue]]&gt;=Chart_Data!$U$4,Table68[[#This Row],[2015 Expenses]]&lt;=Chart_Data!$U$3),Table68[[#This Row],[Name]],#N/A)</f>
        <v>Wealthabounding</v>
      </c>
      <c r="C529" s="23">
        <f>INDEX(Table68[#All],MATCH(Chart_Data!B529,Table68[[#All],[Name]],0),3)</f>
        <v>5463764.8899999997</v>
      </c>
      <c r="D529" s="23">
        <f>INDEX(Table68[#All],MATCH(Chart_Data!B529,Table68[[#All],[Name]],0),4)</f>
        <v>2191140.0099999998</v>
      </c>
      <c r="E529" s="60">
        <f>INDEX(Table68[#All],MATCH(Chart_Data!B529,Table68[[#All],[Name]],0),6)+Table1[[#This Row],[Rand]]</f>
        <v>4.0200003913260707</v>
      </c>
      <c r="F529" s="58">
        <f>_xlfn.IFNA(IF(Table1[[#This Row],[2015 Growth % Blue]]="#N/A",0,Table1[[#This Row],[2015 Growth % Blue]]),0)</f>
        <v>4.0200003913260707</v>
      </c>
      <c r="G529" s="23" t="e">
        <f>IF(OR(Table68[[#This Row],[2015 Revenue]]&lt;Chart_Data!$U$4,Table68[[#This Row],[2015 Expenses]]&gt;Chart_Data!$U$3),Table68[[#This Row],[Name]],#N/A)</f>
        <v>#N/A</v>
      </c>
      <c r="H529" s="23" t="e">
        <f>INDEX(Table68[#All],MATCH(Chart_Data!G529,Table68[[#All],[Name]],0),3)</f>
        <v>#N/A</v>
      </c>
      <c r="I529" s="23" t="e">
        <f>INDEX(Table68[#All],MATCH(Chart_Data!G529,Table68[[#All],[Name]],0),4)</f>
        <v>#N/A</v>
      </c>
      <c r="J529" s="46" t="e">
        <f>INDEX(Table68[#All],MATCH(Chart_Data!G529,Table68[[#All],[Name]],0),6)</f>
        <v>#N/A</v>
      </c>
      <c r="K529" s="59">
        <v>3.9132607075762871E-7</v>
      </c>
      <c r="M529" s="42">
        <f t="shared" si="9"/>
        <v>528</v>
      </c>
      <c r="N529" s="42">
        <f>IF(M529&gt;Chart_Data!$U$5,0,ROW(M530)-ROW($M$2))</f>
        <v>0</v>
      </c>
      <c r="O529" s="61" t="e">
        <f>IFERROR(LARGE(Table1[2015 Growth % Red],N529),#N/A)</f>
        <v>#N/A</v>
      </c>
      <c r="P529" s="55" t="e">
        <f>INDEX(Table1[[#All],[Name Blue]:[2015 Growth % Red]],MATCH(O529,Table1[[#All],[2015 Growth % Red]],0),2)</f>
        <v>#N/A</v>
      </c>
      <c r="Q529" s="55" t="e">
        <f>INDEX(Table1[[#All],[Name Blue]:[2015 Growth % Red]],MATCH(O529,Table1[[#All],[2015 Growth % Red]],0),3)</f>
        <v>#N/A</v>
      </c>
      <c r="R529" s="55" t="e">
        <f>INDEX(Table1[[#All],[Name Blue]:[2015 Growth % Blue]],MATCH(Table3[[#This Row],[Top 10 Growth % ]],Table1[[#All],[2015 Growth % Blue]],0),1)</f>
        <v>#N/A</v>
      </c>
    </row>
    <row r="530" spans="1:18" x14ac:dyDescent="0.15">
      <c r="A530" s="42">
        <v>529</v>
      </c>
      <c r="B530" s="23" t="str">
        <f>IF(AND(Table68[[#This Row],[2015 Revenue]]&gt;=Chart_Data!$U$4,Table68[[#This Row],[2015 Expenses]]&lt;=Chart_Data!$U$3),Table68[[#This Row],[Name]],#N/A)</f>
        <v>Cleavagesling</v>
      </c>
      <c r="C530" s="23">
        <f>INDEX(Table68[#All],MATCH(Chart_Data!B530,Table68[[#All],[Name]],0),3)</f>
        <v>12902155.84</v>
      </c>
      <c r="D530" s="23">
        <f>INDEX(Table68[#All],MATCH(Chart_Data!B530,Table68[[#All],[Name]],0),4)</f>
        <v>1267421.8400000001</v>
      </c>
      <c r="E530" s="60">
        <f>INDEX(Table68[#All],MATCH(Chart_Data!B530,Table68[[#All],[Name]],0),6)+Table1[[#This Row],[Rand]]</f>
        <v>3.7300004286623896</v>
      </c>
      <c r="F530" s="58">
        <f>_xlfn.IFNA(IF(Table1[[#This Row],[2015 Growth % Blue]]="#N/A",0,Table1[[#This Row],[2015 Growth % Blue]]),0)</f>
        <v>3.7300004286623896</v>
      </c>
      <c r="G530" s="23" t="e">
        <f>IF(OR(Table68[[#This Row],[2015 Revenue]]&lt;Chart_Data!$U$4,Table68[[#This Row],[2015 Expenses]]&gt;Chart_Data!$U$3),Table68[[#This Row],[Name]],#N/A)</f>
        <v>#N/A</v>
      </c>
      <c r="H530" s="23" t="e">
        <f>INDEX(Table68[#All],MATCH(Chart_Data!G530,Table68[[#All],[Name]],0),3)</f>
        <v>#N/A</v>
      </c>
      <c r="I530" s="23" t="e">
        <f>INDEX(Table68[#All],MATCH(Chart_Data!G530,Table68[[#All],[Name]],0),4)</f>
        <v>#N/A</v>
      </c>
      <c r="J530" s="46" t="e">
        <f>INDEX(Table68[#All],MATCH(Chart_Data!G530,Table68[[#All],[Name]],0),6)</f>
        <v>#N/A</v>
      </c>
      <c r="K530" s="59">
        <v>4.2866238953054572E-7</v>
      </c>
      <c r="M530" s="42">
        <f t="shared" si="9"/>
        <v>529</v>
      </c>
      <c r="N530" s="42">
        <f>IF(M530&gt;Chart_Data!$U$5,0,ROW(M531)-ROW($M$2))</f>
        <v>0</v>
      </c>
      <c r="O530" s="61" t="e">
        <f>IFERROR(LARGE(Table1[2015 Growth % Red],N530),#N/A)</f>
        <v>#N/A</v>
      </c>
      <c r="P530" s="55" t="e">
        <f>INDEX(Table1[[#All],[Name Blue]:[2015 Growth % Red]],MATCH(O530,Table1[[#All],[2015 Growth % Red]],0),2)</f>
        <v>#N/A</v>
      </c>
      <c r="Q530" s="55" t="e">
        <f>INDEX(Table1[[#All],[Name Blue]:[2015 Growth % Red]],MATCH(O530,Table1[[#All],[2015 Growth % Red]],0),3)</f>
        <v>#N/A</v>
      </c>
      <c r="R530" s="55" t="e">
        <f>INDEX(Table1[[#All],[Name Blue]:[2015 Growth % Blue]],MATCH(Table3[[#This Row],[Top 10 Growth % ]],Table1[[#All],[2015 Growth % Blue]],0),1)</f>
        <v>#N/A</v>
      </c>
    </row>
    <row r="531" spans="1:18" x14ac:dyDescent="0.15">
      <c r="A531" s="42">
        <v>530</v>
      </c>
      <c r="B531" s="23" t="str">
        <f>IF(AND(Table68[[#This Row],[2015 Revenue]]&gt;=Chart_Data!$U$4,Table68[[#This Row],[2015 Expenses]]&lt;=Chart_Data!$U$3),Table68[[#This Row],[Name]],#N/A)</f>
        <v>Laboredshocked</v>
      </c>
      <c r="C531" s="23">
        <f>INDEX(Table68[#All],MATCH(Chart_Data!B531,Table68[[#All],[Name]],0),3)</f>
        <v>12010459.5</v>
      </c>
      <c r="D531" s="23">
        <f>INDEX(Table68[#All],MATCH(Chart_Data!B531,Table68[[#All],[Name]],0),4)</f>
        <v>1876605.82</v>
      </c>
      <c r="E531" s="60">
        <f>INDEX(Table68[#All],MATCH(Chart_Data!B531,Table68[[#All],[Name]],0),6)+Table1[[#This Row],[Rand]]</f>
        <v>2.3300006324014082</v>
      </c>
      <c r="F531" s="58">
        <f>_xlfn.IFNA(IF(Table1[[#This Row],[2015 Growth % Blue]]="#N/A",0,Table1[[#This Row],[2015 Growth % Blue]]),0)</f>
        <v>2.3300006324014082</v>
      </c>
      <c r="G531" s="23" t="e">
        <f>IF(OR(Table68[[#This Row],[2015 Revenue]]&lt;Chart_Data!$U$4,Table68[[#This Row],[2015 Expenses]]&gt;Chart_Data!$U$3),Table68[[#This Row],[Name]],#N/A)</f>
        <v>#N/A</v>
      </c>
      <c r="H531" s="23" t="e">
        <f>INDEX(Table68[#All],MATCH(Chart_Data!G531,Table68[[#All],[Name]],0),3)</f>
        <v>#N/A</v>
      </c>
      <c r="I531" s="23" t="e">
        <f>INDEX(Table68[#All],MATCH(Chart_Data!G531,Table68[[#All],[Name]],0),4)</f>
        <v>#N/A</v>
      </c>
      <c r="J531" s="46" t="e">
        <f>INDEX(Table68[#All],MATCH(Chart_Data!G531,Table68[[#All],[Name]],0),6)</f>
        <v>#N/A</v>
      </c>
      <c r="K531" s="59">
        <v>6.3240140822735052E-7</v>
      </c>
      <c r="M531" s="42">
        <f t="shared" si="9"/>
        <v>530</v>
      </c>
      <c r="N531" s="42">
        <f>IF(M531&gt;Chart_Data!$U$5,0,ROW(M532)-ROW($M$2))</f>
        <v>0</v>
      </c>
      <c r="O531" s="61" t="e">
        <f>IFERROR(LARGE(Table1[2015 Growth % Red],N531),#N/A)</f>
        <v>#N/A</v>
      </c>
      <c r="P531" s="55" t="e">
        <f>INDEX(Table1[[#All],[Name Blue]:[2015 Growth % Red]],MATCH(O531,Table1[[#All],[2015 Growth % Red]],0),2)</f>
        <v>#N/A</v>
      </c>
      <c r="Q531" s="55" t="e">
        <f>INDEX(Table1[[#All],[Name Blue]:[2015 Growth % Red]],MATCH(O531,Table1[[#All],[2015 Growth % Red]],0),3)</f>
        <v>#N/A</v>
      </c>
      <c r="R531" s="55" t="e">
        <f>INDEX(Table1[[#All],[Name Blue]:[2015 Growth % Blue]],MATCH(Table3[[#This Row],[Top 10 Growth % ]],Table1[[#All],[2015 Growth % Blue]],0),1)</f>
        <v>#N/A</v>
      </c>
    </row>
    <row r="532" spans="1:18" x14ac:dyDescent="0.15">
      <c r="A532" s="42">
        <v>531</v>
      </c>
      <c r="B532" s="23" t="e">
        <f>IF(AND(Table68[[#This Row],[2015 Revenue]]&gt;=Chart_Data!$U$4,Table68[[#This Row],[2015 Expenses]]&lt;=Chart_Data!$U$3),Table68[[#This Row],[Name]],#N/A)</f>
        <v>#N/A</v>
      </c>
      <c r="C532" s="23" t="e">
        <f>INDEX(Table68[#All],MATCH(Chart_Data!B532,Table68[[#All],[Name]],0),3)</f>
        <v>#N/A</v>
      </c>
      <c r="D532" s="23" t="e">
        <f>INDEX(Table68[#All],MATCH(Chart_Data!B532,Table68[[#All],[Name]],0),4)</f>
        <v>#N/A</v>
      </c>
      <c r="E532" s="60" t="e">
        <f>INDEX(Table68[#All],MATCH(Chart_Data!B532,Table68[[#All],[Name]],0),6)+Table1[[#This Row],[Rand]]</f>
        <v>#N/A</v>
      </c>
      <c r="F532" s="58">
        <f>_xlfn.IFNA(IF(Table1[[#This Row],[2015 Growth % Blue]]="#N/A",0,Table1[[#This Row],[2015 Growth % Blue]]),0)</f>
        <v>0</v>
      </c>
      <c r="G532" s="23" t="str">
        <f>IF(OR(Table68[[#This Row],[2015 Revenue]]&lt;Chart_Data!$U$4,Table68[[#This Row],[2015 Expenses]]&gt;Chart_Data!$U$3),Table68[[#This Row],[Name]],#N/A)</f>
        <v>Appaloosasmiling</v>
      </c>
      <c r="H532" s="23">
        <f>INDEX(Table68[#All],MATCH(Chart_Data!G532,Table68[[#All],[Name]],0),3)</f>
        <v>10744688.15</v>
      </c>
      <c r="I532" s="23">
        <f>INDEX(Table68[#All],MATCH(Chart_Data!G532,Table68[[#All],[Name]],0),4)</f>
        <v>4750543.08</v>
      </c>
      <c r="J532" s="46">
        <f>INDEX(Table68[#All],MATCH(Chart_Data!G532,Table68[[#All],[Name]],0),6)</f>
        <v>5.98</v>
      </c>
      <c r="K532" s="59">
        <v>6.2773238520421244E-7</v>
      </c>
      <c r="M532" s="42">
        <f t="shared" si="9"/>
        <v>531</v>
      </c>
      <c r="N532" s="42">
        <f>IF(M532&gt;Chart_Data!$U$5,0,ROW(M533)-ROW($M$2))</f>
        <v>0</v>
      </c>
      <c r="O532" s="61" t="e">
        <f>IFERROR(LARGE(Table1[2015 Growth % Red],N532),#N/A)</f>
        <v>#N/A</v>
      </c>
      <c r="P532" s="55" t="e">
        <f>INDEX(Table1[[#All],[Name Blue]:[2015 Growth % Red]],MATCH(O532,Table1[[#All],[2015 Growth % Red]],0),2)</f>
        <v>#N/A</v>
      </c>
      <c r="Q532" s="55" t="e">
        <f>INDEX(Table1[[#All],[Name Blue]:[2015 Growth % Red]],MATCH(O532,Table1[[#All],[2015 Growth % Red]],0),3)</f>
        <v>#N/A</v>
      </c>
      <c r="R532" s="55" t="e">
        <f>INDEX(Table1[[#All],[Name Blue]:[2015 Growth % Blue]],MATCH(Table3[[#This Row],[Top 10 Growth % ]],Table1[[#All],[2015 Growth % Blue]],0),1)</f>
        <v>#N/A</v>
      </c>
    </row>
    <row r="533" spans="1:18" x14ac:dyDescent="0.15">
      <c r="A533" s="42">
        <v>532</v>
      </c>
      <c r="B533" s="23" t="e">
        <f>IF(AND(Table68[[#This Row],[2015 Revenue]]&gt;=Chart_Data!$U$4,Table68[[#This Row],[2015 Expenses]]&lt;=Chart_Data!$U$3),Table68[[#This Row],[Name]],#N/A)</f>
        <v>#N/A</v>
      </c>
      <c r="C533" s="23" t="e">
        <f>INDEX(Table68[#All],MATCH(Chart_Data!B533,Table68[[#All],[Name]],0),3)</f>
        <v>#N/A</v>
      </c>
      <c r="D533" s="23" t="e">
        <f>INDEX(Table68[#All],MATCH(Chart_Data!B533,Table68[[#All],[Name]],0),4)</f>
        <v>#N/A</v>
      </c>
      <c r="E533" s="60" t="e">
        <f>INDEX(Table68[#All],MATCH(Chart_Data!B533,Table68[[#All],[Name]],0),6)+Table1[[#This Row],[Rand]]</f>
        <v>#N/A</v>
      </c>
      <c r="F533" s="58">
        <f>_xlfn.IFNA(IF(Table1[[#This Row],[2015 Growth % Blue]]="#N/A",0,Table1[[#This Row],[2015 Growth % Blue]]),0)</f>
        <v>0</v>
      </c>
      <c r="G533" s="23" t="str">
        <f>IF(OR(Table68[[#This Row],[2015 Revenue]]&lt;Chart_Data!$U$4,Table68[[#This Row],[2015 Expenses]]&gt;Chart_Data!$U$3),Table68[[#This Row],[Name]],#N/A)</f>
        <v>Wimpleddrift</v>
      </c>
      <c r="H533" s="23">
        <f>INDEX(Table68[#All],MATCH(Chart_Data!G533,Table68[[#All],[Name]],0),3)</f>
        <v>8836311.5099999998</v>
      </c>
      <c r="I533" s="23">
        <f>INDEX(Table68[#All],MATCH(Chart_Data!G533,Table68[[#All],[Name]],0),4)</f>
        <v>4138631.97</v>
      </c>
      <c r="J533" s="46">
        <f>INDEX(Table68[#All],MATCH(Chart_Data!G533,Table68[[#All],[Name]],0),6)</f>
        <v>7.69</v>
      </c>
      <c r="K533" s="59">
        <v>9.9413089379839322E-7</v>
      </c>
      <c r="M533" s="42">
        <f t="shared" si="9"/>
        <v>532</v>
      </c>
      <c r="N533" s="42">
        <f>IF(M533&gt;Chart_Data!$U$5,0,ROW(M534)-ROW($M$2))</f>
        <v>0</v>
      </c>
      <c r="O533" s="61" t="e">
        <f>IFERROR(LARGE(Table1[2015 Growth % Red],N533),#N/A)</f>
        <v>#N/A</v>
      </c>
      <c r="P533" s="55" t="e">
        <f>INDEX(Table1[[#All],[Name Blue]:[2015 Growth % Red]],MATCH(O533,Table1[[#All],[2015 Growth % Red]],0),2)</f>
        <v>#N/A</v>
      </c>
      <c r="Q533" s="55" t="e">
        <f>INDEX(Table1[[#All],[Name Blue]:[2015 Growth % Red]],MATCH(O533,Table1[[#All],[2015 Growth % Red]],0),3)</f>
        <v>#N/A</v>
      </c>
      <c r="R533" s="55" t="e">
        <f>INDEX(Table1[[#All],[Name Blue]:[2015 Growth % Blue]],MATCH(Table3[[#This Row],[Top 10 Growth % ]],Table1[[#All],[2015 Growth % Blue]],0),1)</f>
        <v>#N/A</v>
      </c>
    </row>
    <row r="534" spans="1:18" x14ac:dyDescent="0.15">
      <c r="A534" s="42">
        <v>533</v>
      </c>
      <c r="B534" s="23" t="str">
        <f>IF(AND(Table68[[#This Row],[2015 Revenue]]&gt;=Chart_Data!$U$4,Table68[[#This Row],[2015 Expenses]]&lt;=Chart_Data!$U$3),Table68[[#This Row],[Name]],#N/A)</f>
        <v>Clasticmach</v>
      </c>
      <c r="C534" s="23">
        <f>INDEX(Table68[#All],MATCH(Chart_Data!B534,Table68[[#All],[Name]],0),3)</f>
        <v>10501868.939999999</v>
      </c>
      <c r="D534" s="23">
        <f>INDEX(Table68[#All],MATCH(Chart_Data!B534,Table68[[#All],[Name]],0),4)</f>
        <v>968517.83</v>
      </c>
      <c r="E534" s="60">
        <f>INDEX(Table68[#All],MATCH(Chart_Data!B534,Table68[[#All],[Name]],0),6)+Table1[[#This Row],[Rand]]</f>
        <v>4.4800001656998329</v>
      </c>
      <c r="F534" s="58">
        <f>_xlfn.IFNA(IF(Table1[[#This Row],[2015 Growth % Blue]]="#N/A",0,Table1[[#This Row],[2015 Growth % Blue]]),0)</f>
        <v>4.4800001656998329</v>
      </c>
      <c r="G534" s="23" t="e">
        <f>IF(OR(Table68[[#This Row],[2015 Revenue]]&lt;Chart_Data!$U$4,Table68[[#This Row],[2015 Expenses]]&gt;Chart_Data!$U$3),Table68[[#This Row],[Name]],#N/A)</f>
        <v>#N/A</v>
      </c>
      <c r="H534" s="23" t="e">
        <f>INDEX(Table68[#All],MATCH(Chart_Data!G534,Table68[[#All],[Name]],0),3)</f>
        <v>#N/A</v>
      </c>
      <c r="I534" s="23" t="e">
        <f>INDEX(Table68[#All],MATCH(Chart_Data!G534,Table68[[#All],[Name]],0),4)</f>
        <v>#N/A</v>
      </c>
      <c r="J534" s="46" t="e">
        <f>INDEX(Table68[#All],MATCH(Chart_Data!G534,Table68[[#All],[Name]],0),6)</f>
        <v>#N/A</v>
      </c>
      <c r="K534" s="59">
        <v>1.6569983278145029E-7</v>
      </c>
      <c r="M534" s="42">
        <f t="shared" si="9"/>
        <v>533</v>
      </c>
      <c r="N534" s="42">
        <f>IF(M534&gt;Chart_Data!$U$5,0,ROW(M535)-ROW($M$2))</f>
        <v>0</v>
      </c>
      <c r="O534" s="61" t="e">
        <f>IFERROR(LARGE(Table1[2015 Growth % Red],N534),#N/A)</f>
        <v>#N/A</v>
      </c>
      <c r="P534" s="55" t="e">
        <f>INDEX(Table1[[#All],[Name Blue]:[2015 Growth % Red]],MATCH(O534,Table1[[#All],[2015 Growth % Red]],0),2)</f>
        <v>#N/A</v>
      </c>
      <c r="Q534" s="55" t="e">
        <f>INDEX(Table1[[#All],[Name Blue]:[2015 Growth % Red]],MATCH(O534,Table1[[#All],[2015 Growth % Red]],0),3)</f>
        <v>#N/A</v>
      </c>
      <c r="R534" s="55" t="e">
        <f>INDEX(Table1[[#All],[Name Blue]:[2015 Growth % Blue]],MATCH(Table3[[#This Row],[Top 10 Growth % ]],Table1[[#All],[2015 Growth % Blue]],0),1)</f>
        <v>#N/A</v>
      </c>
    </row>
    <row r="535" spans="1:18" x14ac:dyDescent="0.15">
      <c r="A535" s="42">
        <v>534</v>
      </c>
      <c r="B535" s="23" t="e">
        <f>IF(AND(Table68[[#This Row],[2015 Revenue]]&gt;=Chart_Data!$U$4,Table68[[#This Row],[2015 Expenses]]&lt;=Chart_Data!$U$3),Table68[[#This Row],[Name]],#N/A)</f>
        <v>#N/A</v>
      </c>
      <c r="C535" s="23" t="e">
        <f>INDEX(Table68[#All],MATCH(Chart_Data!B535,Table68[[#All],[Name]],0),3)</f>
        <v>#N/A</v>
      </c>
      <c r="D535" s="23" t="e">
        <f>INDEX(Table68[#All],MATCH(Chart_Data!B535,Table68[[#All],[Name]],0),4)</f>
        <v>#N/A</v>
      </c>
      <c r="E535" s="60" t="e">
        <f>INDEX(Table68[#All],MATCH(Chart_Data!B535,Table68[[#All],[Name]],0),6)+Table1[[#This Row],[Rand]]</f>
        <v>#N/A</v>
      </c>
      <c r="F535" s="58">
        <f>_xlfn.IFNA(IF(Table1[[#This Row],[2015 Growth % Blue]]="#N/A",0,Table1[[#This Row],[2015 Growth % Blue]]),0)</f>
        <v>0</v>
      </c>
      <c r="G535" s="23" t="str">
        <f>IF(OR(Table68[[#This Row],[2015 Revenue]]&lt;Chart_Data!$U$4,Table68[[#This Row],[2015 Expenses]]&gt;Chart_Data!$U$3),Table68[[#This Row],[Name]],#N/A)</f>
        <v>Moldsare</v>
      </c>
      <c r="H535" s="23">
        <f>INDEX(Table68[#All],MATCH(Chart_Data!G535,Table68[[#All],[Name]],0),3)</f>
        <v>8527366.1099999994</v>
      </c>
      <c r="I535" s="23">
        <f>INDEX(Table68[#All],MATCH(Chart_Data!G535,Table68[[#All],[Name]],0),4)</f>
        <v>5442957.1399999997</v>
      </c>
      <c r="J535" s="46">
        <f>INDEX(Table68[#All],MATCH(Chart_Data!G535,Table68[[#All],[Name]],0),6)</f>
        <v>4.3499999999999996</v>
      </c>
      <c r="K535" s="59">
        <v>2.8841534331223506E-7</v>
      </c>
      <c r="M535" s="42">
        <f t="shared" si="9"/>
        <v>534</v>
      </c>
      <c r="N535" s="42">
        <f>IF(M535&gt;Chart_Data!$U$5,0,ROW(M536)-ROW($M$2))</f>
        <v>0</v>
      </c>
      <c r="O535" s="61" t="e">
        <f>IFERROR(LARGE(Table1[2015 Growth % Red],N535),#N/A)</f>
        <v>#N/A</v>
      </c>
      <c r="P535" s="55" t="e">
        <f>INDEX(Table1[[#All],[Name Blue]:[2015 Growth % Red]],MATCH(O535,Table1[[#All],[2015 Growth % Red]],0),2)</f>
        <v>#N/A</v>
      </c>
      <c r="Q535" s="55" t="e">
        <f>INDEX(Table1[[#All],[Name Blue]:[2015 Growth % Red]],MATCH(O535,Table1[[#All],[2015 Growth % Red]],0),3)</f>
        <v>#N/A</v>
      </c>
      <c r="R535" s="55" t="e">
        <f>INDEX(Table1[[#All],[Name Blue]:[2015 Growth % Blue]],MATCH(Table3[[#This Row],[Top 10 Growth % ]],Table1[[#All],[2015 Growth % Blue]],0),1)</f>
        <v>#N/A</v>
      </c>
    </row>
    <row r="536" spans="1:18" x14ac:dyDescent="0.15">
      <c r="A536" s="42">
        <v>535</v>
      </c>
      <c r="B536" s="23" t="e">
        <f>IF(AND(Table68[[#This Row],[2015 Revenue]]&gt;=Chart_Data!$U$4,Table68[[#This Row],[2015 Expenses]]&lt;=Chart_Data!$U$3),Table68[[#This Row],[Name]],#N/A)</f>
        <v>#N/A</v>
      </c>
      <c r="C536" s="23" t="e">
        <f>INDEX(Table68[#All],MATCH(Chart_Data!B536,Table68[[#All],[Name]],0),3)</f>
        <v>#N/A</v>
      </c>
      <c r="D536" s="23" t="e">
        <f>INDEX(Table68[#All],MATCH(Chart_Data!B536,Table68[[#All],[Name]],0),4)</f>
        <v>#N/A</v>
      </c>
      <c r="E536" s="60" t="e">
        <f>INDEX(Table68[#All],MATCH(Chart_Data!B536,Table68[[#All],[Name]],0),6)+Table1[[#This Row],[Rand]]</f>
        <v>#N/A</v>
      </c>
      <c r="F536" s="58">
        <f>_xlfn.IFNA(IF(Table1[[#This Row],[2015 Growth % Blue]]="#N/A",0,Table1[[#This Row],[2015 Growth % Blue]]),0)</f>
        <v>0</v>
      </c>
      <c r="G536" s="23" t="str">
        <f>IF(OR(Table68[[#This Row],[2015 Revenue]]&lt;Chart_Data!$U$4,Table68[[#This Row],[2015 Expenses]]&gt;Chart_Data!$U$3),Table68[[#This Row],[Name]],#N/A)</f>
        <v>Expandcostgullible</v>
      </c>
      <c r="H536" s="23">
        <f>INDEX(Table68[#All],MATCH(Chart_Data!G536,Table68[[#All],[Name]],0),3)</f>
        <v>9164882.8800000008</v>
      </c>
      <c r="I536" s="23">
        <f>INDEX(Table68[#All],MATCH(Chart_Data!G536,Table68[[#All],[Name]],0),4)</f>
        <v>7237383.4100000001</v>
      </c>
      <c r="J536" s="46">
        <f>INDEX(Table68[#All],MATCH(Chart_Data!G536,Table68[[#All],[Name]],0),6)</f>
        <v>2.1</v>
      </c>
      <c r="K536" s="59">
        <v>5.0340453271700857E-7</v>
      </c>
      <c r="M536" s="42">
        <f t="shared" si="9"/>
        <v>535</v>
      </c>
      <c r="N536" s="42">
        <f>IF(M536&gt;Chart_Data!$U$5,0,ROW(M537)-ROW($M$2))</f>
        <v>0</v>
      </c>
      <c r="O536" s="61" t="e">
        <f>IFERROR(LARGE(Table1[2015 Growth % Red],N536),#N/A)</f>
        <v>#N/A</v>
      </c>
      <c r="P536" s="55" t="e">
        <f>INDEX(Table1[[#All],[Name Blue]:[2015 Growth % Red]],MATCH(O536,Table1[[#All],[2015 Growth % Red]],0),2)</f>
        <v>#N/A</v>
      </c>
      <c r="Q536" s="55" t="e">
        <f>INDEX(Table1[[#All],[Name Blue]:[2015 Growth % Red]],MATCH(O536,Table1[[#All],[2015 Growth % Red]],0),3)</f>
        <v>#N/A</v>
      </c>
      <c r="R536" s="55" t="e">
        <f>INDEX(Table1[[#All],[Name Blue]:[2015 Growth % Blue]],MATCH(Table3[[#This Row],[Top 10 Growth % ]],Table1[[#All],[2015 Growth % Blue]],0),1)</f>
        <v>#N/A</v>
      </c>
    </row>
    <row r="537" spans="1:18" x14ac:dyDescent="0.15">
      <c r="A537" s="42">
        <v>536</v>
      </c>
      <c r="B537" s="23" t="str">
        <f>IF(AND(Table68[[#This Row],[2015 Revenue]]&gt;=Chart_Data!$U$4,Table68[[#This Row],[2015 Expenses]]&lt;=Chart_Data!$U$3),Table68[[#This Row],[Name]],#N/A)</f>
        <v>Hypergalaxypegasus</v>
      </c>
      <c r="C537" s="23">
        <f>INDEX(Table68[#All],MATCH(Chart_Data!B537,Table68[[#All],[Name]],0),3)</f>
        <v>9127758.7599999998</v>
      </c>
      <c r="D537" s="23">
        <f>INDEX(Table68[#All],MATCH(Chart_Data!B537,Table68[[#All],[Name]],0),4)</f>
        <v>2005195.4</v>
      </c>
      <c r="E537" s="60">
        <f>INDEX(Table68[#All],MATCH(Chart_Data!B537,Table68[[#All],[Name]],0),6)+Table1[[#This Row],[Rand]]</f>
        <v>3.9200009706601247</v>
      </c>
      <c r="F537" s="58">
        <f>_xlfn.IFNA(IF(Table1[[#This Row],[2015 Growth % Blue]]="#N/A",0,Table1[[#This Row],[2015 Growth % Blue]]),0)</f>
        <v>3.9200009706601247</v>
      </c>
      <c r="G537" s="23" t="e">
        <f>IF(OR(Table68[[#This Row],[2015 Revenue]]&lt;Chart_Data!$U$4,Table68[[#This Row],[2015 Expenses]]&gt;Chart_Data!$U$3),Table68[[#This Row],[Name]],#N/A)</f>
        <v>#N/A</v>
      </c>
      <c r="H537" s="23" t="e">
        <f>INDEX(Table68[#All],MATCH(Chart_Data!G537,Table68[[#All],[Name]],0),3)</f>
        <v>#N/A</v>
      </c>
      <c r="I537" s="23" t="e">
        <f>INDEX(Table68[#All],MATCH(Chart_Data!G537,Table68[[#All],[Name]],0),4)</f>
        <v>#N/A</v>
      </c>
      <c r="J537" s="46" t="e">
        <f>INDEX(Table68[#All],MATCH(Chart_Data!G537,Table68[[#All],[Name]],0),6)</f>
        <v>#N/A</v>
      </c>
      <c r="K537" s="59">
        <v>9.7066012487672554E-7</v>
      </c>
      <c r="M537" s="42">
        <f t="shared" si="9"/>
        <v>536</v>
      </c>
      <c r="N537" s="42">
        <f>IF(M537&gt;Chart_Data!$U$5,0,ROW(M538)-ROW($M$2))</f>
        <v>0</v>
      </c>
      <c r="O537" s="61" t="e">
        <f>IFERROR(LARGE(Table1[2015 Growth % Red],N537),#N/A)</f>
        <v>#N/A</v>
      </c>
      <c r="P537" s="55" t="e">
        <f>INDEX(Table1[[#All],[Name Blue]:[2015 Growth % Red]],MATCH(O537,Table1[[#All],[2015 Growth % Red]],0),2)</f>
        <v>#N/A</v>
      </c>
      <c r="Q537" s="55" t="e">
        <f>INDEX(Table1[[#All],[Name Blue]:[2015 Growth % Red]],MATCH(O537,Table1[[#All],[2015 Growth % Red]],0),3)</f>
        <v>#N/A</v>
      </c>
      <c r="R537" s="55" t="e">
        <f>INDEX(Table1[[#All],[Name Blue]:[2015 Growth % Blue]],MATCH(Table3[[#This Row],[Top 10 Growth % ]],Table1[[#All],[2015 Growth % Blue]],0),1)</f>
        <v>#N/A</v>
      </c>
    </row>
    <row r="538" spans="1:18" x14ac:dyDescent="0.15">
      <c r="A538" s="42">
        <v>537</v>
      </c>
      <c r="B538" s="23" t="e">
        <f>IF(AND(Table68[[#This Row],[2015 Revenue]]&gt;=Chart_Data!$U$4,Table68[[#This Row],[2015 Expenses]]&lt;=Chart_Data!$U$3),Table68[[#This Row],[Name]],#N/A)</f>
        <v>#N/A</v>
      </c>
      <c r="C538" s="23" t="e">
        <f>INDEX(Table68[#All],MATCH(Chart_Data!B538,Table68[[#All],[Name]],0),3)</f>
        <v>#N/A</v>
      </c>
      <c r="D538" s="23" t="e">
        <f>INDEX(Table68[#All],MATCH(Chart_Data!B538,Table68[[#All],[Name]],0),4)</f>
        <v>#N/A</v>
      </c>
      <c r="E538" s="60" t="e">
        <f>INDEX(Table68[#All],MATCH(Chart_Data!B538,Table68[[#All],[Name]],0),6)+Table1[[#This Row],[Rand]]</f>
        <v>#N/A</v>
      </c>
      <c r="F538" s="58">
        <f>_xlfn.IFNA(IF(Table1[[#This Row],[2015 Growth % Blue]]="#N/A",0,Table1[[#This Row],[2015 Growth % Blue]]),0)</f>
        <v>0</v>
      </c>
      <c r="G538" s="23" t="str">
        <f>IF(OR(Table68[[#This Row],[2015 Revenue]]&lt;Chart_Data!$U$4,Table68[[#This Row],[2015 Expenses]]&gt;Chart_Data!$U$3),Table68[[#This Row],[Name]],#N/A)</f>
        <v>Snashacceptor</v>
      </c>
      <c r="H538" s="23">
        <f>INDEX(Table68[#All],MATCH(Chart_Data!G538,Table68[[#All],[Name]],0),3)</f>
        <v>8328299.9199999999</v>
      </c>
      <c r="I538" s="23">
        <f>INDEX(Table68[#All],MATCH(Chart_Data!G538,Table68[[#All],[Name]],0),4)</f>
        <v>5775683.6699999999</v>
      </c>
      <c r="J538" s="46">
        <f>INDEX(Table68[#All],MATCH(Chart_Data!G538,Table68[[#All],[Name]],0),6)</f>
        <v>4.62</v>
      </c>
      <c r="K538" s="59">
        <v>8.2543057292868704E-8</v>
      </c>
      <c r="M538" s="42">
        <f t="shared" si="9"/>
        <v>537</v>
      </c>
      <c r="N538" s="42">
        <f>IF(M538&gt;Chart_Data!$U$5,0,ROW(M539)-ROW($M$2))</f>
        <v>0</v>
      </c>
      <c r="O538" s="61" t="e">
        <f>IFERROR(LARGE(Table1[2015 Growth % Red],N538),#N/A)</f>
        <v>#N/A</v>
      </c>
      <c r="P538" s="55" t="e">
        <f>INDEX(Table1[[#All],[Name Blue]:[2015 Growth % Red]],MATCH(O538,Table1[[#All],[2015 Growth % Red]],0),2)</f>
        <v>#N/A</v>
      </c>
      <c r="Q538" s="55" t="e">
        <f>INDEX(Table1[[#All],[Name Blue]:[2015 Growth % Red]],MATCH(O538,Table1[[#All],[2015 Growth % Red]],0),3)</f>
        <v>#N/A</v>
      </c>
      <c r="R538" s="55" t="e">
        <f>INDEX(Table1[[#All],[Name Blue]:[2015 Growth % Blue]],MATCH(Table3[[#This Row],[Top 10 Growth % ]],Table1[[#All],[2015 Growth % Blue]],0),1)</f>
        <v>#N/A</v>
      </c>
    </row>
    <row r="539" spans="1:18" x14ac:dyDescent="0.15">
      <c r="A539" s="42">
        <v>538</v>
      </c>
      <c r="B539" s="23" t="e">
        <f>IF(AND(Table68[[#This Row],[2015 Revenue]]&gt;=Chart_Data!$U$4,Table68[[#This Row],[2015 Expenses]]&lt;=Chart_Data!$U$3),Table68[[#This Row],[Name]],#N/A)</f>
        <v>#N/A</v>
      </c>
      <c r="C539" s="23" t="e">
        <f>INDEX(Table68[#All],MATCH(Chart_Data!B539,Table68[[#All],[Name]],0),3)</f>
        <v>#N/A</v>
      </c>
      <c r="D539" s="23" t="e">
        <f>INDEX(Table68[#All],MATCH(Chart_Data!B539,Table68[[#All],[Name]],0),4)</f>
        <v>#N/A</v>
      </c>
      <c r="E539" s="60" t="e">
        <f>INDEX(Table68[#All],MATCH(Chart_Data!B539,Table68[[#All],[Name]],0),6)+Table1[[#This Row],[Rand]]</f>
        <v>#N/A</v>
      </c>
      <c r="F539" s="58">
        <f>_xlfn.IFNA(IF(Table1[[#This Row],[2015 Growth % Blue]]="#N/A",0,Table1[[#This Row],[2015 Growth % Blue]]),0)</f>
        <v>0</v>
      </c>
      <c r="G539" s="23" t="str">
        <f>IF(OR(Table68[[#This Row],[2015 Revenue]]&lt;Chart_Data!$U$4,Table68[[#This Row],[2015 Expenses]]&gt;Chart_Data!$U$3),Table68[[#This Row],[Name]],#N/A)</f>
        <v>Famousknucklehead</v>
      </c>
      <c r="H539" s="23">
        <f>INDEX(Table68[#All],MATCH(Chart_Data!G539,Table68[[#All],[Name]],0),3)</f>
        <v>9996205.1899999995</v>
      </c>
      <c r="I539" s="23">
        <f>INDEX(Table68[#All],MATCH(Chart_Data!G539,Table68[[#All],[Name]],0),4)</f>
        <v>5010013.3099999996</v>
      </c>
      <c r="J539" s="46">
        <f>INDEX(Table68[#All],MATCH(Chart_Data!G539,Table68[[#All],[Name]],0),6)</f>
        <v>4.38</v>
      </c>
      <c r="K539" s="59">
        <v>4.3753602411753447E-7</v>
      </c>
      <c r="M539" s="42">
        <f t="shared" si="9"/>
        <v>538</v>
      </c>
      <c r="N539" s="42">
        <f>IF(M539&gt;Chart_Data!$U$5,0,ROW(M540)-ROW($M$2))</f>
        <v>0</v>
      </c>
      <c r="O539" s="61" t="e">
        <f>IFERROR(LARGE(Table1[2015 Growth % Red],N539),#N/A)</f>
        <v>#N/A</v>
      </c>
      <c r="P539" s="55" t="e">
        <f>INDEX(Table1[[#All],[Name Blue]:[2015 Growth % Red]],MATCH(O539,Table1[[#All],[2015 Growth % Red]],0),2)</f>
        <v>#N/A</v>
      </c>
      <c r="Q539" s="55" t="e">
        <f>INDEX(Table1[[#All],[Name Blue]:[2015 Growth % Red]],MATCH(O539,Table1[[#All],[2015 Growth % Red]],0),3)</f>
        <v>#N/A</v>
      </c>
      <c r="R539" s="55" t="e">
        <f>INDEX(Table1[[#All],[Name Blue]:[2015 Growth % Blue]],MATCH(Table3[[#This Row],[Top 10 Growth % ]],Table1[[#All],[2015 Growth % Blue]],0),1)</f>
        <v>#N/A</v>
      </c>
    </row>
    <row r="540" spans="1:18" x14ac:dyDescent="0.15">
      <c r="A540" s="42">
        <v>539</v>
      </c>
      <c r="B540" s="23" t="e">
        <f>IF(AND(Table68[[#This Row],[2015 Revenue]]&gt;=Chart_Data!$U$4,Table68[[#This Row],[2015 Expenses]]&lt;=Chart_Data!$U$3),Table68[[#This Row],[Name]],#N/A)</f>
        <v>#N/A</v>
      </c>
      <c r="C540" s="23" t="e">
        <f>INDEX(Table68[#All],MATCH(Chart_Data!B540,Table68[[#All],[Name]],0),3)</f>
        <v>#N/A</v>
      </c>
      <c r="D540" s="23" t="e">
        <f>INDEX(Table68[#All],MATCH(Chart_Data!B540,Table68[[#All],[Name]],0),4)</f>
        <v>#N/A</v>
      </c>
      <c r="E540" s="60" t="e">
        <f>INDEX(Table68[#All],MATCH(Chart_Data!B540,Table68[[#All],[Name]],0),6)+Table1[[#This Row],[Rand]]</f>
        <v>#N/A</v>
      </c>
      <c r="F540" s="58">
        <f>_xlfn.IFNA(IF(Table1[[#This Row],[2015 Growth % Blue]]="#N/A",0,Table1[[#This Row],[2015 Growth % Blue]]),0)</f>
        <v>0</v>
      </c>
      <c r="G540" s="23" t="str">
        <f>IF(OR(Table68[[#This Row],[2015 Revenue]]&lt;Chart_Data!$U$4,Table68[[#This Row],[2015 Expenses]]&gt;Chart_Data!$U$3),Table68[[#This Row],[Name]],#N/A)</f>
        <v>Collarbonebad</v>
      </c>
      <c r="H540" s="23">
        <f>INDEX(Table68[#All],MATCH(Chart_Data!G540,Table68[[#All],[Name]],0),3)</f>
        <v>9426850.1400000006</v>
      </c>
      <c r="I540" s="23">
        <f>INDEX(Table68[#All],MATCH(Chart_Data!G540,Table68[[#All],[Name]],0),4)</f>
        <v>3974949.92</v>
      </c>
      <c r="J540" s="46">
        <f>INDEX(Table68[#All],MATCH(Chart_Data!G540,Table68[[#All],[Name]],0),6)</f>
        <v>2.98</v>
      </c>
      <c r="K540" s="59">
        <v>9.1569133669824101E-7</v>
      </c>
      <c r="M540" s="42">
        <f t="shared" si="9"/>
        <v>539</v>
      </c>
      <c r="N540" s="42">
        <f>IF(M540&gt;Chart_Data!$U$5,0,ROW(M541)-ROW($M$2))</f>
        <v>0</v>
      </c>
      <c r="O540" s="61" t="e">
        <f>IFERROR(LARGE(Table1[2015 Growth % Red],N540),#N/A)</f>
        <v>#N/A</v>
      </c>
      <c r="P540" s="55" t="e">
        <f>INDEX(Table1[[#All],[Name Blue]:[2015 Growth % Red]],MATCH(O540,Table1[[#All],[2015 Growth % Red]],0),2)</f>
        <v>#N/A</v>
      </c>
      <c r="Q540" s="55" t="e">
        <f>INDEX(Table1[[#All],[Name Blue]:[2015 Growth % Red]],MATCH(O540,Table1[[#All],[2015 Growth % Red]],0),3)</f>
        <v>#N/A</v>
      </c>
      <c r="R540" s="55" t="e">
        <f>INDEX(Table1[[#All],[Name Blue]:[2015 Growth % Blue]],MATCH(Table3[[#This Row],[Top 10 Growth % ]],Table1[[#All],[2015 Growth % Blue]],0),1)</f>
        <v>#N/A</v>
      </c>
    </row>
    <row r="541" spans="1:18" x14ac:dyDescent="0.15">
      <c r="A541" s="42">
        <v>540</v>
      </c>
      <c r="B541" s="23" t="str">
        <f>IF(AND(Table68[[#This Row],[2015 Revenue]]&gt;=Chart_Data!$U$4,Table68[[#This Row],[2015 Expenses]]&lt;=Chart_Data!$U$3),Table68[[#This Row],[Name]],#N/A)</f>
        <v>Cateredsweep</v>
      </c>
      <c r="C541" s="23">
        <f>INDEX(Table68[#All],MATCH(Chart_Data!B541,Table68[[#All],[Name]],0),3)</f>
        <v>9867522.4900000002</v>
      </c>
      <c r="D541" s="23">
        <f>INDEX(Table68[#All],MATCH(Chart_Data!B541,Table68[[#All],[Name]],0),4)</f>
        <v>3545234.38</v>
      </c>
      <c r="E541" s="60">
        <f>INDEX(Table68[#All],MATCH(Chart_Data!B541,Table68[[#All],[Name]],0),6)+Table1[[#This Row],[Rand]]</f>
        <v>3.1600007025060983</v>
      </c>
      <c r="F541" s="58">
        <f>_xlfn.IFNA(IF(Table1[[#This Row],[2015 Growth % Blue]]="#N/A",0,Table1[[#This Row],[2015 Growth % Blue]]),0)</f>
        <v>3.1600007025060983</v>
      </c>
      <c r="G541" s="23" t="e">
        <f>IF(OR(Table68[[#This Row],[2015 Revenue]]&lt;Chart_Data!$U$4,Table68[[#This Row],[2015 Expenses]]&gt;Chart_Data!$U$3),Table68[[#This Row],[Name]],#N/A)</f>
        <v>#N/A</v>
      </c>
      <c r="H541" s="23" t="e">
        <f>INDEX(Table68[#All],MATCH(Chart_Data!G541,Table68[[#All],[Name]],0),3)</f>
        <v>#N/A</v>
      </c>
      <c r="I541" s="23" t="e">
        <f>INDEX(Table68[#All],MATCH(Chart_Data!G541,Table68[[#All],[Name]],0),4)</f>
        <v>#N/A</v>
      </c>
      <c r="J541" s="46" t="e">
        <f>INDEX(Table68[#All],MATCH(Chart_Data!G541,Table68[[#All],[Name]],0),6)</f>
        <v>#N/A</v>
      </c>
      <c r="K541" s="59">
        <v>7.0250609837740457E-7</v>
      </c>
      <c r="M541" s="42">
        <f t="shared" si="9"/>
        <v>540</v>
      </c>
      <c r="N541" s="42">
        <f>IF(M541&gt;Chart_Data!$U$5,0,ROW(M542)-ROW($M$2))</f>
        <v>0</v>
      </c>
      <c r="O541" s="61" t="e">
        <f>IFERROR(LARGE(Table1[2015 Growth % Red],N541),#N/A)</f>
        <v>#N/A</v>
      </c>
      <c r="P541" s="55" t="e">
        <f>INDEX(Table1[[#All],[Name Blue]:[2015 Growth % Red]],MATCH(O541,Table1[[#All],[2015 Growth % Red]],0),2)</f>
        <v>#N/A</v>
      </c>
      <c r="Q541" s="55" t="e">
        <f>INDEX(Table1[[#All],[Name Blue]:[2015 Growth % Red]],MATCH(O541,Table1[[#All],[2015 Growth % Red]],0),3)</f>
        <v>#N/A</v>
      </c>
      <c r="R541" s="55" t="e">
        <f>INDEX(Table1[[#All],[Name Blue]:[2015 Growth % Blue]],MATCH(Table3[[#This Row],[Top 10 Growth % ]],Table1[[#All],[2015 Growth % Blue]],0),1)</f>
        <v>#N/A</v>
      </c>
    </row>
    <row r="542" spans="1:18" x14ac:dyDescent="0.15">
      <c r="A542" s="42">
        <v>541</v>
      </c>
      <c r="B542" s="23" t="str">
        <f>IF(AND(Table68[[#This Row],[2015 Revenue]]&gt;=Chart_Data!$U$4,Table68[[#This Row],[2015 Expenses]]&lt;=Chart_Data!$U$3),Table68[[#This Row],[Name]],#N/A)</f>
        <v>Rageenvious</v>
      </c>
      <c r="C542" s="23">
        <f>INDEX(Table68[#All],MATCH(Chart_Data!B542,Table68[[#All],[Name]],0),3)</f>
        <v>7501734</v>
      </c>
      <c r="D542" s="23">
        <f>INDEX(Table68[#All],MATCH(Chart_Data!B542,Table68[[#All],[Name]],0),4)</f>
        <v>3330828.71</v>
      </c>
      <c r="E542" s="60">
        <f>INDEX(Table68[#All],MATCH(Chart_Data!B542,Table68[[#All],[Name]],0),6)+Table1[[#This Row],[Rand]]</f>
        <v>4.5500007092783905</v>
      </c>
      <c r="F542" s="58">
        <f>_xlfn.IFNA(IF(Table1[[#This Row],[2015 Growth % Blue]]="#N/A",0,Table1[[#This Row],[2015 Growth % Blue]]),0)</f>
        <v>4.5500007092783905</v>
      </c>
      <c r="G542" s="23" t="e">
        <f>IF(OR(Table68[[#This Row],[2015 Revenue]]&lt;Chart_Data!$U$4,Table68[[#This Row],[2015 Expenses]]&gt;Chart_Data!$U$3),Table68[[#This Row],[Name]],#N/A)</f>
        <v>#N/A</v>
      </c>
      <c r="H542" s="23" t="e">
        <f>INDEX(Table68[#All],MATCH(Chart_Data!G542,Table68[[#All],[Name]],0),3)</f>
        <v>#N/A</v>
      </c>
      <c r="I542" s="23" t="e">
        <f>INDEX(Table68[#All],MATCH(Chart_Data!G542,Table68[[#All],[Name]],0),4)</f>
        <v>#N/A</v>
      </c>
      <c r="J542" s="46" t="e">
        <f>INDEX(Table68[#All],MATCH(Chart_Data!G542,Table68[[#All],[Name]],0),6)</f>
        <v>#N/A</v>
      </c>
      <c r="K542" s="59">
        <v>7.0927839045228202E-7</v>
      </c>
      <c r="M542" s="42">
        <f t="shared" si="9"/>
        <v>541</v>
      </c>
      <c r="N542" s="42">
        <f>IF(M542&gt;Chart_Data!$U$5,0,ROW(M543)-ROW($M$2))</f>
        <v>0</v>
      </c>
      <c r="O542" s="61" t="e">
        <f>IFERROR(LARGE(Table1[2015 Growth % Red],N542),#N/A)</f>
        <v>#N/A</v>
      </c>
      <c r="P542" s="55" t="e">
        <f>INDEX(Table1[[#All],[Name Blue]:[2015 Growth % Red]],MATCH(O542,Table1[[#All],[2015 Growth % Red]],0),2)</f>
        <v>#N/A</v>
      </c>
      <c r="Q542" s="55" t="e">
        <f>INDEX(Table1[[#All],[Name Blue]:[2015 Growth % Red]],MATCH(O542,Table1[[#All],[2015 Growth % Red]],0),3)</f>
        <v>#N/A</v>
      </c>
      <c r="R542" s="55" t="e">
        <f>INDEX(Table1[[#All],[Name Blue]:[2015 Growth % Blue]],MATCH(Table3[[#This Row],[Top 10 Growth % ]],Table1[[#All],[2015 Growth % Blue]],0),1)</f>
        <v>#N/A</v>
      </c>
    </row>
    <row r="543" spans="1:18" x14ac:dyDescent="0.15">
      <c r="A543" s="42">
        <v>542</v>
      </c>
      <c r="B543" s="23" t="e">
        <f>IF(AND(Table68[[#This Row],[2015 Revenue]]&gt;=Chart_Data!$U$4,Table68[[#This Row],[2015 Expenses]]&lt;=Chart_Data!$U$3),Table68[[#This Row],[Name]],#N/A)</f>
        <v>#N/A</v>
      </c>
      <c r="C543" s="23" t="e">
        <f>INDEX(Table68[#All],MATCH(Chart_Data!B543,Table68[[#All],[Name]],0),3)</f>
        <v>#N/A</v>
      </c>
      <c r="D543" s="23" t="e">
        <f>INDEX(Table68[#All],MATCH(Chart_Data!B543,Table68[[#All],[Name]],0),4)</f>
        <v>#N/A</v>
      </c>
      <c r="E543" s="60" t="e">
        <f>INDEX(Table68[#All],MATCH(Chart_Data!B543,Table68[[#All],[Name]],0),6)+Table1[[#This Row],[Rand]]</f>
        <v>#N/A</v>
      </c>
      <c r="F543" s="58">
        <f>_xlfn.IFNA(IF(Table1[[#This Row],[2015 Growth % Blue]]="#N/A",0,Table1[[#This Row],[2015 Growth % Blue]]),0)</f>
        <v>0</v>
      </c>
      <c r="G543" s="23" t="str">
        <f>IF(OR(Table68[[#This Row],[2015 Revenue]]&lt;Chart_Data!$U$4,Table68[[#This Row],[2015 Expenses]]&gt;Chart_Data!$U$3),Table68[[#This Row],[Name]],#N/A)</f>
        <v>Rowsitem</v>
      </c>
      <c r="H543" s="23">
        <f>INDEX(Table68[#All],MATCH(Chart_Data!G543,Table68[[#All],[Name]],0),3)</f>
        <v>7323171.1900000004</v>
      </c>
      <c r="I543" s="23">
        <f>INDEX(Table68[#All],MATCH(Chart_Data!G543,Table68[[#All],[Name]],0),4)</f>
        <v>4126472.17</v>
      </c>
      <c r="J543" s="46">
        <f>INDEX(Table68[#All],MATCH(Chart_Data!G543,Table68[[#All],[Name]],0),6)</f>
        <v>4.93</v>
      </c>
      <c r="K543" s="59">
        <v>4.1933350027102357E-7</v>
      </c>
      <c r="M543" s="42">
        <f t="shared" si="9"/>
        <v>542</v>
      </c>
      <c r="N543" s="42">
        <f>IF(M543&gt;Chart_Data!$U$5,0,ROW(M544)-ROW($M$2))</f>
        <v>0</v>
      </c>
      <c r="O543" s="61" t="e">
        <f>IFERROR(LARGE(Table1[2015 Growth % Red],N543),#N/A)</f>
        <v>#N/A</v>
      </c>
      <c r="P543" s="55" t="e">
        <f>INDEX(Table1[[#All],[Name Blue]:[2015 Growth % Red]],MATCH(O543,Table1[[#All],[2015 Growth % Red]],0),2)</f>
        <v>#N/A</v>
      </c>
      <c r="Q543" s="55" t="e">
        <f>INDEX(Table1[[#All],[Name Blue]:[2015 Growth % Red]],MATCH(O543,Table1[[#All],[2015 Growth % Red]],0),3)</f>
        <v>#N/A</v>
      </c>
      <c r="R543" s="55" t="e">
        <f>INDEX(Table1[[#All],[Name Blue]:[2015 Growth % Blue]],MATCH(Table3[[#This Row],[Top 10 Growth % ]],Table1[[#All],[2015 Growth % Blue]],0),1)</f>
        <v>#N/A</v>
      </c>
    </row>
    <row r="544" spans="1:18" x14ac:dyDescent="0.15">
      <c r="A544" s="42">
        <v>543</v>
      </c>
      <c r="B544" s="23" t="e">
        <f>IF(AND(Table68[[#This Row],[2015 Revenue]]&gt;=Chart_Data!$U$4,Table68[[#This Row],[2015 Expenses]]&lt;=Chart_Data!$U$3),Table68[[#This Row],[Name]],#N/A)</f>
        <v>#N/A</v>
      </c>
      <c r="C544" s="23" t="e">
        <f>INDEX(Table68[#All],MATCH(Chart_Data!B544,Table68[[#All],[Name]],0),3)</f>
        <v>#N/A</v>
      </c>
      <c r="D544" s="23" t="e">
        <f>INDEX(Table68[#All],MATCH(Chart_Data!B544,Table68[[#All],[Name]],0),4)</f>
        <v>#N/A</v>
      </c>
      <c r="E544" s="60" t="e">
        <f>INDEX(Table68[#All],MATCH(Chart_Data!B544,Table68[[#All],[Name]],0),6)+Table1[[#This Row],[Rand]]</f>
        <v>#N/A</v>
      </c>
      <c r="F544" s="58">
        <f>_xlfn.IFNA(IF(Table1[[#This Row],[2015 Growth % Blue]]="#N/A",0,Table1[[#This Row],[2015 Growth % Blue]]),0)</f>
        <v>0</v>
      </c>
      <c r="G544" s="23" t="str">
        <f>IF(OR(Table68[[#This Row],[2015 Revenue]]&lt;Chart_Data!$U$4,Table68[[#This Row],[2015 Expenses]]&gt;Chart_Data!$U$3),Table68[[#This Row],[Name]],#N/A)</f>
        <v>Falterfeline</v>
      </c>
      <c r="H544" s="23">
        <f>INDEX(Table68[#All],MATCH(Chart_Data!G544,Table68[[#All],[Name]],0),3)</f>
        <v>8221812.2699999996</v>
      </c>
      <c r="I544" s="23">
        <f>INDEX(Table68[#All],MATCH(Chart_Data!G544,Table68[[#All],[Name]],0),4)</f>
        <v>4104330.72</v>
      </c>
      <c r="J544" s="46">
        <f>INDEX(Table68[#All],MATCH(Chart_Data!G544,Table68[[#All],[Name]],0),6)</f>
        <v>4.47</v>
      </c>
      <c r="K544" s="59">
        <v>2.9200135742368606E-7</v>
      </c>
      <c r="M544" s="42">
        <f t="shared" si="9"/>
        <v>543</v>
      </c>
      <c r="N544" s="42">
        <f>IF(M544&gt;Chart_Data!$U$5,0,ROW(M545)-ROW($M$2))</f>
        <v>0</v>
      </c>
      <c r="O544" s="61" t="e">
        <f>IFERROR(LARGE(Table1[2015 Growth % Red],N544),#N/A)</f>
        <v>#N/A</v>
      </c>
      <c r="P544" s="55" t="e">
        <f>INDEX(Table1[[#All],[Name Blue]:[2015 Growth % Red]],MATCH(O544,Table1[[#All],[2015 Growth % Red]],0),2)</f>
        <v>#N/A</v>
      </c>
      <c r="Q544" s="55" t="e">
        <f>INDEX(Table1[[#All],[Name Blue]:[2015 Growth % Red]],MATCH(O544,Table1[[#All],[2015 Growth % Red]],0),3)</f>
        <v>#N/A</v>
      </c>
      <c r="R544" s="55" t="e">
        <f>INDEX(Table1[[#All],[Name Blue]:[2015 Growth % Blue]],MATCH(Table3[[#This Row],[Top 10 Growth % ]],Table1[[#All],[2015 Growth % Blue]],0),1)</f>
        <v>#N/A</v>
      </c>
    </row>
    <row r="545" spans="1:18" x14ac:dyDescent="0.15">
      <c r="A545" s="42">
        <v>544</v>
      </c>
      <c r="B545" s="23" t="e">
        <f>IF(AND(Table68[[#This Row],[2015 Revenue]]&gt;=Chart_Data!$U$4,Table68[[#This Row],[2015 Expenses]]&lt;=Chart_Data!$U$3),Table68[[#This Row],[Name]],#N/A)</f>
        <v>#N/A</v>
      </c>
      <c r="C545" s="23" t="e">
        <f>INDEX(Table68[#All],MATCH(Chart_Data!B545,Table68[[#All],[Name]],0),3)</f>
        <v>#N/A</v>
      </c>
      <c r="D545" s="23" t="e">
        <f>INDEX(Table68[#All],MATCH(Chart_Data!B545,Table68[[#All],[Name]],0),4)</f>
        <v>#N/A</v>
      </c>
      <c r="E545" s="60" t="e">
        <f>INDEX(Table68[#All],MATCH(Chart_Data!B545,Table68[[#All],[Name]],0),6)+Table1[[#This Row],[Rand]]</f>
        <v>#N/A</v>
      </c>
      <c r="F545" s="58">
        <f>_xlfn.IFNA(IF(Table1[[#This Row],[2015 Growth % Blue]]="#N/A",0,Table1[[#This Row],[2015 Growth % Blue]]),0)</f>
        <v>0</v>
      </c>
      <c r="G545" s="23" t="str">
        <f>IF(OR(Table68[[#This Row],[2015 Revenue]]&lt;Chart_Data!$U$4,Table68[[#This Row],[2015 Expenses]]&gt;Chart_Data!$U$3),Table68[[#This Row],[Name]],#N/A)</f>
        <v>Rinkmusic</v>
      </c>
      <c r="H545" s="23">
        <f>INDEX(Table68[#All],MATCH(Chart_Data!G545,Table68[[#All],[Name]],0),3)</f>
        <v>11533497.720000001</v>
      </c>
      <c r="I545" s="23">
        <f>INDEX(Table68[#All],MATCH(Chart_Data!G545,Table68[[#All],[Name]],0),4)</f>
        <v>7331420.5</v>
      </c>
      <c r="J545" s="46">
        <f>INDEX(Table68[#All],MATCH(Chart_Data!G545,Table68[[#All],[Name]],0),6)</f>
        <v>4.3</v>
      </c>
      <c r="K545" s="59">
        <v>7.2563490801839923E-7</v>
      </c>
      <c r="M545" s="42">
        <f t="shared" si="9"/>
        <v>544</v>
      </c>
      <c r="N545" s="42">
        <f>IF(M545&gt;Chart_Data!$U$5,0,ROW(M546)-ROW($M$2))</f>
        <v>0</v>
      </c>
      <c r="O545" s="61" t="e">
        <f>IFERROR(LARGE(Table1[2015 Growth % Red],N545),#N/A)</f>
        <v>#N/A</v>
      </c>
      <c r="P545" s="55" t="e">
        <f>INDEX(Table1[[#All],[Name Blue]:[2015 Growth % Red]],MATCH(O545,Table1[[#All],[2015 Growth % Red]],0),2)</f>
        <v>#N/A</v>
      </c>
      <c r="Q545" s="55" t="e">
        <f>INDEX(Table1[[#All],[Name Blue]:[2015 Growth % Red]],MATCH(O545,Table1[[#All],[2015 Growth % Red]],0),3)</f>
        <v>#N/A</v>
      </c>
      <c r="R545" s="55" t="e">
        <f>INDEX(Table1[[#All],[Name Blue]:[2015 Growth % Blue]],MATCH(Table3[[#This Row],[Top 10 Growth % ]],Table1[[#All],[2015 Growth % Blue]],0),1)</f>
        <v>#N/A</v>
      </c>
    </row>
    <row r="546" spans="1:18" x14ac:dyDescent="0.15">
      <c r="A546" s="42">
        <v>545</v>
      </c>
      <c r="B546" s="23" t="e">
        <f>IF(AND(Table68[[#This Row],[2015 Revenue]]&gt;=Chart_Data!$U$4,Table68[[#This Row],[2015 Expenses]]&lt;=Chart_Data!$U$3),Table68[[#This Row],[Name]],#N/A)</f>
        <v>#N/A</v>
      </c>
      <c r="C546" s="23" t="e">
        <f>INDEX(Table68[#All],MATCH(Chart_Data!B546,Table68[[#All],[Name]],0),3)</f>
        <v>#N/A</v>
      </c>
      <c r="D546" s="23" t="e">
        <f>INDEX(Table68[#All],MATCH(Chart_Data!B546,Table68[[#All],[Name]],0),4)</f>
        <v>#N/A</v>
      </c>
      <c r="E546" s="60" t="e">
        <f>INDEX(Table68[#All],MATCH(Chart_Data!B546,Table68[[#All],[Name]],0),6)+Table1[[#This Row],[Rand]]</f>
        <v>#N/A</v>
      </c>
      <c r="F546" s="58">
        <f>_xlfn.IFNA(IF(Table1[[#This Row],[2015 Growth % Blue]]="#N/A",0,Table1[[#This Row],[2015 Growth % Blue]]),0)</f>
        <v>0</v>
      </c>
      <c r="G546" s="23" t="str">
        <f>IF(OR(Table68[[#This Row],[2015 Revenue]]&lt;Chart_Data!$U$4,Table68[[#This Row],[2015 Expenses]]&gt;Chart_Data!$U$3),Table68[[#This Row],[Name]],#N/A)</f>
        <v>Positiveneptunium</v>
      </c>
      <c r="H546" s="23">
        <f>INDEX(Table68[#All],MATCH(Chart_Data!G546,Table68[[#All],[Name]],0),3)</f>
        <v>7708852.1799999997</v>
      </c>
      <c r="I546" s="23">
        <f>INDEX(Table68[#All],MATCH(Chart_Data!G546,Table68[[#All],[Name]],0),4)</f>
        <v>6223234.3899999997</v>
      </c>
      <c r="J546" s="46">
        <f>INDEX(Table68[#All],MATCH(Chart_Data!G546,Table68[[#All],[Name]],0),6)</f>
        <v>2.77</v>
      </c>
      <c r="K546" s="59">
        <v>1.5275085439214009E-7</v>
      </c>
      <c r="M546" s="42">
        <f t="shared" si="9"/>
        <v>545</v>
      </c>
      <c r="N546" s="42">
        <f>IF(M546&gt;Chart_Data!$U$5,0,ROW(M547)-ROW($M$2))</f>
        <v>0</v>
      </c>
      <c r="O546" s="61" t="e">
        <f>IFERROR(LARGE(Table1[2015 Growth % Red],N546),#N/A)</f>
        <v>#N/A</v>
      </c>
      <c r="P546" s="55" t="e">
        <f>INDEX(Table1[[#All],[Name Blue]:[2015 Growth % Red]],MATCH(O546,Table1[[#All],[2015 Growth % Red]],0),2)</f>
        <v>#N/A</v>
      </c>
      <c r="Q546" s="55" t="e">
        <f>INDEX(Table1[[#All],[Name Blue]:[2015 Growth % Red]],MATCH(O546,Table1[[#All],[2015 Growth % Red]],0),3)</f>
        <v>#N/A</v>
      </c>
      <c r="R546" s="55" t="e">
        <f>INDEX(Table1[[#All],[Name Blue]:[2015 Growth % Blue]],MATCH(Table3[[#This Row],[Top 10 Growth % ]],Table1[[#All],[2015 Growth % Blue]],0),1)</f>
        <v>#N/A</v>
      </c>
    </row>
    <row r="547" spans="1:18" x14ac:dyDescent="0.15">
      <c r="A547" s="42">
        <v>546</v>
      </c>
      <c r="B547" s="23" t="e">
        <f>IF(AND(Table68[[#This Row],[2015 Revenue]]&gt;=Chart_Data!$U$4,Table68[[#This Row],[2015 Expenses]]&lt;=Chart_Data!$U$3),Table68[[#This Row],[Name]],#N/A)</f>
        <v>#N/A</v>
      </c>
      <c r="C547" s="23" t="e">
        <f>INDEX(Table68[#All],MATCH(Chart_Data!B547,Table68[[#All],[Name]],0),3)</f>
        <v>#N/A</v>
      </c>
      <c r="D547" s="23" t="e">
        <f>INDEX(Table68[#All],MATCH(Chart_Data!B547,Table68[[#All],[Name]],0),4)</f>
        <v>#N/A</v>
      </c>
      <c r="E547" s="60" t="e">
        <f>INDEX(Table68[#All],MATCH(Chart_Data!B547,Table68[[#All],[Name]],0),6)+Table1[[#This Row],[Rand]]</f>
        <v>#N/A</v>
      </c>
      <c r="F547" s="58">
        <f>_xlfn.IFNA(IF(Table1[[#This Row],[2015 Growth % Blue]]="#N/A",0,Table1[[#This Row],[2015 Growth % Blue]]),0)</f>
        <v>0</v>
      </c>
      <c r="G547" s="23" t="str">
        <f>IF(OR(Table68[[#This Row],[2015 Revenue]]&lt;Chart_Data!$U$4,Table68[[#This Row],[2015 Expenses]]&gt;Chart_Data!$U$3),Table68[[#This Row],[Name]],#N/A)</f>
        <v>Scoreboardchaos</v>
      </c>
      <c r="H547" s="23">
        <f>INDEX(Table68[#All],MATCH(Chart_Data!G547,Table68[[#All],[Name]],0),3)</f>
        <v>8595811.5800000001</v>
      </c>
      <c r="I547" s="23">
        <f>INDEX(Table68[#All],MATCH(Chart_Data!G547,Table68[[#All],[Name]],0),4)</f>
        <v>7065343.2300000004</v>
      </c>
      <c r="J547" s="46">
        <f>INDEX(Table68[#All],MATCH(Chart_Data!G547,Table68[[#All],[Name]],0),6)</f>
        <v>3.72</v>
      </c>
      <c r="K547" s="59">
        <v>8.6049910735422346E-7</v>
      </c>
      <c r="M547" s="42">
        <f t="shared" si="9"/>
        <v>546</v>
      </c>
      <c r="N547" s="42">
        <f>IF(M547&gt;Chart_Data!$U$5,0,ROW(M548)-ROW($M$2))</f>
        <v>0</v>
      </c>
      <c r="O547" s="61" t="e">
        <f>IFERROR(LARGE(Table1[2015 Growth % Red],N547),#N/A)</f>
        <v>#N/A</v>
      </c>
      <c r="P547" s="55" t="e">
        <f>INDEX(Table1[[#All],[Name Blue]:[2015 Growth % Red]],MATCH(O547,Table1[[#All],[2015 Growth % Red]],0),2)</f>
        <v>#N/A</v>
      </c>
      <c r="Q547" s="55" t="e">
        <f>INDEX(Table1[[#All],[Name Blue]:[2015 Growth % Red]],MATCH(O547,Table1[[#All],[2015 Growth % Red]],0),3)</f>
        <v>#N/A</v>
      </c>
      <c r="R547" s="55" t="e">
        <f>INDEX(Table1[[#All],[Name Blue]:[2015 Growth % Blue]],MATCH(Table3[[#This Row],[Top 10 Growth % ]],Table1[[#All],[2015 Growth % Blue]],0),1)</f>
        <v>#N/A</v>
      </c>
    </row>
    <row r="548" spans="1:18" x14ac:dyDescent="0.15">
      <c r="A548" s="42">
        <v>547</v>
      </c>
      <c r="B548" s="23" t="e">
        <f>IF(AND(Table68[[#This Row],[2015 Revenue]]&gt;=Chart_Data!$U$4,Table68[[#This Row],[2015 Expenses]]&lt;=Chart_Data!$U$3),Table68[[#This Row],[Name]],#N/A)</f>
        <v>#N/A</v>
      </c>
      <c r="C548" s="23" t="e">
        <f>INDEX(Table68[#All],MATCH(Chart_Data!B548,Table68[[#All],[Name]],0),3)</f>
        <v>#N/A</v>
      </c>
      <c r="D548" s="23" t="e">
        <f>INDEX(Table68[#All],MATCH(Chart_Data!B548,Table68[[#All],[Name]],0),4)</f>
        <v>#N/A</v>
      </c>
      <c r="E548" s="60" t="e">
        <f>INDEX(Table68[#All],MATCH(Chart_Data!B548,Table68[[#All],[Name]],0),6)+Table1[[#This Row],[Rand]]</f>
        <v>#N/A</v>
      </c>
      <c r="F548" s="58">
        <f>_xlfn.IFNA(IF(Table1[[#This Row],[2015 Growth % Blue]]="#N/A",0,Table1[[#This Row],[2015 Growth % Blue]]),0)</f>
        <v>0</v>
      </c>
      <c r="G548" s="23" t="str">
        <f>IF(OR(Table68[[#This Row],[2015 Revenue]]&lt;Chart_Data!$U$4,Table68[[#This Row],[2015 Expenses]]&gt;Chart_Data!$U$3),Table68[[#This Row],[Name]],#N/A)</f>
        <v>Stimulusbison</v>
      </c>
      <c r="H548" s="23">
        <f>INDEX(Table68[#All],MATCH(Chart_Data!G548,Table68[[#All],[Name]],0),3)</f>
        <v>7646747.7800000003</v>
      </c>
      <c r="I548" s="23">
        <f>INDEX(Table68[#All],MATCH(Chart_Data!G548,Table68[[#All],[Name]],0),4)</f>
        <v>4620772.6900000004</v>
      </c>
      <c r="J548" s="46">
        <f>INDEX(Table68[#All],MATCH(Chart_Data!G548,Table68[[#All],[Name]],0),6)</f>
        <v>4.0599999999999996</v>
      </c>
      <c r="K548" s="59">
        <v>4.0482515519070762E-7</v>
      </c>
      <c r="M548" s="42">
        <f t="shared" si="9"/>
        <v>547</v>
      </c>
      <c r="N548" s="42">
        <f>IF(M548&gt;Chart_Data!$U$5,0,ROW(M549)-ROW($M$2))</f>
        <v>0</v>
      </c>
      <c r="O548" s="61" t="e">
        <f>IFERROR(LARGE(Table1[2015 Growth % Red],N548),#N/A)</f>
        <v>#N/A</v>
      </c>
      <c r="P548" s="55" t="e">
        <f>INDEX(Table1[[#All],[Name Blue]:[2015 Growth % Red]],MATCH(O548,Table1[[#All],[2015 Growth % Red]],0),2)</f>
        <v>#N/A</v>
      </c>
      <c r="Q548" s="55" t="e">
        <f>INDEX(Table1[[#All],[Name Blue]:[2015 Growth % Red]],MATCH(O548,Table1[[#All],[2015 Growth % Red]],0),3)</f>
        <v>#N/A</v>
      </c>
      <c r="R548" s="55" t="e">
        <f>INDEX(Table1[[#All],[Name Blue]:[2015 Growth % Blue]],MATCH(Table3[[#This Row],[Top 10 Growth % ]],Table1[[#All],[2015 Growth % Blue]],0),1)</f>
        <v>#N/A</v>
      </c>
    </row>
    <row r="549" spans="1:18" x14ac:dyDescent="0.15">
      <c r="A549" s="42">
        <v>548</v>
      </c>
      <c r="B549" s="23" t="e">
        <f>IF(AND(Table68[[#This Row],[2015 Revenue]]&gt;=Chart_Data!$U$4,Table68[[#This Row],[2015 Expenses]]&lt;=Chart_Data!$U$3),Table68[[#This Row],[Name]],#N/A)</f>
        <v>#N/A</v>
      </c>
      <c r="C549" s="23" t="e">
        <f>INDEX(Table68[#All],MATCH(Chart_Data!B549,Table68[[#All],[Name]],0),3)</f>
        <v>#N/A</v>
      </c>
      <c r="D549" s="23" t="e">
        <f>INDEX(Table68[#All],MATCH(Chart_Data!B549,Table68[[#All],[Name]],0),4)</f>
        <v>#N/A</v>
      </c>
      <c r="E549" s="60" t="e">
        <f>INDEX(Table68[#All],MATCH(Chart_Data!B549,Table68[[#All],[Name]],0),6)+Table1[[#This Row],[Rand]]</f>
        <v>#N/A</v>
      </c>
      <c r="F549" s="58">
        <f>_xlfn.IFNA(IF(Table1[[#This Row],[2015 Growth % Blue]]="#N/A",0,Table1[[#This Row],[2015 Growth % Blue]]),0)</f>
        <v>0</v>
      </c>
      <c r="G549" s="23" t="str">
        <f>IF(OR(Table68[[#This Row],[2015 Revenue]]&lt;Chart_Data!$U$4,Table68[[#This Row],[2015 Expenses]]&gt;Chart_Data!$U$3),Table68[[#This Row],[Name]],#N/A)</f>
        <v>Landmarksbutters</v>
      </c>
      <c r="H549" s="23">
        <f>INDEX(Table68[#All],MATCH(Chart_Data!G549,Table68[[#All],[Name]],0),3)</f>
        <v>8330995.6299999999</v>
      </c>
      <c r="I549" s="23">
        <f>INDEX(Table68[#All],MATCH(Chart_Data!G549,Table68[[#All],[Name]],0),4)</f>
        <v>4086523.06</v>
      </c>
      <c r="J549" s="46">
        <f>INDEX(Table68[#All],MATCH(Chart_Data!G549,Table68[[#All],[Name]],0),6)</f>
        <v>4.8600000000000003</v>
      </c>
      <c r="K549" s="59">
        <v>3.19180894494266E-7</v>
      </c>
      <c r="M549" s="42">
        <f t="shared" si="9"/>
        <v>548</v>
      </c>
      <c r="N549" s="42">
        <f>IF(M549&gt;Chart_Data!$U$5,0,ROW(M550)-ROW($M$2))</f>
        <v>0</v>
      </c>
      <c r="O549" s="61" t="e">
        <f>IFERROR(LARGE(Table1[2015 Growth % Red],N549),#N/A)</f>
        <v>#N/A</v>
      </c>
      <c r="P549" s="55" t="e">
        <f>INDEX(Table1[[#All],[Name Blue]:[2015 Growth % Red]],MATCH(O549,Table1[[#All],[2015 Growth % Red]],0),2)</f>
        <v>#N/A</v>
      </c>
      <c r="Q549" s="55" t="e">
        <f>INDEX(Table1[[#All],[Name Blue]:[2015 Growth % Red]],MATCH(O549,Table1[[#All],[2015 Growth % Red]],0),3)</f>
        <v>#N/A</v>
      </c>
      <c r="R549" s="55" t="e">
        <f>INDEX(Table1[[#All],[Name Blue]:[2015 Growth % Blue]],MATCH(Table3[[#This Row],[Top 10 Growth % ]],Table1[[#All],[2015 Growth % Blue]],0),1)</f>
        <v>#N/A</v>
      </c>
    </row>
    <row r="550" spans="1:18" x14ac:dyDescent="0.15">
      <c r="A550" s="42">
        <v>549</v>
      </c>
      <c r="B550" s="23" t="str">
        <f>IF(AND(Table68[[#This Row],[2015 Revenue]]&gt;=Chart_Data!$U$4,Table68[[#This Row],[2015 Expenses]]&lt;=Chart_Data!$U$3),Table68[[#This Row],[Name]],#N/A)</f>
        <v>Picklescrudivore</v>
      </c>
      <c r="C550" s="23">
        <f>INDEX(Table68[#All],MATCH(Chart_Data!B550,Table68[[#All],[Name]],0),3)</f>
        <v>9295570.9000000004</v>
      </c>
      <c r="D550" s="23">
        <f>INDEX(Table68[#All],MATCH(Chart_Data!B550,Table68[[#All],[Name]],0),4)</f>
        <v>563500.24</v>
      </c>
      <c r="E550" s="60">
        <f>INDEX(Table68[#All],MATCH(Chart_Data!B550,Table68[[#All],[Name]],0),6)+Table1[[#This Row],[Rand]]</f>
        <v>3.2900003230363741</v>
      </c>
      <c r="F550" s="58">
        <f>_xlfn.IFNA(IF(Table1[[#This Row],[2015 Growth % Blue]]="#N/A",0,Table1[[#This Row],[2015 Growth % Blue]]),0)</f>
        <v>3.2900003230363741</v>
      </c>
      <c r="G550" s="23" t="e">
        <f>IF(OR(Table68[[#This Row],[2015 Revenue]]&lt;Chart_Data!$U$4,Table68[[#This Row],[2015 Expenses]]&gt;Chart_Data!$U$3),Table68[[#This Row],[Name]],#N/A)</f>
        <v>#N/A</v>
      </c>
      <c r="H550" s="23" t="e">
        <f>INDEX(Table68[#All],MATCH(Chart_Data!G550,Table68[[#All],[Name]],0),3)</f>
        <v>#N/A</v>
      </c>
      <c r="I550" s="23" t="e">
        <f>INDEX(Table68[#All],MATCH(Chart_Data!G550,Table68[[#All],[Name]],0),4)</f>
        <v>#N/A</v>
      </c>
      <c r="J550" s="46" t="e">
        <f>INDEX(Table68[#All],MATCH(Chart_Data!G550,Table68[[#All],[Name]],0),6)</f>
        <v>#N/A</v>
      </c>
      <c r="K550" s="59">
        <v>3.2303637400828514E-7</v>
      </c>
      <c r="M550" s="42">
        <f t="shared" si="9"/>
        <v>549</v>
      </c>
      <c r="N550" s="42">
        <f>IF(M550&gt;Chart_Data!$U$5,0,ROW(M551)-ROW($M$2))</f>
        <v>0</v>
      </c>
      <c r="O550" s="61" t="e">
        <f>IFERROR(LARGE(Table1[2015 Growth % Red],N550),#N/A)</f>
        <v>#N/A</v>
      </c>
      <c r="P550" s="55" t="e">
        <f>INDEX(Table1[[#All],[Name Blue]:[2015 Growth % Red]],MATCH(O550,Table1[[#All],[2015 Growth % Red]],0),2)</f>
        <v>#N/A</v>
      </c>
      <c r="Q550" s="55" t="e">
        <f>INDEX(Table1[[#All],[Name Blue]:[2015 Growth % Red]],MATCH(O550,Table1[[#All],[2015 Growth % Red]],0),3)</f>
        <v>#N/A</v>
      </c>
      <c r="R550" s="55" t="e">
        <f>INDEX(Table1[[#All],[Name Blue]:[2015 Growth % Blue]],MATCH(Table3[[#This Row],[Top 10 Growth % ]],Table1[[#All],[2015 Growth % Blue]],0),1)</f>
        <v>#N/A</v>
      </c>
    </row>
    <row r="551" spans="1:18" x14ac:dyDescent="0.15">
      <c r="A551" s="42">
        <v>550</v>
      </c>
      <c r="B551" s="23" t="str">
        <f>IF(AND(Table68[[#This Row],[2015 Revenue]]&gt;=Chart_Data!$U$4,Table68[[#This Row],[2015 Expenses]]&lt;=Chart_Data!$U$3),Table68[[#This Row],[Name]],#N/A)</f>
        <v>Pausehydrocarbon</v>
      </c>
      <c r="C551" s="23">
        <f>INDEX(Table68[#All],MATCH(Chart_Data!B551,Table68[[#All],[Name]],0),3)</f>
        <v>6759408.8799999999</v>
      </c>
      <c r="D551" s="23">
        <f>INDEX(Table68[#All],MATCH(Chart_Data!B551,Table68[[#All],[Name]],0),4)</f>
        <v>2250021.64</v>
      </c>
      <c r="E551" s="60">
        <f>INDEX(Table68[#All],MATCH(Chart_Data!B551,Table68[[#All],[Name]],0),6)+Table1[[#This Row],[Rand]]</f>
        <v>3.4500005237980034</v>
      </c>
      <c r="F551" s="58">
        <f>_xlfn.IFNA(IF(Table1[[#This Row],[2015 Growth % Blue]]="#N/A",0,Table1[[#This Row],[2015 Growth % Blue]]),0)</f>
        <v>3.4500005237980034</v>
      </c>
      <c r="G551" s="23" t="e">
        <f>IF(OR(Table68[[#This Row],[2015 Revenue]]&lt;Chart_Data!$U$4,Table68[[#This Row],[2015 Expenses]]&gt;Chart_Data!$U$3),Table68[[#This Row],[Name]],#N/A)</f>
        <v>#N/A</v>
      </c>
      <c r="H551" s="23" t="e">
        <f>INDEX(Table68[#All],MATCH(Chart_Data!G551,Table68[[#All],[Name]],0),3)</f>
        <v>#N/A</v>
      </c>
      <c r="I551" s="23" t="e">
        <f>INDEX(Table68[#All],MATCH(Chart_Data!G551,Table68[[#All],[Name]],0),4)</f>
        <v>#N/A</v>
      </c>
      <c r="J551" s="46" t="e">
        <f>INDEX(Table68[#All],MATCH(Chart_Data!G551,Table68[[#All],[Name]],0),6)</f>
        <v>#N/A</v>
      </c>
      <c r="K551" s="59">
        <v>5.2379800306629391E-7</v>
      </c>
      <c r="M551" s="42">
        <f t="shared" si="9"/>
        <v>550</v>
      </c>
      <c r="N551" s="42">
        <f>IF(M551&gt;Chart_Data!$U$5,0,ROW(M552)-ROW($M$2))</f>
        <v>0</v>
      </c>
      <c r="O551" s="61" t="e">
        <f>IFERROR(LARGE(Table1[2015 Growth % Red],N551),#N/A)</f>
        <v>#N/A</v>
      </c>
      <c r="P551" s="55" t="e">
        <f>INDEX(Table1[[#All],[Name Blue]:[2015 Growth % Red]],MATCH(O551,Table1[[#All],[2015 Growth % Red]],0),2)</f>
        <v>#N/A</v>
      </c>
      <c r="Q551" s="55" t="e">
        <f>INDEX(Table1[[#All],[Name Blue]:[2015 Growth % Red]],MATCH(O551,Table1[[#All],[2015 Growth % Red]],0),3)</f>
        <v>#N/A</v>
      </c>
      <c r="R551" s="55" t="e">
        <f>INDEX(Table1[[#All],[Name Blue]:[2015 Growth % Blue]],MATCH(Table3[[#This Row],[Top 10 Growth % ]],Table1[[#All],[2015 Growth % Blue]],0),1)</f>
        <v>#N/A</v>
      </c>
    </row>
    <row r="552" spans="1:18" x14ac:dyDescent="0.15">
      <c r="A552" s="42">
        <v>551</v>
      </c>
      <c r="B552" s="23" t="e">
        <f>IF(AND(Table68[[#This Row],[2015 Revenue]]&gt;=Chart_Data!$U$4,Table68[[#This Row],[2015 Expenses]]&lt;=Chart_Data!$U$3),Table68[[#This Row],[Name]],#N/A)</f>
        <v>#N/A</v>
      </c>
      <c r="C552" s="23" t="e">
        <f>INDEX(Table68[#All],MATCH(Chart_Data!B552,Table68[[#All],[Name]],0),3)</f>
        <v>#N/A</v>
      </c>
      <c r="D552" s="23" t="e">
        <f>INDEX(Table68[#All],MATCH(Chart_Data!B552,Table68[[#All],[Name]],0),4)</f>
        <v>#N/A</v>
      </c>
      <c r="E552" s="60" t="e">
        <f>INDEX(Table68[#All],MATCH(Chart_Data!B552,Table68[[#All],[Name]],0),6)+Table1[[#This Row],[Rand]]</f>
        <v>#N/A</v>
      </c>
      <c r="F552" s="58">
        <f>_xlfn.IFNA(IF(Table1[[#This Row],[2015 Growth % Blue]]="#N/A",0,Table1[[#This Row],[2015 Growth % Blue]]),0)</f>
        <v>0</v>
      </c>
      <c r="G552" s="23" t="str">
        <f>IF(OR(Table68[[#This Row],[2015 Revenue]]&lt;Chart_Data!$U$4,Table68[[#This Row],[2015 Expenses]]&gt;Chart_Data!$U$3),Table68[[#This Row],[Name]],#N/A)</f>
        <v>Neodymiumscandalous</v>
      </c>
      <c r="H552" s="23">
        <f>INDEX(Table68[#All],MATCH(Chart_Data!G552,Table68[[#All],[Name]],0),3)</f>
        <v>8022421.3600000003</v>
      </c>
      <c r="I552" s="23">
        <f>INDEX(Table68[#All],MATCH(Chart_Data!G552,Table68[[#All],[Name]],0),4)</f>
        <v>4248247.4000000004</v>
      </c>
      <c r="J552" s="46">
        <f>INDEX(Table68[#All],MATCH(Chart_Data!G552,Table68[[#All],[Name]],0),6)</f>
        <v>3.3</v>
      </c>
      <c r="K552" s="59">
        <v>3.5737330963772085E-7</v>
      </c>
      <c r="M552" s="42">
        <f t="shared" si="9"/>
        <v>551</v>
      </c>
      <c r="N552" s="42">
        <f>IF(M552&gt;Chart_Data!$U$5,0,ROW(M553)-ROW($M$2))</f>
        <v>0</v>
      </c>
      <c r="O552" s="61" t="e">
        <f>IFERROR(LARGE(Table1[2015 Growth % Red],N552),#N/A)</f>
        <v>#N/A</v>
      </c>
      <c r="P552" s="55" t="e">
        <f>INDEX(Table1[[#All],[Name Blue]:[2015 Growth % Red]],MATCH(O552,Table1[[#All],[2015 Growth % Red]],0),2)</f>
        <v>#N/A</v>
      </c>
      <c r="Q552" s="55" t="e">
        <f>INDEX(Table1[[#All],[Name Blue]:[2015 Growth % Red]],MATCH(O552,Table1[[#All],[2015 Growth % Red]],0),3)</f>
        <v>#N/A</v>
      </c>
      <c r="R552" s="55" t="e">
        <f>INDEX(Table1[[#All],[Name Blue]:[2015 Growth % Blue]],MATCH(Table3[[#This Row],[Top 10 Growth % ]],Table1[[#All],[2015 Growth % Blue]],0),1)</f>
        <v>#N/A</v>
      </c>
    </row>
    <row r="553" spans="1:18" x14ac:dyDescent="0.15">
      <c r="A553" s="42">
        <v>552</v>
      </c>
      <c r="B553" s="23" t="e">
        <f>IF(AND(Table68[[#This Row],[2015 Revenue]]&gt;=Chart_Data!$U$4,Table68[[#This Row],[2015 Expenses]]&lt;=Chart_Data!$U$3),Table68[[#This Row],[Name]],#N/A)</f>
        <v>#N/A</v>
      </c>
      <c r="C553" s="23" t="e">
        <f>INDEX(Table68[#All],MATCH(Chart_Data!B553,Table68[[#All],[Name]],0),3)</f>
        <v>#N/A</v>
      </c>
      <c r="D553" s="23" t="e">
        <f>INDEX(Table68[#All],MATCH(Chart_Data!B553,Table68[[#All],[Name]],0),4)</f>
        <v>#N/A</v>
      </c>
      <c r="E553" s="60" t="e">
        <f>INDEX(Table68[#All],MATCH(Chart_Data!B553,Table68[[#All],[Name]],0),6)+Table1[[#This Row],[Rand]]</f>
        <v>#N/A</v>
      </c>
      <c r="F553" s="58">
        <f>_xlfn.IFNA(IF(Table1[[#This Row],[2015 Growth % Blue]]="#N/A",0,Table1[[#This Row],[2015 Growth % Blue]]),0)</f>
        <v>0</v>
      </c>
      <c r="G553" s="23" t="str">
        <f>IF(OR(Table68[[#This Row],[2015 Revenue]]&lt;Chart_Data!$U$4,Table68[[#This Row],[2015 Expenses]]&gt;Chart_Data!$U$3),Table68[[#This Row],[Name]],#N/A)</f>
        <v>Februaryvanadium</v>
      </c>
      <c r="H553" s="23">
        <f>INDEX(Table68[#All],MATCH(Chart_Data!G553,Table68[[#All],[Name]],0),3)</f>
        <v>7775649.9100000001</v>
      </c>
      <c r="I553" s="23">
        <f>INDEX(Table68[#All],MATCH(Chart_Data!G553,Table68[[#All],[Name]],0),4)</f>
        <v>5531003.71</v>
      </c>
      <c r="J553" s="46">
        <f>INDEX(Table68[#All],MATCH(Chart_Data!G553,Table68[[#All],[Name]],0),6)</f>
        <v>3.05</v>
      </c>
      <c r="K553" s="59">
        <v>9.5938629793529021E-7</v>
      </c>
      <c r="M553" s="42">
        <f t="shared" si="9"/>
        <v>552</v>
      </c>
      <c r="N553" s="42">
        <f>IF(M553&gt;Chart_Data!$U$5,0,ROW(M554)-ROW($M$2))</f>
        <v>0</v>
      </c>
      <c r="O553" s="61" t="e">
        <f>IFERROR(LARGE(Table1[2015 Growth % Red],N553),#N/A)</f>
        <v>#N/A</v>
      </c>
      <c r="P553" s="55" t="e">
        <f>INDEX(Table1[[#All],[Name Blue]:[2015 Growth % Red]],MATCH(O553,Table1[[#All],[2015 Growth % Red]],0),2)</f>
        <v>#N/A</v>
      </c>
      <c r="Q553" s="55" t="e">
        <f>INDEX(Table1[[#All],[Name Blue]:[2015 Growth % Red]],MATCH(O553,Table1[[#All],[2015 Growth % Red]],0),3)</f>
        <v>#N/A</v>
      </c>
      <c r="R553" s="55" t="e">
        <f>INDEX(Table1[[#All],[Name Blue]:[2015 Growth % Blue]],MATCH(Table3[[#This Row],[Top 10 Growth % ]],Table1[[#All],[2015 Growth % Blue]],0),1)</f>
        <v>#N/A</v>
      </c>
    </row>
    <row r="554" spans="1:18" x14ac:dyDescent="0.15">
      <c r="A554" s="42">
        <v>553</v>
      </c>
      <c r="B554" s="23" t="e">
        <f>IF(AND(Table68[[#This Row],[2015 Revenue]]&gt;=Chart_Data!$U$4,Table68[[#This Row],[2015 Expenses]]&lt;=Chart_Data!$U$3),Table68[[#This Row],[Name]],#N/A)</f>
        <v>#N/A</v>
      </c>
      <c r="C554" s="23" t="e">
        <f>INDEX(Table68[#All],MATCH(Chart_Data!B554,Table68[[#All],[Name]],0),3)</f>
        <v>#N/A</v>
      </c>
      <c r="D554" s="23" t="e">
        <f>INDEX(Table68[#All],MATCH(Chart_Data!B554,Table68[[#All],[Name]],0),4)</f>
        <v>#N/A</v>
      </c>
      <c r="E554" s="60" t="e">
        <f>INDEX(Table68[#All],MATCH(Chart_Data!B554,Table68[[#All],[Name]],0),6)+Table1[[#This Row],[Rand]]</f>
        <v>#N/A</v>
      </c>
      <c r="F554" s="58">
        <f>_xlfn.IFNA(IF(Table1[[#This Row],[2015 Growth % Blue]]="#N/A",0,Table1[[#This Row],[2015 Growth % Blue]]),0)</f>
        <v>0</v>
      </c>
      <c r="G554" s="23" t="str">
        <f>IF(OR(Table68[[#This Row],[2015 Revenue]]&lt;Chart_Data!$U$4,Table68[[#This Row],[2015 Expenses]]&gt;Chart_Data!$U$3),Table68[[#This Row],[Name]],#N/A)</f>
        <v>Holdelongation</v>
      </c>
      <c r="H554" s="23">
        <f>INDEX(Table68[#All],MATCH(Chart_Data!G554,Table68[[#All],[Name]],0),3)</f>
        <v>10885081.09</v>
      </c>
      <c r="I554" s="23">
        <f>INDEX(Table68[#All],MATCH(Chart_Data!G554,Table68[[#All],[Name]],0),4)</f>
        <v>4794983.82</v>
      </c>
      <c r="J554" s="46">
        <f>INDEX(Table68[#All],MATCH(Chart_Data!G554,Table68[[#All],[Name]],0),6)</f>
        <v>4.04</v>
      </c>
      <c r="K554" s="59">
        <v>3.2657080185688959E-7</v>
      </c>
      <c r="M554" s="42">
        <f t="shared" si="9"/>
        <v>553</v>
      </c>
      <c r="N554" s="42">
        <f>IF(M554&gt;Chart_Data!$U$5,0,ROW(M555)-ROW($M$2))</f>
        <v>0</v>
      </c>
      <c r="O554" s="61" t="e">
        <f>IFERROR(LARGE(Table1[2015 Growth % Red],N554),#N/A)</f>
        <v>#N/A</v>
      </c>
      <c r="P554" s="55" t="e">
        <f>INDEX(Table1[[#All],[Name Blue]:[2015 Growth % Red]],MATCH(O554,Table1[[#All],[2015 Growth % Red]],0),2)</f>
        <v>#N/A</v>
      </c>
      <c r="Q554" s="55" t="e">
        <f>INDEX(Table1[[#All],[Name Blue]:[2015 Growth % Red]],MATCH(O554,Table1[[#All],[2015 Growth % Red]],0),3)</f>
        <v>#N/A</v>
      </c>
      <c r="R554" s="55" t="e">
        <f>INDEX(Table1[[#All],[Name Blue]:[2015 Growth % Blue]],MATCH(Table3[[#This Row],[Top 10 Growth % ]],Table1[[#All],[2015 Growth % Blue]],0),1)</f>
        <v>#N/A</v>
      </c>
    </row>
    <row r="555" spans="1:18" x14ac:dyDescent="0.15">
      <c r="A555" s="42">
        <v>554</v>
      </c>
      <c r="B555" s="23" t="e">
        <f>IF(AND(Table68[[#This Row],[2015 Revenue]]&gt;=Chart_Data!$U$4,Table68[[#This Row],[2015 Expenses]]&lt;=Chart_Data!$U$3),Table68[[#This Row],[Name]],#N/A)</f>
        <v>#N/A</v>
      </c>
      <c r="C555" s="23" t="e">
        <f>INDEX(Table68[#All],MATCH(Chart_Data!B555,Table68[[#All],[Name]],0),3)</f>
        <v>#N/A</v>
      </c>
      <c r="D555" s="23" t="e">
        <f>INDEX(Table68[#All],MATCH(Chart_Data!B555,Table68[[#All],[Name]],0),4)</f>
        <v>#N/A</v>
      </c>
      <c r="E555" s="60" t="e">
        <f>INDEX(Table68[#All],MATCH(Chart_Data!B555,Table68[[#All],[Name]],0),6)+Table1[[#This Row],[Rand]]</f>
        <v>#N/A</v>
      </c>
      <c r="F555" s="58">
        <f>_xlfn.IFNA(IF(Table1[[#This Row],[2015 Growth % Blue]]="#N/A",0,Table1[[#This Row],[2015 Growth % Blue]]),0)</f>
        <v>0</v>
      </c>
      <c r="G555" s="23" t="str">
        <f>IF(OR(Table68[[#This Row],[2015 Revenue]]&lt;Chart_Data!$U$4,Table68[[#This Row],[2015 Expenses]]&gt;Chart_Data!$U$3),Table68[[#This Row],[Name]],#N/A)</f>
        <v>Avogadroethanoate</v>
      </c>
      <c r="H555" s="23">
        <f>INDEX(Table68[#All],MATCH(Chart_Data!G555,Table68[[#All],[Name]],0),3)</f>
        <v>10926953.810000001</v>
      </c>
      <c r="I555" s="23">
        <f>INDEX(Table68[#All],MATCH(Chart_Data!G555,Table68[[#All],[Name]],0),4)</f>
        <v>4191046.22</v>
      </c>
      <c r="J555" s="46">
        <f>INDEX(Table68[#All],MATCH(Chart_Data!G555,Table68[[#All],[Name]],0),6)</f>
        <v>3.51</v>
      </c>
      <c r="K555" s="59">
        <v>4.0405330128675599E-7</v>
      </c>
      <c r="M555" s="42">
        <f t="shared" si="9"/>
        <v>554</v>
      </c>
      <c r="N555" s="42">
        <f>IF(M555&gt;Chart_Data!$U$5,0,ROW(M556)-ROW($M$2))</f>
        <v>0</v>
      </c>
      <c r="O555" s="61" t="e">
        <f>IFERROR(LARGE(Table1[2015 Growth % Red],N555),#N/A)</f>
        <v>#N/A</v>
      </c>
      <c r="P555" s="55" t="e">
        <f>INDEX(Table1[[#All],[Name Blue]:[2015 Growth % Red]],MATCH(O555,Table1[[#All],[2015 Growth % Red]],0),2)</f>
        <v>#N/A</v>
      </c>
      <c r="Q555" s="55" t="e">
        <f>INDEX(Table1[[#All],[Name Blue]:[2015 Growth % Red]],MATCH(O555,Table1[[#All],[2015 Growth % Red]],0),3)</f>
        <v>#N/A</v>
      </c>
      <c r="R555" s="55" t="e">
        <f>INDEX(Table1[[#All],[Name Blue]:[2015 Growth % Blue]],MATCH(Table3[[#This Row],[Top 10 Growth % ]],Table1[[#All],[2015 Growth % Blue]],0),1)</f>
        <v>#N/A</v>
      </c>
    </row>
    <row r="556" spans="1:18" x14ac:dyDescent="0.15">
      <c r="A556" s="42">
        <v>555</v>
      </c>
      <c r="B556" s="23" t="e">
        <f>IF(AND(Table68[[#This Row],[2015 Revenue]]&gt;=Chart_Data!$U$4,Table68[[#This Row],[2015 Expenses]]&lt;=Chart_Data!$U$3),Table68[[#This Row],[Name]],#N/A)</f>
        <v>#N/A</v>
      </c>
      <c r="C556" s="23" t="e">
        <f>INDEX(Table68[#All],MATCH(Chart_Data!B556,Table68[[#All],[Name]],0),3)</f>
        <v>#N/A</v>
      </c>
      <c r="D556" s="23" t="e">
        <f>INDEX(Table68[#All],MATCH(Chart_Data!B556,Table68[[#All],[Name]],0),4)</f>
        <v>#N/A</v>
      </c>
      <c r="E556" s="60" t="e">
        <f>INDEX(Table68[#All],MATCH(Chart_Data!B556,Table68[[#All],[Name]],0),6)+Table1[[#This Row],[Rand]]</f>
        <v>#N/A</v>
      </c>
      <c r="F556" s="58">
        <f>_xlfn.IFNA(IF(Table1[[#This Row],[2015 Growth % Blue]]="#N/A",0,Table1[[#This Row],[2015 Growth % Blue]]),0)</f>
        <v>0</v>
      </c>
      <c r="G556" s="23" t="str">
        <f>IF(OR(Table68[[#This Row],[2015 Revenue]]&lt;Chart_Data!$U$4,Table68[[#This Row],[2015 Expenses]]&gt;Chart_Data!$U$3),Table68[[#This Row],[Name]],#N/A)</f>
        <v>Assuredcarbon</v>
      </c>
      <c r="H556" s="23">
        <f>INDEX(Table68[#All],MATCH(Chart_Data!G556,Table68[[#All],[Name]],0),3)</f>
        <v>9401137.7699999996</v>
      </c>
      <c r="I556" s="23">
        <f>INDEX(Table68[#All],MATCH(Chart_Data!G556,Table68[[#All],[Name]],0),4)</f>
        <v>6368406.8499999996</v>
      </c>
      <c r="J556" s="46">
        <f>INDEX(Table68[#All],MATCH(Chart_Data!G556,Table68[[#All],[Name]],0),6)</f>
        <v>4.74</v>
      </c>
      <c r="K556" s="59">
        <v>6.3518415888840034E-7</v>
      </c>
      <c r="M556" s="42">
        <f t="shared" si="9"/>
        <v>555</v>
      </c>
      <c r="N556" s="42">
        <f>IF(M556&gt;Chart_Data!$U$5,0,ROW(M557)-ROW($M$2))</f>
        <v>0</v>
      </c>
      <c r="O556" s="61" t="e">
        <f>IFERROR(LARGE(Table1[2015 Growth % Red],N556),#N/A)</f>
        <v>#N/A</v>
      </c>
      <c r="P556" s="55" t="e">
        <f>INDEX(Table1[[#All],[Name Blue]:[2015 Growth % Red]],MATCH(O556,Table1[[#All],[2015 Growth % Red]],0),2)</f>
        <v>#N/A</v>
      </c>
      <c r="Q556" s="55" t="e">
        <f>INDEX(Table1[[#All],[Name Blue]:[2015 Growth % Red]],MATCH(O556,Table1[[#All],[2015 Growth % Red]],0),3)</f>
        <v>#N/A</v>
      </c>
      <c r="R556" s="55" t="e">
        <f>INDEX(Table1[[#All],[Name Blue]:[2015 Growth % Blue]],MATCH(Table3[[#This Row],[Top 10 Growth % ]],Table1[[#All],[2015 Growth % Blue]],0),1)</f>
        <v>#N/A</v>
      </c>
    </row>
    <row r="557" spans="1:18" x14ac:dyDescent="0.15">
      <c r="A557" s="42">
        <v>556</v>
      </c>
      <c r="B557" s="23" t="str">
        <f>IF(AND(Table68[[#This Row],[2015 Revenue]]&gt;=Chart_Data!$U$4,Table68[[#This Row],[2015 Expenses]]&lt;=Chart_Data!$U$3),Table68[[#This Row],[Name]],#N/A)</f>
        <v>Indignantant</v>
      </c>
      <c r="C557" s="23">
        <f>INDEX(Table68[#All],MATCH(Chart_Data!B557,Table68[[#All],[Name]],0),3)</f>
        <v>8744403.8699999992</v>
      </c>
      <c r="D557" s="23">
        <f>INDEX(Table68[#All],MATCH(Chart_Data!B557,Table68[[#All],[Name]],0),4)</f>
        <v>2803618.11</v>
      </c>
      <c r="E557" s="60">
        <f>INDEX(Table68[#All],MATCH(Chart_Data!B557,Table68[[#All],[Name]],0),6)+Table1[[#This Row],[Rand]]</f>
        <v>3.8300003297342027</v>
      </c>
      <c r="F557" s="58">
        <f>_xlfn.IFNA(IF(Table1[[#This Row],[2015 Growth % Blue]]="#N/A",0,Table1[[#This Row],[2015 Growth % Blue]]),0)</f>
        <v>3.8300003297342027</v>
      </c>
      <c r="G557" s="23" t="e">
        <f>IF(OR(Table68[[#This Row],[2015 Revenue]]&lt;Chart_Data!$U$4,Table68[[#This Row],[2015 Expenses]]&gt;Chart_Data!$U$3),Table68[[#This Row],[Name]],#N/A)</f>
        <v>#N/A</v>
      </c>
      <c r="H557" s="23" t="e">
        <f>INDEX(Table68[#All],MATCH(Chart_Data!G557,Table68[[#All],[Name]],0),3)</f>
        <v>#N/A</v>
      </c>
      <c r="I557" s="23" t="e">
        <f>INDEX(Table68[#All],MATCH(Chart_Data!G557,Table68[[#All],[Name]],0),4)</f>
        <v>#N/A</v>
      </c>
      <c r="J557" s="46" t="e">
        <f>INDEX(Table68[#All],MATCH(Chart_Data!G557,Table68[[#All],[Name]],0),6)</f>
        <v>#N/A</v>
      </c>
      <c r="K557" s="59">
        <v>3.2973420275254004E-7</v>
      </c>
      <c r="M557" s="42">
        <f t="shared" si="9"/>
        <v>556</v>
      </c>
      <c r="N557" s="42">
        <f>IF(M557&gt;Chart_Data!$U$5,0,ROW(M558)-ROW($M$2))</f>
        <v>0</v>
      </c>
      <c r="O557" s="61" t="e">
        <f>IFERROR(LARGE(Table1[2015 Growth % Red],N557),#N/A)</f>
        <v>#N/A</v>
      </c>
      <c r="P557" s="55" t="e">
        <f>INDEX(Table1[[#All],[Name Blue]:[2015 Growth % Red]],MATCH(O557,Table1[[#All],[2015 Growth % Red]],0),2)</f>
        <v>#N/A</v>
      </c>
      <c r="Q557" s="55" t="e">
        <f>INDEX(Table1[[#All],[Name Blue]:[2015 Growth % Red]],MATCH(O557,Table1[[#All],[2015 Growth % Red]],0),3)</f>
        <v>#N/A</v>
      </c>
      <c r="R557" s="55" t="e">
        <f>INDEX(Table1[[#All],[Name Blue]:[2015 Growth % Blue]],MATCH(Table3[[#This Row],[Top 10 Growth % ]],Table1[[#All],[2015 Growth % Blue]],0),1)</f>
        <v>#N/A</v>
      </c>
    </row>
    <row r="558" spans="1:18" x14ac:dyDescent="0.15">
      <c r="A558" s="42">
        <v>557</v>
      </c>
      <c r="B558" s="23" t="e">
        <f>IF(AND(Table68[[#This Row],[2015 Revenue]]&gt;=Chart_Data!$U$4,Table68[[#This Row],[2015 Expenses]]&lt;=Chart_Data!$U$3),Table68[[#This Row],[Name]],#N/A)</f>
        <v>#N/A</v>
      </c>
      <c r="C558" s="23" t="e">
        <f>INDEX(Table68[#All],MATCH(Chart_Data!B558,Table68[[#All],[Name]],0),3)</f>
        <v>#N/A</v>
      </c>
      <c r="D558" s="23" t="e">
        <f>INDEX(Table68[#All],MATCH(Chart_Data!B558,Table68[[#All],[Name]],0),4)</f>
        <v>#N/A</v>
      </c>
      <c r="E558" s="60" t="e">
        <f>INDEX(Table68[#All],MATCH(Chart_Data!B558,Table68[[#All],[Name]],0),6)+Table1[[#This Row],[Rand]]</f>
        <v>#N/A</v>
      </c>
      <c r="F558" s="58">
        <f>_xlfn.IFNA(IF(Table1[[#This Row],[2015 Growth % Blue]]="#N/A",0,Table1[[#This Row],[2015 Growth % Blue]]),0)</f>
        <v>0</v>
      </c>
      <c r="G558" s="23" t="str">
        <f>IF(OR(Table68[[#This Row],[2015 Revenue]]&lt;Chart_Data!$U$4,Table68[[#This Row],[2015 Expenses]]&gt;Chart_Data!$U$3),Table68[[#This Row],[Name]],#N/A)</f>
        <v>Annoyhog</v>
      </c>
      <c r="H558" s="23">
        <f>INDEX(Table68[#All],MATCH(Chart_Data!G558,Table68[[#All],[Name]],0),3)</f>
        <v>12729197.65</v>
      </c>
      <c r="I558" s="23">
        <f>INDEX(Table68[#All],MATCH(Chart_Data!G558,Table68[[#All],[Name]],0),4)</f>
        <v>5494846.6200000001</v>
      </c>
      <c r="J558" s="46">
        <f>INDEX(Table68[#All],MATCH(Chart_Data!G558,Table68[[#All],[Name]],0),6)</f>
        <v>3.37</v>
      </c>
      <c r="K558" s="59">
        <v>6.7479039304677037E-7</v>
      </c>
      <c r="M558" s="42">
        <f t="shared" si="9"/>
        <v>557</v>
      </c>
      <c r="N558" s="42">
        <f>IF(M558&gt;Chart_Data!$U$5,0,ROW(M559)-ROW($M$2))</f>
        <v>0</v>
      </c>
      <c r="O558" s="61" t="e">
        <f>IFERROR(LARGE(Table1[2015 Growth % Red],N558),#N/A)</f>
        <v>#N/A</v>
      </c>
      <c r="P558" s="55" t="e">
        <f>INDEX(Table1[[#All],[Name Blue]:[2015 Growth % Red]],MATCH(O558,Table1[[#All],[2015 Growth % Red]],0),2)</f>
        <v>#N/A</v>
      </c>
      <c r="Q558" s="55" t="e">
        <f>INDEX(Table1[[#All],[Name Blue]:[2015 Growth % Red]],MATCH(O558,Table1[[#All],[2015 Growth % Red]],0),3)</f>
        <v>#N/A</v>
      </c>
      <c r="R558" s="55" t="e">
        <f>INDEX(Table1[[#All],[Name Blue]:[2015 Growth % Blue]],MATCH(Table3[[#This Row],[Top 10 Growth % ]],Table1[[#All],[2015 Growth % Blue]],0),1)</f>
        <v>#N/A</v>
      </c>
    </row>
    <row r="559" spans="1:18" x14ac:dyDescent="0.15">
      <c r="A559" s="42">
        <v>558</v>
      </c>
      <c r="B559" s="23" t="e">
        <f>IF(AND(Table68[[#This Row],[2015 Revenue]]&gt;=Chart_Data!$U$4,Table68[[#This Row],[2015 Expenses]]&lt;=Chart_Data!$U$3),Table68[[#This Row],[Name]],#N/A)</f>
        <v>#N/A</v>
      </c>
      <c r="C559" s="23" t="e">
        <f>INDEX(Table68[#All],MATCH(Chart_Data!B559,Table68[[#All],[Name]],0),3)</f>
        <v>#N/A</v>
      </c>
      <c r="D559" s="23" t="e">
        <f>INDEX(Table68[#All],MATCH(Chart_Data!B559,Table68[[#All],[Name]],0),4)</f>
        <v>#N/A</v>
      </c>
      <c r="E559" s="60" t="e">
        <f>INDEX(Table68[#All],MATCH(Chart_Data!B559,Table68[[#All],[Name]],0),6)+Table1[[#This Row],[Rand]]</f>
        <v>#N/A</v>
      </c>
      <c r="F559" s="58">
        <f>_xlfn.IFNA(IF(Table1[[#This Row],[2015 Growth % Blue]]="#N/A",0,Table1[[#This Row],[2015 Growth % Blue]]),0)</f>
        <v>0</v>
      </c>
      <c r="G559" s="23" t="str">
        <f>IF(OR(Table68[[#This Row],[2015 Revenue]]&lt;Chart_Data!$U$4,Table68[[#This Row],[2015 Expenses]]&gt;Chart_Data!$U$3),Table68[[#This Row],[Name]],#N/A)</f>
        <v>Dingalingflee</v>
      </c>
      <c r="H559" s="23">
        <f>INDEX(Table68[#All],MATCH(Chart_Data!G559,Table68[[#All],[Name]],0),3)</f>
        <v>10896887.369999999</v>
      </c>
      <c r="I559" s="23">
        <f>INDEX(Table68[#All],MATCH(Chart_Data!G559,Table68[[#All],[Name]],0),4)</f>
        <v>6187326.3899999997</v>
      </c>
      <c r="J559" s="46">
        <f>INDEX(Table68[#All],MATCH(Chart_Data!G559,Table68[[#All],[Name]],0),6)</f>
        <v>1.27</v>
      </c>
      <c r="K559" s="59">
        <v>3.8380849982073639E-7</v>
      </c>
      <c r="M559" s="42">
        <f t="shared" si="9"/>
        <v>558</v>
      </c>
      <c r="N559" s="42">
        <f>IF(M559&gt;Chart_Data!$U$5,0,ROW(M560)-ROW($M$2))</f>
        <v>0</v>
      </c>
      <c r="O559" s="61" t="e">
        <f>IFERROR(LARGE(Table1[2015 Growth % Red],N559),#N/A)</f>
        <v>#N/A</v>
      </c>
      <c r="P559" s="55" t="e">
        <f>INDEX(Table1[[#All],[Name Blue]:[2015 Growth % Red]],MATCH(O559,Table1[[#All],[2015 Growth % Red]],0),2)</f>
        <v>#N/A</v>
      </c>
      <c r="Q559" s="55" t="e">
        <f>INDEX(Table1[[#All],[Name Blue]:[2015 Growth % Red]],MATCH(O559,Table1[[#All],[2015 Growth % Red]],0),3)</f>
        <v>#N/A</v>
      </c>
      <c r="R559" s="55" t="e">
        <f>INDEX(Table1[[#All],[Name Blue]:[2015 Growth % Blue]],MATCH(Table3[[#This Row],[Top 10 Growth % ]],Table1[[#All],[2015 Growth % Blue]],0),1)</f>
        <v>#N/A</v>
      </c>
    </row>
    <row r="560" spans="1:18" x14ac:dyDescent="0.15">
      <c r="A560" s="42">
        <v>559</v>
      </c>
      <c r="B560" s="23" t="str">
        <f>IF(AND(Table68[[#This Row],[2015 Revenue]]&gt;=Chart_Data!$U$4,Table68[[#This Row],[2015 Expenses]]&lt;=Chart_Data!$U$3),Table68[[#This Row],[Name]],#N/A)</f>
        <v>Sawbeloved</v>
      </c>
      <c r="C560" s="23">
        <f>INDEX(Table68[#All],MATCH(Chart_Data!B560,Table68[[#All],[Name]],0),3)</f>
        <v>8609333.8200000003</v>
      </c>
      <c r="D560" s="23">
        <f>INDEX(Table68[#All],MATCH(Chart_Data!B560,Table68[[#All],[Name]],0),4)</f>
        <v>3173018.93</v>
      </c>
      <c r="E560" s="60">
        <f>INDEX(Table68[#All],MATCH(Chart_Data!B560,Table68[[#All],[Name]],0),6)+Table1[[#This Row],[Rand]]</f>
        <v>4.3700003564017811</v>
      </c>
      <c r="F560" s="58">
        <f>_xlfn.IFNA(IF(Table1[[#This Row],[2015 Growth % Blue]]="#N/A",0,Table1[[#This Row],[2015 Growth % Blue]]),0)</f>
        <v>4.3700003564017811</v>
      </c>
      <c r="G560" s="23" t="e">
        <f>IF(OR(Table68[[#This Row],[2015 Revenue]]&lt;Chart_Data!$U$4,Table68[[#This Row],[2015 Expenses]]&gt;Chart_Data!$U$3),Table68[[#This Row],[Name]],#N/A)</f>
        <v>#N/A</v>
      </c>
      <c r="H560" s="23" t="e">
        <f>INDEX(Table68[#All],MATCH(Chart_Data!G560,Table68[[#All],[Name]],0),3)</f>
        <v>#N/A</v>
      </c>
      <c r="I560" s="23" t="e">
        <f>INDEX(Table68[#All],MATCH(Chart_Data!G560,Table68[[#All],[Name]],0),4)</f>
        <v>#N/A</v>
      </c>
      <c r="J560" s="46" t="e">
        <f>INDEX(Table68[#All],MATCH(Chart_Data!G560,Table68[[#All],[Name]],0),6)</f>
        <v>#N/A</v>
      </c>
      <c r="K560" s="59">
        <v>3.5640178114752285E-7</v>
      </c>
      <c r="M560" s="42">
        <f t="shared" si="9"/>
        <v>559</v>
      </c>
      <c r="N560" s="42">
        <f>IF(M560&gt;Chart_Data!$U$5,0,ROW(M561)-ROW($M$2))</f>
        <v>0</v>
      </c>
      <c r="O560" s="61" t="e">
        <f>IFERROR(LARGE(Table1[2015 Growth % Red],N560),#N/A)</f>
        <v>#N/A</v>
      </c>
      <c r="P560" s="55" t="e">
        <f>INDEX(Table1[[#All],[Name Blue]:[2015 Growth % Red]],MATCH(O560,Table1[[#All],[2015 Growth % Red]],0),2)</f>
        <v>#N/A</v>
      </c>
      <c r="Q560" s="55" t="e">
        <f>INDEX(Table1[[#All],[Name Blue]:[2015 Growth % Red]],MATCH(O560,Table1[[#All],[2015 Growth % Red]],0),3)</f>
        <v>#N/A</v>
      </c>
      <c r="R560" s="55" t="e">
        <f>INDEX(Table1[[#All],[Name Blue]:[2015 Growth % Blue]],MATCH(Table3[[#This Row],[Top 10 Growth % ]],Table1[[#All],[2015 Growth % Blue]],0),1)</f>
        <v>#N/A</v>
      </c>
    </row>
    <row r="561" spans="1:18" x14ac:dyDescent="0.15">
      <c r="A561" s="42">
        <v>560</v>
      </c>
      <c r="B561" s="23" t="e">
        <f>IF(AND(Table68[[#This Row],[2015 Revenue]]&gt;=Chart_Data!$U$4,Table68[[#This Row],[2015 Expenses]]&lt;=Chart_Data!$U$3),Table68[[#This Row],[Name]],#N/A)</f>
        <v>#N/A</v>
      </c>
      <c r="C561" s="23" t="e">
        <f>INDEX(Table68[#All],MATCH(Chart_Data!B561,Table68[[#All],[Name]],0),3)</f>
        <v>#N/A</v>
      </c>
      <c r="D561" s="23" t="e">
        <f>INDEX(Table68[#All],MATCH(Chart_Data!B561,Table68[[#All],[Name]],0),4)</f>
        <v>#N/A</v>
      </c>
      <c r="E561" s="60" t="e">
        <f>INDEX(Table68[#All],MATCH(Chart_Data!B561,Table68[[#All],[Name]],0),6)+Table1[[#This Row],[Rand]]</f>
        <v>#N/A</v>
      </c>
      <c r="F561" s="58">
        <f>_xlfn.IFNA(IF(Table1[[#This Row],[2015 Growth % Blue]]="#N/A",0,Table1[[#This Row],[2015 Growth % Blue]]),0)</f>
        <v>0</v>
      </c>
      <c r="G561" s="23" t="str">
        <f>IF(OR(Table68[[#This Row],[2015 Revenue]]&lt;Chart_Data!$U$4,Table68[[#This Row],[2015 Expenses]]&gt;Chart_Data!$U$3),Table68[[#This Row],[Name]],#N/A)</f>
        <v>Equalityshape</v>
      </c>
      <c r="H561" s="23">
        <f>INDEX(Table68[#All],MATCH(Chart_Data!G561,Table68[[#All],[Name]],0),3)</f>
        <v>6324593.0599999996</v>
      </c>
      <c r="I561" s="23">
        <f>INDEX(Table68[#All],MATCH(Chart_Data!G561,Table68[[#All],[Name]],0),4)</f>
        <v>7220454.6299999999</v>
      </c>
      <c r="J561" s="46">
        <f>INDEX(Table68[#All],MATCH(Chart_Data!G561,Table68[[#All],[Name]],0),6)</f>
        <v>4.95</v>
      </c>
      <c r="K561" s="59">
        <v>7.9069827130924493E-7</v>
      </c>
      <c r="M561" s="42">
        <f t="shared" si="9"/>
        <v>560</v>
      </c>
      <c r="N561" s="42">
        <f>IF(M561&gt;Chart_Data!$U$5,0,ROW(M562)-ROW($M$2))</f>
        <v>0</v>
      </c>
      <c r="O561" s="61" t="e">
        <f>IFERROR(LARGE(Table1[2015 Growth % Red],N561),#N/A)</f>
        <v>#N/A</v>
      </c>
      <c r="P561" s="55" t="e">
        <f>INDEX(Table1[[#All],[Name Blue]:[2015 Growth % Red]],MATCH(O561,Table1[[#All],[2015 Growth % Red]],0),2)</f>
        <v>#N/A</v>
      </c>
      <c r="Q561" s="55" t="e">
        <f>INDEX(Table1[[#All],[Name Blue]:[2015 Growth % Red]],MATCH(O561,Table1[[#All],[2015 Growth % Red]],0),3)</f>
        <v>#N/A</v>
      </c>
      <c r="R561" s="55" t="e">
        <f>INDEX(Table1[[#All],[Name Blue]:[2015 Growth % Blue]],MATCH(Table3[[#This Row],[Top 10 Growth % ]],Table1[[#All],[2015 Growth % Blue]],0),1)</f>
        <v>#N/A</v>
      </c>
    </row>
    <row r="562" spans="1:18" x14ac:dyDescent="0.15">
      <c r="A562" s="42">
        <v>561</v>
      </c>
      <c r="B562" s="23" t="e">
        <f>IF(AND(Table68[[#This Row],[2015 Revenue]]&gt;=Chart_Data!$U$4,Table68[[#This Row],[2015 Expenses]]&lt;=Chart_Data!$U$3),Table68[[#This Row],[Name]],#N/A)</f>
        <v>#N/A</v>
      </c>
      <c r="C562" s="23" t="e">
        <f>INDEX(Table68[#All],MATCH(Chart_Data!B562,Table68[[#All],[Name]],0),3)</f>
        <v>#N/A</v>
      </c>
      <c r="D562" s="23" t="e">
        <f>INDEX(Table68[#All],MATCH(Chart_Data!B562,Table68[[#All],[Name]],0),4)</f>
        <v>#N/A</v>
      </c>
      <c r="E562" s="60" t="e">
        <f>INDEX(Table68[#All],MATCH(Chart_Data!B562,Table68[[#All],[Name]],0),6)+Table1[[#This Row],[Rand]]</f>
        <v>#N/A</v>
      </c>
      <c r="F562" s="58">
        <f>_xlfn.IFNA(IF(Table1[[#This Row],[2015 Growth % Blue]]="#N/A",0,Table1[[#This Row],[2015 Growth % Blue]]),0)</f>
        <v>0</v>
      </c>
      <c r="G562" s="23" t="str">
        <f>IF(OR(Table68[[#This Row],[2015 Revenue]]&lt;Chart_Data!$U$4,Table68[[#This Row],[2015 Expenses]]&gt;Chart_Data!$U$3),Table68[[#This Row],[Name]],#N/A)</f>
        <v>Kestrelpumpion</v>
      </c>
      <c r="H562" s="23">
        <f>INDEX(Table68[#All],MATCH(Chart_Data!G562,Table68[[#All],[Name]],0),3)</f>
        <v>7023856.6900000004</v>
      </c>
      <c r="I562" s="23">
        <f>INDEX(Table68[#All],MATCH(Chart_Data!G562,Table68[[#All],[Name]],0),4)</f>
        <v>6453819.75</v>
      </c>
      <c r="J562" s="46">
        <f>INDEX(Table68[#All],MATCH(Chart_Data!G562,Table68[[#All],[Name]],0),6)</f>
        <v>3.51</v>
      </c>
      <c r="K562" s="59">
        <v>9.1304558579600754E-7</v>
      </c>
      <c r="M562" s="42">
        <f t="shared" si="9"/>
        <v>561</v>
      </c>
      <c r="N562" s="42">
        <f>IF(M562&gt;Chart_Data!$U$5,0,ROW(M563)-ROW($M$2))</f>
        <v>0</v>
      </c>
      <c r="O562" s="61" t="e">
        <f>IFERROR(LARGE(Table1[2015 Growth % Red],N562),#N/A)</f>
        <v>#N/A</v>
      </c>
      <c r="P562" s="55" t="e">
        <f>INDEX(Table1[[#All],[Name Blue]:[2015 Growth % Red]],MATCH(O562,Table1[[#All],[2015 Growth % Red]],0),2)</f>
        <v>#N/A</v>
      </c>
      <c r="Q562" s="55" t="e">
        <f>INDEX(Table1[[#All],[Name Blue]:[2015 Growth % Red]],MATCH(O562,Table1[[#All],[2015 Growth % Red]],0),3)</f>
        <v>#N/A</v>
      </c>
      <c r="R562" s="55" t="e">
        <f>INDEX(Table1[[#All],[Name Blue]:[2015 Growth % Blue]],MATCH(Table3[[#This Row],[Top 10 Growth % ]],Table1[[#All],[2015 Growth % Blue]],0),1)</f>
        <v>#N/A</v>
      </c>
    </row>
    <row r="563" spans="1:18" x14ac:dyDescent="0.15">
      <c r="A563" s="42">
        <v>562</v>
      </c>
      <c r="B563" s="23" t="str">
        <f>IF(AND(Table68[[#This Row],[2015 Revenue]]&gt;=Chart_Data!$U$4,Table68[[#This Row],[2015 Expenses]]&lt;=Chart_Data!$U$3),Table68[[#This Row],[Name]],#N/A)</f>
        <v>Mathassertive</v>
      </c>
      <c r="C563" s="23">
        <f>INDEX(Table68[#All],MATCH(Chart_Data!B563,Table68[[#All],[Name]],0),3)</f>
        <v>5804178.21</v>
      </c>
      <c r="D563" s="23">
        <f>INDEX(Table68[#All],MATCH(Chart_Data!B563,Table68[[#All],[Name]],0),4)</f>
        <v>3549634.76</v>
      </c>
      <c r="E563" s="60">
        <f>INDEX(Table68[#All],MATCH(Chart_Data!B563,Table68[[#All],[Name]],0),6)+Table1[[#This Row],[Rand]]</f>
        <v>4.0700000418364057</v>
      </c>
      <c r="F563" s="58">
        <f>_xlfn.IFNA(IF(Table1[[#This Row],[2015 Growth % Blue]]="#N/A",0,Table1[[#This Row],[2015 Growth % Blue]]),0)</f>
        <v>4.0700000418364057</v>
      </c>
      <c r="G563" s="23" t="e">
        <f>IF(OR(Table68[[#This Row],[2015 Revenue]]&lt;Chart_Data!$U$4,Table68[[#This Row],[2015 Expenses]]&gt;Chart_Data!$U$3),Table68[[#This Row],[Name]],#N/A)</f>
        <v>#N/A</v>
      </c>
      <c r="H563" s="23" t="e">
        <f>INDEX(Table68[#All],MATCH(Chart_Data!G563,Table68[[#All],[Name]],0),3)</f>
        <v>#N/A</v>
      </c>
      <c r="I563" s="23" t="e">
        <f>INDEX(Table68[#All],MATCH(Chart_Data!G563,Table68[[#All],[Name]],0),4)</f>
        <v>#N/A</v>
      </c>
      <c r="J563" s="46" t="e">
        <f>INDEX(Table68[#All],MATCH(Chart_Data!G563,Table68[[#All],[Name]],0),6)</f>
        <v>#N/A</v>
      </c>
      <c r="K563" s="59">
        <v>4.1836405557134523E-8</v>
      </c>
      <c r="M563" s="42">
        <f t="shared" si="9"/>
        <v>562</v>
      </c>
      <c r="N563" s="42">
        <f>IF(M563&gt;Chart_Data!$U$5,0,ROW(M564)-ROW($M$2))</f>
        <v>0</v>
      </c>
      <c r="O563" s="61" t="e">
        <f>IFERROR(LARGE(Table1[2015 Growth % Red],N563),#N/A)</f>
        <v>#N/A</v>
      </c>
      <c r="P563" s="55" t="e">
        <f>INDEX(Table1[[#All],[Name Blue]:[2015 Growth % Red]],MATCH(O563,Table1[[#All],[2015 Growth % Red]],0),2)</f>
        <v>#N/A</v>
      </c>
      <c r="Q563" s="55" t="e">
        <f>INDEX(Table1[[#All],[Name Blue]:[2015 Growth % Red]],MATCH(O563,Table1[[#All],[2015 Growth % Red]],0),3)</f>
        <v>#N/A</v>
      </c>
      <c r="R563" s="55" t="e">
        <f>INDEX(Table1[[#All],[Name Blue]:[2015 Growth % Blue]],MATCH(Table3[[#This Row],[Top 10 Growth % ]],Table1[[#All],[2015 Growth % Blue]],0),1)</f>
        <v>#N/A</v>
      </c>
    </row>
    <row r="564" spans="1:18" x14ac:dyDescent="0.15">
      <c r="A564" s="42">
        <v>563</v>
      </c>
      <c r="B564" s="23" t="str">
        <f>IF(AND(Table68[[#This Row],[2015 Revenue]]&gt;=Chart_Data!$U$4,Table68[[#This Row],[2015 Expenses]]&lt;=Chart_Data!$U$3),Table68[[#This Row],[Name]],#N/A)</f>
        <v>Annoyingsmack</v>
      </c>
      <c r="C564" s="23">
        <f>INDEX(Table68[#All],MATCH(Chart_Data!B564,Table68[[#All],[Name]],0),3)</f>
        <v>11835820.050000001</v>
      </c>
      <c r="D564" s="23">
        <f>INDEX(Table68[#All],MATCH(Chart_Data!B564,Table68[[#All],[Name]],0),4)</f>
        <v>3315405.62</v>
      </c>
      <c r="E564" s="60">
        <f>INDEX(Table68[#All],MATCH(Chart_Data!B564,Table68[[#All],[Name]],0),6)+Table1[[#This Row],[Rand]]</f>
        <v>4.4600004283492867</v>
      </c>
      <c r="F564" s="58">
        <f>_xlfn.IFNA(IF(Table1[[#This Row],[2015 Growth % Blue]]="#N/A",0,Table1[[#This Row],[2015 Growth % Blue]]),0)</f>
        <v>4.4600004283492867</v>
      </c>
      <c r="G564" s="23" t="e">
        <f>IF(OR(Table68[[#This Row],[2015 Revenue]]&lt;Chart_Data!$U$4,Table68[[#This Row],[2015 Expenses]]&gt;Chart_Data!$U$3),Table68[[#This Row],[Name]],#N/A)</f>
        <v>#N/A</v>
      </c>
      <c r="H564" s="23" t="e">
        <f>INDEX(Table68[#All],MATCH(Chart_Data!G564,Table68[[#All],[Name]],0),3)</f>
        <v>#N/A</v>
      </c>
      <c r="I564" s="23" t="e">
        <f>INDEX(Table68[#All],MATCH(Chart_Data!G564,Table68[[#All],[Name]],0),4)</f>
        <v>#N/A</v>
      </c>
      <c r="J564" s="46" t="e">
        <f>INDEX(Table68[#All],MATCH(Chart_Data!G564,Table68[[#All],[Name]],0),6)</f>
        <v>#N/A</v>
      </c>
      <c r="K564" s="59">
        <v>4.2834928661111018E-7</v>
      </c>
      <c r="M564" s="42">
        <f t="shared" si="9"/>
        <v>563</v>
      </c>
      <c r="N564" s="42">
        <f>IF(M564&gt;Chart_Data!$U$5,0,ROW(M565)-ROW($M$2))</f>
        <v>0</v>
      </c>
      <c r="O564" s="61" t="e">
        <f>IFERROR(LARGE(Table1[2015 Growth % Red],N564),#N/A)</f>
        <v>#N/A</v>
      </c>
      <c r="P564" s="55" t="e">
        <f>INDEX(Table1[[#All],[Name Blue]:[2015 Growth % Red]],MATCH(O564,Table1[[#All],[2015 Growth % Red]],0),2)</f>
        <v>#N/A</v>
      </c>
      <c r="Q564" s="55" t="e">
        <f>INDEX(Table1[[#All],[Name Blue]:[2015 Growth % Red]],MATCH(O564,Table1[[#All],[2015 Growth % Red]],0),3)</f>
        <v>#N/A</v>
      </c>
      <c r="R564" s="55" t="e">
        <f>INDEX(Table1[[#All],[Name Blue]:[2015 Growth % Blue]],MATCH(Table3[[#This Row],[Top 10 Growth % ]],Table1[[#All],[2015 Growth % Blue]],0),1)</f>
        <v>#N/A</v>
      </c>
    </row>
    <row r="565" spans="1:18" x14ac:dyDescent="0.15">
      <c r="A565" s="42">
        <v>564</v>
      </c>
      <c r="B565" s="23" t="e">
        <f>IF(AND(Table68[[#This Row],[2015 Revenue]]&gt;=Chart_Data!$U$4,Table68[[#This Row],[2015 Expenses]]&lt;=Chart_Data!$U$3),Table68[[#This Row],[Name]],#N/A)</f>
        <v>#N/A</v>
      </c>
      <c r="C565" s="23" t="e">
        <f>INDEX(Table68[#All],MATCH(Chart_Data!B565,Table68[[#All],[Name]],0),3)</f>
        <v>#N/A</v>
      </c>
      <c r="D565" s="23" t="e">
        <f>INDEX(Table68[#All],MATCH(Chart_Data!B565,Table68[[#All],[Name]],0),4)</f>
        <v>#N/A</v>
      </c>
      <c r="E565" s="60" t="e">
        <f>INDEX(Table68[#All],MATCH(Chart_Data!B565,Table68[[#All],[Name]],0),6)+Table1[[#This Row],[Rand]]</f>
        <v>#N/A</v>
      </c>
      <c r="F565" s="58">
        <f>_xlfn.IFNA(IF(Table1[[#This Row],[2015 Growth % Blue]]="#N/A",0,Table1[[#This Row],[2015 Growth % Blue]]),0)</f>
        <v>0</v>
      </c>
      <c r="G565" s="23" t="str">
        <f>IF(OR(Table68[[#This Row],[2015 Revenue]]&lt;Chart_Data!$U$4,Table68[[#This Row],[2015 Expenses]]&gt;Chart_Data!$U$3),Table68[[#This Row],[Name]],#N/A)</f>
        <v>Cockamamieergot</v>
      </c>
      <c r="H565" s="23">
        <f>INDEX(Table68[#All],MATCH(Chart_Data!G565,Table68[[#All],[Name]],0),3)</f>
        <v>7914630.75</v>
      </c>
      <c r="I565" s="23">
        <f>INDEX(Table68[#All],MATCH(Chart_Data!G565,Table68[[#All],[Name]],0),4)</f>
        <v>6333864.6100000003</v>
      </c>
      <c r="J565" s="46">
        <f>INDEX(Table68[#All],MATCH(Chart_Data!G565,Table68[[#All],[Name]],0),6)</f>
        <v>3.04</v>
      </c>
      <c r="K565" s="59">
        <v>8.7128166214073537E-7</v>
      </c>
      <c r="M565" s="42">
        <f t="shared" si="9"/>
        <v>564</v>
      </c>
      <c r="N565" s="42">
        <f>IF(M565&gt;Chart_Data!$U$5,0,ROW(M566)-ROW($M$2))</f>
        <v>0</v>
      </c>
      <c r="O565" s="61" t="e">
        <f>IFERROR(LARGE(Table1[2015 Growth % Red],N565),#N/A)</f>
        <v>#N/A</v>
      </c>
      <c r="P565" s="55" t="e">
        <f>INDEX(Table1[[#All],[Name Blue]:[2015 Growth % Red]],MATCH(O565,Table1[[#All],[2015 Growth % Red]],0),2)</f>
        <v>#N/A</v>
      </c>
      <c r="Q565" s="55" t="e">
        <f>INDEX(Table1[[#All],[Name Blue]:[2015 Growth % Red]],MATCH(O565,Table1[[#All],[2015 Growth % Red]],0),3)</f>
        <v>#N/A</v>
      </c>
      <c r="R565" s="55" t="e">
        <f>INDEX(Table1[[#All],[Name Blue]:[2015 Growth % Blue]],MATCH(Table3[[#This Row],[Top 10 Growth % ]],Table1[[#All],[2015 Growth % Blue]],0),1)</f>
        <v>#N/A</v>
      </c>
    </row>
    <row r="566" spans="1:18" x14ac:dyDescent="0.15">
      <c r="A566" s="42">
        <v>565</v>
      </c>
      <c r="B566" s="23" t="e">
        <f>IF(AND(Table68[[#This Row],[2015 Revenue]]&gt;=Chart_Data!$U$4,Table68[[#This Row],[2015 Expenses]]&lt;=Chart_Data!$U$3),Table68[[#This Row],[Name]],#N/A)</f>
        <v>#N/A</v>
      </c>
      <c r="C566" s="23" t="e">
        <f>INDEX(Table68[#All],MATCH(Chart_Data!B566,Table68[[#All],[Name]],0),3)</f>
        <v>#N/A</v>
      </c>
      <c r="D566" s="23" t="e">
        <f>INDEX(Table68[#All],MATCH(Chart_Data!B566,Table68[[#All],[Name]],0),4)</f>
        <v>#N/A</v>
      </c>
      <c r="E566" s="60" t="e">
        <f>INDEX(Table68[#All],MATCH(Chart_Data!B566,Table68[[#All],[Name]],0),6)+Table1[[#This Row],[Rand]]</f>
        <v>#N/A</v>
      </c>
      <c r="F566" s="58">
        <f>_xlfn.IFNA(IF(Table1[[#This Row],[2015 Growth % Blue]]="#N/A",0,Table1[[#This Row],[2015 Growth % Blue]]),0)</f>
        <v>0</v>
      </c>
      <c r="G566" s="23" t="str">
        <f>IF(OR(Table68[[#This Row],[2015 Revenue]]&lt;Chart_Data!$U$4,Table68[[#This Row],[2015 Expenses]]&gt;Chart_Data!$U$3),Table68[[#This Row],[Name]],#N/A)</f>
        <v>Wightmuon</v>
      </c>
      <c r="H566" s="23">
        <f>INDEX(Table68[#All],MATCH(Chart_Data!G566,Table68[[#All],[Name]],0),3)</f>
        <v>6773124.3099999996</v>
      </c>
      <c r="I566" s="23">
        <f>INDEX(Table68[#All],MATCH(Chart_Data!G566,Table68[[#All],[Name]],0),4)</f>
        <v>7957743.4199999999</v>
      </c>
      <c r="J566" s="46">
        <f>INDEX(Table68[#All],MATCH(Chart_Data!G566,Table68[[#All],[Name]],0),6)</f>
        <v>5.52</v>
      </c>
      <c r="K566" s="59">
        <v>3.8448505180094453E-7</v>
      </c>
      <c r="M566" s="42">
        <f t="shared" si="9"/>
        <v>565</v>
      </c>
      <c r="N566" s="42">
        <f>IF(M566&gt;Chart_Data!$U$5,0,ROW(M567)-ROW($M$2))</f>
        <v>0</v>
      </c>
      <c r="O566" s="61" t="e">
        <f>IFERROR(LARGE(Table1[2015 Growth % Red],N566),#N/A)</f>
        <v>#N/A</v>
      </c>
      <c r="P566" s="55" t="e">
        <f>INDEX(Table1[[#All],[Name Blue]:[2015 Growth % Red]],MATCH(O566,Table1[[#All],[2015 Growth % Red]],0),2)</f>
        <v>#N/A</v>
      </c>
      <c r="Q566" s="55" t="e">
        <f>INDEX(Table1[[#All],[Name Blue]:[2015 Growth % Red]],MATCH(O566,Table1[[#All],[2015 Growth % Red]],0),3)</f>
        <v>#N/A</v>
      </c>
      <c r="R566" s="55" t="e">
        <f>INDEX(Table1[[#All],[Name Blue]:[2015 Growth % Blue]],MATCH(Table3[[#This Row],[Top 10 Growth % ]],Table1[[#All],[2015 Growth % Blue]],0),1)</f>
        <v>#N/A</v>
      </c>
    </row>
    <row r="567" spans="1:18" x14ac:dyDescent="0.15">
      <c r="A567" s="42">
        <v>566</v>
      </c>
      <c r="B567" s="23" t="e">
        <f>IF(AND(Table68[[#This Row],[2015 Revenue]]&gt;=Chart_Data!$U$4,Table68[[#This Row],[2015 Expenses]]&lt;=Chart_Data!$U$3),Table68[[#This Row],[Name]],#N/A)</f>
        <v>#N/A</v>
      </c>
      <c r="C567" s="23" t="e">
        <f>INDEX(Table68[#All],MATCH(Chart_Data!B567,Table68[[#All],[Name]],0),3)</f>
        <v>#N/A</v>
      </c>
      <c r="D567" s="23" t="e">
        <f>INDEX(Table68[#All],MATCH(Chart_Data!B567,Table68[[#All],[Name]],0),4)</f>
        <v>#N/A</v>
      </c>
      <c r="E567" s="60" t="e">
        <f>INDEX(Table68[#All],MATCH(Chart_Data!B567,Table68[[#All],[Name]],0),6)+Table1[[#This Row],[Rand]]</f>
        <v>#N/A</v>
      </c>
      <c r="F567" s="58">
        <f>_xlfn.IFNA(IF(Table1[[#This Row],[2015 Growth % Blue]]="#N/A",0,Table1[[#This Row],[2015 Growth % Blue]]),0)</f>
        <v>0</v>
      </c>
      <c r="G567" s="23" t="str">
        <f>IF(OR(Table68[[#This Row],[2015 Revenue]]&lt;Chart_Data!$U$4,Table68[[#This Row],[2015 Expenses]]&gt;Chart_Data!$U$3),Table68[[#This Row],[Name]],#N/A)</f>
        <v>Optimismexterior</v>
      </c>
      <c r="H567" s="23">
        <f>INDEX(Table68[#All],MATCH(Chart_Data!G567,Table68[[#All],[Name]],0),3)</f>
        <v>8427019.8100000005</v>
      </c>
      <c r="I567" s="23">
        <f>INDEX(Table68[#All],MATCH(Chart_Data!G567,Table68[[#All],[Name]],0),4)</f>
        <v>4316631.58</v>
      </c>
      <c r="J567" s="46">
        <f>INDEX(Table68[#All],MATCH(Chart_Data!G567,Table68[[#All],[Name]],0),6)</f>
        <v>4.9000000000000004</v>
      </c>
      <c r="K567" s="59">
        <v>6.2033109523960026E-7</v>
      </c>
      <c r="M567" s="42">
        <f t="shared" si="9"/>
        <v>566</v>
      </c>
      <c r="N567" s="42">
        <f>IF(M567&gt;Chart_Data!$U$5,0,ROW(M568)-ROW($M$2))</f>
        <v>0</v>
      </c>
      <c r="O567" s="61" t="e">
        <f>IFERROR(LARGE(Table1[2015 Growth % Red],N567),#N/A)</f>
        <v>#N/A</v>
      </c>
      <c r="P567" s="55" t="e">
        <f>INDEX(Table1[[#All],[Name Blue]:[2015 Growth % Red]],MATCH(O567,Table1[[#All],[2015 Growth % Red]],0),2)</f>
        <v>#N/A</v>
      </c>
      <c r="Q567" s="55" t="e">
        <f>INDEX(Table1[[#All],[Name Blue]:[2015 Growth % Red]],MATCH(O567,Table1[[#All],[2015 Growth % Red]],0),3)</f>
        <v>#N/A</v>
      </c>
      <c r="R567" s="55" t="e">
        <f>INDEX(Table1[[#All],[Name Blue]:[2015 Growth % Blue]],MATCH(Table3[[#This Row],[Top 10 Growth % ]],Table1[[#All],[2015 Growth % Blue]],0),1)</f>
        <v>#N/A</v>
      </c>
    </row>
    <row r="568" spans="1:18" x14ac:dyDescent="0.15">
      <c r="A568" s="42">
        <v>567</v>
      </c>
      <c r="B568" s="23" t="str">
        <f>IF(AND(Table68[[#This Row],[2015 Revenue]]&gt;=Chart_Data!$U$4,Table68[[#This Row],[2015 Expenses]]&lt;=Chart_Data!$U$3),Table68[[#This Row],[Name]],#N/A)</f>
        <v>Exteriorknowing</v>
      </c>
      <c r="C568" s="23">
        <f>INDEX(Table68[#All],MATCH(Chart_Data!B568,Table68[[#All],[Name]],0),3)</f>
        <v>5331296.42</v>
      </c>
      <c r="D568" s="23">
        <f>INDEX(Table68[#All],MATCH(Chart_Data!B568,Table68[[#All],[Name]],0),4)</f>
        <v>3770865.29</v>
      </c>
      <c r="E568" s="60">
        <f>INDEX(Table68[#All],MATCH(Chart_Data!B568,Table68[[#All],[Name]],0),6)+Table1[[#This Row],[Rand]]</f>
        <v>2.8100004434618793</v>
      </c>
      <c r="F568" s="58">
        <f>_xlfn.IFNA(IF(Table1[[#This Row],[2015 Growth % Blue]]="#N/A",0,Table1[[#This Row],[2015 Growth % Blue]]),0)</f>
        <v>2.8100004434618793</v>
      </c>
      <c r="G568" s="23" t="e">
        <f>IF(OR(Table68[[#This Row],[2015 Revenue]]&lt;Chart_Data!$U$4,Table68[[#This Row],[2015 Expenses]]&gt;Chart_Data!$U$3),Table68[[#This Row],[Name]],#N/A)</f>
        <v>#N/A</v>
      </c>
      <c r="H568" s="23" t="e">
        <f>INDEX(Table68[#All],MATCH(Chart_Data!G568,Table68[[#All],[Name]],0),3)</f>
        <v>#N/A</v>
      </c>
      <c r="I568" s="23" t="e">
        <f>INDEX(Table68[#All],MATCH(Chart_Data!G568,Table68[[#All],[Name]],0),4)</f>
        <v>#N/A</v>
      </c>
      <c r="J568" s="46" t="e">
        <f>INDEX(Table68[#All],MATCH(Chart_Data!G568,Table68[[#All],[Name]],0),6)</f>
        <v>#N/A</v>
      </c>
      <c r="K568" s="59">
        <v>4.4346187899790546E-7</v>
      </c>
      <c r="M568" s="42">
        <f t="shared" si="9"/>
        <v>567</v>
      </c>
      <c r="N568" s="42">
        <f>IF(M568&gt;Chart_Data!$U$5,0,ROW(M569)-ROW($M$2))</f>
        <v>0</v>
      </c>
      <c r="O568" s="61" t="e">
        <f>IFERROR(LARGE(Table1[2015 Growth % Red],N568),#N/A)</f>
        <v>#N/A</v>
      </c>
      <c r="P568" s="55" t="e">
        <f>INDEX(Table1[[#All],[Name Blue]:[2015 Growth % Red]],MATCH(O568,Table1[[#All],[2015 Growth % Red]],0),2)</f>
        <v>#N/A</v>
      </c>
      <c r="Q568" s="55" t="e">
        <f>INDEX(Table1[[#All],[Name Blue]:[2015 Growth % Red]],MATCH(O568,Table1[[#All],[2015 Growth % Red]],0),3)</f>
        <v>#N/A</v>
      </c>
      <c r="R568" s="55" t="e">
        <f>INDEX(Table1[[#All],[Name Blue]:[2015 Growth % Blue]],MATCH(Table3[[#This Row],[Top 10 Growth % ]],Table1[[#All],[2015 Growth % Blue]],0),1)</f>
        <v>#N/A</v>
      </c>
    </row>
    <row r="569" spans="1:18" x14ac:dyDescent="0.15">
      <c r="A569" s="42">
        <v>568</v>
      </c>
      <c r="B569" s="23" t="e">
        <f>IF(AND(Table68[[#This Row],[2015 Revenue]]&gt;=Chart_Data!$U$4,Table68[[#This Row],[2015 Expenses]]&lt;=Chart_Data!$U$3),Table68[[#This Row],[Name]],#N/A)</f>
        <v>#N/A</v>
      </c>
      <c r="C569" s="23" t="e">
        <f>INDEX(Table68[#All],MATCH(Chart_Data!B569,Table68[[#All],[Name]],0),3)</f>
        <v>#N/A</v>
      </c>
      <c r="D569" s="23" t="e">
        <f>INDEX(Table68[#All],MATCH(Chart_Data!B569,Table68[[#All],[Name]],0),4)</f>
        <v>#N/A</v>
      </c>
      <c r="E569" s="60" t="e">
        <f>INDEX(Table68[#All],MATCH(Chart_Data!B569,Table68[[#All],[Name]],0),6)+Table1[[#This Row],[Rand]]</f>
        <v>#N/A</v>
      </c>
      <c r="F569" s="58">
        <f>_xlfn.IFNA(IF(Table1[[#This Row],[2015 Growth % Blue]]="#N/A",0,Table1[[#This Row],[2015 Growth % Blue]]),0)</f>
        <v>0</v>
      </c>
      <c r="G569" s="23" t="str">
        <f>IF(OR(Table68[[#This Row],[2015 Revenue]]&lt;Chart_Data!$U$4,Table68[[#This Row],[2015 Expenses]]&gt;Chart_Data!$U$3),Table68[[#This Row],[Name]],#N/A)</f>
        <v>Sireunit</v>
      </c>
      <c r="H569" s="23">
        <f>INDEX(Table68[#All],MATCH(Chart_Data!G569,Table68[[#All],[Name]],0),3)</f>
        <v>9827577.3499999996</v>
      </c>
      <c r="I569" s="23">
        <f>INDEX(Table68[#All],MATCH(Chart_Data!G569,Table68[[#All],[Name]],0),4)</f>
        <v>4747816.87</v>
      </c>
      <c r="J569" s="46">
        <f>INDEX(Table68[#All],MATCH(Chart_Data!G569,Table68[[#All],[Name]],0),6)</f>
        <v>3.63</v>
      </c>
      <c r="K569" s="59">
        <v>9.3005013427500984E-7</v>
      </c>
      <c r="M569" s="42">
        <f t="shared" si="9"/>
        <v>568</v>
      </c>
      <c r="N569" s="42">
        <f>IF(M569&gt;Chart_Data!$U$5,0,ROW(M570)-ROW($M$2))</f>
        <v>0</v>
      </c>
      <c r="O569" s="61" t="e">
        <f>IFERROR(LARGE(Table1[2015 Growth % Red],N569),#N/A)</f>
        <v>#N/A</v>
      </c>
      <c r="P569" s="55" t="e">
        <f>INDEX(Table1[[#All],[Name Blue]:[2015 Growth % Red]],MATCH(O569,Table1[[#All],[2015 Growth % Red]],0),2)</f>
        <v>#N/A</v>
      </c>
      <c r="Q569" s="55" t="e">
        <f>INDEX(Table1[[#All],[Name Blue]:[2015 Growth % Red]],MATCH(O569,Table1[[#All],[2015 Growth % Red]],0),3)</f>
        <v>#N/A</v>
      </c>
      <c r="R569" s="55" t="e">
        <f>INDEX(Table1[[#All],[Name Blue]:[2015 Growth % Blue]],MATCH(Table3[[#This Row],[Top 10 Growth % ]],Table1[[#All],[2015 Growth % Blue]],0),1)</f>
        <v>#N/A</v>
      </c>
    </row>
    <row r="570" spans="1:18" x14ac:dyDescent="0.15">
      <c r="A570" s="42">
        <v>569</v>
      </c>
      <c r="B570" s="23" t="str">
        <f>IF(AND(Table68[[#This Row],[2015 Revenue]]&gt;=Chart_Data!$U$4,Table68[[#This Row],[2015 Expenses]]&lt;=Chart_Data!$U$3),Table68[[#This Row],[Name]],#N/A)</f>
        <v>Shovelerablaze</v>
      </c>
      <c r="C570" s="23">
        <f>INDEX(Table68[#All],MATCH(Chart_Data!B570,Table68[[#All],[Name]],0),3)</f>
        <v>6014863.8899999997</v>
      </c>
      <c r="D570" s="23">
        <f>INDEX(Table68[#All],MATCH(Chart_Data!B570,Table68[[#All],[Name]],0),4)</f>
        <v>3570801.03</v>
      </c>
      <c r="E570" s="60">
        <f>INDEX(Table68[#All],MATCH(Chart_Data!B570,Table68[[#All],[Name]],0),6)+Table1[[#This Row],[Rand]]</f>
        <v>3.78000062417826</v>
      </c>
      <c r="F570" s="58">
        <f>_xlfn.IFNA(IF(Table1[[#This Row],[2015 Growth % Blue]]="#N/A",0,Table1[[#This Row],[2015 Growth % Blue]]),0)</f>
        <v>3.78000062417826</v>
      </c>
      <c r="G570" s="23" t="e">
        <f>IF(OR(Table68[[#This Row],[2015 Revenue]]&lt;Chart_Data!$U$4,Table68[[#This Row],[2015 Expenses]]&gt;Chart_Data!$U$3),Table68[[#This Row],[Name]],#N/A)</f>
        <v>#N/A</v>
      </c>
      <c r="H570" s="23" t="e">
        <f>INDEX(Table68[#All],MATCH(Chart_Data!G570,Table68[[#All],[Name]],0),3)</f>
        <v>#N/A</v>
      </c>
      <c r="I570" s="23" t="e">
        <f>INDEX(Table68[#All],MATCH(Chart_Data!G570,Table68[[#All],[Name]],0),4)</f>
        <v>#N/A</v>
      </c>
      <c r="J570" s="46" t="e">
        <f>INDEX(Table68[#All],MATCH(Chart_Data!G570,Table68[[#All],[Name]],0),6)</f>
        <v>#N/A</v>
      </c>
      <c r="K570" s="59">
        <v>6.2417826018909133E-7</v>
      </c>
      <c r="M570" s="42">
        <f t="shared" si="9"/>
        <v>569</v>
      </c>
      <c r="N570" s="42">
        <f>IF(M570&gt;Chart_Data!$U$5,0,ROW(M571)-ROW($M$2))</f>
        <v>0</v>
      </c>
      <c r="O570" s="61" t="e">
        <f>IFERROR(LARGE(Table1[2015 Growth % Red],N570),#N/A)</f>
        <v>#N/A</v>
      </c>
      <c r="P570" s="55" t="e">
        <f>INDEX(Table1[[#All],[Name Blue]:[2015 Growth % Red]],MATCH(O570,Table1[[#All],[2015 Growth % Red]],0),2)</f>
        <v>#N/A</v>
      </c>
      <c r="Q570" s="55" t="e">
        <f>INDEX(Table1[[#All],[Name Blue]:[2015 Growth % Red]],MATCH(O570,Table1[[#All],[2015 Growth % Red]],0),3)</f>
        <v>#N/A</v>
      </c>
      <c r="R570" s="55" t="e">
        <f>INDEX(Table1[[#All],[Name Blue]:[2015 Growth % Blue]],MATCH(Table3[[#This Row],[Top 10 Growth % ]],Table1[[#All],[2015 Growth % Blue]],0),1)</f>
        <v>#N/A</v>
      </c>
    </row>
    <row r="571" spans="1:18" x14ac:dyDescent="0.15">
      <c r="A571" s="42">
        <v>570</v>
      </c>
      <c r="B571" s="23" t="str">
        <f>IF(AND(Table68[[#This Row],[2015 Revenue]]&gt;=Chart_Data!$U$4,Table68[[#This Row],[2015 Expenses]]&lt;=Chart_Data!$U$3),Table68[[#This Row],[Name]],#N/A)</f>
        <v>Taskspuzzled</v>
      </c>
      <c r="C571" s="23">
        <f>INDEX(Table68[#All],MATCH(Chart_Data!B571,Table68[[#All],[Name]],0),3)</f>
        <v>9867551.25</v>
      </c>
      <c r="D571" s="23">
        <f>INDEX(Table68[#All],MATCH(Chart_Data!B571,Table68[[#All],[Name]],0),4)</f>
        <v>2605135.34</v>
      </c>
      <c r="E571" s="60">
        <f>INDEX(Table68[#All],MATCH(Chart_Data!B571,Table68[[#All],[Name]],0),6)+Table1[[#This Row],[Rand]]</f>
        <v>4.3200001205581948</v>
      </c>
      <c r="F571" s="58">
        <f>_xlfn.IFNA(IF(Table1[[#This Row],[2015 Growth % Blue]]="#N/A",0,Table1[[#This Row],[2015 Growth % Blue]]),0)</f>
        <v>4.3200001205581948</v>
      </c>
      <c r="G571" s="23" t="e">
        <f>IF(OR(Table68[[#This Row],[2015 Revenue]]&lt;Chart_Data!$U$4,Table68[[#This Row],[2015 Expenses]]&gt;Chart_Data!$U$3),Table68[[#This Row],[Name]],#N/A)</f>
        <v>#N/A</v>
      </c>
      <c r="H571" s="23" t="e">
        <f>INDEX(Table68[#All],MATCH(Chart_Data!G571,Table68[[#All],[Name]],0),3)</f>
        <v>#N/A</v>
      </c>
      <c r="I571" s="23" t="e">
        <f>INDEX(Table68[#All],MATCH(Chart_Data!G571,Table68[[#All],[Name]],0),4)</f>
        <v>#N/A</v>
      </c>
      <c r="J571" s="46" t="e">
        <f>INDEX(Table68[#All],MATCH(Chart_Data!G571,Table68[[#All],[Name]],0),6)</f>
        <v>#N/A</v>
      </c>
      <c r="K571" s="59">
        <v>1.2055819496828524E-7</v>
      </c>
      <c r="M571" s="42">
        <f t="shared" si="9"/>
        <v>570</v>
      </c>
      <c r="N571" s="42">
        <f>IF(M571&gt;Chart_Data!$U$5,0,ROW(M572)-ROW($M$2))</f>
        <v>0</v>
      </c>
      <c r="O571" s="61" t="e">
        <f>IFERROR(LARGE(Table1[2015 Growth % Red],N571),#N/A)</f>
        <v>#N/A</v>
      </c>
      <c r="P571" s="55" t="e">
        <f>INDEX(Table1[[#All],[Name Blue]:[2015 Growth % Red]],MATCH(O571,Table1[[#All],[2015 Growth % Red]],0),2)</f>
        <v>#N/A</v>
      </c>
      <c r="Q571" s="55" t="e">
        <f>INDEX(Table1[[#All],[Name Blue]:[2015 Growth % Red]],MATCH(O571,Table1[[#All],[2015 Growth % Red]],0),3)</f>
        <v>#N/A</v>
      </c>
      <c r="R571" s="55" t="e">
        <f>INDEX(Table1[[#All],[Name Blue]:[2015 Growth % Blue]],MATCH(Table3[[#This Row],[Top 10 Growth % ]],Table1[[#All],[2015 Growth % Blue]],0),1)</f>
        <v>#N/A</v>
      </c>
    </row>
    <row r="572" spans="1:18" x14ac:dyDescent="0.15">
      <c r="A572" s="42">
        <v>571</v>
      </c>
      <c r="B572" s="23" t="str">
        <f>IF(AND(Table68[[#This Row],[2015 Revenue]]&gt;=Chart_Data!$U$4,Table68[[#This Row],[2015 Expenses]]&lt;=Chart_Data!$U$3),Table68[[#This Row],[Name]],#N/A)</f>
        <v>Posseratty</v>
      </c>
      <c r="C572" s="23">
        <f>INDEX(Table68[#All],MATCH(Chart_Data!B572,Table68[[#All],[Name]],0),3)</f>
        <v>9361117.7300000004</v>
      </c>
      <c r="D572" s="23">
        <f>INDEX(Table68[#All],MATCH(Chart_Data!B572,Table68[[#All],[Name]],0),4)</f>
        <v>1450080.33</v>
      </c>
      <c r="E572" s="60">
        <f>INDEX(Table68[#All],MATCH(Chart_Data!B572,Table68[[#All],[Name]],0),6)+Table1[[#This Row],[Rand]]</f>
        <v>4.2700001109882173</v>
      </c>
      <c r="F572" s="58">
        <f>_xlfn.IFNA(IF(Table1[[#This Row],[2015 Growth % Blue]]="#N/A",0,Table1[[#This Row],[2015 Growth % Blue]]),0)</f>
        <v>4.2700001109882173</v>
      </c>
      <c r="G572" s="23" t="e">
        <f>IF(OR(Table68[[#This Row],[2015 Revenue]]&lt;Chart_Data!$U$4,Table68[[#This Row],[2015 Expenses]]&gt;Chart_Data!$U$3),Table68[[#This Row],[Name]],#N/A)</f>
        <v>#N/A</v>
      </c>
      <c r="H572" s="23" t="e">
        <f>INDEX(Table68[#All],MATCH(Chart_Data!G572,Table68[[#All],[Name]],0),3)</f>
        <v>#N/A</v>
      </c>
      <c r="I572" s="23" t="e">
        <f>INDEX(Table68[#All],MATCH(Chart_Data!G572,Table68[[#All],[Name]],0),4)</f>
        <v>#N/A</v>
      </c>
      <c r="J572" s="46" t="e">
        <f>INDEX(Table68[#All],MATCH(Chart_Data!G572,Table68[[#All],[Name]],0),6)</f>
        <v>#N/A</v>
      </c>
      <c r="K572" s="59">
        <v>1.1098821774476786E-7</v>
      </c>
      <c r="M572" s="42">
        <f t="shared" si="9"/>
        <v>571</v>
      </c>
      <c r="N572" s="42">
        <f>IF(M572&gt;Chart_Data!$U$5,0,ROW(M573)-ROW($M$2))</f>
        <v>0</v>
      </c>
      <c r="O572" s="61" t="e">
        <f>IFERROR(LARGE(Table1[2015 Growth % Red],N572),#N/A)</f>
        <v>#N/A</v>
      </c>
      <c r="P572" s="55" t="e">
        <f>INDEX(Table1[[#All],[Name Blue]:[2015 Growth % Red]],MATCH(O572,Table1[[#All],[2015 Growth % Red]],0),2)</f>
        <v>#N/A</v>
      </c>
      <c r="Q572" s="55" t="e">
        <f>INDEX(Table1[[#All],[Name Blue]:[2015 Growth % Red]],MATCH(O572,Table1[[#All],[2015 Growth % Red]],0),3)</f>
        <v>#N/A</v>
      </c>
      <c r="R572" s="55" t="e">
        <f>INDEX(Table1[[#All],[Name Blue]:[2015 Growth % Blue]],MATCH(Table3[[#This Row],[Top 10 Growth % ]],Table1[[#All],[2015 Growth % Blue]],0),1)</f>
        <v>#N/A</v>
      </c>
    </row>
    <row r="573" spans="1:18" x14ac:dyDescent="0.15">
      <c r="A573" s="42">
        <v>572</v>
      </c>
      <c r="B573" s="23" t="e">
        <f>IF(AND(Table68[[#This Row],[2015 Revenue]]&gt;=Chart_Data!$U$4,Table68[[#This Row],[2015 Expenses]]&lt;=Chart_Data!$U$3),Table68[[#This Row],[Name]],#N/A)</f>
        <v>#N/A</v>
      </c>
      <c r="C573" s="23" t="e">
        <f>INDEX(Table68[#All],MATCH(Chart_Data!B573,Table68[[#All],[Name]],0),3)</f>
        <v>#N/A</v>
      </c>
      <c r="D573" s="23" t="e">
        <f>INDEX(Table68[#All],MATCH(Chart_Data!B573,Table68[[#All],[Name]],0),4)</f>
        <v>#N/A</v>
      </c>
      <c r="E573" s="60" t="e">
        <f>INDEX(Table68[#All],MATCH(Chart_Data!B573,Table68[[#All],[Name]],0),6)+Table1[[#This Row],[Rand]]</f>
        <v>#N/A</v>
      </c>
      <c r="F573" s="58">
        <f>_xlfn.IFNA(IF(Table1[[#This Row],[2015 Growth % Blue]]="#N/A",0,Table1[[#This Row],[2015 Growth % Blue]]),0)</f>
        <v>0</v>
      </c>
      <c r="G573" s="23" t="str">
        <f>IF(OR(Table68[[#This Row],[2015 Revenue]]&lt;Chart_Data!$U$4,Table68[[#This Row],[2015 Expenses]]&gt;Chart_Data!$U$3),Table68[[#This Row],[Name]],#N/A)</f>
        <v>Houryounger</v>
      </c>
      <c r="H573" s="23">
        <f>INDEX(Table68[#All],MATCH(Chart_Data!G573,Table68[[#All],[Name]],0),3)</f>
        <v>5356146.6900000004</v>
      </c>
      <c r="I573" s="23">
        <f>INDEX(Table68[#All],MATCH(Chart_Data!G573,Table68[[#All],[Name]],0),4)</f>
        <v>5239405.97</v>
      </c>
      <c r="J573" s="46">
        <f>INDEX(Table68[#All],MATCH(Chart_Data!G573,Table68[[#All],[Name]],0),6)</f>
        <v>3.12</v>
      </c>
      <c r="K573" s="59">
        <v>8.2485929245723619E-10</v>
      </c>
      <c r="M573" s="42">
        <f t="shared" si="9"/>
        <v>572</v>
      </c>
      <c r="N573" s="42">
        <f>IF(M573&gt;Chart_Data!$U$5,0,ROW(M574)-ROW($M$2))</f>
        <v>0</v>
      </c>
      <c r="O573" s="61" t="e">
        <f>IFERROR(LARGE(Table1[2015 Growth % Red],N573),#N/A)</f>
        <v>#N/A</v>
      </c>
      <c r="P573" s="55" t="e">
        <f>INDEX(Table1[[#All],[Name Blue]:[2015 Growth % Red]],MATCH(O573,Table1[[#All],[2015 Growth % Red]],0),2)</f>
        <v>#N/A</v>
      </c>
      <c r="Q573" s="55" t="e">
        <f>INDEX(Table1[[#All],[Name Blue]:[2015 Growth % Red]],MATCH(O573,Table1[[#All],[2015 Growth % Red]],0),3)</f>
        <v>#N/A</v>
      </c>
      <c r="R573" s="55" t="e">
        <f>INDEX(Table1[[#All],[Name Blue]:[2015 Growth % Blue]],MATCH(Table3[[#This Row],[Top 10 Growth % ]],Table1[[#All],[2015 Growth % Blue]],0),1)</f>
        <v>#N/A</v>
      </c>
    </row>
    <row r="574" spans="1:18" x14ac:dyDescent="0.15">
      <c r="A574" s="42">
        <v>573</v>
      </c>
      <c r="B574" s="23" t="e">
        <f>IF(AND(Table68[[#This Row],[2015 Revenue]]&gt;=Chart_Data!$U$4,Table68[[#This Row],[2015 Expenses]]&lt;=Chart_Data!$U$3),Table68[[#This Row],[Name]],#N/A)</f>
        <v>#N/A</v>
      </c>
      <c r="C574" s="23" t="e">
        <f>INDEX(Table68[#All],MATCH(Chart_Data!B574,Table68[[#All],[Name]],0),3)</f>
        <v>#N/A</v>
      </c>
      <c r="D574" s="23" t="e">
        <f>INDEX(Table68[#All],MATCH(Chart_Data!B574,Table68[[#All],[Name]],0),4)</f>
        <v>#N/A</v>
      </c>
      <c r="E574" s="60" t="e">
        <f>INDEX(Table68[#All],MATCH(Chart_Data!B574,Table68[[#All],[Name]],0),6)+Table1[[#This Row],[Rand]]</f>
        <v>#N/A</v>
      </c>
      <c r="F574" s="58">
        <f>_xlfn.IFNA(IF(Table1[[#This Row],[2015 Growth % Blue]]="#N/A",0,Table1[[#This Row],[2015 Growth % Blue]]),0)</f>
        <v>0</v>
      </c>
      <c r="G574" s="23" t="str">
        <f>IF(OR(Table68[[#This Row],[2015 Revenue]]&lt;Chart_Data!$U$4,Table68[[#This Row],[2015 Expenses]]&gt;Chart_Data!$U$3),Table68[[#This Row],[Name]],#N/A)</f>
        <v>Freezehouses</v>
      </c>
      <c r="H574" s="23">
        <f>INDEX(Table68[#All],MATCH(Chart_Data!G574,Table68[[#All],[Name]],0),3)</f>
        <v>8062367.5700000003</v>
      </c>
      <c r="I574" s="23">
        <f>INDEX(Table68[#All],MATCH(Chart_Data!G574,Table68[[#All],[Name]],0),4)</f>
        <v>4786821.41</v>
      </c>
      <c r="J574" s="46">
        <f>INDEX(Table68[#All],MATCH(Chart_Data!G574,Table68[[#All],[Name]],0),6)</f>
        <v>3.41</v>
      </c>
      <c r="K574" s="59">
        <v>8.8987375203013671E-7</v>
      </c>
      <c r="M574" s="42">
        <f t="shared" si="9"/>
        <v>573</v>
      </c>
      <c r="N574" s="42">
        <f>IF(M574&gt;Chart_Data!$U$5,0,ROW(M575)-ROW($M$2))</f>
        <v>0</v>
      </c>
      <c r="O574" s="61" t="e">
        <f>IFERROR(LARGE(Table1[2015 Growth % Red],N574),#N/A)</f>
        <v>#N/A</v>
      </c>
      <c r="P574" s="55" t="e">
        <f>INDEX(Table1[[#All],[Name Blue]:[2015 Growth % Red]],MATCH(O574,Table1[[#All],[2015 Growth % Red]],0),2)</f>
        <v>#N/A</v>
      </c>
      <c r="Q574" s="55" t="e">
        <f>INDEX(Table1[[#All],[Name Blue]:[2015 Growth % Red]],MATCH(O574,Table1[[#All],[2015 Growth % Red]],0),3)</f>
        <v>#N/A</v>
      </c>
      <c r="R574" s="55" t="e">
        <f>INDEX(Table1[[#All],[Name Blue]:[2015 Growth % Blue]],MATCH(Table3[[#This Row],[Top 10 Growth % ]],Table1[[#All],[2015 Growth % Blue]],0),1)</f>
        <v>#N/A</v>
      </c>
    </row>
    <row r="575" spans="1:18" x14ac:dyDescent="0.15">
      <c r="A575" s="42">
        <v>574</v>
      </c>
      <c r="B575" s="23" t="e">
        <f>IF(AND(Table68[[#This Row],[2015 Revenue]]&gt;=Chart_Data!$U$4,Table68[[#This Row],[2015 Expenses]]&lt;=Chart_Data!$U$3),Table68[[#This Row],[Name]],#N/A)</f>
        <v>#N/A</v>
      </c>
      <c r="C575" s="23" t="e">
        <f>INDEX(Table68[#All],MATCH(Chart_Data!B575,Table68[[#All],[Name]],0),3)</f>
        <v>#N/A</v>
      </c>
      <c r="D575" s="23" t="e">
        <f>INDEX(Table68[#All],MATCH(Chart_Data!B575,Table68[[#All],[Name]],0),4)</f>
        <v>#N/A</v>
      </c>
      <c r="E575" s="60" t="e">
        <f>INDEX(Table68[#All],MATCH(Chart_Data!B575,Table68[[#All],[Name]],0),6)+Table1[[#This Row],[Rand]]</f>
        <v>#N/A</v>
      </c>
      <c r="F575" s="58">
        <f>_xlfn.IFNA(IF(Table1[[#This Row],[2015 Growth % Blue]]="#N/A",0,Table1[[#This Row],[2015 Growth % Blue]]),0)</f>
        <v>0</v>
      </c>
      <c r="G575" s="23" t="str">
        <f>IF(OR(Table68[[#This Row],[2015 Revenue]]&lt;Chart_Data!$U$4,Table68[[#This Row],[2015 Expenses]]&gt;Chart_Data!$U$3),Table68[[#This Row],[Name]],#N/A)</f>
        <v>Damedash</v>
      </c>
      <c r="H575" s="23">
        <f>INDEX(Table68[#All],MATCH(Chart_Data!G575,Table68[[#All],[Name]],0),3)</f>
        <v>5215834.53</v>
      </c>
      <c r="I575" s="23">
        <f>INDEX(Table68[#All],MATCH(Chart_Data!G575,Table68[[#All],[Name]],0),4)</f>
        <v>5877332.6100000003</v>
      </c>
      <c r="J575" s="46">
        <f>INDEX(Table68[#All],MATCH(Chart_Data!G575,Table68[[#All],[Name]],0),6)</f>
        <v>5.61</v>
      </c>
      <c r="K575" s="59">
        <v>8.4772038762459553E-7</v>
      </c>
      <c r="M575" s="42">
        <f t="shared" si="9"/>
        <v>574</v>
      </c>
      <c r="N575" s="42">
        <f>IF(M575&gt;Chart_Data!$U$5,0,ROW(M576)-ROW($M$2))</f>
        <v>0</v>
      </c>
      <c r="O575" s="61" t="e">
        <f>IFERROR(LARGE(Table1[2015 Growth % Red],N575),#N/A)</f>
        <v>#N/A</v>
      </c>
      <c r="P575" s="55" t="e">
        <f>INDEX(Table1[[#All],[Name Blue]:[2015 Growth % Red]],MATCH(O575,Table1[[#All],[2015 Growth % Red]],0),2)</f>
        <v>#N/A</v>
      </c>
      <c r="Q575" s="55" t="e">
        <f>INDEX(Table1[[#All],[Name Blue]:[2015 Growth % Red]],MATCH(O575,Table1[[#All],[2015 Growth % Red]],0),3)</f>
        <v>#N/A</v>
      </c>
      <c r="R575" s="55" t="e">
        <f>INDEX(Table1[[#All],[Name Blue]:[2015 Growth % Blue]],MATCH(Table3[[#This Row],[Top 10 Growth % ]],Table1[[#All],[2015 Growth % Blue]],0),1)</f>
        <v>#N/A</v>
      </c>
    </row>
    <row r="576" spans="1:18" x14ac:dyDescent="0.15">
      <c r="A576" s="42">
        <v>575</v>
      </c>
      <c r="B576" s="23" t="e">
        <f>IF(AND(Table68[[#This Row],[2015 Revenue]]&gt;=Chart_Data!$U$4,Table68[[#This Row],[2015 Expenses]]&lt;=Chart_Data!$U$3),Table68[[#This Row],[Name]],#N/A)</f>
        <v>#N/A</v>
      </c>
      <c r="C576" s="23" t="e">
        <f>INDEX(Table68[#All],MATCH(Chart_Data!B576,Table68[[#All],[Name]],0),3)</f>
        <v>#N/A</v>
      </c>
      <c r="D576" s="23" t="e">
        <f>INDEX(Table68[#All],MATCH(Chart_Data!B576,Table68[[#All],[Name]],0),4)</f>
        <v>#N/A</v>
      </c>
      <c r="E576" s="60" t="e">
        <f>INDEX(Table68[#All],MATCH(Chart_Data!B576,Table68[[#All],[Name]],0),6)+Table1[[#This Row],[Rand]]</f>
        <v>#N/A</v>
      </c>
      <c r="F576" s="58">
        <f>_xlfn.IFNA(IF(Table1[[#This Row],[2015 Growth % Blue]]="#N/A",0,Table1[[#This Row],[2015 Growth % Blue]]),0)</f>
        <v>0</v>
      </c>
      <c r="G576" s="23" t="str">
        <f>IF(OR(Table68[[#This Row],[2015 Revenue]]&lt;Chart_Data!$U$4,Table68[[#This Row],[2015 Expenses]]&gt;Chart_Data!$U$3),Table68[[#This Row],[Name]],#N/A)</f>
        <v>Valvespoon</v>
      </c>
      <c r="H576" s="23">
        <f>INDEX(Table68[#All],MATCH(Chart_Data!G576,Table68[[#All],[Name]],0),3)</f>
        <v>7290680.8200000003</v>
      </c>
      <c r="I576" s="23">
        <f>INDEX(Table68[#All],MATCH(Chart_Data!G576,Table68[[#All],[Name]],0),4)</f>
        <v>4411425.2699999996</v>
      </c>
      <c r="J576" s="46">
        <f>INDEX(Table68[#All],MATCH(Chart_Data!G576,Table68[[#All],[Name]],0),6)</f>
        <v>4.3600000000000003</v>
      </c>
      <c r="K576" s="59">
        <v>3.2601968014738236E-7</v>
      </c>
      <c r="M576" s="42">
        <f t="shared" si="9"/>
        <v>575</v>
      </c>
      <c r="N576" s="42">
        <f>IF(M576&gt;Chart_Data!$U$5,0,ROW(M577)-ROW($M$2))</f>
        <v>0</v>
      </c>
      <c r="O576" s="61" t="e">
        <f>IFERROR(LARGE(Table1[2015 Growth % Red],N576),#N/A)</f>
        <v>#N/A</v>
      </c>
      <c r="P576" s="55" t="e">
        <f>INDEX(Table1[[#All],[Name Blue]:[2015 Growth % Red]],MATCH(O576,Table1[[#All],[2015 Growth % Red]],0),2)</f>
        <v>#N/A</v>
      </c>
      <c r="Q576" s="55" t="e">
        <f>INDEX(Table1[[#All],[Name Blue]:[2015 Growth % Red]],MATCH(O576,Table1[[#All],[2015 Growth % Red]],0),3)</f>
        <v>#N/A</v>
      </c>
      <c r="R576" s="55" t="e">
        <f>INDEX(Table1[[#All],[Name Blue]:[2015 Growth % Blue]],MATCH(Table3[[#This Row],[Top 10 Growth % ]],Table1[[#All],[2015 Growth % Blue]],0),1)</f>
        <v>#N/A</v>
      </c>
    </row>
    <row r="577" spans="1:18" x14ac:dyDescent="0.15">
      <c r="A577" s="42">
        <v>576</v>
      </c>
      <c r="B577" s="23" t="e">
        <f>IF(AND(Table68[[#This Row],[2015 Revenue]]&gt;=Chart_Data!$U$4,Table68[[#This Row],[2015 Expenses]]&lt;=Chart_Data!$U$3),Table68[[#This Row],[Name]],#N/A)</f>
        <v>#N/A</v>
      </c>
      <c r="C577" s="23" t="e">
        <f>INDEX(Table68[#All],MATCH(Chart_Data!B577,Table68[[#All],[Name]],0),3)</f>
        <v>#N/A</v>
      </c>
      <c r="D577" s="23" t="e">
        <f>INDEX(Table68[#All],MATCH(Chart_Data!B577,Table68[[#All],[Name]],0),4)</f>
        <v>#N/A</v>
      </c>
      <c r="E577" s="60" t="e">
        <f>INDEX(Table68[#All],MATCH(Chart_Data!B577,Table68[[#All],[Name]],0),6)+Table1[[#This Row],[Rand]]</f>
        <v>#N/A</v>
      </c>
      <c r="F577" s="58">
        <f>_xlfn.IFNA(IF(Table1[[#This Row],[2015 Growth % Blue]]="#N/A",0,Table1[[#This Row],[2015 Growth % Blue]]),0)</f>
        <v>0</v>
      </c>
      <c r="G577" s="23" t="str">
        <f>IF(OR(Table68[[#This Row],[2015 Revenue]]&lt;Chart_Data!$U$4,Table68[[#This Row],[2015 Expenses]]&gt;Chart_Data!$U$3),Table68[[#This Row],[Name]],#N/A)</f>
        <v>Weepingwhisky</v>
      </c>
      <c r="H577" s="23">
        <f>INDEX(Table68[#All],MATCH(Chart_Data!G577,Table68[[#All],[Name]],0),3)</f>
        <v>9779554.8900000006</v>
      </c>
      <c r="I577" s="23">
        <f>INDEX(Table68[#All],MATCH(Chart_Data!G577,Table68[[#All],[Name]],0),4)</f>
        <v>4950688.6100000003</v>
      </c>
      <c r="J577" s="46">
        <f>INDEX(Table68[#All],MATCH(Chart_Data!G577,Table68[[#All],[Name]],0),6)</f>
        <v>3.02</v>
      </c>
      <c r="K577" s="59">
        <v>8.4884552461175419E-7</v>
      </c>
      <c r="M577" s="42">
        <f t="shared" si="9"/>
        <v>576</v>
      </c>
      <c r="N577" s="42">
        <f>IF(M577&gt;Chart_Data!$U$5,0,ROW(M578)-ROW($M$2))</f>
        <v>0</v>
      </c>
      <c r="O577" s="61" t="e">
        <f>IFERROR(LARGE(Table1[2015 Growth % Red],N577),#N/A)</f>
        <v>#N/A</v>
      </c>
      <c r="P577" s="55" t="e">
        <f>INDEX(Table1[[#All],[Name Blue]:[2015 Growth % Red]],MATCH(O577,Table1[[#All],[2015 Growth % Red]],0),2)</f>
        <v>#N/A</v>
      </c>
      <c r="Q577" s="55" t="e">
        <f>INDEX(Table1[[#All],[Name Blue]:[2015 Growth % Red]],MATCH(O577,Table1[[#All],[2015 Growth % Red]],0),3)</f>
        <v>#N/A</v>
      </c>
      <c r="R577" s="55" t="e">
        <f>INDEX(Table1[[#All],[Name Blue]:[2015 Growth % Blue]],MATCH(Table3[[#This Row],[Top 10 Growth % ]],Table1[[#All],[2015 Growth % Blue]],0),1)</f>
        <v>#N/A</v>
      </c>
    </row>
    <row r="578" spans="1:18" x14ac:dyDescent="0.15">
      <c r="A578" s="42">
        <v>577</v>
      </c>
      <c r="B578" s="23" t="e">
        <f>IF(AND(Table68[[#This Row],[2015 Revenue]]&gt;=Chart_Data!$U$4,Table68[[#This Row],[2015 Expenses]]&lt;=Chart_Data!$U$3),Table68[[#This Row],[Name]],#N/A)</f>
        <v>#N/A</v>
      </c>
      <c r="C578" s="23" t="e">
        <f>INDEX(Table68[#All],MATCH(Chart_Data!B578,Table68[[#All],[Name]],0),3)</f>
        <v>#N/A</v>
      </c>
      <c r="D578" s="23" t="e">
        <f>INDEX(Table68[#All],MATCH(Chart_Data!B578,Table68[[#All],[Name]],0),4)</f>
        <v>#N/A</v>
      </c>
      <c r="E578" s="60" t="e">
        <f>INDEX(Table68[#All],MATCH(Chart_Data!B578,Table68[[#All],[Name]],0),6)+Table1[[#This Row],[Rand]]</f>
        <v>#N/A</v>
      </c>
      <c r="F578" s="58">
        <f>_xlfn.IFNA(IF(Table1[[#This Row],[2015 Growth % Blue]]="#N/A",0,Table1[[#This Row],[2015 Growth % Blue]]),0)</f>
        <v>0</v>
      </c>
      <c r="G578" s="23" t="str">
        <f>IF(OR(Table68[[#This Row],[2015 Revenue]]&lt;Chart_Data!$U$4,Table68[[#This Row],[2015 Expenses]]&gt;Chart_Data!$U$3),Table68[[#This Row],[Name]],#N/A)</f>
        <v>Gianttempting</v>
      </c>
      <c r="H578" s="23">
        <f>INDEX(Table68[#All],MATCH(Chart_Data!G578,Table68[[#All],[Name]],0),3)</f>
        <v>7713147.7599999998</v>
      </c>
      <c r="I578" s="23">
        <f>INDEX(Table68[#All],MATCH(Chart_Data!G578,Table68[[#All],[Name]],0),4)</f>
        <v>6486426.7800000003</v>
      </c>
      <c r="J578" s="46">
        <f>INDEX(Table68[#All],MATCH(Chart_Data!G578,Table68[[#All],[Name]],0),6)</f>
        <v>2.82</v>
      </c>
      <c r="K578" s="59">
        <v>1.4363537986414087E-7</v>
      </c>
      <c r="M578" s="42">
        <f t="shared" ref="M578:M641" si="10">ROW(M579)-ROW($M$2)</f>
        <v>577</v>
      </c>
      <c r="N578" s="42">
        <f>IF(M578&gt;Chart_Data!$U$5,0,ROW(M579)-ROW($M$2))</f>
        <v>0</v>
      </c>
      <c r="O578" s="61" t="e">
        <f>IFERROR(LARGE(Table1[2015 Growth % Red],N578),#N/A)</f>
        <v>#N/A</v>
      </c>
      <c r="P578" s="55" t="e">
        <f>INDEX(Table1[[#All],[Name Blue]:[2015 Growth % Red]],MATCH(O578,Table1[[#All],[2015 Growth % Red]],0),2)</f>
        <v>#N/A</v>
      </c>
      <c r="Q578" s="55" t="e">
        <f>INDEX(Table1[[#All],[Name Blue]:[2015 Growth % Red]],MATCH(O578,Table1[[#All],[2015 Growth % Red]],0),3)</f>
        <v>#N/A</v>
      </c>
      <c r="R578" s="55" t="e">
        <f>INDEX(Table1[[#All],[Name Blue]:[2015 Growth % Blue]],MATCH(Table3[[#This Row],[Top 10 Growth % ]],Table1[[#All],[2015 Growth % Blue]],0),1)</f>
        <v>#N/A</v>
      </c>
    </row>
    <row r="579" spans="1:18" x14ac:dyDescent="0.15">
      <c r="A579" s="42">
        <v>578</v>
      </c>
      <c r="B579" s="23" t="e">
        <f>IF(AND(Table68[[#This Row],[2015 Revenue]]&gt;=Chart_Data!$U$4,Table68[[#This Row],[2015 Expenses]]&lt;=Chart_Data!$U$3),Table68[[#This Row],[Name]],#N/A)</f>
        <v>#N/A</v>
      </c>
      <c r="C579" s="23" t="e">
        <f>INDEX(Table68[#All],MATCH(Chart_Data!B579,Table68[[#All],[Name]],0),3)</f>
        <v>#N/A</v>
      </c>
      <c r="D579" s="23" t="e">
        <f>INDEX(Table68[#All],MATCH(Chart_Data!B579,Table68[[#All],[Name]],0),4)</f>
        <v>#N/A</v>
      </c>
      <c r="E579" s="60" t="e">
        <f>INDEX(Table68[#All],MATCH(Chart_Data!B579,Table68[[#All],[Name]],0),6)+Table1[[#This Row],[Rand]]</f>
        <v>#N/A</v>
      </c>
      <c r="F579" s="58">
        <f>_xlfn.IFNA(IF(Table1[[#This Row],[2015 Growth % Blue]]="#N/A",0,Table1[[#This Row],[2015 Growth % Blue]]),0)</f>
        <v>0</v>
      </c>
      <c r="G579" s="23" t="str">
        <f>IF(OR(Table68[[#This Row],[2015 Revenue]]&lt;Chart_Data!$U$4,Table68[[#This Row],[2015 Expenses]]&gt;Chart_Data!$U$3),Table68[[#This Row],[Name]],#N/A)</f>
        <v>Vacuolesonerous</v>
      </c>
      <c r="H579" s="23">
        <f>INDEX(Table68[#All],MATCH(Chart_Data!G579,Table68[[#All],[Name]],0),3)</f>
        <v>7747377.6200000001</v>
      </c>
      <c r="I579" s="23">
        <f>INDEX(Table68[#All],MATCH(Chart_Data!G579,Table68[[#All],[Name]],0),4)</f>
        <v>5198669.49</v>
      </c>
      <c r="J579" s="46">
        <f>INDEX(Table68[#All],MATCH(Chart_Data!G579,Table68[[#All],[Name]],0),6)</f>
        <v>3.58</v>
      </c>
      <c r="K579" s="59">
        <v>6.2636951797234079E-7</v>
      </c>
      <c r="M579" s="42">
        <f t="shared" si="10"/>
        <v>578</v>
      </c>
      <c r="N579" s="42">
        <f>IF(M579&gt;Chart_Data!$U$5,0,ROW(M580)-ROW($M$2))</f>
        <v>0</v>
      </c>
      <c r="O579" s="61" t="e">
        <f>IFERROR(LARGE(Table1[2015 Growth % Red],N579),#N/A)</f>
        <v>#N/A</v>
      </c>
      <c r="P579" s="55" t="e">
        <f>INDEX(Table1[[#All],[Name Blue]:[2015 Growth % Red]],MATCH(O579,Table1[[#All],[2015 Growth % Red]],0),2)</f>
        <v>#N/A</v>
      </c>
      <c r="Q579" s="55" t="e">
        <f>INDEX(Table1[[#All],[Name Blue]:[2015 Growth % Red]],MATCH(O579,Table1[[#All],[2015 Growth % Red]],0),3)</f>
        <v>#N/A</v>
      </c>
      <c r="R579" s="55" t="e">
        <f>INDEX(Table1[[#All],[Name Blue]:[2015 Growth % Blue]],MATCH(Table3[[#This Row],[Top 10 Growth % ]],Table1[[#All],[2015 Growth % Blue]],0),1)</f>
        <v>#N/A</v>
      </c>
    </row>
    <row r="580" spans="1:18" x14ac:dyDescent="0.15">
      <c r="A580" s="42">
        <v>579</v>
      </c>
      <c r="B580" s="23" t="e">
        <f>IF(AND(Table68[[#This Row],[2015 Revenue]]&gt;=Chart_Data!$U$4,Table68[[#This Row],[2015 Expenses]]&lt;=Chart_Data!$U$3),Table68[[#This Row],[Name]],#N/A)</f>
        <v>#N/A</v>
      </c>
      <c r="C580" s="23" t="e">
        <f>INDEX(Table68[#All],MATCH(Chart_Data!B580,Table68[[#All],[Name]],0),3)</f>
        <v>#N/A</v>
      </c>
      <c r="D580" s="23" t="e">
        <f>INDEX(Table68[#All],MATCH(Chart_Data!B580,Table68[[#All],[Name]],0),4)</f>
        <v>#N/A</v>
      </c>
      <c r="E580" s="60" t="e">
        <f>INDEX(Table68[#All],MATCH(Chart_Data!B580,Table68[[#All],[Name]],0),6)+Table1[[#This Row],[Rand]]</f>
        <v>#N/A</v>
      </c>
      <c r="F580" s="58">
        <f>_xlfn.IFNA(IF(Table1[[#This Row],[2015 Growth % Blue]]="#N/A",0,Table1[[#This Row],[2015 Growth % Blue]]),0)</f>
        <v>0</v>
      </c>
      <c r="G580" s="23" t="str">
        <f>IF(OR(Table68[[#This Row],[2015 Revenue]]&lt;Chart_Data!$U$4,Table68[[#This Row],[2015 Expenses]]&gt;Chart_Data!$U$3),Table68[[#This Row],[Name]],#N/A)</f>
        <v>Winepizz</v>
      </c>
      <c r="H580" s="23">
        <f>INDEX(Table68[#All],MATCH(Chart_Data!G580,Table68[[#All],[Name]],0),3)</f>
        <v>7712286.8200000003</v>
      </c>
      <c r="I580" s="23">
        <f>INDEX(Table68[#All],MATCH(Chart_Data!G580,Table68[[#All],[Name]],0),4)</f>
        <v>5307274.0199999996</v>
      </c>
      <c r="J580" s="46">
        <f>INDEX(Table68[#All],MATCH(Chart_Data!G580,Table68[[#All],[Name]],0),6)</f>
        <v>2.83</v>
      </c>
      <c r="K580" s="59">
        <v>1.773459005020146E-7</v>
      </c>
      <c r="M580" s="42">
        <f t="shared" si="10"/>
        <v>579</v>
      </c>
      <c r="N580" s="42">
        <f>IF(M580&gt;Chart_Data!$U$5,0,ROW(M581)-ROW($M$2))</f>
        <v>0</v>
      </c>
      <c r="O580" s="61" t="e">
        <f>IFERROR(LARGE(Table1[2015 Growth % Red],N580),#N/A)</f>
        <v>#N/A</v>
      </c>
      <c r="P580" s="55" t="e">
        <f>INDEX(Table1[[#All],[Name Blue]:[2015 Growth % Red]],MATCH(O580,Table1[[#All],[2015 Growth % Red]],0),2)</f>
        <v>#N/A</v>
      </c>
      <c r="Q580" s="55" t="e">
        <f>INDEX(Table1[[#All],[Name Blue]:[2015 Growth % Red]],MATCH(O580,Table1[[#All],[2015 Growth % Red]],0),3)</f>
        <v>#N/A</v>
      </c>
      <c r="R580" s="55" t="e">
        <f>INDEX(Table1[[#All],[Name Blue]:[2015 Growth % Blue]],MATCH(Table3[[#This Row],[Top 10 Growth % ]],Table1[[#All],[2015 Growth % Blue]],0),1)</f>
        <v>#N/A</v>
      </c>
    </row>
    <row r="581" spans="1:18" x14ac:dyDescent="0.15">
      <c r="A581" s="42">
        <v>580</v>
      </c>
      <c r="B581" s="23" t="str">
        <f>IF(AND(Table68[[#This Row],[2015 Revenue]]&gt;=Chart_Data!$U$4,Table68[[#This Row],[2015 Expenses]]&lt;=Chart_Data!$U$3),Table68[[#This Row],[Name]],#N/A)</f>
        <v>Representpoppysmic</v>
      </c>
      <c r="C581" s="23">
        <f>INDEX(Table68[#All],MATCH(Chart_Data!B581,Table68[[#All],[Name]],0),3)</f>
        <v>7143212.3399999999</v>
      </c>
      <c r="D581" s="23">
        <f>INDEX(Table68[#All],MATCH(Chart_Data!B581,Table68[[#All],[Name]],0),4)</f>
        <v>2901232.74</v>
      </c>
      <c r="E581" s="60">
        <f>INDEX(Table68[#All],MATCH(Chart_Data!B581,Table68[[#All],[Name]],0),6)+Table1[[#This Row],[Rand]]</f>
        <v>4.2900008195531232</v>
      </c>
      <c r="F581" s="58">
        <f>_xlfn.IFNA(IF(Table1[[#This Row],[2015 Growth % Blue]]="#N/A",0,Table1[[#This Row],[2015 Growth % Blue]]),0)</f>
        <v>4.2900008195531232</v>
      </c>
      <c r="G581" s="23" t="e">
        <f>IF(OR(Table68[[#This Row],[2015 Revenue]]&lt;Chart_Data!$U$4,Table68[[#This Row],[2015 Expenses]]&gt;Chart_Data!$U$3),Table68[[#This Row],[Name]],#N/A)</f>
        <v>#N/A</v>
      </c>
      <c r="H581" s="23" t="e">
        <f>INDEX(Table68[#All],MATCH(Chart_Data!G581,Table68[[#All],[Name]],0),3)</f>
        <v>#N/A</v>
      </c>
      <c r="I581" s="23" t="e">
        <f>INDEX(Table68[#All],MATCH(Chart_Data!G581,Table68[[#All],[Name]],0),4)</f>
        <v>#N/A</v>
      </c>
      <c r="J581" s="46" t="e">
        <f>INDEX(Table68[#All],MATCH(Chart_Data!G581,Table68[[#All],[Name]],0),6)</f>
        <v>#N/A</v>
      </c>
      <c r="K581" s="59">
        <v>8.1955312334335111E-7</v>
      </c>
      <c r="M581" s="42">
        <f t="shared" si="10"/>
        <v>580</v>
      </c>
      <c r="N581" s="42">
        <f>IF(M581&gt;Chart_Data!$U$5,0,ROW(M582)-ROW($M$2))</f>
        <v>0</v>
      </c>
      <c r="O581" s="61" t="e">
        <f>IFERROR(LARGE(Table1[2015 Growth % Red],N581),#N/A)</f>
        <v>#N/A</v>
      </c>
      <c r="P581" s="55" t="e">
        <f>INDEX(Table1[[#All],[Name Blue]:[2015 Growth % Red]],MATCH(O581,Table1[[#All],[2015 Growth % Red]],0),2)</f>
        <v>#N/A</v>
      </c>
      <c r="Q581" s="55" t="e">
        <f>INDEX(Table1[[#All],[Name Blue]:[2015 Growth % Red]],MATCH(O581,Table1[[#All],[2015 Growth % Red]],0),3)</f>
        <v>#N/A</v>
      </c>
      <c r="R581" s="55" t="e">
        <f>INDEX(Table1[[#All],[Name Blue]:[2015 Growth % Blue]],MATCH(Table3[[#This Row],[Top 10 Growth % ]],Table1[[#All],[2015 Growth % Blue]],0),1)</f>
        <v>#N/A</v>
      </c>
    </row>
    <row r="582" spans="1:18" x14ac:dyDescent="0.15">
      <c r="A582" s="42">
        <v>581</v>
      </c>
      <c r="B582" s="23" t="e">
        <f>IF(AND(Table68[[#This Row],[2015 Revenue]]&gt;=Chart_Data!$U$4,Table68[[#This Row],[2015 Expenses]]&lt;=Chart_Data!$U$3),Table68[[#This Row],[Name]],#N/A)</f>
        <v>#N/A</v>
      </c>
      <c r="C582" s="23" t="e">
        <f>INDEX(Table68[#All],MATCH(Chart_Data!B582,Table68[[#All],[Name]],0),3)</f>
        <v>#N/A</v>
      </c>
      <c r="D582" s="23" t="e">
        <f>INDEX(Table68[#All],MATCH(Chart_Data!B582,Table68[[#All],[Name]],0),4)</f>
        <v>#N/A</v>
      </c>
      <c r="E582" s="60" t="e">
        <f>INDEX(Table68[#All],MATCH(Chart_Data!B582,Table68[[#All],[Name]],0),6)+Table1[[#This Row],[Rand]]</f>
        <v>#N/A</v>
      </c>
      <c r="F582" s="58">
        <f>_xlfn.IFNA(IF(Table1[[#This Row],[2015 Growth % Blue]]="#N/A",0,Table1[[#This Row],[2015 Growth % Blue]]),0)</f>
        <v>0</v>
      </c>
      <c r="G582" s="23" t="str">
        <f>IF(OR(Table68[[#This Row],[2015 Revenue]]&lt;Chart_Data!$U$4,Table68[[#This Row],[2015 Expenses]]&gt;Chart_Data!$U$3),Table68[[#This Row],[Name]],#N/A)</f>
        <v>Christiecountry</v>
      </c>
      <c r="H582" s="23">
        <f>INDEX(Table68[#All],MATCH(Chart_Data!G582,Table68[[#All],[Name]],0),3)</f>
        <v>6810094.2000000002</v>
      </c>
      <c r="I582" s="23">
        <f>INDEX(Table68[#All],MATCH(Chart_Data!G582,Table68[[#All],[Name]],0),4)</f>
        <v>3876644.16</v>
      </c>
      <c r="J582" s="46">
        <f>INDEX(Table68[#All],MATCH(Chart_Data!G582,Table68[[#All],[Name]],0),6)</f>
        <v>4.49</v>
      </c>
      <c r="K582" s="59">
        <v>3.9408586691790201E-7</v>
      </c>
      <c r="M582" s="42">
        <f t="shared" si="10"/>
        <v>581</v>
      </c>
      <c r="N582" s="42">
        <f>IF(M582&gt;Chart_Data!$U$5,0,ROW(M583)-ROW($M$2))</f>
        <v>0</v>
      </c>
      <c r="O582" s="61" t="e">
        <f>IFERROR(LARGE(Table1[2015 Growth % Red],N582),#N/A)</f>
        <v>#N/A</v>
      </c>
      <c r="P582" s="55" t="e">
        <f>INDEX(Table1[[#All],[Name Blue]:[2015 Growth % Red]],MATCH(O582,Table1[[#All],[2015 Growth % Red]],0),2)</f>
        <v>#N/A</v>
      </c>
      <c r="Q582" s="55" t="e">
        <f>INDEX(Table1[[#All],[Name Blue]:[2015 Growth % Red]],MATCH(O582,Table1[[#All],[2015 Growth % Red]],0),3)</f>
        <v>#N/A</v>
      </c>
      <c r="R582" s="55" t="e">
        <f>INDEX(Table1[[#All],[Name Blue]:[2015 Growth % Blue]],MATCH(Table3[[#This Row],[Top 10 Growth % ]],Table1[[#All],[2015 Growth % Blue]],0),1)</f>
        <v>#N/A</v>
      </c>
    </row>
    <row r="583" spans="1:18" x14ac:dyDescent="0.15">
      <c r="A583" s="42">
        <v>582</v>
      </c>
      <c r="B583" s="23" t="str">
        <f>IF(AND(Table68[[#This Row],[2015 Revenue]]&gt;=Chart_Data!$U$4,Table68[[#This Row],[2015 Expenses]]&lt;=Chart_Data!$U$3),Table68[[#This Row],[Name]],#N/A)</f>
        <v>Frillyshaving</v>
      </c>
      <c r="C583" s="23">
        <f>INDEX(Table68[#All],MATCH(Chart_Data!B583,Table68[[#All],[Name]],0),3)</f>
        <v>8860540.3200000003</v>
      </c>
      <c r="D583" s="23">
        <f>INDEX(Table68[#All],MATCH(Chart_Data!B583,Table68[[#All],[Name]],0),4)</f>
        <v>2442825.52</v>
      </c>
      <c r="E583" s="60">
        <f>INDEX(Table68[#All],MATCH(Chart_Data!B583,Table68[[#All],[Name]],0),6)+Table1[[#This Row],[Rand]]</f>
        <v>4.3900003126599145</v>
      </c>
      <c r="F583" s="58">
        <f>_xlfn.IFNA(IF(Table1[[#This Row],[2015 Growth % Blue]]="#N/A",0,Table1[[#This Row],[2015 Growth % Blue]]),0)</f>
        <v>4.3900003126599145</v>
      </c>
      <c r="G583" s="23" t="e">
        <f>IF(OR(Table68[[#This Row],[2015 Revenue]]&lt;Chart_Data!$U$4,Table68[[#This Row],[2015 Expenses]]&gt;Chart_Data!$U$3),Table68[[#This Row],[Name]],#N/A)</f>
        <v>#N/A</v>
      </c>
      <c r="H583" s="23" t="e">
        <f>INDEX(Table68[#All],MATCH(Chart_Data!G583,Table68[[#All],[Name]],0),3)</f>
        <v>#N/A</v>
      </c>
      <c r="I583" s="23" t="e">
        <f>INDEX(Table68[#All],MATCH(Chart_Data!G583,Table68[[#All],[Name]],0),4)</f>
        <v>#N/A</v>
      </c>
      <c r="J583" s="46" t="e">
        <f>INDEX(Table68[#All],MATCH(Chart_Data!G583,Table68[[#All],[Name]],0),6)</f>
        <v>#N/A</v>
      </c>
      <c r="K583" s="59">
        <v>3.1265991492028679E-7</v>
      </c>
      <c r="M583" s="42">
        <f t="shared" si="10"/>
        <v>582</v>
      </c>
      <c r="N583" s="42">
        <f>IF(M583&gt;Chart_Data!$U$5,0,ROW(M584)-ROW($M$2))</f>
        <v>0</v>
      </c>
      <c r="O583" s="61" t="e">
        <f>IFERROR(LARGE(Table1[2015 Growth % Red],N583),#N/A)</f>
        <v>#N/A</v>
      </c>
      <c r="P583" s="55" t="e">
        <f>INDEX(Table1[[#All],[Name Blue]:[2015 Growth % Red]],MATCH(O583,Table1[[#All],[2015 Growth % Red]],0),2)</f>
        <v>#N/A</v>
      </c>
      <c r="Q583" s="55" t="e">
        <f>INDEX(Table1[[#All],[Name Blue]:[2015 Growth % Red]],MATCH(O583,Table1[[#All],[2015 Growth % Red]],0),3)</f>
        <v>#N/A</v>
      </c>
      <c r="R583" s="55" t="e">
        <f>INDEX(Table1[[#All],[Name Blue]:[2015 Growth % Blue]],MATCH(Table3[[#This Row],[Top 10 Growth % ]],Table1[[#All],[2015 Growth % Blue]],0),1)</f>
        <v>#N/A</v>
      </c>
    </row>
    <row r="584" spans="1:18" x14ac:dyDescent="0.15">
      <c r="A584" s="42">
        <v>583</v>
      </c>
      <c r="B584" s="23" t="e">
        <f>IF(AND(Table68[[#This Row],[2015 Revenue]]&gt;=Chart_Data!$U$4,Table68[[#This Row],[2015 Expenses]]&lt;=Chart_Data!$U$3),Table68[[#This Row],[Name]],#N/A)</f>
        <v>#N/A</v>
      </c>
      <c r="C584" s="23" t="e">
        <f>INDEX(Table68[#All],MATCH(Chart_Data!B584,Table68[[#All],[Name]],0),3)</f>
        <v>#N/A</v>
      </c>
      <c r="D584" s="23" t="e">
        <f>INDEX(Table68[#All],MATCH(Chart_Data!B584,Table68[[#All],[Name]],0),4)</f>
        <v>#N/A</v>
      </c>
      <c r="E584" s="60" t="e">
        <f>INDEX(Table68[#All],MATCH(Chart_Data!B584,Table68[[#All],[Name]],0),6)+Table1[[#This Row],[Rand]]</f>
        <v>#N/A</v>
      </c>
      <c r="F584" s="58">
        <f>_xlfn.IFNA(IF(Table1[[#This Row],[2015 Growth % Blue]]="#N/A",0,Table1[[#This Row],[2015 Growth % Blue]]),0)</f>
        <v>0</v>
      </c>
      <c r="G584" s="23" t="str">
        <f>IF(OR(Table68[[#This Row],[2015 Revenue]]&lt;Chart_Data!$U$4,Table68[[#This Row],[2015 Expenses]]&gt;Chart_Data!$U$3),Table68[[#This Row],[Name]],#N/A)</f>
        <v>Clawasked</v>
      </c>
      <c r="H584" s="23">
        <f>INDEX(Table68[#All],MATCH(Chart_Data!G584,Table68[[#All],[Name]],0),3)</f>
        <v>10883702.9</v>
      </c>
      <c r="I584" s="23">
        <f>INDEX(Table68[#All],MATCH(Chart_Data!G584,Table68[[#All],[Name]],0),4)</f>
        <v>5267074.97</v>
      </c>
      <c r="J584" s="46">
        <f>INDEX(Table68[#All],MATCH(Chart_Data!G584,Table68[[#All],[Name]],0),6)</f>
        <v>3.36</v>
      </c>
      <c r="K584" s="59">
        <v>8.7536520329399402E-7</v>
      </c>
      <c r="M584" s="42">
        <f t="shared" si="10"/>
        <v>583</v>
      </c>
      <c r="N584" s="42">
        <f>IF(M584&gt;Chart_Data!$U$5,0,ROW(M585)-ROW($M$2))</f>
        <v>0</v>
      </c>
      <c r="O584" s="61" t="e">
        <f>IFERROR(LARGE(Table1[2015 Growth % Red],N584),#N/A)</f>
        <v>#N/A</v>
      </c>
      <c r="P584" s="55" t="e">
        <f>INDEX(Table1[[#All],[Name Blue]:[2015 Growth % Red]],MATCH(O584,Table1[[#All],[2015 Growth % Red]],0),2)</f>
        <v>#N/A</v>
      </c>
      <c r="Q584" s="55" t="e">
        <f>INDEX(Table1[[#All],[Name Blue]:[2015 Growth % Red]],MATCH(O584,Table1[[#All],[2015 Growth % Red]],0),3)</f>
        <v>#N/A</v>
      </c>
      <c r="R584" s="55" t="e">
        <f>INDEX(Table1[[#All],[Name Blue]:[2015 Growth % Blue]],MATCH(Table3[[#This Row],[Top 10 Growth % ]],Table1[[#All],[2015 Growth % Blue]],0),1)</f>
        <v>#N/A</v>
      </c>
    </row>
    <row r="585" spans="1:18" x14ac:dyDescent="0.15">
      <c r="A585" s="42">
        <v>584</v>
      </c>
      <c r="B585" s="23" t="e">
        <f>IF(AND(Table68[[#This Row],[2015 Revenue]]&gt;=Chart_Data!$U$4,Table68[[#This Row],[2015 Expenses]]&lt;=Chart_Data!$U$3),Table68[[#This Row],[Name]],#N/A)</f>
        <v>#N/A</v>
      </c>
      <c r="C585" s="23" t="e">
        <f>INDEX(Table68[#All],MATCH(Chart_Data!B585,Table68[[#All],[Name]],0),3)</f>
        <v>#N/A</v>
      </c>
      <c r="D585" s="23" t="e">
        <f>INDEX(Table68[#All],MATCH(Chart_Data!B585,Table68[[#All],[Name]],0),4)</f>
        <v>#N/A</v>
      </c>
      <c r="E585" s="60" t="e">
        <f>INDEX(Table68[#All],MATCH(Chart_Data!B585,Table68[[#All],[Name]],0),6)+Table1[[#This Row],[Rand]]</f>
        <v>#N/A</v>
      </c>
      <c r="F585" s="58">
        <f>_xlfn.IFNA(IF(Table1[[#This Row],[2015 Growth % Blue]]="#N/A",0,Table1[[#This Row],[2015 Growth % Blue]]),0)</f>
        <v>0</v>
      </c>
      <c r="G585" s="23" t="str">
        <f>IF(OR(Table68[[#This Row],[2015 Revenue]]&lt;Chart_Data!$U$4,Table68[[#This Row],[2015 Expenses]]&gt;Chart_Data!$U$3),Table68[[#This Row],[Name]],#N/A)</f>
        <v>Formulasbreathless</v>
      </c>
      <c r="H585" s="23">
        <f>INDEX(Table68[#All],MATCH(Chart_Data!G585,Table68[[#All],[Name]],0),3)</f>
        <v>10683526.93</v>
      </c>
      <c r="I585" s="23">
        <f>INDEX(Table68[#All],MATCH(Chart_Data!G585,Table68[[#All],[Name]],0),4)</f>
        <v>5310234.21</v>
      </c>
      <c r="J585" s="46">
        <f>INDEX(Table68[#All],MATCH(Chart_Data!G585,Table68[[#All],[Name]],0),6)</f>
        <v>4.1100000000000003</v>
      </c>
      <c r="K585" s="59">
        <v>2.8056020074807573E-7</v>
      </c>
      <c r="M585" s="42">
        <f t="shared" si="10"/>
        <v>584</v>
      </c>
      <c r="N585" s="42">
        <f>IF(M585&gt;Chart_Data!$U$5,0,ROW(M586)-ROW($M$2))</f>
        <v>0</v>
      </c>
      <c r="O585" s="61" t="e">
        <f>IFERROR(LARGE(Table1[2015 Growth % Red],N585),#N/A)</f>
        <v>#N/A</v>
      </c>
      <c r="P585" s="55" t="e">
        <f>INDEX(Table1[[#All],[Name Blue]:[2015 Growth % Red]],MATCH(O585,Table1[[#All],[2015 Growth % Red]],0),2)</f>
        <v>#N/A</v>
      </c>
      <c r="Q585" s="55" t="e">
        <f>INDEX(Table1[[#All],[Name Blue]:[2015 Growth % Red]],MATCH(O585,Table1[[#All],[2015 Growth % Red]],0),3)</f>
        <v>#N/A</v>
      </c>
      <c r="R585" s="55" t="e">
        <f>INDEX(Table1[[#All],[Name Blue]:[2015 Growth % Blue]],MATCH(Table3[[#This Row],[Top 10 Growth % ]],Table1[[#All],[2015 Growth % Blue]],0),1)</f>
        <v>#N/A</v>
      </c>
    </row>
    <row r="586" spans="1:18" x14ac:dyDescent="0.15">
      <c r="A586" s="42">
        <v>585</v>
      </c>
      <c r="B586" s="23" t="str">
        <f>IF(AND(Table68[[#This Row],[2015 Revenue]]&gt;=Chart_Data!$U$4,Table68[[#This Row],[2015 Expenses]]&lt;=Chart_Data!$U$3),Table68[[#This Row],[Name]],#N/A)</f>
        <v>Crystringed</v>
      </c>
      <c r="C586" s="23">
        <f>INDEX(Table68[#All],MATCH(Chart_Data!B586,Table68[[#All],[Name]],0),3)</f>
        <v>10245078.34</v>
      </c>
      <c r="D586" s="23">
        <f>INDEX(Table68[#All],MATCH(Chart_Data!B586,Table68[[#All],[Name]],0),4)</f>
        <v>3649279.66</v>
      </c>
      <c r="E586" s="60">
        <f>INDEX(Table68[#All],MATCH(Chart_Data!B586,Table68[[#All],[Name]],0),6)+Table1[[#This Row],[Rand]]</f>
        <v>4.2100006275619464</v>
      </c>
      <c r="F586" s="58">
        <f>_xlfn.IFNA(IF(Table1[[#This Row],[2015 Growth % Blue]]="#N/A",0,Table1[[#This Row],[2015 Growth % Blue]]),0)</f>
        <v>4.2100006275619464</v>
      </c>
      <c r="G586" s="23" t="e">
        <f>IF(OR(Table68[[#This Row],[2015 Revenue]]&lt;Chart_Data!$U$4,Table68[[#This Row],[2015 Expenses]]&gt;Chart_Data!$U$3),Table68[[#This Row],[Name]],#N/A)</f>
        <v>#N/A</v>
      </c>
      <c r="H586" s="23" t="e">
        <f>INDEX(Table68[#All],MATCH(Chart_Data!G586,Table68[[#All],[Name]],0),3)</f>
        <v>#N/A</v>
      </c>
      <c r="I586" s="23" t="e">
        <f>INDEX(Table68[#All],MATCH(Chart_Data!G586,Table68[[#All],[Name]],0),4)</f>
        <v>#N/A</v>
      </c>
      <c r="J586" s="46" t="e">
        <f>INDEX(Table68[#All],MATCH(Chart_Data!G586,Table68[[#All],[Name]],0),6)</f>
        <v>#N/A</v>
      </c>
      <c r="K586" s="59">
        <v>6.2756194613700997E-7</v>
      </c>
      <c r="M586" s="42">
        <f t="shared" si="10"/>
        <v>585</v>
      </c>
      <c r="N586" s="42">
        <f>IF(M586&gt;Chart_Data!$U$5,0,ROW(M587)-ROW($M$2))</f>
        <v>0</v>
      </c>
      <c r="O586" s="61" t="e">
        <f>IFERROR(LARGE(Table1[2015 Growth % Red],N586),#N/A)</f>
        <v>#N/A</v>
      </c>
      <c r="P586" s="55" t="e">
        <f>INDEX(Table1[[#All],[Name Blue]:[2015 Growth % Red]],MATCH(O586,Table1[[#All],[2015 Growth % Red]],0),2)</f>
        <v>#N/A</v>
      </c>
      <c r="Q586" s="55" t="e">
        <f>INDEX(Table1[[#All],[Name Blue]:[2015 Growth % Red]],MATCH(O586,Table1[[#All],[2015 Growth % Red]],0),3)</f>
        <v>#N/A</v>
      </c>
      <c r="R586" s="55" t="e">
        <f>INDEX(Table1[[#All],[Name Blue]:[2015 Growth % Blue]],MATCH(Table3[[#This Row],[Top 10 Growth % ]],Table1[[#All],[2015 Growth % Blue]],0),1)</f>
        <v>#N/A</v>
      </c>
    </row>
    <row r="587" spans="1:18" x14ac:dyDescent="0.15">
      <c r="A587" s="42">
        <v>586</v>
      </c>
      <c r="B587" s="23" t="e">
        <f>IF(AND(Table68[[#This Row],[2015 Revenue]]&gt;=Chart_Data!$U$4,Table68[[#This Row],[2015 Expenses]]&lt;=Chart_Data!$U$3),Table68[[#This Row],[Name]],#N/A)</f>
        <v>#N/A</v>
      </c>
      <c r="C587" s="23" t="e">
        <f>INDEX(Table68[#All],MATCH(Chart_Data!B587,Table68[[#All],[Name]],0),3)</f>
        <v>#N/A</v>
      </c>
      <c r="D587" s="23" t="e">
        <f>INDEX(Table68[#All],MATCH(Chart_Data!B587,Table68[[#All],[Name]],0),4)</f>
        <v>#N/A</v>
      </c>
      <c r="E587" s="60" t="e">
        <f>INDEX(Table68[#All],MATCH(Chart_Data!B587,Table68[[#All],[Name]],0),6)+Table1[[#This Row],[Rand]]</f>
        <v>#N/A</v>
      </c>
      <c r="F587" s="58">
        <f>_xlfn.IFNA(IF(Table1[[#This Row],[2015 Growth % Blue]]="#N/A",0,Table1[[#This Row],[2015 Growth % Blue]]),0)</f>
        <v>0</v>
      </c>
      <c r="G587" s="23" t="str">
        <f>IF(OR(Table68[[#This Row],[2015 Revenue]]&lt;Chart_Data!$U$4,Table68[[#This Row],[2015 Expenses]]&gt;Chart_Data!$U$3),Table68[[#This Row],[Name]],#N/A)</f>
        <v>Exactmunch</v>
      </c>
      <c r="H587" s="23">
        <f>INDEX(Table68[#All],MATCH(Chart_Data!G587,Table68[[#All],[Name]],0),3)</f>
        <v>4723332.22</v>
      </c>
      <c r="I587" s="23">
        <f>INDEX(Table68[#All],MATCH(Chart_Data!G587,Table68[[#All],[Name]],0),4)</f>
        <v>6956848.6399999997</v>
      </c>
      <c r="J587" s="46">
        <f>INDEX(Table68[#All],MATCH(Chart_Data!G587,Table68[[#All],[Name]],0),6)</f>
        <v>3.72</v>
      </c>
      <c r="K587" s="59">
        <v>2.3963396234775325E-7</v>
      </c>
      <c r="M587" s="42">
        <f t="shared" si="10"/>
        <v>586</v>
      </c>
      <c r="N587" s="42">
        <f>IF(M587&gt;Chart_Data!$U$5,0,ROW(M588)-ROW($M$2))</f>
        <v>0</v>
      </c>
      <c r="O587" s="61" t="e">
        <f>IFERROR(LARGE(Table1[2015 Growth % Red],N587),#N/A)</f>
        <v>#N/A</v>
      </c>
      <c r="P587" s="55" t="e">
        <f>INDEX(Table1[[#All],[Name Blue]:[2015 Growth % Red]],MATCH(O587,Table1[[#All],[2015 Growth % Red]],0),2)</f>
        <v>#N/A</v>
      </c>
      <c r="Q587" s="55" t="e">
        <f>INDEX(Table1[[#All],[Name Blue]:[2015 Growth % Red]],MATCH(O587,Table1[[#All],[2015 Growth % Red]],0),3)</f>
        <v>#N/A</v>
      </c>
      <c r="R587" s="55" t="e">
        <f>INDEX(Table1[[#All],[Name Blue]:[2015 Growth % Blue]],MATCH(Table3[[#This Row],[Top 10 Growth % ]],Table1[[#All],[2015 Growth % Blue]],0),1)</f>
        <v>#N/A</v>
      </c>
    </row>
    <row r="588" spans="1:18" x14ac:dyDescent="0.15">
      <c r="A588" s="42">
        <v>587</v>
      </c>
      <c r="B588" s="23" t="e">
        <f>IF(AND(Table68[[#This Row],[2015 Revenue]]&gt;=Chart_Data!$U$4,Table68[[#This Row],[2015 Expenses]]&lt;=Chart_Data!$U$3),Table68[[#This Row],[Name]],#N/A)</f>
        <v>#N/A</v>
      </c>
      <c r="C588" s="23" t="e">
        <f>INDEX(Table68[#All],MATCH(Chart_Data!B588,Table68[[#All],[Name]],0),3)</f>
        <v>#N/A</v>
      </c>
      <c r="D588" s="23" t="e">
        <f>INDEX(Table68[#All],MATCH(Chart_Data!B588,Table68[[#All],[Name]],0),4)</f>
        <v>#N/A</v>
      </c>
      <c r="E588" s="60" t="e">
        <f>INDEX(Table68[#All],MATCH(Chart_Data!B588,Table68[[#All],[Name]],0),6)+Table1[[#This Row],[Rand]]</f>
        <v>#N/A</v>
      </c>
      <c r="F588" s="58">
        <f>_xlfn.IFNA(IF(Table1[[#This Row],[2015 Growth % Blue]]="#N/A",0,Table1[[#This Row],[2015 Growth % Blue]]),0)</f>
        <v>0</v>
      </c>
      <c r="G588" s="23" t="str">
        <f>IF(OR(Table68[[#This Row],[2015 Revenue]]&lt;Chart_Data!$U$4,Table68[[#This Row],[2015 Expenses]]&gt;Chart_Data!$U$3),Table68[[#This Row],[Name]],#N/A)</f>
        <v>Fatsodean</v>
      </c>
      <c r="H588" s="23">
        <f>INDEX(Table68[#All],MATCH(Chart_Data!G588,Table68[[#All],[Name]],0),3)</f>
        <v>8462730.75</v>
      </c>
      <c r="I588" s="23">
        <f>INDEX(Table68[#All],MATCH(Chart_Data!G588,Table68[[#All],[Name]],0),4)</f>
        <v>5835513.9400000004</v>
      </c>
      <c r="J588" s="46">
        <f>INDEX(Table68[#All],MATCH(Chart_Data!G588,Table68[[#All],[Name]],0),6)</f>
        <v>4.49</v>
      </c>
      <c r="K588" s="59">
        <v>8.2462703760019383E-7</v>
      </c>
      <c r="M588" s="42">
        <f t="shared" si="10"/>
        <v>587</v>
      </c>
      <c r="N588" s="42">
        <f>IF(M588&gt;Chart_Data!$U$5,0,ROW(M589)-ROW($M$2))</f>
        <v>0</v>
      </c>
      <c r="O588" s="61" t="e">
        <f>IFERROR(LARGE(Table1[2015 Growth % Red],N588),#N/A)</f>
        <v>#N/A</v>
      </c>
      <c r="P588" s="55" t="e">
        <f>INDEX(Table1[[#All],[Name Blue]:[2015 Growth % Red]],MATCH(O588,Table1[[#All],[2015 Growth % Red]],0),2)</f>
        <v>#N/A</v>
      </c>
      <c r="Q588" s="55" t="e">
        <f>INDEX(Table1[[#All],[Name Blue]:[2015 Growth % Red]],MATCH(O588,Table1[[#All],[2015 Growth % Red]],0),3)</f>
        <v>#N/A</v>
      </c>
      <c r="R588" s="55" t="e">
        <f>INDEX(Table1[[#All],[Name Blue]:[2015 Growth % Blue]],MATCH(Table3[[#This Row],[Top 10 Growth % ]],Table1[[#All],[2015 Growth % Blue]],0),1)</f>
        <v>#N/A</v>
      </c>
    </row>
    <row r="589" spans="1:18" x14ac:dyDescent="0.15">
      <c r="A589" s="42">
        <v>588</v>
      </c>
      <c r="B589" s="23" t="e">
        <f>IF(AND(Table68[[#This Row],[2015 Revenue]]&gt;=Chart_Data!$U$4,Table68[[#This Row],[2015 Expenses]]&lt;=Chart_Data!$U$3),Table68[[#This Row],[Name]],#N/A)</f>
        <v>#N/A</v>
      </c>
      <c r="C589" s="23" t="e">
        <f>INDEX(Table68[#All],MATCH(Chart_Data!B589,Table68[[#All],[Name]],0),3)</f>
        <v>#N/A</v>
      </c>
      <c r="D589" s="23" t="e">
        <f>INDEX(Table68[#All],MATCH(Chart_Data!B589,Table68[[#All],[Name]],0),4)</f>
        <v>#N/A</v>
      </c>
      <c r="E589" s="60" t="e">
        <f>INDEX(Table68[#All],MATCH(Chart_Data!B589,Table68[[#All],[Name]],0),6)+Table1[[#This Row],[Rand]]</f>
        <v>#N/A</v>
      </c>
      <c r="F589" s="58">
        <f>_xlfn.IFNA(IF(Table1[[#This Row],[2015 Growth % Blue]]="#N/A",0,Table1[[#This Row],[2015 Growth % Blue]]),0)</f>
        <v>0</v>
      </c>
      <c r="G589" s="23" t="str">
        <f>IF(OR(Table68[[#This Row],[2015 Revenue]]&lt;Chart_Data!$U$4,Table68[[#This Row],[2015 Expenses]]&gt;Chart_Data!$U$3),Table68[[#This Row],[Name]],#N/A)</f>
        <v>Scarygout</v>
      </c>
      <c r="H589" s="23">
        <f>INDEX(Table68[#All],MATCH(Chart_Data!G589,Table68[[#All],[Name]],0),3)</f>
        <v>7819708.1799999997</v>
      </c>
      <c r="I589" s="23">
        <f>INDEX(Table68[#All],MATCH(Chart_Data!G589,Table68[[#All],[Name]],0),4)</f>
        <v>5553767.0099999998</v>
      </c>
      <c r="J589" s="46">
        <f>INDEX(Table68[#All],MATCH(Chart_Data!G589,Table68[[#All],[Name]],0),6)</f>
        <v>5.09</v>
      </c>
      <c r="K589" s="59">
        <v>6.0056534921334611E-7</v>
      </c>
      <c r="M589" s="42">
        <f t="shared" si="10"/>
        <v>588</v>
      </c>
      <c r="N589" s="42">
        <f>IF(M589&gt;Chart_Data!$U$5,0,ROW(M590)-ROW($M$2))</f>
        <v>0</v>
      </c>
      <c r="O589" s="61" t="e">
        <f>IFERROR(LARGE(Table1[2015 Growth % Red],N589),#N/A)</f>
        <v>#N/A</v>
      </c>
      <c r="P589" s="55" t="e">
        <f>INDEX(Table1[[#All],[Name Blue]:[2015 Growth % Red]],MATCH(O589,Table1[[#All],[2015 Growth % Red]],0),2)</f>
        <v>#N/A</v>
      </c>
      <c r="Q589" s="55" t="e">
        <f>INDEX(Table1[[#All],[Name Blue]:[2015 Growth % Red]],MATCH(O589,Table1[[#All],[2015 Growth % Red]],0),3)</f>
        <v>#N/A</v>
      </c>
      <c r="R589" s="55" t="e">
        <f>INDEX(Table1[[#All],[Name Blue]:[2015 Growth % Blue]],MATCH(Table3[[#This Row],[Top 10 Growth % ]],Table1[[#All],[2015 Growth % Blue]],0),1)</f>
        <v>#N/A</v>
      </c>
    </row>
    <row r="590" spans="1:18" x14ac:dyDescent="0.15">
      <c r="A590" s="42">
        <v>589</v>
      </c>
      <c r="B590" s="23" t="str">
        <f>IF(AND(Table68[[#This Row],[2015 Revenue]]&gt;=Chart_Data!$U$4,Table68[[#This Row],[2015 Expenses]]&lt;=Chart_Data!$U$3),Table68[[#This Row],[Name]],#N/A)</f>
        <v>Delaycarriage</v>
      </c>
      <c r="C590" s="23">
        <f>INDEX(Table68[#All],MATCH(Chart_Data!B590,Table68[[#All],[Name]],0),3)</f>
        <v>10172150.550000001</v>
      </c>
      <c r="D590" s="23">
        <f>INDEX(Table68[#All],MATCH(Chart_Data!B590,Table68[[#All],[Name]],0),4)</f>
        <v>3694395.29</v>
      </c>
      <c r="E590" s="60">
        <f>INDEX(Table68[#All],MATCH(Chart_Data!B590,Table68[[#All],[Name]],0),6)+Table1[[#This Row],[Rand]]</f>
        <v>5.2700006155284571</v>
      </c>
      <c r="F590" s="58">
        <f>_xlfn.IFNA(IF(Table1[[#This Row],[2015 Growth % Blue]]="#N/A",0,Table1[[#This Row],[2015 Growth % Blue]]),0)</f>
        <v>5.2700006155284571</v>
      </c>
      <c r="G590" s="23" t="e">
        <f>IF(OR(Table68[[#This Row],[2015 Revenue]]&lt;Chart_Data!$U$4,Table68[[#This Row],[2015 Expenses]]&gt;Chart_Data!$U$3),Table68[[#This Row],[Name]],#N/A)</f>
        <v>#N/A</v>
      </c>
      <c r="H590" s="23" t="e">
        <f>INDEX(Table68[#All],MATCH(Chart_Data!G590,Table68[[#All],[Name]],0),3)</f>
        <v>#N/A</v>
      </c>
      <c r="I590" s="23" t="e">
        <f>INDEX(Table68[#All],MATCH(Chart_Data!G590,Table68[[#All],[Name]],0),4)</f>
        <v>#N/A</v>
      </c>
      <c r="J590" s="46" t="e">
        <f>INDEX(Table68[#All],MATCH(Chart_Data!G590,Table68[[#All],[Name]],0),6)</f>
        <v>#N/A</v>
      </c>
      <c r="K590" s="59">
        <v>6.1552845787717363E-7</v>
      </c>
      <c r="M590" s="42">
        <f t="shared" si="10"/>
        <v>589</v>
      </c>
      <c r="N590" s="42">
        <f>IF(M590&gt;Chart_Data!$U$5,0,ROW(M591)-ROW($M$2))</f>
        <v>0</v>
      </c>
      <c r="O590" s="61" t="e">
        <f>IFERROR(LARGE(Table1[2015 Growth % Red],N590),#N/A)</f>
        <v>#N/A</v>
      </c>
      <c r="P590" s="55" t="e">
        <f>INDEX(Table1[[#All],[Name Blue]:[2015 Growth % Red]],MATCH(O590,Table1[[#All],[2015 Growth % Red]],0),2)</f>
        <v>#N/A</v>
      </c>
      <c r="Q590" s="55" t="e">
        <f>INDEX(Table1[[#All],[Name Blue]:[2015 Growth % Red]],MATCH(O590,Table1[[#All],[2015 Growth % Red]],0),3)</f>
        <v>#N/A</v>
      </c>
      <c r="R590" s="55" t="e">
        <f>INDEX(Table1[[#All],[Name Blue]:[2015 Growth % Blue]],MATCH(Table3[[#This Row],[Top 10 Growth % ]],Table1[[#All],[2015 Growth % Blue]],0),1)</f>
        <v>#N/A</v>
      </c>
    </row>
    <row r="591" spans="1:18" x14ac:dyDescent="0.15">
      <c r="A591" s="42">
        <v>590</v>
      </c>
      <c r="B591" s="23" t="e">
        <f>IF(AND(Table68[[#This Row],[2015 Revenue]]&gt;=Chart_Data!$U$4,Table68[[#This Row],[2015 Expenses]]&lt;=Chart_Data!$U$3),Table68[[#This Row],[Name]],#N/A)</f>
        <v>#N/A</v>
      </c>
      <c r="C591" s="23" t="e">
        <f>INDEX(Table68[#All],MATCH(Chart_Data!B591,Table68[[#All],[Name]],0),3)</f>
        <v>#N/A</v>
      </c>
      <c r="D591" s="23" t="e">
        <f>INDEX(Table68[#All],MATCH(Chart_Data!B591,Table68[[#All],[Name]],0),4)</f>
        <v>#N/A</v>
      </c>
      <c r="E591" s="60" t="e">
        <f>INDEX(Table68[#All],MATCH(Chart_Data!B591,Table68[[#All],[Name]],0),6)+Table1[[#This Row],[Rand]]</f>
        <v>#N/A</v>
      </c>
      <c r="F591" s="58">
        <f>_xlfn.IFNA(IF(Table1[[#This Row],[2015 Growth % Blue]]="#N/A",0,Table1[[#This Row],[2015 Growth % Blue]]),0)</f>
        <v>0</v>
      </c>
      <c r="G591" s="23" t="str">
        <f>IF(OR(Table68[[#This Row],[2015 Revenue]]&lt;Chart_Data!$U$4,Table68[[#This Row],[2015 Expenses]]&gt;Chart_Data!$U$3),Table68[[#This Row],[Name]],#N/A)</f>
        <v>Fatcoffle</v>
      </c>
      <c r="H591" s="23">
        <f>INDEX(Table68[#All],MATCH(Chart_Data!G591,Table68[[#All],[Name]],0),3)</f>
        <v>9274105.0800000001</v>
      </c>
      <c r="I591" s="23">
        <f>INDEX(Table68[#All],MATCH(Chart_Data!G591,Table68[[#All],[Name]],0),4)</f>
        <v>4829429.7300000004</v>
      </c>
      <c r="J591" s="46">
        <f>INDEX(Table68[#All],MATCH(Chart_Data!G591,Table68[[#All],[Name]],0),6)</f>
        <v>1.65</v>
      </c>
      <c r="K591" s="59">
        <v>4.0557364751533833E-7</v>
      </c>
      <c r="M591" s="42">
        <f t="shared" si="10"/>
        <v>590</v>
      </c>
      <c r="N591" s="42">
        <f>IF(M591&gt;Chart_Data!$U$5,0,ROW(M592)-ROW($M$2))</f>
        <v>0</v>
      </c>
      <c r="O591" s="61" t="e">
        <f>IFERROR(LARGE(Table1[2015 Growth % Red],N591),#N/A)</f>
        <v>#N/A</v>
      </c>
      <c r="P591" s="55" t="e">
        <f>INDEX(Table1[[#All],[Name Blue]:[2015 Growth % Red]],MATCH(O591,Table1[[#All],[2015 Growth % Red]],0),2)</f>
        <v>#N/A</v>
      </c>
      <c r="Q591" s="55" t="e">
        <f>INDEX(Table1[[#All],[Name Blue]:[2015 Growth % Red]],MATCH(O591,Table1[[#All],[2015 Growth % Red]],0),3)</f>
        <v>#N/A</v>
      </c>
      <c r="R591" s="55" t="e">
        <f>INDEX(Table1[[#All],[Name Blue]:[2015 Growth % Blue]],MATCH(Table3[[#This Row],[Top 10 Growth % ]],Table1[[#All],[2015 Growth % Blue]],0),1)</f>
        <v>#N/A</v>
      </c>
    </row>
    <row r="592" spans="1:18" x14ac:dyDescent="0.15">
      <c r="A592" s="42">
        <v>591</v>
      </c>
      <c r="B592" s="23" t="e">
        <f>IF(AND(Table68[[#This Row],[2015 Revenue]]&gt;=Chart_Data!$U$4,Table68[[#This Row],[2015 Expenses]]&lt;=Chart_Data!$U$3),Table68[[#This Row],[Name]],#N/A)</f>
        <v>#N/A</v>
      </c>
      <c r="C592" s="23" t="e">
        <f>INDEX(Table68[#All],MATCH(Chart_Data!B592,Table68[[#All],[Name]],0),3)</f>
        <v>#N/A</v>
      </c>
      <c r="D592" s="23" t="e">
        <f>INDEX(Table68[#All],MATCH(Chart_Data!B592,Table68[[#All],[Name]],0),4)</f>
        <v>#N/A</v>
      </c>
      <c r="E592" s="60" t="e">
        <f>INDEX(Table68[#All],MATCH(Chart_Data!B592,Table68[[#All],[Name]],0),6)+Table1[[#This Row],[Rand]]</f>
        <v>#N/A</v>
      </c>
      <c r="F592" s="58">
        <f>_xlfn.IFNA(IF(Table1[[#This Row],[2015 Growth % Blue]]="#N/A",0,Table1[[#This Row],[2015 Growth % Blue]]),0)</f>
        <v>0</v>
      </c>
      <c r="G592" s="23" t="str">
        <f>IF(OR(Table68[[#This Row],[2015 Revenue]]&lt;Chart_Data!$U$4,Table68[[#This Row],[2015 Expenses]]&gt;Chart_Data!$U$3),Table68[[#This Row],[Name]],#N/A)</f>
        <v>Charlesresearcher</v>
      </c>
      <c r="H592" s="23">
        <f>INDEX(Table68[#All],MATCH(Chart_Data!G592,Table68[[#All],[Name]],0),3)</f>
        <v>7156172.1200000001</v>
      </c>
      <c r="I592" s="23">
        <f>INDEX(Table68[#All],MATCH(Chart_Data!G592,Table68[[#All],[Name]],0),4)</f>
        <v>5174937.21</v>
      </c>
      <c r="J592" s="46">
        <f>INDEX(Table68[#All],MATCH(Chart_Data!G592,Table68[[#All],[Name]],0),6)</f>
        <v>4.05</v>
      </c>
      <c r="K592" s="59">
        <v>1.7835573400183401E-7</v>
      </c>
      <c r="M592" s="42">
        <f t="shared" si="10"/>
        <v>591</v>
      </c>
      <c r="N592" s="42">
        <f>IF(M592&gt;Chart_Data!$U$5,0,ROW(M593)-ROW($M$2))</f>
        <v>0</v>
      </c>
      <c r="O592" s="61" t="e">
        <f>IFERROR(LARGE(Table1[2015 Growth % Red],N592),#N/A)</f>
        <v>#N/A</v>
      </c>
      <c r="P592" s="55" t="e">
        <f>INDEX(Table1[[#All],[Name Blue]:[2015 Growth % Red]],MATCH(O592,Table1[[#All],[2015 Growth % Red]],0),2)</f>
        <v>#N/A</v>
      </c>
      <c r="Q592" s="55" t="e">
        <f>INDEX(Table1[[#All],[Name Blue]:[2015 Growth % Red]],MATCH(O592,Table1[[#All],[2015 Growth % Red]],0),3)</f>
        <v>#N/A</v>
      </c>
      <c r="R592" s="55" t="e">
        <f>INDEX(Table1[[#All],[Name Blue]:[2015 Growth % Blue]],MATCH(Table3[[#This Row],[Top 10 Growth % ]],Table1[[#All],[2015 Growth % Blue]],0),1)</f>
        <v>#N/A</v>
      </c>
    </row>
    <row r="593" spans="1:18" x14ac:dyDescent="0.15">
      <c r="A593" s="42">
        <v>592</v>
      </c>
      <c r="B593" s="23" t="str">
        <f>IF(AND(Table68[[#This Row],[2015 Revenue]]&gt;=Chart_Data!$U$4,Table68[[#This Row],[2015 Expenses]]&lt;=Chart_Data!$U$3),Table68[[#This Row],[Name]],#N/A)</f>
        <v>Adarabarr</v>
      </c>
      <c r="C593" s="23">
        <f>INDEX(Table68[#All],MATCH(Chart_Data!B593,Table68[[#All],[Name]],0),3)</f>
        <v>8315625.5599999996</v>
      </c>
      <c r="D593" s="23">
        <f>INDEX(Table68[#All],MATCH(Chart_Data!B593,Table68[[#All],[Name]],0),4)</f>
        <v>1791180.31</v>
      </c>
      <c r="E593" s="60">
        <f>INDEX(Table68[#All],MATCH(Chart_Data!B593,Table68[[#All],[Name]],0),6)+Table1[[#This Row],[Rand]]</f>
        <v>3.4700000709405456</v>
      </c>
      <c r="F593" s="58">
        <f>_xlfn.IFNA(IF(Table1[[#This Row],[2015 Growth % Blue]]="#N/A",0,Table1[[#This Row],[2015 Growth % Blue]]),0)</f>
        <v>3.4700000709405456</v>
      </c>
      <c r="G593" s="23" t="e">
        <f>IF(OR(Table68[[#This Row],[2015 Revenue]]&lt;Chart_Data!$U$4,Table68[[#This Row],[2015 Expenses]]&gt;Chart_Data!$U$3),Table68[[#This Row],[Name]],#N/A)</f>
        <v>#N/A</v>
      </c>
      <c r="H593" s="23" t="e">
        <f>INDEX(Table68[#All],MATCH(Chart_Data!G593,Table68[[#All],[Name]],0),3)</f>
        <v>#N/A</v>
      </c>
      <c r="I593" s="23" t="e">
        <f>INDEX(Table68[#All],MATCH(Chart_Data!G593,Table68[[#All],[Name]],0),4)</f>
        <v>#N/A</v>
      </c>
      <c r="J593" s="46" t="e">
        <f>INDEX(Table68[#All],MATCH(Chart_Data!G593,Table68[[#All],[Name]],0),6)</f>
        <v>#N/A</v>
      </c>
      <c r="K593" s="59">
        <v>7.0940545272443532E-8</v>
      </c>
      <c r="M593" s="42">
        <f t="shared" si="10"/>
        <v>592</v>
      </c>
      <c r="N593" s="42">
        <f>IF(M593&gt;Chart_Data!$U$5,0,ROW(M594)-ROW($M$2))</f>
        <v>0</v>
      </c>
      <c r="O593" s="61" t="e">
        <f>IFERROR(LARGE(Table1[2015 Growth % Red],N593),#N/A)</f>
        <v>#N/A</v>
      </c>
      <c r="P593" s="55" t="e">
        <f>INDEX(Table1[[#All],[Name Blue]:[2015 Growth % Red]],MATCH(O593,Table1[[#All],[2015 Growth % Red]],0),2)</f>
        <v>#N/A</v>
      </c>
      <c r="Q593" s="55" t="e">
        <f>INDEX(Table1[[#All],[Name Blue]:[2015 Growth % Red]],MATCH(O593,Table1[[#All],[2015 Growth % Red]],0),3)</f>
        <v>#N/A</v>
      </c>
      <c r="R593" s="55" t="e">
        <f>INDEX(Table1[[#All],[Name Blue]:[2015 Growth % Blue]],MATCH(Table3[[#This Row],[Top 10 Growth % ]],Table1[[#All],[2015 Growth % Blue]],0),1)</f>
        <v>#N/A</v>
      </c>
    </row>
    <row r="594" spans="1:18" x14ac:dyDescent="0.15">
      <c r="A594" s="42">
        <v>593</v>
      </c>
      <c r="B594" s="23" t="str">
        <f>IF(AND(Table68[[#This Row],[2015 Revenue]]&gt;=Chart_Data!$U$4,Table68[[#This Row],[2015 Expenses]]&lt;=Chart_Data!$U$3),Table68[[#This Row],[Name]],#N/A)</f>
        <v>Fowlwagger</v>
      </c>
      <c r="C594" s="23">
        <f>INDEX(Table68[#All],MATCH(Chart_Data!B594,Table68[[#All],[Name]],0),3)</f>
        <v>12011988.130000001</v>
      </c>
      <c r="D594" s="23">
        <f>INDEX(Table68[#All],MATCH(Chart_Data!B594,Table68[[#All],[Name]],0),4)</f>
        <v>3177853.95</v>
      </c>
      <c r="E594" s="60">
        <f>INDEX(Table68[#All],MATCH(Chart_Data!B594,Table68[[#All],[Name]],0),6)+Table1[[#This Row],[Rand]]</f>
        <v>2.6000006706567396</v>
      </c>
      <c r="F594" s="58">
        <f>_xlfn.IFNA(IF(Table1[[#This Row],[2015 Growth % Blue]]="#N/A",0,Table1[[#This Row],[2015 Growth % Blue]]),0)</f>
        <v>2.6000006706567396</v>
      </c>
      <c r="G594" s="23" t="e">
        <f>IF(OR(Table68[[#This Row],[2015 Revenue]]&lt;Chart_Data!$U$4,Table68[[#This Row],[2015 Expenses]]&gt;Chart_Data!$U$3),Table68[[#This Row],[Name]],#N/A)</f>
        <v>#N/A</v>
      </c>
      <c r="H594" s="23" t="e">
        <f>INDEX(Table68[#All],MATCH(Chart_Data!G594,Table68[[#All],[Name]],0),3)</f>
        <v>#N/A</v>
      </c>
      <c r="I594" s="23" t="e">
        <f>INDEX(Table68[#All],MATCH(Chart_Data!G594,Table68[[#All],[Name]],0),4)</f>
        <v>#N/A</v>
      </c>
      <c r="J594" s="46" t="e">
        <f>INDEX(Table68[#All],MATCH(Chart_Data!G594,Table68[[#All],[Name]],0),6)</f>
        <v>#N/A</v>
      </c>
      <c r="K594" s="59">
        <v>6.706567395318742E-7</v>
      </c>
      <c r="M594" s="42">
        <f t="shared" si="10"/>
        <v>593</v>
      </c>
      <c r="N594" s="42">
        <f>IF(M594&gt;Chart_Data!$U$5,0,ROW(M595)-ROW($M$2))</f>
        <v>0</v>
      </c>
      <c r="O594" s="61" t="e">
        <f>IFERROR(LARGE(Table1[2015 Growth % Red],N594),#N/A)</f>
        <v>#N/A</v>
      </c>
      <c r="P594" s="55" t="e">
        <f>INDEX(Table1[[#All],[Name Blue]:[2015 Growth % Red]],MATCH(O594,Table1[[#All],[2015 Growth % Red]],0),2)</f>
        <v>#N/A</v>
      </c>
      <c r="Q594" s="55" t="e">
        <f>INDEX(Table1[[#All],[Name Blue]:[2015 Growth % Red]],MATCH(O594,Table1[[#All],[2015 Growth % Red]],0),3)</f>
        <v>#N/A</v>
      </c>
      <c r="R594" s="55" t="e">
        <f>INDEX(Table1[[#All],[Name Blue]:[2015 Growth % Blue]],MATCH(Table3[[#This Row],[Top 10 Growth % ]],Table1[[#All],[2015 Growth % Blue]],0),1)</f>
        <v>#N/A</v>
      </c>
    </row>
    <row r="595" spans="1:18" x14ac:dyDescent="0.15">
      <c r="A595" s="42">
        <v>594</v>
      </c>
      <c r="B595" s="23" t="e">
        <f>IF(AND(Table68[[#This Row],[2015 Revenue]]&gt;=Chart_Data!$U$4,Table68[[#This Row],[2015 Expenses]]&lt;=Chart_Data!$U$3),Table68[[#This Row],[Name]],#N/A)</f>
        <v>#N/A</v>
      </c>
      <c r="C595" s="23" t="e">
        <f>INDEX(Table68[#All],MATCH(Chart_Data!B595,Table68[[#All],[Name]],0),3)</f>
        <v>#N/A</v>
      </c>
      <c r="D595" s="23" t="e">
        <f>INDEX(Table68[#All],MATCH(Chart_Data!B595,Table68[[#All],[Name]],0),4)</f>
        <v>#N/A</v>
      </c>
      <c r="E595" s="60" t="e">
        <f>INDEX(Table68[#All],MATCH(Chart_Data!B595,Table68[[#All],[Name]],0),6)+Table1[[#This Row],[Rand]]</f>
        <v>#N/A</v>
      </c>
      <c r="F595" s="58">
        <f>_xlfn.IFNA(IF(Table1[[#This Row],[2015 Growth % Blue]]="#N/A",0,Table1[[#This Row],[2015 Growth % Blue]]),0)</f>
        <v>0</v>
      </c>
      <c r="G595" s="23" t="str">
        <f>IF(OR(Table68[[#This Row],[2015 Revenue]]&lt;Chart_Data!$U$4,Table68[[#This Row],[2015 Expenses]]&gt;Chart_Data!$U$3),Table68[[#This Row],[Name]],#N/A)</f>
        <v>Receivedhorn</v>
      </c>
      <c r="H595" s="23">
        <f>INDEX(Table68[#All],MATCH(Chart_Data!G595,Table68[[#All],[Name]],0),3)</f>
        <v>11460205.439999999</v>
      </c>
      <c r="I595" s="23">
        <f>INDEX(Table68[#All],MATCH(Chart_Data!G595,Table68[[#All],[Name]],0),4)</f>
        <v>5078322.03</v>
      </c>
      <c r="J595" s="46">
        <f>INDEX(Table68[#All],MATCH(Chart_Data!G595,Table68[[#All],[Name]],0),6)</f>
        <v>3.07</v>
      </c>
      <c r="K595" s="59">
        <v>3.4992673627533887E-8</v>
      </c>
      <c r="M595" s="42">
        <f t="shared" si="10"/>
        <v>594</v>
      </c>
      <c r="N595" s="42">
        <f>IF(M595&gt;Chart_Data!$U$5,0,ROW(M596)-ROW($M$2))</f>
        <v>0</v>
      </c>
      <c r="O595" s="61" t="e">
        <f>IFERROR(LARGE(Table1[2015 Growth % Red],N595),#N/A)</f>
        <v>#N/A</v>
      </c>
      <c r="P595" s="55" t="e">
        <f>INDEX(Table1[[#All],[Name Blue]:[2015 Growth % Red]],MATCH(O595,Table1[[#All],[2015 Growth % Red]],0),2)</f>
        <v>#N/A</v>
      </c>
      <c r="Q595" s="55" t="e">
        <f>INDEX(Table1[[#All],[Name Blue]:[2015 Growth % Red]],MATCH(O595,Table1[[#All],[2015 Growth % Red]],0),3)</f>
        <v>#N/A</v>
      </c>
      <c r="R595" s="55" t="e">
        <f>INDEX(Table1[[#All],[Name Blue]:[2015 Growth % Blue]],MATCH(Table3[[#This Row],[Top 10 Growth % ]],Table1[[#All],[2015 Growth % Blue]],0),1)</f>
        <v>#N/A</v>
      </c>
    </row>
    <row r="596" spans="1:18" x14ac:dyDescent="0.15">
      <c r="A596" s="42">
        <v>595</v>
      </c>
      <c r="B596" s="23" t="e">
        <f>IF(AND(Table68[[#This Row],[2015 Revenue]]&gt;=Chart_Data!$U$4,Table68[[#This Row],[2015 Expenses]]&lt;=Chart_Data!$U$3),Table68[[#This Row],[Name]],#N/A)</f>
        <v>#N/A</v>
      </c>
      <c r="C596" s="23" t="e">
        <f>INDEX(Table68[#All],MATCH(Chart_Data!B596,Table68[[#All],[Name]],0),3)</f>
        <v>#N/A</v>
      </c>
      <c r="D596" s="23" t="e">
        <f>INDEX(Table68[#All],MATCH(Chart_Data!B596,Table68[[#All],[Name]],0),4)</f>
        <v>#N/A</v>
      </c>
      <c r="E596" s="60" t="e">
        <f>INDEX(Table68[#All],MATCH(Chart_Data!B596,Table68[[#All],[Name]],0),6)+Table1[[#This Row],[Rand]]</f>
        <v>#N/A</v>
      </c>
      <c r="F596" s="58">
        <f>_xlfn.IFNA(IF(Table1[[#This Row],[2015 Growth % Blue]]="#N/A",0,Table1[[#This Row],[2015 Growth % Blue]]),0)</f>
        <v>0</v>
      </c>
      <c r="G596" s="23" t="str">
        <f>IF(OR(Table68[[#This Row],[2015 Revenue]]&lt;Chart_Data!$U$4,Table68[[#This Row],[2015 Expenses]]&gt;Chart_Data!$U$3),Table68[[#This Row],[Name]],#N/A)</f>
        <v>Decoratorsdecipher</v>
      </c>
      <c r="H596" s="23">
        <f>INDEX(Table68[#All],MATCH(Chart_Data!G596,Table68[[#All],[Name]],0),3)</f>
        <v>8982357.7899999991</v>
      </c>
      <c r="I596" s="23">
        <f>INDEX(Table68[#All],MATCH(Chart_Data!G596,Table68[[#All],[Name]],0),4)</f>
        <v>3820510.5</v>
      </c>
      <c r="J596" s="46">
        <f>INDEX(Table68[#All],MATCH(Chart_Data!G596,Table68[[#All],[Name]],0),6)</f>
        <v>2.5099999999999998</v>
      </c>
      <c r="K596" s="59">
        <v>4.2769671501602549E-7</v>
      </c>
      <c r="M596" s="42">
        <f t="shared" si="10"/>
        <v>595</v>
      </c>
      <c r="N596" s="42">
        <f>IF(M596&gt;Chart_Data!$U$5,0,ROW(M597)-ROW($M$2))</f>
        <v>0</v>
      </c>
      <c r="O596" s="61" t="e">
        <f>IFERROR(LARGE(Table1[2015 Growth % Red],N596),#N/A)</f>
        <v>#N/A</v>
      </c>
      <c r="P596" s="55" t="e">
        <f>INDEX(Table1[[#All],[Name Blue]:[2015 Growth % Red]],MATCH(O596,Table1[[#All],[2015 Growth % Red]],0),2)</f>
        <v>#N/A</v>
      </c>
      <c r="Q596" s="55" t="e">
        <f>INDEX(Table1[[#All],[Name Blue]:[2015 Growth % Red]],MATCH(O596,Table1[[#All],[2015 Growth % Red]],0),3)</f>
        <v>#N/A</v>
      </c>
      <c r="R596" s="55" t="e">
        <f>INDEX(Table1[[#All],[Name Blue]:[2015 Growth % Blue]],MATCH(Table3[[#This Row],[Top 10 Growth % ]],Table1[[#All],[2015 Growth % Blue]],0),1)</f>
        <v>#N/A</v>
      </c>
    </row>
    <row r="597" spans="1:18" x14ac:dyDescent="0.15">
      <c r="A597" s="42">
        <v>596</v>
      </c>
      <c r="B597" s="23" t="e">
        <f>IF(AND(Table68[[#This Row],[2015 Revenue]]&gt;=Chart_Data!$U$4,Table68[[#This Row],[2015 Expenses]]&lt;=Chart_Data!$U$3),Table68[[#This Row],[Name]],#N/A)</f>
        <v>#N/A</v>
      </c>
      <c r="C597" s="23" t="e">
        <f>INDEX(Table68[#All],MATCH(Chart_Data!B597,Table68[[#All],[Name]],0),3)</f>
        <v>#N/A</v>
      </c>
      <c r="D597" s="23" t="e">
        <f>INDEX(Table68[#All],MATCH(Chart_Data!B597,Table68[[#All],[Name]],0),4)</f>
        <v>#N/A</v>
      </c>
      <c r="E597" s="60" t="e">
        <f>INDEX(Table68[#All],MATCH(Chart_Data!B597,Table68[[#All],[Name]],0),6)+Table1[[#This Row],[Rand]]</f>
        <v>#N/A</v>
      </c>
      <c r="F597" s="58">
        <f>_xlfn.IFNA(IF(Table1[[#This Row],[2015 Growth % Blue]]="#N/A",0,Table1[[#This Row],[2015 Growth % Blue]]),0)</f>
        <v>0</v>
      </c>
      <c r="G597" s="23" t="str">
        <f>IF(OR(Table68[[#This Row],[2015 Revenue]]&lt;Chart_Data!$U$4,Table68[[#This Row],[2015 Expenses]]&gt;Chart_Data!$U$3),Table68[[#This Row],[Name]],#N/A)</f>
        <v>Curlgadolinium</v>
      </c>
      <c r="H597" s="23">
        <f>INDEX(Table68[#All],MATCH(Chart_Data!G597,Table68[[#All],[Name]],0),3)</f>
        <v>11609079.119999999</v>
      </c>
      <c r="I597" s="23">
        <f>INDEX(Table68[#All],MATCH(Chart_Data!G597,Table68[[#All],[Name]],0),4)</f>
        <v>6045030.4500000002</v>
      </c>
      <c r="J597" s="46">
        <f>INDEX(Table68[#All],MATCH(Chart_Data!G597,Table68[[#All],[Name]],0),6)</f>
        <v>5.53</v>
      </c>
      <c r="K597" s="59">
        <v>8.0439588305951436E-8</v>
      </c>
      <c r="M597" s="42">
        <f t="shared" si="10"/>
        <v>596</v>
      </c>
      <c r="N597" s="42">
        <f>IF(M597&gt;Chart_Data!$U$5,0,ROW(M598)-ROW($M$2))</f>
        <v>0</v>
      </c>
      <c r="O597" s="61" t="e">
        <f>IFERROR(LARGE(Table1[2015 Growth % Red],N597),#N/A)</f>
        <v>#N/A</v>
      </c>
      <c r="P597" s="55" t="e">
        <f>INDEX(Table1[[#All],[Name Blue]:[2015 Growth % Red]],MATCH(O597,Table1[[#All],[2015 Growth % Red]],0),2)</f>
        <v>#N/A</v>
      </c>
      <c r="Q597" s="55" t="e">
        <f>INDEX(Table1[[#All],[Name Blue]:[2015 Growth % Red]],MATCH(O597,Table1[[#All],[2015 Growth % Red]],0),3)</f>
        <v>#N/A</v>
      </c>
      <c r="R597" s="55" t="e">
        <f>INDEX(Table1[[#All],[Name Blue]:[2015 Growth % Blue]],MATCH(Table3[[#This Row],[Top 10 Growth % ]],Table1[[#All],[2015 Growth % Blue]],0),1)</f>
        <v>#N/A</v>
      </c>
    </row>
    <row r="598" spans="1:18" x14ac:dyDescent="0.15">
      <c r="A598" s="42">
        <v>597</v>
      </c>
      <c r="B598" s="23" t="e">
        <f>IF(AND(Table68[[#This Row],[2015 Revenue]]&gt;=Chart_Data!$U$4,Table68[[#This Row],[2015 Expenses]]&lt;=Chart_Data!$U$3),Table68[[#This Row],[Name]],#N/A)</f>
        <v>#N/A</v>
      </c>
      <c r="C598" s="23" t="e">
        <f>INDEX(Table68[#All],MATCH(Chart_Data!B598,Table68[[#All],[Name]],0),3)</f>
        <v>#N/A</v>
      </c>
      <c r="D598" s="23" t="e">
        <f>INDEX(Table68[#All],MATCH(Chart_Data!B598,Table68[[#All],[Name]],0),4)</f>
        <v>#N/A</v>
      </c>
      <c r="E598" s="60" t="e">
        <f>INDEX(Table68[#All],MATCH(Chart_Data!B598,Table68[[#All],[Name]],0),6)+Table1[[#This Row],[Rand]]</f>
        <v>#N/A</v>
      </c>
      <c r="F598" s="58">
        <f>_xlfn.IFNA(IF(Table1[[#This Row],[2015 Growth % Blue]]="#N/A",0,Table1[[#This Row],[2015 Growth % Blue]]),0)</f>
        <v>0</v>
      </c>
      <c r="G598" s="23" t="str">
        <f>IF(OR(Table68[[#This Row],[2015 Revenue]]&lt;Chart_Data!$U$4,Table68[[#This Row],[2015 Expenses]]&gt;Chart_Data!$U$3),Table68[[#This Row],[Name]],#N/A)</f>
        <v>Ima</v>
      </c>
      <c r="H598" s="23">
        <f>INDEX(Table68[#All],MATCH(Chart_Data!G598,Table68[[#All],[Name]],0),3)</f>
        <v>11521257.210000001</v>
      </c>
      <c r="I598" s="23">
        <f>INDEX(Table68[#All],MATCH(Chart_Data!G598,Table68[[#All],[Name]],0),4)</f>
        <v>4314708.21</v>
      </c>
      <c r="J598" s="46">
        <f>INDEX(Table68[#All],MATCH(Chart_Data!G598,Table68[[#All],[Name]],0),6)</f>
        <v>4.2699999999999996</v>
      </c>
      <c r="K598" s="59">
        <v>2.6288907431233066E-7</v>
      </c>
      <c r="M598" s="42">
        <f t="shared" si="10"/>
        <v>597</v>
      </c>
      <c r="N598" s="42">
        <f>IF(M598&gt;Chart_Data!$U$5,0,ROW(M599)-ROW($M$2))</f>
        <v>0</v>
      </c>
      <c r="O598" s="61" t="e">
        <f>IFERROR(LARGE(Table1[2015 Growth % Red],N598),#N/A)</f>
        <v>#N/A</v>
      </c>
      <c r="P598" s="55" t="e">
        <f>INDEX(Table1[[#All],[Name Blue]:[2015 Growth % Red]],MATCH(O598,Table1[[#All],[2015 Growth % Red]],0),2)</f>
        <v>#N/A</v>
      </c>
      <c r="Q598" s="55" t="e">
        <f>INDEX(Table1[[#All],[Name Blue]:[2015 Growth % Red]],MATCH(O598,Table1[[#All],[2015 Growth % Red]],0),3)</f>
        <v>#N/A</v>
      </c>
      <c r="R598" s="55" t="e">
        <f>INDEX(Table1[[#All],[Name Blue]:[2015 Growth % Blue]],MATCH(Table3[[#This Row],[Top 10 Growth % ]],Table1[[#All],[2015 Growth % Blue]],0),1)</f>
        <v>#N/A</v>
      </c>
    </row>
    <row r="599" spans="1:18" x14ac:dyDescent="0.15">
      <c r="A599" s="42">
        <v>598</v>
      </c>
      <c r="B599" s="23" t="str">
        <f>IF(AND(Table68[[#This Row],[2015 Revenue]]&gt;=Chart_Data!$U$4,Table68[[#This Row],[2015 Expenses]]&lt;=Chart_Data!$U$3),Table68[[#This Row],[Name]],#N/A)</f>
        <v>Semipermeability</v>
      </c>
      <c r="C599" s="23">
        <f>INDEX(Table68[#All],MATCH(Chart_Data!B599,Table68[[#All],[Name]],0),3)</f>
        <v>8928800.9600000009</v>
      </c>
      <c r="D599" s="23">
        <f>INDEX(Table68[#All],MATCH(Chart_Data!B599,Table68[[#All],[Name]],0),4)</f>
        <v>256985.13</v>
      </c>
      <c r="E599" s="60">
        <f>INDEX(Table68[#All],MATCH(Chart_Data!B599,Table68[[#All],[Name]],0),6)+Table1[[#This Row],[Rand]]</f>
        <v>3.180000166633969</v>
      </c>
      <c r="F599" s="58">
        <f>_xlfn.IFNA(IF(Table1[[#This Row],[2015 Growth % Blue]]="#N/A",0,Table1[[#This Row],[2015 Growth % Blue]]),0)</f>
        <v>3.180000166633969</v>
      </c>
      <c r="G599" s="23" t="e">
        <f>IF(OR(Table68[[#This Row],[2015 Revenue]]&lt;Chart_Data!$U$4,Table68[[#This Row],[2015 Expenses]]&gt;Chart_Data!$U$3),Table68[[#This Row],[Name]],#N/A)</f>
        <v>#N/A</v>
      </c>
      <c r="H599" s="23" t="e">
        <f>INDEX(Table68[#All],MATCH(Chart_Data!G599,Table68[[#All],[Name]],0),3)</f>
        <v>#N/A</v>
      </c>
      <c r="I599" s="23" t="e">
        <f>INDEX(Table68[#All],MATCH(Chart_Data!G599,Table68[[#All],[Name]],0),4)</f>
        <v>#N/A</v>
      </c>
      <c r="J599" s="46" t="e">
        <f>INDEX(Table68[#All],MATCH(Chart_Data!G599,Table68[[#All],[Name]],0),6)</f>
        <v>#N/A</v>
      </c>
      <c r="K599" s="59">
        <v>1.6663396867194925E-7</v>
      </c>
      <c r="M599" s="42">
        <f t="shared" si="10"/>
        <v>598</v>
      </c>
      <c r="N599" s="42">
        <f>IF(M599&gt;Chart_Data!$U$5,0,ROW(M600)-ROW($M$2))</f>
        <v>0</v>
      </c>
      <c r="O599" s="61" t="e">
        <f>IFERROR(LARGE(Table1[2015 Growth % Red],N599),#N/A)</f>
        <v>#N/A</v>
      </c>
      <c r="P599" s="55" t="e">
        <f>INDEX(Table1[[#All],[Name Blue]:[2015 Growth % Red]],MATCH(O599,Table1[[#All],[2015 Growth % Red]],0),2)</f>
        <v>#N/A</v>
      </c>
      <c r="Q599" s="55" t="e">
        <f>INDEX(Table1[[#All],[Name Blue]:[2015 Growth % Red]],MATCH(O599,Table1[[#All],[2015 Growth % Red]],0),3)</f>
        <v>#N/A</v>
      </c>
      <c r="R599" s="55" t="e">
        <f>INDEX(Table1[[#All],[Name Blue]:[2015 Growth % Blue]],MATCH(Table3[[#This Row],[Top 10 Growth % ]],Table1[[#All],[2015 Growth % Blue]],0),1)</f>
        <v>#N/A</v>
      </c>
    </row>
    <row r="600" spans="1:18" x14ac:dyDescent="0.15">
      <c r="A600" s="42">
        <v>599</v>
      </c>
      <c r="B600" s="23" t="e">
        <f>IF(AND(Table68[[#This Row],[2015 Revenue]]&gt;=Chart_Data!$U$4,Table68[[#This Row],[2015 Expenses]]&lt;=Chart_Data!$U$3),Table68[[#This Row],[Name]],#N/A)</f>
        <v>#N/A</v>
      </c>
      <c r="C600" s="23" t="e">
        <f>INDEX(Table68[#All],MATCH(Chart_Data!B600,Table68[[#All],[Name]],0),3)</f>
        <v>#N/A</v>
      </c>
      <c r="D600" s="23" t="e">
        <f>INDEX(Table68[#All],MATCH(Chart_Data!B600,Table68[[#All],[Name]],0),4)</f>
        <v>#N/A</v>
      </c>
      <c r="E600" s="60" t="e">
        <f>INDEX(Table68[#All],MATCH(Chart_Data!B600,Table68[[#All],[Name]],0),6)+Table1[[#This Row],[Rand]]</f>
        <v>#N/A</v>
      </c>
      <c r="F600" s="58">
        <f>_xlfn.IFNA(IF(Table1[[#This Row],[2015 Growth % Blue]]="#N/A",0,Table1[[#This Row],[2015 Growth % Blue]]),0)</f>
        <v>0</v>
      </c>
      <c r="G600" s="23" t="str">
        <f>IF(OR(Table68[[#This Row],[2015 Revenue]]&lt;Chart_Data!$U$4,Table68[[#This Row],[2015 Expenses]]&gt;Chart_Data!$U$3),Table68[[#This Row],[Name]],#N/A)</f>
        <v>Hydrolytic</v>
      </c>
      <c r="H600" s="23">
        <f>INDEX(Table68[#All],MATCH(Chart_Data!G600,Table68[[#All],[Name]],0),3)</f>
        <v>10172365.33</v>
      </c>
      <c r="I600" s="23">
        <f>INDEX(Table68[#All],MATCH(Chart_Data!G600,Table68[[#All],[Name]],0),4)</f>
        <v>5976989.0199999996</v>
      </c>
      <c r="J600" s="46">
        <f>INDEX(Table68[#All],MATCH(Chart_Data!G600,Table68[[#All],[Name]],0),6)</f>
        <v>2.2799999999999998</v>
      </c>
      <c r="K600" s="59">
        <v>2.8233570597701376E-7</v>
      </c>
      <c r="M600" s="42">
        <f t="shared" si="10"/>
        <v>599</v>
      </c>
      <c r="N600" s="42">
        <f>IF(M600&gt;Chart_Data!$U$5,0,ROW(M601)-ROW($M$2))</f>
        <v>0</v>
      </c>
      <c r="O600" s="61" t="e">
        <f>IFERROR(LARGE(Table1[2015 Growth % Red],N600),#N/A)</f>
        <v>#N/A</v>
      </c>
      <c r="P600" s="55" t="e">
        <f>INDEX(Table1[[#All],[Name Blue]:[2015 Growth % Red]],MATCH(O600,Table1[[#All],[2015 Growth % Red]],0),2)</f>
        <v>#N/A</v>
      </c>
      <c r="Q600" s="55" t="e">
        <f>INDEX(Table1[[#All],[Name Blue]:[2015 Growth % Red]],MATCH(O600,Table1[[#All],[2015 Growth % Red]],0),3)</f>
        <v>#N/A</v>
      </c>
      <c r="R600" s="55" t="e">
        <f>INDEX(Table1[[#All],[Name Blue]:[2015 Growth % Blue]],MATCH(Table3[[#This Row],[Top 10 Growth % ]],Table1[[#All],[2015 Growth % Blue]],0),1)</f>
        <v>#N/A</v>
      </c>
    </row>
    <row r="601" spans="1:18" x14ac:dyDescent="0.15">
      <c r="A601" s="42">
        <v>600</v>
      </c>
      <c r="B601" s="23" t="str">
        <f>IF(AND(Table68[[#This Row],[2015 Revenue]]&gt;=Chart_Data!$U$4,Table68[[#This Row],[2015 Expenses]]&lt;=Chart_Data!$U$3),Table68[[#This Row],[Name]],#N/A)</f>
        <v>Delusive</v>
      </c>
      <c r="C601" s="23">
        <f>INDEX(Table68[#All],MATCH(Chart_Data!B601,Table68[[#All],[Name]],0),3)</f>
        <v>7760144.5599999996</v>
      </c>
      <c r="D601" s="23">
        <f>INDEX(Table68[#All],MATCH(Chart_Data!B601,Table68[[#All],[Name]],0),4)</f>
        <v>3252915.86</v>
      </c>
      <c r="E601" s="60">
        <f>INDEX(Table68[#All],MATCH(Chart_Data!B601,Table68[[#All],[Name]],0),6)+Table1[[#This Row],[Rand]]</f>
        <v>1.3600009710259851</v>
      </c>
      <c r="F601" s="58">
        <f>_xlfn.IFNA(IF(Table1[[#This Row],[2015 Growth % Blue]]="#N/A",0,Table1[[#This Row],[2015 Growth % Blue]]),0)</f>
        <v>1.3600009710259851</v>
      </c>
      <c r="G601" s="23" t="e">
        <f>IF(OR(Table68[[#This Row],[2015 Revenue]]&lt;Chart_Data!$U$4,Table68[[#This Row],[2015 Expenses]]&gt;Chart_Data!$U$3),Table68[[#This Row],[Name]],#N/A)</f>
        <v>#N/A</v>
      </c>
      <c r="H601" s="23" t="e">
        <f>INDEX(Table68[#All],MATCH(Chart_Data!G601,Table68[[#All],[Name]],0),3)</f>
        <v>#N/A</v>
      </c>
      <c r="I601" s="23" t="e">
        <f>INDEX(Table68[#All],MATCH(Chart_Data!G601,Table68[[#All],[Name]],0),4)</f>
        <v>#N/A</v>
      </c>
      <c r="J601" s="46" t="e">
        <f>INDEX(Table68[#All],MATCH(Chart_Data!G601,Table68[[#All],[Name]],0),6)</f>
        <v>#N/A</v>
      </c>
      <c r="K601" s="59">
        <v>9.7102598487097086E-7</v>
      </c>
      <c r="M601" s="42">
        <f t="shared" si="10"/>
        <v>600</v>
      </c>
      <c r="N601" s="42">
        <f>IF(M601&gt;Chart_Data!$U$5,0,ROW(M602)-ROW($M$2))</f>
        <v>0</v>
      </c>
      <c r="O601" s="61" t="e">
        <f>IFERROR(LARGE(Table1[2015 Growth % Red],N601),#N/A)</f>
        <v>#N/A</v>
      </c>
      <c r="P601" s="55" t="e">
        <f>INDEX(Table1[[#All],[Name Blue]:[2015 Growth % Red]],MATCH(O601,Table1[[#All],[2015 Growth % Red]],0),2)</f>
        <v>#N/A</v>
      </c>
      <c r="Q601" s="55" t="e">
        <f>INDEX(Table1[[#All],[Name Blue]:[2015 Growth % Red]],MATCH(O601,Table1[[#All],[2015 Growth % Red]],0),3)</f>
        <v>#N/A</v>
      </c>
      <c r="R601" s="55" t="e">
        <f>INDEX(Table1[[#All],[Name Blue]:[2015 Growth % Blue]],MATCH(Table3[[#This Row],[Top 10 Growth % ]],Table1[[#All],[2015 Growth % Blue]],0),1)</f>
        <v>#N/A</v>
      </c>
    </row>
    <row r="602" spans="1:18" x14ac:dyDescent="0.15">
      <c r="A602" s="42">
        <v>601</v>
      </c>
      <c r="B602" s="23" t="str">
        <f>IF(AND(Table68[[#This Row],[2015 Revenue]]&gt;=Chart_Data!$U$4,Table68[[#This Row],[2015 Expenses]]&lt;=Chart_Data!$U$3),Table68[[#This Row],[Name]],#N/A)</f>
        <v>Unconsoling</v>
      </c>
      <c r="C602" s="23">
        <f>INDEX(Table68[#All],MATCH(Chart_Data!B602,Table68[[#All],[Name]],0),3)</f>
        <v>11561482.029999999</v>
      </c>
      <c r="D602" s="23">
        <f>INDEX(Table68[#All],MATCH(Chart_Data!B602,Table68[[#All],[Name]],0),4)</f>
        <v>1735276.5</v>
      </c>
      <c r="E602" s="60">
        <f>INDEX(Table68[#All],MATCH(Chart_Data!B602,Table68[[#All],[Name]],0),6)+Table1[[#This Row],[Rand]]</f>
        <v>2.9400002366765472</v>
      </c>
      <c r="F602" s="58">
        <f>_xlfn.IFNA(IF(Table1[[#This Row],[2015 Growth % Blue]]="#N/A",0,Table1[[#This Row],[2015 Growth % Blue]]),0)</f>
        <v>2.9400002366765472</v>
      </c>
      <c r="G602" s="23" t="e">
        <f>IF(OR(Table68[[#This Row],[2015 Revenue]]&lt;Chart_Data!$U$4,Table68[[#This Row],[2015 Expenses]]&gt;Chart_Data!$U$3),Table68[[#This Row],[Name]],#N/A)</f>
        <v>#N/A</v>
      </c>
      <c r="H602" s="23" t="e">
        <f>INDEX(Table68[#All],MATCH(Chart_Data!G602,Table68[[#All],[Name]],0),3)</f>
        <v>#N/A</v>
      </c>
      <c r="I602" s="23" t="e">
        <f>INDEX(Table68[#All],MATCH(Chart_Data!G602,Table68[[#All],[Name]],0),4)</f>
        <v>#N/A</v>
      </c>
      <c r="J602" s="46" t="e">
        <f>INDEX(Table68[#All],MATCH(Chart_Data!G602,Table68[[#All],[Name]],0),6)</f>
        <v>#N/A</v>
      </c>
      <c r="K602" s="59">
        <v>2.3667654745297206E-7</v>
      </c>
      <c r="M602" s="42">
        <f t="shared" si="10"/>
        <v>601</v>
      </c>
      <c r="N602" s="42">
        <f>IF(M602&gt;Chart_Data!$U$5,0,ROW(M603)-ROW($M$2))</f>
        <v>0</v>
      </c>
      <c r="O602" s="61" t="e">
        <f>IFERROR(LARGE(Table1[2015 Growth % Red],N602),#N/A)</f>
        <v>#N/A</v>
      </c>
      <c r="P602" s="55" t="e">
        <f>INDEX(Table1[[#All],[Name Blue]:[2015 Growth % Red]],MATCH(O602,Table1[[#All],[2015 Growth % Red]],0),2)</f>
        <v>#N/A</v>
      </c>
      <c r="Q602" s="55" t="e">
        <f>INDEX(Table1[[#All],[Name Blue]:[2015 Growth % Red]],MATCH(O602,Table1[[#All],[2015 Growth % Red]],0),3)</f>
        <v>#N/A</v>
      </c>
      <c r="R602" s="55" t="e">
        <f>INDEX(Table1[[#All],[Name Blue]:[2015 Growth % Blue]],MATCH(Table3[[#This Row],[Top 10 Growth % ]],Table1[[#All],[2015 Growth % Blue]],0),1)</f>
        <v>#N/A</v>
      </c>
    </row>
    <row r="603" spans="1:18" x14ac:dyDescent="0.15">
      <c r="A603" s="42">
        <v>602</v>
      </c>
      <c r="B603" s="23" t="str">
        <f>IF(AND(Table68[[#This Row],[2015 Revenue]]&gt;=Chart_Data!$U$4,Table68[[#This Row],[2015 Expenses]]&lt;=Chart_Data!$U$3),Table68[[#This Row],[Name]],#N/A)</f>
        <v>Lipped</v>
      </c>
      <c r="C603" s="23">
        <f>INDEX(Table68[#All],MATCH(Chart_Data!B603,Table68[[#All],[Name]],0),3)</f>
        <v>8275051.3799999999</v>
      </c>
      <c r="D603" s="23">
        <f>INDEX(Table68[#All],MATCH(Chart_Data!B603,Table68[[#All],[Name]],0),4)</f>
        <v>2682893.67</v>
      </c>
      <c r="E603" s="60">
        <f>INDEX(Table68[#All],MATCH(Chart_Data!B603,Table68[[#All],[Name]],0),6)+Table1[[#This Row],[Rand]]</f>
        <v>4.1200002147516406</v>
      </c>
      <c r="F603" s="58">
        <f>_xlfn.IFNA(IF(Table1[[#This Row],[2015 Growth % Blue]]="#N/A",0,Table1[[#This Row],[2015 Growth % Blue]]),0)</f>
        <v>4.1200002147516406</v>
      </c>
      <c r="G603" s="23" t="e">
        <f>IF(OR(Table68[[#This Row],[2015 Revenue]]&lt;Chart_Data!$U$4,Table68[[#This Row],[2015 Expenses]]&gt;Chart_Data!$U$3),Table68[[#This Row],[Name]],#N/A)</f>
        <v>#N/A</v>
      </c>
      <c r="H603" s="23" t="e">
        <f>INDEX(Table68[#All],MATCH(Chart_Data!G603,Table68[[#All],[Name]],0),3)</f>
        <v>#N/A</v>
      </c>
      <c r="I603" s="23" t="e">
        <f>INDEX(Table68[#All],MATCH(Chart_Data!G603,Table68[[#All],[Name]],0),4)</f>
        <v>#N/A</v>
      </c>
      <c r="J603" s="46" t="e">
        <f>INDEX(Table68[#All],MATCH(Chart_Data!G603,Table68[[#All],[Name]],0),6)</f>
        <v>#N/A</v>
      </c>
      <c r="K603" s="59">
        <v>2.1475164060938034E-7</v>
      </c>
      <c r="M603" s="42">
        <f t="shared" si="10"/>
        <v>602</v>
      </c>
      <c r="N603" s="42">
        <f>IF(M603&gt;Chart_Data!$U$5,0,ROW(M604)-ROW($M$2))</f>
        <v>0</v>
      </c>
      <c r="O603" s="61" t="e">
        <f>IFERROR(LARGE(Table1[2015 Growth % Red],N603),#N/A)</f>
        <v>#N/A</v>
      </c>
      <c r="P603" s="55" t="e">
        <f>INDEX(Table1[[#All],[Name Blue]:[2015 Growth % Red]],MATCH(O603,Table1[[#All],[2015 Growth % Red]],0),2)</f>
        <v>#N/A</v>
      </c>
      <c r="Q603" s="55" t="e">
        <f>INDEX(Table1[[#All],[Name Blue]:[2015 Growth % Red]],MATCH(O603,Table1[[#All],[2015 Growth % Red]],0),3)</f>
        <v>#N/A</v>
      </c>
      <c r="R603" s="55" t="e">
        <f>INDEX(Table1[[#All],[Name Blue]:[2015 Growth % Blue]],MATCH(Table3[[#This Row],[Top 10 Growth % ]],Table1[[#All],[2015 Growth % Blue]],0),1)</f>
        <v>#N/A</v>
      </c>
    </row>
    <row r="604" spans="1:18" x14ac:dyDescent="0.15">
      <c r="A604" s="42">
        <v>603</v>
      </c>
      <c r="B604" s="23" t="str">
        <f>IF(AND(Table68[[#This Row],[2015 Revenue]]&gt;=Chart_Data!$U$4,Table68[[#This Row],[2015 Expenses]]&lt;=Chart_Data!$U$3),Table68[[#This Row],[Name]],#N/A)</f>
        <v>Sweater</v>
      </c>
      <c r="C604" s="23">
        <f>INDEX(Table68[#All],MATCH(Chart_Data!B604,Table68[[#All],[Name]],0),3)</f>
        <v>9127416.0500000007</v>
      </c>
      <c r="D604" s="23">
        <f>INDEX(Table68[#All],MATCH(Chart_Data!B604,Table68[[#All],[Name]],0),4)</f>
        <v>3014081.13</v>
      </c>
      <c r="E604" s="60">
        <f>INDEX(Table68[#All],MATCH(Chart_Data!B604,Table68[[#All],[Name]],0),6)+Table1[[#This Row],[Rand]]</f>
        <v>3.4600004488247262</v>
      </c>
      <c r="F604" s="58">
        <f>_xlfn.IFNA(IF(Table1[[#This Row],[2015 Growth % Blue]]="#N/A",0,Table1[[#This Row],[2015 Growth % Blue]]),0)</f>
        <v>3.4600004488247262</v>
      </c>
      <c r="G604" s="23" t="e">
        <f>IF(OR(Table68[[#This Row],[2015 Revenue]]&lt;Chart_Data!$U$4,Table68[[#This Row],[2015 Expenses]]&gt;Chart_Data!$U$3),Table68[[#This Row],[Name]],#N/A)</f>
        <v>#N/A</v>
      </c>
      <c r="H604" s="23" t="e">
        <f>INDEX(Table68[#All],MATCH(Chart_Data!G604,Table68[[#All],[Name]],0),3)</f>
        <v>#N/A</v>
      </c>
      <c r="I604" s="23" t="e">
        <f>INDEX(Table68[#All],MATCH(Chart_Data!G604,Table68[[#All],[Name]],0),4)</f>
        <v>#N/A</v>
      </c>
      <c r="J604" s="46" t="e">
        <f>INDEX(Table68[#All],MATCH(Chart_Data!G604,Table68[[#All],[Name]],0),6)</f>
        <v>#N/A</v>
      </c>
      <c r="K604" s="59">
        <v>4.4882472607748346E-7</v>
      </c>
      <c r="M604" s="42">
        <f t="shared" si="10"/>
        <v>603</v>
      </c>
      <c r="N604" s="42">
        <f>IF(M604&gt;Chart_Data!$U$5,0,ROW(M605)-ROW($M$2))</f>
        <v>0</v>
      </c>
      <c r="O604" s="61" t="e">
        <f>IFERROR(LARGE(Table1[2015 Growth % Red],N604),#N/A)</f>
        <v>#N/A</v>
      </c>
      <c r="P604" s="55" t="e">
        <f>INDEX(Table1[[#All],[Name Blue]:[2015 Growth % Red]],MATCH(O604,Table1[[#All],[2015 Growth % Red]],0),2)</f>
        <v>#N/A</v>
      </c>
      <c r="Q604" s="55" t="e">
        <f>INDEX(Table1[[#All],[Name Blue]:[2015 Growth % Red]],MATCH(O604,Table1[[#All],[2015 Growth % Red]],0),3)</f>
        <v>#N/A</v>
      </c>
      <c r="R604" s="55" t="e">
        <f>INDEX(Table1[[#All],[Name Blue]:[2015 Growth % Blue]],MATCH(Table3[[#This Row],[Top 10 Growth % ]],Table1[[#All],[2015 Growth % Blue]],0),1)</f>
        <v>#N/A</v>
      </c>
    </row>
    <row r="605" spans="1:18" x14ac:dyDescent="0.15">
      <c r="A605" s="42">
        <v>604</v>
      </c>
      <c r="B605" s="23" t="str">
        <f>IF(AND(Table68[[#This Row],[2015 Revenue]]&gt;=Chart_Data!$U$4,Table68[[#This Row],[2015 Expenses]]&lt;=Chart_Data!$U$3),Table68[[#This Row],[Name]],#N/A)</f>
        <v>Interpaving</v>
      </c>
      <c r="C605" s="23">
        <f>INDEX(Table68[#All],MATCH(Chart_Data!B605,Table68[[#All],[Name]],0),3)</f>
        <v>11765508.08</v>
      </c>
      <c r="D605" s="23">
        <f>INDEX(Table68[#All],MATCH(Chart_Data!B605,Table68[[#All],[Name]],0),4)</f>
        <v>3344671.65</v>
      </c>
      <c r="E605" s="60">
        <f>INDEX(Table68[#All],MATCH(Chart_Data!B605,Table68[[#All],[Name]],0),6)+Table1[[#This Row],[Rand]]</f>
        <v>3.5100005854965715</v>
      </c>
      <c r="F605" s="58">
        <f>_xlfn.IFNA(IF(Table1[[#This Row],[2015 Growth % Blue]]="#N/A",0,Table1[[#This Row],[2015 Growth % Blue]]),0)</f>
        <v>3.5100005854965715</v>
      </c>
      <c r="G605" s="23" t="e">
        <f>IF(OR(Table68[[#This Row],[2015 Revenue]]&lt;Chart_Data!$U$4,Table68[[#This Row],[2015 Expenses]]&gt;Chart_Data!$U$3),Table68[[#This Row],[Name]],#N/A)</f>
        <v>#N/A</v>
      </c>
      <c r="H605" s="23" t="e">
        <f>INDEX(Table68[#All],MATCH(Chart_Data!G605,Table68[[#All],[Name]],0),3)</f>
        <v>#N/A</v>
      </c>
      <c r="I605" s="23" t="e">
        <f>INDEX(Table68[#All],MATCH(Chart_Data!G605,Table68[[#All],[Name]],0),4)</f>
        <v>#N/A</v>
      </c>
      <c r="J605" s="46" t="e">
        <f>INDEX(Table68[#All],MATCH(Chart_Data!G605,Table68[[#All],[Name]],0),6)</f>
        <v>#N/A</v>
      </c>
      <c r="K605" s="59">
        <v>5.8549657149933746E-7</v>
      </c>
      <c r="M605" s="42">
        <f t="shared" si="10"/>
        <v>604</v>
      </c>
      <c r="N605" s="42">
        <f>IF(M605&gt;Chart_Data!$U$5,0,ROW(M606)-ROW($M$2))</f>
        <v>0</v>
      </c>
      <c r="O605" s="61" t="e">
        <f>IFERROR(LARGE(Table1[2015 Growth % Red],N605),#N/A)</f>
        <v>#N/A</v>
      </c>
      <c r="P605" s="55" t="e">
        <f>INDEX(Table1[[#All],[Name Blue]:[2015 Growth % Red]],MATCH(O605,Table1[[#All],[2015 Growth % Red]],0),2)</f>
        <v>#N/A</v>
      </c>
      <c r="Q605" s="55" t="e">
        <f>INDEX(Table1[[#All],[Name Blue]:[2015 Growth % Red]],MATCH(O605,Table1[[#All],[2015 Growth % Red]],0),3)</f>
        <v>#N/A</v>
      </c>
      <c r="R605" s="55" t="e">
        <f>INDEX(Table1[[#All],[Name Blue]:[2015 Growth % Blue]],MATCH(Table3[[#This Row],[Top 10 Growth % ]],Table1[[#All],[2015 Growth % Blue]],0),1)</f>
        <v>#N/A</v>
      </c>
    </row>
    <row r="606" spans="1:18" x14ac:dyDescent="0.15">
      <c r="A606" s="42">
        <v>605</v>
      </c>
      <c r="B606" s="23" t="str">
        <f>IF(AND(Table68[[#This Row],[2015 Revenue]]&gt;=Chart_Data!$U$4,Table68[[#This Row],[2015 Expenses]]&lt;=Chart_Data!$U$3),Table68[[#This Row],[Name]],#N/A)</f>
        <v>Chenopod</v>
      </c>
      <c r="C606" s="23">
        <f>INDEX(Table68[#All],MATCH(Chart_Data!B606,Table68[[#All],[Name]],0),3)</f>
        <v>8699079.5399999991</v>
      </c>
      <c r="D606" s="23">
        <f>INDEX(Table68[#All],MATCH(Chart_Data!B606,Table68[[#All],[Name]],0),4)</f>
        <v>3620494.13</v>
      </c>
      <c r="E606" s="60">
        <f>INDEX(Table68[#All],MATCH(Chart_Data!B606,Table68[[#All],[Name]],0),6)+Table1[[#This Row],[Rand]]</f>
        <v>4.7000004401677167</v>
      </c>
      <c r="F606" s="58">
        <f>_xlfn.IFNA(IF(Table1[[#This Row],[2015 Growth % Blue]]="#N/A",0,Table1[[#This Row],[2015 Growth % Blue]]),0)</f>
        <v>4.7000004401677167</v>
      </c>
      <c r="G606" s="23" t="e">
        <f>IF(OR(Table68[[#This Row],[2015 Revenue]]&lt;Chart_Data!$U$4,Table68[[#This Row],[2015 Expenses]]&gt;Chart_Data!$U$3),Table68[[#This Row],[Name]],#N/A)</f>
        <v>#N/A</v>
      </c>
      <c r="H606" s="23" t="e">
        <f>INDEX(Table68[#All],MATCH(Chart_Data!G606,Table68[[#All],[Name]],0),3)</f>
        <v>#N/A</v>
      </c>
      <c r="I606" s="23" t="e">
        <f>INDEX(Table68[#All],MATCH(Chart_Data!G606,Table68[[#All],[Name]],0),4)</f>
        <v>#N/A</v>
      </c>
      <c r="J606" s="46" t="e">
        <f>INDEX(Table68[#All],MATCH(Chart_Data!G606,Table68[[#All],[Name]],0),6)</f>
        <v>#N/A</v>
      </c>
      <c r="K606" s="59">
        <v>4.4016771645555198E-7</v>
      </c>
      <c r="M606" s="42">
        <f t="shared" si="10"/>
        <v>605</v>
      </c>
      <c r="N606" s="42">
        <f>IF(M606&gt;Chart_Data!$U$5,0,ROW(M607)-ROW($M$2))</f>
        <v>0</v>
      </c>
      <c r="O606" s="61" t="e">
        <f>IFERROR(LARGE(Table1[2015 Growth % Red],N606),#N/A)</f>
        <v>#N/A</v>
      </c>
      <c r="P606" s="55" t="e">
        <f>INDEX(Table1[[#All],[Name Blue]:[2015 Growth % Red]],MATCH(O606,Table1[[#All],[2015 Growth % Red]],0),2)</f>
        <v>#N/A</v>
      </c>
      <c r="Q606" s="55" t="e">
        <f>INDEX(Table1[[#All],[Name Blue]:[2015 Growth % Red]],MATCH(O606,Table1[[#All],[2015 Growth % Red]],0),3)</f>
        <v>#N/A</v>
      </c>
      <c r="R606" s="55" t="e">
        <f>INDEX(Table1[[#All],[Name Blue]:[2015 Growth % Blue]],MATCH(Table3[[#This Row],[Top 10 Growth % ]],Table1[[#All],[2015 Growth % Blue]],0),1)</f>
        <v>#N/A</v>
      </c>
    </row>
    <row r="607" spans="1:18" x14ac:dyDescent="0.15">
      <c r="A607" s="42">
        <v>606</v>
      </c>
      <c r="B607" s="23" t="str">
        <f>IF(AND(Table68[[#This Row],[2015 Revenue]]&gt;=Chart_Data!$U$4,Table68[[#This Row],[2015 Expenses]]&lt;=Chart_Data!$U$3),Table68[[#This Row],[Name]],#N/A)</f>
        <v>Epiphyll</v>
      </c>
      <c r="C607" s="23">
        <f>INDEX(Table68[#All],MATCH(Chart_Data!B607,Table68[[#All],[Name]],0),3)</f>
        <v>8284586.6600000001</v>
      </c>
      <c r="D607" s="23">
        <f>INDEX(Table68[#All],MATCH(Chart_Data!B607,Table68[[#All],[Name]],0),4)</f>
        <v>893844.61</v>
      </c>
      <c r="E607" s="60">
        <f>INDEX(Table68[#All],MATCH(Chart_Data!B607,Table68[[#All],[Name]],0),6)+Table1[[#This Row],[Rand]]</f>
        <v>3.2400005619003456</v>
      </c>
      <c r="F607" s="58">
        <f>_xlfn.IFNA(IF(Table1[[#This Row],[2015 Growth % Blue]]="#N/A",0,Table1[[#This Row],[2015 Growth % Blue]]),0)</f>
        <v>3.2400005619003456</v>
      </c>
      <c r="G607" s="23" t="e">
        <f>IF(OR(Table68[[#This Row],[2015 Revenue]]&lt;Chart_Data!$U$4,Table68[[#This Row],[2015 Expenses]]&gt;Chart_Data!$U$3),Table68[[#This Row],[Name]],#N/A)</f>
        <v>#N/A</v>
      </c>
      <c r="H607" s="23" t="e">
        <f>INDEX(Table68[#All],MATCH(Chart_Data!G607,Table68[[#All],[Name]],0),3)</f>
        <v>#N/A</v>
      </c>
      <c r="I607" s="23" t="e">
        <f>INDEX(Table68[#All],MATCH(Chart_Data!G607,Table68[[#All],[Name]],0),4)</f>
        <v>#N/A</v>
      </c>
      <c r="J607" s="46" t="e">
        <f>INDEX(Table68[#All],MATCH(Chart_Data!G607,Table68[[#All],[Name]],0),6)</f>
        <v>#N/A</v>
      </c>
      <c r="K607" s="59">
        <v>5.6190034550425825E-7</v>
      </c>
      <c r="M607" s="42">
        <f t="shared" si="10"/>
        <v>606</v>
      </c>
      <c r="N607" s="42">
        <f>IF(M607&gt;Chart_Data!$U$5,0,ROW(M608)-ROW($M$2))</f>
        <v>0</v>
      </c>
      <c r="O607" s="61" t="e">
        <f>IFERROR(LARGE(Table1[2015 Growth % Red],N607),#N/A)</f>
        <v>#N/A</v>
      </c>
      <c r="P607" s="55" t="e">
        <f>INDEX(Table1[[#All],[Name Blue]:[2015 Growth % Red]],MATCH(O607,Table1[[#All],[2015 Growth % Red]],0),2)</f>
        <v>#N/A</v>
      </c>
      <c r="Q607" s="55" t="e">
        <f>INDEX(Table1[[#All],[Name Blue]:[2015 Growth % Red]],MATCH(O607,Table1[[#All],[2015 Growth % Red]],0),3)</f>
        <v>#N/A</v>
      </c>
      <c r="R607" s="55" t="e">
        <f>INDEX(Table1[[#All],[Name Blue]:[2015 Growth % Blue]],MATCH(Table3[[#This Row],[Top 10 Growth % ]],Table1[[#All],[2015 Growth % Blue]],0),1)</f>
        <v>#N/A</v>
      </c>
    </row>
    <row r="608" spans="1:18" x14ac:dyDescent="0.15">
      <c r="A608" s="42">
        <v>607</v>
      </c>
      <c r="B608" s="23" t="e">
        <f>IF(AND(Table68[[#This Row],[2015 Revenue]]&gt;=Chart_Data!$U$4,Table68[[#This Row],[2015 Expenses]]&lt;=Chart_Data!$U$3),Table68[[#This Row],[Name]],#N/A)</f>
        <v>#N/A</v>
      </c>
      <c r="C608" s="23" t="e">
        <f>INDEX(Table68[#All],MATCH(Chart_Data!B608,Table68[[#All],[Name]],0),3)</f>
        <v>#N/A</v>
      </c>
      <c r="D608" s="23" t="e">
        <f>INDEX(Table68[#All],MATCH(Chart_Data!B608,Table68[[#All],[Name]],0),4)</f>
        <v>#N/A</v>
      </c>
      <c r="E608" s="60" t="e">
        <f>INDEX(Table68[#All],MATCH(Chart_Data!B608,Table68[[#All],[Name]],0),6)+Table1[[#This Row],[Rand]]</f>
        <v>#N/A</v>
      </c>
      <c r="F608" s="58">
        <f>_xlfn.IFNA(IF(Table1[[#This Row],[2015 Growth % Blue]]="#N/A",0,Table1[[#This Row],[2015 Growth % Blue]]),0)</f>
        <v>0</v>
      </c>
      <c r="G608" s="23" t="str">
        <f>IF(OR(Table68[[#This Row],[2015 Revenue]]&lt;Chart_Data!$U$4,Table68[[#This Row],[2015 Expenses]]&gt;Chart_Data!$U$3),Table68[[#This Row],[Name]],#N/A)</f>
        <v>Age</v>
      </c>
      <c r="H608" s="23">
        <f>INDEX(Table68[#All],MATCH(Chart_Data!G608,Table68[[#All],[Name]],0),3)</f>
        <v>12386572.1</v>
      </c>
      <c r="I608" s="23">
        <f>INDEX(Table68[#All],MATCH(Chart_Data!G608,Table68[[#All],[Name]],0),4)</f>
        <v>4138971.85</v>
      </c>
      <c r="J608" s="46">
        <f>INDEX(Table68[#All],MATCH(Chart_Data!G608,Table68[[#All],[Name]],0),6)</f>
        <v>4.2699999999999996</v>
      </c>
      <c r="K608" s="59">
        <v>1.2086509262780865E-7</v>
      </c>
      <c r="M608" s="42">
        <f t="shared" si="10"/>
        <v>607</v>
      </c>
      <c r="N608" s="42">
        <f>IF(M608&gt;Chart_Data!$U$5,0,ROW(M609)-ROW($M$2))</f>
        <v>0</v>
      </c>
      <c r="O608" s="61" t="e">
        <f>IFERROR(LARGE(Table1[2015 Growth % Red],N608),#N/A)</f>
        <v>#N/A</v>
      </c>
      <c r="P608" s="55" t="e">
        <f>INDEX(Table1[[#All],[Name Blue]:[2015 Growth % Red]],MATCH(O608,Table1[[#All],[2015 Growth % Red]],0),2)</f>
        <v>#N/A</v>
      </c>
      <c r="Q608" s="55" t="e">
        <f>INDEX(Table1[[#All],[Name Blue]:[2015 Growth % Red]],MATCH(O608,Table1[[#All],[2015 Growth % Red]],0),3)</f>
        <v>#N/A</v>
      </c>
      <c r="R608" s="55" t="e">
        <f>INDEX(Table1[[#All],[Name Blue]:[2015 Growth % Blue]],MATCH(Table3[[#This Row],[Top 10 Growth % ]],Table1[[#All],[2015 Growth % Blue]],0),1)</f>
        <v>#N/A</v>
      </c>
    </row>
    <row r="609" spans="1:18" x14ac:dyDescent="0.15">
      <c r="A609" s="42">
        <v>608</v>
      </c>
      <c r="B609" s="23" t="e">
        <f>IF(AND(Table68[[#This Row],[2015 Revenue]]&gt;=Chart_Data!$U$4,Table68[[#This Row],[2015 Expenses]]&lt;=Chart_Data!$U$3),Table68[[#This Row],[Name]],#N/A)</f>
        <v>#N/A</v>
      </c>
      <c r="C609" s="23" t="e">
        <f>INDEX(Table68[#All],MATCH(Chart_Data!B609,Table68[[#All],[Name]],0),3)</f>
        <v>#N/A</v>
      </c>
      <c r="D609" s="23" t="e">
        <f>INDEX(Table68[#All],MATCH(Chart_Data!B609,Table68[[#All],[Name]],0),4)</f>
        <v>#N/A</v>
      </c>
      <c r="E609" s="60" t="e">
        <f>INDEX(Table68[#All],MATCH(Chart_Data!B609,Table68[[#All],[Name]],0),6)+Table1[[#This Row],[Rand]]</f>
        <v>#N/A</v>
      </c>
      <c r="F609" s="58">
        <f>_xlfn.IFNA(IF(Table1[[#This Row],[2015 Growth % Blue]]="#N/A",0,Table1[[#This Row],[2015 Growth % Blue]]),0)</f>
        <v>0</v>
      </c>
      <c r="G609" s="23" t="str">
        <f>IF(OR(Table68[[#This Row],[2015 Revenue]]&lt;Chart_Data!$U$4,Table68[[#This Row],[2015 Expenses]]&gt;Chart_Data!$U$3),Table68[[#This Row],[Name]],#N/A)</f>
        <v>Hiding</v>
      </c>
      <c r="H609" s="23">
        <f>INDEX(Table68[#All],MATCH(Chart_Data!G609,Table68[[#All],[Name]],0),3)</f>
        <v>8525468.9499999993</v>
      </c>
      <c r="I609" s="23">
        <f>INDEX(Table68[#All],MATCH(Chart_Data!G609,Table68[[#All],[Name]],0),4)</f>
        <v>4431488.83</v>
      </c>
      <c r="J609" s="46">
        <f>INDEX(Table68[#All],MATCH(Chart_Data!G609,Table68[[#All],[Name]],0),6)</f>
        <v>3.52</v>
      </c>
      <c r="K609" s="59">
        <v>2.6253420827817586E-7</v>
      </c>
      <c r="M609" s="42">
        <f t="shared" si="10"/>
        <v>608</v>
      </c>
      <c r="N609" s="42">
        <f>IF(M609&gt;Chart_Data!$U$5,0,ROW(M610)-ROW($M$2))</f>
        <v>0</v>
      </c>
      <c r="O609" s="61" t="e">
        <f>IFERROR(LARGE(Table1[2015 Growth % Red],N609),#N/A)</f>
        <v>#N/A</v>
      </c>
      <c r="P609" s="55" t="e">
        <f>INDEX(Table1[[#All],[Name Blue]:[2015 Growth % Red]],MATCH(O609,Table1[[#All],[2015 Growth % Red]],0),2)</f>
        <v>#N/A</v>
      </c>
      <c r="Q609" s="55" t="e">
        <f>INDEX(Table1[[#All],[Name Blue]:[2015 Growth % Red]],MATCH(O609,Table1[[#All],[2015 Growth % Red]],0),3)</f>
        <v>#N/A</v>
      </c>
      <c r="R609" s="55" t="e">
        <f>INDEX(Table1[[#All],[Name Blue]:[2015 Growth % Blue]],MATCH(Table3[[#This Row],[Top 10 Growth % ]],Table1[[#All],[2015 Growth % Blue]],0),1)</f>
        <v>#N/A</v>
      </c>
    </row>
    <row r="610" spans="1:18" x14ac:dyDescent="0.15">
      <c r="A610" s="42">
        <v>609</v>
      </c>
      <c r="B610" s="23" t="e">
        <f>IF(AND(Table68[[#This Row],[2015 Revenue]]&gt;=Chart_Data!$U$4,Table68[[#This Row],[2015 Expenses]]&lt;=Chart_Data!$U$3),Table68[[#This Row],[Name]],#N/A)</f>
        <v>#N/A</v>
      </c>
      <c r="C610" s="23" t="e">
        <f>INDEX(Table68[#All],MATCH(Chart_Data!B610,Table68[[#All],[Name]],0),3)</f>
        <v>#N/A</v>
      </c>
      <c r="D610" s="23" t="e">
        <f>INDEX(Table68[#All],MATCH(Chart_Data!B610,Table68[[#All],[Name]],0),4)</f>
        <v>#N/A</v>
      </c>
      <c r="E610" s="60" t="e">
        <f>INDEX(Table68[#All],MATCH(Chart_Data!B610,Table68[[#All],[Name]],0),6)+Table1[[#This Row],[Rand]]</f>
        <v>#N/A</v>
      </c>
      <c r="F610" s="58">
        <f>_xlfn.IFNA(IF(Table1[[#This Row],[2015 Growth % Blue]]="#N/A",0,Table1[[#This Row],[2015 Growth % Blue]]),0)</f>
        <v>0</v>
      </c>
      <c r="G610" s="23" t="str">
        <f>IF(OR(Table68[[#This Row],[2015 Revenue]]&lt;Chart_Data!$U$4,Table68[[#This Row],[2015 Expenses]]&gt;Chart_Data!$U$3),Table68[[#This Row],[Name]],#N/A)</f>
        <v>Pyretic</v>
      </c>
      <c r="H610" s="23">
        <f>INDEX(Table68[#All],MATCH(Chart_Data!G610,Table68[[#All],[Name]],0),3)</f>
        <v>9633733.5099999998</v>
      </c>
      <c r="I610" s="23">
        <f>INDEX(Table68[#All],MATCH(Chart_Data!G610,Table68[[#All],[Name]],0),4)</f>
        <v>4532743.7699999996</v>
      </c>
      <c r="J610" s="46">
        <f>INDEX(Table68[#All],MATCH(Chart_Data!G610,Table68[[#All],[Name]],0),6)</f>
        <v>3.77</v>
      </c>
      <c r="K610" s="59">
        <v>7.0565022815419192E-7</v>
      </c>
      <c r="M610" s="42">
        <f t="shared" si="10"/>
        <v>609</v>
      </c>
      <c r="N610" s="42">
        <f>IF(M610&gt;Chart_Data!$U$5,0,ROW(M611)-ROW($M$2))</f>
        <v>0</v>
      </c>
      <c r="O610" s="61" t="e">
        <f>IFERROR(LARGE(Table1[2015 Growth % Red],N610),#N/A)</f>
        <v>#N/A</v>
      </c>
      <c r="P610" s="55" t="e">
        <f>INDEX(Table1[[#All],[Name Blue]:[2015 Growth % Red]],MATCH(O610,Table1[[#All],[2015 Growth % Red]],0),2)</f>
        <v>#N/A</v>
      </c>
      <c r="Q610" s="55" t="e">
        <f>INDEX(Table1[[#All],[Name Blue]:[2015 Growth % Red]],MATCH(O610,Table1[[#All],[2015 Growth % Red]],0),3)</f>
        <v>#N/A</v>
      </c>
      <c r="R610" s="55" t="e">
        <f>INDEX(Table1[[#All],[Name Blue]:[2015 Growth % Blue]],MATCH(Table3[[#This Row],[Top 10 Growth % ]],Table1[[#All],[2015 Growth % Blue]],0),1)</f>
        <v>#N/A</v>
      </c>
    </row>
    <row r="611" spans="1:18" x14ac:dyDescent="0.15">
      <c r="A611" s="42">
        <v>610</v>
      </c>
      <c r="B611" s="23" t="e">
        <f>IF(AND(Table68[[#This Row],[2015 Revenue]]&gt;=Chart_Data!$U$4,Table68[[#This Row],[2015 Expenses]]&lt;=Chart_Data!$U$3),Table68[[#This Row],[Name]],#N/A)</f>
        <v>#N/A</v>
      </c>
      <c r="C611" s="23" t="e">
        <f>INDEX(Table68[#All],MATCH(Chart_Data!B611,Table68[[#All],[Name]],0),3)</f>
        <v>#N/A</v>
      </c>
      <c r="D611" s="23" t="e">
        <f>INDEX(Table68[#All],MATCH(Chart_Data!B611,Table68[[#All],[Name]],0),4)</f>
        <v>#N/A</v>
      </c>
      <c r="E611" s="60" t="e">
        <f>INDEX(Table68[#All],MATCH(Chart_Data!B611,Table68[[#All],[Name]],0),6)+Table1[[#This Row],[Rand]]</f>
        <v>#N/A</v>
      </c>
      <c r="F611" s="58">
        <f>_xlfn.IFNA(IF(Table1[[#This Row],[2015 Growth % Blue]]="#N/A",0,Table1[[#This Row],[2015 Growth % Blue]]),0)</f>
        <v>0</v>
      </c>
      <c r="G611" s="23" t="str">
        <f>IF(OR(Table68[[#This Row],[2015 Revenue]]&lt;Chart_Data!$U$4,Table68[[#This Row],[2015 Expenses]]&gt;Chart_Data!$U$3),Table68[[#This Row],[Name]],#N/A)</f>
        <v>Clupeoid</v>
      </c>
      <c r="H611" s="23">
        <f>INDEX(Table68[#All],MATCH(Chart_Data!G611,Table68[[#All],[Name]],0),3)</f>
        <v>8340093.8799999999</v>
      </c>
      <c r="I611" s="23">
        <f>INDEX(Table68[#All],MATCH(Chart_Data!G611,Table68[[#All],[Name]],0),4)</f>
        <v>4397741.05</v>
      </c>
      <c r="J611" s="46">
        <f>INDEX(Table68[#All],MATCH(Chart_Data!G611,Table68[[#All],[Name]],0),6)</f>
        <v>3.11</v>
      </c>
      <c r="K611" s="59">
        <v>6.8803613267076148E-7</v>
      </c>
      <c r="M611" s="42">
        <f t="shared" si="10"/>
        <v>610</v>
      </c>
      <c r="N611" s="42">
        <f>IF(M611&gt;Chart_Data!$U$5,0,ROW(M612)-ROW($M$2))</f>
        <v>0</v>
      </c>
      <c r="O611" s="61" t="e">
        <f>IFERROR(LARGE(Table1[2015 Growth % Red],N611),#N/A)</f>
        <v>#N/A</v>
      </c>
      <c r="P611" s="55" t="e">
        <f>INDEX(Table1[[#All],[Name Blue]:[2015 Growth % Red]],MATCH(O611,Table1[[#All],[2015 Growth % Red]],0),2)</f>
        <v>#N/A</v>
      </c>
      <c r="Q611" s="55" t="e">
        <f>INDEX(Table1[[#All],[Name Blue]:[2015 Growth % Red]],MATCH(O611,Table1[[#All],[2015 Growth % Red]],0),3)</f>
        <v>#N/A</v>
      </c>
      <c r="R611" s="55" t="e">
        <f>INDEX(Table1[[#All],[Name Blue]:[2015 Growth % Blue]],MATCH(Table3[[#This Row],[Top 10 Growth % ]],Table1[[#All],[2015 Growth % Blue]],0),1)</f>
        <v>#N/A</v>
      </c>
    </row>
    <row r="612" spans="1:18" x14ac:dyDescent="0.15">
      <c r="A612" s="42">
        <v>611</v>
      </c>
      <c r="B612" s="23" t="e">
        <f>IF(AND(Table68[[#This Row],[2015 Revenue]]&gt;=Chart_Data!$U$4,Table68[[#This Row],[2015 Expenses]]&lt;=Chart_Data!$U$3),Table68[[#This Row],[Name]],#N/A)</f>
        <v>#N/A</v>
      </c>
      <c r="C612" s="23" t="e">
        <f>INDEX(Table68[#All],MATCH(Chart_Data!B612,Table68[[#All],[Name]],0),3)</f>
        <v>#N/A</v>
      </c>
      <c r="D612" s="23" t="e">
        <f>INDEX(Table68[#All],MATCH(Chart_Data!B612,Table68[[#All],[Name]],0),4)</f>
        <v>#N/A</v>
      </c>
      <c r="E612" s="60" t="e">
        <f>INDEX(Table68[#All],MATCH(Chart_Data!B612,Table68[[#All],[Name]],0),6)+Table1[[#This Row],[Rand]]</f>
        <v>#N/A</v>
      </c>
      <c r="F612" s="58">
        <f>_xlfn.IFNA(IF(Table1[[#This Row],[2015 Growth % Blue]]="#N/A",0,Table1[[#This Row],[2015 Growth % Blue]]),0)</f>
        <v>0</v>
      </c>
      <c r="G612" s="23" t="str">
        <f>IF(OR(Table68[[#This Row],[2015 Revenue]]&lt;Chart_Data!$U$4,Table68[[#This Row],[2015 Expenses]]&gt;Chart_Data!$U$3),Table68[[#This Row],[Name]],#N/A)</f>
        <v>Beetleheaded</v>
      </c>
      <c r="H612" s="23">
        <f>INDEX(Table68[#All],MATCH(Chart_Data!G612,Table68[[#All],[Name]],0),3)</f>
        <v>8109836.8099999996</v>
      </c>
      <c r="I612" s="23">
        <f>INDEX(Table68[#All],MATCH(Chart_Data!G612,Table68[[#All],[Name]],0),4)</f>
        <v>4971120.07</v>
      </c>
      <c r="J612" s="46">
        <f>INDEX(Table68[#All],MATCH(Chart_Data!G612,Table68[[#All],[Name]],0),6)</f>
        <v>5.34</v>
      </c>
      <c r="K612" s="59">
        <v>6.9268084887731717E-7</v>
      </c>
      <c r="M612" s="42">
        <f t="shared" si="10"/>
        <v>611</v>
      </c>
      <c r="N612" s="42">
        <f>IF(M612&gt;Chart_Data!$U$5,0,ROW(M613)-ROW($M$2))</f>
        <v>0</v>
      </c>
      <c r="O612" s="61" t="e">
        <f>IFERROR(LARGE(Table1[2015 Growth % Red],N612),#N/A)</f>
        <v>#N/A</v>
      </c>
      <c r="P612" s="55" t="e">
        <f>INDEX(Table1[[#All],[Name Blue]:[2015 Growth % Red]],MATCH(O612,Table1[[#All],[2015 Growth % Red]],0),2)</f>
        <v>#N/A</v>
      </c>
      <c r="Q612" s="55" t="e">
        <f>INDEX(Table1[[#All],[Name Blue]:[2015 Growth % Red]],MATCH(O612,Table1[[#All],[2015 Growth % Red]],0),3)</f>
        <v>#N/A</v>
      </c>
      <c r="R612" s="55" t="e">
        <f>INDEX(Table1[[#All],[Name Blue]:[2015 Growth % Blue]],MATCH(Table3[[#This Row],[Top 10 Growth % ]],Table1[[#All],[2015 Growth % Blue]],0),1)</f>
        <v>#N/A</v>
      </c>
    </row>
    <row r="613" spans="1:18" x14ac:dyDescent="0.15">
      <c r="A613" s="42">
        <v>612</v>
      </c>
      <c r="B613" s="23" t="e">
        <f>IF(AND(Table68[[#This Row],[2015 Revenue]]&gt;=Chart_Data!$U$4,Table68[[#This Row],[2015 Expenses]]&lt;=Chart_Data!$U$3),Table68[[#This Row],[Name]],#N/A)</f>
        <v>#N/A</v>
      </c>
      <c r="C613" s="23" t="e">
        <f>INDEX(Table68[#All],MATCH(Chart_Data!B613,Table68[[#All],[Name]],0),3)</f>
        <v>#N/A</v>
      </c>
      <c r="D613" s="23" t="e">
        <f>INDEX(Table68[#All],MATCH(Chart_Data!B613,Table68[[#All],[Name]],0),4)</f>
        <v>#N/A</v>
      </c>
      <c r="E613" s="60" t="e">
        <f>INDEX(Table68[#All],MATCH(Chart_Data!B613,Table68[[#All],[Name]],0),6)+Table1[[#This Row],[Rand]]</f>
        <v>#N/A</v>
      </c>
      <c r="F613" s="58">
        <f>_xlfn.IFNA(IF(Table1[[#This Row],[2015 Growth % Blue]]="#N/A",0,Table1[[#This Row],[2015 Growth % Blue]]),0)</f>
        <v>0</v>
      </c>
      <c r="G613" s="23" t="str">
        <f>IF(OR(Table68[[#This Row],[2015 Revenue]]&lt;Chart_Data!$U$4,Table68[[#This Row],[2015 Expenses]]&gt;Chart_Data!$U$3),Table68[[#This Row],[Name]],#N/A)</f>
        <v>Preworthy</v>
      </c>
      <c r="H613" s="23">
        <f>INDEX(Table68[#All],MATCH(Chart_Data!G613,Table68[[#All],[Name]],0),3)</f>
        <v>9845857.2899999991</v>
      </c>
      <c r="I613" s="23">
        <f>INDEX(Table68[#All],MATCH(Chart_Data!G613,Table68[[#All],[Name]],0),4)</f>
        <v>4895201.9000000004</v>
      </c>
      <c r="J613" s="46">
        <f>INDEX(Table68[#All],MATCH(Chart_Data!G613,Table68[[#All],[Name]],0),6)</f>
        <v>3.09</v>
      </c>
      <c r="K613" s="59">
        <v>8.1021554966040603E-7</v>
      </c>
      <c r="M613" s="42">
        <f t="shared" si="10"/>
        <v>612</v>
      </c>
      <c r="N613" s="42">
        <f>IF(M613&gt;Chart_Data!$U$5,0,ROW(M614)-ROW($M$2))</f>
        <v>0</v>
      </c>
      <c r="O613" s="61" t="e">
        <f>IFERROR(LARGE(Table1[2015 Growth % Red],N613),#N/A)</f>
        <v>#N/A</v>
      </c>
      <c r="P613" s="55" t="e">
        <f>INDEX(Table1[[#All],[Name Blue]:[2015 Growth % Red]],MATCH(O613,Table1[[#All],[2015 Growth % Red]],0),2)</f>
        <v>#N/A</v>
      </c>
      <c r="Q613" s="55" t="e">
        <f>INDEX(Table1[[#All],[Name Blue]:[2015 Growth % Red]],MATCH(O613,Table1[[#All],[2015 Growth % Red]],0),3)</f>
        <v>#N/A</v>
      </c>
      <c r="R613" s="55" t="e">
        <f>INDEX(Table1[[#All],[Name Blue]:[2015 Growth % Blue]],MATCH(Table3[[#This Row],[Top 10 Growth % ]],Table1[[#All],[2015 Growth % Blue]],0),1)</f>
        <v>#N/A</v>
      </c>
    </row>
    <row r="614" spans="1:18" x14ac:dyDescent="0.15">
      <c r="A614" s="42">
        <v>613</v>
      </c>
      <c r="B614" s="23" t="e">
        <f>IF(AND(Table68[[#This Row],[2015 Revenue]]&gt;=Chart_Data!$U$4,Table68[[#This Row],[2015 Expenses]]&lt;=Chart_Data!$U$3),Table68[[#This Row],[Name]],#N/A)</f>
        <v>#N/A</v>
      </c>
      <c r="C614" s="23" t="e">
        <f>INDEX(Table68[#All],MATCH(Chart_Data!B614,Table68[[#All],[Name]],0),3)</f>
        <v>#N/A</v>
      </c>
      <c r="D614" s="23" t="e">
        <f>INDEX(Table68[#All],MATCH(Chart_Data!B614,Table68[[#All],[Name]],0),4)</f>
        <v>#N/A</v>
      </c>
      <c r="E614" s="60" t="e">
        <f>INDEX(Table68[#All],MATCH(Chart_Data!B614,Table68[[#All],[Name]],0),6)+Table1[[#This Row],[Rand]]</f>
        <v>#N/A</v>
      </c>
      <c r="F614" s="58">
        <f>_xlfn.IFNA(IF(Table1[[#This Row],[2015 Growth % Blue]]="#N/A",0,Table1[[#This Row],[2015 Growth % Blue]]),0)</f>
        <v>0</v>
      </c>
      <c r="G614" s="23" t="str">
        <f>IF(OR(Table68[[#This Row],[2015 Revenue]]&lt;Chart_Data!$U$4,Table68[[#This Row],[2015 Expenses]]&gt;Chart_Data!$U$3),Table68[[#This Row],[Name]],#N/A)</f>
        <v>Fraternal</v>
      </c>
      <c r="H614" s="23">
        <f>INDEX(Table68[#All],MATCH(Chart_Data!G614,Table68[[#All],[Name]],0),3)</f>
        <v>8811824.5</v>
      </c>
      <c r="I614" s="23">
        <f>INDEX(Table68[#All],MATCH(Chart_Data!G614,Table68[[#All],[Name]],0),4)</f>
        <v>4665587.17</v>
      </c>
      <c r="J614" s="46">
        <f>INDEX(Table68[#All],MATCH(Chart_Data!G614,Table68[[#All],[Name]],0),6)</f>
        <v>4.47</v>
      </c>
      <c r="K614" s="59">
        <v>9.3483163274729863E-7</v>
      </c>
      <c r="M614" s="42">
        <f t="shared" si="10"/>
        <v>613</v>
      </c>
      <c r="N614" s="42">
        <f>IF(M614&gt;Chart_Data!$U$5,0,ROW(M615)-ROW($M$2))</f>
        <v>0</v>
      </c>
      <c r="O614" s="61" t="e">
        <f>IFERROR(LARGE(Table1[2015 Growth % Red],N614),#N/A)</f>
        <v>#N/A</v>
      </c>
      <c r="P614" s="55" t="e">
        <f>INDEX(Table1[[#All],[Name Blue]:[2015 Growth % Red]],MATCH(O614,Table1[[#All],[2015 Growth % Red]],0),2)</f>
        <v>#N/A</v>
      </c>
      <c r="Q614" s="55" t="e">
        <f>INDEX(Table1[[#All],[Name Blue]:[2015 Growth % Red]],MATCH(O614,Table1[[#All],[2015 Growth % Red]],0),3)</f>
        <v>#N/A</v>
      </c>
      <c r="R614" s="55" t="e">
        <f>INDEX(Table1[[#All],[Name Blue]:[2015 Growth % Blue]],MATCH(Table3[[#This Row],[Top 10 Growth % ]],Table1[[#All],[2015 Growth % Blue]],0),1)</f>
        <v>#N/A</v>
      </c>
    </row>
    <row r="615" spans="1:18" x14ac:dyDescent="0.15">
      <c r="A615" s="42">
        <v>614</v>
      </c>
      <c r="B615" s="23" t="e">
        <f>IF(AND(Table68[[#This Row],[2015 Revenue]]&gt;=Chart_Data!$U$4,Table68[[#This Row],[2015 Expenses]]&lt;=Chart_Data!$U$3),Table68[[#This Row],[Name]],#N/A)</f>
        <v>#N/A</v>
      </c>
      <c r="C615" s="23" t="e">
        <f>INDEX(Table68[#All],MATCH(Chart_Data!B615,Table68[[#All],[Name]],0),3)</f>
        <v>#N/A</v>
      </c>
      <c r="D615" s="23" t="e">
        <f>INDEX(Table68[#All],MATCH(Chart_Data!B615,Table68[[#All],[Name]],0),4)</f>
        <v>#N/A</v>
      </c>
      <c r="E615" s="60" t="e">
        <f>INDEX(Table68[#All],MATCH(Chart_Data!B615,Table68[[#All],[Name]],0),6)+Table1[[#This Row],[Rand]]</f>
        <v>#N/A</v>
      </c>
      <c r="F615" s="58">
        <f>_xlfn.IFNA(IF(Table1[[#This Row],[2015 Growth % Blue]]="#N/A",0,Table1[[#This Row],[2015 Growth % Blue]]),0)</f>
        <v>0</v>
      </c>
      <c r="G615" s="23" t="str">
        <f>IF(OR(Table68[[#This Row],[2015 Revenue]]&lt;Chart_Data!$U$4,Table68[[#This Row],[2015 Expenses]]&gt;Chart_Data!$U$3),Table68[[#This Row],[Name]],#N/A)</f>
        <v>Falbala</v>
      </c>
      <c r="H615" s="23">
        <f>INDEX(Table68[#All],MATCH(Chart_Data!G615,Table68[[#All],[Name]],0),3)</f>
        <v>13880376.08</v>
      </c>
      <c r="I615" s="23">
        <f>INDEX(Table68[#All],MATCH(Chart_Data!G615,Table68[[#All],[Name]],0),4)</f>
        <v>6266037.29</v>
      </c>
      <c r="J615" s="46">
        <f>INDEX(Table68[#All],MATCH(Chart_Data!G615,Table68[[#All],[Name]],0),6)</f>
        <v>3.52</v>
      </c>
      <c r="K615" s="59">
        <v>6.3969352428135089E-7</v>
      </c>
      <c r="M615" s="42">
        <f t="shared" si="10"/>
        <v>614</v>
      </c>
      <c r="N615" s="42">
        <f>IF(M615&gt;Chart_Data!$U$5,0,ROW(M616)-ROW($M$2))</f>
        <v>0</v>
      </c>
      <c r="O615" s="61" t="e">
        <f>IFERROR(LARGE(Table1[2015 Growth % Red],N615),#N/A)</f>
        <v>#N/A</v>
      </c>
      <c r="P615" s="55" t="e">
        <f>INDEX(Table1[[#All],[Name Blue]:[2015 Growth % Red]],MATCH(O615,Table1[[#All],[2015 Growth % Red]],0),2)</f>
        <v>#N/A</v>
      </c>
      <c r="Q615" s="55" t="e">
        <f>INDEX(Table1[[#All],[Name Blue]:[2015 Growth % Red]],MATCH(O615,Table1[[#All],[2015 Growth % Red]],0),3)</f>
        <v>#N/A</v>
      </c>
      <c r="R615" s="55" t="e">
        <f>INDEX(Table1[[#All],[Name Blue]:[2015 Growth % Blue]],MATCH(Table3[[#This Row],[Top 10 Growth % ]],Table1[[#All],[2015 Growth % Blue]],0),1)</f>
        <v>#N/A</v>
      </c>
    </row>
    <row r="616" spans="1:18" x14ac:dyDescent="0.15">
      <c r="A616" s="42">
        <v>615</v>
      </c>
      <c r="B616" s="23" t="e">
        <f>IF(AND(Table68[[#This Row],[2015 Revenue]]&gt;=Chart_Data!$U$4,Table68[[#This Row],[2015 Expenses]]&lt;=Chart_Data!$U$3),Table68[[#This Row],[Name]],#N/A)</f>
        <v>#N/A</v>
      </c>
      <c r="C616" s="23" t="e">
        <f>INDEX(Table68[#All],MATCH(Chart_Data!B616,Table68[[#All],[Name]],0),3)</f>
        <v>#N/A</v>
      </c>
      <c r="D616" s="23" t="e">
        <f>INDEX(Table68[#All],MATCH(Chart_Data!B616,Table68[[#All],[Name]],0),4)</f>
        <v>#N/A</v>
      </c>
      <c r="E616" s="60" t="e">
        <f>INDEX(Table68[#All],MATCH(Chart_Data!B616,Table68[[#All],[Name]],0),6)+Table1[[#This Row],[Rand]]</f>
        <v>#N/A</v>
      </c>
      <c r="F616" s="58">
        <f>_xlfn.IFNA(IF(Table1[[#This Row],[2015 Growth % Blue]]="#N/A",0,Table1[[#This Row],[2015 Growth % Blue]]),0)</f>
        <v>0</v>
      </c>
      <c r="G616" s="23" t="str">
        <f>IF(OR(Table68[[#This Row],[2015 Revenue]]&lt;Chart_Data!$U$4,Table68[[#This Row],[2015 Expenses]]&gt;Chart_Data!$U$3),Table68[[#This Row],[Name]],#N/A)</f>
        <v>Pomiculturist</v>
      </c>
      <c r="H616" s="23">
        <f>INDEX(Table68[#All],MATCH(Chart_Data!G616,Table68[[#All],[Name]],0),3)</f>
        <v>6040353.3200000003</v>
      </c>
      <c r="I616" s="23">
        <f>INDEX(Table68[#All],MATCH(Chart_Data!G616,Table68[[#All],[Name]],0),4)</f>
        <v>7221104.21</v>
      </c>
      <c r="J616" s="46">
        <f>INDEX(Table68[#All],MATCH(Chart_Data!G616,Table68[[#All],[Name]],0),6)</f>
        <v>4.76</v>
      </c>
      <c r="K616" s="59">
        <v>7.2896052480393748E-7</v>
      </c>
      <c r="M616" s="42">
        <f t="shared" si="10"/>
        <v>615</v>
      </c>
      <c r="N616" s="42">
        <f>IF(M616&gt;Chart_Data!$U$5,0,ROW(M617)-ROW($M$2))</f>
        <v>0</v>
      </c>
      <c r="O616" s="61" t="e">
        <f>IFERROR(LARGE(Table1[2015 Growth % Red],N616),#N/A)</f>
        <v>#N/A</v>
      </c>
      <c r="P616" s="55" t="e">
        <f>INDEX(Table1[[#All],[Name Blue]:[2015 Growth % Red]],MATCH(O616,Table1[[#All],[2015 Growth % Red]],0),2)</f>
        <v>#N/A</v>
      </c>
      <c r="Q616" s="55" t="e">
        <f>INDEX(Table1[[#All],[Name Blue]:[2015 Growth % Red]],MATCH(O616,Table1[[#All],[2015 Growth % Red]],0),3)</f>
        <v>#N/A</v>
      </c>
      <c r="R616" s="55" t="e">
        <f>INDEX(Table1[[#All],[Name Blue]:[2015 Growth % Blue]],MATCH(Table3[[#This Row],[Top 10 Growth % ]],Table1[[#All],[2015 Growth % Blue]],0),1)</f>
        <v>#N/A</v>
      </c>
    </row>
    <row r="617" spans="1:18" x14ac:dyDescent="0.15">
      <c r="A617" s="42">
        <v>616</v>
      </c>
      <c r="B617" s="23" t="str">
        <f>IF(AND(Table68[[#This Row],[2015 Revenue]]&gt;=Chart_Data!$U$4,Table68[[#This Row],[2015 Expenses]]&lt;=Chart_Data!$U$3),Table68[[#This Row],[Name]],#N/A)</f>
        <v>Intermitted</v>
      </c>
      <c r="C617" s="23">
        <f>INDEX(Table68[#All],MATCH(Chart_Data!B617,Table68[[#All],[Name]],0),3)</f>
        <v>6459796.3600000003</v>
      </c>
      <c r="D617" s="23">
        <f>INDEX(Table68[#All],MATCH(Chart_Data!B617,Table68[[#All],[Name]],0),4)</f>
        <v>3034715.54</v>
      </c>
      <c r="E617" s="60">
        <f>INDEX(Table68[#All],MATCH(Chart_Data!B617,Table68[[#All],[Name]],0),6)+Table1[[#This Row],[Rand]]</f>
        <v>4.1400000715960754</v>
      </c>
      <c r="F617" s="58">
        <f>_xlfn.IFNA(IF(Table1[[#This Row],[2015 Growth % Blue]]="#N/A",0,Table1[[#This Row],[2015 Growth % Blue]]),0)</f>
        <v>4.1400000715960754</v>
      </c>
      <c r="G617" s="23" t="e">
        <f>IF(OR(Table68[[#This Row],[2015 Revenue]]&lt;Chart_Data!$U$4,Table68[[#This Row],[2015 Expenses]]&gt;Chart_Data!$U$3),Table68[[#This Row],[Name]],#N/A)</f>
        <v>#N/A</v>
      </c>
      <c r="H617" s="23" t="e">
        <f>INDEX(Table68[#All],MATCH(Chart_Data!G617,Table68[[#All],[Name]],0),3)</f>
        <v>#N/A</v>
      </c>
      <c r="I617" s="23" t="e">
        <f>INDEX(Table68[#All],MATCH(Chart_Data!G617,Table68[[#All],[Name]],0),4)</f>
        <v>#N/A</v>
      </c>
      <c r="J617" s="46" t="e">
        <f>INDEX(Table68[#All],MATCH(Chart_Data!G617,Table68[[#All],[Name]],0),6)</f>
        <v>#N/A</v>
      </c>
      <c r="K617" s="59">
        <v>7.1596075815371526E-8</v>
      </c>
      <c r="M617" s="42">
        <f t="shared" si="10"/>
        <v>616</v>
      </c>
      <c r="N617" s="42">
        <f>IF(M617&gt;Chart_Data!$U$5,0,ROW(M618)-ROW($M$2))</f>
        <v>0</v>
      </c>
      <c r="O617" s="61" t="e">
        <f>IFERROR(LARGE(Table1[2015 Growth % Red],N617),#N/A)</f>
        <v>#N/A</v>
      </c>
      <c r="P617" s="55" t="e">
        <f>INDEX(Table1[[#All],[Name Blue]:[2015 Growth % Red]],MATCH(O617,Table1[[#All],[2015 Growth % Red]],0),2)</f>
        <v>#N/A</v>
      </c>
      <c r="Q617" s="55" t="e">
        <f>INDEX(Table1[[#All],[Name Blue]:[2015 Growth % Red]],MATCH(O617,Table1[[#All],[2015 Growth % Red]],0),3)</f>
        <v>#N/A</v>
      </c>
      <c r="R617" s="55" t="e">
        <f>INDEX(Table1[[#All],[Name Blue]:[2015 Growth % Blue]],MATCH(Table3[[#This Row],[Top 10 Growth % ]],Table1[[#All],[2015 Growth % Blue]],0),1)</f>
        <v>#N/A</v>
      </c>
    </row>
    <row r="618" spans="1:18" x14ac:dyDescent="0.15">
      <c r="A618" s="42">
        <v>617</v>
      </c>
      <c r="B618" s="23" t="str">
        <f>IF(AND(Table68[[#This Row],[2015 Revenue]]&gt;=Chart_Data!$U$4,Table68[[#This Row],[2015 Expenses]]&lt;=Chart_Data!$U$3),Table68[[#This Row],[Name]],#N/A)</f>
        <v>Nomarchy</v>
      </c>
      <c r="C618" s="23">
        <f>INDEX(Table68[#All],MATCH(Chart_Data!B618,Table68[[#All],[Name]],0),3)</f>
        <v>14102177.390000001</v>
      </c>
      <c r="D618" s="23">
        <f>INDEX(Table68[#All],MATCH(Chart_Data!B618,Table68[[#All],[Name]],0),4)</f>
        <v>1485994.51</v>
      </c>
      <c r="E618" s="60">
        <f>INDEX(Table68[#All],MATCH(Chart_Data!B618,Table68[[#All],[Name]],0),6)+Table1[[#This Row],[Rand]]</f>
        <v>3.6400005311159331</v>
      </c>
      <c r="F618" s="58">
        <f>_xlfn.IFNA(IF(Table1[[#This Row],[2015 Growth % Blue]]="#N/A",0,Table1[[#This Row],[2015 Growth % Blue]]),0)</f>
        <v>3.6400005311159331</v>
      </c>
      <c r="G618" s="23" t="e">
        <f>IF(OR(Table68[[#This Row],[2015 Revenue]]&lt;Chart_Data!$U$4,Table68[[#This Row],[2015 Expenses]]&gt;Chart_Data!$U$3),Table68[[#This Row],[Name]],#N/A)</f>
        <v>#N/A</v>
      </c>
      <c r="H618" s="23" t="e">
        <f>INDEX(Table68[#All],MATCH(Chart_Data!G618,Table68[[#All],[Name]],0),3)</f>
        <v>#N/A</v>
      </c>
      <c r="I618" s="23" t="e">
        <f>INDEX(Table68[#All],MATCH(Chart_Data!G618,Table68[[#All],[Name]],0),4)</f>
        <v>#N/A</v>
      </c>
      <c r="J618" s="46" t="e">
        <f>INDEX(Table68[#All],MATCH(Chart_Data!G618,Table68[[#All],[Name]],0),6)</f>
        <v>#N/A</v>
      </c>
      <c r="K618" s="59">
        <v>5.3111593282028901E-7</v>
      </c>
      <c r="M618" s="42">
        <f t="shared" si="10"/>
        <v>617</v>
      </c>
      <c r="N618" s="42">
        <f>IF(M618&gt;Chart_Data!$U$5,0,ROW(M619)-ROW($M$2))</f>
        <v>0</v>
      </c>
      <c r="O618" s="61" t="e">
        <f>IFERROR(LARGE(Table1[2015 Growth % Red],N618),#N/A)</f>
        <v>#N/A</v>
      </c>
      <c r="P618" s="55" t="e">
        <f>INDEX(Table1[[#All],[Name Blue]:[2015 Growth % Red]],MATCH(O618,Table1[[#All],[2015 Growth % Red]],0),2)</f>
        <v>#N/A</v>
      </c>
      <c r="Q618" s="55" t="e">
        <f>INDEX(Table1[[#All],[Name Blue]:[2015 Growth % Red]],MATCH(O618,Table1[[#All],[2015 Growth % Red]],0),3)</f>
        <v>#N/A</v>
      </c>
      <c r="R618" s="55" t="e">
        <f>INDEX(Table1[[#All],[Name Blue]:[2015 Growth % Blue]],MATCH(Table3[[#This Row],[Top 10 Growth % ]],Table1[[#All],[2015 Growth % Blue]],0),1)</f>
        <v>#N/A</v>
      </c>
    </row>
    <row r="619" spans="1:18" x14ac:dyDescent="0.15">
      <c r="A619" s="42">
        <v>618</v>
      </c>
      <c r="B619" s="23" t="str">
        <f>IF(AND(Table68[[#This Row],[2015 Revenue]]&gt;=Chart_Data!$U$4,Table68[[#This Row],[2015 Expenses]]&lt;=Chart_Data!$U$3),Table68[[#This Row],[Name]],#N/A)</f>
        <v>Turboprop</v>
      </c>
      <c r="C619" s="23">
        <f>INDEX(Table68[#All],MATCH(Chart_Data!B619,Table68[[#All],[Name]],0),3)</f>
        <v>10665971.74</v>
      </c>
      <c r="D619" s="23">
        <f>INDEX(Table68[#All],MATCH(Chart_Data!B619,Table68[[#All],[Name]],0),4)</f>
        <v>3533350.38</v>
      </c>
      <c r="E619" s="60">
        <f>INDEX(Table68[#All],MATCH(Chart_Data!B619,Table68[[#All],[Name]],0),6)+Table1[[#This Row],[Rand]]</f>
        <v>5.6500000147860057</v>
      </c>
      <c r="F619" s="58">
        <f>_xlfn.IFNA(IF(Table1[[#This Row],[2015 Growth % Blue]]="#N/A",0,Table1[[#This Row],[2015 Growth % Blue]]),0)</f>
        <v>5.6500000147860057</v>
      </c>
      <c r="G619" s="23" t="e">
        <f>IF(OR(Table68[[#This Row],[2015 Revenue]]&lt;Chart_Data!$U$4,Table68[[#This Row],[2015 Expenses]]&gt;Chart_Data!$U$3),Table68[[#This Row],[Name]],#N/A)</f>
        <v>#N/A</v>
      </c>
      <c r="H619" s="23" t="e">
        <f>INDEX(Table68[#All],MATCH(Chart_Data!G619,Table68[[#All],[Name]],0),3)</f>
        <v>#N/A</v>
      </c>
      <c r="I619" s="23" t="e">
        <f>INDEX(Table68[#All],MATCH(Chart_Data!G619,Table68[[#All],[Name]],0),4)</f>
        <v>#N/A</v>
      </c>
      <c r="J619" s="46" t="e">
        <f>INDEX(Table68[#All],MATCH(Chart_Data!G619,Table68[[#All],[Name]],0),6)</f>
        <v>#N/A</v>
      </c>
      <c r="K619" s="59">
        <v>1.4786005133116453E-8</v>
      </c>
      <c r="M619" s="42">
        <f t="shared" si="10"/>
        <v>618</v>
      </c>
      <c r="N619" s="42">
        <f>IF(M619&gt;Chart_Data!$U$5,0,ROW(M620)-ROW($M$2))</f>
        <v>0</v>
      </c>
      <c r="O619" s="61" t="e">
        <f>IFERROR(LARGE(Table1[2015 Growth % Red],N619),#N/A)</f>
        <v>#N/A</v>
      </c>
      <c r="P619" s="55" t="e">
        <f>INDEX(Table1[[#All],[Name Blue]:[2015 Growth % Red]],MATCH(O619,Table1[[#All],[2015 Growth % Red]],0),2)</f>
        <v>#N/A</v>
      </c>
      <c r="Q619" s="55" t="e">
        <f>INDEX(Table1[[#All],[Name Blue]:[2015 Growth % Red]],MATCH(O619,Table1[[#All],[2015 Growth % Red]],0),3)</f>
        <v>#N/A</v>
      </c>
      <c r="R619" s="55" t="e">
        <f>INDEX(Table1[[#All],[Name Blue]:[2015 Growth % Blue]],MATCH(Table3[[#This Row],[Top 10 Growth % ]],Table1[[#All],[2015 Growth % Blue]],0),1)</f>
        <v>#N/A</v>
      </c>
    </row>
    <row r="620" spans="1:18" x14ac:dyDescent="0.15">
      <c r="A620" s="42">
        <v>619</v>
      </c>
      <c r="B620" s="23" t="e">
        <f>IF(AND(Table68[[#This Row],[2015 Revenue]]&gt;=Chart_Data!$U$4,Table68[[#This Row],[2015 Expenses]]&lt;=Chart_Data!$U$3),Table68[[#This Row],[Name]],#N/A)</f>
        <v>#N/A</v>
      </c>
      <c r="C620" s="23" t="e">
        <f>INDEX(Table68[#All],MATCH(Chart_Data!B620,Table68[[#All],[Name]],0),3)</f>
        <v>#N/A</v>
      </c>
      <c r="D620" s="23" t="e">
        <f>INDEX(Table68[#All],MATCH(Chart_Data!B620,Table68[[#All],[Name]],0),4)</f>
        <v>#N/A</v>
      </c>
      <c r="E620" s="60" t="e">
        <f>INDEX(Table68[#All],MATCH(Chart_Data!B620,Table68[[#All],[Name]],0),6)+Table1[[#This Row],[Rand]]</f>
        <v>#N/A</v>
      </c>
      <c r="F620" s="58">
        <f>_xlfn.IFNA(IF(Table1[[#This Row],[2015 Growth % Blue]]="#N/A",0,Table1[[#This Row],[2015 Growth % Blue]]),0)</f>
        <v>0</v>
      </c>
      <c r="G620" s="23" t="str">
        <f>IF(OR(Table68[[#This Row],[2015 Revenue]]&lt;Chart_Data!$U$4,Table68[[#This Row],[2015 Expenses]]&gt;Chart_Data!$U$3),Table68[[#This Row],[Name]],#N/A)</f>
        <v>Parhelion</v>
      </c>
      <c r="H620" s="23">
        <f>INDEX(Table68[#All],MATCH(Chart_Data!G620,Table68[[#All],[Name]],0),3)</f>
        <v>8157679.2400000002</v>
      </c>
      <c r="I620" s="23">
        <f>INDEX(Table68[#All],MATCH(Chart_Data!G620,Table68[[#All],[Name]],0),4)</f>
        <v>7451572.5</v>
      </c>
      <c r="J620" s="46">
        <f>INDEX(Table68[#All],MATCH(Chart_Data!G620,Table68[[#All],[Name]],0),6)</f>
        <v>3.8</v>
      </c>
      <c r="K620" s="59">
        <v>5.2143777273800351E-7</v>
      </c>
      <c r="M620" s="42">
        <f t="shared" si="10"/>
        <v>619</v>
      </c>
      <c r="N620" s="42">
        <f>IF(M620&gt;Chart_Data!$U$5,0,ROW(M621)-ROW($M$2))</f>
        <v>0</v>
      </c>
      <c r="O620" s="61" t="e">
        <f>IFERROR(LARGE(Table1[2015 Growth % Red],N620),#N/A)</f>
        <v>#N/A</v>
      </c>
      <c r="P620" s="55" t="e">
        <f>INDEX(Table1[[#All],[Name Blue]:[2015 Growth % Red]],MATCH(O620,Table1[[#All],[2015 Growth % Red]],0),2)</f>
        <v>#N/A</v>
      </c>
      <c r="Q620" s="55" t="e">
        <f>INDEX(Table1[[#All],[Name Blue]:[2015 Growth % Red]],MATCH(O620,Table1[[#All],[2015 Growth % Red]],0),3)</f>
        <v>#N/A</v>
      </c>
      <c r="R620" s="55" t="e">
        <f>INDEX(Table1[[#All],[Name Blue]:[2015 Growth % Blue]],MATCH(Table3[[#This Row],[Top 10 Growth % ]],Table1[[#All],[2015 Growth % Blue]],0),1)</f>
        <v>#N/A</v>
      </c>
    </row>
    <row r="621" spans="1:18" x14ac:dyDescent="0.15">
      <c r="A621" s="42">
        <v>620</v>
      </c>
      <c r="B621" s="23" t="e">
        <f>IF(AND(Table68[[#This Row],[2015 Revenue]]&gt;=Chart_Data!$U$4,Table68[[#This Row],[2015 Expenses]]&lt;=Chart_Data!$U$3),Table68[[#This Row],[Name]],#N/A)</f>
        <v>#N/A</v>
      </c>
      <c r="C621" s="23" t="e">
        <f>INDEX(Table68[#All],MATCH(Chart_Data!B621,Table68[[#All],[Name]],0),3)</f>
        <v>#N/A</v>
      </c>
      <c r="D621" s="23" t="e">
        <f>INDEX(Table68[#All],MATCH(Chart_Data!B621,Table68[[#All],[Name]],0),4)</f>
        <v>#N/A</v>
      </c>
      <c r="E621" s="60" t="e">
        <f>INDEX(Table68[#All],MATCH(Chart_Data!B621,Table68[[#All],[Name]],0),6)+Table1[[#This Row],[Rand]]</f>
        <v>#N/A</v>
      </c>
      <c r="F621" s="58">
        <f>_xlfn.IFNA(IF(Table1[[#This Row],[2015 Growth % Blue]]="#N/A",0,Table1[[#This Row],[2015 Growth % Blue]]),0)</f>
        <v>0</v>
      </c>
      <c r="G621" s="23" t="str">
        <f>IF(OR(Table68[[#This Row],[2015 Revenue]]&lt;Chart_Data!$U$4,Table68[[#This Row],[2015 Expenses]]&gt;Chart_Data!$U$3),Table68[[#This Row],[Name]],#N/A)</f>
        <v>Grammatical</v>
      </c>
      <c r="H621" s="23">
        <f>INDEX(Table68[#All],MATCH(Chart_Data!G621,Table68[[#All],[Name]],0),3)</f>
        <v>10090617.050000001</v>
      </c>
      <c r="I621" s="23">
        <f>INDEX(Table68[#All],MATCH(Chart_Data!G621,Table68[[#All],[Name]],0),4)</f>
        <v>4085716.8</v>
      </c>
      <c r="J621" s="46">
        <f>INDEX(Table68[#All],MATCH(Chart_Data!G621,Table68[[#All],[Name]],0),6)</f>
        <v>2.41</v>
      </c>
      <c r="K621" s="59">
        <v>6.4858163394373435E-7</v>
      </c>
      <c r="M621" s="42">
        <f t="shared" si="10"/>
        <v>620</v>
      </c>
      <c r="N621" s="42">
        <f>IF(M621&gt;Chart_Data!$U$5,0,ROW(M622)-ROW($M$2))</f>
        <v>0</v>
      </c>
      <c r="O621" s="61" t="e">
        <f>IFERROR(LARGE(Table1[2015 Growth % Red],N621),#N/A)</f>
        <v>#N/A</v>
      </c>
      <c r="P621" s="55" t="e">
        <f>INDEX(Table1[[#All],[Name Blue]:[2015 Growth % Red]],MATCH(O621,Table1[[#All],[2015 Growth % Red]],0),2)</f>
        <v>#N/A</v>
      </c>
      <c r="Q621" s="55" t="e">
        <f>INDEX(Table1[[#All],[Name Blue]:[2015 Growth % Red]],MATCH(O621,Table1[[#All],[2015 Growth % Red]],0),3)</f>
        <v>#N/A</v>
      </c>
      <c r="R621" s="55" t="e">
        <f>INDEX(Table1[[#All],[Name Blue]:[2015 Growth % Blue]],MATCH(Table3[[#This Row],[Top 10 Growth % ]],Table1[[#All],[2015 Growth % Blue]],0),1)</f>
        <v>#N/A</v>
      </c>
    </row>
    <row r="622" spans="1:18" x14ac:dyDescent="0.15">
      <c r="A622" s="42">
        <v>621</v>
      </c>
      <c r="B622" s="23" t="e">
        <f>IF(AND(Table68[[#This Row],[2015 Revenue]]&gt;=Chart_Data!$U$4,Table68[[#This Row],[2015 Expenses]]&lt;=Chart_Data!$U$3),Table68[[#This Row],[Name]],#N/A)</f>
        <v>#N/A</v>
      </c>
      <c r="C622" s="23" t="e">
        <f>INDEX(Table68[#All],MATCH(Chart_Data!B622,Table68[[#All],[Name]],0),3)</f>
        <v>#N/A</v>
      </c>
      <c r="D622" s="23" t="e">
        <f>INDEX(Table68[#All],MATCH(Chart_Data!B622,Table68[[#All],[Name]],0),4)</f>
        <v>#N/A</v>
      </c>
      <c r="E622" s="60" t="e">
        <f>INDEX(Table68[#All],MATCH(Chart_Data!B622,Table68[[#All],[Name]],0),6)+Table1[[#This Row],[Rand]]</f>
        <v>#N/A</v>
      </c>
      <c r="F622" s="58">
        <f>_xlfn.IFNA(IF(Table1[[#This Row],[2015 Growth % Blue]]="#N/A",0,Table1[[#This Row],[2015 Growth % Blue]]),0)</f>
        <v>0</v>
      </c>
      <c r="G622" s="23" t="str">
        <f>IF(OR(Table68[[#This Row],[2015 Revenue]]&lt;Chart_Data!$U$4,Table68[[#This Row],[2015 Expenses]]&gt;Chart_Data!$U$3),Table68[[#This Row],[Name]],#N/A)</f>
        <v>Protractile</v>
      </c>
      <c r="H622" s="23">
        <f>INDEX(Table68[#All],MATCH(Chart_Data!G622,Table68[[#All],[Name]],0),3)</f>
        <v>8398614.8699999992</v>
      </c>
      <c r="I622" s="23">
        <f>INDEX(Table68[#All],MATCH(Chart_Data!G622,Table68[[#All],[Name]],0),4)</f>
        <v>3834886.35</v>
      </c>
      <c r="J622" s="46">
        <f>INDEX(Table68[#All],MATCH(Chart_Data!G622,Table68[[#All],[Name]],0),6)</f>
        <v>2.6</v>
      </c>
      <c r="K622" s="59">
        <v>7.1419269437382819E-7</v>
      </c>
      <c r="M622" s="42">
        <f t="shared" si="10"/>
        <v>621</v>
      </c>
      <c r="N622" s="42">
        <f>IF(M622&gt;Chart_Data!$U$5,0,ROW(M623)-ROW($M$2))</f>
        <v>0</v>
      </c>
      <c r="O622" s="61" t="e">
        <f>IFERROR(LARGE(Table1[2015 Growth % Red],N622),#N/A)</f>
        <v>#N/A</v>
      </c>
      <c r="P622" s="55" t="e">
        <f>INDEX(Table1[[#All],[Name Blue]:[2015 Growth % Red]],MATCH(O622,Table1[[#All],[2015 Growth % Red]],0),2)</f>
        <v>#N/A</v>
      </c>
      <c r="Q622" s="55" t="e">
        <f>INDEX(Table1[[#All],[Name Blue]:[2015 Growth % Red]],MATCH(O622,Table1[[#All],[2015 Growth % Red]],0),3)</f>
        <v>#N/A</v>
      </c>
      <c r="R622" s="55" t="e">
        <f>INDEX(Table1[[#All],[Name Blue]:[2015 Growth % Blue]],MATCH(Table3[[#This Row],[Top 10 Growth % ]],Table1[[#All],[2015 Growth % Blue]],0),1)</f>
        <v>#N/A</v>
      </c>
    </row>
    <row r="623" spans="1:18" x14ac:dyDescent="0.15">
      <c r="A623" s="42">
        <v>622</v>
      </c>
      <c r="B623" s="23" t="str">
        <f>IF(AND(Table68[[#This Row],[2015 Revenue]]&gt;=Chart_Data!$U$4,Table68[[#This Row],[2015 Expenses]]&lt;=Chart_Data!$U$3),Table68[[#This Row],[Name]],#N/A)</f>
        <v>Precincts</v>
      </c>
      <c r="C623" s="23">
        <f>INDEX(Table68[#All],MATCH(Chart_Data!B623,Table68[[#All],[Name]],0),3)</f>
        <v>7000186.6500000004</v>
      </c>
      <c r="D623" s="23">
        <f>INDEX(Table68[#All],MATCH(Chart_Data!B623,Table68[[#All],[Name]],0),4)</f>
        <v>1394333.24</v>
      </c>
      <c r="E623" s="60">
        <f>INDEX(Table68[#All],MATCH(Chart_Data!B623,Table68[[#All],[Name]],0),6)+Table1[[#This Row],[Rand]]</f>
        <v>5.4900007036856247</v>
      </c>
      <c r="F623" s="58">
        <f>_xlfn.IFNA(IF(Table1[[#This Row],[2015 Growth % Blue]]="#N/A",0,Table1[[#This Row],[2015 Growth % Blue]]),0)</f>
        <v>5.4900007036856247</v>
      </c>
      <c r="G623" s="23" t="e">
        <f>IF(OR(Table68[[#This Row],[2015 Revenue]]&lt;Chart_Data!$U$4,Table68[[#This Row],[2015 Expenses]]&gt;Chart_Data!$U$3),Table68[[#This Row],[Name]],#N/A)</f>
        <v>#N/A</v>
      </c>
      <c r="H623" s="23" t="e">
        <f>INDEX(Table68[#All],MATCH(Chart_Data!G623,Table68[[#All],[Name]],0),3)</f>
        <v>#N/A</v>
      </c>
      <c r="I623" s="23" t="e">
        <f>INDEX(Table68[#All],MATCH(Chart_Data!G623,Table68[[#All],[Name]],0),4)</f>
        <v>#N/A</v>
      </c>
      <c r="J623" s="46" t="e">
        <f>INDEX(Table68[#All],MATCH(Chart_Data!G623,Table68[[#All],[Name]],0),6)</f>
        <v>#N/A</v>
      </c>
      <c r="K623" s="59">
        <v>7.0368562474588565E-7</v>
      </c>
      <c r="M623" s="42">
        <f t="shared" si="10"/>
        <v>622</v>
      </c>
      <c r="N623" s="42">
        <f>IF(M623&gt;Chart_Data!$U$5,0,ROW(M624)-ROW($M$2))</f>
        <v>0</v>
      </c>
      <c r="O623" s="61" t="e">
        <f>IFERROR(LARGE(Table1[2015 Growth % Red],N623),#N/A)</f>
        <v>#N/A</v>
      </c>
      <c r="P623" s="55" t="e">
        <f>INDEX(Table1[[#All],[Name Blue]:[2015 Growth % Red]],MATCH(O623,Table1[[#All],[2015 Growth % Red]],0),2)</f>
        <v>#N/A</v>
      </c>
      <c r="Q623" s="55" t="e">
        <f>INDEX(Table1[[#All],[Name Blue]:[2015 Growth % Red]],MATCH(O623,Table1[[#All],[2015 Growth % Red]],0),3)</f>
        <v>#N/A</v>
      </c>
      <c r="R623" s="55" t="e">
        <f>INDEX(Table1[[#All],[Name Blue]:[2015 Growth % Blue]],MATCH(Table3[[#This Row],[Top 10 Growth % ]],Table1[[#All],[2015 Growth % Blue]],0),1)</f>
        <v>#N/A</v>
      </c>
    </row>
    <row r="624" spans="1:18" x14ac:dyDescent="0.15">
      <c r="A624" s="42">
        <v>623</v>
      </c>
      <c r="B624" s="23" t="e">
        <f>IF(AND(Table68[[#This Row],[2015 Revenue]]&gt;=Chart_Data!$U$4,Table68[[#This Row],[2015 Expenses]]&lt;=Chart_Data!$U$3),Table68[[#This Row],[Name]],#N/A)</f>
        <v>#N/A</v>
      </c>
      <c r="C624" s="23" t="e">
        <f>INDEX(Table68[#All],MATCH(Chart_Data!B624,Table68[[#All],[Name]],0),3)</f>
        <v>#N/A</v>
      </c>
      <c r="D624" s="23" t="e">
        <f>INDEX(Table68[#All],MATCH(Chart_Data!B624,Table68[[#All],[Name]],0),4)</f>
        <v>#N/A</v>
      </c>
      <c r="E624" s="60" t="e">
        <f>INDEX(Table68[#All],MATCH(Chart_Data!B624,Table68[[#All],[Name]],0),6)+Table1[[#This Row],[Rand]]</f>
        <v>#N/A</v>
      </c>
      <c r="F624" s="58">
        <f>_xlfn.IFNA(IF(Table1[[#This Row],[2015 Growth % Blue]]="#N/A",0,Table1[[#This Row],[2015 Growth % Blue]]),0)</f>
        <v>0</v>
      </c>
      <c r="G624" s="23" t="str">
        <f>IF(OR(Table68[[#This Row],[2015 Revenue]]&lt;Chart_Data!$U$4,Table68[[#This Row],[2015 Expenses]]&gt;Chart_Data!$U$3),Table68[[#This Row],[Name]],#N/A)</f>
        <v>Hookiest</v>
      </c>
      <c r="H624" s="23">
        <f>INDEX(Table68[#All],MATCH(Chart_Data!G624,Table68[[#All],[Name]],0),3)</f>
        <v>4691132.8099999996</v>
      </c>
      <c r="I624" s="23">
        <f>INDEX(Table68[#All],MATCH(Chart_Data!G624,Table68[[#All],[Name]],0),4)</f>
        <v>5204052.72</v>
      </c>
      <c r="J624" s="46">
        <f>INDEX(Table68[#All],MATCH(Chart_Data!G624,Table68[[#All],[Name]],0),6)</f>
        <v>3.06</v>
      </c>
      <c r="K624" s="59">
        <v>8.7997430366484273E-7</v>
      </c>
      <c r="M624" s="42">
        <f t="shared" si="10"/>
        <v>623</v>
      </c>
      <c r="N624" s="42">
        <f>IF(M624&gt;Chart_Data!$U$5,0,ROW(M625)-ROW($M$2))</f>
        <v>0</v>
      </c>
      <c r="O624" s="61" t="e">
        <f>IFERROR(LARGE(Table1[2015 Growth % Red],N624),#N/A)</f>
        <v>#N/A</v>
      </c>
      <c r="P624" s="55" t="e">
        <f>INDEX(Table1[[#All],[Name Blue]:[2015 Growth % Red]],MATCH(O624,Table1[[#All],[2015 Growth % Red]],0),2)</f>
        <v>#N/A</v>
      </c>
      <c r="Q624" s="55" t="e">
        <f>INDEX(Table1[[#All],[Name Blue]:[2015 Growth % Red]],MATCH(O624,Table1[[#All],[2015 Growth % Red]],0),3)</f>
        <v>#N/A</v>
      </c>
      <c r="R624" s="55" t="e">
        <f>INDEX(Table1[[#All],[Name Blue]:[2015 Growth % Blue]],MATCH(Table3[[#This Row],[Top 10 Growth % ]],Table1[[#All],[2015 Growth % Blue]],0),1)</f>
        <v>#N/A</v>
      </c>
    </row>
    <row r="625" spans="1:18" x14ac:dyDescent="0.15">
      <c r="A625" s="42">
        <v>624</v>
      </c>
      <c r="B625" s="23" t="e">
        <f>IF(AND(Table68[[#This Row],[2015 Revenue]]&gt;=Chart_Data!$U$4,Table68[[#This Row],[2015 Expenses]]&lt;=Chart_Data!$U$3),Table68[[#This Row],[Name]],#N/A)</f>
        <v>#N/A</v>
      </c>
      <c r="C625" s="23" t="e">
        <f>INDEX(Table68[#All],MATCH(Chart_Data!B625,Table68[[#All],[Name]],0),3)</f>
        <v>#N/A</v>
      </c>
      <c r="D625" s="23" t="e">
        <f>INDEX(Table68[#All],MATCH(Chart_Data!B625,Table68[[#All],[Name]],0),4)</f>
        <v>#N/A</v>
      </c>
      <c r="E625" s="60" t="e">
        <f>INDEX(Table68[#All],MATCH(Chart_Data!B625,Table68[[#All],[Name]],0),6)+Table1[[#This Row],[Rand]]</f>
        <v>#N/A</v>
      </c>
      <c r="F625" s="58">
        <f>_xlfn.IFNA(IF(Table1[[#This Row],[2015 Growth % Blue]]="#N/A",0,Table1[[#This Row],[2015 Growth % Blue]]),0)</f>
        <v>0</v>
      </c>
      <c r="G625" s="23" t="str">
        <f>IF(OR(Table68[[#This Row],[2015 Revenue]]&lt;Chart_Data!$U$4,Table68[[#This Row],[2015 Expenses]]&gt;Chart_Data!$U$3),Table68[[#This Row],[Name]],#N/A)</f>
        <v>Anarchical</v>
      </c>
      <c r="H625" s="23">
        <f>INDEX(Table68[#All],MATCH(Chart_Data!G625,Table68[[#All],[Name]],0),3)</f>
        <v>8818758.5500000007</v>
      </c>
      <c r="I625" s="23">
        <f>INDEX(Table68[#All],MATCH(Chart_Data!G625,Table68[[#All],[Name]],0),4)</f>
        <v>4385105.1900000004</v>
      </c>
      <c r="J625" s="46">
        <f>INDEX(Table68[#All],MATCH(Chart_Data!G625,Table68[[#All],[Name]],0),6)</f>
        <v>5.21</v>
      </c>
      <c r="K625" s="59">
        <v>3.0671270674497463E-7</v>
      </c>
      <c r="M625" s="42">
        <f t="shared" si="10"/>
        <v>624</v>
      </c>
      <c r="N625" s="42">
        <f>IF(M625&gt;Chart_Data!$U$5,0,ROW(M626)-ROW($M$2))</f>
        <v>0</v>
      </c>
      <c r="O625" s="61" t="e">
        <f>IFERROR(LARGE(Table1[2015 Growth % Red],N625),#N/A)</f>
        <v>#N/A</v>
      </c>
      <c r="P625" s="55" t="e">
        <f>INDEX(Table1[[#All],[Name Blue]:[2015 Growth % Red]],MATCH(O625,Table1[[#All],[2015 Growth % Red]],0),2)</f>
        <v>#N/A</v>
      </c>
      <c r="Q625" s="55" t="e">
        <f>INDEX(Table1[[#All],[Name Blue]:[2015 Growth % Red]],MATCH(O625,Table1[[#All],[2015 Growth % Red]],0),3)</f>
        <v>#N/A</v>
      </c>
      <c r="R625" s="55" t="e">
        <f>INDEX(Table1[[#All],[Name Blue]:[2015 Growth % Blue]],MATCH(Table3[[#This Row],[Top 10 Growth % ]],Table1[[#All],[2015 Growth % Blue]],0),1)</f>
        <v>#N/A</v>
      </c>
    </row>
    <row r="626" spans="1:18" x14ac:dyDescent="0.15">
      <c r="A626" s="42">
        <v>625</v>
      </c>
      <c r="B626" s="23" t="e">
        <f>IF(AND(Table68[[#This Row],[2015 Revenue]]&gt;=Chart_Data!$U$4,Table68[[#This Row],[2015 Expenses]]&lt;=Chart_Data!$U$3),Table68[[#This Row],[Name]],#N/A)</f>
        <v>#N/A</v>
      </c>
      <c r="C626" s="23" t="e">
        <f>INDEX(Table68[#All],MATCH(Chart_Data!B626,Table68[[#All],[Name]],0),3)</f>
        <v>#N/A</v>
      </c>
      <c r="D626" s="23" t="e">
        <f>INDEX(Table68[#All],MATCH(Chart_Data!B626,Table68[[#All],[Name]],0),4)</f>
        <v>#N/A</v>
      </c>
      <c r="E626" s="60" t="e">
        <f>INDEX(Table68[#All],MATCH(Chart_Data!B626,Table68[[#All],[Name]],0),6)+Table1[[#This Row],[Rand]]</f>
        <v>#N/A</v>
      </c>
      <c r="F626" s="58">
        <f>_xlfn.IFNA(IF(Table1[[#This Row],[2015 Growth % Blue]]="#N/A",0,Table1[[#This Row],[2015 Growth % Blue]]),0)</f>
        <v>0</v>
      </c>
      <c r="G626" s="23" t="str">
        <f>IF(OR(Table68[[#This Row],[2015 Revenue]]&lt;Chart_Data!$U$4,Table68[[#This Row],[2015 Expenses]]&gt;Chart_Data!$U$3),Table68[[#This Row],[Name]],#N/A)</f>
        <v>Amphithalamus</v>
      </c>
      <c r="H626" s="23">
        <f>INDEX(Table68[#All],MATCH(Chart_Data!G626,Table68[[#All],[Name]],0),3)</f>
        <v>9354654.75</v>
      </c>
      <c r="I626" s="23">
        <f>INDEX(Table68[#All],MATCH(Chart_Data!G626,Table68[[#All],[Name]],0),4)</f>
        <v>3922559.06</v>
      </c>
      <c r="J626" s="46">
        <f>INDEX(Table68[#All],MATCH(Chart_Data!G626,Table68[[#All],[Name]],0),6)</f>
        <v>4.26</v>
      </c>
      <c r="K626" s="59">
        <v>8.6159067028258191E-7</v>
      </c>
      <c r="M626" s="42">
        <f t="shared" si="10"/>
        <v>625</v>
      </c>
      <c r="N626" s="42">
        <f>IF(M626&gt;Chart_Data!$U$5,0,ROW(M627)-ROW($M$2))</f>
        <v>0</v>
      </c>
      <c r="O626" s="61" t="e">
        <f>IFERROR(LARGE(Table1[2015 Growth % Red],N626),#N/A)</f>
        <v>#N/A</v>
      </c>
      <c r="P626" s="55" t="e">
        <f>INDEX(Table1[[#All],[Name Blue]:[2015 Growth % Red]],MATCH(O626,Table1[[#All],[2015 Growth % Red]],0),2)</f>
        <v>#N/A</v>
      </c>
      <c r="Q626" s="55" t="e">
        <f>INDEX(Table1[[#All],[Name Blue]:[2015 Growth % Red]],MATCH(O626,Table1[[#All],[2015 Growth % Red]],0),3)</f>
        <v>#N/A</v>
      </c>
      <c r="R626" s="55" t="e">
        <f>INDEX(Table1[[#All],[Name Blue]:[2015 Growth % Blue]],MATCH(Table3[[#This Row],[Top 10 Growth % ]],Table1[[#All],[2015 Growth % Blue]],0),1)</f>
        <v>#N/A</v>
      </c>
    </row>
    <row r="627" spans="1:18" x14ac:dyDescent="0.15">
      <c r="A627" s="42">
        <v>626</v>
      </c>
      <c r="B627" s="23" t="e">
        <f>IF(AND(Table68[[#This Row],[2015 Revenue]]&gt;=Chart_Data!$U$4,Table68[[#This Row],[2015 Expenses]]&lt;=Chart_Data!$U$3),Table68[[#This Row],[Name]],#N/A)</f>
        <v>#N/A</v>
      </c>
      <c r="C627" s="23" t="e">
        <f>INDEX(Table68[#All],MATCH(Chart_Data!B627,Table68[[#All],[Name]],0),3)</f>
        <v>#N/A</v>
      </c>
      <c r="D627" s="23" t="e">
        <f>INDEX(Table68[#All],MATCH(Chart_Data!B627,Table68[[#All],[Name]],0),4)</f>
        <v>#N/A</v>
      </c>
      <c r="E627" s="60" t="e">
        <f>INDEX(Table68[#All],MATCH(Chart_Data!B627,Table68[[#All],[Name]],0),6)+Table1[[#This Row],[Rand]]</f>
        <v>#N/A</v>
      </c>
      <c r="F627" s="58">
        <f>_xlfn.IFNA(IF(Table1[[#This Row],[2015 Growth % Blue]]="#N/A",0,Table1[[#This Row],[2015 Growth % Blue]]),0)</f>
        <v>0</v>
      </c>
      <c r="G627" s="23" t="str">
        <f>IF(OR(Table68[[#This Row],[2015 Revenue]]&lt;Chart_Data!$U$4,Table68[[#This Row],[2015 Expenses]]&gt;Chart_Data!$U$3),Table68[[#This Row],[Name]],#N/A)</f>
        <v>Ortonville</v>
      </c>
      <c r="H627" s="23">
        <f>INDEX(Table68[#All],MATCH(Chart_Data!G627,Table68[[#All],[Name]],0),3)</f>
        <v>13472151.789999999</v>
      </c>
      <c r="I627" s="23">
        <f>INDEX(Table68[#All],MATCH(Chart_Data!G627,Table68[[#All],[Name]],0),4)</f>
        <v>5121359.95</v>
      </c>
      <c r="J627" s="46">
        <f>INDEX(Table68[#All],MATCH(Chart_Data!G627,Table68[[#All],[Name]],0),6)</f>
        <v>4.5</v>
      </c>
      <c r="K627" s="59">
        <v>7.4933779784336293E-7</v>
      </c>
      <c r="M627" s="42">
        <f t="shared" si="10"/>
        <v>626</v>
      </c>
      <c r="N627" s="42">
        <f>IF(M627&gt;Chart_Data!$U$5,0,ROW(M628)-ROW($M$2))</f>
        <v>0</v>
      </c>
      <c r="O627" s="61" t="e">
        <f>IFERROR(LARGE(Table1[2015 Growth % Red],N627),#N/A)</f>
        <v>#N/A</v>
      </c>
      <c r="P627" s="55" t="e">
        <f>INDEX(Table1[[#All],[Name Blue]:[2015 Growth % Red]],MATCH(O627,Table1[[#All],[2015 Growth % Red]],0),2)</f>
        <v>#N/A</v>
      </c>
      <c r="Q627" s="55" t="e">
        <f>INDEX(Table1[[#All],[Name Blue]:[2015 Growth % Red]],MATCH(O627,Table1[[#All],[2015 Growth % Red]],0),3)</f>
        <v>#N/A</v>
      </c>
      <c r="R627" s="55" t="e">
        <f>INDEX(Table1[[#All],[Name Blue]:[2015 Growth % Blue]],MATCH(Table3[[#This Row],[Top 10 Growth % ]],Table1[[#All],[2015 Growth % Blue]],0),1)</f>
        <v>#N/A</v>
      </c>
    </row>
    <row r="628" spans="1:18" x14ac:dyDescent="0.15">
      <c r="A628" s="42">
        <v>627</v>
      </c>
      <c r="B628" s="23" t="e">
        <f>IF(AND(Table68[[#This Row],[2015 Revenue]]&gt;=Chart_Data!$U$4,Table68[[#This Row],[2015 Expenses]]&lt;=Chart_Data!$U$3),Table68[[#This Row],[Name]],#N/A)</f>
        <v>#N/A</v>
      </c>
      <c r="C628" s="23" t="e">
        <f>INDEX(Table68[#All],MATCH(Chart_Data!B628,Table68[[#All],[Name]],0),3)</f>
        <v>#N/A</v>
      </c>
      <c r="D628" s="23" t="e">
        <f>INDEX(Table68[#All],MATCH(Chart_Data!B628,Table68[[#All],[Name]],0),4)</f>
        <v>#N/A</v>
      </c>
      <c r="E628" s="60" t="e">
        <f>INDEX(Table68[#All],MATCH(Chart_Data!B628,Table68[[#All],[Name]],0),6)+Table1[[#This Row],[Rand]]</f>
        <v>#N/A</v>
      </c>
      <c r="F628" s="58">
        <f>_xlfn.IFNA(IF(Table1[[#This Row],[2015 Growth % Blue]]="#N/A",0,Table1[[#This Row],[2015 Growth % Blue]]),0)</f>
        <v>0</v>
      </c>
      <c r="G628" s="23" t="str">
        <f>IF(OR(Table68[[#This Row],[2015 Revenue]]&lt;Chart_Data!$U$4,Table68[[#This Row],[2015 Expenses]]&gt;Chart_Data!$U$3),Table68[[#This Row],[Name]],#N/A)</f>
        <v>Silkiness</v>
      </c>
      <c r="H628" s="23">
        <f>INDEX(Table68[#All],MATCH(Chart_Data!G628,Table68[[#All],[Name]],0),3)</f>
        <v>6017023.4199999999</v>
      </c>
      <c r="I628" s="23">
        <f>INDEX(Table68[#All],MATCH(Chart_Data!G628,Table68[[#All],[Name]],0),4)</f>
        <v>5742810.9199999999</v>
      </c>
      <c r="J628" s="46">
        <f>INDEX(Table68[#All],MATCH(Chart_Data!G628,Table68[[#All],[Name]],0),6)</f>
        <v>4.09</v>
      </c>
      <c r="K628" s="59">
        <v>6.8028959211949275E-7</v>
      </c>
      <c r="M628" s="42">
        <f t="shared" si="10"/>
        <v>627</v>
      </c>
      <c r="N628" s="42">
        <f>IF(M628&gt;Chart_Data!$U$5,0,ROW(M629)-ROW($M$2))</f>
        <v>0</v>
      </c>
      <c r="O628" s="61" t="e">
        <f>IFERROR(LARGE(Table1[2015 Growth % Red],N628),#N/A)</f>
        <v>#N/A</v>
      </c>
      <c r="P628" s="55" t="e">
        <f>INDEX(Table1[[#All],[Name Blue]:[2015 Growth % Red]],MATCH(O628,Table1[[#All],[2015 Growth % Red]],0),2)</f>
        <v>#N/A</v>
      </c>
      <c r="Q628" s="55" t="e">
        <f>INDEX(Table1[[#All],[Name Blue]:[2015 Growth % Red]],MATCH(O628,Table1[[#All],[2015 Growth % Red]],0),3)</f>
        <v>#N/A</v>
      </c>
      <c r="R628" s="55" t="e">
        <f>INDEX(Table1[[#All],[Name Blue]:[2015 Growth % Blue]],MATCH(Table3[[#This Row],[Top 10 Growth % ]],Table1[[#All],[2015 Growth % Blue]],0),1)</f>
        <v>#N/A</v>
      </c>
    </row>
    <row r="629" spans="1:18" x14ac:dyDescent="0.15">
      <c r="A629" s="42">
        <v>628</v>
      </c>
      <c r="B629" s="23" t="str">
        <f>IF(AND(Table68[[#This Row],[2015 Revenue]]&gt;=Chart_Data!$U$4,Table68[[#This Row],[2015 Expenses]]&lt;=Chart_Data!$U$3),Table68[[#This Row],[Name]],#N/A)</f>
        <v>Monotrichous</v>
      </c>
      <c r="C629" s="23">
        <f>INDEX(Table68[#All],MATCH(Chart_Data!B629,Table68[[#All],[Name]],0),3)</f>
        <v>7203336.9400000004</v>
      </c>
      <c r="D629" s="23">
        <f>INDEX(Table68[#All],MATCH(Chart_Data!B629,Table68[[#All],[Name]],0),4)</f>
        <v>3660170.89</v>
      </c>
      <c r="E629" s="60">
        <f>INDEX(Table68[#All],MATCH(Chart_Data!B629,Table68[[#All],[Name]],0),6)+Table1[[#This Row],[Rand]]</f>
        <v>3.1600004110779563</v>
      </c>
      <c r="F629" s="58">
        <f>_xlfn.IFNA(IF(Table1[[#This Row],[2015 Growth % Blue]]="#N/A",0,Table1[[#This Row],[2015 Growth % Blue]]),0)</f>
        <v>3.1600004110779563</v>
      </c>
      <c r="G629" s="23" t="e">
        <f>IF(OR(Table68[[#This Row],[2015 Revenue]]&lt;Chart_Data!$U$4,Table68[[#This Row],[2015 Expenses]]&gt;Chart_Data!$U$3),Table68[[#This Row],[Name]],#N/A)</f>
        <v>#N/A</v>
      </c>
      <c r="H629" s="23" t="e">
        <f>INDEX(Table68[#All],MATCH(Chart_Data!G629,Table68[[#All],[Name]],0),3)</f>
        <v>#N/A</v>
      </c>
      <c r="I629" s="23" t="e">
        <f>INDEX(Table68[#All],MATCH(Chart_Data!G629,Table68[[#All],[Name]],0),4)</f>
        <v>#N/A</v>
      </c>
      <c r="J629" s="46" t="e">
        <f>INDEX(Table68[#All],MATCH(Chart_Data!G629,Table68[[#All],[Name]],0),6)</f>
        <v>#N/A</v>
      </c>
      <c r="K629" s="59">
        <v>4.1107795613192067E-7</v>
      </c>
      <c r="M629" s="42">
        <f t="shared" si="10"/>
        <v>628</v>
      </c>
      <c r="N629" s="42">
        <f>IF(M629&gt;Chart_Data!$U$5,0,ROW(M630)-ROW($M$2))</f>
        <v>0</v>
      </c>
      <c r="O629" s="61" t="e">
        <f>IFERROR(LARGE(Table1[2015 Growth % Red],N629),#N/A)</f>
        <v>#N/A</v>
      </c>
      <c r="P629" s="55" t="e">
        <f>INDEX(Table1[[#All],[Name Blue]:[2015 Growth % Red]],MATCH(O629,Table1[[#All],[2015 Growth % Red]],0),2)</f>
        <v>#N/A</v>
      </c>
      <c r="Q629" s="55" t="e">
        <f>INDEX(Table1[[#All],[Name Blue]:[2015 Growth % Red]],MATCH(O629,Table1[[#All],[2015 Growth % Red]],0),3)</f>
        <v>#N/A</v>
      </c>
      <c r="R629" s="55" t="e">
        <f>INDEX(Table1[[#All],[Name Blue]:[2015 Growth % Blue]],MATCH(Table3[[#This Row],[Top 10 Growth % ]],Table1[[#All],[2015 Growth % Blue]],0),1)</f>
        <v>#N/A</v>
      </c>
    </row>
    <row r="630" spans="1:18" x14ac:dyDescent="0.15">
      <c r="A630" s="42">
        <v>629</v>
      </c>
      <c r="B630" s="23" t="str">
        <f>IF(AND(Table68[[#This Row],[2015 Revenue]]&gt;=Chart_Data!$U$4,Table68[[#This Row],[2015 Expenses]]&lt;=Chart_Data!$U$3),Table68[[#This Row],[Name]],#N/A)</f>
        <v>Strange</v>
      </c>
      <c r="C630" s="23">
        <f>INDEX(Table68[#All],MATCH(Chart_Data!B630,Table68[[#All],[Name]],0),3)</f>
        <v>10651953.77</v>
      </c>
      <c r="D630" s="23">
        <f>INDEX(Table68[#All],MATCH(Chart_Data!B630,Table68[[#All],[Name]],0),4)</f>
        <v>3451219.6</v>
      </c>
      <c r="E630" s="60">
        <f>INDEX(Table68[#All],MATCH(Chart_Data!B630,Table68[[#All],[Name]],0),6)+Table1[[#This Row],[Rand]]</f>
        <v>3.1100004500007299</v>
      </c>
      <c r="F630" s="58">
        <f>_xlfn.IFNA(IF(Table1[[#This Row],[2015 Growth % Blue]]="#N/A",0,Table1[[#This Row],[2015 Growth % Blue]]),0)</f>
        <v>3.1100004500007299</v>
      </c>
      <c r="G630" s="23" t="e">
        <f>IF(OR(Table68[[#This Row],[2015 Revenue]]&lt;Chart_Data!$U$4,Table68[[#This Row],[2015 Expenses]]&gt;Chart_Data!$U$3),Table68[[#This Row],[Name]],#N/A)</f>
        <v>#N/A</v>
      </c>
      <c r="H630" s="23" t="e">
        <f>INDEX(Table68[#All],MATCH(Chart_Data!G630,Table68[[#All],[Name]],0),3)</f>
        <v>#N/A</v>
      </c>
      <c r="I630" s="23" t="e">
        <f>INDEX(Table68[#All],MATCH(Chart_Data!G630,Table68[[#All],[Name]],0),4)</f>
        <v>#N/A</v>
      </c>
      <c r="J630" s="46" t="e">
        <f>INDEX(Table68[#All],MATCH(Chart_Data!G630,Table68[[#All],[Name]],0),6)</f>
        <v>#N/A</v>
      </c>
      <c r="K630" s="59">
        <v>4.5000073011889773E-7</v>
      </c>
      <c r="M630" s="42">
        <f t="shared" si="10"/>
        <v>629</v>
      </c>
      <c r="N630" s="42">
        <f>IF(M630&gt;Chart_Data!$U$5,0,ROW(M631)-ROW($M$2))</f>
        <v>0</v>
      </c>
      <c r="O630" s="61" t="e">
        <f>IFERROR(LARGE(Table1[2015 Growth % Red],N630),#N/A)</f>
        <v>#N/A</v>
      </c>
      <c r="P630" s="55" t="e">
        <f>INDEX(Table1[[#All],[Name Blue]:[2015 Growth % Red]],MATCH(O630,Table1[[#All],[2015 Growth % Red]],0),2)</f>
        <v>#N/A</v>
      </c>
      <c r="Q630" s="55" t="e">
        <f>INDEX(Table1[[#All],[Name Blue]:[2015 Growth % Red]],MATCH(O630,Table1[[#All],[2015 Growth % Red]],0),3)</f>
        <v>#N/A</v>
      </c>
      <c r="R630" s="55" t="e">
        <f>INDEX(Table1[[#All],[Name Blue]:[2015 Growth % Blue]],MATCH(Table3[[#This Row],[Top 10 Growth % ]],Table1[[#All],[2015 Growth % Blue]],0),1)</f>
        <v>#N/A</v>
      </c>
    </row>
    <row r="631" spans="1:18" x14ac:dyDescent="0.15">
      <c r="A631" s="42">
        <v>630</v>
      </c>
      <c r="B631" s="23" t="str">
        <f>IF(AND(Table68[[#This Row],[2015 Revenue]]&gt;=Chart_Data!$U$4,Table68[[#This Row],[2015 Expenses]]&lt;=Chart_Data!$U$3),Table68[[#This Row],[Name]],#N/A)</f>
        <v>Overstridden</v>
      </c>
      <c r="C631" s="23">
        <f>INDEX(Table68[#All],MATCH(Chart_Data!B631,Table68[[#All],[Name]],0),3)</f>
        <v>9121713.2599999998</v>
      </c>
      <c r="D631" s="23">
        <f>INDEX(Table68[#All],MATCH(Chart_Data!B631,Table68[[#All],[Name]],0),4)</f>
        <v>1422672</v>
      </c>
      <c r="E631" s="60">
        <f>INDEX(Table68[#All],MATCH(Chart_Data!B631,Table68[[#All],[Name]],0),6)+Table1[[#This Row],[Rand]]</f>
        <v>6.4300009347966594</v>
      </c>
      <c r="F631" s="58">
        <f>_xlfn.IFNA(IF(Table1[[#This Row],[2015 Growth % Blue]]="#N/A",0,Table1[[#This Row],[2015 Growth % Blue]]),0)</f>
        <v>6.4300009347966594</v>
      </c>
      <c r="G631" s="23" t="e">
        <f>IF(OR(Table68[[#This Row],[2015 Revenue]]&lt;Chart_Data!$U$4,Table68[[#This Row],[2015 Expenses]]&gt;Chart_Data!$U$3),Table68[[#This Row],[Name]],#N/A)</f>
        <v>#N/A</v>
      </c>
      <c r="H631" s="23" t="e">
        <f>INDEX(Table68[#All],MATCH(Chart_Data!G631,Table68[[#All],[Name]],0),3)</f>
        <v>#N/A</v>
      </c>
      <c r="I631" s="23" t="e">
        <f>INDEX(Table68[#All],MATCH(Chart_Data!G631,Table68[[#All],[Name]],0),4)</f>
        <v>#N/A</v>
      </c>
      <c r="J631" s="46" t="e">
        <f>INDEX(Table68[#All],MATCH(Chart_Data!G631,Table68[[#All],[Name]],0),6)</f>
        <v>#N/A</v>
      </c>
      <c r="K631" s="59">
        <v>9.3479665939796656E-7</v>
      </c>
      <c r="M631" s="42">
        <f t="shared" si="10"/>
        <v>630</v>
      </c>
      <c r="N631" s="42">
        <f>IF(M631&gt;Chart_Data!$U$5,0,ROW(M632)-ROW($M$2))</f>
        <v>0</v>
      </c>
      <c r="O631" s="61" t="e">
        <f>IFERROR(LARGE(Table1[2015 Growth % Red],N631),#N/A)</f>
        <v>#N/A</v>
      </c>
      <c r="P631" s="55" t="e">
        <f>INDEX(Table1[[#All],[Name Blue]:[2015 Growth % Red]],MATCH(O631,Table1[[#All],[2015 Growth % Red]],0),2)</f>
        <v>#N/A</v>
      </c>
      <c r="Q631" s="55" t="e">
        <f>INDEX(Table1[[#All],[Name Blue]:[2015 Growth % Red]],MATCH(O631,Table1[[#All],[2015 Growth % Red]],0),3)</f>
        <v>#N/A</v>
      </c>
      <c r="R631" s="55" t="e">
        <f>INDEX(Table1[[#All],[Name Blue]:[2015 Growth % Blue]],MATCH(Table3[[#This Row],[Top 10 Growth % ]],Table1[[#All],[2015 Growth % Blue]],0),1)</f>
        <v>#N/A</v>
      </c>
    </row>
    <row r="632" spans="1:18" x14ac:dyDescent="0.15">
      <c r="A632" s="42">
        <v>631</v>
      </c>
      <c r="B632" s="23" t="e">
        <f>IF(AND(Table68[[#This Row],[2015 Revenue]]&gt;=Chart_Data!$U$4,Table68[[#This Row],[2015 Expenses]]&lt;=Chart_Data!$U$3),Table68[[#This Row],[Name]],#N/A)</f>
        <v>#N/A</v>
      </c>
      <c r="C632" s="23" t="e">
        <f>INDEX(Table68[#All],MATCH(Chart_Data!B632,Table68[[#All],[Name]],0),3)</f>
        <v>#N/A</v>
      </c>
      <c r="D632" s="23" t="e">
        <f>INDEX(Table68[#All],MATCH(Chart_Data!B632,Table68[[#All],[Name]],0),4)</f>
        <v>#N/A</v>
      </c>
      <c r="E632" s="60" t="e">
        <f>INDEX(Table68[#All],MATCH(Chart_Data!B632,Table68[[#All],[Name]],0),6)+Table1[[#This Row],[Rand]]</f>
        <v>#N/A</v>
      </c>
      <c r="F632" s="58">
        <f>_xlfn.IFNA(IF(Table1[[#This Row],[2015 Growth % Blue]]="#N/A",0,Table1[[#This Row],[2015 Growth % Blue]]),0)</f>
        <v>0</v>
      </c>
      <c r="G632" s="23" t="str">
        <f>IF(OR(Table68[[#This Row],[2015 Revenue]]&lt;Chart_Data!$U$4,Table68[[#This Row],[2015 Expenses]]&gt;Chart_Data!$U$3),Table68[[#This Row],[Name]],#N/A)</f>
        <v>Zirconyl</v>
      </c>
      <c r="H632" s="23">
        <f>INDEX(Table68[#All],MATCH(Chart_Data!G632,Table68[[#All],[Name]],0),3)</f>
        <v>9039117.6400000006</v>
      </c>
      <c r="I632" s="23">
        <f>INDEX(Table68[#All],MATCH(Chart_Data!G632,Table68[[#All],[Name]],0),4)</f>
        <v>6796983.6699999999</v>
      </c>
      <c r="J632" s="46">
        <f>INDEX(Table68[#All],MATCH(Chart_Data!G632,Table68[[#All],[Name]],0),6)</f>
        <v>4.6900000000000004</v>
      </c>
      <c r="K632" s="59">
        <v>1.3064691046262511E-7</v>
      </c>
      <c r="M632" s="42">
        <f t="shared" si="10"/>
        <v>631</v>
      </c>
      <c r="N632" s="42">
        <f>IF(M632&gt;Chart_Data!$U$5,0,ROW(M633)-ROW($M$2))</f>
        <v>0</v>
      </c>
      <c r="O632" s="61" t="e">
        <f>IFERROR(LARGE(Table1[2015 Growth % Red],N632),#N/A)</f>
        <v>#N/A</v>
      </c>
      <c r="P632" s="55" t="e">
        <f>INDEX(Table1[[#All],[Name Blue]:[2015 Growth % Red]],MATCH(O632,Table1[[#All],[2015 Growth % Red]],0),2)</f>
        <v>#N/A</v>
      </c>
      <c r="Q632" s="55" t="e">
        <f>INDEX(Table1[[#All],[Name Blue]:[2015 Growth % Red]],MATCH(O632,Table1[[#All],[2015 Growth % Red]],0),3)</f>
        <v>#N/A</v>
      </c>
      <c r="R632" s="55" t="e">
        <f>INDEX(Table1[[#All],[Name Blue]:[2015 Growth % Blue]],MATCH(Table3[[#This Row],[Top 10 Growth % ]],Table1[[#All],[2015 Growth % Blue]],0),1)</f>
        <v>#N/A</v>
      </c>
    </row>
    <row r="633" spans="1:18" x14ac:dyDescent="0.15">
      <c r="A633" s="42">
        <v>632</v>
      </c>
      <c r="B633" s="23" t="e">
        <f>IF(AND(Table68[[#This Row],[2015 Revenue]]&gt;=Chart_Data!$U$4,Table68[[#This Row],[2015 Expenses]]&lt;=Chart_Data!$U$3),Table68[[#This Row],[Name]],#N/A)</f>
        <v>#N/A</v>
      </c>
      <c r="C633" s="23" t="e">
        <f>INDEX(Table68[#All],MATCH(Chart_Data!B633,Table68[[#All],[Name]],0),3)</f>
        <v>#N/A</v>
      </c>
      <c r="D633" s="23" t="e">
        <f>INDEX(Table68[#All],MATCH(Chart_Data!B633,Table68[[#All],[Name]],0),4)</f>
        <v>#N/A</v>
      </c>
      <c r="E633" s="60" t="e">
        <f>INDEX(Table68[#All],MATCH(Chart_Data!B633,Table68[[#All],[Name]],0),6)+Table1[[#This Row],[Rand]]</f>
        <v>#N/A</v>
      </c>
      <c r="F633" s="58">
        <f>_xlfn.IFNA(IF(Table1[[#This Row],[2015 Growth % Blue]]="#N/A",0,Table1[[#This Row],[2015 Growth % Blue]]),0)</f>
        <v>0</v>
      </c>
      <c r="G633" s="23" t="str">
        <f>IF(OR(Table68[[#This Row],[2015 Revenue]]&lt;Chart_Data!$U$4,Table68[[#This Row],[2015 Expenses]]&gt;Chart_Data!$U$3),Table68[[#This Row],[Name]],#N/A)</f>
        <v>Cyaneous</v>
      </c>
      <c r="H633" s="23">
        <f>INDEX(Table68[#All],MATCH(Chart_Data!G633,Table68[[#All],[Name]],0),3)</f>
        <v>7914721.54</v>
      </c>
      <c r="I633" s="23">
        <f>INDEX(Table68[#All],MATCH(Chart_Data!G633,Table68[[#All],[Name]],0),4)</f>
        <v>7818648.6299999999</v>
      </c>
      <c r="J633" s="46">
        <f>INDEX(Table68[#All],MATCH(Chart_Data!G633,Table68[[#All],[Name]],0),6)</f>
        <v>3.68</v>
      </c>
      <c r="K633" s="59">
        <v>9.1496636946775521E-7</v>
      </c>
      <c r="M633" s="42">
        <f t="shared" si="10"/>
        <v>632</v>
      </c>
      <c r="N633" s="42">
        <f>IF(M633&gt;Chart_Data!$U$5,0,ROW(M634)-ROW($M$2))</f>
        <v>0</v>
      </c>
      <c r="O633" s="61" t="e">
        <f>IFERROR(LARGE(Table1[2015 Growth % Red],N633),#N/A)</f>
        <v>#N/A</v>
      </c>
      <c r="P633" s="55" t="e">
        <f>INDEX(Table1[[#All],[Name Blue]:[2015 Growth % Red]],MATCH(O633,Table1[[#All],[2015 Growth % Red]],0),2)</f>
        <v>#N/A</v>
      </c>
      <c r="Q633" s="55" t="e">
        <f>INDEX(Table1[[#All],[Name Blue]:[2015 Growth % Red]],MATCH(O633,Table1[[#All],[2015 Growth % Red]],0),3)</f>
        <v>#N/A</v>
      </c>
      <c r="R633" s="55" t="e">
        <f>INDEX(Table1[[#All],[Name Blue]:[2015 Growth % Blue]],MATCH(Table3[[#This Row],[Top 10 Growth % ]],Table1[[#All],[2015 Growth % Blue]],0),1)</f>
        <v>#N/A</v>
      </c>
    </row>
    <row r="634" spans="1:18" x14ac:dyDescent="0.15">
      <c r="A634" s="42">
        <v>633</v>
      </c>
      <c r="B634" s="23" t="e">
        <f>IF(AND(Table68[[#This Row],[2015 Revenue]]&gt;=Chart_Data!$U$4,Table68[[#This Row],[2015 Expenses]]&lt;=Chart_Data!$U$3),Table68[[#This Row],[Name]],#N/A)</f>
        <v>#N/A</v>
      </c>
      <c r="C634" s="23" t="e">
        <f>INDEX(Table68[#All],MATCH(Chart_Data!B634,Table68[[#All],[Name]],0),3)</f>
        <v>#N/A</v>
      </c>
      <c r="D634" s="23" t="e">
        <f>INDEX(Table68[#All],MATCH(Chart_Data!B634,Table68[[#All],[Name]],0),4)</f>
        <v>#N/A</v>
      </c>
      <c r="E634" s="60" t="e">
        <f>INDEX(Table68[#All],MATCH(Chart_Data!B634,Table68[[#All],[Name]],0),6)+Table1[[#This Row],[Rand]]</f>
        <v>#N/A</v>
      </c>
      <c r="F634" s="58">
        <f>_xlfn.IFNA(IF(Table1[[#This Row],[2015 Growth % Blue]]="#N/A",0,Table1[[#This Row],[2015 Growth % Blue]]),0)</f>
        <v>0</v>
      </c>
      <c r="G634" s="23" t="str">
        <f>IF(OR(Table68[[#This Row],[2015 Revenue]]&lt;Chart_Data!$U$4,Table68[[#This Row],[2015 Expenses]]&gt;Chart_Data!$U$3),Table68[[#This Row],[Name]],#N/A)</f>
        <v>Implorer</v>
      </c>
      <c r="H634" s="23">
        <f>INDEX(Table68[#All],MATCH(Chart_Data!G634,Table68[[#All],[Name]],0),3)</f>
        <v>9321475.1699999999</v>
      </c>
      <c r="I634" s="23">
        <f>INDEX(Table68[#All],MATCH(Chart_Data!G634,Table68[[#All],[Name]],0),4)</f>
        <v>7633954.9299999997</v>
      </c>
      <c r="J634" s="46">
        <f>INDEX(Table68[#All],MATCH(Chart_Data!G634,Table68[[#All],[Name]],0),6)</f>
        <v>4.0599999999999996</v>
      </c>
      <c r="K634" s="59">
        <v>1.4014790519811981E-7</v>
      </c>
      <c r="M634" s="42">
        <f t="shared" si="10"/>
        <v>633</v>
      </c>
      <c r="N634" s="42">
        <f>IF(M634&gt;Chart_Data!$U$5,0,ROW(M635)-ROW($M$2))</f>
        <v>0</v>
      </c>
      <c r="O634" s="61" t="e">
        <f>IFERROR(LARGE(Table1[2015 Growth % Red],N634),#N/A)</f>
        <v>#N/A</v>
      </c>
      <c r="P634" s="55" t="e">
        <f>INDEX(Table1[[#All],[Name Blue]:[2015 Growth % Red]],MATCH(O634,Table1[[#All],[2015 Growth % Red]],0),2)</f>
        <v>#N/A</v>
      </c>
      <c r="Q634" s="55" t="e">
        <f>INDEX(Table1[[#All],[Name Blue]:[2015 Growth % Red]],MATCH(O634,Table1[[#All],[2015 Growth % Red]],0),3)</f>
        <v>#N/A</v>
      </c>
      <c r="R634" s="55" t="e">
        <f>INDEX(Table1[[#All],[Name Blue]:[2015 Growth % Blue]],MATCH(Table3[[#This Row],[Top 10 Growth % ]],Table1[[#All],[2015 Growth % Blue]],0),1)</f>
        <v>#N/A</v>
      </c>
    </row>
    <row r="635" spans="1:18" x14ac:dyDescent="0.15">
      <c r="A635" s="42">
        <v>634</v>
      </c>
      <c r="B635" s="23" t="e">
        <f>IF(AND(Table68[[#This Row],[2015 Revenue]]&gt;=Chart_Data!$U$4,Table68[[#This Row],[2015 Expenses]]&lt;=Chart_Data!$U$3),Table68[[#This Row],[Name]],#N/A)</f>
        <v>#N/A</v>
      </c>
      <c r="C635" s="23" t="e">
        <f>INDEX(Table68[#All],MATCH(Chart_Data!B635,Table68[[#All],[Name]],0),3)</f>
        <v>#N/A</v>
      </c>
      <c r="D635" s="23" t="e">
        <f>INDEX(Table68[#All],MATCH(Chart_Data!B635,Table68[[#All],[Name]],0),4)</f>
        <v>#N/A</v>
      </c>
      <c r="E635" s="60" t="e">
        <f>INDEX(Table68[#All],MATCH(Chart_Data!B635,Table68[[#All],[Name]],0),6)+Table1[[#This Row],[Rand]]</f>
        <v>#N/A</v>
      </c>
      <c r="F635" s="58">
        <f>_xlfn.IFNA(IF(Table1[[#This Row],[2015 Growth % Blue]]="#N/A",0,Table1[[#This Row],[2015 Growth % Blue]]),0)</f>
        <v>0</v>
      </c>
      <c r="G635" s="23" t="str">
        <f>IF(OR(Table68[[#This Row],[2015 Revenue]]&lt;Chart_Data!$U$4,Table68[[#This Row],[2015 Expenses]]&gt;Chart_Data!$U$3),Table68[[#This Row],[Name]],#N/A)</f>
        <v>Unexotically</v>
      </c>
      <c r="H635" s="23">
        <f>INDEX(Table68[#All],MATCH(Chart_Data!G635,Table68[[#All],[Name]],0),3)</f>
        <v>8669802.3000000007</v>
      </c>
      <c r="I635" s="23">
        <f>INDEX(Table68[#All],MATCH(Chart_Data!G635,Table68[[#All],[Name]],0),4)</f>
        <v>4919209.16</v>
      </c>
      <c r="J635" s="46">
        <f>INDEX(Table68[#All],MATCH(Chart_Data!G635,Table68[[#All],[Name]],0),6)</f>
        <v>3.58</v>
      </c>
      <c r="K635" s="59">
        <v>4.6205467846428672E-7</v>
      </c>
      <c r="M635" s="42">
        <f t="shared" si="10"/>
        <v>634</v>
      </c>
      <c r="N635" s="42">
        <f>IF(M635&gt;Chart_Data!$U$5,0,ROW(M636)-ROW($M$2))</f>
        <v>0</v>
      </c>
      <c r="O635" s="61" t="e">
        <f>IFERROR(LARGE(Table1[2015 Growth % Red],N635),#N/A)</f>
        <v>#N/A</v>
      </c>
      <c r="P635" s="55" t="e">
        <f>INDEX(Table1[[#All],[Name Blue]:[2015 Growth % Red]],MATCH(O635,Table1[[#All],[2015 Growth % Red]],0),2)</f>
        <v>#N/A</v>
      </c>
      <c r="Q635" s="55" t="e">
        <f>INDEX(Table1[[#All],[Name Blue]:[2015 Growth % Red]],MATCH(O635,Table1[[#All],[2015 Growth % Red]],0),3)</f>
        <v>#N/A</v>
      </c>
      <c r="R635" s="55" t="e">
        <f>INDEX(Table1[[#All],[Name Blue]:[2015 Growth % Blue]],MATCH(Table3[[#This Row],[Top 10 Growth % ]],Table1[[#All],[2015 Growth % Blue]],0),1)</f>
        <v>#N/A</v>
      </c>
    </row>
    <row r="636" spans="1:18" x14ac:dyDescent="0.15">
      <c r="A636" s="42">
        <v>635</v>
      </c>
      <c r="B636" s="23" t="e">
        <f>IF(AND(Table68[[#This Row],[2015 Revenue]]&gt;=Chart_Data!$U$4,Table68[[#This Row],[2015 Expenses]]&lt;=Chart_Data!$U$3),Table68[[#This Row],[Name]],#N/A)</f>
        <v>#N/A</v>
      </c>
      <c r="C636" s="23" t="e">
        <f>INDEX(Table68[#All],MATCH(Chart_Data!B636,Table68[[#All],[Name]],0),3)</f>
        <v>#N/A</v>
      </c>
      <c r="D636" s="23" t="e">
        <f>INDEX(Table68[#All],MATCH(Chart_Data!B636,Table68[[#All],[Name]],0),4)</f>
        <v>#N/A</v>
      </c>
      <c r="E636" s="60" t="e">
        <f>INDEX(Table68[#All],MATCH(Chart_Data!B636,Table68[[#All],[Name]],0),6)+Table1[[#This Row],[Rand]]</f>
        <v>#N/A</v>
      </c>
      <c r="F636" s="58">
        <f>_xlfn.IFNA(IF(Table1[[#This Row],[2015 Growth % Blue]]="#N/A",0,Table1[[#This Row],[2015 Growth % Blue]]),0)</f>
        <v>0</v>
      </c>
      <c r="G636" s="23" t="str">
        <f>IF(OR(Table68[[#This Row],[2015 Revenue]]&lt;Chart_Data!$U$4,Table68[[#This Row],[2015 Expenses]]&gt;Chart_Data!$U$3),Table68[[#This Row],[Name]],#N/A)</f>
        <v>Millrind</v>
      </c>
      <c r="H636" s="23">
        <f>INDEX(Table68[#All],MATCH(Chart_Data!G636,Table68[[#All],[Name]],0),3)</f>
        <v>9911498.7200000007</v>
      </c>
      <c r="I636" s="23">
        <f>INDEX(Table68[#All],MATCH(Chart_Data!G636,Table68[[#All],[Name]],0),4)</f>
        <v>3994598.63</v>
      </c>
      <c r="J636" s="46">
        <f>INDEX(Table68[#All],MATCH(Chart_Data!G636,Table68[[#All],[Name]],0),6)</f>
        <v>5.22</v>
      </c>
      <c r="K636" s="59">
        <v>4.372266317545611E-7</v>
      </c>
      <c r="M636" s="42">
        <f t="shared" si="10"/>
        <v>635</v>
      </c>
      <c r="N636" s="42">
        <f>IF(M636&gt;Chart_Data!$U$5,0,ROW(M637)-ROW($M$2))</f>
        <v>0</v>
      </c>
      <c r="O636" s="61" t="e">
        <f>IFERROR(LARGE(Table1[2015 Growth % Red],N636),#N/A)</f>
        <v>#N/A</v>
      </c>
      <c r="P636" s="55" t="e">
        <f>INDEX(Table1[[#All],[Name Blue]:[2015 Growth % Red]],MATCH(O636,Table1[[#All],[2015 Growth % Red]],0),2)</f>
        <v>#N/A</v>
      </c>
      <c r="Q636" s="55" t="e">
        <f>INDEX(Table1[[#All],[Name Blue]:[2015 Growth % Red]],MATCH(O636,Table1[[#All],[2015 Growth % Red]],0),3)</f>
        <v>#N/A</v>
      </c>
      <c r="R636" s="55" t="e">
        <f>INDEX(Table1[[#All],[Name Blue]:[2015 Growth % Blue]],MATCH(Table3[[#This Row],[Top 10 Growth % ]],Table1[[#All],[2015 Growth % Blue]],0),1)</f>
        <v>#N/A</v>
      </c>
    </row>
    <row r="637" spans="1:18" x14ac:dyDescent="0.15">
      <c r="A637" s="42">
        <v>636</v>
      </c>
      <c r="B637" s="23" t="str">
        <f>IF(AND(Table68[[#This Row],[2015 Revenue]]&gt;=Chart_Data!$U$4,Table68[[#This Row],[2015 Expenses]]&lt;=Chart_Data!$U$3),Table68[[#This Row],[Name]],#N/A)</f>
        <v>Adequateness</v>
      </c>
      <c r="C637" s="23">
        <f>INDEX(Table68[#All],MATCH(Chart_Data!B637,Table68[[#All],[Name]],0),3)</f>
        <v>10175411.890000001</v>
      </c>
      <c r="D637" s="23">
        <f>INDEX(Table68[#All],MATCH(Chart_Data!B637,Table68[[#All],[Name]],0),4)</f>
        <v>3750455.37</v>
      </c>
      <c r="E637" s="60">
        <f>INDEX(Table68[#All],MATCH(Chart_Data!B637,Table68[[#All],[Name]],0),6)+Table1[[#This Row],[Rand]]</f>
        <v>3.9300002416695845</v>
      </c>
      <c r="F637" s="58">
        <f>_xlfn.IFNA(IF(Table1[[#This Row],[2015 Growth % Blue]]="#N/A",0,Table1[[#This Row],[2015 Growth % Blue]]),0)</f>
        <v>3.9300002416695845</v>
      </c>
      <c r="G637" s="23" t="e">
        <f>IF(OR(Table68[[#This Row],[2015 Revenue]]&lt;Chart_Data!$U$4,Table68[[#This Row],[2015 Expenses]]&gt;Chart_Data!$U$3),Table68[[#This Row],[Name]],#N/A)</f>
        <v>#N/A</v>
      </c>
      <c r="H637" s="23" t="e">
        <f>INDEX(Table68[#All],MATCH(Chart_Data!G637,Table68[[#All],[Name]],0),3)</f>
        <v>#N/A</v>
      </c>
      <c r="I637" s="23" t="e">
        <f>INDEX(Table68[#All],MATCH(Chart_Data!G637,Table68[[#All],[Name]],0),4)</f>
        <v>#N/A</v>
      </c>
      <c r="J637" s="46" t="e">
        <f>INDEX(Table68[#All],MATCH(Chart_Data!G637,Table68[[#All],[Name]],0),6)</f>
        <v>#N/A</v>
      </c>
      <c r="K637" s="59">
        <v>2.4166958446355211E-7</v>
      </c>
      <c r="M637" s="42">
        <f t="shared" si="10"/>
        <v>636</v>
      </c>
      <c r="N637" s="42">
        <f>IF(M637&gt;Chart_Data!$U$5,0,ROW(M638)-ROW($M$2))</f>
        <v>0</v>
      </c>
      <c r="O637" s="61" t="e">
        <f>IFERROR(LARGE(Table1[2015 Growth % Red],N637),#N/A)</f>
        <v>#N/A</v>
      </c>
      <c r="P637" s="55" t="e">
        <f>INDEX(Table1[[#All],[Name Blue]:[2015 Growth % Red]],MATCH(O637,Table1[[#All],[2015 Growth % Red]],0),2)</f>
        <v>#N/A</v>
      </c>
      <c r="Q637" s="55" t="e">
        <f>INDEX(Table1[[#All],[Name Blue]:[2015 Growth % Red]],MATCH(O637,Table1[[#All],[2015 Growth % Red]],0),3)</f>
        <v>#N/A</v>
      </c>
      <c r="R637" s="55" t="e">
        <f>INDEX(Table1[[#All],[Name Blue]:[2015 Growth % Blue]],MATCH(Table3[[#This Row],[Top 10 Growth % ]],Table1[[#All],[2015 Growth % Blue]],0),1)</f>
        <v>#N/A</v>
      </c>
    </row>
    <row r="638" spans="1:18" x14ac:dyDescent="0.15">
      <c r="A638" s="42">
        <v>637</v>
      </c>
      <c r="B638" s="23" t="e">
        <f>IF(AND(Table68[[#This Row],[2015 Revenue]]&gt;=Chart_Data!$U$4,Table68[[#This Row],[2015 Expenses]]&lt;=Chart_Data!$U$3),Table68[[#This Row],[Name]],#N/A)</f>
        <v>#N/A</v>
      </c>
      <c r="C638" s="23" t="e">
        <f>INDEX(Table68[#All],MATCH(Chart_Data!B638,Table68[[#All],[Name]],0),3)</f>
        <v>#N/A</v>
      </c>
      <c r="D638" s="23" t="e">
        <f>INDEX(Table68[#All],MATCH(Chart_Data!B638,Table68[[#All],[Name]],0),4)</f>
        <v>#N/A</v>
      </c>
      <c r="E638" s="60" t="e">
        <f>INDEX(Table68[#All],MATCH(Chart_Data!B638,Table68[[#All],[Name]],0),6)+Table1[[#This Row],[Rand]]</f>
        <v>#N/A</v>
      </c>
      <c r="F638" s="58">
        <f>_xlfn.IFNA(IF(Table1[[#This Row],[2015 Growth % Blue]]="#N/A",0,Table1[[#This Row],[2015 Growth % Blue]]),0)</f>
        <v>0</v>
      </c>
      <c r="G638" s="23" t="str">
        <f>IF(OR(Table68[[#This Row],[2015 Revenue]]&lt;Chart_Data!$U$4,Table68[[#This Row],[2015 Expenses]]&gt;Chart_Data!$U$3),Table68[[#This Row],[Name]],#N/A)</f>
        <v>Overrestraint</v>
      </c>
      <c r="H638" s="23">
        <f>INDEX(Table68[#All],MATCH(Chart_Data!G638,Table68[[#All],[Name]],0),3)</f>
        <v>9754057.1099999994</v>
      </c>
      <c r="I638" s="23">
        <f>INDEX(Table68[#All],MATCH(Chart_Data!G638,Table68[[#All],[Name]],0),4)</f>
        <v>8833010.9399999995</v>
      </c>
      <c r="J638" s="46">
        <f>INDEX(Table68[#All],MATCH(Chart_Data!G638,Table68[[#All],[Name]],0),6)</f>
        <v>5.19</v>
      </c>
      <c r="K638" s="59">
        <v>8.351060916640963E-7</v>
      </c>
      <c r="M638" s="42">
        <f t="shared" si="10"/>
        <v>637</v>
      </c>
      <c r="N638" s="42">
        <f>IF(M638&gt;Chart_Data!$U$5,0,ROW(M639)-ROW($M$2))</f>
        <v>0</v>
      </c>
      <c r="O638" s="61" t="e">
        <f>IFERROR(LARGE(Table1[2015 Growth % Red],N638),#N/A)</f>
        <v>#N/A</v>
      </c>
      <c r="P638" s="55" t="e">
        <f>INDEX(Table1[[#All],[Name Blue]:[2015 Growth % Red]],MATCH(O638,Table1[[#All],[2015 Growth % Red]],0),2)</f>
        <v>#N/A</v>
      </c>
      <c r="Q638" s="55" t="e">
        <f>INDEX(Table1[[#All],[Name Blue]:[2015 Growth % Red]],MATCH(O638,Table1[[#All],[2015 Growth % Red]],0),3)</f>
        <v>#N/A</v>
      </c>
      <c r="R638" s="55" t="e">
        <f>INDEX(Table1[[#All],[Name Blue]:[2015 Growth % Blue]],MATCH(Table3[[#This Row],[Top 10 Growth % ]],Table1[[#All],[2015 Growth % Blue]],0),1)</f>
        <v>#N/A</v>
      </c>
    </row>
    <row r="639" spans="1:18" x14ac:dyDescent="0.15">
      <c r="A639" s="42">
        <v>638</v>
      </c>
      <c r="B639" s="23" t="e">
        <f>IF(AND(Table68[[#This Row],[2015 Revenue]]&gt;=Chart_Data!$U$4,Table68[[#This Row],[2015 Expenses]]&lt;=Chart_Data!$U$3),Table68[[#This Row],[Name]],#N/A)</f>
        <v>#N/A</v>
      </c>
      <c r="C639" s="23" t="e">
        <f>INDEX(Table68[#All],MATCH(Chart_Data!B639,Table68[[#All],[Name]],0),3)</f>
        <v>#N/A</v>
      </c>
      <c r="D639" s="23" t="e">
        <f>INDEX(Table68[#All],MATCH(Chart_Data!B639,Table68[[#All],[Name]],0),4)</f>
        <v>#N/A</v>
      </c>
      <c r="E639" s="60" t="e">
        <f>INDEX(Table68[#All],MATCH(Chart_Data!B639,Table68[[#All],[Name]],0),6)+Table1[[#This Row],[Rand]]</f>
        <v>#N/A</v>
      </c>
      <c r="F639" s="58">
        <f>_xlfn.IFNA(IF(Table1[[#This Row],[2015 Growth % Blue]]="#N/A",0,Table1[[#This Row],[2015 Growth % Blue]]),0)</f>
        <v>0</v>
      </c>
      <c r="G639" s="23" t="str">
        <f>IF(OR(Table68[[#This Row],[2015 Revenue]]&lt;Chart_Data!$U$4,Table68[[#This Row],[2015 Expenses]]&gt;Chart_Data!$U$3),Table68[[#This Row],[Name]],#N/A)</f>
        <v>Interestingness</v>
      </c>
      <c r="H639" s="23">
        <f>INDEX(Table68[#All],MATCH(Chart_Data!G639,Table68[[#All],[Name]],0),3)</f>
        <v>13849334.460000001</v>
      </c>
      <c r="I639" s="23">
        <f>INDEX(Table68[#All],MATCH(Chart_Data!G639,Table68[[#All],[Name]],0),4)</f>
        <v>5178766.9800000004</v>
      </c>
      <c r="J639" s="46">
        <f>INDEX(Table68[#All],MATCH(Chart_Data!G639,Table68[[#All],[Name]],0),6)</f>
        <v>3.71</v>
      </c>
      <c r="K639" s="59">
        <v>5.5537418994515735E-7</v>
      </c>
      <c r="M639" s="42">
        <f t="shared" si="10"/>
        <v>638</v>
      </c>
      <c r="N639" s="42">
        <f>IF(M639&gt;Chart_Data!$U$5,0,ROW(M640)-ROW($M$2))</f>
        <v>0</v>
      </c>
      <c r="O639" s="61" t="e">
        <f>IFERROR(LARGE(Table1[2015 Growth % Red],N639),#N/A)</f>
        <v>#N/A</v>
      </c>
      <c r="P639" s="55" t="e">
        <f>INDEX(Table1[[#All],[Name Blue]:[2015 Growth % Red]],MATCH(O639,Table1[[#All],[2015 Growth % Red]],0),2)</f>
        <v>#N/A</v>
      </c>
      <c r="Q639" s="55" t="e">
        <f>INDEX(Table1[[#All],[Name Blue]:[2015 Growth % Red]],MATCH(O639,Table1[[#All],[2015 Growth % Red]],0),3)</f>
        <v>#N/A</v>
      </c>
      <c r="R639" s="55" t="e">
        <f>INDEX(Table1[[#All],[Name Blue]:[2015 Growth % Blue]],MATCH(Table3[[#This Row],[Top 10 Growth % ]],Table1[[#All],[2015 Growth % Blue]],0),1)</f>
        <v>#N/A</v>
      </c>
    </row>
    <row r="640" spans="1:18" x14ac:dyDescent="0.15">
      <c r="A640" s="42">
        <v>639</v>
      </c>
      <c r="B640" s="23" t="e">
        <f>IF(AND(Table68[[#This Row],[2015 Revenue]]&gt;=Chart_Data!$U$4,Table68[[#This Row],[2015 Expenses]]&lt;=Chart_Data!$U$3),Table68[[#This Row],[Name]],#N/A)</f>
        <v>#N/A</v>
      </c>
      <c r="C640" s="23" t="e">
        <f>INDEX(Table68[#All],MATCH(Chart_Data!B640,Table68[[#All],[Name]],0),3)</f>
        <v>#N/A</v>
      </c>
      <c r="D640" s="23" t="e">
        <f>INDEX(Table68[#All],MATCH(Chart_Data!B640,Table68[[#All],[Name]],0),4)</f>
        <v>#N/A</v>
      </c>
      <c r="E640" s="60" t="e">
        <f>INDEX(Table68[#All],MATCH(Chart_Data!B640,Table68[[#All],[Name]],0),6)+Table1[[#This Row],[Rand]]</f>
        <v>#N/A</v>
      </c>
      <c r="F640" s="58">
        <f>_xlfn.IFNA(IF(Table1[[#This Row],[2015 Growth % Blue]]="#N/A",0,Table1[[#This Row],[2015 Growth % Blue]]),0)</f>
        <v>0</v>
      </c>
      <c r="G640" s="23" t="str">
        <f>IF(OR(Table68[[#This Row],[2015 Revenue]]&lt;Chart_Data!$U$4,Table68[[#This Row],[2015 Expenses]]&gt;Chart_Data!$U$3),Table68[[#This Row],[Name]],#N/A)</f>
        <v>Homologize</v>
      </c>
      <c r="H640" s="23">
        <f>INDEX(Table68[#All],MATCH(Chart_Data!G640,Table68[[#All],[Name]],0),3)</f>
        <v>7336227.8099999996</v>
      </c>
      <c r="I640" s="23">
        <f>INDEX(Table68[#All],MATCH(Chart_Data!G640,Table68[[#All],[Name]],0),4)</f>
        <v>9544997.1799999997</v>
      </c>
      <c r="J640" s="46">
        <f>INDEX(Table68[#All],MATCH(Chart_Data!G640,Table68[[#All],[Name]],0),6)</f>
        <v>4.54</v>
      </c>
      <c r="K640" s="59">
        <v>5.8752142166339279E-7</v>
      </c>
      <c r="M640" s="42">
        <f t="shared" si="10"/>
        <v>639</v>
      </c>
      <c r="N640" s="42">
        <f>IF(M640&gt;Chart_Data!$U$5,0,ROW(M641)-ROW($M$2))</f>
        <v>0</v>
      </c>
      <c r="O640" s="61" t="e">
        <f>IFERROR(LARGE(Table1[2015 Growth % Red],N640),#N/A)</f>
        <v>#N/A</v>
      </c>
      <c r="P640" s="55" t="e">
        <f>INDEX(Table1[[#All],[Name Blue]:[2015 Growth % Red]],MATCH(O640,Table1[[#All],[2015 Growth % Red]],0),2)</f>
        <v>#N/A</v>
      </c>
      <c r="Q640" s="55" t="e">
        <f>INDEX(Table1[[#All],[Name Blue]:[2015 Growth % Red]],MATCH(O640,Table1[[#All],[2015 Growth % Red]],0),3)</f>
        <v>#N/A</v>
      </c>
      <c r="R640" s="55" t="e">
        <f>INDEX(Table1[[#All],[Name Blue]:[2015 Growth % Blue]],MATCH(Table3[[#This Row],[Top 10 Growth % ]],Table1[[#All],[2015 Growth % Blue]],0),1)</f>
        <v>#N/A</v>
      </c>
    </row>
    <row r="641" spans="1:18" x14ac:dyDescent="0.15">
      <c r="A641" s="42">
        <v>640</v>
      </c>
      <c r="B641" s="23" t="e">
        <f>IF(AND(Table68[[#This Row],[2015 Revenue]]&gt;=Chart_Data!$U$4,Table68[[#This Row],[2015 Expenses]]&lt;=Chart_Data!$U$3),Table68[[#This Row],[Name]],#N/A)</f>
        <v>#N/A</v>
      </c>
      <c r="C641" s="23" t="e">
        <f>INDEX(Table68[#All],MATCH(Chart_Data!B641,Table68[[#All],[Name]],0),3)</f>
        <v>#N/A</v>
      </c>
      <c r="D641" s="23" t="e">
        <f>INDEX(Table68[#All],MATCH(Chart_Data!B641,Table68[[#All],[Name]],0),4)</f>
        <v>#N/A</v>
      </c>
      <c r="E641" s="60" t="e">
        <f>INDEX(Table68[#All],MATCH(Chart_Data!B641,Table68[[#All],[Name]],0),6)+Table1[[#This Row],[Rand]]</f>
        <v>#N/A</v>
      </c>
      <c r="F641" s="58">
        <f>_xlfn.IFNA(IF(Table1[[#This Row],[2015 Growth % Blue]]="#N/A",0,Table1[[#This Row],[2015 Growth % Blue]]),0)</f>
        <v>0</v>
      </c>
      <c r="G641" s="23" t="str">
        <f>IF(OR(Table68[[#This Row],[2015 Revenue]]&lt;Chart_Data!$U$4,Table68[[#This Row],[2015 Expenses]]&gt;Chart_Data!$U$3),Table68[[#This Row],[Name]],#N/A)</f>
        <v>Badgeless</v>
      </c>
      <c r="H641" s="23">
        <f>INDEX(Table68[#All],MATCH(Chart_Data!G641,Table68[[#All],[Name]],0),3)</f>
        <v>10297395.34</v>
      </c>
      <c r="I641" s="23">
        <f>INDEX(Table68[#All],MATCH(Chart_Data!G641,Table68[[#All],[Name]],0),4)</f>
        <v>4083751.95</v>
      </c>
      <c r="J641" s="46">
        <f>INDEX(Table68[#All],MATCH(Chart_Data!G641,Table68[[#All],[Name]],0),6)</f>
        <v>4.5199999999999996</v>
      </c>
      <c r="K641" s="59">
        <v>5.3464475251365196E-7</v>
      </c>
      <c r="M641" s="42">
        <f t="shared" si="10"/>
        <v>640</v>
      </c>
      <c r="N641" s="42">
        <f>IF(M641&gt;Chart_Data!$U$5,0,ROW(M642)-ROW($M$2))</f>
        <v>0</v>
      </c>
      <c r="O641" s="61" t="e">
        <f>IFERROR(LARGE(Table1[2015 Growth % Red],N641),#N/A)</f>
        <v>#N/A</v>
      </c>
      <c r="P641" s="55" t="e">
        <f>INDEX(Table1[[#All],[Name Blue]:[2015 Growth % Red]],MATCH(O641,Table1[[#All],[2015 Growth % Red]],0),2)</f>
        <v>#N/A</v>
      </c>
      <c r="Q641" s="55" t="e">
        <f>INDEX(Table1[[#All],[Name Blue]:[2015 Growth % Red]],MATCH(O641,Table1[[#All],[2015 Growth % Red]],0),3)</f>
        <v>#N/A</v>
      </c>
      <c r="R641" s="55" t="e">
        <f>INDEX(Table1[[#All],[Name Blue]:[2015 Growth % Blue]],MATCH(Table3[[#This Row],[Top 10 Growth % ]],Table1[[#All],[2015 Growth % Blue]],0),1)</f>
        <v>#N/A</v>
      </c>
    </row>
    <row r="642" spans="1:18" x14ac:dyDescent="0.15">
      <c r="A642" s="42">
        <v>641</v>
      </c>
      <c r="B642" s="23" t="e">
        <f>IF(AND(Table68[[#This Row],[2015 Revenue]]&gt;=Chart_Data!$U$4,Table68[[#This Row],[2015 Expenses]]&lt;=Chart_Data!$U$3),Table68[[#This Row],[Name]],#N/A)</f>
        <v>#N/A</v>
      </c>
      <c r="C642" s="23" t="e">
        <f>INDEX(Table68[#All],MATCH(Chart_Data!B642,Table68[[#All],[Name]],0),3)</f>
        <v>#N/A</v>
      </c>
      <c r="D642" s="23" t="e">
        <f>INDEX(Table68[#All],MATCH(Chart_Data!B642,Table68[[#All],[Name]],0),4)</f>
        <v>#N/A</v>
      </c>
      <c r="E642" s="60" t="e">
        <f>INDEX(Table68[#All],MATCH(Chart_Data!B642,Table68[[#All],[Name]],0),6)+Table1[[#This Row],[Rand]]</f>
        <v>#N/A</v>
      </c>
      <c r="F642" s="58">
        <f>_xlfn.IFNA(IF(Table1[[#This Row],[2015 Growth % Blue]]="#N/A",0,Table1[[#This Row],[2015 Growth % Blue]]),0)</f>
        <v>0</v>
      </c>
      <c r="G642" s="23" t="str">
        <f>IF(OR(Table68[[#This Row],[2015 Revenue]]&lt;Chart_Data!$U$4,Table68[[#This Row],[2015 Expenses]]&gt;Chart_Data!$U$3),Table68[[#This Row],[Name]],#N/A)</f>
        <v>Aspic</v>
      </c>
      <c r="H642" s="23">
        <f>INDEX(Table68[#All],MATCH(Chart_Data!G642,Table68[[#All],[Name]],0),3)</f>
        <v>8498414.1500000004</v>
      </c>
      <c r="I642" s="23">
        <f>INDEX(Table68[#All],MATCH(Chart_Data!G642,Table68[[#All],[Name]],0),4)</f>
        <v>4645616.75</v>
      </c>
      <c r="J642" s="46">
        <f>INDEX(Table68[#All],MATCH(Chart_Data!G642,Table68[[#All],[Name]],0),6)</f>
        <v>4.1399999999999997</v>
      </c>
      <c r="K642" s="59">
        <v>7.4836866528455929E-7</v>
      </c>
      <c r="M642" s="42">
        <f t="shared" ref="M642:M705" si="11">ROW(M643)-ROW($M$2)</f>
        <v>641</v>
      </c>
      <c r="N642" s="42">
        <f>IF(M642&gt;Chart_Data!$U$5,0,ROW(M643)-ROW($M$2))</f>
        <v>0</v>
      </c>
      <c r="O642" s="61" t="e">
        <f>IFERROR(LARGE(Table1[2015 Growth % Red],N642),#N/A)</f>
        <v>#N/A</v>
      </c>
      <c r="P642" s="55" t="e">
        <f>INDEX(Table1[[#All],[Name Blue]:[2015 Growth % Red]],MATCH(O642,Table1[[#All],[2015 Growth % Red]],0),2)</f>
        <v>#N/A</v>
      </c>
      <c r="Q642" s="55" t="e">
        <f>INDEX(Table1[[#All],[Name Blue]:[2015 Growth % Red]],MATCH(O642,Table1[[#All],[2015 Growth % Red]],0),3)</f>
        <v>#N/A</v>
      </c>
      <c r="R642" s="55" t="e">
        <f>INDEX(Table1[[#All],[Name Blue]:[2015 Growth % Blue]],MATCH(Table3[[#This Row],[Top 10 Growth % ]],Table1[[#All],[2015 Growth % Blue]],0),1)</f>
        <v>#N/A</v>
      </c>
    </row>
    <row r="643" spans="1:18" x14ac:dyDescent="0.15">
      <c r="A643" s="42">
        <v>642</v>
      </c>
      <c r="B643" s="23" t="e">
        <f>IF(AND(Table68[[#This Row],[2015 Revenue]]&gt;=Chart_Data!$U$4,Table68[[#This Row],[2015 Expenses]]&lt;=Chart_Data!$U$3),Table68[[#This Row],[Name]],#N/A)</f>
        <v>#N/A</v>
      </c>
      <c r="C643" s="23" t="e">
        <f>INDEX(Table68[#All],MATCH(Chart_Data!B643,Table68[[#All],[Name]],0),3)</f>
        <v>#N/A</v>
      </c>
      <c r="D643" s="23" t="e">
        <f>INDEX(Table68[#All],MATCH(Chart_Data!B643,Table68[[#All],[Name]],0),4)</f>
        <v>#N/A</v>
      </c>
      <c r="E643" s="60" t="e">
        <f>INDEX(Table68[#All],MATCH(Chart_Data!B643,Table68[[#All],[Name]],0),6)+Table1[[#This Row],[Rand]]</f>
        <v>#N/A</v>
      </c>
      <c r="F643" s="58">
        <f>_xlfn.IFNA(IF(Table1[[#This Row],[2015 Growth % Blue]]="#N/A",0,Table1[[#This Row],[2015 Growth % Blue]]),0)</f>
        <v>0</v>
      </c>
      <c r="G643" s="23" t="str">
        <f>IF(OR(Table68[[#This Row],[2015 Revenue]]&lt;Chart_Data!$U$4,Table68[[#This Row],[2015 Expenses]]&gt;Chart_Data!$U$3),Table68[[#This Row],[Name]],#N/A)</f>
        <v>Subaverage</v>
      </c>
      <c r="H643" s="23">
        <f>INDEX(Table68[#All],MATCH(Chart_Data!G643,Table68[[#All],[Name]],0),3)</f>
        <v>7577637.0700000003</v>
      </c>
      <c r="I643" s="23">
        <f>INDEX(Table68[#All],MATCH(Chart_Data!G643,Table68[[#All],[Name]],0),4)</f>
        <v>8662529.7699999996</v>
      </c>
      <c r="J643" s="46">
        <f>INDEX(Table68[#All],MATCH(Chart_Data!G643,Table68[[#All],[Name]],0),6)</f>
        <v>4.79</v>
      </c>
      <c r="K643" s="59">
        <v>9.577101761574847E-8</v>
      </c>
      <c r="M643" s="42">
        <f t="shared" si="11"/>
        <v>642</v>
      </c>
      <c r="N643" s="42">
        <f>IF(M643&gt;Chart_Data!$U$5,0,ROW(M644)-ROW($M$2))</f>
        <v>0</v>
      </c>
      <c r="O643" s="61" t="e">
        <f>IFERROR(LARGE(Table1[2015 Growth % Red],N643),#N/A)</f>
        <v>#N/A</v>
      </c>
      <c r="P643" s="55" t="e">
        <f>INDEX(Table1[[#All],[Name Blue]:[2015 Growth % Red]],MATCH(O643,Table1[[#All],[2015 Growth % Red]],0),2)</f>
        <v>#N/A</v>
      </c>
      <c r="Q643" s="55" t="e">
        <f>INDEX(Table1[[#All],[Name Blue]:[2015 Growth % Red]],MATCH(O643,Table1[[#All],[2015 Growth % Red]],0),3)</f>
        <v>#N/A</v>
      </c>
      <c r="R643" s="55" t="e">
        <f>INDEX(Table1[[#All],[Name Blue]:[2015 Growth % Blue]],MATCH(Table3[[#This Row],[Top 10 Growth % ]],Table1[[#All],[2015 Growth % Blue]],0),1)</f>
        <v>#N/A</v>
      </c>
    </row>
    <row r="644" spans="1:18" x14ac:dyDescent="0.15">
      <c r="A644" s="42">
        <v>643</v>
      </c>
      <c r="B644" s="23" t="str">
        <f>IF(AND(Table68[[#This Row],[2015 Revenue]]&gt;=Chart_Data!$U$4,Table68[[#This Row],[2015 Expenses]]&lt;=Chart_Data!$U$3),Table68[[#This Row],[Name]],#N/A)</f>
        <v>Glycopexis</v>
      </c>
      <c r="C644" s="23">
        <f>INDEX(Table68[#All],MATCH(Chart_Data!B644,Table68[[#All],[Name]],0),3)</f>
        <v>9901620</v>
      </c>
      <c r="D644" s="23">
        <f>INDEX(Table68[#All],MATCH(Chart_Data!B644,Table68[[#All],[Name]],0),4)</f>
        <v>3450711.94</v>
      </c>
      <c r="E644" s="60">
        <f>INDEX(Table68[#All],MATCH(Chart_Data!B644,Table68[[#All],[Name]],0),6)+Table1[[#This Row],[Rand]]</f>
        <v>1.7700002151710688</v>
      </c>
      <c r="F644" s="58">
        <f>_xlfn.IFNA(IF(Table1[[#This Row],[2015 Growth % Blue]]="#N/A",0,Table1[[#This Row],[2015 Growth % Blue]]),0)</f>
        <v>1.7700002151710688</v>
      </c>
      <c r="G644" s="23" t="e">
        <f>IF(OR(Table68[[#This Row],[2015 Revenue]]&lt;Chart_Data!$U$4,Table68[[#This Row],[2015 Expenses]]&gt;Chart_Data!$U$3),Table68[[#This Row],[Name]],#N/A)</f>
        <v>#N/A</v>
      </c>
      <c r="H644" s="23" t="e">
        <f>INDEX(Table68[#All],MATCH(Chart_Data!G644,Table68[[#All],[Name]],0),3)</f>
        <v>#N/A</v>
      </c>
      <c r="I644" s="23" t="e">
        <f>INDEX(Table68[#All],MATCH(Chart_Data!G644,Table68[[#All],[Name]],0),4)</f>
        <v>#N/A</v>
      </c>
      <c r="J644" s="46" t="e">
        <f>INDEX(Table68[#All],MATCH(Chart_Data!G644,Table68[[#All],[Name]],0),6)</f>
        <v>#N/A</v>
      </c>
      <c r="K644" s="59">
        <v>2.1517106867659096E-7</v>
      </c>
      <c r="M644" s="42">
        <f t="shared" si="11"/>
        <v>643</v>
      </c>
      <c r="N644" s="42">
        <f>IF(M644&gt;Chart_Data!$U$5,0,ROW(M645)-ROW($M$2))</f>
        <v>0</v>
      </c>
      <c r="O644" s="61" t="e">
        <f>IFERROR(LARGE(Table1[2015 Growth % Red],N644),#N/A)</f>
        <v>#N/A</v>
      </c>
      <c r="P644" s="55" t="e">
        <f>INDEX(Table1[[#All],[Name Blue]:[2015 Growth % Red]],MATCH(O644,Table1[[#All],[2015 Growth % Red]],0),2)</f>
        <v>#N/A</v>
      </c>
      <c r="Q644" s="55" t="e">
        <f>INDEX(Table1[[#All],[Name Blue]:[2015 Growth % Red]],MATCH(O644,Table1[[#All],[2015 Growth % Red]],0),3)</f>
        <v>#N/A</v>
      </c>
      <c r="R644" s="55" t="e">
        <f>INDEX(Table1[[#All],[Name Blue]:[2015 Growth % Blue]],MATCH(Table3[[#This Row],[Top 10 Growth % ]],Table1[[#All],[2015 Growth % Blue]],0),1)</f>
        <v>#N/A</v>
      </c>
    </row>
    <row r="645" spans="1:18" x14ac:dyDescent="0.15">
      <c r="A645" s="42">
        <v>644</v>
      </c>
      <c r="B645" s="23" t="e">
        <f>IF(AND(Table68[[#This Row],[2015 Revenue]]&gt;=Chart_Data!$U$4,Table68[[#This Row],[2015 Expenses]]&lt;=Chart_Data!$U$3),Table68[[#This Row],[Name]],#N/A)</f>
        <v>#N/A</v>
      </c>
      <c r="C645" s="23" t="e">
        <f>INDEX(Table68[#All],MATCH(Chart_Data!B645,Table68[[#All],[Name]],0),3)</f>
        <v>#N/A</v>
      </c>
      <c r="D645" s="23" t="e">
        <f>INDEX(Table68[#All],MATCH(Chart_Data!B645,Table68[[#All],[Name]],0),4)</f>
        <v>#N/A</v>
      </c>
      <c r="E645" s="60" t="e">
        <f>INDEX(Table68[#All],MATCH(Chart_Data!B645,Table68[[#All],[Name]],0),6)+Table1[[#This Row],[Rand]]</f>
        <v>#N/A</v>
      </c>
      <c r="F645" s="58">
        <f>_xlfn.IFNA(IF(Table1[[#This Row],[2015 Growth % Blue]]="#N/A",0,Table1[[#This Row],[2015 Growth % Blue]]),0)</f>
        <v>0</v>
      </c>
      <c r="G645" s="23" t="str">
        <f>IF(OR(Table68[[#This Row],[2015 Revenue]]&lt;Chart_Data!$U$4,Table68[[#This Row],[2015 Expenses]]&gt;Chart_Data!$U$3),Table68[[#This Row],[Name]],#N/A)</f>
        <v>Westminster</v>
      </c>
      <c r="H645" s="23">
        <f>INDEX(Table68[#All],MATCH(Chart_Data!G645,Table68[[#All],[Name]],0),3)</f>
        <v>9861651.6500000004</v>
      </c>
      <c r="I645" s="23">
        <f>INDEX(Table68[#All],MATCH(Chart_Data!G645,Table68[[#All],[Name]],0),4)</f>
        <v>7245126.2400000002</v>
      </c>
      <c r="J645" s="46">
        <f>INDEX(Table68[#All],MATCH(Chart_Data!G645,Table68[[#All],[Name]],0),6)</f>
        <v>3.61</v>
      </c>
      <c r="K645" s="59">
        <v>4.6838576111720808E-7</v>
      </c>
      <c r="M645" s="42">
        <f t="shared" si="11"/>
        <v>644</v>
      </c>
      <c r="N645" s="42">
        <f>IF(M645&gt;Chart_Data!$U$5,0,ROW(M646)-ROW($M$2))</f>
        <v>0</v>
      </c>
      <c r="O645" s="61" t="e">
        <f>IFERROR(LARGE(Table1[2015 Growth % Red],N645),#N/A)</f>
        <v>#N/A</v>
      </c>
      <c r="P645" s="55" t="e">
        <f>INDEX(Table1[[#All],[Name Blue]:[2015 Growth % Red]],MATCH(O645,Table1[[#All],[2015 Growth % Red]],0),2)</f>
        <v>#N/A</v>
      </c>
      <c r="Q645" s="55" t="e">
        <f>INDEX(Table1[[#All],[Name Blue]:[2015 Growth % Red]],MATCH(O645,Table1[[#All],[2015 Growth % Red]],0),3)</f>
        <v>#N/A</v>
      </c>
      <c r="R645" s="55" t="e">
        <f>INDEX(Table1[[#All],[Name Blue]:[2015 Growth % Blue]],MATCH(Table3[[#This Row],[Top 10 Growth % ]],Table1[[#All],[2015 Growth % Blue]],0),1)</f>
        <v>#N/A</v>
      </c>
    </row>
    <row r="646" spans="1:18" x14ac:dyDescent="0.15">
      <c r="A646" s="42">
        <v>645</v>
      </c>
      <c r="B646" s="23" t="e">
        <f>IF(AND(Table68[[#This Row],[2015 Revenue]]&gt;=Chart_Data!$U$4,Table68[[#This Row],[2015 Expenses]]&lt;=Chart_Data!$U$3),Table68[[#This Row],[Name]],#N/A)</f>
        <v>#N/A</v>
      </c>
      <c r="C646" s="23" t="e">
        <f>INDEX(Table68[#All],MATCH(Chart_Data!B646,Table68[[#All],[Name]],0),3)</f>
        <v>#N/A</v>
      </c>
      <c r="D646" s="23" t="e">
        <f>INDEX(Table68[#All],MATCH(Chart_Data!B646,Table68[[#All],[Name]],0),4)</f>
        <v>#N/A</v>
      </c>
      <c r="E646" s="60" t="e">
        <f>INDEX(Table68[#All],MATCH(Chart_Data!B646,Table68[[#All],[Name]],0),6)+Table1[[#This Row],[Rand]]</f>
        <v>#N/A</v>
      </c>
      <c r="F646" s="58">
        <f>_xlfn.IFNA(IF(Table1[[#This Row],[2015 Growth % Blue]]="#N/A",0,Table1[[#This Row],[2015 Growth % Blue]]),0)</f>
        <v>0</v>
      </c>
      <c r="G646" s="23" t="str">
        <f>IF(OR(Table68[[#This Row],[2015 Revenue]]&lt;Chart_Data!$U$4,Table68[[#This Row],[2015 Expenses]]&gt;Chart_Data!$U$3),Table68[[#This Row],[Name]],#N/A)</f>
        <v>Suicided</v>
      </c>
      <c r="H646" s="23">
        <f>INDEX(Table68[#All],MATCH(Chart_Data!G646,Table68[[#All],[Name]],0),3)</f>
        <v>7145863</v>
      </c>
      <c r="I646" s="23">
        <f>INDEX(Table68[#All],MATCH(Chart_Data!G646,Table68[[#All],[Name]],0),4)</f>
        <v>4519467.1900000004</v>
      </c>
      <c r="J646" s="46">
        <f>INDEX(Table68[#All],MATCH(Chart_Data!G646,Table68[[#All],[Name]],0),6)</f>
        <v>3.18</v>
      </c>
      <c r="K646" s="59">
        <v>2.4338917695380244E-7</v>
      </c>
      <c r="M646" s="42">
        <f t="shared" si="11"/>
        <v>645</v>
      </c>
      <c r="N646" s="42">
        <f>IF(M646&gt;Chart_Data!$U$5,0,ROW(M647)-ROW($M$2))</f>
        <v>0</v>
      </c>
      <c r="O646" s="61" t="e">
        <f>IFERROR(LARGE(Table1[2015 Growth % Red],N646),#N/A)</f>
        <v>#N/A</v>
      </c>
      <c r="P646" s="55" t="e">
        <f>INDEX(Table1[[#All],[Name Blue]:[2015 Growth % Red]],MATCH(O646,Table1[[#All],[2015 Growth % Red]],0),2)</f>
        <v>#N/A</v>
      </c>
      <c r="Q646" s="55" t="e">
        <f>INDEX(Table1[[#All],[Name Blue]:[2015 Growth % Red]],MATCH(O646,Table1[[#All],[2015 Growth % Red]],0),3)</f>
        <v>#N/A</v>
      </c>
      <c r="R646" s="55" t="e">
        <f>INDEX(Table1[[#All],[Name Blue]:[2015 Growth % Blue]],MATCH(Table3[[#This Row],[Top 10 Growth % ]],Table1[[#All],[2015 Growth % Blue]],0),1)</f>
        <v>#N/A</v>
      </c>
    </row>
    <row r="647" spans="1:18" x14ac:dyDescent="0.15">
      <c r="A647" s="42">
        <v>646</v>
      </c>
      <c r="B647" s="23" t="e">
        <f>IF(AND(Table68[[#This Row],[2015 Revenue]]&gt;=Chart_Data!$U$4,Table68[[#This Row],[2015 Expenses]]&lt;=Chart_Data!$U$3),Table68[[#This Row],[Name]],#N/A)</f>
        <v>#N/A</v>
      </c>
      <c r="C647" s="23" t="e">
        <f>INDEX(Table68[#All],MATCH(Chart_Data!B647,Table68[[#All],[Name]],0),3)</f>
        <v>#N/A</v>
      </c>
      <c r="D647" s="23" t="e">
        <f>INDEX(Table68[#All],MATCH(Chart_Data!B647,Table68[[#All],[Name]],0),4)</f>
        <v>#N/A</v>
      </c>
      <c r="E647" s="60" t="e">
        <f>INDEX(Table68[#All],MATCH(Chart_Data!B647,Table68[[#All],[Name]],0),6)+Table1[[#This Row],[Rand]]</f>
        <v>#N/A</v>
      </c>
      <c r="F647" s="58">
        <f>_xlfn.IFNA(IF(Table1[[#This Row],[2015 Growth % Blue]]="#N/A",0,Table1[[#This Row],[2015 Growth % Blue]]),0)</f>
        <v>0</v>
      </c>
      <c r="G647" s="23" t="str">
        <f>IF(OR(Table68[[#This Row],[2015 Revenue]]&lt;Chart_Data!$U$4,Table68[[#This Row],[2015 Expenses]]&gt;Chart_Data!$U$3),Table68[[#This Row],[Name]],#N/A)</f>
        <v>Tocantins</v>
      </c>
      <c r="H647" s="23">
        <f>INDEX(Table68[#All],MATCH(Chart_Data!G647,Table68[[#All],[Name]],0),3)</f>
        <v>12330107.359999999</v>
      </c>
      <c r="I647" s="23">
        <f>INDEX(Table68[#All],MATCH(Chart_Data!G647,Table68[[#All],[Name]],0),4)</f>
        <v>4296073.8099999996</v>
      </c>
      <c r="J647" s="46">
        <f>INDEX(Table68[#All],MATCH(Chart_Data!G647,Table68[[#All],[Name]],0),6)</f>
        <v>3.24</v>
      </c>
      <c r="K647" s="59">
        <v>1.3789210347104707E-7</v>
      </c>
      <c r="M647" s="42">
        <f t="shared" si="11"/>
        <v>646</v>
      </c>
      <c r="N647" s="42">
        <f>IF(M647&gt;Chart_Data!$U$5,0,ROW(M648)-ROW($M$2))</f>
        <v>0</v>
      </c>
      <c r="O647" s="61" t="e">
        <f>IFERROR(LARGE(Table1[2015 Growth % Red],N647),#N/A)</f>
        <v>#N/A</v>
      </c>
      <c r="P647" s="55" t="e">
        <f>INDEX(Table1[[#All],[Name Blue]:[2015 Growth % Red]],MATCH(O647,Table1[[#All],[2015 Growth % Red]],0),2)</f>
        <v>#N/A</v>
      </c>
      <c r="Q647" s="55" t="e">
        <f>INDEX(Table1[[#All],[Name Blue]:[2015 Growth % Red]],MATCH(O647,Table1[[#All],[2015 Growth % Red]],0),3)</f>
        <v>#N/A</v>
      </c>
      <c r="R647" s="55" t="e">
        <f>INDEX(Table1[[#All],[Name Blue]:[2015 Growth % Blue]],MATCH(Table3[[#This Row],[Top 10 Growth % ]],Table1[[#All],[2015 Growth % Blue]],0),1)</f>
        <v>#N/A</v>
      </c>
    </row>
    <row r="648" spans="1:18" x14ac:dyDescent="0.15">
      <c r="A648" s="42">
        <v>647</v>
      </c>
      <c r="B648" s="23" t="e">
        <f>IF(AND(Table68[[#This Row],[2015 Revenue]]&gt;=Chart_Data!$U$4,Table68[[#This Row],[2015 Expenses]]&lt;=Chart_Data!$U$3),Table68[[#This Row],[Name]],#N/A)</f>
        <v>#N/A</v>
      </c>
      <c r="C648" s="23" t="e">
        <f>INDEX(Table68[#All],MATCH(Chart_Data!B648,Table68[[#All],[Name]],0),3)</f>
        <v>#N/A</v>
      </c>
      <c r="D648" s="23" t="e">
        <f>INDEX(Table68[#All],MATCH(Chart_Data!B648,Table68[[#All],[Name]],0),4)</f>
        <v>#N/A</v>
      </c>
      <c r="E648" s="60" t="e">
        <f>INDEX(Table68[#All],MATCH(Chart_Data!B648,Table68[[#All],[Name]],0),6)+Table1[[#This Row],[Rand]]</f>
        <v>#N/A</v>
      </c>
      <c r="F648" s="58">
        <f>_xlfn.IFNA(IF(Table1[[#This Row],[2015 Growth % Blue]]="#N/A",0,Table1[[#This Row],[2015 Growth % Blue]]),0)</f>
        <v>0</v>
      </c>
      <c r="G648" s="23" t="str">
        <f>IF(OR(Table68[[#This Row],[2015 Revenue]]&lt;Chart_Data!$U$4,Table68[[#This Row],[2015 Expenses]]&gt;Chart_Data!$U$3),Table68[[#This Row],[Name]],#N/A)</f>
        <v>Thiocyanate</v>
      </c>
      <c r="H648" s="23">
        <f>INDEX(Table68[#All],MATCH(Chart_Data!G648,Table68[[#All],[Name]],0),3)</f>
        <v>5557477.1399999997</v>
      </c>
      <c r="I648" s="23">
        <f>INDEX(Table68[#All],MATCH(Chart_Data!G648,Table68[[#All],[Name]],0),4)</f>
        <v>4357427</v>
      </c>
      <c r="J648" s="46">
        <f>INDEX(Table68[#All],MATCH(Chart_Data!G648,Table68[[#All],[Name]],0),6)</f>
        <v>2.79</v>
      </c>
      <c r="K648" s="59">
        <v>7.2968212701497061E-7</v>
      </c>
      <c r="M648" s="42">
        <f t="shared" si="11"/>
        <v>647</v>
      </c>
      <c r="N648" s="42">
        <f>IF(M648&gt;Chart_Data!$U$5,0,ROW(M649)-ROW($M$2))</f>
        <v>0</v>
      </c>
      <c r="O648" s="61" t="e">
        <f>IFERROR(LARGE(Table1[2015 Growth % Red],N648),#N/A)</f>
        <v>#N/A</v>
      </c>
      <c r="P648" s="55" t="e">
        <f>INDEX(Table1[[#All],[Name Blue]:[2015 Growth % Red]],MATCH(O648,Table1[[#All],[2015 Growth % Red]],0),2)</f>
        <v>#N/A</v>
      </c>
      <c r="Q648" s="55" t="e">
        <f>INDEX(Table1[[#All],[Name Blue]:[2015 Growth % Red]],MATCH(O648,Table1[[#All],[2015 Growth % Red]],0),3)</f>
        <v>#N/A</v>
      </c>
      <c r="R648" s="55" t="e">
        <f>INDEX(Table1[[#All],[Name Blue]:[2015 Growth % Blue]],MATCH(Table3[[#This Row],[Top 10 Growth % ]],Table1[[#All],[2015 Growth % Blue]],0),1)</f>
        <v>#N/A</v>
      </c>
    </row>
    <row r="649" spans="1:18" x14ac:dyDescent="0.15">
      <c r="A649" s="42">
        <v>648</v>
      </c>
      <c r="B649" s="23" t="e">
        <f>IF(AND(Table68[[#This Row],[2015 Revenue]]&gt;=Chart_Data!$U$4,Table68[[#This Row],[2015 Expenses]]&lt;=Chart_Data!$U$3),Table68[[#This Row],[Name]],#N/A)</f>
        <v>#N/A</v>
      </c>
      <c r="C649" s="23" t="e">
        <f>INDEX(Table68[#All],MATCH(Chart_Data!B649,Table68[[#All],[Name]],0),3)</f>
        <v>#N/A</v>
      </c>
      <c r="D649" s="23" t="e">
        <f>INDEX(Table68[#All],MATCH(Chart_Data!B649,Table68[[#All],[Name]],0),4)</f>
        <v>#N/A</v>
      </c>
      <c r="E649" s="60" t="e">
        <f>INDEX(Table68[#All],MATCH(Chart_Data!B649,Table68[[#All],[Name]],0),6)+Table1[[#This Row],[Rand]]</f>
        <v>#N/A</v>
      </c>
      <c r="F649" s="58">
        <f>_xlfn.IFNA(IF(Table1[[#This Row],[2015 Growth % Blue]]="#N/A",0,Table1[[#This Row],[2015 Growth % Blue]]),0)</f>
        <v>0</v>
      </c>
      <c r="G649" s="23" t="str">
        <f>IF(OR(Table68[[#This Row],[2015 Revenue]]&lt;Chart_Data!$U$4,Table68[[#This Row],[2015 Expenses]]&gt;Chart_Data!$U$3),Table68[[#This Row],[Name]],#N/A)</f>
        <v>Fibrillar</v>
      </c>
      <c r="H649" s="23">
        <f>INDEX(Table68[#All],MATCH(Chart_Data!G649,Table68[[#All],[Name]],0),3)</f>
        <v>6985440.2999999998</v>
      </c>
      <c r="I649" s="23">
        <f>INDEX(Table68[#All],MATCH(Chart_Data!G649,Table68[[#All],[Name]],0),4)</f>
        <v>3809634.89</v>
      </c>
      <c r="J649" s="46">
        <f>INDEX(Table68[#All],MATCH(Chart_Data!G649,Table68[[#All],[Name]],0),6)</f>
        <v>3.66</v>
      </c>
      <c r="K649" s="59">
        <v>1.4491136537747718E-7</v>
      </c>
      <c r="M649" s="42">
        <f t="shared" si="11"/>
        <v>648</v>
      </c>
      <c r="N649" s="42">
        <f>IF(M649&gt;Chart_Data!$U$5,0,ROW(M650)-ROW($M$2))</f>
        <v>0</v>
      </c>
      <c r="O649" s="61" t="e">
        <f>IFERROR(LARGE(Table1[2015 Growth % Red],N649),#N/A)</f>
        <v>#N/A</v>
      </c>
      <c r="P649" s="55" t="e">
        <f>INDEX(Table1[[#All],[Name Blue]:[2015 Growth % Red]],MATCH(O649,Table1[[#All],[2015 Growth % Red]],0),2)</f>
        <v>#N/A</v>
      </c>
      <c r="Q649" s="55" t="e">
        <f>INDEX(Table1[[#All],[Name Blue]:[2015 Growth % Red]],MATCH(O649,Table1[[#All],[2015 Growth % Red]],0),3)</f>
        <v>#N/A</v>
      </c>
      <c r="R649" s="55" t="e">
        <f>INDEX(Table1[[#All],[Name Blue]:[2015 Growth % Blue]],MATCH(Table3[[#This Row],[Top 10 Growth % ]],Table1[[#All],[2015 Growth % Blue]],0),1)</f>
        <v>#N/A</v>
      </c>
    </row>
    <row r="650" spans="1:18" x14ac:dyDescent="0.15">
      <c r="A650" s="42">
        <v>649</v>
      </c>
      <c r="B650" s="23" t="str">
        <f>IF(AND(Table68[[#This Row],[2015 Revenue]]&gt;=Chart_Data!$U$4,Table68[[#This Row],[2015 Expenses]]&lt;=Chart_Data!$U$3),Table68[[#This Row],[Name]],#N/A)</f>
        <v>Interreges</v>
      </c>
      <c r="C650" s="23">
        <f>INDEX(Table68[#All],MATCH(Chart_Data!B650,Table68[[#All],[Name]],0),3)</f>
        <v>9514604.6199999992</v>
      </c>
      <c r="D650" s="23">
        <f>INDEX(Table68[#All],MATCH(Chart_Data!B650,Table68[[#All],[Name]],0),4)</f>
        <v>2867024.47</v>
      </c>
      <c r="E650" s="60">
        <f>INDEX(Table68[#All],MATCH(Chart_Data!B650,Table68[[#All],[Name]],0),6)+Table1[[#This Row],[Rand]]</f>
        <v>4.3100000536071699</v>
      </c>
      <c r="F650" s="58">
        <f>_xlfn.IFNA(IF(Table1[[#This Row],[2015 Growth % Blue]]="#N/A",0,Table1[[#This Row],[2015 Growth % Blue]]),0)</f>
        <v>4.3100000536071699</v>
      </c>
      <c r="G650" s="23" t="e">
        <f>IF(OR(Table68[[#This Row],[2015 Revenue]]&lt;Chart_Data!$U$4,Table68[[#This Row],[2015 Expenses]]&gt;Chart_Data!$U$3),Table68[[#This Row],[Name]],#N/A)</f>
        <v>#N/A</v>
      </c>
      <c r="H650" s="23" t="e">
        <f>INDEX(Table68[#All],MATCH(Chart_Data!G650,Table68[[#All],[Name]],0),3)</f>
        <v>#N/A</v>
      </c>
      <c r="I650" s="23" t="e">
        <f>INDEX(Table68[#All],MATCH(Chart_Data!G650,Table68[[#All],[Name]],0),4)</f>
        <v>#N/A</v>
      </c>
      <c r="J650" s="46" t="e">
        <f>INDEX(Table68[#All],MATCH(Chart_Data!G650,Table68[[#All],[Name]],0),6)</f>
        <v>#N/A</v>
      </c>
      <c r="K650" s="59">
        <v>5.3607170344056484E-8</v>
      </c>
      <c r="M650" s="42">
        <f t="shared" si="11"/>
        <v>649</v>
      </c>
      <c r="N650" s="42">
        <f>IF(M650&gt;Chart_Data!$U$5,0,ROW(M651)-ROW($M$2))</f>
        <v>0</v>
      </c>
      <c r="O650" s="61" t="e">
        <f>IFERROR(LARGE(Table1[2015 Growth % Red],N650),#N/A)</f>
        <v>#N/A</v>
      </c>
      <c r="P650" s="55" t="e">
        <f>INDEX(Table1[[#All],[Name Blue]:[2015 Growth % Red]],MATCH(O650,Table1[[#All],[2015 Growth % Red]],0),2)</f>
        <v>#N/A</v>
      </c>
      <c r="Q650" s="55" t="e">
        <f>INDEX(Table1[[#All],[Name Blue]:[2015 Growth % Red]],MATCH(O650,Table1[[#All],[2015 Growth % Red]],0),3)</f>
        <v>#N/A</v>
      </c>
      <c r="R650" s="55" t="e">
        <f>INDEX(Table1[[#All],[Name Blue]:[2015 Growth % Blue]],MATCH(Table3[[#This Row],[Top 10 Growth % ]],Table1[[#All],[2015 Growth % Blue]],0),1)</f>
        <v>#N/A</v>
      </c>
    </row>
    <row r="651" spans="1:18" x14ac:dyDescent="0.15">
      <c r="A651" s="42">
        <v>650</v>
      </c>
      <c r="B651" s="23" t="e">
        <f>IF(AND(Table68[[#This Row],[2015 Revenue]]&gt;=Chart_Data!$U$4,Table68[[#This Row],[2015 Expenses]]&lt;=Chart_Data!$U$3),Table68[[#This Row],[Name]],#N/A)</f>
        <v>#N/A</v>
      </c>
      <c r="C651" s="23" t="e">
        <f>INDEX(Table68[#All],MATCH(Chart_Data!B651,Table68[[#All],[Name]],0),3)</f>
        <v>#N/A</v>
      </c>
      <c r="D651" s="23" t="e">
        <f>INDEX(Table68[#All],MATCH(Chart_Data!B651,Table68[[#All],[Name]],0),4)</f>
        <v>#N/A</v>
      </c>
      <c r="E651" s="60" t="e">
        <f>INDEX(Table68[#All],MATCH(Chart_Data!B651,Table68[[#All],[Name]],0),6)+Table1[[#This Row],[Rand]]</f>
        <v>#N/A</v>
      </c>
      <c r="F651" s="58">
        <f>_xlfn.IFNA(IF(Table1[[#This Row],[2015 Growth % Blue]]="#N/A",0,Table1[[#This Row],[2015 Growth % Blue]]),0)</f>
        <v>0</v>
      </c>
      <c r="G651" s="23" t="str">
        <f>IF(OR(Table68[[#This Row],[2015 Revenue]]&lt;Chart_Data!$U$4,Table68[[#This Row],[2015 Expenses]]&gt;Chart_Data!$U$3),Table68[[#This Row],[Name]],#N/A)</f>
        <v>Exilarch</v>
      </c>
      <c r="H651" s="23">
        <f>INDEX(Table68[#All],MATCH(Chart_Data!G651,Table68[[#All],[Name]],0),3)</f>
        <v>6957904.2300000004</v>
      </c>
      <c r="I651" s="23">
        <f>INDEX(Table68[#All],MATCH(Chart_Data!G651,Table68[[#All],[Name]],0),4)</f>
        <v>4161452.22</v>
      </c>
      <c r="J651" s="46">
        <f>INDEX(Table68[#All],MATCH(Chart_Data!G651,Table68[[#All],[Name]],0),6)</f>
        <v>4.08</v>
      </c>
      <c r="K651" s="59">
        <v>5.0560563042523602E-7</v>
      </c>
      <c r="M651" s="42">
        <f t="shared" si="11"/>
        <v>650</v>
      </c>
      <c r="N651" s="42">
        <f>IF(M651&gt;Chart_Data!$U$5,0,ROW(M652)-ROW($M$2))</f>
        <v>0</v>
      </c>
      <c r="O651" s="61" t="e">
        <f>IFERROR(LARGE(Table1[2015 Growth % Red],N651),#N/A)</f>
        <v>#N/A</v>
      </c>
      <c r="P651" s="55" t="e">
        <f>INDEX(Table1[[#All],[Name Blue]:[2015 Growth % Red]],MATCH(O651,Table1[[#All],[2015 Growth % Red]],0),2)</f>
        <v>#N/A</v>
      </c>
      <c r="Q651" s="55" t="e">
        <f>INDEX(Table1[[#All],[Name Blue]:[2015 Growth % Red]],MATCH(O651,Table1[[#All],[2015 Growth % Red]],0),3)</f>
        <v>#N/A</v>
      </c>
      <c r="R651" s="55" t="e">
        <f>INDEX(Table1[[#All],[Name Blue]:[2015 Growth % Blue]],MATCH(Table3[[#This Row],[Top 10 Growth % ]],Table1[[#All],[2015 Growth % Blue]],0),1)</f>
        <v>#N/A</v>
      </c>
    </row>
    <row r="652" spans="1:18" x14ac:dyDescent="0.15">
      <c r="A652" s="42">
        <v>651</v>
      </c>
      <c r="B652" s="23" t="str">
        <f>IF(AND(Table68[[#This Row],[2015 Revenue]]&gt;=Chart_Data!$U$4,Table68[[#This Row],[2015 Expenses]]&lt;=Chart_Data!$U$3),Table68[[#This Row],[Name]],#N/A)</f>
        <v>Boxhaul</v>
      </c>
      <c r="C652" s="23">
        <f>INDEX(Table68[#All],MATCH(Chart_Data!B652,Table68[[#All],[Name]],0),3)</f>
        <v>10007428.82</v>
      </c>
      <c r="D652" s="23">
        <f>INDEX(Table68[#All],MATCH(Chart_Data!B652,Table68[[#All],[Name]],0),4)</f>
        <v>1453487.93</v>
      </c>
      <c r="E652" s="60">
        <f>INDEX(Table68[#All],MATCH(Chart_Data!B652,Table68[[#All],[Name]],0),6)+Table1[[#This Row],[Rand]]</f>
        <v>2.3800001339209556</v>
      </c>
      <c r="F652" s="58">
        <f>_xlfn.IFNA(IF(Table1[[#This Row],[2015 Growth % Blue]]="#N/A",0,Table1[[#This Row],[2015 Growth % Blue]]),0)</f>
        <v>2.3800001339209556</v>
      </c>
      <c r="G652" s="23" t="e">
        <f>IF(OR(Table68[[#This Row],[2015 Revenue]]&lt;Chart_Data!$U$4,Table68[[#This Row],[2015 Expenses]]&gt;Chart_Data!$U$3),Table68[[#This Row],[Name]],#N/A)</f>
        <v>#N/A</v>
      </c>
      <c r="H652" s="23" t="e">
        <f>INDEX(Table68[#All],MATCH(Chart_Data!G652,Table68[[#All],[Name]],0),3)</f>
        <v>#N/A</v>
      </c>
      <c r="I652" s="23" t="e">
        <f>INDEX(Table68[#All],MATCH(Chart_Data!G652,Table68[[#All],[Name]],0),4)</f>
        <v>#N/A</v>
      </c>
      <c r="J652" s="46" t="e">
        <f>INDEX(Table68[#All],MATCH(Chart_Data!G652,Table68[[#All],[Name]],0),6)</f>
        <v>#N/A</v>
      </c>
      <c r="K652" s="59">
        <v>1.3392095544910809E-7</v>
      </c>
      <c r="M652" s="42">
        <f t="shared" si="11"/>
        <v>651</v>
      </c>
      <c r="N652" s="42">
        <f>IF(M652&gt;Chart_Data!$U$5,0,ROW(M653)-ROW($M$2))</f>
        <v>0</v>
      </c>
      <c r="O652" s="61" t="e">
        <f>IFERROR(LARGE(Table1[2015 Growth % Red],N652),#N/A)</f>
        <v>#N/A</v>
      </c>
      <c r="P652" s="55" t="e">
        <f>INDEX(Table1[[#All],[Name Blue]:[2015 Growth % Red]],MATCH(O652,Table1[[#All],[2015 Growth % Red]],0),2)</f>
        <v>#N/A</v>
      </c>
      <c r="Q652" s="55" t="e">
        <f>INDEX(Table1[[#All],[Name Blue]:[2015 Growth % Red]],MATCH(O652,Table1[[#All],[2015 Growth % Red]],0),3)</f>
        <v>#N/A</v>
      </c>
      <c r="R652" s="55" t="e">
        <f>INDEX(Table1[[#All],[Name Blue]:[2015 Growth % Blue]],MATCH(Table3[[#This Row],[Top 10 Growth % ]],Table1[[#All],[2015 Growth % Blue]],0),1)</f>
        <v>#N/A</v>
      </c>
    </row>
    <row r="653" spans="1:18" x14ac:dyDescent="0.15">
      <c r="A653" s="42">
        <v>652</v>
      </c>
      <c r="B653" s="23" t="e">
        <f>IF(AND(Table68[[#This Row],[2015 Revenue]]&gt;=Chart_Data!$U$4,Table68[[#This Row],[2015 Expenses]]&lt;=Chart_Data!$U$3),Table68[[#This Row],[Name]],#N/A)</f>
        <v>#N/A</v>
      </c>
      <c r="C653" s="23" t="e">
        <f>INDEX(Table68[#All],MATCH(Chart_Data!B653,Table68[[#All],[Name]],0),3)</f>
        <v>#N/A</v>
      </c>
      <c r="D653" s="23" t="e">
        <f>INDEX(Table68[#All],MATCH(Chart_Data!B653,Table68[[#All],[Name]],0),4)</f>
        <v>#N/A</v>
      </c>
      <c r="E653" s="60" t="e">
        <f>INDEX(Table68[#All],MATCH(Chart_Data!B653,Table68[[#All],[Name]],0),6)+Table1[[#This Row],[Rand]]</f>
        <v>#N/A</v>
      </c>
      <c r="F653" s="58">
        <f>_xlfn.IFNA(IF(Table1[[#This Row],[2015 Growth % Blue]]="#N/A",0,Table1[[#This Row],[2015 Growth % Blue]]),0)</f>
        <v>0</v>
      </c>
      <c r="G653" s="23" t="str">
        <f>IF(OR(Table68[[#This Row],[2015 Revenue]]&lt;Chart_Data!$U$4,Table68[[#This Row],[2015 Expenses]]&gt;Chart_Data!$U$3),Table68[[#This Row],[Name]],#N/A)</f>
        <v>Refertilization</v>
      </c>
      <c r="H653" s="23">
        <f>INDEX(Table68[#All],MATCH(Chart_Data!G653,Table68[[#All],[Name]],0),3)</f>
        <v>10064296.779999999</v>
      </c>
      <c r="I653" s="23">
        <f>INDEX(Table68[#All],MATCH(Chart_Data!G653,Table68[[#All],[Name]],0),4)</f>
        <v>4498838.82</v>
      </c>
      <c r="J653" s="46">
        <f>INDEX(Table68[#All],MATCH(Chart_Data!G653,Table68[[#All],[Name]],0),6)</f>
        <v>3.83</v>
      </c>
      <c r="K653" s="59">
        <v>3.219040500720164E-7</v>
      </c>
      <c r="M653" s="42">
        <f t="shared" si="11"/>
        <v>652</v>
      </c>
      <c r="N653" s="42">
        <f>IF(M653&gt;Chart_Data!$U$5,0,ROW(M654)-ROW($M$2))</f>
        <v>0</v>
      </c>
      <c r="O653" s="61" t="e">
        <f>IFERROR(LARGE(Table1[2015 Growth % Red],N653),#N/A)</f>
        <v>#N/A</v>
      </c>
      <c r="P653" s="55" t="e">
        <f>INDEX(Table1[[#All],[Name Blue]:[2015 Growth % Red]],MATCH(O653,Table1[[#All],[2015 Growth % Red]],0),2)</f>
        <v>#N/A</v>
      </c>
      <c r="Q653" s="55" t="e">
        <f>INDEX(Table1[[#All],[Name Blue]:[2015 Growth % Red]],MATCH(O653,Table1[[#All],[2015 Growth % Red]],0),3)</f>
        <v>#N/A</v>
      </c>
      <c r="R653" s="55" t="e">
        <f>INDEX(Table1[[#All],[Name Blue]:[2015 Growth % Blue]],MATCH(Table3[[#This Row],[Top 10 Growth % ]],Table1[[#All],[2015 Growth % Blue]],0),1)</f>
        <v>#N/A</v>
      </c>
    </row>
    <row r="654" spans="1:18" x14ac:dyDescent="0.15">
      <c r="A654" s="42">
        <v>653</v>
      </c>
      <c r="B654" s="23" t="str">
        <f>IF(AND(Table68[[#This Row],[2015 Revenue]]&gt;=Chart_Data!$U$4,Table68[[#This Row],[2015 Expenses]]&lt;=Chart_Data!$U$3),Table68[[#This Row],[Name]],#N/A)</f>
        <v>Asynchronous</v>
      </c>
      <c r="C654" s="23">
        <f>INDEX(Table68[#All],MATCH(Chart_Data!B654,Table68[[#All],[Name]],0),3)</f>
        <v>8720504.1099999994</v>
      </c>
      <c r="D654" s="23">
        <f>INDEX(Table68[#All],MATCH(Chart_Data!B654,Table68[[#All],[Name]],0),4)</f>
        <v>632756.03</v>
      </c>
      <c r="E654" s="60">
        <f>INDEX(Table68[#All],MATCH(Chart_Data!B654,Table68[[#All],[Name]],0),6)+Table1[[#This Row],[Rand]]</f>
        <v>5.0100004343572051</v>
      </c>
      <c r="F654" s="58">
        <f>_xlfn.IFNA(IF(Table1[[#This Row],[2015 Growth % Blue]]="#N/A",0,Table1[[#This Row],[2015 Growth % Blue]]),0)</f>
        <v>5.0100004343572051</v>
      </c>
      <c r="G654" s="23" t="e">
        <f>IF(OR(Table68[[#This Row],[2015 Revenue]]&lt;Chart_Data!$U$4,Table68[[#This Row],[2015 Expenses]]&gt;Chart_Data!$U$3),Table68[[#This Row],[Name]],#N/A)</f>
        <v>#N/A</v>
      </c>
      <c r="H654" s="23" t="e">
        <f>INDEX(Table68[#All],MATCH(Chart_Data!G654,Table68[[#All],[Name]],0),3)</f>
        <v>#N/A</v>
      </c>
      <c r="I654" s="23" t="e">
        <f>INDEX(Table68[#All],MATCH(Chart_Data!G654,Table68[[#All],[Name]],0),4)</f>
        <v>#N/A</v>
      </c>
      <c r="J654" s="46" t="e">
        <f>INDEX(Table68[#All],MATCH(Chart_Data!G654,Table68[[#All],[Name]],0),6)</f>
        <v>#N/A</v>
      </c>
      <c r="K654" s="59">
        <v>4.3435720532423082E-7</v>
      </c>
      <c r="M654" s="42">
        <f t="shared" si="11"/>
        <v>653</v>
      </c>
      <c r="N654" s="42">
        <f>IF(M654&gt;Chart_Data!$U$5,0,ROW(M655)-ROW($M$2))</f>
        <v>0</v>
      </c>
      <c r="O654" s="61" t="e">
        <f>IFERROR(LARGE(Table1[2015 Growth % Red],N654),#N/A)</f>
        <v>#N/A</v>
      </c>
      <c r="P654" s="55" t="e">
        <f>INDEX(Table1[[#All],[Name Blue]:[2015 Growth % Red]],MATCH(O654,Table1[[#All],[2015 Growth % Red]],0),2)</f>
        <v>#N/A</v>
      </c>
      <c r="Q654" s="55" t="e">
        <f>INDEX(Table1[[#All],[Name Blue]:[2015 Growth % Red]],MATCH(O654,Table1[[#All],[2015 Growth % Red]],0),3)</f>
        <v>#N/A</v>
      </c>
      <c r="R654" s="55" t="e">
        <f>INDEX(Table1[[#All],[Name Blue]:[2015 Growth % Blue]],MATCH(Table3[[#This Row],[Top 10 Growth % ]],Table1[[#All],[2015 Growth % Blue]],0),1)</f>
        <v>#N/A</v>
      </c>
    </row>
    <row r="655" spans="1:18" x14ac:dyDescent="0.15">
      <c r="A655" s="42">
        <v>654</v>
      </c>
      <c r="B655" s="23" t="e">
        <f>IF(AND(Table68[[#This Row],[2015 Revenue]]&gt;=Chart_Data!$U$4,Table68[[#This Row],[2015 Expenses]]&lt;=Chart_Data!$U$3),Table68[[#This Row],[Name]],#N/A)</f>
        <v>#N/A</v>
      </c>
      <c r="C655" s="23" t="e">
        <f>INDEX(Table68[#All],MATCH(Chart_Data!B655,Table68[[#All],[Name]],0),3)</f>
        <v>#N/A</v>
      </c>
      <c r="D655" s="23" t="e">
        <f>INDEX(Table68[#All],MATCH(Chart_Data!B655,Table68[[#All],[Name]],0),4)</f>
        <v>#N/A</v>
      </c>
      <c r="E655" s="60" t="e">
        <f>INDEX(Table68[#All],MATCH(Chart_Data!B655,Table68[[#All],[Name]],0),6)+Table1[[#This Row],[Rand]]</f>
        <v>#N/A</v>
      </c>
      <c r="F655" s="58">
        <f>_xlfn.IFNA(IF(Table1[[#This Row],[2015 Growth % Blue]]="#N/A",0,Table1[[#This Row],[2015 Growth % Blue]]),0)</f>
        <v>0</v>
      </c>
      <c r="G655" s="23" t="str">
        <f>IF(OR(Table68[[#This Row],[2015 Revenue]]&lt;Chart_Data!$U$4,Table68[[#This Row],[2015 Expenses]]&gt;Chart_Data!$U$3),Table68[[#This Row],[Name]],#N/A)</f>
        <v>Swedenborgism</v>
      </c>
      <c r="H655" s="23">
        <f>INDEX(Table68[#All],MATCH(Chart_Data!G655,Table68[[#All],[Name]],0),3)</f>
        <v>10379241.52</v>
      </c>
      <c r="I655" s="23">
        <f>INDEX(Table68[#All],MATCH(Chart_Data!G655,Table68[[#All],[Name]],0),4)</f>
        <v>5949929.0999999996</v>
      </c>
      <c r="J655" s="46">
        <f>INDEX(Table68[#All],MATCH(Chart_Data!G655,Table68[[#All],[Name]],0),6)</f>
        <v>3.55</v>
      </c>
      <c r="K655" s="59">
        <v>1.3191841490636458E-8</v>
      </c>
      <c r="M655" s="42">
        <f t="shared" si="11"/>
        <v>654</v>
      </c>
      <c r="N655" s="42">
        <f>IF(M655&gt;Chart_Data!$U$5,0,ROW(M656)-ROW($M$2))</f>
        <v>0</v>
      </c>
      <c r="O655" s="61" t="e">
        <f>IFERROR(LARGE(Table1[2015 Growth % Red],N655),#N/A)</f>
        <v>#N/A</v>
      </c>
      <c r="P655" s="55" t="e">
        <f>INDEX(Table1[[#All],[Name Blue]:[2015 Growth % Red]],MATCH(O655,Table1[[#All],[2015 Growth % Red]],0),2)</f>
        <v>#N/A</v>
      </c>
      <c r="Q655" s="55" t="e">
        <f>INDEX(Table1[[#All],[Name Blue]:[2015 Growth % Red]],MATCH(O655,Table1[[#All],[2015 Growth % Red]],0),3)</f>
        <v>#N/A</v>
      </c>
      <c r="R655" s="55" t="e">
        <f>INDEX(Table1[[#All],[Name Blue]:[2015 Growth % Blue]],MATCH(Table3[[#This Row],[Top 10 Growth % ]],Table1[[#All],[2015 Growth % Blue]],0),1)</f>
        <v>#N/A</v>
      </c>
    </row>
    <row r="656" spans="1:18" x14ac:dyDescent="0.15">
      <c r="A656" s="42">
        <v>655</v>
      </c>
      <c r="B656" s="23" t="e">
        <f>IF(AND(Table68[[#This Row],[2015 Revenue]]&gt;=Chart_Data!$U$4,Table68[[#This Row],[2015 Expenses]]&lt;=Chart_Data!$U$3),Table68[[#This Row],[Name]],#N/A)</f>
        <v>#N/A</v>
      </c>
      <c r="C656" s="23" t="e">
        <f>INDEX(Table68[#All],MATCH(Chart_Data!B656,Table68[[#All],[Name]],0),3)</f>
        <v>#N/A</v>
      </c>
      <c r="D656" s="23" t="e">
        <f>INDEX(Table68[#All],MATCH(Chart_Data!B656,Table68[[#All],[Name]],0),4)</f>
        <v>#N/A</v>
      </c>
      <c r="E656" s="60" t="e">
        <f>INDEX(Table68[#All],MATCH(Chart_Data!B656,Table68[[#All],[Name]],0),6)+Table1[[#This Row],[Rand]]</f>
        <v>#N/A</v>
      </c>
      <c r="F656" s="58">
        <f>_xlfn.IFNA(IF(Table1[[#This Row],[2015 Growth % Blue]]="#N/A",0,Table1[[#This Row],[2015 Growth % Blue]]),0)</f>
        <v>0</v>
      </c>
      <c r="G656" s="23" t="str">
        <f>IF(OR(Table68[[#This Row],[2015 Revenue]]&lt;Chart_Data!$U$4,Table68[[#This Row],[2015 Expenses]]&gt;Chart_Data!$U$3),Table68[[#This Row],[Name]],#N/A)</f>
        <v>Outspruing</v>
      </c>
      <c r="H656" s="23">
        <f>INDEX(Table68[#All],MATCH(Chart_Data!G656,Table68[[#All],[Name]],0),3)</f>
        <v>11909916.98</v>
      </c>
      <c r="I656" s="23">
        <f>INDEX(Table68[#All],MATCH(Chart_Data!G656,Table68[[#All],[Name]],0),4)</f>
        <v>5468575.21</v>
      </c>
      <c r="J656" s="46">
        <f>INDEX(Table68[#All],MATCH(Chart_Data!G656,Table68[[#All],[Name]],0),6)</f>
        <v>1.74</v>
      </c>
      <c r="K656" s="59">
        <v>6.5664335828816795E-7</v>
      </c>
      <c r="M656" s="42">
        <f t="shared" si="11"/>
        <v>655</v>
      </c>
      <c r="N656" s="42">
        <f>IF(M656&gt;Chart_Data!$U$5,0,ROW(M657)-ROW($M$2))</f>
        <v>0</v>
      </c>
      <c r="O656" s="61" t="e">
        <f>IFERROR(LARGE(Table1[2015 Growth % Red],N656),#N/A)</f>
        <v>#N/A</v>
      </c>
      <c r="P656" s="55" t="e">
        <f>INDEX(Table1[[#All],[Name Blue]:[2015 Growth % Red]],MATCH(O656,Table1[[#All],[2015 Growth % Red]],0),2)</f>
        <v>#N/A</v>
      </c>
      <c r="Q656" s="55" t="e">
        <f>INDEX(Table1[[#All],[Name Blue]:[2015 Growth % Red]],MATCH(O656,Table1[[#All],[2015 Growth % Red]],0),3)</f>
        <v>#N/A</v>
      </c>
      <c r="R656" s="55" t="e">
        <f>INDEX(Table1[[#All],[Name Blue]:[2015 Growth % Blue]],MATCH(Table3[[#This Row],[Top 10 Growth % ]],Table1[[#All],[2015 Growth % Blue]],0),1)</f>
        <v>#N/A</v>
      </c>
    </row>
    <row r="657" spans="1:18" x14ac:dyDescent="0.15">
      <c r="A657" s="42">
        <v>656</v>
      </c>
      <c r="B657" s="23" t="str">
        <f>IF(AND(Table68[[#This Row],[2015 Revenue]]&gt;=Chart_Data!$U$4,Table68[[#This Row],[2015 Expenses]]&lt;=Chart_Data!$U$3),Table68[[#This Row],[Name]],#N/A)</f>
        <v>Adenohypophysis</v>
      </c>
      <c r="C657" s="23">
        <f>INDEX(Table68[#All],MATCH(Chart_Data!B657,Table68[[#All],[Name]],0),3)</f>
        <v>8241404.3899999997</v>
      </c>
      <c r="D657" s="23">
        <f>INDEX(Table68[#All],MATCH(Chart_Data!B657,Table68[[#All],[Name]],0),4)</f>
        <v>3305523.45</v>
      </c>
      <c r="E657" s="60">
        <f>INDEX(Table68[#All],MATCH(Chart_Data!B657,Table68[[#All],[Name]],0),6)+Table1[[#This Row],[Rand]]</f>
        <v>3.5100009469773674</v>
      </c>
      <c r="F657" s="58">
        <f>_xlfn.IFNA(IF(Table1[[#This Row],[2015 Growth % Blue]]="#N/A",0,Table1[[#This Row],[2015 Growth % Blue]]),0)</f>
        <v>3.5100009469773674</v>
      </c>
      <c r="G657" s="23" t="e">
        <f>IF(OR(Table68[[#This Row],[2015 Revenue]]&lt;Chart_Data!$U$4,Table68[[#This Row],[2015 Expenses]]&gt;Chart_Data!$U$3),Table68[[#This Row],[Name]],#N/A)</f>
        <v>#N/A</v>
      </c>
      <c r="H657" s="23" t="e">
        <f>INDEX(Table68[#All],MATCH(Chart_Data!G657,Table68[[#All],[Name]],0),3)</f>
        <v>#N/A</v>
      </c>
      <c r="I657" s="23" t="e">
        <f>INDEX(Table68[#All],MATCH(Chart_Data!G657,Table68[[#All],[Name]],0),4)</f>
        <v>#N/A</v>
      </c>
      <c r="J657" s="46" t="e">
        <f>INDEX(Table68[#All],MATCH(Chart_Data!G657,Table68[[#All],[Name]],0),6)</f>
        <v>#N/A</v>
      </c>
      <c r="K657" s="59">
        <v>9.4697736778305375E-7</v>
      </c>
      <c r="M657" s="42">
        <f t="shared" si="11"/>
        <v>656</v>
      </c>
      <c r="N657" s="42">
        <f>IF(M657&gt;Chart_Data!$U$5,0,ROW(M658)-ROW($M$2))</f>
        <v>0</v>
      </c>
      <c r="O657" s="61" t="e">
        <f>IFERROR(LARGE(Table1[2015 Growth % Red],N657),#N/A)</f>
        <v>#N/A</v>
      </c>
      <c r="P657" s="55" t="e">
        <f>INDEX(Table1[[#All],[Name Blue]:[2015 Growth % Red]],MATCH(O657,Table1[[#All],[2015 Growth % Red]],0),2)</f>
        <v>#N/A</v>
      </c>
      <c r="Q657" s="55" t="e">
        <f>INDEX(Table1[[#All],[Name Blue]:[2015 Growth % Red]],MATCH(O657,Table1[[#All],[2015 Growth % Red]],0),3)</f>
        <v>#N/A</v>
      </c>
      <c r="R657" s="55" t="e">
        <f>INDEX(Table1[[#All],[Name Blue]:[2015 Growth % Blue]],MATCH(Table3[[#This Row],[Top 10 Growth % ]],Table1[[#All],[2015 Growth % Blue]],0),1)</f>
        <v>#N/A</v>
      </c>
    </row>
    <row r="658" spans="1:18" x14ac:dyDescent="0.15">
      <c r="A658" s="42">
        <v>657</v>
      </c>
      <c r="B658" s="23" t="str">
        <f>IF(AND(Table68[[#This Row],[2015 Revenue]]&gt;=Chart_Data!$U$4,Table68[[#This Row],[2015 Expenses]]&lt;=Chart_Data!$U$3),Table68[[#This Row],[Name]],#N/A)</f>
        <v>Unvibrant</v>
      </c>
      <c r="C658" s="23">
        <f>INDEX(Table68[#All],MATCH(Chart_Data!B658,Table68[[#All],[Name]],0),3)</f>
        <v>7110958.2000000002</v>
      </c>
      <c r="D658" s="23">
        <f>INDEX(Table68[#All],MATCH(Chart_Data!B658,Table68[[#All],[Name]],0),4)</f>
        <v>2340753.46</v>
      </c>
      <c r="E658" s="60">
        <f>INDEX(Table68[#All],MATCH(Chart_Data!B658,Table68[[#All],[Name]],0),6)+Table1[[#This Row],[Rand]]</f>
        <v>2.430000144288865</v>
      </c>
      <c r="F658" s="58">
        <f>_xlfn.IFNA(IF(Table1[[#This Row],[2015 Growth % Blue]]="#N/A",0,Table1[[#This Row],[2015 Growth % Blue]]),0)</f>
        <v>2.430000144288865</v>
      </c>
      <c r="G658" s="23" t="e">
        <f>IF(OR(Table68[[#This Row],[2015 Revenue]]&lt;Chart_Data!$U$4,Table68[[#This Row],[2015 Expenses]]&gt;Chart_Data!$U$3),Table68[[#This Row],[Name]],#N/A)</f>
        <v>#N/A</v>
      </c>
      <c r="H658" s="23" t="e">
        <f>INDEX(Table68[#All],MATCH(Chart_Data!G658,Table68[[#All],[Name]],0),3)</f>
        <v>#N/A</v>
      </c>
      <c r="I658" s="23" t="e">
        <f>INDEX(Table68[#All],MATCH(Chart_Data!G658,Table68[[#All],[Name]],0),4)</f>
        <v>#N/A</v>
      </c>
      <c r="J658" s="46" t="e">
        <f>INDEX(Table68[#All],MATCH(Chart_Data!G658,Table68[[#All],[Name]],0),6)</f>
        <v>#N/A</v>
      </c>
      <c r="K658" s="59">
        <v>1.442888649352444E-7</v>
      </c>
      <c r="M658" s="42">
        <f t="shared" si="11"/>
        <v>657</v>
      </c>
      <c r="N658" s="42">
        <f>IF(M658&gt;Chart_Data!$U$5,0,ROW(M659)-ROW($M$2))</f>
        <v>0</v>
      </c>
      <c r="O658" s="61" t="e">
        <f>IFERROR(LARGE(Table1[2015 Growth % Red],N658),#N/A)</f>
        <v>#N/A</v>
      </c>
      <c r="P658" s="55" t="e">
        <f>INDEX(Table1[[#All],[Name Blue]:[2015 Growth % Red]],MATCH(O658,Table1[[#All],[2015 Growth % Red]],0),2)</f>
        <v>#N/A</v>
      </c>
      <c r="Q658" s="55" t="e">
        <f>INDEX(Table1[[#All],[Name Blue]:[2015 Growth % Red]],MATCH(O658,Table1[[#All],[2015 Growth % Red]],0),3)</f>
        <v>#N/A</v>
      </c>
      <c r="R658" s="55" t="e">
        <f>INDEX(Table1[[#All],[Name Blue]:[2015 Growth % Blue]],MATCH(Table3[[#This Row],[Top 10 Growth % ]],Table1[[#All],[2015 Growth % Blue]],0),1)</f>
        <v>#N/A</v>
      </c>
    </row>
    <row r="659" spans="1:18" x14ac:dyDescent="0.15">
      <c r="A659" s="42">
        <v>658</v>
      </c>
      <c r="B659" s="23" t="e">
        <f>IF(AND(Table68[[#This Row],[2015 Revenue]]&gt;=Chart_Data!$U$4,Table68[[#This Row],[2015 Expenses]]&lt;=Chart_Data!$U$3),Table68[[#This Row],[Name]],#N/A)</f>
        <v>#N/A</v>
      </c>
      <c r="C659" s="23" t="e">
        <f>INDEX(Table68[#All],MATCH(Chart_Data!B659,Table68[[#All],[Name]],0),3)</f>
        <v>#N/A</v>
      </c>
      <c r="D659" s="23" t="e">
        <f>INDEX(Table68[#All],MATCH(Chart_Data!B659,Table68[[#All],[Name]],0),4)</f>
        <v>#N/A</v>
      </c>
      <c r="E659" s="60" t="e">
        <f>INDEX(Table68[#All],MATCH(Chart_Data!B659,Table68[[#All],[Name]],0),6)+Table1[[#This Row],[Rand]]</f>
        <v>#N/A</v>
      </c>
      <c r="F659" s="58">
        <f>_xlfn.IFNA(IF(Table1[[#This Row],[2015 Growth % Blue]]="#N/A",0,Table1[[#This Row],[2015 Growth % Blue]]),0)</f>
        <v>0</v>
      </c>
      <c r="G659" s="23" t="str">
        <f>IF(OR(Table68[[#This Row],[2015 Revenue]]&lt;Chart_Data!$U$4,Table68[[#This Row],[2015 Expenses]]&gt;Chart_Data!$U$3),Table68[[#This Row],[Name]],#N/A)</f>
        <v>Outplan</v>
      </c>
      <c r="H659" s="23">
        <f>INDEX(Table68[#All],MATCH(Chart_Data!G659,Table68[[#All],[Name]],0),3)</f>
        <v>7936183</v>
      </c>
      <c r="I659" s="23">
        <f>INDEX(Table68[#All],MATCH(Chart_Data!G659,Table68[[#All],[Name]],0),4)</f>
        <v>5253020.6100000003</v>
      </c>
      <c r="J659" s="46">
        <f>INDEX(Table68[#All],MATCH(Chart_Data!G659,Table68[[#All],[Name]],0),6)</f>
        <v>3.25</v>
      </c>
      <c r="K659" s="59">
        <v>6.4568175323051907E-7</v>
      </c>
      <c r="M659" s="42">
        <f t="shared" si="11"/>
        <v>658</v>
      </c>
      <c r="N659" s="42">
        <f>IF(M659&gt;Chart_Data!$U$5,0,ROW(M660)-ROW($M$2))</f>
        <v>0</v>
      </c>
      <c r="O659" s="61" t="e">
        <f>IFERROR(LARGE(Table1[2015 Growth % Red],N659),#N/A)</f>
        <v>#N/A</v>
      </c>
      <c r="P659" s="55" t="e">
        <f>INDEX(Table1[[#All],[Name Blue]:[2015 Growth % Red]],MATCH(O659,Table1[[#All],[2015 Growth % Red]],0),2)</f>
        <v>#N/A</v>
      </c>
      <c r="Q659" s="55" t="e">
        <f>INDEX(Table1[[#All],[Name Blue]:[2015 Growth % Red]],MATCH(O659,Table1[[#All],[2015 Growth % Red]],0),3)</f>
        <v>#N/A</v>
      </c>
      <c r="R659" s="55" t="e">
        <f>INDEX(Table1[[#All],[Name Blue]:[2015 Growth % Blue]],MATCH(Table3[[#This Row],[Top 10 Growth % ]],Table1[[#All],[2015 Growth % Blue]],0),1)</f>
        <v>#N/A</v>
      </c>
    </row>
    <row r="660" spans="1:18" x14ac:dyDescent="0.15">
      <c r="A660" s="42">
        <v>659</v>
      </c>
      <c r="B660" s="23" t="e">
        <f>IF(AND(Table68[[#This Row],[2015 Revenue]]&gt;=Chart_Data!$U$4,Table68[[#This Row],[2015 Expenses]]&lt;=Chart_Data!$U$3),Table68[[#This Row],[Name]],#N/A)</f>
        <v>#N/A</v>
      </c>
      <c r="C660" s="23" t="e">
        <f>INDEX(Table68[#All],MATCH(Chart_Data!B660,Table68[[#All],[Name]],0),3)</f>
        <v>#N/A</v>
      </c>
      <c r="D660" s="23" t="e">
        <f>INDEX(Table68[#All],MATCH(Chart_Data!B660,Table68[[#All],[Name]],0),4)</f>
        <v>#N/A</v>
      </c>
      <c r="E660" s="60" t="e">
        <f>INDEX(Table68[#All],MATCH(Chart_Data!B660,Table68[[#All],[Name]],0),6)+Table1[[#This Row],[Rand]]</f>
        <v>#N/A</v>
      </c>
      <c r="F660" s="58">
        <f>_xlfn.IFNA(IF(Table1[[#This Row],[2015 Growth % Blue]]="#N/A",0,Table1[[#This Row],[2015 Growth % Blue]]),0)</f>
        <v>0</v>
      </c>
      <c r="G660" s="23" t="str">
        <f>IF(OR(Table68[[#This Row],[2015 Revenue]]&lt;Chart_Data!$U$4,Table68[[#This Row],[2015 Expenses]]&gt;Chart_Data!$U$3),Table68[[#This Row],[Name]],#N/A)</f>
        <v>Unforegone</v>
      </c>
      <c r="H660" s="23">
        <f>INDEX(Table68[#All],MATCH(Chart_Data!G660,Table68[[#All],[Name]],0),3)</f>
        <v>9732370.4900000002</v>
      </c>
      <c r="I660" s="23">
        <f>INDEX(Table68[#All],MATCH(Chart_Data!G660,Table68[[#All],[Name]],0),4)</f>
        <v>5236510.95</v>
      </c>
      <c r="J660" s="46">
        <f>INDEX(Table68[#All],MATCH(Chart_Data!G660,Table68[[#All],[Name]],0),6)</f>
        <v>3.68</v>
      </c>
      <c r="K660" s="59">
        <v>5.0512140155270833E-7</v>
      </c>
      <c r="M660" s="42">
        <f t="shared" si="11"/>
        <v>659</v>
      </c>
      <c r="N660" s="42">
        <f>IF(M660&gt;Chart_Data!$U$5,0,ROW(M661)-ROW($M$2))</f>
        <v>0</v>
      </c>
      <c r="O660" s="61" t="e">
        <f>IFERROR(LARGE(Table1[2015 Growth % Red],N660),#N/A)</f>
        <v>#N/A</v>
      </c>
      <c r="P660" s="55" t="e">
        <f>INDEX(Table1[[#All],[Name Blue]:[2015 Growth % Red]],MATCH(O660,Table1[[#All],[2015 Growth % Red]],0),2)</f>
        <v>#N/A</v>
      </c>
      <c r="Q660" s="55" t="e">
        <f>INDEX(Table1[[#All],[Name Blue]:[2015 Growth % Red]],MATCH(O660,Table1[[#All],[2015 Growth % Red]],0),3)</f>
        <v>#N/A</v>
      </c>
      <c r="R660" s="55" t="e">
        <f>INDEX(Table1[[#All],[Name Blue]:[2015 Growth % Blue]],MATCH(Table3[[#This Row],[Top 10 Growth % ]],Table1[[#All],[2015 Growth % Blue]],0),1)</f>
        <v>#N/A</v>
      </c>
    </row>
    <row r="661" spans="1:18" x14ac:dyDescent="0.15">
      <c r="A661" s="42">
        <v>660</v>
      </c>
      <c r="B661" s="23" t="e">
        <f>IF(AND(Table68[[#This Row],[2015 Revenue]]&gt;=Chart_Data!$U$4,Table68[[#This Row],[2015 Expenses]]&lt;=Chart_Data!$U$3),Table68[[#This Row],[Name]],#N/A)</f>
        <v>#N/A</v>
      </c>
      <c r="C661" s="23" t="e">
        <f>INDEX(Table68[#All],MATCH(Chart_Data!B661,Table68[[#All],[Name]],0),3)</f>
        <v>#N/A</v>
      </c>
      <c r="D661" s="23" t="e">
        <f>INDEX(Table68[#All],MATCH(Chart_Data!B661,Table68[[#All],[Name]],0),4)</f>
        <v>#N/A</v>
      </c>
      <c r="E661" s="60" t="e">
        <f>INDEX(Table68[#All],MATCH(Chart_Data!B661,Table68[[#All],[Name]],0),6)+Table1[[#This Row],[Rand]]</f>
        <v>#N/A</v>
      </c>
      <c r="F661" s="58">
        <f>_xlfn.IFNA(IF(Table1[[#This Row],[2015 Growth % Blue]]="#N/A",0,Table1[[#This Row],[2015 Growth % Blue]]),0)</f>
        <v>0</v>
      </c>
      <c r="G661" s="23" t="str">
        <f>IF(OR(Table68[[#This Row],[2015 Revenue]]&lt;Chart_Data!$U$4,Table68[[#This Row],[2015 Expenses]]&gt;Chart_Data!$U$3),Table68[[#This Row],[Name]],#N/A)</f>
        <v>Unsported</v>
      </c>
      <c r="H661" s="23">
        <f>INDEX(Table68[#All],MATCH(Chart_Data!G661,Table68[[#All],[Name]],0),3)</f>
        <v>9792270.9600000009</v>
      </c>
      <c r="I661" s="23">
        <f>INDEX(Table68[#All],MATCH(Chart_Data!G661,Table68[[#All],[Name]],0),4)</f>
        <v>4604323.58</v>
      </c>
      <c r="J661" s="46">
        <f>INDEX(Table68[#All],MATCH(Chart_Data!G661,Table68[[#All],[Name]],0),6)</f>
        <v>3.36</v>
      </c>
      <c r="K661" s="59">
        <v>6.2280346072385556E-7</v>
      </c>
      <c r="M661" s="42">
        <f t="shared" si="11"/>
        <v>660</v>
      </c>
      <c r="N661" s="42">
        <f>IF(M661&gt;Chart_Data!$U$5,0,ROW(M662)-ROW($M$2))</f>
        <v>0</v>
      </c>
      <c r="O661" s="61" t="e">
        <f>IFERROR(LARGE(Table1[2015 Growth % Red],N661),#N/A)</f>
        <v>#N/A</v>
      </c>
      <c r="P661" s="55" t="e">
        <f>INDEX(Table1[[#All],[Name Blue]:[2015 Growth % Red]],MATCH(O661,Table1[[#All],[2015 Growth % Red]],0),2)</f>
        <v>#N/A</v>
      </c>
      <c r="Q661" s="55" t="e">
        <f>INDEX(Table1[[#All],[Name Blue]:[2015 Growth % Red]],MATCH(O661,Table1[[#All],[2015 Growth % Red]],0),3)</f>
        <v>#N/A</v>
      </c>
      <c r="R661" s="55" t="e">
        <f>INDEX(Table1[[#All],[Name Blue]:[2015 Growth % Blue]],MATCH(Table3[[#This Row],[Top 10 Growth % ]],Table1[[#All],[2015 Growth % Blue]],0),1)</f>
        <v>#N/A</v>
      </c>
    </row>
    <row r="662" spans="1:18" x14ac:dyDescent="0.15">
      <c r="A662" s="42">
        <v>661</v>
      </c>
      <c r="B662" s="23" t="str">
        <f>IF(AND(Table68[[#This Row],[2015 Revenue]]&gt;=Chart_Data!$U$4,Table68[[#This Row],[2015 Expenses]]&lt;=Chart_Data!$U$3),Table68[[#This Row],[Name]],#N/A)</f>
        <v>Clunk</v>
      </c>
      <c r="C662" s="23">
        <f>INDEX(Table68[#All],MATCH(Chart_Data!B662,Table68[[#All],[Name]],0),3)</f>
        <v>9976024.8900000006</v>
      </c>
      <c r="D662" s="23">
        <f>INDEX(Table68[#All],MATCH(Chart_Data!B662,Table68[[#All],[Name]],0),4)</f>
        <v>3236506.28</v>
      </c>
      <c r="E662" s="60">
        <f>INDEX(Table68[#All],MATCH(Chart_Data!B662,Table68[[#All],[Name]],0),6)+Table1[[#This Row],[Rand]]</f>
        <v>2.3500007276542454</v>
      </c>
      <c r="F662" s="58">
        <f>_xlfn.IFNA(IF(Table1[[#This Row],[2015 Growth % Blue]]="#N/A",0,Table1[[#This Row],[2015 Growth % Blue]]),0)</f>
        <v>2.3500007276542454</v>
      </c>
      <c r="G662" s="23" t="e">
        <f>IF(OR(Table68[[#This Row],[2015 Revenue]]&lt;Chart_Data!$U$4,Table68[[#This Row],[2015 Expenses]]&gt;Chart_Data!$U$3),Table68[[#This Row],[Name]],#N/A)</f>
        <v>#N/A</v>
      </c>
      <c r="H662" s="23" t="e">
        <f>INDEX(Table68[#All],MATCH(Chart_Data!G662,Table68[[#All],[Name]],0),3)</f>
        <v>#N/A</v>
      </c>
      <c r="I662" s="23" t="e">
        <f>INDEX(Table68[#All],MATCH(Chart_Data!G662,Table68[[#All],[Name]],0),4)</f>
        <v>#N/A</v>
      </c>
      <c r="J662" s="46" t="e">
        <f>INDEX(Table68[#All],MATCH(Chart_Data!G662,Table68[[#All],[Name]],0),6)</f>
        <v>#N/A</v>
      </c>
      <c r="K662" s="59">
        <v>7.2765424516723699E-7</v>
      </c>
      <c r="M662" s="42">
        <f t="shared" si="11"/>
        <v>661</v>
      </c>
      <c r="N662" s="42">
        <f>IF(M662&gt;Chart_Data!$U$5,0,ROW(M663)-ROW($M$2))</f>
        <v>0</v>
      </c>
      <c r="O662" s="61" t="e">
        <f>IFERROR(LARGE(Table1[2015 Growth % Red],N662),#N/A)</f>
        <v>#N/A</v>
      </c>
      <c r="P662" s="55" t="e">
        <f>INDEX(Table1[[#All],[Name Blue]:[2015 Growth % Red]],MATCH(O662,Table1[[#All],[2015 Growth % Red]],0),2)</f>
        <v>#N/A</v>
      </c>
      <c r="Q662" s="55" t="e">
        <f>INDEX(Table1[[#All],[Name Blue]:[2015 Growth % Red]],MATCH(O662,Table1[[#All],[2015 Growth % Red]],0),3)</f>
        <v>#N/A</v>
      </c>
      <c r="R662" s="55" t="e">
        <f>INDEX(Table1[[#All],[Name Blue]:[2015 Growth % Blue]],MATCH(Table3[[#This Row],[Top 10 Growth % ]],Table1[[#All],[2015 Growth % Blue]],0),1)</f>
        <v>#N/A</v>
      </c>
    </row>
    <row r="663" spans="1:18" x14ac:dyDescent="0.15">
      <c r="A663" s="42">
        <v>662</v>
      </c>
      <c r="B663" s="23" t="e">
        <f>IF(AND(Table68[[#This Row],[2015 Revenue]]&gt;=Chart_Data!$U$4,Table68[[#This Row],[2015 Expenses]]&lt;=Chart_Data!$U$3),Table68[[#This Row],[Name]],#N/A)</f>
        <v>#N/A</v>
      </c>
      <c r="C663" s="23" t="e">
        <f>INDEX(Table68[#All],MATCH(Chart_Data!B663,Table68[[#All],[Name]],0),3)</f>
        <v>#N/A</v>
      </c>
      <c r="D663" s="23" t="e">
        <f>INDEX(Table68[#All],MATCH(Chart_Data!B663,Table68[[#All],[Name]],0),4)</f>
        <v>#N/A</v>
      </c>
      <c r="E663" s="60" t="e">
        <f>INDEX(Table68[#All],MATCH(Chart_Data!B663,Table68[[#All],[Name]],0),6)+Table1[[#This Row],[Rand]]</f>
        <v>#N/A</v>
      </c>
      <c r="F663" s="58">
        <f>_xlfn.IFNA(IF(Table1[[#This Row],[2015 Growth % Blue]]="#N/A",0,Table1[[#This Row],[2015 Growth % Blue]]),0)</f>
        <v>0</v>
      </c>
      <c r="G663" s="23" t="str">
        <f>IF(OR(Table68[[#This Row],[2015 Revenue]]&lt;Chart_Data!$U$4,Table68[[#This Row],[2015 Expenses]]&gt;Chart_Data!$U$3),Table68[[#This Row],[Name]],#N/A)</f>
        <v>Allongie</v>
      </c>
      <c r="H663" s="23">
        <f>INDEX(Table68[#All],MATCH(Chart_Data!G663,Table68[[#All],[Name]],0),3)</f>
        <v>8749447.2899999991</v>
      </c>
      <c r="I663" s="23">
        <f>INDEX(Table68[#All],MATCH(Chart_Data!G663,Table68[[#All],[Name]],0),4)</f>
        <v>4245496.2</v>
      </c>
      <c r="J663" s="46">
        <f>INDEX(Table68[#All],MATCH(Chart_Data!G663,Table68[[#All],[Name]],0),6)</f>
        <v>5.38</v>
      </c>
      <c r="K663" s="59">
        <v>5.2874819295266063E-7</v>
      </c>
      <c r="M663" s="42">
        <f t="shared" si="11"/>
        <v>662</v>
      </c>
      <c r="N663" s="42">
        <f>IF(M663&gt;Chart_Data!$U$5,0,ROW(M664)-ROW($M$2))</f>
        <v>0</v>
      </c>
      <c r="O663" s="61" t="e">
        <f>IFERROR(LARGE(Table1[2015 Growth % Red],N663),#N/A)</f>
        <v>#N/A</v>
      </c>
      <c r="P663" s="55" t="e">
        <f>INDEX(Table1[[#All],[Name Blue]:[2015 Growth % Red]],MATCH(O663,Table1[[#All],[2015 Growth % Red]],0),2)</f>
        <v>#N/A</v>
      </c>
      <c r="Q663" s="55" t="e">
        <f>INDEX(Table1[[#All],[Name Blue]:[2015 Growth % Red]],MATCH(O663,Table1[[#All],[2015 Growth % Red]],0),3)</f>
        <v>#N/A</v>
      </c>
      <c r="R663" s="55" t="e">
        <f>INDEX(Table1[[#All],[Name Blue]:[2015 Growth % Blue]],MATCH(Table3[[#This Row],[Top 10 Growth % ]],Table1[[#All],[2015 Growth % Blue]],0),1)</f>
        <v>#N/A</v>
      </c>
    </row>
    <row r="664" spans="1:18" x14ac:dyDescent="0.15">
      <c r="A664" s="42">
        <v>663</v>
      </c>
      <c r="B664" s="23" t="e">
        <f>IF(AND(Table68[[#This Row],[2015 Revenue]]&gt;=Chart_Data!$U$4,Table68[[#This Row],[2015 Expenses]]&lt;=Chart_Data!$U$3),Table68[[#This Row],[Name]],#N/A)</f>
        <v>#N/A</v>
      </c>
      <c r="C664" s="23" t="e">
        <f>INDEX(Table68[#All],MATCH(Chart_Data!B664,Table68[[#All],[Name]],0),3)</f>
        <v>#N/A</v>
      </c>
      <c r="D664" s="23" t="e">
        <f>INDEX(Table68[#All],MATCH(Chart_Data!B664,Table68[[#All],[Name]],0),4)</f>
        <v>#N/A</v>
      </c>
      <c r="E664" s="60" t="e">
        <f>INDEX(Table68[#All],MATCH(Chart_Data!B664,Table68[[#All],[Name]],0),6)+Table1[[#This Row],[Rand]]</f>
        <v>#N/A</v>
      </c>
      <c r="F664" s="58">
        <f>_xlfn.IFNA(IF(Table1[[#This Row],[2015 Growth % Blue]]="#N/A",0,Table1[[#This Row],[2015 Growth % Blue]]),0)</f>
        <v>0</v>
      </c>
      <c r="G664" s="23" t="str">
        <f>IF(OR(Table68[[#This Row],[2015 Revenue]]&lt;Chart_Data!$U$4,Table68[[#This Row],[2015 Expenses]]&gt;Chart_Data!$U$3),Table68[[#This Row],[Name]],#N/A)</f>
        <v>Armet</v>
      </c>
      <c r="H664" s="23">
        <f>INDEX(Table68[#All],MATCH(Chart_Data!G664,Table68[[#All],[Name]],0),3)</f>
        <v>8271015.6200000001</v>
      </c>
      <c r="I664" s="23">
        <f>INDEX(Table68[#All],MATCH(Chart_Data!G664,Table68[[#All],[Name]],0),4)</f>
        <v>4401346.58</v>
      </c>
      <c r="J664" s="46">
        <f>INDEX(Table68[#All],MATCH(Chart_Data!G664,Table68[[#All],[Name]],0),6)</f>
        <v>5.24</v>
      </c>
      <c r="K664" s="59">
        <v>6.2863841165382738E-7</v>
      </c>
      <c r="M664" s="42">
        <f t="shared" si="11"/>
        <v>663</v>
      </c>
      <c r="N664" s="42">
        <f>IF(M664&gt;Chart_Data!$U$5,0,ROW(M665)-ROW($M$2))</f>
        <v>0</v>
      </c>
      <c r="O664" s="61" t="e">
        <f>IFERROR(LARGE(Table1[2015 Growth % Red],N664),#N/A)</f>
        <v>#N/A</v>
      </c>
      <c r="P664" s="55" t="e">
        <f>INDEX(Table1[[#All],[Name Blue]:[2015 Growth % Red]],MATCH(O664,Table1[[#All],[2015 Growth % Red]],0),2)</f>
        <v>#N/A</v>
      </c>
      <c r="Q664" s="55" t="e">
        <f>INDEX(Table1[[#All],[Name Blue]:[2015 Growth % Red]],MATCH(O664,Table1[[#All],[2015 Growth % Red]],0),3)</f>
        <v>#N/A</v>
      </c>
      <c r="R664" s="55" t="e">
        <f>INDEX(Table1[[#All],[Name Blue]:[2015 Growth % Blue]],MATCH(Table3[[#This Row],[Top 10 Growth % ]],Table1[[#All],[2015 Growth % Blue]],0),1)</f>
        <v>#N/A</v>
      </c>
    </row>
    <row r="665" spans="1:18" x14ac:dyDescent="0.15">
      <c r="A665" s="42">
        <v>664</v>
      </c>
      <c r="B665" s="23" t="e">
        <f>IF(AND(Table68[[#This Row],[2015 Revenue]]&gt;=Chart_Data!$U$4,Table68[[#This Row],[2015 Expenses]]&lt;=Chart_Data!$U$3),Table68[[#This Row],[Name]],#N/A)</f>
        <v>#N/A</v>
      </c>
      <c r="C665" s="23" t="e">
        <f>INDEX(Table68[#All],MATCH(Chart_Data!B665,Table68[[#All],[Name]],0),3)</f>
        <v>#N/A</v>
      </c>
      <c r="D665" s="23" t="e">
        <f>INDEX(Table68[#All],MATCH(Chart_Data!B665,Table68[[#All],[Name]],0),4)</f>
        <v>#N/A</v>
      </c>
      <c r="E665" s="60" t="e">
        <f>INDEX(Table68[#All],MATCH(Chart_Data!B665,Table68[[#All],[Name]],0),6)+Table1[[#This Row],[Rand]]</f>
        <v>#N/A</v>
      </c>
      <c r="F665" s="58">
        <f>_xlfn.IFNA(IF(Table1[[#This Row],[2015 Growth % Blue]]="#N/A",0,Table1[[#This Row],[2015 Growth % Blue]]),0)</f>
        <v>0</v>
      </c>
      <c r="G665" s="23" t="str">
        <f>IF(OR(Table68[[#This Row],[2015 Revenue]]&lt;Chart_Data!$U$4,Table68[[#This Row],[2015 Expenses]]&gt;Chart_Data!$U$3),Table68[[#This Row],[Name]],#N/A)</f>
        <v>Messrs</v>
      </c>
      <c r="H665" s="23">
        <f>INDEX(Table68[#All],MATCH(Chart_Data!G665,Table68[[#All],[Name]],0),3)</f>
        <v>9542791.9299999997</v>
      </c>
      <c r="I665" s="23">
        <f>INDEX(Table68[#All],MATCH(Chart_Data!G665,Table68[[#All],[Name]],0),4)</f>
        <v>6013866.0499999998</v>
      </c>
      <c r="J665" s="46">
        <f>INDEX(Table68[#All],MATCH(Chart_Data!G665,Table68[[#All],[Name]],0),6)</f>
        <v>6.28</v>
      </c>
      <c r="K665" s="59">
        <v>7.6461084406787551E-7</v>
      </c>
      <c r="M665" s="42">
        <f t="shared" si="11"/>
        <v>664</v>
      </c>
      <c r="N665" s="42">
        <f>IF(M665&gt;Chart_Data!$U$5,0,ROW(M666)-ROW($M$2))</f>
        <v>0</v>
      </c>
      <c r="O665" s="61" t="e">
        <f>IFERROR(LARGE(Table1[2015 Growth % Red],N665),#N/A)</f>
        <v>#N/A</v>
      </c>
      <c r="P665" s="55" t="e">
        <f>INDEX(Table1[[#All],[Name Blue]:[2015 Growth % Red]],MATCH(O665,Table1[[#All],[2015 Growth % Red]],0),2)</f>
        <v>#N/A</v>
      </c>
      <c r="Q665" s="55" t="e">
        <f>INDEX(Table1[[#All],[Name Blue]:[2015 Growth % Red]],MATCH(O665,Table1[[#All],[2015 Growth % Red]],0),3)</f>
        <v>#N/A</v>
      </c>
      <c r="R665" s="55" t="e">
        <f>INDEX(Table1[[#All],[Name Blue]:[2015 Growth % Blue]],MATCH(Table3[[#This Row],[Top 10 Growth % ]],Table1[[#All],[2015 Growth % Blue]],0),1)</f>
        <v>#N/A</v>
      </c>
    </row>
    <row r="666" spans="1:18" x14ac:dyDescent="0.15">
      <c r="A666" s="42">
        <v>665</v>
      </c>
      <c r="B666" s="23" t="e">
        <f>IF(AND(Table68[[#This Row],[2015 Revenue]]&gt;=Chart_Data!$U$4,Table68[[#This Row],[2015 Expenses]]&lt;=Chart_Data!$U$3),Table68[[#This Row],[Name]],#N/A)</f>
        <v>#N/A</v>
      </c>
      <c r="C666" s="23" t="e">
        <f>INDEX(Table68[#All],MATCH(Chart_Data!B666,Table68[[#All],[Name]],0),3)</f>
        <v>#N/A</v>
      </c>
      <c r="D666" s="23" t="e">
        <f>INDEX(Table68[#All],MATCH(Chart_Data!B666,Table68[[#All],[Name]],0),4)</f>
        <v>#N/A</v>
      </c>
      <c r="E666" s="60" t="e">
        <f>INDEX(Table68[#All],MATCH(Chart_Data!B666,Table68[[#All],[Name]],0),6)+Table1[[#This Row],[Rand]]</f>
        <v>#N/A</v>
      </c>
      <c r="F666" s="58">
        <f>_xlfn.IFNA(IF(Table1[[#This Row],[2015 Growth % Blue]]="#N/A",0,Table1[[#This Row],[2015 Growth % Blue]]),0)</f>
        <v>0</v>
      </c>
      <c r="G666" s="23" t="str">
        <f>IF(OR(Table68[[#This Row],[2015 Revenue]]&lt;Chart_Data!$U$4,Table68[[#This Row],[2015 Expenses]]&gt;Chart_Data!$U$3),Table68[[#This Row],[Name]],#N/A)</f>
        <v>Getable</v>
      </c>
      <c r="H666" s="23">
        <f>INDEX(Table68[#All],MATCH(Chart_Data!G666,Table68[[#All],[Name]],0),3)</f>
        <v>9043049.0999999996</v>
      </c>
      <c r="I666" s="23">
        <f>INDEX(Table68[#All],MATCH(Chart_Data!G666,Table68[[#All],[Name]],0),4)</f>
        <v>5763238.21</v>
      </c>
      <c r="J666" s="46">
        <f>INDEX(Table68[#All],MATCH(Chart_Data!G666,Table68[[#All],[Name]],0),6)</f>
        <v>3.61</v>
      </c>
      <c r="K666" s="59">
        <v>6.151838548970074E-7</v>
      </c>
      <c r="M666" s="42">
        <f t="shared" si="11"/>
        <v>665</v>
      </c>
      <c r="N666" s="42">
        <f>IF(M666&gt;Chart_Data!$U$5,0,ROW(M667)-ROW($M$2))</f>
        <v>0</v>
      </c>
      <c r="O666" s="61" t="e">
        <f>IFERROR(LARGE(Table1[2015 Growth % Red],N666),#N/A)</f>
        <v>#N/A</v>
      </c>
      <c r="P666" s="55" t="e">
        <f>INDEX(Table1[[#All],[Name Blue]:[2015 Growth % Red]],MATCH(O666,Table1[[#All],[2015 Growth % Red]],0),2)</f>
        <v>#N/A</v>
      </c>
      <c r="Q666" s="55" t="e">
        <f>INDEX(Table1[[#All],[Name Blue]:[2015 Growth % Red]],MATCH(O666,Table1[[#All],[2015 Growth % Red]],0),3)</f>
        <v>#N/A</v>
      </c>
      <c r="R666" s="55" t="e">
        <f>INDEX(Table1[[#All],[Name Blue]:[2015 Growth % Blue]],MATCH(Table3[[#This Row],[Top 10 Growth % ]],Table1[[#All],[2015 Growth % Blue]],0),1)</f>
        <v>#N/A</v>
      </c>
    </row>
    <row r="667" spans="1:18" x14ac:dyDescent="0.15">
      <c r="A667" s="42">
        <v>666</v>
      </c>
      <c r="B667" s="23" t="e">
        <f>IF(AND(Table68[[#This Row],[2015 Revenue]]&gt;=Chart_Data!$U$4,Table68[[#This Row],[2015 Expenses]]&lt;=Chart_Data!$U$3),Table68[[#This Row],[Name]],#N/A)</f>
        <v>#N/A</v>
      </c>
      <c r="C667" s="23" t="e">
        <f>INDEX(Table68[#All],MATCH(Chart_Data!B667,Table68[[#All],[Name]],0),3)</f>
        <v>#N/A</v>
      </c>
      <c r="D667" s="23" t="e">
        <f>INDEX(Table68[#All],MATCH(Chart_Data!B667,Table68[[#All],[Name]],0),4)</f>
        <v>#N/A</v>
      </c>
      <c r="E667" s="60" t="e">
        <f>INDEX(Table68[#All],MATCH(Chart_Data!B667,Table68[[#All],[Name]],0),6)+Table1[[#This Row],[Rand]]</f>
        <v>#N/A</v>
      </c>
      <c r="F667" s="58">
        <f>_xlfn.IFNA(IF(Table1[[#This Row],[2015 Growth % Blue]]="#N/A",0,Table1[[#This Row],[2015 Growth % Blue]]),0)</f>
        <v>0</v>
      </c>
      <c r="G667" s="23" t="str">
        <f>IF(OR(Table68[[#This Row],[2015 Revenue]]&lt;Chart_Data!$U$4,Table68[[#This Row],[2015 Expenses]]&gt;Chart_Data!$U$3),Table68[[#This Row],[Name]],#N/A)</f>
        <v>Turbidimetry</v>
      </c>
      <c r="H667" s="23">
        <f>INDEX(Table68[#All],MATCH(Chart_Data!G667,Table68[[#All],[Name]],0),3)</f>
        <v>11067223.02</v>
      </c>
      <c r="I667" s="23">
        <f>INDEX(Table68[#All],MATCH(Chart_Data!G667,Table68[[#All],[Name]],0),4)</f>
        <v>8007770.9299999997</v>
      </c>
      <c r="J667" s="46">
        <f>INDEX(Table68[#All],MATCH(Chart_Data!G667,Table68[[#All],[Name]],0),6)</f>
        <v>4.3099999999999996</v>
      </c>
      <c r="K667" s="59">
        <v>3.7343654328007636E-7</v>
      </c>
      <c r="M667" s="42">
        <f t="shared" si="11"/>
        <v>666</v>
      </c>
      <c r="N667" s="42">
        <f>IF(M667&gt;Chart_Data!$U$5,0,ROW(M668)-ROW($M$2))</f>
        <v>0</v>
      </c>
      <c r="O667" s="61" t="e">
        <f>IFERROR(LARGE(Table1[2015 Growth % Red],N667),#N/A)</f>
        <v>#N/A</v>
      </c>
      <c r="P667" s="55" t="e">
        <f>INDEX(Table1[[#All],[Name Blue]:[2015 Growth % Red]],MATCH(O667,Table1[[#All],[2015 Growth % Red]],0),2)</f>
        <v>#N/A</v>
      </c>
      <c r="Q667" s="55" t="e">
        <f>INDEX(Table1[[#All],[Name Blue]:[2015 Growth % Red]],MATCH(O667,Table1[[#All],[2015 Growth % Red]],0),3)</f>
        <v>#N/A</v>
      </c>
      <c r="R667" s="55" t="e">
        <f>INDEX(Table1[[#All],[Name Blue]:[2015 Growth % Blue]],MATCH(Table3[[#This Row],[Top 10 Growth % ]],Table1[[#All],[2015 Growth % Blue]],0),1)</f>
        <v>#N/A</v>
      </c>
    </row>
    <row r="668" spans="1:18" x14ac:dyDescent="0.15">
      <c r="A668" s="42">
        <v>667</v>
      </c>
      <c r="B668" s="23" t="e">
        <f>IF(AND(Table68[[#This Row],[2015 Revenue]]&gt;=Chart_Data!$U$4,Table68[[#This Row],[2015 Expenses]]&lt;=Chart_Data!$U$3),Table68[[#This Row],[Name]],#N/A)</f>
        <v>#N/A</v>
      </c>
      <c r="C668" s="23" t="e">
        <f>INDEX(Table68[#All],MATCH(Chart_Data!B668,Table68[[#All],[Name]],0),3)</f>
        <v>#N/A</v>
      </c>
      <c r="D668" s="23" t="e">
        <f>INDEX(Table68[#All],MATCH(Chart_Data!B668,Table68[[#All],[Name]],0),4)</f>
        <v>#N/A</v>
      </c>
      <c r="E668" s="60" t="e">
        <f>INDEX(Table68[#All],MATCH(Chart_Data!B668,Table68[[#All],[Name]],0),6)+Table1[[#This Row],[Rand]]</f>
        <v>#N/A</v>
      </c>
      <c r="F668" s="58">
        <f>_xlfn.IFNA(IF(Table1[[#This Row],[2015 Growth % Blue]]="#N/A",0,Table1[[#This Row],[2015 Growth % Blue]]),0)</f>
        <v>0</v>
      </c>
      <c r="G668" s="23" t="str">
        <f>IF(OR(Table68[[#This Row],[2015 Revenue]]&lt;Chart_Data!$U$4,Table68[[#This Row],[2015 Expenses]]&gt;Chart_Data!$U$3),Table68[[#This Row],[Name]],#N/A)</f>
        <v>Federalistic</v>
      </c>
      <c r="H668" s="23">
        <f>INDEX(Table68[#All],MATCH(Chart_Data!G668,Table68[[#All],[Name]],0),3)</f>
        <v>8108369.9500000002</v>
      </c>
      <c r="I668" s="23">
        <f>INDEX(Table68[#All],MATCH(Chart_Data!G668,Table68[[#All],[Name]],0),4)</f>
        <v>6471604.2400000002</v>
      </c>
      <c r="J668" s="46">
        <f>INDEX(Table68[#All],MATCH(Chart_Data!G668,Table68[[#All],[Name]],0),6)</f>
        <v>4.17</v>
      </c>
      <c r="K668" s="59">
        <v>1.2708373709068488E-7</v>
      </c>
      <c r="M668" s="42">
        <f t="shared" si="11"/>
        <v>667</v>
      </c>
      <c r="N668" s="42">
        <f>IF(M668&gt;Chart_Data!$U$5,0,ROW(M669)-ROW($M$2))</f>
        <v>0</v>
      </c>
      <c r="O668" s="61" t="e">
        <f>IFERROR(LARGE(Table1[2015 Growth % Red],N668),#N/A)</f>
        <v>#N/A</v>
      </c>
      <c r="P668" s="55" t="e">
        <f>INDEX(Table1[[#All],[Name Blue]:[2015 Growth % Red]],MATCH(O668,Table1[[#All],[2015 Growth % Red]],0),2)</f>
        <v>#N/A</v>
      </c>
      <c r="Q668" s="55" t="e">
        <f>INDEX(Table1[[#All],[Name Blue]:[2015 Growth % Red]],MATCH(O668,Table1[[#All],[2015 Growth % Red]],0),3)</f>
        <v>#N/A</v>
      </c>
      <c r="R668" s="55" t="e">
        <f>INDEX(Table1[[#All],[Name Blue]:[2015 Growth % Blue]],MATCH(Table3[[#This Row],[Top 10 Growth % ]],Table1[[#All],[2015 Growth % Blue]],0),1)</f>
        <v>#N/A</v>
      </c>
    </row>
    <row r="669" spans="1:18" x14ac:dyDescent="0.15">
      <c r="A669" s="42">
        <v>668</v>
      </c>
      <c r="B669" s="23" t="str">
        <f>IF(AND(Table68[[#This Row],[2015 Revenue]]&gt;=Chart_Data!$U$4,Table68[[#This Row],[2015 Expenses]]&lt;=Chart_Data!$U$3),Table68[[#This Row],[Name]],#N/A)</f>
        <v>Williamsport</v>
      </c>
      <c r="C669" s="23">
        <f>INDEX(Table68[#All],MATCH(Chart_Data!B669,Table68[[#All],[Name]],0),3)</f>
        <v>9366415.5999999996</v>
      </c>
      <c r="D669" s="23">
        <f>INDEX(Table68[#All],MATCH(Chart_Data!B669,Table68[[#All],[Name]],0),4)</f>
        <v>3084696.74</v>
      </c>
      <c r="E669" s="60">
        <f>INDEX(Table68[#All],MATCH(Chart_Data!B669,Table68[[#All],[Name]],0),6)+Table1[[#This Row],[Rand]]</f>
        <v>4.9700007472352326</v>
      </c>
      <c r="F669" s="58">
        <f>_xlfn.IFNA(IF(Table1[[#This Row],[2015 Growth % Blue]]="#N/A",0,Table1[[#This Row],[2015 Growth % Blue]]),0)</f>
        <v>4.9700007472352326</v>
      </c>
      <c r="G669" s="23" t="e">
        <f>IF(OR(Table68[[#This Row],[2015 Revenue]]&lt;Chart_Data!$U$4,Table68[[#This Row],[2015 Expenses]]&gt;Chart_Data!$U$3),Table68[[#This Row],[Name]],#N/A)</f>
        <v>#N/A</v>
      </c>
      <c r="H669" s="23" t="e">
        <f>INDEX(Table68[#All],MATCH(Chart_Data!G669,Table68[[#All],[Name]],0),3)</f>
        <v>#N/A</v>
      </c>
      <c r="I669" s="23" t="e">
        <f>INDEX(Table68[#All],MATCH(Chart_Data!G669,Table68[[#All],[Name]],0),4)</f>
        <v>#N/A</v>
      </c>
      <c r="J669" s="46" t="e">
        <f>INDEX(Table68[#All],MATCH(Chart_Data!G669,Table68[[#All],[Name]],0),6)</f>
        <v>#N/A</v>
      </c>
      <c r="K669" s="59">
        <v>7.4723523255900355E-7</v>
      </c>
      <c r="M669" s="42">
        <f t="shared" si="11"/>
        <v>668</v>
      </c>
      <c r="N669" s="42">
        <f>IF(M669&gt;Chart_Data!$U$5,0,ROW(M670)-ROW($M$2))</f>
        <v>0</v>
      </c>
      <c r="O669" s="61" t="e">
        <f>IFERROR(LARGE(Table1[2015 Growth % Red],N669),#N/A)</f>
        <v>#N/A</v>
      </c>
      <c r="P669" s="55" t="e">
        <f>INDEX(Table1[[#All],[Name Blue]:[2015 Growth % Red]],MATCH(O669,Table1[[#All],[2015 Growth % Red]],0),2)</f>
        <v>#N/A</v>
      </c>
      <c r="Q669" s="55" t="e">
        <f>INDEX(Table1[[#All],[Name Blue]:[2015 Growth % Red]],MATCH(O669,Table1[[#All],[2015 Growth % Red]],0),3)</f>
        <v>#N/A</v>
      </c>
      <c r="R669" s="55" t="e">
        <f>INDEX(Table1[[#All],[Name Blue]:[2015 Growth % Blue]],MATCH(Table3[[#This Row],[Top 10 Growth % ]],Table1[[#All],[2015 Growth % Blue]],0),1)</f>
        <v>#N/A</v>
      </c>
    </row>
    <row r="670" spans="1:18" x14ac:dyDescent="0.15">
      <c r="A670" s="42">
        <v>669</v>
      </c>
      <c r="B670" s="23" t="e">
        <f>IF(AND(Table68[[#This Row],[2015 Revenue]]&gt;=Chart_Data!$U$4,Table68[[#This Row],[2015 Expenses]]&lt;=Chart_Data!$U$3),Table68[[#This Row],[Name]],#N/A)</f>
        <v>#N/A</v>
      </c>
      <c r="C670" s="23" t="e">
        <f>INDEX(Table68[#All],MATCH(Chart_Data!B670,Table68[[#All],[Name]],0),3)</f>
        <v>#N/A</v>
      </c>
      <c r="D670" s="23" t="e">
        <f>INDEX(Table68[#All],MATCH(Chart_Data!B670,Table68[[#All],[Name]],0),4)</f>
        <v>#N/A</v>
      </c>
      <c r="E670" s="60" t="e">
        <f>INDEX(Table68[#All],MATCH(Chart_Data!B670,Table68[[#All],[Name]],0),6)+Table1[[#This Row],[Rand]]</f>
        <v>#N/A</v>
      </c>
      <c r="F670" s="58">
        <f>_xlfn.IFNA(IF(Table1[[#This Row],[2015 Growth % Blue]]="#N/A",0,Table1[[#This Row],[2015 Growth % Blue]]),0)</f>
        <v>0</v>
      </c>
      <c r="G670" s="23" t="str">
        <f>IF(OR(Table68[[#This Row],[2015 Revenue]]&lt;Chart_Data!$U$4,Table68[[#This Row],[2015 Expenses]]&gt;Chart_Data!$U$3),Table68[[#This Row],[Name]],#N/A)</f>
        <v>Unrebuilt</v>
      </c>
      <c r="H670" s="23">
        <f>INDEX(Table68[#All],MATCH(Chart_Data!G670,Table68[[#All],[Name]],0),3)</f>
        <v>5422082.6500000004</v>
      </c>
      <c r="I670" s="23">
        <f>INDEX(Table68[#All],MATCH(Chart_Data!G670,Table68[[#All],[Name]],0),4)</f>
        <v>4666039.6399999997</v>
      </c>
      <c r="J670" s="46">
        <f>INDEX(Table68[#All],MATCH(Chart_Data!G670,Table68[[#All],[Name]],0),6)</f>
        <v>2.7</v>
      </c>
      <c r="K670" s="59">
        <v>3.870377611513176E-7</v>
      </c>
      <c r="M670" s="42">
        <f t="shared" si="11"/>
        <v>669</v>
      </c>
      <c r="N670" s="42">
        <f>IF(M670&gt;Chart_Data!$U$5,0,ROW(M671)-ROW($M$2))</f>
        <v>0</v>
      </c>
      <c r="O670" s="61" t="e">
        <f>IFERROR(LARGE(Table1[2015 Growth % Red],N670),#N/A)</f>
        <v>#N/A</v>
      </c>
      <c r="P670" s="55" t="e">
        <f>INDEX(Table1[[#All],[Name Blue]:[2015 Growth % Red]],MATCH(O670,Table1[[#All],[2015 Growth % Red]],0),2)</f>
        <v>#N/A</v>
      </c>
      <c r="Q670" s="55" t="e">
        <f>INDEX(Table1[[#All],[Name Blue]:[2015 Growth % Red]],MATCH(O670,Table1[[#All],[2015 Growth % Red]],0),3)</f>
        <v>#N/A</v>
      </c>
      <c r="R670" s="55" t="e">
        <f>INDEX(Table1[[#All],[Name Blue]:[2015 Growth % Blue]],MATCH(Table3[[#This Row],[Top 10 Growth % ]],Table1[[#All],[2015 Growth % Blue]],0),1)</f>
        <v>#N/A</v>
      </c>
    </row>
    <row r="671" spans="1:18" x14ac:dyDescent="0.15">
      <c r="A671" s="42">
        <v>670</v>
      </c>
      <c r="B671" s="23" t="str">
        <f>IF(AND(Table68[[#This Row],[2015 Revenue]]&gt;=Chart_Data!$U$4,Table68[[#This Row],[2015 Expenses]]&lt;=Chart_Data!$U$3),Table68[[#This Row],[Name]],#N/A)</f>
        <v>Outbraving</v>
      </c>
      <c r="C671" s="23">
        <f>INDEX(Table68[#All],MATCH(Chart_Data!B671,Table68[[#All],[Name]],0),3)</f>
        <v>9116941.7100000009</v>
      </c>
      <c r="D671" s="23">
        <f>INDEX(Table68[#All],MATCH(Chart_Data!B671,Table68[[#All],[Name]],0),4)</f>
        <v>3747352.09</v>
      </c>
      <c r="E671" s="60">
        <f>INDEX(Table68[#All],MATCH(Chart_Data!B671,Table68[[#All],[Name]],0),6)+Table1[[#This Row],[Rand]]</f>
        <v>4.4200004903627486</v>
      </c>
      <c r="F671" s="58">
        <f>_xlfn.IFNA(IF(Table1[[#This Row],[2015 Growth % Blue]]="#N/A",0,Table1[[#This Row],[2015 Growth % Blue]]),0)</f>
        <v>4.4200004903627486</v>
      </c>
      <c r="G671" s="23" t="e">
        <f>IF(OR(Table68[[#This Row],[2015 Revenue]]&lt;Chart_Data!$U$4,Table68[[#This Row],[2015 Expenses]]&gt;Chart_Data!$U$3),Table68[[#This Row],[Name]],#N/A)</f>
        <v>#N/A</v>
      </c>
      <c r="H671" s="23" t="e">
        <f>INDEX(Table68[#All],MATCH(Chart_Data!G671,Table68[[#All],[Name]],0),3)</f>
        <v>#N/A</v>
      </c>
      <c r="I671" s="23" t="e">
        <f>INDEX(Table68[#All],MATCH(Chart_Data!G671,Table68[[#All],[Name]],0),4)</f>
        <v>#N/A</v>
      </c>
      <c r="J671" s="46" t="e">
        <f>INDEX(Table68[#All],MATCH(Chart_Data!G671,Table68[[#All],[Name]],0),6)</f>
        <v>#N/A</v>
      </c>
      <c r="K671" s="59">
        <v>4.9036274847031702E-7</v>
      </c>
      <c r="M671" s="42">
        <f t="shared" si="11"/>
        <v>670</v>
      </c>
      <c r="N671" s="42">
        <f>IF(M671&gt;Chart_Data!$U$5,0,ROW(M672)-ROW($M$2))</f>
        <v>0</v>
      </c>
      <c r="O671" s="61" t="e">
        <f>IFERROR(LARGE(Table1[2015 Growth % Red],N671),#N/A)</f>
        <v>#N/A</v>
      </c>
      <c r="P671" s="55" t="e">
        <f>INDEX(Table1[[#All],[Name Blue]:[2015 Growth % Red]],MATCH(O671,Table1[[#All],[2015 Growth % Red]],0),2)</f>
        <v>#N/A</v>
      </c>
      <c r="Q671" s="55" t="e">
        <f>INDEX(Table1[[#All],[Name Blue]:[2015 Growth % Red]],MATCH(O671,Table1[[#All],[2015 Growth % Red]],0),3)</f>
        <v>#N/A</v>
      </c>
      <c r="R671" s="55" t="e">
        <f>INDEX(Table1[[#All],[Name Blue]:[2015 Growth % Blue]],MATCH(Table3[[#This Row],[Top 10 Growth % ]],Table1[[#All],[2015 Growth % Blue]],0),1)</f>
        <v>#N/A</v>
      </c>
    </row>
    <row r="672" spans="1:18" x14ac:dyDescent="0.15">
      <c r="A672" s="42">
        <v>671</v>
      </c>
      <c r="B672" s="23" t="e">
        <f>IF(AND(Table68[[#This Row],[2015 Revenue]]&gt;=Chart_Data!$U$4,Table68[[#This Row],[2015 Expenses]]&lt;=Chart_Data!$U$3),Table68[[#This Row],[Name]],#N/A)</f>
        <v>#N/A</v>
      </c>
      <c r="C672" s="23" t="e">
        <f>INDEX(Table68[#All],MATCH(Chart_Data!B672,Table68[[#All],[Name]],0),3)</f>
        <v>#N/A</v>
      </c>
      <c r="D672" s="23" t="e">
        <f>INDEX(Table68[#All],MATCH(Chart_Data!B672,Table68[[#All],[Name]],0),4)</f>
        <v>#N/A</v>
      </c>
      <c r="E672" s="60" t="e">
        <f>INDEX(Table68[#All],MATCH(Chart_Data!B672,Table68[[#All],[Name]],0),6)+Table1[[#This Row],[Rand]]</f>
        <v>#N/A</v>
      </c>
      <c r="F672" s="58">
        <f>_xlfn.IFNA(IF(Table1[[#This Row],[2015 Growth % Blue]]="#N/A",0,Table1[[#This Row],[2015 Growth % Blue]]),0)</f>
        <v>0</v>
      </c>
      <c r="G672" s="23" t="str">
        <f>IF(OR(Table68[[#This Row],[2015 Revenue]]&lt;Chart_Data!$U$4,Table68[[#This Row],[2015 Expenses]]&gt;Chart_Data!$U$3),Table68[[#This Row],[Name]],#N/A)</f>
        <v>Manchuria</v>
      </c>
      <c r="H672" s="23">
        <f>INDEX(Table68[#All],MATCH(Chart_Data!G672,Table68[[#All],[Name]],0),3)</f>
        <v>7307945.0700000003</v>
      </c>
      <c r="I672" s="23">
        <f>INDEX(Table68[#All],MATCH(Chart_Data!G672,Table68[[#All],[Name]],0),4)</f>
        <v>4408821.43</v>
      </c>
      <c r="J672" s="46">
        <f>INDEX(Table68[#All],MATCH(Chart_Data!G672,Table68[[#All],[Name]],0),6)</f>
        <v>3.56</v>
      </c>
      <c r="K672" s="59">
        <v>2.4012127567049813E-7</v>
      </c>
      <c r="M672" s="42">
        <f t="shared" si="11"/>
        <v>671</v>
      </c>
      <c r="N672" s="42">
        <f>IF(M672&gt;Chart_Data!$U$5,0,ROW(M673)-ROW($M$2))</f>
        <v>0</v>
      </c>
      <c r="O672" s="61" t="e">
        <f>IFERROR(LARGE(Table1[2015 Growth % Red],N672),#N/A)</f>
        <v>#N/A</v>
      </c>
      <c r="P672" s="55" t="e">
        <f>INDEX(Table1[[#All],[Name Blue]:[2015 Growth % Red]],MATCH(O672,Table1[[#All],[2015 Growth % Red]],0),2)</f>
        <v>#N/A</v>
      </c>
      <c r="Q672" s="55" t="e">
        <f>INDEX(Table1[[#All],[Name Blue]:[2015 Growth % Red]],MATCH(O672,Table1[[#All],[2015 Growth % Red]],0),3)</f>
        <v>#N/A</v>
      </c>
      <c r="R672" s="55" t="e">
        <f>INDEX(Table1[[#All],[Name Blue]:[2015 Growth % Blue]],MATCH(Table3[[#This Row],[Top 10 Growth % ]],Table1[[#All],[2015 Growth % Blue]],0),1)</f>
        <v>#N/A</v>
      </c>
    </row>
    <row r="673" spans="1:18" x14ac:dyDescent="0.15">
      <c r="A673" s="42">
        <v>672</v>
      </c>
      <c r="B673" s="23" t="e">
        <f>IF(AND(Table68[[#This Row],[2015 Revenue]]&gt;=Chart_Data!$U$4,Table68[[#This Row],[2015 Expenses]]&lt;=Chart_Data!$U$3),Table68[[#This Row],[Name]],#N/A)</f>
        <v>#N/A</v>
      </c>
      <c r="C673" s="23" t="e">
        <f>INDEX(Table68[#All],MATCH(Chart_Data!B673,Table68[[#All],[Name]],0),3)</f>
        <v>#N/A</v>
      </c>
      <c r="D673" s="23" t="e">
        <f>INDEX(Table68[#All],MATCH(Chart_Data!B673,Table68[[#All],[Name]],0),4)</f>
        <v>#N/A</v>
      </c>
      <c r="E673" s="60" t="e">
        <f>INDEX(Table68[#All],MATCH(Chart_Data!B673,Table68[[#All],[Name]],0),6)+Table1[[#This Row],[Rand]]</f>
        <v>#N/A</v>
      </c>
      <c r="F673" s="58">
        <f>_xlfn.IFNA(IF(Table1[[#This Row],[2015 Growth % Blue]]="#N/A",0,Table1[[#This Row],[2015 Growth % Blue]]),0)</f>
        <v>0</v>
      </c>
      <c r="G673" s="23" t="str">
        <f>IF(OR(Table68[[#This Row],[2015 Revenue]]&lt;Chart_Data!$U$4,Table68[[#This Row],[2015 Expenses]]&gt;Chart_Data!$U$3),Table68[[#This Row],[Name]],#N/A)</f>
        <v>Miscutting</v>
      </c>
      <c r="H673" s="23">
        <f>INDEX(Table68[#All],MATCH(Chart_Data!G673,Table68[[#All],[Name]],0),3)</f>
        <v>10115274.02</v>
      </c>
      <c r="I673" s="23">
        <f>INDEX(Table68[#All],MATCH(Chart_Data!G673,Table68[[#All],[Name]],0),4)</f>
        <v>5731631.8899999997</v>
      </c>
      <c r="J673" s="46">
        <f>INDEX(Table68[#All],MATCH(Chart_Data!G673,Table68[[#All],[Name]],0),6)</f>
        <v>4.7</v>
      </c>
      <c r="K673" s="59">
        <v>6.6813741560528233E-7</v>
      </c>
      <c r="M673" s="42">
        <f t="shared" si="11"/>
        <v>672</v>
      </c>
      <c r="N673" s="42">
        <f>IF(M673&gt;Chart_Data!$U$5,0,ROW(M674)-ROW($M$2))</f>
        <v>0</v>
      </c>
      <c r="O673" s="61" t="e">
        <f>IFERROR(LARGE(Table1[2015 Growth % Red],N673),#N/A)</f>
        <v>#N/A</v>
      </c>
      <c r="P673" s="55" t="e">
        <f>INDEX(Table1[[#All],[Name Blue]:[2015 Growth % Red]],MATCH(O673,Table1[[#All],[2015 Growth % Red]],0),2)</f>
        <v>#N/A</v>
      </c>
      <c r="Q673" s="55" t="e">
        <f>INDEX(Table1[[#All],[Name Blue]:[2015 Growth % Red]],MATCH(O673,Table1[[#All],[2015 Growth % Red]],0),3)</f>
        <v>#N/A</v>
      </c>
      <c r="R673" s="55" t="e">
        <f>INDEX(Table1[[#All],[Name Blue]:[2015 Growth % Blue]],MATCH(Table3[[#This Row],[Top 10 Growth % ]],Table1[[#All],[2015 Growth % Blue]],0),1)</f>
        <v>#N/A</v>
      </c>
    </row>
    <row r="674" spans="1:18" x14ac:dyDescent="0.15">
      <c r="A674" s="42">
        <v>673</v>
      </c>
      <c r="B674" s="23" t="e">
        <f>IF(AND(Table68[[#This Row],[2015 Revenue]]&gt;=Chart_Data!$U$4,Table68[[#This Row],[2015 Expenses]]&lt;=Chart_Data!$U$3),Table68[[#This Row],[Name]],#N/A)</f>
        <v>#N/A</v>
      </c>
      <c r="C674" s="23" t="e">
        <f>INDEX(Table68[#All],MATCH(Chart_Data!B674,Table68[[#All],[Name]],0),3)</f>
        <v>#N/A</v>
      </c>
      <c r="D674" s="23" t="e">
        <f>INDEX(Table68[#All],MATCH(Chart_Data!B674,Table68[[#All],[Name]],0),4)</f>
        <v>#N/A</v>
      </c>
      <c r="E674" s="60" t="e">
        <f>INDEX(Table68[#All],MATCH(Chart_Data!B674,Table68[[#All],[Name]],0),6)+Table1[[#This Row],[Rand]]</f>
        <v>#N/A</v>
      </c>
      <c r="F674" s="58">
        <f>_xlfn.IFNA(IF(Table1[[#This Row],[2015 Growth % Blue]]="#N/A",0,Table1[[#This Row],[2015 Growth % Blue]]),0)</f>
        <v>0</v>
      </c>
      <c r="G674" s="23" t="str">
        <f>IF(OR(Table68[[#This Row],[2015 Revenue]]&lt;Chart_Data!$U$4,Table68[[#This Row],[2015 Expenses]]&gt;Chart_Data!$U$3),Table68[[#This Row],[Name]],#N/A)</f>
        <v>Interquarrelling</v>
      </c>
      <c r="H674" s="23">
        <f>INDEX(Table68[#All],MATCH(Chart_Data!G674,Table68[[#All],[Name]],0),3)</f>
        <v>14732949.890000001</v>
      </c>
      <c r="I674" s="23">
        <f>INDEX(Table68[#All],MATCH(Chart_Data!G674,Table68[[#All],[Name]],0),4)</f>
        <v>6145134.04</v>
      </c>
      <c r="J674" s="46">
        <f>INDEX(Table68[#All],MATCH(Chart_Data!G674,Table68[[#All],[Name]],0),6)</f>
        <v>5.54</v>
      </c>
      <c r="K674" s="59">
        <v>7.5802463344123882E-8</v>
      </c>
      <c r="M674" s="42">
        <f t="shared" si="11"/>
        <v>673</v>
      </c>
      <c r="N674" s="42">
        <f>IF(M674&gt;Chart_Data!$U$5,0,ROW(M675)-ROW($M$2))</f>
        <v>0</v>
      </c>
      <c r="O674" s="61" t="e">
        <f>IFERROR(LARGE(Table1[2015 Growth % Red],N674),#N/A)</f>
        <v>#N/A</v>
      </c>
      <c r="P674" s="55" t="e">
        <f>INDEX(Table1[[#All],[Name Blue]:[2015 Growth % Red]],MATCH(O674,Table1[[#All],[2015 Growth % Red]],0),2)</f>
        <v>#N/A</v>
      </c>
      <c r="Q674" s="55" t="e">
        <f>INDEX(Table1[[#All],[Name Blue]:[2015 Growth % Red]],MATCH(O674,Table1[[#All],[2015 Growth % Red]],0),3)</f>
        <v>#N/A</v>
      </c>
      <c r="R674" s="55" t="e">
        <f>INDEX(Table1[[#All],[Name Blue]:[2015 Growth % Blue]],MATCH(Table3[[#This Row],[Top 10 Growth % ]],Table1[[#All],[2015 Growth % Blue]],0),1)</f>
        <v>#N/A</v>
      </c>
    </row>
    <row r="675" spans="1:18" x14ac:dyDescent="0.15">
      <c r="A675" s="42">
        <v>674</v>
      </c>
      <c r="B675" s="23" t="e">
        <f>IF(AND(Table68[[#This Row],[2015 Revenue]]&gt;=Chart_Data!$U$4,Table68[[#This Row],[2015 Expenses]]&lt;=Chart_Data!$U$3),Table68[[#This Row],[Name]],#N/A)</f>
        <v>#N/A</v>
      </c>
      <c r="C675" s="23" t="e">
        <f>INDEX(Table68[#All],MATCH(Chart_Data!B675,Table68[[#All],[Name]],0),3)</f>
        <v>#N/A</v>
      </c>
      <c r="D675" s="23" t="e">
        <f>INDEX(Table68[#All],MATCH(Chart_Data!B675,Table68[[#All],[Name]],0),4)</f>
        <v>#N/A</v>
      </c>
      <c r="E675" s="60" t="e">
        <f>INDEX(Table68[#All],MATCH(Chart_Data!B675,Table68[[#All],[Name]],0),6)+Table1[[#This Row],[Rand]]</f>
        <v>#N/A</v>
      </c>
      <c r="F675" s="58">
        <f>_xlfn.IFNA(IF(Table1[[#This Row],[2015 Growth % Blue]]="#N/A",0,Table1[[#This Row],[2015 Growth % Blue]]),0)</f>
        <v>0</v>
      </c>
      <c r="G675" s="23" t="str">
        <f>IF(OR(Table68[[#This Row],[2015 Revenue]]&lt;Chart_Data!$U$4,Table68[[#This Row],[2015 Expenses]]&gt;Chart_Data!$U$3),Table68[[#This Row],[Name]],#N/A)</f>
        <v>Tessiture</v>
      </c>
      <c r="H675" s="23">
        <f>INDEX(Table68[#All],MATCH(Chart_Data!G675,Table68[[#All],[Name]],0),3)</f>
        <v>7389235.9699999997</v>
      </c>
      <c r="I675" s="23">
        <f>INDEX(Table68[#All],MATCH(Chart_Data!G675,Table68[[#All],[Name]],0),4)</f>
        <v>4036130.49</v>
      </c>
      <c r="J675" s="46">
        <f>INDEX(Table68[#All],MATCH(Chart_Data!G675,Table68[[#All],[Name]],0),6)</f>
        <v>2.61</v>
      </c>
      <c r="K675" s="59">
        <v>8.8219557818528618E-7</v>
      </c>
      <c r="M675" s="42">
        <f t="shared" si="11"/>
        <v>674</v>
      </c>
      <c r="N675" s="42">
        <f>IF(M675&gt;Chart_Data!$U$5,0,ROW(M676)-ROW($M$2))</f>
        <v>0</v>
      </c>
      <c r="O675" s="61" t="e">
        <f>IFERROR(LARGE(Table1[2015 Growth % Red],N675),#N/A)</f>
        <v>#N/A</v>
      </c>
      <c r="P675" s="55" t="e">
        <f>INDEX(Table1[[#All],[Name Blue]:[2015 Growth % Red]],MATCH(O675,Table1[[#All],[2015 Growth % Red]],0),2)</f>
        <v>#N/A</v>
      </c>
      <c r="Q675" s="55" t="e">
        <f>INDEX(Table1[[#All],[Name Blue]:[2015 Growth % Red]],MATCH(O675,Table1[[#All],[2015 Growth % Red]],0),3)</f>
        <v>#N/A</v>
      </c>
      <c r="R675" s="55" t="e">
        <f>INDEX(Table1[[#All],[Name Blue]:[2015 Growth % Blue]],MATCH(Table3[[#This Row],[Top 10 Growth % ]],Table1[[#All],[2015 Growth % Blue]],0),1)</f>
        <v>#N/A</v>
      </c>
    </row>
    <row r="676" spans="1:18" x14ac:dyDescent="0.15">
      <c r="A676" s="42">
        <v>675</v>
      </c>
      <c r="B676" s="23" t="str">
        <f>IF(AND(Table68[[#This Row],[2015 Revenue]]&gt;=Chart_Data!$U$4,Table68[[#This Row],[2015 Expenses]]&lt;=Chart_Data!$U$3),Table68[[#This Row],[Name]],#N/A)</f>
        <v>Consonantizing</v>
      </c>
      <c r="C676" s="23">
        <f>INDEX(Table68[#All],MATCH(Chart_Data!B676,Table68[[#All],[Name]],0),3)</f>
        <v>10036465.65</v>
      </c>
      <c r="D676" s="23">
        <f>INDEX(Table68[#All],MATCH(Chart_Data!B676,Table68[[#All],[Name]],0),4)</f>
        <v>3340144.06</v>
      </c>
      <c r="E676" s="60">
        <f>INDEX(Table68[#All],MATCH(Chart_Data!B676,Table68[[#All],[Name]],0),6)+Table1[[#This Row],[Rand]]</f>
        <v>3.1600001484205142</v>
      </c>
      <c r="F676" s="58">
        <f>_xlfn.IFNA(IF(Table1[[#This Row],[2015 Growth % Blue]]="#N/A",0,Table1[[#This Row],[2015 Growth % Blue]]),0)</f>
        <v>3.1600001484205142</v>
      </c>
      <c r="G676" s="23" t="e">
        <f>IF(OR(Table68[[#This Row],[2015 Revenue]]&lt;Chart_Data!$U$4,Table68[[#This Row],[2015 Expenses]]&gt;Chart_Data!$U$3),Table68[[#This Row],[Name]],#N/A)</f>
        <v>#N/A</v>
      </c>
      <c r="H676" s="23" t="e">
        <f>INDEX(Table68[#All],MATCH(Chart_Data!G676,Table68[[#All],[Name]],0),3)</f>
        <v>#N/A</v>
      </c>
      <c r="I676" s="23" t="e">
        <f>INDEX(Table68[#All],MATCH(Chart_Data!G676,Table68[[#All],[Name]],0),4)</f>
        <v>#N/A</v>
      </c>
      <c r="J676" s="46" t="e">
        <f>INDEX(Table68[#All],MATCH(Chart_Data!G676,Table68[[#All],[Name]],0),6)</f>
        <v>#N/A</v>
      </c>
      <c r="K676" s="59">
        <v>1.4842051408626246E-7</v>
      </c>
      <c r="M676" s="42">
        <f t="shared" si="11"/>
        <v>675</v>
      </c>
      <c r="N676" s="42">
        <f>IF(M676&gt;Chart_Data!$U$5,0,ROW(M677)-ROW($M$2))</f>
        <v>0</v>
      </c>
      <c r="O676" s="61" t="e">
        <f>IFERROR(LARGE(Table1[2015 Growth % Red],N676),#N/A)</f>
        <v>#N/A</v>
      </c>
      <c r="P676" s="55" t="e">
        <f>INDEX(Table1[[#All],[Name Blue]:[2015 Growth % Red]],MATCH(O676,Table1[[#All],[2015 Growth % Red]],0),2)</f>
        <v>#N/A</v>
      </c>
      <c r="Q676" s="55" t="e">
        <f>INDEX(Table1[[#All],[Name Blue]:[2015 Growth % Red]],MATCH(O676,Table1[[#All],[2015 Growth % Red]],0),3)</f>
        <v>#N/A</v>
      </c>
      <c r="R676" s="55" t="e">
        <f>INDEX(Table1[[#All],[Name Blue]:[2015 Growth % Blue]],MATCH(Table3[[#This Row],[Top 10 Growth % ]],Table1[[#All],[2015 Growth % Blue]],0),1)</f>
        <v>#N/A</v>
      </c>
    </row>
    <row r="677" spans="1:18" x14ac:dyDescent="0.15">
      <c r="A677" s="42">
        <v>676</v>
      </c>
      <c r="B677" s="23" t="str">
        <f>IF(AND(Table68[[#This Row],[2015 Revenue]]&gt;=Chart_Data!$U$4,Table68[[#This Row],[2015 Expenses]]&lt;=Chart_Data!$U$3),Table68[[#This Row],[Name]],#N/A)</f>
        <v>Turner</v>
      </c>
      <c r="C677" s="23">
        <f>INDEX(Table68[#All],MATCH(Chart_Data!B677,Table68[[#All],[Name]],0),3)</f>
        <v>8133036.7800000003</v>
      </c>
      <c r="D677" s="23">
        <f>INDEX(Table68[#All],MATCH(Chart_Data!B677,Table68[[#All],[Name]],0),4)</f>
        <v>3651825.71</v>
      </c>
      <c r="E677" s="60">
        <f>INDEX(Table68[#All],MATCH(Chart_Data!B677,Table68[[#All],[Name]],0),6)+Table1[[#This Row],[Rand]]</f>
        <v>3.6200008774535593</v>
      </c>
      <c r="F677" s="58">
        <f>_xlfn.IFNA(IF(Table1[[#This Row],[2015 Growth % Blue]]="#N/A",0,Table1[[#This Row],[2015 Growth % Blue]]),0)</f>
        <v>3.6200008774535593</v>
      </c>
      <c r="G677" s="23" t="e">
        <f>IF(OR(Table68[[#This Row],[2015 Revenue]]&lt;Chart_Data!$U$4,Table68[[#This Row],[2015 Expenses]]&gt;Chart_Data!$U$3),Table68[[#This Row],[Name]],#N/A)</f>
        <v>#N/A</v>
      </c>
      <c r="H677" s="23" t="e">
        <f>INDEX(Table68[#All],MATCH(Chart_Data!G677,Table68[[#All],[Name]],0),3)</f>
        <v>#N/A</v>
      </c>
      <c r="I677" s="23" t="e">
        <f>INDEX(Table68[#All],MATCH(Chart_Data!G677,Table68[[#All],[Name]],0),4)</f>
        <v>#N/A</v>
      </c>
      <c r="J677" s="46" t="e">
        <f>INDEX(Table68[#All],MATCH(Chart_Data!G677,Table68[[#All],[Name]],0),6)</f>
        <v>#N/A</v>
      </c>
      <c r="K677" s="59">
        <v>8.7745355905462754E-7</v>
      </c>
      <c r="M677" s="42">
        <f t="shared" si="11"/>
        <v>676</v>
      </c>
      <c r="N677" s="42">
        <f>IF(M677&gt;Chart_Data!$U$5,0,ROW(M678)-ROW($M$2))</f>
        <v>0</v>
      </c>
      <c r="O677" s="61" t="e">
        <f>IFERROR(LARGE(Table1[2015 Growth % Red],N677),#N/A)</f>
        <v>#N/A</v>
      </c>
      <c r="P677" s="55" t="e">
        <f>INDEX(Table1[[#All],[Name Blue]:[2015 Growth % Red]],MATCH(O677,Table1[[#All],[2015 Growth % Red]],0),2)</f>
        <v>#N/A</v>
      </c>
      <c r="Q677" s="55" t="e">
        <f>INDEX(Table1[[#All],[Name Blue]:[2015 Growth % Red]],MATCH(O677,Table1[[#All],[2015 Growth % Red]],0),3)</f>
        <v>#N/A</v>
      </c>
      <c r="R677" s="55" t="e">
        <f>INDEX(Table1[[#All],[Name Blue]:[2015 Growth % Blue]],MATCH(Table3[[#This Row],[Top 10 Growth % ]],Table1[[#All],[2015 Growth % Blue]],0),1)</f>
        <v>#N/A</v>
      </c>
    </row>
    <row r="678" spans="1:18" x14ac:dyDescent="0.15">
      <c r="A678" s="42">
        <v>677</v>
      </c>
      <c r="B678" s="23" t="e">
        <f>IF(AND(Table68[[#This Row],[2015 Revenue]]&gt;=Chart_Data!$U$4,Table68[[#This Row],[2015 Expenses]]&lt;=Chart_Data!$U$3),Table68[[#This Row],[Name]],#N/A)</f>
        <v>#N/A</v>
      </c>
      <c r="C678" s="23" t="e">
        <f>INDEX(Table68[#All],MATCH(Chart_Data!B678,Table68[[#All],[Name]],0),3)</f>
        <v>#N/A</v>
      </c>
      <c r="D678" s="23" t="e">
        <f>INDEX(Table68[#All],MATCH(Chart_Data!B678,Table68[[#All],[Name]],0),4)</f>
        <v>#N/A</v>
      </c>
      <c r="E678" s="60" t="e">
        <f>INDEX(Table68[#All],MATCH(Chart_Data!B678,Table68[[#All],[Name]],0),6)+Table1[[#This Row],[Rand]]</f>
        <v>#N/A</v>
      </c>
      <c r="F678" s="58">
        <f>_xlfn.IFNA(IF(Table1[[#This Row],[2015 Growth % Blue]]="#N/A",0,Table1[[#This Row],[2015 Growth % Blue]]),0)</f>
        <v>0</v>
      </c>
      <c r="G678" s="23" t="str">
        <f>IF(OR(Table68[[#This Row],[2015 Revenue]]&lt;Chart_Data!$U$4,Table68[[#This Row],[2015 Expenses]]&gt;Chart_Data!$U$3),Table68[[#This Row],[Name]],#N/A)</f>
        <v>Unterwalden</v>
      </c>
      <c r="H678" s="23">
        <f>INDEX(Table68[#All],MATCH(Chart_Data!G678,Table68[[#All],[Name]],0),3)</f>
        <v>8887502.7599999998</v>
      </c>
      <c r="I678" s="23">
        <f>INDEX(Table68[#All],MATCH(Chart_Data!G678,Table68[[#All],[Name]],0),4)</f>
        <v>3895860.23</v>
      </c>
      <c r="J678" s="46">
        <f>INDEX(Table68[#All],MATCH(Chart_Data!G678,Table68[[#All],[Name]],0),6)</f>
        <v>4.32</v>
      </c>
      <c r="K678" s="59">
        <v>9.8264284704961032E-7</v>
      </c>
      <c r="M678" s="42">
        <f t="shared" si="11"/>
        <v>677</v>
      </c>
      <c r="N678" s="42">
        <f>IF(M678&gt;Chart_Data!$U$5,0,ROW(M679)-ROW($M$2))</f>
        <v>0</v>
      </c>
      <c r="O678" s="61" t="e">
        <f>IFERROR(LARGE(Table1[2015 Growth % Red],N678),#N/A)</f>
        <v>#N/A</v>
      </c>
      <c r="P678" s="55" t="e">
        <f>INDEX(Table1[[#All],[Name Blue]:[2015 Growth % Red]],MATCH(O678,Table1[[#All],[2015 Growth % Red]],0),2)</f>
        <v>#N/A</v>
      </c>
      <c r="Q678" s="55" t="e">
        <f>INDEX(Table1[[#All],[Name Blue]:[2015 Growth % Red]],MATCH(O678,Table1[[#All],[2015 Growth % Red]],0),3)</f>
        <v>#N/A</v>
      </c>
      <c r="R678" s="55" t="e">
        <f>INDEX(Table1[[#All],[Name Blue]:[2015 Growth % Blue]],MATCH(Table3[[#This Row],[Top 10 Growth % ]],Table1[[#All],[2015 Growth % Blue]],0),1)</f>
        <v>#N/A</v>
      </c>
    </row>
    <row r="679" spans="1:18" x14ac:dyDescent="0.15">
      <c r="A679" s="42">
        <v>678</v>
      </c>
      <c r="B679" s="23" t="e">
        <f>IF(AND(Table68[[#This Row],[2015 Revenue]]&gt;=Chart_Data!$U$4,Table68[[#This Row],[2015 Expenses]]&lt;=Chart_Data!$U$3),Table68[[#This Row],[Name]],#N/A)</f>
        <v>#N/A</v>
      </c>
      <c r="C679" s="23" t="e">
        <f>INDEX(Table68[#All],MATCH(Chart_Data!B679,Table68[[#All],[Name]],0),3)</f>
        <v>#N/A</v>
      </c>
      <c r="D679" s="23" t="e">
        <f>INDEX(Table68[#All],MATCH(Chart_Data!B679,Table68[[#All],[Name]],0),4)</f>
        <v>#N/A</v>
      </c>
      <c r="E679" s="60" t="e">
        <f>INDEX(Table68[#All],MATCH(Chart_Data!B679,Table68[[#All],[Name]],0),6)+Table1[[#This Row],[Rand]]</f>
        <v>#N/A</v>
      </c>
      <c r="F679" s="58">
        <f>_xlfn.IFNA(IF(Table1[[#This Row],[2015 Growth % Blue]]="#N/A",0,Table1[[#This Row],[2015 Growth % Blue]]),0)</f>
        <v>0</v>
      </c>
      <c r="G679" s="23" t="str">
        <f>IF(OR(Table68[[#This Row],[2015 Revenue]]&lt;Chart_Data!$U$4,Table68[[#This Row],[2015 Expenses]]&gt;Chart_Data!$U$3),Table68[[#This Row],[Name]],#N/A)</f>
        <v>Unsurmountable</v>
      </c>
      <c r="H679" s="23">
        <f>INDEX(Table68[#All],MATCH(Chart_Data!G679,Table68[[#All],[Name]],0),3)</f>
        <v>9215507.9800000004</v>
      </c>
      <c r="I679" s="23">
        <f>INDEX(Table68[#All],MATCH(Chart_Data!G679,Table68[[#All],[Name]],0),4)</f>
        <v>4262906.04</v>
      </c>
      <c r="J679" s="46">
        <f>INDEX(Table68[#All],MATCH(Chart_Data!G679,Table68[[#All],[Name]],0),6)</f>
        <v>2.78</v>
      </c>
      <c r="K679" s="59">
        <v>8.7489651126239061E-7</v>
      </c>
      <c r="M679" s="42">
        <f t="shared" si="11"/>
        <v>678</v>
      </c>
      <c r="N679" s="42">
        <f>IF(M679&gt;Chart_Data!$U$5,0,ROW(M680)-ROW($M$2))</f>
        <v>0</v>
      </c>
      <c r="O679" s="61" t="e">
        <f>IFERROR(LARGE(Table1[2015 Growth % Red],N679),#N/A)</f>
        <v>#N/A</v>
      </c>
      <c r="P679" s="55" t="e">
        <f>INDEX(Table1[[#All],[Name Blue]:[2015 Growth % Red]],MATCH(O679,Table1[[#All],[2015 Growth % Red]],0),2)</f>
        <v>#N/A</v>
      </c>
      <c r="Q679" s="55" t="e">
        <f>INDEX(Table1[[#All],[Name Blue]:[2015 Growth % Red]],MATCH(O679,Table1[[#All],[2015 Growth % Red]],0),3)</f>
        <v>#N/A</v>
      </c>
      <c r="R679" s="55" t="e">
        <f>INDEX(Table1[[#All],[Name Blue]:[2015 Growth % Blue]],MATCH(Table3[[#This Row],[Top 10 Growth % ]],Table1[[#All],[2015 Growth % Blue]],0),1)</f>
        <v>#N/A</v>
      </c>
    </row>
    <row r="680" spans="1:18" x14ac:dyDescent="0.15">
      <c r="A680" s="42">
        <v>679</v>
      </c>
      <c r="B680" s="23" t="e">
        <f>IF(AND(Table68[[#This Row],[2015 Revenue]]&gt;=Chart_Data!$U$4,Table68[[#This Row],[2015 Expenses]]&lt;=Chart_Data!$U$3),Table68[[#This Row],[Name]],#N/A)</f>
        <v>#N/A</v>
      </c>
      <c r="C680" s="23" t="e">
        <f>INDEX(Table68[#All],MATCH(Chart_Data!B680,Table68[[#All],[Name]],0),3)</f>
        <v>#N/A</v>
      </c>
      <c r="D680" s="23" t="e">
        <f>INDEX(Table68[#All],MATCH(Chart_Data!B680,Table68[[#All],[Name]],0),4)</f>
        <v>#N/A</v>
      </c>
      <c r="E680" s="60" t="e">
        <f>INDEX(Table68[#All],MATCH(Chart_Data!B680,Table68[[#All],[Name]],0),6)+Table1[[#This Row],[Rand]]</f>
        <v>#N/A</v>
      </c>
      <c r="F680" s="58">
        <f>_xlfn.IFNA(IF(Table1[[#This Row],[2015 Growth % Blue]]="#N/A",0,Table1[[#This Row],[2015 Growth % Blue]]),0)</f>
        <v>0</v>
      </c>
      <c r="G680" s="23" t="str">
        <f>IF(OR(Table68[[#This Row],[2015 Revenue]]&lt;Chart_Data!$U$4,Table68[[#This Row],[2015 Expenses]]&gt;Chart_Data!$U$3),Table68[[#This Row],[Name]],#N/A)</f>
        <v>Knock</v>
      </c>
      <c r="H680" s="23">
        <f>INDEX(Table68[#All],MATCH(Chart_Data!G680,Table68[[#All],[Name]],0),3)</f>
        <v>8157191.0199999996</v>
      </c>
      <c r="I680" s="23">
        <f>INDEX(Table68[#All],MATCH(Chart_Data!G680,Table68[[#All],[Name]],0),4)</f>
        <v>4602535.09</v>
      </c>
      <c r="J680" s="46">
        <f>INDEX(Table68[#All],MATCH(Chart_Data!G680,Table68[[#All],[Name]],0),6)</f>
        <v>2.97</v>
      </c>
      <c r="K680" s="59">
        <v>3.680724913296284E-7</v>
      </c>
      <c r="M680" s="42">
        <f t="shared" si="11"/>
        <v>679</v>
      </c>
      <c r="N680" s="42">
        <f>IF(M680&gt;Chart_Data!$U$5,0,ROW(M681)-ROW($M$2))</f>
        <v>0</v>
      </c>
      <c r="O680" s="61" t="e">
        <f>IFERROR(LARGE(Table1[2015 Growth % Red],N680),#N/A)</f>
        <v>#N/A</v>
      </c>
      <c r="P680" s="55" t="e">
        <f>INDEX(Table1[[#All],[Name Blue]:[2015 Growth % Red]],MATCH(O680,Table1[[#All],[2015 Growth % Red]],0),2)</f>
        <v>#N/A</v>
      </c>
      <c r="Q680" s="55" t="e">
        <f>INDEX(Table1[[#All],[Name Blue]:[2015 Growth % Red]],MATCH(O680,Table1[[#All],[2015 Growth % Red]],0),3)</f>
        <v>#N/A</v>
      </c>
      <c r="R680" s="55" t="e">
        <f>INDEX(Table1[[#All],[Name Blue]:[2015 Growth % Blue]],MATCH(Table3[[#This Row],[Top 10 Growth % ]],Table1[[#All],[2015 Growth % Blue]],0),1)</f>
        <v>#N/A</v>
      </c>
    </row>
    <row r="681" spans="1:18" x14ac:dyDescent="0.15">
      <c r="A681" s="42">
        <v>680</v>
      </c>
      <c r="B681" s="23" t="e">
        <f>IF(AND(Table68[[#This Row],[2015 Revenue]]&gt;=Chart_Data!$U$4,Table68[[#This Row],[2015 Expenses]]&lt;=Chart_Data!$U$3),Table68[[#This Row],[Name]],#N/A)</f>
        <v>#N/A</v>
      </c>
      <c r="C681" s="23" t="e">
        <f>INDEX(Table68[#All],MATCH(Chart_Data!B681,Table68[[#All],[Name]],0),3)</f>
        <v>#N/A</v>
      </c>
      <c r="D681" s="23" t="e">
        <f>INDEX(Table68[#All],MATCH(Chart_Data!B681,Table68[[#All],[Name]],0),4)</f>
        <v>#N/A</v>
      </c>
      <c r="E681" s="60" t="e">
        <f>INDEX(Table68[#All],MATCH(Chart_Data!B681,Table68[[#All],[Name]],0),6)+Table1[[#This Row],[Rand]]</f>
        <v>#N/A</v>
      </c>
      <c r="F681" s="58">
        <f>_xlfn.IFNA(IF(Table1[[#This Row],[2015 Growth % Blue]]="#N/A",0,Table1[[#This Row],[2015 Growth % Blue]]),0)</f>
        <v>0</v>
      </c>
      <c r="G681" s="23" t="str">
        <f>IF(OR(Table68[[#This Row],[2015 Revenue]]&lt;Chart_Data!$U$4,Table68[[#This Row],[2015 Expenses]]&gt;Chart_Data!$U$3),Table68[[#This Row],[Name]],#N/A)</f>
        <v>Superepoch</v>
      </c>
      <c r="H681" s="23">
        <f>INDEX(Table68[#All],MATCH(Chart_Data!G681,Table68[[#All],[Name]],0),3)</f>
        <v>10253910.57</v>
      </c>
      <c r="I681" s="23">
        <f>INDEX(Table68[#All],MATCH(Chart_Data!G681,Table68[[#All],[Name]],0),4)</f>
        <v>7592416.5899999999</v>
      </c>
      <c r="J681" s="46">
        <f>INDEX(Table68[#All],MATCH(Chart_Data!G681,Table68[[#All],[Name]],0),6)</f>
        <v>4.51</v>
      </c>
      <c r="K681" s="59">
        <v>8.7263243572109232E-7</v>
      </c>
      <c r="M681" s="42">
        <f t="shared" si="11"/>
        <v>680</v>
      </c>
      <c r="N681" s="42">
        <f>IF(M681&gt;Chart_Data!$U$5,0,ROW(M682)-ROW($M$2))</f>
        <v>0</v>
      </c>
      <c r="O681" s="61" t="e">
        <f>IFERROR(LARGE(Table1[2015 Growth % Red],N681),#N/A)</f>
        <v>#N/A</v>
      </c>
      <c r="P681" s="55" t="e">
        <f>INDEX(Table1[[#All],[Name Blue]:[2015 Growth % Red]],MATCH(O681,Table1[[#All],[2015 Growth % Red]],0),2)</f>
        <v>#N/A</v>
      </c>
      <c r="Q681" s="55" t="e">
        <f>INDEX(Table1[[#All],[Name Blue]:[2015 Growth % Red]],MATCH(O681,Table1[[#All],[2015 Growth % Red]],0),3)</f>
        <v>#N/A</v>
      </c>
      <c r="R681" s="55" t="e">
        <f>INDEX(Table1[[#All],[Name Blue]:[2015 Growth % Blue]],MATCH(Table3[[#This Row],[Top 10 Growth % ]],Table1[[#All],[2015 Growth % Blue]],0),1)</f>
        <v>#N/A</v>
      </c>
    </row>
    <row r="682" spans="1:18" x14ac:dyDescent="0.15">
      <c r="A682" s="42">
        <v>681</v>
      </c>
      <c r="B682" s="23" t="str">
        <f>IF(AND(Table68[[#This Row],[2015 Revenue]]&gt;=Chart_Data!$U$4,Table68[[#This Row],[2015 Expenses]]&lt;=Chart_Data!$U$3),Table68[[#This Row],[Name]],#N/A)</f>
        <v>Masquerade</v>
      </c>
      <c r="C682" s="23">
        <f>INDEX(Table68[#All],MATCH(Chart_Data!B682,Table68[[#All],[Name]],0),3)</f>
        <v>9954470.6099999994</v>
      </c>
      <c r="D682" s="23">
        <f>INDEX(Table68[#All],MATCH(Chart_Data!B682,Table68[[#All],[Name]],0),4)</f>
        <v>2131505.5299999998</v>
      </c>
      <c r="E682" s="60">
        <f>INDEX(Table68[#All],MATCH(Chart_Data!B682,Table68[[#All],[Name]],0),6)+Table1[[#This Row],[Rand]]</f>
        <v>4.2600007862866107</v>
      </c>
      <c r="F682" s="58">
        <f>_xlfn.IFNA(IF(Table1[[#This Row],[2015 Growth % Blue]]="#N/A",0,Table1[[#This Row],[2015 Growth % Blue]]),0)</f>
        <v>4.2600007862866107</v>
      </c>
      <c r="G682" s="23" t="e">
        <f>IF(OR(Table68[[#This Row],[2015 Revenue]]&lt;Chart_Data!$U$4,Table68[[#This Row],[2015 Expenses]]&gt;Chart_Data!$U$3),Table68[[#This Row],[Name]],#N/A)</f>
        <v>#N/A</v>
      </c>
      <c r="H682" s="23" t="e">
        <f>INDEX(Table68[#All],MATCH(Chart_Data!G682,Table68[[#All],[Name]],0),3)</f>
        <v>#N/A</v>
      </c>
      <c r="I682" s="23" t="e">
        <f>INDEX(Table68[#All],MATCH(Chart_Data!G682,Table68[[#All],[Name]],0),4)</f>
        <v>#N/A</v>
      </c>
      <c r="J682" s="46" t="e">
        <f>INDEX(Table68[#All],MATCH(Chart_Data!G682,Table68[[#All],[Name]],0),6)</f>
        <v>#N/A</v>
      </c>
      <c r="K682" s="59">
        <v>7.8628661122770895E-7</v>
      </c>
      <c r="M682" s="42">
        <f t="shared" si="11"/>
        <v>681</v>
      </c>
      <c r="N682" s="42">
        <f>IF(M682&gt;Chart_Data!$U$5,0,ROW(M683)-ROW($M$2))</f>
        <v>0</v>
      </c>
      <c r="O682" s="61" t="e">
        <f>IFERROR(LARGE(Table1[2015 Growth % Red],N682),#N/A)</f>
        <v>#N/A</v>
      </c>
      <c r="P682" s="55" t="e">
        <f>INDEX(Table1[[#All],[Name Blue]:[2015 Growth % Red]],MATCH(O682,Table1[[#All],[2015 Growth % Red]],0),2)</f>
        <v>#N/A</v>
      </c>
      <c r="Q682" s="55" t="e">
        <f>INDEX(Table1[[#All],[Name Blue]:[2015 Growth % Red]],MATCH(O682,Table1[[#All],[2015 Growth % Red]],0),3)</f>
        <v>#N/A</v>
      </c>
      <c r="R682" s="55" t="e">
        <f>INDEX(Table1[[#All],[Name Blue]:[2015 Growth % Blue]],MATCH(Table3[[#This Row],[Top 10 Growth % ]],Table1[[#All],[2015 Growth % Blue]],0),1)</f>
        <v>#N/A</v>
      </c>
    </row>
    <row r="683" spans="1:18" x14ac:dyDescent="0.15">
      <c r="A683" s="42">
        <v>682</v>
      </c>
      <c r="B683" s="23" t="e">
        <f>IF(AND(Table68[[#This Row],[2015 Revenue]]&gt;=Chart_Data!$U$4,Table68[[#This Row],[2015 Expenses]]&lt;=Chart_Data!$U$3),Table68[[#This Row],[Name]],#N/A)</f>
        <v>#N/A</v>
      </c>
      <c r="C683" s="23" t="e">
        <f>INDEX(Table68[#All],MATCH(Chart_Data!B683,Table68[[#All],[Name]],0),3)</f>
        <v>#N/A</v>
      </c>
      <c r="D683" s="23" t="e">
        <f>INDEX(Table68[#All],MATCH(Chart_Data!B683,Table68[[#All],[Name]],0),4)</f>
        <v>#N/A</v>
      </c>
      <c r="E683" s="60" t="e">
        <f>INDEX(Table68[#All],MATCH(Chart_Data!B683,Table68[[#All],[Name]],0),6)+Table1[[#This Row],[Rand]]</f>
        <v>#N/A</v>
      </c>
      <c r="F683" s="58">
        <f>_xlfn.IFNA(IF(Table1[[#This Row],[2015 Growth % Blue]]="#N/A",0,Table1[[#This Row],[2015 Growth % Blue]]),0)</f>
        <v>0</v>
      </c>
      <c r="G683" s="23" t="str">
        <f>IF(OR(Table68[[#This Row],[2015 Revenue]]&lt;Chart_Data!$U$4,Table68[[#This Row],[2015 Expenses]]&gt;Chart_Data!$U$3),Table68[[#This Row],[Name]],#N/A)</f>
        <v>Golliwogg</v>
      </c>
      <c r="H683" s="23">
        <f>INDEX(Table68[#All],MATCH(Chart_Data!G683,Table68[[#All],[Name]],0),3)</f>
        <v>4944082.71</v>
      </c>
      <c r="I683" s="23">
        <f>INDEX(Table68[#All],MATCH(Chart_Data!G683,Table68[[#All],[Name]],0),4)</f>
        <v>3254899.25</v>
      </c>
      <c r="J683" s="46">
        <f>INDEX(Table68[#All],MATCH(Chart_Data!G683,Table68[[#All],[Name]],0),6)</f>
        <v>3.52</v>
      </c>
      <c r="K683" s="59">
        <v>8.1074117180323762E-8</v>
      </c>
      <c r="M683" s="42">
        <f t="shared" si="11"/>
        <v>682</v>
      </c>
      <c r="N683" s="42">
        <f>IF(M683&gt;Chart_Data!$U$5,0,ROW(M684)-ROW($M$2))</f>
        <v>0</v>
      </c>
      <c r="O683" s="61" t="e">
        <f>IFERROR(LARGE(Table1[2015 Growth % Red],N683),#N/A)</f>
        <v>#N/A</v>
      </c>
      <c r="P683" s="55" t="e">
        <f>INDEX(Table1[[#All],[Name Blue]:[2015 Growth % Red]],MATCH(O683,Table1[[#All],[2015 Growth % Red]],0),2)</f>
        <v>#N/A</v>
      </c>
      <c r="Q683" s="55" t="e">
        <f>INDEX(Table1[[#All],[Name Blue]:[2015 Growth % Red]],MATCH(O683,Table1[[#All],[2015 Growth % Red]],0),3)</f>
        <v>#N/A</v>
      </c>
      <c r="R683" s="55" t="e">
        <f>INDEX(Table1[[#All],[Name Blue]:[2015 Growth % Blue]],MATCH(Table3[[#This Row],[Top 10 Growth % ]],Table1[[#All],[2015 Growth % Blue]],0),1)</f>
        <v>#N/A</v>
      </c>
    </row>
    <row r="684" spans="1:18" x14ac:dyDescent="0.15">
      <c r="A684" s="42">
        <v>683</v>
      </c>
      <c r="B684" s="23" t="str">
        <f>IF(AND(Table68[[#This Row],[2015 Revenue]]&gt;=Chart_Data!$U$4,Table68[[#This Row],[2015 Expenses]]&lt;=Chart_Data!$U$3),Table68[[#This Row],[Name]],#N/A)</f>
        <v>Overfrequency</v>
      </c>
      <c r="C684" s="23">
        <f>INDEX(Table68[#All],MATCH(Chart_Data!B684,Table68[[#All],[Name]],0),3)</f>
        <v>9735773.1199999992</v>
      </c>
      <c r="D684" s="23">
        <f>INDEX(Table68[#All],MATCH(Chart_Data!B684,Table68[[#All],[Name]],0),4)</f>
        <v>3262227.2</v>
      </c>
      <c r="E684" s="60">
        <f>INDEX(Table68[#All],MATCH(Chart_Data!B684,Table68[[#All],[Name]],0),6)+Table1[[#This Row],[Rand]]</f>
        <v>4.820000284916194</v>
      </c>
      <c r="F684" s="58">
        <f>_xlfn.IFNA(IF(Table1[[#This Row],[2015 Growth % Blue]]="#N/A",0,Table1[[#This Row],[2015 Growth % Blue]]),0)</f>
        <v>4.820000284916194</v>
      </c>
      <c r="G684" s="23" t="e">
        <f>IF(OR(Table68[[#This Row],[2015 Revenue]]&lt;Chart_Data!$U$4,Table68[[#This Row],[2015 Expenses]]&gt;Chart_Data!$U$3),Table68[[#This Row],[Name]],#N/A)</f>
        <v>#N/A</v>
      </c>
      <c r="H684" s="23" t="e">
        <f>INDEX(Table68[#All],MATCH(Chart_Data!G684,Table68[[#All],[Name]],0),3)</f>
        <v>#N/A</v>
      </c>
      <c r="I684" s="23" t="e">
        <f>INDEX(Table68[#All],MATCH(Chart_Data!G684,Table68[[#All],[Name]],0),4)</f>
        <v>#N/A</v>
      </c>
      <c r="J684" s="46" t="e">
        <f>INDEX(Table68[#All],MATCH(Chart_Data!G684,Table68[[#All],[Name]],0),6)</f>
        <v>#N/A</v>
      </c>
      <c r="K684" s="59">
        <v>2.8491619361841314E-7</v>
      </c>
      <c r="M684" s="42">
        <f t="shared" si="11"/>
        <v>683</v>
      </c>
      <c r="N684" s="42">
        <f>IF(M684&gt;Chart_Data!$U$5,0,ROW(M685)-ROW($M$2))</f>
        <v>0</v>
      </c>
      <c r="O684" s="61" t="e">
        <f>IFERROR(LARGE(Table1[2015 Growth % Red],N684),#N/A)</f>
        <v>#N/A</v>
      </c>
      <c r="P684" s="55" t="e">
        <f>INDEX(Table1[[#All],[Name Blue]:[2015 Growth % Red]],MATCH(O684,Table1[[#All],[2015 Growth % Red]],0),2)</f>
        <v>#N/A</v>
      </c>
      <c r="Q684" s="55" t="e">
        <f>INDEX(Table1[[#All],[Name Blue]:[2015 Growth % Red]],MATCH(O684,Table1[[#All],[2015 Growth % Red]],0),3)</f>
        <v>#N/A</v>
      </c>
      <c r="R684" s="55" t="e">
        <f>INDEX(Table1[[#All],[Name Blue]:[2015 Growth % Blue]],MATCH(Table3[[#This Row],[Top 10 Growth % ]],Table1[[#All],[2015 Growth % Blue]],0),1)</f>
        <v>#N/A</v>
      </c>
    </row>
    <row r="685" spans="1:18" x14ac:dyDescent="0.15">
      <c r="A685" s="42">
        <v>684</v>
      </c>
      <c r="B685" s="23" t="str">
        <f>IF(AND(Table68[[#This Row],[2015 Revenue]]&gt;=Chart_Data!$U$4,Table68[[#This Row],[2015 Expenses]]&lt;=Chart_Data!$U$3),Table68[[#This Row],[Name]],#N/A)</f>
        <v>Thready</v>
      </c>
      <c r="C685" s="23">
        <f>INDEX(Table68[#All],MATCH(Chart_Data!B685,Table68[[#All],[Name]],0),3)</f>
        <v>10999283.380000001</v>
      </c>
      <c r="D685" s="23">
        <f>INDEX(Table68[#All],MATCH(Chart_Data!B685,Table68[[#All],[Name]],0),4)</f>
        <v>3786778.64</v>
      </c>
      <c r="E685" s="60">
        <f>INDEX(Table68[#All],MATCH(Chart_Data!B685,Table68[[#All],[Name]],0),6)+Table1[[#This Row],[Rand]]</f>
        <v>3.2900004482128962</v>
      </c>
      <c r="F685" s="58">
        <f>_xlfn.IFNA(IF(Table1[[#This Row],[2015 Growth % Blue]]="#N/A",0,Table1[[#This Row],[2015 Growth % Blue]]),0)</f>
        <v>3.2900004482128962</v>
      </c>
      <c r="G685" s="23" t="e">
        <f>IF(OR(Table68[[#This Row],[2015 Revenue]]&lt;Chart_Data!$U$4,Table68[[#This Row],[2015 Expenses]]&gt;Chart_Data!$U$3),Table68[[#This Row],[Name]],#N/A)</f>
        <v>#N/A</v>
      </c>
      <c r="H685" s="23" t="e">
        <f>INDEX(Table68[#All],MATCH(Chart_Data!G685,Table68[[#All],[Name]],0),3)</f>
        <v>#N/A</v>
      </c>
      <c r="I685" s="23" t="e">
        <f>INDEX(Table68[#All],MATCH(Chart_Data!G685,Table68[[#All],[Name]],0),4)</f>
        <v>#N/A</v>
      </c>
      <c r="J685" s="46" t="e">
        <f>INDEX(Table68[#All],MATCH(Chart_Data!G685,Table68[[#All],[Name]],0),6)</f>
        <v>#N/A</v>
      </c>
      <c r="K685" s="59">
        <v>4.4821289598118839E-7</v>
      </c>
      <c r="M685" s="42">
        <f t="shared" si="11"/>
        <v>684</v>
      </c>
      <c r="N685" s="42">
        <f>IF(M685&gt;Chart_Data!$U$5,0,ROW(M686)-ROW($M$2))</f>
        <v>0</v>
      </c>
      <c r="O685" s="61" t="e">
        <f>IFERROR(LARGE(Table1[2015 Growth % Red],N685),#N/A)</f>
        <v>#N/A</v>
      </c>
      <c r="P685" s="55" t="e">
        <f>INDEX(Table1[[#All],[Name Blue]:[2015 Growth % Red]],MATCH(O685,Table1[[#All],[2015 Growth % Red]],0),2)</f>
        <v>#N/A</v>
      </c>
      <c r="Q685" s="55" t="e">
        <f>INDEX(Table1[[#All],[Name Blue]:[2015 Growth % Red]],MATCH(O685,Table1[[#All],[2015 Growth % Red]],0),3)</f>
        <v>#N/A</v>
      </c>
      <c r="R685" s="55" t="e">
        <f>INDEX(Table1[[#All],[Name Blue]:[2015 Growth % Blue]],MATCH(Table3[[#This Row],[Top 10 Growth % ]],Table1[[#All],[2015 Growth % Blue]],0),1)</f>
        <v>#N/A</v>
      </c>
    </row>
    <row r="686" spans="1:18" x14ac:dyDescent="0.15">
      <c r="A686" s="42">
        <v>685</v>
      </c>
      <c r="B686" s="23" t="str">
        <f>IF(AND(Table68[[#This Row],[2015 Revenue]]&gt;=Chart_Data!$U$4,Table68[[#This Row],[2015 Expenses]]&lt;=Chart_Data!$U$3),Table68[[#This Row],[Name]],#N/A)</f>
        <v>Alleluiatic</v>
      </c>
      <c r="C686" s="23">
        <f>INDEX(Table68[#All],MATCH(Chart_Data!B686,Table68[[#All],[Name]],0),3)</f>
        <v>7923323.8600000003</v>
      </c>
      <c r="D686" s="23">
        <f>INDEX(Table68[#All],MATCH(Chart_Data!B686,Table68[[#All],[Name]],0),4)</f>
        <v>2717232.93</v>
      </c>
      <c r="E686" s="60">
        <f>INDEX(Table68[#All],MATCH(Chart_Data!B686,Table68[[#All],[Name]],0),6)+Table1[[#This Row],[Rand]]</f>
        <v>4.8500008424997327</v>
      </c>
      <c r="F686" s="58">
        <f>_xlfn.IFNA(IF(Table1[[#This Row],[2015 Growth % Blue]]="#N/A",0,Table1[[#This Row],[2015 Growth % Blue]]),0)</f>
        <v>4.8500008424997327</v>
      </c>
      <c r="G686" s="23" t="e">
        <f>IF(OR(Table68[[#This Row],[2015 Revenue]]&lt;Chart_Data!$U$4,Table68[[#This Row],[2015 Expenses]]&gt;Chart_Data!$U$3),Table68[[#This Row],[Name]],#N/A)</f>
        <v>#N/A</v>
      </c>
      <c r="H686" s="23" t="e">
        <f>INDEX(Table68[#All],MATCH(Chart_Data!G686,Table68[[#All],[Name]],0),3)</f>
        <v>#N/A</v>
      </c>
      <c r="I686" s="23" t="e">
        <f>INDEX(Table68[#All],MATCH(Chart_Data!G686,Table68[[#All],[Name]],0),4)</f>
        <v>#N/A</v>
      </c>
      <c r="J686" s="46" t="e">
        <f>INDEX(Table68[#All],MATCH(Chart_Data!G686,Table68[[#All],[Name]],0),6)</f>
        <v>#N/A</v>
      </c>
      <c r="K686" s="59">
        <v>8.4249973268295521E-7</v>
      </c>
      <c r="M686" s="42">
        <f t="shared" si="11"/>
        <v>685</v>
      </c>
      <c r="N686" s="42">
        <f>IF(M686&gt;Chart_Data!$U$5,0,ROW(M687)-ROW($M$2))</f>
        <v>0</v>
      </c>
      <c r="O686" s="61" t="e">
        <f>IFERROR(LARGE(Table1[2015 Growth % Red],N686),#N/A)</f>
        <v>#N/A</v>
      </c>
      <c r="P686" s="55" t="e">
        <f>INDEX(Table1[[#All],[Name Blue]:[2015 Growth % Red]],MATCH(O686,Table1[[#All],[2015 Growth % Red]],0),2)</f>
        <v>#N/A</v>
      </c>
      <c r="Q686" s="55" t="e">
        <f>INDEX(Table1[[#All],[Name Blue]:[2015 Growth % Red]],MATCH(O686,Table1[[#All],[2015 Growth % Red]],0),3)</f>
        <v>#N/A</v>
      </c>
      <c r="R686" s="55" t="e">
        <f>INDEX(Table1[[#All],[Name Blue]:[2015 Growth % Blue]],MATCH(Table3[[#This Row],[Top 10 Growth % ]],Table1[[#All],[2015 Growth % Blue]],0),1)</f>
        <v>#N/A</v>
      </c>
    </row>
    <row r="687" spans="1:18" x14ac:dyDescent="0.15">
      <c r="A687" s="42">
        <v>686</v>
      </c>
      <c r="B687" s="23" t="e">
        <f>IF(AND(Table68[[#This Row],[2015 Revenue]]&gt;=Chart_Data!$U$4,Table68[[#This Row],[2015 Expenses]]&lt;=Chart_Data!$U$3),Table68[[#This Row],[Name]],#N/A)</f>
        <v>#N/A</v>
      </c>
      <c r="C687" s="23" t="e">
        <f>INDEX(Table68[#All],MATCH(Chart_Data!B687,Table68[[#All],[Name]],0),3)</f>
        <v>#N/A</v>
      </c>
      <c r="D687" s="23" t="e">
        <f>INDEX(Table68[#All],MATCH(Chart_Data!B687,Table68[[#All],[Name]],0),4)</f>
        <v>#N/A</v>
      </c>
      <c r="E687" s="60" t="e">
        <f>INDEX(Table68[#All],MATCH(Chart_Data!B687,Table68[[#All],[Name]],0),6)+Table1[[#This Row],[Rand]]</f>
        <v>#N/A</v>
      </c>
      <c r="F687" s="58">
        <f>_xlfn.IFNA(IF(Table1[[#This Row],[2015 Growth % Blue]]="#N/A",0,Table1[[#This Row],[2015 Growth % Blue]]),0)</f>
        <v>0</v>
      </c>
      <c r="G687" s="23" t="str">
        <f>IF(OR(Table68[[#This Row],[2015 Revenue]]&lt;Chart_Data!$U$4,Table68[[#This Row],[2015 Expenses]]&gt;Chart_Data!$U$3),Table68[[#This Row],[Name]],#N/A)</f>
        <v>Lampadaire</v>
      </c>
      <c r="H687" s="23">
        <f>INDEX(Table68[#All],MATCH(Chart_Data!G687,Table68[[#All],[Name]],0),3)</f>
        <v>11973936.960000001</v>
      </c>
      <c r="I687" s="23">
        <f>INDEX(Table68[#All],MATCH(Chart_Data!G687,Table68[[#All],[Name]],0),4)</f>
        <v>7655546.96</v>
      </c>
      <c r="J687" s="46">
        <f>INDEX(Table68[#All],MATCH(Chart_Data!G687,Table68[[#All],[Name]],0),6)</f>
        <v>3.61</v>
      </c>
      <c r="K687" s="59">
        <v>9.4908299642809444E-8</v>
      </c>
      <c r="M687" s="42">
        <f t="shared" si="11"/>
        <v>686</v>
      </c>
      <c r="N687" s="42">
        <f>IF(M687&gt;Chart_Data!$U$5,0,ROW(M688)-ROW($M$2))</f>
        <v>0</v>
      </c>
      <c r="O687" s="61" t="e">
        <f>IFERROR(LARGE(Table1[2015 Growth % Red],N687),#N/A)</f>
        <v>#N/A</v>
      </c>
      <c r="P687" s="55" t="e">
        <f>INDEX(Table1[[#All],[Name Blue]:[2015 Growth % Red]],MATCH(O687,Table1[[#All],[2015 Growth % Red]],0),2)</f>
        <v>#N/A</v>
      </c>
      <c r="Q687" s="55" t="e">
        <f>INDEX(Table1[[#All],[Name Blue]:[2015 Growth % Red]],MATCH(O687,Table1[[#All],[2015 Growth % Red]],0),3)</f>
        <v>#N/A</v>
      </c>
      <c r="R687" s="55" t="e">
        <f>INDEX(Table1[[#All],[Name Blue]:[2015 Growth % Blue]],MATCH(Table3[[#This Row],[Top 10 Growth % ]],Table1[[#All],[2015 Growth % Blue]],0),1)</f>
        <v>#N/A</v>
      </c>
    </row>
    <row r="688" spans="1:18" x14ac:dyDescent="0.15">
      <c r="A688" s="42">
        <v>687</v>
      </c>
      <c r="B688" s="23" t="e">
        <f>IF(AND(Table68[[#This Row],[2015 Revenue]]&gt;=Chart_Data!$U$4,Table68[[#This Row],[2015 Expenses]]&lt;=Chart_Data!$U$3),Table68[[#This Row],[Name]],#N/A)</f>
        <v>#N/A</v>
      </c>
      <c r="C688" s="23" t="e">
        <f>INDEX(Table68[#All],MATCH(Chart_Data!B688,Table68[[#All],[Name]],0),3)</f>
        <v>#N/A</v>
      </c>
      <c r="D688" s="23" t="e">
        <f>INDEX(Table68[#All],MATCH(Chart_Data!B688,Table68[[#All],[Name]],0),4)</f>
        <v>#N/A</v>
      </c>
      <c r="E688" s="60" t="e">
        <f>INDEX(Table68[#All],MATCH(Chart_Data!B688,Table68[[#All],[Name]],0),6)+Table1[[#This Row],[Rand]]</f>
        <v>#N/A</v>
      </c>
      <c r="F688" s="58">
        <f>_xlfn.IFNA(IF(Table1[[#This Row],[2015 Growth % Blue]]="#N/A",0,Table1[[#This Row],[2015 Growth % Blue]]),0)</f>
        <v>0</v>
      </c>
      <c r="G688" s="23" t="str">
        <f>IF(OR(Table68[[#This Row],[2015 Revenue]]&lt;Chart_Data!$U$4,Table68[[#This Row],[2015 Expenses]]&gt;Chart_Data!$U$3),Table68[[#This Row],[Name]],#N/A)</f>
        <v>Disney</v>
      </c>
      <c r="H688" s="23">
        <f>INDEX(Table68[#All],MATCH(Chart_Data!G688,Table68[[#All],[Name]],0),3)</f>
        <v>6574545.8099999996</v>
      </c>
      <c r="I688" s="23">
        <f>INDEX(Table68[#All],MATCH(Chart_Data!G688,Table68[[#All],[Name]],0),4)</f>
        <v>4649376.29</v>
      </c>
      <c r="J688" s="46">
        <f>INDEX(Table68[#All],MATCH(Chart_Data!G688,Table68[[#All],[Name]],0),6)</f>
        <v>4.3899999999999997</v>
      </c>
      <c r="K688" s="59">
        <v>4.6010691951125649E-7</v>
      </c>
      <c r="M688" s="42">
        <f t="shared" si="11"/>
        <v>687</v>
      </c>
      <c r="N688" s="42">
        <f>IF(M688&gt;Chart_Data!$U$5,0,ROW(M689)-ROW($M$2))</f>
        <v>0</v>
      </c>
      <c r="O688" s="61" t="e">
        <f>IFERROR(LARGE(Table1[2015 Growth % Red],N688),#N/A)</f>
        <v>#N/A</v>
      </c>
      <c r="P688" s="55" t="e">
        <f>INDEX(Table1[[#All],[Name Blue]:[2015 Growth % Red]],MATCH(O688,Table1[[#All],[2015 Growth % Red]],0),2)</f>
        <v>#N/A</v>
      </c>
      <c r="Q688" s="55" t="e">
        <f>INDEX(Table1[[#All],[Name Blue]:[2015 Growth % Red]],MATCH(O688,Table1[[#All],[2015 Growth % Red]],0),3)</f>
        <v>#N/A</v>
      </c>
      <c r="R688" s="55" t="e">
        <f>INDEX(Table1[[#All],[Name Blue]:[2015 Growth % Blue]],MATCH(Table3[[#This Row],[Top 10 Growth % ]],Table1[[#All],[2015 Growth % Blue]],0),1)</f>
        <v>#N/A</v>
      </c>
    </row>
    <row r="689" spans="1:18" x14ac:dyDescent="0.15">
      <c r="A689" s="42">
        <v>688</v>
      </c>
      <c r="B689" s="23" t="e">
        <f>IF(AND(Table68[[#This Row],[2015 Revenue]]&gt;=Chart_Data!$U$4,Table68[[#This Row],[2015 Expenses]]&lt;=Chart_Data!$U$3),Table68[[#This Row],[Name]],#N/A)</f>
        <v>#N/A</v>
      </c>
      <c r="C689" s="23" t="e">
        <f>INDEX(Table68[#All],MATCH(Chart_Data!B689,Table68[[#All],[Name]],0),3)</f>
        <v>#N/A</v>
      </c>
      <c r="D689" s="23" t="e">
        <f>INDEX(Table68[#All],MATCH(Chart_Data!B689,Table68[[#All],[Name]],0),4)</f>
        <v>#N/A</v>
      </c>
      <c r="E689" s="60" t="e">
        <f>INDEX(Table68[#All],MATCH(Chart_Data!B689,Table68[[#All],[Name]],0),6)+Table1[[#This Row],[Rand]]</f>
        <v>#N/A</v>
      </c>
      <c r="F689" s="58">
        <f>_xlfn.IFNA(IF(Table1[[#This Row],[2015 Growth % Blue]]="#N/A",0,Table1[[#This Row],[2015 Growth % Blue]]),0)</f>
        <v>0</v>
      </c>
      <c r="G689" s="23" t="str">
        <f>IF(OR(Table68[[#This Row],[2015 Revenue]]&lt;Chart_Data!$U$4,Table68[[#This Row],[2015 Expenses]]&gt;Chart_Data!$U$3),Table68[[#This Row],[Name]],#N/A)</f>
        <v>Indicated</v>
      </c>
      <c r="H689" s="23">
        <f>INDEX(Table68[#All],MATCH(Chart_Data!G689,Table68[[#All],[Name]],0),3)</f>
        <v>9214597.9800000004</v>
      </c>
      <c r="I689" s="23">
        <f>INDEX(Table68[#All],MATCH(Chart_Data!G689,Table68[[#All],[Name]],0),4)</f>
        <v>5744504.3799999999</v>
      </c>
      <c r="J689" s="46">
        <f>INDEX(Table68[#All],MATCH(Chart_Data!G689,Table68[[#All],[Name]],0),6)</f>
        <v>4.4400000000000004</v>
      </c>
      <c r="K689" s="59">
        <v>8.8763223394955463E-8</v>
      </c>
      <c r="M689" s="42">
        <f t="shared" si="11"/>
        <v>688</v>
      </c>
      <c r="N689" s="42">
        <f>IF(M689&gt;Chart_Data!$U$5,0,ROW(M690)-ROW($M$2))</f>
        <v>0</v>
      </c>
      <c r="O689" s="61" t="e">
        <f>IFERROR(LARGE(Table1[2015 Growth % Red],N689),#N/A)</f>
        <v>#N/A</v>
      </c>
      <c r="P689" s="55" t="e">
        <f>INDEX(Table1[[#All],[Name Blue]:[2015 Growth % Red]],MATCH(O689,Table1[[#All],[2015 Growth % Red]],0),2)</f>
        <v>#N/A</v>
      </c>
      <c r="Q689" s="55" t="e">
        <f>INDEX(Table1[[#All],[Name Blue]:[2015 Growth % Red]],MATCH(O689,Table1[[#All],[2015 Growth % Red]],0),3)</f>
        <v>#N/A</v>
      </c>
      <c r="R689" s="55" t="e">
        <f>INDEX(Table1[[#All],[Name Blue]:[2015 Growth % Blue]],MATCH(Table3[[#This Row],[Top 10 Growth % ]],Table1[[#All],[2015 Growth % Blue]],0),1)</f>
        <v>#N/A</v>
      </c>
    </row>
    <row r="690" spans="1:18" x14ac:dyDescent="0.15">
      <c r="A690" s="42">
        <v>689</v>
      </c>
      <c r="B690" s="23" t="e">
        <f>IF(AND(Table68[[#This Row],[2015 Revenue]]&gt;=Chart_Data!$U$4,Table68[[#This Row],[2015 Expenses]]&lt;=Chart_Data!$U$3),Table68[[#This Row],[Name]],#N/A)</f>
        <v>#N/A</v>
      </c>
      <c r="C690" s="23" t="e">
        <f>INDEX(Table68[#All],MATCH(Chart_Data!B690,Table68[[#All],[Name]],0),3)</f>
        <v>#N/A</v>
      </c>
      <c r="D690" s="23" t="e">
        <f>INDEX(Table68[#All],MATCH(Chart_Data!B690,Table68[[#All],[Name]],0),4)</f>
        <v>#N/A</v>
      </c>
      <c r="E690" s="60" t="e">
        <f>INDEX(Table68[#All],MATCH(Chart_Data!B690,Table68[[#All],[Name]],0),6)+Table1[[#This Row],[Rand]]</f>
        <v>#N/A</v>
      </c>
      <c r="F690" s="58">
        <f>_xlfn.IFNA(IF(Table1[[#This Row],[2015 Growth % Blue]]="#N/A",0,Table1[[#This Row],[2015 Growth % Blue]]),0)</f>
        <v>0</v>
      </c>
      <c r="G690" s="23" t="str">
        <f>IF(OR(Table68[[#This Row],[2015 Revenue]]&lt;Chart_Data!$U$4,Table68[[#This Row],[2015 Expenses]]&gt;Chart_Data!$U$3),Table68[[#This Row],[Name]],#N/A)</f>
        <v>Unemancipated</v>
      </c>
      <c r="H690" s="23">
        <f>INDEX(Table68[#All],MATCH(Chart_Data!G690,Table68[[#All],[Name]],0),3)</f>
        <v>10292359.16</v>
      </c>
      <c r="I690" s="23">
        <f>INDEX(Table68[#All],MATCH(Chart_Data!G690,Table68[[#All],[Name]],0),4)</f>
        <v>4415566.33</v>
      </c>
      <c r="J690" s="46">
        <f>INDEX(Table68[#All],MATCH(Chart_Data!G690,Table68[[#All],[Name]],0),6)</f>
        <v>3.71</v>
      </c>
      <c r="K690" s="59">
        <v>9.3102293174506471E-7</v>
      </c>
      <c r="M690" s="42">
        <f t="shared" si="11"/>
        <v>689</v>
      </c>
      <c r="N690" s="42">
        <f>IF(M690&gt;Chart_Data!$U$5,0,ROW(M691)-ROW($M$2))</f>
        <v>0</v>
      </c>
      <c r="O690" s="61" t="e">
        <f>IFERROR(LARGE(Table1[2015 Growth % Red],N690),#N/A)</f>
        <v>#N/A</v>
      </c>
      <c r="P690" s="55" t="e">
        <f>INDEX(Table1[[#All],[Name Blue]:[2015 Growth % Red]],MATCH(O690,Table1[[#All],[2015 Growth % Red]],0),2)</f>
        <v>#N/A</v>
      </c>
      <c r="Q690" s="55" t="e">
        <f>INDEX(Table1[[#All],[Name Blue]:[2015 Growth % Red]],MATCH(O690,Table1[[#All],[2015 Growth % Red]],0),3)</f>
        <v>#N/A</v>
      </c>
      <c r="R690" s="55" t="e">
        <f>INDEX(Table1[[#All],[Name Blue]:[2015 Growth % Blue]],MATCH(Table3[[#This Row],[Top 10 Growth % ]],Table1[[#All],[2015 Growth % Blue]],0),1)</f>
        <v>#N/A</v>
      </c>
    </row>
    <row r="691" spans="1:18" x14ac:dyDescent="0.15">
      <c r="A691" s="42">
        <v>690</v>
      </c>
      <c r="B691" s="23" t="e">
        <f>IF(AND(Table68[[#This Row],[2015 Revenue]]&gt;=Chart_Data!$U$4,Table68[[#This Row],[2015 Expenses]]&lt;=Chart_Data!$U$3),Table68[[#This Row],[Name]],#N/A)</f>
        <v>#N/A</v>
      </c>
      <c r="C691" s="23" t="e">
        <f>INDEX(Table68[#All],MATCH(Chart_Data!B691,Table68[[#All],[Name]],0),3)</f>
        <v>#N/A</v>
      </c>
      <c r="D691" s="23" t="e">
        <f>INDEX(Table68[#All],MATCH(Chart_Data!B691,Table68[[#All],[Name]],0),4)</f>
        <v>#N/A</v>
      </c>
      <c r="E691" s="60" t="e">
        <f>INDEX(Table68[#All],MATCH(Chart_Data!B691,Table68[[#All],[Name]],0),6)+Table1[[#This Row],[Rand]]</f>
        <v>#N/A</v>
      </c>
      <c r="F691" s="58">
        <f>_xlfn.IFNA(IF(Table1[[#This Row],[2015 Growth % Blue]]="#N/A",0,Table1[[#This Row],[2015 Growth % Blue]]),0)</f>
        <v>0</v>
      </c>
      <c r="G691" s="23" t="str">
        <f>IF(OR(Table68[[#This Row],[2015 Revenue]]&lt;Chart_Data!$U$4,Table68[[#This Row],[2015 Expenses]]&gt;Chart_Data!$U$3),Table68[[#This Row],[Name]],#N/A)</f>
        <v>Barest</v>
      </c>
      <c r="H691" s="23">
        <f>INDEX(Table68[#All],MATCH(Chart_Data!G691,Table68[[#All],[Name]],0),3)</f>
        <v>8727308.1300000008</v>
      </c>
      <c r="I691" s="23">
        <f>INDEX(Table68[#All],MATCH(Chart_Data!G691,Table68[[#All],[Name]],0),4)</f>
        <v>6270509.1299999999</v>
      </c>
      <c r="J691" s="46">
        <f>INDEX(Table68[#All],MATCH(Chart_Data!G691,Table68[[#All],[Name]],0),6)</f>
        <v>2.89</v>
      </c>
      <c r="K691" s="59">
        <v>2.358243068435999E-7</v>
      </c>
      <c r="M691" s="42">
        <f t="shared" si="11"/>
        <v>690</v>
      </c>
      <c r="N691" s="42">
        <f>IF(M691&gt;Chart_Data!$U$5,0,ROW(M692)-ROW($M$2))</f>
        <v>0</v>
      </c>
      <c r="O691" s="61" t="e">
        <f>IFERROR(LARGE(Table1[2015 Growth % Red],N691),#N/A)</f>
        <v>#N/A</v>
      </c>
      <c r="P691" s="55" t="e">
        <f>INDEX(Table1[[#All],[Name Blue]:[2015 Growth % Red]],MATCH(O691,Table1[[#All],[2015 Growth % Red]],0),2)</f>
        <v>#N/A</v>
      </c>
      <c r="Q691" s="55" t="e">
        <f>INDEX(Table1[[#All],[Name Blue]:[2015 Growth % Red]],MATCH(O691,Table1[[#All],[2015 Growth % Red]],0),3)</f>
        <v>#N/A</v>
      </c>
      <c r="R691" s="55" t="e">
        <f>INDEX(Table1[[#All],[Name Blue]:[2015 Growth % Blue]],MATCH(Table3[[#This Row],[Top 10 Growth % ]],Table1[[#All],[2015 Growth % Blue]],0),1)</f>
        <v>#N/A</v>
      </c>
    </row>
    <row r="692" spans="1:18" x14ac:dyDescent="0.15">
      <c r="A692" s="42">
        <v>691</v>
      </c>
      <c r="B692" s="23" t="str">
        <f>IF(AND(Table68[[#This Row],[2015 Revenue]]&gt;=Chart_Data!$U$4,Table68[[#This Row],[2015 Expenses]]&lt;=Chart_Data!$U$3),Table68[[#This Row],[Name]],#N/A)</f>
        <v>Repartition</v>
      </c>
      <c r="C692" s="23">
        <f>INDEX(Table68[#All],MATCH(Chart_Data!B692,Table68[[#All],[Name]],0),3)</f>
        <v>10236792.52</v>
      </c>
      <c r="D692" s="23">
        <f>INDEX(Table68[#All],MATCH(Chart_Data!B692,Table68[[#All],[Name]],0),4)</f>
        <v>1117573.93</v>
      </c>
      <c r="E692" s="60">
        <f>INDEX(Table68[#All],MATCH(Chart_Data!B692,Table68[[#All],[Name]],0),6)+Table1[[#This Row],[Rand]]</f>
        <v>3.1600004912781725</v>
      </c>
      <c r="F692" s="58">
        <f>_xlfn.IFNA(IF(Table1[[#This Row],[2015 Growth % Blue]]="#N/A",0,Table1[[#This Row],[2015 Growth % Blue]]),0)</f>
        <v>3.1600004912781725</v>
      </c>
      <c r="G692" s="23" t="e">
        <f>IF(OR(Table68[[#This Row],[2015 Revenue]]&lt;Chart_Data!$U$4,Table68[[#This Row],[2015 Expenses]]&gt;Chart_Data!$U$3),Table68[[#This Row],[Name]],#N/A)</f>
        <v>#N/A</v>
      </c>
      <c r="H692" s="23" t="e">
        <f>INDEX(Table68[#All],MATCH(Chart_Data!G692,Table68[[#All],[Name]],0),3)</f>
        <v>#N/A</v>
      </c>
      <c r="I692" s="23" t="e">
        <f>INDEX(Table68[#All],MATCH(Chart_Data!G692,Table68[[#All],[Name]],0),4)</f>
        <v>#N/A</v>
      </c>
      <c r="J692" s="46" t="e">
        <f>INDEX(Table68[#All],MATCH(Chart_Data!G692,Table68[[#All],[Name]],0),6)</f>
        <v>#N/A</v>
      </c>
      <c r="K692" s="59">
        <v>4.9127817227173365E-7</v>
      </c>
      <c r="M692" s="42">
        <f t="shared" si="11"/>
        <v>691</v>
      </c>
      <c r="N692" s="42">
        <f>IF(M692&gt;Chart_Data!$U$5,0,ROW(M693)-ROW($M$2))</f>
        <v>0</v>
      </c>
      <c r="O692" s="61" t="e">
        <f>IFERROR(LARGE(Table1[2015 Growth % Red],N692),#N/A)</f>
        <v>#N/A</v>
      </c>
      <c r="P692" s="55" t="e">
        <f>INDEX(Table1[[#All],[Name Blue]:[2015 Growth % Red]],MATCH(O692,Table1[[#All],[2015 Growth % Red]],0),2)</f>
        <v>#N/A</v>
      </c>
      <c r="Q692" s="55" t="e">
        <f>INDEX(Table1[[#All],[Name Blue]:[2015 Growth % Red]],MATCH(O692,Table1[[#All],[2015 Growth % Red]],0),3)</f>
        <v>#N/A</v>
      </c>
      <c r="R692" s="55" t="e">
        <f>INDEX(Table1[[#All],[Name Blue]:[2015 Growth % Blue]],MATCH(Table3[[#This Row],[Top 10 Growth % ]],Table1[[#All],[2015 Growth % Blue]],0),1)</f>
        <v>#N/A</v>
      </c>
    </row>
    <row r="693" spans="1:18" x14ac:dyDescent="0.15">
      <c r="A693" s="42">
        <v>692</v>
      </c>
      <c r="B693" s="23" t="str">
        <f>IF(AND(Table68[[#This Row],[2015 Revenue]]&gt;=Chart_Data!$U$4,Table68[[#This Row],[2015 Expenses]]&lt;=Chart_Data!$U$3),Table68[[#This Row],[Name]],#N/A)</f>
        <v>Obclavate</v>
      </c>
      <c r="C693" s="23">
        <f>INDEX(Table68[#All],MATCH(Chart_Data!B693,Table68[[#All],[Name]],0),3)</f>
        <v>7859827.6500000004</v>
      </c>
      <c r="D693" s="23">
        <f>INDEX(Table68[#All],MATCH(Chart_Data!B693,Table68[[#All],[Name]],0),4)</f>
        <v>2990441.62</v>
      </c>
      <c r="E693" s="60">
        <f>INDEX(Table68[#All],MATCH(Chart_Data!B693,Table68[[#All],[Name]],0),6)+Table1[[#This Row],[Rand]]</f>
        <v>3.3100006415789736</v>
      </c>
      <c r="F693" s="58">
        <f>_xlfn.IFNA(IF(Table1[[#This Row],[2015 Growth % Blue]]="#N/A",0,Table1[[#This Row],[2015 Growth % Blue]]),0)</f>
        <v>3.3100006415789736</v>
      </c>
      <c r="G693" s="23" t="e">
        <f>IF(OR(Table68[[#This Row],[2015 Revenue]]&lt;Chart_Data!$U$4,Table68[[#This Row],[2015 Expenses]]&gt;Chart_Data!$U$3),Table68[[#This Row],[Name]],#N/A)</f>
        <v>#N/A</v>
      </c>
      <c r="H693" s="23" t="e">
        <f>INDEX(Table68[#All],MATCH(Chart_Data!G693,Table68[[#All],[Name]],0),3)</f>
        <v>#N/A</v>
      </c>
      <c r="I693" s="23" t="e">
        <f>INDEX(Table68[#All],MATCH(Chart_Data!G693,Table68[[#All],[Name]],0),4)</f>
        <v>#N/A</v>
      </c>
      <c r="J693" s="46" t="e">
        <f>INDEX(Table68[#All],MATCH(Chart_Data!G693,Table68[[#All],[Name]],0),6)</f>
        <v>#N/A</v>
      </c>
      <c r="K693" s="59">
        <v>6.4157897354353362E-7</v>
      </c>
      <c r="M693" s="42">
        <f t="shared" si="11"/>
        <v>692</v>
      </c>
      <c r="N693" s="42">
        <f>IF(M693&gt;Chart_Data!$U$5,0,ROW(M694)-ROW($M$2))</f>
        <v>0</v>
      </c>
      <c r="O693" s="61" t="e">
        <f>IFERROR(LARGE(Table1[2015 Growth % Red],N693),#N/A)</f>
        <v>#N/A</v>
      </c>
      <c r="P693" s="55" t="e">
        <f>INDEX(Table1[[#All],[Name Blue]:[2015 Growth % Red]],MATCH(O693,Table1[[#All],[2015 Growth % Red]],0),2)</f>
        <v>#N/A</v>
      </c>
      <c r="Q693" s="55" t="e">
        <f>INDEX(Table1[[#All],[Name Blue]:[2015 Growth % Red]],MATCH(O693,Table1[[#All],[2015 Growth % Red]],0),3)</f>
        <v>#N/A</v>
      </c>
      <c r="R693" s="55" t="e">
        <f>INDEX(Table1[[#All],[Name Blue]:[2015 Growth % Blue]],MATCH(Table3[[#This Row],[Top 10 Growth % ]],Table1[[#All],[2015 Growth % Blue]],0),1)</f>
        <v>#N/A</v>
      </c>
    </row>
    <row r="694" spans="1:18" x14ac:dyDescent="0.15">
      <c r="A694" s="42">
        <v>693</v>
      </c>
      <c r="B694" s="23" t="str">
        <f>IF(AND(Table68[[#This Row],[2015 Revenue]]&gt;=Chart_Data!$U$4,Table68[[#This Row],[2015 Expenses]]&lt;=Chart_Data!$U$3),Table68[[#This Row],[Name]],#N/A)</f>
        <v>Tantalous</v>
      </c>
      <c r="C694" s="23">
        <f>INDEX(Table68[#All],MATCH(Chart_Data!B694,Table68[[#All],[Name]],0),3)</f>
        <v>7950946.5499999998</v>
      </c>
      <c r="D694" s="23">
        <f>INDEX(Table68[#All],MATCH(Chart_Data!B694,Table68[[#All],[Name]],0),4)</f>
        <v>879524.68</v>
      </c>
      <c r="E694" s="60">
        <f>INDEX(Table68[#All],MATCH(Chart_Data!B694,Table68[[#All],[Name]],0),6)+Table1[[#This Row],[Rand]]</f>
        <v>5.30000055398542</v>
      </c>
      <c r="F694" s="58">
        <f>_xlfn.IFNA(IF(Table1[[#This Row],[2015 Growth % Blue]]="#N/A",0,Table1[[#This Row],[2015 Growth % Blue]]),0)</f>
        <v>5.30000055398542</v>
      </c>
      <c r="G694" s="23" t="e">
        <f>IF(OR(Table68[[#This Row],[2015 Revenue]]&lt;Chart_Data!$U$4,Table68[[#This Row],[2015 Expenses]]&gt;Chart_Data!$U$3),Table68[[#This Row],[Name]],#N/A)</f>
        <v>#N/A</v>
      </c>
      <c r="H694" s="23" t="e">
        <f>INDEX(Table68[#All],MATCH(Chart_Data!G694,Table68[[#All],[Name]],0),3)</f>
        <v>#N/A</v>
      </c>
      <c r="I694" s="23" t="e">
        <f>INDEX(Table68[#All],MATCH(Chart_Data!G694,Table68[[#All],[Name]],0),4)</f>
        <v>#N/A</v>
      </c>
      <c r="J694" s="46" t="e">
        <f>INDEX(Table68[#All],MATCH(Chart_Data!G694,Table68[[#All],[Name]],0),6)</f>
        <v>#N/A</v>
      </c>
      <c r="K694" s="59">
        <v>5.5398542022741475E-7</v>
      </c>
      <c r="M694" s="42">
        <f t="shared" si="11"/>
        <v>693</v>
      </c>
      <c r="N694" s="42">
        <f>IF(M694&gt;Chart_Data!$U$5,0,ROW(M695)-ROW($M$2))</f>
        <v>0</v>
      </c>
      <c r="O694" s="61" t="e">
        <f>IFERROR(LARGE(Table1[2015 Growth % Red],N694),#N/A)</f>
        <v>#N/A</v>
      </c>
      <c r="P694" s="55" t="e">
        <f>INDEX(Table1[[#All],[Name Blue]:[2015 Growth % Red]],MATCH(O694,Table1[[#All],[2015 Growth % Red]],0),2)</f>
        <v>#N/A</v>
      </c>
      <c r="Q694" s="55" t="e">
        <f>INDEX(Table1[[#All],[Name Blue]:[2015 Growth % Red]],MATCH(O694,Table1[[#All],[2015 Growth % Red]],0),3)</f>
        <v>#N/A</v>
      </c>
      <c r="R694" s="55" t="e">
        <f>INDEX(Table1[[#All],[Name Blue]:[2015 Growth % Blue]],MATCH(Table3[[#This Row],[Top 10 Growth % ]],Table1[[#All],[2015 Growth % Blue]],0),1)</f>
        <v>#N/A</v>
      </c>
    </row>
    <row r="695" spans="1:18" x14ac:dyDescent="0.15">
      <c r="A695" s="42">
        <v>694</v>
      </c>
      <c r="B695" s="23" t="str">
        <f>IF(AND(Table68[[#This Row],[2015 Revenue]]&gt;=Chart_Data!$U$4,Table68[[#This Row],[2015 Expenses]]&lt;=Chart_Data!$U$3),Table68[[#This Row],[Name]],#N/A)</f>
        <v>Dolomitizing</v>
      </c>
      <c r="C695" s="23">
        <f>INDEX(Table68[#All],MATCH(Chart_Data!B695,Table68[[#All],[Name]],0),3)</f>
        <v>6397853.2800000003</v>
      </c>
      <c r="D695" s="23">
        <f>INDEX(Table68[#All],MATCH(Chart_Data!B695,Table68[[#All],[Name]],0),4)</f>
        <v>3516130.77</v>
      </c>
      <c r="E695" s="60">
        <f>INDEX(Table68[#All],MATCH(Chart_Data!B695,Table68[[#All],[Name]],0),6)+Table1[[#This Row],[Rand]]</f>
        <v>3.5600000856291616</v>
      </c>
      <c r="F695" s="58">
        <f>_xlfn.IFNA(IF(Table1[[#This Row],[2015 Growth % Blue]]="#N/A",0,Table1[[#This Row],[2015 Growth % Blue]]),0)</f>
        <v>3.5600000856291616</v>
      </c>
      <c r="G695" s="23" t="e">
        <f>IF(OR(Table68[[#This Row],[2015 Revenue]]&lt;Chart_Data!$U$4,Table68[[#This Row],[2015 Expenses]]&gt;Chart_Data!$U$3),Table68[[#This Row],[Name]],#N/A)</f>
        <v>#N/A</v>
      </c>
      <c r="H695" s="23" t="e">
        <f>INDEX(Table68[#All],MATCH(Chart_Data!G695,Table68[[#All],[Name]],0),3)</f>
        <v>#N/A</v>
      </c>
      <c r="I695" s="23" t="e">
        <f>INDEX(Table68[#All],MATCH(Chart_Data!G695,Table68[[#All],[Name]],0),4)</f>
        <v>#N/A</v>
      </c>
      <c r="J695" s="46" t="e">
        <f>INDEX(Table68[#All],MATCH(Chart_Data!G695,Table68[[#All],[Name]],0),6)</f>
        <v>#N/A</v>
      </c>
      <c r="K695" s="59">
        <v>8.5629161329961903E-8</v>
      </c>
      <c r="M695" s="42">
        <f t="shared" si="11"/>
        <v>694</v>
      </c>
      <c r="N695" s="42">
        <f>IF(M695&gt;Chart_Data!$U$5,0,ROW(M696)-ROW($M$2))</f>
        <v>0</v>
      </c>
      <c r="O695" s="61" t="e">
        <f>IFERROR(LARGE(Table1[2015 Growth % Red],N695),#N/A)</f>
        <v>#N/A</v>
      </c>
      <c r="P695" s="55" t="e">
        <f>INDEX(Table1[[#All],[Name Blue]:[2015 Growth % Red]],MATCH(O695,Table1[[#All],[2015 Growth % Red]],0),2)</f>
        <v>#N/A</v>
      </c>
      <c r="Q695" s="55" t="e">
        <f>INDEX(Table1[[#All],[Name Blue]:[2015 Growth % Red]],MATCH(O695,Table1[[#All],[2015 Growth % Red]],0),3)</f>
        <v>#N/A</v>
      </c>
      <c r="R695" s="55" t="e">
        <f>INDEX(Table1[[#All],[Name Blue]:[2015 Growth % Blue]],MATCH(Table3[[#This Row],[Top 10 Growth % ]],Table1[[#All],[2015 Growth % Blue]],0),1)</f>
        <v>#N/A</v>
      </c>
    </row>
    <row r="696" spans="1:18" x14ac:dyDescent="0.15">
      <c r="A696" s="42">
        <v>695</v>
      </c>
      <c r="B696" s="23" t="str">
        <f>IF(AND(Table68[[#This Row],[2015 Revenue]]&gt;=Chart_Data!$U$4,Table68[[#This Row],[2015 Expenses]]&lt;=Chart_Data!$U$3),Table68[[#This Row],[Name]],#N/A)</f>
        <v>Comatulid</v>
      </c>
      <c r="C696" s="23">
        <f>INDEX(Table68[#All],MATCH(Chart_Data!B696,Table68[[#All],[Name]],0),3)</f>
        <v>9144081.9600000009</v>
      </c>
      <c r="D696" s="23">
        <f>INDEX(Table68[#All],MATCH(Chart_Data!B696,Table68[[#All],[Name]],0),4)</f>
        <v>1110198.78</v>
      </c>
      <c r="E696" s="60">
        <f>INDEX(Table68[#All],MATCH(Chart_Data!B696,Table68[[#All],[Name]],0),6)+Table1[[#This Row],[Rand]]</f>
        <v>4.3200000352314136</v>
      </c>
      <c r="F696" s="58">
        <f>_xlfn.IFNA(IF(Table1[[#This Row],[2015 Growth % Blue]]="#N/A",0,Table1[[#This Row],[2015 Growth % Blue]]),0)</f>
        <v>4.3200000352314136</v>
      </c>
      <c r="G696" s="23" t="e">
        <f>IF(OR(Table68[[#This Row],[2015 Revenue]]&lt;Chart_Data!$U$4,Table68[[#This Row],[2015 Expenses]]&gt;Chart_Data!$U$3),Table68[[#This Row],[Name]],#N/A)</f>
        <v>#N/A</v>
      </c>
      <c r="H696" s="23" t="e">
        <f>INDEX(Table68[#All],MATCH(Chart_Data!G696,Table68[[#All],[Name]],0),3)</f>
        <v>#N/A</v>
      </c>
      <c r="I696" s="23" t="e">
        <f>INDEX(Table68[#All],MATCH(Chart_Data!G696,Table68[[#All],[Name]],0),4)</f>
        <v>#N/A</v>
      </c>
      <c r="J696" s="46" t="e">
        <f>INDEX(Table68[#All],MATCH(Chart_Data!G696,Table68[[#All],[Name]],0),6)</f>
        <v>#N/A</v>
      </c>
      <c r="K696" s="59">
        <v>3.5231412937346107E-8</v>
      </c>
      <c r="M696" s="42">
        <f t="shared" si="11"/>
        <v>695</v>
      </c>
      <c r="N696" s="42">
        <f>IF(M696&gt;Chart_Data!$U$5,0,ROW(M697)-ROW($M$2))</f>
        <v>0</v>
      </c>
      <c r="O696" s="61" t="e">
        <f>IFERROR(LARGE(Table1[2015 Growth % Red],N696),#N/A)</f>
        <v>#N/A</v>
      </c>
      <c r="P696" s="55" t="e">
        <f>INDEX(Table1[[#All],[Name Blue]:[2015 Growth % Red]],MATCH(O696,Table1[[#All],[2015 Growth % Red]],0),2)</f>
        <v>#N/A</v>
      </c>
      <c r="Q696" s="55" t="e">
        <f>INDEX(Table1[[#All],[Name Blue]:[2015 Growth % Red]],MATCH(O696,Table1[[#All],[2015 Growth % Red]],0),3)</f>
        <v>#N/A</v>
      </c>
      <c r="R696" s="55" t="e">
        <f>INDEX(Table1[[#All],[Name Blue]:[2015 Growth % Blue]],MATCH(Table3[[#This Row],[Top 10 Growth % ]],Table1[[#All],[2015 Growth % Blue]],0),1)</f>
        <v>#N/A</v>
      </c>
    </row>
    <row r="697" spans="1:18" x14ac:dyDescent="0.15">
      <c r="A697" s="42">
        <v>696</v>
      </c>
      <c r="B697" s="23" t="e">
        <f>IF(AND(Table68[[#This Row],[2015 Revenue]]&gt;=Chart_Data!$U$4,Table68[[#This Row],[2015 Expenses]]&lt;=Chart_Data!$U$3),Table68[[#This Row],[Name]],#N/A)</f>
        <v>#N/A</v>
      </c>
      <c r="C697" s="23" t="e">
        <f>INDEX(Table68[#All],MATCH(Chart_Data!B697,Table68[[#All],[Name]],0),3)</f>
        <v>#N/A</v>
      </c>
      <c r="D697" s="23" t="e">
        <f>INDEX(Table68[#All],MATCH(Chart_Data!B697,Table68[[#All],[Name]],0),4)</f>
        <v>#N/A</v>
      </c>
      <c r="E697" s="60" t="e">
        <f>INDEX(Table68[#All],MATCH(Chart_Data!B697,Table68[[#All],[Name]],0),6)+Table1[[#This Row],[Rand]]</f>
        <v>#N/A</v>
      </c>
      <c r="F697" s="58">
        <f>_xlfn.IFNA(IF(Table1[[#This Row],[2015 Growth % Blue]]="#N/A",0,Table1[[#This Row],[2015 Growth % Blue]]),0)</f>
        <v>0</v>
      </c>
      <c r="G697" s="23" t="str">
        <f>IF(OR(Table68[[#This Row],[2015 Revenue]]&lt;Chart_Data!$U$4,Table68[[#This Row],[2015 Expenses]]&gt;Chart_Data!$U$3),Table68[[#This Row],[Name]],#N/A)</f>
        <v>Kolozsv</v>
      </c>
      <c r="H697" s="23">
        <f>INDEX(Table68[#All],MATCH(Chart_Data!G697,Table68[[#All],[Name]],0),3)</f>
        <v>11282386.35</v>
      </c>
      <c r="I697" s="23">
        <f>INDEX(Table68[#All],MATCH(Chart_Data!G697,Table68[[#All],[Name]],0),4)</f>
        <v>4321511.6399999997</v>
      </c>
      <c r="J697" s="46">
        <f>INDEX(Table68[#All],MATCH(Chart_Data!G697,Table68[[#All],[Name]],0),6)</f>
        <v>5.04</v>
      </c>
      <c r="K697" s="59">
        <v>2.247208183386088E-7</v>
      </c>
      <c r="M697" s="42">
        <f t="shared" si="11"/>
        <v>696</v>
      </c>
      <c r="N697" s="42">
        <f>IF(M697&gt;Chart_Data!$U$5,0,ROW(M698)-ROW($M$2))</f>
        <v>0</v>
      </c>
      <c r="O697" s="61" t="e">
        <f>IFERROR(LARGE(Table1[2015 Growth % Red],N697),#N/A)</f>
        <v>#N/A</v>
      </c>
      <c r="P697" s="55" t="e">
        <f>INDEX(Table1[[#All],[Name Blue]:[2015 Growth % Red]],MATCH(O697,Table1[[#All],[2015 Growth % Red]],0),2)</f>
        <v>#N/A</v>
      </c>
      <c r="Q697" s="55" t="e">
        <f>INDEX(Table1[[#All],[Name Blue]:[2015 Growth % Red]],MATCH(O697,Table1[[#All],[2015 Growth % Red]],0),3)</f>
        <v>#N/A</v>
      </c>
      <c r="R697" s="55" t="e">
        <f>INDEX(Table1[[#All],[Name Blue]:[2015 Growth % Blue]],MATCH(Table3[[#This Row],[Top 10 Growth % ]],Table1[[#All],[2015 Growth % Blue]],0),1)</f>
        <v>#N/A</v>
      </c>
    </row>
    <row r="698" spans="1:18" x14ac:dyDescent="0.15">
      <c r="A698" s="42">
        <v>697</v>
      </c>
      <c r="B698" s="23" t="e">
        <f>IF(AND(Table68[[#This Row],[2015 Revenue]]&gt;=Chart_Data!$U$4,Table68[[#This Row],[2015 Expenses]]&lt;=Chart_Data!$U$3),Table68[[#This Row],[Name]],#N/A)</f>
        <v>#N/A</v>
      </c>
      <c r="C698" s="23" t="e">
        <f>INDEX(Table68[#All],MATCH(Chart_Data!B698,Table68[[#All],[Name]],0),3)</f>
        <v>#N/A</v>
      </c>
      <c r="D698" s="23" t="e">
        <f>INDEX(Table68[#All],MATCH(Chart_Data!B698,Table68[[#All],[Name]],0),4)</f>
        <v>#N/A</v>
      </c>
      <c r="E698" s="60" t="e">
        <f>INDEX(Table68[#All],MATCH(Chart_Data!B698,Table68[[#All],[Name]],0),6)+Table1[[#This Row],[Rand]]</f>
        <v>#N/A</v>
      </c>
      <c r="F698" s="58">
        <f>_xlfn.IFNA(IF(Table1[[#This Row],[2015 Growth % Blue]]="#N/A",0,Table1[[#This Row],[2015 Growth % Blue]]),0)</f>
        <v>0</v>
      </c>
      <c r="G698" s="23" t="str">
        <f>IF(OR(Table68[[#This Row],[2015 Revenue]]&lt;Chart_Data!$U$4,Table68[[#This Row],[2015 Expenses]]&gt;Chart_Data!$U$3),Table68[[#This Row],[Name]],#N/A)</f>
        <v>Supremeimpress</v>
      </c>
      <c r="H698" s="23">
        <f>INDEX(Table68[#All],MATCH(Chart_Data!G698,Table68[[#All],[Name]],0),3)</f>
        <v>9187955.8900000006</v>
      </c>
      <c r="I698" s="23">
        <f>INDEX(Table68[#All],MATCH(Chart_Data!G698,Table68[[#All],[Name]],0),4)</f>
        <v>4123466</v>
      </c>
      <c r="J698" s="46">
        <f>INDEX(Table68[#All],MATCH(Chart_Data!G698,Table68[[#All],[Name]],0),6)</f>
        <v>4.34</v>
      </c>
      <c r="K698" s="59">
        <v>4.5916671421733859E-7</v>
      </c>
      <c r="M698" s="42">
        <f t="shared" si="11"/>
        <v>697</v>
      </c>
      <c r="N698" s="42">
        <f>IF(M698&gt;Chart_Data!$U$5,0,ROW(M699)-ROW($M$2))</f>
        <v>0</v>
      </c>
      <c r="O698" s="61" t="e">
        <f>IFERROR(LARGE(Table1[2015 Growth % Red],N698),#N/A)</f>
        <v>#N/A</v>
      </c>
      <c r="P698" s="55" t="e">
        <f>INDEX(Table1[[#All],[Name Blue]:[2015 Growth % Red]],MATCH(O698,Table1[[#All],[2015 Growth % Red]],0),2)</f>
        <v>#N/A</v>
      </c>
      <c r="Q698" s="55" t="e">
        <f>INDEX(Table1[[#All],[Name Blue]:[2015 Growth % Red]],MATCH(O698,Table1[[#All],[2015 Growth % Red]],0),3)</f>
        <v>#N/A</v>
      </c>
      <c r="R698" s="55" t="e">
        <f>INDEX(Table1[[#All],[Name Blue]:[2015 Growth % Blue]],MATCH(Table3[[#This Row],[Top 10 Growth % ]],Table1[[#All],[2015 Growth % Blue]],0),1)</f>
        <v>#N/A</v>
      </c>
    </row>
    <row r="699" spans="1:18" x14ac:dyDescent="0.15">
      <c r="A699" s="42">
        <v>698</v>
      </c>
      <c r="B699" s="23" t="str">
        <f>IF(AND(Table68[[#This Row],[2015 Revenue]]&gt;=Chart_Data!$U$4,Table68[[#This Row],[2015 Expenses]]&lt;=Chart_Data!$U$3),Table68[[#This Row],[Name]],#N/A)</f>
        <v>Auctiongoogle</v>
      </c>
      <c r="C699" s="23">
        <f>INDEX(Table68[#All],MATCH(Chart_Data!B699,Table68[[#All],[Name]],0),3)</f>
        <v>10299827.07</v>
      </c>
      <c r="D699" s="23">
        <f>INDEX(Table68[#All],MATCH(Chart_Data!B699,Table68[[#All],[Name]],0),4)</f>
        <v>187654.54</v>
      </c>
      <c r="E699" s="60">
        <f>INDEX(Table68[#All],MATCH(Chart_Data!B699,Table68[[#All],[Name]],0),6)+Table1[[#This Row],[Rand]]</f>
        <v>5.3600001793816725</v>
      </c>
      <c r="F699" s="58">
        <f>_xlfn.IFNA(IF(Table1[[#This Row],[2015 Growth % Blue]]="#N/A",0,Table1[[#This Row],[2015 Growth % Blue]]),0)</f>
        <v>5.3600001793816725</v>
      </c>
      <c r="G699" s="23" t="e">
        <f>IF(OR(Table68[[#This Row],[2015 Revenue]]&lt;Chart_Data!$U$4,Table68[[#This Row],[2015 Expenses]]&gt;Chart_Data!$U$3),Table68[[#This Row],[Name]],#N/A)</f>
        <v>#N/A</v>
      </c>
      <c r="H699" s="23" t="e">
        <f>INDEX(Table68[#All],MATCH(Chart_Data!G699,Table68[[#All],[Name]],0),3)</f>
        <v>#N/A</v>
      </c>
      <c r="I699" s="23" t="e">
        <f>INDEX(Table68[#All],MATCH(Chart_Data!G699,Table68[[#All],[Name]],0),4)</f>
        <v>#N/A</v>
      </c>
      <c r="J699" s="46" t="e">
        <f>INDEX(Table68[#All],MATCH(Chart_Data!G699,Table68[[#All],[Name]],0),6)</f>
        <v>#N/A</v>
      </c>
      <c r="K699" s="59">
        <v>1.7938167196246446E-7</v>
      </c>
      <c r="M699" s="42">
        <f t="shared" si="11"/>
        <v>698</v>
      </c>
      <c r="N699" s="42">
        <f>IF(M699&gt;Chart_Data!$U$5,0,ROW(M700)-ROW($M$2))</f>
        <v>0</v>
      </c>
      <c r="O699" s="61" t="e">
        <f>IFERROR(LARGE(Table1[2015 Growth % Red],N699),#N/A)</f>
        <v>#N/A</v>
      </c>
      <c r="P699" s="55" t="e">
        <f>INDEX(Table1[[#All],[Name Blue]:[2015 Growth % Red]],MATCH(O699,Table1[[#All],[2015 Growth % Red]],0),2)</f>
        <v>#N/A</v>
      </c>
      <c r="Q699" s="55" t="e">
        <f>INDEX(Table1[[#All],[Name Blue]:[2015 Growth % Red]],MATCH(O699,Table1[[#All],[2015 Growth % Red]],0),3)</f>
        <v>#N/A</v>
      </c>
      <c r="R699" s="55" t="e">
        <f>INDEX(Table1[[#All],[Name Blue]:[2015 Growth % Blue]],MATCH(Table3[[#This Row],[Top 10 Growth % ]],Table1[[#All],[2015 Growth % Blue]],0),1)</f>
        <v>#N/A</v>
      </c>
    </row>
    <row r="700" spans="1:18" x14ac:dyDescent="0.15">
      <c r="A700" s="42">
        <v>699</v>
      </c>
      <c r="B700" s="23" t="e">
        <f>IF(AND(Table68[[#This Row],[2015 Revenue]]&gt;=Chart_Data!$U$4,Table68[[#This Row],[2015 Expenses]]&lt;=Chart_Data!$U$3),Table68[[#This Row],[Name]],#N/A)</f>
        <v>#N/A</v>
      </c>
      <c r="C700" s="23" t="e">
        <f>INDEX(Table68[#All],MATCH(Chart_Data!B700,Table68[[#All],[Name]],0),3)</f>
        <v>#N/A</v>
      </c>
      <c r="D700" s="23" t="e">
        <f>INDEX(Table68[#All],MATCH(Chart_Data!B700,Table68[[#All],[Name]],0),4)</f>
        <v>#N/A</v>
      </c>
      <c r="E700" s="60" t="e">
        <f>INDEX(Table68[#All],MATCH(Chart_Data!B700,Table68[[#All],[Name]],0),6)+Table1[[#This Row],[Rand]]</f>
        <v>#N/A</v>
      </c>
      <c r="F700" s="58">
        <f>_xlfn.IFNA(IF(Table1[[#This Row],[2015 Growth % Blue]]="#N/A",0,Table1[[#This Row],[2015 Growth % Blue]]),0)</f>
        <v>0</v>
      </c>
      <c r="G700" s="23" t="str">
        <f>IF(OR(Table68[[#This Row],[2015 Revenue]]&lt;Chart_Data!$U$4,Table68[[#This Row],[2015 Expenses]]&gt;Chart_Data!$U$3),Table68[[#This Row],[Name]],#N/A)</f>
        <v>Slumpeaster</v>
      </c>
      <c r="H700" s="23">
        <f>INDEX(Table68[#All],MATCH(Chart_Data!G700,Table68[[#All],[Name]],0),3)</f>
        <v>12232950.550000001</v>
      </c>
      <c r="I700" s="23">
        <f>INDEX(Table68[#All],MATCH(Chart_Data!G700,Table68[[#All],[Name]],0),4)</f>
        <v>6605488.2699999996</v>
      </c>
      <c r="J700" s="46">
        <f>INDEX(Table68[#All],MATCH(Chart_Data!G700,Table68[[#All],[Name]],0),6)</f>
        <v>4.67</v>
      </c>
      <c r="K700" s="59">
        <v>4.0280214241680911E-7</v>
      </c>
      <c r="M700" s="42">
        <f t="shared" si="11"/>
        <v>699</v>
      </c>
      <c r="N700" s="42">
        <f>IF(M700&gt;Chart_Data!$U$5,0,ROW(M701)-ROW($M$2))</f>
        <v>0</v>
      </c>
      <c r="O700" s="61" t="e">
        <f>IFERROR(LARGE(Table1[2015 Growth % Red],N700),#N/A)</f>
        <v>#N/A</v>
      </c>
      <c r="P700" s="55" t="e">
        <f>INDEX(Table1[[#All],[Name Blue]:[2015 Growth % Red]],MATCH(O700,Table1[[#All],[2015 Growth % Red]],0),2)</f>
        <v>#N/A</v>
      </c>
      <c r="Q700" s="55" t="e">
        <f>INDEX(Table1[[#All],[Name Blue]:[2015 Growth % Red]],MATCH(O700,Table1[[#All],[2015 Growth % Red]],0),3)</f>
        <v>#N/A</v>
      </c>
      <c r="R700" s="55" t="e">
        <f>INDEX(Table1[[#All],[Name Blue]:[2015 Growth % Blue]],MATCH(Table3[[#This Row],[Top 10 Growth % ]],Table1[[#All],[2015 Growth % Blue]],0),1)</f>
        <v>#N/A</v>
      </c>
    </row>
    <row r="701" spans="1:18" x14ac:dyDescent="0.15">
      <c r="A701" s="42">
        <v>700</v>
      </c>
      <c r="B701" s="23" t="e">
        <f>IF(AND(Table68[[#This Row],[2015 Revenue]]&gt;=Chart_Data!$U$4,Table68[[#This Row],[2015 Expenses]]&lt;=Chart_Data!$U$3),Table68[[#This Row],[Name]],#N/A)</f>
        <v>#N/A</v>
      </c>
      <c r="C701" s="23" t="e">
        <f>INDEX(Table68[#All],MATCH(Chart_Data!B701,Table68[[#All],[Name]],0),3)</f>
        <v>#N/A</v>
      </c>
      <c r="D701" s="23" t="e">
        <f>INDEX(Table68[#All],MATCH(Chart_Data!B701,Table68[[#All],[Name]],0),4)</f>
        <v>#N/A</v>
      </c>
      <c r="E701" s="60" t="e">
        <f>INDEX(Table68[#All],MATCH(Chart_Data!B701,Table68[[#All],[Name]],0),6)+Table1[[#This Row],[Rand]]</f>
        <v>#N/A</v>
      </c>
      <c r="F701" s="58">
        <f>_xlfn.IFNA(IF(Table1[[#This Row],[2015 Growth % Blue]]="#N/A",0,Table1[[#This Row],[2015 Growth % Blue]]),0)</f>
        <v>0</v>
      </c>
      <c r="G701" s="23" t="str">
        <f>IF(OR(Table68[[#This Row],[2015 Revenue]]&lt;Chart_Data!$U$4,Table68[[#This Row],[2015 Expenses]]&gt;Chart_Data!$U$3),Table68[[#This Row],[Name]],#N/A)</f>
        <v>Fowlappraiser</v>
      </c>
      <c r="H701" s="23">
        <f>INDEX(Table68[#All],MATCH(Chart_Data!G701,Table68[[#All],[Name]],0),3)</f>
        <v>8186375.7999999998</v>
      </c>
      <c r="I701" s="23">
        <f>INDEX(Table68[#All],MATCH(Chart_Data!G701,Table68[[#All],[Name]],0),4)</f>
        <v>4638213.3600000003</v>
      </c>
      <c r="J701" s="46">
        <f>INDEX(Table68[#All],MATCH(Chart_Data!G701,Table68[[#All],[Name]],0),6)</f>
        <v>2.68</v>
      </c>
      <c r="K701" s="59">
        <v>6.7308439136279034E-7</v>
      </c>
      <c r="M701" s="42">
        <f t="shared" si="11"/>
        <v>700</v>
      </c>
      <c r="N701" s="42">
        <f>IF(M701&gt;Chart_Data!$U$5,0,ROW(M702)-ROW($M$2))</f>
        <v>0</v>
      </c>
      <c r="O701" s="61" t="e">
        <f>IFERROR(LARGE(Table1[2015 Growth % Red],N701),#N/A)</f>
        <v>#N/A</v>
      </c>
      <c r="P701" s="55" t="e">
        <f>INDEX(Table1[[#All],[Name Blue]:[2015 Growth % Red]],MATCH(O701,Table1[[#All],[2015 Growth % Red]],0),2)</f>
        <v>#N/A</v>
      </c>
      <c r="Q701" s="55" t="e">
        <f>INDEX(Table1[[#All],[Name Blue]:[2015 Growth % Red]],MATCH(O701,Table1[[#All],[2015 Growth % Red]],0),3)</f>
        <v>#N/A</v>
      </c>
      <c r="R701" s="55" t="e">
        <f>INDEX(Table1[[#All],[Name Blue]:[2015 Growth % Blue]],MATCH(Table3[[#This Row],[Top 10 Growth % ]],Table1[[#All],[2015 Growth % Blue]],0),1)</f>
        <v>#N/A</v>
      </c>
    </row>
    <row r="702" spans="1:18" x14ac:dyDescent="0.15">
      <c r="A702" s="42">
        <v>701</v>
      </c>
      <c r="B702" s="23" t="str">
        <f>IF(AND(Table68[[#This Row],[2015 Revenue]]&gt;=Chart_Data!$U$4,Table68[[#This Row],[2015 Expenses]]&lt;=Chart_Data!$U$3),Table68[[#This Row],[Name]],#N/A)</f>
        <v>Fixnummodus</v>
      </c>
      <c r="C702" s="23">
        <f>INDEX(Table68[#All],MATCH(Chart_Data!B702,Table68[[#All],[Name]],0),3)</f>
        <v>9015237.6600000001</v>
      </c>
      <c r="D702" s="23">
        <f>INDEX(Table68[#All],MATCH(Chart_Data!B702,Table68[[#All],[Name]],0),4)</f>
        <v>3042567.5</v>
      </c>
      <c r="E702" s="60">
        <f>INDEX(Table68[#All],MATCH(Chart_Data!B702,Table68[[#All],[Name]],0),6)+Table1[[#This Row],[Rand]]</f>
        <v>2.0800007922094492</v>
      </c>
      <c r="F702" s="58">
        <f>_xlfn.IFNA(IF(Table1[[#This Row],[2015 Growth % Blue]]="#N/A",0,Table1[[#This Row],[2015 Growth % Blue]]),0)</f>
        <v>2.0800007922094492</v>
      </c>
      <c r="G702" s="23" t="e">
        <f>IF(OR(Table68[[#This Row],[2015 Revenue]]&lt;Chart_Data!$U$4,Table68[[#This Row],[2015 Expenses]]&gt;Chart_Data!$U$3),Table68[[#This Row],[Name]],#N/A)</f>
        <v>#N/A</v>
      </c>
      <c r="H702" s="23" t="e">
        <f>INDEX(Table68[#All],MATCH(Chart_Data!G702,Table68[[#All],[Name]],0),3)</f>
        <v>#N/A</v>
      </c>
      <c r="I702" s="23" t="e">
        <f>INDEX(Table68[#All],MATCH(Chart_Data!G702,Table68[[#All],[Name]],0),4)</f>
        <v>#N/A</v>
      </c>
      <c r="J702" s="46" t="e">
        <f>INDEX(Table68[#All],MATCH(Chart_Data!G702,Table68[[#All],[Name]],0),6)</f>
        <v>#N/A</v>
      </c>
      <c r="K702" s="59">
        <v>7.9220944930528421E-7</v>
      </c>
      <c r="M702" s="42">
        <f t="shared" si="11"/>
        <v>701</v>
      </c>
      <c r="N702" s="42">
        <f>IF(M702&gt;Chart_Data!$U$5,0,ROW(M703)-ROW($M$2))</f>
        <v>0</v>
      </c>
      <c r="O702" s="61" t="e">
        <f>IFERROR(LARGE(Table1[2015 Growth % Red],N702),#N/A)</f>
        <v>#N/A</v>
      </c>
      <c r="P702" s="55" t="e">
        <f>INDEX(Table1[[#All],[Name Blue]:[2015 Growth % Red]],MATCH(O702,Table1[[#All],[2015 Growth % Red]],0),2)</f>
        <v>#N/A</v>
      </c>
      <c r="Q702" s="55" t="e">
        <f>INDEX(Table1[[#All],[Name Blue]:[2015 Growth % Red]],MATCH(O702,Table1[[#All],[2015 Growth % Red]],0),3)</f>
        <v>#N/A</v>
      </c>
      <c r="R702" s="55" t="e">
        <f>INDEX(Table1[[#All],[Name Blue]:[2015 Growth % Blue]],MATCH(Table3[[#This Row],[Top 10 Growth % ]],Table1[[#All],[2015 Growth % Blue]],0),1)</f>
        <v>#N/A</v>
      </c>
    </row>
    <row r="703" spans="1:18" x14ac:dyDescent="0.15">
      <c r="A703" s="42">
        <v>702</v>
      </c>
      <c r="B703" s="23" t="e">
        <f>IF(AND(Table68[[#This Row],[2015 Revenue]]&gt;=Chart_Data!$U$4,Table68[[#This Row],[2015 Expenses]]&lt;=Chart_Data!$U$3),Table68[[#This Row],[Name]],#N/A)</f>
        <v>#N/A</v>
      </c>
      <c r="C703" s="23" t="e">
        <f>INDEX(Table68[#All],MATCH(Chart_Data!B703,Table68[[#All],[Name]],0),3)</f>
        <v>#N/A</v>
      </c>
      <c r="D703" s="23" t="e">
        <f>INDEX(Table68[#All],MATCH(Chart_Data!B703,Table68[[#All],[Name]],0),4)</f>
        <v>#N/A</v>
      </c>
      <c r="E703" s="60" t="e">
        <f>INDEX(Table68[#All],MATCH(Chart_Data!B703,Table68[[#All],[Name]],0),6)+Table1[[#This Row],[Rand]]</f>
        <v>#N/A</v>
      </c>
      <c r="F703" s="58">
        <f>_xlfn.IFNA(IF(Table1[[#This Row],[2015 Growth % Blue]]="#N/A",0,Table1[[#This Row],[2015 Growth % Blue]]),0)</f>
        <v>0</v>
      </c>
      <c r="G703" s="23" t="str">
        <f>IF(OR(Table68[[#This Row],[2015 Revenue]]&lt;Chart_Data!$U$4,Table68[[#This Row],[2015 Expenses]]&gt;Chart_Data!$U$3),Table68[[#This Row],[Name]],#N/A)</f>
        <v>Proficientpages</v>
      </c>
      <c r="H703" s="23">
        <f>INDEX(Table68[#All],MATCH(Chart_Data!G703,Table68[[#All],[Name]],0),3)</f>
        <v>6241038.71</v>
      </c>
      <c r="I703" s="23">
        <f>INDEX(Table68[#All],MATCH(Chart_Data!G703,Table68[[#All],[Name]],0),4)</f>
        <v>3899068.19</v>
      </c>
      <c r="J703" s="46">
        <f>INDEX(Table68[#All],MATCH(Chart_Data!G703,Table68[[#All],[Name]],0),6)</f>
        <v>5.16</v>
      </c>
      <c r="K703" s="59">
        <v>3.7929271057084948E-7</v>
      </c>
      <c r="M703" s="42">
        <f t="shared" si="11"/>
        <v>702</v>
      </c>
      <c r="N703" s="42">
        <f>IF(M703&gt;Chart_Data!$U$5,0,ROW(M704)-ROW($M$2))</f>
        <v>0</v>
      </c>
      <c r="O703" s="61" t="e">
        <f>IFERROR(LARGE(Table1[2015 Growth % Red],N703),#N/A)</f>
        <v>#N/A</v>
      </c>
      <c r="P703" s="55" t="e">
        <f>INDEX(Table1[[#All],[Name Blue]:[2015 Growth % Red]],MATCH(O703,Table1[[#All],[2015 Growth % Red]],0),2)</f>
        <v>#N/A</v>
      </c>
      <c r="Q703" s="55" t="e">
        <f>INDEX(Table1[[#All],[Name Blue]:[2015 Growth % Red]],MATCH(O703,Table1[[#All],[2015 Growth % Red]],0),3)</f>
        <v>#N/A</v>
      </c>
      <c r="R703" s="55" t="e">
        <f>INDEX(Table1[[#All],[Name Blue]:[2015 Growth % Blue]],MATCH(Table3[[#This Row],[Top 10 Growth % ]],Table1[[#All],[2015 Growth % Blue]],0),1)</f>
        <v>#N/A</v>
      </c>
    </row>
    <row r="704" spans="1:18" x14ac:dyDescent="0.15">
      <c r="A704" s="42">
        <v>703</v>
      </c>
      <c r="B704" s="23" t="e">
        <f>IF(AND(Table68[[#This Row],[2015 Revenue]]&gt;=Chart_Data!$U$4,Table68[[#This Row],[2015 Expenses]]&lt;=Chart_Data!$U$3),Table68[[#This Row],[Name]],#N/A)</f>
        <v>#N/A</v>
      </c>
      <c r="C704" s="23" t="e">
        <f>INDEX(Table68[#All],MATCH(Chart_Data!B704,Table68[[#All],[Name]],0),3)</f>
        <v>#N/A</v>
      </c>
      <c r="D704" s="23" t="e">
        <f>INDEX(Table68[#All],MATCH(Chart_Data!B704,Table68[[#All],[Name]],0),4)</f>
        <v>#N/A</v>
      </c>
      <c r="E704" s="60" t="e">
        <f>INDEX(Table68[#All],MATCH(Chart_Data!B704,Table68[[#All],[Name]],0),6)+Table1[[#This Row],[Rand]]</f>
        <v>#N/A</v>
      </c>
      <c r="F704" s="58">
        <f>_xlfn.IFNA(IF(Table1[[#This Row],[2015 Growth % Blue]]="#N/A",0,Table1[[#This Row],[2015 Growth % Blue]]),0)</f>
        <v>0</v>
      </c>
      <c r="G704" s="23" t="str">
        <f>IF(OR(Table68[[#This Row],[2015 Revenue]]&lt;Chart_Data!$U$4,Table68[[#This Row],[2015 Expenses]]&gt;Chart_Data!$U$3),Table68[[#This Row],[Name]],#N/A)</f>
        <v>Dullbocce</v>
      </c>
      <c r="H704" s="23">
        <f>INDEX(Table68[#All],MATCH(Chart_Data!G704,Table68[[#All],[Name]],0),3)</f>
        <v>11210858.029999999</v>
      </c>
      <c r="I704" s="23">
        <f>INDEX(Table68[#All],MATCH(Chart_Data!G704,Table68[[#All],[Name]],0),4)</f>
        <v>4323160.29</v>
      </c>
      <c r="J704" s="46">
        <f>INDEX(Table68[#All],MATCH(Chart_Data!G704,Table68[[#All],[Name]],0),6)</f>
        <v>4.8600000000000003</v>
      </c>
      <c r="K704" s="59">
        <v>1.3550880113850738E-7</v>
      </c>
      <c r="M704" s="42">
        <f t="shared" si="11"/>
        <v>703</v>
      </c>
      <c r="N704" s="42">
        <f>IF(M704&gt;Chart_Data!$U$5,0,ROW(M705)-ROW($M$2))</f>
        <v>0</v>
      </c>
      <c r="O704" s="61" t="e">
        <f>IFERROR(LARGE(Table1[2015 Growth % Red],N704),#N/A)</f>
        <v>#N/A</v>
      </c>
      <c r="P704" s="55" t="e">
        <f>INDEX(Table1[[#All],[Name Blue]:[2015 Growth % Red]],MATCH(O704,Table1[[#All],[2015 Growth % Red]],0),2)</f>
        <v>#N/A</v>
      </c>
      <c r="Q704" s="55" t="e">
        <f>INDEX(Table1[[#All],[Name Blue]:[2015 Growth % Red]],MATCH(O704,Table1[[#All],[2015 Growth % Red]],0),3)</f>
        <v>#N/A</v>
      </c>
      <c r="R704" s="55" t="e">
        <f>INDEX(Table1[[#All],[Name Blue]:[2015 Growth % Blue]],MATCH(Table3[[#This Row],[Top 10 Growth % ]],Table1[[#All],[2015 Growth % Blue]],0),1)</f>
        <v>#N/A</v>
      </c>
    </row>
    <row r="705" spans="1:18" x14ac:dyDescent="0.15">
      <c r="A705" s="42">
        <v>704</v>
      </c>
      <c r="B705" s="23" t="e">
        <f>IF(AND(Table68[[#This Row],[2015 Revenue]]&gt;=Chart_Data!$U$4,Table68[[#This Row],[2015 Expenses]]&lt;=Chart_Data!$U$3),Table68[[#This Row],[Name]],#N/A)</f>
        <v>#N/A</v>
      </c>
      <c r="C705" s="23" t="e">
        <f>INDEX(Table68[#All],MATCH(Chart_Data!B705,Table68[[#All],[Name]],0),3)</f>
        <v>#N/A</v>
      </c>
      <c r="D705" s="23" t="e">
        <f>INDEX(Table68[#All],MATCH(Chart_Data!B705,Table68[[#All],[Name]],0),4)</f>
        <v>#N/A</v>
      </c>
      <c r="E705" s="60" t="e">
        <f>INDEX(Table68[#All],MATCH(Chart_Data!B705,Table68[[#All],[Name]],0),6)+Table1[[#This Row],[Rand]]</f>
        <v>#N/A</v>
      </c>
      <c r="F705" s="58">
        <f>_xlfn.IFNA(IF(Table1[[#This Row],[2015 Growth % Blue]]="#N/A",0,Table1[[#This Row],[2015 Growth % Blue]]),0)</f>
        <v>0</v>
      </c>
      <c r="G705" s="23" t="str">
        <f>IF(OR(Table68[[#This Row],[2015 Revenue]]&lt;Chart_Data!$U$4,Table68[[#This Row],[2015 Expenses]]&gt;Chart_Data!$U$3),Table68[[#This Row],[Name]],#N/A)</f>
        <v>Comisbeard</v>
      </c>
      <c r="H705" s="23">
        <f>INDEX(Table68[#All],MATCH(Chart_Data!G705,Table68[[#All],[Name]],0),3)</f>
        <v>3487834.99</v>
      </c>
      <c r="I705" s="23">
        <f>INDEX(Table68[#All],MATCH(Chart_Data!G705,Table68[[#All],[Name]],0),4)</f>
        <v>1638707.44</v>
      </c>
      <c r="J705" s="46">
        <f>INDEX(Table68[#All],MATCH(Chart_Data!G705,Table68[[#All],[Name]],0),6)</f>
        <v>2.72</v>
      </c>
      <c r="K705" s="59">
        <v>5.703004279495137E-7</v>
      </c>
      <c r="M705" s="42">
        <f t="shared" si="11"/>
        <v>704</v>
      </c>
      <c r="N705" s="42">
        <f>IF(M705&gt;Chart_Data!$U$5,0,ROW(M706)-ROW($M$2))</f>
        <v>0</v>
      </c>
      <c r="O705" s="61" t="e">
        <f>IFERROR(LARGE(Table1[2015 Growth % Red],N705),#N/A)</f>
        <v>#N/A</v>
      </c>
      <c r="P705" s="55" t="e">
        <f>INDEX(Table1[[#All],[Name Blue]:[2015 Growth % Red]],MATCH(O705,Table1[[#All],[2015 Growth % Red]],0),2)</f>
        <v>#N/A</v>
      </c>
      <c r="Q705" s="55" t="e">
        <f>INDEX(Table1[[#All],[Name Blue]:[2015 Growth % Red]],MATCH(O705,Table1[[#All],[2015 Growth % Red]],0),3)</f>
        <v>#N/A</v>
      </c>
      <c r="R705" s="55" t="e">
        <f>INDEX(Table1[[#All],[Name Blue]:[2015 Growth % Blue]],MATCH(Table3[[#This Row],[Top 10 Growth % ]],Table1[[#All],[2015 Growth % Blue]],0),1)</f>
        <v>#N/A</v>
      </c>
    </row>
    <row r="706" spans="1:18" x14ac:dyDescent="0.15">
      <c r="A706" s="42">
        <v>705</v>
      </c>
      <c r="B706" s="23" t="e">
        <f>IF(AND(Table68[[#This Row],[2015 Revenue]]&gt;=Chart_Data!$U$4,Table68[[#This Row],[2015 Expenses]]&lt;=Chart_Data!$U$3),Table68[[#This Row],[Name]],#N/A)</f>
        <v>#N/A</v>
      </c>
      <c r="C706" s="23" t="e">
        <f>INDEX(Table68[#All],MATCH(Chart_Data!B706,Table68[[#All],[Name]],0),3)</f>
        <v>#N/A</v>
      </c>
      <c r="D706" s="23" t="e">
        <f>INDEX(Table68[#All],MATCH(Chart_Data!B706,Table68[[#All],[Name]],0),4)</f>
        <v>#N/A</v>
      </c>
      <c r="E706" s="60" t="e">
        <f>INDEX(Table68[#All],MATCH(Chart_Data!B706,Table68[[#All],[Name]],0),6)+Table1[[#This Row],[Rand]]</f>
        <v>#N/A</v>
      </c>
      <c r="F706" s="58">
        <f>_xlfn.IFNA(IF(Table1[[#This Row],[2015 Growth % Blue]]="#N/A",0,Table1[[#This Row],[2015 Growth % Blue]]),0)</f>
        <v>0</v>
      </c>
      <c r="G706" s="23" t="str">
        <f>IF(OR(Table68[[#This Row],[2015 Revenue]]&lt;Chart_Data!$U$4,Table68[[#This Row],[2015 Expenses]]&gt;Chart_Data!$U$3),Table68[[#This Row],[Name]],#N/A)</f>
        <v>Preferencehistorical</v>
      </c>
      <c r="H706" s="23">
        <f>INDEX(Table68[#All],MATCH(Chart_Data!G706,Table68[[#All],[Name]],0),3)</f>
        <v>9662083</v>
      </c>
      <c r="I706" s="23">
        <f>INDEX(Table68[#All],MATCH(Chart_Data!G706,Table68[[#All],[Name]],0),4)</f>
        <v>5823472.1699999999</v>
      </c>
      <c r="J706" s="46">
        <f>INDEX(Table68[#All],MATCH(Chart_Data!G706,Table68[[#All],[Name]],0),6)</f>
        <v>2.67</v>
      </c>
      <c r="K706" s="59">
        <v>3.2662061850903537E-7</v>
      </c>
      <c r="M706" s="42">
        <f t="shared" ref="M706:M769" si="12">ROW(M707)-ROW($M$2)</f>
        <v>705</v>
      </c>
      <c r="N706" s="42">
        <f>IF(M706&gt;Chart_Data!$U$5,0,ROW(M707)-ROW($M$2))</f>
        <v>0</v>
      </c>
      <c r="O706" s="61" t="e">
        <f>IFERROR(LARGE(Table1[2015 Growth % Red],N706),#N/A)</f>
        <v>#N/A</v>
      </c>
      <c r="P706" s="55" t="e">
        <f>INDEX(Table1[[#All],[Name Blue]:[2015 Growth % Red]],MATCH(O706,Table1[[#All],[2015 Growth % Red]],0),2)</f>
        <v>#N/A</v>
      </c>
      <c r="Q706" s="55" t="e">
        <f>INDEX(Table1[[#All],[Name Blue]:[2015 Growth % Red]],MATCH(O706,Table1[[#All],[2015 Growth % Red]],0),3)</f>
        <v>#N/A</v>
      </c>
      <c r="R706" s="55" t="e">
        <f>INDEX(Table1[[#All],[Name Blue]:[2015 Growth % Blue]],MATCH(Table3[[#This Row],[Top 10 Growth % ]],Table1[[#All],[2015 Growth % Blue]],0),1)</f>
        <v>#N/A</v>
      </c>
    </row>
    <row r="707" spans="1:18" x14ac:dyDescent="0.15">
      <c r="A707" s="42">
        <v>706</v>
      </c>
      <c r="B707" s="23" t="e">
        <f>IF(AND(Table68[[#This Row],[2015 Revenue]]&gt;=Chart_Data!$U$4,Table68[[#This Row],[2015 Expenses]]&lt;=Chart_Data!$U$3),Table68[[#This Row],[Name]],#N/A)</f>
        <v>#N/A</v>
      </c>
      <c r="C707" s="23" t="e">
        <f>INDEX(Table68[#All],MATCH(Chart_Data!B707,Table68[[#All],[Name]],0),3)</f>
        <v>#N/A</v>
      </c>
      <c r="D707" s="23" t="e">
        <f>INDEX(Table68[#All],MATCH(Chart_Data!B707,Table68[[#All],[Name]],0),4)</f>
        <v>#N/A</v>
      </c>
      <c r="E707" s="60" t="e">
        <f>INDEX(Table68[#All],MATCH(Chart_Data!B707,Table68[[#All],[Name]],0),6)+Table1[[#This Row],[Rand]]</f>
        <v>#N/A</v>
      </c>
      <c r="F707" s="58">
        <f>_xlfn.IFNA(IF(Table1[[#This Row],[2015 Growth % Blue]]="#N/A",0,Table1[[#This Row],[2015 Growth % Blue]]),0)</f>
        <v>0</v>
      </c>
      <c r="G707" s="23" t="str">
        <f>IF(OR(Table68[[#This Row],[2015 Revenue]]&lt;Chart_Data!$U$4,Table68[[#This Row],[2015 Expenses]]&gt;Chart_Data!$U$3),Table68[[#This Row],[Name]],#N/A)</f>
        <v>Remembergabbro</v>
      </c>
      <c r="H707" s="23">
        <f>INDEX(Table68[#All],MATCH(Chart_Data!G707,Table68[[#All],[Name]],0),3)</f>
        <v>10878578.460000001</v>
      </c>
      <c r="I707" s="23">
        <f>INDEX(Table68[#All],MATCH(Chart_Data!G707,Table68[[#All],[Name]],0),4)</f>
        <v>4515112.29</v>
      </c>
      <c r="J707" s="46">
        <f>INDEX(Table68[#All],MATCH(Chart_Data!G707,Table68[[#All],[Name]],0),6)</f>
        <v>4.41</v>
      </c>
      <c r="K707" s="59">
        <v>6.0341653009851528E-7</v>
      </c>
      <c r="M707" s="42">
        <f t="shared" si="12"/>
        <v>706</v>
      </c>
      <c r="N707" s="42">
        <f>IF(M707&gt;Chart_Data!$U$5,0,ROW(M708)-ROW($M$2))</f>
        <v>0</v>
      </c>
      <c r="O707" s="61" t="e">
        <f>IFERROR(LARGE(Table1[2015 Growth % Red],N707),#N/A)</f>
        <v>#N/A</v>
      </c>
      <c r="P707" s="55" t="e">
        <f>INDEX(Table1[[#All],[Name Blue]:[2015 Growth % Red]],MATCH(O707,Table1[[#All],[2015 Growth % Red]],0),2)</f>
        <v>#N/A</v>
      </c>
      <c r="Q707" s="55" t="e">
        <f>INDEX(Table1[[#All],[Name Blue]:[2015 Growth % Red]],MATCH(O707,Table1[[#All],[2015 Growth % Red]],0),3)</f>
        <v>#N/A</v>
      </c>
      <c r="R707" s="55" t="e">
        <f>INDEX(Table1[[#All],[Name Blue]:[2015 Growth % Blue]],MATCH(Table3[[#This Row],[Top 10 Growth % ]],Table1[[#All],[2015 Growth % Blue]],0),1)</f>
        <v>#N/A</v>
      </c>
    </row>
    <row r="708" spans="1:18" x14ac:dyDescent="0.15">
      <c r="A708" s="42">
        <v>707</v>
      </c>
      <c r="B708" s="23" t="e">
        <f>IF(AND(Table68[[#This Row],[2015 Revenue]]&gt;=Chart_Data!$U$4,Table68[[#This Row],[2015 Expenses]]&lt;=Chart_Data!$U$3),Table68[[#This Row],[Name]],#N/A)</f>
        <v>#N/A</v>
      </c>
      <c r="C708" s="23" t="e">
        <f>INDEX(Table68[#All],MATCH(Chart_Data!B708,Table68[[#All],[Name]],0),3)</f>
        <v>#N/A</v>
      </c>
      <c r="D708" s="23" t="e">
        <f>INDEX(Table68[#All],MATCH(Chart_Data!B708,Table68[[#All],[Name]],0),4)</f>
        <v>#N/A</v>
      </c>
      <c r="E708" s="60" t="e">
        <f>INDEX(Table68[#All],MATCH(Chart_Data!B708,Table68[[#All],[Name]],0),6)+Table1[[#This Row],[Rand]]</f>
        <v>#N/A</v>
      </c>
      <c r="F708" s="58">
        <f>_xlfn.IFNA(IF(Table1[[#This Row],[2015 Growth % Blue]]="#N/A",0,Table1[[#This Row],[2015 Growth % Blue]]),0)</f>
        <v>0</v>
      </c>
      <c r="G708" s="23" t="str">
        <f>IF(OR(Table68[[#This Row],[2015 Revenue]]&lt;Chart_Data!$U$4,Table68[[#This Row],[2015 Expenses]]&gt;Chart_Data!$U$3),Table68[[#This Row],[Name]],#N/A)</f>
        <v>Adaptiverolex</v>
      </c>
      <c r="H708" s="23">
        <f>INDEX(Table68[#All],MATCH(Chart_Data!G708,Table68[[#All],[Name]],0),3)</f>
        <v>4885117.4400000004</v>
      </c>
      <c r="I708" s="23">
        <f>INDEX(Table68[#All],MATCH(Chart_Data!G708,Table68[[#All],[Name]],0),4)</f>
        <v>2127870.7400000002</v>
      </c>
      <c r="J708" s="46">
        <f>INDEX(Table68[#All],MATCH(Chart_Data!G708,Table68[[#All],[Name]],0),6)</f>
        <v>4.2300000000000004</v>
      </c>
      <c r="K708" s="59">
        <v>5.8679519288727979E-7</v>
      </c>
      <c r="M708" s="42">
        <f t="shared" si="12"/>
        <v>707</v>
      </c>
      <c r="N708" s="42">
        <f>IF(M708&gt;Chart_Data!$U$5,0,ROW(M709)-ROW($M$2))</f>
        <v>0</v>
      </c>
      <c r="O708" s="61" t="e">
        <f>IFERROR(LARGE(Table1[2015 Growth % Red],N708),#N/A)</f>
        <v>#N/A</v>
      </c>
      <c r="P708" s="55" t="e">
        <f>INDEX(Table1[[#All],[Name Blue]:[2015 Growth % Red]],MATCH(O708,Table1[[#All],[2015 Growth % Red]],0),2)</f>
        <v>#N/A</v>
      </c>
      <c r="Q708" s="55" t="e">
        <f>INDEX(Table1[[#All],[Name Blue]:[2015 Growth % Red]],MATCH(O708,Table1[[#All],[2015 Growth % Red]],0),3)</f>
        <v>#N/A</v>
      </c>
      <c r="R708" s="55" t="e">
        <f>INDEX(Table1[[#All],[Name Blue]:[2015 Growth % Blue]],MATCH(Table3[[#This Row],[Top 10 Growth % ]],Table1[[#All],[2015 Growth % Blue]],0),1)</f>
        <v>#N/A</v>
      </c>
    </row>
    <row r="709" spans="1:18" x14ac:dyDescent="0.15">
      <c r="A709" s="42">
        <v>708</v>
      </c>
      <c r="B709" s="23" t="str">
        <f>IF(AND(Table68[[#This Row],[2015 Revenue]]&gt;=Chart_Data!$U$4,Table68[[#This Row],[2015 Expenses]]&lt;=Chart_Data!$U$3),Table68[[#This Row],[Name]],#N/A)</f>
        <v>Mincemeatcontroller</v>
      </c>
      <c r="C709" s="23">
        <f>INDEX(Table68[#All],MATCH(Chart_Data!B709,Table68[[#All],[Name]],0),3)</f>
        <v>11188123.109999999</v>
      </c>
      <c r="D709" s="23">
        <f>INDEX(Table68[#All],MATCH(Chart_Data!B709,Table68[[#All],[Name]],0),4)</f>
        <v>1955490.48</v>
      </c>
      <c r="E709" s="60">
        <f>INDEX(Table68[#All],MATCH(Chart_Data!B709,Table68[[#All],[Name]],0),6)+Table1[[#This Row],[Rand]]</f>
        <v>2.7500009934176695</v>
      </c>
      <c r="F709" s="58">
        <f>_xlfn.IFNA(IF(Table1[[#This Row],[2015 Growth % Blue]]="#N/A",0,Table1[[#This Row],[2015 Growth % Blue]]),0)</f>
        <v>2.7500009934176695</v>
      </c>
      <c r="G709" s="23" t="e">
        <f>IF(OR(Table68[[#This Row],[2015 Revenue]]&lt;Chart_Data!$U$4,Table68[[#This Row],[2015 Expenses]]&gt;Chart_Data!$U$3),Table68[[#This Row],[Name]],#N/A)</f>
        <v>#N/A</v>
      </c>
      <c r="H709" s="23" t="e">
        <f>INDEX(Table68[#All],MATCH(Chart_Data!G709,Table68[[#All],[Name]],0),3)</f>
        <v>#N/A</v>
      </c>
      <c r="I709" s="23" t="e">
        <f>INDEX(Table68[#All],MATCH(Chart_Data!G709,Table68[[#All],[Name]],0),4)</f>
        <v>#N/A</v>
      </c>
      <c r="J709" s="46" t="e">
        <f>INDEX(Table68[#All],MATCH(Chart_Data!G709,Table68[[#All],[Name]],0),6)</f>
        <v>#N/A</v>
      </c>
      <c r="K709" s="59">
        <v>9.9341766967455515E-7</v>
      </c>
      <c r="M709" s="42">
        <f t="shared" si="12"/>
        <v>708</v>
      </c>
      <c r="N709" s="42">
        <f>IF(M709&gt;Chart_Data!$U$5,0,ROW(M710)-ROW($M$2))</f>
        <v>0</v>
      </c>
      <c r="O709" s="61" t="e">
        <f>IFERROR(LARGE(Table1[2015 Growth % Red],N709),#N/A)</f>
        <v>#N/A</v>
      </c>
      <c r="P709" s="55" t="e">
        <f>INDEX(Table1[[#All],[Name Blue]:[2015 Growth % Red]],MATCH(O709,Table1[[#All],[2015 Growth % Red]],0),2)</f>
        <v>#N/A</v>
      </c>
      <c r="Q709" s="55" t="e">
        <f>INDEX(Table1[[#All],[Name Blue]:[2015 Growth % Red]],MATCH(O709,Table1[[#All],[2015 Growth % Red]],0),3)</f>
        <v>#N/A</v>
      </c>
      <c r="R709" s="55" t="e">
        <f>INDEX(Table1[[#All],[Name Blue]:[2015 Growth % Blue]],MATCH(Table3[[#This Row],[Top 10 Growth % ]],Table1[[#All],[2015 Growth % Blue]],0),1)</f>
        <v>#N/A</v>
      </c>
    </row>
    <row r="710" spans="1:18" x14ac:dyDescent="0.15">
      <c r="A710" s="42">
        <v>709</v>
      </c>
      <c r="B710" s="23" t="str">
        <f>IF(AND(Table68[[#This Row],[2015 Revenue]]&gt;=Chart_Data!$U$4,Table68[[#This Row],[2015 Expenses]]&lt;=Chart_Data!$U$3),Table68[[#This Row],[Name]],#N/A)</f>
        <v>Acutematrices</v>
      </c>
      <c r="C710" s="23">
        <f>INDEX(Table68[#All],MATCH(Chart_Data!B710,Table68[[#All],[Name]],0),3)</f>
        <v>11000642.42</v>
      </c>
      <c r="D710" s="23">
        <f>INDEX(Table68[#All],MATCH(Chart_Data!B710,Table68[[#All],[Name]],0),4)</f>
        <v>1347472.04</v>
      </c>
      <c r="E710" s="60">
        <f>INDEX(Table68[#All],MATCH(Chart_Data!B710,Table68[[#All],[Name]],0),6)+Table1[[#This Row],[Rand]]</f>
        <v>3.2500006886555015</v>
      </c>
      <c r="F710" s="58">
        <f>_xlfn.IFNA(IF(Table1[[#This Row],[2015 Growth % Blue]]="#N/A",0,Table1[[#This Row],[2015 Growth % Blue]]),0)</f>
        <v>3.2500006886555015</v>
      </c>
      <c r="G710" s="23" t="e">
        <f>IF(OR(Table68[[#This Row],[2015 Revenue]]&lt;Chart_Data!$U$4,Table68[[#This Row],[2015 Expenses]]&gt;Chart_Data!$U$3),Table68[[#This Row],[Name]],#N/A)</f>
        <v>#N/A</v>
      </c>
      <c r="H710" s="23" t="e">
        <f>INDEX(Table68[#All],MATCH(Chart_Data!G710,Table68[[#All],[Name]],0),3)</f>
        <v>#N/A</v>
      </c>
      <c r="I710" s="23" t="e">
        <f>INDEX(Table68[#All],MATCH(Chart_Data!G710,Table68[[#All],[Name]],0),4)</f>
        <v>#N/A</v>
      </c>
      <c r="J710" s="46" t="e">
        <f>INDEX(Table68[#All],MATCH(Chart_Data!G710,Table68[[#All],[Name]],0),6)</f>
        <v>#N/A</v>
      </c>
      <c r="K710" s="59">
        <v>6.88655501581484E-7</v>
      </c>
      <c r="M710" s="42">
        <f t="shared" si="12"/>
        <v>709</v>
      </c>
      <c r="N710" s="42">
        <f>IF(M710&gt;Chart_Data!$U$5,0,ROW(M711)-ROW($M$2))</f>
        <v>0</v>
      </c>
      <c r="O710" s="61" t="e">
        <f>IFERROR(LARGE(Table1[2015 Growth % Red],N710),#N/A)</f>
        <v>#N/A</v>
      </c>
      <c r="P710" s="55" t="e">
        <f>INDEX(Table1[[#All],[Name Blue]:[2015 Growth % Red]],MATCH(O710,Table1[[#All],[2015 Growth % Red]],0),2)</f>
        <v>#N/A</v>
      </c>
      <c r="Q710" s="55" t="e">
        <f>INDEX(Table1[[#All],[Name Blue]:[2015 Growth % Red]],MATCH(O710,Table1[[#All],[2015 Growth % Red]],0),3)</f>
        <v>#N/A</v>
      </c>
      <c r="R710" s="55" t="e">
        <f>INDEX(Table1[[#All],[Name Blue]:[2015 Growth % Blue]],MATCH(Table3[[#This Row],[Top 10 Growth % ]],Table1[[#All],[2015 Growth % Blue]],0),1)</f>
        <v>#N/A</v>
      </c>
    </row>
    <row r="711" spans="1:18" x14ac:dyDescent="0.15">
      <c r="A711" s="42">
        <v>710</v>
      </c>
      <c r="B711" s="23" t="e">
        <f>IF(AND(Table68[[#This Row],[2015 Revenue]]&gt;=Chart_Data!$U$4,Table68[[#This Row],[2015 Expenses]]&lt;=Chart_Data!$U$3),Table68[[#This Row],[Name]],#N/A)</f>
        <v>#N/A</v>
      </c>
      <c r="C711" s="23" t="e">
        <f>INDEX(Table68[#All],MATCH(Chart_Data!B711,Table68[[#All],[Name]],0),3)</f>
        <v>#N/A</v>
      </c>
      <c r="D711" s="23" t="e">
        <f>INDEX(Table68[#All],MATCH(Chart_Data!B711,Table68[[#All],[Name]],0),4)</f>
        <v>#N/A</v>
      </c>
      <c r="E711" s="60" t="e">
        <f>INDEX(Table68[#All],MATCH(Chart_Data!B711,Table68[[#All],[Name]],0),6)+Table1[[#This Row],[Rand]]</f>
        <v>#N/A</v>
      </c>
      <c r="F711" s="58">
        <f>_xlfn.IFNA(IF(Table1[[#This Row],[2015 Growth % Blue]]="#N/A",0,Table1[[#This Row],[2015 Growth % Blue]]),0)</f>
        <v>0</v>
      </c>
      <c r="G711" s="23" t="str">
        <f>IF(OR(Table68[[#This Row],[2015 Revenue]]&lt;Chart_Data!$U$4,Table68[[#This Row],[2015 Expenses]]&gt;Chart_Data!$U$3),Table68[[#This Row],[Name]],#N/A)</f>
        <v>Largestugly</v>
      </c>
      <c r="H711" s="23">
        <f>INDEX(Table68[#All],MATCH(Chart_Data!G711,Table68[[#All],[Name]],0),3)</f>
        <v>9768948.2400000002</v>
      </c>
      <c r="I711" s="23">
        <f>INDEX(Table68[#All],MATCH(Chart_Data!G711,Table68[[#All],[Name]],0),4)</f>
        <v>4380184.2699999996</v>
      </c>
      <c r="J711" s="46">
        <f>INDEX(Table68[#All],MATCH(Chart_Data!G711,Table68[[#All],[Name]],0),6)</f>
        <v>3.48</v>
      </c>
      <c r="K711" s="59">
        <v>8.2782418879000689E-7</v>
      </c>
      <c r="M711" s="42">
        <f t="shared" si="12"/>
        <v>710</v>
      </c>
      <c r="N711" s="42">
        <f>IF(M711&gt;Chart_Data!$U$5,0,ROW(M712)-ROW($M$2))</f>
        <v>0</v>
      </c>
      <c r="O711" s="61" t="e">
        <f>IFERROR(LARGE(Table1[2015 Growth % Red],N711),#N/A)</f>
        <v>#N/A</v>
      </c>
      <c r="P711" s="55" t="e">
        <f>INDEX(Table1[[#All],[Name Blue]:[2015 Growth % Red]],MATCH(O711,Table1[[#All],[2015 Growth % Red]],0),2)</f>
        <v>#N/A</v>
      </c>
      <c r="Q711" s="55" t="e">
        <f>INDEX(Table1[[#All],[Name Blue]:[2015 Growth % Red]],MATCH(O711,Table1[[#All],[2015 Growth % Red]],0),3)</f>
        <v>#N/A</v>
      </c>
      <c r="R711" s="55" t="e">
        <f>INDEX(Table1[[#All],[Name Blue]:[2015 Growth % Blue]],MATCH(Table3[[#This Row],[Top 10 Growth % ]],Table1[[#All],[2015 Growth % Blue]],0),1)</f>
        <v>#N/A</v>
      </c>
    </row>
    <row r="712" spans="1:18" x14ac:dyDescent="0.15">
      <c r="A712" s="42">
        <v>711</v>
      </c>
      <c r="B712" s="23" t="e">
        <f>IF(AND(Table68[[#This Row],[2015 Revenue]]&gt;=Chart_Data!$U$4,Table68[[#This Row],[2015 Expenses]]&lt;=Chart_Data!$U$3),Table68[[#This Row],[Name]],#N/A)</f>
        <v>#N/A</v>
      </c>
      <c r="C712" s="23" t="e">
        <f>INDEX(Table68[#All],MATCH(Chart_Data!B712,Table68[[#All],[Name]],0),3)</f>
        <v>#N/A</v>
      </c>
      <c r="D712" s="23" t="e">
        <f>INDEX(Table68[#All],MATCH(Chart_Data!B712,Table68[[#All],[Name]],0),4)</f>
        <v>#N/A</v>
      </c>
      <c r="E712" s="60" t="e">
        <f>INDEX(Table68[#All],MATCH(Chart_Data!B712,Table68[[#All],[Name]],0),6)+Table1[[#This Row],[Rand]]</f>
        <v>#N/A</v>
      </c>
      <c r="F712" s="58">
        <f>_xlfn.IFNA(IF(Table1[[#This Row],[2015 Growth % Blue]]="#N/A",0,Table1[[#This Row],[2015 Growth % Blue]]),0)</f>
        <v>0</v>
      </c>
      <c r="G712" s="23" t="str">
        <f>IF(OR(Table68[[#This Row],[2015 Revenue]]&lt;Chart_Data!$U$4,Table68[[#This Row],[2015 Expenses]]&gt;Chart_Data!$U$3),Table68[[#This Row],[Name]],#N/A)</f>
        <v>Renaloutspoken</v>
      </c>
      <c r="H712" s="23">
        <f>INDEX(Table68[#All],MATCH(Chart_Data!G712,Table68[[#All],[Name]],0),3)</f>
        <v>4679889.9800000004</v>
      </c>
      <c r="I712" s="23">
        <f>INDEX(Table68[#All],MATCH(Chart_Data!G712,Table68[[#All],[Name]],0),4)</f>
        <v>6902638.9900000002</v>
      </c>
      <c r="J712" s="46">
        <f>INDEX(Table68[#All],MATCH(Chart_Data!G712,Table68[[#All],[Name]],0),6)</f>
        <v>3.55</v>
      </c>
      <c r="K712" s="59">
        <v>1.1954290264885071E-7</v>
      </c>
      <c r="M712" s="42">
        <f t="shared" si="12"/>
        <v>711</v>
      </c>
      <c r="N712" s="42">
        <f>IF(M712&gt;Chart_Data!$U$5,0,ROW(M713)-ROW($M$2))</f>
        <v>0</v>
      </c>
      <c r="O712" s="61" t="e">
        <f>IFERROR(LARGE(Table1[2015 Growth % Red],N712),#N/A)</f>
        <v>#N/A</v>
      </c>
      <c r="P712" s="55" t="e">
        <f>INDEX(Table1[[#All],[Name Blue]:[2015 Growth % Red]],MATCH(O712,Table1[[#All],[2015 Growth % Red]],0),2)</f>
        <v>#N/A</v>
      </c>
      <c r="Q712" s="55" t="e">
        <f>INDEX(Table1[[#All],[Name Blue]:[2015 Growth % Red]],MATCH(O712,Table1[[#All],[2015 Growth % Red]],0),3)</f>
        <v>#N/A</v>
      </c>
      <c r="R712" s="55" t="e">
        <f>INDEX(Table1[[#All],[Name Blue]:[2015 Growth % Blue]],MATCH(Table3[[#This Row],[Top 10 Growth % ]],Table1[[#All],[2015 Growth % Blue]],0),1)</f>
        <v>#N/A</v>
      </c>
    </row>
    <row r="713" spans="1:18" x14ac:dyDescent="0.15">
      <c r="A713" s="42">
        <v>712</v>
      </c>
      <c r="B713" s="23" t="e">
        <f>IF(AND(Table68[[#This Row],[2015 Revenue]]&gt;=Chart_Data!$U$4,Table68[[#This Row],[2015 Expenses]]&lt;=Chart_Data!$U$3),Table68[[#This Row],[Name]],#N/A)</f>
        <v>#N/A</v>
      </c>
      <c r="C713" s="23" t="e">
        <f>INDEX(Table68[#All],MATCH(Chart_Data!B713,Table68[[#All],[Name]],0),3)</f>
        <v>#N/A</v>
      </c>
      <c r="D713" s="23" t="e">
        <f>INDEX(Table68[#All],MATCH(Chart_Data!B713,Table68[[#All],[Name]],0),4)</f>
        <v>#N/A</v>
      </c>
      <c r="E713" s="60" t="e">
        <f>INDEX(Table68[#All],MATCH(Chart_Data!B713,Table68[[#All],[Name]],0),6)+Table1[[#This Row],[Rand]]</f>
        <v>#N/A</v>
      </c>
      <c r="F713" s="58">
        <f>_xlfn.IFNA(IF(Table1[[#This Row],[2015 Growth % Blue]]="#N/A",0,Table1[[#This Row],[2015 Growth % Blue]]),0)</f>
        <v>0</v>
      </c>
      <c r="G713" s="23" t="str">
        <f>IF(OR(Table68[[#This Row],[2015 Revenue]]&lt;Chart_Data!$U$4,Table68[[#This Row],[2015 Expenses]]&gt;Chart_Data!$U$3),Table68[[#This Row],[Name]],#N/A)</f>
        <v>Minstrelhood</v>
      </c>
      <c r="H713" s="23">
        <f>INDEX(Table68[#All],MATCH(Chart_Data!G713,Table68[[#All],[Name]],0),3)</f>
        <v>12046981.74</v>
      </c>
      <c r="I713" s="23">
        <f>INDEX(Table68[#All],MATCH(Chart_Data!G713,Table68[[#All],[Name]],0),4)</f>
        <v>4672033.63</v>
      </c>
      <c r="J713" s="46">
        <f>INDEX(Table68[#All],MATCH(Chart_Data!G713,Table68[[#All],[Name]],0),6)</f>
        <v>3.82</v>
      </c>
      <c r="K713" s="59">
        <v>5.8543538682497311E-7</v>
      </c>
      <c r="M713" s="42">
        <f t="shared" si="12"/>
        <v>712</v>
      </c>
      <c r="N713" s="42">
        <f>IF(M713&gt;Chart_Data!$U$5,0,ROW(M714)-ROW($M$2))</f>
        <v>0</v>
      </c>
      <c r="O713" s="61" t="e">
        <f>IFERROR(LARGE(Table1[2015 Growth % Red],N713),#N/A)</f>
        <v>#N/A</v>
      </c>
      <c r="P713" s="55" t="e">
        <f>INDEX(Table1[[#All],[Name Blue]:[2015 Growth % Red]],MATCH(O713,Table1[[#All],[2015 Growth % Red]],0),2)</f>
        <v>#N/A</v>
      </c>
      <c r="Q713" s="55" t="e">
        <f>INDEX(Table1[[#All],[Name Blue]:[2015 Growth % Red]],MATCH(O713,Table1[[#All],[2015 Growth % Red]],0),3)</f>
        <v>#N/A</v>
      </c>
      <c r="R713" s="55" t="e">
        <f>INDEX(Table1[[#All],[Name Blue]:[2015 Growth % Blue]],MATCH(Table3[[#This Row],[Top 10 Growth % ]],Table1[[#All],[2015 Growth % Blue]],0),1)</f>
        <v>#N/A</v>
      </c>
    </row>
    <row r="714" spans="1:18" x14ac:dyDescent="0.15">
      <c r="A714" s="42">
        <v>713</v>
      </c>
      <c r="B714" s="23" t="str">
        <f>IF(AND(Table68[[#This Row],[2015 Revenue]]&gt;=Chart_Data!$U$4,Table68[[#This Row],[2015 Expenses]]&lt;=Chart_Data!$U$3),Table68[[#This Row],[Name]],#N/A)</f>
        <v>Interfaceaboard</v>
      </c>
      <c r="C714" s="23">
        <f>INDEX(Table68[#All],MATCH(Chart_Data!B714,Table68[[#All],[Name]],0),3)</f>
        <v>6801628.7400000002</v>
      </c>
      <c r="D714" s="23">
        <f>INDEX(Table68[#All],MATCH(Chart_Data!B714,Table68[[#All],[Name]],0),4)</f>
        <v>2239823.35</v>
      </c>
      <c r="E714" s="60">
        <f>INDEX(Table68[#All],MATCH(Chart_Data!B714,Table68[[#All],[Name]],0),6)+Table1[[#This Row],[Rand]]</f>
        <v>4.8500002341034421</v>
      </c>
      <c r="F714" s="58">
        <f>_xlfn.IFNA(IF(Table1[[#This Row],[2015 Growth % Blue]]="#N/A",0,Table1[[#This Row],[2015 Growth % Blue]]),0)</f>
        <v>4.8500002341034421</v>
      </c>
      <c r="G714" s="23" t="e">
        <f>IF(OR(Table68[[#This Row],[2015 Revenue]]&lt;Chart_Data!$U$4,Table68[[#This Row],[2015 Expenses]]&gt;Chart_Data!$U$3),Table68[[#This Row],[Name]],#N/A)</f>
        <v>#N/A</v>
      </c>
      <c r="H714" s="23" t="e">
        <f>INDEX(Table68[#All],MATCH(Chart_Data!G714,Table68[[#All],[Name]],0),3)</f>
        <v>#N/A</v>
      </c>
      <c r="I714" s="23" t="e">
        <f>INDEX(Table68[#All],MATCH(Chart_Data!G714,Table68[[#All],[Name]],0),4)</f>
        <v>#N/A</v>
      </c>
      <c r="J714" s="46" t="e">
        <f>INDEX(Table68[#All],MATCH(Chart_Data!G714,Table68[[#All],[Name]],0),6)</f>
        <v>#N/A</v>
      </c>
      <c r="K714" s="59">
        <v>2.3410344259594983E-7</v>
      </c>
      <c r="M714" s="42">
        <f t="shared" si="12"/>
        <v>713</v>
      </c>
      <c r="N714" s="42">
        <f>IF(M714&gt;Chart_Data!$U$5,0,ROW(M715)-ROW($M$2))</f>
        <v>0</v>
      </c>
      <c r="O714" s="61" t="e">
        <f>IFERROR(LARGE(Table1[2015 Growth % Red],N714),#N/A)</f>
        <v>#N/A</v>
      </c>
      <c r="P714" s="55" t="e">
        <f>INDEX(Table1[[#All],[Name Blue]:[2015 Growth % Red]],MATCH(O714,Table1[[#All],[2015 Growth % Red]],0),2)</f>
        <v>#N/A</v>
      </c>
      <c r="Q714" s="55" t="e">
        <f>INDEX(Table1[[#All],[Name Blue]:[2015 Growth % Red]],MATCH(O714,Table1[[#All],[2015 Growth % Red]],0),3)</f>
        <v>#N/A</v>
      </c>
      <c r="R714" s="55" t="e">
        <f>INDEX(Table1[[#All],[Name Blue]:[2015 Growth % Blue]],MATCH(Table3[[#This Row],[Top 10 Growth % ]],Table1[[#All],[2015 Growth % Blue]],0),1)</f>
        <v>#N/A</v>
      </c>
    </row>
    <row r="715" spans="1:18" x14ac:dyDescent="0.15">
      <c r="A715" s="42">
        <v>714</v>
      </c>
      <c r="B715" s="23" t="e">
        <f>IF(AND(Table68[[#This Row],[2015 Revenue]]&gt;=Chart_Data!$U$4,Table68[[#This Row],[2015 Expenses]]&lt;=Chart_Data!$U$3),Table68[[#This Row],[Name]],#N/A)</f>
        <v>#N/A</v>
      </c>
      <c r="C715" s="23" t="e">
        <f>INDEX(Table68[#All],MATCH(Chart_Data!B715,Table68[[#All],[Name]],0),3)</f>
        <v>#N/A</v>
      </c>
      <c r="D715" s="23" t="e">
        <f>INDEX(Table68[#All],MATCH(Chart_Data!B715,Table68[[#All],[Name]],0),4)</f>
        <v>#N/A</v>
      </c>
      <c r="E715" s="60" t="e">
        <f>INDEX(Table68[#All],MATCH(Chart_Data!B715,Table68[[#All],[Name]],0),6)+Table1[[#This Row],[Rand]]</f>
        <v>#N/A</v>
      </c>
      <c r="F715" s="58">
        <f>_xlfn.IFNA(IF(Table1[[#This Row],[2015 Growth % Blue]]="#N/A",0,Table1[[#This Row],[2015 Growth % Blue]]),0)</f>
        <v>0</v>
      </c>
      <c r="G715" s="23" t="str">
        <f>IF(OR(Table68[[#This Row],[2015 Revenue]]&lt;Chart_Data!$U$4,Table68[[#This Row],[2015 Expenses]]&gt;Chart_Data!$U$3),Table68[[#This Row],[Name]],#N/A)</f>
        <v>Fluetruffles</v>
      </c>
      <c r="H715" s="23">
        <f>INDEX(Table68[#All],MATCH(Chart_Data!G715,Table68[[#All],[Name]],0),3)</f>
        <v>10848452.66</v>
      </c>
      <c r="I715" s="23">
        <f>INDEX(Table68[#All],MATCH(Chart_Data!G715,Table68[[#All],[Name]],0),4)</f>
        <v>5506035.71</v>
      </c>
      <c r="J715" s="46">
        <f>INDEX(Table68[#All],MATCH(Chart_Data!G715,Table68[[#All],[Name]],0),6)</f>
        <v>2.79</v>
      </c>
      <c r="K715" s="59">
        <v>2.0002325109999131E-7</v>
      </c>
      <c r="M715" s="42">
        <f t="shared" si="12"/>
        <v>714</v>
      </c>
      <c r="N715" s="42">
        <f>IF(M715&gt;Chart_Data!$U$5,0,ROW(M716)-ROW($M$2))</f>
        <v>0</v>
      </c>
      <c r="O715" s="61" t="e">
        <f>IFERROR(LARGE(Table1[2015 Growth % Red],N715),#N/A)</f>
        <v>#N/A</v>
      </c>
      <c r="P715" s="55" t="e">
        <f>INDEX(Table1[[#All],[Name Blue]:[2015 Growth % Red]],MATCH(O715,Table1[[#All],[2015 Growth % Red]],0),2)</f>
        <v>#N/A</v>
      </c>
      <c r="Q715" s="55" t="e">
        <f>INDEX(Table1[[#All],[Name Blue]:[2015 Growth % Red]],MATCH(O715,Table1[[#All],[2015 Growth % Red]],0),3)</f>
        <v>#N/A</v>
      </c>
      <c r="R715" s="55" t="e">
        <f>INDEX(Table1[[#All],[Name Blue]:[2015 Growth % Blue]],MATCH(Table3[[#This Row],[Top 10 Growth % ]],Table1[[#All],[2015 Growth % Blue]],0),1)</f>
        <v>#N/A</v>
      </c>
    </row>
    <row r="716" spans="1:18" x14ac:dyDescent="0.15">
      <c r="A716" s="42">
        <v>715</v>
      </c>
      <c r="B716" s="23" t="e">
        <f>IF(AND(Table68[[#This Row],[2015 Revenue]]&gt;=Chart_Data!$U$4,Table68[[#This Row],[2015 Expenses]]&lt;=Chart_Data!$U$3),Table68[[#This Row],[Name]],#N/A)</f>
        <v>#N/A</v>
      </c>
      <c r="C716" s="23" t="e">
        <f>INDEX(Table68[#All],MATCH(Chart_Data!B716,Table68[[#All],[Name]],0),3)</f>
        <v>#N/A</v>
      </c>
      <c r="D716" s="23" t="e">
        <f>INDEX(Table68[#All],MATCH(Chart_Data!B716,Table68[[#All],[Name]],0),4)</f>
        <v>#N/A</v>
      </c>
      <c r="E716" s="60" t="e">
        <f>INDEX(Table68[#All],MATCH(Chart_Data!B716,Table68[[#All],[Name]],0),6)+Table1[[#This Row],[Rand]]</f>
        <v>#N/A</v>
      </c>
      <c r="F716" s="58">
        <f>_xlfn.IFNA(IF(Table1[[#This Row],[2015 Growth % Blue]]="#N/A",0,Table1[[#This Row],[2015 Growth % Blue]]),0)</f>
        <v>0</v>
      </c>
      <c r="G716" s="23" t="str">
        <f>IF(OR(Table68[[#This Row],[2015 Revenue]]&lt;Chart_Data!$U$4,Table68[[#This Row],[2015 Expenses]]&gt;Chart_Data!$U$3),Table68[[#This Row],[Name]],#N/A)</f>
        <v>Scarletcheeses</v>
      </c>
      <c r="H716" s="23">
        <f>INDEX(Table68[#All],MATCH(Chart_Data!G716,Table68[[#All],[Name]],0),3)</f>
        <v>7376103.3200000003</v>
      </c>
      <c r="I716" s="23">
        <f>INDEX(Table68[#All],MATCH(Chart_Data!G716,Table68[[#All],[Name]],0),4)</f>
        <v>4446638.5199999996</v>
      </c>
      <c r="J716" s="46">
        <f>INDEX(Table68[#All],MATCH(Chart_Data!G716,Table68[[#All],[Name]],0),6)</f>
        <v>4.16</v>
      </c>
      <c r="K716" s="59">
        <v>8.2514034222271848E-7</v>
      </c>
      <c r="M716" s="42">
        <f t="shared" si="12"/>
        <v>715</v>
      </c>
      <c r="N716" s="42">
        <f>IF(M716&gt;Chart_Data!$U$5,0,ROW(M717)-ROW($M$2))</f>
        <v>0</v>
      </c>
      <c r="O716" s="61" t="e">
        <f>IFERROR(LARGE(Table1[2015 Growth % Red],N716),#N/A)</f>
        <v>#N/A</v>
      </c>
      <c r="P716" s="55" t="e">
        <f>INDEX(Table1[[#All],[Name Blue]:[2015 Growth % Red]],MATCH(O716,Table1[[#All],[2015 Growth % Red]],0),2)</f>
        <v>#N/A</v>
      </c>
      <c r="Q716" s="55" t="e">
        <f>INDEX(Table1[[#All],[Name Blue]:[2015 Growth % Red]],MATCH(O716,Table1[[#All],[2015 Growth % Red]],0),3)</f>
        <v>#N/A</v>
      </c>
      <c r="R716" s="55" t="e">
        <f>INDEX(Table1[[#All],[Name Blue]:[2015 Growth % Blue]],MATCH(Table3[[#This Row],[Top 10 Growth % ]],Table1[[#All],[2015 Growth % Blue]],0),1)</f>
        <v>#N/A</v>
      </c>
    </row>
    <row r="717" spans="1:18" x14ac:dyDescent="0.15">
      <c r="A717" s="42">
        <v>716</v>
      </c>
      <c r="B717" s="23" t="e">
        <f>IF(AND(Table68[[#This Row],[2015 Revenue]]&gt;=Chart_Data!$U$4,Table68[[#This Row],[2015 Expenses]]&lt;=Chart_Data!$U$3),Table68[[#This Row],[Name]],#N/A)</f>
        <v>#N/A</v>
      </c>
      <c r="C717" s="23" t="e">
        <f>INDEX(Table68[#All],MATCH(Chart_Data!B717,Table68[[#All],[Name]],0),3)</f>
        <v>#N/A</v>
      </c>
      <c r="D717" s="23" t="e">
        <f>INDEX(Table68[#All],MATCH(Chart_Data!B717,Table68[[#All],[Name]],0),4)</f>
        <v>#N/A</v>
      </c>
      <c r="E717" s="60" t="e">
        <f>INDEX(Table68[#All],MATCH(Chart_Data!B717,Table68[[#All],[Name]],0),6)+Table1[[#This Row],[Rand]]</f>
        <v>#N/A</v>
      </c>
      <c r="F717" s="58">
        <f>_xlfn.IFNA(IF(Table1[[#This Row],[2015 Growth % Blue]]="#N/A",0,Table1[[#This Row],[2015 Growth % Blue]]),0)</f>
        <v>0</v>
      </c>
      <c r="G717" s="23" t="str">
        <f>IF(OR(Table68[[#This Row],[2015 Revenue]]&lt;Chart_Data!$U$4,Table68[[#This Row],[2015 Expenses]]&gt;Chart_Data!$U$3),Table68[[#This Row],[Name]],#N/A)</f>
        <v>Grapegraves</v>
      </c>
      <c r="H717" s="23">
        <f>INDEX(Table68[#All],MATCH(Chart_Data!G717,Table68[[#All],[Name]],0),3)</f>
        <v>11337320.640000001</v>
      </c>
      <c r="I717" s="23">
        <f>INDEX(Table68[#All],MATCH(Chart_Data!G717,Table68[[#All],[Name]],0),4)</f>
        <v>6350095.7199999997</v>
      </c>
      <c r="J717" s="46">
        <f>INDEX(Table68[#All],MATCH(Chart_Data!G717,Table68[[#All],[Name]],0),6)</f>
        <v>3.86</v>
      </c>
      <c r="K717" s="59">
        <v>7.4482494942923493E-7</v>
      </c>
      <c r="M717" s="42">
        <f t="shared" si="12"/>
        <v>716</v>
      </c>
      <c r="N717" s="42">
        <f>IF(M717&gt;Chart_Data!$U$5,0,ROW(M718)-ROW($M$2))</f>
        <v>0</v>
      </c>
      <c r="O717" s="61" t="e">
        <f>IFERROR(LARGE(Table1[2015 Growth % Red],N717),#N/A)</f>
        <v>#N/A</v>
      </c>
      <c r="P717" s="55" t="e">
        <f>INDEX(Table1[[#All],[Name Blue]:[2015 Growth % Red]],MATCH(O717,Table1[[#All],[2015 Growth % Red]],0),2)</f>
        <v>#N/A</v>
      </c>
      <c r="Q717" s="55" t="e">
        <f>INDEX(Table1[[#All],[Name Blue]:[2015 Growth % Red]],MATCH(O717,Table1[[#All],[2015 Growth % Red]],0),3)</f>
        <v>#N/A</v>
      </c>
      <c r="R717" s="55" t="e">
        <f>INDEX(Table1[[#All],[Name Blue]:[2015 Growth % Blue]],MATCH(Table3[[#This Row],[Top 10 Growth % ]],Table1[[#All],[2015 Growth % Blue]],0),1)</f>
        <v>#N/A</v>
      </c>
    </row>
    <row r="718" spans="1:18" x14ac:dyDescent="0.15">
      <c r="A718" s="42">
        <v>717</v>
      </c>
      <c r="B718" s="23" t="str">
        <f>IF(AND(Table68[[#This Row],[2015 Revenue]]&gt;=Chart_Data!$U$4,Table68[[#This Row],[2015 Expenses]]&lt;=Chart_Data!$U$3),Table68[[#This Row],[Name]],#N/A)</f>
        <v>Fawningsaves</v>
      </c>
      <c r="C718" s="23">
        <f>INDEX(Table68[#All],MATCH(Chart_Data!B718,Table68[[#All],[Name]],0),3)</f>
        <v>7048953.7599999998</v>
      </c>
      <c r="D718" s="23">
        <f>INDEX(Table68[#All],MATCH(Chart_Data!B718,Table68[[#All],[Name]],0),4)</f>
        <v>570976.04</v>
      </c>
      <c r="E718" s="60">
        <f>INDEX(Table68[#All],MATCH(Chart_Data!B718,Table68[[#All],[Name]],0),6)+Table1[[#This Row],[Rand]]</f>
        <v>4.2200006769274312</v>
      </c>
      <c r="F718" s="58">
        <f>_xlfn.IFNA(IF(Table1[[#This Row],[2015 Growth % Blue]]="#N/A",0,Table1[[#This Row],[2015 Growth % Blue]]),0)</f>
        <v>4.2200006769274312</v>
      </c>
      <c r="G718" s="23" t="e">
        <f>IF(OR(Table68[[#This Row],[2015 Revenue]]&lt;Chart_Data!$U$4,Table68[[#This Row],[2015 Expenses]]&gt;Chart_Data!$U$3),Table68[[#This Row],[Name]],#N/A)</f>
        <v>#N/A</v>
      </c>
      <c r="H718" s="23" t="e">
        <f>INDEX(Table68[#All],MATCH(Chart_Data!G718,Table68[[#All],[Name]],0),3)</f>
        <v>#N/A</v>
      </c>
      <c r="I718" s="23" t="e">
        <f>INDEX(Table68[#All],MATCH(Chart_Data!G718,Table68[[#All],[Name]],0),4)</f>
        <v>#N/A</v>
      </c>
      <c r="J718" s="46" t="e">
        <f>INDEX(Table68[#All],MATCH(Chart_Data!G718,Table68[[#All],[Name]],0),6)</f>
        <v>#N/A</v>
      </c>
      <c r="K718" s="59">
        <v>6.7692743180888461E-7</v>
      </c>
      <c r="M718" s="42">
        <f t="shared" si="12"/>
        <v>717</v>
      </c>
      <c r="N718" s="42">
        <f>IF(M718&gt;Chart_Data!$U$5,0,ROW(M719)-ROW($M$2))</f>
        <v>0</v>
      </c>
      <c r="O718" s="61" t="e">
        <f>IFERROR(LARGE(Table1[2015 Growth % Red],N718),#N/A)</f>
        <v>#N/A</v>
      </c>
      <c r="P718" s="55" t="e">
        <f>INDEX(Table1[[#All],[Name Blue]:[2015 Growth % Red]],MATCH(O718,Table1[[#All],[2015 Growth % Red]],0),2)</f>
        <v>#N/A</v>
      </c>
      <c r="Q718" s="55" t="e">
        <f>INDEX(Table1[[#All],[Name Blue]:[2015 Growth % Red]],MATCH(O718,Table1[[#All],[2015 Growth % Red]],0),3)</f>
        <v>#N/A</v>
      </c>
      <c r="R718" s="55" t="e">
        <f>INDEX(Table1[[#All],[Name Blue]:[2015 Growth % Blue]],MATCH(Table3[[#This Row],[Top 10 Growth % ]],Table1[[#All],[2015 Growth % Blue]],0),1)</f>
        <v>#N/A</v>
      </c>
    </row>
    <row r="719" spans="1:18" x14ac:dyDescent="0.15">
      <c r="A719" s="42">
        <v>718</v>
      </c>
      <c r="B719" s="23" t="e">
        <f>IF(AND(Table68[[#This Row],[2015 Revenue]]&gt;=Chart_Data!$U$4,Table68[[#This Row],[2015 Expenses]]&lt;=Chart_Data!$U$3),Table68[[#This Row],[Name]],#N/A)</f>
        <v>#N/A</v>
      </c>
      <c r="C719" s="23" t="e">
        <f>INDEX(Table68[#All],MATCH(Chart_Data!B719,Table68[[#All],[Name]],0),3)</f>
        <v>#N/A</v>
      </c>
      <c r="D719" s="23" t="e">
        <f>INDEX(Table68[#All],MATCH(Chart_Data!B719,Table68[[#All],[Name]],0),4)</f>
        <v>#N/A</v>
      </c>
      <c r="E719" s="60" t="e">
        <f>INDEX(Table68[#All],MATCH(Chart_Data!B719,Table68[[#All],[Name]],0),6)+Table1[[#This Row],[Rand]]</f>
        <v>#N/A</v>
      </c>
      <c r="F719" s="58">
        <f>_xlfn.IFNA(IF(Table1[[#This Row],[2015 Growth % Blue]]="#N/A",0,Table1[[#This Row],[2015 Growth % Blue]]),0)</f>
        <v>0</v>
      </c>
      <c r="G719" s="23" t="str">
        <f>IF(OR(Table68[[#This Row],[2015 Revenue]]&lt;Chart_Data!$U$4,Table68[[#This Row],[2015 Expenses]]&gt;Chart_Data!$U$3),Table68[[#This Row],[Name]],#N/A)</f>
        <v>Causedunsure</v>
      </c>
      <c r="H719" s="23">
        <f>INDEX(Table68[#All],MATCH(Chart_Data!G719,Table68[[#All],[Name]],0),3)</f>
        <v>8047541.4500000002</v>
      </c>
      <c r="I719" s="23">
        <f>INDEX(Table68[#All],MATCH(Chart_Data!G719,Table68[[#All],[Name]],0),4)</f>
        <v>4402984.28</v>
      </c>
      <c r="J719" s="46">
        <f>INDEX(Table68[#All],MATCH(Chart_Data!G719,Table68[[#All],[Name]],0),6)</f>
        <v>4.8499999999999996</v>
      </c>
      <c r="K719" s="59">
        <v>1.711176212994453E-7</v>
      </c>
      <c r="M719" s="42">
        <f t="shared" si="12"/>
        <v>718</v>
      </c>
      <c r="N719" s="42">
        <f>IF(M719&gt;Chart_Data!$U$5,0,ROW(M720)-ROW($M$2))</f>
        <v>0</v>
      </c>
      <c r="O719" s="61" t="e">
        <f>IFERROR(LARGE(Table1[2015 Growth % Red],N719),#N/A)</f>
        <v>#N/A</v>
      </c>
      <c r="P719" s="55" t="e">
        <f>INDEX(Table1[[#All],[Name Blue]:[2015 Growth % Red]],MATCH(O719,Table1[[#All],[2015 Growth % Red]],0),2)</f>
        <v>#N/A</v>
      </c>
      <c r="Q719" s="55" t="e">
        <f>INDEX(Table1[[#All],[Name Blue]:[2015 Growth % Red]],MATCH(O719,Table1[[#All],[2015 Growth % Red]],0),3)</f>
        <v>#N/A</v>
      </c>
      <c r="R719" s="55" t="e">
        <f>INDEX(Table1[[#All],[Name Blue]:[2015 Growth % Blue]],MATCH(Table3[[#This Row],[Top 10 Growth % ]],Table1[[#All],[2015 Growth % Blue]],0),1)</f>
        <v>#N/A</v>
      </c>
    </row>
    <row r="720" spans="1:18" x14ac:dyDescent="0.15">
      <c r="A720" s="42">
        <v>719</v>
      </c>
      <c r="B720" s="23" t="str">
        <f>IF(AND(Table68[[#This Row],[2015 Revenue]]&gt;=Chart_Data!$U$4,Table68[[#This Row],[2015 Expenses]]&lt;=Chart_Data!$U$3),Table68[[#This Row],[Name]],#N/A)</f>
        <v>Represswellington</v>
      </c>
      <c r="C720" s="23">
        <f>INDEX(Table68[#All],MATCH(Chart_Data!B720,Table68[[#All],[Name]],0),3)</f>
        <v>9969792.9800000004</v>
      </c>
      <c r="D720" s="23">
        <f>INDEX(Table68[#All],MATCH(Chart_Data!B720,Table68[[#All],[Name]],0),4)</f>
        <v>3572741.89</v>
      </c>
      <c r="E720" s="60">
        <f>INDEX(Table68[#All],MATCH(Chart_Data!B720,Table68[[#All],[Name]],0),6)+Table1[[#This Row],[Rand]]</f>
        <v>4.7000008446788213</v>
      </c>
      <c r="F720" s="58">
        <f>_xlfn.IFNA(IF(Table1[[#This Row],[2015 Growth % Blue]]="#N/A",0,Table1[[#This Row],[2015 Growth % Blue]]),0)</f>
        <v>4.7000008446788213</v>
      </c>
      <c r="G720" s="23" t="e">
        <f>IF(OR(Table68[[#This Row],[2015 Revenue]]&lt;Chart_Data!$U$4,Table68[[#This Row],[2015 Expenses]]&gt;Chart_Data!$U$3),Table68[[#This Row],[Name]],#N/A)</f>
        <v>#N/A</v>
      </c>
      <c r="H720" s="23" t="e">
        <f>INDEX(Table68[#All],MATCH(Chart_Data!G720,Table68[[#All],[Name]],0),3)</f>
        <v>#N/A</v>
      </c>
      <c r="I720" s="23" t="e">
        <f>INDEX(Table68[#All],MATCH(Chart_Data!G720,Table68[[#All],[Name]],0),4)</f>
        <v>#N/A</v>
      </c>
      <c r="J720" s="46" t="e">
        <f>INDEX(Table68[#All],MATCH(Chart_Data!G720,Table68[[#All],[Name]],0),6)</f>
        <v>#N/A</v>
      </c>
      <c r="K720" s="59">
        <v>8.4467882135090974E-7</v>
      </c>
      <c r="M720" s="42">
        <f t="shared" si="12"/>
        <v>719</v>
      </c>
      <c r="N720" s="42">
        <f>IF(M720&gt;Chart_Data!$U$5,0,ROW(M721)-ROW($M$2))</f>
        <v>0</v>
      </c>
      <c r="O720" s="61" t="e">
        <f>IFERROR(LARGE(Table1[2015 Growth % Red],N720),#N/A)</f>
        <v>#N/A</v>
      </c>
      <c r="P720" s="55" t="e">
        <f>INDEX(Table1[[#All],[Name Blue]:[2015 Growth % Red]],MATCH(O720,Table1[[#All],[2015 Growth % Red]],0),2)</f>
        <v>#N/A</v>
      </c>
      <c r="Q720" s="55" t="e">
        <f>INDEX(Table1[[#All],[Name Blue]:[2015 Growth % Red]],MATCH(O720,Table1[[#All],[2015 Growth % Red]],0),3)</f>
        <v>#N/A</v>
      </c>
      <c r="R720" s="55" t="e">
        <f>INDEX(Table1[[#All],[Name Blue]:[2015 Growth % Blue]],MATCH(Table3[[#This Row],[Top 10 Growth % ]],Table1[[#All],[2015 Growth % Blue]],0),1)</f>
        <v>#N/A</v>
      </c>
    </row>
    <row r="721" spans="1:18" x14ac:dyDescent="0.15">
      <c r="A721" s="42">
        <v>720</v>
      </c>
      <c r="B721" s="23" t="e">
        <f>IF(AND(Table68[[#This Row],[2015 Revenue]]&gt;=Chart_Data!$U$4,Table68[[#This Row],[2015 Expenses]]&lt;=Chart_Data!$U$3),Table68[[#This Row],[Name]],#N/A)</f>
        <v>#N/A</v>
      </c>
      <c r="C721" s="23" t="e">
        <f>INDEX(Table68[#All],MATCH(Chart_Data!B721,Table68[[#All],[Name]],0),3)</f>
        <v>#N/A</v>
      </c>
      <c r="D721" s="23" t="e">
        <f>INDEX(Table68[#All],MATCH(Chart_Data!B721,Table68[[#All],[Name]],0),4)</f>
        <v>#N/A</v>
      </c>
      <c r="E721" s="60" t="e">
        <f>INDEX(Table68[#All],MATCH(Chart_Data!B721,Table68[[#All],[Name]],0),6)+Table1[[#This Row],[Rand]]</f>
        <v>#N/A</v>
      </c>
      <c r="F721" s="58">
        <f>_xlfn.IFNA(IF(Table1[[#This Row],[2015 Growth % Blue]]="#N/A",0,Table1[[#This Row],[2015 Growth % Blue]]),0)</f>
        <v>0</v>
      </c>
      <c r="G721" s="23" t="str">
        <f>IF(OR(Table68[[#This Row],[2015 Revenue]]&lt;Chart_Data!$U$4,Table68[[#This Row],[2015 Expenses]]&gt;Chart_Data!$U$3),Table68[[#This Row],[Name]],#N/A)</f>
        <v>Launchingillusion</v>
      </c>
      <c r="H721" s="23">
        <f>INDEX(Table68[#All],MATCH(Chart_Data!G721,Table68[[#All],[Name]],0),3)</f>
        <v>7205546.7800000003</v>
      </c>
      <c r="I721" s="23">
        <f>INDEX(Table68[#All],MATCH(Chart_Data!G721,Table68[[#All],[Name]],0),4)</f>
        <v>4861974.63</v>
      </c>
      <c r="J721" s="46">
        <f>INDEX(Table68[#All],MATCH(Chart_Data!G721,Table68[[#All],[Name]],0),6)</f>
        <v>5.0599999999999996</v>
      </c>
      <c r="K721" s="59">
        <v>9.0791302997015899E-7</v>
      </c>
      <c r="M721" s="42">
        <f t="shared" si="12"/>
        <v>720</v>
      </c>
      <c r="N721" s="42">
        <f>IF(M721&gt;Chart_Data!$U$5,0,ROW(M722)-ROW($M$2))</f>
        <v>0</v>
      </c>
      <c r="O721" s="61" t="e">
        <f>IFERROR(LARGE(Table1[2015 Growth % Red],N721),#N/A)</f>
        <v>#N/A</v>
      </c>
      <c r="P721" s="55" t="e">
        <f>INDEX(Table1[[#All],[Name Blue]:[2015 Growth % Red]],MATCH(O721,Table1[[#All],[2015 Growth % Red]],0),2)</f>
        <v>#N/A</v>
      </c>
      <c r="Q721" s="55" t="e">
        <f>INDEX(Table1[[#All],[Name Blue]:[2015 Growth % Red]],MATCH(O721,Table1[[#All],[2015 Growth % Red]],0),3)</f>
        <v>#N/A</v>
      </c>
      <c r="R721" s="55" t="e">
        <f>INDEX(Table1[[#All],[Name Blue]:[2015 Growth % Blue]],MATCH(Table3[[#This Row],[Top 10 Growth % ]],Table1[[#All],[2015 Growth % Blue]],0),1)</f>
        <v>#N/A</v>
      </c>
    </row>
    <row r="722" spans="1:18" x14ac:dyDescent="0.15">
      <c r="A722" s="42">
        <v>721</v>
      </c>
      <c r="B722" s="23" t="e">
        <f>IF(AND(Table68[[#This Row],[2015 Revenue]]&gt;=Chart_Data!$U$4,Table68[[#This Row],[2015 Expenses]]&lt;=Chart_Data!$U$3),Table68[[#This Row],[Name]],#N/A)</f>
        <v>#N/A</v>
      </c>
      <c r="C722" s="23" t="e">
        <f>INDEX(Table68[#All],MATCH(Chart_Data!B722,Table68[[#All],[Name]],0),3)</f>
        <v>#N/A</v>
      </c>
      <c r="D722" s="23" t="e">
        <f>INDEX(Table68[#All],MATCH(Chart_Data!B722,Table68[[#All],[Name]],0),4)</f>
        <v>#N/A</v>
      </c>
      <c r="E722" s="60" t="e">
        <f>INDEX(Table68[#All],MATCH(Chart_Data!B722,Table68[[#All],[Name]],0),6)+Table1[[#This Row],[Rand]]</f>
        <v>#N/A</v>
      </c>
      <c r="F722" s="58">
        <f>_xlfn.IFNA(IF(Table1[[#This Row],[2015 Growth % Blue]]="#N/A",0,Table1[[#This Row],[2015 Growth % Blue]]),0)</f>
        <v>0</v>
      </c>
      <c r="G722" s="23" t="str">
        <f>IF(OR(Table68[[#This Row],[2015 Revenue]]&lt;Chart_Data!$U$4,Table68[[#This Row],[2015 Expenses]]&gt;Chart_Data!$U$3),Table68[[#This Row],[Name]],#N/A)</f>
        <v>Cosmicdiving</v>
      </c>
      <c r="H722" s="23">
        <f>INDEX(Table68[#All],MATCH(Chart_Data!G722,Table68[[#All],[Name]],0),3)</f>
        <v>5042351.97</v>
      </c>
      <c r="I722" s="23">
        <f>INDEX(Table68[#All],MATCH(Chart_Data!G722,Table68[[#All],[Name]],0),4)</f>
        <v>7184605.3899999997</v>
      </c>
      <c r="J722" s="46">
        <f>INDEX(Table68[#All],MATCH(Chart_Data!G722,Table68[[#All],[Name]],0),6)</f>
        <v>5.25</v>
      </c>
      <c r="K722" s="59">
        <v>2.1383460095585817E-7</v>
      </c>
      <c r="M722" s="42">
        <f t="shared" si="12"/>
        <v>721</v>
      </c>
      <c r="N722" s="42">
        <f>IF(M722&gt;Chart_Data!$U$5,0,ROW(M723)-ROW($M$2))</f>
        <v>0</v>
      </c>
      <c r="O722" s="61" t="e">
        <f>IFERROR(LARGE(Table1[2015 Growth % Red],N722),#N/A)</f>
        <v>#N/A</v>
      </c>
      <c r="P722" s="55" t="e">
        <f>INDEX(Table1[[#All],[Name Blue]:[2015 Growth % Red]],MATCH(O722,Table1[[#All],[2015 Growth % Red]],0),2)</f>
        <v>#N/A</v>
      </c>
      <c r="Q722" s="55" t="e">
        <f>INDEX(Table1[[#All],[Name Blue]:[2015 Growth % Red]],MATCH(O722,Table1[[#All],[2015 Growth % Red]],0),3)</f>
        <v>#N/A</v>
      </c>
      <c r="R722" s="55" t="e">
        <f>INDEX(Table1[[#All],[Name Blue]:[2015 Growth % Blue]],MATCH(Table3[[#This Row],[Top 10 Growth % ]],Table1[[#All],[2015 Growth % Blue]],0),1)</f>
        <v>#N/A</v>
      </c>
    </row>
    <row r="723" spans="1:18" x14ac:dyDescent="0.15">
      <c r="A723" s="42">
        <v>722</v>
      </c>
      <c r="B723" s="23" t="str">
        <f>IF(AND(Table68[[#This Row],[2015 Revenue]]&gt;=Chart_Data!$U$4,Table68[[#This Row],[2015 Expenses]]&lt;=Chart_Data!$U$3),Table68[[#This Row],[Name]],#N/A)</f>
        <v>Radonspoonbill</v>
      </c>
      <c r="C723" s="23">
        <f>INDEX(Table68[#All],MATCH(Chart_Data!B723,Table68[[#All],[Name]],0),3)</f>
        <v>7989604.3700000001</v>
      </c>
      <c r="D723" s="23">
        <f>INDEX(Table68[#All],MATCH(Chart_Data!B723,Table68[[#All],[Name]],0),4)</f>
        <v>1486139.57</v>
      </c>
      <c r="E723" s="60">
        <f>INDEX(Table68[#All],MATCH(Chart_Data!B723,Table68[[#All],[Name]],0),6)+Table1[[#This Row],[Rand]]</f>
        <v>4.1500004791118421</v>
      </c>
      <c r="F723" s="58">
        <f>_xlfn.IFNA(IF(Table1[[#This Row],[2015 Growth % Blue]]="#N/A",0,Table1[[#This Row],[2015 Growth % Blue]]),0)</f>
        <v>4.1500004791118421</v>
      </c>
      <c r="G723" s="23" t="e">
        <f>IF(OR(Table68[[#This Row],[2015 Revenue]]&lt;Chart_Data!$U$4,Table68[[#This Row],[2015 Expenses]]&gt;Chart_Data!$U$3),Table68[[#This Row],[Name]],#N/A)</f>
        <v>#N/A</v>
      </c>
      <c r="H723" s="23" t="e">
        <f>INDEX(Table68[#All],MATCH(Chart_Data!G723,Table68[[#All],[Name]],0),3)</f>
        <v>#N/A</v>
      </c>
      <c r="I723" s="23" t="e">
        <f>INDEX(Table68[#All],MATCH(Chart_Data!G723,Table68[[#All],[Name]],0),4)</f>
        <v>#N/A</v>
      </c>
      <c r="J723" s="46" t="e">
        <f>INDEX(Table68[#All],MATCH(Chart_Data!G723,Table68[[#All],[Name]],0),6)</f>
        <v>#N/A</v>
      </c>
      <c r="K723" s="59">
        <v>4.7911184218240163E-7</v>
      </c>
      <c r="M723" s="42">
        <f t="shared" si="12"/>
        <v>722</v>
      </c>
      <c r="N723" s="42">
        <f>IF(M723&gt;Chart_Data!$U$5,0,ROW(M724)-ROW($M$2))</f>
        <v>0</v>
      </c>
      <c r="O723" s="61" t="e">
        <f>IFERROR(LARGE(Table1[2015 Growth % Red],N723),#N/A)</f>
        <v>#N/A</v>
      </c>
      <c r="P723" s="55" t="e">
        <f>INDEX(Table1[[#All],[Name Blue]:[2015 Growth % Red]],MATCH(O723,Table1[[#All],[2015 Growth % Red]],0),2)</f>
        <v>#N/A</v>
      </c>
      <c r="Q723" s="55" t="e">
        <f>INDEX(Table1[[#All],[Name Blue]:[2015 Growth % Red]],MATCH(O723,Table1[[#All],[2015 Growth % Red]],0),3)</f>
        <v>#N/A</v>
      </c>
      <c r="R723" s="55" t="e">
        <f>INDEX(Table1[[#All],[Name Blue]:[2015 Growth % Blue]],MATCH(Table3[[#This Row],[Top 10 Growth % ]],Table1[[#All],[2015 Growth % Blue]],0),1)</f>
        <v>#N/A</v>
      </c>
    </row>
    <row r="724" spans="1:18" x14ac:dyDescent="0.15">
      <c r="A724" s="42">
        <v>723</v>
      </c>
      <c r="B724" s="23" t="str">
        <f>IF(AND(Table68[[#This Row],[2015 Revenue]]&gt;=Chart_Data!$U$4,Table68[[#This Row],[2015 Expenses]]&lt;=Chart_Data!$U$3),Table68[[#This Row],[Name]],#N/A)</f>
        <v>Puncturecorona</v>
      </c>
      <c r="C724" s="23">
        <f>INDEX(Table68[#All],MATCH(Chart_Data!B724,Table68[[#All],[Name]],0),3)</f>
        <v>10108404.640000001</v>
      </c>
      <c r="D724" s="23">
        <f>INDEX(Table68[#All],MATCH(Chart_Data!B724,Table68[[#All],[Name]],0),4)</f>
        <v>2813781.3</v>
      </c>
      <c r="E724" s="60">
        <f>INDEX(Table68[#All],MATCH(Chart_Data!B724,Table68[[#All],[Name]],0),6)+Table1[[#This Row],[Rand]]</f>
        <v>3.9700004754000742</v>
      </c>
      <c r="F724" s="58">
        <f>_xlfn.IFNA(IF(Table1[[#This Row],[2015 Growth % Blue]]="#N/A",0,Table1[[#This Row],[2015 Growth % Blue]]),0)</f>
        <v>3.9700004754000742</v>
      </c>
      <c r="G724" s="23" t="e">
        <f>IF(OR(Table68[[#This Row],[2015 Revenue]]&lt;Chart_Data!$U$4,Table68[[#This Row],[2015 Expenses]]&gt;Chart_Data!$U$3),Table68[[#This Row],[Name]],#N/A)</f>
        <v>#N/A</v>
      </c>
      <c r="H724" s="23" t="e">
        <f>INDEX(Table68[#All],MATCH(Chart_Data!G724,Table68[[#All],[Name]],0),3)</f>
        <v>#N/A</v>
      </c>
      <c r="I724" s="23" t="e">
        <f>INDEX(Table68[#All],MATCH(Chart_Data!G724,Table68[[#All],[Name]],0),4)</f>
        <v>#N/A</v>
      </c>
      <c r="J724" s="46" t="e">
        <f>INDEX(Table68[#All],MATCH(Chart_Data!G724,Table68[[#All],[Name]],0),6)</f>
        <v>#N/A</v>
      </c>
      <c r="K724" s="59">
        <v>4.7540007391694031E-7</v>
      </c>
      <c r="M724" s="42">
        <f t="shared" si="12"/>
        <v>723</v>
      </c>
      <c r="N724" s="42">
        <f>IF(M724&gt;Chart_Data!$U$5,0,ROW(M725)-ROW($M$2))</f>
        <v>0</v>
      </c>
      <c r="O724" s="61" t="e">
        <f>IFERROR(LARGE(Table1[2015 Growth % Red],N724),#N/A)</f>
        <v>#N/A</v>
      </c>
      <c r="P724" s="55" t="e">
        <f>INDEX(Table1[[#All],[Name Blue]:[2015 Growth % Red]],MATCH(O724,Table1[[#All],[2015 Growth % Red]],0),2)</f>
        <v>#N/A</v>
      </c>
      <c r="Q724" s="55" t="e">
        <f>INDEX(Table1[[#All],[Name Blue]:[2015 Growth % Red]],MATCH(O724,Table1[[#All],[2015 Growth % Red]],0),3)</f>
        <v>#N/A</v>
      </c>
      <c r="R724" s="55" t="e">
        <f>INDEX(Table1[[#All],[Name Blue]:[2015 Growth % Blue]],MATCH(Table3[[#This Row],[Top 10 Growth % ]],Table1[[#All],[2015 Growth % Blue]],0),1)</f>
        <v>#N/A</v>
      </c>
    </row>
    <row r="725" spans="1:18" x14ac:dyDescent="0.15">
      <c r="A725" s="42">
        <v>724</v>
      </c>
      <c r="B725" s="23" t="e">
        <f>IF(AND(Table68[[#This Row],[2015 Revenue]]&gt;=Chart_Data!$U$4,Table68[[#This Row],[2015 Expenses]]&lt;=Chart_Data!$U$3),Table68[[#This Row],[Name]],#N/A)</f>
        <v>#N/A</v>
      </c>
      <c r="C725" s="23" t="e">
        <f>INDEX(Table68[#All],MATCH(Chart_Data!B725,Table68[[#All],[Name]],0),3)</f>
        <v>#N/A</v>
      </c>
      <c r="D725" s="23" t="e">
        <f>INDEX(Table68[#All],MATCH(Chart_Data!B725,Table68[[#All],[Name]],0),4)</f>
        <v>#N/A</v>
      </c>
      <c r="E725" s="60" t="e">
        <f>INDEX(Table68[#All],MATCH(Chart_Data!B725,Table68[[#All],[Name]],0),6)+Table1[[#This Row],[Rand]]</f>
        <v>#N/A</v>
      </c>
      <c r="F725" s="58">
        <f>_xlfn.IFNA(IF(Table1[[#This Row],[2015 Growth % Blue]]="#N/A",0,Table1[[#This Row],[2015 Growth % Blue]]),0)</f>
        <v>0</v>
      </c>
      <c r="G725" s="23" t="str">
        <f>IF(OR(Table68[[#This Row],[2015 Revenue]]&lt;Chart_Data!$U$4,Table68[[#This Row],[2015 Expenses]]&gt;Chart_Data!$U$3),Table68[[#This Row],[Name]],#N/A)</f>
        <v>Haulbittern</v>
      </c>
      <c r="H725" s="23">
        <f>INDEX(Table68[#All],MATCH(Chart_Data!G725,Table68[[#All],[Name]],0),3)</f>
        <v>10104143.199999999</v>
      </c>
      <c r="I725" s="23">
        <f>INDEX(Table68[#All],MATCH(Chart_Data!G725,Table68[[#All],[Name]],0),4)</f>
        <v>4177863.52</v>
      </c>
      <c r="J725" s="46">
        <f>INDEX(Table68[#All],MATCH(Chart_Data!G725,Table68[[#All],[Name]],0),6)</f>
        <v>4.25</v>
      </c>
      <c r="K725" s="59">
        <v>1.5733081728246433E-7</v>
      </c>
      <c r="M725" s="42">
        <f t="shared" si="12"/>
        <v>724</v>
      </c>
      <c r="N725" s="42">
        <f>IF(M725&gt;Chart_Data!$U$5,0,ROW(M726)-ROW($M$2))</f>
        <v>0</v>
      </c>
      <c r="O725" s="61" t="e">
        <f>IFERROR(LARGE(Table1[2015 Growth % Red],N725),#N/A)</f>
        <v>#N/A</v>
      </c>
      <c r="P725" s="55" t="e">
        <f>INDEX(Table1[[#All],[Name Blue]:[2015 Growth % Red]],MATCH(O725,Table1[[#All],[2015 Growth % Red]],0),2)</f>
        <v>#N/A</v>
      </c>
      <c r="Q725" s="55" t="e">
        <f>INDEX(Table1[[#All],[Name Blue]:[2015 Growth % Red]],MATCH(O725,Table1[[#All],[2015 Growth % Red]],0),3)</f>
        <v>#N/A</v>
      </c>
      <c r="R725" s="55" t="e">
        <f>INDEX(Table1[[#All],[Name Blue]:[2015 Growth % Blue]],MATCH(Table3[[#This Row],[Top 10 Growth % ]],Table1[[#All],[2015 Growth % Blue]],0),1)</f>
        <v>#N/A</v>
      </c>
    </row>
    <row r="726" spans="1:18" x14ac:dyDescent="0.15">
      <c r="A726" s="42">
        <v>725</v>
      </c>
      <c r="B726" s="23" t="e">
        <f>IF(AND(Table68[[#This Row],[2015 Revenue]]&gt;=Chart_Data!$U$4,Table68[[#This Row],[2015 Expenses]]&lt;=Chart_Data!$U$3),Table68[[#This Row],[Name]],#N/A)</f>
        <v>#N/A</v>
      </c>
      <c r="C726" s="23" t="e">
        <f>INDEX(Table68[#All],MATCH(Chart_Data!B726,Table68[[#All],[Name]],0),3)</f>
        <v>#N/A</v>
      </c>
      <c r="D726" s="23" t="e">
        <f>INDEX(Table68[#All],MATCH(Chart_Data!B726,Table68[[#All],[Name]],0),4)</f>
        <v>#N/A</v>
      </c>
      <c r="E726" s="60" t="e">
        <f>INDEX(Table68[#All],MATCH(Chart_Data!B726,Table68[[#All],[Name]],0),6)+Table1[[#This Row],[Rand]]</f>
        <v>#N/A</v>
      </c>
      <c r="F726" s="58">
        <f>_xlfn.IFNA(IF(Table1[[#This Row],[2015 Growth % Blue]]="#N/A",0,Table1[[#This Row],[2015 Growth % Blue]]),0)</f>
        <v>0</v>
      </c>
      <c r="G726" s="23" t="str">
        <f>IF(OR(Table68[[#This Row],[2015 Revenue]]&lt;Chart_Data!$U$4,Table68[[#This Row],[2015 Expenses]]&gt;Chart_Data!$U$3),Table68[[#This Row],[Name]],#N/A)</f>
        <v>Weyrhandlers</v>
      </c>
      <c r="H726" s="23">
        <f>INDEX(Table68[#All],MATCH(Chart_Data!G726,Table68[[#All],[Name]],0),3)</f>
        <v>9524048.5500000007</v>
      </c>
      <c r="I726" s="23">
        <f>INDEX(Table68[#All],MATCH(Chart_Data!G726,Table68[[#All],[Name]],0),4)</f>
        <v>7954887.5199999996</v>
      </c>
      <c r="J726" s="46">
        <f>INDEX(Table68[#All],MATCH(Chart_Data!G726,Table68[[#All],[Name]],0),6)</f>
        <v>4.47</v>
      </c>
      <c r="K726" s="59">
        <v>3.6487305664642768E-7</v>
      </c>
      <c r="M726" s="42">
        <f t="shared" si="12"/>
        <v>725</v>
      </c>
      <c r="N726" s="42">
        <f>IF(M726&gt;Chart_Data!$U$5,0,ROW(M727)-ROW($M$2))</f>
        <v>0</v>
      </c>
      <c r="O726" s="61" t="e">
        <f>IFERROR(LARGE(Table1[2015 Growth % Red],N726),#N/A)</f>
        <v>#N/A</v>
      </c>
      <c r="P726" s="55" t="e">
        <f>INDEX(Table1[[#All],[Name Blue]:[2015 Growth % Red]],MATCH(O726,Table1[[#All],[2015 Growth % Red]],0),2)</f>
        <v>#N/A</v>
      </c>
      <c r="Q726" s="55" t="e">
        <f>INDEX(Table1[[#All],[Name Blue]:[2015 Growth % Red]],MATCH(O726,Table1[[#All],[2015 Growth % Red]],0),3)</f>
        <v>#N/A</v>
      </c>
      <c r="R726" s="55" t="e">
        <f>INDEX(Table1[[#All],[Name Blue]:[2015 Growth % Blue]],MATCH(Table3[[#This Row],[Top 10 Growth % ]],Table1[[#All],[2015 Growth % Blue]],0),1)</f>
        <v>#N/A</v>
      </c>
    </row>
    <row r="727" spans="1:18" x14ac:dyDescent="0.15">
      <c r="A727" s="42">
        <v>726</v>
      </c>
      <c r="B727" s="23" t="e">
        <f>IF(AND(Table68[[#This Row],[2015 Revenue]]&gt;=Chart_Data!$U$4,Table68[[#This Row],[2015 Expenses]]&lt;=Chart_Data!$U$3),Table68[[#This Row],[Name]],#N/A)</f>
        <v>#N/A</v>
      </c>
      <c r="C727" s="23" t="e">
        <f>INDEX(Table68[#All],MATCH(Chart_Data!B727,Table68[[#All],[Name]],0),3)</f>
        <v>#N/A</v>
      </c>
      <c r="D727" s="23" t="e">
        <f>INDEX(Table68[#All],MATCH(Chart_Data!B727,Table68[[#All],[Name]],0),4)</f>
        <v>#N/A</v>
      </c>
      <c r="E727" s="60" t="e">
        <f>INDEX(Table68[#All],MATCH(Chart_Data!B727,Table68[[#All],[Name]],0),6)+Table1[[#This Row],[Rand]]</f>
        <v>#N/A</v>
      </c>
      <c r="F727" s="58">
        <f>_xlfn.IFNA(IF(Table1[[#This Row],[2015 Growth % Blue]]="#N/A",0,Table1[[#This Row],[2015 Growth % Blue]]),0)</f>
        <v>0</v>
      </c>
      <c r="G727" s="23" t="str">
        <f>IF(OR(Table68[[#This Row],[2015 Revenue]]&lt;Chart_Data!$U$4,Table68[[#This Row],[2015 Expenses]]&gt;Chart_Data!$U$3),Table68[[#This Row],[Name]],#N/A)</f>
        <v>Smartpans</v>
      </c>
      <c r="H727" s="23">
        <f>INDEX(Table68[#All],MATCH(Chart_Data!G727,Table68[[#All],[Name]],0),3)</f>
        <v>13569436.57</v>
      </c>
      <c r="I727" s="23">
        <f>INDEX(Table68[#All],MATCH(Chart_Data!G727,Table68[[#All],[Name]],0),4)</f>
        <v>6803825.6799999997</v>
      </c>
      <c r="J727" s="46">
        <f>INDEX(Table68[#All],MATCH(Chart_Data!G727,Table68[[#All],[Name]],0),6)</f>
        <v>3.29</v>
      </c>
      <c r="K727" s="59">
        <v>6.4060033037308856E-7</v>
      </c>
      <c r="M727" s="42">
        <f t="shared" si="12"/>
        <v>726</v>
      </c>
      <c r="N727" s="42">
        <f>IF(M727&gt;Chart_Data!$U$5,0,ROW(M728)-ROW($M$2))</f>
        <v>0</v>
      </c>
      <c r="O727" s="61" t="e">
        <f>IFERROR(LARGE(Table1[2015 Growth % Red],N727),#N/A)</f>
        <v>#N/A</v>
      </c>
      <c r="P727" s="55" t="e">
        <f>INDEX(Table1[[#All],[Name Blue]:[2015 Growth % Red]],MATCH(O727,Table1[[#All],[2015 Growth % Red]],0),2)</f>
        <v>#N/A</v>
      </c>
      <c r="Q727" s="55" t="e">
        <f>INDEX(Table1[[#All],[Name Blue]:[2015 Growth % Red]],MATCH(O727,Table1[[#All],[2015 Growth % Red]],0),3)</f>
        <v>#N/A</v>
      </c>
      <c r="R727" s="55" t="e">
        <f>INDEX(Table1[[#All],[Name Blue]:[2015 Growth % Blue]],MATCH(Table3[[#This Row],[Top 10 Growth % ]],Table1[[#All],[2015 Growth % Blue]],0),1)</f>
        <v>#N/A</v>
      </c>
    </row>
    <row r="728" spans="1:18" x14ac:dyDescent="0.15">
      <c r="A728" s="42">
        <v>727</v>
      </c>
      <c r="B728" s="23" t="str">
        <f>IF(AND(Table68[[#This Row],[2015 Revenue]]&gt;=Chart_Data!$U$4,Table68[[#This Row],[2015 Expenses]]&lt;=Chart_Data!$U$3),Table68[[#This Row],[Name]],#N/A)</f>
        <v>Angolanbronco</v>
      </c>
      <c r="C728" s="23">
        <f>INDEX(Table68[#All],MATCH(Chart_Data!B728,Table68[[#All],[Name]],0),3)</f>
        <v>6980427.7400000002</v>
      </c>
      <c r="D728" s="23">
        <f>INDEX(Table68[#All],MATCH(Chart_Data!B728,Table68[[#All],[Name]],0),4)</f>
        <v>3436713.1</v>
      </c>
      <c r="E728" s="60">
        <f>INDEX(Table68[#All],MATCH(Chart_Data!B728,Table68[[#All],[Name]],0),6)+Table1[[#This Row],[Rand]]</f>
        <v>3.660000383415063</v>
      </c>
      <c r="F728" s="58">
        <f>_xlfn.IFNA(IF(Table1[[#This Row],[2015 Growth % Blue]]="#N/A",0,Table1[[#This Row],[2015 Growth % Blue]]),0)</f>
        <v>3.660000383415063</v>
      </c>
      <c r="G728" s="23" t="e">
        <f>IF(OR(Table68[[#This Row],[2015 Revenue]]&lt;Chart_Data!$U$4,Table68[[#This Row],[2015 Expenses]]&gt;Chart_Data!$U$3),Table68[[#This Row],[Name]],#N/A)</f>
        <v>#N/A</v>
      </c>
      <c r="H728" s="23" t="e">
        <f>INDEX(Table68[#All],MATCH(Chart_Data!G728,Table68[[#All],[Name]],0),3)</f>
        <v>#N/A</v>
      </c>
      <c r="I728" s="23" t="e">
        <f>INDEX(Table68[#All],MATCH(Chart_Data!G728,Table68[[#All],[Name]],0),4)</f>
        <v>#N/A</v>
      </c>
      <c r="J728" s="46" t="e">
        <f>INDEX(Table68[#All],MATCH(Chart_Data!G728,Table68[[#All],[Name]],0),6)</f>
        <v>#N/A</v>
      </c>
      <c r="K728" s="59">
        <v>3.8341506302205765E-7</v>
      </c>
      <c r="M728" s="42">
        <f t="shared" si="12"/>
        <v>727</v>
      </c>
      <c r="N728" s="42">
        <f>IF(M728&gt;Chart_Data!$U$5,0,ROW(M729)-ROW($M$2))</f>
        <v>0</v>
      </c>
      <c r="O728" s="61" t="e">
        <f>IFERROR(LARGE(Table1[2015 Growth % Red],N728),#N/A)</f>
        <v>#N/A</v>
      </c>
      <c r="P728" s="55" t="e">
        <f>INDEX(Table1[[#All],[Name Blue]:[2015 Growth % Red]],MATCH(O728,Table1[[#All],[2015 Growth % Red]],0),2)</f>
        <v>#N/A</v>
      </c>
      <c r="Q728" s="55" t="e">
        <f>INDEX(Table1[[#All],[Name Blue]:[2015 Growth % Red]],MATCH(O728,Table1[[#All],[2015 Growth % Red]],0),3)</f>
        <v>#N/A</v>
      </c>
      <c r="R728" s="55" t="e">
        <f>INDEX(Table1[[#All],[Name Blue]:[2015 Growth % Blue]],MATCH(Table3[[#This Row],[Top 10 Growth % ]],Table1[[#All],[2015 Growth % Blue]],0),1)</f>
        <v>#N/A</v>
      </c>
    </row>
    <row r="729" spans="1:18" x14ac:dyDescent="0.15">
      <c r="A729" s="42">
        <v>728</v>
      </c>
      <c r="B729" s="23" t="str">
        <f>IF(AND(Table68[[#This Row],[2015 Revenue]]&gt;=Chart_Data!$U$4,Table68[[#This Row],[2015 Expenses]]&lt;=Chart_Data!$U$3),Table68[[#This Row],[Name]],#N/A)</f>
        <v>Lisppanel</v>
      </c>
      <c r="C729" s="23">
        <f>INDEX(Table68[#All],MATCH(Chart_Data!B729,Table68[[#All],[Name]],0),3)</f>
        <v>8827387.2300000004</v>
      </c>
      <c r="D729" s="23">
        <f>INDEX(Table68[#All],MATCH(Chart_Data!B729,Table68[[#All],[Name]],0),4)</f>
        <v>2975434.04</v>
      </c>
      <c r="E729" s="60">
        <f>INDEX(Table68[#All],MATCH(Chart_Data!B729,Table68[[#All],[Name]],0),6)+Table1[[#This Row],[Rand]]</f>
        <v>3.6900001478844504</v>
      </c>
      <c r="F729" s="58">
        <f>_xlfn.IFNA(IF(Table1[[#This Row],[2015 Growth % Blue]]="#N/A",0,Table1[[#This Row],[2015 Growth % Blue]]),0)</f>
        <v>3.6900001478844504</v>
      </c>
      <c r="G729" s="23" t="e">
        <f>IF(OR(Table68[[#This Row],[2015 Revenue]]&lt;Chart_Data!$U$4,Table68[[#This Row],[2015 Expenses]]&gt;Chart_Data!$U$3),Table68[[#This Row],[Name]],#N/A)</f>
        <v>#N/A</v>
      </c>
      <c r="H729" s="23" t="e">
        <f>INDEX(Table68[#All],MATCH(Chart_Data!G729,Table68[[#All],[Name]],0),3)</f>
        <v>#N/A</v>
      </c>
      <c r="I729" s="23" t="e">
        <f>INDEX(Table68[#All],MATCH(Chart_Data!G729,Table68[[#All],[Name]],0),4)</f>
        <v>#N/A</v>
      </c>
      <c r="J729" s="46" t="e">
        <f>INDEX(Table68[#All],MATCH(Chart_Data!G729,Table68[[#All],[Name]],0),6)</f>
        <v>#N/A</v>
      </c>
      <c r="K729" s="59">
        <v>1.4788445057531851E-7</v>
      </c>
      <c r="M729" s="42">
        <f t="shared" si="12"/>
        <v>728</v>
      </c>
      <c r="N729" s="42">
        <f>IF(M729&gt;Chart_Data!$U$5,0,ROW(M730)-ROW($M$2))</f>
        <v>0</v>
      </c>
      <c r="O729" s="61" t="e">
        <f>IFERROR(LARGE(Table1[2015 Growth % Red],N729),#N/A)</f>
        <v>#N/A</v>
      </c>
      <c r="P729" s="55" t="e">
        <f>INDEX(Table1[[#All],[Name Blue]:[2015 Growth % Red]],MATCH(O729,Table1[[#All],[2015 Growth % Red]],0),2)</f>
        <v>#N/A</v>
      </c>
      <c r="Q729" s="55" t="e">
        <f>INDEX(Table1[[#All],[Name Blue]:[2015 Growth % Red]],MATCH(O729,Table1[[#All],[2015 Growth % Red]],0),3)</f>
        <v>#N/A</v>
      </c>
      <c r="R729" s="55" t="e">
        <f>INDEX(Table1[[#All],[Name Blue]:[2015 Growth % Blue]],MATCH(Table3[[#This Row],[Top 10 Growth % ]],Table1[[#All],[2015 Growth % Blue]],0),1)</f>
        <v>#N/A</v>
      </c>
    </row>
    <row r="730" spans="1:18" x14ac:dyDescent="0.15">
      <c r="A730" s="42">
        <v>729</v>
      </c>
      <c r="B730" s="23" t="e">
        <f>IF(AND(Table68[[#This Row],[2015 Revenue]]&gt;=Chart_Data!$U$4,Table68[[#This Row],[2015 Expenses]]&lt;=Chart_Data!$U$3),Table68[[#This Row],[Name]],#N/A)</f>
        <v>#N/A</v>
      </c>
      <c r="C730" s="23" t="e">
        <f>INDEX(Table68[#All],MATCH(Chart_Data!B730,Table68[[#All],[Name]],0),3)</f>
        <v>#N/A</v>
      </c>
      <c r="D730" s="23" t="e">
        <f>INDEX(Table68[#All],MATCH(Chart_Data!B730,Table68[[#All],[Name]],0),4)</f>
        <v>#N/A</v>
      </c>
      <c r="E730" s="60" t="e">
        <f>INDEX(Table68[#All],MATCH(Chart_Data!B730,Table68[[#All],[Name]],0),6)+Table1[[#This Row],[Rand]]</f>
        <v>#N/A</v>
      </c>
      <c r="F730" s="58">
        <f>_xlfn.IFNA(IF(Table1[[#This Row],[2015 Growth % Blue]]="#N/A",0,Table1[[#This Row],[2015 Growth % Blue]]),0)</f>
        <v>0</v>
      </c>
      <c r="G730" s="23" t="str">
        <f>IF(OR(Table68[[#This Row],[2015 Revenue]]&lt;Chart_Data!$U$4,Table68[[#This Row],[2015 Expenses]]&gt;Chart_Data!$U$3),Table68[[#This Row],[Name]],#N/A)</f>
        <v>Dillimported</v>
      </c>
      <c r="H730" s="23">
        <f>INDEX(Table68[#All],MATCH(Chart_Data!G730,Table68[[#All],[Name]],0),3)</f>
        <v>9724729.5700000003</v>
      </c>
      <c r="I730" s="23">
        <f>INDEX(Table68[#All],MATCH(Chart_Data!G730,Table68[[#All],[Name]],0),4)</f>
        <v>7712295.8700000001</v>
      </c>
      <c r="J730" s="46">
        <f>INDEX(Table68[#All],MATCH(Chart_Data!G730,Table68[[#All],[Name]],0),6)</f>
        <v>4.4000000000000004</v>
      </c>
      <c r="K730" s="59">
        <v>6.2819976904911E-7</v>
      </c>
      <c r="M730" s="42">
        <f t="shared" si="12"/>
        <v>729</v>
      </c>
      <c r="N730" s="42">
        <f>IF(M730&gt;Chart_Data!$U$5,0,ROW(M731)-ROW($M$2))</f>
        <v>0</v>
      </c>
      <c r="O730" s="61" t="e">
        <f>IFERROR(LARGE(Table1[2015 Growth % Red],N730),#N/A)</f>
        <v>#N/A</v>
      </c>
      <c r="P730" s="55" t="e">
        <f>INDEX(Table1[[#All],[Name Blue]:[2015 Growth % Red]],MATCH(O730,Table1[[#All],[2015 Growth % Red]],0),2)</f>
        <v>#N/A</v>
      </c>
      <c r="Q730" s="55" t="e">
        <f>INDEX(Table1[[#All],[Name Blue]:[2015 Growth % Red]],MATCH(O730,Table1[[#All],[2015 Growth % Red]],0),3)</f>
        <v>#N/A</v>
      </c>
      <c r="R730" s="55" t="e">
        <f>INDEX(Table1[[#All],[Name Blue]:[2015 Growth % Blue]],MATCH(Table3[[#This Row],[Top 10 Growth % ]],Table1[[#All],[2015 Growth % Blue]],0),1)</f>
        <v>#N/A</v>
      </c>
    </row>
    <row r="731" spans="1:18" x14ac:dyDescent="0.15">
      <c r="A731" s="42">
        <v>730</v>
      </c>
      <c r="B731" s="23" t="str">
        <f>IF(AND(Table68[[#This Row],[2015 Revenue]]&gt;=Chart_Data!$U$4,Table68[[#This Row],[2015 Expenses]]&lt;=Chart_Data!$U$3),Table68[[#This Row],[Name]],#N/A)</f>
        <v>Pickaxestiming</v>
      </c>
      <c r="C731" s="23">
        <f>INDEX(Table68[#All],MATCH(Chart_Data!B731,Table68[[#All],[Name]],0),3)</f>
        <v>6682551.0300000003</v>
      </c>
      <c r="D731" s="23">
        <f>INDEX(Table68[#All],MATCH(Chart_Data!B731,Table68[[#All],[Name]],0),4)</f>
        <v>2457209.09</v>
      </c>
      <c r="E731" s="60">
        <f>INDEX(Table68[#All],MATCH(Chart_Data!B731,Table68[[#All],[Name]],0),6)+Table1[[#This Row],[Rand]]</f>
        <v>4.9400000302175782</v>
      </c>
      <c r="F731" s="58">
        <f>_xlfn.IFNA(IF(Table1[[#This Row],[2015 Growth % Blue]]="#N/A",0,Table1[[#This Row],[2015 Growth % Blue]]),0)</f>
        <v>4.9400000302175782</v>
      </c>
      <c r="G731" s="23" t="e">
        <f>IF(OR(Table68[[#This Row],[2015 Revenue]]&lt;Chart_Data!$U$4,Table68[[#This Row],[2015 Expenses]]&gt;Chart_Data!$U$3),Table68[[#This Row],[Name]],#N/A)</f>
        <v>#N/A</v>
      </c>
      <c r="H731" s="23" t="e">
        <f>INDEX(Table68[#All],MATCH(Chart_Data!G731,Table68[[#All],[Name]],0),3)</f>
        <v>#N/A</v>
      </c>
      <c r="I731" s="23" t="e">
        <f>INDEX(Table68[#All],MATCH(Chart_Data!G731,Table68[[#All],[Name]],0),4)</f>
        <v>#N/A</v>
      </c>
      <c r="J731" s="46" t="e">
        <f>INDEX(Table68[#All],MATCH(Chart_Data!G731,Table68[[#All],[Name]],0),6)</f>
        <v>#N/A</v>
      </c>
      <c r="K731" s="59">
        <v>3.0217577896587413E-8</v>
      </c>
      <c r="M731" s="42">
        <f t="shared" si="12"/>
        <v>730</v>
      </c>
      <c r="N731" s="42">
        <f>IF(M731&gt;Chart_Data!$U$5,0,ROW(M732)-ROW($M$2))</f>
        <v>0</v>
      </c>
      <c r="O731" s="61" t="e">
        <f>IFERROR(LARGE(Table1[2015 Growth % Red],N731),#N/A)</f>
        <v>#N/A</v>
      </c>
      <c r="P731" s="55" t="e">
        <f>INDEX(Table1[[#All],[Name Blue]:[2015 Growth % Red]],MATCH(O731,Table1[[#All],[2015 Growth % Red]],0),2)</f>
        <v>#N/A</v>
      </c>
      <c r="Q731" s="55" t="e">
        <f>INDEX(Table1[[#All],[Name Blue]:[2015 Growth % Red]],MATCH(O731,Table1[[#All],[2015 Growth % Red]],0),3)</f>
        <v>#N/A</v>
      </c>
      <c r="R731" s="55" t="e">
        <f>INDEX(Table1[[#All],[Name Blue]:[2015 Growth % Blue]],MATCH(Table3[[#This Row],[Top 10 Growth % ]],Table1[[#All],[2015 Growth % Blue]],0),1)</f>
        <v>#N/A</v>
      </c>
    </row>
    <row r="732" spans="1:18" x14ac:dyDescent="0.15">
      <c r="A732" s="42">
        <v>731</v>
      </c>
      <c r="B732" s="23" t="e">
        <f>IF(AND(Table68[[#This Row],[2015 Revenue]]&gt;=Chart_Data!$U$4,Table68[[#This Row],[2015 Expenses]]&lt;=Chart_Data!$U$3),Table68[[#This Row],[Name]],#N/A)</f>
        <v>#N/A</v>
      </c>
      <c r="C732" s="23" t="e">
        <f>INDEX(Table68[#All],MATCH(Chart_Data!B732,Table68[[#All],[Name]],0),3)</f>
        <v>#N/A</v>
      </c>
      <c r="D732" s="23" t="e">
        <f>INDEX(Table68[#All],MATCH(Chart_Data!B732,Table68[[#All],[Name]],0),4)</f>
        <v>#N/A</v>
      </c>
      <c r="E732" s="60" t="e">
        <f>INDEX(Table68[#All],MATCH(Chart_Data!B732,Table68[[#All],[Name]],0),6)+Table1[[#This Row],[Rand]]</f>
        <v>#N/A</v>
      </c>
      <c r="F732" s="58">
        <f>_xlfn.IFNA(IF(Table1[[#This Row],[2015 Growth % Blue]]="#N/A",0,Table1[[#This Row],[2015 Growth % Blue]]),0)</f>
        <v>0</v>
      </c>
      <c r="G732" s="23" t="str">
        <f>IF(OR(Table68[[#This Row],[2015 Revenue]]&lt;Chart_Data!$U$4,Table68[[#This Row],[2015 Expenses]]&gt;Chart_Data!$U$3),Table68[[#This Row],[Name]],#N/A)</f>
        <v>Electionslaunch</v>
      </c>
      <c r="H732" s="23">
        <f>INDEX(Table68[#All],MATCH(Chart_Data!G732,Table68[[#All],[Name]],0),3)</f>
        <v>9790903.4499999993</v>
      </c>
      <c r="I732" s="23">
        <f>INDEX(Table68[#All],MATCH(Chart_Data!G732,Table68[[#All],[Name]],0),4)</f>
        <v>4364350.5</v>
      </c>
      <c r="J732" s="46">
        <f>INDEX(Table68[#All],MATCH(Chart_Data!G732,Table68[[#All],[Name]],0),6)</f>
        <v>5.49</v>
      </c>
      <c r="K732" s="59">
        <v>6.3304072617769136E-7</v>
      </c>
      <c r="M732" s="42">
        <f t="shared" si="12"/>
        <v>731</v>
      </c>
      <c r="N732" s="42">
        <f>IF(M732&gt;Chart_Data!$U$5,0,ROW(M733)-ROW($M$2))</f>
        <v>0</v>
      </c>
      <c r="O732" s="61" t="e">
        <f>IFERROR(LARGE(Table1[2015 Growth % Red],N732),#N/A)</f>
        <v>#N/A</v>
      </c>
      <c r="P732" s="55" t="e">
        <f>INDEX(Table1[[#All],[Name Blue]:[2015 Growth % Red]],MATCH(O732,Table1[[#All],[2015 Growth % Red]],0),2)</f>
        <v>#N/A</v>
      </c>
      <c r="Q732" s="55" t="e">
        <f>INDEX(Table1[[#All],[Name Blue]:[2015 Growth % Red]],MATCH(O732,Table1[[#All],[2015 Growth % Red]],0),3)</f>
        <v>#N/A</v>
      </c>
      <c r="R732" s="55" t="e">
        <f>INDEX(Table1[[#All],[Name Blue]:[2015 Growth % Blue]],MATCH(Table3[[#This Row],[Top 10 Growth % ]],Table1[[#All],[2015 Growth % Blue]],0),1)</f>
        <v>#N/A</v>
      </c>
    </row>
    <row r="733" spans="1:18" x14ac:dyDescent="0.15">
      <c r="A733" s="42">
        <v>732</v>
      </c>
      <c r="B733" s="23" t="str">
        <f>IF(AND(Table68[[#This Row],[2015 Revenue]]&gt;=Chart_Data!$U$4,Table68[[#This Row],[2015 Expenses]]&lt;=Chart_Data!$U$3),Table68[[#This Row],[Name]],#N/A)</f>
        <v>Bookingchildish</v>
      </c>
      <c r="C733" s="23">
        <f>INDEX(Table68[#All],MATCH(Chart_Data!B733,Table68[[#All],[Name]],0),3)</f>
        <v>7840238.5</v>
      </c>
      <c r="D733" s="23">
        <f>INDEX(Table68[#All],MATCH(Chart_Data!B733,Table68[[#All],[Name]],0),4)</f>
        <v>3348650.16</v>
      </c>
      <c r="E733" s="60">
        <f>INDEX(Table68[#All],MATCH(Chart_Data!B733,Table68[[#All],[Name]],0),6)+Table1[[#This Row],[Rand]]</f>
        <v>3.540000583580666</v>
      </c>
      <c r="F733" s="58">
        <f>_xlfn.IFNA(IF(Table1[[#This Row],[2015 Growth % Blue]]="#N/A",0,Table1[[#This Row],[2015 Growth % Blue]]),0)</f>
        <v>3.540000583580666</v>
      </c>
      <c r="G733" s="23" t="e">
        <f>IF(OR(Table68[[#This Row],[2015 Revenue]]&lt;Chart_Data!$U$4,Table68[[#This Row],[2015 Expenses]]&gt;Chart_Data!$U$3),Table68[[#This Row],[Name]],#N/A)</f>
        <v>#N/A</v>
      </c>
      <c r="H733" s="23" t="e">
        <f>INDEX(Table68[#All],MATCH(Chart_Data!G733,Table68[[#All],[Name]],0),3)</f>
        <v>#N/A</v>
      </c>
      <c r="I733" s="23" t="e">
        <f>INDEX(Table68[#All],MATCH(Chart_Data!G733,Table68[[#All],[Name]],0),4)</f>
        <v>#N/A</v>
      </c>
      <c r="J733" s="46" t="e">
        <f>INDEX(Table68[#All],MATCH(Chart_Data!G733,Table68[[#All],[Name]],0),6)</f>
        <v>#N/A</v>
      </c>
      <c r="K733" s="59">
        <v>5.8358066597197705E-7</v>
      </c>
      <c r="M733" s="42">
        <f t="shared" si="12"/>
        <v>732</v>
      </c>
      <c r="N733" s="42">
        <f>IF(M733&gt;Chart_Data!$U$5,0,ROW(M734)-ROW($M$2))</f>
        <v>0</v>
      </c>
      <c r="O733" s="61" t="e">
        <f>IFERROR(LARGE(Table1[2015 Growth % Red],N733),#N/A)</f>
        <v>#N/A</v>
      </c>
      <c r="P733" s="55" t="e">
        <f>INDEX(Table1[[#All],[Name Blue]:[2015 Growth % Red]],MATCH(O733,Table1[[#All],[2015 Growth % Red]],0),2)</f>
        <v>#N/A</v>
      </c>
      <c r="Q733" s="55" t="e">
        <f>INDEX(Table1[[#All],[Name Blue]:[2015 Growth % Red]],MATCH(O733,Table1[[#All],[2015 Growth % Red]],0),3)</f>
        <v>#N/A</v>
      </c>
      <c r="R733" s="55" t="e">
        <f>INDEX(Table1[[#All],[Name Blue]:[2015 Growth % Blue]],MATCH(Table3[[#This Row],[Top 10 Growth % ]],Table1[[#All],[2015 Growth % Blue]],0),1)</f>
        <v>#N/A</v>
      </c>
    </row>
    <row r="734" spans="1:18" x14ac:dyDescent="0.15">
      <c r="A734" s="42">
        <v>733</v>
      </c>
      <c r="B734" s="23" t="str">
        <f>IF(AND(Table68[[#This Row],[2015 Revenue]]&gt;=Chart_Data!$U$4,Table68[[#This Row],[2015 Expenses]]&lt;=Chart_Data!$U$3),Table68[[#This Row],[Name]],#N/A)</f>
        <v>Pointingfunds</v>
      </c>
      <c r="C734" s="23">
        <f>INDEX(Table68[#All],MATCH(Chart_Data!B734,Table68[[#All],[Name]],0),3)</f>
        <v>7514080.3099999996</v>
      </c>
      <c r="D734" s="23">
        <f>INDEX(Table68[#All],MATCH(Chart_Data!B734,Table68[[#All],[Name]],0),4)</f>
        <v>3355095.22</v>
      </c>
      <c r="E734" s="60">
        <f>INDEX(Table68[#All],MATCH(Chart_Data!B734,Table68[[#All],[Name]],0),6)+Table1[[#This Row],[Rand]]</f>
        <v>4.6700004028217572</v>
      </c>
      <c r="F734" s="58">
        <f>_xlfn.IFNA(IF(Table1[[#This Row],[2015 Growth % Blue]]="#N/A",0,Table1[[#This Row],[2015 Growth % Blue]]),0)</f>
        <v>4.6700004028217572</v>
      </c>
      <c r="G734" s="23" t="e">
        <f>IF(OR(Table68[[#This Row],[2015 Revenue]]&lt;Chart_Data!$U$4,Table68[[#This Row],[2015 Expenses]]&gt;Chart_Data!$U$3),Table68[[#This Row],[Name]],#N/A)</f>
        <v>#N/A</v>
      </c>
      <c r="H734" s="23" t="e">
        <f>INDEX(Table68[#All],MATCH(Chart_Data!G734,Table68[[#All],[Name]],0),3)</f>
        <v>#N/A</v>
      </c>
      <c r="I734" s="23" t="e">
        <f>INDEX(Table68[#All],MATCH(Chart_Data!G734,Table68[[#All],[Name]],0),4)</f>
        <v>#N/A</v>
      </c>
      <c r="J734" s="46" t="e">
        <f>INDEX(Table68[#All],MATCH(Chart_Data!G734,Table68[[#All],[Name]],0),6)</f>
        <v>#N/A</v>
      </c>
      <c r="K734" s="59">
        <v>4.0282175712682664E-7</v>
      </c>
      <c r="M734" s="42">
        <f t="shared" si="12"/>
        <v>733</v>
      </c>
      <c r="N734" s="42">
        <f>IF(M734&gt;Chart_Data!$U$5,0,ROW(M735)-ROW($M$2))</f>
        <v>0</v>
      </c>
      <c r="O734" s="61" t="e">
        <f>IFERROR(LARGE(Table1[2015 Growth % Red],N734),#N/A)</f>
        <v>#N/A</v>
      </c>
      <c r="P734" s="55" t="e">
        <f>INDEX(Table1[[#All],[Name Blue]:[2015 Growth % Red]],MATCH(O734,Table1[[#All],[2015 Growth % Red]],0),2)</f>
        <v>#N/A</v>
      </c>
      <c r="Q734" s="55" t="e">
        <f>INDEX(Table1[[#All],[Name Blue]:[2015 Growth % Red]],MATCH(O734,Table1[[#All],[2015 Growth % Red]],0),3)</f>
        <v>#N/A</v>
      </c>
      <c r="R734" s="55" t="e">
        <f>INDEX(Table1[[#All],[Name Blue]:[2015 Growth % Blue]],MATCH(Table3[[#This Row],[Top 10 Growth % ]],Table1[[#All],[2015 Growth % Blue]],0),1)</f>
        <v>#N/A</v>
      </c>
    </row>
    <row r="735" spans="1:18" x14ac:dyDescent="0.15">
      <c r="A735" s="42">
        <v>734</v>
      </c>
      <c r="B735" s="23" t="str">
        <f>IF(AND(Table68[[#This Row],[2015 Revenue]]&gt;=Chart_Data!$U$4,Table68[[#This Row],[2015 Expenses]]&lt;=Chart_Data!$U$3),Table68[[#This Row],[Name]],#N/A)</f>
        <v>Starbuckslyra</v>
      </c>
      <c r="C735" s="23">
        <f>INDEX(Table68[#All],MATCH(Chart_Data!B735,Table68[[#All],[Name]],0),3)</f>
        <v>11927694.449999999</v>
      </c>
      <c r="D735" s="23">
        <f>INDEX(Table68[#All],MATCH(Chart_Data!B735,Table68[[#All],[Name]],0),4)</f>
        <v>3541736.48</v>
      </c>
      <c r="E735" s="60">
        <f>INDEX(Table68[#All],MATCH(Chart_Data!B735,Table68[[#All],[Name]],0),6)+Table1[[#This Row],[Rand]]</f>
        <v>3.5800002998981895</v>
      </c>
      <c r="F735" s="58">
        <f>_xlfn.IFNA(IF(Table1[[#This Row],[2015 Growth % Blue]]="#N/A",0,Table1[[#This Row],[2015 Growth % Blue]]),0)</f>
        <v>3.5800002998981895</v>
      </c>
      <c r="G735" s="23" t="e">
        <f>IF(OR(Table68[[#This Row],[2015 Revenue]]&lt;Chart_Data!$U$4,Table68[[#This Row],[2015 Expenses]]&gt;Chart_Data!$U$3),Table68[[#This Row],[Name]],#N/A)</f>
        <v>#N/A</v>
      </c>
      <c r="H735" s="23" t="e">
        <f>INDEX(Table68[#All],MATCH(Chart_Data!G735,Table68[[#All],[Name]],0),3)</f>
        <v>#N/A</v>
      </c>
      <c r="I735" s="23" t="e">
        <f>INDEX(Table68[#All],MATCH(Chart_Data!G735,Table68[[#All],[Name]],0),4)</f>
        <v>#N/A</v>
      </c>
      <c r="J735" s="46" t="e">
        <f>INDEX(Table68[#All],MATCH(Chart_Data!G735,Table68[[#All],[Name]],0),6)</f>
        <v>#N/A</v>
      </c>
      <c r="K735" s="59">
        <v>2.9989818948888526E-7</v>
      </c>
      <c r="M735" s="42">
        <f t="shared" si="12"/>
        <v>734</v>
      </c>
      <c r="N735" s="42">
        <f>IF(M735&gt;Chart_Data!$U$5,0,ROW(M736)-ROW($M$2))</f>
        <v>0</v>
      </c>
      <c r="O735" s="61" t="e">
        <f>IFERROR(LARGE(Table1[2015 Growth % Red],N735),#N/A)</f>
        <v>#N/A</v>
      </c>
      <c r="P735" s="55" t="e">
        <f>INDEX(Table1[[#All],[Name Blue]:[2015 Growth % Red]],MATCH(O735,Table1[[#All],[2015 Growth % Red]],0),2)</f>
        <v>#N/A</v>
      </c>
      <c r="Q735" s="55" t="e">
        <f>INDEX(Table1[[#All],[Name Blue]:[2015 Growth % Red]],MATCH(O735,Table1[[#All],[2015 Growth % Red]],0),3)</f>
        <v>#N/A</v>
      </c>
      <c r="R735" s="55" t="e">
        <f>INDEX(Table1[[#All],[Name Blue]:[2015 Growth % Blue]],MATCH(Table3[[#This Row],[Top 10 Growth % ]],Table1[[#All],[2015 Growth % Blue]],0),1)</f>
        <v>#N/A</v>
      </c>
    </row>
    <row r="736" spans="1:18" x14ac:dyDescent="0.15">
      <c r="A736" s="42">
        <v>735</v>
      </c>
      <c r="B736" s="23" t="str">
        <f>IF(AND(Table68[[#This Row],[2015 Revenue]]&gt;=Chart_Data!$U$4,Table68[[#This Row],[2015 Expenses]]&lt;=Chart_Data!$U$3),Table68[[#This Row],[Name]],#N/A)</f>
        <v>Meddlesomepushy</v>
      </c>
      <c r="C736" s="23">
        <f>INDEX(Table68[#All],MATCH(Chart_Data!B736,Table68[[#All],[Name]],0),3)</f>
        <v>6892920.75</v>
      </c>
      <c r="D736" s="23">
        <f>INDEX(Table68[#All],MATCH(Chart_Data!B736,Table68[[#All],[Name]],0),4)</f>
        <v>367677.18</v>
      </c>
      <c r="E736" s="60">
        <f>INDEX(Table68[#All],MATCH(Chart_Data!B736,Table68[[#All],[Name]],0),6)+Table1[[#This Row],[Rand]]</f>
        <v>4.5700008259131089</v>
      </c>
      <c r="F736" s="58">
        <f>_xlfn.IFNA(IF(Table1[[#This Row],[2015 Growth % Blue]]="#N/A",0,Table1[[#This Row],[2015 Growth % Blue]]),0)</f>
        <v>4.5700008259131089</v>
      </c>
      <c r="G736" s="23" t="e">
        <f>IF(OR(Table68[[#This Row],[2015 Revenue]]&lt;Chart_Data!$U$4,Table68[[#This Row],[2015 Expenses]]&gt;Chart_Data!$U$3),Table68[[#This Row],[Name]],#N/A)</f>
        <v>#N/A</v>
      </c>
      <c r="H736" s="23" t="e">
        <f>INDEX(Table68[#All],MATCH(Chart_Data!G736,Table68[[#All],[Name]],0),3)</f>
        <v>#N/A</v>
      </c>
      <c r="I736" s="23" t="e">
        <f>INDEX(Table68[#All],MATCH(Chart_Data!G736,Table68[[#All],[Name]],0),4)</f>
        <v>#N/A</v>
      </c>
      <c r="J736" s="46" t="e">
        <f>INDEX(Table68[#All],MATCH(Chart_Data!G736,Table68[[#All],[Name]],0),6)</f>
        <v>#N/A</v>
      </c>
      <c r="K736" s="59">
        <v>8.2591310873985905E-7</v>
      </c>
      <c r="M736" s="42">
        <f t="shared" si="12"/>
        <v>735</v>
      </c>
      <c r="N736" s="42">
        <f>IF(M736&gt;Chart_Data!$U$5,0,ROW(M737)-ROW($M$2))</f>
        <v>0</v>
      </c>
      <c r="O736" s="61" t="e">
        <f>IFERROR(LARGE(Table1[2015 Growth % Red],N736),#N/A)</f>
        <v>#N/A</v>
      </c>
      <c r="P736" s="55" t="e">
        <f>INDEX(Table1[[#All],[Name Blue]:[2015 Growth % Red]],MATCH(O736,Table1[[#All],[2015 Growth % Red]],0),2)</f>
        <v>#N/A</v>
      </c>
      <c r="Q736" s="55" t="e">
        <f>INDEX(Table1[[#All],[Name Blue]:[2015 Growth % Red]],MATCH(O736,Table1[[#All],[2015 Growth % Red]],0),3)</f>
        <v>#N/A</v>
      </c>
      <c r="R736" s="55" t="e">
        <f>INDEX(Table1[[#All],[Name Blue]:[2015 Growth % Blue]],MATCH(Table3[[#This Row],[Top 10 Growth % ]],Table1[[#All],[2015 Growth % Blue]],0),1)</f>
        <v>#N/A</v>
      </c>
    </row>
    <row r="737" spans="1:18" x14ac:dyDescent="0.15">
      <c r="A737" s="42">
        <v>736</v>
      </c>
      <c r="B737" s="23" t="e">
        <f>IF(AND(Table68[[#This Row],[2015 Revenue]]&gt;=Chart_Data!$U$4,Table68[[#This Row],[2015 Expenses]]&lt;=Chart_Data!$U$3),Table68[[#This Row],[Name]],#N/A)</f>
        <v>#N/A</v>
      </c>
      <c r="C737" s="23" t="e">
        <f>INDEX(Table68[#All],MATCH(Chart_Data!B737,Table68[[#All],[Name]],0),3)</f>
        <v>#N/A</v>
      </c>
      <c r="D737" s="23" t="e">
        <f>INDEX(Table68[#All],MATCH(Chart_Data!B737,Table68[[#All],[Name]],0),4)</f>
        <v>#N/A</v>
      </c>
      <c r="E737" s="60" t="e">
        <f>INDEX(Table68[#All],MATCH(Chart_Data!B737,Table68[[#All],[Name]],0),6)+Table1[[#This Row],[Rand]]</f>
        <v>#N/A</v>
      </c>
      <c r="F737" s="58">
        <f>_xlfn.IFNA(IF(Table1[[#This Row],[2015 Growth % Blue]]="#N/A",0,Table1[[#This Row],[2015 Growth % Blue]]),0)</f>
        <v>0</v>
      </c>
      <c r="G737" s="23" t="str">
        <f>IF(OR(Table68[[#This Row],[2015 Revenue]]&lt;Chart_Data!$U$4,Table68[[#This Row],[2015 Expenses]]&gt;Chart_Data!$U$3),Table68[[#This Row],[Name]],#N/A)</f>
        <v>Offerbe</v>
      </c>
      <c r="H737" s="23">
        <f>INDEX(Table68[#All],MATCH(Chart_Data!G737,Table68[[#All],[Name]],0),3)</f>
        <v>9658548.3800000008</v>
      </c>
      <c r="I737" s="23">
        <f>INDEX(Table68[#All],MATCH(Chart_Data!G737,Table68[[#All],[Name]],0),4)</f>
        <v>4762160.92</v>
      </c>
      <c r="J737" s="46">
        <f>INDEX(Table68[#All],MATCH(Chart_Data!G737,Table68[[#All],[Name]],0),6)</f>
        <v>2.79</v>
      </c>
      <c r="K737" s="59">
        <v>4.3959862921131052E-7</v>
      </c>
      <c r="M737" s="42">
        <f t="shared" si="12"/>
        <v>736</v>
      </c>
      <c r="N737" s="42">
        <f>IF(M737&gt;Chart_Data!$U$5,0,ROW(M738)-ROW($M$2))</f>
        <v>0</v>
      </c>
      <c r="O737" s="61" t="e">
        <f>IFERROR(LARGE(Table1[2015 Growth % Red],N737),#N/A)</f>
        <v>#N/A</v>
      </c>
      <c r="P737" s="55" t="e">
        <f>INDEX(Table1[[#All],[Name Blue]:[2015 Growth % Red]],MATCH(O737,Table1[[#All],[2015 Growth % Red]],0),2)</f>
        <v>#N/A</v>
      </c>
      <c r="Q737" s="55" t="e">
        <f>INDEX(Table1[[#All],[Name Blue]:[2015 Growth % Red]],MATCH(O737,Table1[[#All],[2015 Growth % Red]],0),3)</f>
        <v>#N/A</v>
      </c>
      <c r="R737" s="55" t="e">
        <f>INDEX(Table1[[#All],[Name Blue]:[2015 Growth % Blue]],MATCH(Table3[[#This Row],[Top 10 Growth % ]],Table1[[#All],[2015 Growth % Blue]],0),1)</f>
        <v>#N/A</v>
      </c>
    </row>
    <row r="738" spans="1:18" x14ac:dyDescent="0.15">
      <c r="A738" s="42">
        <v>737</v>
      </c>
      <c r="B738" s="23" t="str">
        <f>IF(AND(Table68[[#This Row],[2015 Revenue]]&gt;=Chart_Data!$U$4,Table68[[#This Row],[2015 Expenses]]&lt;=Chart_Data!$U$3),Table68[[#This Row],[Name]],#N/A)</f>
        <v>Supportersfaint</v>
      </c>
      <c r="C738" s="23">
        <f>INDEX(Table68[#All],MATCH(Chart_Data!B738,Table68[[#All],[Name]],0),3)</f>
        <v>10146901.99</v>
      </c>
      <c r="D738" s="23">
        <f>INDEX(Table68[#All],MATCH(Chart_Data!B738,Table68[[#All],[Name]],0),4)</f>
        <v>3207273.24</v>
      </c>
      <c r="E738" s="60">
        <f>INDEX(Table68[#All],MATCH(Chart_Data!B738,Table68[[#All],[Name]],0),6)+Table1[[#This Row],[Rand]]</f>
        <v>3.0700003705604733</v>
      </c>
      <c r="F738" s="58">
        <f>_xlfn.IFNA(IF(Table1[[#This Row],[2015 Growth % Blue]]="#N/A",0,Table1[[#This Row],[2015 Growth % Blue]]),0)</f>
        <v>3.0700003705604733</v>
      </c>
      <c r="G738" s="23" t="e">
        <f>IF(OR(Table68[[#This Row],[2015 Revenue]]&lt;Chart_Data!$U$4,Table68[[#This Row],[2015 Expenses]]&gt;Chart_Data!$U$3),Table68[[#This Row],[Name]],#N/A)</f>
        <v>#N/A</v>
      </c>
      <c r="H738" s="23" t="e">
        <f>INDEX(Table68[#All],MATCH(Chart_Data!G738,Table68[[#All],[Name]],0),3)</f>
        <v>#N/A</v>
      </c>
      <c r="I738" s="23" t="e">
        <f>INDEX(Table68[#All],MATCH(Chart_Data!G738,Table68[[#All],[Name]],0),4)</f>
        <v>#N/A</v>
      </c>
      <c r="J738" s="46" t="e">
        <f>INDEX(Table68[#All],MATCH(Chart_Data!G738,Table68[[#All],[Name]],0),6)</f>
        <v>#N/A</v>
      </c>
      <c r="K738" s="59">
        <v>3.7056047323033867E-7</v>
      </c>
      <c r="M738" s="42">
        <f t="shared" si="12"/>
        <v>737</v>
      </c>
      <c r="N738" s="42">
        <f>IF(M738&gt;Chart_Data!$U$5,0,ROW(M739)-ROW($M$2))</f>
        <v>0</v>
      </c>
      <c r="O738" s="61" t="e">
        <f>IFERROR(LARGE(Table1[2015 Growth % Red],N738),#N/A)</f>
        <v>#N/A</v>
      </c>
      <c r="P738" s="55" t="e">
        <f>INDEX(Table1[[#All],[Name Blue]:[2015 Growth % Red]],MATCH(O738,Table1[[#All],[2015 Growth % Red]],0),2)</f>
        <v>#N/A</v>
      </c>
      <c r="Q738" s="55" t="e">
        <f>INDEX(Table1[[#All],[Name Blue]:[2015 Growth % Red]],MATCH(O738,Table1[[#All],[2015 Growth % Red]],0),3)</f>
        <v>#N/A</v>
      </c>
      <c r="R738" s="55" t="e">
        <f>INDEX(Table1[[#All],[Name Blue]:[2015 Growth % Blue]],MATCH(Table3[[#This Row],[Top 10 Growth % ]],Table1[[#All],[2015 Growth % Blue]],0),1)</f>
        <v>#N/A</v>
      </c>
    </row>
    <row r="739" spans="1:18" x14ac:dyDescent="0.15">
      <c r="A739" s="42">
        <v>738</v>
      </c>
      <c r="B739" s="23" t="e">
        <f>IF(AND(Table68[[#This Row],[2015 Revenue]]&gt;=Chart_Data!$U$4,Table68[[#This Row],[2015 Expenses]]&lt;=Chart_Data!$U$3),Table68[[#This Row],[Name]],#N/A)</f>
        <v>#N/A</v>
      </c>
      <c r="C739" s="23" t="e">
        <f>INDEX(Table68[#All],MATCH(Chart_Data!B739,Table68[[#All],[Name]],0),3)</f>
        <v>#N/A</v>
      </c>
      <c r="D739" s="23" t="e">
        <f>INDEX(Table68[#All],MATCH(Chart_Data!B739,Table68[[#All],[Name]],0),4)</f>
        <v>#N/A</v>
      </c>
      <c r="E739" s="60" t="e">
        <f>INDEX(Table68[#All],MATCH(Chart_Data!B739,Table68[[#All],[Name]],0),6)+Table1[[#This Row],[Rand]]</f>
        <v>#N/A</v>
      </c>
      <c r="F739" s="58">
        <f>_xlfn.IFNA(IF(Table1[[#This Row],[2015 Growth % Blue]]="#N/A",0,Table1[[#This Row],[2015 Growth % Blue]]),0)</f>
        <v>0</v>
      </c>
      <c r="G739" s="23" t="str">
        <f>IF(OR(Table68[[#This Row],[2015 Revenue]]&lt;Chart_Data!$U$4,Table68[[#This Row],[2015 Expenses]]&gt;Chart_Data!$U$3),Table68[[#This Row],[Name]],#N/A)</f>
        <v>Potiondecathlon</v>
      </c>
      <c r="H739" s="23">
        <f>INDEX(Table68[#All],MATCH(Chart_Data!G739,Table68[[#All],[Name]],0),3)</f>
        <v>7247815.1699999999</v>
      </c>
      <c r="I739" s="23">
        <f>INDEX(Table68[#All],MATCH(Chart_Data!G739,Table68[[#All],[Name]],0),4)</f>
        <v>4859317.8499999996</v>
      </c>
      <c r="J739" s="46">
        <f>INDEX(Table68[#All],MATCH(Chart_Data!G739,Table68[[#All],[Name]],0),6)</f>
        <v>4.72</v>
      </c>
      <c r="K739" s="59">
        <v>8.6106606476255344E-8</v>
      </c>
      <c r="M739" s="42">
        <f t="shared" si="12"/>
        <v>738</v>
      </c>
      <c r="N739" s="42">
        <f>IF(M739&gt;Chart_Data!$U$5,0,ROW(M740)-ROW($M$2))</f>
        <v>0</v>
      </c>
      <c r="O739" s="61" t="e">
        <f>IFERROR(LARGE(Table1[2015 Growth % Red],N739),#N/A)</f>
        <v>#N/A</v>
      </c>
      <c r="P739" s="55" t="e">
        <f>INDEX(Table1[[#All],[Name Blue]:[2015 Growth % Red]],MATCH(O739,Table1[[#All],[2015 Growth % Red]],0),2)</f>
        <v>#N/A</v>
      </c>
      <c r="Q739" s="55" t="e">
        <f>INDEX(Table1[[#All],[Name Blue]:[2015 Growth % Red]],MATCH(O739,Table1[[#All],[2015 Growth % Red]],0),3)</f>
        <v>#N/A</v>
      </c>
      <c r="R739" s="55" t="e">
        <f>INDEX(Table1[[#All],[Name Blue]:[2015 Growth % Blue]],MATCH(Table3[[#This Row],[Top 10 Growth % ]],Table1[[#All],[2015 Growth % Blue]],0),1)</f>
        <v>#N/A</v>
      </c>
    </row>
    <row r="740" spans="1:18" x14ac:dyDescent="0.15">
      <c r="A740" s="42">
        <v>739</v>
      </c>
      <c r="B740" s="23" t="str">
        <f>IF(AND(Table68[[#This Row],[2015 Revenue]]&gt;=Chart_Data!$U$4,Table68[[#This Row],[2015 Expenses]]&lt;=Chart_Data!$U$3),Table68[[#This Row],[Name]],#N/A)</f>
        <v>Perfumegrown</v>
      </c>
      <c r="C740" s="23">
        <f>INDEX(Table68[#All],MATCH(Chart_Data!B740,Table68[[#All],[Name]],0),3)</f>
        <v>7016449.0700000003</v>
      </c>
      <c r="D740" s="23">
        <f>INDEX(Table68[#All],MATCH(Chart_Data!B740,Table68[[#All],[Name]],0),4)</f>
        <v>1572577.15</v>
      </c>
      <c r="E740" s="60">
        <f>INDEX(Table68[#All],MATCH(Chart_Data!B740,Table68[[#All],[Name]],0),6)+Table1[[#This Row],[Rand]]</f>
        <v>4.3100009797370795</v>
      </c>
      <c r="F740" s="58">
        <f>_xlfn.IFNA(IF(Table1[[#This Row],[2015 Growth % Blue]]="#N/A",0,Table1[[#This Row],[2015 Growth % Blue]]),0)</f>
        <v>4.3100009797370795</v>
      </c>
      <c r="G740" s="23" t="e">
        <f>IF(OR(Table68[[#This Row],[2015 Revenue]]&lt;Chart_Data!$U$4,Table68[[#This Row],[2015 Expenses]]&gt;Chart_Data!$U$3),Table68[[#This Row],[Name]],#N/A)</f>
        <v>#N/A</v>
      </c>
      <c r="H740" s="23" t="e">
        <f>INDEX(Table68[#All],MATCH(Chart_Data!G740,Table68[[#All],[Name]],0),3)</f>
        <v>#N/A</v>
      </c>
      <c r="I740" s="23" t="e">
        <f>INDEX(Table68[#All],MATCH(Chart_Data!G740,Table68[[#All],[Name]],0),4)</f>
        <v>#N/A</v>
      </c>
      <c r="J740" s="46" t="e">
        <f>INDEX(Table68[#All],MATCH(Chart_Data!G740,Table68[[#All],[Name]],0),6)</f>
        <v>#N/A</v>
      </c>
      <c r="K740" s="59">
        <v>9.7973708022403932E-7</v>
      </c>
      <c r="M740" s="42">
        <f t="shared" si="12"/>
        <v>739</v>
      </c>
      <c r="N740" s="42">
        <f>IF(M740&gt;Chart_Data!$U$5,0,ROW(M741)-ROW($M$2))</f>
        <v>0</v>
      </c>
      <c r="O740" s="61" t="e">
        <f>IFERROR(LARGE(Table1[2015 Growth % Red],N740),#N/A)</f>
        <v>#N/A</v>
      </c>
      <c r="P740" s="55" t="e">
        <f>INDEX(Table1[[#All],[Name Blue]:[2015 Growth % Red]],MATCH(O740,Table1[[#All],[2015 Growth % Red]],0),2)</f>
        <v>#N/A</v>
      </c>
      <c r="Q740" s="55" t="e">
        <f>INDEX(Table1[[#All],[Name Blue]:[2015 Growth % Red]],MATCH(O740,Table1[[#All],[2015 Growth % Red]],0),3)</f>
        <v>#N/A</v>
      </c>
      <c r="R740" s="55" t="e">
        <f>INDEX(Table1[[#All],[Name Blue]:[2015 Growth % Blue]],MATCH(Table3[[#This Row],[Top 10 Growth % ]],Table1[[#All],[2015 Growth % Blue]],0),1)</f>
        <v>#N/A</v>
      </c>
    </row>
    <row r="741" spans="1:18" x14ac:dyDescent="0.15">
      <c r="A741" s="42">
        <v>740</v>
      </c>
      <c r="B741" s="23" t="e">
        <f>IF(AND(Table68[[#This Row],[2015 Revenue]]&gt;=Chart_Data!$U$4,Table68[[#This Row],[2015 Expenses]]&lt;=Chart_Data!$U$3),Table68[[#This Row],[Name]],#N/A)</f>
        <v>#N/A</v>
      </c>
      <c r="C741" s="23" t="e">
        <f>INDEX(Table68[#All],MATCH(Chart_Data!B741,Table68[[#All],[Name]],0),3)</f>
        <v>#N/A</v>
      </c>
      <c r="D741" s="23" t="e">
        <f>INDEX(Table68[#All],MATCH(Chart_Data!B741,Table68[[#All],[Name]],0),4)</f>
        <v>#N/A</v>
      </c>
      <c r="E741" s="60" t="e">
        <f>INDEX(Table68[#All],MATCH(Chart_Data!B741,Table68[[#All],[Name]],0),6)+Table1[[#This Row],[Rand]]</f>
        <v>#N/A</v>
      </c>
      <c r="F741" s="58">
        <f>_xlfn.IFNA(IF(Table1[[#This Row],[2015 Growth % Blue]]="#N/A",0,Table1[[#This Row],[2015 Growth % Blue]]),0)</f>
        <v>0</v>
      </c>
      <c r="G741" s="23" t="str">
        <f>IF(OR(Table68[[#This Row],[2015 Revenue]]&lt;Chart_Data!$U$4,Table68[[#This Row],[2015 Expenses]]&gt;Chart_Data!$U$3),Table68[[#This Row],[Name]],#N/A)</f>
        <v>Knuckleheadexamples</v>
      </c>
      <c r="H741" s="23">
        <f>INDEX(Table68[#All],MATCH(Chart_Data!G741,Table68[[#All],[Name]],0),3)</f>
        <v>11620304.15</v>
      </c>
      <c r="I741" s="23">
        <f>INDEX(Table68[#All],MATCH(Chart_Data!G741,Table68[[#All],[Name]],0),4)</f>
        <v>6624312.5499999998</v>
      </c>
      <c r="J741" s="46">
        <f>INDEX(Table68[#All],MATCH(Chart_Data!G741,Table68[[#All],[Name]],0),6)</f>
        <v>4.97</v>
      </c>
      <c r="K741" s="59">
        <v>4.6135369153028735E-8</v>
      </c>
      <c r="M741" s="42">
        <f t="shared" si="12"/>
        <v>740</v>
      </c>
      <c r="N741" s="42">
        <f>IF(M741&gt;Chart_Data!$U$5,0,ROW(M742)-ROW($M$2))</f>
        <v>0</v>
      </c>
      <c r="O741" s="61" t="e">
        <f>IFERROR(LARGE(Table1[2015 Growth % Red],N741),#N/A)</f>
        <v>#N/A</v>
      </c>
      <c r="P741" s="55" t="e">
        <f>INDEX(Table1[[#All],[Name Blue]:[2015 Growth % Red]],MATCH(O741,Table1[[#All],[2015 Growth % Red]],0),2)</f>
        <v>#N/A</v>
      </c>
      <c r="Q741" s="55" t="e">
        <f>INDEX(Table1[[#All],[Name Blue]:[2015 Growth % Red]],MATCH(O741,Table1[[#All],[2015 Growth % Red]],0),3)</f>
        <v>#N/A</v>
      </c>
      <c r="R741" s="55" t="e">
        <f>INDEX(Table1[[#All],[Name Blue]:[2015 Growth % Blue]],MATCH(Table3[[#This Row],[Top 10 Growth % ]],Table1[[#All],[2015 Growth % Blue]],0),1)</f>
        <v>#N/A</v>
      </c>
    </row>
    <row r="742" spans="1:18" x14ac:dyDescent="0.15">
      <c r="A742" s="42">
        <v>741</v>
      </c>
      <c r="B742" s="23" t="str">
        <f>IF(AND(Table68[[#This Row],[2015 Revenue]]&gt;=Chart_Data!$U$4,Table68[[#This Row],[2015 Expenses]]&lt;=Chart_Data!$U$3),Table68[[#This Row],[Name]],#N/A)</f>
        <v>Haggardfink</v>
      </c>
      <c r="C742" s="23">
        <f>INDEX(Table68[#All],MATCH(Chart_Data!B742,Table68[[#All],[Name]],0),3)</f>
        <v>9044669.1500000004</v>
      </c>
      <c r="D742" s="23">
        <f>INDEX(Table68[#All],MATCH(Chart_Data!B742,Table68[[#All],[Name]],0),4)</f>
        <v>3454626.65</v>
      </c>
      <c r="E742" s="60">
        <f>INDEX(Table68[#All],MATCH(Chart_Data!B742,Table68[[#All],[Name]],0),6)+Table1[[#This Row],[Rand]]</f>
        <v>5.5400003519015515</v>
      </c>
      <c r="F742" s="58">
        <f>_xlfn.IFNA(IF(Table1[[#This Row],[2015 Growth % Blue]]="#N/A",0,Table1[[#This Row],[2015 Growth % Blue]]),0)</f>
        <v>5.5400003519015515</v>
      </c>
      <c r="G742" s="23" t="e">
        <f>IF(OR(Table68[[#This Row],[2015 Revenue]]&lt;Chart_Data!$U$4,Table68[[#This Row],[2015 Expenses]]&gt;Chart_Data!$U$3),Table68[[#This Row],[Name]],#N/A)</f>
        <v>#N/A</v>
      </c>
      <c r="H742" s="23" t="e">
        <f>INDEX(Table68[#All],MATCH(Chart_Data!G742,Table68[[#All],[Name]],0),3)</f>
        <v>#N/A</v>
      </c>
      <c r="I742" s="23" t="e">
        <f>INDEX(Table68[#All],MATCH(Chart_Data!G742,Table68[[#All],[Name]],0),4)</f>
        <v>#N/A</v>
      </c>
      <c r="J742" s="46" t="e">
        <f>INDEX(Table68[#All],MATCH(Chart_Data!G742,Table68[[#All],[Name]],0),6)</f>
        <v>#N/A</v>
      </c>
      <c r="K742" s="59">
        <v>3.5190155160333112E-7</v>
      </c>
      <c r="M742" s="42">
        <f t="shared" si="12"/>
        <v>741</v>
      </c>
      <c r="N742" s="42">
        <f>IF(M742&gt;Chart_Data!$U$5,0,ROW(M743)-ROW($M$2))</f>
        <v>0</v>
      </c>
      <c r="O742" s="61" t="e">
        <f>IFERROR(LARGE(Table1[2015 Growth % Red],N742),#N/A)</f>
        <v>#N/A</v>
      </c>
      <c r="P742" s="55" t="e">
        <f>INDEX(Table1[[#All],[Name Blue]:[2015 Growth % Red]],MATCH(O742,Table1[[#All],[2015 Growth % Red]],0),2)</f>
        <v>#N/A</v>
      </c>
      <c r="Q742" s="55" t="e">
        <f>INDEX(Table1[[#All],[Name Blue]:[2015 Growth % Red]],MATCH(O742,Table1[[#All],[2015 Growth % Red]],0),3)</f>
        <v>#N/A</v>
      </c>
      <c r="R742" s="55" t="e">
        <f>INDEX(Table1[[#All],[Name Blue]:[2015 Growth % Blue]],MATCH(Table3[[#This Row],[Top 10 Growth % ]],Table1[[#All],[2015 Growth % Blue]],0),1)</f>
        <v>#N/A</v>
      </c>
    </row>
    <row r="743" spans="1:18" x14ac:dyDescent="0.15">
      <c r="A743" s="42">
        <v>742</v>
      </c>
      <c r="B743" s="23" t="str">
        <f>IF(AND(Table68[[#This Row],[2015 Revenue]]&gt;=Chart_Data!$U$4,Table68[[#This Row],[2015 Expenses]]&lt;=Chart_Data!$U$3),Table68[[#This Row],[Name]],#N/A)</f>
        <v>Prunewatchful</v>
      </c>
      <c r="C743" s="23">
        <f>INDEX(Table68[#All],MATCH(Chart_Data!B743,Table68[[#All],[Name]],0),3)</f>
        <v>8369263.0999999996</v>
      </c>
      <c r="D743" s="23">
        <f>INDEX(Table68[#All],MATCH(Chart_Data!B743,Table68[[#All],[Name]],0),4)</f>
        <v>1880427.64</v>
      </c>
      <c r="E743" s="60">
        <f>INDEX(Table68[#All],MATCH(Chart_Data!B743,Table68[[#All],[Name]],0),6)+Table1[[#This Row],[Rand]]</f>
        <v>4.1300005184793047</v>
      </c>
      <c r="F743" s="58">
        <f>_xlfn.IFNA(IF(Table1[[#This Row],[2015 Growth % Blue]]="#N/A",0,Table1[[#This Row],[2015 Growth % Blue]]),0)</f>
        <v>4.1300005184793047</v>
      </c>
      <c r="G743" s="23" t="e">
        <f>IF(OR(Table68[[#This Row],[2015 Revenue]]&lt;Chart_Data!$U$4,Table68[[#This Row],[2015 Expenses]]&gt;Chart_Data!$U$3),Table68[[#This Row],[Name]],#N/A)</f>
        <v>#N/A</v>
      </c>
      <c r="H743" s="23" t="e">
        <f>INDEX(Table68[#All],MATCH(Chart_Data!G743,Table68[[#All],[Name]],0),3)</f>
        <v>#N/A</v>
      </c>
      <c r="I743" s="23" t="e">
        <f>INDEX(Table68[#All],MATCH(Chart_Data!G743,Table68[[#All],[Name]],0),4)</f>
        <v>#N/A</v>
      </c>
      <c r="J743" s="46" t="e">
        <f>INDEX(Table68[#All],MATCH(Chart_Data!G743,Table68[[#All],[Name]],0),6)</f>
        <v>#N/A</v>
      </c>
      <c r="K743" s="59">
        <v>5.184793046818181E-7</v>
      </c>
      <c r="M743" s="42">
        <f t="shared" si="12"/>
        <v>742</v>
      </c>
      <c r="N743" s="42">
        <f>IF(M743&gt;Chart_Data!$U$5,0,ROW(M744)-ROW($M$2))</f>
        <v>0</v>
      </c>
      <c r="O743" s="61" t="e">
        <f>IFERROR(LARGE(Table1[2015 Growth % Red],N743),#N/A)</f>
        <v>#N/A</v>
      </c>
      <c r="P743" s="55" t="e">
        <f>INDEX(Table1[[#All],[Name Blue]:[2015 Growth % Red]],MATCH(O743,Table1[[#All],[2015 Growth % Red]],0),2)</f>
        <v>#N/A</v>
      </c>
      <c r="Q743" s="55" t="e">
        <f>INDEX(Table1[[#All],[Name Blue]:[2015 Growth % Red]],MATCH(O743,Table1[[#All],[2015 Growth % Red]],0),3)</f>
        <v>#N/A</v>
      </c>
      <c r="R743" s="55" t="e">
        <f>INDEX(Table1[[#All],[Name Blue]:[2015 Growth % Blue]],MATCH(Table3[[#This Row],[Top 10 Growth % ]],Table1[[#All],[2015 Growth % Blue]],0),1)</f>
        <v>#N/A</v>
      </c>
    </row>
    <row r="744" spans="1:18" x14ac:dyDescent="0.15">
      <c r="A744" s="42">
        <v>743</v>
      </c>
      <c r="B744" s="23" t="str">
        <f>IF(AND(Table68[[#This Row],[2015 Revenue]]&gt;=Chart_Data!$U$4,Table68[[#This Row],[2015 Expenses]]&lt;=Chart_Data!$U$3),Table68[[#This Row],[Name]],#N/A)</f>
        <v>Myceliumamniote</v>
      </c>
      <c r="C744" s="23">
        <f>INDEX(Table68[#All],MATCH(Chart_Data!B744,Table68[[#All],[Name]],0),3)</f>
        <v>12851855.76</v>
      </c>
      <c r="D744" s="23">
        <f>INDEX(Table68[#All],MATCH(Chart_Data!B744,Table68[[#All],[Name]],0),4)</f>
        <v>1829190.28</v>
      </c>
      <c r="E744" s="60">
        <f>INDEX(Table68[#All],MATCH(Chart_Data!B744,Table68[[#All],[Name]],0),6)+Table1[[#This Row],[Rand]]</f>
        <v>1.6100008919620135</v>
      </c>
      <c r="F744" s="58">
        <f>_xlfn.IFNA(IF(Table1[[#This Row],[2015 Growth % Blue]]="#N/A",0,Table1[[#This Row],[2015 Growth % Blue]]),0)</f>
        <v>1.6100008919620135</v>
      </c>
      <c r="G744" s="23" t="e">
        <f>IF(OR(Table68[[#This Row],[2015 Revenue]]&lt;Chart_Data!$U$4,Table68[[#This Row],[2015 Expenses]]&gt;Chart_Data!$U$3),Table68[[#This Row],[Name]],#N/A)</f>
        <v>#N/A</v>
      </c>
      <c r="H744" s="23" t="e">
        <f>INDEX(Table68[#All],MATCH(Chart_Data!G744,Table68[[#All],[Name]],0),3)</f>
        <v>#N/A</v>
      </c>
      <c r="I744" s="23" t="e">
        <f>INDEX(Table68[#All],MATCH(Chart_Data!G744,Table68[[#All],[Name]],0),4)</f>
        <v>#N/A</v>
      </c>
      <c r="J744" s="46" t="e">
        <f>INDEX(Table68[#All],MATCH(Chart_Data!G744,Table68[[#All],[Name]],0),6)</f>
        <v>#N/A</v>
      </c>
      <c r="K744" s="59">
        <v>8.9196201327440961E-7</v>
      </c>
      <c r="M744" s="42">
        <f t="shared" si="12"/>
        <v>743</v>
      </c>
      <c r="N744" s="42">
        <f>IF(M744&gt;Chart_Data!$U$5,0,ROW(M745)-ROW($M$2))</f>
        <v>0</v>
      </c>
      <c r="O744" s="61" t="e">
        <f>IFERROR(LARGE(Table1[2015 Growth % Red],N744),#N/A)</f>
        <v>#N/A</v>
      </c>
      <c r="P744" s="55" t="e">
        <f>INDEX(Table1[[#All],[Name Blue]:[2015 Growth % Red]],MATCH(O744,Table1[[#All],[2015 Growth % Red]],0),2)</f>
        <v>#N/A</v>
      </c>
      <c r="Q744" s="55" t="e">
        <f>INDEX(Table1[[#All],[Name Blue]:[2015 Growth % Red]],MATCH(O744,Table1[[#All],[2015 Growth % Red]],0),3)</f>
        <v>#N/A</v>
      </c>
      <c r="R744" s="55" t="e">
        <f>INDEX(Table1[[#All],[Name Blue]:[2015 Growth % Blue]],MATCH(Table3[[#This Row],[Top 10 Growth % ]],Table1[[#All],[2015 Growth % Blue]],0),1)</f>
        <v>#N/A</v>
      </c>
    </row>
    <row r="745" spans="1:18" x14ac:dyDescent="0.15">
      <c r="A745" s="42">
        <v>744</v>
      </c>
      <c r="B745" s="23" t="e">
        <f>IF(AND(Table68[[#This Row],[2015 Revenue]]&gt;=Chart_Data!$U$4,Table68[[#This Row],[2015 Expenses]]&lt;=Chart_Data!$U$3),Table68[[#This Row],[Name]],#N/A)</f>
        <v>#N/A</v>
      </c>
      <c r="C745" s="23" t="e">
        <f>INDEX(Table68[#All],MATCH(Chart_Data!B745,Table68[[#All],[Name]],0),3)</f>
        <v>#N/A</v>
      </c>
      <c r="D745" s="23" t="e">
        <f>INDEX(Table68[#All],MATCH(Chart_Data!B745,Table68[[#All],[Name]],0),4)</f>
        <v>#N/A</v>
      </c>
      <c r="E745" s="60" t="e">
        <f>INDEX(Table68[#All],MATCH(Chart_Data!B745,Table68[[#All],[Name]],0),6)+Table1[[#This Row],[Rand]]</f>
        <v>#N/A</v>
      </c>
      <c r="F745" s="58">
        <f>_xlfn.IFNA(IF(Table1[[#This Row],[2015 Growth % Blue]]="#N/A",0,Table1[[#This Row],[2015 Growth % Blue]]),0)</f>
        <v>0</v>
      </c>
      <c r="G745" s="23" t="str">
        <f>IF(OR(Table68[[#This Row],[2015 Revenue]]&lt;Chart_Data!$U$4,Table68[[#This Row],[2015 Expenses]]&gt;Chart_Data!$U$3),Table68[[#This Row],[Name]],#N/A)</f>
        <v>Feavar</v>
      </c>
      <c r="H745" s="23">
        <f>INDEX(Table68[#All],MATCH(Chart_Data!G745,Table68[[#All],[Name]],0),3)</f>
        <v>9731617.5700000003</v>
      </c>
      <c r="I745" s="23">
        <f>INDEX(Table68[#All],MATCH(Chart_Data!G745,Table68[[#All],[Name]],0),4)</f>
        <v>4551816.4000000004</v>
      </c>
      <c r="J745" s="46">
        <f>INDEX(Table68[#All],MATCH(Chart_Data!G745,Table68[[#All],[Name]],0),6)</f>
        <v>3.89</v>
      </c>
      <c r="K745" s="59">
        <v>1.8913608107822832E-7</v>
      </c>
      <c r="M745" s="42">
        <f t="shared" si="12"/>
        <v>744</v>
      </c>
      <c r="N745" s="42">
        <f>IF(M745&gt;Chart_Data!$U$5,0,ROW(M746)-ROW($M$2))</f>
        <v>0</v>
      </c>
      <c r="O745" s="61" t="e">
        <f>IFERROR(LARGE(Table1[2015 Growth % Red],N745),#N/A)</f>
        <v>#N/A</v>
      </c>
      <c r="P745" s="55" t="e">
        <f>INDEX(Table1[[#All],[Name Blue]:[2015 Growth % Red]],MATCH(O745,Table1[[#All],[2015 Growth % Red]],0),2)</f>
        <v>#N/A</v>
      </c>
      <c r="Q745" s="55" t="e">
        <f>INDEX(Table1[[#All],[Name Blue]:[2015 Growth % Red]],MATCH(O745,Table1[[#All],[2015 Growth % Red]],0),3)</f>
        <v>#N/A</v>
      </c>
      <c r="R745" s="55" t="e">
        <f>INDEX(Table1[[#All],[Name Blue]:[2015 Growth % Blue]],MATCH(Table3[[#This Row],[Top 10 Growth % ]],Table1[[#All],[2015 Growth % Blue]],0),1)</f>
        <v>#N/A</v>
      </c>
    </row>
    <row r="746" spans="1:18" x14ac:dyDescent="0.15">
      <c r="A746" s="42">
        <v>745</v>
      </c>
      <c r="B746" s="23" t="str">
        <f>IF(AND(Table68[[#This Row],[2015 Revenue]]&gt;=Chart_Data!$U$4,Table68[[#This Row],[2015 Expenses]]&lt;=Chart_Data!$U$3),Table68[[#This Row],[Name]],#N/A)</f>
        <v>Splintstea</v>
      </c>
      <c r="C746" s="23">
        <f>INDEX(Table68[#All],MATCH(Chart_Data!B746,Table68[[#All],[Name]],0),3)</f>
        <v>9548810</v>
      </c>
      <c r="D746" s="23">
        <f>INDEX(Table68[#All],MATCH(Chart_Data!B746,Table68[[#All],[Name]],0),4)</f>
        <v>2121491</v>
      </c>
      <c r="E746" s="60">
        <f>INDEX(Table68[#All],MATCH(Chart_Data!B746,Table68[[#All],[Name]],0),6)+Table1[[#This Row],[Rand]]</f>
        <v>4.1600000079277031</v>
      </c>
      <c r="F746" s="58">
        <f>_xlfn.IFNA(IF(Table1[[#This Row],[2015 Growth % Blue]]="#N/A",0,Table1[[#This Row],[2015 Growth % Blue]]),0)</f>
        <v>4.1600000079277031</v>
      </c>
      <c r="G746" s="23" t="e">
        <f>IF(OR(Table68[[#This Row],[2015 Revenue]]&lt;Chart_Data!$U$4,Table68[[#This Row],[2015 Expenses]]&gt;Chart_Data!$U$3),Table68[[#This Row],[Name]],#N/A)</f>
        <v>#N/A</v>
      </c>
      <c r="H746" s="23" t="e">
        <f>INDEX(Table68[#All],MATCH(Chart_Data!G746,Table68[[#All],[Name]],0),3)</f>
        <v>#N/A</v>
      </c>
      <c r="I746" s="23" t="e">
        <f>INDEX(Table68[#All],MATCH(Chart_Data!G746,Table68[[#All],[Name]],0),4)</f>
        <v>#N/A</v>
      </c>
      <c r="J746" s="46" t="e">
        <f>INDEX(Table68[#All],MATCH(Chart_Data!G746,Table68[[#All],[Name]],0),6)</f>
        <v>#N/A</v>
      </c>
      <c r="K746" s="59">
        <v>7.9277030666174981E-9</v>
      </c>
      <c r="M746" s="42">
        <f t="shared" si="12"/>
        <v>745</v>
      </c>
      <c r="N746" s="42">
        <f>IF(M746&gt;Chart_Data!$U$5,0,ROW(M747)-ROW($M$2))</f>
        <v>0</v>
      </c>
      <c r="O746" s="61" t="e">
        <f>IFERROR(LARGE(Table1[2015 Growth % Red],N746),#N/A)</f>
        <v>#N/A</v>
      </c>
      <c r="P746" s="55" t="e">
        <f>INDEX(Table1[[#All],[Name Blue]:[2015 Growth % Red]],MATCH(O746,Table1[[#All],[2015 Growth % Red]],0),2)</f>
        <v>#N/A</v>
      </c>
      <c r="Q746" s="55" t="e">
        <f>INDEX(Table1[[#All],[Name Blue]:[2015 Growth % Red]],MATCH(O746,Table1[[#All],[2015 Growth % Red]],0),3)</f>
        <v>#N/A</v>
      </c>
      <c r="R746" s="55" t="e">
        <f>INDEX(Table1[[#All],[Name Blue]:[2015 Growth % Blue]],MATCH(Table3[[#This Row],[Top 10 Growth % ]],Table1[[#All],[2015 Growth % Blue]],0),1)</f>
        <v>#N/A</v>
      </c>
    </row>
    <row r="747" spans="1:18" x14ac:dyDescent="0.15">
      <c r="A747" s="42">
        <v>746</v>
      </c>
      <c r="B747" s="23" t="e">
        <f>IF(AND(Table68[[#This Row],[2015 Revenue]]&gt;=Chart_Data!$U$4,Table68[[#This Row],[2015 Expenses]]&lt;=Chart_Data!$U$3),Table68[[#This Row],[Name]],#N/A)</f>
        <v>#N/A</v>
      </c>
      <c r="C747" s="23" t="e">
        <f>INDEX(Table68[#All],MATCH(Chart_Data!B747,Table68[[#All],[Name]],0),3)</f>
        <v>#N/A</v>
      </c>
      <c r="D747" s="23" t="e">
        <f>INDEX(Table68[#All],MATCH(Chart_Data!B747,Table68[[#All],[Name]],0),4)</f>
        <v>#N/A</v>
      </c>
      <c r="E747" s="60" t="e">
        <f>INDEX(Table68[#All],MATCH(Chart_Data!B747,Table68[[#All],[Name]],0),6)+Table1[[#This Row],[Rand]]</f>
        <v>#N/A</v>
      </c>
      <c r="F747" s="58">
        <f>_xlfn.IFNA(IF(Table1[[#This Row],[2015 Growth % Blue]]="#N/A",0,Table1[[#This Row],[2015 Growth % Blue]]),0)</f>
        <v>0</v>
      </c>
      <c r="G747" s="23" t="str">
        <f>IF(OR(Table68[[#This Row],[2015 Revenue]]&lt;Chart_Data!$U$4,Table68[[#This Row],[2015 Expenses]]&gt;Chart_Data!$U$3),Table68[[#This Row],[Name]],#N/A)</f>
        <v>Stovepuck</v>
      </c>
      <c r="H747" s="23">
        <f>INDEX(Table68[#All],MATCH(Chart_Data!G747,Table68[[#All],[Name]],0),3)</f>
        <v>11814974.82</v>
      </c>
      <c r="I747" s="23">
        <f>INDEX(Table68[#All],MATCH(Chart_Data!G747,Table68[[#All],[Name]],0),4)</f>
        <v>5904501.9000000004</v>
      </c>
      <c r="J747" s="46">
        <f>INDEX(Table68[#All],MATCH(Chart_Data!G747,Table68[[#All],[Name]],0),6)</f>
        <v>4.47</v>
      </c>
      <c r="K747" s="59">
        <v>4.9374605522648011E-7</v>
      </c>
      <c r="M747" s="42">
        <f t="shared" si="12"/>
        <v>746</v>
      </c>
      <c r="N747" s="42">
        <f>IF(M747&gt;Chart_Data!$U$5,0,ROW(M748)-ROW($M$2))</f>
        <v>0</v>
      </c>
      <c r="O747" s="61" t="e">
        <f>IFERROR(LARGE(Table1[2015 Growth % Red],N747),#N/A)</f>
        <v>#N/A</v>
      </c>
      <c r="P747" s="55" t="e">
        <f>INDEX(Table1[[#All],[Name Blue]:[2015 Growth % Red]],MATCH(O747,Table1[[#All],[2015 Growth % Red]],0),2)</f>
        <v>#N/A</v>
      </c>
      <c r="Q747" s="55" t="e">
        <f>INDEX(Table1[[#All],[Name Blue]:[2015 Growth % Red]],MATCH(O747,Table1[[#All],[2015 Growth % Red]],0),3)</f>
        <v>#N/A</v>
      </c>
      <c r="R747" s="55" t="e">
        <f>INDEX(Table1[[#All],[Name Blue]:[2015 Growth % Blue]],MATCH(Table3[[#This Row],[Top 10 Growth % ]],Table1[[#All],[2015 Growth % Blue]],0),1)</f>
        <v>#N/A</v>
      </c>
    </row>
    <row r="748" spans="1:18" x14ac:dyDescent="0.15">
      <c r="A748" s="42">
        <v>747</v>
      </c>
      <c r="B748" s="23" t="e">
        <f>IF(AND(Table68[[#This Row],[2015 Revenue]]&gt;=Chart_Data!$U$4,Table68[[#This Row],[2015 Expenses]]&lt;=Chart_Data!$U$3),Table68[[#This Row],[Name]],#N/A)</f>
        <v>#N/A</v>
      </c>
      <c r="C748" s="23" t="e">
        <f>INDEX(Table68[#All],MATCH(Chart_Data!B748,Table68[[#All],[Name]],0),3)</f>
        <v>#N/A</v>
      </c>
      <c r="D748" s="23" t="e">
        <f>INDEX(Table68[#All],MATCH(Chart_Data!B748,Table68[[#All],[Name]],0),4)</f>
        <v>#N/A</v>
      </c>
      <c r="E748" s="60" t="e">
        <f>INDEX(Table68[#All],MATCH(Chart_Data!B748,Table68[[#All],[Name]],0),6)+Table1[[#This Row],[Rand]]</f>
        <v>#N/A</v>
      </c>
      <c r="F748" s="58">
        <f>_xlfn.IFNA(IF(Table1[[#This Row],[2015 Growth % Blue]]="#N/A",0,Table1[[#This Row],[2015 Growth % Blue]]),0)</f>
        <v>0</v>
      </c>
      <c r="G748" s="23" t="str">
        <f>IF(OR(Table68[[#This Row],[2015 Revenue]]&lt;Chart_Data!$U$4,Table68[[#This Row],[2015 Expenses]]&gt;Chart_Data!$U$3),Table68[[#This Row],[Name]],#N/A)</f>
        <v>Pickyfive</v>
      </c>
      <c r="H748" s="23">
        <f>INDEX(Table68[#All],MATCH(Chart_Data!G748,Table68[[#All],[Name]],0),3)</f>
        <v>9826722.8200000003</v>
      </c>
      <c r="I748" s="23">
        <f>INDEX(Table68[#All],MATCH(Chart_Data!G748,Table68[[#All],[Name]],0),4)</f>
        <v>4458447.47</v>
      </c>
      <c r="J748" s="46">
        <f>INDEX(Table68[#All],MATCH(Chart_Data!G748,Table68[[#All],[Name]],0),6)</f>
        <v>2.27</v>
      </c>
      <c r="K748" s="59">
        <v>2.00392887020017E-7</v>
      </c>
      <c r="M748" s="42">
        <f t="shared" si="12"/>
        <v>747</v>
      </c>
      <c r="N748" s="42">
        <f>IF(M748&gt;Chart_Data!$U$5,0,ROW(M749)-ROW($M$2))</f>
        <v>0</v>
      </c>
      <c r="O748" s="61" t="e">
        <f>IFERROR(LARGE(Table1[2015 Growth % Red],N748),#N/A)</f>
        <v>#N/A</v>
      </c>
      <c r="P748" s="55" t="e">
        <f>INDEX(Table1[[#All],[Name Blue]:[2015 Growth % Red]],MATCH(O748,Table1[[#All],[2015 Growth % Red]],0),2)</f>
        <v>#N/A</v>
      </c>
      <c r="Q748" s="55" t="e">
        <f>INDEX(Table1[[#All],[Name Blue]:[2015 Growth % Red]],MATCH(O748,Table1[[#All],[2015 Growth % Red]],0),3)</f>
        <v>#N/A</v>
      </c>
      <c r="R748" s="55" t="e">
        <f>INDEX(Table1[[#All],[Name Blue]:[2015 Growth % Blue]],MATCH(Table3[[#This Row],[Top 10 Growth % ]],Table1[[#All],[2015 Growth % Blue]],0),1)</f>
        <v>#N/A</v>
      </c>
    </row>
    <row r="749" spans="1:18" x14ac:dyDescent="0.15">
      <c r="A749" s="42">
        <v>748</v>
      </c>
      <c r="B749" s="23" t="e">
        <f>IF(AND(Table68[[#This Row],[2015 Revenue]]&gt;=Chart_Data!$U$4,Table68[[#This Row],[2015 Expenses]]&lt;=Chart_Data!$U$3),Table68[[#This Row],[Name]],#N/A)</f>
        <v>#N/A</v>
      </c>
      <c r="C749" s="23" t="e">
        <f>INDEX(Table68[#All],MATCH(Chart_Data!B749,Table68[[#All],[Name]],0),3)</f>
        <v>#N/A</v>
      </c>
      <c r="D749" s="23" t="e">
        <f>INDEX(Table68[#All],MATCH(Chart_Data!B749,Table68[[#All],[Name]],0),4)</f>
        <v>#N/A</v>
      </c>
      <c r="E749" s="60" t="e">
        <f>INDEX(Table68[#All],MATCH(Chart_Data!B749,Table68[[#All],[Name]],0),6)+Table1[[#This Row],[Rand]]</f>
        <v>#N/A</v>
      </c>
      <c r="F749" s="58">
        <f>_xlfn.IFNA(IF(Table1[[#This Row],[2015 Growth % Blue]]="#N/A",0,Table1[[#This Row],[2015 Growth % Blue]]),0)</f>
        <v>0</v>
      </c>
      <c r="G749" s="23" t="str">
        <f>IF(OR(Table68[[#This Row],[2015 Revenue]]&lt;Chart_Data!$U$4,Table68[[#This Row],[2015 Expenses]]&gt;Chart_Data!$U$3),Table68[[#This Row],[Name]],#N/A)</f>
        <v>Lardfaceimproper</v>
      </c>
      <c r="H749" s="23">
        <f>INDEX(Table68[#All],MATCH(Chart_Data!G749,Table68[[#All],[Name]],0),3)</f>
        <v>4095195.25</v>
      </c>
      <c r="I749" s="23">
        <f>INDEX(Table68[#All],MATCH(Chart_Data!G749,Table68[[#All],[Name]],0),4)</f>
        <v>6966310.6699999999</v>
      </c>
      <c r="J749" s="46">
        <f>INDEX(Table68[#All],MATCH(Chart_Data!G749,Table68[[#All],[Name]],0),6)</f>
        <v>5.19</v>
      </c>
      <c r="K749" s="59">
        <v>2.3164136103816846E-7</v>
      </c>
      <c r="M749" s="42">
        <f t="shared" si="12"/>
        <v>748</v>
      </c>
      <c r="N749" s="42">
        <f>IF(M749&gt;Chart_Data!$U$5,0,ROW(M750)-ROW($M$2))</f>
        <v>0</v>
      </c>
      <c r="O749" s="61" t="e">
        <f>IFERROR(LARGE(Table1[2015 Growth % Red],N749),#N/A)</f>
        <v>#N/A</v>
      </c>
      <c r="P749" s="55" t="e">
        <f>INDEX(Table1[[#All],[Name Blue]:[2015 Growth % Red]],MATCH(O749,Table1[[#All],[2015 Growth % Red]],0),2)</f>
        <v>#N/A</v>
      </c>
      <c r="Q749" s="55" t="e">
        <f>INDEX(Table1[[#All],[Name Blue]:[2015 Growth % Red]],MATCH(O749,Table1[[#All],[2015 Growth % Red]],0),3)</f>
        <v>#N/A</v>
      </c>
      <c r="R749" s="55" t="e">
        <f>INDEX(Table1[[#All],[Name Blue]:[2015 Growth % Blue]],MATCH(Table3[[#This Row],[Top 10 Growth % ]],Table1[[#All],[2015 Growth % Blue]],0),1)</f>
        <v>#N/A</v>
      </c>
    </row>
    <row r="750" spans="1:18" x14ac:dyDescent="0.15">
      <c r="A750" s="42">
        <v>749</v>
      </c>
      <c r="B750" s="23" t="e">
        <f>IF(AND(Table68[[#This Row],[2015 Revenue]]&gt;=Chart_Data!$U$4,Table68[[#This Row],[2015 Expenses]]&lt;=Chart_Data!$U$3),Table68[[#This Row],[Name]],#N/A)</f>
        <v>#N/A</v>
      </c>
      <c r="C750" s="23" t="e">
        <f>INDEX(Table68[#All],MATCH(Chart_Data!B750,Table68[[#All],[Name]],0),3)</f>
        <v>#N/A</v>
      </c>
      <c r="D750" s="23" t="e">
        <f>INDEX(Table68[#All],MATCH(Chart_Data!B750,Table68[[#All],[Name]],0),4)</f>
        <v>#N/A</v>
      </c>
      <c r="E750" s="60" t="e">
        <f>INDEX(Table68[#All],MATCH(Chart_Data!B750,Table68[[#All],[Name]],0),6)+Table1[[#This Row],[Rand]]</f>
        <v>#N/A</v>
      </c>
      <c r="F750" s="58">
        <f>_xlfn.IFNA(IF(Table1[[#This Row],[2015 Growth % Blue]]="#N/A",0,Table1[[#This Row],[2015 Growth % Blue]]),0)</f>
        <v>0</v>
      </c>
      <c r="G750" s="23" t="str">
        <f>IF(OR(Table68[[#This Row],[2015 Revenue]]&lt;Chart_Data!$U$4,Table68[[#This Row],[2015 Expenses]]&gt;Chart_Data!$U$3),Table68[[#This Row],[Name]],#N/A)</f>
        <v>Rattlemurrelet</v>
      </c>
      <c r="H750" s="23">
        <f>INDEX(Table68[#All],MATCH(Chart_Data!G750,Table68[[#All],[Name]],0),3)</f>
        <v>7496334.0099999998</v>
      </c>
      <c r="I750" s="23">
        <f>INDEX(Table68[#All],MATCH(Chart_Data!G750,Table68[[#All],[Name]],0),4)</f>
        <v>6186394.3799999999</v>
      </c>
      <c r="J750" s="46">
        <f>INDEX(Table68[#All],MATCH(Chart_Data!G750,Table68[[#All],[Name]],0),6)</f>
        <v>5.05</v>
      </c>
      <c r="K750" s="59">
        <v>7.2636431634789738E-7</v>
      </c>
      <c r="M750" s="42">
        <f t="shared" si="12"/>
        <v>749</v>
      </c>
      <c r="N750" s="42">
        <f>IF(M750&gt;Chart_Data!$U$5,0,ROW(M751)-ROW($M$2))</f>
        <v>0</v>
      </c>
      <c r="O750" s="61" t="e">
        <f>IFERROR(LARGE(Table1[2015 Growth % Red],N750),#N/A)</f>
        <v>#N/A</v>
      </c>
      <c r="P750" s="55" t="e">
        <f>INDEX(Table1[[#All],[Name Blue]:[2015 Growth % Red]],MATCH(O750,Table1[[#All],[2015 Growth % Red]],0),2)</f>
        <v>#N/A</v>
      </c>
      <c r="Q750" s="55" t="e">
        <f>INDEX(Table1[[#All],[Name Blue]:[2015 Growth % Red]],MATCH(O750,Table1[[#All],[2015 Growth % Red]],0),3)</f>
        <v>#N/A</v>
      </c>
      <c r="R750" s="55" t="e">
        <f>INDEX(Table1[[#All],[Name Blue]:[2015 Growth % Blue]],MATCH(Table3[[#This Row],[Top 10 Growth % ]],Table1[[#All],[2015 Growth % Blue]],0),1)</f>
        <v>#N/A</v>
      </c>
    </row>
    <row r="751" spans="1:18" x14ac:dyDescent="0.15">
      <c r="A751" s="42">
        <v>750</v>
      </c>
      <c r="B751" s="23" t="str">
        <f>IF(AND(Table68[[#This Row],[2015 Revenue]]&gt;=Chart_Data!$U$4,Table68[[#This Row],[2015 Expenses]]&lt;=Chart_Data!$U$3),Table68[[#This Row],[Name]],#N/A)</f>
        <v>Mountinggregarious</v>
      </c>
      <c r="C751" s="23">
        <f>INDEX(Table68[#All],MATCH(Chart_Data!B751,Table68[[#All],[Name]],0),3)</f>
        <v>10042479.24</v>
      </c>
      <c r="D751" s="23">
        <f>INDEX(Table68[#All],MATCH(Chart_Data!B751,Table68[[#All],[Name]],0),4)</f>
        <v>429829.73</v>
      </c>
      <c r="E751" s="60">
        <f>INDEX(Table68[#All],MATCH(Chart_Data!B751,Table68[[#All],[Name]],0),6)+Table1[[#This Row],[Rand]]</f>
        <v>5.0900004646175931</v>
      </c>
      <c r="F751" s="58">
        <f>_xlfn.IFNA(IF(Table1[[#This Row],[2015 Growth % Blue]]="#N/A",0,Table1[[#This Row],[2015 Growth % Blue]]),0)</f>
        <v>5.0900004646175931</v>
      </c>
      <c r="G751" s="23" t="e">
        <f>IF(OR(Table68[[#This Row],[2015 Revenue]]&lt;Chart_Data!$U$4,Table68[[#This Row],[2015 Expenses]]&gt;Chart_Data!$U$3),Table68[[#This Row],[Name]],#N/A)</f>
        <v>#N/A</v>
      </c>
      <c r="H751" s="23" t="e">
        <f>INDEX(Table68[#All],MATCH(Chart_Data!G751,Table68[[#All],[Name]],0),3)</f>
        <v>#N/A</v>
      </c>
      <c r="I751" s="23" t="e">
        <f>INDEX(Table68[#All],MATCH(Chart_Data!G751,Table68[[#All],[Name]],0),4)</f>
        <v>#N/A</v>
      </c>
      <c r="J751" s="46" t="e">
        <f>INDEX(Table68[#All],MATCH(Chart_Data!G751,Table68[[#All],[Name]],0),6)</f>
        <v>#N/A</v>
      </c>
      <c r="K751" s="59">
        <v>4.6461759312628434E-7</v>
      </c>
      <c r="M751" s="42">
        <f t="shared" si="12"/>
        <v>750</v>
      </c>
      <c r="N751" s="42">
        <f>IF(M751&gt;Chart_Data!$U$5,0,ROW(M752)-ROW($M$2))</f>
        <v>0</v>
      </c>
      <c r="O751" s="61" t="e">
        <f>IFERROR(LARGE(Table1[2015 Growth % Red],N751),#N/A)</f>
        <v>#N/A</v>
      </c>
      <c r="P751" s="55" t="e">
        <f>INDEX(Table1[[#All],[Name Blue]:[2015 Growth % Red]],MATCH(O751,Table1[[#All],[2015 Growth % Red]],0),2)</f>
        <v>#N/A</v>
      </c>
      <c r="Q751" s="55" t="e">
        <f>INDEX(Table1[[#All],[Name Blue]:[2015 Growth % Red]],MATCH(O751,Table1[[#All],[2015 Growth % Red]],0),3)</f>
        <v>#N/A</v>
      </c>
      <c r="R751" s="55" t="e">
        <f>INDEX(Table1[[#All],[Name Blue]:[2015 Growth % Blue]],MATCH(Table3[[#This Row],[Top 10 Growth % ]],Table1[[#All],[2015 Growth % Blue]],0),1)</f>
        <v>#N/A</v>
      </c>
    </row>
    <row r="752" spans="1:18" x14ac:dyDescent="0.15">
      <c r="A752" s="42">
        <v>751</v>
      </c>
      <c r="B752" s="23" t="str">
        <f>IF(AND(Table68[[#This Row],[2015 Revenue]]&gt;=Chart_Data!$U$4,Table68[[#This Row],[2015 Expenses]]&lt;=Chart_Data!$U$3),Table68[[#This Row],[Name]],#N/A)</f>
        <v>Scalptowhee</v>
      </c>
      <c r="C752" s="23">
        <f>INDEX(Table68[#All],MATCH(Chart_Data!B752,Table68[[#All],[Name]],0),3)</f>
        <v>5503230.4000000004</v>
      </c>
      <c r="D752" s="23">
        <f>INDEX(Table68[#All],MATCH(Chart_Data!B752,Table68[[#All],[Name]],0),4)</f>
        <v>1830110.38</v>
      </c>
      <c r="E752" s="60">
        <f>INDEX(Table68[#All],MATCH(Chart_Data!B752,Table68[[#All],[Name]],0),6)+Table1[[#This Row],[Rand]]</f>
        <v>3.0800008357614477</v>
      </c>
      <c r="F752" s="58">
        <f>_xlfn.IFNA(IF(Table1[[#This Row],[2015 Growth % Blue]]="#N/A",0,Table1[[#This Row],[2015 Growth % Blue]]),0)</f>
        <v>3.0800008357614477</v>
      </c>
      <c r="G752" s="23" t="e">
        <f>IF(OR(Table68[[#This Row],[2015 Revenue]]&lt;Chart_Data!$U$4,Table68[[#This Row],[2015 Expenses]]&gt;Chart_Data!$U$3),Table68[[#This Row],[Name]],#N/A)</f>
        <v>#N/A</v>
      </c>
      <c r="H752" s="23" t="e">
        <f>INDEX(Table68[#All],MATCH(Chart_Data!G752,Table68[[#All],[Name]],0),3)</f>
        <v>#N/A</v>
      </c>
      <c r="I752" s="23" t="e">
        <f>INDEX(Table68[#All],MATCH(Chart_Data!G752,Table68[[#All],[Name]],0),4)</f>
        <v>#N/A</v>
      </c>
      <c r="J752" s="46" t="e">
        <f>INDEX(Table68[#All],MATCH(Chart_Data!G752,Table68[[#All],[Name]],0),6)</f>
        <v>#N/A</v>
      </c>
      <c r="K752" s="59">
        <v>8.3576144757972102E-7</v>
      </c>
      <c r="M752" s="42">
        <f t="shared" si="12"/>
        <v>751</v>
      </c>
      <c r="N752" s="42">
        <f>IF(M752&gt;Chart_Data!$U$5,0,ROW(M753)-ROW($M$2))</f>
        <v>0</v>
      </c>
      <c r="O752" s="61" t="e">
        <f>IFERROR(LARGE(Table1[2015 Growth % Red],N752),#N/A)</f>
        <v>#N/A</v>
      </c>
      <c r="P752" s="55" t="e">
        <f>INDEX(Table1[[#All],[Name Blue]:[2015 Growth % Red]],MATCH(O752,Table1[[#All],[2015 Growth % Red]],0),2)</f>
        <v>#N/A</v>
      </c>
      <c r="Q752" s="55" t="e">
        <f>INDEX(Table1[[#All],[Name Blue]:[2015 Growth % Red]],MATCH(O752,Table1[[#All],[2015 Growth % Red]],0),3)</f>
        <v>#N/A</v>
      </c>
      <c r="R752" s="55" t="e">
        <f>INDEX(Table1[[#All],[Name Blue]:[2015 Growth % Blue]],MATCH(Table3[[#This Row],[Top 10 Growth % ]],Table1[[#All],[2015 Growth % Blue]],0),1)</f>
        <v>#N/A</v>
      </c>
    </row>
    <row r="753" spans="1:18" x14ac:dyDescent="0.15">
      <c r="A753" s="42">
        <v>752</v>
      </c>
      <c r="B753" s="23" t="str">
        <f>IF(AND(Table68[[#This Row],[2015 Revenue]]&gt;=Chart_Data!$U$4,Table68[[#This Row],[2015 Expenses]]&lt;=Chart_Data!$U$3),Table68[[#This Row],[Name]],#N/A)</f>
        <v>Todaypatches</v>
      </c>
      <c r="C753" s="23">
        <f>INDEX(Table68[#All],MATCH(Chart_Data!B753,Table68[[#All],[Name]],0),3)</f>
        <v>10397766.890000001</v>
      </c>
      <c r="D753" s="23">
        <f>INDEX(Table68[#All],MATCH(Chart_Data!B753,Table68[[#All],[Name]],0),4)</f>
        <v>3073595.57</v>
      </c>
      <c r="E753" s="60">
        <f>INDEX(Table68[#All],MATCH(Chart_Data!B753,Table68[[#All],[Name]],0),6)+Table1[[#This Row],[Rand]]</f>
        <v>3.920000295977661</v>
      </c>
      <c r="F753" s="58">
        <f>_xlfn.IFNA(IF(Table1[[#This Row],[2015 Growth % Blue]]="#N/A",0,Table1[[#This Row],[2015 Growth % Blue]]),0)</f>
        <v>3.920000295977661</v>
      </c>
      <c r="G753" s="23" t="e">
        <f>IF(OR(Table68[[#This Row],[2015 Revenue]]&lt;Chart_Data!$U$4,Table68[[#This Row],[2015 Expenses]]&gt;Chart_Data!$U$3),Table68[[#This Row],[Name]],#N/A)</f>
        <v>#N/A</v>
      </c>
      <c r="H753" s="23" t="e">
        <f>INDEX(Table68[#All],MATCH(Chart_Data!G753,Table68[[#All],[Name]],0),3)</f>
        <v>#N/A</v>
      </c>
      <c r="I753" s="23" t="e">
        <f>INDEX(Table68[#All],MATCH(Chart_Data!G753,Table68[[#All],[Name]],0),4)</f>
        <v>#N/A</v>
      </c>
      <c r="J753" s="46" t="e">
        <f>INDEX(Table68[#All],MATCH(Chart_Data!G753,Table68[[#All],[Name]],0),6)</f>
        <v>#N/A</v>
      </c>
      <c r="K753" s="59">
        <v>2.9597766113524191E-7</v>
      </c>
      <c r="M753" s="42">
        <f t="shared" si="12"/>
        <v>752</v>
      </c>
      <c r="N753" s="42">
        <f>IF(M753&gt;Chart_Data!$U$5,0,ROW(M754)-ROW($M$2))</f>
        <v>0</v>
      </c>
      <c r="O753" s="61" t="e">
        <f>IFERROR(LARGE(Table1[2015 Growth % Red],N753),#N/A)</f>
        <v>#N/A</v>
      </c>
      <c r="P753" s="55" t="e">
        <f>INDEX(Table1[[#All],[Name Blue]:[2015 Growth % Red]],MATCH(O753,Table1[[#All],[2015 Growth % Red]],0),2)</f>
        <v>#N/A</v>
      </c>
      <c r="Q753" s="55" t="e">
        <f>INDEX(Table1[[#All],[Name Blue]:[2015 Growth % Red]],MATCH(O753,Table1[[#All],[2015 Growth % Red]],0),3)</f>
        <v>#N/A</v>
      </c>
      <c r="R753" s="55" t="e">
        <f>INDEX(Table1[[#All],[Name Blue]:[2015 Growth % Blue]],MATCH(Table3[[#This Row],[Top 10 Growth % ]],Table1[[#All],[2015 Growth % Blue]],0),1)</f>
        <v>#N/A</v>
      </c>
    </row>
    <row r="754" spans="1:18" x14ac:dyDescent="0.15">
      <c r="A754" s="42">
        <v>753</v>
      </c>
      <c r="B754" s="23" t="e">
        <f>IF(AND(Table68[[#This Row],[2015 Revenue]]&gt;=Chart_Data!$U$4,Table68[[#This Row],[2015 Expenses]]&lt;=Chart_Data!$U$3),Table68[[#This Row],[Name]],#N/A)</f>
        <v>#N/A</v>
      </c>
      <c r="C754" s="23" t="e">
        <f>INDEX(Table68[#All],MATCH(Chart_Data!B754,Table68[[#All],[Name]],0),3)</f>
        <v>#N/A</v>
      </c>
      <c r="D754" s="23" t="e">
        <f>INDEX(Table68[#All],MATCH(Chart_Data!B754,Table68[[#All],[Name]],0),4)</f>
        <v>#N/A</v>
      </c>
      <c r="E754" s="60" t="e">
        <f>INDEX(Table68[#All],MATCH(Chart_Data!B754,Table68[[#All],[Name]],0),6)+Table1[[#This Row],[Rand]]</f>
        <v>#N/A</v>
      </c>
      <c r="F754" s="58">
        <f>_xlfn.IFNA(IF(Table1[[#This Row],[2015 Growth % Blue]]="#N/A",0,Table1[[#This Row],[2015 Growth % Blue]]),0)</f>
        <v>0</v>
      </c>
      <c r="G754" s="23" t="str">
        <f>IF(OR(Table68[[#This Row],[2015 Revenue]]&lt;Chart_Data!$U$4,Table68[[#This Row],[2015 Expenses]]&gt;Chart_Data!$U$3),Table68[[#This Row],[Name]],#N/A)</f>
        <v>Aminoshag</v>
      </c>
      <c r="H754" s="23">
        <f>INDEX(Table68[#All],MATCH(Chart_Data!G754,Table68[[#All],[Name]],0),3)</f>
        <v>5702051.2199999997</v>
      </c>
      <c r="I754" s="23">
        <f>INDEX(Table68[#All],MATCH(Chart_Data!G754,Table68[[#All],[Name]],0),4)</f>
        <v>3939168.94</v>
      </c>
      <c r="J754" s="46">
        <f>INDEX(Table68[#All],MATCH(Chart_Data!G754,Table68[[#All],[Name]],0),6)</f>
        <v>5.59</v>
      </c>
      <c r="K754" s="59">
        <v>1.3872690130702436E-7</v>
      </c>
      <c r="M754" s="42">
        <f t="shared" si="12"/>
        <v>753</v>
      </c>
      <c r="N754" s="42">
        <f>IF(M754&gt;Chart_Data!$U$5,0,ROW(M755)-ROW($M$2))</f>
        <v>0</v>
      </c>
      <c r="O754" s="61" t="e">
        <f>IFERROR(LARGE(Table1[2015 Growth % Red],N754),#N/A)</f>
        <v>#N/A</v>
      </c>
      <c r="P754" s="55" t="e">
        <f>INDEX(Table1[[#All],[Name Blue]:[2015 Growth % Red]],MATCH(O754,Table1[[#All],[2015 Growth % Red]],0),2)</f>
        <v>#N/A</v>
      </c>
      <c r="Q754" s="55" t="e">
        <f>INDEX(Table1[[#All],[Name Blue]:[2015 Growth % Red]],MATCH(O754,Table1[[#All],[2015 Growth % Red]],0),3)</f>
        <v>#N/A</v>
      </c>
      <c r="R754" s="55" t="e">
        <f>INDEX(Table1[[#All],[Name Blue]:[2015 Growth % Blue]],MATCH(Table3[[#This Row],[Top 10 Growth % ]],Table1[[#All],[2015 Growth % Blue]],0),1)</f>
        <v>#N/A</v>
      </c>
    </row>
    <row r="755" spans="1:18" x14ac:dyDescent="0.15">
      <c r="A755" s="42">
        <v>754</v>
      </c>
      <c r="B755" s="23" t="str">
        <f>IF(AND(Table68[[#This Row],[2015 Revenue]]&gt;=Chart_Data!$U$4,Table68[[#This Row],[2015 Expenses]]&lt;=Chart_Data!$U$3),Table68[[#This Row],[Name]],#N/A)</f>
        <v>Flexthirsty</v>
      </c>
      <c r="C755" s="23">
        <f>INDEX(Table68[#All],MATCH(Chart_Data!B755,Table68[[#All],[Name]],0),3)</f>
        <v>6981025.96</v>
      </c>
      <c r="D755" s="23">
        <f>INDEX(Table68[#All],MATCH(Chart_Data!B755,Table68[[#All],[Name]],0),4)</f>
        <v>3767851.71</v>
      </c>
      <c r="E755" s="60">
        <f>INDEX(Table68[#All],MATCH(Chart_Data!B755,Table68[[#All],[Name]],0),6)+Table1[[#This Row],[Rand]]</f>
        <v>4.3200005226808313</v>
      </c>
      <c r="F755" s="58">
        <f>_xlfn.IFNA(IF(Table1[[#This Row],[2015 Growth % Blue]]="#N/A",0,Table1[[#This Row],[2015 Growth % Blue]]),0)</f>
        <v>4.3200005226808313</v>
      </c>
      <c r="G755" s="23" t="e">
        <f>IF(OR(Table68[[#This Row],[2015 Revenue]]&lt;Chart_Data!$U$4,Table68[[#This Row],[2015 Expenses]]&gt;Chart_Data!$U$3),Table68[[#This Row],[Name]],#N/A)</f>
        <v>#N/A</v>
      </c>
      <c r="H755" s="23" t="e">
        <f>INDEX(Table68[#All],MATCH(Chart_Data!G755,Table68[[#All],[Name]],0),3)</f>
        <v>#N/A</v>
      </c>
      <c r="I755" s="23" t="e">
        <f>INDEX(Table68[#All],MATCH(Chart_Data!G755,Table68[[#All],[Name]],0),4)</f>
        <v>#N/A</v>
      </c>
      <c r="J755" s="46" t="e">
        <f>INDEX(Table68[#All],MATCH(Chart_Data!G755,Table68[[#All],[Name]],0),6)</f>
        <v>#N/A</v>
      </c>
      <c r="K755" s="59">
        <v>5.2268083112774603E-7</v>
      </c>
      <c r="M755" s="42">
        <f t="shared" si="12"/>
        <v>754</v>
      </c>
      <c r="N755" s="42">
        <f>IF(M755&gt;Chart_Data!$U$5,0,ROW(M756)-ROW($M$2))</f>
        <v>0</v>
      </c>
      <c r="O755" s="61" t="e">
        <f>IFERROR(LARGE(Table1[2015 Growth % Red],N755),#N/A)</f>
        <v>#N/A</v>
      </c>
      <c r="P755" s="55" t="e">
        <f>INDEX(Table1[[#All],[Name Blue]:[2015 Growth % Red]],MATCH(O755,Table1[[#All],[2015 Growth % Red]],0),2)</f>
        <v>#N/A</v>
      </c>
      <c r="Q755" s="55" t="e">
        <f>INDEX(Table1[[#All],[Name Blue]:[2015 Growth % Red]],MATCH(O755,Table1[[#All],[2015 Growth % Red]],0),3)</f>
        <v>#N/A</v>
      </c>
      <c r="R755" s="55" t="e">
        <f>INDEX(Table1[[#All],[Name Blue]:[2015 Growth % Blue]],MATCH(Table3[[#This Row],[Top 10 Growth % ]],Table1[[#All],[2015 Growth % Blue]],0),1)</f>
        <v>#N/A</v>
      </c>
    </row>
    <row r="756" spans="1:18" x14ac:dyDescent="0.15">
      <c r="A756" s="42">
        <v>755</v>
      </c>
      <c r="B756" s="23" t="str">
        <f>IF(AND(Table68[[#This Row],[2015 Revenue]]&gt;=Chart_Data!$U$4,Table68[[#This Row],[2015 Expenses]]&lt;=Chart_Data!$U$3),Table68[[#This Row],[Name]],#N/A)</f>
        <v>Oystergarrulous</v>
      </c>
      <c r="C756" s="23">
        <f>INDEX(Table68[#All],MATCH(Chart_Data!B756,Table68[[#All],[Name]],0),3)</f>
        <v>9134075.5700000003</v>
      </c>
      <c r="D756" s="23">
        <f>INDEX(Table68[#All],MATCH(Chart_Data!B756,Table68[[#All],[Name]],0),4)</f>
        <v>3487397.82</v>
      </c>
      <c r="E756" s="60">
        <f>INDEX(Table68[#All],MATCH(Chart_Data!B756,Table68[[#All],[Name]],0),6)+Table1[[#This Row],[Rand]]</f>
        <v>2.6600006713896356</v>
      </c>
      <c r="F756" s="58">
        <f>_xlfn.IFNA(IF(Table1[[#This Row],[2015 Growth % Blue]]="#N/A",0,Table1[[#This Row],[2015 Growth % Blue]]),0)</f>
        <v>2.6600006713896356</v>
      </c>
      <c r="G756" s="23" t="e">
        <f>IF(OR(Table68[[#This Row],[2015 Revenue]]&lt;Chart_Data!$U$4,Table68[[#This Row],[2015 Expenses]]&gt;Chart_Data!$U$3),Table68[[#This Row],[Name]],#N/A)</f>
        <v>#N/A</v>
      </c>
      <c r="H756" s="23" t="e">
        <f>INDEX(Table68[#All],MATCH(Chart_Data!G756,Table68[[#All],[Name]],0),3)</f>
        <v>#N/A</v>
      </c>
      <c r="I756" s="23" t="e">
        <f>INDEX(Table68[#All],MATCH(Chart_Data!G756,Table68[[#All],[Name]],0),4)</f>
        <v>#N/A</v>
      </c>
      <c r="J756" s="46" t="e">
        <f>INDEX(Table68[#All],MATCH(Chart_Data!G756,Table68[[#All],[Name]],0),6)</f>
        <v>#N/A</v>
      </c>
      <c r="K756" s="59">
        <v>6.7138963564766228E-7</v>
      </c>
      <c r="M756" s="42">
        <f t="shared" si="12"/>
        <v>755</v>
      </c>
      <c r="N756" s="42">
        <f>IF(M756&gt;Chart_Data!$U$5,0,ROW(M757)-ROW($M$2))</f>
        <v>0</v>
      </c>
      <c r="O756" s="61" t="e">
        <f>IFERROR(LARGE(Table1[2015 Growth % Red],N756),#N/A)</f>
        <v>#N/A</v>
      </c>
      <c r="P756" s="55" t="e">
        <f>INDEX(Table1[[#All],[Name Blue]:[2015 Growth % Red]],MATCH(O756,Table1[[#All],[2015 Growth % Red]],0),2)</f>
        <v>#N/A</v>
      </c>
      <c r="Q756" s="55" t="e">
        <f>INDEX(Table1[[#All],[Name Blue]:[2015 Growth % Red]],MATCH(O756,Table1[[#All],[2015 Growth % Red]],0),3)</f>
        <v>#N/A</v>
      </c>
      <c r="R756" s="55" t="e">
        <f>INDEX(Table1[[#All],[Name Blue]:[2015 Growth % Blue]],MATCH(Table3[[#This Row],[Top 10 Growth % ]],Table1[[#All],[2015 Growth % Blue]],0),1)</f>
        <v>#N/A</v>
      </c>
    </row>
    <row r="757" spans="1:18" x14ac:dyDescent="0.15">
      <c r="A757" s="42">
        <v>756</v>
      </c>
      <c r="B757" s="23" t="str">
        <f>IF(AND(Table68[[#This Row],[2015 Revenue]]&gt;=Chart_Data!$U$4,Table68[[#This Row],[2015 Expenses]]&lt;=Chart_Data!$U$3),Table68[[#This Row],[Name]],#N/A)</f>
        <v>Befriendogle</v>
      </c>
      <c r="C757" s="23">
        <f>INDEX(Table68[#All],MATCH(Chart_Data!B757,Table68[[#All],[Name]],0),3)</f>
        <v>13003636.5</v>
      </c>
      <c r="D757" s="23">
        <f>INDEX(Table68[#All],MATCH(Chart_Data!B757,Table68[[#All],[Name]],0),4)</f>
        <v>1758424.97</v>
      </c>
      <c r="E757" s="60">
        <f>INDEX(Table68[#All],MATCH(Chart_Data!B757,Table68[[#All],[Name]],0),6)+Table1[[#This Row],[Rand]]</f>
        <v>1.8500005133428401</v>
      </c>
      <c r="F757" s="58">
        <f>_xlfn.IFNA(IF(Table1[[#This Row],[2015 Growth % Blue]]="#N/A",0,Table1[[#This Row],[2015 Growth % Blue]]),0)</f>
        <v>1.8500005133428401</v>
      </c>
      <c r="G757" s="23" t="e">
        <f>IF(OR(Table68[[#This Row],[2015 Revenue]]&lt;Chart_Data!$U$4,Table68[[#This Row],[2015 Expenses]]&gt;Chart_Data!$U$3),Table68[[#This Row],[Name]],#N/A)</f>
        <v>#N/A</v>
      </c>
      <c r="H757" s="23" t="e">
        <f>INDEX(Table68[#All],MATCH(Chart_Data!G757,Table68[[#All],[Name]],0),3)</f>
        <v>#N/A</v>
      </c>
      <c r="I757" s="23" t="e">
        <f>INDEX(Table68[#All],MATCH(Chart_Data!G757,Table68[[#All],[Name]],0),4)</f>
        <v>#N/A</v>
      </c>
      <c r="J757" s="46" t="e">
        <f>INDEX(Table68[#All],MATCH(Chart_Data!G757,Table68[[#All],[Name]],0),6)</f>
        <v>#N/A</v>
      </c>
      <c r="K757" s="59">
        <v>5.1334284011107968E-7</v>
      </c>
      <c r="M757" s="42">
        <f t="shared" si="12"/>
        <v>756</v>
      </c>
      <c r="N757" s="42">
        <f>IF(M757&gt;Chart_Data!$U$5,0,ROW(M758)-ROW($M$2))</f>
        <v>0</v>
      </c>
      <c r="O757" s="61" t="e">
        <f>IFERROR(LARGE(Table1[2015 Growth % Red],N757),#N/A)</f>
        <v>#N/A</v>
      </c>
      <c r="P757" s="55" t="e">
        <f>INDEX(Table1[[#All],[Name Blue]:[2015 Growth % Red]],MATCH(O757,Table1[[#All],[2015 Growth % Red]],0),2)</f>
        <v>#N/A</v>
      </c>
      <c r="Q757" s="55" t="e">
        <f>INDEX(Table1[[#All],[Name Blue]:[2015 Growth % Red]],MATCH(O757,Table1[[#All],[2015 Growth % Red]],0),3)</f>
        <v>#N/A</v>
      </c>
      <c r="R757" s="55" t="e">
        <f>INDEX(Table1[[#All],[Name Blue]:[2015 Growth % Blue]],MATCH(Table3[[#This Row],[Top 10 Growth % ]],Table1[[#All],[2015 Growth % Blue]],0),1)</f>
        <v>#N/A</v>
      </c>
    </row>
    <row r="758" spans="1:18" x14ac:dyDescent="0.15">
      <c r="A758" s="42">
        <v>757</v>
      </c>
      <c r="B758" s="23" t="str">
        <f>IF(AND(Table68[[#This Row],[2015 Revenue]]&gt;=Chart_Data!$U$4,Table68[[#This Row],[2015 Expenses]]&lt;=Chart_Data!$U$3),Table68[[#This Row],[Name]],#N/A)</f>
        <v>Smugready</v>
      </c>
      <c r="C758" s="23">
        <f>INDEX(Table68[#All],MATCH(Chart_Data!B758,Table68[[#All],[Name]],0),3)</f>
        <v>9830236.5899999999</v>
      </c>
      <c r="D758" s="23">
        <f>INDEX(Table68[#All],MATCH(Chart_Data!B758,Table68[[#All],[Name]],0),4)</f>
        <v>1310857.22</v>
      </c>
      <c r="E758" s="60">
        <f>INDEX(Table68[#All],MATCH(Chart_Data!B758,Table68[[#All],[Name]],0),6)+Table1[[#This Row],[Rand]]</f>
        <v>4.2800007462952951</v>
      </c>
      <c r="F758" s="58">
        <f>_xlfn.IFNA(IF(Table1[[#This Row],[2015 Growth % Blue]]="#N/A",0,Table1[[#This Row],[2015 Growth % Blue]]),0)</f>
        <v>4.2800007462952951</v>
      </c>
      <c r="G758" s="23" t="e">
        <f>IF(OR(Table68[[#This Row],[2015 Revenue]]&lt;Chart_Data!$U$4,Table68[[#This Row],[2015 Expenses]]&gt;Chart_Data!$U$3),Table68[[#This Row],[Name]],#N/A)</f>
        <v>#N/A</v>
      </c>
      <c r="H758" s="23" t="e">
        <f>INDEX(Table68[#All],MATCH(Chart_Data!G758,Table68[[#All],[Name]],0),3)</f>
        <v>#N/A</v>
      </c>
      <c r="I758" s="23" t="e">
        <f>INDEX(Table68[#All],MATCH(Chart_Data!G758,Table68[[#All],[Name]],0),4)</f>
        <v>#N/A</v>
      </c>
      <c r="J758" s="46" t="e">
        <f>INDEX(Table68[#All],MATCH(Chart_Data!G758,Table68[[#All],[Name]],0),6)</f>
        <v>#N/A</v>
      </c>
      <c r="K758" s="59">
        <v>7.4629529470916873E-7</v>
      </c>
      <c r="M758" s="42">
        <f t="shared" si="12"/>
        <v>757</v>
      </c>
      <c r="N758" s="42">
        <f>IF(M758&gt;Chart_Data!$U$5,0,ROW(M759)-ROW($M$2))</f>
        <v>0</v>
      </c>
      <c r="O758" s="61" t="e">
        <f>IFERROR(LARGE(Table1[2015 Growth % Red],N758),#N/A)</f>
        <v>#N/A</v>
      </c>
      <c r="P758" s="55" t="e">
        <f>INDEX(Table1[[#All],[Name Blue]:[2015 Growth % Red]],MATCH(O758,Table1[[#All],[2015 Growth % Red]],0),2)</f>
        <v>#N/A</v>
      </c>
      <c r="Q758" s="55" t="e">
        <f>INDEX(Table1[[#All],[Name Blue]:[2015 Growth % Red]],MATCH(O758,Table1[[#All],[2015 Growth % Red]],0),3)</f>
        <v>#N/A</v>
      </c>
      <c r="R758" s="55" t="e">
        <f>INDEX(Table1[[#All],[Name Blue]:[2015 Growth % Blue]],MATCH(Table3[[#This Row],[Top 10 Growth % ]],Table1[[#All],[2015 Growth % Blue]],0),1)</f>
        <v>#N/A</v>
      </c>
    </row>
    <row r="759" spans="1:18" x14ac:dyDescent="0.15">
      <c r="A759" s="42">
        <v>758</v>
      </c>
      <c r="B759" s="23" t="str">
        <f>IF(AND(Table68[[#This Row],[2015 Revenue]]&gt;=Chart_Data!$U$4,Table68[[#This Row],[2015 Expenses]]&lt;=Chart_Data!$U$3),Table68[[#This Row],[Name]],#N/A)</f>
        <v>Sidedmisty</v>
      </c>
      <c r="C759" s="23">
        <f>INDEX(Table68[#All],MATCH(Chart_Data!B759,Table68[[#All],[Name]],0),3)</f>
        <v>5718760.25</v>
      </c>
      <c r="D759" s="23">
        <f>INDEX(Table68[#All],MATCH(Chart_Data!B759,Table68[[#All],[Name]],0),4)</f>
        <v>3318166.64</v>
      </c>
      <c r="E759" s="60">
        <f>INDEX(Table68[#All],MATCH(Chart_Data!B759,Table68[[#All],[Name]],0),6)+Table1[[#This Row],[Rand]]</f>
        <v>3.8900001603926087</v>
      </c>
      <c r="F759" s="58">
        <f>_xlfn.IFNA(IF(Table1[[#This Row],[2015 Growth % Blue]]="#N/A",0,Table1[[#This Row],[2015 Growth % Blue]]),0)</f>
        <v>3.8900001603926087</v>
      </c>
      <c r="G759" s="23" t="e">
        <f>IF(OR(Table68[[#This Row],[2015 Revenue]]&lt;Chart_Data!$U$4,Table68[[#This Row],[2015 Expenses]]&gt;Chart_Data!$U$3),Table68[[#This Row],[Name]],#N/A)</f>
        <v>#N/A</v>
      </c>
      <c r="H759" s="23" t="e">
        <f>INDEX(Table68[#All],MATCH(Chart_Data!G759,Table68[[#All],[Name]],0),3)</f>
        <v>#N/A</v>
      </c>
      <c r="I759" s="23" t="e">
        <f>INDEX(Table68[#All],MATCH(Chart_Data!G759,Table68[[#All],[Name]],0),4)</f>
        <v>#N/A</v>
      </c>
      <c r="J759" s="46" t="e">
        <f>INDEX(Table68[#All],MATCH(Chart_Data!G759,Table68[[#All],[Name]],0),6)</f>
        <v>#N/A</v>
      </c>
      <c r="K759" s="59">
        <v>1.6039260874678142E-7</v>
      </c>
      <c r="M759" s="42">
        <f t="shared" si="12"/>
        <v>758</v>
      </c>
      <c r="N759" s="42">
        <f>IF(M759&gt;Chart_Data!$U$5,0,ROW(M760)-ROW($M$2))</f>
        <v>0</v>
      </c>
      <c r="O759" s="61" t="e">
        <f>IFERROR(LARGE(Table1[2015 Growth % Red],N759),#N/A)</f>
        <v>#N/A</v>
      </c>
      <c r="P759" s="55" t="e">
        <f>INDEX(Table1[[#All],[Name Blue]:[2015 Growth % Red]],MATCH(O759,Table1[[#All],[2015 Growth % Red]],0),2)</f>
        <v>#N/A</v>
      </c>
      <c r="Q759" s="55" t="e">
        <f>INDEX(Table1[[#All],[Name Blue]:[2015 Growth % Red]],MATCH(O759,Table1[[#All],[2015 Growth % Red]],0),3)</f>
        <v>#N/A</v>
      </c>
      <c r="R759" s="55" t="e">
        <f>INDEX(Table1[[#All],[Name Blue]:[2015 Growth % Blue]],MATCH(Table3[[#This Row],[Top 10 Growth % ]],Table1[[#All],[2015 Growth % Blue]],0),1)</f>
        <v>#N/A</v>
      </c>
    </row>
    <row r="760" spans="1:18" x14ac:dyDescent="0.15">
      <c r="A760" s="42">
        <v>759</v>
      </c>
      <c r="B760" s="23" t="str">
        <f>IF(AND(Table68[[#This Row],[2015 Revenue]]&gt;=Chart_Data!$U$4,Table68[[#This Row],[2015 Expenses]]&lt;=Chart_Data!$U$3),Table68[[#This Row],[Name]],#N/A)</f>
        <v>Magnesiumrocked</v>
      </c>
      <c r="C760" s="23">
        <f>INDEX(Table68[#All],MATCH(Chart_Data!B760,Table68[[#All],[Name]],0),3)</f>
        <v>10530776.619999999</v>
      </c>
      <c r="D760" s="23">
        <f>INDEX(Table68[#All],MATCH(Chart_Data!B760,Table68[[#All],[Name]],0),4)</f>
        <v>2385899.73</v>
      </c>
      <c r="E760" s="60">
        <f>INDEX(Table68[#All],MATCH(Chart_Data!B760,Table68[[#All],[Name]],0),6)+Table1[[#This Row],[Rand]]</f>
        <v>4.8800002406536214</v>
      </c>
      <c r="F760" s="58">
        <f>_xlfn.IFNA(IF(Table1[[#This Row],[2015 Growth % Blue]]="#N/A",0,Table1[[#This Row],[2015 Growth % Blue]]),0)</f>
        <v>4.8800002406536214</v>
      </c>
      <c r="G760" s="23" t="e">
        <f>IF(OR(Table68[[#This Row],[2015 Revenue]]&lt;Chart_Data!$U$4,Table68[[#This Row],[2015 Expenses]]&gt;Chart_Data!$U$3),Table68[[#This Row],[Name]],#N/A)</f>
        <v>#N/A</v>
      </c>
      <c r="H760" s="23" t="e">
        <f>INDEX(Table68[#All],MATCH(Chart_Data!G760,Table68[[#All],[Name]],0),3)</f>
        <v>#N/A</v>
      </c>
      <c r="I760" s="23" t="e">
        <f>INDEX(Table68[#All],MATCH(Chart_Data!G760,Table68[[#All],[Name]],0),4)</f>
        <v>#N/A</v>
      </c>
      <c r="J760" s="46" t="e">
        <f>INDEX(Table68[#All],MATCH(Chart_Data!G760,Table68[[#All],[Name]],0),6)</f>
        <v>#N/A</v>
      </c>
      <c r="K760" s="59">
        <v>2.4065362128052861E-7</v>
      </c>
      <c r="M760" s="42">
        <f t="shared" si="12"/>
        <v>759</v>
      </c>
      <c r="N760" s="42">
        <f>IF(M760&gt;Chart_Data!$U$5,0,ROW(M761)-ROW($M$2))</f>
        <v>0</v>
      </c>
      <c r="O760" s="61" t="e">
        <f>IFERROR(LARGE(Table1[2015 Growth % Red],N760),#N/A)</f>
        <v>#N/A</v>
      </c>
      <c r="P760" s="55" t="e">
        <f>INDEX(Table1[[#All],[Name Blue]:[2015 Growth % Red]],MATCH(O760,Table1[[#All],[2015 Growth % Red]],0),2)</f>
        <v>#N/A</v>
      </c>
      <c r="Q760" s="55" t="e">
        <f>INDEX(Table1[[#All],[Name Blue]:[2015 Growth % Red]],MATCH(O760,Table1[[#All],[2015 Growth % Red]],0),3)</f>
        <v>#N/A</v>
      </c>
      <c r="R760" s="55" t="e">
        <f>INDEX(Table1[[#All],[Name Blue]:[2015 Growth % Blue]],MATCH(Table3[[#This Row],[Top 10 Growth % ]],Table1[[#All],[2015 Growth % Blue]],0),1)</f>
        <v>#N/A</v>
      </c>
    </row>
    <row r="761" spans="1:18" x14ac:dyDescent="0.15">
      <c r="A761" s="42">
        <v>760</v>
      </c>
      <c r="B761" s="23" t="e">
        <f>IF(AND(Table68[[#This Row],[2015 Revenue]]&gt;=Chart_Data!$U$4,Table68[[#This Row],[2015 Expenses]]&lt;=Chart_Data!$U$3),Table68[[#This Row],[Name]],#N/A)</f>
        <v>#N/A</v>
      </c>
      <c r="C761" s="23" t="e">
        <f>INDEX(Table68[#All],MATCH(Chart_Data!B761,Table68[[#All],[Name]],0),3)</f>
        <v>#N/A</v>
      </c>
      <c r="D761" s="23" t="e">
        <f>INDEX(Table68[#All],MATCH(Chart_Data!B761,Table68[[#All],[Name]],0),4)</f>
        <v>#N/A</v>
      </c>
      <c r="E761" s="60" t="e">
        <f>INDEX(Table68[#All],MATCH(Chart_Data!B761,Table68[[#All],[Name]],0),6)+Table1[[#This Row],[Rand]]</f>
        <v>#N/A</v>
      </c>
      <c r="F761" s="58">
        <f>_xlfn.IFNA(IF(Table1[[#This Row],[2015 Growth % Blue]]="#N/A",0,Table1[[#This Row],[2015 Growth % Blue]]),0)</f>
        <v>0</v>
      </c>
      <c r="G761" s="23" t="str">
        <f>IF(OR(Table68[[#This Row],[2015 Revenue]]&lt;Chart_Data!$U$4,Table68[[#This Row],[2015 Expenses]]&gt;Chart_Data!$U$3),Table68[[#This Row],[Name]],#N/A)</f>
        <v>Stupidarboreal</v>
      </c>
      <c r="H761" s="23">
        <f>INDEX(Table68[#All],MATCH(Chart_Data!G761,Table68[[#All],[Name]],0),3)</f>
        <v>11435361.93</v>
      </c>
      <c r="I761" s="23">
        <f>INDEX(Table68[#All],MATCH(Chart_Data!G761,Table68[[#All],[Name]],0),4)</f>
        <v>5130873.55</v>
      </c>
      <c r="J761" s="46">
        <f>INDEX(Table68[#All],MATCH(Chart_Data!G761,Table68[[#All],[Name]],0),6)</f>
        <v>4.13</v>
      </c>
      <c r="K761" s="59">
        <v>5.7101472147676049E-7</v>
      </c>
      <c r="M761" s="42">
        <f t="shared" si="12"/>
        <v>760</v>
      </c>
      <c r="N761" s="42">
        <f>IF(M761&gt;Chart_Data!$U$5,0,ROW(M762)-ROW($M$2))</f>
        <v>0</v>
      </c>
      <c r="O761" s="61" t="e">
        <f>IFERROR(LARGE(Table1[2015 Growth % Red],N761),#N/A)</f>
        <v>#N/A</v>
      </c>
      <c r="P761" s="55" t="e">
        <f>INDEX(Table1[[#All],[Name Blue]:[2015 Growth % Red]],MATCH(O761,Table1[[#All],[2015 Growth % Red]],0),2)</f>
        <v>#N/A</v>
      </c>
      <c r="Q761" s="55" t="e">
        <f>INDEX(Table1[[#All],[Name Blue]:[2015 Growth % Red]],MATCH(O761,Table1[[#All],[2015 Growth % Red]],0),3)</f>
        <v>#N/A</v>
      </c>
      <c r="R761" s="55" t="e">
        <f>INDEX(Table1[[#All],[Name Blue]:[2015 Growth % Blue]],MATCH(Table3[[#This Row],[Top 10 Growth % ]],Table1[[#All],[2015 Growth % Blue]],0),1)</f>
        <v>#N/A</v>
      </c>
    </row>
    <row r="762" spans="1:18" x14ac:dyDescent="0.15">
      <c r="A762" s="42">
        <v>761</v>
      </c>
      <c r="B762" s="23" t="str">
        <f>IF(AND(Table68[[#This Row],[2015 Revenue]]&gt;=Chart_Data!$U$4,Table68[[#This Row],[2015 Expenses]]&lt;=Chart_Data!$U$3),Table68[[#This Row],[Name]],#N/A)</f>
        <v>Osmiumcrockery</v>
      </c>
      <c r="C762" s="23">
        <f>INDEX(Table68[#All],MATCH(Chart_Data!B762,Table68[[#All],[Name]],0),3)</f>
        <v>8574592.7799999993</v>
      </c>
      <c r="D762" s="23">
        <f>INDEX(Table68[#All],MATCH(Chart_Data!B762,Table68[[#All],[Name]],0),4)</f>
        <v>443493.34</v>
      </c>
      <c r="E762" s="60">
        <f>INDEX(Table68[#All],MATCH(Chart_Data!B762,Table68[[#All],[Name]],0),6)+Table1[[#This Row],[Rand]]</f>
        <v>1.9400004035146576</v>
      </c>
      <c r="F762" s="58">
        <f>_xlfn.IFNA(IF(Table1[[#This Row],[2015 Growth % Blue]]="#N/A",0,Table1[[#This Row],[2015 Growth % Blue]]),0)</f>
        <v>1.9400004035146576</v>
      </c>
      <c r="G762" s="23" t="e">
        <f>IF(OR(Table68[[#This Row],[2015 Revenue]]&lt;Chart_Data!$U$4,Table68[[#This Row],[2015 Expenses]]&gt;Chart_Data!$U$3),Table68[[#This Row],[Name]],#N/A)</f>
        <v>#N/A</v>
      </c>
      <c r="H762" s="23" t="e">
        <f>INDEX(Table68[#All],MATCH(Chart_Data!G762,Table68[[#All],[Name]],0),3)</f>
        <v>#N/A</v>
      </c>
      <c r="I762" s="23" t="e">
        <f>INDEX(Table68[#All],MATCH(Chart_Data!G762,Table68[[#All],[Name]],0),4)</f>
        <v>#N/A</v>
      </c>
      <c r="J762" s="46" t="e">
        <f>INDEX(Table68[#All],MATCH(Chart_Data!G762,Table68[[#All],[Name]],0),6)</f>
        <v>#N/A</v>
      </c>
      <c r="K762" s="59">
        <v>4.0351465779785501E-7</v>
      </c>
      <c r="M762" s="42">
        <f t="shared" si="12"/>
        <v>761</v>
      </c>
      <c r="N762" s="42">
        <f>IF(M762&gt;Chart_Data!$U$5,0,ROW(M763)-ROW($M$2))</f>
        <v>0</v>
      </c>
      <c r="O762" s="61" t="e">
        <f>IFERROR(LARGE(Table1[2015 Growth % Red],N762),#N/A)</f>
        <v>#N/A</v>
      </c>
      <c r="P762" s="55" t="e">
        <f>INDEX(Table1[[#All],[Name Blue]:[2015 Growth % Red]],MATCH(O762,Table1[[#All],[2015 Growth % Red]],0),2)</f>
        <v>#N/A</v>
      </c>
      <c r="Q762" s="55" t="e">
        <f>INDEX(Table1[[#All],[Name Blue]:[2015 Growth % Red]],MATCH(O762,Table1[[#All],[2015 Growth % Red]],0),3)</f>
        <v>#N/A</v>
      </c>
      <c r="R762" s="55" t="e">
        <f>INDEX(Table1[[#All],[Name Blue]:[2015 Growth % Blue]],MATCH(Table3[[#This Row],[Top 10 Growth % ]],Table1[[#All],[2015 Growth % Blue]],0),1)</f>
        <v>#N/A</v>
      </c>
    </row>
    <row r="763" spans="1:18" x14ac:dyDescent="0.15">
      <c r="A763" s="42">
        <v>762</v>
      </c>
      <c r="B763" s="23" t="e">
        <f>IF(AND(Table68[[#This Row],[2015 Revenue]]&gt;=Chart_Data!$U$4,Table68[[#This Row],[2015 Expenses]]&lt;=Chart_Data!$U$3),Table68[[#This Row],[Name]],#N/A)</f>
        <v>#N/A</v>
      </c>
      <c r="C763" s="23" t="e">
        <f>INDEX(Table68[#All],MATCH(Chart_Data!B763,Table68[[#All],[Name]],0),3)</f>
        <v>#N/A</v>
      </c>
      <c r="D763" s="23" t="e">
        <f>INDEX(Table68[#All],MATCH(Chart_Data!B763,Table68[[#All],[Name]],0),4)</f>
        <v>#N/A</v>
      </c>
      <c r="E763" s="60" t="e">
        <f>INDEX(Table68[#All],MATCH(Chart_Data!B763,Table68[[#All],[Name]],0),6)+Table1[[#This Row],[Rand]]</f>
        <v>#N/A</v>
      </c>
      <c r="F763" s="58">
        <f>_xlfn.IFNA(IF(Table1[[#This Row],[2015 Growth % Blue]]="#N/A",0,Table1[[#This Row],[2015 Growth % Blue]]),0)</f>
        <v>0</v>
      </c>
      <c r="G763" s="23" t="str">
        <f>IF(OR(Table68[[#This Row],[2015 Revenue]]&lt;Chart_Data!$U$4,Table68[[#This Row],[2015 Expenses]]&gt;Chart_Data!$U$3),Table68[[#This Row],[Name]],#N/A)</f>
        <v>Schnitzelfields</v>
      </c>
      <c r="H763" s="23">
        <f>INDEX(Table68[#All],MATCH(Chart_Data!G763,Table68[[#All],[Name]],0),3)</f>
        <v>9984254.8800000008</v>
      </c>
      <c r="I763" s="23">
        <f>INDEX(Table68[#All],MATCH(Chart_Data!G763,Table68[[#All],[Name]],0),4)</f>
        <v>5916942.3600000003</v>
      </c>
      <c r="J763" s="46">
        <f>INDEX(Table68[#All],MATCH(Chart_Data!G763,Table68[[#All],[Name]],0),6)</f>
        <v>5.36</v>
      </c>
      <c r="K763" s="59">
        <v>5.9578597595458064E-7</v>
      </c>
      <c r="M763" s="42">
        <f t="shared" si="12"/>
        <v>762</v>
      </c>
      <c r="N763" s="42">
        <f>IF(M763&gt;Chart_Data!$U$5,0,ROW(M764)-ROW($M$2))</f>
        <v>0</v>
      </c>
      <c r="O763" s="61" t="e">
        <f>IFERROR(LARGE(Table1[2015 Growth % Red],N763),#N/A)</f>
        <v>#N/A</v>
      </c>
      <c r="P763" s="55" t="e">
        <f>INDEX(Table1[[#All],[Name Blue]:[2015 Growth % Red]],MATCH(O763,Table1[[#All],[2015 Growth % Red]],0),2)</f>
        <v>#N/A</v>
      </c>
      <c r="Q763" s="55" t="e">
        <f>INDEX(Table1[[#All],[Name Blue]:[2015 Growth % Red]],MATCH(O763,Table1[[#All],[2015 Growth % Red]],0),3)</f>
        <v>#N/A</v>
      </c>
      <c r="R763" s="55" t="e">
        <f>INDEX(Table1[[#All],[Name Blue]:[2015 Growth % Blue]],MATCH(Table3[[#This Row],[Top 10 Growth % ]],Table1[[#All],[2015 Growth % Blue]],0),1)</f>
        <v>#N/A</v>
      </c>
    </row>
    <row r="764" spans="1:18" x14ac:dyDescent="0.15">
      <c r="A764" s="42">
        <v>763</v>
      </c>
      <c r="B764" s="23" t="e">
        <f>IF(AND(Table68[[#This Row],[2015 Revenue]]&gt;=Chart_Data!$U$4,Table68[[#This Row],[2015 Expenses]]&lt;=Chart_Data!$U$3),Table68[[#This Row],[Name]],#N/A)</f>
        <v>#N/A</v>
      </c>
      <c r="C764" s="23" t="e">
        <f>INDEX(Table68[#All],MATCH(Chart_Data!B764,Table68[[#All],[Name]],0),3)</f>
        <v>#N/A</v>
      </c>
      <c r="D764" s="23" t="e">
        <f>INDEX(Table68[#All],MATCH(Chart_Data!B764,Table68[[#All],[Name]],0),4)</f>
        <v>#N/A</v>
      </c>
      <c r="E764" s="60" t="e">
        <f>INDEX(Table68[#All],MATCH(Chart_Data!B764,Table68[[#All],[Name]],0),6)+Table1[[#This Row],[Rand]]</f>
        <v>#N/A</v>
      </c>
      <c r="F764" s="58">
        <f>_xlfn.IFNA(IF(Table1[[#This Row],[2015 Growth % Blue]]="#N/A",0,Table1[[#This Row],[2015 Growth % Blue]]),0)</f>
        <v>0</v>
      </c>
      <c r="G764" s="23" t="str">
        <f>IF(OR(Table68[[#This Row],[2015 Revenue]]&lt;Chart_Data!$U$4,Table68[[#This Row],[2015 Expenses]]&gt;Chart_Data!$U$3),Table68[[#This Row],[Name]],#N/A)</f>
        <v>Bignumadept</v>
      </c>
      <c r="H764" s="23">
        <f>INDEX(Table68[#All],MATCH(Chart_Data!G764,Table68[[#All],[Name]],0),3)</f>
        <v>7861100.96</v>
      </c>
      <c r="I764" s="23">
        <f>INDEX(Table68[#All],MATCH(Chart_Data!G764,Table68[[#All],[Name]],0),4)</f>
        <v>4068629.7</v>
      </c>
      <c r="J764" s="46">
        <f>INDEX(Table68[#All],MATCH(Chart_Data!G764,Table68[[#All],[Name]],0),6)</f>
        <v>4.8099999999999996</v>
      </c>
      <c r="K764" s="59">
        <v>9.9849854382169349E-7</v>
      </c>
      <c r="M764" s="42">
        <f t="shared" si="12"/>
        <v>763</v>
      </c>
      <c r="N764" s="42">
        <f>IF(M764&gt;Chart_Data!$U$5,0,ROW(M765)-ROW($M$2))</f>
        <v>0</v>
      </c>
      <c r="O764" s="61" t="e">
        <f>IFERROR(LARGE(Table1[2015 Growth % Red],N764),#N/A)</f>
        <v>#N/A</v>
      </c>
      <c r="P764" s="55" t="e">
        <f>INDEX(Table1[[#All],[Name Blue]:[2015 Growth % Red]],MATCH(O764,Table1[[#All],[2015 Growth % Red]],0),2)</f>
        <v>#N/A</v>
      </c>
      <c r="Q764" s="55" t="e">
        <f>INDEX(Table1[[#All],[Name Blue]:[2015 Growth % Red]],MATCH(O764,Table1[[#All],[2015 Growth % Red]],0),3)</f>
        <v>#N/A</v>
      </c>
      <c r="R764" s="55" t="e">
        <f>INDEX(Table1[[#All],[Name Blue]:[2015 Growth % Blue]],MATCH(Table3[[#This Row],[Top 10 Growth % ]],Table1[[#All],[2015 Growth % Blue]],0),1)</f>
        <v>#N/A</v>
      </c>
    </row>
    <row r="765" spans="1:18" x14ac:dyDescent="0.15">
      <c r="A765" s="42">
        <v>764</v>
      </c>
      <c r="B765" s="23" t="e">
        <f>IF(AND(Table68[[#This Row],[2015 Revenue]]&gt;=Chart_Data!$U$4,Table68[[#This Row],[2015 Expenses]]&lt;=Chart_Data!$U$3),Table68[[#This Row],[Name]],#N/A)</f>
        <v>#N/A</v>
      </c>
      <c r="C765" s="23" t="e">
        <f>INDEX(Table68[#All],MATCH(Chart_Data!B765,Table68[[#All],[Name]],0),3)</f>
        <v>#N/A</v>
      </c>
      <c r="D765" s="23" t="e">
        <f>INDEX(Table68[#All],MATCH(Chart_Data!B765,Table68[[#All],[Name]],0),4)</f>
        <v>#N/A</v>
      </c>
      <c r="E765" s="60" t="e">
        <f>INDEX(Table68[#All],MATCH(Chart_Data!B765,Table68[[#All],[Name]],0),6)+Table1[[#This Row],[Rand]]</f>
        <v>#N/A</v>
      </c>
      <c r="F765" s="58">
        <f>_xlfn.IFNA(IF(Table1[[#This Row],[2015 Growth % Blue]]="#N/A",0,Table1[[#This Row],[2015 Growth % Blue]]),0)</f>
        <v>0</v>
      </c>
      <c r="G765" s="23" t="str">
        <f>IF(OR(Table68[[#This Row],[2015 Revenue]]&lt;Chart_Data!$U$4,Table68[[#This Row],[2015 Expenses]]&gt;Chart_Data!$U$3),Table68[[#This Row],[Name]],#N/A)</f>
        <v>Shapelessunits</v>
      </c>
      <c r="H765" s="23">
        <f>INDEX(Table68[#All],MATCH(Chart_Data!G765,Table68[[#All],[Name]],0),3)</f>
        <v>7686484.4100000001</v>
      </c>
      <c r="I765" s="23">
        <f>INDEX(Table68[#All],MATCH(Chart_Data!G765,Table68[[#All],[Name]],0),4)</f>
        <v>5238627.3600000003</v>
      </c>
      <c r="J765" s="46">
        <f>INDEX(Table68[#All],MATCH(Chart_Data!G765,Table68[[#All],[Name]],0),6)</f>
        <v>3.61</v>
      </c>
      <c r="K765" s="59">
        <v>6.069580910628069E-8</v>
      </c>
      <c r="M765" s="42">
        <f t="shared" si="12"/>
        <v>764</v>
      </c>
      <c r="N765" s="42">
        <f>IF(M765&gt;Chart_Data!$U$5,0,ROW(M766)-ROW($M$2))</f>
        <v>0</v>
      </c>
      <c r="O765" s="61" t="e">
        <f>IFERROR(LARGE(Table1[2015 Growth % Red],N765),#N/A)</f>
        <v>#N/A</v>
      </c>
      <c r="P765" s="55" t="e">
        <f>INDEX(Table1[[#All],[Name Blue]:[2015 Growth % Red]],MATCH(O765,Table1[[#All],[2015 Growth % Red]],0),2)</f>
        <v>#N/A</v>
      </c>
      <c r="Q765" s="55" t="e">
        <f>INDEX(Table1[[#All],[Name Blue]:[2015 Growth % Red]],MATCH(O765,Table1[[#All],[2015 Growth % Red]],0),3)</f>
        <v>#N/A</v>
      </c>
      <c r="R765" s="55" t="e">
        <f>INDEX(Table1[[#All],[Name Blue]:[2015 Growth % Blue]],MATCH(Table3[[#This Row],[Top 10 Growth % ]],Table1[[#All],[2015 Growth % Blue]],0),1)</f>
        <v>#N/A</v>
      </c>
    </row>
    <row r="766" spans="1:18" x14ac:dyDescent="0.15">
      <c r="A766" s="42">
        <v>765</v>
      </c>
      <c r="B766" s="23" t="e">
        <f>IF(AND(Table68[[#This Row],[2015 Revenue]]&gt;=Chart_Data!$U$4,Table68[[#This Row],[2015 Expenses]]&lt;=Chart_Data!$U$3),Table68[[#This Row],[Name]],#N/A)</f>
        <v>#N/A</v>
      </c>
      <c r="C766" s="23" t="e">
        <f>INDEX(Table68[#All],MATCH(Chart_Data!B766,Table68[[#All],[Name]],0),3)</f>
        <v>#N/A</v>
      </c>
      <c r="D766" s="23" t="e">
        <f>INDEX(Table68[#All],MATCH(Chart_Data!B766,Table68[[#All],[Name]],0),4)</f>
        <v>#N/A</v>
      </c>
      <c r="E766" s="60" t="e">
        <f>INDEX(Table68[#All],MATCH(Chart_Data!B766,Table68[[#All],[Name]],0),6)+Table1[[#This Row],[Rand]]</f>
        <v>#N/A</v>
      </c>
      <c r="F766" s="58">
        <f>_xlfn.IFNA(IF(Table1[[#This Row],[2015 Growth % Blue]]="#N/A",0,Table1[[#This Row],[2015 Growth % Blue]]),0)</f>
        <v>0</v>
      </c>
      <c r="G766" s="23" t="str">
        <f>IF(OR(Table68[[#This Row],[2015 Revenue]]&lt;Chart_Data!$U$4,Table68[[#This Row],[2015 Expenses]]&gt;Chart_Data!$U$3),Table68[[#This Row],[Name]],#N/A)</f>
        <v>Samsungclimbing</v>
      </c>
      <c r="H766" s="23">
        <f>INDEX(Table68[#All],MATCH(Chart_Data!G766,Table68[[#All],[Name]],0),3)</f>
        <v>10239914.83</v>
      </c>
      <c r="I766" s="23">
        <f>INDEX(Table68[#All],MATCH(Chart_Data!G766,Table68[[#All],[Name]],0),4)</f>
        <v>5575607.5300000003</v>
      </c>
      <c r="J766" s="46">
        <f>INDEX(Table68[#All],MATCH(Chart_Data!G766,Table68[[#All],[Name]],0),6)</f>
        <v>3.95</v>
      </c>
      <c r="K766" s="59">
        <v>9.3147436780257343E-7</v>
      </c>
      <c r="M766" s="42">
        <f t="shared" si="12"/>
        <v>765</v>
      </c>
      <c r="N766" s="42">
        <f>IF(M766&gt;Chart_Data!$U$5,0,ROW(M767)-ROW($M$2))</f>
        <v>0</v>
      </c>
      <c r="O766" s="61" t="e">
        <f>IFERROR(LARGE(Table1[2015 Growth % Red],N766),#N/A)</f>
        <v>#N/A</v>
      </c>
      <c r="P766" s="55" t="e">
        <f>INDEX(Table1[[#All],[Name Blue]:[2015 Growth % Red]],MATCH(O766,Table1[[#All],[2015 Growth % Red]],0),2)</f>
        <v>#N/A</v>
      </c>
      <c r="Q766" s="55" t="e">
        <f>INDEX(Table1[[#All],[Name Blue]:[2015 Growth % Red]],MATCH(O766,Table1[[#All],[2015 Growth % Red]],0),3)</f>
        <v>#N/A</v>
      </c>
      <c r="R766" s="55" t="e">
        <f>INDEX(Table1[[#All],[Name Blue]:[2015 Growth % Blue]],MATCH(Table3[[#This Row],[Top 10 Growth % ]],Table1[[#All],[2015 Growth % Blue]],0),1)</f>
        <v>#N/A</v>
      </c>
    </row>
    <row r="767" spans="1:18" x14ac:dyDescent="0.15">
      <c r="A767" s="42">
        <v>766</v>
      </c>
      <c r="B767" s="23" t="str">
        <f>IF(AND(Table68[[#This Row],[2015 Revenue]]&gt;=Chart_Data!$U$4,Table68[[#This Row],[2015 Expenses]]&lt;=Chart_Data!$U$3),Table68[[#This Row],[Name]],#N/A)</f>
        <v>Kickminstrel</v>
      </c>
      <c r="C767" s="23">
        <f>INDEX(Table68[#All],MATCH(Chart_Data!B767,Table68[[#All],[Name]],0),3)</f>
        <v>9479115.9399999995</v>
      </c>
      <c r="D767" s="23">
        <f>INDEX(Table68[#All],MATCH(Chart_Data!B767,Table68[[#All],[Name]],0),4)</f>
        <v>3100573.41</v>
      </c>
      <c r="E767" s="60">
        <f>INDEX(Table68[#All],MATCH(Chart_Data!B767,Table68[[#All],[Name]],0),6)+Table1[[#This Row],[Rand]]</f>
        <v>2.9500005897213031</v>
      </c>
      <c r="F767" s="58">
        <f>_xlfn.IFNA(IF(Table1[[#This Row],[2015 Growth % Blue]]="#N/A",0,Table1[[#This Row],[2015 Growth % Blue]]),0)</f>
        <v>2.9500005897213031</v>
      </c>
      <c r="G767" s="23" t="e">
        <f>IF(OR(Table68[[#This Row],[2015 Revenue]]&lt;Chart_Data!$U$4,Table68[[#This Row],[2015 Expenses]]&gt;Chart_Data!$U$3),Table68[[#This Row],[Name]],#N/A)</f>
        <v>#N/A</v>
      </c>
      <c r="H767" s="23" t="e">
        <f>INDEX(Table68[#All],MATCH(Chart_Data!G767,Table68[[#All],[Name]],0),3)</f>
        <v>#N/A</v>
      </c>
      <c r="I767" s="23" t="e">
        <f>INDEX(Table68[#All],MATCH(Chart_Data!G767,Table68[[#All],[Name]],0),4)</f>
        <v>#N/A</v>
      </c>
      <c r="J767" s="46" t="e">
        <f>INDEX(Table68[#All],MATCH(Chart_Data!G767,Table68[[#All],[Name]],0),6)</f>
        <v>#N/A</v>
      </c>
      <c r="K767" s="59">
        <v>5.8972130312107026E-7</v>
      </c>
      <c r="M767" s="42">
        <f t="shared" si="12"/>
        <v>766</v>
      </c>
      <c r="N767" s="42">
        <f>IF(M767&gt;Chart_Data!$U$5,0,ROW(M768)-ROW($M$2))</f>
        <v>0</v>
      </c>
      <c r="O767" s="61" t="e">
        <f>IFERROR(LARGE(Table1[2015 Growth % Red],N767),#N/A)</f>
        <v>#N/A</v>
      </c>
      <c r="P767" s="55" t="e">
        <f>INDEX(Table1[[#All],[Name Blue]:[2015 Growth % Red]],MATCH(O767,Table1[[#All],[2015 Growth % Red]],0),2)</f>
        <v>#N/A</v>
      </c>
      <c r="Q767" s="55" t="e">
        <f>INDEX(Table1[[#All],[Name Blue]:[2015 Growth % Red]],MATCH(O767,Table1[[#All],[2015 Growth % Red]],0),3)</f>
        <v>#N/A</v>
      </c>
      <c r="R767" s="55" t="e">
        <f>INDEX(Table1[[#All],[Name Blue]:[2015 Growth % Blue]],MATCH(Table3[[#This Row],[Top 10 Growth % ]],Table1[[#All],[2015 Growth % Blue]],0),1)</f>
        <v>#N/A</v>
      </c>
    </row>
    <row r="768" spans="1:18" x14ac:dyDescent="0.15">
      <c r="A768" s="42">
        <v>767</v>
      </c>
      <c r="B768" s="23" t="str">
        <f>IF(AND(Table68[[#This Row],[2015 Revenue]]&gt;=Chart_Data!$U$4,Table68[[#This Row],[2015 Expenses]]&lt;=Chart_Data!$U$3),Table68[[#This Row],[Name]],#N/A)</f>
        <v>Cherriesplump</v>
      </c>
      <c r="C768" s="23">
        <f>INDEX(Table68[#All],MATCH(Chart_Data!B768,Table68[[#All],[Name]],0),3)</f>
        <v>9503958.9299999997</v>
      </c>
      <c r="D768" s="23">
        <f>INDEX(Table68[#All],MATCH(Chart_Data!B768,Table68[[#All],[Name]],0),4)</f>
        <v>3757806.73</v>
      </c>
      <c r="E768" s="60">
        <f>INDEX(Table68[#All],MATCH(Chart_Data!B768,Table68[[#All],[Name]],0),6)+Table1[[#This Row],[Rand]]</f>
        <v>3.960000336529391</v>
      </c>
      <c r="F768" s="58">
        <f>_xlfn.IFNA(IF(Table1[[#This Row],[2015 Growth % Blue]]="#N/A",0,Table1[[#This Row],[2015 Growth % Blue]]),0)</f>
        <v>3.960000336529391</v>
      </c>
      <c r="G768" s="23" t="e">
        <f>IF(OR(Table68[[#This Row],[2015 Revenue]]&lt;Chart_Data!$U$4,Table68[[#This Row],[2015 Expenses]]&gt;Chart_Data!$U$3),Table68[[#This Row],[Name]],#N/A)</f>
        <v>#N/A</v>
      </c>
      <c r="H768" s="23" t="e">
        <f>INDEX(Table68[#All],MATCH(Chart_Data!G768,Table68[[#All],[Name]],0),3)</f>
        <v>#N/A</v>
      </c>
      <c r="I768" s="23" t="e">
        <f>INDEX(Table68[#All],MATCH(Chart_Data!G768,Table68[[#All],[Name]],0),4)</f>
        <v>#N/A</v>
      </c>
      <c r="J768" s="46" t="e">
        <f>INDEX(Table68[#All],MATCH(Chart_Data!G768,Table68[[#All],[Name]],0),6)</f>
        <v>#N/A</v>
      </c>
      <c r="K768" s="59">
        <v>3.3652939099336712E-7</v>
      </c>
      <c r="M768" s="42">
        <f t="shared" si="12"/>
        <v>767</v>
      </c>
      <c r="N768" s="42">
        <f>IF(M768&gt;Chart_Data!$U$5,0,ROW(M769)-ROW($M$2))</f>
        <v>0</v>
      </c>
      <c r="O768" s="61" t="e">
        <f>IFERROR(LARGE(Table1[2015 Growth % Red],N768),#N/A)</f>
        <v>#N/A</v>
      </c>
      <c r="P768" s="55" t="e">
        <f>INDEX(Table1[[#All],[Name Blue]:[2015 Growth % Red]],MATCH(O768,Table1[[#All],[2015 Growth % Red]],0),2)</f>
        <v>#N/A</v>
      </c>
      <c r="Q768" s="55" t="e">
        <f>INDEX(Table1[[#All],[Name Blue]:[2015 Growth % Red]],MATCH(O768,Table1[[#All],[2015 Growth % Red]],0),3)</f>
        <v>#N/A</v>
      </c>
      <c r="R768" s="55" t="e">
        <f>INDEX(Table1[[#All],[Name Blue]:[2015 Growth % Blue]],MATCH(Table3[[#This Row],[Top 10 Growth % ]],Table1[[#All],[2015 Growth % Blue]],0),1)</f>
        <v>#N/A</v>
      </c>
    </row>
    <row r="769" spans="1:18" x14ac:dyDescent="0.15">
      <c r="A769" s="42">
        <v>768</v>
      </c>
      <c r="B769" s="23" t="e">
        <f>IF(AND(Table68[[#This Row],[2015 Revenue]]&gt;=Chart_Data!$U$4,Table68[[#This Row],[2015 Expenses]]&lt;=Chart_Data!$U$3),Table68[[#This Row],[Name]],#N/A)</f>
        <v>#N/A</v>
      </c>
      <c r="C769" s="23" t="e">
        <f>INDEX(Table68[#All],MATCH(Chart_Data!B769,Table68[[#All],[Name]],0),3)</f>
        <v>#N/A</v>
      </c>
      <c r="D769" s="23" t="e">
        <f>INDEX(Table68[#All],MATCH(Chart_Data!B769,Table68[[#All],[Name]],0),4)</f>
        <v>#N/A</v>
      </c>
      <c r="E769" s="60" t="e">
        <f>INDEX(Table68[#All],MATCH(Chart_Data!B769,Table68[[#All],[Name]],0),6)+Table1[[#This Row],[Rand]]</f>
        <v>#N/A</v>
      </c>
      <c r="F769" s="58">
        <f>_xlfn.IFNA(IF(Table1[[#This Row],[2015 Growth % Blue]]="#N/A",0,Table1[[#This Row],[2015 Growth % Blue]]),0)</f>
        <v>0</v>
      </c>
      <c r="G769" s="23" t="str">
        <f>IF(OR(Table68[[#This Row],[2015 Revenue]]&lt;Chart_Data!$U$4,Table68[[#This Row],[2015 Expenses]]&gt;Chart_Data!$U$3),Table68[[#This Row],[Name]],#N/A)</f>
        <v>Solsticeaudio</v>
      </c>
      <c r="H769" s="23">
        <f>INDEX(Table68[#All],MATCH(Chart_Data!G769,Table68[[#All],[Name]],0),3)</f>
        <v>10544309.4</v>
      </c>
      <c r="I769" s="23">
        <f>INDEX(Table68[#All],MATCH(Chart_Data!G769,Table68[[#All],[Name]],0),4)</f>
        <v>4248731.6900000004</v>
      </c>
      <c r="J769" s="46">
        <f>INDEX(Table68[#All],MATCH(Chart_Data!G769,Table68[[#All],[Name]],0),6)</f>
        <v>3.75</v>
      </c>
      <c r="K769" s="59">
        <v>3.5331469392813509E-7</v>
      </c>
      <c r="M769" s="42">
        <f t="shared" si="12"/>
        <v>768</v>
      </c>
      <c r="N769" s="42">
        <f>IF(M769&gt;Chart_Data!$U$5,0,ROW(M770)-ROW($M$2))</f>
        <v>0</v>
      </c>
      <c r="O769" s="61" t="e">
        <f>IFERROR(LARGE(Table1[2015 Growth % Red],N769),#N/A)</f>
        <v>#N/A</v>
      </c>
      <c r="P769" s="55" t="e">
        <f>INDEX(Table1[[#All],[Name Blue]:[2015 Growth % Red]],MATCH(O769,Table1[[#All],[2015 Growth % Red]],0),2)</f>
        <v>#N/A</v>
      </c>
      <c r="Q769" s="55" t="e">
        <f>INDEX(Table1[[#All],[Name Blue]:[2015 Growth % Red]],MATCH(O769,Table1[[#All],[2015 Growth % Red]],0),3)</f>
        <v>#N/A</v>
      </c>
      <c r="R769" s="55" t="e">
        <f>INDEX(Table1[[#All],[Name Blue]:[2015 Growth % Blue]],MATCH(Table3[[#This Row],[Top 10 Growth % ]],Table1[[#All],[2015 Growth % Blue]],0),1)</f>
        <v>#N/A</v>
      </c>
    </row>
    <row r="770" spans="1:18" x14ac:dyDescent="0.15">
      <c r="A770" s="42">
        <v>769</v>
      </c>
      <c r="B770" s="23" t="str">
        <f>IF(AND(Table68[[#This Row],[2015 Revenue]]&gt;=Chart_Data!$U$4,Table68[[#This Row],[2015 Expenses]]&lt;=Chart_Data!$U$3),Table68[[#This Row],[Name]],#N/A)</f>
        <v>Skywalkerwhether</v>
      </c>
      <c r="C770" s="23">
        <f>INDEX(Table68[#All],MATCH(Chart_Data!B770,Table68[[#All],[Name]],0),3)</f>
        <v>9375557.4000000004</v>
      </c>
      <c r="D770" s="23">
        <f>INDEX(Table68[#All],MATCH(Chart_Data!B770,Table68[[#All],[Name]],0),4)</f>
        <v>1543571.69</v>
      </c>
      <c r="E770" s="60">
        <f>INDEX(Table68[#All],MATCH(Chart_Data!B770,Table68[[#All],[Name]],0),6)+Table1[[#This Row],[Rand]]</f>
        <v>3.7400006268248913</v>
      </c>
      <c r="F770" s="58">
        <f>_xlfn.IFNA(IF(Table1[[#This Row],[2015 Growth % Blue]]="#N/A",0,Table1[[#This Row],[2015 Growth % Blue]]),0)</f>
        <v>3.7400006268248913</v>
      </c>
      <c r="G770" s="23" t="e">
        <f>IF(OR(Table68[[#This Row],[2015 Revenue]]&lt;Chart_Data!$U$4,Table68[[#This Row],[2015 Expenses]]&gt;Chart_Data!$U$3),Table68[[#This Row],[Name]],#N/A)</f>
        <v>#N/A</v>
      </c>
      <c r="H770" s="23" t="e">
        <f>INDEX(Table68[#All],MATCH(Chart_Data!G770,Table68[[#All],[Name]],0),3)</f>
        <v>#N/A</v>
      </c>
      <c r="I770" s="23" t="e">
        <f>INDEX(Table68[#All],MATCH(Chart_Data!G770,Table68[[#All],[Name]],0),4)</f>
        <v>#N/A</v>
      </c>
      <c r="J770" s="46" t="e">
        <f>INDEX(Table68[#All],MATCH(Chart_Data!G770,Table68[[#All],[Name]],0),6)</f>
        <v>#N/A</v>
      </c>
      <c r="K770" s="59">
        <v>6.2682489130741955E-7</v>
      </c>
      <c r="M770" s="42">
        <f t="shared" ref="M770:M833" si="13">ROW(M771)-ROW($M$2)</f>
        <v>769</v>
      </c>
      <c r="N770" s="42">
        <f>IF(M770&gt;Chart_Data!$U$5,0,ROW(M771)-ROW($M$2))</f>
        <v>0</v>
      </c>
      <c r="O770" s="61" t="e">
        <f>IFERROR(LARGE(Table1[2015 Growth % Red],N770),#N/A)</f>
        <v>#N/A</v>
      </c>
      <c r="P770" s="55" t="e">
        <f>INDEX(Table1[[#All],[Name Blue]:[2015 Growth % Red]],MATCH(O770,Table1[[#All],[2015 Growth % Red]],0),2)</f>
        <v>#N/A</v>
      </c>
      <c r="Q770" s="55" t="e">
        <f>INDEX(Table1[[#All],[Name Blue]:[2015 Growth % Red]],MATCH(O770,Table1[[#All],[2015 Growth % Red]],0),3)</f>
        <v>#N/A</v>
      </c>
      <c r="R770" s="55" t="e">
        <f>INDEX(Table1[[#All],[Name Blue]:[2015 Growth % Blue]],MATCH(Table3[[#This Row],[Top 10 Growth % ]],Table1[[#All],[2015 Growth % Blue]],0),1)</f>
        <v>#N/A</v>
      </c>
    </row>
    <row r="771" spans="1:18" x14ac:dyDescent="0.15">
      <c r="A771" s="42">
        <v>770</v>
      </c>
      <c r="B771" s="23" t="str">
        <f>IF(AND(Table68[[#This Row],[2015 Revenue]]&gt;=Chart_Data!$U$4,Table68[[#This Row],[2015 Expenses]]&lt;=Chart_Data!$U$3),Table68[[#This Row],[Name]],#N/A)</f>
        <v>Studyingforty</v>
      </c>
      <c r="C771" s="23">
        <f>INDEX(Table68[#All],MATCH(Chart_Data!B771,Table68[[#All],[Name]],0),3)</f>
        <v>8025209.29</v>
      </c>
      <c r="D771" s="23">
        <f>INDEX(Table68[#All],MATCH(Chart_Data!B771,Table68[[#All],[Name]],0),4)</f>
        <v>2720831.5</v>
      </c>
      <c r="E771" s="60">
        <f>INDEX(Table68[#All],MATCH(Chart_Data!B771,Table68[[#All],[Name]],0),6)+Table1[[#This Row],[Rand]]</f>
        <v>4.6100007434675998</v>
      </c>
      <c r="F771" s="58">
        <f>_xlfn.IFNA(IF(Table1[[#This Row],[2015 Growth % Blue]]="#N/A",0,Table1[[#This Row],[2015 Growth % Blue]]),0)</f>
        <v>4.6100007434675998</v>
      </c>
      <c r="G771" s="23" t="e">
        <f>IF(OR(Table68[[#This Row],[2015 Revenue]]&lt;Chart_Data!$U$4,Table68[[#This Row],[2015 Expenses]]&gt;Chart_Data!$U$3),Table68[[#This Row],[Name]],#N/A)</f>
        <v>#N/A</v>
      </c>
      <c r="H771" s="23" t="e">
        <f>INDEX(Table68[#All],MATCH(Chart_Data!G771,Table68[[#All],[Name]],0),3)</f>
        <v>#N/A</v>
      </c>
      <c r="I771" s="23" t="e">
        <f>INDEX(Table68[#All],MATCH(Chart_Data!G771,Table68[[#All],[Name]],0),4)</f>
        <v>#N/A</v>
      </c>
      <c r="J771" s="46" t="e">
        <f>INDEX(Table68[#All],MATCH(Chart_Data!G771,Table68[[#All],[Name]],0),6)</f>
        <v>#N/A</v>
      </c>
      <c r="K771" s="59">
        <v>7.4346759939151573E-7</v>
      </c>
      <c r="M771" s="42">
        <f t="shared" si="13"/>
        <v>770</v>
      </c>
      <c r="N771" s="42">
        <f>IF(M771&gt;Chart_Data!$U$5,0,ROW(M772)-ROW($M$2))</f>
        <v>0</v>
      </c>
      <c r="O771" s="61" t="e">
        <f>IFERROR(LARGE(Table1[2015 Growth % Red],N771),#N/A)</f>
        <v>#N/A</v>
      </c>
      <c r="P771" s="55" t="e">
        <f>INDEX(Table1[[#All],[Name Blue]:[2015 Growth % Red]],MATCH(O771,Table1[[#All],[2015 Growth % Red]],0),2)</f>
        <v>#N/A</v>
      </c>
      <c r="Q771" s="55" t="e">
        <f>INDEX(Table1[[#All],[Name Blue]:[2015 Growth % Red]],MATCH(O771,Table1[[#All],[2015 Growth % Red]],0),3)</f>
        <v>#N/A</v>
      </c>
      <c r="R771" s="55" t="e">
        <f>INDEX(Table1[[#All],[Name Blue]:[2015 Growth % Blue]],MATCH(Table3[[#This Row],[Top 10 Growth % ]],Table1[[#All],[2015 Growth % Blue]],0),1)</f>
        <v>#N/A</v>
      </c>
    </row>
    <row r="772" spans="1:18" x14ac:dyDescent="0.15">
      <c r="A772" s="42">
        <v>771</v>
      </c>
      <c r="B772" s="23" t="e">
        <f>IF(AND(Table68[[#This Row],[2015 Revenue]]&gt;=Chart_Data!$U$4,Table68[[#This Row],[2015 Expenses]]&lt;=Chart_Data!$U$3),Table68[[#This Row],[Name]],#N/A)</f>
        <v>#N/A</v>
      </c>
      <c r="C772" s="23" t="e">
        <f>INDEX(Table68[#All],MATCH(Chart_Data!B772,Table68[[#All],[Name]],0),3)</f>
        <v>#N/A</v>
      </c>
      <c r="D772" s="23" t="e">
        <f>INDEX(Table68[#All],MATCH(Chart_Data!B772,Table68[[#All],[Name]],0),4)</f>
        <v>#N/A</v>
      </c>
      <c r="E772" s="60" t="e">
        <f>INDEX(Table68[#All],MATCH(Chart_Data!B772,Table68[[#All],[Name]],0),6)+Table1[[#This Row],[Rand]]</f>
        <v>#N/A</v>
      </c>
      <c r="F772" s="58">
        <f>_xlfn.IFNA(IF(Table1[[#This Row],[2015 Growth % Blue]]="#N/A",0,Table1[[#This Row],[2015 Growth % Blue]]),0)</f>
        <v>0</v>
      </c>
      <c r="G772" s="23" t="str">
        <f>IF(OR(Table68[[#This Row],[2015 Revenue]]&lt;Chart_Data!$U$4,Table68[[#This Row],[2015 Expenses]]&gt;Chart_Data!$U$3),Table68[[#This Row],[Name]],#N/A)</f>
        <v>Ascendermogul</v>
      </c>
      <c r="H772" s="23">
        <f>INDEX(Table68[#All],MATCH(Chart_Data!G772,Table68[[#All],[Name]],0),3)</f>
        <v>11490135.470000001</v>
      </c>
      <c r="I772" s="23">
        <f>INDEX(Table68[#All],MATCH(Chart_Data!G772,Table68[[#All],[Name]],0),4)</f>
        <v>4083093.26</v>
      </c>
      <c r="J772" s="46">
        <f>INDEX(Table68[#All],MATCH(Chart_Data!G772,Table68[[#All],[Name]],0),6)</f>
        <v>2.98</v>
      </c>
      <c r="K772" s="59">
        <v>7.8782115177716609E-8</v>
      </c>
      <c r="M772" s="42">
        <f t="shared" si="13"/>
        <v>771</v>
      </c>
      <c r="N772" s="42">
        <f>IF(M772&gt;Chart_Data!$U$5,0,ROW(M773)-ROW($M$2))</f>
        <v>0</v>
      </c>
      <c r="O772" s="61" t="e">
        <f>IFERROR(LARGE(Table1[2015 Growth % Red],N772),#N/A)</f>
        <v>#N/A</v>
      </c>
      <c r="P772" s="55" t="e">
        <f>INDEX(Table1[[#All],[Name Blue]:[2015 Growth % Red]],MATCH(O772,Table1[[#All],[2015 Growth % Red]],0),2)</f>
        <v>#N/A</v>
      </c>
      <c r="Q772" s="55" t="e">
        <f>INDEX(Table1[[#All],[Name Blue]:[2015 Growth % Red]],MATCH(O772,Table1[[#All],[2015 Growth % Red]],0),3)</f>
        <v>#N/A</v>
      </c>
      <c r="R772" s="55" t="e">
        <f>INDEX(Table1[[#All],[Name Blue]:[2015 Growth % Blue]],MATCH(Table3[[#This Row],[Top 10 Growth % ]],Table1[[#All],[2015 Growth % Blue]],0),1)</f>
        <v>#N/A</v>
      </c>
    </row>
    <row r="773" spans="1:18" x14ac:dyDescent="0.15">
      <c r="A773" s="42">
        <v>772</v>
      </c>
      <c r="B773" s="23" t="str">
        <f>IF(AND(Table68[[#This Row],[2015 Revenue]]&gt;=Chart_Data!$U$4,Table68[[#This Row],[2015 Expenses]]&lt;=Chart_Data!$U$3),Table68[[#This Row],[Name]],#N/A)</f>
        <v>Vapourmammering</v>
      </c>
      <c r="C773" s="23">
        <f>INDEX(Table68[#All],MATCH(Chart_Data!B773,Table68[[#All],[Name]],0),3)</f>
        <v>11999541.9</v>
      </c>
      <c r="D773" s="23">
        <f>INDEX(Table68[#All],MATCH(Chart_Data!B773,Table68[[#All],[Name]],0),4)</f>
        <v>3644199.67</v>
      </c>
      <c r="E773" s="60">
        <f>INDEX(Table68[#All],MATCH(Chart_Data!B773,Table68[[#All],[Name]],0),6)+Table1[[#This Row],[Rand]]</f>
        <v>3.6400007031232202</v>
      </c>
      <c r="F773" s="58">
        <f>_xlfn.IFNA(IF(Table1[[#This Row],[2015 Growth % Blue]]="#N/A",0,Table1[[#This Row],[2015 Growth % Blue]]),0)</f>
        <v>3.6400007031232202</v>
      </c>
      <c r="G773" s="23" t="e">
        <f>IF(OR(Table68[[#This Row],[2015 Revenue]]&lt;Chart_Data!$U$4,Table68[[#This Row],[2015 Expenses]]&gt;Chart_Data!$U$3),Table68[[#This Row],[Name]],#N/A)</f>
        <v>#N/A</v>
      </c>
      <c r="H773" s="23" t="e">
        <f>INDEX(Table68[#All],MATCH(Chart_Data!G773,Table68[[#All],[Name]],0),3)</f>
        <v>#N/A</v>
      </c>
      <c r="I773" s="23" t="e">
        <f>INDEX(Table68[#All],MATCH(Chart_Data!G773,Table68[[#All],[Name]],0),4)</f>
        <v>#N/A</v>
      </c>
      <c r="J773" s="46" t="e">
        <f>INDEX(Table68[#All],MATCH(Chart_Data!G773,Table68[[#All],[Name]],0),6)</f>
        <v>#N/A</v>
      </c>
      <c r="K773" s="59">
        <v>7.0312322015659452E-7</v>
      </c>
      <c r="M773" s="42">
        <f t="shared" si="13"/>
        <v>772</v>
      </c>
      <c r="N773" s="42">
        <f>IF(M773&gt;Chart_Data!$U$5,0,ROW(M774)-ROW($M$2))</f>
        <v>0</v>
      </c>
      <c r="O773" s="61" t="e">
        <f>IFERROR(LARGE(Table1[2015 Growth % Red],N773),#N/A)</f>
        <v>#N/A</v>
      </c>
      <c r="P773" s="55" t="e">
        <f>INDEX(Table1[[#All],[Name Blue]:[2015 Growth % Red]],MATCH(O773,Table1[[#All],[2015 Growth % Red]],0),2)</f>
        <v>#N/A</v>
      </c>
      <c r="Q773" s="55" t="e">
        <f>INDEX(Table1[[#All],[Name Blue]:[2015 Growth % Red]],MATCH(O773,Table1[[#All],[2015 Growth % Red]],0),3)</f>
        <v>#N/A</v>
      </c>
      <c r="R773" s="55" t="e">
        <f>INDEX(Table1[[#All],[Name Blue]:[2015 Growth % Blue]],MATCH(Table3[[#This Row],[Top 10 Growth % ]],Table1[[#All],[2015 Growth % Blue]],0),1)</f>
        <v>#N/A</v>
      </c>
    </row>
    <row r="774" spans="1:18" x14ac:dyDescent="0.15">
      <c r="A774" s="42">
        <v>773</v>
      </c>
      <c r="B774" s="23" t="e">
        <f>IF(AND(Table68[[#This Row],[2015 Revenue]]&gt;=Chart_Data!$U$4,Table68[[#This Row],[2015 Expenses]]&lt;=Chart_Data!$U$3),Table68[[#This Row],[Name]],#N/A)</f>
        <v>#N/A</v>
      </c>
      <c r="C774" s="23" t="e">
        <f>INDEX(Table68[#All],MATCH(Chart_Data!B774,Table68[[#All],[Name]],0),3)</f>
        <v>#N/A</v>
      </c>
      <c r="D774" s="23" t="e">
        <f>INDEX(Table68[#All],MATCH(Chart_Data!B774,Table68[[#All],[Name]],0),4)</f>
        <v>#N/A</v>
      </c>
      <c r="E774" s="60" t="e">
        <f>INDEX(Table68[#All],MATCH(Chart_Data!B774,Table68[[#All],[Name]],0),6)+Table1[[#This Row],[Rand]]</f>
        <v>#N/A</v>
      </c>
      <c r="F774" s="58">
        <f>_xlfn.IFNA(IF(Table1[[#This Row],[2015 Growth % Blue]]="#N/A",0,Table1[[#This Row],[2015 Growth % Blue]]),0)</f>
        <v>0</v>
      </c>
      <c r="G774" s="23" t="str">
        <f>IF(OR(Table68[[#This Row],[2015 Revenue]]&lt;Chart_Data!$U$4,Table68[[#This Row],[2015 Expenses]]&gt;Chart_Data!$U$3),Table68[[#This Row],[Name]],#N/A)</f>
        <v>Touchyopposite</v>
      </c>
      <c r="H774" s="23">
        <f>INDEX(Table68[#All],MATCH(Chart_Data!G774,Table68[[#All],[Name]],0),3)</f>
        <v>7875854.6500000004</v>
      </c>
      <c r="I774" s="23">
        <f>INDEX(Table68[#All],MATCH(Chart_Data!G774,Table68[[#All],[Name]],0),4)</f>
        <v>5508952.8099999996</v>
      </c>
      <c r="J774" s="46">
        <f>INDEX(Table68[#All],MATCH(Chart_Data!G774,Table68[[#All],[Name]],0),6)</f>
        <v>4.2</v>
      </c>
      <c r="K774" s="59">
        <v>4.6830531304272337E-7</v>
      </c>
      <c r="M774" s="42">
        <f t="shared" si="13"/>
        <v>773</v>
      </c>
      <c r="N774" s="42">
        <f>IF(M774&gt;Chart_Data!$U$5,0,ROW(M775)-ROW($M$2))</f>
        <v>0</v>
      </c>
      <c r="O774" s="61" t="e">
        <f>IFERROR(LARGE(Table1[2015 Growth % Red],N774),#N/A)</f>
        <v>#N/A</v>
      </c>
      <c r="P774" s="55" t="e">
        <f>INDEX(Table1[[#All],[Name Blue]:[2015 Growth % Red]],MATCH(O774,Table1[[#All],[2015 Growth % Red]],0),2)</f>
        <v>#N/A</v>
      </c>
      <c r="Q774" s="55" t="e">
        <f>INDEX(Table1[[#All],[Name Blue]:[2015 Growth % Red]],MATCH(O774,Table1[[#All],[2015 Growth % Red]],0),3)</f>
        <v>#N/A</v>
      </c>
      <c r="R774" s="55" t="e">
        <f>INDEX(Table1[[#All],[Name Blue]:[2015 Growth % Blue]],MATCH(Table3[[#This Row],[Top 10 Growth % ]],Table1[[#All],[2015 Growth % Blue]],0),1)</f>
        <v>#N/A</v>
      </c>
    </row>
    <row r="775" spans="1:18" x14ac:dyDescent="0.15">
      <c r="A775" s="42">
        <v>774</v>
      </c>
      <c r="B775" s="23" t="str">
        <f>IF(AND(Table68[[#This Row],[2015 Revenue]]&gt;=Chart_Data!$U$4,Table68[[#This Row],[2015 Expenses]]&lt;=Chart_Data!$U$3),Table68[[#This Row],[Name]],#N/A)</f>
        <v>Turbulentbridle</v>
      </c>
      <c r="C775" s="23">
        <f>INDEX(Table68[#All],MATCH(Chart_Data!B775,Table68[[#All],[Name]],0),3)</f>
        <v>10687896.789999999</v>
      </c>
      <c r="D775" s="23">
        <f>INDEX(Table68[#All],MATCH(Chart_Data!B775,Table68[[#All],[Name]],0),4)</f>
        <v>3544193.95</v>
      </c>
      <c r="E775" s="60">
        <f>INDEX(Table68[#All],MATCH(Chart_Data!B775,Table68[[#All],[Name]],0),6)+Table1[[#This Row],[Rand]]</f>
        <v>4.7500008039184589</v>
      </c>
      <c r="F775" s="58">
        <f>_xlfn.IFNA(IF(Table1[[#This Row],[2015 Growth % Blue]]="#N/A",0,Table1[[#This Row],[2015 Growth % Blue]]),0)</f>
        <v>4.7500008039184589</v>
      </c>
      <c r="G775" s="23" t="e">
        <f>IF(OR(Table68[[#This Row],[2015 Revenue]]&lt;Chart_Data!$U$4,Table68[[#This Row],[2015 Expenses]]&gt;Chart_Data!$U$3),Table68[[#This Row],[Name]],#N/A)</f>
        <v>#N/A</v>
      </c>
      <c r="H775" s="23" t="e">
        <f>INDEX(Table68[#All],MATCH(Chart_Data!G775,Table68[[#All],[Name]],0),3)</f>
        <v>#N/A</v>
      </c>
      <c r="I775" s="23" t="e">
        <f>INDEX(Table68[#All],MATCH(Chart_Data!G775,Table68[[#All],[Name]],0),4)</f>
        <v>#N/A</v>
      </c>
      <c r="J775" s="46" t="e">
        <f>INDEX(Table68[#All],MATCH(Chart_Data!G775,Table68[[#All],[Name]],0),6)</f>
        <v>#N/A</v>
      </c>
      <c r="K775" s="59">
        <v>8.0391845870246145E-7</v>
      </c>
      <c r="M775" s="42">
        <f t="shared" si="13"/>
        <v>774</v>
      </c>
      <c r="N775" s="42">
        <f>IF(M775&gt;Chart_Data!$U$5,0,ROW(M776)-ROW($M$2))</f>
        <v>0</v>
      </c>
      <c r="O775" s="61" t="e">
        <f>IFERROR(LARGE(Table1[2015 Growth % Red],N775),#N/A)</f>
        <v>#N/A</v>
      </c>
      <c r="P775" s="55" t="e">
        <f>INDEX(Table1[[#All],[Name Blue]:[2015 Growth % Red]],MATCH(O775,Table1[[#All],[2015 Growth % Red]],0),2)</f>
        <v>#N/A</v>
      </c>
      <c r="Q775" s="55" t="e">
        <f>INDEX(Table1[[#All],[Name Blue]:[2015 Growth % Red]],MATCH(O775,Table1[[#All],[2015 Growth % Red]],0),3)</f>
        <v>#N/A</v>
      </c>
      <c r="R775" s="55" t="e">
        <f>INDEX(Table1[[#All],[Name Blue]:[2015 Growth % Blue]],MATCH(Table3[[#This Row],[Top 10 Growth % ]],Table1[[#All],[2015 Growth % Blue]],0),1)</f>
        <v>#N/A</v>
      </c>
    </row>
    <row r="776" spans="1:18" x14ac:dyDescent="0.15">
      <c r="A776" s="42">
        <v>775</v>
      </c>
      <c r="B776" s="23" t="str">
        <f>IF(AND(Table68[[#This Row],[2015 Revenue]]&gt;=Chart_Data!$U$4,Table68[[#This Row],[2015 Expenses]]&lt;=Chart_Data!$U$3),Table68[[#This Row],[Name]],#N/A)</f>
        <v>Bobcheek</v>
      </c>
      <c r="C776" s="23">
        <f>INDEX(Table68[#All],MATCH(Chart_Data!B776,Table68[[#All],[Name]],0),3)</f>
        <v>11525726.76</v>
      </c>
      <c r="D776" s="23">
        <f>INDEX(Table68[#All],MATCH(Chart_Data!B776,Table68[[#All],[Name]],0),4)</f>
        <v>2217638.42</v>
      </c>
      <c r="E776" s="60">
        <f>INDEX(Table68[#All],MATCH(Chart_Data!B776,Table68[[#All],[Name]],0),6)+Table1[[#This Row],[Rand]]</f>
        <v>2.9700003734691873</v>
      </c>
      <c r="F776" s="58">
        <f>_xlfn.IFNA(IF(Table1[[#This Row],[2015 Growth % Blue]]="#N/A",0,Table1[[#This Row],[2015 Growth % Blue]]),0)</f>
        <v>2.9700003734691873</v>
      </c>
      <c r="G776" s="23" t="e">
        <f>IF(OR(Table68[[#This Row],[2015 Revenue]]&lt;Chart_Data!$U$4,Table68[[#This Row],[2015 Expenses]]&gt;Chart_Data!$U$3),Table68[[#This Row],[Name]],#N/A)</f>
        <v>#N/A</v>
      </c>
      <c r="H776" s="23" t="e">
        <f>INDEX(Table68[#All],MATCH(Chart_Data!G776,Table68[[#All],[Name]],0),3)</f>
        <v>#N/A</v>
      </c>
      <c r="I776" s="23" t="e">
        <f>INDEX(Table68[#All],MATCH(Chart_Data!G776,Table68[[#All],[Name]],0),4)</f>
        <v>#N/A</v>
      </c>
      <c r="J776" s="46" t="e">
        <f>INDEX(Table68[#All],MATCH(Chart_Data!G776,Table68[[#All],[Name]],0),6)</f>
        <v>#N/A</v>
      </c>
      <c r="K776" s="59">
        <v>3.7346918697851785E-7</v>
      </c>
      <c r="M776" s="42">
        <f t="shared" si="13"/>
        <v>775</v>
      </c>
      <c r="N776" s="42">
        <f>IF(M776&gt;Chart_Data!$U$5,0,ROW(M777)-ROW($M$2))</f>
        <v>0</v>
      </c>
      <c r="O776" s="61" t="e">
        <f>IFERROR(LARGE(Table1[2015 Growth % Red],N776),#N/A)</f>
        <v>#N/A</v>
      </c>
      <c r="P776" s="55" t="e">
        <f>INDEX(Table1[[#All],[Name Blue]:[2015 Growth % Red]],MATCH(O776,Table1[[#All],[2015 Growth % Red]],0),2)</f>
        <v>#N/A</v>
      </c>
      <c r="Q776" s="55" t="e">
        <f>INDEX(Table1[[#All],[Name Blue]:[2015 Growth % Red]],MATCH(O776,Table1[[#All],[2015 Growth % Red]],0),3)</f>
        <v>#N/A</v>
      </c>
      <c r="R776" s="55" t="e">
        <f>INDEX(Table1[[#All],[Name Blue]:[2015 Growth % Blue]],MATCH(Table3[[#This Row],[Top 10 Growth % ]],Table1[[#All],[2015 Growth % Blue]],0),1)</f>
        <v>#N/A</v>
      </c>
    </row>
    <row r="777" spans="1:18" x14ac:dyDescent="0.15">
      <c r="A777" s="42">
        <v>776</v>
      </c>
      <c r="B777" s="23" t="e">
        <f>IF(AND(Table68[[#This Row],[2015 Revenue]]&gt;=Chart_Data!$U$4,Table68[[#This Row],[2015 Expenses]]&lt;=Chart_Data!$U$3),Table68[[#This Row],[Name]],#N/A)</f>
        <v>#N/A</v>
      </c>
      <c r="C777" s="23" t="e">
        <f>INDEX(Table68[#All],MATCH(Chart_Data!B777,Table68[[#All],[Name]],0),3)</f>
        <v>#N/A</v>
      </c>
      <c r="D777" s="23" t="e">
        <f>INDEX(Table68[#All],MATCH(Chart_Data!B777,Table68[[#All],[Name]],0),4)</f>
        <v>#N/A</v>
      </c>
      <c r="E777" s="60" t="e">
        <f>INDEX(Table68[#All],MATCH(Chart_Data!B777,Table68[[#All],[Name]],0),6)+Table1[[#This Row],[Rand]]</f>
        <v>#N/A</v>
      </c>
      <c r="F777" s="58">
        <f>_xlfn.IFNA(IF(Table1[[#This Row],[2015 Growth % Blue]]="#N/A",0,Table1[[#This Row],[2015 Growth % Blue]]),0)</f>
        <v>0</v>
      </c>
      <c r="G777" s="23" t="str">
        <f>IF(OR(Table68[[#This Row],[2015 Revenue]]&lt;Chart_Data!$U$4,Table68[[#This Row],[2015 Expenses]]&gt;Chart_Data!$U$3),Table68[[#This Row],[Name]],#N/A)</f>
        <v>Cribcaused</v>
      </c>
      <c r="H777" s="23">
        <f>INDEX(Table68[#All],MATCH(Chart_Data!G777,Table68[[#All],[Name]],0),3)</f>
        <v>7020222.7800000003</v>
      </c>
      <c r="I777" s="23">
        <f>INDEX(Table68[#All],MATCH(Chart_Data!G777,Table68[[#All],[Name]],0),4)</f>
        <v>5683236.3799999999</v>
      </c>
      <c r="J777" s="46">
        <f>INDEX(Table68[#All],MATCH(Chart_Data!G777,Table68[[#All],[Name]],0),6)</f>
        <v>5.31</v>
      </c>
      <c r="K777" s="59">
        <v>3.6794243133834944E-8</v>
      </c>
      <c r="M777" s="42">
        <f t="shared" si="13"/>
        <v>776</v>
      </c>
      <c r="N777" s="42">
        <f>IF(M777&gt;Chart_Data!$U$5,0,ROW(M778)-ROW($M$2))</f>
        <v>0</v>
      </c>
      <c r="O777" s="61" t="e">
        <f>IFERROR(LARGE(Table1[2015 Growth % Red],N777),#N/A)</f>
        <v>#N/A</v>
      </c>
      <c r="P777" s="55" t="e">
        <f>INDEX(Table1[[#All],[Name Blue]:[2015 Growth % Red]],MATCH(O777,Table1[[#All],[2015 Growth % Red]],0),2)</f>
        <v>#N/A</v>
      </c>
      <c r="Q777" s="55" t="e">
        <f>INDEX(Table1[[#All],[Name Blue]:[2015 Growth % Red]],MATCH(O777,Table1[[#All],[2015 Growth % Red]],0),3)</f>
        <v>#N/A</v>
      </c>
      <c r="R777" s="55" t="e">
        <f>INDEX(Table1[[#All],[Name Blue]:[2015 Growth % Blue]],MATCH(Table3[[#This Row],[Top 10 Growth % ]],Table1[[#All],[2015 Growth % Blue]],0),1)</f>
        <v>#N/A</v>
      </c>
    </row>
    <row r="778" spans="1:18" x14ac:dyDescent="0.15">
      <c r="A778" s="42">
        <v>777</v>
      </c>
      <c r="B778" s="23" t="e">
        <f>IF(AND(Table68[[#This Row],[2015 Revenue]]&gt;=Chart_Data!$U$4,Table68[[#This Row],[2015 Expenses]]&lt;=Chart_Data!$U$3),Table68[[#This Row],[Name]],#N/A)</f>
        <v>#N/A</v>
      </c>
      <c r="C778" s="23" t="e">
        <f>INDEX(Table68[#All],MATCH(Chart_Data!B778,Table68[[#All],[Name]],0),3)</f>
        <v>#N/A</v>
      </c>
      <c r="D778" s="23" t="e">
        <f>INDEX(Table68[#All],MATCH(Chart_Data!B778,Table68[[#All],[Name]],0),4)</f>
        <v>#N/A</v>
      </c>
      <c r="E778" s="60" t="e">
        <f>INDEX(Table68[#All],MATCH(Chart_Data!B778,Table68[[#All],[Name]],0),6)+Table1[[#This Row],[Rand]]</f>
        <v>#N/A</v>
      </c>
      <c r="F778" s="58">
        <f>_xlfn.IFNA(IF(Table1[[#This Row],[2015 Growth % Blue]]="#N/A",0,Table1[[#This Row],[2015 Growth % Blue]]),0)</f>
        <v>0</v>
      </c>
      <c r="G778" s="23" t="str">
        <f>IF(OR(Table68[[#This Row],[2015 Revenue]]&lt;Chart_Data!$U$4,Table68[[#This Row],[2015 Expenses]]&gt;Chart_Data!$U$3),Table68[[#This Row],[Name]],#N/A)</f>
        <v>Bushoil</v>
      </c>
      <c r="H778" s="23">
        <f>INDEX(Table68[#All],MATCH(Chart_Data!G778,Table68[[#All],[Name]],0),3)</f>
        <v>10139869.779999999</v>
      </c>
      <c r="I778" s="23">
        <f>INDEX(Table68[#All],MATCH(Chart_Data!G778,Table68[[#All],[Name]],0),4)</f>
        <v>5024686.66</v>
      </c>
      <c r="J778" s="46">
        <f>INDEX(Table68[#All],MATCH(Chart_Data!G778,Table68[[#All],[Name]],0),6)</f>
        <v>4.05</v>
      </c>
      <c r="K778" s="59">
        <v>3.4107596296618581E-7</v>
      </c>
      <c r="M778" s="42">
        <f t="shared" si="13"/>
        <v>777</v>
      </c>
      <c r="N778" s="42">
        <f>IF(M778&gt;Chart_Data!$U$5,0,ROW(M779)-ROW($M$2))</f>
        <v>0</v>
      </c>
      <c r="O778" s="61" t="e">
        <f>IFERROR(LARGE(Table1[2015 Growth % Red],N778),#N/A)</f>
        <v>#N/A</v>
      </c>
      <c r="P778" s="55" t="e">
        <f>INDEX(Table1[[#All],[Name Blue]:[2015 Growth % Red]],MATCH(O778,Table1[[#All],[2015 Growth % Red]],0),2)</f>
        <v>#N/A</v>
      </c>
      <c r="Q778" s="55" t="e">
        <f>INDEX(Table1[[#All],[Name Blue]:[2015 Growth % Red]],MATCH(O778,Table1[[#All],[2015 Growth % Red]],0),3)</f>
        <v>#N/A</v>
      </c>
      <c r="R778" s="55" t="e">
        <f>INDEX(Table1[[#All],[Name Blue]:[2015 Growth % Blue]],MATCH(Table3[[#This Row],[Top 10 Growth % ]],Table1[[#All],[2015 Growth % Blue]],0),1)</f>
        <v>#N/A</v>
      </c>
    </row>
    <row r="779" spans="1:18" x14ac:dyDescent="0.15">
      <c r="A779" s="42">
        <v>778</v>
      </c>
      <c r="B779" s="23" t="str">
        <f>IF(AND(Table68[[#This Row],[2015 Revenue]]&gt;=Chart_Data!$U$4,Table68[[#This Row],[2015 Expenses]]&lt;=Chart_Data!$U$3),Table68[[#This Row],[Name]],#N/A)</f>
        <v>Aldineammonium</v>
      </c>
      <c r="C779" s="23">
        <f>INDEX(Table68[#All],MATCH(Chart_Data!B779,Table68[[#All],[Name]],0),3)</f>
        <v>12263253.18</v>
      </c>
      <c r="D779" s="23">
        <f>INDEX(Table68[#All],MATCH(Chart_Data!B779,Table68[[#All],[Name]],0),4)</f>
        <v>2195786.61</v>
      </c>
      <c r="E779" s="60">
        <f>INDEX(Table68[#All],MATCH(Chart_Data!B779,Table68[[#All],[Name]],0),6)+Table1[[#This Row],[Rand]]</f>
        <v>2.9100006252803592</v>
      </c>
      <c r="F779" s="58">
        <f>_xlfn.IFNA(IF(Table1[[#This Row],[2015 Growth % Blue]]="#N/A",0,Table1[[#This Row],[2015 Growth % Blue]]),0)</f>
        <v>2.9100006252803592</v>
      </c>
      <c r="G779" s="23" t="e">
        <f>IF(OR(Table68[[#This Row],[2015 Revenue]]&lt;Chart_Data!$U$4,Table68[[#This Row],[2015 Expenses]]&gt;Chart_Data!$U$3),Table68[[#This Row],[Name]],#N/A)</f>
        <v>#N/A</v>
      </c>
      <c r="H779" s="23" t="e">
        <f>INDEX(Table68[#All],MATCH(Chart_Data!G779,Table68[[#All],[Name]],0),3)</f>
        <v>#N/A</v>
      </c>
      <c r="I779" s="23" t="e">
        <f>INDEX(Table68[#All],MATCH(Chart_Data!G779,Table68[[#All],[Name]],0),4)</f>
        <v>#N/A</v>
      </c>
      <c r="J779" s="46" t="e">
        <f>INDEX(Table68[#All],MATCH(Chart_Data!G779,Table68[[#All],[Name]],0),6)</f>
        <v>#N/A</v>
      </c>
      <c r="K779" s="59">
        <v>6.2528035901525102E-7</v>
      </c>
      <c r="M779" s="42">
        <f t="shared" si="13"/>
        <v>778</v>
      </c>
      <c r="N779" s="42">
        <f>IF(M779&gt;Chart_Data!$U$5,0,ROW(M780)-ROW($M$2))</f>
        <v>0</v>
      </c>
      <c r="O779" s="61" t="e">
        <f>IFERROR(LARGE(Table1[2015 Growth % Red],N779),#N/A)</f>
        <v>#N/A</v>
      </c>
      <c r="P779" s="55" t="e">
        <f>INDEX(Table1[[#All],[Name Blue]:[2015 Growth % Red]],MATCH(O779,Table1[[#All],[2015 Growth % Red]],0),2)</f>
        <v>#N/A</v>
      </c>
      <c r="Q779" s="55" t="e">
        <f>INDEX(Table1[[#All],[Name Blue]:[2015 Growth % Red]],MATCH(O779,Table1[[#All],[2015 Growth % Red]],0),3)</f>
        <v>#N/A</v>
      </c>
      <c r="R779" s="55" t="e">
        <f>INDEX(Table1[[#All],[Name Blue]:[2015 Growth % Blue]],MATCH(Table3[[#This Row],[Top 10 Growth % ]],Table1[[#All],[2015 Growth % Blue]],0),1)</f>
        <v>#N/A</v>
      </c>
    </row>
    <row r="780" spans="1:18" x14ac:dyDescent="0.15">
      <c r="A780" s="42">
        <v>779</v>
      </c>
      <c r="B780" s="23" t="e">
        <f>IF(AND(Table68[[#This Row],[2015 Revenue]]&gt;=Chart_Data!$U$4,Table68[[#This Row],[2015 Expenses]]&lt;=Chart_Data!$U$3),Table68[[#This Row],[Name]],#N/A)</f>
        <v>#N/A</v>
      </c>
      <c r="C780" s="23" t="e">
        <f>INDEX(Table68[#All],MATCH(Chart_Data!B780,Table68[[#All],[Name]],0),3)</f>
        <v>#N/A</v>
      </c>
      <c r="D780" s="23" t="e">
        <f>INDEX(Table68[#All],MATCH(Chart_Data!B780,Table68[[#All],[Name]],0),4)</f>
        <v>#N/A</v>
      </c>
      <c r="E780" s="60" t="e">
        <f>INDEX(Table68[#All],MATCH(Chart_Data!B780,Table68[[#All],[Name]],0),6)+Table1[[#This Row],[Rand]]</f>
        <v>#N/A</v>
      </c>
      <c r="F780" s="58">
        <f>_xlfn.IFNA(IF(Table1[[#This Row],[2015 Growth % Blue]]="#N/A",0,Table1[[#This Row],[2015 Growth % Blue]]),0)</f>
        <v>0</v>
      </c>
      <c r="G780" s="23" t="str">
        <f>IF(OR(Table68[[#This Row],[2015 Revenue]]&lt;Chart_Data!$U$4,Table68[[#This Row],[2015 Expenses]]&gt;Chart_Data!$U$3),Table68[[#This Row],[Name]],#N/A)</f>
        <v>Tryfanscaly</v>
      </c>
      <c r="H780" s="23">
        <f>INDEX(Table68[#All],MATCH(Chart_Data!G780,Table68[[#All],[Name]],0),3)</f>
        <v>8456969.6300000008</v>
      </c>
      <c r="I780" s="23">
        <f>INDEX(Table68[#All],MATCH(Chart_Data!G780,Table68[[#All],[Name]],0),4)</f>
        <v>6736439.04</v>
      </c>
      <c r="J780" s="46">
        <f>INDEX(Table68[#All],MATCH(Chart_Data!G780,Table68[[#All],[Name]],0),6)</f>
        <v>5.17</v>
      </c>
      <c r="K780" s="59">
        <v>7.167459272871176E-7</v>
      </c>
      <c r="M780" s="42">
        <f t="shared" si="13"/>
        <v>779</v>
      </c>
      <c r="N780" s="42">
        <f>IF(M780&gt;Chart_Data!$U$5,0,ROW(M781)-ROW($M$2))</f>
        <v>0</v>
      </c>
      <c r="O780" s="61" t="e">
        <f>IFERROR(LARGE(Table1[2015 Growth % Red],N780),#N/A)</f>
        <v>#N/A</v>
      </c>
      <c r="P780" s="55" t="e">
        <f>INDEX(Table1[[#All],[Name Blue]:[2015 Growth % Red]],MATCH(O780,Table1[[#All],[2015 Growth % Red]],0),2)</f>
        <v>#N/A</v>
      </c>
      <c r="Q780" s="55" t="e">
        <f>INDEX(Table1[[#All],[Name Blue]:[2015 Growth % Red]],MATCH(O780,Table1[[#All],[2015 Growth % Red]],0),3)</f>
        <v>#N/A</v>
      </c>
      <c r="R780" s="55" t="e">
        <f>INDEX(Table1[[#All],[Name Blue]:[2015 Growth % Blue]],MATCH(Table3[[#This Row],[Top 10 Growth % ]],Table1[[#All],[2015 Growth % Blue]],0),1)</f>
        <v>#N/A</v>
      </c>
    </row>
    <row r="781" spans="1:18" x14ac:dyDescent="0.15">
      <c r="A781" s="42">
        <v>780</v>
      </c>
      <c r="B781" s="23" t="str">
        <f>IF(AND(Table68[[#This Row],[2015 Revenue]]&gt;=Chart_Data!$U$4,Table68[[#This Row],[2015 Expenses]]&lt;=Chart_Data!$U$3),Table68[[#This Row],[Name]],#N/A)</f>
        <v>Cajoleavoidant</v>
      </c>
      <c r="C781" s="23">
        <f>INDEX(Table68[#All],MATCH(Chart_Data!B781,Table68[[#All],[Name]],0),3)</f>
        <v>10771338.689999999</v>
      </c>
      <c r="D781" s="23">
        <f>INDEX(Table68[#All],MATCH(Chart_Data!B781,Table68[[#All],[Name]],0),4)</f>
        <v>1185898.22</v>
      </c>
      <c r="E781" s="60">
        <f>INDEX(Table68[#All],MATCH(Chart_Data!B781,Table68[[#All],[Name]],0),6)+Table1[[#This Row],[Rand]]</f>
        <v>3.1300003305566926</v>
      </c>
      <c r="F781" s="58">
        <f>_xlfn.IFNA(IF(Table1[[#This Row],[2015 Growth % Blue]]="#N/A",0,Table1[[#This Row],[2015 Growth % Blue]]),0)</f>
        <v>3.1300003305566926</v>
      </c>
      <c r="G781" s="23" t="e">
        <f>IF(OR(Table68[[#This Row],[2015 Revenue]]&lt;Chart_Data!$U$4,Table68[[#This Row],[2015 Expenses]]&gt;Chart_Data!$U$3),Table68[[#This Row],[Name]],#N/A)</f>
        <v>#N/A</v>
      </c>
      <c r="H781" s="23" t="e">
        <f>INDEX(Table68[#All],MATCH(Chart_Data!G781,Table68[[#All],[Name]],0),3)</f>
        <v>#N/A</v>
      </c>
      <c r="I781" s="23" t="e">
        <f>INDEX(Table68[#All],MATCH(Chart_Data!G781,Table68[[#All],[Name]],0),4)</f>
        <v>#N/A</v>
      </c>
      <c r="J781" s="46" t="e">
        <f>INDEX(Table68[#All],MATCH(Chart_Data!G781,Table68[[#All],[Name]],0),6)</f>
        <v>#N/A</v>
      </c>
      <c r="K781" s="59">
        <v>3.3055669281232369E-7</v>
      </c>
      <c r="M781" s="42">
        <f t="shared" si="13"/>
        <v>780</v>
      </c>
      <c r="N781" s="42">
        <f>IF(M781&gt;Chart_Data!$U$5,0,ROW(M782)-ROW($M$2))</f>
        <v>0</v>
      </c>
      <c r="O781" s="61" t="e">
        <f>IFERROR(LARGE(Table1[2015 Growth % Red],N781),#N/A)</f>
        <v>#N/A</v>
      </c>
      <c r="P781" s="55" t="e">
        <f>INDEX(Table1[[#All],[Name Blue]:[2015 Growth % Red]],MATCH(O781,Table1[[#All],[2015 Growth % Red]],0),2)</f>
        <v>#N/A</v>
      </c>
      <c r="Q781" s="55" t="e">
        <f>INDEX(Table1[[#All],[Name Blue]:[2015 Growth % Red]],MATCH(O781,Table1[[#All],[2015 Growth % Red]],0),3)</f>
        <v>#N/A</v>
      </c>
      <c r="R781" s="55" t="e">
        <f>INDEX(Table1[[#All],[Name Blue]:[2015 Growth % Blue]],MATCH(Table3[[#This Row],[Top 10 Growth % ]],Table1[[#All],[2015 Growth % Blue]],0),1)</f>
        <v>#N/A</v>
      </c>
    </row>
    <row r="782" spans="1:18" x14ac:dyDescent="0.15">
      <c r="A782" s="42">
        <v>781</v>
      </c>
      <c r="B782" s="23" t="e">
        <f>IF(AND(Table68[[#This Row],[2015 Revenue]]&gt;=Chart_Data!$U$4,Table68[[#This Row],[2015 Expenses]]&lt;=Chart_Data!$U$3),Table68[[#This Row],[Name]],#N/A)</f>
        <v>#N/A</v>
      </c>
      <c r="C782" s="23" t="e">
        <f>INDEX(Table68[#All],MATCH(Chart_Data!B782,Table68[[#All],[Name]],0),3)</f>
        <v>#N/A</v>
      </c>
      <c r="D782" s="23" t="e">
        <f>INDEX(Table68[#All],MATCH(Chart_Data!B782,Table68[[#All],[Name]],0),4)</f>
        <v>#N/A</v>
      </c>
      <c r="E782" s="60" t="e">
        <f>INDEX(Table68[#All],MATCH(Chart_Data!B782,Table68[[#All],[Name]],0),6)+Table1[[#This Row],[Rand]]</f>
        <v>#N/A</v>
      </c>
      <c r="F782" s="58">
        <f>_xlfn.IFNA(IF(Table1[[#This Row],[2015 Growth % Blue]]="#N/A",0,Table1[[#This Row],[2015 Growth % Blue]]),0)</f>
        <v>0</v>
      </c>
      <c r="G782" s="23" t="str">
        <f>IF(OR(Table68[[#This Row],[2015 Revenue]]&lt;Chart_Data!$U$4,Table68[[#This Row],[2015 Expenses]]&gt;Chart_Data!$U$3),Table68[[#This Row],[Name]],#N/A)</f>
        <v>Cogstrip</v>
      </c>
      <c r="H782" s="23">
        <f>INDEX(Table68[#All],MATCH(Chart_Data!G782,Table68[[#All],[Name]],0),3)</f>
        <v>9705673.2599999998</v>
      </c>
      <c r="I782" s="23">
        <f>INDEX(Table68[#All],MATCH(Chart_Data!G782,Table68[[#All],[Name]],0),4)</f>
        <v>6667371.6600000001</v>
      </c>
      <c r="J782" s="46">
        <f>INDEX(Table68[#All],MATCH(Chart_Data!G782,Table68[[#All],[Name]],0),6)</f>
        <v>4.3600000000000003</v>
      </c>
      <c r="K782" s="59">
        <v>2.8452622152311704E-7</v>
      </c>
      <c r="M782" s="42">
        <f t="shared" si="13"/>
        <v>781</v>
      </c>
      <c r="N782" s="42">
        <f>IF(M782&gt;Chart_Data!$U$5,0,ROW(M783)-ROW($M$2))</f>
        <v>0</v>
      </c>
      <c r="O782" s="61" t="e">
        <f>IFERROR(LARGE(Table1[2015 Growth % Red],N782),#N/A)</f>
        <v>#N/A</v>
      </c>
      <c r="P782" s="55" t="e">
        <f>INDEX(Table1[[#All],[Name Blue]:[2015 Growth % Red]],MATCH(O782,Table1[[#All],[2015 Growth % Red]],0),2)</f>
        <v>#N/A</v>
      </c>
      <c r="Q782" s="55" t="e">
        <f>INDEX(Table1[[#All],[Name Blue]:[2015 Growth % Red]],MATCH(O782,Table1[[#All],[2015 Growth % Red]],0),3)</f>
        <v>#N/A</v>
      </c>
      <c r="R782" s="55" t="e">
        <f>INDEX(Table1[[#All],[Name Blue]:[2015 Growth % Blue]],MATCH(Table3[[#This Row],[Top 10 Growth % ]],Table1[[#All],[2015 Growth % Blue]],0),1)</f>
        <v>#N/A</v>
      </c>
    </row>
    <row r="783" spans="1:18" x14ac:dyDescent="0.15">
      <c r="A783" s="42">
        <v>782</v>
      </c>
      <c r="B783" s="23" t="str">
        <f>IF(AND(Table68[[#This Row],[2015 Revenue]]&gt;=Chart_Data!$U$4,Table68[[#This Row],[2015 Expenses]]&lt;=Chart_Data!$U$3),Table68[[#This Row],[Name]],#N/A)</f>
        <v>Needlesbosnian</v>
      </c>
      <c r="C783" s="23">
        <f>INDEX(Table68[#All],MATCH(Chart_Data!B783,Table68[[#All],[Name]],0),3)</f>
        <v>11671478.08</v>
      </c>
      <c r="D783" s="23">
        <f>INDEX(Table68[#All],MATCH(Chart_Data!B783,Table68[[#All],[Name]],0),4)</f>
        <v>3144844.67</v>
      </c>
      <c r="E783" s="60">
        <f>INDEX(Table68[#All],MATCH(Chart_Data!B783,Table68[[#All],[Name]],0),6)+Table1[[#This Row],[Rand]]</f>
        <v>3.6000002261631656</v>
      </c>
      <c r="F783" s="58">
        <f>_xlfn.IFNA(IF(Table1[[#This Row],[2015 Growth % Blue]]="#N/A",0,Table1[[#This Row],[2015 Growth % Blue]]),0)</f>
        <v>3.6000002261631656</v>
      </c>
      <c r="G783" s="23" t="e">
        <f>IF(OR(Table68[[#This Row],[2015 Revenue]]&lt;Chart_Data!$U$4,Table68[[#This Row],[2015 Expenses]]&gt;Chart_Data!$U$3),Table68[[#This Row],[Name]],#N/A)</f>
        <v>#N/A</v>
      </c>
      <c r="H783" s="23" t="e">
        <f>INDEX(Table68[#All],MATCH(Chart_Data!G783,Table68[[#All],[Name]],0),3)</f>
        <v>#N/A</v>
      </c>
      <c r="I783" s="23" t="e">
        <f>INDEX(Table68[#All],MATCH(Chart_Data!G783,Table68[[#All],[Name]],0),4)</f>
        <v>#N/A</v>
      </c>
      <c r="J783" s="46" t="e">
        <f>INDEX(Table68[#All],MATCH(Chart_Data!G783,Table68[[#All],[Name]],0),6)</f>
        <v>#N/A</v>
      </c>
      <c r="K783" s="59">
        <v>2.2616316555636938E-7</v>
      </c>
      <c r="M783" s="42">
        <f t="shared" si="13"/>
        <v>782</v>
      </c>
      <c r="N783" s="42">
        <f>IF(M783&gt;Chart_Data!$U$5,0,ROW(M784)-ROW($M$2))</f>
        <v>0</v>
      </c>
      <c r="O783" s="61" t="e">
        <f>IFERROR(LARGE(Table1[2015 Growth % Red],N783),#N/A)</f>
        <v>#N/A</v>
      </c>
      <c r="P783" s="55" t="e">
        <f>INDEX(Table1[[#All],[Name Blue]:[2015 Growth % Red]],MATCH(O783,Table1[[#All],[2015 Growth % Red]],0),2)</f>
        <v>#N/A</v>
      </c>
      <c r="Q783" s="55" t="e">
        <f>INDEX(Table1[[#All],[Name Blue]:[2015 Growth % Red]],MATCH(O783,Table1[[#All],[2015 Growth % Red]],0),3)</f>
        <v>#N/A</v>
      </c>
      <c r="R783" s="55" t="e">
        <f>INDEX(Table1[[#All],[Name Blue]:[2015 Growth % Blue]],MATCH(Table3[[#This Row],[Top 10 Growth % ]],Table1[[#All],[2015 Growth % Blue]],0),1)</f>
        <v>#N/A</v>
      </c>
    </row>
    <row r="784" spans="1:18" x14ac:dyDescent="0.15">
      <c r="A784" s="42">
        <v>783</v>
      </c>
      <c r="B784" s="23" t="e">
        <f>IF(AND(Table68[[#This Row],[2015 Revenue]]&gt;=Chart_Data!$U$4,Table68[[#This Row],[2015 Expenses]]&lt;=Chart_Data!$U$3),Table68[[#This Row],[Name]],#N/A)</f>
        <v>#N/A</v>
      </c>
      <c r="C784" s="23" t="e">
        <f>INDEX(Table68[#All],MATCH(Chart_Data!B784,Table68[[#All],[Name]],0),3)</f>
        <v>#N/A</v>
      </c>
      <c r="D784" s="23" t="e">
        <f>INDEX(Table68[#All],MATCH(Chart_Data!B784,Table68[[#All],[Name]],0),4)</f>
        <v>#N/A</v>
      </c>
      <c r="E784" s="60" t="e">
        <f>INDEX(Table68[#All],MATCH(Chart_Data!B784,Table68[[#All],[Name]],0),6)+Table1[[#This Row],[Rand]]</f>
        <v>#N/A</v>
      </c>
      <c r="F784" s="58">
        <f>_xlfn.IFNA(IF(Table1[[#This Row],[2015 Growth % Blue]]="#N/A",0,Table1[[#This Row],[2015 Growth % Blue]]),0)</f>
        <v>0</v>
      </c>
      <c r="G784" s="23" t="str">
        <f>IF(OR(Table68[[#This Row],[2015 Revenue]]&lt;Chart_Data!$U$4,Table68[[#This Row],[2015 Expenses]]&gt;Chart_Data!$U$3),Table68[[#This Row],[Name]],#N/A)</f>
        <v>Announcesbuck</v>
      </c>
      <c r="H784" s="23">
        <f>INDEX(Table68[#All],MATCH(Chart_Data!G784,Table68[[#All],[Name]],0),3)</f>
        <v>6146640.1399999997</v>
      </c>
      <c r="I784" s="23">
        <f>INDEX(Table68[#All],MATCH(Chart_Data!G784,Table68[[#All],[Name]],0),4)</f>
        <v>4390259.57</v>
      </c>
      <c r="J784" s="46">
        <f>INDEX(Table68[#All],MATCH(Chart_Data!G784,Table68[[#All],[Name]],0),6)</f>
        <v>4.8899999999999997</v>
      </c>
      <c r="K784" s="59">
        <v>5.2881908464788915E-7</v>
      </c>
      <c r="M784" s="42">
        <f t="shared" si="13"/>
        <v>783</v>
      </c>
      <c r="N784" s="42">
        <f>IF(M784&gt;Chart_Data!$U$5,0,ROW(M785)-ROW($M$2))</f>
        <v>0</v>
      </c>
      <c r="O784" s="61" t="e">
        <f>IFERROR(LARGE(Table1[2015 Growth % Red],N784),#N/A)</f>
        <v>#N/A</v>
      </c>
      <c r="P784" s="55" t="e">
        <f>INDEX(Table1[[#All],[Name Blue]:[2015 Growth % Red]],MATCH(O784,Table1[[#All],[2015 Growth % Red]],0),2)</f>
        <v>#N/A</v>
      </c>
      <c r="Q784" s="55" t="e">
        <f>INDEX(Table1[[#All],[Name Blue]:[2015 Growth % Red]],MATCH(O784,Table1[[#All],[2015 Growth % Red]],0),3)</f>
        <v>#N/A</v>
      </c>
      <c r="R784" s="55" t="e">
        <f>INDEX(Table1[[#All],[Name Blue]:[2015 Growth % Blue]],MATCH(Table3[[#This Row],[Top 10 Growth % ]],Table1[[#All],[2015 Growth % Blue]],0),1)</f>
        <v>#N/A</v>
      </c>
    </row>
    <row r="785" spans="1:18" x14ac:dyDescent="0.15">
      <c r="A785" s="42">
        <v>784</v>
      </c>
      <c r="B785" s="23" t="e">
        <f>IF(AND(Table68[[#This Row],[2015 Revenue]]&gt;=Chart_Data!$U$4,Table68[[#This Row],[2015 Expenses]]&lt;=Chart_Data!$U$3),Table68[[#This Row],[Name]],#N/A)</f>
        <v>#N/A</v>
      </c>
      <c r="C785" s="23" t="e">
        <f>INDEX(Table68[#All],MATCH(Chart_Data!B785,Table68[[#All],[Name]],0),3)</f>
        <v>#N/A</v>
      </c>
      <c r="D785" s="23" t="e">
        <f>INDEX(Table68[#All],MATCH(Chart_Data!B785,Table68[[#All],[Name]],0),4)</f>
        <v>#N/A</v>
      </c>
      <c r="E785" s="60" t="e">
        <f>INDEX(Table68[#All],MATCH(Chart_Data!B785,Table68[[#All],[Name]],0),6)+Table1[[#This Row],[Rand]]</f>
        <v>#N/A</v>
      </c>
      <c r="F785" s="58">
        <f>_xlfn.IFNA(IF(Table1[[#This Row],[2015 Growth % Blue]]="#N/A",0,Table1[[#This Row],[2015 Growth % Blue]]),0)</f>
        <v>0</v>
      </c>
      <c r="G785" s="23" t="str">
        <f>IF(OR(Table68[[#This Row],[2015 Revenue]]&lt;Chart_Data!$U$4,Table68[[#This Row],[2015 Expenses]]&gt;Chart_Data!$U$3),Table68[[#This Row],[Name]],#N/A)</f>
        <v>Ericssonsafe</v>
      </c>
      <c r="H785" s="23">
        <f>INDEX(Table68[#All],MATCH(Chart_Data!G785,Table68[[#All],[Name]],0),3)</f>
        <v>4844388.9400000004</v>
      </c>
      <c r="I785" s="23">
        <f>INDEX(Table68[#All],MATCH(Chart_Data!G785,Table68[[#All],[Name]],0),4)</f>
        <v>6503652.0499999998</v>
      </c>
      <c r="J785" s="46">
        <f>INDEX(Table68[#All],MATCH(Chart_Data!G785,Table68[[#All],[Name]],0),6)</f>
        <v>3.3</v>
      </c>
      <c r="K785" s="59">
        <v>4.0224325641720882E-7</v>
      </c>
      <c r="M785" s="42">
        <f t="shared" si="13"/>
        <v>784</v>
      </c>
      <c r="N785" s="42">
        <f>IF(M785&gt;Chart_Data!$U$5,0,ROW(M786)-ROW($M$2))</f>
        <v>0</v>
      </c>
      <c r="O785" s="61" t="e">
        <f>IFERROR(LARGE(Table1[2015 Growth % Red],N785),#N/A)</f>
        <v>#N/A</v>
      </c>
      <c r="P785" s="55" t="e">
        <f>INDEX(Table1[[#All],[Name Blue]:[2015 Growth % Red]],MATCH(O785,Table1[[#All],[2015 Growth % Red]],0),2)</f>
        <v>#N/A</v>
      </c>
      <c r="Q785" s="55" t="e">
        <f>INDEX(Table1[[#All],[Name Blue]:[2015 Growth % Red]],MATCH(O785,Table1[[#All],[2015 Growth % Red]],0),3)</f>
        <v>#N/A</v>
      </c>
      <c r="R785" s="55" t="e">
        <f>INDEX(Table1[[#All],[Name Blue]:[2015 Growth % Blue]],MATCH(Table3[[#This Row],[Top 10 Growth % ]],Table1[[#All],[2015 Growth % Blue]],0),1)</f>
        <v>#N/A</v>
      </c>
    </row>
    <row r="786" spans="1:18" x14ac:dyDescent="0.15">
      <c r="A786" s="42">
        <v>785</v>
      </c>
      <c r="B786" s="23" t="str">
        <f>IF(AND(Table68[[#This Row],[2015 Revenue]]&gt;=Chart_Data!$U$4,Table68[[#This Row],[2015 Expenses]]&lt;=Chart_Data!$U$3),Table68[[#This Row],[Name]],#N/A)</f>
        <v>Geometrycrane</v>
      </c>
      <c r="C786" s="23">
        <f>INDEX(Table68[#All],MATCH(Chart_Data!B786,Table68[[#All],[Name]],0),3)</f>
        <v>7273494.5599999996</v>
      </c>
      <c r="D786" s="23">
        <f>INDEX(Table68[#All],MATCH(Chart_Data!B786,Table68[[#All],[Name]],0),4)</f>
        <v>436039.14</v>
      </c>
      <c r="E786" s="60">
        <f>INDEX(Table68[#All],MATCH(Chart_Data!B786,Table68[[#All],[Name]],0),6)+Table1[[#This Row],[Rand]]</f>
        <v>4.1500001641542843</v>
      </c>
      <c r="F786" s="58">
        <f>_xlfn.IFNA(IF(Table1[[#This Row],[2015 Growth % Blue]]="#N/A",0,Table1[[#This Row],[2015 Growth % Blue]]),0)</f>
        <v>4.1500001641542843</v>
      </c>
      <c r="G786" s="23" t="e">
        <f>IF(OR(Table68[[#This Row],[2015 Revenue]]&lt;Chart_Data!$U$4,Table68[[#This Row],[2015 Expenses]]&gt;Chart_Data!$U$3),Table68[[#This Row],[Name]],#N/A)</f>
        <v>#N/A</v>
      </c>
      <c r="H786" s="23" t="e">
        <f>INDEX(Table68[#All],MATCH(Chart_Data!G786,Table68[[#All],[Name]],0),3)</f>
        <v>#N/A</v>
      </c>
      <c r="I786" s="23" t="e">
        <f>INDEX(Table68[#All],MATCH(Chart_Data!G786,Table68[[#All],[Name]],0),4)</f>
        <v>#N/A</v>
      </c>
      <c r="J786" s="46" t="e">
        <f>INDEX(Table68[#All],MATCH(Chart_Data!G786,Table68[[#All],[Name]],0),6)</f>
        <v>#N/A</v>
      </c>
      <c r="K786" s="59">
        <v>1.6415428400903975E-7</v>
      </c>
      <c r="M786" s="42">
        <f t="shared" si="13"/>
        <v>785</v>
      </c>
      <c r="N786" s="42">
        <f>IF(M786&gt;Chart_Data!$U$5,0,ROW(M787)-ROW($M$2))</f>
        <v>0</v>
      </c>
      <c r="O786" s="61" t="e">
        <f>IFERROR(LARGE(Table1[2015 Growth % Red],N786),#N/A)</f>
        <v>#N/A</v>
      </c>
      <c r="P786" s="55" t="e">
        <f>INDEX(Table1[[#All],[Name Blue]:[2015 Growth % Red]],MATCH(O786,Table1[[#All],[2015 Growth % Red]],0),2)</f>
        <v>#N/A</v>
      </c>
      <c r="Q786" s="55" t="e">
        <f>INDEX(Table1[[#All],[Name Blue]:[2015 Growth % Red]],MATCH(O786,Table1[[#All],[2015 Growth % Red]],0),3)</f>
        <v>#N/A</v>
      </c>
      <c r="R786" s="55" t="e">
        <f>INDEX(Table1[[#All],[Name Blue]:[2015 Growth % Blue]],MATCH(Table3[[#This Row],[Top 10 Growth % ]],Table1[[#All],[2015 Growth % Blue]],0),1)</f>
        <v>#N/A</v>
      </c>
    </row>
    <row r="787" spans="1:18" x14ac:dyDescent="0.15">
      <c r="A787" s="42">
        <v>786</v>
      </c>
      <c r="B787" s="23" t="str">
        <f>IF(AND(Table68[[#This Row],[2015 Revenue]]&gt;=Chart_Data!$U$4,Table68[[#This Row],[2015 Expenses]]&lt;=Chart_Data!$U$3),Table68[[#This Row],[Name]],#N/A)</f>
        <v>Flakesmingling</v>
      </c>
      <c r="C787" s="23">
        <f>INDEX(Table68[#All],MATCH(Chart_Data!B787,Table68[[#All],[Name]],0),3)</f>
        <v>6047508.8200000003</v>
      </c>
      <c r="D787" s="23">
        <f>INDEX(Table68[#All],MATCH(Chart_Data!B787,Table68[[#All],[Name]],0),4)</f>
        <v>2563659.06</v>
      </c>
      <c r="E787" s="60">
        <f>INDEX(Table68[#All],MATCH(Chart_Data!B787,Table68[[#All],[Name]],0),6)+Table1[[#This Row],[Rand]]</f>
        <v>4.7000003597680315</v>
      </c>
      <c r="F787" s="58">
        <f>_xlfn.IFNA(IF(Table1[[#This Row],[2015 Growth % Blue]]="#N/A",0,Table1[[#This Row],[2015 Growth % Blue]]),0)</f>
        <v>4.7000003597680315</v>
      </c>
      <c r="G787" s="23" t="e">
        <f>IF(OR(Table68[[#This Row],[2015 Revenue]]&lt;Chart_Data!$U$4,Table68[[#This Row],[2015 Expenses]]&gt;Chart_Data!$U$3),Table68[[#This Row],[Name]],#N/A)</f>
        <v>#N/A</v>
      </c>
      <c r="H787" s="23" t="e">
        <f>INDEX(Table68[#All],MATCH(Chart_Data!G787,Table68[[#All],[Name]],0),3)</f>
        <v>#N/A</v>
      </c>
      <c r="I787" s="23" t="e">
        <f>INDEX(Table68[#All],MATCH(Chart_Data!G787,Table68[[#All],[Name]],0),4)</f>
        <v>#N/A</v>
      </c>
      <c r="J787" s="46" t="e">
        <f>INDEX(Table68[#All],MATCH(Chart_Data!G787,Table68[[#All],[Name]],0),6)</f>
        <v>#N/A</v>
      </c>
      <c r="K787" s="59">
        <v>3.5976803152805061E-7</v>
      </c>
      <c r="M787" s="42">
        <f t="shared" si="13"/>
        <v>786</v>
      </c>
      <c r="N787" s="42">
        <f>IF(M787&gt;Chart_Data!$U$5,0,ROW(M788)-ROW($M$2))</f>
        <v>0</v>
      </c>
      <c r="O787" s="61" t="e">
        <f>IFERROR(LARGE(Table1[2015 Growth % Red],N787),#N/A)</f>
        <v>#N/A</v>
      </c>
      <c r="P787" s="55" t="e">
        <f>INDEX(Table1[[#All],[Name Blue]:[2015 Growth % Red]],MATCH(O787,Table1[[#All],[2015 Growth % Red]],0),2)</f>
        <v>#N/A</v>
      </c>
      <c r="Q787" s="55" t="e">
        <f>INDEX(Table1[[#All],[Name Blue]:[2015 Growth % Red]],MATCH(O787,Table1[[#All],[2015 Growth % Red]],0),3)</f>
        <v>#N/A</v>
      </c>
      <c r="R787" s="55" t="e">
        <f>INDEX(Table1[[#All],[Name Blue]:[2015 Growth % Blue]],MATCH(Table3[[#This Row],[Top 10 Growth % ]],Table1[[#All],[2015 Growth % Blue]],0),1)</f>
        <v>#N/A</v>
      </c>
    </row>
    <row r="788" spans="1:18" x14ac:dyDescent="0.15">
      <c r="A788" s="42">
        <v>787</v>
      </c>
      <c r="B788" s="23" t="e">
        <f>IF(AND(Table68[[#This Row],[2015 Revenue]]&gt;=Chart_Data!$U$4,Table68[[#This Row],[2015 Expenses]]&lt;=Chart_Data!$U$3),Table68[[#This Row],[Name]],#N/A)</f>
        <v>#N/A</v>
      </c>
      <c r="C788" s="23" t="e">
        <f>INDEX(Table68[#All],MATCH(Chart_Data!B788,Table68[[#All],[Name]],0),3)</f>
        <v>#N/A</v>
      </c>
      <c r="D788" s="23" t="e">
        <f>INDEX(Table68[#All],MATCH(Chart_Data!B788,Table68[[#All],[Name]],0),4)</f>
        <v>#N/A</v>
      </c>
      <c r="E788" s="60" t="e">
        <f>INDEX(Table68[#All],MATCH(Chart_Data!B788,Table68[[#All],[Name]],0),6)+Table1[[#This Row],[Rand]]</f>
        <v>#N/A</v>
      </c>
      <c r="F788" s="58">
        <f>_xlfn.IFNA(IF(Table1[[#This Row],[2015 Growth % Blue]]="#N/A",0,Table1[[#This Row],[2015 Growth % Blue]]),0)</f>
        <v>0</v>
      </c>
      <c r="G788" s="23" t="str">
        <f>IF(OR(Table68[[#This Row],[2015 Revenue]]&lt;Chart_Data!$U$4,Table68[[#This Row],[2015 Expenses]]&gt;Chart_Data!$U$3),Table68[[#This Row],[Name]],#N/A)</f>
        <v>Ahemparticular</v>
      </c>
      <c r="H788" s="23">
        <f>INDEX(Table68[#All],MATCH(Chart_Data!G788,Table68[[#All],[Name]],0),3)</f>
        <v>12367661.07</v>
      </c>
      <c r="I788" s="23">
        <f>INDEX(Table68[#All],MATCH(Chart_Data!G788,Table68[[#All],[Name]],0),4)</f>
        <v>4908512.38</v>
      </c>
      <c r="J788" s="46">
        <f>INDEX(Table68[#All],MATCH(Chart_Data!G788,Table68[[#All],[Name]],0),6)</f>
        <v>3.94</v>
      </c>
      <c r="K788" s="59">
        <v>5.3663330195934429E-7</v>
      </c>
      <c r="M788" s="42">
        <f t="shared" si="13"/>
        <v>787</v>
      </c>
      <c r="N788" s="42">
        <f>IF(M788&gt;Chart_Data!$U$5,0,ROW(M789)-ROW($M$2))</f>
        <v>0</v>
      </c>
      <c r="O788" s="61" t="e">
        <f>IFERROR(LARGE(Table1[2015 Growth % Red],N788),#N/A)</f>
        <v>#N/A</v>
      </c>
      <c r="P788" s="55" t="e">
        <f>INDEX(Table1[[#All],[Name Blue]:[2015 Growth % Red]],MATCH(O788,Table1[[#All],[2015 Growth % Red]],0),2)</f>
        <v>#N/A</v>
      </c>
      <c r="Q788" s="55" t="e">
        <f>INDEX(Table1[[#All],[Name Blue]:[2015 Growth % Red]],MATCH(O788,Table1[[#All],[2015 Growth % Red]],0),3)</f>
        <v>#N/A</v>
      </c>
      <c r="R788" s="55" t="e">
        <f>INDEX(Table1[[#All],[Name Blue]:[2015 Growth % Blue]],MATCH(Table3[[#This Row],[Top 10 Growth % ]],Table1[[#All],[2015 Growth % Blue]],0),1)</f>
        <v>#N/A</v>
      </c>
    </row>
    <row r="789" spans="1:18" x14ac:dyDescent="0.15">
      <c r="A789" s="42">
        <v>788</v>
      </c>
      <c r="B789" s="23" t="str">
        <f>IF(AND(Table68[[#This Row],[2015 Revenue]]&gt;=Chart_Data!$U$4,Table68[[#This Row],[2015 Expenses]]&lt;=Chart_Data!$U$3),Table68[[#This Row],[Name]],#N/A)</f>
        <v>Tubeverest</v>
      </c>
      <c r="C789" s="23">
        <f>INDEX(Table68[#All],MATCH(Chart_Data!B789,Table68[[#All],[Name]],0),3)</f>
        <v>8116525.7000000002</v>
      </c>
      <c r="D789" s="23">
        <f>INDEX(Table68[#All],MATCH(Chart_Data!B789,Table68[[#All],[Name]],0),4)</f>
        <v>596967.14</v>
      </c>
      <c r="E789" s="60">
        <f>INDEX(Table68[#All],MATCH(Chart_Data!B789,Table68[[#All],[Name]],0),6)+Table1[[#This Row],[Rand]]</f>
        <v>4.9100006876518716</v>
      </c>
      <c r="F789" s="58">
        <f>_xlfn.IFNA(IF(Table1[[#This Row],[2015 Growth % Blue]]="#N/A",0,Table1[[#This Row],[2015 Growth % Blue]]),0)</f>
        <v>4.9100006876518716</v>
      </c>
      <c r="G789" s="23" t="e">
        <f>IF(OR(Table68[[#This Row],[2015 Revenue]]&lt;Chart_Data!$U$4,Table68[[#This Row],[2015 Expenses]]&gt;Chart_Data!$U$3),Table68[[#This Row],[Name]],#N/A)</f>
        <v>#N/A</v>
      </c>
      <c r="H789" s="23" t="e">
        <f>INDEX(Table68[#All],MATCH(Chart_Data!G789,Table68[[#All],[Name]],0),3)</f>
        <v>#N/A</v>
      </c>
      <c r="I789" s="23" t="e">
        <f>INDEX(Table68[#All],MATCH(Chart_Data!G789,Table68[[#All],[Name]],0),4)</f>
        <v>#N/A</v>
      </c>
      <c r="J789" s="46" t="e">
        <f>INDEX(Table68[#All],MATCH(Chart_Data!G789,Table68[[#All],[Name]],0),6)</f>
        <v>#N/A</v>
      </c>
      <c r="K789" s="59">
        <v>6.8765187152142385E-7</v>
      </c>
      <c r="M789" s="42">
        <f t="shared" si="13"/>
        <v>788</v>
      </c>
      <c r="N789" s="42">
        <f>IF(M789&gt;Chart_Data!$U$5,0,ROW(M790)-ROW($M$2))</f>
        <v>0</v>
      </c>
      <c r="O789" s="61" t="e">
        <f>IFERROR(LARGE(Table1[2015 Growth % Red],N789),#N/A)</f>
        <v>#N/A</v>
      </c>
      <c r="P789" s="55" t="e">
        <f>INDEX(Table1[[#All],[Name Blue]:[2015 Growth % Red]],MATCH(O789,Table1[[#All],[2015 Growth % Red]],0),2)</f>
        <v>#N/A</v>
      </c>
      <c r="Q789" s="55" t="e">
        <f>INDEX(Table1[[#All],[Name Blue]:[2015 Growth % Red]],MATCH(O789,Table1[[#All],[2015 Growth % Red]],0),3)</f>
        <v>#N/A</v>
      </c>
      <c r="R789" s="55" t="e">
        <f>INDEX(Table1[[#All],[Name Blue]:[2015 Growth % Blue]],MATCH(Table3[[#This Row],[Top 10 Growth % ]],Table1[[#All],[2015 Growth % Blue]],0),1)</f>
        <v>#N/A</v>
      </c>
    </row>
    <row r="790" spans="1:18" x14ac:dyDescent="0.15">
      <c r="A790" s="42">
        <v>789</v>
      </c>
      <c r="B790" s="23" t="str">
        <f>IF(AND(Table68[[#This Row],[2015 Revenue]]&gt;=Chart_Data!$U$4,Table68[[#This Row],[2015 Expenses]]&lt;=Chart_Data!$U$3),Table68[[#This Row],[Name]],#N/A)</f>
        <v>Liripoopquean</v>
      </c>
      <c r="C790" s="23">
        <f>INDEX(Table68[#All],MATCH(Chart_Data!B790,Table68[[#All],[Name]],0),3)</f>
        <v>6129971.2400000002</v>
      </c>
      <c r="D790" s="23">
        <f>INDEX(Table68[#All],MATCH(Chart_Data!B790,Table68[[#All],[Name]],0),4)</f>
        <v>2398306.89</v>
      </c>
      <c r="E790" s="60">
        <f>INDEX(Table68[#All],MATCH(Chart_Data!B790,Table68[[#All],[Name]],0),6)+Table1[[#This Row],[Rand]]</f>
        <v>3.3500001061343734</v>
      </c>
      <c r="F790" s="58">
        <f>_xlfn.IFNA(IF(Table1[[#This Row],[2015 Growth % Blue]]="#N/A",0,Table1[[#This Row],[2015 Growth % Blue]]),0)</f>
        <v>3.3500001061343734</v>
      </c>
      <c r="G790" s="23" t="e">
        <f>IF(OR(Table68[[#This Row],[2015 Revenue]]&lt;Chart_Data!$U$4,Table68[[#This Row],[2015 Expenses]]&gt;Chart_Data!$U$3),Table68[[#This Row],[Name]],#N/A)</f>
        <v>#N/A</v>
      </c>
      <c r="H790" s="23" t="e">
        <f>INDEX(Table68[#All],MATCH(Chart_Data!G790,Table68[[#All],[Name]],0),3)</f>
        <v>#N/A</v>
      </c>
      <c r="I790" s="23" t="e">
        <f>INDEX(Table68[#All],MATCH(Chart_Data!G790,Table68[[#All],[Name]],0),4)</f>
        <v>#N/A</v>
      </c>
      <c r="J790" s="46" t="e">
        <f>INDEX(Table68[#All],MATCH(Chart_Data!G790,Table68[[#All],[Name]],0),6)</f>
        <v>#N/A</v>
      </c>
      <c r="K790" s="59">
        <v>1.0613437343460242E-7</v>
      </c>
      <c r="M790" s="42">
        <f t="shared" si="13"/>
        <v>789</v>
      </c>
      <c r="N790" s="42">
        <f>IF(M790&gt;Chart_Data!$U$5,0,ROW(M791)-ROW($M$2))</f>
        <v>0</v>
      </c>
      <c r="O790" s="61" t="e">
        <f>IFERROR(LARGE(Table1[2015 Growth % Red],N790),#N/A)</f>
        <v>#N/A</v>
      </c>
      <c r="P790" s="55" t="e">
        <f>INDEX(Table1[[#All],[Name Blue]:[2015 Growth % Red]],MATCH(O790,Table1[[#All],[2015 Growth % Red]],0),2)</f>
        <v>#N/A</v>
      </c>
      <c r="Q790" s="55" t="e">
        <f>INDEX(Table1[[#All],[Name Blue]:[2015 Growth % Red]],MATCH(O790,Table1[[#All],[2015 Growth % Red]],0),3)</f>
        <v>#N/A</v>
      </c>
      <c r="R790" s="55" t="e">
        <f>INDEX(Table1[[#All],[Name Blue]:[2015 Growth % Blue]],MATCH(Table3[[#This Row],[Top 10 Growth % ]],Table1[[#All],[2015 Growth % Blue]],0),1)</f>
        <v>#N/A</v>
      </c>
    </row>
    <row r="791" spans="1:18" x14ac:dyDescent="0.15">
      <c r="A791" s="42">
        <v>790</v>
      </c>
      <c r="B791" s="23" t="e">
        <f>IF(AND(Table68[[#This Row],[2015 Revenue]]&gt;=Chart_Data!$U$4,Table68[[#This Row],[2015 Expenses]]&lt;=Chart_Data!$U$3),Table68[[#This Row],[Name]],#N/A)</f>
        <v>#N/A</v>
      </c>
      <c r="C791" s="23" t="e">
        <f>INDEX(Table68[#All],MATCH(Chart_Data!B791,Table68[[#All],[Name]],0),3)</f>
        <v>#N/A</v>
      </c>
      <c r="D791" s="23" t="e">
        <f>INDEX(Table68[#All],MATCH(Chart_Data!B791,Table68[[#All],[Name]],0),4)</f>
        <v>#N/A</v>
      </c>
      <c r="E791" s="60" t="e">
        <f>INDEX(Table68[#All],MATCH(Chart_Data!B791,Table68[[#All],[Name]],0),6)+Table1[[#This Row],[Rand]]</f>
        <v>#N/A</v>
      </c>
      <c r="F791" s="58">
        <f>_xlfn.IFNA(IF(Table1[[#This Row],[2015 Growth % Blue]]="#N/A",0,Table1[[#This Row],[2015 Growth % Blue]]),0)</f>
        <v>0</v>
      </c>
      <c r="G791" s="23" t="str">
        <f>IF(OR(Table68[[#This Row],[2015 Revenue]]&lt;Chart_Data!$U$4,Table68[[#This Row],[2015 Expenses]]&gt;Chart_Data!$U$3),Table68[[#This Row],[Name]],#N/A)</f>
        <v>Rawchickenequip</v>
      </c>
      <c r="H791" s="23">
        <f>INDEX(Table68[#All],MATCH(Chart_Data!G791,Table68[[#All],[Name]],0),3)</f>
        <v>5865322.6100000003</v>
      </c>
      <c r="I791" s="23">
        <f>INDEX(Table68[#All],MATCH(Chart_Data!G791,Table68[[#All],[Name]],0),4)</f>
        <v>4128305.31</v>
      </c>
      <c r="J791" s="46">
        <f>INDEX(Table68[#All],MATCH(Chart_Data!G791,Table68[[#All],[Name]],0),6)</f>
        <v>1.39</v>
      </c>
      <c r="K791" s="59">
        <v>5.1995953265662158E-7</v>
      </c>
      <c r="M791" s="42">
        <f t="shared" si="13"/>
        <v>790</v>
      </c>
      <c r="N791" s="42">
        <f>IF(M791&gt;Chart_Data!$U$5,0,ROW(M792)-ROW($M$2))</f>
        <v>0</v>
      </c>
      <c r="O791" s="61" t="e">
        <f>IFERROR(LARGE(Table1[2015 Growth % Red],N791),#N/A)</f>
        <v>#N/A</v>
      </c>
      <c r="P791" s="55" t="e">
        <f>INDEX(Table1[[#All],[Name Blue]:[2015 Growth % Red]],MATCH(O791,Table1[[#All],[2015 Growth % Red]],0),2)</f>
        <v>#N/A</v>
      </c>
      <c r="Q791" s="55" t="e">
        <f>INDEX(Table1[[#All],[Name Blue]:[2015 Growth % Red]],MATCH(O791,Table1[[#All],[2015 Growth % Red]],0),3)</f>
        <v>#N/A</v>
      </c>
      <c r="R791" s="55" t="e">
        <f>INDEX(Table1[[#All],[Name Blue]:[2015 Growth % Blue]],MATCH(Table3[[#This Row],[Top 10 Growth % ]],Table1[[#All],[2015 Growth % Blue]],0),1)</f>
        <v>#N/A</v>
      </c>
    </row>
    <row r="792" spans="1:18" x14ac:dyDescent="0.15">
      <c r="A792" s="42">
        <v>791</v>
      </c>
      <c r="B792" s="23" t="e">
        <f>IF(AND(Table68[[#This Row],[2015 Revenue]]&gt;=Chart_Data!$U$4,Table68[[#This Row],[2015 Expenses]]&lt;=Chart_Data!$U$3),Table68[[#This Row],[Name]],#N/A)</f>
        <v>#N/A</v>
      </c>
      <c r="C792" s="23" t="e">
        <f>INDEX(Table68[#All],MATCH(Chart_Data!B792,Table68[[#All],[Name]],0),3)</f>
        <v>#N/A</v>
      </c>
      <c r="D792" s="23" t="e">
        <f>INDEX(Table68[#All],MATCH(Chart_Data!B792,Table68[[#All],[Name]],0),4)</f>
        <v>#N/A</v>
      </c>
      <c r="E792" s="60" t="e">
        <f>INDEX(Table68[#All],MATCH(Chart_Data!B792,Table68[[#All],[Name]],0),6)+Table1[[#This Row],[Rand]]</f>
        <v>#N/A</v>
      </c>
      <c r="F792" s="58">
        <f>_xlfn.IFNA(IF(Table1[[#This Row],[2015 Growth % Blue]]="#N/A",0,Table1[[#This Row],[2015 Growth % Blue]]),0)</f>
        <v>0</v>
      </c>
      <c r="G792" s="23" t="str">
        <f>IF(OR(Table68[[#This Row],[2015 Revenue]]&lt;Chart_Data!$U$4,Table68[[#This Row],[2015 Expenses]]&gt;Chart_Data!$U$3),Table68[[#This Row],[Name]],#N/A)</f>
        <v>Oraclemend</v>
      </c>
      <c r="H792" s="23">
        <f>INDEX(Table68[#All],MATCH(Chart_Data!G792,Table68[[#All],[Name]],0),3)</f>
        <v>11043820.57</v>
      </c>
      <c r="I792" s="23">
        <f>INDEX(Table68[#All],MATCH(Chart_Data!G792,Table68[[#All],[Name]],0),4)</f>
        <v>8701267.0899999999</v>
      </c>
      <c r="J792" s="46">
        <f>INDEX(Table68[#All],MATCH(Chart_Data!G792,Table68[[#All],[Name]],0),6)</f>
        <v>3.87</v>
      </c>
      <c r="K792" s="59">
        <v>3.9342733921380211E-7</v>
      </c>
      <c r="M792" s="42">
        <f t="shared" si="13"/>
        <v>791</v>
      </c>
      <c r="N792" s="42">
        <f>IF(M792&gt;Chart_Data!$U$5,0,ROW(M793)-ROW($M$2))</f>
        <v>0</v>
      </c>
      <c r="O792" s="61" t="e">
        <f>IFERROR(LARGE(Table1[2015 Growth % Red],N792),#N/A)</f>
        <v>#N/A</v>
      </c>
      <c r="P792" s="55" t="e">
        <f>INDEX(Table1[[#All],[Name Blue]:[2015 Growth % Red]],MATCH(O792,Table1[[#All],[2015 Growth % Red]],0),2)</f>
        <v>#N/A</v>
      </c>
      <c r="Q792" s="55" t="e">
        <f>INDEX(Table1[[#All],[Name Blue]:[2015 Growth % Red]],MATCH(O792,Table1[[#All],[2015 Growth % Red]],0),3)</f>
        <v>#N/A</v>
      </c>
      <c r="R792" s="55" t="e">
        <f>INDEX(Table1[[#All],[Name Blue]:[2015 Growth % Blue]],MATCH(Table3[[#This Row],[Top 10 Growth % ]],Table1[[#All],[2015 Growth % Blue]],0),1)</f>
        <v>#N/A</v>
      </c>
    </row>
    <row r="793" spans="1:18" x14ac:dyDescent="0.15">
      <c r="A793" s="42">
        <v>792</v>
      </c>
      <c r="B793" s="23" t="str">
        <f>IF(AND(Table68[[#This Row],[2015 Revenue]]&gt;=Chart_Data!$U$4,Table68[[#This Row],[2015 Expenses]]&lt;=Chart_Data!$U$3),Table68[[#This Row],[Name]],#N/A)</f>
        <v>Nthracer</v>
      </c>
      <c r="C793" s="23">
        <f>INDEX(Table68[#All],MATCH(Chart_Data!B793,Table68[[#All],[Name]],0),3)</f>
        <v>7748178.5700000003</v>
      </c>
      <c r="D793" s="23">
        <f>INDEX(Table68[#All],MATCH(Chart_Data!B793,Table68[[#All],[Name]],0),4)</f>
        <v>1068850.33</v>
      </c>
      <c r="E793" s="60">
        <f>INDEX(Table68[#All],MATCH(Chart_Data!B793,Table68[[#All],[Name]],0),6)+Table1[[#This Row],[Rand]]</f>
        <v>4.27000059292918</v>
      </c>
      <c r="F793" s="58">
        <f>_xlfn.IFNA(IF(Table1[[#This Row],[2015 Growth % Blue]]="#N/A",0,Table1[[#This Row],[2015 Growth % Blue]]),0)</f>
        <v>4.27000059292918</v>
      </c>
      <c r="G793" s="23" t="e">
        <f>IF(OR(Table68[[#This Row],[2015 Revenue]]&lt;Chart_Data!$U$4,Table68[[#This Row],[2015 Expenses]]&gt;Chart_Data!$U$3),Table68[[#This Row],[Name]],#N/A)</f>
        <v>#N/A</v>
      </c>
      <c r="H793" s="23" t="e">
        <f>INDEX(Table68[#All],MATCH(Chart_Data!G793,Table68[[#All],[Name]],0),3)</f>
        <v>#N/A</v>
      </c>
      <c r="I793" s="23" t="e">
        <f>INDEX(Table68[#All],MATCH(Chart_Data!G793,Table68[[#All],[Name]],0),4)</f>
        <v>#N/A</v>
      </c>
      <c r="J793" s="46" t="e">
        <f>INDEX(Table68[#All],MATCH(Chart_Data!G793,Table68[[#All],[Name]],0),6)</f>
        <v>#N/A</v>
      </c>
      <c r="K793" s="59">
        <v>5.9292918029243944E-7</v>
      </c>
      <c r="M793" s="42">
        <f t="shared" si="13"/>
        <v>792</v>
      </c>
      <c r="N793" s="42">
        <f>IF(M793&gt;Chart_Data!$U$5,0,ROW(M794)-ROW($M$2))</f>
        <v>0</v>
      </c>
      <c r="O793" s="61" t="e">
        <f>IFERROR(LARGE(Table1[2015 Growth % Red],N793),#N/A)</f>
        <v>#N/A</v>
      </c>
      <c r="P793" s="55" t="e">
        <f>INDEX(Table1[[#All],[Name Blue]:[2015 Growth % Red]],MATCH(O793,Table1[[#All],[2015 Growth % Red]],0),2)</f>
        <v>#N/A</v>
      </c>
      <c r="Q793" s="55" t="e">
        <f>INDEX(Table1[[#All],[Name Blue]:[2015 Growth % Red]],MATCH(O793,Table1[[#All],[2015 Growth % Red]],0),3)</f>
        <v>#N/A</v>
      </c>
      <c r="R793" s="55" t="e">
        <f>INDEX(Table1[[#All],[Name Blue]:[2015 Growth % Blue]],MATCH(Table3[[#This Row],[Top 10 Growth % ]],Table1[[#All],[2015 Growth % Blue]],0),1)</f>
        <v>#N/A</v>
      </c>
    </row>
    <row r="794" spans="1:18" x14ac:dyDescent="0.15">
      <c r="A794" s="42">
        <v>793</v>
      </c>
      <c r="B794" s="23" t="e">
        <f>IF(AND(Table68[[#This Row],[2015 Revenue]]&gt;=Chart_Data!$U$4,Table68[[#This Row],[2015 Expenses]]&lt;=Chart_Data!$U$3),Table68[[#This Row],[Name]],#N/A)</f>
        <v>#N/A</v>
      </c>
      <c r="C794" s="23" t="e">
        <f>INDEX(Table68[#All],MATCH(Chart_Data!B794,Table68[[#All],[Name]],0),3)</f>
        <v>#N/A</v>
      </c>
      <c r="D794" s="23" t="e">
        <f>INDEX(Table68[#All],MATCH(Chart_Data!B794,Table68[[#All],[Name]],0),4)</f>
        <v>#N/A</v>
      </c>
      <c r="E794" s="60" t="e">
        <f>INDEX(Table68[#All],MATCH(Chart_Data!B794,Table68[[#All],[Name]],0),6)+Table1[[#This Row],[Rand]]</f>
        <v>#N/A</v>
      </c>
      <c r="F794" s="58">
        <f>_xlfn.IFNA(IF(Table1[[#This Row],[2015 Growth % Blue]]="#N/A",0,Table1[[#This Row],[2015 Growth % Blue]]),0)</f>
        <v>0</v>
      </c>
      <c r="G794" s="23" t="str">
        <f>IF(OR(Table68[[#This Row],[2015 Revenue]]&lt;Chart_Data!$U$4,Table68[[#This Row],[2015 Expenses]]&gt;Chart_Data!$U$3),Table68[[#This Row],[Name]],#N/A)</f>
        <v>Loosepause</v>
      </c>
      <c r="H794" s="23">
        <f>INDEX(Table68[#All],MATCH(Chart_Data!G794,Table68[[#All],[Name]],0),3)</f>
        <v>10008935.130000001</v>
      </c>
      <c r="I794" s="23">
        <f>INDEX(Table68[#All],MATCH(Chart_Data!G794,Table68[[#All],[Name]],0),4)</f>
        <v>5285445.43</v>
      </c>
      <c r="J794" s="46">
        <f>INDEX(Table68[#All],MATCH(Chart_Data!G794,Table68[[#All],[Name]],0),6)</f>
        <v>4.58</v>
      </c>
      <c r="K794" s="59">
        <v>4.8006855814971481E-7</v>
      </c>
      <c r="M794" s="42">
        <f t="shared" si="13"/>
        <v>793</v>
      </c>
      <c r="N794" s="42">
        <f>IF(M794&gt;Chart_Data!$U$5,0,ROW(M795)-ROW($M$2))</f>
        <v>0</v>
      </c>
      <c r="O794" s="61" t="e">
        <f>IFERROR(LARGE(Table1[2015 Growth % Red],N794),#N/A)</f>
        <v>#N/A</v>
      </c>
      <c r="P794" s="55" t="e">
        <f>INDEX(Table1[[#All],[Name Blue]:[2015 Growth % Red]],MATCH(O794,Table1[[#All],[2015 Growth % Red]],0),2)</f>
        <v>#N/A</v>
      </c>
      <c r="Q794" s="55" t="e">
        <f>INDEX(Table1[[#All],[Name Blue]:[2015 Growth % Red]],MATCH(O794,Table1[[#All],[2015 Growth % Red]],0),3)</f>
        <v>#N/A</v>
      </c>
      <c r="R794" s="55" t="e">
        <f>INDEX(Table1[[#All],[Name Blue]:[2015 Growth % Blue]],MATCH(Table3[[#This Row],[Top 10 Growth % ]],Table1[[#All],[2015 Growth % Blue]],0),1)</f>
        <v>#N/A</v>
      </c>
    </row>
    <row r="795" spans="1:18" x14ac:dyDescent="0.15">
      <c r="A795" s="42">
        <v>794</v>
      </c>
      <c r="B795" s="23" t="e">
        <f>IF(AND(Table68[[#This Row],[2015 Revenue]]&gt;=Chart_Data!$U$4,Table68[[#This Row],[2015 Expenses]]&lt;=Chart_Data!$U$3),Table68[[#This Row],[Name]],#N/A)</f>
        <v>#N/A</v>
      </c>
      <c r="C795" s="23" t="e">
        <f>INDEX(Table68[#All],MATCH(Chart_Data!B795,Table68[[#All],[Name]],0),3)</f>
        <v>#N/A</v>
      </c>
      <c r="D795" s="23" t="e">
        <f>INDEX(Table68[#All],MATCH(Chart_Data!B795,Table68[[#All],[Name]],0),4)</f>
        <v>#N/A</v>
      </c>
      <c r="E795" s="60" t="e">
        <f>INDEX(Table68[#All],MATCH(Chart_Data!B795,Table68[[#All],[Name]],0),6)+Table1[[#This Row],[Rand]]</f>
        <v>#N/A</v>
      </c>
      <c r="F795" s="58">
        <f>_xlfn.IFNA(IF(Table1[[#This Row],[2015 Growth % Blue]]="#N/A",0,Table1[[#This Row],[2015 Growth % Blue]]),0)</f>
        <v>0</v>
      </c>
      <c r="G795" s="23" t="str">
        <f>IF(OR(Table68[[#This Row],[2015 Revenue]]&lt;Chart_Data!$U$4,Table68[[#This Row],[2015 Expenses]]&gt;Chart_Data!$U$3),Table68[[#This Row],[Name]],#N/A)</f>
        <v>Teenagean</v>
      </c>
      <c r="H795" s="23">
        <f>INDEX(Table68[#All],MATCH(Chart_Data!G795,Table68[[#All],[Name]],0),3)</f>
        <v>7338571.0099999998</v>
      </c>
      <c r="I795" s="23">
        <f>INDEX(Table68[#All],MATCH(Chart_Data!G795,Table68[[#All],[Name]],0),4)</f>
        <v>5388720.6600000001</v>
      </c>
      <c r="J795" s="46">
        <f>INDEX(Table68[#All],MATCH(Chart_Data!G795,Table68[[#All],[Name]],0),6)</f>
        <v>4.12</v>
      </c>
      <c r="K795" s="59">
        <v>2.9447743333829414E-7</v>
      </c>
      <c r="M795" s="42">
        <f t="shared" si="13"/>
        <v>794</v>
      </c>
      <c r="N795" s="42">
        <f>IF(M795&gt;Chart_Data!$U$5,0,ROW(M796)-ROW($M$2))</f>
        <v>0</v>
      </c>
      <c r="O795" s="61" t="e">
        <f>IFERROR(LARGE(Table1[2015 Growth % Red],N795),#N/A)</f>
        <v>#N/A</v>
      </c>
      <c r="P795" s="55" t="e">
        <f>INDEX(Table1[[#All],[Name Blue]:[2015 Growth % Red]],MATCH(O795,Table1[[#All],[2015 Growth % Red]],0),2)</f>
        <v>#N/A</v>
      </c>
      <c r="Q795" s="55" t="e">
        <f>INDEX(Table1[[#All],[Name Blue]:[2015 Growth % Red]],MATCH(O795,Table1[[#All],[2015 Growth % Red]],0),3)</f>
        <v>#N/A</v>
      </c>
      <c r="R795" s="55" t="e">
        <f>INDEX(Table1[[#All],[Name Blue]:[2015 Growth % Blue]],MATCH(Table3[[#This Row],[Top 10 Growth % ]],Table1[[#All],[2015 Growth % Blue]],0),1)</f>
        <v>#N/A</v>
      </c>
    </row>
    <row r="796" spans="1:18" x14ac:dyDescent="0.15">
      <c r="A796" s="42">
        <v>795</v>
      </c>
      <c r="B796" s="23" t="str">
        <f>IF(AND(Table68[[#This Row],[2015 Revenue]]&gt;=Chart_Data!$U$4,Table68[[#This Row],[2015 Expenses]]&lt;=Chart_Data!$U$3),Table68[[#This Row],[Name]],#N/A)</f>
        <v>Pendulumfriction</v>
      </c>
      <c r="C796" s="23">
        <f>INDEX(Table68[#All],MATCH(Chart_Data!B796,Table68[[#All],[Name]],0),3)</f>
        <v>10190851.199999999</v>
      </c>
      <c r="D796" s="23">
        <f>INDEX(Table68[#All],MATCH(Chart_Data!B796,Table68[[#All],[Name]],0),4)</f>
        <v>2487992.89</v>
      </c>
      <c r="E796" s="60">
        <f>INDEX(Table68[#All],MATCH(Chart_Data!B796,Table68[[#All],[Name]],0),6)+Table1[[#This Row],[Rand]]</f>
        <v>3.5700000622750996</v>
      </c>
      <c r="F796" s="58">
        <f>_xlfn.IFNA(IF(Table1[[#This Row],[2015 Growth % Blue]]="#N/A",0,Table1[[#This Row],[2015 Growth % Blue]]),0)</f>
        <v>3.5700000622750996</v>
      </c>
      <c r="G796" s="23" t="e">
        <f>IF(OR(Table68[[#This Row],[2015 Revenue]]&lt;Chart_Data!$U$4,Table68[[#This Row],[2015 Expenses]]&gt;Chart_Data!$U$3),Table68[[#This Row],[Name]],#N/A)</f>
        <v>#N/A</v>
      </c>
      <c r="H796" s="23" t="e">
        <f>INDEX(Table68[#All],MATCH(Chart_Data!G796,Table68[[#All],[Name]],0),3)</f>
        <v>#N/A</v>
      </c>
      <c r="I796" s="23" t="e">
        <f>INDEX(Table68[#All],MATCH(Chart_Data!G796,Table68[[#All],[Name]],0),4)</f>
        <v>#N/A</v>
      </c>
      <c r="J796" s="46" t="e">
        <f>INDEX(Table68[#All],MATCH(Chart_Data!G796,Table68[[#All],[Name]],0),6)</f>
        <v>#N/A</v>
      </c>
      <c r="K796" s="59">
        <v>6.2275099811133767E-8</v>
      </c>
      <c r="M796" s="42">
        <f t="shared" si="13"/>
        <v>795</v>
      </c>
      <c r="N796" s="42">
        <f>IF(M796&gt;Chart_Data!$U$5,0,ROW(M797)-ROW($M$2))</f>
        <v>0</v>
      </c>
      <c r="O796" s="61" t="e">
        <f>IFERROR(LARGE(Table1[2015 Growth % Red],N796),#N/A)</f>
        <v>#N/A</v>
      </c>
      <c r="P796" s="55" t="e">
        <f>INDEX(Table1[[#All],[Name Blue]:[2015 Growth % Red]],MATCH(O796,Table1[[#All],[2015 Growth % Red]],0),2)</f>
        <v>#N/A</v>
      </c>
      <c r="Q796" s="55" t="e">
        <f>INDEX(Table1[[#All],[Name Blue]:[2015 Growth % Red]],MATCH(O796,Table1[[#All],[2015 Growth % Red]],0),3)</f>
        <v>#N/A</v>
      </c>
      <c r="R796" s="55" t="e">
        <f>INDEX(Table1[[#All],[Name Blue]:[2015 Growth % Blue]],MATCH(Table3[[#This Row],[Top 10 Growth % ]],Table1[[#All],[2015 Growth % Blue]],0),1)</f>
        <v>#N/A</v>
      </c>
    </row>
    <row r="797" spans="1:18" x14ac:dyDescent="0.15">
      <c r="A797" s="42">
        <v>796</v>
      </c>
      <c r="B797" s="23" t="e">
        <f>IF(AND(Table68[[#This Row],[2015 Revenue]]&gt;=Chart_Data!$U$4,Table68[[#This Row],[2015 Expenses]]&lt;=Chart_Data!$U$3),Table68[[#This Row],[Name]],#N/A)</f>
        <v>#N/A</v>
      </c>
      <c r="C797" s="23" t="e">
        <f>INDEX(Table68[#All],MATCH(Chart_Data!B797,Table68[[#All],[Name]],0),3)</f>
        <v>#N/A</v>
      </c>
      <c r="D797" s="23" t="e">
        <f>INDEX(Table68[#All],MATCH(Chart_Data!B797,Table68[[#All],[Name]],0),4)</f>
        <v>#N/A</v>
      </c>
      <c r="E797" s="60" t="e">
        <f>INDEX(Table68[#All],MATCH(Chart_Data!B797,Table68[[#All],[Name]],0),6)+Table1[[#This Row],[Rand]]</f>
        <v>#N/A</v>
      </c>
      <c r="F797" s="58">
        <f>_xlfn.IFNA(IF(Table1[[#This Row],[2015 Growth % Blue]]="#N/A",0,Table1[[#This Row],[2015 Growth % Blue]]),0)</f>
        <v>0</v>
      </c>
      <c r="G797" s="23" t="str">
        <f>IF(OR(Table68[[#This Row],[2015 Revenue]]&lt;Chart_Data!$U$4,Table68[[#This Row],[2015 Expenses]]&gt;Chart_Data!$U$3),Table68[[#This Row],[Name]],#N/A)</f>
        <v>Dragonnode</v>
      </c>
      <c r="H797" s="23">
        <f>INDEX(Table68[#All],MATCH(Chart_Data!G797,Table68[[#All],[Name]],0),3)</f>
        <v>9649797.1799999997</v>
      </c>
      <c r="I797" s="23">
        <f>INDEX(Table68[#All],MATCH(Chart_Data!G797,Table68[[#All],[Name]],0),4)</f>
        <v>5757388.1799999997</v>
      </c>
      <c r="J797" s="46">
        <f>INDEX(Table68[#All],MATCH(Chart_Data!G797,Table68[[#All],[Name]],0),6)</f>
        <v>4.83</v>
      </c>
      <c r="K797" s="59">
        <v>5.3546253428882017E-7</v>
      </c>
      <c r="M797" s="42">
        <f t="shared" si="13"/>
        <v>796</v>
      </c>
      <c r="N797" s="42">
        <f>IF(M797&gt;Chart_Data!$U$5,0,ROW(M798)-ROW($M$2))</f>
        <v>0</v>
      </c>
      <c r="O797" s="61" t="e">
        <f>IFERROR(LARGE(Table1[2015 Growth % Red],N797),#N/A)</f>
        <v>#N/A</v>
      </c>
      <c r="P797" s="55" t="e">
        <f>INDEX(Table1[[#All],[Name Blue]:[2015 Growth % Red]],MATCH(O797,Table1[[#All],[2015 Growth % Red]],0),2)</f>
        <v>#N/A</v>
      </c>
      <c r="Q797" s="55" t="e">
        <f>INDEX(Table1[[#All],[Name Blue]:[2015 Growth % Red]],MATCH(O797,Table1[[#All],[2015 Growth % Red]],0),3)</f>
        <v>#N/A</v>
      </c>
      <c r="R797" s="55" t="e">
        <f>INDEX(Table1[[#All],[Name Blue]:[2015 Growth % Blue]],MATCH(Table3[[#This Row],[Top 10 Growth % ]],Table1[[#All],[2015 Growth % Blue]],0),1)</f>
        <v>#N/A</v>
      </c>
    </row>
    <row r="798" spans="1:18" x14ac:dyDescent="0.15">
      <c r="A798" s="42">
        <v>797</v>
      </c>
      <c r="B798" s="23" t="str">
        <f>IF(AND(Table68[[#This Row],[2015 Revenue]]&gt;=Chart_Data!$U$4,Table68[[#This Row],[2015 Expenses]]&lt;=Chart_Data!$U$3),Table68[[#This Row],[Name]],#N/A)</f>
        <v>Australisbetter</v>
      </c>
      <c r="C798" s="23">
        <f>INDEX(Table68[#All],MATCH(Chart_Data!B798,Table68[[#All],[Name]],0),3)</f>
        <v>11078803.859999999</v>
      </c>
      <c r="D798" s="23">
        <f>INDEX(Table68[#All],MATCH(Chart_Data!B798,Table68[[#All],[Name]],0),4)</f>
        <v>3006435.33</v>
      </c>
      <c r="E798" s="60">
        <f>INDEX(Table68[#All],MATCH(Chart_Data!B798,Table68[[#All],[Name]],0),6)+Table1[[#This Row],[Rand]]</f>
        <v>3.8000006733668878</v>
      </c>
      <c r="F798" s="58">
        <f>_xlfn.IFNA(IF(Table1[[#This Row],[2015 Growth % Blue]]="#N/A",0,Table1[[#This Row],[2015 Growth % Blue]]),0)</f>
        <v>3.8000006733668878</v>
      </c>
      <c r="G798" s="23" t="e">
        <f>IF(OR(Table68[[#This Row],[2015 Revenue]]&lt;Chart_Data!$U$4,Table68[[#This Row],[2015 Expenses]]&gt;Chart_Data!$U$3),Table68[[#This Row],[Name]],#N/A)</f>
        <v>#N/A</v>
      </c>
      <c r="H798" s="23" t="e">
        <f>INDEX(Table68[#All],MATCH(Chart_Data!G798,Table68[[#All],[Name]],0),3)</f>
        <v>#N/A</v>
      </c>
      <c r="I798" s="23" t="e">
        <f>INDEX(Table68[#All],MATCH(Chart_Data!G798,Table68[[#All],[Name]],0),4)</f>
        <v>#N/A</v>
      </c>
      <c r="J798" s="46" t="e">
        <f>INDEX(Table68[#All],MATCH(Chart_Data!G798,Table68[[#All],[Name]],0),6)</f>
        <v>#N/A</v>
      </c>
      <c r="K798" s="59">
        <v>6.7336688782850393E-7</v>
      </c>
      <c r="M798" s="42">
        <f t="shared" si="13"/>
        <v>797</v>
      </c>
      <c r="N798" s="42">
        <f>IF(M798&gt;Chart_Data!$U$5,0,ROW(M799)-ROW($M$2))</f>
        <v>0</v>
      </c>
      <c r="O798" s="61" t="e">
        <f>IFERROR(LARGE(Table1[2015 Growth % Red],N798),#N/A)</f>
        <v>#N/A</v>
      </c>
      <c r="P798" s="55" t="e">
        <f>INDEX(Table1[[#All],[Name Blue]:[2015 Growth % Red]],MATCH(O798,Table1[[#All],[2015 Growth % Red]],0),2)</f>
        <v>#N/A</v>
      </c>
      <c r="Q798" s="55" t="e">
        <f>INDEX(Table1[[#All],[Name Blue]:[2015 Growth % Red]],MATCH(O798,Table1[[#All],[2015 Growth % Red]],0),3)</f>
        <v>#N/A</v>
      </c>
      <c r="R798" s="55" t="e">
        <f>INDEX(Table1[[#All],[Name Blue]:[2015 Growth % Blue]],MATCH(Table3[[#This Row],[Top 10 Growth % ]],Table1[[#All],[2015 Growth % Blue]],0),1)</f>
        <v>#N/A</v>
      </c>
    </row>
    <row r="799" spans="1:18" x14ac:dyDescent="0.15">
      <c r="A799" s="42">
        <v>798</v>
      </c>
      <c r="B799" s="23" t="str">
        <f>IF(AND(Table68[[#This Row],[2015 Revenue]]&gt;=Chart_Data!$U$4,Table68[[#This Row],[2015 Expenses]]&lt;=Chart_Data!$U$3),Table68[[#This Row],[Name]],#N/A)</f>
        <v>Profilecliche</v>
      </c>
      <c r="C799" s="23">
        <f>INDEX(Table68[#All],MATCH(Chart_Data!B799,Table68[[#All],[Name]],0),3)</f>
        <v>9398668</v>
      </c>
      <c r="D799" s="23">
        <f>INDEX(Table68[#All],MATCH(Chart_Data!B799,Table68[[#All],[Name]],0),4)</f>
        <v>3333103.31</v>
      </c>
      <c r="E799" s="60">
        <f>INDEX(Table68[#All],MATCH(Chart_Data!B799,Table68[[#All],[Name]],0),6)+Table1[[#This Row],[Rand]]</f>
        <v>4.1800003594814292</v>
      </c>
      <c r="F799" s="58">
        <f>_xlfn.IFNA(IF(Table1[[#This Row],[2015 Growth % Blue]]="#N/A",0,Table1[[#This Row],[2015 Growth % Blue]]),0)</f>
        <v>4.1800003594814292</v>
      </c>
      <c r="G799" s="23" t="e">
        <f>IF(OR(Table68[[#This Row],[2015 Revenue]]&lt;Chart_Data!$U$4,Table68[[#This Row],[2015 Expenses]]&gt;Chart_Data!$U$3),Table68[[#This Row],[Name]],#N/A)</f>
        <v>#N/A</v>
      </c>
      <c r="H799" s="23" t="e">
        <f>INDEX(Table68[#All],MATCH(Chart_Data!G799,Table68[[#All],[Name]],0),3)</f>
        <v>#N/A</v>
      </c>
      <c r="I799" s="23" t="e">
        <f>INDEX(Table68[#All],MATCH(Chart_Data!G799,Table68[[#All],[Name]],0),4)</f>
        <v>#N/A</v>
      </c>
      <c r="J799" s="46" t="e">
        <f>INDEX(Table68[#All],MATCH(Chart_Data!G799,Table68[[#All],[Name]],0),6)</f>
        <v>#N/A</v>
      </c>
      <c r="K799" s="59">
        <v>3.5948142917613233E-7</v>
      </c>
      <c r="M799" s="42">
        <f t="shared" si="13"/>
        <v>798</v>
      </c>
      <c r="N799" s="42">
        <f>IF(M799&gt;Chart_Data!$U$5,0,ROW(M800)-ROW($M$2))</f>
        <v>0</v>
      </c>
      <c r="O799" s="61" t="e">
        <f>IFERROR(LARGE(Table1[2015 Growth % Red],N799),#N/A)</f>
        <v>#N/A</v>
      </c>
      <c r="P799" s="55" t="e">
        <f>INDEX(Table1[[#All],[Name Blue]:[2015 Growth % Red]],MATCH(O799,Table1[[#All],[2015 Growth % Red]],0),2)</f>
        <v>#N/A</v>
      </c>
      <c r="Q799" s="55" t="e">
        <f>INDEX(Table1[[#All],[Name Blue]:[2015 Growth % Red]],MATCH(O799,Table1[[#All],[2015 Growth % Red]],0),3)</f>
        <v>#N/A</v>
      </c>
      <c r="R799" s="55" t="e">
        <f>INDEX(Table1[[#All],[Name Blue]:[2015 Growth % Blue]],MATCH(Table3[[#This Row],[Top 10 Growth % ]],Table1[[#All],[2015 Growth % Blue]],0),1)</f>
        <v>#N/A</v>
      </c>
    </row>
    <row r="800" spans="1:18" x14ac:dyDescent="0.15">
      <c r="A800" s="42">
        <v>799</v>
      </c>
      <c r="B800" s="23" t="e">
        <f>IF(AND(Table68[[#This Row],[2015 Revenue]]&gt;=Chart_Data!$U$4,Table68[[#This Row],[2015 Expenses]]&lt;=Chart_Data!$U$3),Table68[[#This Row],[Name]],#N/A)</f>
        <v>#N/A</v>
      </c>
      <c r="C800" s="23" t="e">
        <f>INDEX(Table68[#All],MATCH(Chart_Data!B800,Table68[[#All],[Name]],0),3)</f>
        <v>#N/A</v>
      </c>
      <c r="D800" s="23" t="e">
        <f>INDEX(Table68[#All],MATCH(Chart_Data!B800,Table68[[#All],[Name]],0),4)</f>
        <v>#N/A</v>
      </c>
      <c r="E800" s="60" t="e">
        <f>INDEX(Table68[#All],MATCH(Chart_Data!B800,Table68[[#All],[Name]],0),6)+Table1[[#This Row],[Rand]]</f>
        <v>#N/A</v>
      </c>
      <c r="F800" s="58">
        <f>_xlfn.IFNA(IF(Table1[[#This Row],[2015 Growth % Blue]]="#N/A",0,Table1[[#This Row],[2015 Growth % Blue]]),0)</f>
        <v>0</v>
      </c>
      <c r="G800" s="23" t="str">
        <f>IF(OR(Table68[[#This Row],[2015 Revenue]]&lt;Chart_Data!$U$4,Table68[[#This Row],[2015 Expenses]]&gt;Chart_Data!$U$3),Table68[[#This Row],[Name]],#N/A)</f>
        <v>Indonesianheliopause</v>
      </c>
      <c r="H800" s="23">
        <f>INDEX(Table68[#All],MATCH(Chart_Data!G800,Table68[[#All],[Name]],0),3)</f>
        <v>8703595.4199999999</v>
      </c>
      <c r="I800" s="23">
        <f>INDEX(Table68[#All],MATCH(Chart_Data!G800,Table68[[#All],[Name]],0),4)</f>
        <v>6649913.75</v>
      </c>
      <c r="J800" s="46">
        <f>INDEX(Table68[#All],MATCH(Chart_Data!G800,Table68[[#All],[Name]],0),6)</f>
        <v>4.18</v>
      </c>
      <c r="K800" s="59">
        <v>1.3694324593198291E-7</v>
      </c>
      <c r="M800" s="42">
        <f t="shared" si="13"/>
        <v>799</v>
      </c>
      <c r="N800" s="42">
        <f>IF(M800&gt;Chart_Data!$U$5,0,ROW(M801)-ROW($M$2))</f>
        <v>0</v>
      </c>
      <c r="O800" s="61" t="e">
        <f>IFERROR(LARGE(Table1[2015 Growth % Red],N800),#N/A)</f>
        <v>#N/A</v>
      </c>
      <c r="P800" s="55" t="e">
        <f>INDEX(Table1[[#All],[Name Blue]:[2015 Growth % Red]],MATCH(O800,Table1[[#All],[2015 Growth % Red]],0),2)</f>
        <v>#N/A</v>
      </c>
      <c r="Q800" s="55" t="e">
        <f>INDEX(Table1[[#All],[Name Blue]:[2015 Growth % Red]],MATCH(O800,Table1[[#All],[2015 Growth % Red]],0),3)</f>
        <v>#N/A</v>
      </c>
      <c r="R800" s="55" t="e">
        <f>INDEX(Table1[[#All],[Name Blue]:[2015 Growth % Blue]],MATCH(Table3[[#This Row],[Top 10 Growth % ]],Table1[[#All],[2015 Growth % Blue]],0),1)</f>
        <v>#N/A</v>
      </c>
    </row>
    <row r="801" spans="1:18" x14ac:dyDescent="0.15">
      <c r="A801" s="42">
        <v>800</v>
      </c>
      <c r="B801" s="23" t="e">
        <f>IF(AND(Table68[[#This Row],[2015 Revenue]]&gt;=Chart_Data!$U$4,Table68[[#This Row],[2015 Expenses]]&lt;=Chart_Data!$U$3),Table68[[#This Row],[Name]],#N/A)</f>
        <v>#N/A</v>
      </c>
      <c r="C801" s="23" t="e">
        <f>INDEX(Table68[#All],MATCH(Chart_Data!B801,Table68[[#All],[Name]],0),3)</f>
        <v>#N/A</v>
      </c>
      <c r="D801" s="23" t="e">
        <f>INDEX(Table68[#All],MATCH(Chart_Data!B801,Table68[[#All],[Name]],0),4)</f>
        <v>#N/A</v>
      </c>
      <c r="E801" s="60" t="e">
        <f>INDEX(Table68[#All],MATCH(Chart_Data!B801,Table68[[#All],[Name]],0),6)+Table1[[#This Row],[Rand]]</f>
        <v>#N/A</v>
      </c>
      <c r="F801" s="58">
        <f>_xlfn.IFNA(IF(Table1[[#This Row],[2015 Growth % Blue]]="#N/A",0,Table1[[#This Row],[2015 Growth % Blue]]),0)</f>
        <v>0</v>
      </c>
      <c r="G801" s="23" t="str">
        <f>IF(OR(Table68[[#This Row],[2015 Revenue]]&lt;Chart_Data!$U$4,Table68[[#This Row],[2015 Expenses]]&gt;Chart_Data!$U$3),Table68[[#This Row],[Name]],#N/A)</f>
        <v>Roastjittery</v>
      </c>
      <c r="H801" s="23">
        <f>INDEX(Table68[#All],MATCH(Chart_Data!G801,Table68[[#All],[Name]],0),3)</f>
        <v>9006368.6300000008</v>
      </c>
      <c r="I801" s="23">
        <f>INDEX(Table68[#All],MATCH(Chart_Data!G801,Table68[[#All],[Name]],0),4)</f>
        <v>4505334.53</v>
      </c>
      <c r="J801" s="46">
        <f>INDEX(Table68[#All],MATCH(Chart_Data!G801,Table68[[#All],[Name]],0),6)</f>
        <v>3.92</v>
      </c>
      <c r="K801" s="59">
        <v>2.7301593351010136E-7</v>
      </c>
      <c r="M801" s="42">
        <f t="shared" si="13"/>
        <v>800</v>
      </c>
      <c r="N801" s="42">
        <f>IF(M801&gt;Chart_Data!$U$5,0,ROW(M802)-ROW($M$2))</f>
        <v>0</v>
      </c>
      <c r="O801" s="61" t="e">
        <f>IFERROR(LARGE(Table1[2015 Growth % Red],N801),#N/A)</f>
        <v>#N/A</v>
      </c>
      <c r="P801" s="55" t="e">
        <f>INDEX(Table1[[#All],[Name Blue]:[2015 Growth % Red]],MATCH(O801,Table1[[#All],[2015 Growth % Red]],0),2)</f>
        <v>#N/A</v>
      </c>
      <c r="Q801" s="55" t="e">
        <f>INDEX(Table1[[#All],[Name Blue]:[2015 Growth % Red]],MATCH(O801,Table1[[#All],[2015 Growth % Red]],0),3)</f>
        <v>#N/A</v>
      </c>
      <c r="R801" s="55" t="e">
        <f>INDEX(Table1[[#All],[Name Blue]:[2015 Growth % Blue]],MATCH(Table3[[#This Row],[Top 10 Growth % ]],Table1[[#All],[2015 Growth % Blue]],0),1)</f>
        <v>#N/A</v>
      </c>
    </row>
    <row r="802" spans="1:18" x14ac:dyDescent="0.15">
      <c r="A802" s="42">
        <v>801</v>
      </c>
      <c r="B802" s="23" t="e">
        <f>IF(AND(Table68[[#This Row],[2015 Revenue]]&gt;=Chart_Data!$U$4,Table68[[#This Row],[2015 Expenses]]&lt;=Chart_Data!$U$3),Table68[[#This Row],[Name]],#N/A)</f>
        <v>#N/A</v>
      </c>
      <c r="C802" s="23" t="e">
        <f>INDEX(Table68[#All],MATCH(Chart_Data!B802,Table68[[#All],[Name]],0),3)</f>
        <v>#N/A</v>
      </c>
      <c r="D802" s="23" t="e">
        <f>INDEX(Table68[#All],MATCH(Chart_Data!B802,Table68[[#All],[Name]],0),4)</f>
        <v>#N/A</v>
      </c>
      <c r="E802" s="60" t="e">
        <f>INDEX(Table68[#All],MATCH(Chart_Data!B802,Table68[[#All],[Name]],0),6)+Table1[[#This Row],[Rand]]</f>
        <v>#N/A</v>
      </c>
      <c r="F802" s="58">
        <f>_xlfn.IFNA(IF(Table1[[#This Row],[2015 Growth % Blue]]="#N/A",0,Table1[[#This Row],[2015 Growth % Blue]]),0)</f>
        <v>0</v>
      </c>
      <c r="G802" s="23" t="str">
        <f>IF(OR(Table68[[#This Row],[2015 Revenue]]&lt;Chart_Data!$U$4,Table68[[#This Row],[2015 Expenses]]&gt;Chart_Data!$U$3),Table68[[#This Row],[Name]],#N/A)</f>
        <v>Abaftpractised</v>
      </c>
      <c r="H802" s="23">
        <f>INDEX(Table68[#All],MATCH(Chart_Data!G802,Table68[[#All],[Name]],0),3)</f>
        <v>8151016.1799999997</v>
      </c>
      <c r="I802" s="23">
        <f>INDEX(Table68[#All],MATCH(Chart_Data!G802,Table68[[#All],[Name]],0),4)</f>
        <v>4306925.84</v>
      </c>
      <c r="J802" s="46">
        <f>INDEX(Table68[#All],MATCH(Chart_Data!G802,Table68[[#All],[Name]],0),6)</f>
        <v>3.86</v>
      </c>
      <c r="K802" s="59">
        <v>5.1167532444622578E-8</v>
      </c>
      <c r="M802" s="42">
        <f t="shared" si="13"/>
        <v>801</v>
      </c>
      <c r="N802" s="42">
        <f>IF(M802&gt;Chart_Data!$U$5,0,ROW(M803)-ROW($M$2))</f>
        <v>0</v>
      </c>
      <c r="O802" s="61" t="e">
        <f>IFERROR(LARGE(Table1[2015 Growth % Red],N802),#N/A)</f>
        <v>#N/A</v>
      </c>
      <c r="P802" s="55" t="e">
        <f>INDEX(Table1[[#All],[Name Blue]:[2015 Growth % Red]],MATCH(O802,Table1[[#All],[2015 Growth % Red]],0),2)</f>
        <v>#N/A</v>
      </c>
      <c r="Q802" s="55" t="e">
        <f>INDEX(Table1[[#All],[Name Blue]:[2015 Growth % Red]],MATCH(O802,Table1[[#All],[2015 Growth % Red]],0),3)</f>
        <v>#N/A</v>
      </c>
      <c r="R802" s="55" t="e">
        <f>INDEX(Table1[[#All],[Name Blue]:[2015 Growth % Blue]],MATCH(Table3[[#This Row],[Top 10 Growth % ]],Table1[[#All],[2015 Growth % Blue]],0),1)</f>
        <v>#N/A</v>
      </c>
    </row>
    <row r="803" spans="1:18" x14ac:dyDescent="0.15">
      <c r="A803" s="42">
        <v>802</v>
      </c>
      <c r="B803" s="23" t="e">
        <f>IF(AND(Table68[[#This Row],[2015 Revenue]]&gt;=Chart_Data!$U$4,Table68[[#This Row],[2015 Expenses]]&lt;=Chart_Data!$U$3),Table68[[#This Row],[Name]],#N/A)</f>
        <v>#N/A</v>
      </c>
      <c r="C803" s="23" t="e">
        <f>INDEX(Table68[#All],MATCH(Chart_Data!B803,Table68[[#All],[Name]],0),3)</f>
        <v>#N/A</v>
      </c>
      <c r="D803" s="23" t="e">
        <f>INDEX(Table68[#All],MATCH(Chart_Data!B803,Table68[[#All],[Name]],0),4)</f>
        <v>#N/A</v>
      </c>
      <c r="E803" s="60" t="e">
        <f>INDEX(Table68[#All],MATCH(Chart_Data!B803,Table68[[#All],[Name]],0),6)+Table1[[#This Row],[Rand]]</f>
        <v>#N/A</v>
      </c>
      <c r="F803" s="58">
        <f>_xlfn.IFNA(IF(Table1[[#This Row],[2015 Growth % Blue]]="#N/A",0,Table1[[#This Row],[2015 Growth % Blue]]),0)</f>
        <v>0</v>
      </c>
      <c r="G803" s="23" t="str">
        <f>IF(OR(Table68[[#This Row],[2015 Revenue]]&lt;Chart_Data!$U$4,Table68[[#This Row],[2015 Expenses]]&gt;Chart_Data!$U$3),Table68[[#This Row],[Name]],#N/A)</f>
        <v>Soulfulantigravity</v>
      </c>
      <c r="H803" s="23">
        <f>INDEX(Table68[#All],MATCH(Chart_Data!G803,Table68[[#All],[Name]],0),3)</f>
        <v>10954008.73</v>
      </c>
      <c r="I803" s="23">
        <f>INDEX(Table68[#All],MATCH(Chart_Data!G803,Table68[[#All],[Name]],0),4)</f>
        <v>4886199.95</v>
      </c>
      <c r="J803" s="46">
        <f>INDEX(Table68[#All],MATCH(Chart_Data!G803,Table68[[#All],[Name]],0),6)</f>
        <v>2.85</v>
      </c>
      <c r="K803" s="59">
        <v>5.8502693574369502E-7</v>
      </c>
      <c r="M803" s="42">
        <f t="shared" si="13"/>
        <v>802</v>
      </c>
      <c r="N803" s="42">
        <f>IF(M803&gt;Chart_Data!$U$5,0,ROW(M804)-ROW($M$2))</f>
        <v>0</v>
      </c>
      <c r="O803" s="61" t="e">
        <f>IFERROR(LARGE(Table1[2015 Growth % Red],N803),#N/A)</f>
        <v>#N/A</v>
      </c>
      <c r="P803" s="55" t="e">
        <f>INDEX(Table1[[#All],[Name Blue]:[2015 Growth % Red]],MATCH(O803,Table1[[#All],[2015 Growth % Red]],0),2)</f>
        <v>#N/A</v>
      </c>
      <c r="Q803" s="55" t="e">
        <f>INDEX(Table1[[#All],[Name Blue]:[2015 Growth % Red]],MATCH(O803,Table1[[#All],[2015 Growth % Red]],0),3)</f>
        <v>#N/A</v>
      </c>
      <c r="R803" s="55" t="e">
        <f>INDEX(Table1[[#All],[Name Blue]:[2015 Growth % Blue]],MATCH(Table3[[#This Row],[Top 10 Growth % ]],Table1[[#All],[2015 Growth % Blue]],0),1)</f>
        <v>#N/A</v>
      </c>
    </row>
    <row r="804" spans="1:18" x14ac:dyDescent="0.15">
      <c r="A804" s="42">
        <v>803</v>
      </c>
      <c r="B804" s="23" t="e">
        <f>IF(AND(Table68[[#This Row],[2015 Revenue]]&gt;=Chart_Data!$U$4,Table68[[#This Row],[2015 Expenses]]&lt;=Chart_Data!$U$3),Table68[[#This Row],[Name]],#N/A)</f>
        <v>#N/A</v>
      </c>
      <c r="C804" s="23" t="e">
        <f>INDEX(Table68[#All],MATCH(Chart_Data!B804,Table68[[#All],[Name]],0),3)</f>
        <v>#N/A</v>
      </c>
      <c r="D804" s="23" t="e">
        <f>INDEX(Table68[#All],MATCH(Chart_Data!B804,Table68[[#All],[Name]],0),4)</f>
        <v>#N/A</v>
      </c>
      <c r="E804" s="60" t="e">
        <f>INDEX(Table68[#All],MATCH(Chart_Data!B804,Table68[[#All],[Name]],0),6)+Table1[[#This Row],[Rand]]</f>
        <v>#N/A</v>
      </c>
      <c r="F804" s="58">
        <f>_xlfn.IFNA(IF(Table1[[#This Row],[2015 Growth % Blue]]="#N/A",0,Table1[[#This Row],[2015 Growth % Blue]]),0)</f>
        <v>0</v>
      </c>
      <c r="G804" s="23" t="str">
        <f>IF(OR(Table68[[#This Row],[2015 Revenue]]&lt;Chart_Data!$U$4,Table68[[#This Row],[2015 Expenses]]&gt;Chart_Data!$U$3),Table68[[#This Row],[Name]],#N/A)</f>
        <v>Toolsavagery</v>
      </c>
      <c r="H804" s="23">
        <f>INDEX(Table68[#All],MATCH(Chart_Data!G804,Table68[[#All],[Name]],0),3)</f>
        <v>8942107.0600000005</v>
      </c>
      <c r="I804" s="23">
        <f>INDEX(Table68[#All],MATCH(Chart_Data!G804,Table68[[#All],[Name]],0),4)</f>
        <v>4491305.4400000004</v>
      </c>
      <c r="J804" s="46">
        <f>INDEX(Table68[#All],MATCH(Chart_Data!G804,Table68[[#All],[Name]],0),6)</f>
        <v>3.69</v>
      </c>
      <c r="K804" s="59">
        <v>9.7968797953156488E-7</v>
      </c>
      <c r="M804" s="42">
        <f t="shared" si="13"/>
        <v>803</v>
      </c>
      <c r="N804" s="42">
        <f>IF(M804&gt;Chart_Data!$U$5,0,ROW(M805)-ROW($M$2))</f>
        <v>0</v>
      </c>
      <c r="O804" s="61" t="e">
        <f>IFERROR(LARGE(Table1[2015 Growth % Red],N804),#N/A)</f>
        <v>#N/A</v>
      </c>
      <c r="P804" s="55" t="e">
        <f>INDEX(Table1[[#All],[Name Blue]:[2015 Growth % Red]],MATCH(O804,Table1[[#All],[2015 Growth % Red]],0),2)</f>
        <v>#N/A</v>
      </c>
      <c r="Q804" s="55" t="e">
        <f>INDEX(Table1[[#All],[Name Blue]:[2015 Growth % Red]],MATCH(O804,Table1[[#All],[2015 Growth % Red]],0),3)</f>
        <v>#N/A</v>
      </c>
      <c r="R804" s="55" t="e">
        <f>INDEX(Table1[[#All],[Name Blue]:[2015 Growth % Blue]],MATCH(Table3[[#This Row],[Top 10 Growth % ]],Table1[[#All],[2015 Growth % Blue]],0),1)</f>
        <v>#N/A</v>
      </c>
    </row>
    <row r="805" spans="1:18" x14ac:dyDescent="0.15">
      <c r="A805" s="42">
        <v>804</v>
      </c>
      <c r="B805" s="23" t="e">
        <f>IF(AND(Table68[[#This Row],[2015 Revenue]]&gt;=Chart_Data!$U$4,Table68[[#This Row],[2015 Expenses]]&lt;=Chart_Data!$U$3),Table68[[#This Row],[Name]],#N/A)</f>
        <v>#N/A</v>
      </c>
      <c r="C805" s="23" t="e">
        <f>INDEX(Table68[#All],MATCH(Chart_Data!B805,Table68[[#All],[Name]],0),3)</f>
        <v>#N/A</v>
      </c>
      <c r="D805" s="23" t="e">
        <f>INDEX(Table68[#All],MATCH(Chart_Data!B805,Table68[[#All],[Name]],0),4)</f>
        <v>#N/A</v>
      </c>
      <c r="E805" s="60" t="e">
        <f>INDEX(Table68[#All],MATCH(Chart_Data!B805,Table68[[#All],[Name]],0),6)+Table1[[#This Row],[Rand]]</f>
        <v>#N/A</v>
      </c>
      <c r="F805" s="58">
        <f>_xlfn.IFNA(IF(Table1[[#This Row],[2015 Growth % Blue]]="#N/A",0,Table1[[#This Row],[2015 Growth % Blue]]),0)</f>
        <v>0</v>
      </c>
      <c r="G805" s="23" t="str">
        <f>IF(OR(Table68[[#This Row],[2015 Revenue]]&lt;Chart_Data!$U$4,Table68[[#This Row],[2015 Expenses]]&gt;Chart_Data!$U$3),Table68[[#This Row],[Name]],#N/A)</f>
        <v>Bittenwheat</v>
      </c>
      <c r="H805" s="23">
        <f>INDEX(Table68[#All],MATCH(Chart_Data!G805,Table68[[#All],[Name]],0),3)</f>
        <v>8311363.5300000003</v>
      </c>
      <c r="I805" s="23">
        <f>INDEX(Table68[#All],MATCH(Chart_Data!G805,Table68[[#All],[Name]],0),4)</f>
        <v>6363461.0300000003</v>
      </c>
      <c r="J805" s="46">
        <f>INDEX(Table68[#All],MATCH(Chart_Data!G805,Table68[[#All],[Name]],0),6)</f>
        <v>2.84</v>
      </c>
      <c r="K805" s="59">
        <v>1.5145031236090424E-7</v>
      </c>
      <c r="M805" s="42">
        <f t="shared" si="13"/>
        <v>804</v>
      </c>
      <c r="N805" s="42">
        <f>IF(M805&gt;Chart_Data!$U$5,0,ROW(M806)-ROW($M$2))</f>
        <v>0</v>
      </c>
      <c r="O805" s="61" t="e">
        <f>IFERROR(LARGE(Table1[2015 Growth % Red],N805),#N/A)</f>
        <v>#N/A</v>
      </c>
      <c r="P805" s="55" t="e">
        <f>INDEX(Table1[[#All],[Name Blue]:[2015 Growth % Red]],MATCH(O805,Table1[[#All],[2015 Growth % Red]],0),2)</f>
        <v>#N/A</v>
      </c>
      <c r="Q805" s="55" t="e">
        <f>INDEX(Table1[[#All],[Name Blue]:[2015 Growth % Red]],MATCH(O805,Table1[[#All],[2015 Growth % Red]],0),3)</f>
        <v>#N/A</v>
      </c>
      <c r="R805" s="55" t="e">
        <f>INDEX(Table1[[#All],[Name Blue]:[2015 Growth % Blue]],MATCH(Table3[[#This Row],[Top 10 Growth % ]],Table1[[#All],[2015 Growth % Blue]],0),1)</f>
        <v>#N/A</v>
      </c>
    </row>
    <row r="806" spans="1:18" x14ac:dyDescent="0.15">
      <c r="A806" s="42">
        <v>805</v>
      </c>
      <c r="B806" s="23" t="e">
        <f>IF(AND(Table68[[#This Row],[2015 Revenue]]&gt;=Chart_Data!$U$4,Table68[[#This Row],[2015 Expenses]]&lt;=Chart_Data!$U$3),Table68[[#This Row],[Name]],#N/A)</f>
        <v>#N/A</v>
      </c>
      <c r="C806" s="23" t="e">
        <f>INDEX(Table68[#All],MATCH(Chart_Data!B806,Table68[[#All],[Name]],0),3)</f>
        <v>#N/A</v>
      </c>
      <c r="D806" s="23" t="e">
        <f>INDEX(Table68[#All],MATCH(Chart_Data!B806,Table68[[#All],[Name]],0),4)</f>
        <v>#N/A</v>
      </c>
      <c r="E806" s="60" t="e">
        <f>INDEX(Table68[#All],MATCH(Chart_Data!B806,Table68[[#All],[Name]],0),6)+Table1[[#This Row],[Rand]]</f>
        <v>#N/A</v>
      </c>
      <c r="F806" s="58">
        <f>_xlfn.IFNA(IF(Table1[[#This Row],[2015 Growth % Blue]]="#N/A",0,Table1[[#This Row],[2015 Growth % Blue]]),0)</f>
        <v>0</v>
      </c>
      <c r="G806" s="23" t="str">
        <f>IF(OR(Table68[[#This Row],[2015 Revenue]]&lt;Chart_Data!$U$4,Table68[[#This Row],[2015 Expenses]]&gt;Chart_Data!$U$3),Table68[[#This Row],[Name]],#N/A)</f>
        <v>Charmdrone</v>
      </c>
      <c r="H806" s="23">
        <f>INDEX(Table68[#All],MATCH(Chart_Data!G806,Table68[[#All],[Name]],0),3)</f>
        <v>7308411.0899999999</v>
      </c>
      <c r="I806" s="23">
        <f>INDEX(Table68[#All],MATCH(Chart_Data!G806,Table68[[#All],[Name]],0),4)</f>
        <v>10869101.1</v>
      </c>
      <c r="J806" s="46">
        <f>INDEX(Table68[#All],MATCH(Chart_Data!G806,Table68[[#All],[Name]],0),6)</f>
        <v>4.51</v>
      </c>
      <c r="K806" s="59">
        <v>3.3621473364723755E-7</v>
      </c>
      <c r="M806" s="42">
        <f t="shared" si="13"/>
        <v>805</v>
      </c>
      <c r="N806" s="42">
        <f>IF(M806&gt;Chart_Data!$U$5,0,ROW(M807)-ROW($M$2))</f>
        <v>0</v>
      </c>
      <c r="O806" s="61" t="e">
        <f>IFERROR(LARGE(Table1[2015 Growth % Red],N806),#N/A)</f>
        <v>#N/A</v>
      </c>
      <c r="P806" s="55" t="e">
        <f>INDEX(Table1[[#All],[Name Blue]:[2015 Growth % Red]],MATCH(O806,Table1[[#All],[2015 Growth % Red]],0),2)</f>
        <v>#N/A</v>
      </c>
      <c r="Q806" s="55" t="e">
        <f>INDEX(Table1[[#All],[Name Blue]:[2015 Growth % Red]],MATCH(O806,Table1[[#All],[2015 Growth % Red]],0),3)</f>
        <v>#N/A</v>
      </c>
      <c r="R806" s="55" t="e">
        <f>INDEX(Table1[[#All],[Name Blue]:[2015 Growth % Blue]],MATCH(Table3[[#This Row],[Top 10 Growth % ]],Table1[[#All],[2015 Growth % Blue]],0),1)</f>
        <v>#N/A</v>
      </c>
    </row>
    <row r="807" spans="1:18" x14ac:dyDescent="0.15">
      <c r="A807" s="42">
        <v>806</v>
      </c>
      <c r="B807" s="23" t="e">
        <f>IF(AND(Table68[[#This Row],[2015 Revenue]]&gt;=Chart_Data!$U$4,Table68[[#This Row],[2015 Expenses]]&lt;=Chart_Data!$U$3),Table68[[#This Row],[Name]],#N/A)</f>
        <v>#N/A</v>
      </c>
      <c r="C807" s="23" t="e">
        <f>INDEX(Table68[#All],MATCH(Chart_Data!B807,Table68[[#All],[Name]],0),3)</f>
        <v>#N/A</v>
      </c>
      <c r="D807" s="23" t="e">
        <f>INDEX(Table68[#All],MATCH(Chart_Data!B807,Table68[[#All],[Name]],0),4)</f>
        <v>#N/A</v>
      </c>
      <c r="E807" s="60" t="e">
        <f>INDEX(Table68[#All],MATCH(Chart_Data!B807,Table68[[#All],[Name]],0),6)+Table1[[#This Row],[Rand]]</f>
        <v>#N/A</v>
      </c>
      <c r="F807" s="58">
        <f>_xlfn.IFNA(IF(Table1[[#This Row],[2015 Growth % Blue]]="#N/A",0,Table1[[#This Row],[2015 Growth % Blue]]),0)</f>
        <v>0</v>
      </c>
      <c r="G807" s="23" t="str">
        <f>IF(OR(Table68[[#This Row],[2015 Revenue]]&lt;Chart_Data!$U$4,Table68[[#This Row],[2015 Expenses]]&gt;Chart_Data!$U$3),Table68[[#This Row],[Name]],#N/A)</f>
        <v>Magmarejoice</v>
      </c>
      <c r="H807" s="23">
        <f>INDEX(Table68[#All],MATCH(Chart_Data!G807,Table68[[#All],[Name]],0),3)</f>
        <v>5894152.0800000001</v>
      </c>
      <c r="I807" s="23">
        <f>INDEX(Table68[#All],MATCH(Chart_Data!G807,Table68[[#All],[Name]],0),4)</f>
        <v>6401348.1600000001</v>
      </c>
      <c r="J807" s="46">
        <f>INDEX(Table68[#All],MATCH(Chart_Data!G807,Table68[[#All],[Name]],0),6)</f>
        <v>1.88</v>
      </c>
      <c r="K807" s="59">
        <v>3.2639674768693029E-7</v>
      </c>
      <c r="M807" s="42">
        <f t="shared" si="13"/>
        <v>806</v>
      </c>
      <c r="N807" s="42">
        <f>IF(M807&gt;Chart_Data!$U$5,0,ROW(M808)-ROW($M$2))</f>
        <v>0</v>
      </c>
      <c r="O807" s="61" t="e">
        <f>IFERROR(LARGE(Table1[2015 Growth % Red],N807),#N/A)</f>
        <v>#N/A</v>
      </c>
      <c r="P807" s="55" t="e">
        <f>INDEX(Table1[[#All],[Name Blue]:[2015 Growth % Red]],MATCH(O807,Table1[[#All],[2015 Growth % Red]],0),2)</f>
        <v>#N/A</v>
      </c>
      <c r="Q807" s="55" t="e">
        <f>INDEX(Table1[[#All],[Name Blue]:[2015 Growth % Red]],MATCH(O807,Table1[[#All],[2015 Growth % Red]],0),3)</f>
        <v>#N/A</v>
      </c>
      <c r="R807" s="55" t="e">
        <f>INDEX(Table1[[#All],[Name Blue]:[2015 Growth % Blue]],MATCH(Table3[[#This Row],[Top 10 Growth % ]],Table1[[#All],[2015 Growth % Blue]],0),1)</f>
        <v>#N/A</v>
      </c>
    </row>
    <row r="808" spans="1:18" x14ac:dyDescent="0.15">
      <c r="A808" s="42">
        <v>807</v>
      </c>
      <c r="B808" s="23" t="e">
        <f>IF(AND(Table68[[#This Row],[2015 Revenue]]&gt;=Chart_Data!$U$4,Table68[[#This Row],[2015 Expenses]]&lt;=Chart_Data!$U$3),Table68[[#This Row],[Name]],#N/A)</f>
        <v>#N/A</v>
      </c>
      <c r="C808" s="23" t="e">
        <f>INDEX(Table68[#All],MATCH(Chart_Data!B808,Table68[[#All],[Name]],0),3)</f>
        <v>#N/A</v>
      </c>
      <c r="D808" s="23" t="e">
        <f>INDEX(Table68[#All],MATCH(Chart_Data!B808,Table68[[#All],[Name]],0),4)</f>
        <v>#N/A</v>
      </c>
      <c r="E808" s="60" t="e">
        <f>INDEX(Table68[#All],MATCH(Chart_Data!B808,Table68[[#All],[Name]],0),6)+Table1[[#This Row],[Rand]]</f>
        <v>#N/A</v>
      </c>
      <c r="F808" s="58">
        <f>_xlfn.IFNA(IF(Table1[[#This Row],[2015 Growth % Blue]]="#N/A",0,Table1[[#This Row],[2015 Growth % Blue]]),0)</f>
        <v>0</v>
      </c>
      <c r="G808" s="23" t="str">
        <f>IF(OR(Table68[[#This Row],[2015 Revenue]]&lt;Chart_Data!$U$4,Table68[[#This Row],[2015 Expenses]]&gt;Chart_Data!$U$3),Table68[[#This Row],[Name]],#N/A)</f>
        <v>Fermiumdessicants</v>
      </c>
      <c r="H808" s="23">
        <f>INDEX(Table68[#All],MATCH(Chart_Data!G808,Table68[[#All],[Name]],0),3)</f>
        <v>7750699.3600000003</v>
      </c>
      <c r="I808" s="23">
        <f>INDEX(Table68[#All],MATCH(Chart_Data!G808,Table68[[#All],[Name]],0),4)</f>
        <v>5018640.62</v>
      </c>
      <c r="J808" s="46">
        <f>INDEX(Table68[#All],MATCH(Chart_Data!G808,Table68[[#All],[Name]],0),6)</f>
        <v>3.53</v>
      </c>
      <c r="K808" s="59">
        <v>5.3971832280770581E-7</v>
      </c>
      <c r="M808" s="42">
        <f t="shared" si="13"/>
        <v>807</v>
      </c>
      <c r="N808" s="42">
        <f>IF(M808&gt;Chart_Data!$U$5,0,ROW(M809)-ROW($M$2))</f>
        <v>0</v>
      </c>
      <c r="O808" s="61" t="e">
        <f>IFERROR(LARGE(Table1[2015 Growth % Red],N808),#N/A)</f>
        <v>#N/A</v>
      </c>
      <c r="P808" s="55" t="e">
        <f>INDEX(Table1[[#All],[Name Blue]:[2015 Growth % Red]],MATCH(O808,Table1[[#All],[2015 Growth % Red]],0),2)</f>
        <v>#N/A</v>
      </c>
      <c r="Q808" s="55" t="e">
        <f>INDEX(Table1[[#All],[Name Blue]:[2015 Growth % Red]],MATCH(O808,Table1[[#All],[2015 Growth % Red]],0),3)</f>
        <v>#N/A</v>
      </c>
      <c r="R808" s="55" t="e">
        <f>INDEX(Table1[[#All],[Name Blue]:[2015 Growth % Blue]],MATCH(Table3[[#This Row],[Top 10 Growth % ]],Table1[[#All],[2015 Growth % Blue]],0),1)</f>
        <v>#N/A</v>
      </c>
    </row>
    <row r="809" spans="1:18" x14ac:dyDescent="0.15">
      <c r="A809" s="42">
        <v>808</v>
      </c>
      <c r="B809" s="23" t="str">
        <f>IF(AND(Table68[[#This Row],[2015 Revenue]]&gt;=Chart_Data!$U$4,Table68[[#This Row],[2015 Expenses]]&lt;=Chart_Data!$U$3),Table68[[#This Row],[Name]],#N/A)</f>
        <v>Dessertsmugger</v>
      </c>
      <c r="C809" s="23">
        <f>INDEX(Table68[#All],MATCH(Chart_Data!B809,Table68[[#All],[Name]],0),3)</f>
        <v>7463326.3499999996</v>
      </c>
      <c r="D809" s="23">
        <f>INDEX(Table68[#All],MATCH(Chart_Data!B809,Table68[[#All],[Name]],0),4)</f>
        <v>1774638.07</v>
      </c>
      <c r="E809" s="60">
        <f>INDEX(Table68[#All],MATCH(Chart_Data!B809,Table68[[#All],[Name]],0),6)+Table1[[#This Row],[Rand]]</f>
        <v>2.9300008456639302</v>
      </c>
      <c r="F809" s="58">
        <f>_xlfn.IFNA(IF(Table1[[#This Row],[2015 Growth % Blue]]="#N/A",0,Table1[[#This Row],[2015 Growth % Blue]]),0)</f>
        <v>2.9300008456639302</v>
      </c>
      <c r="G809" s="23" t="e">
        <f>IF(OR(Table68[[#This Row],[2015 Revenue]]&lt;Chart_Data!$U$4,Table68[[#This Row],[2015 Expenses]]&gt;Chart_Data!$U$3),Table68[[#This Row],[Name]],#N/A)</f>
        <v>#N/A</v>
      </c>
      <c r="H809" s="23" t="e">
        <f>INDEX(Table68[#All],MATCH(Chart_Data!G809,Table68[[#All],[Name]],0),3)</f>
        <v>#N/A</v>
      </c>
      <c r="I809" s="23" t="e">
        <f>INDEX(Table68[#All],MATCH(Chart_Data!G809,Table68[[#All],[Name]],0),4)</f>
        <v>#N/A</v>
      </c>
      <c r="J809" s="46" t="e">
        <f>INDEX(Table68[#All],MATCH(Chart_Data!G809,Table68[[#All],[Name]],0),6)</f>
        <v>#N/A</v>
      </c>
      <c r="K809" s="59">
        <v>8.456639301227548E-7</v>
      </c>
      <c r="M809" s="42">
        <f t="shared" si="13"/>
        <v>808</v>
      </c>
      <c r="N809" s="42">
        <f>IF(M809&gt;Chart_Data!$U$5,0,ROW(M810)-ROW($M$2))</f>
        <v>0</v>
      </c>
      <c r="O809" s="61" t="e">
        <f>IFERROR(LARGE(Table1[2015 Growth % Red],N809),#N/A)</f>
        <v>#N/A</v>
      </c>
      <c r="P809" s="55" t="e">
        <f>INDEX(Table1[[#All],[Name Blue]:[2015 Growth % Red]],MATCH(O809,Table1[[#All],[2015 Growth % Red]],0),2)</f>
        <v>#N/A</v>
      </c>
      <c r="Q809" s="55" t="e">
        <f>INDEX(Table1[[#All],[Name Blue]:[2015 Growth % Red]],MATCH(O809,Table1[[#All],[2015 Growth % Red]],0),3)</f>
        <v>#N/A</v>
      </c>
      <c r="R809" s="55" t="e">
        <f>INDEX(Table1[[#All],[Name Blue]:[2015 Growth % Blue]],MATCH(Table3[[#This Row],[Top 10 Growth % ]],Table1[[#All],[2015 Growth % Blue]],0),1)</f>
        <v>#N/A</v>
      </c>
    </row>
    <row r="810" spans="1:18" x14ac:dyDescent="0.15">
      <c r="A810" s="42">
        <v>809</v>
      </c>
      <c r="B810" s="23" t="str">
        <f>IF(AND(Table68[[#This Row],[2015 Revenue]]&gt;=Chart_Data!$U$4,Table68[[#This Row],[2015 Expenses]]&lt;=Chart_Data!$U$3),Table68[[#This Row],[Name]],#N/A)</f>
        <v>Bloodhoundthin</v>
      </c>
      <c r="C810" s="23">
        <f>INDEX(Table68[#All],MATCH(Chart_Data!B810,Table68[[#All],[Name]],0),3)</f>
        <v>13712278.93</v>
      </c>
      <c r="D810" s="23">
        <f>INDEX(Table68[#All],MATCH(Chart_Data!B810,Table68[[#All],[Name]],0),4)</f>
        <v>2837398.62</v>
      </c>
      <c r="E810" s="60">
        <f>INDEX(Table68[#All],MATCH(Chart_Data!B810,Table68[[#All],[Name]],0),6)+Table1[[#This Row],[Rand]]</f>
        <v>3.5300008223830384</v>
      </c>
      <c r="F810" s="58">
        <f>_xlfn.IFNA(IF(Table1[[#This Row],[2015 Growth % Blue]]="#N/A",0,Table1[[#This Row],[2015 Growth % Blue]]),0)</f>
        <v>3.5300008223830384</v>
      </c>
      <c r="G810" s="23" t="e">
        <f>IF(OR(Table68[[#This Row],[2015 Revenue]]&lt;Chart_Data!$U$4,Table68[[#This Row],[2015 Expenses]]&gt;Chart_Data!$U$3),Table68[[#This Row],[Name]],#N/A)</f>
        <v>#N/A</v>
      </c>
      <c r="H810" s="23" t="e">
        <f>INDEX(Table68[#All],MATCH(Chart_Data!G810,Table68[[#All],[Name]],0),3)</f>
        <v>#N/A</v>
      </c>
      <c r="I810" s="23" t="e">
        <f>INDEX(Table68[#All],MATCH(Chart_Data!G810,Table68[[#All],[Name]],0),4)</f>
        <v>#N/A</v>
      </c>
      <c r="J810" s="46" t="e">
        <f>INDEX(Table68[#All],MATCH(Chart_Data!G810,Table68[[#All],[Name]],0),6)</f>
        <v>#N/A</v>
      </c>
      <c r="K810" s="59">
        <v>8.2238303862194309E-7</v>
      </c>
      <c r="M810" s="42">
        <f t="shared" si="13"/>
        <v>809</v>
      </c>
      <c r="N810" s="42">
        <f>IF(M810&gt;Chart_Data!$U$5,0,ROW(M811)-ROW($M$2))</f>
        <v>0</v>
      </c>
      <c r="O810" s="61" t="e">
        <f>IFERROR(LARGE(Table1[2015 Growth % Red],N810),#N/A)</f>
        <v>#N/A</v>
      </c>
      <c r="P810" s="55" t="e">
        <f>INDEX(Table1[[#All],[Name Blue]:[2015 Growth % Red]],MATCH(O810,Table1[[#All],[2015 Growth % Red]],0),2)</f>
        <v>#N/A</v>
      </c>
      <c r="Q810" s="55" t="e">
        <f>INDEX(Table1[[#All],[Name Blue]:[2015 Growth % Red]],MATCH(O810,Table1[[#All],[2015 Growth % Red]],0),3)</f>
        <v>#N/A</v>
      </c>
      <c r="R810" s="55" t="e">
        <f>INDEX(Table1[[#All],[Name Blue]:[2015 Growth % Blue]],MATCH(Table3[[#This Row],[Top 10 Growth % ]],Table1[[#All],[2015 Growth % Blue]],0),1)</f>
        <v>#N/A</v>
      </c>
    </row>
    <row r="811" spans="1:18" x14ac:dyDescent="0.15">
      <c r="A811" s="42">
        <v>810</v>
      </c>
      <c r="B811" s="23" t="e">
        <f>IF(AND(Table68[[#This Row],[2015 Revenue]]&gt;=Chart_Data!$U$4,Table68[[#This Row],[2015 Expenses]]&lt;=Chart_Data!$U$3),Table68[[#This Row],[Name]],#N/A)</f>
        <v>#N/A</v>
      </c>
      <c r="C811" s="23" t="e">
        <f>INDEX(Table68[#All],MATCH(Chart_Data!B811,Table68[[#All],[Name]],0),3)</f>
        <v>#N/A</v>
      </c>
      <c r="D811" s="23" t="e">
        <f>INDEX(Table68[#All],MATCH(Chart_Data!B811,Table68[[#All],[Name]],0),4)</f>
        <v>#N/A</v>
      </c>
      <c r="E811" s="60" t="e">
        <f>INDEX(Table68[#All],MATCH(Chart_Data!B811,Table68[[#All],[Name]],0),6)+Table1[[#This Row],[Rand]]</f>
        <v>#N/A</v>
      </c>
      <c r="F811" s="58">
        <f>_xlfn.IFNA(IF(Table1[[#This Row],[2015 Growth % Blue]]="#N/A",0,Table1[[#This Row],[2015 Growth % Blue]]),0)</f>
        <v>0</v>
      </c>
      <c r="G811" s="23" t="str">
        <f>IF(OR(Table68[[#This Row],[2015 Revenue]]&lt;Chart_Data!$U$4,Table68[[#This Row],[2015 Expenses]]&gt;Chart_Data!$U$3),Table68[[#This Row],[Name]],#N/A)</f>
        <v>Waggerhooves</v>
      </c>
      <c r="H811" s="23">
        <f>INDEX(Table68[#All],MATCH(Chart_Data!G811,Table68[[#All],[Name]],0),3)</f>
        <v>8222254.4199999999</v>
      </c>
      <c r="I811" s="23">
        <f>INDEX(Table68[#All],MATCH(Chart_Data!G811,Table68[[#All],[Name]],0),4)</f>
        <v>4879893.1100000003</v>
      </c>
      <c r="J811" s="46">
        <f>INDEX(Table68[#All],MATCH(Chart_Data!G811,Table68[[#All],[Name]],0),6)</f>
        <v>3.68</v>
      </c>
      <c r="K811" s="59">
        <v>7.923318694936092E-7</v>
      </c>
      <c r="M811" s="42">
        <f t="shared" si="13"/>
        <v>810</v>
      </c>
      <c r="N811" s="42">
        <f>IF(M811&gt;Chart_Data!$U$5,0,ROW(M812)-ROW($M$2))</f>
        <v>0</v>
      </c>
      <c r="O811" s="61" t="e">
        <f>IFERROR(LARGE(Table1[2015 Growth % Red],N811),#N/A)</f>
        <v>#N/A</v>
      </c>
      <c r="P811" s="55" t="e">
        <f>INDEX(Table1[[#All],[Name Blue]:[2015 Growth % Red]],MATCH(O811,Table1[[#All],[2015 Growth % Red]],0),2)</f>
        <v>#N/A</v>
      </c>
      <c r="Q811" s="55" t="e">
        <f>INDEX(Table1[[#All],[Name Blue]:[2015 Growth % Red]],MATCH(O811,Table1[[#All],[2015 Growth % Red]],0),3)</f>
        <v>#N/A</v>
      </c>
      <c r="R811" s="55" t="e">
        <f>INDEX(Table1[[#All],[Name Blue]:[2015 Growth % Blue]],MATCH(Table3[[#This Row],[Top 10 Growth % ]],Table1[[#All],[2015 Growth % Blue]],0),1)</f>
        <v>#N/A</v>
      </c>
    </row>
    <row r="812" spans="1:18" x14ac:dyDescent="0.15">
      <c r="A812" s="42">
        <v>811</v>
      </c>
      <c r="B812" s="23" t="str">
        <f>IF(AND(Table68[[#This Row],[2015 Revenue]]&gt;=Chart_Data!$U$4,Table68[[#This Row],[2015 Expenses]]&lt;=Chart_Data!$U$3),Table68[[#This Row],[Name]],#N/A)</f>
        <v>Ganymedeunique</v>
      </c>
      <c r="C812" s="23">
        <f>INDEX(Table68[#All],MATCH(Chart_Data!B812,Table68[[#All],[Name]],0),3)</f>
        <v>6687379.8899999997</v>
      </c>
      <c r="D812" s="23">
        <f>INDEX(Table68[#All],MATCH(Chart_Data!B812,Table68[[#All],[Name]],0),4)</f>
        <v>1662557.74</v>
      </c>
      <c r="E812" s="60">
        <f>INDEX(Table68[#All],MATCH(Chart_Data!B812,Table68[[#All],[Name]],0),6)+Table1[[#This Row],[Rand]]</f>
        <v>5.030000176145017</v>
      </c>
      <c r="F812" s="58">
        <f>_xlfn.IFNA(IF(Table1[[#This Row],[2015 Growth % Blue]]="#N/A",0,Table1[[#This Row],[2015 Growth % Blue]]),0)</f>
        <v>5.030000176145017</v>
      </c>
      <c r="G812" s="23" t="e">
        <f>IF(OR(Table68[[#This Row],[2015 Revenue]]&lt;Chart_Data!$U$4,Table68[[#This Row],[2015 Expenses]]&gt;Chart_Data!$U$3),Table68[[#This Row],[Name]],#N/A)</f>
        <v>#N/A</v>
      </c>
      <c r="H812" s="23" t="e">
        <f>INDEX(Table68[#All],MATCH(Chart_Data!G812,Table68[[#All],[Name]],0),3)</f>
        <v>#N/A</v>
      </c>
      <c r="I812" s="23" t="e">
        <f>INDEX(Table68[#All],MATCH(Chart_Data!G812,Table68[[#All],[Name]],0),4)</f>
        <v>#N/A</v>
      </c>
      <c r="J812" s="46" t="e">
        <f>INDEX(Table68[#All],MATCH(Chart_Data!G812,Table68[[#All],[Name]],0),6)</f>
        <v>#N/A</v>
      </c>
      <c r="K812" s="59">
        <v>1.7614501646810355E-7</v>
      </c>
      <c r="M812" s="42">
        <f t="shared" si="13"/>
        <v>811</v>
      </c>
      <c r="N812" s="42">
        <f>IF(M812&gt;Chart_Data!$U$5,0,ROW(M813)-ROW($M$2))</f>
        <v>0</v>
      </c>
      <c r="O812" s="61" t="e">
        <f>IFERROR(LARGE(Table1[2015 Growth % Red],N812),#N/A)</f>
        <v>#N/A</v>
      </c>
      <c r="P812" s="55" t="e">
        <f>INDEX(Table1[[#All],[Name Blue]:[2015 Growth % Red]],MATCH(O812,Table1[[#All],[2015 Growth % Red]],0),2)</f>
        <v>#N/A</v>
      </c>
      <c r="Q812" s="55" t="e">
        <f>INDEX(Table1[[#All],[Name Blue]:[2015 Growth % Red]],MATCH(O812,Table1[[#All],[2015 Growth % Red]],0),3)</f>
        <v>#N/A</v>
      </c>
      <c r="R812" s="55" t="e">
        <f>INDEX(Table1[[#All],[Name Blue]:[2015 Growth % Blue]],MATCH(Table3[[#This Row],[Top 10 Growth % ]],Table1[[#All],[2015 Growth % Blue]],0),1)</f>
        <v>#N/A</v>
      </c>
    </row>
    <row r="813" spans="1:18" x14ac:dyDescent="0.15">
      <c r="A813" s="42">
        <v>812</v>
      </c>
      <c r="B813" s="23" t="str">
        <f>IF(AND(Table68[[#This Row],[2015 Revenue]]&gt;=Chart_Data!$U$4,Table68[[#This Row],[2015 Expenses]]&lt;=Chart_Data!$U$3),Table68[[#This Row],[Name]],#N/A)</f>
        <v>Elongationmanagerial</v>
      </c>
      <c r="C813" s="23">
        <f>INDEX(Table68[#All],MATCH(Chart_Data!B813,Table68[[#All],[Name]],0),3)</f>
        <v>10299964.66</v>
      </c>
      <c r="D813" s="23">
        <f>INDEX(Table68[#All],MATCH(Chart_Data!B813,Table68[[#All],[Name]],0),4)</f>
        <v>3024480.51</v>
      </c>
      <c r="E813" s="60">
        <f>INDEX(Table68[#All],MATCH(Chart_Data!B813,Table68[[#All],[Name]],0),6)+Table1[[#This Row],[Rand]]</f>
        <v>5.3100000290547476</v>
      </c>
      <c r="F813" s="58">
        <f>_xlfn.IFNA(IF(Table1[[#This Row],[2015 Growth % Blue]]="#N/A",0,Table1[[#This Row],[2015 Growth % Blue]]),0)</f>
        <v>5.3100000290547476</v>
      </c>
      <c r="G813" s="23" t="e">
        <f>IF(OR(Table68[[#This Row],[2015 Revenue]]&lt;Chart_Data!$U$4,Table68[[#This Row],[2015 Expenses]]&gt;Chart_Data!$U$3),Table68[[#This Row],[Name]],#N/A)</f>
        <v>#N/A</v>
      </c>
      <c r="H813" s="23" t="e">
        <f>INDEX(Table68[#All],MATCH(Chart_Data!G813,Table68[[#All],[Name]],0),3)</f>
        <v>#N/A</v>
      </c>
      <c r="I813" s="23" t="e">
        <f>INDEX(Table68[#All],MATCH(Chart_Data!G813,Table68[[#All],[Name]],0),4)</f>
        <v>#N/A</v>
      </c>
      <c r="J813" s="46" t="e">
        <f>INDEX(Table68[#All],MATCH(Chart_Data!G813,Table68[[#All],[Name]],0),6)</f>
        <v>#N/A</v>
      </c>
      <c r="K813" s="59">
        <v>2.9054747711360629E-8</v>
      </c>
      <c r="M813" s="42">
        <f t="shared" si="13"/>
        <v>812</v>
      </c>
      <c r="N813" s="42">
        <f>IF(M813&gt;Chart_Data!$U$5,0,ROW(M814)-ROW($M$2))</f>
        <v>0</v>
      </c>
      <c r="O813" s="61" t="e">
        <f>IFERROR(LARGE(Table1[2015 Growth % Red],N813),#N/A)</f>
        <v>#N/A</v>
      </c>
      <c r="P813" s="55" t="e">
        <f>INDEX(Table1[[#All],[Name Blue]:[2015 Growth % Red]],MATCH(O813,Table1[[#All],[2015 Growth % Red]],0),2)</f>
        <v>#N/A</v>
      </c>
      <c r="Q813" s="55" t="e">
        <f>INDEX(Table1[[#All],[Name Blue]:[2015 Growth % Red]],MATCH(O813,Table1[[#All],[2015 Growth % Red]],0),3)</f>
        <v>#N/A</v>
      </c>
      <c r="R813" s="55" t="e">
        <f>INDEX(Table1[[#All],[Name Blue]:[2015 Growth % Blue]],MATCH(Table3[[#This Row],[Top 10 Growth % ]],Table1[[#All],[2015 Growth % Blue]],0),1)</f>
        <v>#N/A</v>
      </c>
    </row>
    <row r="814" spans="1:18" x14ac:dyDescent="0.15">
      <c r="A814" s="42">
        <v>813</v>
      </c>
      <c r="B814" s="23" t="e">
        <f>IF(AND(Table68[[#This Row],[2015 Revenue]]&gt;=Chart_Data!$U$4,Table68[[#This Row],[2015 Expenses]]&lt;=Chart_Data!$U$3),Table68[[#This Row],[Name]],#N/A)</f>
        <v>#N/A</v>
      </c>
      <c r="C814" s="23" t="e">
        <f>INDEX(Table68[#All],MATCH(Chart_Data!B814,Table68[[#All],[Name]],0),3)</f>
        <v>#N/A</v>
      </c>
      <c r="D814" s="23" t="e">
        <f>INDEX(Table68[#All],MATCH(Chart_Data!B814,Table68[[#All],[Name]],0),4)</f>
        <v>#N/A</v>
      </c>
      <c r="E814" s="60" t="e">
        <f>INDEX(Table68[#All],MATCH(Chart_Data!B814,Table68[[#All],[Name]],0),6)+Table1[[#This Row],[Rand]]</f>
        <v>#N/A</v>
      </c>
      <c r="F814" s="58">
        <f>_xlfn.IFNA(IF(Table1[[#This Row],[2015 Growth % Blue]]="#N/A",0,Table1[[#This Row],[2015 Growth % Blue]]),0)</f>
        <v>0</v>
      </c>
      <c r="G814" s="23" t="str">
        <f>IF(OR(Table68[[#This Row],[2015 Revenue]]&lt;Chart_Data!$U$4,Table68[[#This Row],[2015 Expenses]]&gt;Chart_Data!$U$3),Table68[[#This Row],[Name]],#N/A)</f>
        <v>Lotwee</v>
      </c>
      <c r="H814" s="23">
        <f>INDEX(Table68[#All],MATCH(Chart_Data!G814,Table68[[#All],[Name]],0),3)</f>
        <v>8131490.71</v>
      </c>
      <c r="I814" s="23">
        <f>INDEX(Table68[#All],MATCH(Chart_Data!G814,Table68[[#All],[Name]],0),4)</f>
        <v>6371665.0999999996</v>
      </c>
      <c r="J814" s="46">
        <f>INDEX(Table68[#All],MATCH(Chart_Data!G814,Table68[[#All],[Name]],0),6)</f>
        <v>4.3</v>
      </c>
      <c r="K814" s="59">
        <v>3.1423802291683165E-7</v>
      </c>
      <c r="M814" s="42">
        <f t="shared" si="13"/>
        <v>813</v>
      </c>
      <c r="N814" s="42">
        <f>IF(M814&gt;Chart_Data!$U$5,0,ROW(M815)-ROW($M$2))</f>
        <v>0</v>
      </c>
      <c r="O814" s="61" t="e">
        <f>IFERROR(LARGE(Table1[2015 Growth % Red],N814),#N/A)</f>
        <v>#N/A</v>
      </c>
      <c r="P814" s="55" t="e">
        <f>INDEX(Table1[[#All],[Name Blue]:[2015 Growth % Red]],MATCH(O814,Table1[[#All],[2015 Growth % Red]],0),2)</f>
        <v>#N/A</v>
      </c>
      <c r="Q814" s="55" t="e">
        <f>INDEX(Table1[[#All],[Name Blue]:[2015 Growth % Red]],MATCH(O814,Table1[[#All],[2015 Growth % Red]],0),3)</f>
        <v>#N/A</v>
      </c>
      <c r="R814" s="55" t="e">
        <f>INDEX(Table1[[#All],[Name Blue]:[2015 Growth % Blue]],MATCH(Table3[[#This Row],[Top 10 Growth % ]],Table1[[#All],[2015 Growth % Blue]],0),1)</f>
        <v>#N/A</v>
      </c>
    </row>
    <row r="815" spans="1:18" x14ac:dyDescent="0.15">
      <c r="A815" s="42">
        <v>814</v>
      </c>
      <c r="B815" s="23" t="e">
        <f>IF(AND(Table68[[#This Row],[2015 Revenue]]&gt;=Chart_Data!$U$4,Table68[[#This Row],[2015 Expenses]]&lt;=Chart_Data!$U$3),Table68[[#This Row],[Name]],#N/A)</f>
        <v>#N/A</v>
      </c>
      <c r="C815" s="23" t="e">
        <f>INDEX(Table68[#All],MATCH(Chart_Data!B815,Table68[[#All],[Name]],0),3)</f>
        <v>#N/A</v>
      </c>
      <c r="D815" s="23" t="e">
        <f>INDEX(Table68[#All],MATCH(Chart_Data!B815,Table68[[#All],[Name]],0),4)</f>
        <v>#N/A</v>
      </c>
      <c r="E815" s="60" t="e">
        <f>INDEX(Table68[#All],MATCH(Chart_Data!B815,Table68[[#All],[Name]],0),6)+Table1[[#This Row],[Rand]]</f>
        <v>#N/A</v>
      </c>
      <c r="F815" s="58">
        <f>_xlfn.IFNA(IF(Table1[[#This Row],[2015 Growth % Blue]]="#N/A",0,Table1[[#This Row],[2015 Growth % Blue]]),0)</f>
        <v>0</v>
      </c>
      <c r="G815" s="23" t="str">
        <f>IF(OR(Table68[[#This Row],[2015 Revenue]]&lt;Chart_Data!$U$4,Table68[[#This Row],[2015 Expenses]]&gt;Chart_Data!$U$3),Table68[[#This Row],[Name]],#N/A)</f>
        <v>Miaowgrinder</v>
      </c>
      <c r="H815" s="23">
        <f>INDEX(Table68[#All],MATCH(Chart_Data!G815,Table68[[#All],[Name]],0),3)</f>
        <v>7697469.1799999997</v>
      </c>
      <c r="I815" s="23">
        <f>INDEX(Table68[#All],MATCH(Chart_Data!G815,Table68[[#All],[Name]],0),4)</f>
        <v>5036678.99</v>
      </c>
      <c r="J815" s="46">
        <f>INDEX(Table68[#All],MATCH(Chart_Data!G815,Table68[[#All],[Name]],0),6)</f>
        <v>4.33</v>
      </c>
      <c r="K815" s="59">
        <v>1.0147979847658139E-8</v>
      </c>
      <c r="M815" s="42">
        <f t="shared" si="13"/>
        <v>814</v>
      </c>
      <c r="N815" s="42">
        <f>IF(M815&gt;Chart_Data!$U$5,0,ROW(M816)-ROW($M$2))</f>
        <v>0</v>
      </c>
      <c r="O815" s="61" t="e">
        <f>IFERROR(LARGE(Table1[2015 Growth % Red],N815),#N/A)</f>
        <v>#N/A</v>
      </c>
      <c r="P815" s="55" t="e">
        <f>INDEX(Table1[[#All],[Name Blue]:[2015 Growth % Red]],MATCH(O815,Table1[[#All],[2015 Growth % Red]],0),2)</f>
        <v>#N/A</v>
      </c>
      <c r="Q815" s="55" t="e">
        <f>INDEX(Table1[[#All],[Name Blue]:[2015 Growth % Red]],MATCH(O815,Table1[[#All],[2015 Growth % Red]],0),3)</f>
        <v>#N/A</v>
      </c>
      <c r="R815" s="55" t="e">
        <f>INDEX(Table1[[#All],[Name Blue]:[2015 Growth % Blue]],MATCH(Table3[[#This Row],[Top 10 Growth % ]],Table1[[#All],[2015 Growth % Blue]],0),1)</f>
        <v>#N/A</v>
      </c>
    </row>
    <row r="816" spans="1:18" x14ac:dyDescent="0.15">
      <c r="A816" s="42">
        <v>815</v>
      </c>
      <c r="B816" s="23" t="e">
        <f>IF(AND(Table68[[#This Row],[2015 Revenue]]&gt;=Chart_Data!$U$4,Table68[[#This Row],[2015 Expenses]]&lt;=Chart_Data!$U$3),Table68[[#This Row],[Name]],#N/A)</f>
        <v>#N/A</v>
      </c>
      <c r="C816" s="23" t="e">
        <f>INDEX(Table68[#All],MATCH(Chart_Data!B816,Table68[[#All],[Name]],0),3)</f>
        <v>#N/A</v>
      </c>
      <c r="D816" s="23" t="e">
        <f>INDEX(Table68[#All],MATCH(Chart_Data!B816,Table68[[#All],[Name]],0),4)</f>
        <v>#N/A</v>
      </c>
      <c r="E816" s="60" t="e">
        <f>INDEX(Table68[#All],MATCH(Chart_Data!B816,Table68[[#All],[Name]],0),6)+Table1[[#This Row],[Rand]]</f>
        <v>#N/A</v>
      </c>
      <c r="F816" s="58">
        <f>_xlfn.IFNA(IF(Table1[[#This Row],[2015 Growth % Blue]]="#N/A",0,Table1[[#This Row],[2015 Growth % Blue]]),0)</f>
        <v>0</v>
      </c>
      <c r="G816" s="23" t="str">
        <f>IF(OR(Table68[[#This Row],[2015 Revenue]]&lt;Chart_Data!$U$4,Table68[[#This Row],[2015 Expenses]]&gt;Chart_Data!$U$3),Table68[[#This Row],[Name]],#N/A)</f>
        <v>Fablescraper</v>
      </c>
      <c r="H816" s="23">
        <f>INDEX(Table68[#All],MATCH(Chart_Data!G816,Table68[[#All],[Name]],0),3)</f>
        <v>9515666.0399999991</v>
      </c>
      <c r="I816" s="23">
        <f>INDEX(Table68[#All],MATCH(Chart_Data!G816,Table68[[#All],[Name]],0),4)</f>
        <v>5424688.4800000004</v>
      </c>
      <c r="J816" s="46">
        <f>INDEX(Table68[#All],MATCH(Chart_Data!G816,Table68[[#All],[Name]],0),6)</f>
        <v>2.52</v>
      </c>
      <c r="K816" s="59">
        <v>8.3948230809763035E-7</v>
      </c>
      <c r="M816" s="42">
        <f t="shared" si="13"/>
        <v>815</v>
      </c>
      <c r="N816" s="42">
        <f>IF(M816&gt;Chart_Data!$U$5,0,ROW(M817)-ROW($M$2))</f>
        <v>0</v>
      </c>
      <c r="O816" s="61" t="e">
        <f>IFERROR(LARGE(Table1[2015 Growth % Red],N816),#N/A)</f>
        <v>#N/A</v>
      </c>
      <c r="P816" s="55" t="e">
        <f>INDEX(Table1[[#All],[Name Blue]:[2015 Growth % Red]],MATCH(O816,Table1[[#All],[2015 Growth % Red]],0),2)</f>
        <v>#N/A</v>
      </c>
      <c r="Q816" s="55" t="e">
        <f>INDEX(Table1[[#All],[Name Blue]:[2015 Growth % Red]],MATCH(O816,Table1[[#All],[2015 Growth % Red]],0),3)</f>
        <v>#N/A</v>
      </c>
      <c r="R816" s="55" t="e">
        <f>INDEX(Table1[[#All],[Name Blue]:[2015 Growth % Blue]],MATCH(Table3[[#This Row],[Top 10 Growth % ]],Table1[[#All],[2015 Growth % Blue]],0),1)</f>
        <v>#N/A</v>
      </c>
    </row>
    <row r="817" spans="1:18" x14ac:dyDescent="0.15">
      <c r="A817" s="42">
        <v>816</v>
      </c>
      <c r="B817" s="23" t="str">
        <f>IF(AND(Table68[[#This Row],[2015 Revenue]]&gt;=Chart_Data!$U$4,Table68[[#This Row],[2015 Expenses]]&lt;=Chart_Data!$U$3),Table68[[#This Row],[Name]],#N/A)</f>
        <v>Lardassare</v>
      </c>
      <c r="C817" s="23">
        <f>INDEX(Table68[#All],MATCH(Chart_Data!B817,Table68[[#All],[Name]],0),3)</f>
        <v>8758325.5800000001</v>
      </c>
      <c r="D817" s="23">
        <f>INDEX(Table68[#All],MATCH(Chart_Data!B817,Table68[[#All],[Name]],0),4)</f>
        <v>487246.4</v>
      </c>
      <c r="E817" s="60">
        <f>INDEX(Table68[#All],MATCH(Chart_Data!B817,Table68[[#All],[Name]],0),6)+Table1[[#This Row],[Rand]]</f>
        <v>4.1100005024110393</v>
      </c>
      <c r="F817" s="58">
        <f>_xlfn.IFNA(IF(Table1[[#This Row],[2015 Growth % Blue]]="#N/A",0,Table1[[#This Row],[2015 Growth % Blue]]),0)</f>
        <v>4.1100005024110393</v>
      </c>
      <c r="G817" s="23" t="e">
        <f>IF(OR(Table68[[#This Row],[2015 Revenue]]&lt;Chart_Data!$U$4,Table68[[#This Row],[2015 Expenses]]&gt;Chart_Data!$U$3),Table68[[#This Row],[Name]],#N/A)</f>
        <v>#N/A</v>
      </c>
      <c r="H817" s="23" t="e">
        <f>INDEX(Table68[#All],MATCH(Chart_Data!G817,Table68[[#All],[Name]],0),3)</f>
        <v>#N/A</v>
      </c>
      <c r="I817" s="23" t="e">
        <f>INDEX(Table68[#All],MATCH(Chart_Data!G817,Table68[[#All],[Name]],0),4)</f>
        <v>#N/A</v>
      </c>
      <c r="J817" s="46" t="e">
        <f>INDEX(Table68[#All],MATCH(Chart_Data!G817,Table68[[#All],[Name]],0),6)</f>
        <v>#N/A</v>
      </c>
      <c r="K817" s="59">
        <v>5.0241103909141928E-7</v>
      </c>
      <c r="M817" s="42">
        <f t="shared" si="13"/>
        <v>816</v>
      </c>
      <c r="N817" s="42">
        <f>IF(M817&gt;Chart_Data!$U$5,0,ROW(M818)-ROW($M$2))</f>
        <v>0</v>
      </c>
      <c r="O817" s="61" t="e">
        <f>IFERROR(LARGE(Table1[2015 Growth % Red],N817),#N/A)</f>
        <v>#N/A</v>
      </c>
      <c r="P817" s="55" t="e">
        <f>INDEX(Table1[[#All],[Name Blue]:[2015 Growth % Red]],MATCH(O817,Table1[[#All],[2015 Growth % Red]],0),2)</f>
        <v>#N/A</v>
      </c>
      <c r="Q817" s="55" t="e">
        <f>INDEX(Table1[[#All],[Name Blue]:[2015 Growth % Red]],MATCH(O817,Table1[[#All],[2015 Growth % Red]],0),3)</f>
        <v>#N/A</v>
      </c>
      <c r="R817" s="55" t="e">
        <f>INDEX(Table1[[#All],[Name Blue]:[2015 Growth % Blue]],MATCH(Table3[[#This Row],[Top 10 Growth % ]],Table1[[#All],[2015 Growth % Blue]],0),1)</f>
        <v>#N/A</v>
      </c>
    </row>
    <row r="818" spans="1:18" x14ac:dyDescent="0.15">
      <c r="A818" s="42">
        <v>817</v>
      </c>
      <c r="B818" s="23" t="str">
        <f>IF(AND(Table68[[#This Row],[2015 Revenue]]&gt;=Chart_Data!$U$4,Table68[[#This Row],[2015 Expenses]]&lt;=Chart_Data!$U$3),Table68[[#This Row],[Name]],#N/A)</f>
        <v>Numericpigeon</v>
      </c>
      <c r="C818" s="23">
        <f>INDEX(Table68[#All],MATCH(Chart_Data!B818,Table68[[#All],[Name]],0),3)</f>
        <v>11494179.699999999</v>
      </c>
      <c r="D818" s="23">
        <f>INDEX(Table68[#All],MATCH(Chart_Data!B818,Table68[[#All],[Name]],0),4)</f>
        <v>3090940.49</v>
      </c>
      <c r="E818" s="60">
        <f>INDEX(Table68[#All],MATCH(Chart_Data!B818,Table68[[#All],[Name]],0),6)+Table1[[#This Row],[Rand]]</f>
        <v>3.2000009391831448</v>
      </c>
      <c r="F818" s="58">
        <f>_xlfn.IFNA(IF(Table1[[#This Row],[2015 Growth % Blue]]="#N/A",0,Table1[[#This Row],[2015 Growth % Blue]]),0)</f>
        <v>3.2000009391831448</v>
      </c>
      <c r="G818" s="23" t="e">
        <f>IF(OR(Table68[[#This Row],[2015 Revenue]]&lt;Chart_Data!$U$4,Table68[[#This Row],[2015 Expenses]]&gt;Chart_Data!$U$3),Table68[[#This Row],[Name]],#N/A)</f>
        <v>#N/A</v>
      </c>
      <c r="H818" s="23" t="e">
        <f>INDEX(Table68[#All],MATCH(Chart_Data!G818,Table68[[#All],[Name]],0),3)</f>
        <v>#N/A</v>
      </c>
      <c r="I818" s="23" t="e">
        <f>INDEX(Table68[#All],MATCH(Chart_Data!G818,Table68[[#All],[Name]],0),4)</f>
        <v>#N/A</v>
      </c>
      <c r="J818" s="46" t="e">
        <f>INDEX(Table68[#All],MATCH(Chart_Data!G818,Table68[[#All],[Name]],0),6)</f>
        <v>#N/A</v>
      </c>
      <c r="K818" s="59">
        <v>9.3918314448548286E-7</v>
      </c>
      <c r="M818" s="42">
        <f t="shared" si="13"/>
        <v>817</v>
      </c>
      <c r="N818" s="42">
        <f>IF(M818&gt;Chart_Data!$U$5,0,ROW(M819)-ROW($M$2))</f>
        <v>0</v>
      </c>
      <c r="O818" s="61" t="e">
        <f>IFERROR(LARGE(Table1[2015 Growth % Red],N818),#N/A)</f>
        <v>#N/A</v>
      </c>
      <c r="P818" s="55" t="e">
        <f>INDEX(Table1[[#All],[Name Blue]:[2015 Growth % Red]],MATCH(O818,Table1[[#All],[2015 Growth % Red]],0),2)</f>
        <v>#N/A</v>
      </c>
      <c r="Q818" s="55" t="e">
        <f>INDEX(Table1[[#All],[Name Blue]:[2015 Growth % Red]],MATCH(O818,Table1[[#All],[2015 Growth % Red]],0),3)</f>
        <v>#N/A</v>
      </c>
      <c r="R818" s="55" t="e">
        <f>INDEX(Table1[[#All],[Name Blue]:[2015 Growth % Blue]],MATCH(Table3[[#This Row],[Top 10 Growth % ]],Table1[[#All],[2015 Growth % Blue]],0),1)</f>
        <v>#N/A</v>
      </c>
    </row>
    <row r="819" spans="1:18" x14ac:dyDescent="0.15">
      <c r="A819" s="42">
        <v>818</v>
      </c>
      <c r="B819" s="23" t="e">
        <f>IF(AND(Table68[[#This Row],[2015 Revenue]]&gt;=Chart_Data!$U$4,Table68[[#This Row],[2015 Expenses]]&lt;=Chart_Data!$U$3),Table68[[#This Row],[Name]],#N/A)</f>
        <v>#N/A</v>
      </c>
      <c r="C819" s="23" t="e">
        <f>INDEX(Table68[#All],MATCH(Chart_Data!B819,Table68[[#All],[Name]],0),3)</f>
        <v>#N/A</v>
      </c>
      <c r="D819" s="23" t="e">
        <f>INDEX(Table68[#All],MATCH(Chart_Data!B819,Table68[[#All],[Name]],0),4)</f>
        <v>#N/A</v>
      </c>
      <c r="E819" s="60" t="e">
        <f>INDEX(Table68[#All],MATCH(Chart_Data!B819,Table68[[#All],[Name]],0),6)+Table1[[#This Row],[Rand]]</f>
        <v>#N/A</v>
      </c>
      <c r="F819" s="58">
        <f>_xlfn.IFNA(IF(Table1[[#This Row],[2015 Growth % Blue]]="#N/A",0,Table1[[#This Row],[2015 Growth % Blue]]),0)</f>
        <v>0</v>
      </c>
      <c r="G819" s="23" t="str">
        <f>IF(OR(Table68[[#This Row],[2015 Revenue]]&lt;Chart_Data!$U$4,Table68[[#This Row],[2015 Expenses]]&gt;Chart_Data!$U$3),Table68[[#This Row],[Name]],#N/A)</f>
        <v>Createblender</v>
      </c>
      <c r="H819" s="23">
        <f>INDEX(Table68[#All],MATCH(Chart_Data!G819,Table68[[#All],[Name]],0),3)</f>
        <v>9723829.3100000005</v>
      </c>
      <c r="I819" s="23">
        <f>INDEX(Table68[#All],MATCH(Chart_Data!G819,Table68[[#All],[Name]],0),4)</f>
        <v>5819265.0499999998</v>
      </c>
      <c r="J819" s="46">
        <f>INDEX(Table68[#All],MATCH(Chart_Data!G819,Table68[[#All],[Name]],0),6)</f>
        <v>4.34</v>
      </c>
      <c r="K819" s="59">
        <v>2.2583322109055448E-7</v>
      </c>
      <c r="M819" s="42">
        <f t="shared" si="13"/>
        <v>818</v>
      </c>
      <c r="N819" s="42">
        <f>IF(M819&gt;Chart_Data!$U$5,0,ROW(M820)-ROW($M$2))</f>
        <v>0</v>
      </c>
      <c r="O819" s="61" t="e">
        <f>IFERROR(LARGE(Table1[2015 Growth % Red],N819),#N/A)</f>
        <v>#N/A</v>
      </c>
      <c r="P819" s="55" t="e">
        <f>INDEX(Table1[[#All],[Name Blue]:[2015 Growth % Red]],MATCH(O819,Table1[[#All],[2015 Growth % Red]],0),2)</f>
        <v>#N/A</v>
      </c>
      <c r="Q819" s="55" t="e">
        <f>INDEX(Table1[[#All],[Name Blue]:[2015 Growth % Red]],MATCH(O819,Table1[[#All],[2015 Growth % Red]],0),3)</f>
        <v>#N/A</v>
      </c>
      <c r="R819" s="55" t="e">
        <f>INDEX(Table1[[#All],[Name Blue]:[2015 Growth % Blue]],MATCH(Table3[[#This Row],[Top 10 Growth % ]],Table1[[#All],[2015 Growth % Blue]],0),1)</f>
        <v>#N/A</v>
      </c>
    </row>
    <row r="820" spans="1:18" x14ac:dyDescent="0.15">
      <c r="A820" s="42">
        <v>819</v>
      </c>
      <c r="B820" s="23" t="e">
        <f>IF(AND(Table68[[#This Row],[2015 Revenue]]&gt;=Chart_Data!$U$4,Table68[[#This Row],[2015 Expenses]]&lt;=Chart_Data!$U$3),Table68[[#This Row],[Name]],#N/A)</f>
        <v>#N/A</v>
      </c>
      <c r="C820" s="23" t="e">
        <f>INDEX(Table68[#All],MATCH(Chart_Data!B820,Table68[[#All],[Name]],0),3)</f>
        <v>#N/A</v>
      </c>
      <c r="D820" s="23" t="e">
        <f>INDEX(Table68[#All],MATCH(Chart_Data!B820,Table68[[#All],[Name]],0),4)</f>
        <v>#N/A</v>
      </c>
      <c r="E820" s="60" t="e">
        <f>INDEX(Table68[#All],MATCH(Chart_Data!B820,Table68[[#All],[Name]],0),6)+Table1[[#This Row],[Rand]]</f>
        <v>#N/A</v>
      </c>
      <c r="F820" s="58">
        <f>_xlfn.IFNA(IF(Table1[[#This Row],[2015 Growth % Blue]]="#N/A",0,Table1[[#This Row],[2015 Growth % Blue]]),0)</f>
        <v>0</v>
      </c>
      <c r="G820" s="23" t="str">
        <f>IF(OR(Table68[[#This Row],[2015 Revenue]]&lt;Chart_Data!$U$4,Table68[[#This Row],[2015 Expenses]]&gt;Chart_Data!$U$3),Table68[[#This Row],[Name]],#N/A)</f>
        <v>Beltssneering</v>
      </c>
      <c r="H820" s="23">
        <f>INDEX(Table68[#All],MATCH(Chart_Data!G820,Table68[[#All],[Name]],0),3)</f>
        <v>8798280.5</v>
      </c>
      <c r="I820" s="23">
        <f>INDEX(Table68[#All],MATCH(Chart_Data!G820,Table68[[#All],[Name]],0),4)</f>
        <v>6617272.7800000003</v>
      </c>
      <c r="J820" s="46">
        <f>INDEX(Table68[#All],MATCH(Chart_Data!G820,Table68[[#All],[Name]],0),6)</f>
        <v>3.86</v>
      </c>
      <c r="K820" s="59">
        <v>6.8234806807615821E-7</v>
      </c>
      <c r="M820" s="42">
        <f t="shared" si="13"/>
        <v>819</v>
      </c>
      <c r="N820" s="42">
        <f>IF(M820&gt;Chart_Data!$U$5,0,ROW(M821)-ROW($M$2))</f>
        <v>0</v>
      </c>
      <c r="O820" s="61" t="e">
        <f>IFERROR(LARGE(Table1[2015 Growth % Red],N820),#N/A)</f>
        <v>#N/A</v>
      </c>
      <c r="P820" s="55" t="e">
        <f>INDEX(Table1[[#All],[Name Blue]:[2015 Growth % Red]],MATCH(O820,Table1[[#All],[2015 Growth % Red]],0),2)</f>
        <v>#N/A</v>
      </c>
      <c r="Q820" s="55" t="e">
        <f>INDEX(Table1[[#All],[Name Blue]:[2015 Growth % Red]],MATCH(O820,Table1[[#All],[2015 Growth % Red]],0),3)</f>
        <v>#N/A</v>
      </c>
      <c r="R820" s="55" t="e">
        <f>INDEX(Table1[[#All],[Name Blue]:[2015 Growth % Blue]],MATCH(Table3[[#This Row],[Top 10 Growth % ]],Table1[[#All],[2015 Growth % Blue]],0),1)</f>
        <v>#N/A</v>
      </c>
    </row>
    <row r="821" spans="1:18" x14ac:dyDescent="0.15">
      <c r="A821" s="42">
        <v>820</v>
      </c>
      <c r="B821" s="23" t="e">
        <f>IF(AND(Table68[[#This Row],[2015 Revenue]]&gt;=Chart_Data!$U$4,Table68[[#This Row],[2015 Expenses]]&lt;=Chart_Data!$U$3),Table68[[#This Row],[Name]],#N/A)</f>
        <v>#N/A</v>
      </c>
      <c r="C821" s="23" t="e">
        <f>INDEX(Table68[#All],MATCH(Chart_Data!B821,Table68[[#All],[Name]],0),3)</f>
        <v>#N/A</v>
      </c>
      <c r="D821" s="23" t="e">
        <f>INDEX(Table68[#All],MATCH(Chart_Data!B821,Table68[[#All],[Name]],0),4)</f>
        <v>#N/A</v>
      </c>
      <c r="E821" s="60" t="e">
        <f>INDEX(Table68[#All],MATCH(Chart_Data!B821,Table68[[#All],[Name]],0),6)+Table1[[#This Row],[Rand]]</f>
        <v>#N/A</v>
      </c>
      <c r="F821" s="58">
        <f>_xlfn.IFNA(IF(Table1[[#This Row],[2015 Growth % Blue]]="#N/A",0,Table1[[#This Row],[2015 Growth % Blue]]),0)</f>
        <v>0</v>
      </c>
      <c r="G821" s="23" t="str">
        <f>IF(OR(Table68[[#This Row],[2015 Revenue]]&lt;Chart_Data!$U$4,Table68[[#This Row],[2015 Expenses]]&gt;Chart_Data!$U$3),Table68[[#This Row],[Name]],#N/A)</f>
        <v>Karatedistance</v>
      </c>
      <c r="H821" s="23">
        <f>INDEX(Table68[#All],MATCH(Chart_Data!G821,Table68[[#All],[Name]],0),3)</f>
        <v>8445834.3800000008</v>
      </c>
      <c r="I821" s="23">
        <f>INDEX(Table68[#All],MATCH(Chart_Data!G821,Table68[[#All],[Name]],0),4)</f>
        <v>5221833.46</v>
      </c>
      <c r="J821" s="46">
        <f>INDEX(Table68[#All],MATCH(Chart_Data!G821,Table68[[#All],[Name]],0),6)</f>
        <v>3.57</v>
      </c>
      <c r="K821" s="59">
        <v>7.0620895904489646E-7</v>
      </c>
      <c r="M821" s="42">
        <f t="shared" si="13"/>
        <v>820</v>
      </c>
      <c r="N821" s="42">
        <f>IF(M821&gt;Chart_Data!$U$5,0,ROW(M822)-ROW($M$2))</f>
        <v>0</v>
      </c>
      <c r="O821" s="61" t="e">
        <f>IFERROR(LARGE(Table1[2015 Growth % Red],N821),#N/A)</f>
        <v>#N/A</v>
      </c>
      <c r="P821" s="55" t="e">
        <f>INDEX(Table1[[#All],[Name Blue]:[2015 Growth % Red]],MATCH(O821,Table1[[#All],[2015 Growth % Red]],0),2)</f>
        <v>#N/A</v>
      </c>
      <c r="Q821" s="55" t="e">
        <f>INDEX(Table1[[#All],[Name Blue]:[2015 Growth % Red]],MATCH(O821,Table1[[#All],[2015 Growth % Red]],0),3)</f>
        <v>#N/A</v>
      </c>
      <c r="R821" s="55" t="e">
        <f>INDEX(Table1[[#All],[Name Blue]:[2015 Growth % Blue]],MATCH(Table3[[#This Row],[Top 10 Growth % ]],Table1[[#All],[2015 Growth % Blue]],0),1)</f>
        <v>#N/A</v>
      </c>
    </row>
    <row r="822" spans="1:18" x14ac:dyDescent="0.15">
      <c r="A822" s="42">
        <v>821</v>
      </c>
      <c r="B822" s="23" t="str">
        <f>IF(AND(Table68[[#This Row],[2015 Revenue]]&gt;=Chart_Data!$U$4,Table68[[#This Row],[2015 Expenses]]&lt;=Chart_Data!$U$3),Table68[[#This Row],[Name]],#N/A)</f>
        <v>Footshy</v>
      </c>
      <c r="C822" s="23">
        <f>INDEX(Table68[#All],MATCH(Chart_Data!B822,Table68[[#All],[Name]],0),3)</f>
        <v>5275078.2699999996</v>
      </c>
      <c r="D822" s="23">
        <f>INDEX(Table68[#All],MATCH(Chart_Data!B822,Table68[[#All],[Name]],0),4)</f>
        <v>944661.06</v>
      </c>
      <c r="E822" s="60">
        <f>INDEX(Table68[#All],MATCH(Chart_Data!B822,Table68[[#All],[Name]],0),6)+Table1[[#This Row],[Rand]]</f>
        <v>3.1800003502616105</v>
      </c>
      <c r="F822" s="58">
        <f>_xlfn.IFNA(IF(Table1[[#This Row],[2015 Growth % Blue]]="#N/A",0,Table1[[#This Row],[2015 Growth % Blue]]),0)</f>
        <v>3.1800003502616105</v>
      </c>
      <c r="G822" s="23" t="e">
        <f>IF(OR(Table68[[#This Row],[2015 Revenue]]&lt;Chart_Data!$U$4,Table68[[#This Row],[2015 Expenses]]&gt;Chart_Data!$U$3),Table68[[#This Row],[Name]],#N/A)</f>
        <v>#N/A</v>
      </c>
      <c r="H822" s="23" t="e">
        <f>INDEX(Table68[#All],MATCH(Chart_Data!G822,Table68[[#All],[Name]],0),3)</f>
        <v>#N/A</v>
      </c>
      <c r="I822" s="23" t="e">
        <f>INDEX(Table68[#All],MATCH(Chart_Data!G822,Table68[[#All],[Name]],0),4)</f>
        <v>#N/A</v>
      </c>
      <c r="J822" s="46" t="e">
        <f>INDEX(Table68[#All],MATCH(Chart_Data!G822,Table68[[#All],[Name]],0),6)</f>
        <v>#N/A</v>
      </c>
      <c r="K822" s="59">
        <v>3.5026161028374802E-7</v>
      </c>
      <c r="M822" s="42">
        <f t="shared" si="13"/>
        <v>821</v>
      </c>
      <c r="N822" s="42">
        <f>IF(M822&gt;Chart_Data!$U$5,0,ROW(M823)-ROW($M$2))</f>
        <v>0</v>
      </c>
      <c r="O822" s="61" t="e">
        <f>IFERROR(LARGE(Table1[2015 Growth % Red],N822),#N/A)</f>
        <v>#N/A</v>
      </c>
      <c r="P822" s="55" t="e">
        <f>INDEX(Table1[[#All],[Name Blue]:[2015 Growth % Red]],MATCH(O822,Table1[[#All],[2015 Growth % Red]],0),2)</f>
        <v>#N/A</v>
      </c>
      <c r="Q822" s="55" t="e">
        <f>INDEX(Table1[[#All],[Name Blue]:[2015 Growth % Red]],MATCH(O822,Table1[[#All],[2015 Growth % Red]],0),3)</f>
        <v>#N/A</v>
      </c>
      <c r="R822" s="55" t="e">
        <f>INDEX(Table1[[#All],[Name Blue]:[2015 Growth % Blue]],MATCH(Table3[[#This Row],[Top 10 Growth % ]],Table1[[#All],[2015 Growth % Blue]],0),1)</f>
        <v>#N/A</v>
      </c>
    </row>
    <row r="823" spans="1:18" x14ac:dyDescent="0.15">
      <c r="A823" s="42">
        <v>822</v>
      </c>
      <c r="B823" s="23" t="str">
        <f>IF(AND(Table68[[#This Row],[2015 Revenue]]&gt;=Chart_Data!$U$4,Table68[[#This Row],[2015 Expenses]]&lt;=Chart_Data!$U$3),Table68[[#This Row],[Name]],#N/A)</f>
        <v>Bonfirefailing</v>
      </c>
      <c r="C823" s="23">
        <f>INDEX(Table68[#All],MATCH(Chart_Data!B823,Table68[[#All],[Name]],0),3)</f>
        <v>12399629.66</v>
      </c>
      <c r="D823" s="23">
        <f>INDEX(Table68[#All],MATCH(Chart_Data!B823,Table68[[#All],[Name]],0),4)</f>
        <v>3396475.95</v>
      </c>
      <c r="E823" s="60">
        <f>INDEX(Table68[#All],MATCH(Chart_Data!B823,Table68[[#All],[Name]],0),6)+Table1[[#This Row],[Rand]]</f>
        <v>3.9800006409591018</v>
      </c>
      <c r="F823" s="58">
        <f>_xlfn.IFNA(IF(Table1[[#This Row],[2015 Growth % Blue]]="#N/A",0,Table1[[#This Row],[2015 Growth % Blue]]),0)</f>
        <v>3.9800006409591018</v>
      </c>
      <c r="G823" s="23" t="e">
        <f>IF(OR(Table68[[#This Row],[2015 Revenue]]&lt;Chart_Data!$U$4,Table68[[#This Row],[2015 Expenses]]&gt;Chart_Data!$U$3),Table68[[#This Row],[Name]],#N/A)</f>
        <v>#N/A</v>
      </c>
      <c r="H823" s="23" t="e">
        <f>INDEX(Table68[#All],MATCH(Chart_Data!G823,Table68[[#All],[Name]],0),3)</f>
        <v>#N/A</v>
      </c>
      <c r="I823" s="23" t="e">
        <f>INDEX(Table68[#All],MATCH(Chart_Data!G823,Table68[[#All],[Name]],0),4)</f>
        <v>#N/A</v>
      </c>
      <c r="J823" s="46" t="e">
        <f>INDEX(Table68[#All],MATCH(Chart_Data!G823,Table68[[#All],[Name]],0),6)</f>
        <v>#N/A</v>
      </c>
      <c r="K823" s="59">
        <v>6.40959101624394E-7</v>
      </c>
      <c r="M823" s="42">
        <f t="shared" si="13"/>
        <v>822</v>
      </c>
      <c r="N823" s="42">
        <f>IF(M823&gt;Chart_Data!$U$5,0,ROW(M824)-ROW($M$2))</f>
        <v>0</v>
      </c>
      <c r="O823" s="61" t="e">
        <f>IFERROR(LARGE(Table1[2015 Growth % Red],N823),#N/A)</f>
        <v>#N/A</v>
      </c>
      <c r="P823" s="55" t="e">
        <f>INDEX(Table1[[#All],[Name Blue]:[2015 Growth % Red]],MATCH(O823,Table1[[#All],[2015 Growth % Red]],0),2)</f>
        <v>#N/A</v>
      </c>
      <c r="Q823" s="55" t="e">
        <f>INDEX(Table1[[#All],[Name Blue]:[2015 Growth % Red]],MATCH(O823,Table1[[#All],[2015 Growth % Red]],0),3)</f>
        <v>#N/A</v>
      </c>
      <c r="R823" s="55" t="e">
        <f>INDEX(Table1[[#All],[Name Blue]:[2015 Growth % Blue]],MATCH(Table3[[#This Row],[Top 10 Growth % ]],Table1[[#All],[2015 Growth % Blue]],0),1)</f>
        <v>#N/A</v>
      </c>
    </row>
    <row r="824" spans="1:18" x14ac:dyDescent="0.15">
      <c r="A824" s="42">
        <v>823</v>
      </c>
      <c r="B824" s="23" t="e">
        <f>IF(AND(Table68[[#This Row],[2015 Revenue]]&gt;=Chart_Data!$U$4,Table68[[#This Row],[2015 Expenses]]&lt;=Chart_Data!$U$3),Table68[[#This Row],[Name]],#N/A)</f>
        <v>#N/A</v>
      </c>
      <c r="C824" s="23" t="e">
        <f>INDEX(Table68[#All],MATCH(Chart_Data!B824,Table68[[#All],[Name]],0),3)</f>
        <v>#N/A</v>
      </c>
      <c r="D824" s="23" t="e">
        <f>INDEX(Table68[#All],MATCH(Chart_Data!B824,Table68[[#All],[Name]],0),4)</f>
        <v>#N/A</v>
      </c>
      <c r="E824" s="60" t="e">
        <f>INDEX(Table68[#All],MATCH(Chart_Data!B824,Table68[[#All],[Name]],0),6)+Table1[[#This Row],[Rand]]</f>
        <v>#N/A</v>
      </c>
      <c r="F824" s="58">
        <f>_xlfn.IFNA(IF(Table1[[#This Row],[2015 Growth % Blue]]="#N/A",0,Table1[[#This Row],[2015 Growth % Blue]]),0)</f>
        <v>0</v>
      </c>
      <c r="G824" s="23" t="str">
        <f>IF(OR(Table68[[#This Row],[2015 Revenue]]&lt;Chart_Data!$U$4,Table68[[#This Row],[2015 Expenses]]&gt;Chart_Data!$U$3),Table68[[#This Row],[Name]],#N/A)</f>
        <v>Openstrustee</v>
      </c>
      <c r="H824" s="23">
        <f>INDEX(Table68[#All],MATCH(Chart_Data!G824,Table68[[#All],[Name]],0),3)</f>
        <v>11666249.470000001</v>
      </c>
      <c r="I824" s="23">
        <f>INDEX(Table68[#All],MATCH(Chart_Data!G824,Table68[[#All],[Name]],0),4)</f>
        <v>7344982.4000000004</v>
      </c>
      <c r="J824" s="46">
        <f>INDEX(Table68[#All],MATCH(Chart_Data!G824,Table68[[#All],[Name]],0),6)</f>
        <v>4.5</v>
      </c>
      <c r="K824" s="59">
        <v>3.6282270467123923E-7</v>
      </c>
      <c r="M824" s="42">
        <f t="shared" si="13"/>
        <v>823</v>
      </c>
      <c r="N824" s="42">
        <f>IF(M824&gt;Chart_Data!$U$5,0,ROW(M825)-ROW($M$2))</f>
        <v>0</v>
      </c>
      <c r="O824" s="61" t="e">
        <f>IFERROR(LARGE(Table1[2015 Growth % Red],N824),#N/A)</f>
        <v>#N/A</v>
      </c>
      <c r="P824" s="55" t="e">
        <f>INDEX(Table1[[#All],[Name Blue]:[2015 Growth % Red]],MATCH(O824,Table1[[#All],[2015 Growth % Red]],0),2)</f>
        <v>#N/A</v>
      </c>
      <c r="Q824" s="55" t="e">
        <f>INDEX(Table1[[#All],[Name Blue]:[2015 Growth % Red]],MATCH(O824,Table1[[#All],[2015 Growth % Red]],0),3)</f>
        <v>#N/A</v>
      </c>
      <c r="R824" s="55" t="e">
        <f>INDEX(Table1[[#All],[Name Blue]:[2015 Growth % Blue]],MATCH(Table3[[#This Row],[Top 10 Growth % ]],Table1[[#All],[2015 Growth % Blue]],0),1)</f>
        <v>#N/A</v>
      </c>
    </row>
    <row r="825" spans="1:18" x14ac:dyDescent="0.15">
      <c r="A825" s="42">
        <v>824</v>
      </c>
      <c r="B825" s="23" t="str">
        <f>IF(AND(Table68[[#This Row],[2015 Revenue]]&gt;=Chart_Data!$U$4,Table68[[#This Row],[2015 Expenses]]&lt;=Chart_Data!$U$3),Table68[[#This Row],[Name]],#N/A)</f>
        <v>Bevvyvanadium</v>
      </c>
      <c r="C825" s="23">
        <f>INDEX(Table68[#All],MATCH(Chart_Data!B825,Table68[[#All],[Name]],0),3)</f>
        <v>7168272.4900000002</v>
      </c>
      <c r="D825" s="23">
        <f>INDEX(Table68[#All],MATCH(Chart_Data!B825,Table68[[#All],[Name]],0),4)</f>
        <v>682467.98</v>
      </c>
      <c r="E825" s="60">
        <f>INDEX(Table68[#All],MATCH(Chart_Data!B825,Table68[[#All],[Name]],0),6)+Table1[[#This Row],[Rand]]</f>
        <v>4.4300004864246931</v>
      </c>
      <c r="F825" s="58">
        <f>_xlfn.IFNA(IF(Table1[[#This Row],[2015 Growth % Blue]]="#N/A",0,Table1[[#This Row],[2015 Growth % Blue]]),0)</f>
        <v>4.4300004864246931</v>
      </c>
      <c r="G825" s="23" t="e">
        <f>IF(OR(Table68[[#This Row],[2015 Revenue]]&lt;Chart_Data!$U$4,Table68[[#This Row],[2015 Expenses]]&gt;Chart_Data!$U$3),Table68[[#This Row],[Name]],#N/A)</f>
        <v>#N/A</v>
      </c>
      <c r="H825" s="23" t="e">
        <f>INDEX(Table68[#All],MATCH(Chart_Data!G825,Table68[[#All],[Name]],0),3)</f>
        <v>#N/A</v>
      </c>
      <c r="I825" s="23" t="e">
        <f>INDEX(Table68[#All],MATCH(Chart_Data!G825,Table68[[#All],[Name]],0),4)</f>
        <v>#N/A</v>
      </c>
      <c r="J825" s="46" t="e">
        <f>INDEX(Table68[#All],MATCH(Chart_Data!G825,Table68[[#All],[Name]],0),6)</f>
        <v>#N/A</v>
      </c>
      <c r="K825" s="59">
        <v>4.8642469371038092E-7</v>
      </c>
      <c r="M825" s="42">
        <f t="shared" si="13"/>
        <v>824</v>
      </c>
      <c r="N825" s="42">
        <f>IF(M825&gt;Chart_Data!$U$5,0,ROW(M826)-ROW($M$2))</f>
        <v>0</v>
      </c>
      <c r="O825" s="61" t="e">
        <f>IFERROR(LARGE(Table1[2015 Growth % Red],N825),#N/A)</f>
        <v>#N/A</v>
      </c>
      <c r="P825" s="55" t="e">
        <f>INDEX(Table1[[#All],[Name Blue]:[2015 Growth % Red]],MATCH(O825,Table1[[#All],[2015 Growth % Red]],0),2)</f>
        <v>#N/A</v>
      </c>
      <c r="Q825" s="55" t="e">
        <f>INDEX(Table1[[#All],[Name Blue]:[2015 Growth % Red]],MATCH(O825,Table1[[#All],[2015 Growth % Red]],0),3)</f>
        <v>#N/A</v>
      </c>
      <c r="R825" s="55" t="e">
        <f>INDEX(Table1[[#All],[Name Blue]:[2015 Growth % Blue]],MATCH(Table3[[#This Row],[Top 10 Growth % ]],Table1[[#All],[2015 Growth % Blue]],0),1)</f>
        <v>#N/A</v>
      </c>
    </row>
    <row r="826" spans="1:18" x14ac:dyDescent="0.15">
      <c r="A826" s="42">
        <v>825</v>
      </c>
      <c r="B826" s="23" t="e">
        <f>IF(AND(Table68[[#This Row],[2015 Revenue]]&gt;=Chart_Data!$U$4,Table68[[#This Row],[2015 Expenses]]&lt;=Chart_Data!$U$3),Table68[[#This Row],[Name]],#N/A)</f>
        <v>#N/A</v>
      </c>
      <c r="C826" s="23" t="e">
        <f>INDEX(Table68[#All],MATCH(Chart_Data!B826,Table68[[#All],[Name]],0),3)</f>
        <v>#N/A</v>
      </c>
      <c r="D826" s="23" t="e">
        <f>INDEX(Table68[#All],MATCH(Chart_Data!B826,Table68[[#All],[Name]],0),4)</f>
        <v>#N/A</v>
      </c>
      <c r="E826" s="60" t="e">
        <f>INDEX(Table68[#All],MATCH(Chart_Data!B826,Table68[[#All],[Name]],0),6)+Table1[[#This Row],[Rand]]</f>
        <v>#N/A</v>
      </c>
      <c r="F826" s="58">
        <f>_xlfn.IFNA(IF(Table1[[#This Row],[2015 Growth % Blue]]="#N/A",0,Table1[[#This Row],[2015 Growth % Blue]]),0)</f>
        <v>0</v>
      </c>
      <c r="G826" s="23" t="str">
        <f>IF(OR(Table68[[#This Row],[2015 Revenue]]&lt;Chart_Data!$U$4,Table68[[#This Row],[2015 Expenses]]&gt;Chart_Data!$U$3),Table68[[#This Row],[Name]],#N/A)</f>
        <v>Launchbiggest</v>
      </c>
      <c r="H826" s="23">
        <f>INDEX(Table68[#All],MATCH(Chart_Data!G826,Table68[[#All],[Name]],0),3)</f>
        <v>9169187.3100000005</v>
      </c>
      <c r="I826" s="23">
        <f>INDEX(Table68[#All],MATCH(Chart_Data!G826,Table68[[#All],[Name]],0),4)</f>
        <v>3850630.91</v>
      </c>
      <c r="J826" s="46">
        <f>INDEX(Table68[#All],MATCH(Chart_Data!G826,Table68[[#All],[Name]],0),6)</f>
        <v>3.89</v>
      </c>
      <c r="K826" s="59">
        <v>4.2800974981319961E-7</v>
      </c>
      <c r="M826" s="42">
        <f t="shared" si="13"/>
        <v>825</v>
      </c>
      <c r="N826" s="42">
        <f>IF(M826&gt;Chart_Data!$U$5,0,ROW(M827)-ROW($M$2))</f>
        <v>0</v>
      </c>
      <c r="O826" s="61" t="e">
        <f>IFERROR(LARGE(Table1[2015 Growth % Red],N826),#N/A)</f>
        <v>#N/A</v>
      </c>
      <c r="P826" s="55" t="e">
        <f>INDEX(Table1[[#All],[Name Blue]:[2015 Growth % Red]],MATCH(O826,Table1[[#All],[2015 Growth % Red]],0),2)</f>
        <v>#N/A</v>
      </c>
      <c r="Q826" s="55" t="e">
        <f>INDEX(Table1[[#All],[Name Blue]:[2015 Growth % Red]],MATCH(O826,Table1[[#All],[2015 Growth % Red]],0),3)</f>
        <v>#N/A</v>
      </c>
      <c r="R826" s="55" t="e">
        <f>INDEX(Table1[[#All],[Name Blue]:[2015 Growth % Blue]],MATCH(Table3[[#This Row],[Top 10 Growth % ]],Table1[[#All],[2015 Growth % Blue]],0),1)</f>
        <v>#N/A</v>
      </c>
    </row>
    <row r="827" spans="1:18" x14ac:dyDescent="0.15">
      <c r="A827" s="42">
        <v>826</v>
      </c>
      <c r="B827" s="23" t="str">
        <f>IF(AND(Table68[[#This Row],[2015 Revenue]]&gt;=Chart_Data!$U$4,Table68[[#This Row],[2015 Expenses]]&lt;=Chart_Data!$U$3),Table68[[#This Row],[Name]],#N/A)</f>
        <v>Scornsomalian</v>
      </c>
      <c r="C827" s="23">
        <f>INDEX(Table68[#All],MATCH(Chart_Data!B827,Table68[[#All],[Name]],0),3)</f>
        <v>8766713.9900000002</v>
      </c>
      <c r="D827" s="23">
        <f>INDEX(Table68[#All],MATCH(Chart_Data!B827,Table68[[#All],[Name]],0),4)</f>
        <v>2052276.42</v>
      </c>
      <c r="E827" s="60">
        <f>INDEX(Table68[#All],MATCH(Chart_Data!B827,Table68[[#All],[Name]],0),6)+Table1[[#This Row],[Rand]]</f>
        <v>2.9400005480144649</v>
      </c>
      <c r="F827" s="58">
        <f>_xlfn.IFNA(IF(Table1[[#This Row],[2015 Growth % Blue]]="#N/A",0,Table1[[#This Row],[2015 Growth % Blue]]),0)</f>
        <v>2.9400005480144649</v>
      </c>
      <c r="G827" s="23" t="e">
        <f>IF(OR(Table68[[#This Row],[2015 Revenue]]&lt;Chart_Data!$U$4,Table68[[#This Row],[2015 Expenses]]&gt;Chart_Data!$U$3),Table68[[#This Row],[Name]],#N/A)</f>
        <v>#N/A</v>
      </c>
      <c r="H827" s="23" t="e">
        <f>INDEX(Table68[#All],MATCH(Chart_Data!G827,Table68[[#All],[Name]],0),3)</f>
        <v>#N/A</v>
      </c>
      <c r="I827" s="23" t="e">
        <f>INDEX(Table68[#All],MATCH(Chart_Data!G827,Table68[[#All],[Name]],0),4)</f>
        <v>#N/A</v>
      </c>
      <c r="J827" s="46" t="e">
        <f>INDEX(Table68[#All],MATCH(Chart_Data!G827,Table68[[#All],[Name]],0),6)</f>
        <v>#N/A</v>
      </c>
      <c r="K827" s="59">
        <v>5.4801446506345637E-7</v>
      </c>
      <c r="M827" s="42">
        <f t="shared" si="13"/>
        <v>826</v>
      </c>
      <c r="N827" s="42">
        <f>IF(M827&gt;Chart_Data!$U$5,0,ROW(M828)-ROW($M$2))</f>
        <v>0</v>
      </c>
      <c r="O827" s="61" t="e">
        <f>IFERROR(LARGE(Table1[2015 Growth % Red],N827),#N/A)</f>
        <v>#N/A</v>
      </c>
      <c r="P827" s="55" t="e">
        <f>INDEX(Table1[[#All],[Name Blue]:[2015 Growth % Red]],MATCH(O827,Table1[[#All],[2015 Growth % Red]],0),2)</f>
        <v>#N/A</v>
      </c>
      <c r="Q827" s="55" t="e">
        <f>INDEX(Table1[[#All],[Name Blue]:[2015 Growth % Red]],MATCH(O827,Table1[[#All],[2015 Growth % Red]],0),3)</f>
        <v>#N/A</v>
      </c>
      <c r="R827" s="55" t="e">
        <f>INDEX(Table1[[#All],[Name Blue]:[2015 Growth % Blue]],MATCH(Table3[[#This Row],[Top 10 Growth % ]],Table1[[#All],[2015 Growth % Blue]],0),1)</f>
        <v>#N/A</v>
      </c>
    </row>
    <row r="828" spans="1:18" x14ac:dyDescent="0.15">
      <c r="A828" s="42">
        <v>827</v>
      </c>
      <c r="B828" s="23" t="e">
        <f>IF(AND(Table68[[#This Row],[2015 Revenue]]&gt;=Chart_Data!$U$4,Table68[[#This Row],[2015 Expenses]]&lt;=Chart_Data!$U$3),Table68[[#This Row],[Name]],#N/A)</f>
        <v>#N/A</v>
      </c>
      <c r="C828" s="23" t="e">
        <f>INDEX(Table68[#All],MATCH(Chart_Data!B828,Table68[[#All],[Name]],0),3)</f>
        <v>#N/A</v>
      </c>
      <c r="D828" s="23" t="e">
        <f>INDEX(Table68[#All],MATCH(Chart_Data!B828,Table68[[#All],[Name]],0),4)</f>
        <v>#N/A</v>
      </c>
      <c r="E828" s="60" t="e">
        <f>INDEX(Table68[#All],MATCH(Chart_Data!B828,Table68[[#All],[Name]],0),6)+Table1[[#This Row],[Rand]]</f>
        <v>#N/A</v>
      </c>
      <c r="F828" s="58">
        <f>_xlfn.IFNA(IF(Table1[[#This Row],[2015 Growth % Blue]]="#N/A",0,Table1[[#This Row],[2015 Growth % Blue]]),0)</f>
        <v>0</v>
      </c>
      <c r="G828" s="23" t="str">
        <f>IF(OR(Table68[[#This Row],[2015 Revenue]]&lt;Chart_Data!$U$4,Table68[[#This Row],[2015 Expenses]]&gt;Chart_Data!$U$3),Table68[[#This Row],[Name]],#N/A)</f>
        <v>Cyclasesvg</v>
      </c>
      <c r="H828" s="23">
        <f>INDEX(Table68[#All],MATCH(Chart_Data!G828,Table68[[#All],[Name]],0),3)</f>
        <v>7141472.4400000004</v>
      </c>
      <c r="I828" s="23">
        <f>INDEX(Table68[#All],MATCH(Chart_Data!G828,Table68[[#All],[Name]],0),4)</f>
        <v>4362686.1500000004</v>
      </c>
      <c r="J828" s="46">
        <f>INDEX(Table68[#All],MATCH(Chart_Data!G828,Table68[[#All],[Name]],0),6)</f>
        <v>4.67</v>
      </c>
      <c r="K828" s="59">
        <v>7.0819850147459639E-7</v>
      </c>
      <c r="M828" s="42">
        <f t="shared" si="13"/>
        <v>827</v>
      </c>
      <c r="N828" s="42">
        <f>IF(M828&gt;Chart_Data!$U$5,0,ROW(M829)-ROW($M$2))</f>
        <v>0</v>
      </c>
      <c r="O828" s="61" t="e">
        <f>IFERROR(LARGE(Table1[2015 Growth % Red],N828),#N/A)</f>
        <v>#N/A</v>
      </c>
      <c r="P828" s="55" t="e">
        <f>INDEX(Table1[[#All],[Name Blue]:[2015 Growth % Red]],MATCH(O828,Table1[[#All],[2015 Growth % Red]],0),2)</f>
        <v>#N/A</v>
      </c>
      <c r="Q828" s="55" t="e">
        <f>INDEX(Table1[[#All],[Name Blue]:[2015 Growth % Red]],MATCH(O828,Table1[[#All],[2015 Growth % Red]],0),3)</f>
        <v>#N/A</v>
      </c>
      <c r="R828" s="55" t="e">
        <f>INDEX(Table1[[#All],[Name Blue]:[2015 Growth % Blue]],MATCH(Table3[[#This Row],[Top 10 Growth % ]],Table1[[#All],[2015 Growth % Blue]],0),1)</f>
        <v>#N/A</v>
      </c>
    </row>
    <row r="829" spans="1:18" x14ac:dyDescent="0.15">
      <c r="A829" s="42">
        <v>828</v>
      </c>
      <c r="B829" s="23" t="e">
        <f>IF(AND(Table68[[#This Row],[2015 Revenue]]&gt;=Chart_Data!$U$4,Table68[[#This Row],[2015 Expenses]]&lt;=Chart_Data!$U$3),Table68[[#This Row],[Name]],#N/A)</f>
        <v>#N/A</v>
      </c>
      <c r="C829" s="23" t="e">
        <f>INDEX(Table68[#All],MATCH(Chart_Data!B829,Table68[[#All],[Name]],0),3)</f>
        <v>#N/A</v>
      </c>
      <c r="D829" s="23" t="e">
        <f>INDEX(Table68[#All],MATCH(Chart_Data!B829,Table68[[#All],[Name]],0),4)</f>
        <v>#N/A</v>
      </c>
      <c r="E829" s="60" t="e">
        <f>INDEX(Table68[#All],MATCH(Chart_Data!B829,Table68[[#All],[Name]],0),6)+Table1[[#This Row],[Rand]]</f>
        <v>#N/A</v>
      </c>
      <c r="F829" s="58">
        <f>_xlfn.IFNA(IF(Table1[[#This Row],[2015 Growth % Blue]]="#N/A",0,Table1[[#This Row],[2015 Growth % Blue]]),0)</f>
        <v>0</v>
      </c>
      <c r="G829" s="23" t="str">
        <f>IF(OR(Table68[[#This Row],[2015 Revenue]]&lt;Chart_Data!$U$4,Table68[[#This Row],[2015 Expenses]]&gt;Chart_Data!$U$3),Table68[[#This Row],[Name]],#N/A)</f>
        <v>Witchesesteemed</v>
      </c>
      <c r="H829" s="23">
        <f>INDEX(Table68[#All],MATCH(Chart_Data!G829,Table68[[#All],[Name]],0),3)</f>
        <v>8087058.5899999999</v>
      </c>
      <c r="I829" s="23">
        <f>INDEX(Table68[#All],MATCH(Chart_Data!G829,Table68[[#All],[Name]],0),4)</f>
        <v>5889203.4900000002</v>
      </c>
      <c r="J829" s="46">
        <f>INDEX(Table68[#All],MATCH(Chart_Data!G829,Table68[[#All],[Name]],0),6)</f>
        <v>3.94</v>
      </c>
      <c r="K829" s="59">
        <v>1.9184654806889489E-7</v>
      </c>
      <c r="M829" s="42">
        <f t="shared" si="13"/>
        <v>828</v>
      </c>
      <c r="N829" s="42">
        <f>IF(M829&gt;Chart_Data!$U$5,0,ROW(M830)-ROW($M$2))</f>
        <v>0</v>
      </c>
      <c r="O829" s="61" t="e">
        <f>IFERROR(LARGE(Table1[2015 Growth % Red],N829),#N/A)</f>
        <v>#N/A</v>
      </c>
      <c r="P829" s="55" t="e">
        <f>INDEX(Table1[[#All],[Name Blue]:[2015 Growth % Red]],MATCH(O829,Table1[[#All],[2015 Growth % Red]],0),2)</f>
        <v>#N/A</v>
      </c>
      <c r="Q829" s="55" t="e">
        <f>INDEX(Table1[[#All],[Name Blue]:[2015 Growth % Red]],MATCH(O829,Table1[[#All],[2015 Growth % Red]],0),3)</f>
        <v>#N/A</v>
      </c>
      <c r="R829" s="55" t="e">
        <f>INDEX(Table1[[#All],[Name Blue]:[2015 Growth % Blue]],MATCH(Table3[[#This Row],[Top 10 Growth % ]],Table1[[#All],[2015 Growth % Blue]],0),1)</f>
        <v>#N/A</v>
      </c>
    </row>
    <row r="830" spans="1:18" x14ac:dyDescent="0.15">
      <c r="A830" s="42">
        <v>829</v>
      </c>
      <c r="B830" s="23" t="e">
        <f>IF(AND(Table68[[#This Row],[2015 Revenue]]&gt;=Chart_Data!$U$4,Table68[[#This Row],[2015 Expenses]]&lt;=Chart_Data!$U$3),Table68[[#This Row],[Name]],#N/A)</f>
        <v>#N/A</v>
      </c>
      <c r="C830" s="23" t="e">
        <f>INDEX(Table68[#All],MATCH(Chart_Data!B830,Table68[[#All],[Name]],0),3)</f>
        <v>#N/A</v>
      </c>
      <c r="D830" s="23" t="e">
        <f>INDEX(Table68[#All],MATCH(Chart_Data!B830,Table68[[#All],[Name]],0),4)</f>
        <v>#N/A</v>
      </c>
      <c r="E830" s="60" t="e">
        <f>INDEX(Table68[#All],MATCH(Chart_Data!B830,Table68[[#All],[Name]],0),6)+Table1[[#This Row],[Rand]]</f>
        <v>#N/A</v>
      </c>
      <c r="F830" s="58">
        <f>_xlfn.IFNA(IF(Table1[[#This Row],[2015 Growth % Blue]]="#N/A",0,Table1[[#This Row],[2015 Growth % Blue]]),0)</f>
        <v>0</v>
      </c>
      <c r="G830" s="23" t="str">
        <f>IF(OR(Table68[[#This Row],[2015 Revenue]]&lt;Chart_Data!$U$4,Table68[[#This Row],[2015 Expenses]]&gt;Chart_Data!$U$3),Table68[[#This Row],[Name]],#N/A)</f>
        <v>Blueshiftcrispy</v>
      </c>
      <c r="H830" s="23">
        <f>INDEX(Table68[#All],MATCH(Chart_Data!G830,Table68[[#All],[Name]],0),3)</f>
        <v>9642188.5899999999</v>
      </c>
      <c r="I830" s="23">
        <f>INDEX(Table68[#All],MATCH(Chart_Data!G830,Table68[[#All],[Name]],0),4)</f>
        <v>6823454.8600000003</v>
      </c>
      <c r="J830" s="46">
        <f>INDEX(Table68[#All],MATCH(Chart_Data!G830,Table68[[#All],[Name]],0),6)</f>
        <v>4.2</v>
      </c>
      <c r="K830" s="59">
        <v>8.0080472090430952E-7</v>
      </c>
      <c r="M830" s="42">
        <f t="shared" si="13"/>
        <v>829</v>
      </c>
      <c r="N830" s="42">
        <f>IF(M830&gt;Chart_Data!$U$5,0,ROW(M831)-ROW($M$2))</f>
        <v>0</v>
      </c>
      <c r="O830" s="61" t="e">
        <f>IFERROR(LARGE(Table1[2015 Growth % Red],N830),#N/A)</f>
        <v>#N/A</v>
      </c>
      <c r="P830" s="55" t="e">
        <f>INDEX(Table1[[#All],[Name Blue]:[2015 Growth % Red]],MATCH(O830,Table1[[#All],[2015 Growth % Red]],0),2)</f>
        <v>#N/A</v>
      </c>
      <c r="Q830" s="55" t="e">
        <f>INDEX(Table1[[#All],[Name Blue]:[2015 Growth % Red]],MATCH(O830,Table1[[#All],[2015 Growth % Red]],0),3)</f>
        <v>#N/A</v>
      </c>
      <c r="R830" s="55" t="e">
        <f>INDEX(Table1[[#All],[Name Blue]:[2015 Growth % Blue]],MATCH(Table3[[#This Row],[Top 10 Growth % ]],Table1[[#All],[2015 Growth % Blue]],0),1)</f>
        <v>#N/A</v>
      </c>
    </row>
    <row r="831" spans="1:18" x14ac:dyDescent="0.15">
      <c r="A831" s="42">
        <v>830</v>
      </c>
      <c r="B831" s="23" t="e">
        <f>IF(AND(Table68[[#This Row],[2015 Revenue]]&gt;=Chart_Data!$U$4,Table68[[#This Row],[2015 Expenses]]&lt;=Chart_Data!$U$3),Table68[[#This Row],[Name]],#N/A)</f>
        <v>#N/A</v>
      </c>
      <c r="C831" s="23" t="e">
        <f>INDEX(Table68[#All],MATCH(Chart_Data!B831,Table68[[#All],[Name]],0),3)</f>
        <v>#N/A</v>
      </c>
      <c r="D831" s="23" t="e">
        <f>INDEX(Table68[#All],MATCH(Chart_Data!B831,Table68[[#All],[Name]],0),4)</f>
        <v>#N/A</v>
      </c>
      <c r="E831" s="60" t="e">
        <f>INDEX(Table68[#All],MATCH(Chart_Data!B831,Table68[[#All],[Name]],0),6)+Table1[[#This Row],[Rand]]</f>
        <v>#N/A</v>
      </c>
      <c r="F831" s="58">
        <f>_xlfn.IFNA(IF(Table1[[#This Row],[2015 Growth % Blue]]="#N/A",0,Table1[[#This Row],[2015 Growth % Blue]]),0)</f>
        <v>0</v>
      </c>
      <c r="G831" s="23" t="str">
        <f>IF(OR(Table68[[#This Row],[2015 Revenue]]&lt;Chart_Data!$U$4,Table68[[#This Row],[2015 Expenses]]&gt;Chart_Data!$U$3),Table68[[#This Row],[Name]],#N/A)</f>
        <v>Dishesbitten</v>
      </c>
      <c r="H831" s="23">
        <f>INDEX(Table68[#All],MATCH(Chart_Data!G831,Table68[[#All],[Name]],0),3)</f>
        <v>2631234.7799999998</v>
      </c>
      <c r="I831" s="23">
        <f>INDEX(Table68[#All],MATCH(Chart_Data!G831,Table68[[#All],[Name]],0),4)</f>
        <v>1938472.5</v>
      </c>
      <c r="J831" s="46">
        <f>INDEX(Table68[#All],MATCH(Chart_Data!G831,Table68[[#All],[Name]],0),6)</f>
        <v>3.35</v>
      </c>
      <c r="K831" s="59">
        <v>4.9982329705098819E-7</v>
      </c>
      <c r="M831" s="42">
        <f t="shared" si="13"/>
        <v>830</v>
      </c>
      <c r="N831" s="42">
        <f>IF(M831&gt;Chart_Data!$U$5,0,ROW(M832)-ROW($M$2))</f>
        <v>0</v>
      </c>
      <c r="O831" s="61" t="e">
        <f>IFERROR(LARGE(Table1[2015 Growth % Red],N831),#N/A)</f>
        <v>#N/A</v>
      </c>
      <c r="P831" s="55" t="e">
        <f>INDEX(Table1[[#All],[Name Blue]:[2015 Growth % Red]],MATCH(O831,Table1[[#All],[2015 Growth % Red]],0),2)</f>
        <v>#N/A</v>
      </c>
      <c r="Q831" s="55" t="e">
        <f>INDEX(Table1[[#All],[Name Blue]:[2015 Growth % Red]],MATCH(O831,Table1[[#All],[2015 Growth % Red]],0),3)</f>
        <v>#N/A</v>
      </c>
      <c r="R831" s="55" t="e">
        <f>INDEX(Table1[[#All],[Name Blue]:[2015 Growth % Blue]],MATCH(Table3[[#This Row],[Top 10 Growth % ]],Table1[[#All],[2015 Growth % Blue]],0),1)</f>
        <v>#N/A</v>
      </c>
    </row>
    <row r="832" spans="1:18" x14ac:dyDescent="0.15">
      <c r="A832" s="42">
        <v>831</v>
      </c>
      <c r="B832" s="23" t="str">
        <f>IF(AND(Table68[[#This Row],[2015 Revenue]]&gt;=Chart_Data!$U$4,Table68[[#This Row],[2015 Expenses]]&lt;=Chart_Data!$U$3),Table68[[#This Row],[Name]],#N/A)</f>
        <v>Twistedelephant</v>
      </c>
      <c r="C832" s="23">
        <f>INDEX(Table68[#All],MATCH(Chart_Data!B832,Table68[[#All],[Name]],0),3)</f>
        <v>11917212.640000001</v>
      </c>
      <c r="D832" s="23">
        <f>INDEX(Table68[#All],MATCH(Chart_Data!B832,Table68[[#All],[Name]],0),4)</f>
        <v>2814394.06</v>
      </c>
      <c r="E832" s="60">
        <f>INDEX(Table68[#All],MATCH(Chart_Data!B832,Table68[[#All],[Name]],0),6)+Table1[[#This Row],[Rand]]</f>
        <v>4.4000007947228008</v>
      </c>
      <c r="F832" s="58">
        <f>_xlfn.IFNA(IF(Table1[[#This Row],[2015 Growth % Blue]]="#N/A",0,Table1[[#This Row],[2015 Growth % Blue]]),0)</f>
        <v>4.4000007947228008</v>
      </c>
      <c r="G832" s="23" t="e">
        <f>IF(OR(Table68[[#This Row],[2015 Revenue]]&lt;Chart_Data!$U$4,Table68[[#This Row],[2015 Expenses]]&gt;Chart_Data!$U$3),Table68[[#This Row],[Name]],#N/A)</f>
        <v>#N/A</v>
      </c>
      <c r="H832" s="23" t="e">
        <f>INDEX(Table68[#All],MATCH(Chart_Data!G832,Table68[[#All],[Name]],0),3)</f>
        <v>#N/A</v>
      </c>
      <c r="I832" s="23" t="e">
        <f>INDEX(Table68[#All],MATCH(Chart_Data!G832,Table68[[#All],[Name]],0),4)</f>
        <v>#N/A</v>
      </c>
      <c r="J832" s="46" t="e">
        <f>INDEX(Table68[#All],MATCH(Chart_Data!G832,Table68[[#All],[Name]],0),6)</f>
        <v>#N/A</v>
      </c>
      <c r="K832" s="59">
        <v>7.9472280036797462E-7</v>
      </c>
      <c r="M832" s="42">
        <f t="shared" si="13"/>
        <v>831</v>
      </c>
      <c r="N832" s="42">
        <f>IF(M832&gt;Chart_Data!$U$5,0,ROW(M833)-ROW($M$2))</f>
        <v>0</v>
      </c>
      <c r="O832" s="61" t="e">
        <f>IFERROR(LARGE(Table1[2015 Growth % Red],N832),#N/A)</f>
        <v>#N/A</v>
      </c>
      <c r="P832" s="55" t="e">
        <f>INDEX(Table1[[#All],[Name Blue]:[2015 Growth % Red]],MATCH(O832,Table1[[#All],[2015 Growth % Red]],0),2)</f>
        <v>#N/A</v>
      </c>
      <c r="Q832" s="55" t="e">
        <f>INDEX(Table1[[#All],[Name Blue]:[2015 Growth % Red]],MATCH(O832,Table1[[#All],[2015 Growth % Red]],0),3)</f>
        <v>#N/A</v>
      </c>
      <c r="R832" s="55" t="e">
        <f>INDEX(Table1[[#All],[Name Blue]:[2015 Growth % Blue]],MATCH(Table3[[#This Row],[Top 10 Growth % ]],Table1[[#All],[2015 Growth % Blue]],0),1)</f>
        <v>#N/A</v>
      </c>
    </row>
    <row r="833" spans="1:18" x14ac:dyDescent="0.15">
      <c r="A833" s="42">
        <v>832</v>
      </c>
      <c r="B833" s="23" t="str">
        <f>IF(AND(Table68[[#This Row],[2015 Revenue]]&gt;=Chart_Data!$U$4,Table68[[#This Row],[2015 Expenses]]&lt;=Chart_Data!$U$3),Table68[[#This Row],[Name]],#N/A)</f>
        <v>Blouseinsoluble</v>
      </c>
      <c r="C833" s="23">
        <f>INDEX(Table68[#All],MATCH(Chart_Data!B833,Table68[[#All],[Name]],0),3)</f>
        <v>7713376.3200000003</v>
      </c>
      <c r="D833" s="23">
        <f>INDEX(Table68[#All],MATCH(Chart_Data!B833,Table68[[#All],[Name]],0),4)</f>
        <v>3018423.97</v>
      </c>
      <c r="E833" s="60">
        <f>INDEX(Table68[#All],MATCH(Chart_Data!B833,Table68[[#All],[Name]],0),6)+Table1[[#This Row],[Rand]]</f>
        <v>3.5200000461121874</v>
      </c>
      <c r="F833" s="58">
        <f>_xlfn.IFNA(IF(Table1[[#This Row],[2015 Growth % Blue]]="#N/A",0,Table1[[#This Row],[2015 Growth % Blue]]),0)</f>
        <v>3.5200000461121874</v>
      </c>
      <c r="G833" s="23" t="e">
        <f>IF(OR(Table68[[#This Row],[2015 Revenue]]&lt;Chart_Data!$U$4,Table68[[#This Row],[2015 Expenses]]&gt;Chart_Data!$U$3),Table68[[#This Row],[Name]],#N/A)</f>
        <v>#N/A</v>
      </c>
      <c r="H833" s="23" t="e">
        <f>INDEX(Table68[#All],MATCH(Chart_Data!G833,Table68[[#All],[Name]],0),3)</f>
        <v>#N/A</v>
      </c>
      <c r="I833" s="23" t="e">
        <f>INDEX(Table68[#All],MATCH(Chart_Data!G833,Table68[[#All],[Name]],0),4)</f>
        <v>#N/A</v>
      </c>
      <c r="J833" s="46" t="e">
        <f>INDEX(Table68[#All],MATCH(Chart_Data!G833,Table68[[#All],[Name]],0),6)</f>
        <v>#N/A</v>
      </c>
      <c r="K833" s="59">
        <v>4.6112187406035732E-8</v>
      </c>
      <c r="M833" s="42">
        <f t="shared" si="13"/>
        <v>832</v>
      </c>
      <c r="N833" s="42">
        <f>IF(M833&gt;Chart_Data!$U$5,0,ROW(M834)-ROW($M$2))</f>
        <v>0</v>
      </c>
      <c r="O833" s="61" t="e">
        <f>IFERROR(LARGE(Table1[2015 Growth % Red],N833),#N/A)</f>
        <v>#N/A</v>
      </c>
      <c r="P833" s="55" t="e">
        <f>INDEX(Table1[[#All],[Name Blue]:[2015 Growth % Red]],MATCH(O833,Table1[[#All],[2015 Growth % Red]],0),2)</f>
        <v>#N/A</v>
      </c>
      <c r="Q833" s="55" t="e">
        <f>INDEX(Table1[[#All],[Name Blue]:[2015 Growth % Red]],MATCH(O833,Table1[[#All],[2015 Growth % Red]],0),3)</f>
        <v>#N/A</v>
      </c>
      <c r="R833" s="55" t="e">
        <f>INDEX(Table1[[#All],[Name Blue]:[2015 Growth % Blue]],MATCH(Table3[[#This Row],[Top 10 Growth % ]],Table1[[#All],[2015 Growth % Blue]],0),1)</f>
        <v>#N/A</v>
      </c>
    </row>
    <row r="834" spans="1:18" x14ac:dyDescent="0.15">
      <c r="A834" s="42">
        <v>833</v>
      </c>
      <c r="B834" s="23" t="str">
        <f>IF(AND(Table68[[#This Row],[2015 Revenue]]&gt;=Chart_Data!$U$4,Table68[[#This Row],[2015 Expenses]]&lt;=Chart_Data!$U$3),Table68[[#This Row],[Name]],#N/A)</f>
        <v>Whinchatdates</v>
      </c>
      <c r="C834" s="23">
        <f>INDEX(Table68[#All],MATCH(Chart_Data!B834,Table68[[#All],[Name]],0),3)</f>
        <v>7475092.3899999997</v>
      </c>
      <c r="D834" s="23">
        <f>INDEX(Table68[#All],MATCH(Chart_Data!B834,Table68[[#All],[Name]],0),4)</f>
        <v>1097499.25</v>
      </c>
      <c r="E834" s="60">
        <f>INDEX(Table68[#All],MATCH(Chart_Data!B834,Table68[[#All],[Name]],0),6)+Table1[[#This Row],[Rand]]</f>
        <v>3.490000520438183</v>
      </c>
      <c r="F834" s="58">
        <f>_xlfn.IFNA(IF(Table1[[#This Row],[2015 Growth % Blue]]="#N/A",0,Table1[[#This Row],[2015 Growth % Blue]]),0)</f>
        <v>3.490000520438183</v>
      </c>
      <c r="G834" s="23" t="e">
        <f>IF(OR(Table68[[#This Row],[2015 Revenue]]&lt;Chart_Data!$U$4,Table68[[#This Row],[2015 Expenses]]&gt;Chart_Data!$U$3),Table68[[#This Row],[Name]],#N/A)</f>
        <v>#N/A</v>
      </c>
      <c r="H834" s="23" t="e">
        <f>INDEX(Table68[#All],MATCH(Chart_Data!G834,Table68[[#All],[Name]],0),3)</f>
        <v>#N/A</v>
      </c>
      <c r="I834" s="23" t="e">
        <f>INDEX(Table68[#All],MATCH(Chart_Data!G834,Table68[[#All],[Name]],0),4)</f>
        <v>#N/A</v>
      </c>
      <c r="J834" s="46" t="e">
        <f>INDEX(Table68[#All],MATCH(Chart_Data!G834,Table68[[#All],[Name]],0),6)</f>
        <v>#N/A</v>
      </c>
      <c r="K834" s="59">
        <v>5.2043818287875967E-7</v>
      </c>
      <c r="M834" s="42">
        <f t="shared" ref="M834:M897" si="14">ROW(M835)-ROW($M$2)</f>
        <v>833</v>
      </c>
      <c r="N834" s="42">
        <f>IF(M834&gt;Chart_Data!$U$5,0,ROW(M835)-ROW($M$2))</f>
        <v>0</v>
      </c>
      <c r="O834" s="61" t="e">
        <f>IFERROR(LARGE(Table1[2015 Growth % Red],N834),#N/A)</f>
        <v>#N/A</v>
      </c>
      <c r="P834" s="55" t="e">
        <f>INDEX(Table1[[#All],[Name Blue]:[2015 Growth % Red]],MATCH(O834,Table1[[#All],[2015 Growth % Red]],0),2)</f>
        <v>#N/A</v>
      </c>
      <c r="Q834" s="55" t="e">
        <f>INDEX(Table1[[#All],[Name Blue]:[2015 Growth % Red]],MATCH(O834,Table1[[#All],[2015 Growth % Red]],0),3)</f>
        <v>#N/A</v>
      </c>
      <c r="R834" s="55" t="e">
        <f>INDEX(Table1[[#All],[Name Blue]:[2015 Growth % Blue]],MATCH(Table3[[#This Row],[Top 10 Growth % ]],Table1[[#All],[2015 Growth % Blue]],0),1)</f>
        <v>#N/A</v>
      </c>
    </row>
    <row r="835" spans="1:18" x14ac:dyDescent="0.15">
      <c r="A835" s="42">
        <v>834</v>
      </c>
      <c r="B835" s="23" t="str">
        <f>IF(AND(Table68[[#This Row],[2015 Revenue]]&gt;=Chart_Data!$U$4,Table68[[#This Row],[2015 Expenses]]&lt;=Chart_Data!$U$3),Table68[[#This Row],[Name]],#N/A)</f>
        <v>Kidsdoylt</v>
      </c>
      <c r="C835" s="23">
        <f>INDEX(Table68[#All],MATCH(Chart_Data!B835,Table68[[#All],[Name]],0),3)</f>
        <v>9926310.1600000001</v>
      </c>
      <c r="D835" s="23">
        <f>INDEX(Table68[#All],MATCH(Chart_Data!B835,Table68[[#All],[Name]],0),4)</f>
        <v>2214088.14</v>
      </c>
      <c r="E835" s="60">
        <f>INDEX(Table68[#All],MATCH(Chart_Data!B835,Table68[[#All],[Name]],0),6)+Table1[[#This Row],[Rand]]</f>
        <v>4.9500001909346301</v>
      </c>
      <c r="F835" s="58">
        <f>_xlfn.IFNA(IF(Table1[[#This Row],[2015 Growth % Blue]]="#N/A",0,Table1[[#This Row],[2015 Growth % Blue]]),0)</f>
        <v>4.9500001909346301</v>
      </c>
      <c r="G835" s="23" t="e">
        <f>IF(OR(Table68[[#This Row],[2015 Revenue]]&lt;Chart_Data!$U$4,Table68[[#This Row],[2015 Expenses]]&gt;Chart_Data!$U$3),Table68[[#This Row],[Name]],#N/A)</f>
        <v>#N/A</v>
      </c>
      <c r="H835" s="23" t="e">
        <f>INDEX(Table68[#All],MATCH(Chart_Data!G835,Table68[[#All],[Name]],0),3)</f>
        <v>#N/A</v>
      </c>
      <c r="I835" s="23" t="e">
        <f>INDEX(Table68[#All],MATCH(Chart_Data!G835,Table68[[#All],[Name]],0),4)</f>
        <v>#N/A</v>
      </c>
      <c r="J835" s="46" t="e">
        <f>INDEX(Table68[#All],MATCH(Chart_Data!G835,Table68[[#All],[Name]],0),6)</f>
        <v>#N/A</v>
      </c>
      <c r="K835" s="59">
        <v>1.909346295792287E-7</v>
      </c>
      <c r="M835" s="42">
        <f t="shared" si="14"/>
        <v>834</v>
      </c>
      <c r="N835" s="42">
        <f>IF(M835&gt;Chart_Data!$U$5,0,ROW(M836)-ROW($M$2))</f>
        <v>0</v>
      </c>
      <c r="O835" s="61" t="e">
        <f>IFERROR(LARGE(Table1[2015 Growth % Red],N835),#N/A)</f>
        <v>#N/A</v>
      </c>
      <c r="P835" s="55" t="e">
        <f>INDEX(Table1[[#All],[Name Blue]:[2015 Growth % Red]],MATCH(O835,Table1[[#All],[2015 Growth % Red]],0),2)</f>
        <v>#N/A</v>
      </c>
      <c r="Q835" s="55" t="e">
        <f>INDEX(Table1[[#All],[Name Blue]:[2015 Growth % Red]],MATCH(O835,Table1[[#All],[2015 Growth % Red]],0),3)</f>
        <v>#N/A</v>
      </c>
      <c r="R835" s="55" t="e">
        <f>INDEX(Table1[[#All],[Name Blue]:[2015 Growth % Blue]],MATCH(Table3[[#This Row],[Top 10 Growth % ]],Table1[[#All],[2015 Growth % Blue]],0),1)</f>
        <v>#N/A</v>
      </c>
    </row>
    <row r="836" spans="1:18" x14ac:dyDescent="0.15">
      <c r="A836" s="42">
        <v>835</v>
      </c>
      <c r="B836" s="23" t="str">
        <f>IF(AND(Table68[[#This Row],[2015 Revenue]]&gt;=Chart_Data!$U$4,Table68[[#This Row],[2015 Expenses]]&lt;=Chart_Data!$U$3),Table68[[#This Row],[Name]],#N/A)</f>
        <v>Annoyinglyarabian</v>
      </c>
      <c r="C836" s="23">
        <f>INDEX(Table68[#All],MATCH(Chart_Data!B836,Table68[[#All],[Name]],0),3)</f>
        <v>9898504.7100000009</v>
      </c>
      <c r="D836" s="23">
        <f>INDEX(Table68[#All],MATCH(Chart_Data!B836,Table68[[#All],[Name]],0),4)</f>
        <v>1665920.27</v>
      </c>
      <c r="E836" s="60">
        <f>INDEX(Table68[#All],MATCH(Chart_Data!B836,Table68[[#All],[Name]],0),6)+Table1[[#This Row],[Rand]]</f>
        <v>4.260000426125786</v>
      </c>
      <c r="F836" s="58">
        <f>_xlfn.IFNA(IF(Table1[[#This Row],[2015 Growth % Blue]]="#N/A",0,Table1[[#This Row],[2015 Growth % Blue]]),0)</f>
        <v>4.260000426125786</v>
      </c>
      <c r="G836" s="23" t="e">
        <f>IF(OR(Table68[[#This Row],[2015 Revenue]]&lt;Chart_Data!$U$4,Table68[[#This Row],[2015 Expenses]]&gt;Chart_Data!$U$3),Table68[[#This Row],[Name]],#N/A)</f>
        <v>#N/A</v>
      </c>
      <c r="H836" s="23" t="e">
        <f>INDEX(Table68[#All],MATCH(Chart_Data!G836,Table68[[#All],[Name]],0),3)</f>
        <v>#N/A</v>
      </c>
      <c r="I836" s="23" t="e">
        <f>INDEX(Table68[#All],MATCH(Chart_Data!G836,Table68[[#All],[Name]],0),4)</f>
        <v>#N/A</v>
      </c>
      <c r="J836" s="46" t="e">
        <f>INDEX(Table68[#All],MATCH(Chart_Data!G836,Table68[[#All],[Name]],0),6)</f>
        <v>#N/A</v>
      </c>
      <c r="K836" s="59">
        <v>4.2612578580844676E-7</v>
      </c>
      <c r="M836" s="42">
        <f t="shared" si="14"/>
        <v>835</v>
      </c>
      <c r="N836" s="42">
        <f>IF(M836&gt;Chart_Data!$U$5,0,ROW(M837)-ROW($M$2))</f>
        <v>0</v>
      </c>
      <c r="O836" s="61" t="e">
        <f>IFERROR(LARGE(Table1[2015 Growth % Red],N836),#N/A)</f>
        <v>#N/A</v>
      </c>
      <c r="P836" s="55" t="e">
        <f>INDEX(Table1[[#All],[Name Blue]:[2015 Growth % Red]],MATCH(O836,Table1[[#All],[2015 Growth % Red]],0),2)</f>
        <v>#N/A</v>
      </c>
      <c r="Q836" s="55" t="e">
        <f>INDEX(Table1[[#All],[Name Blue]:[2015 Growth % Red]],MATCH(O836,Table1[[#All],[2015 Growth % Red]],0),3)</f>
        <v>#N/A</v>
      </c>
      <c r="R836" s="55" t="e">
        <f>INDEX(Table1[[#All],[Name Blue]:[2015 Growth % Blue]],MATCH(Table3[[#This Row],[Top 10 Growth % ]],Table1[[#All],[2015 Growth % Blue]],0),1)</f>
        <v>#N/A</v>
      </c>
    </row>
    <row r="837" spans="1:18" x14ac:dyDescent="0.15">
      <c r="A837" s="42">
        <v>836</v>
      </c>
      <c r="B837" s="23" t="e">
        <f>IF(AND(Table68[[#This Row],[2015 Revenue]]&gt;=Chart_Data!$U$4,Table68[[#This Row],[2015 Expenses]]&lt;=Chart_Data!$U$3),Table68[[#This Row],[Name]],#N/A)</f>
        <v>#N/A</v>
      </c>
      <c r="C837" s="23" t="e">
        <f>INDEX(Table68[#All],MATCH(Chart_Data!B837,Table68[[#All],[Name]],0),3)</f>
        <v>#N/A</v>
      </c>
      <c r="D837" s="23" t="e">
        <f>INDEX(Table68[#All],MATCH(Chart_Data!B837,Table68[[#All],[Name]],0),4)</f>
        <v>#N/A</v>
      </c>
      <c r="E837" s="60" t="e">
        <f>INDEX(Table68[#All],MATCH(Chart_Data!B837,Table68[[#All],[Name]],0),6)+Table1[[#This Row],[Rand]]</f>
        <v>#N/A</v>
      </c>
      <c r="F837" s="58">
        <f>_xlfn.IFNA(IF(Table1[[#This Row],[2015 Growth % Blue]]="#N/A",0,Table1[[#This Row],[2015 Growth % Blue]]),0)</f>
        <v>0</v>
      </c>
      <c r="G837" s="23" t="str">
        <f>IF(OR(Table68[[#This Row],[2015 Revenue]]&lt;Chart_Data!$U$4,Table68[[#This Row],[2015 Expenses]]&gt;Chart_Data!$U$3),Table68[[#This Row],[Name]],#N/A)</f>
        <v>Ursastudying</v>
      </c>
      <c r="H837" s="23">
        <f>INDEX(Table68[#All],MATCH(Chart_Data!G837,Table68[[#All],[Name]],0),3)</f>
        <v>4637646.96</v>
      </c>
      <c r="I837" s="23">
        <f>INDEX(Table68[#All],MATCH(Chart_Data!G837,Table68[[#All],[Name]],0),4)</f>
        <v>415663.65</v>
      </c>
      <c r="J837" s="46">
        <f>INDEX(Table68[#All],MATCH(Chart_Data!G837,Table68[[#All],[Name]],0),6)</f>
        <v>3.08</v>
      </c>
      <c r="K837" s="59">
        <v>6.459033116579452E-7</v>
      </c>
      <c r="M837" s="42">
        <f t="shared" si="14"/>
        <v>836</v>
      </c>
      <c r="N837" s="42">
        <f>IF(M837&gt;Chart_Data!$U$5,0,ROW(M838)-ROW($M$2))</f>
        <v>0</v>
      </c>
      <c r="O837" s="61" t="e">
        <f>IFERROR(LARGE(Table1[2015 Growth % Red],N837),#N/A)</f>
        <v>#N/A</v>
      </c>
      <c r="P837" s="55" t="e">
        <f>INDEX(Table1[[#All],[Name Blue]:[2015 Growth % Red]],MATCH(O837,Table1[[#All],[2015 Growth % Red]],0),2)</f>
        <v>#N/A</v>
      </c>
      <c r="Q837" s="55" t="e">
        <f>INDEX(Table1[[#All],[Name Blue]:[2015 Growth % Red]],MATCH(O837,Table1[[#All],[2015 Growth % Red]],0),3)</f>
        <v>#N/A</v>
      </c>
      <c r="R837" s="55" t="e">
        <f>INDEX(Table1[[#All],[Name Blue]:[2015 Growth % Blue]],MATCH(Table3[[#This Row],[Top 10 Growth % ]],Table1[[#All],[2015 Growth % Blue]],0),1)</f>
        <v>#N/A</v>
      </c>
    </row>
    <row r="838" spans="1:18" x14ac:dyDescent="0.15">
      <c r="A838" s="42">
        <v>837</v>
      </c>
      <c r="B838" s="23" t="str">
        <f>IF(AND(Table68[[#This Row],[2015 Revenue]]&gt;=Chart_Data!$U$4,Table68[[#This Row],[2015 Expenses]]&lt;=Chart_Data!$U$3),Table68[[#This Row],[Name]],#N/A)</f>
        <v>Basemuddled</v>
      </c>
      <c r="C838" s="23">
        <f>INDEX(Table68[#All],MATCH(Chart_Data!B838,Table68[[#All],[Name]],0),3)</f>
        <v>8100135.7199999997</v>
      </c>
      <c r="D838" s="23">
        <f>INDEX(Table68[#All],MATCH(Chart_Data!B838,Table68[[#All],[Name]],0),4)</f>
        <v>3661646.68</v>
      </c>
      <c r="E838" s="60">
        <f>INDEX(Table68[#All],MATCH(Chart_Data!B838,Table68[[#All],[Name]],0),6)+Table1[[#This Row],[Rand]]</f>
        <v>4.4500004318584292</v>
      </c>
      <c r="F838" s="58">
        <f>_xlfn.IFNA(IF(Table1[[#This Row],[2015 Growth % Blue]]="#N/A",0,Table1[[#This Row],[2015 Growth % Blue]]),0)</f>
        <v>4.4500004318584292</v>
      </c>
      <c r="G838" s="23" t="e">
        <f>IF(OR(Table68[[#This Row],[2015 Revenue]]&lt;Chart_Data!$U$4,Table68[[#This Row],[2015 Expenses]]&gt;Chart_Data!$U$3),Table68[[#This Row],[Name]],#N/A)</f>
        <v>#N/A</v>
      </c>
      <c r="H838" s="23" t="e">
        <f>INDEX(Table68[#All],MATCH(Chart_Data!G838,Table68[[#All],[Name]],0),3)</f>
        <v>#N/A</v>
      </c>
      <c r="I838" s="23" t="e">
        <f>INDEX(Table68[#All],MATCH(Chart_Data!G838,Table68[[#All],[Name]],0),4)</f>
        <v>#N/A</v>
      </c>
      <c r="J838" s="46" t="e">
        <f>INDEX(Table68[#All],MATCH(Chart_Data!G838,Table68[[#All],[Name]],0),6)</f>
        <v>#N/A</v>
      </c>
      <c r="K838" s="59">
        <v>4.3185842878618397E-7</v>
      </c>
      <c r="M838" s="42">
        <f t="shared" si="14"/>
        <v>837</v>
      </c>
      <c r="N838" s="42">
        <f>IF(M838&gt;Chart_Data!$U$5,0,ROW(M839)-ROW($M$2))</f>
        <v>0</v>
      </c>
      <c r="O838" s="61" t="e">
        <f>IFERROR(LARGE(Table1[2015 Growth % Red],N838),#N/A)</f>
        <v>#N/A</v>
      </c>
      <c r="P838" s="55" t="e">
        <f>INDEX(Table1[[#All],[Name Blue]:[2015 Growth % Red]],MATCH(O838,Table1[[#All],[2015 Growth % Red]],0),2)</f>
        <v>#N/A</v>
      </c>
      <c r="Q838" s="55" t="e">
        <f>INDEX(Table1[[#All],[Name Blue]:[2015 Growth % Red]],MATCH(O838,Table1[[#All],[2015 Growth % Red]],0),3)</f>
        <v>#N/A</v>
      </c>
      <c r="R838" s="55" t="e">
        <f>INDEX(Table1[[#All],[Name Blue]:[2015 Growth % Blue]],MATCH(Table3[[#This Row],[Top 10 Growth % ]],Table1[[#All],[2015 Growth % Blue]],0),1)</f>
        <v>#N/A</v>
      </c>
    </row>
    <row r="839" spans="1:18" x14ac:dyDescent="0.15">
      <c r="A839" s="42">
        <v>838</v>
      </c>
      <c r="B839" s="23" t="e">
        <f>IF(AND(Table68[[#This Row],[2015 Revenue]]&gt;=Chart_Data!$U$4,Table68[[#This Row],[2015 Expenses]]&lt;=Chart_Data!$U$3),Table68[[#This Row],[Name]],#N/A)</f>
        <v>#N/A</v>
      </c>
      <c r="C839" s="23" t="e">
        <f>INDEX(Table68[#All],MATCH(Chart_Data!B839,Table68[[#All],[Name]],0),3)</f>
        <v>#N/A</v>
      </c>
      <c r="D839" s="23" t="e">
        <f>INDEX(Table68[#All],MATCH(Chart_Data!B839,Table68[[#All],[Name]],0),4)</f>
        <v>#N/A</v>
      </c>
      <c r="E839" s="60" t="e">
        <f>INDEX(Table68[#All],MATCH(Chart_Data!B839,Table68[[#All],[Name]],0),6)+Table1[[#This Row],[Rand]]</f>
        <v>#N/A</v>
      </c>
      <c r="F839" s="58">
        <f>_xlfn.IFNA(IF(Table1[[#This Row],[2015 Growth % Blue]]="#N/A",0,Table1[[#This Row],[2015 Growth % Blue]]),0)</f>
        <v>0</v>
      </c>
      <c r="G839" s="23" t="str">
        <f>IF(OR(Table68[[#This Row],[2015 Revenue]]&lt;Chart_Data!$U$4,Table68[[#This Row],[2015 Expenses]]&gt;Chart_Data!$U$3),Table68[[#This Row],[Name]],#N/A)</f>
        <v>Hostileglove</v>
      </c>
      <c r="H839" s="23">
        <f>INDEX(Table68[#All],MATCH(Chart_Data!G839,Table68[[#All],[Name]],0),3)</f>
        <v>8736304.7100000009</v>
      </c>
      <c r="I839" s="23">
        <f>INDEX(Table68[#All],MATCH(Chart_Data!G839,Table68[[#All],[Name]],0),4)</f>
        <v>4299102.42</v>
      </c>
      <c r="J839" s="46">
        <f>INDEX(Table68[#All],MATCH(Chart_Data!G839,Table68[[#All],[Name]],0),6)</f>
        <v>4.9800000000000004</v>
      </c>
      <c r="K839" s="59">
        <v>2.633589673258989E-7</v>
      </c>
      <c r="M839" s="42">
        <f t="shared" si="14"/>
        <v>838</v>
      </c>
      <c r="N839" s="42">
        <f>IF(M839&gt;Chart_Data!$U$5,0,ROW(M840)-ROW($M$2))</f>
        <v>0</v>
      </c>
      <c r="O839" s="61" t="e">
        <f>IFERROR(LARGE(Table1[2015 Growth % Red],N839),#N/A)</f>
        <v>#N/A</v>
      </c>
      <c r="P839" s="55" t="e">
        <f>INDEX(Table1[[#All],[Name Blue]:[2015 Growth % Red]],MATCH(O839,Table1[[#All],[2015 Growth % Red]],0),2)</f>
        <v>#N/A</v>
      </c>
      <c r="Q839" s="55" t="e">
        <f>INDEX(Table1[[#All],[Name Blue]:[2015 Growth % Red]],MATCH(O839,Table1[[#All],[2015 Growth % Red]],0),3)</f>
        <v>#N/A</v>
      </c>
      <c r="R839" s="55" t="e">
        <f>INDEX(Table1[[#All],[Name Blue]:[2015 Growth % Blue]],MATCH(Table3[[#This Row],[Top 10 Growth % ]],Table1[[#All],[2015 Growth % Blue]],0),1)</f>
        <v>#N/A</v>
      </c>
    </row>
    <row r="840" spans="1:18" x14ac:dyDescent="0.15">
      <c r="A840" s="42">
        <v>839</v>
      </c>
      <c r="B840" s="23" t="e">
        <f>IF(AND(Table68[[#This Row],[2015 Revenue]]&gt;=Chart_Data!$U$4,Table68[[#This Row],[2015 Expenses]]&lt;=Chart_Data!$U$3),Table68[[#This Row],[Name]],#N/A)</f>
        <v>#N/A</v>
      </c>
      <c r="C840" s="23" t="e">
        <f>INDEX(Table68[#All],MATCH(Chart_Data!B840,Table68[[#All],[Name]],0),3)</f>
        <v>#N/A</v>
      </c>
      <c r="D840" s="23" t="e">
        <f>INDEX(Table68[#All],MATCH(Chart_Data!B840,Table68[[#All],[Name]],0),4)</f>
        <v>#N/A</v>
      </c>
      <c r="E840" s="60" t="e">
        <f>INDEX(Table68[#All],MATCH(Chart_Data!B840,Table68[[#All],[Name]],0),6)+Table1[[#This Row],[Rand]]</f>
        <v>#N/A</v>
      </c>
      <c r="F840" s="58">
        <f>_xlfn.IFNA(IF(Table1[[#This Row],[2015 Growth % Blue]]="#N/A",0,Table1[[#This Row],[2015 Growth % Blue]]),0)</f>
        <v>0</v>
      </c>
      <c r="G840" s="23" t="str">
        <f>IF(OR(Table68[[#This Row],[2015 Revenue]]&lt;Chart_Data!$U$4,Table68[[#This Row],[2015 Expenses]]&gt;Chart_Data!$U$3),Table68[[#This Row],[Name]],#N/A)</f>
        <v>Granolabooby</v>
      </c>
      <c r="H840" s="23">
        <f>INDEX(Table68[#All],MATCH(Chart_Data!G840,Table68[[#All],[Name]],0),3)</f>
        <v>6756153.0700000003</v>
      </c>
      <c r="I840" s="23">
        <f>INDEX(Table68[#All],MATCH(Chart_Data!G840,Table68[[#All],[Name]],0),4)</f>
        <v>7183551.9800000004</v>
      </c>
      <c r="J840" s="46">
        <f>INDEX(Table68[#All],MATCH(Chart_Data!G840,Table68[[#All],[Name]],0),6)</f>
        <v>3.39</v>
      </c>
      <c r="K840" s="59">
        <v>3.5829741029522264E-7</v>
      </c>
      <c r="M840" s="42">
        <f t="shared" si="14"/>
        <v>839</v>
      </c>
      <c r="N840" s="42">
        <f>IF(M840&gt;Chart_Data!$U$5,0,ROW(M841)-ROW($M$2))</f>
        <v>0</v>
      </c>
      <c r="O840" s="61" t="e">
        <f>IFERROR(LARGE(Table1[2015 Growth % Red],N840),#N/A)</f>
        <v>#N/A</v>
      </c>
      <c r="P840" s="55" t="e">
        <f>INDEX(Table1[[#All],[Name Blue]:[2015 Growth % Red]],MATCH(O840,Table1[[#All],[2015 Growth % Red]],0),2)</f>
        <v>#N/A</v>
      </c>
      <c r="Q840" s="55" t="e">
        <f>INDEX(Table1[[#All],[Name Blue]:[2015 Growth % Red]],MATCH(O840,Table1[[#All],[2015 Growth % Red]],0),3)</f>
        <v>#N/A</v>
      </c>
      <c r="R840" s="55" t="e">
        <f>INDEX(Table1[[#All],[Name Blue]:[2015 Growth % Blue]],MATCH(Table3[[#This Row],[Top 10 Growth % ]],Table1[[#All],[2015 Growth % Blue]],0),1)</f>
        <v>#N/A</v>
      </c>
    </row>
    <row r="841" spans="1:18" x14ac:dyDescent="0.15">
      <c r="A841" s="42">
        <v>840</v>
      </c>
      <c r="B841" s="23" t="str">
        <f>IF(AND(Table68[[#This Row],[2015 Revenue]]&gt;=Chart_Data!$U$4,Table68[[#This Row],[2015 Expenses]]&lt;=Chart_Data!$U$3),Table68[[#This Row],[Name]],#N/A)</f>
        <v>Thrushemillwright</v>
      </c>
      <c r="C841" s="23">
        <f>INDEX(Table68[#All],MATCH(Chart_Data!B841,Table68[[#All],[Name]],0),3)</f>
        <v>11215144.74</v>
      </c>
      <c r="D841" s="23">
        <f>INDEX(Table68[#All],MATCH(Chart_Data!B841,Table68[[#All],[Name]],0),4)</f>
        <v>1802685.36</v>
      </c>
      <c r="E841" s="60">
        <f>INDEX(Table68[#All],MATCH(Chart_Data!B841,Table68[[#All],[Name]],0),6)+Table1[[#This Row],[Rand]]</f>
        <v>4.6200007104010758</v>
      </c>
      <c r="F841" s="58">
        <f>_xlfn.IFNA(IF(Table1[[#This Row],[2015 Growth % Blue]]="#N/A",0,Table1[[#This Row],[2015 Growth % Blue]]),0)</f>
        <v>4.6200007104010758</v>
      </c>
      <c r="G841" s="23" t="e">
        <f>IF(OR(Table68[[#This Row],[2015 Revenue]]&lt;Chart_Data!$U$4,Table68[[#This Row],[2015 Expenses]]&gt;Chart_Data!$U$3),Table68[[#This Row],[Name]],#N/A)</f>
        <v>#N/A</v>
      </c>
      <c r="H841" s="23" t="e">
        <f>INDEX(Table68[#All],MATCH(Chart_Data!G841,Table68[[#All],[Name]],0),3)</f>
        <v>#N/A</v>
      </c>
      <c r="I841" s="23" t="e">
        <f>INDEX(Table68[#All],MATCH(Chart_Data!G841,Table68[[#All],[Name]],0),4)</f>
        <v>#N/A</v>
      </c>
      <c r="J841" s="46" t="e">
        <f>INDEX(Table68[#All],MATCH(Chart_Data!G841,Table68[[#All],[Name]],0),6)</f>
        <v>#N/A</v>
      </c>
      <c r="K841" s="59">
        <v>7.1040107589255111E-7</v>
      </c>
      <c r="M841" s="42">
        <f t="shared" si="14"/>
        <v>840</v>
      </c>
      <c r="N841" s="42">
        <f>IF(M841&gt;Chart_Data!$U$5,0,ROW(M842)-ROW($M$2))</f>
        <v>0</v>
      </c>
      <c r="O841" s="61" t="e">
        <f>IFERROR(LARGE(Table1[2015 Growth % Red],N841),#N/A)</f>
        <v>#N/A</v>
      </c>
      <c r="P841" s="55" t="e">
        <f>INDEX(Table1[[#All],[Name Blue]:[2015 Growth % Red]],MATCH(O841,Table1[[#All],[2015 Growth % Red]],0),2)</f>
        <v>#N/A</v>
      </c>
      <c r="Q841" s="55" t="e">
        <f>INDEX(Table1[[#All],[Name Blue]:[2015 Growth % Red]],MATCH(O841,Table1[[#All],[2015 Growth % Red]],0),3)</f>
        <v>#N/A</v>
      </c>
      <c r="R841" s="55" t="e">
        <f>INDEX(Table1[[#All],[Name Blue]:[2015 Growth % Blue]],MATCH(Table3[[#This Row],[Top 10 Growth % ]],Table1[[#All],[2015 Growth % Blue]],0),1)</f>
        <v>#N/A</v>
      </c>
    </row>
    <row r="842" spans="1:18" x14ac:dyDescent="0.15">
      <c r="A842" s="42">
        <v>841</v>
      </c>
      <c r="B842" s="23" t="e">
        <f>IF(AND(Table68[[#This Row],[2015 Revenue]]&gt;=Chart_Data!$U$4,Table68[[#This Row],[2015 Expenses]]&lt;=Chart_Data!$U$3),Table68[[#This Row],[Name]],#N/A)</f>
        <v>#N/A</v>
      </c>
      <c r="C842" s="23" t="e">
        <f>INDEX(Table68[#All],MATCH(Chart_Data!B842,Table68[[#All],[Name]],0),3)</f>
        <v>#N/A</v>
      </c>
      <c r="D842" s="23" t="e">
        <f>INDEX(Table68[#All],MATCH(Chart_Data!B842,Table68[[#All],[Name]],0),4)</f>
        <v>#N/A</v>
      </c>
      <c r="E842" s="60" t="e">
        <f>INDEX(Table68[#All],MATCH(Chart_Data!B842,Table68[[#All],[Name]],0),6)+Table1[[#This Row],[Rand]]</f>
        <v>#N/A</v>
      </c>
      <c r="F842" s="58">
        <f>_xlfn.IFNA(IF(Table1[[#This Row],[2015 Growth % Blue]]="#N/A",0,Table1[[#This Row],[2015 Growth % Blue]]),0)</f>
        <v>0</v>
      </c>
      <c r="G842" s="23" t="str">
        <f>IF(OR(Table68[[#This Row],[2015 Revenue]]&lt;Chart_Data!$U$4,Table68[[#This Row],[2015 Expenses]]&gt;Chart_Data!$U$3),Table68[[#This Row],[Name]],#N/A)</f>
        <v>Errantplastic</v>
      </c>
      <c r="H842" s="23">
        <f>INDEX(Table68[#All],MATCH(Chart_Data!G842,Table68[[#All],[Name]],0),3)</f>
        <v>5998941.25</v>
      </c>
      <c r="I842" s="23">
        <f>INDEX(Table68[#All],MATCH(Chart_Data!G842,Table68[[#All],[Name]],0),4)</f>
        <v>7222599.2400000002</v>
      </c>
      <c r="J842" s="46">
        <f>INDEX(Table68[#All],MATCH(Chart_Data!G842,Table68[[#All],[Name]],0),6)</f>
        <v>4.37</v>
      </c>
      <c r="K842" s="59">
        <v>1.9273596453838503E-7</v>
      </c>
      <c r="M842" s="42">
        <f t="shared" si="14"/>
        <v>841</v>
      </c>
      <c r="N842" s="42">
        <f>IF(M842&gt;Chart_Data!$U$5,0,ROW(M843)-ROW($M$2))</f>
        <v>0</v>
      </c>
      <c r="O842" s="61" t="e">
        <f>IFERROR(LARGE(Table1[2015 Growth % Red],N842),#N/A)</f>
        <v>#N/A</v>
      </c>
      <c r="P842" s="55" t="e">
        <f>INDEX(Table1[[#All],[Name Blue]:[2015 Growth % Red]],MATCH(O842,Table1[[#All],[2015 Growth % Red]],0),2)</f>
        <v>#N/A</v>
      </c>
      <c r="Q842" s="55" t="e">
        <f>INDEX(Table1[[#All],[Name Blue]:[2015 Growth % Red]],MATCH(O842,Table1[[#All],[2015 Growth % Red]],0),3)</f>
        <v>#N/A</v>
      </c>
      <c r="R842" s="55" t="e">
        <f>INDEX(Table1[[#All],[Name Blue]:[2015 Growth % Blue]],MATCH(Table3[[#This Row],[Top 10 Growth % ]],Table1[[#All],[2015 Growth % Blue]],0),1)</f>
        <v>#N/A</v>
      </c>
    </row>
    <row r="843" spans="1:18" x14ac:dyDescent="0.15">
      <c r="A843" s="42">
        <v>842</v>
      </c>
      <c r="B843" s="23" t="str">
        <f>IF(AND(Table68[[#This Row],[2015 Revenue]]&gt;=Chart_Data!$U$4,Table68[[#This Row],[2015 Expenses]]&lt;=Chart_Data!$U$3),Table68[[#This Row],[Name]],#N/A)</f>
        <v>Studycanadian</v>
      </c>
      <c r="C843" s="23">
        <f>INDEX(Table68[#All],MATCH(Chart_Data!B843,Table68[[#All],[Name]],0),3)</f>
        <v>8923309.8000000007</v>
      </c>
      <c r="D843" s="23">
        <f>INDEX(Table68[#All],MATCH(Chart_Data!B843,Table68[[#All],[Name]],0),4)</f>
        <v>2337543.9</v>
      </c>
      <c r="E843" s="60">
        <f>INDEX(Table68[#All],MATCH(Chart_Data!B843,Table68[[#All],[Name]],0),6)+Table1[[#This Row],[Rand]]</f>
        <v>4.4000004888597068</v>
      </c>
      <c r="F843" s="58">
        <f>_xlfn.IFNA(IF(Table1[[#This Row],[2015 Growth % Blue]]="#N/A",0,Table1[[#This Row],[2015 Growth % Blue]]),0)</f>
        <v>4.4000004888597068</v>
      </c>
      <c r="G843" s="23" t="e">
        <f>IF(OR(Table68[[#This Row],[2015 Revenue]]&lt;Chart_Data!$U$4,Table68[[#This Row],[2015 Expenses]]&gt;Chart_Data!$U$3),Table68[[#This Row],[Name]],#N/A)</f>
        <v>#N/A</v>
      </c>
      <c r="H843" s="23" t="e">
        <f>INDEX(Table68[#All],MATCH(Chart_Data!G843,Table68[[#All],[Name]],0),3)</f>
        <v>#N/A</v>
      </c>
      <c r="I843" s="23" t="e">
        <f>INDEX(Table68[#All],MATCH(Chart_Data!G843,Table68[[#All],[Name]],0),4)</f>
        <v>#N/A</v>
      </c>
      <c r="J843" s="46" t="e">
        <f>INDEX(Table68[#All],MATCH(Chart_Data!G843,Table68[[#All],[Name]],0),6)</f>
        <v>#N/A</v>
      </c>
      <c r="K843" s="59">
        <v>4.8885970614360601E-7</v>
      </c>
      <c r="M843" s="42">
        <f t="shared" si="14"/>
        <v>842</v>
      </c>
      <c r="N843" s="42">
        <f>IF(M843&gt;Chart_Data!$U$5,0,ROW(M844)-ROW($M$2))</f>
        <v>0</v>
      </c>
      <c r="O843" s="61" t="e">
        <f>IFERROR(LARGE(Table1[2015 Growth % Red],N843),#N/A)</f>
        <v>#N/A</v>
      </c>
      <c r="P843" s="55" t="e">
        <f>INDEX(Table1[[#All],[Name Blue]:[2015 Growth % Red]],MATCH(O843,Table1[[#All],[2015 Growth % Red]],0),2)</f>
        <v>#N/A</v>
      </c>
      <c r="Q843" s="55" t="e">
        <f>INDEX(Table1[[#All],[Name Blue]:[2015 Growth % Red]],MATCH(O843,Table1[[#All],[2015 Growth % Red]],0),3)</f>
        <v>#N/A</v>
      </c>
      <c r="R843" s="55" t="e">
        <f>INDEX(Table1[[#All],[Name Blue]:[2015 Growth % Blue]],MATCH(Table3[[#This Row],[Top 10 Growth % ]],Table1[[#All],[2015 Growth % Blue]],0),1)</f>
        <v>#N/A</v>
      </c>
    </row>
    <row r="844" spans="1:18" x14ac:dyDescent="0.15">
      <c r="A844" s="42">
        <v>843</v>
      </c>
      <c r="B844" s="23" t="e">
        <f>IF(AND(Table68[[#This Row],[2015 Revenue]]&gt;=Chart_Data!$U$4,Table68[[#This Row],[2015 Expenses]]&lt;=Chart_Data!$U$3),Table68[[#This Row],[Name]],#N/A)</f>
        <v>#N/A</v>
      </c>
      <c r="C844" s="23" t="e">
        <f>INDEX(Table68[#All],MATCH(Chart_Data!B844,Table68[[#All],[Name]],0),3)</f>
        <v>#N/A</v>
      </c>
      <c r="D844" s="23" t="e">
        <f>INDEX(Table68[#All],MATCH(Chart_Data!B844,Table68[[#All],[Name]],0),4)</f>
        <v>#N/A</v>
      </c>
      <c r="E844" s="60" t="e">
        <f>INDEX(Table68[#All],MATCH(Chart_Data!B844,Table68[[#All],[Name]],0),6)+Table1[[#This Row],[Rand]]</f>
        <v>#N/A</v>
      </c>
      <c r="F844" s="58">
        <f>_xlfn.IFNA(IF(Table1[[#This Row],[2015 Growth % Blue]]="#N/A",0,Table1[[#This Row],[2015 Growth % Blue]]),0)</f>
        <v>0</v>
      </c>
      <c r="G844" s="23" t="str">
        <f>IF(OR(Table68[[#This Row],[2015 Revenue]]&lt;Chart_Data!$U$4,Table68[[#This Row],[2015 Expenses]]&gt;Chart_Data!$U$3),Table68[[#This Row],[Name]],#N/A)</f>
        <v>Ikeamongolian</v>
      </c>
      <c r="H844" s="23">
        <f>INDEX(Table68[#All],MATCH(Chart_Data!G844,Table68[[#All],[Name]],0),3)</f>
        <v>7165221.4000000004</v>
      </c>
      <c r="I844" s="23">
        <f>INDEX(Table68[#All],MATCH(Chart_Data!G844,Table68[[#All],[Name]],0),4)</f>
        <v>4505105.24</v>
      </c>
      <c r="J844" s="46">
        <f>INDEX(Table68[#All],MATCH(Chart_Data!G844,Table68[[#All],[Name]],0),6)</f>
        <v>4.33</v>
      </c>
      <c r="K844" s="59">
        <v>6.5676265077064724E-7</v>
      </c>
      <c r="M844" s="42">
        <f t="shared" si="14"/>
        <v>843</v>
      </c>
      <c r="N844" s="42">
        <f>IF(M844&gt;Chart_Data!$U$5,0,ROW(M845)-ROW($M$2))</f>
        <v>0</v>
      </c>
      <c r="O844" s="61" t="e">
        <f>IFERROR(LARGE(Table1[2015 Growth % Red],N844),#N/A)</f>
        <v>#N/A</v>
      </c>
      <c r="P844" s="55" t="e">
        <f>INDEX(Table1[[#All],[Name Blue]:[2015 Growth % Red]],MATCH(O844,Table1[[#All],[2015 Growth % Red]],0),2)</f>
        <v>#N/A</v>
      </c>
      <c r="Q844" s="55" t="e">
        <f>INDEX(Table1[[#All],[Name Blue]:[2015 Growth % Red]],MATCH(O844,Table1[[#All],[2015 Growth % Red]],0),3)</f>
        <v>#N/A</v>
      </c>
      <c r="R844" s="55" t="e">
        <f>INDEX(Table1[[#All],[Name Blue]:[2015 Growth % Blue]],MATCH(Table3[[#This Row],[Top 10 Growth % ]],Table1[[#All],[2015 Growth % Blue]],0),1)</f>
        <v>#N/A</v>
      </c>
    </row>
    <row r="845" spans="1:18" x14ac:dyDescent="0.15">
      <c r="A845" s="42">
        <v>844</v>
      </c>
      <c r="B845" s="23" t="str">
        <f>IF(AND(Table68[[#This Row],[2015 Revenue]]&gt;=Chart_Data!$U$4,Table68[[#This Row],[2015 Expenses]]&lt;=Chart_Data!$U$3),Table68[[#This Row],[Name]],#N/A)</f>
        <v>Handgunheard</v>
      </c>
      <c r="C845" s="23">
        <f>INDEX(Table68[#All],MATCH(Chart_Data!B845,Table68[[#All],[Name]],0),3)</f>
        <v>7223462.6500000004</v>
      </c>
      <c r="D845" s="23">
        <f>INDEX(Table68[#All],MATCH(Chart_Data!B845,Table68[[#All],[Name]],0),4)</f>
        <v>3608916.82</v>
      </c>
      <c r="E845" s="60">
        <f>INDEX(Table68[#All],MATCH(Chart_Data!B845,Table68[[#All],[Name]],0),6)+Table1[[#This Row],[Rand]]</f>
        <v>3.390000182521101</v>
      </c>
      <c r="F845" s="58">
        <f>_xlfn.IFNA(IF(Table1[[#This Row],[2015 Growth % Blue]]="#N/A",0,Table1[[#This Row],[2015 Growth % Blue]]),0)</f>
        <v>3.390000182521101</v>
      </c>
      <c r="G845" s="23" t="e">
        <f>IF(OR(Table68[[#This Row],[2015 Revenue]]&lt;Chart_Data!$U$4,Table68[[#This Row],[2015 Expenses]]&gt;Chart_Data!$U$3),Table68[[#This Row],[Name]],#N/A)</f>
        <v>#N/A</v>
      </c>
      <c r="H845" s="23" t="e">
        <f>INDEX(Table68[#All],MATCH(Chart_Data!G845,Table68[[#All],[Name]],0),3)</f>
        <v>#N/A</v>
      </c>
      <c r="I845" s="23" t="e">
        <f>INDEX(Table68[#All],MATCH(Chart_Data!G845,Table68[[#All],[Name]],0),4)</f>
        <v>#N/A</v>
      </c>
      <c r="J845" s="46" t="e">
        <f>INDEX(Table68[#All],MATCH(Chart_Data!G845,Table68[[#All],[Name]],0),6)</f>
        <v>#N/A</v>
      </c>
      <c r="K845" s="59">
        <v>1.8252110079814598E-7</v>
      </c>
      <c r="M845" s="42">
        <f t="shared" si="14"/>
        <v>844</v>
      </c>
      <c r="N845" s="42">
        <f>IF(M845&gt;Chart_Data!$U$5,0,ROW(M846)-ROW($M$2))</f>
        <v>0</v>
      </c>
      <c r="O845" s="61" t="e">
        <f>IFERROR(LARGE(Table1[2015 Growth % Red],N845),#N/A)</f>
        <v>#N/A</v>
      </c>
      <c r="P845" s="55" t="e">
        <f>INDEX(Table1[[#All],[Name Blue]:[2015 Growth % Red]],MATCH(O845,Table1[[#All],[2015 Growth % Red]],0),2)</f>
        <v>#N/A</v>
      </c>
      <c r="Q845" s="55" t="e">
        <f>INDEX(Table1[[#All],[Name Blue]:[2015 Growth % Red]],MATCH(O845,Table1[[#All],[2015 Growth % Red]],0),3)</f>
        <v>#N/A</v>
      </c>
      <c r="R845" s="55" t="e">
        <f>INDEX(Table1[[#All],[Name Blue]:[2015 Growth % Blue]],MATCH(Table3[[#This Row],[Top 10 Growth % ]],Table1[[#All],[2015 Growth % Blue]],0),1)</f>
        <v>#N/A</v>
      </c>
    </row>
    <row r="846" spans="1:18" x14ac:dyDescent="0.15">
      <c r="A846" s="42">
        <v>845</v>
      </c>
      <c r="B846" s="23" t="e">
        <f>IF(AND(Table68[[#This Row],[2015 Revenue]]&gt;=Chart_Data!$U$4,Table68[[#This Row],[2015 Expenses]]&lt;=Chart_Data!$U$3),Table68[[#This Row],[Name]],#N/A)</f>
        <v>#N/A</v>
      </c>
      <c r="C846" s="23" t="e">
        <f>INDEX(Table68[#All],MATCH(Chart_Data!B846,Table68[[#All],[Name]],0),3)</f>
        <v>#N/A</v>
      </c>
      <c r="D846" s="23" t="e">
        <f>INDEX(Table68[#All],MATCH(Chart_Data!B846,Table68[[#All],[Name]],0),4)</f>
        <v>#N/A</v>
      </c>
      <c r="E846" s="60" t="e">
        <f>INDEX(Table68[#All],MATCH(Chart_Data!B846,Table68[[#All],[Name]],0),6)+Table1[[#This Row],[Rand]]</f>
        <v>#N/A</v>
      </c>
      <c r="F846" s="58">
        <f>_xlfn.IFNA(IF(Table1[[#This Row],[2015 Growth % Blue]]="#N/A",0,Table1[[#This Row],[2015 Growth % Blue]]),0)</f>
        <v>0</v>
      </c>
      <c r="G846" s="23" t="str">
        <f>IF(OR(Table68[[#This Row],[2015 Revenue]]&lt;Chart_Data!$U$4,Table68[[#This Row],[2015 Expenses]]&gt;Chart_Data!$U$3),Table68[[#This Row],[Name]],#N/A)</f>
        <v>Ibexecheeks</v>
      </c>
      <c r="H846" s="23">
        <f>INDEX(Table68[#All],MATCH(Chart_Data!G846,Table68[[#All],[Name]],0),3)</f>
        <v>9897384.0600000005</v>
      </c>
      <c r="I846" s="23">
        <f>INDEX(Table68[#All],MATCH(Chart_Data!G846,Table68[[#All],[Name]],0),4)</f>
        <v>5579893.7599999998</v>
      </c>
      <c r="J846" s="46">
        <f>INDEX(Table68[#All],MATCH(Chart_Data!G846,Table68[[#All],[Name]],0),6)</f>
        <v>4.2</v>
      </c>
      <c r="K846" s="59">
        <v>6.7414181013801584E-7</v>
      </c>
      <c r="M846" s="42">
        <f t="shared" si="14"/>
        <v>845</v>
      </c>
      <c r="N846" s="42">
        <f>IF(M846&gt;Chart_Data!$U$5,0,ROW(M847)-ROW($M$2))</f>
        <v>0</v>
      </c>
      <c r="O846" s="61" t="e">
        <f>IFERROR(LARGE(Table1[2015 Growth % Red],N846),#N/A)</f>
        <v>#N/A</v>
      </c>
      <c r="P846" s="55" t="e">
        <f>INDEX(Table1[[#All],[Name Blue]:[2015 Growth % Red]],MATCH(O846,Table1[[#All],[2015 Growth % Red]],0),2)</f>
        <v>#N/A</v>
      </c>
      <c r="Q846" s="55" t="e">
        <f>INDEX(Table1[[#All],[Name Blue]:[2015 Growth % Red]],MATCH(O846,Table1[[#All],[2015 Growth % Red]],0),3)</f>
        <v>#N/A</v>
      </c>
      <c r="R846" s="55" t="e">
        <f>INDEX(Table1[[#All],[Name Blue]:[2015 Growth % Blue]],MATCH(Table3[[#This Row],[Top 10 Growth % ]],Table1[[#All],[2015 Growth % Blue]],0),1)</f>
        <v>#N/A</v>
      </c>
    </row>
    <row r="847" spans="1:18" x14ac:dyDescent="0.15">
      <c r="A847" s="42">
        <v>846</v>
      </c>
      <c r="B847" s="23" t="str">
        <f>IF(AND(Table68[[#This Row],[2015 Revenue]]&gt;=Chart_Data!$U$4,Table68[[#This Row],[2015 Expenses]]&lt;=Chart_Data!$U$3),Table68[[#This Row],[Name]],#N/A)</f>
        <v>Trapexperts</v>
      </c>
      <c r="C847" s="23">
        <f>INDEX(Table68[#All],MATCH(Chart_Data!B847,Table68[[#All],[Name]],0),3)</f>
        <v>6788469</v>
      </c>
      <c r="D847" s="23">
        <f>INDEX(Table68[#All],MATCH(Chart_Data!B847,Table68[[#All],[Name]],0),4)</f>
        <v>3214118.89</v>
      </c>
      <c r="E847" s="60">
        <f>INDEX(Table68[#All],MATCH(Chart_Data!B847,Table68[[#All],[Name]],0),6)+Table1[[#This Row],[Rand]]</f>
        <v>3.1000003378812662</v>
      </c>
      <c r="F847" s="58">
        <f>_xlfn.IFNA(IF(Table1[[#This Row],[2015 Growth % Blue]]="#N/A",0,Table1[[#This Row],[2015 Growth % Blue]]),0)</f>
        <v>3.1000003378812662</v>
      </c>
      <c r="G847" s="23" t="e">
        <f>IF(OR(Table68[[#This Row],[2015 Revenue]]&lt;Chart_Data!$U$4,Table68[[#This Row],[2015 Expenses]]&gt;Chart_Data!$U$3),Table68[[#This Row],[Name]],#N/A)</f>
        <v>#N/A</v>
      </c>
      <c r="H847" s="23" t="e">
        <f>INDEX(Table68[#All],MATCH(Chart_Data!G847,Table68[[#All],[Name]],0),3)</f>
        <v>#N/A</v>
      </c>
      <c r="I847" s="23" t="e">
        <f>INDEX(Table68[#All],MATCH(Chart_Data!G847,Table68[[#All],[Name]],0),4)</f>
        <v>#N/A</v>
      </c>
      <c r="J847" s="46" t="e">
        <f>INDEX(Table68[#All],MATCH(Chart_Data!G847,Table68[[#All],[Name]],0),6)</f>
        <v>#N/A</v>
      </c>
      <c r="K847" s="59">
        <v>3.3788126609814559E-7</v>
      </c>
      <c r="M847" s="42">
        <f t="shared" si="14"/>
        <v>846</v>
      </c>
      <c r="N847" s="42">
        <f>IF(M847&gt;Chart_Data!$U$5,0,ROW(M848)-ROW($M$2))</f>
        <v>0</v>
      </c>
      <c r="O847" s="61" t="e">
        <f>IFERROR(LARGE(Table1[2015 Growth % Red],N847),#N/A)</f>
        <v>#N/A</v>
      </c>
      <c r="P847" s="55" t="e">
        <f>INDEX(Table1[[#All],[Name Blue]:[2015 Growth % Red]],MATCH(O847,Table1[[#All],[2015 Growth % Red]],0),2)</f>
        <v>#N/A</v>
      </c>
      <c r="Q847" s="55" t="e">
        <f>INDEX(Table1[[#All],[Name Blue]:[2015 Growth % Red]],MATCH(O847,Table1[[#All],[2015 Growth % Red]],0),3)</f>
        <v>#N/A</v>
      </c>
      <c r="R847" s="55" t="e">
        <f>INDEX(Table1[[#All],[Name Blue]:[2015 Growth % Blue]],MATCH(Table3[[#This Row],[Top 10 Growth % ]],Table1[[#All],[2015 Growth % Blue]],0),1)</f>
        <v>#N/A</v>
      </c>
    </row>
    <row r="848" spans="1:18" x14ac:dyDescent="0.15">
      <c r="A848" s="42">
        <v>847</v>
      </c>
      <c r="B848" s="23" t="e">
        <f>IF(AND(Table68[[#This Row],[2015 Revenue]]&gt;=Chart_Data!$U$4,Table68[[#This Row],[2015 Expenses]]&lt;=Chart_Data!$U$3),Table68[[#This Row],[Name]],#N/A)</f>
        <v>#N/A</v>
      </c>
      <c r="C848" s="23" t="e">
        <f>INDEX(Table68[#All],MATCH(Chart_Data!B848,Table68[[#All],[Name]],0),3)</f>
        <v>#N/A</v>
      </c>
      <c r="D848" s="23" t="e">
        <f>INDEX(Table68[#All],MATCH(Chart_Data!B848,Table68[[#All],[Name]],0),4)</f>
        <v>#N/A</v>
      </c>
      <c r="E848" s="60" t="e">
        <f>INDEX(Table68[#All],MATCH(Chart_Data!B848,Table68[[#All],[Name]],0),6)+Table1[[#This Row],[Rand]]</f>
        <v>#N/A</v>
      </c>
      <c r="F848" s="58">
        <f>_xlfn.IFNA(IF(Table1[[#This Row],[2015 Growth % Blue]]="#N/A",0,Table1[[#This Row],[2015 Growth % Blue]]),0)</f>
        <v>0</v>
      </c>
      <c r="G848" s="23" t="str">
        <f>IF(OR(Table68[[#This Row],[2015 Revenue]]&lt;Chart_Data!$U$4,Table68[[#This Row],[2015 Expenses]]&gt;Chart_Data!$U$3),Table68[[#This Row],[Name]],#N/A)</f>
        <v>Muttonmint</v>
      </c>
      <c r="H848" s="23">
        <f>INDEX(Table68[#All],MATCH(Chart_Data!G848,Table68[[#All],[Name]],0),3)</f>
        <v>9974454.4299999997</v>
      </c>
      <c r="I848" s="23">
        <f>INDEX(Table68[#All],MATCH(Chart_Data!G848,Table68[[#All],[Name]],0),4)</f>
        <v>6387202.5</v>
      </c>
      <c r="J848" s="46">
        <f>INDEX(Table68[#All],MATCH(Chart_Data!G848,Table68[[#All],[Name]],0),6)</f>
        <v>3.9</v>
      </c>
      <c r="K848" s="59">
        <v>7.2044955482352492E-7</v>
      </c>
      <c r="M848" s="42">
        <f t="shared" si="14"/>
        <v>847</v>
      </c>
      <c r="N848" s="42">
        <f>IF(M848&gt;Chart_Data!$U$5,0,ROW(M849)-ROW($M$2))</f>
        <v>0</v>
      </c>
      <c r="O848" s="61" t="e">
        <f>IFERROR(LARGE(Table1[2015 Growth % Red],N848),#N/A)</f>
        <v>#N/A</v>
      </c>
      <c r="P848" s="55" t="e">
        <f>INDEX(Table1[[#All],[Name Blue]:[2015 Growth % Red]],MATCH(O848,Table1[[#All],[2015 Growth % Red]],0),2)</f>
        <v>#N/A</v>
      </c>
      <c r="Q848" s="55" t="e">
        <f>INDEX(Table1[[#All],[Name Blue]:[2015 Growth % Red]],MATCH(O848,Table1[[#All],[2015 Growth % Red]],0),3)</f>
        <v>#N/A</v>
      </c>
      <c r="R848" s="55" t="e">
        <f>INDEX(Table1[[#All],[Name Blue]:[2015 Growth % Blue]],MATCH(Table3[[#This Row],[Top 10 Growth % ]],Table1[[#All],[2015 Growth % Blue]],0),1)</f>
        <v>#N/A</v>
      </c>
    </row>
    <row r="849" spans="1:18" x14ac:dyDescent="0.15">
      <c r="A849" s="42">
        <v>848</v>
      </c>
      <c r="B849" s="23" t="str">
        <f>IF(AND(Table68[[#This Row],[2015 Revenue]]&gt;=Chart_Data!$U$4,Table68[[#This Row],[2015 Expenses]]&lt;=Chart_Data!$U$3),Table68[[#This Row],[Name]],#N/A)</f>
        <v>Sternlinguistic</v>
      </c>
      <c r="C849" s="23">
        <f>INDEX(Table68[#All],MATCH(Chart_Data!B849,Table68[[#All],[Name]],0),3)</f>
        <v>8047083.8399999999</v>
      </c>
      <c r="D849" s="23">
        <f>INDEX(Table68[#All],MATCH(Chart_Data!B849,Table68[[#All],[Name]],0),4)</f>
        <v>2413537.54</v>
      </c>
      <c r="E849" s="60">
        <f>INDEX(Table68[#All],MATCH(Chart_Data!B849,Table68[[#All],[Name]],0),6)+Table1[[#This Row],[Rand]]</f>
        <v>5.4000000996717405</v>
      </c>
      <c r="F849" s="58">
        <f>_xlfn.IFNA(IF(Table1[[#This Row],[2015 Growth % Blue]]="#N/A",0,Table1[[#This Row],[2015 Growth % Blue]]),0)</f>
        <v>5.4000000996717405</v>
      </c>
      <c r="G849" s="23" t="e">
        <f>IF(OR(Table68[[#This Row],[2015 Revenue]]&lt;Chart_Data!$U$4,Table68[[#This Row],[2015 Expenses]]&gt;Chart_Data!$U$3),Table68[[#This Row],[Name]],#N/A)</f>
        <v>#N/A</v>
      </c>
      <c r="H849" s="23" t="e">
        <f>INDEX(Table68[#All],MATCH(Chart_Data!G849,Table68[[#All],[Name]],0),3)</f>
        <v>#N/A</v>
      </c>
      <c r="I849" s="23" t="e">
        <f>INDEX(Table68[#All],MATCH(Chart_Data!G849,Table68[[#All],[Name]],0),4)</f>
        <v>#N/A</v>
      </c>
      <c r="J849" s="46" t="e">
        <f>INDEX(Table68[#All],MATCH(Chart_Data!G849,Table68[[#All],[Name]],0),6)</f>
        <v>#N/A</v>
      </c>
      <c r="K849" s="59">
        <v>9.9671740625350784E-8</v>
      </c>
      <c r="M849" s="42">
        <f t="shared" si="14"/>
        <v>848</v>
      </c>
      <c r="N849" s="42">
        <f>IF(M849&gt;Chart_Data!$U$5,0,ROW(M850)-ROW($M$2))</f>
        <v>0</v>
      </c>
      <c r="O849" s="61" t="e">
        <f>IFERROR(LARGE(Table1[2015 Growth % Red],N849),#N/A)</f>
        <v>#N/A</v>
      </c>
      <c r="P849" s="55" t="e">
        <f>INDEX(Table1[[#All],[Name Blue]:[2015 Growth % Red]],MATCH(O849,Table1[[#All],[2015 Growth % Red]],0),2)</f>
        <v>#N/A</v>
      </c>
      <c r="Q849" s="55" t="e">
        <f>INDEX(Table1[[#All],[Name Blue]:[2015 Growth % Red]],MATCH(O849,Table1[[#All],[2015 Growth % Red]],0),3)</f>
        <v>#N/A</v>
      </c>
      <c r="R849" s="55" t="e">
        <f>INDEX(Table1[[#All],[Name Blue]:[2015 Growth % Blue]],MATCH(Table3[[#This Row],[Top 10 Growth % ]],Table1[[#All],[2015 Growth % Blue]],0),1)</f>
        <v>#N/A</v>
      </c>
    </row>
    <row r="850" spans="1:18" x14ac:dyDescent="0.15">
      <c r="A850" s="42">
        <v>849</v>
      </c>
      <c r="B850" s="23" t="str">
        <f>IF(AND(Table68[[#This Row],[2015 Revenue]]&gt;=Chart_Data!$U$4,Table68[[#This Row],[2015 Expenses]]&lt;=Chart_Data!$U$3),Table68[[#This Row],[Name]],#N/A)</f>
        <v>Currymercurial</v>
      </c>
      <c r="C850" s="23">
        <f>INDEX(Table68[#All],MATCH(Chart_Data!B850,Table68[[#All],[Name]],0),3)</f>
        <v>11221821.369999999</v>
      </c>
      <c r="D850" s="23">
        <f>INDEX(Table68[#All],MATCH(Chart_Data!B850,Table68[[#All],[Name]],0),4)</f>
        <v>3573280.44</v>
      </c>
      <c r="E850" s="60">
        <f>INDEX(Table68[#All],MATCH(Chart_Data!B850,Table68[[#All],[Name]],0),6)+Table1[[#This Row],[Rand]]</f>
        <v>5.5600008295324876</v>
      </c>
      <c r="F850" s="58">
        <f>_xlfn.IFNA(IF(Table1[[#This Row],[2015 Growth % Blue]]="#N/A",0,Table1[[#This Row],[2015 Growth % Blue]]),0)</f>
        <v>5.5600008295324876</v>
      </c>
      <c r="G850" s="23" t="e">
        <f>IF(OR(Table68[[#This Row],[2015 Revenue]]&lt;Chart_Data!$U$4,Table68[[#This Row],[2015 Expenses]]&gt;Chart_Data!$U$3),Table68[[#This Row],[Name]],#N/A)</f>
        <v>#N/A</v>
      </c>
      <c r="H850" s="23" t="e">
        <f>INDEX(Table68[#All],MATCH(Chart_Data!G850,Table68[[#All],[Name]],0),3)</f>
        <v>#N/A</v>
      </c>
      <c r="I850" s="23" t="e">
        <f>INDEX(Table68[#All],MATCH(Chart_Data!G850,Table68[[#All],[Name]],0),4)</f>
        <v>#N/A</v>
      </c>
      <c r="J850" s="46" t="e">
        <f>INDEX(Table68[#All],MATCH(Chart_Data!G850,Table68[[#All],[Name]],0),6)</f>
        <v>#N/A</v>
      </c>
      <c r="K850" s="59">
        <v>8.2953248772749792E-7</v>
      </c>
      <c r="M850" s="42">
        <f t="shared" si="14"/>
        <v>849</v>
      </c>
      <c r="N850" s="42">
        <f>IF(M850&gt;Chart_Data!$U$5,0,ROW(M851)-ROW($M$2))</f>
        <v>0</v>
      </c>
      <c r="O850" s="61" t="e">
        <f>IFERROR(LARGE(Table1[2015 Growth % Red],N850),#N/A)</f>
        <v>#N/A</v>
      </c>
      <c r="P850" s="55" t="e">
        <f>INDEX(Table1[[#All],[Name Blue]:[2015 Growth % Red]],MATCH(O850,Table1[[#All],[2015 Growth % Red]],0),2)</f>
        <v>#N/A</v>
      </c>
      <c r="Q850" s="55" t="e">
        <f>INDEX(Table1[[#All],[Name Blue]:[2015 Growth % Red]],MATCH(O850,Table1[[#All],[2015 Growth % Red]],0),3)</f>
        <v>#N/A</v>
      </c>
      <c r="R850" s="55" t="e">
        <f>INDEX(Table1[[#All],[Name Blue]:[2015 Growth % Blue]],MATCH(Table3[[#This Row],[Top 10 Growth % ]],Table1[[#All],[2015 Growth % Blue]],0),1)</f>
        <v>#N/A</v>
      </c>
    </row>
    <row r="851" spans="1:18" x14ac:dyDescent="0.15">
      <c r="A851" s="42">
        <v>850</v>
      </c>
      <c r="B851" s="23" t="e">
        <f>IF(AND(Table68[[#This Row],[2015 Revenue]]&gt;=Chart_Data!$U$4,Table68[[#This Row],[2015 Expenses]]&lt;=Chart_Data!$U$3),Table68[[#This Row],[Name]],#N/A)</f>
        <v>#N/A</v>
      </c>
      <c r="C851" s="23" t="e">
        <f>INDEX(Table68[#All],MATCH(Chart_Data!B851,Table68[[#All],[Name]],0),3)</f>
        <v>#N/A</v>
      </c>
      <c r="D851" s="23" t="e">
        <f>INDEX(Table68[#All],MATCH(Chart_Data!B851,Table68[[#All],[Name]],0),4)</f>
        <v>#N/A</v>
      </c>
      <c r="E851" s="60" t="e">
        <f>INDEX(Table68[#All],MATCH(Chart_Data!B851,Table68[[#All],[Name]],0),6)+Table1[[#This Row],[Rand]]</f>
        <v>#N/A</v>
      </c>
      <c r="F851" s="58">
        <f>_xlfn.IFNA(IF(Table1[[#This Row],[2015 Growth % Blue]]="#N/A",0,Table1[[#This Row],[2015 Growth % Blue]]),0)</f>
        <v>0</v>
      </c>
      <c r="G851" s="23" t="str">
        <f>IF(OR(Table68[[#This Row],[2015 Revenue]]&lt;Chart_Data!$U$4,Table68[[#This Row],[2015 Expenses]]&gt;Chart_Data!$U$3),Table68[[#This Row],[Name]],#N/A)</f>
        <v>Totallyzonked</v>
      </c>
      <c r="H851" s="23">
        <f>INDEX(Table68[#All],MATCH(Chart_Data!G851,Table68[[#All],[Name]],0),3)</f>
        <v>7506218.6500000004</v>
      </c>
      <c r="I851" s="23">
        <f>INDEX(Table68[#All],MATCH(Chart_Data!G851,Table68[[#All],[Name]],0),4)</f>
        <v>6688379.0599999996</v>
      </c>
      <c r="J851" s="46">
        <f>INDEX(Table68[#All],MATCH(Chart_Data!G851,Table68[[#All],[Name]],0),6)</f>
        <v>4.3899999999999997</v>
      </c>
      <c r="K851" s="59">
        <v>6.9483762685195083E-7</v>
      </c>
      <c r="M851" s="42">
        <f t="shared" si="14"/>
        <v>850</v>
      </c>
      <c r="N851" s="42">
        <f>IF(M851&gt;Chart_Data!$U$5,0,ROW(M852)-ROW($M$2))</f>
        <v>0</v>
      </c>
      <c r="O851" s="61" t="e">
        <f>IFERROR(LARGE(Table1[2015 Growth % Red],N851),#N/A)</f>
        <v>#N/A</v>
      </c>
      <c r="P851" s="55" t="e">
        <f>INDEX(Table1[[#All],[Name Blue]:[2015 Growth % Red]],MATCH(O851,Table1[[#All],[2015 Growth % Red]],0),2)</f>
        <v>#N/A</v>
      </c>
      <c r="Q851" s="55" t="e">
        <f>INDEX(Table1[[#All],[Name Blue]:[2015 Growth % Red]],MATCH(O851,Table1[[#All],[2015 Growth % Red]],0),3)</f>
        <v>#N/A</v>
      </c>
      <c r="R851" s="55" t="e">
        <f>INDEX(Table1[[#All],[Name Blue]:[2015 Growth % Blue]],MATCH(Table3[[#This Row],[Top 10 Growth % ]],Table1[[#All],[2015 Growth % Blue]],0),1)</f>
        <v>#N/A</v>
      </c>
    </row>
    <row r="852" spans="1:18" x14ac:dyDescent="0.15">
      <c r="A852" s="42">
        <v>851</v>
      </c>
      <c r="B852" s="23" t="str">
        <f>IF(AND(Table68[[#This Row],[2015 Revenue]]&gt;=Chart_Data!$U$4,Table68[[#This Row],[2015 Expenses]]&lt;=Chart_Data!$U$3),Table68[[#This Row],[Name]],#N/A)</f>
        <v>Voleworry</v>
      </c>
      <c r="C852" s="23">
        <f>INDEX(Table68[#All],MATCH(Chart_Data!B852,Table68[[#All],[Name]],0),3)</f>
        <v>11764440.5</v>
      </c>
      <c r="D852" s="23">
        <f>INDEX(Table68[#All],MATCH(Chart_Data!B852,Table68[[#All],[Name]],0),4)</f>
        <v>3706678.9</v>
      </c>
      <c r="E852" s="60">
        <f>INDEX(Table68[#All],MATCH(Chart_Data!B852,Table68[[#All],[Name]],0),6)+Table1[[#This Row],[Rand]]</f>
        <v>6.9100000413603109</v>
      </c>
      <c r="F852" s="58">
        <f>_xlfn.IFNA(IF(Table1[[#This Row],[2015 Growth % Blue]]="#N/A",0,Table1[[#This Row],[2015 Growth % Blue]]),0)</f>
        <v>6.9100000413603109</v>
      </c>
      <c r="G852" s="23" t="e">
        <f>IF(OR(Table68[[#This Row],[2015 Revenue]]&lt;Chart_Data!$U$4,Table68[[#This Row],[2015 Expenses]]&gt;Chart_Data!$U$3),Table68[[#This Row],[Name]],#N/A)</f>
        <v>#N/A</v>
      </c>
      <c r="H852" s="23" t="e">
        <f>INDEX(Table68[#All],MATCH(Chart_Data!G852,Table68[[#All],[Name]],0),3)</f>
        <v>#N/A</v>
      </c>
      <c r="I852" s="23" t="e">
        <f>INDEX(Table68[#All],MATCH(Chart_Data!G852,Table68[[#All],[Name]],0),4)</f>
        <v>#N/A</v>
      </c>
      <c r="J852" s="46" t="e">
        <f>INDEX(Table68[#All],MATCH(Chart_Data!G852,Table68[[#All],[Name]],0),6)</f>
        <v>#N/A</v>
      </c>
      <c r="K852" s="59">
        <v>4.1360310522619018E-8</v>
      </c>
      <c r="M852" s="42">
        <f t="shared" si="14"/>
        <v>851</v>
      </c>
      <c r="N852" s="42">
        <f>IF(M852&gt;Chart_Data!$U$5,0,ROW(M853)-ROW($M$2))</f>
        <v>0</v>
      </c>
      <c r="O852" s="61" t="e">
        <f>IFERROR(LARGE(Table1[2015 Growth % Red],N852),#N/A)</f>
        <v>#N/A</v>
      </c>
      <c r="P852" s="55" t="e">
        <f>INDEX(Table1[[#All],[Name Blue]:[2015 Growth % Red]],MATCH(O852,Table1[[#All],[2015 Growth % Red]],0),2)</f>
        <v>#N/A</v>
      </c>
      <c r="Q852" s="55" t="e">
        <f>INDEX(Table1[[#All],[Name Blue]:[2015 Growth % Red]],MATCH(O852,Table1[[#All],[2015 Growth % Red]],0),3)</f>
        <v>#N/A</v>
      </c>
      <c r="R852" s="55" t="e">
        <f>INDEX(Table1[[#All],[Name Blue]:[2015 Growth % Blue]],MATCH(Table3[[#This Row],[Top 10 Growth % ]],Table1[[#All],[2015 Growth % Blue]],0),1)</f>
        <v>#N/A</v>
      </c>
    </row>
    <row r="853" spans="1:18" x14ac:dyDescent="0.15">
      <c r="A853" s="42">
        <v>852</v>
      </c>
      <c r="B853" s="23" t="e">
        <f>IF(AND(Table68[[#This Row],[2015 Revenue]]&gt;=Chart_Data!$U$4,Table68[[#This Row],[2015 Expenses]]&lt;=Chart_Data!$U$3),Table68[[#This Row],[Name]],#N/A)</f>
        <v>#N/A</v>
      </c>
      <c r="C853" s="23" t="e">
        <f>INDEX(Table68[#All],MATCH(Chart_Data!B853,Table68[[#All],[Name]],0),3)</f>
        <v>#N/A</v>
      </c>
      <c r="D853" s="23" t="e">
        <f>INDEX(Table68[#All],MATCH(Chart_Data!B853,Table68[[#All],[Name]],0),4)</f>
        <v>#N/A</v>
      </c>
      <c r="E853" s="60" t="e">
        <f>INDEX(Table68[#All],MATCH(Chart_Data!B853,Table68[[#All],[Name]],0),6)+Table1[[#This Row],[Rand]]</f>
        <v>#N/A</v>
      </c>
      <c r="F853" s="58">
        <f>_xlfn.IFNA(IF(Table1[[#This Row],[2015 Growth % Blue]]="#N/A",0,Table1[[#This Row],[2015 Growth % Blue]]),0)</f>
        <v>0</v>
      </c>
      <c r="G853" s="23" t="str">
        <f>IF(OR(Table68[[#This Row],[2015 Revenue]]&lt;Chart_Data!$U$4,Table68[[#This Row],[2015 Expenses]]&gt;Chart_Data!$U$3),Table68[[#This Row],[Name]],#N/A)</f>
        <v>Practisemax</v>
      </c>
      <c r="H853" s="23">
        <f>INDEX(Table68[#All],MATCH(Chart_Data!G853,Table68[[#All],[Name]],0),3)</f>
        <v>9426356.7300000004</v>
      </c>
      <c r="I853" s="23">
        <f>INDEX(Table68[#All],MATCH(Chart_Data!G853,Table68[[#All],[Name]],0),4)</f>
        <v>4157735.3</v>
      </c>
      <c r="J853" s="46">
        <f>INDEX(Table68[#All],MATCH(Chart_Data!G853,Table68[[#All],[Name]],0),6)</f>
        <v>2.86</v>
      </c>
      <c r="K853" s="59">
        <v>4.1209448389396195E-7</v>
      </c>
      <c r="M853" s="42">
        <f t="shared" si="14"/>
        <v>852</v>
      </c>
      <c r="N853" s="42">
        <f>IF(M853&gt;Chart_Data!$U$5,0,ROW(M854)-ROW($M$2))</f>
        <v>0</v>
      </c>
      <c r="O853" s="61" t="e">
        <f>IFERROR(LARGE(Table1[2015 Growth % Red],N853),#N/A)</f>
        <v>#N/A</v>
      </c>
      <c r="P853" s="55" t="e">
        <f>INDEX(Table1[[#All],[Name Blue]:[2015 Growth % Red]],MATCH(O853,Table1[[#All],[2015 Growth % Red]],0),2)</f>
        <v>#N/A</v>
      </c>
      <c r="Q853" s="55" t="e">
        <f>INDEX(Table1[[#All],[Name Blue]:[2015 Growth % Red]],MATCH(O853,Table1[[#All],[2015 Growth % Red]],0),3)</f>
        <v>#N/A</v>
      </c>
      <c r="R853" s="55" t="e">
        <f>INDEX(Table1[[#All],[Name Blue]:[2015 Growth % Blue]],MATCH(Table3[[#This Row],[Top 10 Growth % ]],Table1[[#All],[2015 Growth % Blue]],0),1)</f>
        <v>#N/A</v>
      </c>
    </row>
    <row r="854" spans="1:18" x14ac:dyDescent="0.15">
      <c r="A854" s="42">
        <v>853</v>
      </c>
      <c r="B854" s="23" t="e">
        <f>IF(AND(Table68[[#This Row],[2015 Revenue]]&gt;=Chart_Data!$U$4,Table68[[#This Row],[2015 Expenses]]&lt;=Chart_Data!$U$3),Table68[[#This Row],[Name]],#N/A)</f>
        <v>#N/A</v>
      </c>
      <c r="C854" s="23" t="e">
        <f>INDEX(Table68[#All],MATCH(Chart_Data!B854,Table68[[#All],[Name]],0),3)</f>
        <v>#N/A</v>
      </c>
      <c r="D854" s="23" t="e">
        <f>INDEX(Table68[#All],MATCH(Chart_Data!B854,Table68[[#All],[Name]],0),4)</f>
        <v>#N/A</v>
      </c>
      <c r="E854" s="60" t="e">
        <f>INDEX(Table68[#All],MATCH(Chart_Data!B854,Table68[[#All],[Name]],0),6)+Table1[[#This Row],[Rand]]</f>
        <v>#N/A</v>
      </c>
      <c r="F854" s="58">
        <f>_xlfn.IFNA(IF(Table1[[#This Row],[2015 Growth % Blue]]="#N/A",0,Table1[[#This Row],[2015 Growth % Blue]]),0)</f>
        <v>0</v>
      </c>
      <c r="G854" s="23" t="str">
        <f>IF(OR(Table68[[#This Row],[2015 Revenue]]&lt;Chart_Data!$U$4,Table68[[#This Row],[2015 Expenses]]&gt;Chart_Data!$U$3),Table68[[#This Row],[Name]],#N/A)</f>
        <v>Slicerseptum</v>
      </c>
      <c r="H854" s="23">
        <f>INDEX(Table68[#All],MATCH(Chart_Data!G854,Table68[[#All],[Name]],0),3)</f>
        <v>9775285.5600000005</v>
      </c>
      <c r="I854" s="23">
        <f>INDEX(Table68[#All],MATCH(Chart_Data!G854,Table68[[#All],[Name]],0),4)</f>
        <v>4510084.45</v>
      </c>
      <c r="J854" s="46">
        <f>INDEX(Table68[#All],MATCH(Chart_Data!G854,Table68[[#All],[Name]],0),6)</f>
        <v>5.28</v>
      </c>
      <c r="K854" s="59">
        <v>2.8811353935587558E-7</v>
      </c>
      <c r="M854" s="42">
        <f t="shared" si="14"/>
        <v>853</v>
      </c>
      <c r="N854" s="42">
        <f>IF(M854&gt;Chart_Data!$U$5,0,ROW(M855)-ROW($M$2))</f>
        <v>0</v>
      </c>
      <c r="O854" s="61" t="e">
        <f>IFERROR(LARGE(Table1[2015 Growth % Red],N854),#N/A)</f>
        <v>#N/A</v>
      </c>
      <c r="P854" s="55" t="e">
        <f>INDEX(Table1[[#All],[Name Blue]:[2015 Growth % Red]],MATCH(O854,Table1[[#All],[2015 Growth % Red]],0),2)</f>
        <v>#N/A</v>
      </c>
      <c r="Q854" s="55" t="e">
        <f>INDEX(Table1[[#All],[Name Blue]:[2015 Growth % Red]],MATCH(O854,Table1[[#All],[2015 Growth % Red]],0),3)</f>
        <v>#N/A</v>
      </c>
      <c r="R854" s="55" t="e">
        <f>INDEX(Table1[[#All],[Name Blue]:[2015 Growth % Blue]],MATCH(Table3[[#This Row],[Top 10 Growth % ]],Table1[[#All],[2015 Growth % Blue]],0),1)</f>
        <v>#N/A</v>
      </c>
    </row>
    <row r="855" spans="1:18" x14ac:dyDescent="0.15">
      <c r="A855" s="42">
        <v>854</v>
      </c>
      <c r="B855" s="23" t="e">
        <f>IF(AND(Table68[[#This Row],[2015 Revenue]]&gt;=Chart_Data!$U$4,Table68[[#This Row],[2015 Expenses]]&lt;=Chart_Data!$U$3),Table68[[#This Row],[Name]],#N/A)</f>
        <v>#N/A</v>
      </c>
      <c r="C855" s="23" t="e">
        <f>INDEX(Table68[#All],MATCH(Chart_Data!B855,Table68[[#All],[Name]],0),3)</f>
        <v>#N/A</v>
      </c>
      <c r="D855" s="23" t="e">
        <f>INDEX(Table68[#All],MATCH(Chart_Data!B855,Table68[[#All],[Name]],0),4)</f>
        <v>#N/A</v>
      </c>
      <c r="E855" s="60" t="e">
        <f>INDEX(Table68[#All],MATCH(Chart_Data!B855,Table68[[#All],[Name]],0),6)+Table1[[#This Row],[Rand]]</f>
        <v>#N/A</v>
      </c>
      <c r="F855" s="58">
        <f>_xlfn.IFNA(IF(Table1[[#This Row],[2015 Growth % Blue]]="#N/A",0,Table1[[#This Row],[2015 Growth % Blue]]),0)</f>
        <v>0</v>
      </c>
      <c r="G855" s="23" t="str">
        <f>IF(OR(Table68[[#This Row],[2015 Revenue]]&lt;Chart_Data!$U$4,Table68[[#This Row],[2015 Expenses]]&gt;Chart_Data!$U$3),Table68[[#This Row],[Name]],#N/A)</f>
        <v>Librationmelba</v>
      </c>
      <c r="H855" s="23">
        <f>INDEX(Table68[#All],MATCH(Chart_Data!G855,Table68[[#All],[Name]],0),3)</f>
        <v>9053058.0099999998</v>
      </c>
      <c r="I855" s="23">
        <f>INDEX(Table68[#All],MATCH(Chart_Data!G855,Table68[[#All],[Name]],0),4)</f>
        <v>5883007.6900000004</v>
      </c>
      <c r="J855" s="46">
        <f>INDEX(Table68[#All],MATCH(Chart_Data!G855,Table68[[#All],[Name]],0),6)</f>
        <v>3.97</v>
      </c>
      <c r="K855" s="59">
        <v>6.7496596509443283E-8</v>
      </c>
      <c r="M855" s="42">
        <f t="shared" si="14"/>
        <v>854</v>
      </c>
      <c r="N855" s="42">
        <f>IF(M855&gt;Chart_Data!$U$5,0,ROW(M856)-ROW($M$2))</f>
        <v>0</v>
      </c>
      <c r="O855" s="61" t="e">
        <f>IFERROR(LARGE(Table1[2015 Growth % Red],N855),#N/A)</f>
        <v>#N/A</v>
      </c>
      <c r="P855" s="55" t="e">
        <f>INDEX(Table1[[#All],[Name Blue]:[2015 Growth % Red]],MATCH(O855,Table1[[#All],[2015 Growth % Red]],0),2)</f>
        <v>#N/A</v>
      </c>
      <c r="Q855" s="55" t="e">
        <f>INDEX(Table1[[#All],[Name Blue]:[2015 Growth % Red]],MATCH(O855,Table1[[#All],[2015 Growth % Red]],0),3)</f>
        <v>#N/A</v>
      </c>
      <c r="R855" s="55" t="e">
        <f>INDEX(Table1[[#All],[Name Blue]:[2015 Growth % Blue]],MATCH(Table3[[#This Row],[Top 10 Growth % ]],Table1[[#All],[2015 Growth % Blue]],0),1)</f>
        <v>#N/A</v>
      </c>
    </row>
    <row r="856" spans="1:18" x14ac:dyDescent="0.15">
      <c r="A856" s="42">
        <v>855</v>
      </c>
      <c r="B856" s="23" t="str">
        <f>IF(AND(Table68[[#This Row],[2015 Revenue]]&gt;=Chart_Data!$U$4,Table68[[#This Row],[2015 Expenses]]&lt;=Chart_Data!$U$3),Table68[[#This Row],[Name]],#N/A)</f>
        <v>Placehospitable</v>
      </c>
      <c r="C856" s="23">
        <f>INDEX(Table68[#All],MATCH(Chart_Data!B856,Table68[[#All],[Name]],0),3)</f>
        <v>12576492.859999999</v>
      </c>
      <c r="D856" s="23">
        <f>INDEX(Table68[#All],MATCH(Chart_Data!B856,Table68[[#All],[Name]],0),4)</f>
        <v>1925320.82</v>
      </c>
      <c r="E856" s="60">
        <f>INDEX(Table68[#All],MATCH(Chart_Data!B856,Table68[[#All],[Name]],0),6)+Table1[[#This Row],[Rand]]</f>
        <v>5.9500009194201331</v>
      </c>
      <c r="F856" s="58">
        <f>_xlfn.IFNA(IF(Table1[[#This Row],[2015 Growth % Blue]]="#N/A",0,Table1[[#This Row],[2015 Growth % Blue]]),0)</f>
        <v>5.9500009194201331</v>
      </c>
      <c r="G856" s="23" t="e">
        <f>IF(OR(Table68[[#This Row],[2015 Revenue]]&lt;Chart_Data!$U$4,Table68[[#This Row],[2015 Expenses]]&gt;Chart_Data!$U$3),Table68[[#This Row],[Name]],#N/A)</f>
        <v>#N/A</v>
      </c>
      <c r="H856" s="23" t="e">
        <f>INDEX(Table68[#All],MATCH(Chart_Data!G856,Table68[[#All],[Name]],0),3)</f>
        <v>#N/A</v>
      </c>
      <c r="I856" s="23" t="e">
        <f>INDEX(Table68[#All],MATCH(Chart_Data!G856,Table68[[#All],[Name]],0),4)</f>
        <v>#N/A</v>
      </c>
      <c r="J856" s="46" t="e">
        <f>INDEX(Table68[#All],MATCH(Chart_Data!G856,Table68[[#All],[Name]],0),6)</f>
        <v>#N/A</v>
      </c>
      <c r="K856" s="59">
        <v>9.1942013324959246E-7</v>
      </c>
      <c r="M856" s="42">
        <f t="shared" si="14"/>
        <v>855</v>
      </c>
      <c r="N856" s="42">
        <f>IF(M856&gt;Chart_Data!$U$5,0,ROW(M857)-ROW($M$2))</f>
        <v>0</v>
      </c>
      <c r="O856" s="61" t="e">
        <f>IFERROR(LARGE(Table1[2015 Growth % Red],N856),#N/A)</f>
        <v>#N/A</v>
      </c>
      <c r="P856" s="55" t="e">
        <f>INDEX(Table1[[#All],[Name Blue]:[2015 Growth % Red]],MATCH(O856,Table1[[#All],[2015 Growth % Red]],0),2)</f>
        <v>#N/A</v>
      </c>
      <c r="Q856" s="55" t="e">
        <f>INDEX(Table1[[#All],[Name Blue]:[2015 Growth % Red]],MATCH(O856,Table1[[#All],[2015 Growth % Red]],0),3)</f>
        <v>#N/A</v>
      </c>
      <c r="R856" s="55" t="e">
        <f>INDEX(Table1[[#All],[Name Blue]:[2015 Growth % Blue]],MATCH(Table3[[#This Row],[Top 10 Growth % ]],Table1[[#All],[2015 Growth % Blue]],0),1)</f>
        <v>#N/A</v>
      </c>
    </row>
    <row r="857" spans="1:18" x14ac:dyDescent="0.15">
      <c r="A857" s="42">
        <v>856</v>
      </c>
      <c r="B857" s="23" t="str">
        <f>IF(AND(Table68[[#This Row],[2015 Revenue]]&gt;=Chart_Data!$U$4,Table68[[#This Row],[2015 Expenses]]&lt;=Chart_Data!$U$3),Table68[[#This Row],[Name]],#N/A)</f>
        <v>Gelatinmonths</v>
      </c>
      <c r="C857" s="23">
        <f>INDEX(Table68[#All],MATCH(Chart_Data!B857,Table68[[#All],[Name]],0),3)</f>
        <v>7274544.2999999998</v>
      </c>
      <c r="D857" s="23">
        <f>INDEX(Table68[#All],MATCH(Chart_Data!B857,Table68[[#All],[Name]],0),4)</f>
        <v>3612740.75</v>
      </c>
      <c r="E857" s="60">
        <f>INDEX(Table68[#All],MATCH(Chart_Data!B857,Table68[[#All],[Name]],0),6)+Table1[[#This Row],[Rand]]</f>
        <v>3.2600005374077834</v>
      </c>
      <c r="F857" s="58">
        <f>_xlfn.IFNA(IF(Table1[[#This Row],[2015 Growth % Blue]]="#N/A",0,Table1[[#This Row],[2015 Growth % Blue]]),0)</f>
        <v>3.2600005374077834</v>
      </c>
      <c r="G857" s="23" t="e">
        <f>IF(OR(Table68[[#This Row],[2015 Revenue]]&lt;Chart_Data!$U$4,Table68[[#This Row],[2015 Expenses]]&gt;Chart_Data!$U$3),Table68[[#This Row],[Name]],#N/A)</f>
        <v>#N/A</v>
      </c>
      <c r="H857" s="23" t="e">
        <f>INDEX(Table68[#All],MATCH(Chart_Data!G857,Table68[[#All],[Name]],0),3)</f>
        <v>#N/A</v>
      </c>
      <c r="I857" s="23" t="e">
        <f>INDEX(Table68[#All],MATCH(Chart_Data!G857,Table68[[#All],[Name]],0),4)</f>
        <v>#N/A</v>
      </c>
      <c r="J857" s="46" t="e">
        <f>INDEX(Table68[#All],MATCH(Chart_Data!G857,Table68[[#All],[Name]],0),6)</f>
        <v>#N/A</v>
      </c>
      <c r="K857" s="59">
        <v>5.3740778363718847E-7</v>
      </c>
      <c r="M857" s="42">
        <f t="shared" si="14"/>
        <v>856</v>
      </c>
      <c r="N857" s="42">
        <f>IF(M857&gt;Chart_Data!$U$5,0,ROW(M858)-ROW($M$2))</f>
        <v>0</v>
      </c>
      <c r="O857" s="61" t="e">
        <f>IFERROR(LARGE(Table1[2015 Growth % Red],N857),#N/A)</f>
        <v>#N/A</v>
      </c>
      <c r="P857" s="55" t="e">
        <f>INDEX(Table1[[#All],[Name Blue]:[2015 Growth % Red]],MATCH(O857,Table1[[#All],[2015 Growth % Red]],0),2)</f>
        <v>#N/A</v>
      </c>
      <c r="Q857" s="55" t="e">
        <f>INDEX(Table1[[#All],[Name Blue]:[2015 Growth % Red]],MATCH(O857,Table1[[#All],[2015 Growth % Red]],0),3)</f>
        <v>#N/A</v>
      </c>
      <c r="R857" s="55" t="e">
        <f>INDEX(Table1[[#All],[Name Blue]:[2015 Growth % Blue]],MATCH(Table3[[#This Row],[Top 10 Growth % ]],Table1[[#All],[2015 Growth % Blue]],0),1)</f>
        <v>#N/A</v>
      </c>
    </row>
    <row r="858" spans="1:18" x14ac:dyDescent="0.15">
      <c r="A858" s="42">
        <v>857</v>
      </c>
      <c r="B858" s="23" t="e">
        <f>IF(AND(Table68[[#This Row],[2015 Revenue]]&gt;=Chart_Data!$U$4,Table68[[#This Row],[2015 Expenses]]&lt;=Chart_Data!$U$3),Table68[[#This Row],[Name]],#N/A)</f>
        <v>#N/A</v>
      </c>
      <c r="C858" s="23" t="e">
        <f>INDEX(Table68[#All],MATCH(Chart_Data!B858,Table68[[#All],[Name]],0),3)</f>
        <v>#N/A</v>
      </c>
      <c r="D858" s="23" t="e">
        <f>INDEX(Table68[#All],MATCH(Chart_Data!B858,Table68[[#All],[Name]],0),4)</f>
        <v>#N/A</v>
      </c>
      <c r="E858" s="60" t="e">
        <f>INDEX(Table68[#All],MATCH(Chart_Data!B858,Table68[[#All],[Name]],0),6)+Table1[[#This Row],[Rand]]</f>
        <v>#N/A</v>
      </c>
      <c r="F858" s="58">
        <f>_xlfn.IFNA(IF(Table1[[#This Row],[2015 Growth % Blue]]="#N/A",0,Table1[[#This Row],[2015 Growth % Blue]]),0)</f>
        <v>0</v>
      </c>
      <c r="G858" s="23" t="str">
        <f>IF(OR(Table68[[#This Row],[2015 Revenue]]&lt;Chart_Data!$U$4,Table68[[#This Row],[2015 Expenses]]&gt;Chart_Data!$U$3),Table68[[#This Row],[Name]],#N/A)</f>
        <v>Drunkactually</v>
      </c>
      <c r="H858" s="23">
        <f>INDEX(Table68[#All],MATCH(Chart_Data!G858,Table68[[#All],[Name]],0),3)</f>
        <v>7181920.7800000003</v>
      </c>
      <c r="I858" s="23">
        <f>INDEX(Table68[#All],MATCH(Chart_Data!G858,Table68[[#All],[Name]],0),4)</f>
        <v>4294121.07</v>
      </c>
      <c r="J858" s="46">
        <f>INDEX(Table68[#All],MATCH(Chart_Data!G858,Table68[[#All],[Name]],0),6)</f>
        <v>2.89</v>
      </c>
      <c r="K858" s="59">
        <v>7.8615215480342966E-7</v>
      </c>
      <c r="M858" s="42">
        <f t="shared" si="14"/>
        <v>857</v>
      </c>
      <c r="N858" s="42">
        <f>IF(M858&gt;Chart_Data!$U$5,0,ROW(M859)-ROW($M$2))</f>
        <v>0</v>
      </c>
      <c r="O858" s="61" t="e">
        <f>IFERROR(LARGE(Table1[2015 Growth % Red],N858),#N/A)</f>
        <v>#N/A</v>
      </c>
      <c r="P858" s="55" t="e">
        <f>INDEX(Table1[[#All],[Name Blue]:[2015 Growth % Red]],MATCH(O858,Table1[[#All],[2015 Growth % Red]],0),2)</f>
        <v>#N/A</v>
      </c>
      <c r="Q858" s="55" t="e">
        <f>INDEX(Table1[[#All],[Name Blue]:[2015 Growth % Red]],MATCH(O858,Table1[[#All],[2015 Growth % Red]],0),3)</f>
        <v>#N/A</v>
      </c>
      <c r="R858" s="55" t="e">
        <f>INDEX(Table1[[#All],[Name Blue]:[2015 Growth % Blue]],MATCH(Table3[[#This Row],[Top 10 Growth % ]],Table1[[#All],[2015 Growth % Blue]],0),1)</f>
        <v>#N/A</v>
      </c>
    </row>
    <row r="859" spans="1:18" x14ac:dyDescent="0.15">
      <c r="A859" s="42">
        <v>858</v>
      </c>
      <c r="B859" s="23" t="e">
        <f>IF(AND(Table68[[#This Row],[2015 Revenue]]&gt;=Chart_Data!$U$4,Table68[[#This Row],[2015 Expenses]]&lt;=Chart_Data!$U$3),Table68[[#This Row],[Name]],#N/A)</f>
        <v>#N/A</v>
      </c>
      <c r="C859" s="23" t="e">
        <f>INDEX(Table68[#All],MATCH(Chart_Data!B859,Table68[[#All],[Name]],0),3)</f>
        <v>#N/A</v>
      </c>
      <c r="D859" s="23" t="e">
        <f>INDEX(Table68[#All],MATCH(Chart_Data!B859,Table68[[#All],[Name]],0),4)</f>
        <v>#N/A</v>
      </c>
      <c r="E859" s="60" t="e">
        <f>INDEX(Table68[#All],MATCH(Chart_Data!B859,Table68[[#All],[Name]],0),6)+Table1[[#This Row],[Rand]]</f>
        <v>#N/A</v>
      </c>
      <c r="F859" s="58">
        <f>_xlfn.IFNA(IF(Table1[[#This Row],[2015 Growth % Blue]]="#N/A",0,Table1[[#This Row],[2015 Growth % Blue]]),0)</f>
        <v>0</v>
      </c>
      <c r="G859" s="23" t="str">
        <f>IF(OR(Table68[[#This Row],[2015 Revenue]]&lt;Chart_Data!$U$4,Table68[[#This Row],[2015 Expenses]]&gt;Chart_Data!$U$3),Table68[[#This Row],[Name]],#N/A)</f>
        <v>Subtletymosaic</v>
      </c>
      <c r="H859" s="23">
        <f>INDEX(Table68[#All],MATCH(Chart_Data!G859,Table68[[#All],[Name]],0),3)</f>
        <v>8709591.2799999993</v>
      </c>
      <c r="I859" s="23">
        <f>INDEX(Table68[#All],MATCH(Chart_Data!G859,Table68[[#All],[Name]],0),4)</f>
        <v>4515537.82</v>
      </c>
      <c r="J859" s="46">
        <f>INDEX(Table68[#All],MATCH(Chart_Data!G859,Table68[[#All],[Name]],0),6)</f>
        <v>4.7</v>
      </c>
      <c r="K859" s="59">
        <v>2.9617717156913748E-7</v>
      </c>
      <c r="M859" s="42">
        <f t="shared" si="14"/>
        <v>858</v>
      </c>
      <c r="N859" s="42">
        <f>IF(M859&gt;Chart_Data!$U$5,0,ROW(M860)-ROW($M$2))</f>
        <v>0</v>
      </c>
      <c r="O859" s="61" t="e">
        <f>IFERROR(LARGE(Table1[2015 Growth % Red],N859),#N/A)</f>
        <v>#N/A</v>
      </c>
      <c r="P859" s="55" t="e">
        <f>INDEX(Table1[[#All],[Name Blue]:[2015 Growth % Red]],MATCH(O859,Table1[[#All],[2015 Growth % Red]],0),2)</f>
        <v>#N/A</v>
      </c>
      <c r="Q859" s="55" t="e">
        <f>INDEX(Table1[[#All],[Name Blue]:[2015 Growth % Red]],MATCH(O859,Table1[[#All],[2015 Growth % Red]],0),3)</f>
        <v>#N/A</v>
      </c>
      <c r="R859" s="55" t="e">
        <f>INDEX(Table1[[#All],[Name Blue]:[2015 Growth % Blue]],MATCH(Table3[[#This Row],[Top 10 Growth % ]],Table1[[#All],[2015 Growth % Blue]],0),1)</f>
        <v>#N/A</v>
      </c>
    </row>
    <row r="860" spans="1:18" x14ac:dyDescent="0.15">
      <c r="A860" s="42">
        <v>859</v>
      </c>
      <c r="B860" s="23" t="e">
        <f>IF(AND(Table68[[#This Row],[2015 Revenue]]&gt;=Chart_Data!$U$4,Table68[[#This Row],[2015 Expenses]]&lt;=Chart_Data!$U$3),Table68[[#This Row],[Name]],#N/A)</f>
        <v>#N/A</v>
      </c>
      <c r="C860" s="23" t="e">
        <f>INDEX(Table68[#All],MATCH(Chart_Data!B860,Table68[[#All],[Name]],0),3)</f>
        <v>#N/A</v>
      </c>
      <c r="D860" s="23" t="e">
        <f>INDEX(Table68[#All],MATCH(Chart_Data!B860,Table68[[#All],[Name]],0),4)</f>
        <v>#N/A</v>
      </c>
      <c r="E860" s="60" t="e">
        <f>INDEX(Table68[#All],MATCH(Chart_Data!B860,Table68[[#All],[Name]],0),6)+Table1[[#This Row],[Rand]]</f>
        <v>#N/A</v>
      </c>
      <c r="F860" s="58">
        <f>_xlfn.IFNA(IF(Table1[[#This Row],[2015 Growth % Blue]]="#N/A",0,Table1[[#This Row],[2015 Growth % Blue]]),0)</f>
        <v>0</v>
      </c>
      <c r="G860" s="23" t="str">
        <f>IF(OR(Table68[[#This Row],[2015 Revenue]]&lt;Chart_Data!$U$4,Table68[[#This Row],[2015 Expenses]]&gt;Chart_Data!$U$3),Table68[[#This Row],[Name]],#N/A)</f>
        <v>Arabianagena</v>
      </c>
      <c r="H860" s="23">
        <f>INDEX(Table68[#All],MATCH(Chart_Data!G860,Table68[[#All],[Name]],0),3)</f>
        <v>11941632.279999999</v>
      </c>
      <c r="I860" s="23">
        <f>INDEX(Table68[#All],MATCH(Chart_Data!G860,Table68[[#All],[Name]],0),4)</f>
        <v>4887651.6399999997</v>
      </c>
      <c r="J860" s="46">
        <f>INDEX(Table68[#All],MATCH(Chart_Data!G860,Table68[[#All],[Name]],0),6)</f>
        <v>4.05</v>
      </c>
      <c r="K860" s="59">
        <v>5.6673982891996425E-7</v>
      </c>
      <c r="M860" s="42">
        <f t="shared" si="14"/>
        <v>859</v>
      </c>
      <c r="N860" s="42">
        <f>IF(M860&gt;Chart_Data!$U$5,0,ROW(M861)-ROW($M$2))</f>
        <v>0</v>
      </c>
      <c r="O860" s="61" t="e">
        <f>IFERROR(LARGE(Table1[2015 Growth % Red],N860),#N/A)</f>
        <v>#N/A</v>
      </c>
      <c r="P860" s="55" t="e">
        <f>INDEX(Table1[[#All],[Name Blue]:[2015 Growth % Red]],MATCH(O860,Table1[[#All],[2015 Growth % Red]],0),2)</f>
        <v>#N/A</v>
      </c>
      <c r="Q860" s="55" t="e">
        <f>INDEX(Table1[[#All],[Name Blue]:[2015 Growth % Red]],MATCH(O860,Table1[[#All],[2015 Growth % Red]],0),3)</f>
        <v>#N/A</v>
      </c>
      <c r="R860" s="55" t="e">
        <f>INDEX(Table1[[#All],[Name Blue]:[2015 Growth % Blue]],MATCH(Table3[[#This Row],[Top 10 Growth % ]],Table1[[#All],[2015 Growth % Blue]],0),1)</f>
        <v>#N/A</v>
      </c>
    </row>
    <row r="861" spans="1:18" x14ac:dyDescent="0.15">
      <c r="A861" s="42">
        <v>860</v>
      </c>
      <c r="B861" s="23" t="str">
        <f>IF(AND(Table68[[#This Row],[2015 Revenue]]&gt;=Chart_Data!$U$4,Table68[[#This Row],[2015 Expenses]]&lt;=Chart_Data!$U$3),Table68[[#This Row],[Name]],#N/A)</f>
        <v>Costvicious</v>
      </c>
      <c r="C861" s="23">
        <f>INDEX(Table68[#All],MATCH(Chart_Data!B861,Table68[[#All],[Name]],0),3)</f>
        <v>9614064.1899999995</v>
      </c>
      <c r="D861" s="23">
        <f>INDEX(Table68[#All],MATCH(Chart_Data!B861,Table68[[#All],[Name]],0),4)</f>
        <v>3752596.38</v>
      </c>
      <c r="E861" s="60">
        <f>INDEX(Table68[#All],MATCH(Chart_Data!B861,Table68[[#All],[Name]],0),6)+Table1[[#This Row],[Rand]]</f>
        <v>3.8700009117152598</v>
      </c>
      <c r="F861" s="58">
        <f>_xlfn.IFNA(IF(Table1[[#This Row],[2015 Growth % Blue]]="#N/A",0,Table1[[#This Row],[2015 Growth % Blue]]),0)</f>
        <v>3.8700009117152598</v>
      </c>
      <c r="G861" s="23" t="e">
        <f>IF(OR(Table68[[#This Row],[2015 Revenue]]&lt;Chart_Data!$U$4,Table68[[#This Row],[2015 Expenses]]&gt;Chart_Data!$U$3),Table68[[#This Row],[Name]],#N/A)</f>
        <v>#N/A</v>
      </c>
      <c r="H861" s="23" t="e">
        <f>INDEX(Table68[#All],MATCH(Chart_Data!G861,Table68[[#All],[Name]],0),3)</f>
        <v>#N/A</v>
      </c>
      <c r="I861" s="23" t="e">
        <f>INDEX(Table68[#All],MATCH(Chart_Data!G861,Table68[[#All],[Name]],0),4)</f>
        <v>#N/A</v>
      </c>
      <c r="J861" s="46" t="e">
        <f>INDEX(Table68[#All],MATCH(Chart_Data!G861,Table68[[#All],[Name]],0),6)</f>
        <v>#N/A</v>
      </c>
      <c r="K861" s="59">
        <v>9.1171525957971122E-7</v>
      </c>
      <c r="M861" s="42">
        <f t="shared" si="14"/>
        <v>860</v>
      </c>
      <c r="N861" s="42">
        <f>IF(M861&gt;Chart_Data!$U$5,0,ROW(M862)-ROW($M$2))</f>
        <v>0</v>
      </c>
      <c r="O861" s="61" t="e">
        <f>IFERROR(LARGE(Table1[2015 Growth % Red],N861),#N/A)</f>
        <v>#N/A</v>
      </c>
      <c r="P861" s="55" t="e">
        <f>INDEX(Table1[[#All],[Name Blue]:[2015 Growth % Red]],MATCH(O861,Table1[[#All],[2015 Growth % Red]],0),2)</f>
        <v>#N/A</v>
      </c>
      <c r="Q861" s="55" t="e">
        <f>INDEX(Table1[[#All],[Name Blue]:[2015 Growth % Red]],MATCH(O861,Table1[[#All],[2015 Growth % Red]],0),3)</f>
        <v>#N/A</v>
      </c>
      <c r="R861" s="55" t="e">
        <f>INDEX(Table1[[#All],[Name Blue]:[2015 Growth % Blue]],MATCH(Table3[[#This Row],[Top 10 Growth % ]],Table1[[#All],[2015 Growth % Blue]],0),1)</f>
        <v>#N/A</v>
      </c>
    </row>
    <row r="862" spans="1:18" x14ac:dyDescent="0.15">
      <c r="A862" s="42">
        <v>861</v>
      </c>
      <c r="B862" s="23" t="str">
        <f>IF(AND(Table68[[#This Row],[2015 Revenue]]&gt;=Chart_Data!$U$4,Table68[[#This Row],[2015 Expenses]]&lt;=Chart_Data!$U$3),Table68[[#This Row],[Name]],#N/A)</f>
        <v>Admitruppell</v>
      </c>
      <c r="C862" s="23">
        <f>INDEX(Table68[#All],MATCH(Chart_Data!B862,Table68[[#All],[Name]],0),3)</f>
        <v>9375526.3599999994</v>
      </c>
      <c r="D862" s="23">
        <f>INDEX(Table68[#All],MATCH(Chart_Data!B862,Table68[[#All],[Name]],0),4)</f>
        <v>1511585.86</v>
      </c>
      <c r="E862" s="60">
        <f>INDEX(Table68[#All],MATCH(Chart_Data!B862,Table68[[#All],[Name]],0),6)+Table1[[#This Row],[Rand]]</f>
        <v>3.3800001046118879</v>
      </c>
      <c r="F862" s="58">
        <f>_xlfn.IFNA(IF(Table1[[#This Row],[2015 Growth % Blue]]="#N/A",0,Table1[[#This Row],[2015 Growth % Blue]]),0)</f>
        <v>3.3800001046118879</v>
      </c>
      <c r="G862" s="23" t="e">
        <f>IF(OR(Table68[[#This Row],[2015 Revenue]]&lt;Chart_Data!$U$4,Table68[[#This Row],[2015 Expenses]]&gt;Chart_Data!$U$3),Table68[[#This Row],[Name]],#N/A)</f>
        <v>#N/A</v>
      </c>
      <c r="H862" s="23" t="e">
        <f>INDEX(Table68[#All],MATCH(Chart_Data!G862,Table68[[#All],[Name]],0),3)</f>
        <v>#N/A</v>
      </c>
      <c r="I862" s="23" t="e">
        <f>INDEX(Table68[#All],MATCH(Chart_Data!G862,Table68[[#All],[Name]],0),4)</f>
        <v>#N/A</v>
      </c>
      <c r="J862" s="46" t="e">
        <f>INDEX(Table68[#All],MATCH(Chart_Data!G862,Table68[[#All],[Name]],0),6)</f>
        <v>#N/A</v>
      </c>
      <c r="K862" s="59">
        <v>1.0461188816079347E-7</v>
      </c>
      <c r="M862" s="42">
        <f t="shared" si="14"/>
        <v>861</v>
      </c>
      <c r="N862" s="42">
        <f>IF(M862&gt;Chart_Data!$U$5,0,ROW(M863)-ROW($M$2))</f>
        <v>0</v>
      </c>
      <c r="O862" s="61" t="e">
        <f>IFERROR(LARGE(Table1[2015 Growth % Red],N862),#N/A)</f>
        <v>#N/A</v>
      </c>
      <c r="P862" s="55" t="e">
        <f>INDEX(Table1[[#All],[Name Blue]:[2015 Growth % Red]],MATCH(O862,Table1[[#All],[2015 Growth % Red]],0),2)</f>
        <v>#N/A</v>
      </c>
      <c r="Q862" s="55" t="e">
        <f>INDEX(Table1[[#All],[Name Blue]:[2015 Growth % Red]],MATCH(O862,Table1[[#All],[2015 Growth % Red]],0),3)</f>
        <v>#N/A</v>
      </c>
      <c r="R862" s="55" t="e">
        <f>INDEX(Table1[[#All],[Name Blue]:[2015 Growth % Blue]],MATCH(Table3[[#This Row],[Top 10 Growth % ]],Table1[[#All],[2015 Growth % Blue]],0),1)</f>
        <v>#N/A</v>
      </c>
    </row>
    <row r="863" spans="1:18" x14ac:dyDescent="0.15">
      <c r="A863" s="42">
        <v>862</v>
      </c>
      <c r="B863" s="23" t="str">
        <f>IF(AND(Table68[[#This Row],[2015 Revenue]]&gt;=Chart_Data!$U$4,Table68[[#This Row],[2015 Expenses]]&lt;=Chart_Data!$U$3),Table68[[#This Row],[Name]],#N/A)</f>
        <v>Nerfheardercanapes</v>
      </c>
      <c r="C863" s="23">
        <f>INDEX(Table68[#All],MATCH(Chart_Data!B863,Table68[[#All],[Name]],0),3)</f>
        <v>8914162.4700000007</v>
      </c>
      <c r="D863" s="23">
        <f>INDEX(Table68[#All],MATCH(Chart_Data!B863,Table68[[#All],[Name]],0),4)</f>
        <v>3139637.09</v>
      </c>
      <c r="E863" s="60">
        <f>INDEX(Table68[#All],MATCH(Chart_Data!B863,Table68[[#All],[Name]],0),6)+Table1[[#This Row],[Rand]]</f>
        <v>3.070000865717156</v>
      </c>
      <c r="F863" s="58">
        <f>_xlfn.IFNA(IF(Table1[[#This Row],[2015 Growth % Blue]]="#N/A",0,Table1[[#This Row],[2015 Growth % Blue]]),0)</f>
        <v>3.070000865717156</v>
      </c>
      <c r="G863" s="23" t="e">
        <f>IF(OR(Table68[[#This Row],[2015 Revenue]]&lt;Chart_Data!$U$4,Table68[[#This Row],[2015 Expenses]]&gt;Chart_Data!$U$3),Table68[[#This Row],[Name]],#N/A)</f>
        <v>#N/A</v>
      </c>
      <c r="H863" s="23" t="e">
        <f>INDEX(Table68[#All],MATCH(Chart_Data!G863,Table68[[#All],[Name]],0),3)</f>
        <v>#N/A</v>
      </c>
      <c r="I863" s="23" t="e">
        <f>INDEX(Table68[#All],MATCH(Chart_Data!G863,Table68[[#All],[Name]],0),4)</f>
        <v>#N/A</v>
      </c>
      <c r="J863" s="46" t="e">
        <f>INDEX(Table68[#All],MATCH(Chart_Data!G863,Table68[[#All],[Name]],0),6)</f>
        <v>#N/A</v>
      </c>
      <c r="K863" s="59">
        <v>8.6571715636532225E-7</v>
      </c>
      <c r="M863" s="42">
        <f t="shared" si="14"/>
        <v>862</v>
      </c>
      <c r="N863" s="42">
        <f>IF(M863&gt;Chart_Data!$U$5,0,ROW(M864)-ROW($M$2))</f>
        <v>0</v>
      </c>
      <c r="O863" s="61" t="e">
        <f>IFERROR(LARGE(Table1[2015 Growth % Red],N863),#N/A)</f>
        <v>#N/A</v>
      </c>
      <c r="P863" s="55" t="e">
        <f>INDEX(Table1[[#All],[Name Blue]:[2015 Growth % Red]],MATCH(O863,Table1[[#All],[2015 Growth % Red]],0),2)</f>
        <v>#N/A</v>
      </c>
      <c r="Q863" s="55" t="e">
        <f>INDEX(Table1[[#All],[Name Blue]:[2015 Growth % Red]],MATCH(O863,Table1[[#All],[2015 Growth % Red]],0),3)</f>
        <v>#N/A</v>
      </c>
      <c r="R863" s="55" t="e">
        <f>INDEX(Table1[[#All],[Name Blue]:[2015 Growth % Blue]],MATCH(Table3[[#This Row],[Top 10 Growth % ]],Table1[[#All],[2015 Growth % Blue]],0),1)</f>
        <v>#N/A</v>
      </c>
    </row>
    <row r="864" spans="1:18" x14ac:dyDescent="0.15">
      <c r="A864" s="42">
        <v>863</v>
      </c>
      <c r="B864" s="23" t="e">
        <f>IF(AND(Table68[[#This Row],[2015 Revenue]]&gt;=Chart_Data!$U$4,Table68[[#This Row],[2015 Expenses]]&lt;=Chart_Data!$U$3),Table68[[#This Row],[Name]],#N/A)</f>
        <v>#N/A</v>
      </c>
      <c r="C864" s="23" t="e">
        <f>INDEX(Table68[#All],MATCH(Chart_Data!B864,Table68[[#All],[Name]],0),3)</f>
        <v>#N/A</v>
      </c>
      <c r="D864" s="23" t="e">
        <f>INDEX(Table68[#All],MATCH(Chart_Data!B864,Table68[[#All],[Name]],0),4)</f>
        <v>#N/A</v>
      </c>
      <c r="E864" s="60" t="e">
        <f>INDEX(Table68[#All],MATCH(Chart_Data!B864,Table68[[#All],[Name]],0),6)+Table1[[#This Row],[Rand]]</f>
        <v>#N/A</v>
      </c>
      <c r="F864" s="58">
        <f>_xlfn.IFNA(IF(Table1[[#This Row],[2015 Growth % Blue]]="#N/A",0,Table1[[#This Row],[2015 Growth % Blue]]),0)</f>
        <v>0</v>
      </c>
      <c r="G864" s="23" t="str">
        <f>IF(OR(Table68[[#This Row],[2015 Revenue]]&lt;Chart_Data!$U$4,Table68[[#This Row],[2015 Expenses]]&gt;Chart_Data!$U$3),Table68[[#This Row],[Name]],#N/A)</f>
        <v>Theirordered</v>
      </c>
      <c r="H864" s="23">
        <f>INDEX(Table68[#All],MATCH(Chart_Data!G864,Table68[[#All],[Name]],0),3)</f>
        <v>9525187.4000000004</v>
      </c>
      <c r="I864" s="23">
        <f>INDEX(Table68[#All],MATCH(Chart_Data!G864,Table68[[#All],[Name]],0),4)</f>
        <v>5987803.7400000002</v>
      </c>
      <c r="J864" s="46">
        <f>INDEX(Table68[#All],MATCH(Chart_Data!G864,Table68[[#All],[Name]],0),6)</f>
        <v>4.4400000000000004</v>
      </c>
      <c r="K864" s="59">
        <v>9.3433687216543307E-7</v>
      </c>
      <c r="M864" s="42">
        <f t="shared" si="14"/>
        <v>863</v>
      </c>
      <c r="N864" s="42">
        <f>IF(M864&gt;Chart_Data!$U$5,0,ROW(M865)-ROW($M$2))</f>
        <v>0</v>
      </c>
      <c r="O864" s="61" t="e">
        <f>IFERROR(LARGE(Table1[2015 Growth % Red],N864),#N/A)</f>
        <v>#N/A</v>
      </c>
      <c r="P864" s="55" t="e">
        <f>INDEX(Table1[[#All],[Name Blue]:[2015 Growth % Red]],MATCH(O864,Table1[[#All],[2015 Growth % Red]],0),2)</f>
        <v>#N/A</v>
      </c>
      <c r="Q864" s="55" t="e">
        <f>INDEX(Table1[[#All],[Name Blue]:[2015 Growth % Red]],MATCH(O864,Table1[[#All],[2015 Growth % Red]],0),3)</f>
        <v>#N/A</v>
      </c>
      <c r="R864" s="55" t="e">
        <f>INDEX(Table1[[#All],[Name Blue]:[2015 Growth % Blue]],MATCH(Table3[[#This Row],[Top 10 Growth % ]],Table1[[#All],[2015 Growth % Blue]],0),1)</f>
        <v>#N/A</v>
      </c>
    </row>
    <row r="865" spans="1:18" x14ac:dyDescent="0.15">
      <c r="A865" s="42">
        <v>864</v>
      </c>
      <c r="B865" s="23" t="str">
        <f>IF(AND(Table68[[#This Row],[2015 Revenue]]&gt;=Chart_Data!$U$4,Table68[[#This Row],[2015 Expenses]]&lt;=Chart_Data!$U$3),Table68[[#This Row],[Name]],#N/A)</f>
        <v>Lucrepickled</v>
      </c>
      <c r="C865" s="23">
        <f>INDEX(Table68[#All],MATCH(Chart_Data!B865,Table68[[#All],[Name]],0),3)</f>
        <v>7894933.2000000002</v>
      </c>
      <c r="D865" s="23">
        <f>INDEX(Table68[#All],MATCH(Chart_Data!B865,Table68[[#All],[Name]],0),4)</f>
        <v>3512394.78</v>
      </c>
      <c r="E865" s="60">
        <f>INDEX(Table68[#All],MATCH(Chart_Data!B865,Table68[[#All],[Name]],0),6)+Table1[[#This Row],[Rand]]</f>
        <v>5.0700005588229251</v>
      </c>
      <c r="F865" s="58">
        <f>_xlfn.IFNA(IF(Table1[[#This Row],[2015 Growth % Blue]]="#N/A",0,Table1[[#This Row],[2015 Growth % Blue]]),0)</f>
        <v>5.0700005588229251</v>
      </c>
      <c r="G865" s="23" t="e">
        <f>IF(OR(Table68[[#This Row],[2015 Revenue]]&lt;Chart_Data!$U$4,Table68[[#This Row],[2015 Expenses]]&gt;Chart_Data!$U$3),Table68[[#This Row],[Name]],#N/A)</f>
        <v>#N/A</v>
      </c>
      <c r="H865" s="23" t="e">
        <f>INDEX(Table68[#All],MATCH(Chart_Data!G865,Table68[[#All],[Name]],0),3)</f>
        <v>#N/A</v>
      </c>
      <c r="I865" s="23" t="e">
        <f>INDEX(Table68[#All],MATCH(Chart_Data!G865,Table68[[#All],[Name]],0),4)</f>
        <v>#N/A</v>
      </c>
      <c r="J865" s="46" t="e">
        <f>INDEX(Table68[#All],MATCH(Chart_Data!G865,Table68[[#All],[Name]],0),6)</f>
        <v>#N/A</v>
      </c>
      <c r="K865" s="59">
        <v>5.5882292505711807E-7</v>
      </c>
      <c r="M865" s="42">
        <f t="shared" si="14"/>
        <v>864</v>
      </c>
      <c r="N865" s="42">
        <f>IF(M865&gt;Chart_Data!$U$5,0,ROW(M866)-ROW($M$2))</f>
        <v>0</v>
      </c>
      <c r="O865" s="61" t="e">
        <f>IFERROR(LARGE(Table1[2015 Growth % Red],N865),#N/A)</f>
        <v>#N/A</v>
      </c>
      <c r="P865" s="55" t="e">
        <f>INDEX(Table1[[#All],[Name Blue]:[2015 Growth % Red]],MATCH(O865,Table1[[#All],[2015 Growth % Red]],0),2)</f>
        <v>#N/A</v>
      </c>
      <c r="Q865" s="55" t="e">
        <f>INDEX(Table1[[#All],[Name Blue]:[2015 Growth % Red]],MATCH(O865,Table1[[#All],[2015 Growth % Red]],0),3)</f>
        <v>#N/A</v>
      </c>
      <c r="R865" s="55" t="e">
        <f>INDEX(Table1[[#All],[Name Blue]:[2015 Growth % Blue]],MATCH(Table3[[#This Row],[Top 10 Growth % ]],Table1[[#All],[2015 Growth % Blue]],0),1)</f>
        <v>#N/A</v>
      </c>
    </row>
    <row r="866" spans="1:18" x14ac:dyDescent="0.15">
      <c r="A866" s="42">
        <v>865</v>
      </c>
      <c r="B866" s="23" t="str">
        <f>IF(AND(Table68[[#This Row],[2015 Revenue]]&gt;=Chart_Data!$U$4,Table68[[#This Row],[2015 Expenses]]&lt;=Chart_Data!$U$3),Table68[[#This Row],[Name]],#N/A)</f>
        <v>Shadefronted</v>
      </c>
      <c r="C866" s="23">
        <f>INDEX(Table68[#All],MATCH(Chart_Data!B866,Table68[[#All],[Name]],0),3)</f>
        <v>12242397.439999999</v>
      </c>
      <c r="D866" s="23">
        <f>INDEX(Table68[#All],MATCH(Chart_Data!B866,Table68[[#All],[Name]],0),4)</f>
        <v>1381925.27</v>
      </c>
      <c r="E866" s="60">
        <f>INDEX(Table68[#All],MATCH(Chart_Data!B866,Table68[[#All],[Name]],0),6)+Table1[[#This Row],[Rand]]</f>
        <v>5.3700004552375296</v>
      </c>
      <c r="F866" s="58">
        <f>_xlfn.IFNA(IF(Table1[[#This Row],[2015 Growth % Blue]]="#N/A",0,Table1[[#This Row],[2015 Growth % Blue]]),0)</f>
        <v>5.3700004552375296</v>
      </c>
      <c r="G866" s="23" t="e">
        <f>IF(OR(Table68[[#This Row],[2015 Revenue]]&lt;Chart_Data!$U$4,Table68[[#This Row],[2015 Expenses]]&gt;Chart_Data!$U$3),Table68[[#This Row],[Name]],#N/A)</f>
        <v>#N/A</v>
      </c>
      <c r="H866" s="23" t="e">
        <f>INDEX(Table68[#All],MATCH(Chart_Data!G866,Table68[[#All],[Name]],0),3)</f>
        <v>#N/A</v>
      </c>
      <c r="I866" s="23" t="e">
        <f>INDEX(Table68[#All],MATCH(Chart_Data!G866,Table68[[#All],[Name]],0),4)</f>
        <v>#N/A</v>
      </c>
      <c r="J866" s="46" t="e">
        <f>INDEX(Table68[#All],MATCH(Chart_Data!G866,Table68[[#All],[Name]],0),6)</f>
        <v>#N/A</v>
      </c>
      <c r="K866" s="59">
        <v>4.5523752918047189E-7</v>
      </c>
      <c r="M866" s="42">
        <f t="shared" si="14"/>
        <v>865</v>
      </c>
      <c r="N866" s="42">
        <f>IF(M866&gt;Chart_Data!$U$5,0,ROW(M867)-ROW($M$2))</f>
        <v>0</v>
      </c>
      <c r="O866" s="61" t="e">
        <f>IFERROR(LARGE(Table1[2015 Growth % Red],N866),#N/A)</f>
        <v>#N/A</v>
      </c>
      <c r="P866" s="55" t="e">
        <f>INDEX(Table1[[#All],[Name Blue]:[2015 Growth % Red]],MATCH(O866,Table1[[#All],[2015 Growth % Red]],0),2)</f>
        <v>#N/A</v>
      </c>
      <c r="Q866" s="55" t="e">
        <f>INDEX(Table1[[#All],[Name Blue]:[2015 Growth % Red]],MATCH(O866,Table1[[#All],[2015 Growth % Red]],0),3)</f>
        <v>#N/A</v>
      </c>
      <c r="R866" s="55" t="e">
        <f>INDEX(Table1[[#All],[Name Blue]:[2015 Growth % Blue]],MATCH(Table3[[#This Row],[Top 10 Growth % ]],Table1[[#All],[2015 Growth % Blue]],0),1)</f>
        <v>#N/A</v>
      </c>
    </row>
    <row r="867" spans="1:18" x14ac:dyDescent="0.15">
      <c r="A867" s="42">
        <v>866</v>
      </c>
      <c r="B867" s="23" t="str">
        <f>IF(AND(Table68[[#This Row],[2015 Revenue]]&gt;=Chart_Data!$U$4,Table68[[#This Row],[2015 Expenses]]&lt;=Chart_Data!$U$3),Table68[[#This Row],[Name]],#N/A)</f>
        <v>Factsworldcup</v>
      </c>
      <c r="C867" s="23">
        <f>INDEX(Table68[#All],MATCH(Chart_Data!B867,Table68[[#All],[Name]],0),3)</f>
        <v>8830547.4700000007</v>
      </c>
      <c r="D867" s="23">
        <f>INDEX(Table68[#All],MATCH(Chart_Data!B867,Table68[[#All],[Name]],0),4)</f>
        <v>1709799.96</v>
      </c>
      <c r="E867" s="60">
        <f>INDEX(Table68[#All],MATCH(Chart_Data!B867,Table68[[#All],[Name]],0),6)+Table1[[#This Row],[Rand]]</f>
        <v>6.2600004413082893</v>
      </c>
      <c r="F867" s="58">
        <f>_xlfn.IFNA(IF(Table1[[#This Row],[2015 Growth % Blue]]="#N/A",0,Table1[[#This Row],[2015 Growth % Blue]]),0)</f>
        <v>6.2600004413082893</v>
      </c>
      <c r="G867" s="23" t="e">
        <f>IF(OR(Table68[[#This Row],[2015 Revenue]]&lt;Chart_Data!$U$4,Table68[[#This Row],[2015 Expenses]]&gt;Chart_Data!$U$3),Table68[[#This Row],[Name]],#N/A)</f>
        <v>#N/A</v>
      </c>
      <c r="H867" s="23" t="e">
        <f>INDEX(Table68[#All],MATCH(Chart_Data!G867,Table68[[#All],[Name]],0),3)</f>
        <v>#N/A</v>
      </c>
      <c r="I867" s="23" t="e">
        <f>INDEX(Table68[#All],MATCH(Chart_Data!G867,Table68[[#All],[Name]],0),4)</f>
        <v>#N/A</v>
      </c>
      <c r="J867" s="46" t="e">
        <f>INDEX(Table68[#All],MATCH(Chart_Data!G867,Table68[[#All],[Name]],0),6)</f>
        <v>#N/A</v>
      </c>
      <c r="K867" s="59">
        <v>4.413082897910948E-7</v>
      </c>
      <c r="M867" s="42">
        <f t="shared" si="14"/>
        <v>866</v>
      </c>
      <c r="N867" s="42">
        <f>IF(M867&gt;Chart_Data!$U$5,0,ROW(M868)-ROW($M$2))</f>
        <v>0</v>
      </c>
      <c r="O867" s="61" t="e">
        <f>IFERROR(LARGE(Table1[2015 Growth % Red],N867),#N/A)</f>
        <v>#N/A</v>
      </c>
      <c r="P867" s="55" t="e">
        <f>INDEX(Table1[[#All],[Name Blue]:[2015 Growth % Red]],MATCH(O867,Table1[[#All],[2015 Growth % Red]],0),2)</f>
        <v>#N/A</v>
      </c>
      <c r="Q867" s="55" t="e">
        <f>INDEX(Table1[[#All],[Name Blue]:[2015 Growth % Red]],MATCH(O867,Table1[[#All],[2015 Growth % Red]],0),3)</f>
        <v>#N/A</v>
      </c>
      <c r="R867" s="55" t="e">
        <f>INDEX(Table1[[#All],[Name Blue]:[2015 Growth % Blue]],MATCH(Table3[[#This Row],[Top 10 Growth % ]],Table1[[#All],[2015 Growth % Blue]],0),1)</f>
        <v>#N/A</v>
      </c>
    </row>
    <row r="868" spans="1:18" x14ac:dyDescent="0.15">
      <c r="A868" s="42">
        <v>867</v>
      </c>
      <c r="B868" s="23" t="str">
        <f>IF(AND(Table68[[#This Row],[2015 Revenue]]&gt;=Chart_Data!$U$4,Table68[[#This Row],[2015 Expenses]]&lt;=Chart_Data!$U$3),Table68[[#This Row],[Name]],#N/A)</f>
        <v>Marchedsausage</v>
      </c>
      <c r="C868" s="23">
        <f>INDEX(Table68[#All],MATCH(Chart_Data!B868,Table68[[#All],[Name]],0),3)</f>
        <v>9620120.6099999994</v>
      </c>
      <c r="D868" s="23">
        <f>INDEX(Table68[#All],MATCH(Chart_Data!B868,Table68[[#All],[Name]],0),4)</f>
        <v>3370435.05</v>
      </c>
      <c r="E868" s="60">
        <f>INDEX(Table68[#All],MATCH(Chart_Data!B868,Table68[[#All],[Name]],0),6)+Table1[[#This Row],[Rand]]</f>
        <v>4.3500003099318505</v>
      </c>
      <c r="F868" s="58">
        <f>_xlfn.IFNA(IF(Table1[[#This Row],[2015 Growth % Blue]]="#N/A",0,Table1[[#This Row],[2015 Growth % Blue]]),0)</f>
        <v>4.3500003099318505</v>
      </c>
      <c r="G868" s="23" t="e">
        <f>IF(OR(Table68[[#This Row],[2015 Revenue]]&lt;Chart_Data!$U$4,Table68[[#This Row],[2015 Expenses]]&gt;Chart_Data!$U$3),Table68[[#This Row],[Name]],#N/A)</f>
        <v>#N/A</v>
      </c>
      <c r="H868" s="23" t="e">
        <f>INDEX(Table68[#All],MATCH(Chart_Data!G868,Table68[[#All],[Name]],0),3)</f>
        <v>#N/A</v>
      </c>
      <c r="I868" s="23" t="e">
        <f>INDEX(Table68[#All],MATCH(Chart_Data!G868,Table68[[#All],[Name]],0),4)</f>
        <v>#N/A</v>
      </c>
      <c r="J868" s="46" t="e">
        <f>INDEX(Table68[#All],MATCH(Chart_Data!G868,Table68[[#All],[Name]],0),6)</f>
        <v>#N/A</v>
      </c>
      <c r="K868" s="59">
        <v>3.0993185076656017E-7</v>
      </c>
      <c r="M868" s="42">
        <f t="shared" si="14"/>
        <v>867</v>
      </c>
      <c r="N868" s="42">
        <f>IF(M868&gt;Chart_Data!$U$5,0,ROW(M869)-ROW($M$2))</f>
        <v>0</v>
      </c>
      <c r="O868" s="61" t="e">
        <f>IFERROR(LARGE(Table1[2015 Growth % Red],N868),#N/A)</f>
        <v>#N/A</v>
      </c>
      <c r="P868" s="55" t="e">
        <f>INDEX(Table1[[#All],[Name Blue]:[2015 Growth % Red]],MATCH(O868,Table1[[#All],[2015 Growth % Red]],0),2)</f>
        <v>#N/A</v>
      </c>
      <c r="Q868" s="55" t="e">
        <f>INDEX(Table1[[#All],[Name Blue]:[2015 Growth % Red]],MATCH(O868,Table1[[#All],[2015 Growth % Red]],0),3)</f>
        <v>#N/A</v>
      </c>
      <c r="R868" s="55" t="e">
        <f>INDEX(Table1[[#All],[Name Blue]:[2015 Growth % Blue]],MATCH(Table3[[#This Row],[Top 10 Growth % ]],Table1[[#All],[2015 Growth % Blue]],0),1)</f>
        <v>#N/A</v>
      </c>
    </row>
    <row r="869" spans="1:18" x14ac:dyDescent="0.15">
      <c r="A869" s="42">
        <v>868</v>
      </c>
      <c r="B869" s="23" t="str">
        <f>IF(AND(Table68[[#This Row],[2015 Revenue]]&gt;=Chart_Data!$U$4,Table68[[#This Row],[2015 Expenses]]&lt;=Chart_Data!$U$3),Table68[[#This Row],[Name]],#N/A)</f>
        <v>Glandminer</v>
      </c>
      <c r="C869" s="23">
        <f>INDEX(Table68[#All],MATCH(Chart_Data!B869,Table68[[#All],[Name]],0),3)</f>
        <v>8065626.3099999996</v>
      </c>
      <c r="D869" s="23">
        <f>INDEX(Table68[#All],MATCH(Chart_Data!B869,Table68[[#All],[Name]],0),4)</f>
        <v>2501327.38</v>
      </c>
      <c r="E869" s="60">
        <f>INDEX(Table68[#All],MATCH(Chart_Data!B869,Table68[[#All],[Name]],0),6)+Table1[[#This Row],[Rand]]</f>
        <v>5.3800009084166369</v>
      </c>
      <c r="F869" s="58">
        <f>_xlfn.IFNA(IF(Table1[[#This Row],[2015 Growth % Blue]]="#N/A",0,Table1[[#This Row],[2015 Growth % Blue]]),0)</f>
        <v>5.3800009084166369</v>
      </c>
      <c r="G869" s="23" t="e">
        <f>IF(OR(Table68[[#This Row],[2015 Revenue]]&lt;Chart_Data!$U$4,Table68[[#This Row],[2015 Expenses]]&gt;Chart_Data!$U$3),Table68[[#This Row],[Name]],#N/A)</f>
        <v>#N/A</v>
      </c>
      <c r="H869" s="23" t="e">
        <f>INDEX(Table68[#All],MATCH(Chart_Data!G869,Table68[[#All],[Name]],0),3)</f>
        <v>#N/A</v>
      </c>
      <c r="I869" s="23" t="e">
        <f>INDEX(Table68[#All],MATCH(Chart_Data!G869,Table68[[#All],[Name]],0),4)</f>
        <v>#N/A</v>
      </c>
      <c r="J869" s="46" t="e">
        <f>INDEX(Table68[#All],MATCH(Chart_Data!G869,Table68[[#All],[Name]],0),6)</f>
        <v>#N/A</v>
      </c>
      <c r="K869" s="59">
        <v>9.0841663671806123E-7</v>
      </c>
      <c r="M869" s="42">
        <f t="shared" si="14"/>
        <v>868</v>
      </c>
      <c r="N869" s="42">
        <f>IF(M869&gt;Chart_Data!$U$5,0,ROW(M870)-ROW($M$2))</f>
        <v>0</v>
      </c>
      <c r="O869" s="61" t="e">
        <f>IFERROR(LARGE(Table1[2015 Growth % Red],N869),#N/A)</f>
        <v>#N/A</v>
      </c>
      <c r="P869" s="55" t="e">
        <f>INDEX(Table1[[#All],[Name Blue]:[2015 Growth % Red]],MATCH(O869,Table1[[#All],[2015 Growth % Red]],0),2)</f>
        <v>#N/A</v>
      </c>
      <c r="Q869" s="55" t="e">
        <f>INDEX(Table1[[#All],[Name Blue]:[2015 Growth % Red]],MATCH(O869,Table1[[#All],[2015 Growth % Red]],0),3)</f>
        <v>#N/A</v>
      </c>
      <c r="R869" s="55" t="e">
        <f>INDEX(Table1[[#All],[Name Blue]:[2015 Growth % Blue]],MATCH(Table3[[#This Row],[Top 10 Growth % ]],Table1[[#All],[2015 Growth % Blue]],0),1)</f>
        <v>#N/A</v>
      </c>
    </row>
    <row r="870" spans="1:18" x14ac:dyDescent="0.15">
      <c r="A870" s="42">
        <v>869</v>
      </c>
      <c r="B870" s="23" t="str">
        <f>IF(AND(Table68[[#This Row],[2015 Revenue]]&gt;=Chart_Data!$U$4,Table68[[#This Row],[2015 Expenses]]&lt;=Chart_Data!$U$3),Table68[[#This Row],[Name]],#N/A)</f>
        <v>Queryinghovers</v>
      </c>
      <c r="C870" s="23">
        <f>INDEX(Table68[#All],MATCH(Chart_Data!B870,Table68[[#All],[Name]],0),3)</f>
        <v>13121871.73</v>
      </c>
      <c r="D870" s="23">
        <f>INDEX(Table68[#All],MATCH(Chart_Data!B870,Table68[[#All],[Name]],0),4)</f>
        <v>2745473.88</v>
      </c>
      <c r="E870" s="60">
        <f>INDEX(Table68[#All],MATCH(Chart_Data!B870,Table68[[#All],[Name]],0),6)+Table1[[#This Row],[Rand]]</f>
        <v>4.5200005170751449</v>
      </c>
      <c r="F870" s="58">
        <f>_xlfn.IFNA(IF(Table1[[#This Row],[2015 Growth % Blue]]="#N/A",0,Table1[[#This Row],[2015 Growth % Blue]]),0)</f>
        <v>4.5200005170751449</v>
      </c>
      <c r="G870" s="23" t="e">
        <f>IF(OR(Table68[[#This Row],[2015 Revenue]]&lt;Chart_Data!$U$4,Table68[[#This Row],[2015 Expenses]]&gt;Chart_Data!$U$3),Table68[[#This Row],[Name]],#N/A)</f>
        <v>#N/A</v>
      </c>
      <c r="H870" s="23" t="e">
        <f>INDEX(Table68[#All],MATCH(Chart_Data!G870,Table68[[#All],[Name]],0),3)</f>
        <v>#N/A</v>
      </c>
      <c r="I870" s="23" t="e">
        <f>INDEX(Table68[#All],MATCH(Chart_Data!G870,Table68[[#All],[Name]],0),4)</f>
        <v>#N/A</v>
      </c>
      <c r="J870" s="46" t="e">
        <f>INDEX(Table68[#All],MATCH(Chart_Data!G870,Table68[[#All],[Name]],0),6)</f>
        <v>#N/A</v>
      </c>
      <c r="K870" s="59">
        <v>5.1707514535262091E-7</v>
      </c>
      <c r="M870" s="42">
        <f t="shared" si="14"/>
        <v>869</v>
      </c>
      <c r="N870" s="42">
        <f>IF(M870&gt;Chart_Data!$U$5,0,ROW(M871)-ROW($M$2))</f>
        <v>0</v>
      </c>
      <c r="O870" s="61" t="e">
        <f>IFERROR(LARGE(Table1[2015 Growth % Red],N870),#N/A)</f>
        <v>#N/A</v>
      </c>
      <c r="P870" s="55" t="e">
        <f>INDEX(Table1[[#All],[Name Blue]:[2015 Growth % Red]],MATCH(O870,Table1[[#All],[2015 Growth % Red]],0),2)</f>
        <v>#N/A</v>
      </c>
      <c r="Q870" s="55" t="e">
        <f>INDEX(Table1[[#All],[Name Blue]:[2015 Growth % Red]],MATCH(O870,Table1[[#All],[2015 Growth % Red]],0),3)</f>
        <v>#N/A</v>
      </c>
      <c r="R870" s="55" t="e">
        <f>INDEX(Table1[[#All],[Name Blue]:[2015 Growth % Blue]],MATCH(Table3[[#This Row],[Top 10 Growth % ]],Table1[[#All],[2015 Growth % Blue]],0),1)</f>
        <v>#N/A</v>
      </c>
    </row>
    <row r="871" spans="1:18" x14ac:dyDescent="0.15">
      <c r="A871" s="42">
        <v>870</v>
      </c>
      <c r="B871" s="23" t="e">
        <f>IF(AND(Table68[[#This Row],[2015 Revenue]]&gt;=Chart_Data!$U$4,Table68[[#This Row],[2015 Expenses]]&lt;=Chart_Data!$U$3),Table68[[#This Row],[Name]],#N/A)</f>
        <v>#N/A</v>
      </c>
      <c r="C871" s="23" t="e">
        <f>INDEX(Table68[#All],MATCH(Chart_Data!B871,Table68[[#All],[Name]],0),3)</f>
        <v>#N/A</v>
      </c>
      <c r="D871" s="23" t="e">
        <f>INDEX(Table68[#All],MATCH(Chart_Data!B871,Table68[[#All],[Name]],0),4)</f>
        <v>#N/A</v>
      </c>
      <c r="E871" s="60" t="e">
        <f>INDEX(Table68[#All],MATCH(Chart_Data!B871,Table68[[#All],[Name]],0),6)+Table1[[#This Row],[Rand]]</f>
        <v>#N/A</v>
      </c>
      <c r="F871" s="58">
        <f>_xlfn.IFNA(IF(Table1[[#This Row],[2015 Growth % Blue]]="#N/A",0,Table1[[#This Row],[2015 Growth % Blue]]),0)</f>
        <v>0</v>
      </c>
      <c r="G871" s="23" t="str">
        <f>IF(OR(Table68[[#This Row],[2015 Revenue]]&lt;Chart_Data!$U$4,Table68[[#This Row],[2015 Expenses]]&gt;Chart_Data!$U$3),Table68[[#This Row],[Name]],#N/A)</f>
        <v>Tausnash</v>
      </c>
      <c r="H871" s="23">
        <f>INDEX(Table68[#All],MATCH(Chart_Data!G871,Table68[[#All],[Name]],0),3)</f>
        <v>6554612.1900000004</v>
      </c>
      <c r="I871" s="23">
        <f>INDEX(Table68[#All],MATCH(Chart_Data!G871,Table68[[#All],[Name]],0),4)</f>
        <v>4727267.12</v>
      </c>
      <c r="J871" s="46">
        <f>INDEX(Table68[#All],MATCH(Chart_Data!G871,Table68[[#All],[Name]],0),6)</f>
        <v>2.6</v>
      </c>
      <c r="K871" s="59">
        <v>2.520762400656894E-7</v>
      </c>
      <c r="M871" s="42">
        <f t="shared" si="14"/>
        <v>870</v>
      </c>
      <c r="N871" s="42">
        <f>IF(M871&gt;Chart_Data!$U$5,0,ROW(M872)-ROW($M$2))</f>
        <v>0</v>
      </c>
      <c r="O871" s="61" t="e">
        <f>IFERROR(LARGE(Table1[2015 Growth % Red],N871),#N/A)</f>
        <v>#N/A</v>
      </c>
      <c r="P871" s="55" t="e">
        <f>INDEX(Table1[[#All],[Name Blue]:[2015 Growth % Red]],MATCH(O871,Table1[[#All],[2015 Growth % Red]],0),2)</f>
        <v>#N/A</v>
      </c>
      <c r="Q871" s="55" t="e">
        <f>INDEX(Table1[[#All],[Name Blue]:[2015 Growth % Red]],MATCH(O871,Table1[[#All],[2015 Growth % Red]],0),3)</f>
        <v>#N/A</v>
      </c>
      <c r="R871" s="55" t="e">
        <f>INDEX(Table1[[#All],[Name Blue]:[2015 Growth % Blue]],MATCH(Table3[[#This Row],[Top 10 Growth % ]],Table1[[#All],[2015 Growth % Blue]],0),1)</f>
        <v>#N/A</v>
      </c>
    </row>
    <row r="872" spans="1:18" x14ac:dyDescent="0.15">
      <c r="A872" s="42">
        <v>871</v>
      </c>
      <c r="B872" s="23" t="e">
        <f>IF(AND(Table68[[#This Row],[2015 Revenue]]&gt;=Chart_Data!$U$4,Table68[[#This Row],[2015 Expenses]]&lt;=Chart_Data!$U$3),Table68[[#This Row],[Name]],#N/A)</f>
        <v>#N/A</v>
      </c>
      <c r="C872" s="23" t="e">
        <f>INDEX(Table68[#All],MATCH(Chart_Data!B872,Table68[[#All],[Name]],0),3)</f>
        <v>#N/A</v>
      </c>
      <c r="D872" s="23" t="e">
        <f>INDEX(Table68[#All],MATCH(Chart_Data!B872,Table68[[#All],[Name]],0),4)</f>
        <v>#N/A</v>
      </c>
      <c r="E872" s="60" t="e">
        <f>INDEX(Table68[#All],MATCH(Chart_Data!B872,Table68[[#All],[Name]],0),6)+Table1[[#This Row],[Rand]]</f>
        <v>#N/A</v>
      </c>
      <c r="F872" s="58">
        <f>_xlfn.IFNA(IF(Table1[[#This Row],[2015 Growth % Blue]]="#N/A",0,Table1[[#This Row],[2015 Growth % Blue]]),0)</f>
        <v>0</v>
      </c>
      <c r="G872" s="23" t="str">
        <f>IF(OR(Table68[[#This Row],[2015 Revenue]]&lt;Chart_Data!$U$4,Table68[[#This Row],[2015 Expenses]]&gt;Chart_Data!$U$3),Table68[[#This Row],[Name]],#N/A)</f>
        <v>Crushingguatemalan</v>
      </c>
      <c r="H872" s="23">
        <f>INDEX(Table68[#All],MATCH(Chart_Data!G872,Table68[[#All],[Name]],0),3)</f>
        <v>6834182.6100000003</v>
      </c>
      <c r="I872" s="23">
        <f>INDEX(Table68[#All],MATCH(Chart_Data!G872,Table68[[#All],[Name]],0),4)</f>
        <v>4821152.04</v>
      </c>
      <c r="J872" s="46">
        <f>INDEX(Table68[#All],MATCH(Chart_Data!G872,Table68[[#All],[Name]],0),6)</f>
        <v>4.17</v>
      </c>
      <c r="K872" s="59">
        <v>8.3049748610676598E-7</v>
      </c>
      <c r="M872" s="42">
        <f t="shared" si="14"/>
        <v>871</v>
      </c>
      <c r="N872" s="42">
        <f>IF(M872&gt;Chart_Data!$U$5,0,ROW(M873)-ROW($M$2))</f>
        <v>0</v>
      </c>
      <c r="O872" s="61" t="e">
        <f>IFERROR(LARGE(Table1[2015 Growth % Red],N872),#N/A)</f>
        <v>#N/A</v>
      </c>
      <c r="P872" s="55" t="e">
        <f>INDEX(Table1[[#All],[Name Blue]:[2015 Growth % Red]],MATCH(O872,Table1[[#All],[2015 Growth % Red]],0),2)</f>
        <v>#N/A</v>
      </c>
      <c r="Q872" s="55" t="e">
        <f>INDEX(Table1[[#All],[Name Blue]:[2015 Growth % Red]],MATCH(O872,Table1[[#All],[2015 Growth % Red]],0),3)</f>
        <v>#N/A</v>
      </c>
      <c r="R872" s="55" t="e">
        <f>INDEX(Table1[[#All],[Name Blue]:[2015 Growth % Blue]],MATCH(Table3[[#This Row],[Top 10 Growth % ]],Table1[[#All],[2015 Growth % Blue]],0),1)</f>
        <v>#N/A</v>
      </c>
    </row>
    <row r="873" spans="1:18" x14ac:dyDescent="0.15">
      <c r="A873" s="42">
        <v>872</v>
      </c>
      <c r="B873" s="23" t="e">
        <f>IF(AND(Table68[[#This Row],[2015 Revenue]]&gt;=Chart_Data!$U$4,Table68[[#This Row],[2015 Expenses]]&lt;=Chart_Data!$U$3),Table68[[#This Row],[Name]],#N/A)</f>
        <v>#N/A</v>
      </c>
      <c r="C873" s="23" t="e">
        <f>INDEX(Table68[#All],MATCH(Chart_Data!B873,Table68[[#All],[Name]],0),3)</f>
        <v>#N/A</v>
      </c>
      <c r="D873" s="23" t="e">
        <f>INDEX(Table68[#All],MATCH(Chart_Data!B873,Table68[[#All],[Name]],0),4)</f>
        <v>#N/A</v>
      </c>
      <c r="E873" s="60" t="e">
        <f>INDEX(Table68[#All],MATCH(Chart_Data!B873,Table68[[#All],[Name]],0),6)+Table1[[#This Row],[Rand]]</f>
        <v>#N/A</v>
      </c>
      <c r="F873" s="58">
        <f>_xlfn.IFNA(IF(Table1[[#This Row],[2015 Growth % Blue]]="#N/A",0,Table1[[#This Row],[2015 Growth % Blue]]),0)</f>
        <v>0</v>
      </c>
      <c r="G873" s="23" t="str">
        <f>IF(OR(Table68[[#This Row],[2015 Revenue]]&lt;Chart_Data!$U$4,Table68[[#This Row],[2015 Expenses]]&gt;Chart_Data!$U$3),Table68[[#This Row],[Name]],#N/A)</f>
        <v>Enterwaist</v>
      </c>
      <c r="H873" s="23">
        <f>INDEX(Table68[#All],MATCH(Chart_Data!G873,Table68[[#All],[Name]],0),3)</f>
        <v>6858281.8700000001</v>
      </c>
      <c r="I873" s="23">
        <f>INDEX(Table68[#All],MATCH(Chart_Data!G873,Table68[[#All],[Name]],0),4)</f>
        <v>5159201.66</v>
      </c>
      <c r="J873" s="46">
        <f>INDEX(Table68[#All],MATCH(Chart_Data!G873,Table68[[#All],[Name]],0),6)</f>
        <v>2.68</v>
      </c>
      <c r="K873" s="59">
        <v>8.1624675600617604E-7</v>
      </c>
      <c r="M873" s="42">
        <f t="shared" si="14"/>
        <v>872</v>
      </c>
      <c r="N873" s="42">
        <f>IF(M873&gt;Chart_Data!$U$5,0,ROW(M874)-ROW($M$2))</f>
        <v>0</v>
      </c>
      <c r="O873" s="61" t="e">
        <f>IFERROR(LARGE(Table1[2015 Growth % Red],N873),#N/A)</f>
        <v>#N/A</v>
      </c>
      <c r="P873" s="55" t="e">
        <f>INDEX(Table1[[#All],[Name Blue]:[2015 Growth % Red]],MATCH(O873,Table1[[#All],[2015 Growth % Red]],0),2)</f>
        <v>#N/A</v>
      </c>
      <c r="Q873" s="55" t="e">
        <f>INDEX(Table1[[#All],[Name Blue]:[2015 Growth % Red]],MATCH(O873,Table1[[#All],[2015 Growth % Red]],0),3)</f>
        <v>#N/A</v>
      </c>
      <c r="R873" s="55" t="e">
        <f>INDEX(Table1[[#All],[Name Blue]:[2015 Growth % Blue]],MATCH(Table3[[#This Row],[Top 10 Growth % ]],Table1[[#All],[2015 Growth % Blue]],0),1)</f>
        <v>#N/A</v>
      </c>
    </row>
    <row r="874" spans="1:18" x14ac:dyDescent="0.15">
      <c r="A874" s="42">
        <v>873</v>
      </c>
      <c r="B874" s="23" t="e">
        <f>IF(AND(Table68[[#This Row],[2015 Revenue]]&gt;=Chart_Data!$U$4,Table68[[#This Row],[2015 Expenses]]&lt;=Chart_Data!$U$3),Table68[[#This Row],[Name]],#N/A)</f>
        <v>#N/A</v>
      </c>
      <c r="C874" s="23" t="e">
        <f>INDEX(Table68[#All],MATCH(Chart_Data!B874,Table68[[#All],[Name]],0),3)</f>
        <v>#N/A</v>
      </c>
      <c r="D874" s="23" t="e">
        <f>INDEX(Table68[#All],MATCH(Chart_Data!B874,Table68[[#All],[Name]],0),4)</f>
        <v>#N/A</v>
      </c>
      <c r="E874" s="60" t="e">
        <f>INDEX(Table68[#All],MATCH(Chart_Data!B874,Table68[[#All],[Name]],0),6)+Table1[[#This Row],[Rand]]</f>
        <v>#N/A</v>
      </c>
      <c r="F874" s="58">
        <f>_xlfn.IFNA(IF(Table1[[#This Row],[2015 Growth % Blue]]="#N/A",0,Table1[[#This Row],[2015 Growth % Blue]]),0)</f>
        <v>0</v>
      </c>
      <c r="G874" s="23" t="str">
        <f>IF(OR(Table68[[#This Row],[2015 Revenue]]&lt;Chart_Data!$U$4,Table68[[#This Row],[2015 Expenses]]&gt;Chart_Data!$U$3),Table68[[#This Row],[Name]],#N/A)</f>
        <v>Goblaces</v>
      </c>
      <c r="H874" s="23">
        <f>INDEX(Table68[#All],MATCH(Chart_Data!G874,Table68[[#All],[Name]],0),3)</f>
        <v>7624262.75</v>
      </c>
      <c r="I874" s="23">
        <f>INDEX(Table68[#All],MATCH(Chart_Data!G874,Table68[[#All],[Name]],0),4)</f>
        <v>5974066.3300000001</v>
      </c>
      <c r="J874" s="46">
        <f>INDEX(Table68[#All],MATCH(Chart_Data!G874,Table68[[#All],[Name]],0),6)</f>
        <v>6.47</v>
      </c>
      <c r="K874" s="59">
        <v>7.6535824963526377E-7</v>
      </c>
      <c r="M874" s="42">
        <f t="shared" si="14"/>
        <v>873</v>
      </c>
      <c r="N874" s="42">
        <f>IF(M874&gt;Chart_Data!$U$5,0,ROW(M875)-ROW($M$2))</f>
        <v>0</v>
      </c>
      <c r="O874" s="61" t="e">
        <f>IFERROR(LARGE(Table1[2015 Growth % Red],N874),#N/A)</f>
        <v>#N/A</v>
      </c>
      <c r="P874" s="55" t="e">
        <f>INDEX(Table1[[#All],[Name Blue]:[2015 Growth % Red]],MATCH(O874,Table1[[#All],[2015 Growth % Red]],0),2)</f>
        <v>#N/A</v>
      </c>
      <c r="Q874" s="55" t="e">
        <f>INDEX(Table1[[#All],[Name Blue]:[2015 Growth % Red]],MATCH(O874,Table1[[#All],[2015 Growth % Red]],0),3)</f>
        <v>#N/A</v>
      </c>
      <c r="R874" s="55" t="e">
        <f>INDEX(Table1[[#All],[Name Blue]:[2015 Growth % Blue]],MATCH(Table3[[#This Row],[Top 10 Growth % ]],Table1[[#All],[2015 Growth % Blue]],0),1)</f>
        <v>#N/A</v>
      </c>
    </row>
    <row r="875" spans="1:18" x14ac:dyDescent="0.15">
      <c r="A875" s="42">
        <v>874</v>
      </c>
      <c r="B875" s="23" t="e">
        <f>IF(AND(Table68[[#This Row],[2015 Revenue]]&gt;=Chart_Data!$U$4,Table68[[#This Row],[2015 Expenses]]&lt;=Chart_Data!$U$3),Table68[[#This Row],[Name]],#N/A)</f>
        <v>#N/A</v>
      </c>
      <c r="C875" s="23" t="e">
        <f>INDEX(Table68[#All],MATCH(Chart_Data!B875,Table68[[#All],[Name]],0),3)</f>
        <v>#N/A</v>
      </c>
      <c r="D875" s="23" t="e">
        <f>INDEX(Table68[#All],MATCH(Chart_Data!B875,Table68[[#All],[Name]],0),4)</f>
        <v>#N/A</v>
      </c>
      <c r="E875" s="60" t="e">
        <f>INDEX(Table68[#All],MATCH(Chart_Data!B875,Table68[[#All],[Name]],0),6)+Table1[[#This Row],[Rand]]</f>
        <v>#N/A</v>
      </c>
      <c r="F875" s="58">
        <f>_xlfn.IFNA(IF(Table1[[#This Row],[2015 Growth % Blue]]="#N/A",0,Table1[[#This Row],[2015 Growth % Blue]]),0)</f>
        <v>0</v>
      </c>
      <c r="G875" s="23" t="str">
        <f>IF(OR(Table68[[#This Row],[2015 Revenue]]&lt;Chart_Data!$U$4,Table68[[#This Row],[2015 Expenses]]&gt;Chart_Data!$U$3),Table68[[#This Row],[Name]],#N/A)</f>
        <v>Cutranked</v>
      </c>
      <c r="H875" s="23">
        <f>INDEX(Table68[#All],MATCH(Chart_Data!G875,Table68[[#All],[Name]],0),3)</f>
        <v>7371888.4000000004</v>
      </c>
      <c r="I875" s="23">
        <f>INDEX(Table68[#All],MATCH(Chart_Data!G875,Table68[[#All],[Name]],0),4)</f>
        <v>3968735.44</v>
      </c>
      <c r="J875" s="46">
        <f>INDEX(Table68[#All],MATCH(Chart_Data!G875,Table68[[#All],[Name]],0),6)</f>
        <v>2.34</v>
      </c>
      <c r="K875" s="59">
        <v>4.8799644065892221E-7</v>
      </c>
      <c r="M875" s="42">
        <f t="shared" si="14"/>
        <v>874</v>
      </c>
      <c r="N875" s="42">
        <f>IF(M875&gt;Chart_Data!$U$5,0,ROW(M876)-ROW($M$2))</f>
        <v>0</v>
      </c>
      <c r="O875" s="61" t="e">
        <f>IFERROR(LARGE(Table1[2015 Growth % Red],N875),#N/A)</f>
        <v>#N/A</v>
      </c>
      <c r="P875" s="55" t="e">
        <f>INDEX(Table1[[#All],[Name Blue]:[2015 Growth % Red]],MATCH(O875,Table1[[#All],[2015 Growth % Red]],0),2)</f>
        <v>#N/A</v>
      </c>
      <c r="Q875" s="55" t="e">
        <f>INDEX(Table1[[#All],[Name Blue]:[2015 Growth % Red]],MATCH(O875,Table1[[#All],[2015 Growth % Red]],0),3)</f>
        <v>#N/A</v>
      </c>
      <c r="R875" s="55" t="e">
        <f>INDEX(Table1[[#All],[Name Blue]:[2015 Growth % Blue]],MATCH(Table3[[#This Row],[Top 10 Growth % ]],Table1[[#All],[2015 Growth % Blue]],0),1)</f>
        <v>#N/A</v>
      </c>
    </row>
    <row r="876" spans="1:18" x14ac:dyDescent="0.15">
      <c r="A876" s="42">
        <v>875</v>
      </c>
      <c r="B876" s="23" t="e">
        <f>IF(AND(Table68[[#This Row],[2015 Revenue]]&gt;=Chart_Data!$U$4,Table68[[#This Row],[2015 Expenses]]&lt;=Chart_Data!$U$3),Table68[[#This Row],[Name]],#N/A)</f>
        <v>#N/A</v>
      </c>
      <c r="C876" s="23" t="e">
        <f>INDEX(Table68[#All],MATCH(Chart_Data!B876,Table68[[#All],[Name]],0),3)</f>
        <v>#N/A</v>
      </c>
      <c r="D876" s="23" t="e">
        <f>INDEX(Table68[#All],MATCH(Chart_Data!B876,Table68[[#All],[Name]],0),4)</f>
        <v>#N/A</v>
      </c>
      <c r="E876" s="60" t="e">
        <f>INDEX(Table68[#All],MATCH(Chart_Data!B876,Table68[[#All],[Name]],0),6)+Table1[[#This Row],[Rand]]</f>
        <v>#N/A</v>
      </c>
      <c r="F876" s="58">
        <f>_xlfn.IFNA(IF(Table1[[#This Row],[2015 Growth % Blue]]="#N/A",0,Table1[[#This Row],[2015 Growth % Blue]]),0)</f>
        <v>0</v>
      </c>
      <c r="G876" s="23" t="str">
        <f>IF(OR(Table68[[#This Row],[2015 Revenue]]&lt;Chart_Data!$U$4,Table68[[#This Row],[2015 Expenses]]&gt;Chart_Data!$U$3),Table68[[#This Row],[Name]],#N/A)</f>
        <v>Wingfluther</v>
      </c>
      <c r="H876" s="23">
        <f>INDEX(Table68[#All],MATCH(Chart_Data!G876,Table68[[#All],[Name]],0),3)</f>
        <v>11486747.15</v>
      </c>
      <c r="I876" s="23">
        <f>INDEX(Table68[#All],MATCH(Chart_Data!G876,Table68[[#All],[Name]],0),4)</f>
        <v>7617622.9400000004</v>
      </c>
      <c r="J876" s="46">
        <f>INDEX(Table68[#All],MATCH(Chart_Data!G876,Table68[[#All],[Name]],0),6)</f>
        <v>4.5</v>
      </c>
      <c r="K876" s="59">
        <v>1.3677734558867637E-7</v>
      </c>
      <c r="M876" s="42">
        <f t="shared" si="14"/>
        <v>875</v>
      </c>
      <c r="N876" s="42">
        <f>IF(M876&gt;Chart_Data!$U$5,0,ROW(M877)-ROW($M$2))</f>
        <v>0</v>
      </c>
      <c r="O876" s="61" t="e">
        <f>IFERROR(LARGE(Table1[2015 Growth % Red],N876),#N/A)</f>
        <v>#N/A</v>
      </c>
      <c r="P876" s="55" t="e">
        <f>INDEX(Table1[[#All],[Name Blue]:[2015 Growth % Red]],MATCH(O876,Table1[[#All],[2015 Growth % Red]],0),2)</f>
        <v>#N/A</v>
      </c>
      <c r="Q876" s="55" t="e">
        <f>INDEX(Table1[[#All],[Name Blue]:[2015 Growth % Red]],MATCH(O876,Table1[[#All],[2015 Growth % Red]],0),3)</f>
        <v>#N/A</v>
      </c>
      <c r="R876" s="55" t="e">
        <f>INDEX(Table1[[#All],[Name Blue]:[2015 Growth % Blue]],MATCH(Table3[[#This Row],[Top 10 Growth % ]],Table1[[#All],[2015 Growth % Blue]],0),1)</f>
        <v>#N/A</v>
      </c>
    </row>
    <row r="877" spans="1:18" x14ac:dyDescent="0.15">
      <c r="A877" s="42">
        <v>876</v>
      </c>
      <c r="B877" s="23" t="e">
        <f>IF(AND(Table68[[#This Row],[2015 Revenue]]&gt;=Chart_Data!$U$4,Table68[[#This Row],[2015 Expenses]]&lt;=Chart_Data!$U$3),Table68[[#This Row],[Name]],#N/A)</f>
        <v>#N/A</v>
      </c>
      <c r="C877" s="23" t="e">
        <f>INDEX(Table68[#All],MATCH(Chart_Data!B877,Table68[[#All],[Name]],0),3)</f>
        <v>#N/A</v>
      </c>
      <c r="D877" s="23" t="e">
        <f>INDEX(Table68[#All],MATCH(Chart_Data!B877,Table68[[#All],[Name]],0),4)</f>
        <v>#N/A</v>
      </c>
      <c r="E877" s="60" t="e">
        <f>INDEX(Table68[#All],MATCH(Chart_Data!B877,Table68[[#All],[Name]],0),6)+Table1[[#This Row],[Rand]]</f>
        <v>#N/A</v>
      </c>
      <c r="F877" s="58">
        <f>_xlfn.IFNA(IF(Table1[[#This Row],[2015 Growth % Blue]]="#N/A",0,Table1[[#This Row],[2015 Growth % Blue]]),0)</f>
        <v>0</v>
      </c>
      <c r="G877" s="23" t="str">
        <f>IF(OR(Table68[[#This Row],[2015 Revenue]]&lt;Chart_Data!$U$4,Table68[[#This Row],[2015 Expenses]]&gt;Chart_Data!$U$3),Table68[[#This Row],[Name]],#N/A)</f>
        <v>Formulasfunnels</v>
      </c>
      <c r="H877" s="23">
        <f>INDEX(Table68[#All],MATCH(Chart_Data!G877,Table68[[#All],[Name]],0),3)</f>
        <v>7622169.7000000002</v>
      </c>
      <c r="I877" s="23">
        <f>INDEX(Table68[#All],MATCH(Chart_Data!G877,Table68[[#All],[Name]],0),4)</f>
        <v>4491556.1399999997</v>
      </c>
      <c r="J877" s="46">
        <f>INDEX(Table68[#All],MATCH(Chart_Data!G877,Table68[[#All],[Name]],0),6)</f>
        <v>4.96</v>
      </c>
      <c r="K877" s="59">
        <v>5.8055664000979746E-7</v>
      </c>
      <c r="M877" s="42">
        <f t="shared" si="14"/>
        <v>876</v>
      </c>
      <c r="N877" s="42">
        <f>IF(M877&gt;Chart_Data!$U$5,0,ROW(M878)-ROW($M$2))</f>
        <v>0</v>
      </c>
      <c r="O877" s="61" t="e">
        <f>IFERROR(LARGE(Table1[2015 Growth % Red],N877),#N/A)</f>
        <v>#N/A</v>
      </c>
      <c r="P877" s="55" t="e">
        <f>INDEX(Table1[[#All],[Name Blue]:[2015 Growth % Red]],MATCH(O877,Table1[[#All],[2015 Growth % Red]],0),2)</f>
        <v>#N/A</v>
      </c>
      <c r="Q877" s="55" t="e">
        <f>INDEX(Table1[[#All],[Name Blue]:[2015 Growth % Red]],MATCH(O877,Table1[[#All],[2015 Growth % Red]],0),3)</f>
        <v>#N/A</v>
      </c>
      <c r="R877" s="55" t="e">
        <f>INDEX(Table1[[#All],[Name Blue]:[2015 Growth % Blue]],MATCH(Table3[[#This Row],[Top 10 Growth % ]],Table1[[#All],[2015 Growth % Blue]],0),1)</f>
        <v>#N/A</v>
      </c>
    </row>
    <row r="878" spans="1:18" x14ac:dyDescent="0.15">
      <c r="A878" s="42">
        <v>877</v>
      </c>
      <c r="B878" s="23" t="str">
        <f>IF(AND(Table68[[#This Row],[2015 Revenue]]&gt;=Chart_Data!$U$4,Table68[[#This Row],[2015 Expenses]]&lt;=Chart_Data!$U$3),Table68[[#This Row],[Name]],#N/A)</f>
        <v>Crunchabout</v>
      </c>
      <c r="C878" s="23">
        <f>INDEX(Table68[#All],MATCH(Chart_Data!B878,Table68[[#All],[Name]],0),3)</f>
        <v>5577372.6399999997</v>
      </c>
      <c r="D878" s="23">
        <f>INDEX(Table68[#All],MATCH(Chart_Data!B878,Table68[[#All],[Name]],0),4)</f>
        <v>2895975.12</v>
      </c>
      <c r="E878" s="60">
        <f>INDEX(Table68[#All],MATCH(Chart_Data!B878,Table68[[#All],[Name]],0),6)+Table1[[#This Row],[Rand]]</f>
        <v>4.5200000388472832</v>
      </c>
      <c r="F878" s="58">
        <f>_xlfn.IFNA(IF(Table1[[#This Row],[2015 Growth % Blue]]="#N/A",0,Table1[[#This Row],[2015 Growth % Blue]]),0)</f>
        <v>4.5200000388472832</v>
      </c>
      <c r="G878" s="23" t="e">
        <f>IF(OR(Table68[[#This Row],[2015 Revenue]]&lt;Chart_Data!$U$4,Table68[[#This Row],[2015 Expenses]]&gt;Chart_Data!$U$3),Table68[[#This Row],[Name]],#N/A)</f>
        <v>#N/A</v>
      </c>
      <c r="H878" s="23" t="e">
        <f>INDEX(Table68[#All],MATCH(Chart_Data!G878,Table68[[#All],[Name]],0),3)</f>
        <v>#N/A</v>
      </c>
      <c r="I878" s="23" t="e">
        <f>INDEX(Table68[#All],MATCH(Chart_Data!G878,Table68[[#All],[Name]],0),4)</f>
        <v>#N/A</v>
      </c>
      <c r="J878" s="46" t="e">
        <f>INDEX(Table68[#All],MATCH(Chart_Data!G878,Table68[[#All],[Name]],0),6)</f>
        <v>#N/A</v>
      </c>
      <c r="K878" s="59">
        <v>3.8847283789850472E-8</v>
      </c>
      <c r="M878" s="42">
        <f t="shared" si="14"/>
        <v>877</v>
      </c>
      <c r="N878" s="42">
        <f>IF(M878&gt;Chart_Data!$U$5,0,ROW(M879)-ROW($M$2))</f>
        <v>0</v>
      </c>
      <c r="O878" s="61" t="e">
        <f>IFERROR(LARGE(Table1[2015 Growth % Red],N878),#N/A)</f>
        <v>#N/A</v>
      </c>
      <c r="P878" s="55" t="e">
        <f>INDEX(Table1[[#All],[Name Blue]:[2015 Growth % Red]],MATCH(O878,Table1[[#All],[2015 Growth % Red]],0),2)</f>
        <v>#N/A</v>
      </c>
      <c r="Q878" s="55" t="e">
        <f>INDEX(Table1[[#All],[Name Blue]:[2015 Growth % Red]],MATCH(O878,Table1[[#All],[2015 Growth % Red]],0),3)</f>
        <v>#N/A</v>
      </c>
      <c r="R878" s="55" t="e">
        <f>INDEX(Table1[[#All],[Name Blue]:[2015 Growth % Blue]],MATCH(Table3[[#This Row],[Top 10 Growth % ]],Table1[[#All],[2015 Growth % Blue]],0),1)</f>
        <v>#N/A</v>
      </c>
    </row>
    <row r="879" spans="1:18" x14ac:dyDescent="0.15">
      <c r="A879" s="42">
        <v>878</v>
      </c>
      <c r="B879" s="23" t="e">
        <f>IF(AND(Table68[[#This Row],[2015 Revenue]]&gt;=Chart_Data!$U$4,Table68[[#This Row],[2015 Expenses]]&lt;=Chart_Data!$U$3),Table68[[#This Row],[Name]],#N/A)</f>
        <v>#N/A</v>
      </c>
      <c r="C879" s="23" t="e">
        <f>INDEX(Table68[#All],MATCH(Chart_Data!B879,Table68[[#All],[Name]],0),3)</f>
        <v>#N/A</v>
      </c>
      <c r="D879" s="23" t="e">
        <f>INDEX(Table68[#All],MATCH(Chart_Data!B879,Table68[[#All],[Name]],0),4)</f>
        <v>#N/A</v>
      </c>
      <c r="E879" s="60" t="e">
        <f>INDEX(Table68[#All],MATCH(Chart_Data!B879,Table68[[#All],[Name]],0),6)+Table1[[#This Row],[Rand]]</f>
        <v>#N/A</v>
      </c>
      <c r="F879" s="58">
        <f>_xlfn.IFNA(IF(Table1[[#This Row],[2015 Growth % Blue]]="#N/A",0,Table1[[#This Row],[2015 Growth % Blue]]),0)</f>
        <v>0</v>
      </c>
      <c r="G879" s="23" t="str">
        <f>IF(OR(Table68[[#This Row],[2015 Revenue]]&lt;Chart_Data!$U$4,Table68[[#This Row],[2015 Expenses]]&gt;Chart_Data!$U$3),Table68[[#This Row],[Name]],#N/A)</f>
        <v>Grippingstirring</v>
      </c>
      <c r="H879" s="23">
        <f>INDEX(Table68[#All],MATCH(Chart_Data!G879,Table68[[#All],[Name]],0),3)</f>
        <v>4419276.71</v>
      </c>
      <c r="I879" s="23">
        <f>INDEX(Table68[#All],MATCH(Chart_Data!G879,Table68[[#All],[Name]],0),4)</f>
        <v>4890906.3899999997</v>
      </c>
      <c r="J879" s="46">
        <f>INDEX(Table68[#All],MATCH(Chart_Data!G879,Table68[[#All],[Name]],0),6)</f>
        <v>5.43</v>
      </c>
      <c r="K879" s="59">
        <v>1.252697774224184E-7</v>
      </c>
      <c r="M879" s="42">
        <f t="shared" si="14"/>
        <v>878</v>
      </c>
      <c r="N879" s="42">
        <f>IF(M879&gt;Chart_Data!$U$5,0,ROW(M880)-ROW($M$2))</f>
        <v>0</v>
      </c>
      <c r="O879" s="61" t="e">
        <f>IFERROR(LARGE(Table1[2015 Growth % Red],N879),#N/A)</f>
        <v>#N/A</v>
      </c>
      <c r="P879" s="55" t="e">
        <f>INDEX(Table1[[#All],[Name Blue]:[2015 Growth % Red]],MATCH(O879,Table1[[#All],[2015 Growth % Red]],0),2)</f>
        <v>#N/A</v>
      </c>
      <c r="Q879" s="55" t="e">
        <f>INDEX(Table1[[#All],[Name Blue]:[2015 Growth % Red]],MATCH(O879,Table1[[#All],[2015 Growth % Red]],0),3)</f>
        <v>#N/A</v>
      </c>
      <c r="R879" s="55" t="e">
        <f>INDEX(Table1[[#All],[Name Blue]:[2015 Growth % Blue]],MATCH(Table3[[#This Row],[Top 10 Growth % ]],Table1[[#All],[2015 Growth % Blue]],0),1)</f>
        <v>#N/A</v>
      </c>
    </row>
    <row r="880" spans="1:18" x14ac:dyDescent="0.15">
      <c r="A880" s="42">
        <v>879</v>
      </c>
      <c r="B880" s="23" t="e">
        <f>IF(AND(Table68[[#This Row],[2015 Revenue]]&gt;=Chart_Data!$U$4,Table68[[#This Row],[2015 Expenses]]&lt;=Chart_Data!$U$3),Table68[[#This Row],[Name]],#N/A)</f>
        <v>#N/A</v>
      </c>
      <c r="C880" s="23" t="e">
        <f>INDEX(Table68[#All],MATCH(Chart_Data!B880,Table68[[#All],[Name]],0),3)</f>
        <v>#N/A</v>
      </c>
      <c r="D880" s="23" t="e">
        <f>INDEX(Table68[#All],MATCH(Chart_Data!B880,Table68[[#All],[Name]],0),4)</f>
        <v>#N/A</v>
      </c>
      <c r="E880" s="60" t="e">
        <f>INDEX(Table68[#All],MATCH(Chart_Data!B880,Table68[[#All],[Name]],0),6)+Table1[[#This Row],[Rand]]</f>
        <v>#N/A</v>
      </c>
      <c r="F880" s="58">
        <f>_xlfn.IFNA(IF(Table1[[#This Row],[2015 Growth % Blue]]="#N/A",0,Table1[[#This Row],[2015 Growth % Blue]]),0)</f>
        <v>0</v>
      </c>
      <c r="G880" s="23" t="str">
        <f>IF(OR(Table68[[#This Row],[2015 Revenue]]&lt;Chart_Data!$U$4,Table68[[#This Row],[2015 Expenses]]&gt;Chart_Data!$U$3),Table68[[#This Row],[Name]],#N/A)</f>
        <v>Congolesegossip</v>
      </c>
      <c r="H880" s="23">
        <f>INDEX(Table68[#All],MATCH(Chart_Data!G880,Table68[[#All],[Name]],0),3)</f>
        <v>8394129.5500000007</v>
      </c>
      <c r="I880" s="23">
        <f>INDEX(Table68[#All],MATCH(Chart_Data!G880,Table68[[#All],[Name]],0),4)</f>
        <v>6914338.6699999999</v>
      </c>
      <c r="J880" s="46">
        <f>INDEX(Table68[#All],MATCH(Chart_Data!G880,Table68[[#All],[Name]],0),6)</f>
        <v>2.31</v>
      </c>
      <c r="K880" s="59">
        <v>1.9335751136631917E-7</v>
      </c>
      <c r="M880" s="42">
        <f t="shared" si="14"/>
        <v>879</v>
      </c>
      <c r="N880" s="42">
        <f>IF(M880&gt;Chart_Data!$U$5,0,ROW(M881)-ROW($M$2))</f>
        <v>0</v>
      </c>
      <c r="O880" s="61" t="e">
        <f>IFERROR(LARGE(Table1[2015 Growth % Red],N880),#N/A)</f>
        <v>#N/A</v>
      </c>
      <c r="P880" s="55" t="e">
        <f>INDEX(Table1[[#All],[Name Blue]:[2015 Growth % Red]],MATCH(O880,Table1[[#All],[2015 Growth % Red]],0),2)</f>
        <v>#N/A</v>
      </c>
      <c r="Q880" s="55" t="e">
        <f>INDEX(Table1[[#All],[Name Blue]:[2015 Growth % Red]],MATCH(O880,Table1[[#All],[2015 Growth % Red]],0),3)</f>
        <v>#N/A</v>
      </c>
      <c r="R880" s="55" t="e">
        <f>INDEX(Table1[[#All],[Name Blue]:[2015 Growth % Blue]],MATCH(Table3[[#This Row],[Top 10 Growth % ]],Table1[[#All],[2015 Growth % Blue]],0),1)</f>
        <v>#N/A</v>
      </c>
    </row>
    <row r="881" spans="1:18" x14ac:dyDescent="0.15">
      <c r="A881" s="42">
        <v>880</v>
      </c>
      <c r="B881" s="23" t="e">
        <f>IF(AND(Table68[[#This Row],[2015 Revenue]]&gt;=Chart_Data!$U$4,Table68[[#This Row],[2015 Expenses]]&lt;=Chart_Data!$U$3),Table68[[#This Row],[Name]],#N/A)</f>
        <v>#N/A</v>
      </c>
      <c r="C881" s="23" t="e">
        <f>INDEX(Table68[#All],MATCH(Chart_Data!B881,Table68[[#All],[Name]],0),3)</f>
        <v>#N/A</v>
      </c>
      <c r="D881" s="23" t="e">
        <f>INDEX(Table68[#All],MATCH(Chart_Data!B881,Table68[[#All],[Name]],0),4)</f>
        <v>#N/A</v>
      </c>
      <c r="E881" s="60" t="e">
        <f>INDEX(Table68[#All],MATCH(Chart_Data!B881,Table68[[#All],[Name]],0),6)+Table1[[#This Row],[Rand]]</f>
        <v>#N/A</v>
      </c>
      <c r="F881" s="58">
        <f>_xlfn.IFNA(IF(Table1[[#This Row],[2015 Growth % Blue]]="#N/A",0,Table1[[#This Row],[2015 Growth % Blue]]),0)</f>
        <v>0</v>
      </c>
      <c r="G881" s="23" t="str">
        <f>IF(OR(Table68[[#This Row],[2015 Revenue]]&lt;Chart_Data!$U$4,Table68[[#This Row],[2015 Expenses]]&gt;Chart_Data!$U$3),Table68[[#This Row],[Name]],#N/A)</f>
        <v>Onlytilted</v>
      </c>
      <c r="H881" s="23">
        <f>INDEX(Table68[#All],MATCH(Chart_Data!G881,Table68[[#All],[Name]],0),3)</f>
        <v>13628925.539999999</v>
      </c>
      <c r="I881" s="23">
        <f>INDEX(Table68[#All],MATCH(Chart_Data!G881,Table68[[#All],[Name]],0),4)</f>
        <v>5342939.41</v>
      </c>
      <c r="J881" s="46">
        <f>INDEX(Table68[#All],MATCH(Chart_Data!G881,Table68[[#All],[Name]],0),6)</f>
        <v>5.13</v>
      </c>
      <c r="K881" s="59">
        <v>6.1547307357750444E-7</v>
      </c>
      <c r="M881" s="42">
        <f t="shared" si="14"/>
        <v>880</v>
      </c>
      <c r="N881" s="42">
        <f>IF(M881&gt;Chart_Data!$U$5,0,ROW(M882)-ROW($M$2))</f>
        <v>0</v>
      </c>
      <c r="O881" s="61" t="e">
        <f>IFERROR(LARGE(Table1[2015 Growth % Red],N881),#N/A)</f>
        <v>#N/A</v>
      </c>
      <c r="P881" s="55" t="e">
        <f>INDEX(Table1[[#All],[Name Blue]:[2015 Growth % Red]],MATCH(O881,Table1[[#All],[2015 Growth % Red]],0),2)</f>
        <v>#N/A</v>
      </c>
      <c r="Q881" s="55" t="e">
        <f>INDEX(Table1[[#All],[Name Blue]:[2015 Growth % Red]],MATCH(O881,Table1[[#All],[2015 Growth % Red]],0),3)</f>
        <v>#N/A</v>
      </c>
      <c r="R881" s="55" t="e">
        <f>INDEX(Table1[[#All],[Name Blue]:[2015 Growth % Blue]],MATCH(Table3[[#This Row],[Top 10 Growth % ]],Table1[[#All],[2015 Growth % Blue]],0),1)</f>
        <v>#N/A</v>
      </c>
    </row>
    <row r="882" spans="1:18" x14ac:dyDescent="0.15">
      <c r="A882" s="42">
        <v>881</v>
      </c>
      <c r="B882" s="23" t="e">
        <f>IF(AND(Table68[[#This Row],[2015 Revenue]]&gt;=Chart_Data!$U$4,Table68[[#This Row],[2015 Expenses]]&lt;=Chart_Data!$U$3),Table68[[#This Row],[Name]],#N/A)</f>
        <v>#N/A</v>
      </c>
      <c r="C882" s="23" t="e">
        <f>INDEX(Table68[#All],MATCH(Chart_Data!B882,Table68[[#All],[Name]],0),3)</f>
        <v>#N/A</v>
      </c>
      <c r="D882" s="23" t="e">
        <f>INDEX(Table68[#All],MATCH(Chart_Data!B882,Table68[[#All],[Name]],0),4)</f>
        <v>#N/A</v>
      </c>
      <c r="E882" s="60" t="e">
        <f>INDEX(Table68[#All],MATCH(Chart_Data!B882,Table68[[#All],[Name]],0),6)+Table1[[#This Row],[Rand]]</f>
        <v>#N/A</v>
      </c>
      <c r="F882" s="58">
        <f>_xlfn.IFNA(IF(Table1[[#This Row],[2015 Growth % Blue]]="#N/A",0,Table1[[#This Row],[2015 Growth % Blue]]),0)</f>
        <v>0</v>
      </c>
      <c r="G882" s="23" t="str">
        <f>IF(OR(Table68[[#This Row],[2015 Revenue]]&lt;Chart_Data!$U$4,Table68[[#This Row],[2015 Expenses]]&gt;Chart_Data!$U$3),Table68[[#This Row],[Name]],#N/A)</f>
        <v>Graphicchlorine</v>
      </c>
      <c r="H882" s="23">
        <f>INDEX(Table68[#All],MATCH(Chart_Data!G882,Table68[[#All],[Name]],0),3)</f>
        <v>8510889.2300000004</v>
      </c>
      <c r="I882" s="23">
        <f>INDEX(Table68[#All],MATCH(Chart_Data!G882,Table68[[#All],[Name]],0),4)</f>
        <v>6103413.29</v>
      </c>
      <c r="J882" s="46">
        <f>INDEX(Table68[#All],MATCH(Chart_Data!G882,Table68[[#All],[Name]],0),6)</f>
        <v>3.51</v>
      </c>
      <c r="K882" s="59">
        <v>7.8136085305644175E-7</v>
      </c>
      <c r="M882" s="42">
        <f t="shared" si="14"/>
        <v>881</v>
      </c>
      <c r="N882" s="42">
        <f>IF(M882&gt;Chart_Data!$U$5,0,ROW(M883)-ROW($M$2))</f>
        <v>0</v>
      </c>
      <c r="O882" s="61" t="e">
        <f>IFERROR(LARGE(Table1[2015 Growth % Red],N882),#N/A)</f>
        <v>#N/A</v>
      </c>
      <c r="P882" s="55" t="e">
        <f>INDEX(Table1[[#All],[Name Blue]:[2015 Growth % Red]],MATCH(O882,Table1[[#All],[2015 Growth % Red]],0),2)</f>
        <v>#N/A</v>
      </c>
      <c r="Q882" s="55" t="e">
        <f>INDEX(Table1[[#All],[Name Blue]:[2015 Growth % Red]],MATCH(O882,Table1[[#All],[2015 Growth % Red]],0),3)</f>
        <v>#N/A</v>
      </c>
      <c r="R882" s="55" t="e">
        <f>INDEX(Table1[[#All],[Name Blue]:[2015 Growth % Blue]],MATCH(Table3[[#This Row],[Top 10 Growth % ]],Table1[[#All],[2015 Growth % Blue]],0),1)</f>
        <v>#N/A</v>
      </c>
    </row>
    <row r="883" spans="1:18" x14ac:dyDescent="0.15">
      <c r="A883" s="42">
        <v>882</v>
      </c>
      <c r="B883" s="23" t="str">
        <f>IF(AND(Table68[[#This Row],[2015 Revenue]]&gt;=Chart_Data!$U$4,Table68[[#This Row],[2015 Expenses]]&lt;=Chart_Data!$U$3),Table68[[#This Row],[Name]],#N/A)</f>
        <v>Scullianpinwheel</v>
      </c>
      <c r="C883" s="23">
        <f>INDEX(Table68[#All],MATCH(Chart_Data!B883,Table68[[#All],[Name]],0),3)</f>
        <v>15188112.880000001</v>
      </c>
      <c r="D883" s="23">
        <f>INDEX(Table68[#All],MATCH(Chart_Data!B883,Table68[[#All],[Name]],0),4)</f>
        <v>3623068.69</v>
      </c>
      <c r="E883" s="60">
        <f>INDEX(Table68[#All],MATCH(Chart_Data!B883,Table68[[#All],[Name]],0),6)+Table1[[#This Row],[Rand]]</f>
        <v>3.8600005057079358</v>
      </c>
      <c r="F883" s="58">
        <f>_xlfn.IFNA(IF(Table1[[#This Row],[2015 Growth % Blue]]="#N/A",0,Table1[[#This Row],[2015 Growth % Blue]]),0)</f>
        <v>3.8600005057079358</v>
      </c>
      <c r="G883" s="23" t="e">
        <f>IF(OR(Table68[[#This Row],[2015 Revenue]]&lt;Chart_Data!$U$4,Table68[[#This Row],[2015 Expenses]]&gt;Chart_Data!$U$3),Table68[[#This Row],[Name]],#N/A)</f>
        <v>#N/A</v>
      </c>
      <c r="H883" s="23" t="e">
        <f>INDEX(Table68[#All],MATCH(Chart_Data!G883,Table68[[#All],[Name]],0),3)</f>
        <v>#N/A</v>
      </c>
      <c r="I883" s="23" t="e">
        <f>INDEX(Table68[#All],MATCH(Chart_Data!G883,Table68[[#All],[Name]],0),4)</f>
        <v>#N/A</v>
      </c>
      <c r="J883" s="46" t="e">
        <f>INDEX(Table68[#All],MATCH(Chart_Data!G883,Table68[[#All],[Name]],0),6)</f>
        <v>#N/A</v>
      </c>
      <c r="K883" s="59">
        <v>5.0570793591467633E-7</v>
      </c>
      <c r="M883" s="42">
        <f t="shared" si="14"/>
        <v>882</v>
      </c>
      <c r="N883" s="42">
        <f>IF(M883&gt;Chart_Data!$U$5,0,ROW(M884)-ROW($M$2))</f>
        <v>0</v>
      </c>
      <c r="O883" s="61" t="e">
        <f>IFERROR(LARGE(Table1[2015 Growth % Red],N883),#N/A)</f>
        <v>#N/A</v>
      </c>
      <c r="P883" s="55" t="e">
        <f>INDEX(Table1[[#All],[Name Blue]:[2015 Growth % Red]],MATCH(O883,Table1[[#All],[2015 Growth % Red]],0),2)</f>
        <v>#N/A</v>
      </c>
      <c r="Q883" s="55" t="e">
        <f>INDEX(Table1[[#All],[Name Blue]:[2015 Growth % Red]],MATCH(O883,Table1[[#All],[2015 Growth % Red]],0),3)</f>
        <v>#N/A</v>
      </c>
      <c r="R883" s="55" t="e">
        <f>INDEX(Table1[[#All],[Name Blue]:[2015 Growth % Blue]],MATCH(Table3[[#This Row],[Top 10 Growth % ]],Table1[[#All],[2015 Growth % Blue]],0),1)</f>
        <v>#N/A</v>
      </c>
    </row>
    <row r="884" spans="1:18" x14ac:dyDescent="0.15">
      <c r="A884" s="42">
        <v>883</v>
      </c>
      <c r="B884" s="23" t="e">
        <f>IF(AND(Table68[[#This Row],[2015 Revenue]]&gt;=Chart_Data!$U$4,Table68[[#This Row],[2015 Expenses]]&lt;=Chart_Data!$U$3),Table68[[#This Row],[Name]],#N/A)</f>
        <v>#N/A</v>
      </c>
      <c r="C884" s="23" t="e">
        <f>INDEX(Table68[#All],MATCH(Chart_Data!B884,Table68[[#All],[Name]],0),3)</f>
        <v>#N/A</v>
      </c>
      <c r="D884" s="23" t="e">
        <f>INDEX(Table68[#All],MATCH(Chart_Data!B884,Table68[[#All],[Name]],0),4)</f>
        <v>#N/A</v>
      </c>
      <c r="E884" s="60" t="e">
        <f>INDEX(Table68[#All],MATCH(Chart_Data!B884,Table68[[#All],[Name]],0),6)+Table1[[#This Row],[Rand]]</f>
        <v>#N/A</v>
      </c>
      <c r="F884" s="58">
        <f>_xlfn.IFNA(IF(Table1[[#This Row],[2015 Growth % Blue]]="#N/A",0,Table1[[#This Row],[2015 Growth % Blue]]),0)</f>
        <v>0</v>
      </c>
      <c r="G884" s="23" t="str">
        <f>IF(OR(Table68[[#This Row],[2015 Revenue]]&lt;Chart_Data!$U$4,Table68[[#This Row],[2015 Expenses]]&gt;Chart_Data!$U$3),Table68[[#This Row],[Name]],#N/A)</f>
        <v>Cranegreatest</v>
      </c>
      <c r="H884" s="23">
        <f>INDEX(Table68[#All],MATCH(Chart_Data!G884,Table68[[#All],[Name]],0),3)</f>
        <v>7127741.8300000001</v>
      </c>
      <c r="I884" s="23">
        <f>INDEX(Table68[#All],MATCH(Chart_Data!G884,Table68[[#All],[Name]],0),4)</f>
        <v>9198206.3300000001</v>
      </c>
      <c r="J884" s="46">
        <f>INDEX(Table68[#All],MATCH(Chart_Data!G884,Table68[[#All],[Name]],0),6)</f>
        <v>3.58</v>
      </c>
      <c r="K884" s="59">
        <v>3.7359250286191624E-7</v>
      </c>
      <c r="M884" s="42">
        <f t="shared" si="14"/>
        <v>883</v>
      </c>
      <c r="N884" s="42">
        <f>IF(M884&gt;Chart_Data!$U$5,0,ROW(M885)-ROW($M$2))</f>
        <v>0</v>
      </c>
      <c r="O884" s="61" t="e">
        <f>IFERROR(LARGE(Table1[2015 Growth % Red],N884),#N/A)</f>
        <v>#N/A</v>
      </c>
      <c r="P884" s="55" t="e">
        <f>INDEX(Table1[[#All],[Name Blue]:[2015 Growth % Red]],MATCH(O884,Table1[[#All],[2015 Growth % Red]],0),2)</f>
        <v>#N/A</v>
      </c>
      <c r="Q884" s="55" t="e">
        <f>INDEX(Table1[[#All],[Name Blue]:[2015 Growth % Red]],MATCH(O884,Table1[[#All],[2015 Growth % Red]],0),3)</f>
        <v>#N/A</v>
      </c>
      <c r="R884" s="55" t="e">
        <f>INDEX(Table1[[#All],[Name Blue]:[2015 Growth % Blue]],MATCH(Table3[[#This Row],[Top 10 Growth % ]],Table1[[#All],[2015 Growth % Blue]],0),1)</f>
        <v>#N/A</v>
      </c>
    </row>
    <row r="885" spans="1:18" x14ac:dyDescent="0.15">
      <c r="A885" s="42">
        <v>884</v>
      </c>
      <c r="B885" s="23" t="e">
        <f>IF(AND(Table68[[#This Row],[2015 Revenue]]&gt;=Chart_Data!$U$4,Table68[[#This Row],[2015 Expenses]]&lt;=Chart_Data!$U$3),Table68[[#This Row],[Name]],#N/A)</f>
        <v>#N/A</v>
      </c>
      <c r="C885" s="23" t="e">
        <f>INDEX(Table68[#All],MATCH(Chart_Data!B885,Table68[[#All],[Name]],0),3)</f>
        <v>#N/A</v>
      </c>
      <c r="D885" s="23" t="e">
        <f>INDEX(Table68[#All],MATCH(Chart_Data!B885,Table68[[#All],[Name]],0),4)</f>
        <v>#N/A</v>
      </c>
      <c r="E885" s="60" t="e">
        <f>INDEX(Table68[#All],MATCH(Chart_Data!B885,Table68[[#All],[Name]],0),6)+Table1[[#This Row],[Rand]]</f>
        <v>#N/A</v>
      </c>
      <c r="F885" s="58">
        <f>_xlfn.IFNA(IF(Table1[[#This Row],[2015 Growth % Blue]]="#N/A",0,Table1[[#This Row],[2015 Growth % Blue]]),0)</f>
        <v>0</v>
      </c>
      <c r="G885" s="23" t="str">
        <f>IF(OR(Table68[[#This Row],[2015 Revenue]]&lt;Chart_Data!$U$4,Table68[[#This Row],[2015 Expenses]]&gt;Chart_Data!$U$3),Table68[[#This Row],[Name]],#N/A)</f>
        <v>Skillscurve</v>
      </c>
      <c r="H885" s="23">
        <f>INDEX(Table68[#All],MATCH(Chart_Data!G885,Table68[[#All],[Name]],0),3)</f>
        <v>10163562.18</v>
      </c>
      <c r="I885" s="23">
        <f>INDEX(Table68[#All],MATCH(Chart_Data!G885,Table68[[#All],[Name]],0),4)</f>
        <v>5931251.3799999999</v>
      </c>
      <c r="J885" s="46">
        <f>INDEX(Table68[#All],MATCH(Chart_Data!G885,Table68[[#All],[Name]],0),6)</f>
        <v>3.56</v>
      </c>
      <c r="K885" s="59">
        <v>1.4068959815848026E-7</v>
      </c>
      <c r="M885" s="42">
        <f t="shared" si="14"/>
        <v>884</v>
      </c>
      <c r="N885" s="42">
        <f>IF(M885&gt;Chart_Data!$U$5,0,ROW(M886)-ROW($M$2))</f>
        <v>0</v>
      </c>
      <c r="O885" s="61" t="e">
        <f>IFERROR(LARGE(Table1[2015 Growth % Red],N885),#N/A)</f>
        <v>#N/A</v>
      </c>
      <c r="P885" s="55" t="e">
        <f>INDEX(Table1[[#All],[Name Blue]:[2015 Growth % Red]],MATCH(O885,Table1[[#All],[2015 Growth % Red]],0),2)</f>
        <v>#N/A</v>
      </c>
      <c r="Q885" s="55" t="e">
        <f>INDEX(Table1[[#All],[Name Blue]:[2015 Growth % Red]],MATCH(O885,Table1[[#All],[2015 Growth % Red]],0),3)</f>
        <v>#N/A</v>
      </c>
      <c r="R885" s="55" t="e">
        <f>INDEX(Table1[[#All],[Name Blue]:[2015 Growth % Blue]],MATCH(Table3[[#This Row],[Top 10 Growth % ]],Table1[[#All],[2015 Growth % Blue]],0),1)</f>
        <v>#N/A</v>
      </c>
    </row>
    <row r="886" spans="1:18" x14ac:dyDescent="0.15">
      <c r="A886" s="42">
        <v>885</v>
      </c>
      <c r="B886" s="23" t="e">
        <f>IF(AND(Table68[[#This Row],[2015 Revenue]]&gt;=Chart_Data!$U$4,Table68[[#This Row],[2015 Expenses]]&lt;=Chart_Data!$U$3),Table68[[#This Row],[Name]],#N/A)</f>
        <v>#N/A</v>
      </c>
      <c r="C886" s="23" t="e">
        <f>INDEX(Table68[#All],MATCH(Chart_Data!B886,Table68[[#All],[Name]],0),3)</f>
        <v>#N/A</v>
      </c>
      <c r="D886" s="23" t="e">
        <f>INDEX(Table68[#All],MATCH(Chart_Data!B886,Table68[[#All],[Name]],0),4)</f>
        <v>#N/A</v>
      </c>
      <c r="E886" s="60" t="e">
        <f>INDEX(Table68[#All],MATCH(Chart_Data!B886,Table68[[#All],[Name]],0),6)+Table1[[#This Row],[Rand]]</f>
        <v>#N/A</v>
      </c>
      <c r="F886" s="58">
        <f>_xlfn.IFNA(IF(Table1[[#This Row],[2015 Growth % Blue]]="#N/A",0,Table1[[#This Row],[2015 Growth % Blue]]),0)</f>
        <v>0</v>
      </c>
      <c r="G886" s="23" t="str">
        <f>IF(OR(Table68[[#This Row],[2015 Revenue]]&lt;Chart_Data!$U$4,Table68[[#This Row],[2015 Expenses]]&gt;Chart_Data!$U$3),Table68[[#This Row],[Name]],#N/A)</f>
        <v>Measuresflipping</v>
      </c>
      <c r="H886" s="23">
        <f>INDEX(Table68[#All],MATCH(Chart_Data!G886,Table68[[#All],[Name]],0),3)</f>
        <v>9730456.7899999991</v>
      </c>
      <c r="I886" s="23">
        <f>INDEX(Table68[#All],MATCH(Chart_Data!G886,Table68[[#All],[Name]],0),4)</f>
        <v>7832472.6600000001</v>
      </c>
      <c r="J886" s="46">
        <f>INDEX(Table68[#All],MATCH(Chart_Data!G886,Table68[[#All],[Name]],0),6)</f>
        <v>4.54</v>
      </c>
      <c r="K886" s="59">
        <v>6.0982287774120767E-7</v>
      </c>
      <c r="M886" s="42">
        <f t="shared" si="14"/>
        <v>885</v>
      </c>
      <c r="N886" s="42">
        <f>IF(M886&gt;Chart_Data!$U$5,0,ROW(M887)-ROW($M$2))</f>
        <v>0</v>
      </c>
      <c r="O886" s="61" t="e">
        <f>IFERROR(LARGE(Table1[2015 Growth % Red],N886),#N/A)</f>
        <v>#N/A</v>
      </c>
      <c r="P886" s="55" t="e">
        <f>INDEX(Table1[[#All],[Name Blue]:[2015 Growth % Red]],MATCH(O886,Table1[[#All],[2015 Growth % Red]],0),2)</f>
        <v>#N/A</v>
      </c>
      <c r="Q886" s="55" t="e">
        <f>INDEX(Table1[[#All],[Name Blue]:[2015 Growth % Red]],MATCH(O886,Table1[[#All],[2015 Growth % Red]],0),3)</f>
        <v>#N/A</v>
      </c>
      <c r="R886" s="55" t="e">
        <f>INDEX(Table1[[#All],[Name Blue]:[2015 Growth % Blue]],MATCH(Table3[[#This Row],[Top 10 Growth % ]],Table1[[#All],[2015 Growth % Blue]],0),1)</f>
        <v>#N/A</v>
      </c>
    </row>
    <row r="887" spans="1:18" x14ac:dyDescent="0.15">
      <c r="A887" s="42">
        <v>886</v>
      </c>
      <c r="B887" s="23" t="e">
        <f>IF(AND(Table68[[#This Row],[2015 Revenue]]&gt;=Chart_Data!$U$4,Table68[[#This Row],[2015 Expenses]]&lt;=Chart_Data!$U$3),Table68[[#This Row],[Name]],#N/A)</f>
        <v>#N/A</v>
      </c>
      <c r="C887" s="23" t="e">
        <f>INDEX(Table68[#All],MATCH(Chart_Data!B887,Table68[[#All],[Name]],0),3)</f>
        <v>#N/A</v>
      </c>
      <c r="D887" s="23" t="e">
        <f>INDEX(Table68[#All],MATCH(Chart_Data!B887,Table68[[#All],[Name]],0),4)</f>
        <v>#N/A</v>
      </c>
      <c r="E887" s="60" t="e">
        <f>INDEX(Table68[#All],MATCH(Chart_Data!B887,Table68[[#All],[Name]],0),6)+Table1[[#This Row],[Rand]]</f>
        <v>#N/A</v>
      </c>
      <c r="F887" s="58">
        <f>_xlfn.IFNA(IF(Table1[[#This Row],[2015 Growth % Blue]]="#N/A",0,Table1[[#This Row],[2015 Growth % Blue]]),0)</f>
        <v>0</v>
      </c>
      <c r="G887" s="23" t="str">
        <f>IF(OR(Table68[[#This Row],[2015 Revenue]]&lt;Chart_Data!$U$4,Table68[[#This Row],[2015 Expenses]]&gt;Chart_Data!$U$3),Table68[[#This Row],[Name]],#N/A)</f>
        <v>Greaseperform</v>
      </c>
      <c r="H887" s="23">
        <f>INDEX(Table68[#All],MATCH(Chart_Data!G887,Table68[[#All],[Name]],0),3)</f>
        <v>10763212.15</v>
      </c>
      <c r="I887" s="23">
        <f>INDEX(Table68[#All],MATCH(Chart_Data!G887,Table68[[#All],[Name]],0),4)</f>
        <v>4985636.17</v>
      </c>
      <c r="J887" s="46">
        <f>INDEX(Table68[#All],MATCH(Chart_Data!G887,Table68[[#All],[Name]],0),6)</f>
        <v>3.06</v>
      </c>
      <c r="K887" s="59">
        <v>9.5048485554782201E-7</v>
      </c>
      <c r="M887" s="42">
        <f t="shared" si="14"/>
        <v>886</v>
      </c>
      <c r="N887" s="42">
        <f>IF(M887&gt;Chart_Data!$U$5,0,ROW(M888)-ROW($M$2))</f>
        <v>0</v>
      </c>
      <c r="O887" s="61" t="e">
        <f>IFERROR(LARGE(Table1[2015 Growth % Red],N887),#N/A)</f>
        <v>#N/A</v>
      </c>
      <c r="P887" s="55" t="e">
        <f>INDEX(Table1[[#All],[Name Blue]:[2015 Growth % Red]],MATCH(O887,Table1[[#All],[2015 Growth % Red]],0),2)</f>
        <v>#N/A</v>
      </c>
      <c r="Q887" s="55" t="e">
        <f>INDEX(Table1[[#All],[Name Blue]:[2015 Growth % Red]],MATCH(O887,Table1[[#All],[2015 Growth % Red]],0),3)</f>
        <v>#N/A</v>
      </c>
      <c r="R887" s="55" t="e">
        <f>INDEX(Table1[[#All],[Name Blue]:[2015 Growth % Blue]],MATCH(Table3[[#This Row],[Top 10 Growth % ]],Table1[[#All],[2015 Growth % Blue]],0),1)</f>
        <v>#N/A</v>
      </c>
    </row>
    <row r="888" spans="1:18" x14ac:dyDescent="0.15">
      <c r="A888" s="42">
        <v>887</v>
      </c>
      <c r="B888" s="23" t="e">
        <f>IF(AND(Table68[[#This Row],[2015 Revenue]]&gt;=Chart_Data!$U$4,Table68[[#This Row],[2015 Expenses]]&lt;=Chart_Data!$U$3),Table68[[#This Row],[Name]],#N/A)</f>
        <v>#N/A</v>
      </c>
      <c r="C888" s="23" t="e">
        <f>INDEX(Table68[#All],MATCH(Chart_Data!B888,Table68[[#All],[Name]],0),3)</f>
        <v>#N/A</v>
      </c>
      <c r="D888" s="23" t="e">
        <f>INDEX(Table68[#All],MATCH(Chart_Data!B888,Table68[[#All],[Name]],0),4)</f>
        <v>#N/A</v>
      </c>
      <c r="E888" s="60" t="e">
        <f>INDEX(Table68[#All],MATCH(Chart_Data!B888,Table68[[#All],[Name]],0),6)+Table1[[#This Row],[Rand]]</f>
        <v>#N/A</v>
      </c>
      <c r="F888" s="58">
        <f>_xlfn.IFNA(IF(Table1[[#This Row],[2015 Growth % Blue]]="#N/A",0,Table1[[#This Row],[2015 Growth % Blue]]),0)</f>
        <v>0</v>
      </c>
      <c r="G888" s="23" t="str">
        <f>IF(OR(Table68[[#This Row],[2015 Revenue]]&lt;Chart_Data!$U$4,Table68[[#This Row],[2015 Expenses]]&gt;Chart_Data!$U$3),Table68[[#This Row],[Name]],#N/A)</f>
        <v>Ridglingshod</v>
      </c>
      <c r="H888" s="23">
        <f>INDEX(Table68[#All],MATCH(Chart_Data!G888,Table68[[#All],[Name]],0),3)</f>
        <v>8293498.1799999997</v>
      </c>
      <c r="I888" s="23">
        <f>INDEX(Table68[#All],MATCH(Chart_Data!G888,Table68[[#All],[Name]],0),4)</f>
        <v>6165132.7699999996</v>
      </c>
      <c r="J888" s="46">
        <f>INDEX(Table68[#All],MATCH(Chart_Data!G888,Table68[[#All],[Name]],0),6)</f>
        <v>2.64</v>
      </c>
      <c r="K888" s="59">
        <v>9.1828486457370272E-7</v>
      </c>
      <c r="M888" s="42">
        <f t="shared" si="14"/>
        <v>887</v>
      </c>
      <c r="N888" s="42">
        <f>IF(M888&gt;Chart_Data!$U$5,0,ROW(M889)-ROW($M$2))</f>
        <v>0</v>
      </c>
      <c r="O888" s="61" t="e">
        <f>IFERROR(LARGE(Table1[2015 Growth % Red],N888),#N/A)</f>
        <v>#N/A</v>
      </c>
      <c r="P888" s="55" t="e">
        <f>INDEX(Table1[[#All],[Name Blue]:[2015 Growth % Red]],MATCH(O888,Table1[[#All],[2015 Growth % Red]],0),2)</f>
        <v>#N/A</v>
      </c>
      <c r="Q888" s="55" t="e">
        <f>INDEX(Table1[[#All],[Name Blue]:[2015 Growth % Red]],MATCH(O888,Table1[[#All],[2015 Growth % Red]],0),3)</f>
        <v>#N/A</v>
      </c>
      <c r="R888" s="55" t="e">
        <f>INDEX(Table1[[#All],[Name Blue]:[2015 Growth % Blue]],MATCH(Table3[[#This Row],[Top 10 Growth % ]],Table1[[#All],[2015 Growth % Blue]],0),1)</f>
        <v>#N/A</v>
      </c>
    </row>
    <row r="889" spans="1:18" x14ac:dyDescent="0.15">
      <c r="A889" s="42">
        <v>888</v>
      </c>
      <c r="B889" s="23" t="str">
        <f>IF(AND(Table68[[#This Row],[2015 Revenue]]&gt;=Chart_Data!$U$4,Table68[[#This Row],[2015 Expenses]]&lt;=Chart_Data!$U$3),Table68[[#This Row],[Name]],#N/A)</f>
        <v>Initialhorseman</v>
      </c>
      <c r="C889" s="23">
        <f>INDEX(Table68[#All],MATCH(Chart_Data!B889,Table68[[#All],[Name]],0),3)</f>
        <v>5673114.5099999998</v>
      </c>
      <c r="D889" s="23">
        <f>INDEX(Table68[#All],MATCH(Chart_Data!B889,Table68[[#All],[Name]],0),4)</f>
        <v>1927956.98</v>
      </c>
      <c r="E889" s="60">
        <f>INDEX(Table68[#All],MATCH(Chart_Data!B889,Table68[[#All],[Name]],0),6)+Table1[[#This Row],[Rand]]</f>
        <v>3.8300000341684552</v>
      </c>
      <c r="F889" s="58">
        <f>_xlfn.IFNA(IF(Table1[[#This Row],[2015 Growth % Blue]]="#N/A",0,Table1[[#This Row],[2015 Growth % Blue]]),0)</f>
        <v>3.8300000341684552</v>
      </c>
      <c r="G889" s="23" t="e">
        <f>IF(OR(Table68[[#This Row],[2015 Revenue]]&lt;Chart_Data!$U$4,Table68[[#This Row],[2015 Expenses]]&gt;Chart_Data!$U$3),Table68[[#This Row],[Name]],#N/A)</f>
        <v>#N/A</v>
      </c>
      <c r="H889" s="23" t="e">
        <f>INDEX(Table68[#All],MATCH(Chart_Data!G889,Table68[[#All],[Name]],0),3)</f>
        <v>#N/A</v>
      </c>
      <c r="I889" s="23" t="e">
        <f>INDEX(Table68[#All],MATCH(Chart_Data!G889,Table68[[#All],[Name]],0),4)</f>
        <v>#N/A</v>
      </c>
      <c r="J889" s="46" t="e">
        <f>INDEX(Table68[#All],MATCH(Chart_Data!G889,Table68[[#All],[Name]],0),6)</f>
        <v>#N/A</v>
      </c>
      <c r="K889" s="59">
        <v>3.4168455166983746E-8</v>
      </c>
      <c r="M889" s="42">
        <f t="shared" si="14"/>
        <v>888</v>
      </c>
      <c r="N889" s="42">
        <f>IF(M889&gt;Chart_Data!$U$5,0,ROW(M890)-ROW($M$2))</f>
        <v>0</v>
      </c>
      <c r="O889" s="61" t="e">
        <f>IFERROR(LARGE(Table1[2015 Growth % Red],N889),#N/A)</f>
        <v>#N/A</v>
      </c>
      <c r="P889" s="55" t="e">
        <f>INDEX(Table1[[#All],[Name Blue]:[2015 Growth % Red]],MATCH(O889,Table1[[#All],[2015 Growth % Red]],0),2)</f>
        <v>#N/A</v>
      </c>
      <c r="Q889" s="55" t="e">
        <f>INDEX(Table1[[#All],[Name Blue]:[2015 Growth % Red]],MATCH(O889,Table1[[#All],[2015 Growth % Red]],0),3)</f>
        <v>#N/A</v>
      </c>
      <c r="R889" s="55" t="e">
        <f>INDEX(Table1[[#All],[Name Blue]:[2015 Growth % Blue]],MATCH(Table3[[#This Row],[Top 10 Growth % ]],Table1[[#All],[2015 Growth % Blue]],0),1)</f>
        <v>#N/A</v>
      </c>
    </row>
    <row r="890" spans="1:18" x14ac:dyDescent="0.15">
      <c r="A890" s="42">
        <v>889</v>
      </c>
      <c r="B890" s="23" t="e">
        <f>IF(AND(Table68[[#This Row],[2015 Revenue]]&gt;=Chart_Data!$U$4,Table68[[#This Row],[2015 Expenses]]&lt;=Chart_Data!$U$3),Table68[[#This Row],[Name]],#N/A)</f>
        <v>#N/A</v>
      </c>
      <c r="C890" s="23" t="e">
        <f>INDEX(Table68[#All],MATCH(Chart_Data!B890,Table68[[#All],[Name]],0),3)</f>
        <v>#N/A</v>
      </c>
      <c r="D890" s="23" t="e">
        <f>INDEX(Table68[#All],MATCH(Chart_Data!B890,Table68[[#All],[Name]],0),4)</f>
        <v>#N/A</v>
      </c>
      <c r="E890" s="60" t="e">
        <f>INDEX(Table68[#All],MATCH(Chart_Data!B890,Table68[[#All],[Name]],0),6)+Table1[[#This Row],[Rand]]</f>
        <v>#N/A</v>
      </c>
      <c r="F890" s="58">
        <f>_xlfn.IFNA(IF(Table1[[#This Row],[2015 Growth % Blue]]="#N/A",0,Table1[[#This Row],[2015 Growth % Blue]]),0)</f>
        <v>0</v>
      </c>
      <c r="G890" s="23" t="str">
        <f>IF(OR(Table68[[#This Row],[2015 Revenue]]&lt;Chart_Data!$U$4,Table68[[#This Row],[2015 Expenses]]&gt;Chart_Data!$U$3),Table68[[#This Row],[Name]],#N/A)</f>
        <v>Linkedallianz</v>
      </c>
      <c r="H890" s="23">
        <f>INDEX(Table68[#All],MATCH(Chart_Data!G890,Table68[[#All],[Name]],0),3)</f>
        <v>6300572.1600000001</v>
      </c>
      <c r="I890" s="23">
        <f>INDEX(Table68[#All],MATCH(Chart_Data!G890,Table68[[#All],[Name]],0),4)</f>
        <v>8606412.3200000003</v>
      </c>
      <c r="J890" s="46">
        <f>INDEX(Table68[#All],MATCH(Chart_Data!G890,Table68[[#All],[Name]],0),6)</f>
        <v>1.49</v>
      </c>
      <c r="K890" s="59">
        <v>2.2424430876119017E-7</v>
      </c>
      <c r="M890" s="42">
        <f t="shared" si="14"/>
        <v>889</v>
      </c>
      <c r="N890" s="42">
        <f>IF(M890&gt;Chart_Data!$U$5,0,ROW(M891)-ROW($M$2))</f>
        <v>0</v>
      </c>
      <c r="O890" s="61" t="e">
        <f>IFERROR(LARGE(Table1[2015 Growth % Red],N890),#N/A)</f>
        <v>#N/A</v>
      </c>
      <c r="P890" s="55" t="e">
        <f>INDEX(Table1[[#All],[Name Blue]:[2015 Growth % Red]],MATCH(O890,Table1[[#All],[2015 Growth % Red]],0),2)</f>
        <v>#N/A</v>
      </c>
      <c r="Q890" s="55" t="e">
        <f>INDEX(Table1[[#All],[Name Blue]:[2015 Growth % Red]],MATCH(O890,Table1[[#All],[2015 Growth % Red]],0),3)</f>
        <v>#N/A</v>
      </c>
      <c r="R890" s="55" t="e">
        <f>INDEX(Table1[[#All],[Name Blue]:[2015 Growth % Blue]],MATCH(Table3[[#This Row],[Top 10 Growth % ]],Table1[[#All],[2015 Growth % Blue]],0),1)</f>
        <v>#N/A</v>
      </c>
    </row>
    <row r="891" spans="1:18" x14ac:dyDescent="0.15">
      <c r="A891" s="42">
        <v>890</v>
      </c>
      <c r="B891" s="23" t="e">
        <f>IF(AND(Table68[[#This Row],[2015 Revenue]]&gt;=Chart_Data!$U$4,Table68[[#This Row],[2015 Expenses]]&lt;=Chart_Data!$U$3),Table68[[#This Row],[Name]],#N/A)</f>
        <v>#N/A</v>
      </c>
      <c r="C891" s="23" t="e">
        <f>INDEX(Table68[#All],MATCH(Chart_Data!B891,Table68[[#All],[Name]],0),3)</f>
        <v>#N/A</v>
      </c>
      <c r="D891" s="23" t="e">
        <f>INDEX(Table68[#All],MATCH(Chart_Data!B891,Table68[[#All],[Name]],0),4)</f>
        <v>#N/A</v>
      </c>
      <c r="E891" s="60" t="e">
        <f>INDEX(Table68[#All],MATCH(Chart_Data!B891,Table68[[#All],[Name]],0),6)+Table1[[#This Row],[Rand]]</f>
        <v>#N/A</v>
      </c>
      <c r="F891" s="58">
        <f>_xlfn.IFNA(IF(Table1[[#This Row],[2015 Growth % Blue]]="#N/A",0,Table1[[#This Row],[2015 Growth % Blue]]),0)</f>
        <v>0</v>
      </c>
      <c r="G891" s="23" t="str">
        <f>IF(OR(Table68[[#This Row],[2015 Revenue]]&lt;Chart_Data!$U$4,Table68[[#This Row],[2015 Expenses]]&gt;Chart_Data!$U$3),Table68[[#This Row],[Name]],#N/A)</f>
        <v>Sculptorjelly</v>
      </c>
      <c r="H891" s="23">
        <f>INDEX(Table68[#All],MATCH(Chart_Data!G891,Table68[[#All],[Name]],0),3)</f>
        <v>10875181.279999999</v>
      </c>
      <c r="I891" s="23">
        <f>INDEX(Table68[#All],MATCH(Chart_Data!G891,Table68[[#All],[Name]],0),4)</f>
        <v>3868631.06</v>
      </c>
      <c r="J891" s="46">
        <f>INDEX(Table68[#All],MATCH(Chart_Data!G891,Table68[[#All],[Name]],0),6)</f>
        <v>3.47</v>
      </c>
      <c r="K891" s="59">
        <v>5.9168080640420895E-8</v>
      </c>
      <c r="M891" s="42">
        <f t="shared" si="14"/>
        <v>890</v>
      </c>
      <c r="N891" s="42">
        <f>IF(M891&gt;Chart_Data!$U$5,0,ROW(M892)-ROW($M$2))</f>
        <v>0</v>
      </c>
      <c r="O891" s="61" t="e">
        <f>IFERROR(LARGE(Table1[2015 Growth % Red],N891),#N/A)</f>
        <v>#N/A</v>
      </c>
      <c r="P891" s="55" t="e">
        <f>INDEX(Table1[[#All],[Name Blue]:[2015 Growth % Red]],MATCH(O891,Table1[[#All],[2015 Growth % Red]],0),2)</f>
        <v>#N/A</v>
      </c>
      <c r="Q891" s="55" t="e">
        <f>INDEX(Table1[[#All],[Name Blue]:[2015 Growth % Red]],MATCH(O891,Table1[[#All],[2015 Growth % Red]],0),3)</f>
        <v>#N/A</v>
      </c>
      <c r="R891" s="55" t="e">
        <f>INDEX(Table1[[#All],[Name Blue]:[2015 Growth % Blue]],MATCH(Table3[[#This Row],[Top 10 Growth % ]],Table1[[#All],[2015 Growth % Blue]],0),1)</f>
        <v>#N/A</v>
      </c>
    </row>
    <row r="892" spans="1:18" x14ac:dyDescent="0.15">
      <c r="A892" s="42">
        <v>891</v>
      </c>
      <c r="B892" s="23" t="str">
        <f>IF(AND(Table68[[#This Row],[2015 Revenue]]&gt;=Chart_Data!$U$4,Table68[[#This Row],[2015 Expenses]]&lt;=Chart_Data!$U$3),Table68[[#This Row],[Name]],#N/A)</f>
        <v>Surroundoutrageous</v>
      </c>
      <c r="C892" s="23">
        <f>INDEX(Table68[#All],MATCH(Chart_Data!B892,Table68[[#All],[Name]],0),3)</f>
        <v>11580397.810000001</v>
      </c>
      <c r="D892" s="23">
        <f>INDEX(Table68[#All],MATCH(Chart_Data!B892,Table68[[#All],[Name]],0),4)</f>
        <v>2324621.6800000002</v>
      </c>
      <c r="E892" s="60">
        <f>INDEX(Table68[#All],MATCH(Chart_Data!B892,Table68[[#All],[Name]],0),6)+Table1[[#This Row],[Rand]]</f>
        <v>3.9400002268116459</v>
      </c>
      <c r="F892" s="58">
        <f>_xlfn.IFNA(IF(Table1[[#This Row],[2015 Growth % Blue]]="#N/A",0,Table1[[#This Row],[2015 Growth % Blue]]),0)</f>
        <v>3.9400002268116459</v>
      </c>
      <c r="G892" s="23" t="e">
        <f>IF(OR(Table68[[#This Row],[2015 Revenue]]&lt;Chart_Data!$U$4,Table68[[#This Row],[2015 Expenses]]&gt;Chart_Data!$U$3),Table68[[#This Row],[Name]],#N/A)</f>
        <v>#N/A</v>
      </c>
      <c r="H892" s="23" t="e">
        <f>INDEX(Table68[#All],MATCH(Chart_Data!G892,Table68[[#All],[Name]],0),3)</f>
        <v>#N/A</v>
      </c>
      <c r="I892" s="23" t="e">
        <f>INDEX(Table68[#All],MATCH(Chart_Data!G892,Table68[[#All],[Name]],0),4)</f>
        <v>#N/A</v>
      </c>
      <c r="J892" s="46" t="e">
        <f>INDEX(Table68[#All],MATCH(Chart_Data!G892,Table68[[#All],[Name]],0),6)</f>
        <v>#N/A</v>
      </c>
      <c r="K892" s="59">
        <v>2.268116457936007E-7</v>
      </c>
      <c r="M892" s="42">
        <f t="shared" si="14"/>
        <v>891</v>
      </c>
      <c r="N892" s="42">
        <f>IF(M892&gt;Chart_Data!$U$5,0,ROW(M893)-ROW($M$2))</f>
        <v>0</v>
      </c>
      <c r="O892" s="61" t="e">
        <f>IFERROR(LARGE(Table1[2015 Growth % Red],N892),#N/A)</f>
        <v>#N/A</v>
      </c>
      <c r="P892" s="55" t="e">
        <f>INDEX(Table1[[#All],[Name Blue]:[2015 Growth % Red]],MATCH(O892,Table1[[#All],[2015 Growth % Red]],0),2)</f>
        <v>#N/A</v>
      </c>
      <c r="Q892" s="55" t="e">
        <f>INDEX(Table1[[#All],[Name Blue]:[2015 Growth % Red]],MATCH(O892,Table1[[#All],[2015 Growth % Red]],0),3)</f>
        <v>#N/A</v>
      </c>
      <c r="R892" s="55" t="e">
        <f>INDEX(Table1[[#All],[Name Blue]:[2015 Growth % Blue]],MATCH(Table3[[#This Row],[Top 10 Growth % ]],Table1[[#All],[2015 Growth % Blue]],0),1)</f>
        <v>#N/A</v>
      </c>
    </row>
    <row r="893" spans="1:18" x14ac:dyDescent="0.15">
      <c r="A893" s="42">
        <v>892</v>
      </c>
      <c r="B893" s="23" t="str">
        <f>IF(AND(Table68[[#This Row],[2015 Revenue]]&gt;=Chart_Data!$U$4,Table68[[#This Row],[2015 Expenses]]&lt;=Chart_Data!$U$3),Table68[[#This Row],[Name]],#N/A)</f>
        <v>Hallsshotgun</v>
      </c>
      <c r="C893" s="23">
        <f>INDEX(Table68[#All],MATCH(Chart_Data!B893,Table68[[#All],[Name]],0),3)</f>
        <v>6874728.25</v>
      </c>
      <c r="D893" s="23">
        <f>INDEX(Table68[#All],MATCH(Chart_Data!B893,Table68[[#All],[Name]],0),4)</f>
        <v>442275.44</v>
      </c>
      <c r="E893" s="60">
        <f>INDEX(Table68[#All],MATCH(Chart_Data!B893,Table68[[#All],[Name]],0),6)+Table1[[#This Row],[Rand]]</f>
        <v>2.4300006695351124</v>
      </c>
      <c r="F893" s="58">
        <f>_xlfn.IFNA(IF(Table1[[#This Row],[2015 Growth % Blue]]="#N/A",0,Table1[[#This Row],[2015 Growth % Blue]]),0)</f>
        <v>2.4300006695351124</v>
      </c>
      <c r="G893" s="23" t="e">
        <f>IF(OR(Table68[[#This Row],[2015 Revenue]]&lt;Chart_Data!$U$4,Table68[[#This Row],[2015 Expenses]]&gt;Chart_Data!$U$3),Table68[[#This Row],[Name]],#N/A)</f>
        <v>#N/A</v>
      </c>
      <c r="H893" s="23" t="e">
        <f>INDEX(Table68[#All],MATCH(Chart_Data!G893,Table68[[#All],[Name]],0),3)</f>
        <v>#N/A</v>
      </c>
      <c r="I893" s="23" t="e">
        <f>INDEX(Table68[#All],MATCH(Chart_Data!G893,Table68[[#All],[Name]],0),4)</f>
        <v>#N/A</v>
      </c>
      <c r="J893" s="46" t="e">
        <f>INDEX(Table68[#All],MATCH(Chart_Data!G893,Table68[[#All],[Name]],0),6)</f>
        <v>#N/A</v>
      </c>
      <c r="K893" s="59">
        <v>6.6953511231260397E-7</v>
      </c>
      <c r="M893" s="42">
        <f t="shared" si="14"/>
        <v>892</v>
      </c>
      <c r="N893" s="42">
        <f>IF(M893&gt;Chart_Data!$U$5,0,ROW(M894)-ROW($M$2))</f>
        <v>0</v>
      </c>
      <c r="O893" s="61" t="e">
        <f>IFERROR(LARGE(Table1[2015 Growth % Red],N893),#N/A)</f>
        <v>#N/A</v>
      </c>
      <c r="P893" s="55" t="e">
        <f>INDEX(Table1[[#All],[Name Blue]:[2015 Growth % Red]],MATCH(O893,Table1[[#All],[2015 Growth % Red]],0),2)</f>
        <v>#N/A</v>
      </c>
      <c r="Q893" s="55" t="e">
        <f>INDEX(Table1[[#All],[Name Blue]:[2015 Growth % Red]],MATCH(O893,Table1[[#All],[2015 Growth % Red]],0),3)</f>
        <v>#N/A</v>
      </c>
      <c r="R893" s="55" t="e">
        <f>INDEX(Table1[[#All],[Name Blue]:[2015 Growth % Blue]],MATCH(Table3[[#This Row],[Top 10 Growth % ]],Table1[[#All],[2015 Growth % Blue]],0),1)</f>
        <v>#N/A</v>
      </c>
    </row>
    <row r="894" spans="1:18" x14ac:dyDescent="0.15">
      <c r="A894" s="42">
        <v>893</v>
      </c>
      <c r="B894" s="23" t="str">
        <f>IF(AND(Table68[[#This Row],[2015 Revenue]]&gt;=Chart_Data!$U$4,Table68[[#This Row],[2015 Expenses]]&lt;=Chart_Data!$U$3),Table68[[#This Row],[Name]],#N/A)</f>
        <v>Pricklemisfits</v>
      </c>
      <c r="C894" s="23">
        <f>INDEX(Table68[#All],MATCH(Chart_Data!B894,Table68[[#All],[Name]],0),3)</f>
        <v>8987880.5500000007</v>
      </c>
      <c r="D894" s="23">
        <f>INDEX(Table68[#All],MATCH(Chart_Data!B894,Table68[[#All],[Name]],0),4)</f>
        <v>3760581.13</v>
      </c>
      <c r="E894" s="60">
        <f>INDEX(Table68[#All],MATCH(Chart_Data!B894,Table68[[#All],[Name]],0),6)+Table1[[#This Row],[Rand]]</f>
        <v>4.9600006900027926</v>
      </c>
      <c r="F894" s="58">
        <f>_xlfn.IFNA(IF(Table1[[#This Row],[2015 Growth % Blue]]="#N/A",0,Table1[[#This Row],[2015 Growth % Blue]]),0)</f>
        <v>4.9600006900027926</v>
      </c>
      <c r="G894" s="23" t="e">
        <f>IF(OR(Table68[[#This Row],[2015 Revenue]]&lt;Chart_Data!$U$4,Table68[[#This Row],[2015 Expenses]]&gt;Chart_Data!$U$3),Table68[[#This Row],[Name]],#N/A)</f>
        <v>#N/A</v>
      </c>
      <c r="H894" s="23" t="e">
        <f>INDEX(Table68[#All],MATCH(Chart_Data!G894,Table68[[#All],[Name]],0),3)</f>
        <v>#N/A</v>
      </c>
      <c r="I894" s="23" t="e">
        <f>INDEX(Table68[#All],MATCH(Chart_Data!G894,Table68[[#All],[Name]],0),4)</f>
        <v>#N/A</v>
      </c>
      <c r="J894" s="46" t="e">
        <f>INDEX(Table68[#All],MATCH(Chart_Data!G894,Table68[[#All],[Name]],0),6)</f>
        <v>#N/A</v>
      </c>
      <c r="K894" s="59">
        <v>6.9000279276082863E-7</v>
      </c>
      <c r="M894" s="42">
        <f t="shared" si="14"/>
        <v>893</v>
      </c>
      <c r="N894" s="42">
        <f>IF(M894&gt;Chart_Data!$U$5,0,ROW(M895)-ROW($M$2))</f>
        <v>0</v>
      </c>
      <c r="O894" s="61" t="e">
        <f>IFERROR(LARGE(Table1[2015 Growth % Red],N894),#N/A)</f>
        <v>#N/A</v>
      </c>
      <c r="P894" s="55" t="e">
        <f>INDEX(Table1[[#All],[Name Blue]:[2015 Growth % Red]],MATCH(O894,Table1[[#All],[2015 Growth % Red]],0),2)</f>
        <v>#N/A</v>
      </c>
      <c r="Q894" s="55" t="e">
        <f>INDEX(Table1[[#All],[Name Blue]:[2015 Growth % Red]],MATCH(O894,Table1[[#All],[2015 Growth % Red]],0),3)</f>
        <v>#N/A</v>
      </c>
      <c r="R894" s="55" t="e">
        <f>INDEX(Table1[[#All],[Name Blue]:[2015 Growth % Blue]],MATCH(Table3[[#This Row],[Top 10 Growth % ]],Table1[[#All],[2015 Growth % Blue]],0),1)</f>
        <v>#N/A</v>
      </c>
    </row>
    <row r="895" spans="1:18" x14ac:dyDescent="0.15">
      <c r="A895" s="42">
        <v>894</v>
      </c>
      <c r="B895" s="23" t="e">
        <f>IF(AND(Table68[[#This Row],[2015 Revenue]]&gt;=Chart_Data!$U$4,Table68[[#This Row],[2015 Expenses]]&lt;=Chart_Data!$U$3),Table68[[#This Row],[Name]],#N/A)</f>
        <v>#N/A</v>
      </c>
      <c r="C895" s="23" t="e">
        <f>INDEX(Table68[#All],MATCH(Chart_Data!B895,Table68[[#All],[Name]],0),3)</f>
        <v>#N/A</v>
      </c>
      <c r="D895" s="23" t="e">
        <f>INDEX(Table68[#All],MATCH(Chart_Data!B895,Table68[[#All],[Name]],0),4)</f>
        <v>#N/A</v>
      </c>
      <c r="E895" s="60" t="e">
        <f>INDEX(Table68[#All],MATCH(Chart_Data!B895,Table68[[#All],[Name]],0),6)+Table1[[#This Row],[Rand]]</f>
        <v>#N/A</v>
      </c>
      <c r="F895" s="58">
        <f>_xlfn.IFNA(IF(Table1[[#This Row],[2015 Growth % Blue]]="#N/A",0,Table1[[#This Row],[2015 Growth % Blue]]),0)</f>
        <v>0</v>
      </c>
      <c r="G895" s="23" t="str">
        <f>IF(OR(Table68[[#This Row],[2015 Revenue]]&lt;Chart_Data!$U$4,Table68[[#This Row],[2015 Expenses]]&gt;Chart_Data!$U$3),Table68[[#This Row],[Name]],#N/A)</f>
        <v>Testingear</v>
      </c>
      <c r="H895" s="23">
        <f>INDEX(Table68[#All],MATCH(Chart_Data!G895,Table68[[#All],[Name]],0),3)</f>
        <v>10651147.84</v>
      </c>
      <c r="I895" s="23">
        <f>INDEX(Table68[#All],MATCH(Chart_Data!G895,Table68[[#All],[Name]],0),4)</f>
        <v>4539151.33</v>
      </c>
      <c r="J895" s="46">
        <f>INDEX(Table68[#All],MATCH(Chart_Data!G895,Table68[[#All],[Name]],0),6)</f>
        <v>4.1500000000000004</v>
      </c>
      <c r="K895" s="59">
        <v>1.5670855131781281E-7</v>
      </c>
      <c r="M895" s="42">
        <f t="shared" si="14"/>
        <v>894</v>
      </c>
      <c r="N895" s="42">
        <f>IF(M895&gt;Chart_Data!$U$5,0,ROW(M896)-ROW($M$2))</f>
        <v>0</v>
      </c>
      <c r="O895" s="61" t="e">
        <f>IFERROR(LARGE(Table1[2015 Growth % Red],N895),#N/A)</f>
        <v>#N/A</v>
      </c>
      <c r="P895" s="55" t="e">
        <f>INDEX(Table1[[#All],[Name Blue]:[2015 Growth % Red]],MATCH(O895,Table1[[#All],[2015 Growth % Red]],0),2)</f>
        <v>#N/A</v>
      </c>
      <c r="Q895" s="55" t="e">
        <f>INDEX(Table1[[#All],[Name Blue]:[2015 Growth % Red]],MATCH(O895,Table1[[#All],[2015 Growth % Red]],0),3)</f>
        <v>#N/A</v>
      </c>
      <c r="R895" s="55" t="e">
        <f>INDEX(Table1[[#All],[Name Blue]:[2015 Growth % Blue]],MATCH(Table3[[#This Row],[Top 10 Growth % ]],Table1[[#All],[2015 Growth % Blue]],0),1)</f>
        <v>#N/A</v>
      </c>
    </row>
    <row r="896" spans="1:18" x14ac:dyDescent="0.15">
      <c r="A896" s="42">
        <v>895</v>
      </c>
      <c r="B896" s="23" t="e">
        <f>IF(AND(Table68[[#This Row],[2015 Revenue]]&gt;=Chart_Data!$U$4,Table68[[#This Row],[2015 Expenses]]&lt;=Chart_Data!$U$3),Table68[[#This Row],[Name]],#N/A)</f>
        <v>#N/A</v>
      </c>
      <c r="C896" s="23" t="e">
        <f>INDEX(Table68[#All],MATCH(Chart_Data!B896,Table68[[#All],[Name]],0),3)</f>
        <v>#N/A</v>
      </c>
      <c r="D896" s="23" t="e">
        <f>INDEX(Table68[#All],MATCH(Chart_Data!B896,Table68[[#All],[Name]],0),4)</f>
        <v>#N/A</v>
      </c>
      <c r="E896" s="60" t="e">
        <f>INDEX(Table68[#All],MATCH(Chart_Data!B896,Table68[[#All],[Name]],0),6)+Table1[[#This Row],[Rand]]</f>
        <v>#N/A</v>
      </c>
      <c r="F896" s="58">
        <f>_xlfn.IFNA(IF(Table1[[#This Row],[2015 Growth % Blue]]="#N/A",0,Table1[[#This Row],[2015 Growth % Blue]]),0)</f>
        <v>0</v>
      </c>
      <c r="G896" s="23" t="str">
        <f>IF(OR(Table68[[#This Row],[2015 Revenue]]&lt;Chart_Data!$U$4,Table68[[#This Row],[2015 Expenses]]&gt;Chart_Data!$U$3),Table68[[#This Row],[Name]],#N/A)</f>
        <v>Riddledinfant</v>
      </c>
      <c r="H896" s="23">
        <f>INDEX(Table68[#All],MATCH(Chart_Data!G896,Table68[[#All],[Name]],0),3)</f>
        <v>8368302.1100000003</v>
      </c>
      <c r="I896" s="23">
        <f>INDEX(Table68[#All],MATCH(Chart_Data!G896,Table68[[#All],[Name]],0),4)</f>
        <v>4054152.77</v>
      </c>
      <c r="J896" s="46">
        <f>INDEX(Table68[#All],MATCH(Chart_Data!G896,Table68[[#All],[Name]],0),6)</f>
        <v>4.3499999999999996</v>
      </c>
      <c r="K896" s="59">
        <v>9.9173362306852207E-7</v>
      </c>
      <c r="M896" s="42">
        <f t="shared" si="14"/>
        <v>895</v>
      </c>
      <c r="N896" s="42">
        <f>IF(M896&gt;Chart_Data!$U$5,0,ROW(M897)-ROW($M$2))</f>
        <v>0</v>
      </c>
      <c r="O896" s="61" t="e">
        <f>IFERROR(LARGE(Table1[2015 Growth % Red],N896),#N/A)</f>
        <v>#N/A</v>
      </c>
      <c r="P896" s="55" t="e">
        <f>INDEX(Table1[[#All],[Name Blue]:[2015 Growth % Red]],MATCH(O896,Table1[[#All],[2015 Growth % Red]],0),2)</f>
        <v>#N/A</v>
      </c>
      <c r="Q896" s="55" t="e">
        <f>INDEX(Table1[[#All],[Name Blue]:[2015 Growth % Red]],MATCH(O896,Table1[[#All],[2015 Growth % Red]],0),3)</f>
        <v>#N/A</v>
      </c>
      <c r="R896" s="55" t="e">
        <f>INDEX(Table1[[#All],[Name Blue]:[2015 Growth % Blue]],MATCH(Table3[[#This Row],[Top 10 Growth % ]],Table1[[#All],[2015 Growth % Blue]],0),1)</f>
        <v>#N/A</v>
      </c>
    </row>
    <row r="897" spans="1:18" x14ac:dyDescent="0.15">
      <c r="A897" s="42">
        <v>896</v>
      </c>
      <c r="B897" s="23" t="e">
        <f>IF(AND(Table68[[#This Row],[2015 Revenue]]&gt;=Chart_Data!$U$4,Table68[[#This Row],[2015 Expenses]]&lt;=Chart_Data!$U$3),Table68[[#This Row],[Name]],#N/A)</f>
        <v>#N/A</v>
      </c>
      <c r="C897" s="23" t="e">
        <f>INDEX(Table68[#All],MATCH(Chart_Data!B897,Table68[[#All],[Name]],0),3)</f>
        <v>#N/A</v>
      </c>
      <c r="D897" s="23" t="e">
        <f>INDEX(Table68[#All],MATCH(Chart_Data!B897,Table68[[#All],[Name]],0),4)</f>
        <v>#N/A</v>
      </c>
      <c r="E897" s="60" t="e">
        <f>INDEX(Table68[#All],MATCH(Chart_Data!B897,Table68[[#All],[Name]],0),6)+Table1[[#This Row],[Rand]]</f>
        <v>#N/A</v>
      </c>
      <c r="F897" s="58">
        <f>_xlfn.IFNA(IF(Table1[[#This Row],[2015 Growth % Blue]]="#N/A",0,Table1[[#This Row],[2015 Growth % Blue]]),0)</f>
        <v>0</v>
      </c>
      <c r="G897" s="23" t="str">
        <f>IF(OR(Table68[[#This Row],[2015 Revenue]]&lt;Chart_Data!$U$4,Table68[[#This Row],[2015 Expenses]]&gt;Chart_Data!$U$3),Table68[[#This Row],[Name]],#N/A)</f>
        <v>Motorearth</v>
      </c>
      <c r="H897" s="23">
        <f>INDEX(Table68[#All],MATCH(Chart_Data!G897,Table68[[#All],[Name]],0),3)</f>
        <v>9751833.0500000007</v>
      </c>
      <c r="I897" s="23">
        <f>INDEX(Table68[#All],MATCH(Chart_Data!G897,Table68[[#All],[Name]],0),4)</f>
        <v>4218905.5</v>
      </c>
      <c r="J897" s="46">
        <f>INDEX(Table68[#All],MATCH(Chart_Data!G897,Table68[[#All],[Name]],0),6)</f>
        <v>4.83</v>
      </c>
      <c r="K897" s="59">
        <v>2.7919354131386686E-8</v>
      </c>
      <c r="M897" s="42">
        <f t="shared" si="14"/>
        <v>896</v>
      </c>
      <c r="N897" s="42">
        <f>IF(M897&gt;Chart_Data!$U$5,0,ROW(M898)-ROW($M$2))</f>
        <v>0</v>
      </c>
      <c r="O897" s="61" t="e">
        <f>IFERROR(LARGE(Table1[2015 Growth % Red],N897),#N/A)</f>
        <v>#N/A</v>
      </c>
      <c r="P897" s="55" t="e">
        <f>INDEX(Table1[[#All],[Name Blue]:[2015 Growth % Red]],MATCH(O897,Table1[[#All],[2015 Growth % Red]],0),2)</f>
        <v>#N/A</v>
      </c>
      <c r="Q897" s="55" t="e">
        <f>INDEX(Table1[[#All],[Name Blue]:[2015 Growth % Red]],MATCH(O897,Table1[[#All],[2015 Growth % Red]],0),3)</f>
        <v>#N/A</v>
      </c>
      <c r="R897" s="55" t="e">
        <f>INDEX(Table1[[#All],[Name Blue]:[2015 Growth % Blue]],MATCH(Table3[[#This Row],[Top 10 Growth % ]],Table1[[#All],[2015 Growth % Blue]],0),1)</f>
        <v>#N/A</v>
      </c>
    </row>
    <row r="898" spans="1:18" x14ac:dyDescent="0.15">
      <c r="A898" s="42">
        <v>897</v>
      </c>
      <c r="B898" s="23" t="str">
        <f>IF(AND(Table68[[#This Row],[2015 Revenue]]&gt;=Chart_Data!$U$4,Table68[[#This Row],[2015 Expenses]]&lt;=Chart_Data!$U$3),Table68[[#This Row],[Name]],#N/A)</f>
        <v>Supernovafishing</v>
      </c>
      <c r="C898" s="23">
        <f>INDEX(Table68[#All],MATCH(Chart_Data!B898,Table68[[#All],[Name]],0),3)</f>
        <v>6092673.79</v>
      </c>
      <c r="D898" s="23">
        <f>INDEX(Table68[#All],MATCH(Chart_Data!B898,Table68[[#All],[Name]],0),4)</f>
        <v>2125780.1800000002</v>
      </c>
      <c r="E898" s="60">
        <f>INDEX(Table68[#All],MATCH(Chart_Data!B898,Table68[[#All],[Name]],0),6)+Table1[[#This Row],[Rand]]</f>
        <v>4.3200005879219239</v>
      </c>
      <c r="F898" s="58">
        <f>_xlfn.IFNA(IF(Table1[[#This Row],[2015 Growth % Blue]]="#N/A",0,Table1[[#This Row],[2015 Growth % Blue]]),0)</f>
        <v>4.3200005879219239</v>
      </c>
      <c r="G898" s="23" t="e">
        <f>IF(OR(Table68[[#This Row],[2015 Revenue]]&lt;Chart_Data!$U$4,Table68[[#This Row],[2015 Expenses]]&gt;Chart_Data!$U$3),Table68[[#This Row],[Name]],#N/A)</f>
        <v>#N/A</v>
      </c>
      <c r="H898" s="23" t="e">
        <f>INDEX(Table68[#All],MATCH(Chart_Data!G898,Table68[[#All],[Name]],0),3)</f>
        <v>#N/A</v>
      </c>
      <c r="I898" s="23" t="e">
        <f>INDEX(Table68[#All],MATCH(Chart_Data!G898,Table68[[#All],[Name]],0),4)</f>
        <v>#N/A</v>
      </c>
      <c r="J898" s="46" t="e">
        <f>INDEX(Table68[#All],MATCH(Chart_Data!G898,Table68[[#All],[Name]],0),6)</f>
        <v>#N/A</v>
      </c>
      <c r="K898" s="59">
        <v>5.8792192370151218E-7</v>
      </c>
      <c r="M898" s="42">
        <f t="shared" ref="M898:M961" si="15">ROW(M899)-ROW($M$2)</f>
        <v>897</v>
      </c>
      <c r="N898" s="42">
        <f>IF(M898&gt;Chart_Data!$U$5,0,ROW(M899)-ROW($M$2))</f>
        <v>0</v>
      </c>
      <c r="O898" s="61" t="e">
        <f>IFERROR(LARGE(Table1[2015 Growth % Red],N898),#N/A)</f>
        <v>#N/A</v>
      </c>
      <c r="P898" s="55" t="e">
        <f>INDEX(Table1[[#All],[Name Blue]:[2015 Growth % Red]],MATCH(O898,Table1[[#All],[2015 Growth % Red]],0),2)</f>
        <v>#N/A</v>
      </c>
      <c r="Q898" s="55" t="e">
        <f>INDEX(Table1[[#All],[Name Blue]:[2015 Growth % Red]],MATCH(O898,Table1[[#All],[2015 Growth % Red]],0),3)</f>
        <v>#N/A</v>
      </c>
      <c r="R898" s="55" t="e">
        <f>INDEX(Table1[[#All],[Name Blue]:[2015 Growth % Blue]],MATCH(Table3[[#This Row],[Top 10 Growth % ]],Table1[[#All],[2015 Growth % Blue]],0),1)</f>
        <v>#N/A</v>
      </c>
    </row>
    <row r="899" spans="1:18" x14ac:dyDescent="0.15">
      <c r="A899" s="42">
        <v>898</v>
      </c>
      <c r="B899" s="23" t="e">
        <f>IF(AND(Table68[[#This Row],[2015 Revenue]]&gt;=Chart_Data!$U$4,Table68[[#This Row],[2015 Expenses]]&lt;=Chart_Data!$U$3),Table68[[#This Row],[Name]],#N/A)</f>
        <v>#N/A</v>
      </c>
      <c r="C899" s="23" t="e">
        <f>INDEX(Table68[#All],MATCH(Chart_Data!B899,Table68[[#All],[Name]],0),3)</f>
        <v>#N/A</v>
      </c>
      <c r="D899" s="23" t="e">
        <f>INDEX(Table68[#All],MATCH(Chart_Data!B899,Table68[[#All],[Name]],0),4)</f>
        <v>#N/A</v>
      </c>
      <c r="E899" s="60" t="e">
        <f>INDEX(Table68[#All],MATCH(Chart_Data!B899,Table68[[#All],[Name]],0),6)+Table1[[#This Row],[Rand]]</f>
        <v>#N/A</v>
      </c>
      <c r="F899" s="58">
        <f>_xlfn.IFNA(IF(Table1[[#This Row],[2015 Growth % Blue]]="#N/A",0,Table1[[#This Row],[2015 Growth % Blue]]),0)</f>
        <v>0</v>
      </c>
      <c r="G899" s="23" t="str">
        <f>IF(OR(Table68[[#This Row],[2015 Revenue]]&lt;Chart_Data!$U$4,Table68[[#This Row],[2015 Expenses]]&gt;Chart_Data!$U$3),Table68[[#This Row],[Name]],#N/A)</f>
        <v>Detritaldartford</v>
      </c>
      <c r="H899" s="23">
        <f>INDEX(Table68[#All],MATCH(Chart_Data!G899,Table68[[#All],[Name]],0),3)</f>
        <v>8873078.2799999993</v>
      </c>
      <c r="I899" s="23">
        <f>INDEX(Table68[#All],MATCH(Chart_Data!G899,Table68[[#All],[Name]],0),4)</f>
        <v>6319832.79</v>
      </c>
      <c r="J899" s="46">
        <f>INDEX(Table68[#All],MATCH(Chart_Data!G899,Table68[[#All],[Name]],0),6)</f>
        <v>4.88</v>
      </c>
      <c r="K899" s="59">
        <v>8.0073234226741502E-8</v>
      </c>
      <c r="M899" s="42">
        <f t="shared" si="15"/>
        <v>898</v>
      </c>
      <c r="N899" s="42">
        <f>IF(M899&gt;Chart_Data!$U$5,0,ROW(M900)-ROW($M$2))</f>
        <v>0</v>
      </c>
      <c r="O899" s="61" t="e">
        <f>IFERROR(LARGE(Table1[2015 Growth % Red],N899),#N/A)</f>
        <v>#N/A</v>
      </c>
      <c r="P899" s="55" t="e">
        <f>INDEX(Table1[[#All],[Name Blue]:[2015 Growth % Red]],MATCH(O899,Table1[[#All],[2015 Growth % Red]],0),2)</f>
        <v>#N/A</v>
      </c>
      <c r="Q899" s="55" t="e">
        <f>INDEX(Table1[[#All],[Name Blue]:[2015 Growth % Red]],MATCH(O899,Table1[[#All],[2015 Growth % Red]],0),3)</f>
        <v>#N/A</v>
      </c>
      <c r="R899" s="55" t="e">
        <f>INDEX(Table1[[#All],[Name Blue]:[2015 Growth % Blue]],MATCH(Table3[[#This Row],[Top 10 Growth % ]],Table1[[#All],[2015 Growth % Blue]],0),1)</f>
        <v>#N/A</v>
      </c>
    </row>
    <row r="900" spans="1:18" x14ac:dyDescent="0.15">
      <c r="A900" s="42">
        <v>899</v>
      </c>
      <c r="B900" s="23" t="str">
        <f>IF(AND(Table68[[#This Row],[2015 Revenue]]&gt;=Chart_Data!$U$4,Table68[[#This Row],[2015 Expenses]]&lt;=Chart_Data!$U$3),Table68[[#This Row],[Name]],#N/A)</f>
        <v>Statuesquelook</v>
      </c>
      <c r="C900" s="23">
        <f>INDEX(Table68[#All],MATCH(Chart_Data!B900,Table68[[#All],[Name]],0),3)</f>
        <v>6842693.9000000004</v>
      </c>
      <c r="D900" s="23">
        <f>INDEX(Table68[#All],MATCH(Chart_Data!B900,Table68[[#All],[Name]],0),4)</f>
        <v>1551580.18</v>
      </c>
      <c r="E900" s="60">
        <f>INDEX(Table68[#All],MATCH(Chart_Data!B900,Table68[[#All],[Name]],0),6)+Table1[[#This Row],[Rand]]</f>
        <v>2.5800009938517618</v>
      </c>
      <c r="F900" s="58">
        <f>_xlfn.IFNA(IF(Table1[[#This Row],[2015 Growth % Blue]]="#N/A",0,Table1[[#This Row],[2015 Growth % Blue]]),0)</f>
        <v>2.5800009938517618</v>
      </c>
      <c r="G900" s="23" t="e">
        <f>IF(OR(Table68[[#This Row],[2015 Revenue]]&lt;Chart_Data!$U$4,Table68[[#This Row],[2015 Expenses]]&gt;Chart_Data!$U$3),Table68[[#This Row],[Name]],#N/A)</f>
        <v>#N/A</v>
      </c>
      <c r="H900" s="23" t="e">
        <f>INDEX(Table68[#All],MATCH(Chart_Data!G900,Table68[[#All],[Name]],0),3)</f>
        <v>#N/A</v>
      </c>
      <c r="I900" s="23" t="e">
        <f>INDEX(Table68[#All],MATCH(Chart_Data!G900,Table68[[#All],[Name]],0),4)</f>
        <v>#N/A</v>
      </c>
      <c r="J900" s="46" t="e">
        <f>INDEX(Table68[#All],MATCH(Chart_Data!G900,Table68[[#All],[Name]],0),6)</f>
        <v>#N/A</v>
      </c>
      <c r="K900" s="59">
        <v>9.9385176182904277E-7</v>
      </c>
      <c r="M900" s="42">
        <f t="shared" si="15"/>
        <v>899</v>
      </c>
      <c r="N900" s="42">
        <f>IF(M900&gt;Chart_Data!$U$5,0,ROW(M901)-ROW($M$2))</f>
        <v>0</v>
      </c>
      <c r="O900" s="61" t="e">
        <f>IFERROR(LARGE(Table1[2015 Growth % Red],N900),#N/A)</f>
        <v>#N/A</v>
      </c>
      <c r="P900" s="55" t="e">
        <f>INDEX(Table1[[#All],[Name Blue]:[2015 Growth % Red]],MATCH(O900,Table1[[#All],[2015 Growth % Red]],0),2)</f>
        <v>#N/A</v>
      </c>
      <c r="Q900" s="55" t="e">
        <f>INDEX(Table1[[#All],[Name Blue]:[2015 Growth % Red]],MATCH(O900,Table1[[#All],[2015 Growth % Red]],0),3)</f>
        <v>#N/A</v>
      </c>
      <c r="R900" s="55" t="e">
        <f>INDEX(Table1[[#All],[Name Blue]:[2015 Growth % Blue]],MATCH(Table3[[#This Row],[Top 10 Growth % ]],Table1[[#All],[2015 Growth % Blue]],0),1)</f>
        <v>#N/A</v>
      </c>
    </row>
    <row r="901" spans="1:18" x14ac:dyDescent="0.15">
      <c r="A901" s="42">
        <v>900</v>
      </c>
      <c r="B901" s="23" t="str">
        <f>IF(AND(Table68[[#This Row],[2015 Revenue]]&gt;=Chart_Data!$U$4,Table68[[#This Row],[2015 Expenses]]&lt;=Chart_Data!$U$3),Table68[[#This Row],[Name]],#N/A)</f>
        <v>Appliesoverrated</v>
      </c>
      <c r="C901" s="23">
        <f>INDEX(Table68[#All],MATCH(Chart_Data!B901,Table68[[#All],[Name]],0),3)</f>
        <v>12506421.460000001</v>
      </c>
      <c r="D901" s="23">
        <f>INDEX(Table68[#All],MATCH(Chart_Data!B901,Table68[[#All],[Name]],0),4)</f>
        <v>3726978.97</v>
      </c>
      <c r="E901" s="60">
        <f>INDEX(Table68[#All],MATCH(Chart_Data!B901,Table68[[#All],[Name]],0),6)+Table1[[#This Row],[Rand]]</f>
        <v>4.1800001808643357</v>
      </c>
      <c r="F901" s="58">
        <f>_xlfn.IFNA(IF(Table1[[#This Row],[2015 Growth % Blue]]="#N/A",0,Table1[[#This Row],[2015 Growth % Blue]]),0)</f>
        <v>4.1800001808643357</v>
      </c>
      <c r="G901" s="23" t="e">
        <f>IF(OR(Table68[[#This Row],[2015 Revenue]]&lt;Chart_Data!$U$4,Table68[[#This Row],[2015 Expenses]]&gt;Chart_Data!$U$3),Table68[[#This Row],[Name]],#N/A)</f>
        <v>#N/A</v>
      </c>
      <c r="H901" s="23" t="e">
        <f>INDEX(Table68[#All],MATCH(Chart_Data!G901,Table68[[#All],[Name]],0),3)</f>
        <v>#N/A</v>
      </c>
      <c r="I901" s="23" t="e">
        <f>INDEX(Table68[#All],MATCH(Chart_Data!G901,Table68[[#All],[Name]],0),4)</f>
        <v>#N/A</v>
      </c>
      <c r="J901" s="46" t="e">
        <f>INDEX(Table68[#All],MATCH(Chart_Data!G901,Table68[[#All],[Name]],0),6)</f>
        <v>#N/A</v>
      </c>
      <c r="K901" s="59">
        <v>1.8086433554717817E-7</v>
      </c>
      <c r="M901" s="42">
        <f t="shared" si="15"/>
        <v>900</v>
      </c>
      <c r="N901" s="42">
        <f>IF(M901&gt;Chart_Data!$U$5,0,ROW(M902)-ROW($M$2))</f>
        <v>0</v>
      </c>
      <c r="O901" s="61" t="e">
        <f>IFERROR(LARGE(Table1[2015 Growth % Red],N901),#N/A)</f>
        <v>#N/A</v>
      </c>
      <c r="P901" s="55" t="e">
        <f>INDEX(Table1[[#All],[Name Blue]:[2015 Growth % Red]],MATCH(O901,Table1[[#All],[2015 Growth % Red]],0),2)</f>
        <v>#N/A</v>
      </c>
      <c r="Q901" s="55" t="e">
        <f>INDEX(Table1[[#All],[Name Blue]:[2015 Growth % Red]],MATCH(O901,Table1[[#All],[2015 Growth % Red]],0),3)</f>
        <v>#N/A</v>
      </c>
      <c r="R901" s="55" t="e">
        <f>INDEX(Table1[[#All],[Name Blue]:[2015 Growth % Blue]],MATCH(Table3[[#This Row],[Top 10 Growth % ]],Table1[[#All],[2015 Growth % Blue]],0),1)</f>
        <v>#N/A</v>
      </c>
    </row>
    <row r="902" spans="1:18" x14ac:dyDescent="0.15">
      <c r="A902" s="42">
        <v>901</v>
      </c>
      <c r="B902" s="23" t="e">
        <f>IF(AND(Table68[[#This Row],[2015 Revenue]]&gt;=Chart_Data!$U$4,Table68[[#This Row],[2015 Expenses]]&lt;=Chart_Data!$U$3),Table68[[#This Row],[Name]],#N/A)</f>
        <v>#N/A</v>
      </c>
      <c r="C902" s="23" t="e">
        <f>INDEX(Table68[#All],MATCH(Chart_Data!B902,Table68[[#All],[Name]],0),3)</f>
        <v>#N/A</v>
      </c>
      <c r="D902" s="23" t="e">
        <f>INDEX(Table68[#All],MATCH(Chart_Data!B902,Table68[[#All],[Name]],0),4)</f>
        <v>#N/A</v>
      </c>
      <c r="E902" s="60" t="e">
        <f>INDEX(Table68[#All],MATCH(Chart_Data!B902,Table68[[#All],[Name]],0),6)+Table1[[#This Row],[Rand]]</f>
        <v>#N/A</v>
      </c>
      <c r="F902" s="58">
        <f>_xlfn.IFNA(IF(Table1[[#This Row],[2015 Growth % Blue]]="#N/A",0,Table1[[#This Row],[2015 Growth % Blue]]),0)</f>
        <v>0</v>
      </c>
      <c r="G902" s="23" t="str">
        <f>IF(OR(Table68[[#This Row],[2015 Revenue]]&lt;Chart_Data!$U$4,Table68[[#This Row],[2015 Expenses]]&gt;Chart_Data!$U$3),Table68[[#This Row],[Name]],#N/A)</f>
        <v>Bumhercules</v>
      </c>
      <c r="H902" s="23">
        <f>INDEX(Table68[#All],MATCH(Chart_Data!G902,Table68[[#All],[Name]],0),3)</f>
        <v>6426676.1799999997</v>
      </c>
      <c r="I902" s="23">
        <f>INDEX(Table68[#All],MATCH(Chart_Data!G902,Table68[[#All],[Name]],0),4)</f>
        <v>6910968.2999999998</v>
      </c>
      <c r="J902" s="46">
        <f>INDEX(Table68[#All],MATCH(Chart_Data!G902,Table68[[#All],[Name]],0),6)</f>
        <v>3.44</v>
      </c>
      <c r="K902" s="59">
        <v>8.9523826425345165E-7</v>
      </c>
      <c r="M902" s="42">
        <f t="shared" si="15"/>
        <v>901</v>
      </c>
      <c r="N902" s="42">
        <f>IF(M902&gt;Chart_Data!$U$5,0,ROW(M903)-ROW($M$2))</f>
        <v>0</v>
      </c>
      <c r="O902" s="61" t="e">
        <f>IFERROR(LARGE(Table1[2015 Growth % Red],N902),#N/A)</f>
        <v>#N/A</v>
      </c>
      <c r="P902" s="55" t="e">
        <f>INDEX(Table1[[#All],[Name Blue]:[2015 Growth % Red]],MATCH(O902,Table1[[#All],[2015 Growth % Red]],0),2)</f>
        <v>#N/A</v>
      </c>
      <c r="Q902" s="55" t="e">
        <f>INDEX(Table1[[#All],[Name Blue]:[2015 Growth % Red]],MATCH(O902,Table1[[#All],[2015 Growth % Red]],0),3)</f>
        <v>#N/A</v>
      </c>
      <c r="R902" s="55" t="e">
        <f>INDEX(Table1[[#All],[Name Blue]:[2015 Growth % Blue]],MATCH(Table3[[#This Row],[Top 10 Growth % ]],Table1[[#All],[2015 Growth % Blue]],0),1)</f>
        <v>#N/A</v>
      </c>
    </row>
    <row r="903" spans="1:18" x14ac:dyDescent="0.15">
      <c r="A903" s="42">
        <v>902</v>
      </c>
      <c r="B903" s="23" t="str">
        <f>IF(AND(Table68[[#This Row],[2015 Revenue]]&gt;=Chart_Data!$U$4,Table68[[#This Row],[2015 Expenses]]&lt;=Chart_Data!$U$3),Table68[[#This Row],[Name]],#N/A)</f>
        <v>Cabinetswainson</v>
      </c>
      <c r="C903" s="23">
        <f>INDEX(Table68[#All],MATCH(Chart_Data!B903,Table68[[#All],[Name]],0),3)</f>
        <v>8939613.0600000005</v>
      </c>
      <c r="D903" s="23">
        <f>INDEX(Table68[#All],MATCH(Chart_Data!B903,Table68[[#All],[Name]],0),4)</f>
        <v>2611767.71</v>
      </c>
      <c r="E903" s="60">
        <f>INDEX(Table68[#All],MATCH(Chart_Data!B903,Table68[[#All],[Name]],0),6)+Table1[[#This Row],[Rand]]</f>
        <v>5.0400005795852252</v>
      </c>
      <c r="F903" s="58">
        <f>_xlfn.IFNA(IF(Table1[[#This Row],[2015 Growth % Blue]]="#N/A",0,Table1[[#This Row],[2015 Growth % Blue]]),0)</f>
        <v>5.0400005795852252</v>
      </c>
      <c r="G903" s="23" t="e">
        <f>IF(OR(Table68[[#This Row],[2015 Revenue]]&lt;Chart_Data!$U$4,Table68[[#This Row],[2015 Expenses]]&gt;Chart_Data!$U$3),Table68[[#This Row],[Name]],#N/A)</f>
        <v>#N/A</v>
      </c>
      <c r="H903" s="23" t="e">
        <f>INDEX(Table68[#All],MATCH(Chart_Data!G903,Table68[[#All],[Name]],0),3)</f>
        <v>#N/A</v>
      </c>
      <c r="I903" s="23" t="e">
        <f>INDEX(Table68[#All],MATCH(Chart_Data!G903,Table68[[#All],[Name]],0),4)</f>
        <v>#N/A</v>
      </c>
      <c r="J903" s="46" t="e">
        <f>INDEX(Table68[#All],MATCH(Chart_Data!G903,Table68[[#All],[Name]],0),6)</f>
        <v>#N/A</v>
      </c>
      <c r="K903" s="59">
        <v>5.7958522548162411E-7</v>
      </c>
      <c r="M903" s="42">
        <f t="shared" si="15"/>
        <v>902</v>
      </c>
      <c r="N903" s="42">
        <f>IF(M903&gt;Chart_Data!$U$5,0,ROW(M904)-ROW($M$2))</f>
        <v>0</v>
      </c>
      <c r="O903" s="61" t="e">
        <f>IFERROR(LARGE(Table1[2015 Growth % Red],N903),#N/A)</f>
        <v>#N/A</v>
      </c>
      <c r="P903" s="55" t="e">
        <f>INDEX(Table1[[#All],[Name Blue]:[2015 Growth % Red]],MATCH(O903,Table1[[#All],[2015 Growth % Red]],0),2)</f>
        <v>#N/A</v>
      </c>
      <c r="Q903" s="55" t="e">
        <f>INDEX(Table1[[#All],[Name Blue]:[2015 Growth % Red]],MATCH(O903,Table1[[#All],[2015 Growth % Red]],0),3)</f>
        <v>#N/A</v>
      </c>
      <c r="R903" s="55" t="e">
        <f>INDEX(Table1[[#All],[Name Blue]:[2015 Growth % Blue]],MATCH(Table3[[#This Row],[Top 10 Growth % ]],Table1[[#All],[2015 Growth % Blue]],0),1)</f>
        <v>#N/A</v>
      </c>
    </row>
    <row r="904" spans="1:18" x14ac:dyDescent="0.15">
      <c r="A904" s="42">
        <v>903</v>
      </c>
      <c r="B904" s="23" t="str">
        <f>IF(AND(Table68[[#This Row],[2015 Revenue]]&gt;=Chart_Data!$U$4,Table68[[#This Row],[2015 Expenses]]&lt;=Chart_Data!$U$3),Table68[[#This Row],[Name]],#N/A)</f>
        <v>Flaskssunny</v>
      </c>
      <c r="C904" s="23">
        <f>INDEX(Table68[#All],MATCH(Chart_Data!B904,Table68[[#All],[Name]],0),3)</f>
        <v>8589861.9700000007</v>
      </c>
      <c r="D904" s="23">
        <f>INDEX(Table68[#All],MATCH(Chart_Data!B904,Table68[[#All],[Name]],0),4)</f>
        <v>214469.61</v>
      </c>
      <c r="E904" s="60">
        <f>INDEX(Table68[#All],MATCH(Chart_Data!B904,Table68[[#All],[Name]],0),6)+Table1[[#This Row],[Rand]]</f>
        <v>5.2200007026326318</v>
      </c>
      <c r="F904" s="58">
        <f>_xlfn.IFNA(IF(Table1[[#This Row],[2015 Growth % Blue]]="#N/A",0,Table1[[#This Row],[2015 Growth % Blue]]),0)</f>
        <v>5.2200007026326318</v>
      </c>
      <c r="G904" s="23" t="e">
        <f>IF(OR(Table68[[#This Row],[2015 Revenue]]&lt;Chart_Data!$U$4,Table68[[#This Row],[2015 Expenses]]&gt;Chart_Data!$U$3),Table68[[#This Row],[Name]],#N/A)</f>
        <v>#N/A</v>
      </c>
      <c r="H904" s="23" t="e">
        <f>INDEX(Table68[#All],MATCH(Chart_Data!G904,Table68[[#All],[Name]],0),3)</f>
        <v>#N/A</v>
      </c>
      <c r="I904" s="23" t="e">
        <f>INDEX(Table68[#All],MATCH(Chart_Data!G904,Table68[[#All],[Name]],0),4)</f>
        <v>#N/A</v>
      </c>
      <c r="J904" s="46" t="e">
        <f>INDEX(Table68[#All],MATCH(Chart_Data!G904,Table68[[#All],[Name]],0),6)</f>
        <v>#N/A</v>
      </c>
      <c r="K904" s="59">
        <v>7.0263263242790819E-7</v>
      </c>
      <c r="M904" s="42">
        <f t="shared" si="15"/>
        <v>903</v>
      </c>
      <c r="N904" s="42">
        <f>IF(M904&gt;Chart_Data!$U$5,0,ROW(M905)-ROW($M$2))</f>
        <v>0</v>
      </c>
      <c r="O904" s="61" t="e">
        <f>IFERROR(LARGE(Table1[2015 Growth % Red],N904),#N/A)</f>
        <v>#N/A</v>
      </c>
      <c r="P904" s="55" t="e">
        <f>INDEX(Table1[[#All],[Name Blue]:[2015 Growth % Red]],MATCH(O904,Table1[[#All],[2015 Growth % Red]],0),2)</f>
        <v>#N/A</v>
      </c>
      <c r="Q904" s="55" t="e">
        <f>INDEX(Table1[[#All],[Name Blue]:[2015 Growth % Red]],MATCH(O904,Table1[[#All],[2015 Growth % Red]],0),3)</f>
        <v>#N/A</v>
      </c>
      <c r="R904" s="55" t="e">
        <f>INDEX(Table1[[#All],[Name Blue]:[2015 Growth % Blue]],MATCH(Table3[[#This Row],[Top 10 Growth % ]],Table1[[#All],[2015 Growth % Blue]],0),1)</f>
        <v>#N/A</v>
      </c>
    </row>
    <row r="905" spans="1:18" x14ac:dyDescent="0.15">
      <c r="A905" s="42">
        <v>904</v>
      </c>
      <c r="B905" s="23" t="e">
        <f>IF(AND(Table68[[#This Row],[2015 Revenue]]&gt;=Chart_Data!$U$4,Table68[[#This Row],[2015 Expenses]]&lt;=Chart_Data!$U$3),Table68[[#This Row],[Name]],#N/A)</f>
        <v>#N/A</v>
      </c>
      <c r="C905" s="23" t="e">
        <f>INDEX(Table68[#All],MATCH(Chart_Data!B905,Table68[[#All],[Name]],0),3)</f>
        <v>#N/A</v>
      </c>
      <c r="D905" s="23" t="e">
        <f>INDEX(Table68[#All],MATCH(Chart_Data!B905,Table68[[#All],[Name]],0),4)</f>
        <v>#N/A</v>
      </c>
      <c r="E905" s="60" t="e">
        <f>INDEX(Table68[#All],MATCH(Chart_Data!B905,Table68[[#All],[Name]],0),6)+Table1[[#This Row],[Rand]]</f>
        <v>#N/A</v>
      </c>
      <c r="F905" s="58">
        <f>_xlfn.IFNA(IF(Table1[[#This Row],[2015 Growth % Blue]]="#N/A",0,Table1[[#This Row],[2015 Growth % Blue]]),0)</f>
        <v>0</v>
      </c>
      <c r="G905" s="23" t="str">
        <f>IF(OR(Table68[[#This Row],[2015 Revenue]]&lt;Chart_Data!$U$4,Table68[[#This Row],[2015 Expenses]]&gt;Chart_Data!$U$3),Table68[[#This Row],[Name]],#N/A)</f>
        <v>Canuvula</v>
      </c>
      <c r="H905" s="23">
        <f>INDEX(Table68[#All],MATCH(Chart_Data!G905,Table68[[#All],[Name]],0),3)</f>
        <v>12663540.75</v>
      </c>
      <c r="I905" s="23">
        <f>INDEX(Table68[#All],MATCH(Chart_Data!G905,Table68[[#All],[Name]],0),4)</f>
        <v>4681764.26</v>
      </c>
      <c r="J905" s="46">
        <f>INDEX(Table68[#All],MATCH(Chart_Data!G905,Table68[[#All],[Name]],0),6)</f>
        <v>4.84</v>
      </c>
      <c r="K905" s="59">
        <v>4.5296326243705939E-8</v>
      </c>
      <c r="M905" s="42">
        <f t="shared" si="15"/>
        <v>904</v>
      </c>
      <c r="N905" s="42">
        <f>IF(M905&gt;Chart_Data!$U$5,0,ROW(M906)-ROW($M$2))</f>
        <v>0</v>
      </c>
      <c r="O905" s="61" t="e">
        <f>IFERROR(LARGE(Table1[2015 Growth % Red],N905),#N/A)</f>
        <v>#N/A</v>
      </c>
      <c r="P905" s="55" t="e">
        <f>INDEX(Table1[[#All],[Name Blue]:[2015 Growth % Red]],MATCH(O905,Table1[[#All],[2015 Growth % Red]],0),2)</f>
        <v>#N/A</v>
      </c>
      <c r="Q905" s="55" t="e">
        <f>INDEX(Table1[[#All],[Name Blue]:[2015 Growth % Red]],MATCH(O905,Table1[[#All],[2015 Growth % Red]],0),3)</f>
        <v>#N/A</v>
      </c>
      <c r="R905" s="55" t="e">
        <f>INDEX(Table1[[#All],[Name Blue]:[2015 Growth % Blue]],MATCH(Table3[[#This Row],[Top 10 Growth % ]],Table1[[#All],[2015 Growth % Blue]],0),1)</f>
        <v>#N/A</v>
      </c>
    </row>
    <row r="906" spans="1:18" x14ac:dyDescent="0.15">
      <c r="A906" s="42">
        <v>905</v>
      </c>
      <c r="B906" s="23" t="str">
        <f>IF(AND(Table68[[#This Row],[2015 Revenue]]&gt;=Chart_Data!$U$4,Table68[[#This Row],[2015 Expenses]]&lt;=Chart_Data!$U$3),Table68[[#This Row],[Name]],#N/A)</f>
        <v>Glazetwang</v>
      </c>
      <c r="C906" s="23">
        <f>INDEX(Table68[#All],MATCH(Chart_Data!B906,Table68[[#All],[Name]],0),3)</f>
        <v>9864586.2599999998</v>
      </c>
      <c r="D906" s="23">
        <f>INDEX(Table68[#All],MATCH(Chart_Data!B906,Table68[[#All],[Name]],0),4)</f>
        <v>1188168.99</v>
      </c>
      <c r="E906" s="60">
        <f>INDEX(Table68[#All],MATCH(Chart_Data!B906,Table68[[#All],[Name]],0),6)+Table1[[#This Row],[Rand]]</f>
        <v>2.7000002201430395</v>
      </c>
      <c r="F906" s="58">
        <f>_xlfn.IFNA(IF(Table1[[#This Row],[2015 Growth % Blue]]="#N/A",0,Table1[[#This Row],[2015 Growth % Blue]]),0)</f>
        <v>2.7000002201430395</v>
      </c>
      <c r="G906" s="23" t="e">
        <f>IF(OR(Table68[[#This Row],[2015 Revenue]]&lt;Chart_Data!$U$4,Table68[[#This Row],[2015 Expenses]]&gt;Chart_Data!$U$3),Table68[[#This Row],[Name]],#N/A)</f>
        <v>#N/A</v>
      </c>
      <c r="H906" s="23" t="e">
        <f>INDEX(Table68[#All],MATCH(Chart_Data!G906,Table68[[#All],[Name]],0),3)</f>
        <v>#N/A</v>
      </c>
      <c r="I906" s="23" t="e">
        <f>INDEX(Table68[#All],MATCH(Chart_Data!G906,Table68[[#All],[Name]],0),4)</f>
        <v>#N/A</v>
      </c>
      <c r="J906" s="46" t="e">
        <f>INDEX(Table68[#All],MATCH(Chart_Data!G906,Table68[[#All],[Name]],0),6)</f>
        <v>#N/A</v>
      </c>
      <c r="K906" s="59">
        <v>2.2014303951222737E-7</v>
      </c>
      <c r="M906" s="42">
        <f t="shared" si="15"/>
        <v>905</v>
      </c>
      <c r="N906" s="42">
        <f>IF(M906&gt;Chart_Data!$U$5,0,ROW(M907)-ROW($M$2))</f>
        <v>0</v>
      </c>
      <c r="O906" s="61" t="e">
        <f>IFERROR(LARGE(Table1[2015 Growth % Red],N906),#N/A)</f>
        <v>#N/A</v>
      </c>
      <c r="P906" s="55" t="e">
        <f>INDEX(Table1[[#All],[Name Blue]:[2015 Growth % Red]],MATCH(O906,Table1[[#All],[2015 Growth % Red]],0),2)</f>
        <v>#N/A</v>
      </c>
      <c r="Q906" s="55" t="e">
        <f>INDEX(Table1[[#All],[Name Blue]:[2015 Growth % Red]],MATCH(O906,Table1[[#All],[2015 Growth % Red]],0),3)</f>
        <v>#N/A</v>
      </c>
      <c r="R906" s="55" t="e">
        <f>INDEX(Table1[[#All],[Name Blue]:[2015 Growth % Blue]],MATCH(Table3[[#This Row],[Top 10 Growth % ]],Table1[[#All],[2015 Growth % Blue]],0),1)</f>
        <v>#N/A</v>
      </c>
    </row>
    <row r="907" spans="1:18" x14ac:dyDescent="0.15">
      <c r="A907" s="42">
        <v>906</v>
      </c>
      <c r="B907" s="23" t="str">
        <f>IF(AND(Table68[[#This Row],[2015 Revenue]]&gt;=Chart_Data!$U$4,Table68[[#This Row],[2015 Expenses]]&lt;=Chart_Data!$U$3),Table68[[#This Row],[Name]],#N/A)</f>
        <v>Blendplacid</v>
      </c>
      <c r="C907" s="23">
        <f>INDEX(Table68[#All],MATCH(Chart_Data!B907,Table68[[#All],[Name]],0),3)</f>
        <v>10581244.85</v>
      </c>
      <c r="D907" s="23">
        <f>INDEX(Table68[#All],MATCH(Chart_Data!B907,Table68[[#All],[Name]],0),4)</f>
        <v>3680005.91</v>
      </c>
      <c r="E907" s="60">
        <f>INDEX(Table68[#All],MATCH(Chart_Data!B907,Table68[[#All],[Name]],0),6)+Table1[[#This Row],[Rand]]</f>
        <v>5.6000002073764676</v>
      </c>
      <c r="F907" s="58">
        <f>_xlfn.IFNA(IF(Table1[[#This Row],[2015 Growth % Blue]]="#N/A",0,Table1[[#This Row],[2015 Growth % Blue]]),0)</f>
        <v>5.6000002073764676</v>
      </c>
      <c r="G907" s="23" t="e">
        <f>IF(OR(Table68[[#This Row],[2015 Revenue]]&lt;Chart_Data!$U$4,Table68[[#This Row],[2015 Expenses]]&gt;Chart_Data!$U$3),Table68[[#This Row],[Name]],#N/A)</f>
        <v>#N/A</v>
      </c>
      <c r="H907" s="23" t="e">
        <f>INDEX(Table68[#All],MATCH(Chart_Data!G907,Table68[[#All],[Name]],0),3)</f>
        <v>#N/A</v>
      </c>
      <c r="I907" s="23" t="e">
        <f>INDEX(Table68[#All],MATCH(Chart_Data!G907,Table68[[#All],[Name]],0),4)</f>
        <v>#N/A</v>
      </c>
      <c r="J907" s="46" t="e">
        <f>INDEX(Table68[#All],MATCH(Chart_Data!G907,Table68[[#All],[Name]],0),6)</f>
        <v>#N/A</v>
      </c>
      <c r="K907" s="59">
        <v>2.0737646792247964E-7</v>
      </c>
      <c r="M907" s="42">
        <f t="shared" si="15"/>
        <v>906</v>
      </c>
      <c r="N907" s="42">
        <f>IF(M907&gt;Chart_Data!$U$5,0,ROW(M908)-ROW($M$2))</f>
        <v>0</v>
      </c>
      <c r="O907" s="61" t="e">
        <f>IFERROR(LARGE(Table1[2015 Growth % Red],N907),#N/A)</f>
        <v>#N/A</v>
      </c>
      <c r="P907" s="55" t="e">
        <f>INDEX(Table1[[#All],[Name Blue]:[2015 Growth % Red]],MATCH(O907,Table1[[#All],[2015 Growth % Red]],0),2)</f>
        <v>#N/A</v>
      </c>
      <c r="Q907" s="55" t="e">
        <f>INDEX(Table1[[#All],[Name Blue]:[2015 Growth % Red]],MATCH(O907,Table1[[#All],[2015 Growth % Red]],0),3)</f>
        <v>#N/A</v>
      </c>
      <c r="R907" s="55" t="e">
        <f>INDEX(Table1[[#All],[Name Blue]:[2015 Growth % Blue]],MATCH(Table3[[#This Row],[Top 10 Growth % ]],Table1[[#All],[2015 Growth % Blue]],0),1)</f>
        <v>#N/A</v>
      </c>
    </row>
    <row r="908" spans="1:18" x14ac:dyDescent="0.15">
      <c r="A908" s="42">
        <v>907</v>
      </c>
      <c r="B908" s="23" t="str">
        <f>IF(AND(Table68[[#This Row],[2015 Revenue]]&gt;=Chart_Data!$U$4,Table68[[#This Row],[2015 Expenses]]&lt;=Chart_Data!$U$3),Table68[[#This Row],[Name]],#N/A)</f>
        <v>Busylivid</v>
      </c>
      <c r="C908" s="23">
        <f>INDEX(Table68[#All],MATCH(Chart_Data!B908,Table68[[#All],[Name]],0),3)</f>
        <v>7253810.8799999999</v>
      </c>
      <c r="D908" s="23">
        <f>INDEX(Table68[#All],MATCH(Chart_Data!B908,Table68[[#All],[Name]],0),4)</f>
        <v>3373541.97</v>
      </c>
      <c r="E908" s="60">
        <f>INDEX(Table68[#All],MATCH(Chart_Data!B908,Table68[[#All],[Name]],0),6)+Table1[[#This Row],[Rand]]</f>
        <v>4.7600009067340983</v>
      </c>
      <c r="F908" s="58">
        <f>_xlfn.IFNA(IF(Table1[[#This Row],[2015 Growth % Blue]]="#N/A",0,Table1[[#This Row],[2015 Growth % Blue]]),0)</f>
        <v>4.7600009067340983</v>
      </c>
      <c r="G908" s="23" t="e">
        <f>IF(OR(Table68[[#This Row],[2015 Revenue]]&lt;Chart_Data!$U$4,Table68[[#This Row],[2015 Expenses]]&gt;Chart_Data!$U$3),Table68[[#This Row],[Name]],#N/A)</f>
        <v>#N/A</v>
      </c>
      <c r="H908" s="23" t="e">
        <f>INDEX(Table68[#All],MATCH(Chart_Data!G908,Table68[[#All],[Name]],0),3)</f>
        <v>#N/A</v>
      </c>
      <c r="I908" s="23" t="e">
        <f>INDEX(Table68[#All],MATCH(Chart_Data!G908,Table68[[#All],[Name]],0),4)</f>
        <v>#N/A</v>
      </c>
      <c r="J908" s="46" t="e">
        <f>INDEX(Table68[#All],MATCH(Chart_Data!G908,Table68[[#All],[Name]],0),6)</f>
        <v>#N/A</v>
      </c>
      <c r="K908" s="59">
        <v>9.0673409814864312E-7</v>
      </c>
      <c r="M908" s="42">
        <f t="shared" si="15"/>
        <v>907</v>
      </c>
      <c r="N908" s="42">
        <f>IF(M908&gt;Chart_Data!$U$5,0,ROW(M909)-ROW($M$2))</f>
        <v>0</v>
      </c>
      <c r="O908" s="61" t="e">
        <f>IFERROR(LARGE(Table1[2015 Growth % Red],N908),#N/A)</f>
        <v>#N/A</v>
      </c>
      <c r="P908" s="55" t="e">
        <f>INDEX(Table1[[#All],[Name Blue]:[2015 Growth % Red]],MATCH(O908,Table1[[#All],[2015 Growth % Red]],0),2)</f>
        <v>#N/A</v>
      </c>
      <c r="Q908" s="55" t="e">
        <f>INDEX(Table1[[#All],[Name Blue]:[2015 Growth % Red]],MATCH(O908,Table1[[#All],[2015 Growth % Red]],0),3)</f>
        <v>#N/A</v>
      </c>
      <c r="R908" s="55" t="e">
        <f>INDEX(Table1[[#All],[Name Blue]:[2015 Growth % Blue]],MATCH(Table3[[#This Row],[Top 10 Growth % ]],Table1[[#All],[2015 Growth % Blue]],0),1)</f>
        <v>#N/A</v>
      </c>
    </row>
    <row r="909" spans="1:18" x14ac:dyDescent="0.15">
      <c r="A909" s="42">
        <v>908</v>
      </c>
      <c r="B909" s="23" t="e">
        <f>IF(AND(Table68[[#This Row],[2015 Revenue]]&gt;=Chart_Data!$U$4,Table68[[#This Row],[2015 Expenses]]&lt;=Chart_Data!$U$3),Table68[[#This Row],[Name]],#N/A)</f>
        <v>#N/A</v>
      </c>
      <c r="C909" s="23" t="e">
        <f>INDEX(Table68[#All],MATCH(Chart_Data!B909,Table68[[#All],[Name]],0),3)</f>
        <v>#N/A</v>
      </c>
      <c r="D909" s="23" t="e">
        <f>INDEX(Table68[#All],MATCH(Chart_Data!B909,Table68[[#All],[Name]],0),4)</f>
        <v>#N/A</v>
      </c>
      <c r="E909" s="60" t="e">
        <f>INDEX(Table68[#All],MATCH(Chart_Data!B909,Table68[[#All],[Name]],0),6)+Table1[[#This Row],[Rand]]</f>
        <v>#N/A</v>
      </c>
      <c r="F909" s="58">
        <f>_xlfn.IFNA(IF(Table1[[#This Row],[2015 Growth % Blue]]="#N/A",0,Table1[[#This Row],[2015 Growth % Blue]]),0)</f>
        <v>0</v>
      </c>
      <c r="G909" s="23" t="str">
        <f>IF(OR(Table68[[#This Row],[2015 Revenue]]&lt;Chart_Data!$U$4,Table68[[#This Row],[2015 Expenses]]&gt;Chart_Data!$U$3),Table68[[#This Row],[Name]],#N/A)</f>
        <v>Mesontrekking</v>
      </c>
      <c r="H909" s="23">
        <f>INDEX(Table68[#All],MATCH(Chart_Data!G909,Table68[[#All],[Name]],0),3)</f>
        <v>7538439.0700000003</v>
      </c>
      <c r="I909" s="23">
        <f>INDEX(Table68[#All],MATCH(Chart_Data!G909,Table68[[#All],[Name]],0),4)</f>
        <v>5334742.29</v>
      </c>
      <c r="J909" s="46">
        <f>INDEX(Table68[#All],MATCH(Chart_Data!G909,Table68[[#All],[Name]],0),6)</f>
        <v>5.27</v>
      </c>
      <c r="K909" s="59">
        <v>6.9382348908713492E-7</v>
      </c>
      <c r="M909" s="42">
        <f t="shared" si="15"/>
        <v>908</v>
      </c>
      <c r="N909" s="42">
        <f>IF(M909&gt;Chart_Data!$U$5,0,ROW(M910)-ROW($M$2))</f>
        <v>0</v>
      </c>
      <c r="O909" s="61" t="e">
        <f>IFERROR(LARGE(Table1[2015 Growth % Red],N909),#N/A)</f>
        <v>#N/A</v>
      </c>
      <c r="P909" s="55" t="e">
        <f>INDEX(Table1[[#All],[Name Blue]:[2015 Growth % Red]],MATCH(O909,Table1[[#All],[2015 Growth % Red]],0),2)</f>
        <v>#N/A</v>
      </c>
      <c r="Q909" s="55" t="e">
        <f>INDEX(Table1[[#All],[Name Blue]:[2015 Growth % Red]],MATCH(O909,Table1[[#All],[2015 Growth % Red]],0),3)</f>
        <v>#N/A</v>
      </c>
      <c r="R909" s="55" t="e">
        <f>INDEX(Table1[[#All],[Name Blue]:[2015 Growth % Blue]],MATCH(Table3[[#This Row],[Top 10 Growth % ]],Table1[[#All],[2015 Growth % Blue]],0),1)</f>
        <v>#N/A</v>
      </c>
    </row>
    <row r="910" spans="1:18" x14ac:dyDescent="0.15">
      <c r="A910" s="42">
        <v>909</v>
      </c>
      <c r="B910" s="23" t="e">
        <f>IF(AND(Table68[[#This Row],[2015 Revenue]]&gt;=Chart_Data!$U$4,Table68[[#This Row],[2015 Expenses]]&lt;=Chart_Data!$U$3),Table68[[#This Row],[Name]],#N/A)</f>
        <v>#N/A</v>
      </c>
      <c r="C910" s="23" t="e">
        <f>INDEX(Table68[#All],MATCH(Chart_Data!B910,Table68[[#All],[Name]],0),3)</f>
        <v>#N/A</v>
      </c>
      <c r="D910" s="23" t="e">
        <f>INDEX(Table68[#All],MATCH(Chart_Data!B910,Table68[[#All],[Name]],0),4)</f>
        <v>#N/A</v>
      </c>
      <c r="E910" s="60" t="e">
        <f>INDEX(Table68[#All],MATCH(Chart_Data!B910,Table68[[#All],[Name]],0),6)+Table1[[#This Row],[Rand]]</f>
        <v>#N/A</v>
      </c>
      <c r="F910" s="58">
        <f>_xlfn.IFNA(IF(Table1[[#This Row],[2015 Growth % Blue]]="#N/A",0,Table1[[#This Row],[2015 Growth % Blue]]),0)</f>
        <v>0</v>
      </c>
      <c r="G910" s="23" t="str">
        <f>IF(OR(Table68[[#This Row],[2015 Revenue]]&lt;Chart_Data!$U$4,Table68[[#This Row],[2015 Expenses]]&gt;Chart_Data!$U$3),Table68[[#This Row],[Name]],#N/A)</f>
        <v>Infectedduck</v>
      </c>
      <c r="H910" s="23">
        <f>INDEX(Table68[#All],MATCH(Chart_Data!G910,Table68[[#All],[Name]],0),3)</f>
        <v>10417061.67</v>
      </c>
      <c r="I910" s="23">
        <f>INDEX(Table68[#All],MATCH(Chart_Data!G910,Table68[[#All],[Name]],0),4)</f>
        <v>4118312.1</v>
      </c>
      <c r="J910" s="46">
        <f>INDEX(Table68[#All],MATCH(Chart_Data!G910,Table68[[#All],[Name]],0),6)</f>
        <v>5.24</v>
      </c>
      <c r="K910" s="59">
        <v>2.2998048818852457E-7</v>
      </c>
      <c r="M910" s="42">
        <f t="shared" si="15"/>
        <v>909</v>
      </c>
      <c r="N910" s="42">
        <f>IF(M910&gt;Chart_Data!$U$5,0,ROW(M911)-ROW($M$2))</f>
        <v>0</v>
      </c>
      <c r="O910" s="61" t="e">
        <f>IFERROR(LARGE(Table1[2015 Growth % Red],N910),#N/A)</f>
        <v>#N/A</v>
      </c>
      <c r="P910" s="55" t="e">
        <f>INDEX(Table1[[#All],[Name Blue]:[2015 Growth % Red]],MATCH(O910,Table1[[#All],[2015 Growth % Red]],0),2)</f>
        <v>#N/A</v>
      </c>
      <c r="Q910" s="55" t="e">
        <f>INDEX(Table1[[#All],[Name Blue]:[2015 Growth % Red]],MATCH(O910,Table1[[#All],[2015 Growth % Red]],0),3)</f>
        <v>#N/A</v>
      </c>
      <c r="R910" s="55" t="e">
        <f>INDEX(Table1[[#All],[Name Blue]:[2015 Growth % Blue]],MATCH(Table3[[#This Row],[Top 10 Growth % ]],Table1[[#All],[2015 Growth % Blue]],0),1)</f>
        <v>#N/A</v>
      </c>
    </row>
    <row r="911" spans="1:18" x14ac:dyDescent="0.15">
      <c r="A911" s="42">
        <v>910</v>
      </c>
      <c r="B911" s="23" t="e">
        <f>IF(AND(Table68[[#This Row],[2015 Revenue]]&gt;=Chart_Data!$U$4,Table68[[#This Row],[2015 Expenses]]&lt;=Chart_Data!$U$3),Table68[[#This Row],[Name]],#N/A)</f>
        <v>#N/A</v>
      </c>
      <c r="C911" s="23" t="e">
        <f>INDEX(Table68[#All],MATCH(Chart_Data!B911,Table68[[#All],[Name]],0),3)</f>
        <v>#N/A</v>
      </c>
      <c r="D911" s="23" t="e">
        <f>INDEX(Table68[#All],MATCH(Chart_Data!B911,Table68[[#All],[Name]],0),4)</f>
        <v>#N/A</v>
      </c>
      <c r="E911" s="60" t="e">
        <f>INDEX(Table68[#All],MATCH(Chart_Data!B911,Table68[[#All],[Name]],0),6)+Table1[[#This Row],[Rand]]</f>
        <v>#N/A</v>
      </c>
      <c r="F911" s="58">
        <f>_xlfn.IFNA(IF(Table1[[#This Row],[2015 Growth % Blue]]="#N/A",0,Table1[[#This Row],[2015 Growth % Blue]]),0)</f>
        <v>0</v>
      </c>
      <c r="G911" s="23" t="str">
        <f>IF(OR(Table68[[#This Row],[2015 Revenue]]&lt;Chart_Data!$U$4,Table68[[#This Row],[2015 Expenses]]&gt;Chart_Data!$U$3),Table68[[#This Row],[Name]],#N/A)</f>
        <v>Allowuntidy</v>
      </c>
      <c r="H911" s="23">
        <f>INDEX(Table68[#All],MATCH(Chart_Data!G911,Table68[[#All],[Name]],0),3)</f>
        <v>4528392.57</v>
      </c>
      <c r="I911" s="23">
        <f>INDEX(Table68[#All],MATCH(Chart_Data!G911,Table68[[#All],[Name]],0),4)</f>
        <v>2309345.3199999998</v>
      </c>
      <c r="J911" s="46">
        <f>INDEX(Table68[#All],MATCH(Chart_Data!G911,Table68[[#All],[Name]],0),6)</f>
        <v>6.29</v>
      </c>
      <c r="K911" s="59">
        <v>3.4183368122334623E-7</v>
      </c>
      <c r="M911" s="42">
        <f t="shared" si="15"/>
        <v>910</v>
      </c>
      <c r="N911" s="42">
        <f>IF(M911&gt;Chart_Data!$U$5,0,ROW(M912)-ROW($M$2))</f>
        <v>0</v>
      </c>
      <c r="O911" s="61" t="e">
        <f>IFERROR(LARGE(Table1[2015 Growth % Red],N911),#N/A)</f>
        <v>#N/A</v>
      </c>
      <c r="P911" s="55" t="e">
        <f>INDEX(Table1[[#All],[Name Blue]:[2015 Growth % Red]],MATCH(O911,Table1[[#All],[2015 Growth % Red]],0),2)</f>
        <v>#N/A</v>
      </c>
      <c r="Q911" s="55" t="e">
        <f>INDEX(Table1[[#All],[Name Blue]:[2015 Growth % Red]],MATCH(O911,Table1[[#All],[2015 Growth % Red]],0),3)</f>
        <v>#N/A</v>
      </c>
      <c r="R911" s="55" t="e">
        <f>INDEX(Table1[[#All],[Name Blue]:[2015 Growth % Blue]],MATCH(Table3[[#This Row],[Top 10 Growth % ]],Table1[[#All],[2015 Growth % Blue]],0),1)</f>
        <v>#N/A</v>
      </c>
    </row>
    <row r="912" spans="1:18" x14ac:dyDescent="0.15">
      <c r="A912" s="42">
        <v>911</v>
      </c>
      <c r="B912" s="23" t="str">
        <f>IF(AND(Table68[[#This Row],[2015 Revenue]]&gt;=Chart_Data!$U$4,Table68[[#This Row],[2015 Expenses]]&lt;=Chart_Data!$U$3),Table68[[#This Row],[Name]],#N/A)</f>
        <v>Moleculecircle</v>
      </c>
      <c r="C912" s="23">
        <f>INDEX(Table68[#All],MATCH(Chart_Data!B912,Table68[[#All],[Name]],0),3)</f>
        <v>11094660.640000001</v>
      </c>
      <c r="D912" s="23">
        <f>INDEX(Table68[#All],MATCH(Chart_Data!B912,Table68[[#All],[Name]],0),4)</f>
        <v>1026547.89</v>
      </c>
      <c r="E912" s="60">
        <f>INDEX(Table68[#All],MATCH(Chart_Data!B912,Table68[[#All],[Name]],0),6)+Table1[[#This Row],[Rand]]</f>
        <v>3.9700007531556403</v>
      </c>
      <c r="F912" s="58">
        <f>_xlfn.IFNA(IF(Table1[[#This Row],[2015 Growth % Blue]]="#N/A",0,Table1[[#This Row],[2015 Growth % Blue]]),0)</f>
        <v>3.9700007531556403</v>
      </c>
      <c r="G912" s="23" t="e">
        <f>IF(OR(Table68[[#This Row],[2015 Revenue]]&lt;Chart_Data!$U$4,Table68[[#This Row],[2015 Expenses]]&gt;Chart_Data!$U$3),Table68[[#This Row],[Name]],#N/A)</f>
        <v>#N/A</v>
      </c>
      <c r="H912" s="23" t="e">
        <f>INDEX(Table68[#All],MATCH(Chart_Data!G912,Table68[[#All],[Name]],0),3)</f>
        <v>#N/A</v>
      </c>
      <c r="I912" s="23" t="e">
        <f>INDEX(Table68[#All],MATCH(Chart_Data!G912,Table68[[#All],[Name]],0),4)</f>
        <v>#N/A</v>
      </c>
      <c r="J912" s="46" t="e">
        <f>INDEX(Table68[#All],MATCH(Chart_Data!G912,Table68[[#All],[Name]],0),6)</f>
        <v>#N/A</v>
      </c>
      <c r="K912" s="59">
        <v>7.5315564015136994E-7</v>
      </c>
      <c r="M912" s="42">
        <f t="shared" si="15"/>
        <v>911</v>
      </c>
      <c r="N912" s="42">
        <f>IF(M912&gt;Chart_Data!$U$5,0,ROW(M913)-ROW($M$2))</f>
        <v>0</v>
      </c>
      <c r="O912" s="61" t="e">
        <f>IFERROR(LARGE(Table1[2015 Growth % Red],N912),#N/A)</f>
        <v>#N/A</v>
      </c>
      <c r="P912" s="55" t="e">
        <f>INDEX(Table1[[#All],[Name Blue]:[2015 Growth % Red]],MATCH(O912,Table1[[#All],[2015 Growth % Red]],0),2)</f>
        <v>#N/A</v>
      </c>
      <c r="Q912" s="55" t="e">
        <f>INDEX(Table1[[#All],[Name Blue]:[2015 Growth % Red]],MATCH(O912,Table1[[#All],[2015 Growth % Red]],0),3)</f>
        <v>#N/A</v>
      </c>
      <c r="R912" s="55" t="e">
        <f>INDEX(Table1[[#All],[Name Blue]:[2015 Growth % Blue]],MATCH(Table3[[#This Row],[Top 10 Growth % ]],Table1[[#All],[2015 Growth % Blue]],0),1)</f>
        <v>#N/A</v>
      </c>
    </row>
    <row r="913" spans="1:18" x14ac:dyDescent="0.15">
      <c r="A913" s="42">
        <v>912</v>
      </c>
      <c r="B913" s="23" t="e">
        <f>IF(AND(Table68[[#This Row],[2015 Revenue]]&gt;=Chart_Data!$U$4,Table68[[#This Row],[2015 Expenses]]&lt;=Chart_Data!$U$3),Table68[[#This Row],[Name]],#N/A)</f>
        <v>#N/A</v>
      </c>
      <c r="C913" s="23" t="e">
        <f>INDEX(Table68[#All],MATCH(Chart_Data!B913,Table68[[#All],[Name]],0),3)</f>
        <v>#N/A</v>
      </c>
      <c r="D913" s="23" t="e">
        <f>INDEX(Table68[#All],MATCH(Chart_Data!B913,Table68[[#All],[Name]],0),4)</f>
        <v>#N/A</v>
      </c>
      <c r="E913" s="60" t="e">
        <f>INDEX(Table68[#All],MATCH(Chart_Data!B913,Table68[[#All],[Name]],0),6)+Table1[[#This Row],[Rand]]</f>
        <v>#N/A</v>
      </c>
      <c r="F913" s="58">
        <f>_xlfn.IFNA(IF(Table1[[#This Row],[2015 Growth % Blue]]="#N/A",0,Table1[[#This Row],[2015 Growth % Blue]]),0)</f>
        <v>0</v>
      </c>
      <c r="G913" s="23" t="str">
        <f>IF(OR(Table68[[#This Row],[2015 Revenue]]&lt;Chart_Data!$U$4,Table68[[#This Row],[2015 Expenses]]&gt;Chart_Data!$U$3),Table68[[#This Row],[Name]],#N/A)</f>
        <v>Fadalert</v>
      </c>
      <c r="H913" s="23">
        <f>INDEX(Table68[#All],MATCH(Chart_Data!G913,Table68[[#All],[Name]],0),3)</f>
        <v>11851513.49</v>
      </c>
      <c r="I913" s="23">
        <f>INDEX(Table68[#All],MATCH(Chart_Data!G913,Table68[[#All],[Name]],0),4)</f>
        <v>4057418.12</v>
      </c>
      <c r="J913" s="46">
        <f>INDEX(Table68[#All],MATCH(Chart_Data!G913,Table68[[#All],[Name]],0),6)</f>
        <v>5.6</v>
      </c>
      <c r="K913" s="59">
        <v>7.7867937924141647E-7</v>
      </c>
      <c r="M913" s="42">
        <f t="shared" si="15"/>
        <v>912</v>
      </c>
      <c r="N913" s="42">
        <f>IF(M913&gt;Chart_Data!$U$5,0,ROW(M914)-ROW($M$2))</f>
        <v>0</v>
      </c>
      <c r="O913" s="61" t="e">
        <f>IFERROR(LARGE(Table1[2015 Growth % Red],N913),#N/A)</f>
        <v>#N/A</v>
      </c>
      <c r="P913" s="55" t="e">
        <f>INDEX(Table1[[#All],[Name Blue]:[2015 Growth % Red]],MATCH(O913,Table1[[#All],[2015 Growth % Red]],0),2)</f>
        <v>#N/A</v>
      </c>
      <c r="Q913" s="55" t="e">
        <f>INDEX(Table1[[#All],[Name Blue]:[2015 Growth % Red]],MATCH(O913,Table1[[#All],[2015 Growth % Red]],0),3)</f>
        <v>#N/A</v>
      </c>
      <c r="R913" s="55" t="e">
        <f>INDEX(Table1[[#All],[Name Blue]:[2015 Growth % Blue]],MATCH(Table3[[#This Row],[Top 10 Growth % ]],Table1[[#All],[2015 Growth % Blue]],0),1)</f>
        <v>#N/A</v>
      </c>
    </row>
    <row r="914" spans="1:18" x14ac:dyDescent="0.15">
      <c r="A914" s="42">
        <v>913</v>
      </c>
      <c r="B914" s="23" t="str">
        <f>IF(AND(Table68[[#This Row],[2015 Revenue]]&gt;=Chart_Data!$U$4,Table68[[#This Row],[2015 Expenses]]&lt;=Chart_Data!$U$3),Table68[[#This Row],[Name]],#N/A)</f>
        <v>Putmovement</v>
      </c>
      <c r="C914" s="23">
        <f>INDEX(Table68[#All],MATCH(Chart_Data!B914,Table68[[#All],[Name]],0),3)</f>
        <v>11002468.17</v>
      </c>
      <c r="D914" s="23">
        <f>INDEX(Table68[#All],MATCH(Chart_Data!B914,Table68[[#All],[Name]],0),4)</f>
        <v>984696.28</v>
      </c>
      <c r="E914" s="60">
        <f>INDEX(Table68[#All],MATCH(Chart_Data!B914,Table68[[#All],[Name]],0),6)+Table1[[#This Row],[Rand]]</f>
        <v>3.6900008915127653</v>
      </c>
      <c r="F914" s="58">
        <f>_xlfn.IFNA(IF(Table1[[#This Row],[2015 Growth % Blue]]="#N/A",0,Table1[[#This Row],[2015 Growth % Blue]]),0)</f>
        <v>3.6900008915127653</v>
      </c>
      <c r="G914" s="23" t="e">
        <f>IF(OR(Table68[[#This Row],[2015 Revenue]]&lt;Chart_Data!$U$4,Table68[[#This Row],[2015 Expenses]]&gt;Chart_Data!$U$3),Table68[[#This Row],[Name]],#N/A)</f>
        <v>#N/A</v>
      </c>
      <c r="H914" s="23" t="e">
        <f>INDEX(Table68[#All],MATCH(Chart_Data!G914,Table68[[#All],[Name]],0),3)</f>
        <v>#N/A</v>
      </c>
      <c r="I914" s="23" t="e">
        <f>INDEX(Table68[#All],MATCH(Chart_Data!G914,Table68[[#All],[Name]],0),4)</f>
        <v>#N/A</v>
      </c>
      <c r="J914" s="46" t="e">
        <f>INDEX(Table68[#All],MATCH(Chart_Data!G914,Table68[[#All],[Name]],0),6)</f>
        <v>#N/A</v>
      </c>
      <c r="K914" s="59">
        <v>8.91512765338893E-7</v>
      </c>
      <c r="M914" s="42">
        <f t="shared" si="15"/>
        <v>913</v>
      </c>
      <c r="N914" s="42">
        <f>IF(M914&gt;Chart_Data!$U$5,0,ROW(M915)-ROW($M$2))</f>
        <v>0</v>
      </c>
      <c r="O914" s="61" t="e">
        <f>IFERROR(LARGE(Table1[2015 Growth % Red],N914),#N/A)</f>
        <v>#N/A</v>
      </c>
      <c r="P914" s="55" t="e">
        <f>INDEX(Table1[[#All],[Name Blue]:[2015 Growth % Red]],MATCH(O914,Table1[[#All],[2015 Growth % Red]],0),2)</f>
        <v>#N/A</v>
      </c>
      <c r="Q914" s="55" t="e">
        <f>INDEX(Table1[[#All],[Name Blue]:[2015 Growth % Red]],MATCH(O914,Table1[[#All],[2015 Growth % Red]],0),3)</f>
        <v>#N/A</v>
      </c>
      <c r="R914" s="55" t="e">
        <f>INDEX(Table1[[#All],[Name Blue]:[2015 Growth % Blue]],MATCH(Table3[[#This Row],[Top 10 Growth % ]],Table1[[#All],[2015 Growth % Blue]],0),1)</f>
        <v>#N/A</v>
      </c>
    </row>
    <row r="915" spans="1:18" x14ac:dyDescent="0.15">
      <c r="A915" s="42">
        <v>914</v>
      </c>
      <c r="B915" s="23" t="e">
        <f>IF(AND(Table68[[#This Row],[2015 Revenue]]&gt;=Chart_Data!$U$4,Table68[[#This Row],[2015 Expenses]]&lt;=Chart_Data!$U$3),Table68[[#This Row],[Name]],#N/A)</f>
        <v>#N/A</v>
      </c>
      <c r="C915" s="23" t="e">
        <f>INDEX(Table68[#All],MATCH(Chart_Data!B915,Table68[[#All],[Name]],0),3)</f>
        <v>#N/A</v>
      </c>
      <c r="D915" s="23" t="e">
        <f>INDEX(Table68[#All],MATCH(Chart_Data!B915,Table68[[#All],[Name]],0),4)</f>
        <v>#N/A</v>
      </c>
      <c r="E915" s="60" t="e">
        <f>INDEX(Table68[#All],MATCH(Chart_Data!B915,Table68[[#All],[Name]],0),6)+Table1[[#This Row],[Rand]]</f>
        <v>#N/A</v>
      </c>
      <c r="F915" s="58">
        <f>_xlfn.IFNA(IF(Table1[[#This Row],[2015 Growth % Blue]]="#N/A",0,Table1[[#This Row],[2015 Growth % Blue]]),0)</f>
        <v>0</v>
      </c>
      <c r="G915" s="23" t="str">
        <f>IF(OR(Table68[[#This Row],[2015 Revenue]]&lt;Chart_Data!$U$4,Table68[[#This Row],[2015 Expenses]]&gt;Chart_Data!$U$3),Table68[[#This Row],[Name]],#N/A)</f>
        <v>Portlyroomy</v>
      </c>
      <c r="H915" s="23">
        <f>INDEX(Table68[#All],MATCH(Chart_Data!G915,Table68[[#All],[Name]],0),3)</f>
        <v>7707034.54</v>
      </c>
      <c r="I915" s="23">
        <f>INDEX(Table68[#All],MATCH(Chart_Data!G915,Table68[[#All],[Name]],0),4)</f>
        <v>4887546.51</v>
      </c>
      <c r="J915" s="46">
        <f>INDEX(Table68[#All],MATCH(Chart_Data!G915,Table68[[#All],[Name]],0),6)</f>
        <v>5.2</v>
      </c>
      <c r="K915" s="59">
        <v>9.6196971061449496E-7</v>
      </c>
      <c r="M915" s="42">
        <f t="shared" si="15"/>
        <v>914</v>
      </c>
      <c r="N915" s="42">
        <f>IF(M915&gt;Chart_Data!$U$5,0,ROW(M916)-ROW($M$2))</f>
        <v>0</v>
      </c>
      <c r="O915" s="61" t="e">
        <f>IFERROR(LARGE(Table1[2015 Growth % Red],N915),#N/A)</f>
        <v>#N/A</v>
      </c>
      <c r="P915" s="55" t="e">
        <f>INDEX(Table1[[#All],[Name Blue]:[2015 Growth % Red]],MATCH(O915,Table1[[#All],[2015 Growth % Red]],0),2)</f>
        <v>#N/A</v>
      </c>
      <c r="Q915" s="55" t="e">
        <f>INDEX(Table1[[#All],[Name Blue]:[2015 Growth % Red]],MATCH(O915,Table1[[#All],[2015 Growth % Red]],0),3)</f>
        <v>#N/A</v>
      </c>
      <c r="R915" s="55" t="e">
        <f>INDEX(Table1[[#All],[Name Blue]:[2015 Growth % Blue]],MATCH(Table3[[#This Row],[Top 10 Growth % ]],Table1[[#All],[2015 Growth % Blue]],0),1)</f>
        <v>#N/A</v>
      </c>
    </row>
    <row r="916" spans="1:18" x14ac:dyDescent="0.15">
      <c r="A916" s="42">
        <v>915</v>
      </c>
      <c r="B916" s="23" t="e">
        <f>IF(AND(Table68[[#This Row],[2015 Revenue]]&gt;=Chart_Data!$U$4,Table68[[#This Row],[2015 Expenses]]&lt;=Chart_Data!$U$3),Table68[[#This Row],[Name]],#N/A)</f>
        <v>#N/A</v>
      </c>
      <c r="C916" s="23" t="e">
        <f>INDEX(Table68[#All],MATCH(Chart_Data!B916,Table68[[#All],[Name]],0),3)</f>
        <v>#N/A</v>
      </c>
      <c r="D916" s="23" t="e">
        <f>INDEX(Table68[#All],MATCH(Chart_Data!B916,Table68[[#All],[Name]],0),4)</f>
        <v>#N/A</v>
      </c>
      <c r="E916" s="60" t="e">
        <f>INDEX(Table68[#All],MATCH(Chart_Data!B916,Table68[[#All],[Name]],0),6)+Table1[[#This Row],[Rand]]</f>
        <v>#N/A</v>
      </c>
      <c r="F916" s="58">
        <f>_xlfn.IFNA(IF(Table1[[#This Row],[2015 Growth % Blue]]="#N/A",0,Table1[[#This Row],[2015 Growth % Blue]]),0)</f>
        <v>0</v>
      </c>
      <c r="G916" s="23" t="str">
        <f>IF(OR(Table68[[#This Row],[2015 Revenue]]&lt;Chart_Data!$U$4,Table68[[#This Row],[2015 Expenses]]&gt;Chart_Data!$U$3),Table68[[#This Row],[Name]],#N/A)</f>
        <v>Clerkhusky</v>
      </c>
      <c r="H916" s="23">
        <f>INDEX(Table68[#All],MATCH(Chart_Data!G916,Table68[[#All],[Name]],0),3)</f>
        <v>4477734.4400000004</v>
      </c>
      <c r="I916" s="23">
        <f>INDEX(Table68[#All],MATCH(Chart_Data!G916,Table68[[#All],[Name]],0),4)</f>
        <v>4940211.26</v>
      </c>
      <c r="J916" s="46">
        <f>INDEX(Table68[#All],MATCH(Chart_Data!G916,Table68[[#All],[Name]],0),6)</f>
        <v>3.27</v>
      </c>
      <c r="K916" s="59">
        <v>4.284996347452685E-8</v>
      </c>
      <c r="M916" s="42">
        <f t="shared" si="15"/>
        <v>915</v>
      </c>
      <c r="N916" s="42">
        <f>IF(M916&gt;Chart_Data!$U$5,0,ROW(M917)-ROW($M$2))</f>
        <v>0</v>
      </c>
      <c r="O916" s="61" t="e">
        <f>IFERROR(LARGE(Table1[2015 Growth % Red],N916),#N/A)</f>
        <v>#N/A</v>
      </c>
      <c r="P916" s="55" t="e">
        <f>INDEX(Table1[[#All],[Name Blue]:[2015 Growth % Red]],MATCH(O916,Table1[[#All],[2015 Growth % Red]],0),2)</f>
        <v>#N/A</v>
      </c>
      <c r="Q916" s="55" t="e">
        <f>INDEX(Table1[[#All],[Name Blue]:[2015 Growth % Red]],MATCH(O916,Table1[[#All],[2015 Growth % Red]],0),3)</f>
        <v>#N/A</v>
      </c>
      <c r="R916" s="55" t="e">
        <f>INDEX(Table1[[#All],[Name Blue]:[2015 Growth % Blue]],MATCH(Table3[[#This Row],[Top 10 Growth % ]],Table1[[#All],[2015 Growth % Blue]],0),1)</f>
        <v>#N/A</v>
      </c>
    </row>
    <row r="917" spans="1:18" x14ac:dyDescent="0.15">
      <c r="A917" s="42">
        <v>916</v>
      </c>
      <c r="B917" s="23" t="e">
        <f>IF(AND(Table68[[#This Row],[2015 Revenue]]&gt;=Chart_Data!$U$4,Table68[[#This Row],[2015 Expenses]]&lt;=Chart_Data!$U$3),Table68[[#This Row],[Name]],#N/A)</f>
        <v>#N/A</v>
      </c>
      <c r="C917" s="23" t="e">
        <f>INDEX(Table68[#All],MATCH(Chart_Data!B917,Table68[[#All],[Name]],0),3)</f>
        <v>#N/A</v>
      </c>
      <c r="D917" s="23" t="e">
        <f>INDEX(Table68[#All],MATCH(Chart_Data!B917,Table68[[#All],[Name]],0),4)</f>
        <v>#N/A</v>
      </c>
      <c r="E917" s="60" t="e">
        <f>INDEX(Table68[#All],MATCH(Chart_Data!B917,Table68[[#All],[Name]],0),6)+Table1[[#This Row],[Rand]]</f>
        <v>#N/A</v>
      </c>
      <c r="F917" s="58">
        <f>_xlfn.IFNA(IF(Table1[[#This Row],[2015 Growth % Blue]]="#N/A",0,Table1[[#This Row],[2015 Growth % Blue]]),0)</f>
        <v>0</v>
      </c>
      <c r="G917" s="23" t="str">
        <f>IF(OR(Table68[[#This Row],[2015 Revenue]]&lt;Chart_Data!$U$4,Table68[[#This Row],[2015 Expenses]]&gt;Chart_Data!$U$3),Table68[[#This Row],[Name]],#N/A)</f>
        <v>Snobcarrot</v>
      </c>
      <c r="H917" s="23">
        <f>INDEX(Table68[#All],MATCH(Chart_Data!G917,Table68[[#All],[Name]],0),3)</f>
        <v>12164115.6</v>
      </c>
      <c r="I917" s="23">
        <f>INDEX(Table68[#All],MATCH(Chart_Data!G917,Table68[[#All],[Name]],0),4)</f>
        <v>6555657.3300000001</v>
      </c>
      <c r="J917" s="46">
        <f>INDEX(Table68[#All],MATCH(Chart_Data!G917,Table68[[#All],[Name]],0),6)</f>
        <v>4.25</v>
      </c>
      <c r="K917" s="59">
        <v>6.4991019406606025E-7</v>
      </c>
      <c r="M917" s="42">
        <f t="shared" si="15"/>
        <v>916</v>
      </c>
      <c r="N917" s="42">
        <f>IF(M917&gt;Chart_Data!$U$5,0,ROW(M918)-ROW($M$2))</f>
        <v>0</v>
      </c>
      <c r="O917" s="61" t="e">
        <f>IFERROR(LARGE(Table1[2015 Growth % Red],N917),#N/A)</f>
        <v>#N/A</v>
      </c>
      <c r="P917" s="55" t="e">
        <f>INDEX(Table1[[#All],[Name Blue]:[2015 Growth % Red]],MATCH(O917,Table1[[#All],[2015 Growth % Red]],0),2)</f>
        <v>#N/A</v>
      </c>
      <c r="Q917" s="55" t="e">
        <f>INDEX(Table1[[#All],[Name Blue]:[2015 Growth % Red]],MATCH(O917,Table1[[#All],[2015 Growth % Red]],0),3)</f>
        <v>#N/A</v>
      </c>
      <c r="R917" s="55" t="e">
        <f>INDEX(Table1[[#All],[Name Blue]:[2015 Growth % Blue]],MATCH(Table3[[#This Row],[Top 10 Growth % ]],Table1[[#All],[2015 Growth % Blue]],0),1)</f>
        <v>#N/A</v>
      </c>
    </row>
    <row r="918" spans="1:18" x14ac:dyDescent="0.15">
      <c r="A918" s="42">
        <v>917</v>
      </c>
      <c r="B918" s="23" t="e">
        <f>IF(AND(Table68[[#This Row],[2015 Revenue]]&gt;=Chart_Data!$U$4,Table68[[#This Row],[2015 Expenses]]&lt;=Chart_Data!$U$3),Table68[[#This Row],[Name]],#N/A)</f>
        <v>#N/A</v>
      </c>
      <c r="C918" s="23" t="e">
        <f>INDEX(Table68[#All],MATCH(Chart_Data!B918,Table68[[#All],[Name]],0),3)</f>
        <v>#N/A</v>
      </c>
      <c r="D918" s="23" t="e">
        <f>INDEX(Table68[#All],MATCH(Chart_Data!B918,Table68[[#All],[Name]],0),4)</f>
        <v>#N/A</v>
      </c>
      <c r="E918" s="60" t="e">
        <f>INDEX(Table68[#All],MATCH(Chart_Data!B918,Table68[[#All],[Name]],0),6)+Table1[[#This Row],[Rand]]</f>
        <v>#N/A</v>
      </c>
      <c r="F918" s="58">
        <f>_xlfn.IFNA(IF(Table1[[#This Row],[2015 Growth % Blue]]="#N/A",0,Table1[[#This Row],[2015 Growth % Blue]]),0)</f>
        <v>0</v>
      </c>
      <c r="G918" s="23" t="str">
        <f>IF(OR(Table68[[#This Row],[2015 Revenue]]&lt;Chart_Data!$U$4,Table68[[#This Row],[2015 Expenses]]&gt;Chart_Data!$U$3),Table68[[#This Row],[Name]],#N/A)</f>
        <v>Restrainthomerun</v>
      </c>
      <c r="H918" s="23">
        <f>INDEX(Table68[#All],MATCH(Chart_Data!G918,Table68[[#All],[Name]],0),3)</f>
        <v>8522560.6099999994</v>
      </c>
      <c r="I918" s="23">
        <f>INDEX(Table68[#All],MATCH(Chart_Data!G918,Table68[[#All],[Name]],0),4)</f>
        <v>5647178.1200000001</v>
      </c>
      <c r="J918" s="46">
        <f>INDEX(Table68[#All],MATCH(Chart_Data!G918,Table68[[#All],[Name]],0),6)</f>
        <v>4.43</v>
      </c>
      <c r="K918" s="59">
        <v>4.5185220229506849E-7</v>
      </c>
      <c r="M918" s="42">
        <f t="shared" si="15"/>
        <v>917</v>
      </c>
      <c r="N918" s="42">
        <f>IF(M918&gt;Chart_Data!$U$5,0,ROW(M919)-ROW($M$2))</f>
        <v>0</v>
      </c>
      <c r="O918" s="61" t="e">
        <f>IFERROR(LARGE(Table1[2015 Growth % Red],N918),#N/A)</f>
        <v>#N/A</v>
      </c>
      <c r="P918" s="55" t="e">
        <f>INDEX(Table1[[#All],[Name Blue]:[2015 Growth % Red]],MATCH(O918,Table1[[#All],[2015 Growth % Red]],0),2)</f>
        <v>#N/A</v>
      </c>
      <c r="Q918" s="55" t="e">
        <f>INDEX(Table1[[#All],[Name Blue]:[2015 Growth % Red]],MATCH(O918,Table1[[#All],[2015 Growth % Red]],0),3)</f>
        <v>#N/A</v>
      </c>
      <c r="R918" s="55" t="e">
        <f>INDEX(Table1[[#All],[Name Blue]:[2015 Growth % Blue]],MATCH(Table3[[#This Row],[Top 10 Growth % ]],Table1[[#All],[2015 Growth % Blue]],0),1)</f>
        <v>#N/A</v>
      </c>
    </row>
    <row r="919" spans="1:18" x14ac:dyDescent="0.15">
      <c r="A919" s="42">
        <v>918</v>
      </c>
      <c r="B919" s="23" t="e">
        <f>IF(AND(Table68[[#This Row],[2015 Revenue]]&gt;=Chart_Data!$U$4,Table68[[#This Row],[2015 Expenses]]&lt;=Chart_Data!$U$3),Table68[[#This Row],[Name]],#N/A)</f>
        <v>#N/A</v>
      </c>
      <c r="C919" s="23" t="e">
        <f>INDEX(Table68[#All],MATCH(Chart_Data!B919,Table68[[#All],[Name]],0),3)</f>
        <v>#N/A</v>
      </c>
      <c r="D919" s="23" t="e">
        <f>INDEX(Table68[#All],MATCH(Chart_Data!B919,Table68[[#All],[Name]],0),4)</f>
        <v>#N/A</v>
      </c>
      <c r="E919" s="60" t="e">
        <f>INDEX(Table68[#All],MATCH(Chart_Data!B919,Table68[[#All],[Name]],0),6)+Table1[[#This Row],[Rand]]</f>
        <v>#N/A</v>
      </c>
      <c r="F919" s="58">
        <f>_xlfn.IFNA(IF(Table1[[#This Row],[2015 Growth % Blue]]="#N/A",0,Table1[[#This Row],[2015 Growth % Blue]]),0)</f>
        <v>0</v>
      </c>
      <c r="G919" s="23" t="str">
        <f>IF(OR(Table68[[#This Row],[2015 Revenue]]&lt;Chart_Data!$U$4,Table68[[#This Row],[2015 Expenses]]&gt;Chart_Data!$U$3),Table68[[#This Row],[Name]],#N/A)</f>
        <v>Poxhewn</v>
      </c>
      <c r="H919" s="23">
        <f>INDEX(Table68[#All],MATCH(Chart_Data!G919,Table68[[#All],[Name]],0),3)</f>
        <v>9884269.8000000007</v>
      </c>
      <c r="I919" s="23">
        <f>INDEX(Table68[#All],MATCH(Chart_Data!G919,Table68[[#All],[Name]],0),4)</f>
        <v>6588341.8099999996</v>
      </c>
      <c r="J919" s="46">
        <f>INDEX(Table68[#All],MATCH(Chart_Data!G919,Table68[[#All],[Name]],0),6)</f>
        <v>5.48</v>
      </c>
      <c r="K919" s="59">
        <v>1.7013821708505127E-7</v>
      </c>
      <c r="M919" s="42">
        <f t="shared" si="15"/>
        <v>918</v>
      </c>
      <c r="N919" s="42">
        <f>IF(M919&gt;Chart_Data!$U$5,0,ROW(M920)-ROW($M$2))</f>
        <v>0</v>
      </c>
      <c r="O919" s="61" t="e">
        <f>IFERROR(LARGE(Table1[2015 Growth % Red],N919),#N/A)</f>
        <v>#N/A</v>
      </c>
      <c r="P919" s="55" t="e">
        <f>INDEX(Table1[[#All],[Name Blue]:[2015 Growth % Red]],MATCH(O919,Table1[[#All],[2015 Growth % Red]],0),2)</f>
        <v>#N/A</v>
      </c>
      <c r="Q919" s="55" t="e">
        <f>INDEX(Table1[[#All],[Name Blue]:[2015 Growth % Red]],MATCH(O919,Table1[[#All],[2015 Growth % Red]],0),3)</f>
        <v>#N/A</v>
      </c>
      <c r="R919" s="55" t="e">
        <f>INDEX(Table1[[#All],[Name Blue]:[2015 Growth % Blue]],MATCH(Table3[[#This Row],[Top 10 Growth % ]],Table1[[#All],[2015 Growth % Blue]],0),1)</f>
        <v>#N/A</v>
      </c>
    </row>
    <row r="920" spans="1:18" x14ac:dyDescent="0.15">
      <c r="A920" s="42">
        <v>919</v>
      </c>
      <c r="B920" s="23" t="str">
        <f>IF(AND(Table68[[#This Row],[2015 Revenue]]&gt;=Chart_Data!$U$4,Table68[[#This Row],[2015 Expenses]]&lt;=Chart_Data!$U$3),Table68[[#This Row],[Name]],#N/A)</f>
        <v>Nescafeshameless</v>
      </c>
      <c r="C920" s="23">
        <f>INDEX(Table68[#All],MATCH(Chart_Data!B920,Table68[[#All],[Name]],0),3)</f>
        <v>16100761.52</v>
      </c>
      <c r="D920" s="23">
        <f>INDEX(Table68[#All],MATCH(Chart_Data!B920,Table68[[#All],[Name]],0),4)</f>
        <v>2453377.09</v>
      </c>
      <c r="E920" s="60">
        <f>INDEX(Table68[#All],MATCH(Chart_Data!B920,Table68[[#All],[Name]],0),6)+Table1[[#This Row],[Rand]]</f>
        <v>4.2800005761127116</v>
      </c>
      <c r="F920" s="58">
        <f>_xlfn.IFNA(IF(Table1[[#This Row],[2015 Growth % Blue]]="#N/A",0,Table1[[#This Row],[2015 Growth % Blue]]),0)</f>
        <v>4.2800005761127116</v>
      </c>
      <c r="G920" s="23" t="e">
        <f>IF(OR(Table68[[#This Row],[2015 Revenue]]&lt;Chart_Data!$U$4,Table68[[#This Row],[2015 Expenses]]&gt;Chart_Data!$U$3),Table68[[#This Row],[Name]],#N/A)</f>
        <v>#N/A</v>
      </c>
      <c r="H920" s="23" t="e">
        <f>INDEX(Table68[#All],MATCH(Chart_Data!G920,Table68[[#All],[Name]],0),3)</f>
        <v>#N/A</v>
      </c>
      <c r="I920" s="23" t="e">
        <f>INDEX(Table68[#All],MATCH(Chart_Data!G920,Table68[[#All],[Name]],0),4)</f>
        <v>#N/A</v>
      </c>
      <c r="J920" s="46" t="e">
        <f>INDEX(Table68[#All],MATCH(Chart_Data!G920,Table68[[#All],[Name]],0),6)</f>
        <v>#N/A</v>
      </c>
      <c r="K920" s="59">
        <v>5.7611271158404873E-7</v>
      </c>
      <c r="M920" s="42">
        <f t="shared" si="15"/>
        <v>919</v>
      </c>
      <c r="N920" s="42">
        <f>IF(M920&gt;Chart_Data!$U$5,0,ROW(M921)-ROW($M$2))</f>
        <v>0</v>
      </c>
      <c r="O920" s="61" t="e">
        <f>IFERROR(LARGE(Table1[2015 Growth % Red],N920),#N/A)</f>
        <v>#N/A</v>
      </c>
      <c r="P920" s="55" t="e">
        <f>INDEX(Table1[[#All],[Name Blue]:[2015 Growth % Red]],MATCH(O920,Table1[[#All],[2015 Growth % Red]],0),2)</f>
        <v>#N/A</v>
      </c>
      <c r="Q920" s="55" t="e">
        <f>INDEX(Table1[[#All],[Name Blue]:[2015 Growth % Red]],MATCH(O920,Table1[[#All],[2015 Growth % Red]],0),3)</f>
        <v>#N/A</v>
      </c>
      <c r="R920" s="55" t="e">
        <f>INDEX(Table1[[#All],[Name Blue]:[2015 Growth % Blue]],MATCH(Table3[[#This Row],[Top 10 Growth % ]],Table1[[#All],[2015 Growth % Blue]],0),1)</f>
        <v>#N/A</v>
      </c>
    </row>
    <row r="921" spans="1:18" x14ac:dyDescent="0.15">
      <c r="A921" s="42">
        <v>920</v>
      </c>
      <c r="B921" s="23" t="e">
        <f>IF(AND(Table68[[#This Row],[2015 Revenue]]&gt;=Chart_Data!$U$4,Table68[[#This Row],[2015 Expenses]]&lt;=Chart_Data!$U$3),Table68[[#This Row],[Name]],#N/A)</f>
        <v>#N/A</v>
      </c>
      <c r="C921" s="23" t="e">
        <f>INDEX(Table68[#All],MATCH(Chart_Data!B921,Table68[[#All],[Name]],0),3)</f>
        <v>#N/A</v>
      </c>
      <c r="D921" s="23" t="e">
        <f>INDEX(Table68[#All],MATCH(Chart_Data!B921,Table68[[#All],[Name]],0),4)</f>
        <v>#N/A</v>
      </c>
      <c r="E921" s="60" t="e">
        <f>INDEX(Table68[#All],MATCH(Chart_Data!B921,Table68[[#All],[Name]],0),6)+Table1[[#This Row],[Rand]]</f>
        <v>#N/A</v>
      </c>
      <c r="F921" s="58">
        <f>_xlfn.IFNA(IF(Table1[[#This Row],[2015 Growth % Blue]]="#N/A",0,Table1[[#This Row],[2015 Growth % Blue]]),0)</f>
        <v>0</v>
      </c>
      <c r="G921" s="23" t="str">
        <f>IF(OR(Table68[[#This Row],[2015 Revenue]]&lt;Chart_Data!$U$4,Table68[[#This Row],[2015 Expenses]]&gt;Chart_Data!$U$3),Table68[[#This Row],[Name]],#N/A)</f>
        <v>Gemsubmit</v>
      </c>
      <c r="H921" s="23">
        <f>INDEX(Table68[#All],MATCH(Chart_Data!G921,Table68[[#All],[Name]],0),3)</f>
        <v>9852787.5899999999</v>
      </c>
      <c r="I921" s="23">
        <f>INDEX(Table68[#All],MATCH(Chart_Data!G921,Table68[[#All],[Name]],0),4)</f>
        <v>4357655.71</v>
      </c>
      <c r="J921" s="46">
        <f>INDEX(Table68[#All],MATCH(Chart_Data!G921,Table68[[#All],[Name]],0),6)</f>
        <v>2.93</v>
      </c>
      <c r="K921" s="59">
        <v>5.9331924499021193E-7</v>
      </c>
      <c r="M921" s="42">
        <f t="shared" si="15"/>
        <v>920</v>
      </c>
      <c r="N921" s="42">
        <f>IF(M921&gt;Chart_Data!$U$5,0,ROW(M922)-ROW($M$2))</f>
        <v>0</v>
      </c>
      <c r="O921" s="61" t="e">
        <f>IFERROR(LARGE(Table1[2015 Growth % Red],N921),#N/A)</f>
        <v>#N/A</v>
      </c>
      <c r="P921" s="55" t="e">
        <f>INDEX(Table1[[#All],[Name Blue]:[2015 Growth % Red]],MATCH(O921,Table1[[#All],[2015 Growth % Red]],0),2)</f>
        <v>#N/A</v>
      </c>
      <c r="Q921" s="55" t="e">
        <f>INDEX(Table1[[#All],[Name Blue]:[2015 Growth % Red]],MATCH(O921,Table1[[#All],[2015 Growth % Red]],0),3)</f>
        <v>#N/A</v>
      </c>
      <c r="R921" s="55" t="e">
        <f>INDEX(Table1[[#All],[Name Blue]:[2015 Growth % Blue]],MATCH(Table3[[#This Row],[Top 10 Growth % ]],Table1[[#All],[2015 Growth % Blue]],0),1)</f>
        <v>#N/A</v>
      </c>
    </row>
    <row r="922" spans="1:18" x14ac:dyDescent="0.15">
      <c r="A922" s="42">
        <v>921</v>
      </c>
      <c r="B922" s="23" t="str">
        <f>IF(AND(Table68[[#This Row],[2015 Revenue]]&gt;=Chart_Data!$U$4,Table68[[#This Row],[2015 Expenses]]&lt;=Chart_Data!$U$3),Table68[[#This Row],[Name]],#N/A)</f>
        <v>Rustyentertain</v>
      </c>
      <c r="C922" s="23">
        <f>INDEX(Table68[#All],MATCH(Chart_Data!B922,Table68[[#All],[Name]],0),3)</f>
        <v>9646814.7200000007</v>
      </c>
      <c r="D922" s="23">
        <f>INDEX(Table68[#All],MATCH(Chart_Data!B922,Table68[[#All],[Name]],0),4)</f>
        <v>1680822.6</v>
      </c>
      <c r="E922" s="60">
        <f>INDEX(Table68[#All],MATCH(Chart_Data!B922,Table68[[#All],[Name]],0),6)+Table1[[#This Row],[Rand]]</f>
        <v>5.0000005256091997</v>
      </c>
      <c r="F922" s="58">
        <f>_xlfn.IFNA(IF(Table1[[#This Row],[2015 Growth % Blue]]="#N/A",0,Table1[[#This Row],[2015 Growth % Blue]]),0)</f>
        <v>5.0000005256091997</v>
      </c>
      <c r="G922" s="23" t="e">
        <f>IF(OR(Table68[[#This Row],[2015 Revenue]]&lt;Chart_Data!$U$4,Table68[[#This Row],[2015 Expenses]]&gt;Chart_Data!$U$3),Table68[[#This Row],[Name]],#N/A)</f>
        <v>#N/A</v>
      </c>
      <c r="H922" s="23" t="e">
        <f>INDEX(Table68[#All],MATCH(Chart_Data!G922,Table68[[#All],[Name]],0),3)</f>
        <v>#N/A</v>
      </c>
      <c r="I922" s="23" t="e">
        <f>INDEX(Table68[#All],MATCH(Chart_Data!G922,Table68[[#All],[Name]],0),4)</f>
        <v>#N/A</v>
      </c>
      <c r="J922" s="46" t="e">
        <f>INDEX(Table68[#All],MATCH(Chart_Data!G922,Table68[[#All],[Name]],0),6)</f>
        <v>#N/A</v>
      </c>
      <c r="K922" s="59">
        <v>5.2560919942728991E-7</v>
      </c>
      <c r="M922" s="42">
        <f t="shared" si="15"/>
        <v>921</v>
      </c>
      <c r="N922" s="42">
        <f>IF(M922&gt;Chart_Data!$U$5,0,ROW(M923)-ROW($M$2))</f>
        <v>0</v>
      </c>
      <c r="O922" s="61" t="e">
        <f>IFERROR(LARGE(Table1[2015 Growth % Red],N922),#N/A)</f>
        <v>#N/A</v>
      </c>
      <c r="P922" s="55" t="e">
        <f>INDEX(Table1[[#All],[Name Blue]:[2015 Growth % Red]],MATCH(O922,Table1[[#All],[2015 Growth % Red]],0),2)</f>
        <v>#N/A</v>
      </c>
      <c r="Q922" s="55" t="e">
        <f>INDEX(Table1[[#All],[Name Blue]:[2015 Growth % Red]],MATCH(O922,Table1[[#All],[2015 Growth % Red]],0),3)</f>
        <v>#N/A</v>
      </c>
      <c r="R922" s="55" t="e">
        <f>INDEX(Table1[[#All],[Name Blue]:[2015 Growth % Blue]],MATCH(Table3[[#This Row],[Top 10 Growth % ]],Table1[[#All],[2015 Growth % Blue]],0),1)</f>
        <v>#N/A</v>
      </c>
    </row>
    <row r="923" spans="1:18" x14ac:dyDescent="0.15">
      <c r="A923" s="42">
        <v>922</v>
      </c>
      <c r="B923" s="23" t="e">
        <f>IF(AND(Table68[[#This Row],[2015 Revenue]]&gt;=Chart_Data!$U$4,Table68[[#This Row],[2015 Expenses]]&lt;=Chart_Data!$U$3),Table68[[#This Row],[Name]],#N/A)</f>
        <v>#N/A</v>
      </c>
      <c r="C923" s="23" t="e">
        <f>INDEX(Table68[#All],MATCH(Chart_Data!B923,Table68[[#All],[Name]],0),3)</f>
        <v>#N/A</v>
      </c>
      <c r="D923" s="23" t="e">
        <f>INDEX(Table68[#All],MATCH(Chart_Data!B923,Table68[[#All],[Name]],0),4)</f>
        <v>#N/A</v>
      </c>
      <c r="E923" s="60" t="e">
        <f>INDEX(Table68[#All],MATCH(Chart_Data!B923,Table68[[#All],[Name]],0),6)+Table1[[#This Row],[Rand]]</f>
        <v>#N/A</v>
      </c>
      <c r="F923" s="58">
        <f>_xlfn.IFNA(IF(Table1[[#This Row],[2015 Growth % Blue]]="#N/A",0,Table1[[#This Row],[2015 Growth % Blue]]),0)</f>
        <v>0</v>
      </c>
      <c r="G923" s="23" t="str">
        <f>IF(OR(Table68[[#This Row],[2015 Revenue]]&lt;Chart_Data!$U$4,Table68[[#This Row],[2015 Expenses]]&gt;Chart_Data!$U$3),Table68[[#This Row],[Name]],#N/A)</f>
        <v>Novelfollicle</v>
      </c>
      <c r="H923" s="23">
        <f>INDEX(Table68[#All],MATCH(Chart_Data!G923,Table68[[#All],[Name]],0),3)</f>
        <v>9028550.0500000007</v>
      </c>
      <c r="I923" s="23">
        <f>INDEX(Table68[#All],MATCH(Chart_Data!G923,Table68[[#All],[Name]],0),4)</f>
        <v>4379096.92</v>
      </c>
      <c r="J923" s="46">
        <f>INDEX(Table68[#All],MATCH(Chart_Data!G923,Table68[[#All],[Name]],0),6)</f>
        <v>3.75</v>
      </c>
      <c r="K923" s="59">
        <v>4.6475972996144832E-7</v>
      </c>
      <c r="M923" s="42">
        <f t="shared" si="15"/>
        <v>922</v>
      </c>
      <c r="N923" s="42">
        <f>IF(M923&gt;Chart_Data!$U$5,0,ROW(M924)-ROW($M$2))</f>
        <v>0</v>
      </c>
      <c r="O923" s="61" t="e">
        <f>IFERROR(LARGE(Table1[2015 Growth % Red],N923),#N/A)</f>
        <v>#N/A</v>
      </c>
      <c r="P923" s="55" t="e">
        <f>INDEX(Table1[[#All],[Name Blue]:[2015 Growth % Red]],MATCH(O923,Table1[[#All],[2015 Growth % Red]],0),2)</f>
        <v>#N/A</v>
      </c>
      <c r="Q923" s="55" t="e">
        <f>INDEX(Table1[[#All],[Name Blue]:[2015 Growth % Red]],MATCH(O923,Table1[[#All],[2015 Growth % Red]],0),3)</f>
        <v>#N/A</v>
      </c>
      <c r="R923" s="55" t="e">
        <f>INDEX(Table1[[#All],[Name Blue]:[2015 Growth % Blue]],MATCH(Table3[[#This Row],[Top 10 Growth % ]],Table1[[#All],[2015 Growth % Blue]],0),1)</f>
        <v>#N/A</v>
      </c>
    </row>
    <row r="924" spans="1:18" x14ac:dyDescent="0.15">
      <c r="A924" s="42">
        <v>923</v>
      </c>
      <c r="B924" s="23" t="e">
        <f>IF(AND(Table68[[#This Row],[2015 Revenue]]&gt;=Chart_Data!$U$4,Table68[[#This Row],[2015 Expenses]]&lt;=Chart_Data!$U$3),Table68[[#This Row],[Name]],#N/A)</f>
        <v>#N/A</v>
      </c>
      <c r="C924" s="23" t="e">
        <f>INDEX(Table68[#All],MATCH(Chart_Data!B924,Table68[[#All],[Name]],0),3)</f>
        <v>#N/A</v>
      </c>
      <c r="D924" s="23" t="e">
        <f>INDEX(Table68[#All],MATCH(Chart_Data!B924,Table68[[#All],[Name]],0),4)</f>
        <v>#N/A</v>
      </c>
      <c r="E924" s="60" t="e">
        <f>INDEX(Table68[#All],MATCH(Chart_Data!B924,Table68[[#All],[Name]],0),6)+Table1[[#This Row],[Rand]]</f>
        <v>#N/A</v>
      </c>
      <c r="F924" s="58">
        <f>_xlfn.IFNA(IF(Table1[[#This Row],[2015 Growth % Blue]]="#N/A",0,Table1[[#This Row],[2015 Growth % Blue]]),0)</f>
        <v>0</v>
      </c>
      <c r="G924" s="23" t="str">
        <f>IF(OR(Table68[[#This Row],[2015 Revenue]]&lt;Chart_Data!$U$4,Table68[[#This Row],[2015 Expenses]]&gt;Chart_Data!$U$3),Table68[[#This Row],[Name]],#N/A)</f>
        <v>Miaplacidusneuroma</v>
      </c>
      <c r="H924" s="23">
        <f>INDEX(Table68[#All],MATCH(Chart_Data!G924,Table68[[#All],[Name]],0),3)</f>
        <v>6439390.5800000001</v>
      </c>
      <c r="I924" s="23">
        <f>INDEX(Table68[#All],MATCH(Chart_Data!G924,Table68[[#All],[Name]],0),4)</f>
        <v>8251925.1299999999</v>
      </c>
      <c r="J924" s="46">
        <f>INDEX(Table68[#All],MATCH(Chart_Data!G924,Table68[[#All],[Name]],0),6)</f>
        <v>3.25</v>
      </c>
      <c r="K924" s="59">
        <v>7.3558754087348315E-7</v>
      </c>
      <c r="M924" s="42">
        <f t="shared" si="15"/>
        <v>923</v>
      </c>
      <c r="N924" s="42">
        <f>IF(M924&gt;Chart_Data!$U$5,0,ROW(M925)-ROW($M$2))</f>
        <v>0</v>
      </c>
      <c r="O924" s="61" t="e">
        <f>IFERROR(LARGE(Table1[2015 Growth % Red],N924),#N/A)</f>
        <v>#N/A</v>
      </c>
      <c r="P924" s="55" t="e">
        <f>INDEX(Table1[[#All],[Name Blue]:[2015 Growth % Red]],MATCH(O924,Table1[[#All],[2015 Growth % Red]],0),2)</f>
        <v>#N/A</v>
      </c>
      <c r="Q924" s="55" t="e">
        <f>INDEX(Table1[[#All],[Name Blue]:[2015 Growth % Red]],MATCH(O924,Table1[[#All],[2015 Growth % Red]],0),3)</f>
        <v>#N/A</v>
      </c>
      <c r="R924" s="55" t="e">
        <f>INDEX(Table1[[#All],[Name Blue]:[2015 Growth % Blue]],MATCH(Table3[[#This Row],[Top 10 Growth % ]],Table1[[#All],[2015 Growth % Blue]],0),1)</f>
        <v>#N/A</v>
      </c>
    </row>
    <row r="925" spans="1:18" x14ac:dyDescent="0.15">
      <c r="A925" s="42">
        <v>924</v>
      </c>
      <c r="B925" s="23" t="e">
        <f>IF(AND(Table68[[#This Row],[2015 Revenue]]&gt;=Chart_Data!$U$4,Table68[[#This Row],[2015 Expenses]]&lt;=Chart_Data!$U$3),Table68[[#This Row],[Name]],#N/A)</f>
        <v>#N/A</v>
      </c>
      <c r="C925" s="23" t="e">
        <f>INDEX(Table68[#All],MATCH(Chart_Data!B925,Table68[[#All],[Name]],0),3)</f>
        <v>#N/A</v>
      </c>
      <c r="D925" s="23" t="e">
        <f>INDEX(Table68[#All],MATCH(Chart_Data!B925,Table68[[#All],[Name]],0),4)</f>
        <v>#N/A</v>
      </c>
      <c r="E925" s="60" t="e">
        <f>INDEX(Table68[#All],MATCH(Chart_Data!B925,Table68[[#All],[Name]],0),6)+Table1[[#This Row],[Rand]]</f>
        <v>#N/A</v>
      </c>
      <c r="F925" s="58">
        <f>_xlfn.IFNA(IF(Table1[[#This Row],[2015 Growth % Blue]]="#N/A",0,Table1[[#This Row],[2015 Growth % Blue]]),0)</f>
        <v>0</v>
      </c>
      <c r="G925" s="23" t="str">
        <f>IF(OR(Table68[[#This Row],[2015 Revenue]]&lt;Chart_Data!$U$4,Table68[[#This Row],[2015 Expenses]]&gt;Chart_Data!$U$3),Table68[[#This Row],[Name]],#N/A)</f>
        <v>Yawningcricket</v>
      </c>
      <c r="H925" s="23">
        <f>INDEX(Table68[#All],MATCH(Chart_Data!G925,Table68[[#All],[Name]],0),3)</f>
        <v>12247617.92</v>
      </c>
      <c r="I925" s="23">
        <f>INDEX(Table68[#All],MATCH(Chart_Data!G925,Table68[[#All],[Name]],0),4)</f>
        <v>5133189.82</v>
      </c>
      <c r="J925" s="46">
        <f>INDEX(Table68[#All],MATCH(Chart_Data!G925,Table68[[#All],[Name]],0),6)</f>
        <v>3.01</v>
      </c>
      <c r="K925" s="59">
        <v>9.2190787439002447E-7</v>
      </c>
      <c r="M925" s="42">
        <f t="shared" si="15"/>
        <v>924</v>
      </c>
      <c r="N925" s="42">
        <f>IF(M925&gt;Chart_Data!$U$5,0,ROW(M926)-ROW($M$2))</f>
        <v>0</v>
      </c>
      <c r="O925" s="61" t="e">
        <f>IFERROR(LARGE(Table1[2015 Growth % Red],N925),#N/A)</f>
        <v>#N/A</v>
      </c>
      <c r="P925" s="55" t="e">
        <f>INDEX(Table1[[#All],[Name Blue]:[2015 Growth % Red]],MATCH(O925,Table1[[#All],[2015 Growth % Red]],0),2)</f>
        <v>#N/A</v>
      </c>
      <c r="Q925" s="55" t="e">
        <f>INDEX(Table1[[#All],[Name Blue]:[2015 Growth % Red]],MATCH(O925,Table1[[#All],[2015 Growth % Red]],0),3)</f>
        <v>#N/A</v>
      </c>
      <c r="R925" s="55" t="e">
        <f>INDEX(Table1[[#All],[Name Blue]:[2015 Growth % Blue]],MATCH(Table3[[#This Row],[Top 10 Growth % ]],Table1[[#All],[2015 Growth % Blue]],0),1)</f>
        <v>#N/A</v>
      </c>
    </row>
    <row r="926" spans="1:18" x14ac:dyDescent="0.15">
      <c r="A926" s="42">
        <v>925</v>
      </c>
      <c r="B926" s="23" t="e">
        <f>IF(AND(Table68[[#This Row],[2015 Revenue]]&gt;=Chart_Data!$U$4,Table68[[#This Row],[2015 Expenses]]&lt;=Chart_Data!$U$3),Table68[[#This Row],[Name]],#N/A)</f>
        <v>#N/A</v>
      </c>
      <c r="C926" s="23" t="e">
        <f>INDEX(Table68[#All],MATCH(Chart_Data!B926,Table68[[#All],[Name]],0),3)</f>
        <v>#N/A</v>
      </c>
      <c r="D926" s="23" t="e">
        <f>INDEX(Table68[#All],MATCH(Chart_Data!B926,Table68[[#All],[Name]],0),4)</f>
        <v>#N/A</v>
      </c>
      <c r="E926" s="60" t="e">
        <f>INDEX(Table68[#All],MATCH(Chart_Data!B926,Table68[[#All],[Name]],0),6)+Table1[[#This Row],[Rand]]</f>
        <v>#N/A</v>
      </c>
      <c r="F926" s="58">
        <f>_xlfn.IFNA(IF(Table1[[#This Row],[2015 Growth % Blue]]="#N/A",0,Table1[[#This Row],[2015 Growth % Blue]]),0)</f>
        <v>0</v>
      </c>
      <c r="G926" s="23" t="str">
        <f>IF(OR(Table68[[#This Row],[2015 Revenue]]&lt;Chart_Data!$U$4,Table68[[#This Row],[2015 Expenses]]&gt;Chart_Data!$U$3),Table68[[#This Row],[Name]],#N/A)</f>
        <v>Dinggleeful</v>
      </c>
      <c r="H926" s="23">
        <f>INDEX(Table68[#All],MATCH(Chart_Data!G926,Table68[[#All],[Name]],0),3)</f>
        <v>5925070.3300000001</v>
      </c>
      <c r="I926" s="23">
        <f>INDEX(Table68[#All],MATCH(Chart_Data!G926,Table68[[#All],[Name]],0),4)</f>
        <v>5021740.9800000004</v>
      </c>
      <c r="J926" s="46">
        <f>INDEX(Table68[#All],MATCH(Chart_Data!G926,Table68[[#All],[Name]],0),6)</f>
        <v>1.55</v>
      </c>
      <c r="K926" s="59">
        <v>4.8786009060646086E-7</v>
      </c>
      <c r="M926" s="42">
        <f t="shared" si="15"/>
        <v>925</v>
      </c>
      <c r="N926" s="42">
        <f>IF(M926&gt;Chart_Data!$U$5,0,ROW(M927)-ROW($M$2))</f>
        <v>0</v>
      </c>
      <c r="O926" s="61" t="e">
        <f>IFERROR(LARGE(Table1[2015 Growth % Red],N926),#N/A)</f>
        <v>#N/A</v>
      </c>
      <c r="P926" s="55" t="e">
        <f>INDEX(Table1[[#All],[Name Blue]:[2015 Growth % Red]],MATCH(O926,Table1[[#All],[2015 Growth % Red]],0),2)</f>
        <v>#N/A</v>
      </c>
      <c r="Q926" s="55" t="e">
        <f>INDEX(Table1[[#All],[Name Blue]:[2015 Growth % Red]],MATCH(O926,Table1[[#All],[2015 Growth % Red]],0),3)</f>
        <v>#N/A</v>
      </c>
      <c r="R926" s="55" t="e">
        <f>INDEX(Table1[[#All],[Name Blue]:[2015 Growth % Blue]],MATCH(Table3[[#This Row],[Top 10 Growth % ]],Table1[[#All],[2015 Growth % Blue]],0),1)</f>
        <v>#N/A</v>
      </c>
    </row>
    <row r="927" spans="1:18" x14ac:dyDescent="0.15">
      <c r="A927" s="42">
        <v>926</v>
      </c>
      <c r="B927" s="23" t="e">
        <f>IF(AND(Table68[[#This Row],[2015 Revenue]]&gt;=Chart_Data!$U$4,Table68[[#This Row],[2015 Expenses]]&lt;=Chart_Data!$U$3),Table68[[#This Row],[Name]],#N/A)</f>
        <v>#N/A</v>
      </c>
      <c r="C927" s="23" t="e">
        <f>INDEX(Table68[#All],MATCH(Chart_Data!B927,Table68[[#All],[Name]],0),3)</f>
        <v>#N/A</v>
      </c>
      <c r="D927" s="23" t="e">
        <f>INDEX(Table68[#All],MATCH(Chart_Data!B927,Table68[[#All],[Name]],0),4)</f>
        <v>#N/A</v>
      </c>
      <c r="E927" s="60" t="e">
        <f>INDEX(Table68[#All],MATCH(Chart_Data!B927,Table68[[#All],[Name]],0),6)+Table1[[#This Row],[Rand]]</f>
        <v>#N/A</v>
      </c>
      <c r="F927" s="58">
        <f>_xlfn.IFNA(IF(Table1[[#This Row],[2015 Growth % Blue]]="#N/A",0,Table1[[#This Row],[2015 Growth % Blue]]),0)</f>
        <v>0</v>
      </c>
      <c r="G927" s="23" t="str">
        <f>IF(OR(Table68[[#This Row],[2015 Revenue]]&lt;Chart_Data!$U$4,Table68[[#This Row],[2015 Expenses]]&gt;Chart_Data!$U$3),Table68[[#This Row],[Name]],#N/A)</f>
        <v>Friendlego</v>
      </c>
      <c r="H927" s="23">
        <f>INDEX(Table68[#All],MATCH(Chart_Data!G927,Table68[[#All],[Name]],0),3)</f>
        <v>9176783.3699999992</v>
      </c>
      <c r="I927" s="23">
        <f>INDEX(Table68[#All],MATCH(Chart_Data!G927,Table68[[#All],[Name]],0),4)</f>
        <v>4279254.8499999996</v>
      </c>
      <c r="J927" s="46">
        <f>INDEX(Table68[#All],MATCH(Chart_Data!G927,Table68[[#All],[Name]],0),6)</f>
        <v>4.62</v>
      </c>
      <c r="K927" s="59">
        <v>1.3746714157591843E-7</v>
      </c>
      <c r="M927" s="42">
        <f t="shared" si="15"/>
        <v>926</v>
      </c>
      <c r="N927" s="42">
        <f>IF(M927&gt;Chart_Data!$U$5,0,ROW(M928)-ROW($M$2))</f>
        <v>0</v>
      </c>
      <c r="O927" s="61" t="e">
        <f>IFERROR(LARGE(Table1[2015 Growth % Red],N927),#N/A)</f>
        <v>#N/A</v>
      </c>
      <c r="P927" s="55" t="e">
        <f>INDEX(Table1[[#All],[Name Blue]:[2015 Growth % Red]],MATCH(O927,Table1[[#All],[2015 Growth % Red]],0),2)</f>
        <v>#N/A</v>
      </c>
      <c r="Q927" s="55" t="e">
        <f>INDEX(Table1[[#All],[Name Blue]:[2015 Growth % Red]],MATCH(O927,Table1[[#All],[2015 Growth % Red]],0),3)</f>
        <v>#N/A</v>
      </c>
      <c r="R927" s="55" t="e">
        <f>INDEX(Table1[[#All],[Name Blue]:[2015 Growth % Blue]],MATCH(Table3[[#This Row],[Top 10 Growth % ]],Table1[[#All],[2015 Growth % Blue]],0),1)</f>
        <v>#N/A</v>
      </c>
    </row>
    <row r="928" spans="1:18" x14ac:dyDescent="0.15">
      <c r="A928" s="42">
        <v>927</v>
      </c>
      <c r="B928" s="23" t="e">
        <f>IF(AND(Table68[[#This Row],[2015 Revenue]]&gt;=Chart_Data!$U$4,Table68[[#This Row],[2015 Expenses]]&lt;=Chart_Data!$U$3),Table68[[#This Row],[Name]],#N/A)</f>
        <v>#N/A</v>
      </c>
      <c r="C928" s="23" t="e">
        <f>INDEX(Table68[#All],MATCH(Chart_Data!B928,Table68[[#All],[Name]],0),3)</f>
        <v>#N/A</v>
      </c>
      <c r="D928" s="23" t="e">
        <f>INDEX(Table68[#All],MATCH(Chart_Data!B928,Table68[[#All],[Name]],0),4)</f>
        <v>#N/A</v>
      </c>
      <c r="E928" s="60" t="e">
        <f>INDEX(Table68[#All],MATCH(Chart_Data!B928,Table68[[#All],[Name]],0),6)+Table1[[#This Row],[Rand]]</f>
        <v>#N/A</v>
      </c>
      <c r="F928" s="58">
        <f>_xlfn.IFNA(IF(Table1[[#This Row],[2015 Growth % Blue]]="#N/A",0,Table1[[#This Row],[2015 Growth % Blue]]),0)</f>
        <v>0</v>
      </c>
      <c r="G928" s="23" t="str">
        <f>IF(OR(Table68[[#This Row],[2015 Revenue]]&lt;Chart_Data!$U$4,Table68[[#This Row],[2015 Expenses]]&gt;Chart_Data!$U$3),Table68[[#This Row],[Name]],#N/A)</f>
        <v>Lambdafortunate</v>
      </c>
      <c r="H928" s="23">
        <f>INDEX(Table68[#All],MATCH(Chart_Data!G928,Table68[[#All],[Name]],0),3)</f>
        <v>8475309.6699999999</v>
      </c>
      <c r="I928" s="23">
        <f>INDEX(Table68[#All],MATCH(Chart_Data!G928,Table68[[#All],[Name]],0),4)</f>
        <v>5259295.08</v>
      </c>
      <c r="J928" s="46">
        <f>INDEX(Table68[#All],MATCH(Chart_Data!G928,Table68[[#All],[Name]],0),6)</f>
        <v>2.8</v>
      </c>
      <c r="K928" s="59">
        <v>9.5958979774273062E-7</v>
      </c>
      <c r="M928" s="42">
        <f t="shared" si="15"/>
        <v>927</v>
      </c>
      <c r="N928" s="42">
        <f>IF(M928&gt;Chart_Data!$U$5,0,ROW(M929)-ROW($M$2))</f>
        <v>0</v>
      </c>
      <c r="O928" s="61" t="e">
        <f>IFERROR(LARGE(Table1[2015 Growth % Red],N928),#N/A)</f>
        <v>#N/A</v>
      </c>
      <c r="P928" s="55" t="e">
        <f>INDEX(Table1[[#All],[Name Blue]:[2015 Growth % Red]],MATCH(O928,Table1[[#All],[2015 Growth % Red]],0),2)</f>
        <v>#N/A</v>
      </c>
      <c r="Q928" s="55" t="e">
        <f>INDEX(Table1[[#All],[Name Blue]:[2015 Growth % Red]],MATCH(O928,Table1[[#All],[2015 Growth % Red]],0),3)</f>
        <v>#N/A</v>
      </c>
      <c r="R928" s="55" t="e">
        <f>INDEX(Table1[[#All],[Name Blue]:[2015 Growth % Blue]],MATCH(Table3[[#This Row],[Top 10 Growth % ]],Table1[[#All],[2015 Growth % Blue]],0),1)</f>
        <v>#N/A</v>
      </c>
    </row>
    <row r="929" spans="1:18" x14ac:dyDescent="0.15">
      <c r="A929" s="42">
        <v>928</v>
      </c>
      <c r="B929" s="23" t="str">
        <f>IF(AND(Table68[[#This Row],[2015 Revenue]]&gt;=Chart_Data!$U$4,Table68[[#This Row],[2015 Expenses]]&lt;=Chart_Data!$U$3),Table68[[#This Row],[Name]],#N/A)</f>
        <v>Skyracket</v>
      </c>
      <c r="C929" s="23">
        <f>INDEX(Table68[#All],MATCH(Chart_Data!B929,Table68[[#All],[Name]],0),3)</f>
        <v>12697080.960000001</v>
      </c>
      <c r="D929" s="23">
        <f>INDEX(Table68[#All],MATCH(Chart_Data!B929,Table68[[#All],[Name]],0),4)</f>
        <v>1666758.12</v>
      </c>
      <c r="E929" s="60">
        <f>INDEX(Table68[#All],MATCH(Chart_Data!B929,Table68[[#All],[Name]],0),6)+Table1[[#This Row],[Rand]]</f>
        <v>4.380000910323349</v>
      </c>
      <c r="F929" s="58">
        <f>_xlfn.IFNA(IF(Table1[[#This Row],[2015 Growth % Blue]]="#N/A",0,Table1[[#This Row],[2015 Growth % Blue]]),0)</f>
        <v>4.380000910323349</v>
      </c>
      <c r="G929" s="23" t="e">
        <f>IF(OR(Table68[[#This Row],[2015 Revenue]]&lt;Chart_Data!$U$4,Table68[[#This Row],[2015 Expenses]]&gt;Chart_Data!$U$3),Table68[[#This Row],[Name]],#N/A)</f>
        <v>#N/A</v>
      </c>
      <c r="H929" s="23" t="e">
        <f>INDEX(Table68[#All],MATCH(Chart_Data!G929,Table68[[#All],[Name]],0),3)</f>
        <v>#N/A</v>
      </c>
      <c r="I929" s="23" t="e">
        <f>INDEX(Table68[#All],MATCH(Chart_Data!G929,Table68[[#All],[Name]],0),4)</f>
        <v>#N/A</v>
      </c>
      <c r="J929" s="46" t="e">
        <f>INDEX(Table68[#All],MATCH(Chart_Data!G929,Table68[[#All],[Name]],0),6)</f>
        <v>#N/A</v>
      </c>
      <c r="K929" s="59">
        <v>9.1032334895734595E-7</v>
      </c>
      <c r="M929" s="42">
        <f t="shared" si="15"/>
        <v>928</v>
      </c>
      <c r="N929" s="42">
        <f>IF(M929&gt;Chart_Data!$U$5,0,ROW(M930)-ROW($M$2))</f>
        <v>0</v>
      </c>
      <c r="O929" s="61" t="e">
        <f>IFERROR(LARGE(Table1[2015 Growth % Red],N929),#N/A)</f>
        <v>#N/A</v>
      </c>
      <c r="P929" s="55" t="e">
        <f>INDEX(Table1[[#All],[Name Blue]:[2015 Growth % Red]],MATCH(O929,Table1[[#All],[2015 Growth % Red]],0),2)</f>
        <v>#N/A</v>
      </c>
      <c r="Q929" s="55" t="e">
        <f>INDEX(Table1[[#All],[Name Blue]:[2015 Growth % Red]],MATCH(O929,Table1[[#All],[2015 Growth % Red]],0),3)</f>
        <v>#N/A</v>
      </c>
      <c r="R929" s="55" t="e">
        <f>INDEX(Table1[[#All],[Name Blue]:[2015 Growth % Blue]],MATCH(Table3[[#This Row],[Top 10 Growth % ]],Table1[[#All],[2015 Growth % Blue]],0),1)</f>
        <v>#N/A</v>
      </c>
    </row>
    <row r="930" spans="1:18" x14ac:dyDescent="0.15">
      <c r="A930" s="42">
        <v>929</v>
      </c>
      <c r="B930" s="23" t="e">
        <f>IF(AND(Table68[[#This Row],[2015 Revenue]]&gt;=Chart_Data!$U$4,Table68[[#This Row],[2015 Expenses]]&lt;=Chart_Data!$U$3),Table68[[#This Row],[Name]],#N/A)</f>
        <v>#N/A</v>
      </c>
      <c r="C930" s="23" t="e">
        <f>INDEX(Table68[#All],MATCH(Chart_Data!B930,Table68[[#All],[Name]],0),3)</f>
        <v>#N/A</v>
      </c>
      <c r="D930" s="23" t="e">
        <f>INDEX(Table68[#All],MATCH(Chart_Data!B930,Table68[[#All],[Name]],0),4)</f>
        <v>#N/A</v>
      </c>
      <c r="E930" s="60" t="e">
        <f>INDEX(Table68[#All],MATCH(Chart_Data!B930,Table68[[#All],[Name]],0),6)+Table1[[#This Row],[Rand]]</f>
        <v>#N/A</v>
      </c>
      <c r="F930" s="58">
        <f>_xlfn.IFNA(IF(Table1[[#This Row],[2015 Growth % Blue]]="#N/A",0,Table1[[#This Row],[2015 Growth % Blue]]),0)</f>
        <v>0</v>
      </c>
      <c r="G930" s="23" t="str">
        <f>IF(OR(Table68[[#This Row],[2015 Revenue]]&lt;Chart_Data!$U$4,Table68[[#This Row],[2015 Expenses]]&gt;Chart_Data!$U$3),Table68[[#This Row],[Name]],#N/A)</f>
        <v>Perfumedkink</v>
      </c>
      <c r="H930" s="23">
        <f>INDEX(Table68[#All],MATCH(Chart_Data!G930,Table68[[#All],[Name]],0),3)</f>
        <v>7156227.4299999997</v>
      </c>
      <c r="I930" s="23">
        <f>INDEX(Table68[#All],MATCH(Chart_Data!G930,Table68[[#All],[Name]],0),4)</f>
        <v>4692120.18</v>
      </c>
      <c r="J930" s="46">
        <f>INDEX(Table68[#All],MATCH(Chart_Data!G930,Table68[[#All],[Name]],0),6)</f>
        <v>3.53</v>
      </c>
      <c r="K930" s="59">
        <v>8.0231250218539496E-8</v>
      </c>
      <c r="M930" s="42">
        <f t="shared" si="15"/>
        <v>929</v>
      </c>
      <c r="N930" s="42">
        <f>IF(M930&gt;Chart_Data!$U$5,0,ROW(M931)-ROW($M$2))</f>
        <v>0</v>
      </c>
      <c r="O930" s="61" t="e">
        <f>IFERROR(LARGE(Table1[2015 Growth % Red],N930),#N/A)</f>
        <v>#N/A</v>
      </c>
      <c r="P930" s="55" t="e">
        <f>INDEX(Table1[[#All],[Name Blue]:[2015 Growth % Red]],MATCH(O930,Table1[[#All],[2015 Growth % Red]],0),2)</f>
        <v>#N/A</v>
      </c>
      <c r="Q930" s="55" t="e">
        <f>INDEX(Table1[[#All],[Name Blue]:[2015 Growth % Red]],MATCH(O930,Table1[[#All],[2015 Growth % Red]],0),3)</f>
        <v>#N/A</v>
      </c>
      <c r="R930" s="55" t="e">
        <f>INDEX(Table1[[#All],[Name Blue]:[2015 Growth % Blue]],MATCH(Table3[[#This Row],[Top 10 Growth % ]],Table1[[#All],[2015 Growth % Blue]],0),1)</f>
        <v>#N/A</v>
      </c>
    </row>
    <row r="931" spans="1:18" x14ac:dyDescent="0.15">
      <c r="A931" s="42">
        <v>930</v>
      </c>
      <c r="B931" s="23" t="e">
        <f>IF(AND(Table68[[#This Row],[2015 Revenue]]&gt;=Chart_Data!$U$4,Table68[[#This Row],[2015 Expenses]]&lt;=Chart_Data!$U$3),Table68[[#This Row],[Name]],#N/A)</f>
        <v>#N/A</v>
      </c>
      <c r="C931" s="23" t="e">
        <f>INDEX(Table68[#All],MATCH(Chart_Data!B931,Table68[[#All],[Name]],0),3)</f>
        <v>#N/A</v>
      </c>
      <c r="D931" s="23" t="e">
        <f>INDEX(Table68[#All],MATCH(Chart_Data!B931,Table68[[#All],[Name]],0),4)</f>
        <v>#N/A</v>
      </c>
      <c r="E931" s="60" t="e">
        <f>INDEX(Table68[#All],MATCH(Chart_Data!B931,Table68[[#All],[Name]],0),6)+Table1[[#This Row],[Rand]]</f>
        <v>#N/A</v>
      </c>
      <c r="F931" s="58">
        <f>_xlfn.IFNA(IF(Table1[[#This Row],[2015 Growth % Blue]]="#N/A",0,Table1[[#This Row],[2015 Growth % Blue]]),0)</f>
        <v>0</v>
      </c>
      <c r="G931" s="23" t="str">
        <f>IF(OR(Table68[[#This Row],[2015 Revenue]]&lt;Chart_Data!$U$4,Table68[[#This Row],[2015 Expenses]]&gt;Chart_Data!$U$3),Table68[[#This Row],[Name]],#N/A)</f>
        <v>Dashedcompounds</v>
      </c>
      <c r="H931" s="23">
        <f>INDEX(Table68[#All],MATCH(Chart_Data!G931,Table68[[#All],[Name]],0),3)</f>
        <v>7791846.3300000001</v>
      </c>
      <c r="I931" s="23">
        <f>INDEX(Table68[#All],MATCH(Chart_Data!G931,Table68[[#All],[Name]],0),4)</f>
        <v>7879017.6900000004</v>
      </c>
      <c r="J931" s="46">
        <f>INDEX(Table68[#All],MATCH(Chart_Data!G931,Table68[[#All],[Name]],0),6)</f>
        <v>2.39</v>
      </c>
      <c r="K931" s="59">
        <v>9.9649925053472379E-7</v>
      </c>
      <c r="M931" s="42">
        <f t="shared" si="15"/>
        <v>930</v>
      </c>
      <c r="N931" s="42">
        <f>IF(M931&gt;Chart_Data!$U$5,0,ROW(M932)-ROW($M$2))</f>
        <v>0</v>
      </c>
      <c r="O931" s="61" t="e">
        <f>IFERROR(LARGE(Table1[2015 Growth % Red],N931),#N/A)</f>
        <v>#N/A</v>
      </c>
      <c r="P931" s="55" t="e">
        <f>INDEX(Table1[[#All],[Name Blue]:[2015 Growth % Red]],MATCH(O931,Table1[[#All],[2015 Growth % Red]],0),2)</f>
        <v>#N/A</v>
      </c>
      <c r="Q931" s="55" t="e">
        <f>INDEX(Table1[[#All],[Name Blue]:[2015 Growth % Red]],MATCH(O931,Table1[[#All],[2015 Growth % Red]],0),3)</f>
        <v>#N/A</v>
      </c>
      <c r="R931" s="55" t="e">
        <f>INDEX(Table1[[#All],[Name Blue]:[2015 Growth % Blue]],MATCH(Table3[[#This Row],[Top 10 Growth % ]],Table1[[#All],[2015 Growth % Blue]],0),1)</f>
        <v>#N/A</v>
      </c>
    </row>
    <row r="932" spans="1:18" x14ac:dyDescent="0.15">
      <c r="A932" s="42">
        <v>931</v>
      </c>
      <c r="B932" s="23" t="str">
        <f>IF(AND(Table68[[#This Row],[2015 Revenue]]&gt;=Chart_Data!$U$4,Table68[[#This Row],[2015 Expenses]]&lt;=Chart_Data!$U$3),Table68[[#This Row],[Name]],#N/A)</f>
        <v>Porkpuddings</v>
      </c>
      <c r="C932" s="23">
        <f>INDEX(Table68[#All],MATCH(Chart_Data!B932,Table68[[#All],[Name]],0),3)</f>
        <v>8112482.25</v>
      </c>
      <c r="D932" s="23">
        <f>INDEX(Table68[#All],MATCH(Chart_Data!B932,Table68[[#All],[Name]],0),4)</f>
        <v>3432121.51</v>
      </c>
      <c r="E932" s="60">
        <f>INDEX(Table68[#All],MATCH(Chart_Data!B932,Table68[[#All],[Name]],0),6)+Table1[[#This Row],[Rand]]</f>
        <v>4.9500002158682017</v>
      </c>
      <c r="F932" s="58">
        <f>_xlfn.IFNA(IF(Table1[[#This Row],[2015 Growth % Blue]]="#N/A",0,Table1[[#This Row],[2015 Growth % Blue]]),0)</f>
        <v>4.9500002158682017</v>
      </c>
      <c r="G932" s="23" t="e">
        <f>IF(OR(Table68[[#This Row],[2015 Revenue]]&lt;Chart_Data!$U$4,Table68[[#This Row],[2015 Expenses]]&gt;Chart_Data!$U$3),Table68[[#This Row],[Name]],#N/A)</f>
        <v>#N/A</v>
      </c>
      <c r="H932" s="23" t="e">
        <f>INDEX(Table68[#All],MATCH(Chart_Data!G932,Table68[[#All],[Name]],0),3)</f>
        <v>#N/A</v>
      </c>
      <c r="I932" s="23" t="e">
        <f>INDEX(Table68[#All],MATCH(Chart_Data!G932,Table68[[#All],[Name]],0),4)</f>
        <v>#N/A</v>
      </c>
      <c r="J932" s="46" t="e">
        <f>INDEX(Table68[#All],MATCH(Chart_Data!G932,Table68[[#All],[Name]],0),6)</f>
        <v>#N/A</v>
      </c>
      <c r="K932" s="59">
        <v>2.1586820135093054E-7</v>
      </c>
      <c r="M932" s="42">
        <f t="shared" si="15"/>
        <v>931</v>
      </c>
      <c r="N932" s="42">
        <f>IF(M932&gt;Chart_Data!$U$5,0,ROW(M933)-ROW($M$2))</f>
        <v>0</v>
      </c>
      <c r="O932" s="61" t="e">
        <f>IFERROR(LARGE(Table1[2015 Growth % Red],N932),#N/A)</f>
        <v>#N/A</v>
      </c>
      <c r="P932" s="55" t="e">
        <f>INDEX(Table1[[#All],[Name Blue]:[2015 Growth % Red]],MATCH(O932,Table1[[#All],[2015 Growth % Red]],0),2)</f>
        <v>#N/A</v>
      </c>
      <c r="Q932" s="55" t="e">
        <f>INDEX(Table1[[#All],[Name Blue]:[2015 Growth % Red]],MATCH(O932,Table1[[#All],[2015 Growth % Red]],0),3)</f>
        <v>#N/A</v>
      </c>
      <c r="R932" s="55" t="e">
        <f>INDEX(Table1[[#All],[Name Blue]:[2015 Growth % Blue]],MATCH(Table3[[#This Row],[Top 10 Growth % ]],Table1[[#All],[2015 Growth % Blue]],0),1)</f>
        <v>#N/A</v>
      </c>
    </row>
    <row r="933" spans="1:18" x14ac:dyDescent="0.15">
      <c r="A933" s="42">
        <v>932</v>
      </c>
      <c r="B933" s="23" t="e">
        <f>IF(AND(Table68[[#This Row],[2015 Revenue]]&gt;=Chart_Data!$U$4,Table68[[#This Row],[2015 Expenses]]&lt;=Chart_Data!$U$3),Table68[[#This Row],[Name]],#N/A)</f>
        <v>#N/A</v>
      </c>
      <c r="C933" s="23" t="e">
        <f>INDEX(Table68[#All],MATCH(Chart_Data!B933,Table68[[#All],[Name]],0),3)</f>
        <v>#N/A</v>
      </c>
      <c r="D933" s="23" t="e">
        <f>INDEX(Table68[#All],MATCH(Chart_Data!B933,Table68[[#All],[Name]],0),4)</f>
        <v>#N/A</v>
      </c>
      <c r="E933" s="60" t="e">
        <f>INDEX(Table68[#All],MATCH(Chart_Data!B933,Table68[[#All],[Name]],0),6)+Table1[[#This Row],[Rand]]</f>
        <v>#N/A</v>
      </c>
      <c r="F933" s="58">
        <f>_xlfn.IFNA(IF(Table1[[#This Row],[2015 Growth % Blue]]="#N/A",0,Table1[[#This Row],[2015 Growth % Blue]]),0)</f>
        <v>0</v>
      </c>
      <c r="G933" s="23" t="str">
        <f>IF(OR(Table68[[#This Row],[2015 Revenue]]&lt;Chart_Data!$U$4,Table68[[#This Row],[2015 Expenses]]&gt;Chart_Data!$U$3),Table68[[#This Row],[Name]],#N/A)</f>
        <v>Follyslushy</v>
      </c>
      <c r="H933" s="23">
        <f>INDEX(Table68[#All],MATCH(Chart_Data!G933,Table68[[#All],[Name]],0),3)</f>
        <v>10114085.91</v>
      </c>
      <c r="I933" s="23">
        <f>INDEX(Table68[#All],MATCH(Chart_Data!G933,Table68[[#All],[Name]],0),4)</f>
        <v>4481516.53</v>
      </c>
      <c r="J933" s="46">
        <f>INDEX(Table68[#All],MATCH(Chart_Data!G933,Table68[[#All],[Name]],0),6)</f>
        <v>2.75</v>
      </c>
      <c r="K933" s="59">
        <v>4.3184365504279312E-7</v>
      </c>
      <c r="M933" s="42">
        <f t="shared" si="15"/>
        <v>932</v>
      </c>
      <c r="N933" s="42">
        <f>IF(M933&gt;Chart_Data!$U$5,0,ROW(M934)-ROW($M$2))</f>
        <v>0</v>
      </c>
      <c r="O933" s="61" t="e">
        <f>IFERROR(LARGE(Table1[2015 Growth % Red],N933),#N/A)</f>
        <v>#N/A</v>
      </c>
      <c r="P933" s="55" t="e">
        <f>INDEX(Table1[[#All],[Name Blue]:[2015 Growth % Red]],MATCH(O933,Table1[[#All],[2015 Growth % Red]],0),2)</f>
        <v>#N/A</v>
      </c>
      <c r="Q933" s="55" t="e">
        <f>INDEX(Table1[[#All],[Name Blue]:[2015 Growth % Red]],MATCH(O933,Table1[[#All],[2015 Growth % Red]],0),3)</f>
        <v>#N/A</v>
      </c>
      <c r="R933" s="55" t="e">
        <f>INDEX(Table1[[#All],[Name Blue]:[2015 Growth % Blue]],MATCH(Table3[[#This Row],[Top 10 Growth % ]],Table1[[#All],[2015 Growth % Blue]],0),1)</f>
        <v>#N/A</v>
      </c>
    </row>
    <row r="934" spans="1:18" x14ac:dyDescent="0.15">
      <c r="A934" s="42">
        <v>933</v>
      </c>
      <c r="B934" s="23" t="e">
        <f>IF(AND(Table68[[#This Row],[2015 Revenue]]&gt;=Chart_Data!$U$4,Table68[[#This Row],[2015 Expenses]]&lt;=Chart_Data!$U$3),Table68[[#This Row],[Name]],#N/A)</f>
        <v>#N/A</v>
      </c>
      <c r="C934" s="23" t="e">
        <f>INDEX(Table68[#All],MATCH(Chart_Data!B934,Table68[[#All],[Name]],0),3)</f>
        <v>#N/A</v>
      </c>
      <c r="D934" s="23" t="e">
        <f>INDEX(Table68[#All],MATCH(Chart_Data!B934,Table68[[#All],[Name]],0),4)</f>
        <v>#N/A</v>
      </c>
      <c r="E934" s="60" t="e">
        <f>INDEX(Table68[#All],MATCH(Chart_Data!B934,Table68[[#All],[Name]],0),6)+Table1[[#This Row],[Rand]]</f>
        <v>#N/A</v>
      </c>
      <c r="F934" s="58">
        <f>_xlfn.IFNA(IF(Table1[[#This Row],[2015 Growth % Blue]]="#N/A",0,Table1[[#This Row],[2015 Growth % Blue]]),0)</f>
        <v>0</v>
      </c>
      <c r="G934" s="23" t="str">
        <f>IF(OR(Table68[[#This Row],[2015 Revenue]]&lt;Chart_Data!$U$4,Table68[[#This Row],[2015 Expenses]]&gt;Chart_Data!$U$3),Table68[[#This Row],[Name]],#N/A)</f>
        <v>Hayloftmizuna</v>
      </c>
      <c r="H934" s="23">
        <f>INDEX(Table68[#All],MATCH(Chart_Data!G934,Table68[[#All],[Name]],0),3)</f>
        <v>15312301.779999999</v>
      </c>
      <c r="I934" s="23">
        <f>INDEX(Table68[#All],MATCH(Chart_Data!G934,Table68[[#All],[Name]],0),4)</f>
        <v>4137907.18</v>
      </c>
      <c r="J934" s="46">
        <f>INDEX(Table68[#All],MATCH(Chart_Data!G934,Table68[[#All],[Name]],0),6)</f>
        <v>4.58</v>
      </c>
      <c r="K934" s="59">
        <v>8.4328531515560347E-7</v>
      </c>
      <c r="M934" s="42">
        <f t="shared" si="15"/>
        <v>933</v>
      </c>
      <c r="N934" s="42">
        <f>IF(M934&gt;Chart_Data!$U$5,0,ROW(M935)-ROW($M$2))</f>
        <v>0</v>
      </c>
      <c r="O934" s="61" t="e">
        <f>IFERROR(LARGE(Table1[2015 Growth % Red],N934),#N/A)</f>
        <v>#N/A</v>
      </c>
      <c r="P934" s="55" t="e">
        <f>INDEX(Table1[[#All],[Name Blue]:[2015 Growth % Red]],MATCH(O934,Table1[[#All],[2015 Growth % Red]],0),2)</f>
        <v>#N/A</v>
      </c>
      <c r="Q934" s="55" t="e">
        <f>INDEX(Table1[[#All],[Name Blue]:[2015 Growth % Red]],MATCH(O934,Table1[[#All],[2015 Growth % Red]],0),3)</f>
        <v>#N/A</v>
      </c>
      <c r="R934" s="55" t="e">
        <f>INDEX(Table1[[#All],[Name Blue]:[2015 Growth % Blue]],MATCH(Table3[[#This Row],[Top 10 Growth % ]],Table1[[#All],[2015 Growth % Blue]],0),1)</f>
        <v>#N/A</v>
      </c>
    </row>
    <row r="935" spans="1:18" x14ac:dyDescent="0.15">
      <c r="A935" s="42">
        <v>934</v>
      </c>
      <c r="B935" s="23" t="e">
        <f>IF(AND(Table68[[#This Row],[2015 Revenue]]&gt;=Chart_Data!$U$4,Table68[[#This Row],[2015 Expenses]]&lt;=Chart_Data!$U$3),Table68[[#This Row],[Name]],#N/A)</f>
        <v>#N/A</v>
      </c>
      <c r="C935" s="23" t="e">
        <f>INDEX(Table68[#All],MATCH(Chart_Data!B935,Table68[[#All],[Name]],0),3)</f>
        <v>#N/A</v>
      </c>
      <c r="D935" s="23" t="e">
        <f>INDEX(Table68[#All],MATCH(Chart_Data!B935,Table68[[#All],[Name]],0),4)</f>
        <v>#N/A</v>
      </c>
      <c r="E935" s="60" t="e">
        <f>INDEX(Table68[#All],MATCH(Chart_Data!B935,Table68[[#All],[Name]],0),6)+Table1[[#This Row],[Rand]]</f>
        <v>#N/A</v>
      </c>
      <c r="F935" s="58">
        <f>_xlfn.IFNA(IF(Table1[[#This Row],[2015 Growth % Blue]]="#N/A",0,Table1[[#This Row],[2015 Growth % Blue]]),0)</f>
        <v>0</v>
      </c>
      <c r="G935" s="23" t="str">
        <f>IF(OR(Table68[[#This Row],[2015 Revenue]]&lt;Chart_Data!$U$4,Table68[[#This Row],[2015 Expenses]]&gt;Chart_Data!$U$3),Table68[[#This Row],[Name]],#N/A)</f>
        <v>Thalliumwould</v>
      </c>
      <c r="H935" s="23">
        <f>INDEX(Table68[#All],MATCH(Chart_Data!G935,Table68[[#All],[Name]],0),3)</f>
        <v>5708327.2199999997</v>
      </c>
      <c r="I935" s="23">
        <f>INDEX(Table68[#All],MATCH(Chart_Data!G935,Table68[[#All],[Name]],0),4)</f>
        <v>8866642.3800000008</v>
      </c>
      <c r="J935" s="46">
        <f>INDEX(Table68[#All],MATCH(Chart_Data!G935,Table68[[#All],[Name]],0),6)</f>
        <v>3.96</v>
      </c>
      <c r="K935" s="59">
        <v>3.5039006018316199E-7</v>
      </c>
      <c r="M935" s="42">
        <f t="shared" si="15"/>
        <v>934</v>
      </c>
      <c r="N935" s="42">
        <f>IF(M935&gt;Chart_Data!$U$5,0,ROW(M936)-ROW($M$2))</f>
        <v>0</v>
      </c>
      <c r="O935" s="61" t="e">
        <f>IFERROR(LARGE(Table1[2015 Growth % Red],N935),#N/A)</f>
        <v>#N/A</v>
      </c>
      <c r="P935" s="55" t="e">
        <f>INDEX(Table1[[#All],[Name Blue]:[2015 Growth % Red]],MATCH(O935,Table1[[#All],[2015 Growth % Red]],0),2)</f>
        <v>#N/A</v>
      </c>
      <c r="Q935" s="55" t="e">
        <f>INDEX(Table1[[#All],[Name Blue]:[2015 Growth % Red]],MATCH(O935,Table1[[#All],[2015 Growth % Red]],0),3)</f>
        <v>#N/A</v>
      </c>
      <c r="R935" s="55" t="e">
        <f>INDEX(Table1[[#All],[Name Blue]:[2015 Growth % Blue]],MATCH(Table3[[#This Row],[Top 10 Growth % ]],Table1[[#All],[2015 Growth % Blue]],0),1)</f>
        <v>#N/A</v>
      </c>
    </row>
    <row r="936" spans="1:18" x14ac:dyDescent="0.15">
      <c r="A936" s="42">
        <v>935</v>
      </c>
      <c r="B936" s="23" t="e">
        <f>IF(AND(Table68[[#This Row],[2015 Revenue]]&gt;=Chart_Data!$U$4,Table68[[#This Row],[2015 Expenses]]&lt;=Chart_Data!$U$3),Table68[[#This Row],[Name]],#N/A)</f>
        <v>#N/A</v>
      </c>
      <c r="C936" s="23" t="e">
        <f>INDEX(Table68[#All],MATCH(Chart_Data!B936,Table68[[#All],[Name]],0),3)</f>
        <v>#N/A</v>
      </c>
      <c r="D936" s="23" t="e">
        <f>INDEX(Table68[#All],MATCH(Chart_Data!B936,Table68[[#All],[Name]],0),4)</f>
        <v>#N/A</v>
      </c>
      <c r="E936" s="60" t="e">
        <f>INDEX(Table68[#All],MATCH(Chart_Data!B936,Table68[[#All],[Name]],0),6)+Table1[[#This Row],[Rand]]</f>
        <v>#N/A</v>
      </c>
      <c r="F936" s="58">
        <f>_xlfn.IFNA(IF(Table1[[#This Row],[2015 Growth % Blue]]="#N/A",0,Table1[[#This Row],[2015 Growth % Blue]]),0)</f>
        <v>0</v>
      </c>
      <c r="G936" s="23" t="str">
        <f>IF(OR(Table68[[#This Row],[2015 Revenue]]&lt;Chart_Data!$U$4,Table68[[#This Row],[2015 Expenses]]&gt;Chart_Data!$U$3),Table68[[#This Row],[Name]],#N/A)</f>
        <v>Regexsay</v>
      </c>
      <c r="H936" s="23">
        <f>INDEX(Table68[#All],MATCH(Chart_Data!G936,Table68[[#All],[Name]],0),3)</f>
        <v>7642133.1500000004</v>
      </c>
      <c r="I936" s="23">
        <f>INDEX(Table68[#All],MATCH(Chart_Data!G936,Table68[[#All],[Name]],0),4)</f>
        <v>4995466.57</v>
      </c>
      <c r="J936" s="46">
        <f>INDEX(Table68[#All],MATCH(Chart_Data!G936,Table68[[#All],[Name]],0),6)</f>
        <v>5.22</v>
      </c>
      <c r="K936" s="59">
        <v>8.9474102299965003E-8</v>
      </c>
      <c r="M936" s="42">
        <f t="shared" si="15"/>
        <v>935</v>
      </c>
      <c r="N936" s="42">
        <f>IF(M936&gt;Chart_Data!$U$5,0,ROW(M937)-ROW($M$2))</f>
        <v>0</v>
      </c>
      <c r="O936" s="61" t="e">
        <f>IFERROR(LARGE(Table1[2015 Growth % Red],N936),#N/A)</f>
        <v>#N/A</v>
      </c>
      <c r="P936" s="55" t="e">
        <f>INDEX(Table1[[#All],[Name Blue]:[2015 Growth % Red]],MATCH(O936,Table1[[#All],[2015 Growth % Red]],0),2)</f>
        <v>#N/A</v>
      </c>
      <c r="Q936" s="55" t="e">
        <f>INDEX(Table1[[#All],[Name Blue]:[2015 Growth % Red]],MATCH(O936,Table1[[#All],[2015 Growth % Red]],0),3)</f>
        <v>#N/A</v>
      </c>
      <c r="R936" s="55" t="e">
        <f>INDEX(Table1[[#All],[Name Blue]:[2015 Growth % Blue]],MATCH(Table3[[#This Row],[Top 10 Growth % ]],Table1[[#All],[2015 Growth % Blue]],0),1)</f>
        <v>#N/A</v>
      </c>
    </row>
    <row r="937" spans="1:18" x14ac:dyDescent="0.15">
      <c r="A937" s="42">
        <v>936</v>
      </c>
      <c r="B937" s="23" t="e">
        <f>IF(AND(Table68[[#This Row],[2015 Revenue]]&gt;=Chart_Data!$U$4,Table68[[#This Row],[2015 Expenses]]&lt;=Chart_Data!$U$3),Table68[[#This Row],[Name]],#N/A)</f>
        <v>#N/A</v>
      </c>
      <c r="C937" s="23" t="e">
        <f>INDEX(Table68[#All],MATCH(Chart_Data!B937,Table68[[#All],[Name]],0),3)</f>
        <v>#N/A</v>
      </c>
      <c r="D937" s="23" t="e">
        <f>INDEX(Table68[#All],MATCH(Chart_Data!B937,Table68[[#All],[Name]],0),4)</f>
        <v>#N/A</v>
      </c>
      <c r="E937" s="60" t="e">
        <f>INDEX(Table68[#All],MATCH(Chart_Data!B937,Table68[[#All],[Name]],0),6)+Table1[[#This Row],[Rand]]</f>
        <v>#N/A</v>
      </c>
      <c r="F937" s="58">
        <f>_xlfn.IFNA(IF(Table1[[#This Row],[2015 Growth % Blue]]="#N/A",0,Table1[[#This Row],[2015 Growth % Blue]]),0)</f>
        <v>0</v>
      </c>
      <c r="G937" s="23" t="str">
        <f>IF(OR(Table68[[#This Row],[2015 Revenue]]&lt;Chart_Data!$U$4,Table68[[#This Row],[2015 Expenses]]&gt;Chart_Data!$U$3),Table68[[#This Row],[Name]],#N/A)</f>
        <v>Resolvingadaptation</v>
      </c>
      <c r="H937" s="23">
        <f>INDEX(Table68[#All],MATCH(Chart_Data!G937,Table68[[#All],[Name]],0),3)</f>
        <v>8457045.4000000004</v>
      </c>
      <c r="I937" s="23">
        <f>INDEX(Table68[#All],MATCH(Chart_Data!G937,Table68[[#All],[Name]],0),4)</f>
        <v>4109589.89</v>
      </c>
      <c r="J937" s="46">
        <f>INDEX(Table68[#All],MATCH(Chart_Data!G937,Table68[[#All],[Name]],0),6)</f>
        <v>2.5299999999999998</v>
      </c>
      <c r="K937" s="59">
        <v>7.9407613382060819E-8</v>
      </c>
      <c r="M937" s="42">
        <f t="shared" si="15"/>
        <v>936</v>
      </c>
      <c r="N937" s="42">
        <f>IF(M937&gt;Chart_Data!$U$5,0,ROW(M938)-ROW($M$2))</f>
        <v>0</v>
      </c>
      <c r="O937" s="61" t="e">
        <f>IFERROR(LARGE(Table1[2015 Growth % Red],N937),#N/A)</f>
        <v>#N/A</v>
      </c>
      <c r="P937" s="55" t="e">
        <f>INDEX(Table1[[#All],[Name Blue]:[2015 Growth % Red]],MATCH(O937,Table1[[#All],[2015 Growth % Red]],0),2)</f>
        <v>#N/A</v>
      </c>
      <c r="Q937" s="55" t="e">
        <f>INDEX(Table1[[#All],[Name Blue]:[2015 Growth % Red]],MATCH(O937,Table1[[#All],[2015 Growth % Red]],0),3)</f>
        <v>#N/A</v>
      </c>
      <c r="R937" s="55" t="e">
        <f>INDEX(Table1[[#All],[Name Blue]:[2015 Growth % Blue]],MATCH(Table3[[#This Row],[Top 10 Growth % ]],Table1[[#All],[2015 Growth % Blue]],0),1)</f>
        <v>#N/A</v>
      </c>
    </row>
    <row r="938" spans="1:18" x14ac:dyDescent="0.15">
      <c r="A938" s="42">
        <v>937</v>
      </c>
      <c r="B938" s="23" t="str">
        <f>IF(AND(Table68[[#This Row],[2015 Revenue]]&gt;=Chart_Data!$U$4,Table68[[#This Row],[2015 Expenses]]&lt;=Chart_Data!$U$3),Table68[[#This Row],[Name]],#N/A)</f>
        <v>Hoeforeach</v>
      </c>
      <c r="C938" s="23">
        <f>INDEX(Table68[#All],MATCH(Chart_Data!B938,Table68[[#All],[Name]],0),3)</f>
        <v>8000248.0499999998</v>
      </c>
      <c r="D938" s="23">
        <f>INDEX(Table68[#All],MATCH(Chart_Data!B938,Table68[[#All],[Name]],0),4)</f>
        <v>1629028.98</v>
      </c>
      <c r="E938" s="60">
        <f>INDEX(Table68[#All],MATCH(Chart_Data!B938,Table68[[#All],[Name]],0),6)+Table1[[#This Row],[Rand]]</f>
        <v>4.3200000238690359</v>
      </c>
      <c r="F938" s="58">
        <f>_xlfn.IFNA(IF(Table1[[#This Row],[2015 Growth % Blue]]="#N/A",0,Table1[[#This Row],[2015 Growth % Blue]]),0)</f>
        <v>4.3200000238690359</v>
      </c>
      <c r="G938" s="23" t="e">
        <f>IF(OR(Table68[[#This Row],[2015 Revenue]]&lt;Chart_Data!$U$4,Table68[[#This Row],[2015 Expenses]]&gt;Chart_Data!$U$3),Table68[[#This Row],[Name]],#N/A)</f>
        <v>#N/A</v>
      </c>
      <c r="H938" s="23" t="e">
        <f>INDEX(Table68[#All],MATCH(Chart_Data!G938,Table68[[#All],[Name]],0),3)</f>
        <v>#N/A</v>
      </c>
      <c r="I938" s="23" t="e">
        <f>INDEX(Table68[#All],MATCH(Chart_Data!G938,Table68[[#All],[Name]],0),4)</f>
        <v>#N/A</v>
      </c>
      <c r="J938" s="46" t="e">
        <f>INDEX(Table68[#All],MATCH(Chart_Data!G938,Table68[[#All],[Name]],0),6)</f>
        <v>#N/A</v>
      </c>
      <c r="K938" s="59">
        <v>2.3869035198792798E-8</v>
      </c>
      <c r="M938" s="42">
        <f t="shared" si="15"/>
        <v>937</v>
      </c>
      <c r="N938" s="42">
        <f>IF(M938&gt;Chart_Data!$U$5,0,ROW(M939)-ROW($M$2))</f>
        <v>0</v>
      </c>
      <c r="O938" s="61" t="e">
        <f>IFERROR(LARGE(Table1[2015 Growth % Red],N938),#N/A)</f>
        <v>#N/A</v>
      </c>
      <c r="P938" s="55" t="e">
        <f>INDEX(Table1[[#All],[Name Blue]:[2015 Growth % Red]],MATCH(O938,Table1[[#All],[2015 Growth % Red]],0),2)</f>
        <v>#N/A</v>
      </c>
      <c r="Q938" s="55" t="e">
        <f>INDEX(Table1[[#All],[Name Blue]:[2015 Growth % Red]],MATCH(O938,Table1[[#All],[2015 Growth % Red]],0),3)</f>
        <v>#N/A</v>
      </c>
      <c r="R938" s="55" t="e">
        <f>INDEX(Table1[[#All],[Name Blue]:[2015 Growth % Blue]],MATCH(Table3[[#This Row],[Top 10 Growth % ]],Table1[[#All],[2015 Growth % Blue]],0),1)</f>
        <v>#N/A</v>
      </c>
    </row>
    <row r="939" spans="1:18" x14ac:dyDescent="0.15">
      <c r="A939" s="42">
        <v>938</v>
      </c>
      <c r="B939" s="23" t="str">
        <f>IF(AND(Table68[[#This Row],[2015 Revenue]]&gt;=Chart_Data!$U$4,Table68[[#This Row],[2015 Expenses]]&lt;=Chart_Data!$U$3),Table68[[#This Row],[Name]],#N/A)</f>
        <v>Dessertsanchovy</v>
      </c>
      <c r="C939" s="23">
        <f>INDEX(Table68[#All],MATCH(Chart_Data!B939,Table68[[#All],[Name]],0),3)</f>
        <v>11059460.93</v>
      </c>
      <c r="D939" s="23">
        <f>INDEX(Table68[#All],MATCH(Chart_Data!B939,Table68[[#All],[Name]],0),4)</f>
        <v>3744276.62</v>
      </c>
      <c r="E939" s="60">
        <f>INDEX(Table68[#All],MATCH(Chart_Data!B939,Table68[[#All],[Name]],0),6)+Table1[[#This Row],[Rand]]</f>
        <v>4.6200000903161964</v>
      </c>
      <c r="F939" s="58">
        <f>_xlfn.IFNA(IF(Table1[[#This Row],[2015 Growth % Blue]]="#N/A",0,Table1[[#This Row],[2015 Growth % Blue]]),0)</f>
        <v>4.6200000903161964</v>
      </c>
      <c r="G939" s="23" t="e">
        <f>IF(OR(Table68[[#This Row],[2015 Revenue]]&lt;Chart_Data!$U$4,Table68[[#This Row],[2015 Expenses]]&gt;Chart_Data!$U$3),Table68[[#This Row],[Name]],#N/A)</f>
        <v>#N/A</v>
      </c>
      <c r="H939" s="23" t="e">
        <f>INDEX(Table68[#All],MATCH(Chart_Data!G939,Table68[[#All],[Name]],0),3)</f>
        <v>#N/A</v>
      </c>
      <c r="I939" s="23" t="e">
        <f>INDEX(Table68[#All],MATCH(Chart_Data!G939,Table68[[#All],[Name]],0),4)</f>
        <v>#N/A</v>
      </c>
      <c r="J939" s="46" t="e">
        <f>INDEX(Table68[#All],MATCH(Chart_Data!G939,Table68[[#All],[Name]],0),6)</f>
        <v>#N/A</v>
      </c>
      <c r="K939" s="59">
        <v>9.0316196302880131E-8</v>
      </c>
      <c r="M939" s="42">
        <f t="shared" si="15"/>
        <v>938</v>
      </c>
      <c r="N939" s="42">
        <f>IF(M939&gt;Chart_Data!$U$5,0,ROW(M940)-ROW($M$2))</f>
        <v>0</v>
      </c>
      <c r="O939" s="61" t="e">
        <f>IFERROR(LARGE(Table1[2015 Growth % Red],N939),#N/A)</f>
        <v>#N/A</v>
      </c>
      <c r="P939" s="55" t="e">
        <f>INDEX(Table1[[#All],[Name Blue]:[2015 Growth % Red]],MATCH(O939,Table1[[#All],[2015 Growth % Red]],0),2)</f>
        <v>#N/A</v>
      </c>
      <c r="Q939" s="55" t="e">
        <f>INDEX(Table1[[#All],[Name Blue]:[2015 Growth % Red]],MATCH(O939,Table1[[#All],[2015 Growth % Red]],0),3)</f>
        <v>#N/A</v>
      </c>
      <c r="R939" s="55" t="e">
        <f>INDEX(Table1[[#All],[Name Blue]:[2015 Growth % Blue]],MATCH(Table3[[#This Row],[Top 10 Growth % ]],Table1[[#All],[2015 Growth % Blue]],0),1)</f>
        <v>#N/A</v>
      </c>
    </row>
    <row r="940" spans="1:18" x14ac:dyDescent="0.15">
      <c r="A940" s="42">
        <v>939</v>
      </c>
      <c r="B940" s="23" t="e">
        <f>IF(AND(Table68[[#This Row],[2015 Revenue]]&gt;=Chart_Data!$U$4,Table68[[#This Row],[2015 Expenses]]&lt;=Chart_Data!$U$3),Table68[[#This Row],[Name]],#N/A)</f>
        <v>#N/A</v>
      </c>
      <c r="C940" s="23" t="e">
        <f>INDEX(Table68[#All],MATCH(Chart_Data!B940,Table68[[#All],[Name]],0),3)</f>
        <v>#N/A</v>
      </c>
      <c r="D940" s="23" t="e">
        <f>INDEX(Table68[#All],MATCH(Chart_Data!B940,Table68[[#All],[Name]],0),4)</f>
        <v>#N/A</v>
      </c>
      <c r="E940" s="60" t="e">
        <f>INDEX(Table68[#All],MATCH(Chart_Data!B940,Table68[[#All],[Name]],0),6)+Table1[[#This Row],[Rand]]</f>
        <v>#N/A</v>
      </c>
      <c r="F940" s="58">
        <f>_xlfn.IFNA(IF(Table1[[#This Row],[2015 Growth % Blue]]="#N/A",0,Table1[[#This Row],[2015 Growth % Blue]]),0)</f>
        <v>0</v>
      </c>
      <c r="G940" s="23" t="str">
        <f>IF(OR(Table68[[#This Row],[2015 Revenue]]&lt;Chart_Data!$U$4,Table68[[#This Row],[2015 Expenses]]&gt;Chart_Data!$U$3),Table68[[#This Row],[Name]],#N/A)</f>
        <v>Reveredtogether</v>
      </c>
      <c r="H940" s="23">
        <f>INDEX(Table68[#All],MATCH(Chart_Data!G940,Table68[[#All],[Name]],0),3)</f>
        <v>10614891.869999999</v>
      </c>
      <c r="I940" s="23">
        <f>INDEX(Table68[#All],MATCH(Chart_Data!G940,Table68[[#All],[Name]],0),4)</f>
        <v>4960210.05</v>
      </c>
      <c r="J940" s="46">
        <f>INDEX(Table68[#All],MATCH(Chart_Data!G940,Table68[[#All],[Name]],0),6)</f>
        <v>3.94</v>
      </c>
      <c r="K940" s="59">
        <v>5.3503412049526457E-7</v>
      </c>
      <c r="M940" s="42">
        <f t="shared" si="15"/>
        <v>939</v>
      </c>
      <c r="N940" s="42">
        <f>IF(M940&gt;Chart_Data!$U$5,0,ROW(M941)-ROW($M$2))</f>
        <v>0</v>
      </c>
      <c r="O940" s="61" t="e">
        <f>IFERROR(LARGE(Table1[2015 Growth % Red],N940),#N/A)</f>
        <v>#N/A</v>
      </c>
      <c r="P940" s="55" t="e">
        <f>INDEX(Table1[[#All],[Name Blue]:[2015 Growth % Red]],MATCH(O940,Table1[[#All],[2015 Growth % Red]],0),2)</f>
        <v>#N/A</v>
      </c>
      <c r="Q940" s="55" t="e">
        <f>INDEX(Table1[[#All],[Name Blue]:[2015 Growth % Red]],MATCH(O940,Table1[[#All],[2015 Growth % Red]],0),3)</f>
        <v>#N/A</v>
      </c>
      <c r="R940" s="55" t="e">
        <f>INDEX(Table1[[#All],[Name Blue]:[2015 Growth % Blue]],MATCH(Table3[[#This Row],[Top 10 Growth % ]],Table1[[#All],[2015 Growth % Blue]],0),1)</f>
        <v>#N/A</v>
      </c>
    </row>
    <row r="941" spans="1:18" x14ac:dyDescent="0.15">
      <c r="A941" s="42">
        <v>940</v>
      </c>
      <c r="B941" s="23" t="e">
        <f>IF(AND(Table68[[#This Row],[2015 Revenue]]&gt;=Chart_Data!$U$4,Table68[[#This Row],[2015 Expenses]]&lt;=Chart_Data!$U$3),Table68[[#This Row],[Name]],#N/A)</f>
        <v>#N/A</v>
      </c>
      <c r="C941" s="23" t="e">
        <f>INDEX(Table68[#All],MATCH(Chart_Data!B941,Table68[[#All],[Name]],0),3)</f>
        <v>#N/A</v>
      </c>
      <c r="D941" s="23" t="e">
        <f>INDEX(Table68[#All],MATCH(Chart_Data!B941,Table68[[#All],[Name]],0),4)</f>
        <v>#N/A</v>
      </c>
      <c r="E941" s="60" t="e">
        <f>INDEX(Table68[#All],MATCH(Chart_Data!B941,Table68[[#All],[Name]],0),6)+Table1[[#This Row],[Rand]]</f>
        <v>#N/A</v>
      </c>
      <c r="F941" s="58">
        <f>_xlfn.IFNA(IF(Table1[[#This Row],[2015 Growth % Blue]]="#N/A",0,Table1[[#This Row],[2015 Growth % Blue]]),0)</f>
        <v>0</v>
      </c>
      <c r="G941" s="23" t="str">
        <f>IF(OR(Table68[[#This Row],[2015 Revenue]]&lt;Chart_Data!$U$4,Table68[[#This Row],[2015 Expenses]]&gt;Chart_Data!$U$3),Table68[[#This Row],[Name]],#N/A)</f>
        <v>Langedprivacy</v>
      </c>
      <c r="H941" s="23">
        <f>INDEX(Table68[#All],MATCH(Chart_Data!G941,Table68[[#All],[Name]],0),3)</f>
        <v>11398400.210000001</v>
      </c>
      <c r="I941" s="23">
        <f>INDEX(Table68[#All],MATCH(Chart_Data!G941,Table68[[#All],[Name]],0),4)</f>
        <v>4562047.87</v>
      </c>
      <c r="J941" s="46">
        <f>INDEX(Table68[#All],MATCH(Chart_Data!G941,Table68[[#All],[Name]],0),6)</f>
        <v>4.93</v>
      </c>
      <c r="K941" s="59">
        <v>8.455776719932162E-8</v>
      </c>
      <c r="M941" s="42">
        <f t="shared" si="15"/>
        <v>940</v>
      </c>
      <c r="N941" s="42">
        <f>IF(M941&gt;Chart_Data!$U$5,0,ROW(M942)-ROW($M$2))</f>
        <v>0</v>
      </c>
      <c r="O941" s="61" t="e">
        <f>IFERROR(LARGE(Table1[2015 Growth % Red],N941),#N/A)</f>
        <v>#N/A</v>
      </c>
      <c r="P941" s="55" t="e">
        <f>INDEX(Table1[[#All],[Name Blue]:[2015 Growth % Red]],MATCH(O941,Table1[[#All],[2015 Growth % Red]],0),2)</f>
        <v>#N/A</v>
      </c>
      <c r="Q941" s="55" t="e">
        <f>INDEX(Table1[[#All],[Name Blue]:[2015 Growth % Red]],MATCH(O941,Table1[[#All],[2015 Growth % Red]],0),3)</f>
        <v>#N/A</v>
      </c>
      <c r="R941" s="55" t="e">
        <f>INDEX(Table1[[#All],[Name Blue]:[2015 Growth % Blue]],MATCH(Table3[[#This Row],[Top 10 Growth % ]],Table1[[#All],[2015 Growth % Blue]],0),1)</f>
        <v>#N/A</v>
      </c>
    </row>
    <row r="942" spans="1:18" x14ac:dyDescent="0.15">
      <c r="A942" s="42">
        <v>941</v>
      </c>
      <c r="B942" s="23" t="str">
        <f>IF(AND(Table68[[#This Row],[2015 Revenue]]&gt;=Chart_Data!$U$4,Table68[[#This Row],[2015 Expenses]]&lt;=Chart_Data!$U$3),Table68[[#This Row],[Name]],#N/A)</f>
        <v>Snugglyundertaker</v>
      </c>
      <c r="C942" s="23">
        <f>INDEX(Table68[#All],MATCH(Chart_Data!B942,Table68[[#All],[Name]],0),3)</f>
        <v>9467050.5899999999</v>
      </c>
      <c r="D942" s="23">
        <f>INDEX(Table68[#All],MATCH(Chart_Data!B942,Table68[[#All],[Name]],0),4)</f>
        <v>3281019.2</v>
      </c>
      <c r="E942" s="60">
        <f>INDEX(Table68[#All],MATCH(Chart_Data!B942,Table68[[#All],[Name]],0),6)+Table1[[#This Row],[Rand]]</f>
        <v>5.5900006001318783</v>
      </c>
      <c r="F942" s="58">
        <f>_xlfn.IFNA(IF(Table1[[#This Row],[2015 Growth % Blue]]="#N/A",0,Table1[[#This Row],[2015 Growth % Blue]]),0)</f>
        <v>5.5900006001318783</v>
      </c>
      <c r="G942" s="23" t="e">
        <f>IF(OR(Table68[[#This Row],[2015 Revenue]]&lt;Chart_Data!$U$4,Table68[[#This Row],[2015 Expenses]]&gt;Chart_Data!$U$3),Table68[[#This Row],[Name]],#N/A)</f>
        <v>#N/A</v>
      </c>
      <c r="H942" s="23" t="e">
        <f>INDEX(Table68[#All],MATCH(Chart_Data!G942,Table68[[#All],[Name]],0),3)</f>
        <v>#N/A</v>
      </c>
      <c r="I942" s="23" t="e">
        <f>INDEX(Table68[#All],MATCH(Chart_Data!G942,Table68[[#All],[Name]],0),4)</f>
        <v>#N/A</v>
      </c>
      <c r="J942" s="46" t="e">
        <f>INDEX(Table68[#All],MATCH(Chart_Data!G942,Table68[[#All],[Name]],0),6)</f>
        <v>#N/A</v>
      </c>
      <c r="K942" s="59">
        <v>6.0013187832549697E-7</v>
      </c>
      <c r="M942" s="42">
        <f t="shared" si="15"/>
        <v>941</v>
      </c>
      <c r="N942" s="42">
        <f>IF(M942&gt;Chart_Data!$U$5,0,ROW(M943)-ROW($M$2))</f>
        <v>0</v>
      </c>
      <c r="O942" s="61" t="e">
        <f>IFERROR(LARGE(Table1[2015 Growth % Red],N942),#N/A)</f>
        <v>#N/A</v>
      </c>
      <c r="P942" s="55" t="e">
        <f>INDEX(Table1[[#All],[Name Blue]:[2015 Growth % Red]],MATCH(O942,Table1[[#All],[2015 Growth % Red]],0),2)</f>
        <v>#N/A</v>
      </c>
      <c r="Q942" s="55" t="e">
        <f>INDEX(Table1[[#All],[Name Blue]:[2015 Growth % Red]],MATCH(O942,Table1[[#All],[2015 Growth % Red]],0),3)</f>
        <v>#N/A</v>
      </c>
      <c r="R942" s="55" t="e">
        <f>INDEX(Table1[[#All],[Name Blue]:[2015 Growth % Blue]],MATCH(Table3[[#This Row],[Top 10 Growth % ]],Table1[[#All],[2015 Growth % Blue]],0),1)</f>
        <v>#N/A</v>
      </c>
    </row>
    <row r="943" spans="1:18" x14ac:dyDescent="0.15">
      <c r="A943" s="42">
        <v>942</v>
      </c>
      <c r="B943" s="23" t="str">
        <f>IF(AND(Table68[[#This Row],[2015 Revenue]]&gt;=Chart_Data!$U$4,Table68[[#This Row],[2015 Expenses]]&lt;=Chart_Data!$U$3),Table68[[#This Row],[Name]],#N/A)</f>
        <v>Nickedexaggerate</v>
      </c>
      <c r="C943" s="23">
        <f>INDEX(Table68[#All],MATCH(Chart_Data!B943,Table68[[#All],[Name]],0),3)</f>
        <v>10547040.880000001</v>
      </c>
      <c r="D943" s="23">
        <f>INDEX(Table68[#All],MATCH(Chart_Data!B943,Table68[[#All],[Name]],0),4)</f>
        <v>2668110.33</v>
      </c>
      <c r="E943" s="60">
        <f>INDEX(Table68[#All],MATCH(Chart_Data!B943,Table68[[#All],[Name]],0),6)+Table1[[#This Row],[Rand]]</f>
        <v>3.6000005772166257</v>
      </c>
      <c r="F943" s="58">
        <f>_xlfn.IFNA(IF(Table1[[#This Row],[2015 Growth % Blue]]="#N/A",0,Table1[[#This Row],[2015 Growth % Blue]]),0)</f>
        <v>3.6000005772166257</v>
      </c>
      <c r="G943" s="23" t="e">
        <f>IF(OR(Table68[[#This Row],[2015 Revenue]]&lt;Chart_Data!$U$4,Table68[[#This Row],[2015 Expenses]]&gt;Chart_Data!$U$3),Table68[[#This Row],[Name]],#N/A)</f>
        <v>#N/A</v>
      </c>
      <c r="H943" s="23" t="e">
        <f>INDEX(Table68[#All],MATCH(Chart_Data!G943,Table68[[#All],[Name]],0),3)</f>
        <v>#N/A</v>
      </c>
      <c r="I943" s="23" t="e">
        <f>INDEX(Table68[#All],MATCH(Chart_Data!G943,Table68[[#All],[Name]],0),4)</f>
        <v>#N/A</v>
      </c>
      <c r="J943" s="46" t="e">
        <f>INDEX(Table68[#All],MATCH(Chart_Data!G943,Table68[[#All],[Name]],0),6)</f>
        <v>#N/A</v>
      </c>
      <c r="K943" s="59">
        <v>5.7721662558427095E-7</v>
      </c>
      <c r="M943" s="42">
        <f t="shared" si="15"/>
        <v>942</v>
      </c>
      <c r="N943" s="42">
        <f>IF(M943&gt;Chart_Data!$U$5,0,ROW(M944)-ROW($M$2))</f>
        <v>0</v>
      </c>
      <c r="O943" s="61" t="e">
        <f>IFERROR(LARGE(Table1[2015 Growth % Red],N943),#N/A)</f>
        <v>#N/A</v>
      </c>
      <c r="P943" s="55" t="e">
        <f>INDEX(Table1[[#All],[Name Blue]:[2015 Growth % Red]],MATCH(O943,Table1[[#All],[2015 Growth % Red]],0),2)</f>
        <v>#N/A</v>
      </c>
      <c r="Q943" s="55" t="e">
        <f>INDEX(Table1[[#All],[Name Blue]:[2015 Growth % Red]],MATCH(O943,Table1[[#All],[2015 Growth % Red]],0),3)</f>
        <v>#N/A</v>
      </c>
      <c r="R943" s="55" t="e">
        <f>INDEX(Table1[[#All],[Name Blue]:[2015 Growth % Blue]],MATCH(Table3[[#This Row],[Top 10 Growth % ]],Table1[[#All],[2015 Growth % Blue]],0),1)</f>
        <v>#N/A</v>
      </c>
    </row>
    <row r="944" spans="1:18" x14ac:dyDescent="0.15">
      <c r="A944" s="42">
        <v>943</v>
      </c>
      <c r="B944" s="23" t="e">
        <f>IF(AND(Table68[[#This Row],[2015 Revenue]]&gt;=Chart_Data!$U$4,Table68[[#This Row],[2015 Expenses]]&lt;=Chart_Data!$U$3),Table68[[#This Row],[Name]],#N/A)</f>
        <v>#N/A</v>
      </c>
      <c r="C944" s="23" t="e">
        <f>INDEX(Table68[#All],MATCH(Chart_Data!B944,Table68[[#All],[Name]],0),3)</f>
        <v>#N/A</v>
      </c>
      <c r="D944" s="23" t="e">
        <f>INDEX(Table68[#All],MATCH(Chart_Data!B944,Table68[[#All],[Name]],0),4)</f>
        <v>#N/A</v>
      </c>
      <c r="E944" s="60" t="e">
        <f>INDEX(Table68[#All],MATCH(Chart_Data!B944,Table68[[#All],[Name]],0),6)+Table1[[#This Row],[Rand]]</f>
        <v>#N/A</v>
      </c>
      <c r="F944" s="58">
        <f>_xlfn.IFNA(IF(Table1[[#This Row],[2015 Growth % Blue]]="#N/A",0,Table1[[#This Row],[2015 Growth % Blue]]),0)</f>
        <v>0</v>
      </c>
      <c r="G944" s="23" t="str">
        <f>IF(OR(Table68[[#This Row],[2015 Revenue]]&lt;Chart_Data!$U$4,Table68[[#This Row],[2015 Expenses]]&gt;Chart_Data!$U$3),Table68[[#This Row],[Name]],#N/A)</f>
        <v>Bloomingpeeve</v>
      </c>
      <c r="H944" s="23">
        <f>INDEX(Table68[#All],MATCH(Chart_Data!G944,Table68[[#All],[Name]],0),3)</f>
        <v>9770891.5</v>
      </c>
      <c r="I944" s="23">
        <f>INDEX(Table68[#All],MATCH(Chart_Data!G944,Table68[[#All],[Name]],0),4)</f>
        <v>4452035.53</v>
      </c>
      <c r="J944" s="46">
        <f>INDEX(Table68[#All],MATCH(Chart_Data!G944,Table68[[#All],[Name]],0),6)</f>
        <v>5.19</v>
      </c>
      <c r="K944" s="59">
        <v>6.7634366683247689E-7</v>
      </c>
      <c r="M944" s="42">
        <f t="shared" si="15"/>
        <v>943</v>
      </c>
      <c r="N944" s="42">
        <f>IF(M944&gt;Chart_Data!$U$5,0,ROW(M945)-ROW($M$2))</f>
        <v>0</v>
      </c>
      <c r="O944" s="61" t="e">
        <f>IFERROR(LARGE(Table1[2015 Growth % Red],N944),#N/A)</f>
        <v>#N/A</v>
      </c>
      <c r="P944" s="55" t="e">
        <f>INDEX(Table1[[#All],[Name Blue]:[2015 Growth % Red]],MATCH(O944,Table1[[#All],[2015 Growth % Red]],0),2)</f>
        <v>#N/A</v>
      </c>
      <c r="Q944" s="55" t="e">
        <f>INDEX(Table1[[#All],[Name Blue]:[2015 Growth % Red]],MATCH(O944,Table1[[#All],[2015 Growth % Red]],0),3)</f>
        <v>#N/A</v>
      </c>
      <c r="R944" s="55" t="e">
        <f>INDEX(Table1[[#All],[Name Blue]:[2015 Growth % Blue]],MATCH(Table3[[#This Row],[Top 10 Growth % ]],Table1[[#All],[2015 Growth % Blue]],0),1)</f>
        <v>#N/A</v>
      </c>
    </row>
    <row r="945" spans="1:18" x14ac:dyDescent="0.15">
      <c r="A945" s="42">
        <v>944</v>
      </c>
      <c r="B945" s="23" t="e">
        <f>IF(AND(Table68[[#This Row],[2015 Revenue]]&gt;=Chart_Data!$U$4,Table68[[#This Row],[2015 Expenses]]&lt;=Chart_Data!$U$3),Table68[[#This Row],[Name]],#N/A)</f>
        <v>#N/A</v>
      </c>
      <c r="C945" s="23" t="e">
        <f>INDEX(Table68[#All],MATCH(Chart_Data!B945,Table68[[#All],[Name]],0),3)</f>
        <v>#N/A</v>
      </c>
      <c r="D945" s="23" t="e">
        <f>INDEX(Table68[#All],MATCH(Chart_Data!B945,Table68[[#All],[Name]],0),4)</f>
        <v>#N/A</v>
      </c>
      <c r="E945" s="60" t="e">
        <f>INDEX(Table68[#All],MATCH(Chart_Data!B945,Table68[[#All],[Name]],0),6)+Table1[[#This Row],[Rand]]</f>
        <v>#N/A</v>
      </c>
      <c r="F945" s="58">
        <f>_xlfn.IFNA(IF(Table1[[#This Row],[2015 Growth % Blue]]="#N/A",0,Table1[[#This Row],[2015 Growth % Blue]]),0)</f>
        <v>0</v>
      </c>
      <c r="G945" s="23" t="str">
        <f>IF(OR(Table68[[#This Row],[2015 Revenue]]&lt;Chart_Data!$U$4,Table68[[#This Row],[2015 Expenses]]&gt;Chart_Data!$U$3),Table68[[#This Row],[Name]],#N/A)</f>
        <v>Grippingcar</v>
      </c>
      <c r="H945" s="23">
        <f>INDEX(Table68[#All],MATCH(Chart_Data!G945,Table68[[#All],[Name]],0),3)</f>
        <v>8394340.0800000001</v>
      </c>
      <c r="I945" s="23">
        <f>INDEX(Table68[#All],MATCH(Chart_Data!G945,Table68[[#All],[Name]],0),4)</f>
        <v>7198862.04</v>
      </c>
      <c r="J945" s="46">
        <f>INDEX(Table68[#All],MATCH(Chart_Data!G945,Table68[[#All],[Name]],0),6)</f>
        <v>3.38</v>
      </c>
      <c r="K945" s="59">
        <v>8.732494376271444E-7</v>
      </c>
      <c r="M945" s="42">
        <f t="shared" si="15"/>
        <v>944</v>
      </c>
      <c r="N945" s="42">
        <f>IF(M945&gt;Chart_Data!$U$5,0,ROW(M946)-ROW($M$2))</f>
        <v>0</v>
      </c>
      <c r="O945" s="61" t="e">
        <f>IFERROR(LARGE(Table1[2015 Growth % Red],N945),#N/A)</f>
        <v>#N/A</v>
      </c>
      <c r="P945" s="55" t="e">
        <f>INDEX(Table1[[#All],[Name Blue]:[2015 Growth % Red]],MATCH(O945,Table1[[#All],[2015 Growth % Red]],0),2)</f>
        <v>#N/A</v>
      </c>
      <c r="Q945" s="55" t="e">
        <f>INDEX(Table1[[#All],[Name Blue]:[2015 Growth % Red]],MATCH(O945,Table1[[#All],[2015 Growth % Red]],0),3)</f>
        <v>#N/A</v>
      </c>
      <c r="R945" s="55" t="e">
        <f>INDEX(Table1[[#All],[Name Blue]:[2015 Growth % Blue]],MATCH(Table3[[#This Row],[Top 10 Growth % ]],Table1[[#All],[2015 Growth % Blue]],0),1)</f>
        <v>#N/A</v>
      </c>
    </row>
    <row r="946" spans="1:18" x14ac:dyDescent="0.15">
      <c r="A946" s="42">
        <v>945</v>
      </c>
      <c r="B946" s="23" t="str">
        <f>IF(AND(Table68[[#This Row],[2015 Revenue]]&gt;=Chart_Data!$U$4,Table68[[#This Row],[2015 Expenses]]&lt;=Chart_Data!$U$3),Table68[[#This Row],[Name]],#N/A)</f>
        <v>Bollersimmigrate</v>
      </c>
      <c r="C946" s="23">
        <f>INDEX(Table68[#All],MATCH(Chart_Data!B946,Table68[[#All],[Name]],0),3)</f>
        <v>7780799.8700000001</v>
      </c>
      <c r="D946" s="23">
        <f>INDEX(Table68[#All],MATCH(Chart_Data!B946,Table68[[#All],[Name]],0),4)</f>
        <v>3651130.58</v>
      </c>
      <c r="E946" s="60">
        <f>INDEX(Table68[#All],MATCH(Chart_Data!B946,Table68[[#All],[Name]],0),6)+Table1[[#This Row],[Rand]]</f>
        <v>4.900000282673842</v>
      </c>
      <c r="F946" s="58">
        <f>_xlfn.IFNA(IF(Table1[[#This Row],[2015 Growth % Blue]]="#N/A",0,Table1[[#This Row],[2015 Growth % Blue]]),0)</f>
        <v>4.900000282673842</v>
      </c>
      <c r="G946" s="23" t="e">
        <f>IF(OR(Table68[[#This Row],[2015 Revenue]]&lt;Chart_Data!$U$4,Table68[[#This Row],[2015 Expenses]]&gt;Chart_Data!$U$3),Table68[[#This Row],[Name]],#N/A)</f>
        <v>#N/A</v>
      </c>
      <c r="H946" s="23" t="e">
        <f>INDEX(Table68[#All],MATCH(Chart_Data!G946,Table68[[#All],[Name]],0),3)</f>
        <v>#N/A</v>
      </c>
      <c r="I946" s="23" t="e">
        <f>INDEX(Table68[#All],MATCH(Chart_Data!G946,Table68[[#All],[Name]],0),4)</f>
        <v>#N/A</v>
      </c>
      <c r="J946" s="46" t="e">
        <f>INDEX(Table68[#All],MATCH(Chart_Data!G946,Table68[[#All],[Name]],0),6)</f>
        <v>#N/A</v>
      </c>
      <c r="K946" s="59">
        <v>2.8267384126409565E-7</v>
      </c>
      <c r="M946" s="42">
        <f t="shared" si="15"/>
        <v>945</v>
      </c>
      <c r="N946" s="42">
        <f>IF(M946&gt;Chart_Data!$U$5,0,ROW(M947)-ROW($M$2))</f>
        <v>0</v>
      </c>
      <c r="O946" s="61" t="e">
        <f>IFERROR(LARGE(Table1[2015 Growth % Red],N946),#N/A)</f>
        <v>#N/A</v>
      </c>
      <c r="P946" s="55" t="e">
        <f>INDEX(Table1[[#All],[Name Blue]:[2015 Growth % Red]],MATCH(O946,Table1[[#All],[2015 Growth % Red]],0),2)</f>
        <v>#N/A</v>
      </c>
      <c r="Q946" s="55" t="e">
        <f>INDEX(Table1[[#All],[Name Blue]:[2015 Growth % Red]],MATCH(O946,Table1[[#All],[2015 Growth % Red]],0),3)</f>
        <v>#N/A</v>
      </c>
      <c r="R946" s="55" t="e">
        <f>INDEX(Table1[[#All],[Name Blue]:[2015 Growth % Blue]],MATCH(Table3[[#This Row],[Top 10 Growth % ]],Table1[[#All],[2015 Growth % Blue]],0),1)</f>
        <v>#N/A</v>
      </c>
    </row>
    <row r="947" spans="1:18" x14ac:dyDescent="0.15">
      <c r="A947" s="42">
        <v>946</v>
      </c>
      <c r="B947" s="23" t="str">
        <f>IF(AND(Table68[[#This Row],[2015 Revenue]]&gt;=Chart_Data!$U$4,Table68[[#This Row],[2015 Expenses]]&lt;=Chart_Data!$U$3),Table68[[#This Row],[Name]],#N/A)</f>
        <v>Rosychoke</v>
      </c>
      <c r="C947" s="23">
        <f>INDEX(Table68[#All],MATCH(Chart_Data!B947,Table68[[#All],[Name]],0),3)</f>
        <v>9153970.0800000001</v>
      </c>
      <c r="D947" s="23">
        <f>INDEX(Table68[#All],MATCH(Chart_Data!B947,Table68[[#All],[Name]],0),4)</f>
        <v>3408135.16</v>
      </c>
      <c r="E947" s="60">
        <f>INDEX(Table68[#All],MATCH(Chart_Data!B947,Table68[[#All],[Name]],0),6)+Table1[[#This Row],[Rand]]</f>
        <v>4.3400001664100518</v>
      </c>
      <c r="F947" s="58">
        <f>_xlfn.IFNA(IF(Table1[[#This Row],[2015 Growth % Blue]]="#N/A",0,Table1[[#This Row],[2015 Growth % Blue]]),0)</f>
        <v>4.3400001664100518</v>
      </c>
      <c r="G947" s="23" t="e">
        <f>IF(OR(Table68[[#This Row],[2015 Revenue]]&lt;Chart_Data!$U$4,Table68[[#This Row],[2015 Expenses]]&gt;Chart_Data!$U$3),Table68[[#This Row],[Name]],#N/A)</f>
        <v>#N/A</v>
      </c>
      <c r="H947" s="23" t="e">
        <f>INDEX(Table68[#All],MATCH(Chart_Data!G947,Table68[[#All],[Name]],0),3)</f>
        <v>#N/A</v>
      </c>
      <c r="I947" s="23" t="e">
        <f>INDEX(Table68[#All],MATCH(Chart_Data!G947,Table68[[#All],[Name]],0),4)</f>
        <v>#N/A</v>
      </c>
      <c r="J947" s="46" t="e">
        <f>INDEX(Table68[#All],MATCH(Chart_Data!G947,Table68[[#All],[Name]],0),6)</f>
        <v>#N/A</v>
      </c>
      <c r="K947" s="59">
        <v>1.6641005152896794E-7</v>
      </c>
      <c r="M947" s="42">
        <f t="shared" si="15"/>
        <v>946</v>
      </c>
      <c r="N947" s="42">
        <f>IF(M947&gt;Chart_Data!$U$5,0,ROW(M948)-ROW($M$2))</f>
        <v>0</v>
      </c>
      <c r="O947" s="61" t="e">
        <f>IFERROR(LARGE(Table1[2015 Growth % Red],N947),#N/A)</f>
        <v>#N/A</v>
      </c>
      <c r="P947" s="55" t="e">
        <f>INDEX(Table1[[#All],[Name Blue]:[2015 Growth % Red]],MATCH(O947,Table1[[#All],[2015 Growth % Red]],0),2)</f>
        <v>#N/A</v>
      </c>
      <c r="Q947" s="55" t="e">
        <f>INDEX(Table1[[#All],[Name Blue]:[2015 Growth % Red]],MATCH(O947,Table1[[#All],[2015 Growth % Red]],0),3)</f>
        <v>#N/A</v>
      </c>
      <c r="R947" s="55" t="e">
        <f>INDEX(Table1[[#All],[Name Blue]:[2015 Growth % Blue]],MATCH(Table3[[#This Row],[Top 10 Growth % ]],Table1[[#All],[2015 Growth % Blue]],0),1)</f>
        <v>#N/A</v>
      </c>
    </row>
    <row r="948" spans="1:18" x14ac:dyDescent="0.15">
      <c r="A948" s="42">
        <v>947</v>
      </c>
      <c r="B948" s="23" t="e">
        <f>IF(AND(Table68[[#This Row],[2015 Revenue]]&gt;=Chart_Data!$U$4,Table68[[#This Row],[2015 Expenses]]&lt;=Chart_Data!$U$3),Table68[[#This Row],[Name]],#N/A)</f>
        <v>#N/A</v>
      </c>
      <c r="C948" s="23" t="e">
        <f>INDEX(Table68[#All],MATCH(Chart_Data!B948,Table68[[#All],[Name]],0),3)</f>
        <v>#N/A</v>
      </c>
      <c r="D948" s="23" t="e">
        <f>INDEX(Table68[#All],MATCH(Chart_Data!B948,Table68[[#All],[Name]],0),4)</f>
        <v>#N/A</v>
      </c>
      <c r="E948" s="60" t="e">
        <f>INDEX(Table68[#All],MATCH(Chart_Data!B948,Table68[[#All],[Name]],0),6)+Table1[[#This Row],[Rand]]</f>
        <v>#N/A</v>
      </c>
      <c r="F948" s="58">
        <f>_xlfn.IFNA(IF(Table1[[#This Row],[2015 Growth % Blue]]="#N/A",0,Table1[[#This Row],[2015 Growth % Blue]]),0)</f>
        <v>0</v>
      </c>
      <c r="G948" s="23" t="str">
        <f>IF(OR(Table68[[#This Row],[2015 Revenue]]&lt;Chart_Data!$U$4,Table68[[#This Row],[2015 Expenses]]&gt;Chart_Data!$U$3),Table68[[#This Row],[Name]],#N/A)</f>
        <v>Valuesbilled</v>
      </c>
      <c r="H948" s="23">
        <f>INDEX(Table68[#All],MATCH(Chart_Data!G948,Table68[[#All],[Name]],0),3)</f>
        <v>8214550.0999999996</v>
      </c>
      <c r="I948" s="23">
        <f>INDEX(Table68[#All],MATCH(Chart_Data!G948,Table68[[#All],[Name]],0),4)</f>
        <v>7479812.5099999998</v>
      </c>
      <c r="J948" s="46">
        <f>INDEX(Table68[#All],MATCH(Chart_Data!G948,Table68[[#All],[Name]],0),6)</f>
        <v>2.94</v>
      </c>
      <c r="K948" s="59">
        <v>8.832454592175761E-7</v>
      </c>
      <c r="M948" s="42">
        <f t="shared" si="15"/>
        <v>947</v>
      </c>
      <c r="N948" s="42">
        <f>IF(M948&gt;Chart_Data!$U$5,0,ROW(M949)-ROW($M$2))</f>
        <v>0</v>
      </c>
      <c r="O948" s="61" t="e">
        <f>IFERROR(LARGE(Table1[2015 Growth % Red],N948),#N/A)</f>
        <v>#N/A</v>
      </c>
      <c r="P948" s="55" t="e">
        <f>INDEX(Table1[[#All],[Name Blue]:[2015 Growth % Red]],MATCH(O948,Table1[[#All],[2015 Growth % Red]],0),2)</f>
        <v>#N/A</v>
      </c>
      <c r="Q948" s="55" t="e">
        <f>INDEX(Table1[[#All],[Name Blue]:[2015 Growth % Red]],MATCH(O948,Table1[[#All],[2015 Growth % Red]],0),3)</f>
        <v>#N/A</v>
      </c>
      <c r="R948" s="55" t="e">
        <f>INDEX(Table1[[#All],[Name Blue]:[2015 Growth % Blue]],MATCH(Table3[[#This Row],[Top 10 Growth % ]],Table1[[#All],[2015 Growth % Blue]],0),1)</f>
        <v>#N/A</v>
      </c>
    </row>
    <row r="949" spans="1:18" x14ac:dyDescent="0.15">
      <c r="A949" s="42">
        <v>948</v>
      </c>
      <c r="B949" s="23" t="str">
        <f>IF(AND(Table68[[#This Row],[2015 Revenue]]&gt;=Chart_Data!$U$4,Table68[[#This Row],[2015 Expenses]]&lt;=Chart_Data!$U$3),Table68[[#This Row],[Name]],#N/A)</f>
        <v>Powerlinnet</v>
      </c>
      <c r="C949" s="23">
        <f>INDEX(Table68[#All],MATCH(Chart_Data!B949,Table68[[#All],[Name]],0),3)</f>
        <v>7854033.2800000003</v>
      </c>
      <c r="D949" s="23">
        <f>INDEX(Table68[#All],MATCH(Chart_Data!B949,Table68[[#All],[Name]],0),4)</f>
        <v>1709945.4</v>
      </c>
      <c r="E949" s="60">
        <f>INDEX(Table68[#All],MATCH(Chart_Data!B949,Table68[[#All],[Name]],0),6)+Table1[[#This Row],[Rand]]</f>
        <v>3.7400003828935708</v>
      </c>
      <c r="F949" s="58">
        <f>_xlfn.IFNA(IF(Table1[[#This Row],[2015 Growth % Blue]]="#N/A",0,Table1[[#This Row],[2015 Growth % Blue]]),0)</f>
        <v>3.7400003828935708</v>
      </c>
      <c r="G949" s="23" t="e">
        <f>IF(OR(Table68[[#This Row],[2015 Revenue]]&lt;Chart_Data!$U$4,Table68[[#This Row],[2015 Expenses]]&gt;Chart_Data!$U$3),Table68[[#This Row],[Name]],#N/A)</f>
        <v>#N/A</v>
      </c>
      <c r="H949" s="23" t="e">
        <f>INDEX(Table68[#All],MATCH(Chart_Data!G949,Table68[[#All],[Name]],0),3)</f>
        <v>#N/A</v>
      </c>
      <c r="I949" s="23" t="e">
        <f>INDEX(Table68[#All],MATCH(Chart_Data!G949,Table68[[#All],[Name]],0),4)</f>
        <v>#N/A</v>
      </c>
      <c r="J949" s="46" t="e">
        <f>INDEX(Table68[#All],MATCH(Chart_Data!G949,Table68[[#All],[Name]],0),6)</f>
        <v>#N/A</v>
      </c>
      <c r="K949" s="59">
        <v>3.8289357077229726E-7</v>
      </c>
      <c r="M949" s="42">
        <f t="shared" si="15"/>
        <v>948</v>
      </c>
      <c r="N949" s="42">
        <f>IF(M949&gt;Chart_Data!$U$5,0,ROW(M950)-ROW($M$2))</f>
        <v>0</v>
      </c>
      <c r="O949" s="61" t="e">
        <f>IFERROR(LARGE(Table1[2015 Growth % Red],N949),#N/A)</f>
        <v>#N/A</v>
      </c>
      <c r="P949" s="55" t="e">
        <f>INDEX(Table1[[#All],[Name Blue]:[2015 Growth % Red]],MATCH(O949,Table1[[#All],[2015 Growth % Red]],0),2)</f>
        <v>#N/A</v>
      </c>
      <c r="Q949" s="55" t="e">
        <f>INDEX(Table1[[#All],[Name Blue]:[2015 Growth % Red]],MATCH(O949,Table1[[#All],[2015 Growth % Red]],0),3)</f>
        <v>#N/A</v>
      </c>
      <c r="R949" s="55" t="e">
        <f>INDEX(Table1[[#All],[Name Blue]:[2015 Growth % Blue]],MATCH(Table3[[#This Row],[Top 10 Growth % ]],Table1[[#All],[2015 Growth % Blue]],0),1)</f>
        <v>#N/A</v>
      </c>
    </row>
    <row r="950" spans="1:18" x14ac:dyDescent="0.15">
      <c r="A950" s="42">
        <v>949</v>
      </c>
      <c r="B950" s="23" t="str">
        <f>IF(AND(Table68[[#This Row],[2015 Revenue]]&gt;=Chart_Data!$U$4,Table68[[#This Row],[2015 Expenses]]&lt;=Chart_Data!$U$3),Table68[[#This Row],[Name]],#N/A)</f>
        <v>Stayspheroid</v>
      </c>
      <c r="C950" s="23">
        <f>INDEX(Table68[#All],MATCH(Chart_Data!B950,Table68[[#All],[Name]],0),3)</f>
        <v>8174922.79</v>
      </c>
      <c r="D950" s="23">
        <f>INDEX(Table68[#All],MATCH(Chart_Data!B950,Table68[[#All],[Name]],0),4)</f>
        <v>1093253.6399999999</v>
      </c>
      <c r="E950" s="60">
        <f>INDEX(Table68[#All],MATCH(Chart_Data!B950,Table68[[#All],[Name]],0),6)+Table1[[#This Row],[Rand]]</f>
        <v>2.9200003581210074</v>
      </c>
      <c r="F950" s="58">
        <f>_xlfn.IFNA(IF(Table1[[#This Row],[2015 Growth % Blue]]="#N/A",0,Table1[[#This Row],[2015 Growth % Blue]]),0)</f>
        <v>2.9200003581210074</v>
      </c>
      <c r="G950" s="23" t="e">
        <f>IF(OR(Table68[[#This Row],[2015 Revenue]]&lt;Chart_Data!$U$4,Table68[[#This Row],[2015 Expenses]]&gt;Chart_Data!$U$3),Table68[[#This Row],[Name]],#N/A)</f>
        <v>#N/A</v>
      </c>
      <c r="H950" s="23" t="e">
        <f>INDEX(Table68[#All],MATCH(Chart_Data!G950,Table68[[#All],[Name]],0),3)</f>
        <v>#N/A</v>
      </c>
      <c r="I950" s="23" t="e">
        <f>INDEX(Table68[#All],MATCH(Chart_Data!G950,Table68[[#All],[Name]],0),4)</f>
        <v>#N/A</v>
      </c>
      <c r="J950" s="46" t="e">
        <f>INDEX(Table68[#All],MATCH(Chart_Data!G950,Table68[[#All],[Name]],0),6)</f>
        <v>#N/A</v>
      </c>
      <c r="K950" s="59">
        <v>3.5812100737176809E-7</v>
      </c>
      <c r="M950" s="42">
        <f t="shared" si="15"/>
        <v>949</v>
      </c>
      <c r="N950" s="42">
        <f>IF(M950&gt;Chart_Data!$U$5,0,ROW(M951)-ROW($M$2))</f>
        <v>0</v>
      </c>
      <c r="O950" s="61" t="e">
        <f>IFERROR(LARGE(Table1[2015 Growth % Red],N950),#N/A)</f>
        <v>#N/A</v>
      </c>
      <c r="P950" s="55" t="e">
        <f>INDEX(Table1[[#All],[Name Blue]:[2015 Growth % Red]],MATCH(O950,Table1[[#All],[2015 Growth % Red]],0),2)</f>
        <v>#N/A</v>
      </c>
      <c r="Q950" s="55" t="e">
        <f>INDEX(Table1[[#All],[Name Blue]:[2015 Growth % Red]],MATCH(O950,Table1[[#All],[2015 Growth % Red]],0),3)</f>
        <v>#N/A</v>
      </c>
      <c r="R950" s="55" t="e">
        <f>INDEX(Table1[[#All],[Name Blue]:[2015 Growth % Blue]],MATCH(Table3[[#This Row],[Top 10 Growth % ]],Table1[[#All],[2015 Growth % Blue]],0),1)</f>
        <v>#N/A</v>
      </c>
    </row>
    <row r="951" spans="1:18" x14ac:dyDescent="0.15">
      <c r="A951" s="42">
        <v>950</v>
      </c>
      <c r="B951" s="23" t="e">
        <f>IF(AND(Table68[[#This Row],[2015 Revenue]]&gt;=Chart_Data!$U$4,Table68[[#This Row],[2015 Expenses]]&lt;=Chart_Data!$U$3),Table68[[#This Row],[Name]],#N/A)</f>
        <v>#N/A</v>
      </c>
      <c r="C951" s="23" t="e">
        <f>INDEX(Table68[#All],MATCH(Chart_Data!B951,Table68[[#All],[Name]],0),3)</f>
        <v>#N/A</v>
      </c>
      <c r="D951" s="23" t="e">
        <f>INDEX(Table68[#All],MATCH(Chart_Data!B951,Table68[[#All],[Name]],0),4)</f>
        <v>#N/A</v>
      </c>
      <c r="E951" s="60" t="e">
        <f>INDEX(Table68[#All],MATCH(Chart_Data!B951,Table68[[#All],[Name]],0),6)+Table1[[#This Row],[Rand]]</f>
        <v>#N/A</v>
      </c>
      <c r="F951" s="58">
        <f>_xlfn.IFNA(IF(Table1[[#This Row],[2015 Growth % Blue]]="#N/A",0,Table1[[#This Row],[2015 Growth % Blue]]),0)</f>
        <v>0</v>
      </c>
      <c r="G951" s="23" t="str">
        <f>IF(OR(Table68[[#This Row],[2015 Revenue]]&lt;Chart_Data!$U$4,Table68[[#This Row],[2015 Expenses]]&gt;Chart_Data!$U$3),Table68[[#This Row],[Name]],#N/A)</f>
        <v>Barmpotfishified</v>
      </c>
      <c r="H951" s="23">
        <f>INDEX(Table68[#All],MATCH(Chart_Data!G951,Table68[[#All],[Name]],0),3)</f>
        <v>10213365.49</v>
      </c>
      <c r="I951" s="23">
        <f>INDEX(Table68[#All],MATCH(Chart_Data!G951,Table68[[#All],[Name]],0),4)</f>
        <v>5045210.12</v>
      </c>
      <c r="J951" s="46">
        <f>INDEX(Table68[#All],MATCH(Chart_Data!G951,Table68[[#All],[Name]],0),6)</f>
        <v>3.77</v>
      </c>
      <c r="K951" s="59">
        <v>2.2599348561888988E-7</v>
      </c>
      <c r="M951" s="42">
        <f t="shared" si="15"/>
        <v>950</v>
      </c>
      <c r="N951" s="42">
        <f>IF(M951&gt;Chart_Data!$U$5,0,ROW(M952)-ROW($M$2))</f>
        <v>0</v>
      </c>
      <c r="O951" s="61" t="e">
        <f>IFERROR(LARGE(Table1[2015 Growth % Red],N951),#N/A)</f>
        <v>#N/A</v>
      </c>
      <c r="P951" s="55" t="e">
        <f>INDEX(Table1[[#All],[Name Blue]:[2015 Growth % Red]],MATCH(O951,Table1[[#All],[2015 Growth % Red]],0),2)</f>
        <v>#N/A</v>
      </c>
      <c r="Q951" s="55" t="e">
        <f>INDEX(Table1[[#All],[Name Blue]:[2015 Growth % Red]],MATCH(O951,Table1[[#All],[2015 Growth % Red]],0),3)</f>
        <v>#N/A</v>
      </c>
      <c r="R951" s="55" t="e">
        <f>INDEX(Table1[[#All],[Name Blue]:[2015 Growth % Blue]],MATCH(Table3[[#This Row],[Top 10 Growth % ]],Table1[[#All],[2015 Growth % Blue]],0),1)</f>
        <v>#N/A</v>
      </c>
    </row>
    <row r="952" spans="1:18" x14ac:dyDescent="0.15">
      <c r="A952" s="42">
        <v>951</v>
      </c>
      <c r="B952" s="23" t="e">
        <f>IF(AND(Table68[[#This Row],[2015 Revenue]]&gt;=Chart_Data!$U$4,Table68[[#This Row],[2015 Expenses]]&lt;=Chart_Data!$U$3),Table68[[#This Row],[Name]],#N/A)</f>
        <v>#N/A</v>
      </c>
      <c r="C952" s="23" t="e">
        <f>INDEX(Table68[#All],MATCH(Chart_Data!B952,Table68[[#All],[Name]],0),3)</f>
        <v>#N/A</v>
      </c>
      <c r="D952" s="23" t="e">
        <f>INDEX(Table68[#All],MATCH(Chart_Data!B952,Table68[[#All],[Name]],0),4)</f>
        <v>#N/A</v>
      </c>
      <c r="E952" s="60" t="e">
        <f>INDEX(Table68[#All],MATCH(Chart_Data!B952,Table68[[#All],[Name]],0),6)+Table1[[#This Row],[Rand]]</f>
        <v>#N/A</v>
      </c>
      <c r="F952" s="58">
        <f>_xlfn.IFNA(IF(Table1[[#This Row],[2015 Growth % Blue]]="#N/A",0,Table1[[#This Row],[2015 Growth % Blue]]),0)</f>
        <v>0</v>
      </c>
      <c r="G952" s="23" t="str">
        <f>IF(OR(Table68[[#This Row],[2015 Revenue]]&lt;Chart_Data!$U$4,Table68[[#This Row],[2015 Expenses]]&gt;Chart_Data!$U$3),Table68[[#This Row],[Name]],#N/A)</f>
        <v>Smokingwidgeon</v>
      </c>
      <c r="H952" s="23">
        <f>INDEX(Table68[#All],MATCH(Chart_Data!G952,Table68[[#All],[Name]],0),3)</f>
        <v>9987136.2799999993</v>
      </c>
      <c r="I952" s="23">
        <f>INDEX(Table68[#All],MATCH(Chart_Data!G952,Table68[[#All],[Name]],0),4)</f>
        <v>3868138.37</v>
      </c>
      <c r="J952" s="46">
        <f>INDEX(Table68[#All],MATCH(Chart_Data!G952,Table68[[#All],[Name]],0),6)</f>
        <v>3.74</v>
      </c>
      <c r="K952" s="59">
        <v>8.770915004092749E-7</v>
      </c>
      <c r="M952" s="42">
        <f t="shared" si="15"/>
        <v>951</v>
      </c>
      <c r="N952" s="42">
        <f>IF(M952&gt;Chart_Data!$U$5,0,ROW(M953)-ROW($M$2))</f>
        <v>0</v>
      </c>
      <c r="O952" s="61" t="e">
        <f>IFERROR(LARGE(Table1[2015 Growth % Red],N952),#N/A)</f>
        <v>#N/A</v>
      </c>
      <c r="P952" s="55" t="e">
        <f>INDEX(Table1[[#All],[Name Blue]:[2015 Growth % Red]],MATCH(O952,Table1[[#All],[2015 Growth % Red]],0),2)</f>
        <v>#N/A</v>
      </c>
      <c r="Q952" s="55" t="e">
        <f>INDEX(Table1[[#All],[Name Blue]:[2015 Growth % Red]],MATCH(O952,Table1[[#All],[2015 Growth % Red]],0),3)</f>
        <v>#N/A</v>
      </c>
      <c r="R952" s="55" t="e">
        <f>INDEX(Table1[[#All],[Name Blue]:[2015 Growth % Blue]],MATCH(Table3[[#This Row],[Top 10 Growth % ]],Table1[[#All],[2015 Growth % Blue]],0),1)</f>
        <v>#N/A</v>
      </c>
    </row>
    <row r="953" spans="1:18" x14ac:dyDescent="0.15">
      <c r="A953" s="42">
        <v>952</v>
      </c>
      <c r="B953" s="23" t="str">
        <f>IF(AND(Table68[[#This Row],[2015 Revenue]]&gt;=Chart_Data!$U$4,Table68[[#This Row],[2015 Expenses]]&lt;=Chart_Data!$U$3),Table68[[#This Row],[Name]],#N/A)</f>
        <v>Chinekogi</v>
      </c>
      <c r="C953" s="23">
        <f>INDEX(Table68[#All],MATCH(Chart_Data!B953,Table68[[#All],[Name]],0),3)</f>
        <v>6899304.2800000003</v>
      </c>
      <c r="D953" s="23">
        <f>INDEX(Table68[#All],MATCH(Chart_Data!B953,Table68[[#All],[Name]],0),4)</f>
        <v>1745253.74</v>
      </c>
      <c r="E953" s="60">
        <f>INDEX(Table68[#All],MATCH(Chart_Data!B953,Table68[[#All],[Name]],0),6)+Table1[[#This Row],[Rand]]</f>
        <v>1.7900001903902614</v>
      </c>
      <c r="F953" s="58">
        <f>_xlfn.IFNA(IF(Table1[[#This Row],[2015 Growth % Blue]]="#N/A",0,Table1[[#This Row],[2015 Growth % Blue]]),0)</f>
        <v>1.7900001903902614</v>
      </c>
      <c r="G953" s="23" t="e">
        <f>IF(OR(Table68[[#This Row],[2015 Revenue]]&lt;Chart_Data!$U$4,Table68[[#This Row],[2015 Expenses]]&gt;Chart_Data!$U$3),Table68[[#This Row],[Name]],#N/A)</f>
        <v>#N/A</v>
      </c>
      <c r="H953" s="23" t="e">
        <f>INDEX(Table68[#All],MATCH(Chart_Data!G953,Table68[[#All],[Name]],0),3)</f>
        <v>#N/A</v>
      </c>
      <c r="I953" s="23" t="e">
        <f>INDEX(Table68[#All],MATCH(Chart_Data!G953,Table68[[#All],[Name]],0),4)</f>
        <v>#N/A</v>
      </c>
      <c r="J953" s="46" t="e">
        <f>INDEX(Table68[#All],MATCH(Chart_Data!G953,Table68[[#All],[Name]],0),6)</f>
        <v>#N/A</v>
      </c>
      <c r="K953" s="59">
        <v>1.9039026131734605E-7</v>
      </c>
      <c r="M953" s="42">
        <f t="shared" si="15"/>
        <v>952</v>
      </c>
      <c r="N953" s="42">
        <f>IF(M953&gt;Chart_Data!$U$5,0,ROW(M954)-ROW($M$2))</f>
        <v>0</v>
      </c>
      <c r="O953" s="61" t="e">
        <f>IFERROR(LARGE(Table1[2015 Growth % Red],N953),#N/A)</f>
        <v>#N/A</v>
      </c>
      <c r="P953" s="55" t="e">
        <f>INDEX(Table1[[#All],[Name Blue]:[2015 Growth % Red]],MATCH(O953,Table1[[#All],[2015 Growth % Red]],0),2)</f>
        <v>#N/A</v>
      </c>
      <c r="Q953" s="55" t="e">
        <f>INDEX(Table1[[#All],[Name Blue]:[2015 Growth % Red]],MATCH(O953,Table1[[#All],[2015 Growth % Red]],0),3)</f>
        <v>#N/A</v>
      </c>
      <c r="R953" s="55" t="e">
        <f>INDEX(Table1[[#All],[Name Blue]:[2015 Growth % Blue]],MATCH(Table3[[#This Row],[Top 10 Growth % ]],Table1[[#All],[2015 Growth % Blue]],0),1)</f>
        <v>#N/A</v>
      </c>
    </row>
    <row r="954" spans="1:18" x14ac:dyDescent="0.15">
      <c r="A954" s="42">
        <v>953</v>
      </c>
      <c r="B954" s="23" t="e">
        <f>IF(AND(Table68[[#This Row],[2015 Revenue]]&gt;=Chart_Data!$U$4,Table68[[#This Row],[2015 Expenses]]&lt;=Chart_Data!$U$3),Table68[[#This Row],[Name]],#N/A)</f>
        <v>#N/A</v>
      </c>
      <c r="C954" s="23" t="e">
        <f>INDEX(Table68[#All],MATCH(Chart_Data!B954,Table68[[#All],[Name]],0),3)</f>
        <v>#N/A</v>
      </c>
      <c r="D954" s="23" t="e">
        <f>INDEX(Table68[#All],MATCH(Chart_Data!B954,Table68[[#All],[Name]],0),4)</f>
        <v>#N/A</v>
      </c>
      <c r="E954" s="60" t="e">
        <f>INDEX(Table68[#All],MATCH(Chart_Data!B954,Table68[[#All],[Name]],0),6)+Table1[[#This Row],[Rand]]</f>
        <v>#N/A</v>
      </c>
      <c r="F954" s="58">
        <f>_xlfn.IFNA(IF(Table1[[#This Row],[2015 Growth % Blue]]="#N/A",0,Table1[[#This Row],[2015 Growth % Blue]]),0)</f>
        <v>0</v>
      </c>
      <c r="G954" s="23" t="str">
        <f>IF(OR(Table68[[#This Row],[2015 Revenue]]&lt;Chart_Data!$U$4,Table68[[#This Row],[2015 Expenses]]&gt;Chart_Data!$U$3),Table68[[#This Row],[Name]],#N/A)</f>
        <v>Swordsbubble</v>
      </c>
      <c r="H954" s="23">
        <f>INDEX(Table68[#All],MATCH(Chart_Data!G954,Table68[[#All],[Name]],0),3)</f>
        <v>10512763.23</v>
      </c>
      <c r="I954" s="23">
        <f>INDEX(Table68[#All],MATCH(Chart_Data!G954,Table68[[#All],[Name]],0),4)</f>
        <v>4987015.33</v>
      </c>
      <c r="J954" s="46">
        <f>INDEX(Table68[#All],MATCH(Chart_Data!G954,Table68[[#All],[Name]],0),6)</f>
        <v>3.48</v>
      </c>
      <c r="K954" s="59">
        <v>4.3132183668541368E-7</v>
      </c>
      <c r="M954" s="42">
        <f t="shared" si="15"/>
        <v>953</v>
      </c>
      <c r="N954" s="42">
        <f>IF(M954&gt;Chart_Data!$U$5,0,ROW(M955)-ROW($M$2))</f>
        <v>0</v>
      </c>
      <c r="O954" s="61" t="e">
        <f>IFERROR(LARGE(Table1[2015 Growth % Red],N954),#N/A)</f>
        <v>#N/A</v>
      </c>
      <c r="P954" s="55" t="e">
        <f>INDEX(Table1[[#All],[Name Blue]:[2015 Growth % Red]],MATCH(O954,Table1[[#All],[2015 Growth % Red]],0),2)</f>
        <v>#N/A</v>
      </c>
      <c r="Q954" s="55" t="e">
        <f>INDEX(Table1[[#All],[Name Blue]:[2015 Growth % Red]],MATCH(O954,Table1[[#All],[2015 Growth % Red]],0),3)</f>
        <v>#N/A</v>
      </c>
      <c r="R954" s="55" t="e">
        <f>INDEX(Table1[[#All],[Name Blue]:[2015 Growth % Blue]],MATCH(Table3[[#This Row],[Top 10 Growth % ]],Table1[[#All],[2015 Growth % Blue]],0),1)</f>
        <v>#N/A</v>
      </c>
    </row>
    <row r="955" spans="1:18" x14ac:dyDescent="0.15">
      <c r="A955" s="42">
        <v>954</v>
      </c>
      <c r="B955" s="23" t="e">
        <f>IF(AND(Table68[[#This Row],[2015 Revenue]]&gt;=Chart_Data!$U$4,Table68[[#This Row],[2015 Expenses]]&lt;=Chart_Data!$U$3),Table68[[#This Row],[Name]],#N/A)</f>
        <v>#N/A</v>
      </c>
      <c r="C955" s="23" t="e">
        <f>INDEX(Table68[#All],MATCH(Chart_Data!B955,Table68[[#All],[Name]],0),3)</f>
        <v>#N/A</v>
      </c>
      <c r="D955" s="23" t="e">
        <f>INDEX(Table68[#All],MATCH(Chart_Data!B955,Table68[[#All],[Name]],0),4)</f>
        <v>#N/A</v>
      </c>
      <c r="E955" s="60" t="e">
        <f>INDEX(Table68[#All],MATCH(Chart_Data!B955,Table68[[#All],[Name]],0),6)+Table1[[#This Row],[Rand]]</f>
        <v>#N/A</v>
      </c>
      <c r="F955" s="58">
        <f>_xlfn.IFNA(IF(Table1[[#This Row],[2015 Growth % Blue]]="#N/A",0,Table1[[#This Row],[2015 Growth % Blue]]),0)</f>
        <v>0</v>
      </c>
      <c r="G955" s="23" t="str">
        <f>IF(OR(Table68[[#This Row],[2015 Revenue]]&lt;Chart_Data!$U$4,Table68[[#This Row],[2015 Expenses]]&gt;Chart_Data!$U$3),Table68[[#This Row],[Name]],#N/A)</f>
        <v>Soddenfurther</v>
      </c>
      <c r="H955" s="23">
        <f>INDEX(Table68[#All],MATCH(Chart_Data!G955,Table68[[#All],[Name]],0),3)</f>
        <v>7243036.4800000004</v>
      </c>
      <c r="I955" s="23">
        <f>INDEX(Table68[#All],MATCH(Chart_Data!G955,Table68[[#All],[Name]],0),4)</f>
        <v>4517857.16</v>
      </c>
      <c r="J955" s="46">
        <f>INDEX(Table68[#All],MATCH(Chart_Data!G955,Table68[[#All],[Name]],0),6)</f>
        <v>3.65</v>
      </c>
      <c r="K955" s="59">
        <v>2.3455008631060459E-7</v>
      </c>
      <c r="M955" s="42">
        <f t="shared" si="15"/>
        <v>954</v>
      </c>
      <c r="N955" s="42">
        <f>IF(M955&gt;Chart_Data!$U$5,0,ROW(M956)-ROW($M$2))</f>
        <v>0</v>
      </c>
      <c r="O955" s="61" t="e">
        <f>IFERROR(LARGE(Table1[2015 Growth % Red],N955),#N/A)</f>
        <v>#N/A</v>
      </c>
      <c r="P955" s="55" t="e">
        <f>INDEX(Table1[[#All],[Name Blue]:[2015 Growth % Red]],MATCH(O955,Table1[[#All],[2015 Growth % Red]],0),2)</f>
        <v>#N/A</v>
      </c>
      <c r="Q955" s="55" t="e">
        <f>INDEX(Table1[[#All],[Name Blue]:[2015 Growth % Red]],MATCH(O955,Table1[[#All],[2015 Growth % Red]],0),3)</f>
        <v>#N/A</v>
      </c>
      <c r="R955" s="55" t="e">
        <f>INDEX(Table1[[#All],[Name Blue]:[2015 Growth % Blue]],MATCH(Table3[[#This Row],[Top 10 Growth % ]],Table1[[#All],[2015 Growth % Blue]],0),1)</f>
        <v>#N/A</v>
      </c>
    </row>
    <row r="956" spans="1:18" x14ac:dyDescent="0.15">
      <c r="A956" s="42">
        <v>955</v>
      </c>
      <c r="B956" s="23" t="e">
        <f>IF(AND(Table68[[#This Row],[2015 Revenue]]&gt;=Chart_Data!$U$4,Table68[[#This Row],[2015 Expenses]]&lt;=Chart_Data!$U$3),Table68[[#This Row],[Name]],#N/A)</f>
        <v>#N/A</v>
      </c>
      <c r="C956" s="23" t="e">
        <f>INDEX(Table68[#All],MATCH(Chart_Data!B956,Table68[[#All],[Name]],0),3)</f>
        <v>#N/A</v>
      </c>
      <c r="D956" s="23" t="e">
        <f>INDEX(Table68[#All],MATCH(Chart_Data!B956,Table68[[#All],[Name]],0),4)</f>
        <v>#N/A</v>
      </c>
      <c r="E956" s="60" t="e">
        <f>INDEX(Table68[#All],MATCH(Chart_Data!B956,Table68[[#All],[Name]],0),6)+Table1[[#This Row],[Rand]]</f>
        <v>#N/A</v>
      </c>
      <c r="F956" s="58">
        <f>_xlfn.IFNA(IF(Table1[[#This Row],[2015 Growth % Blue]]="#N/A",0,Table1[[#This Row],[2015 Growth % Blue]]),0)</f>
        <v>0</v>
      </c>
      <c r="G956" s="23" t="str">
        <f>IF(OR(Table68[[#This Row],[2015 Revenue]]&lt;Chart_Data!$U$4,Table68[[#This Row],[2015 Expenses]]&gt;Chart_Data!$U$3),Table68[[#This Row],[Name]],#N/A)</f>
        <v>Potatoeswabbit</v>
      </c>
      <c r="H956" s="23">
        <f>INDEX(Table68[#All],MATCH(Chart_Data!G956,Table68[[#All],[Name]],0),3)</f>
        <v>10542009.15</v>
      </c>
      <c r="I956" s="23">
        <f>INDEX(Table68[#All],MATCH(Chart_Data!G956,Table68[[#All],[Name]],0),4)</f>
        <v>6196354.7199999997</v>
      </c>
      <c r="J956" s="46">
        <f>INDEX(Table68[#All],MATCH(Chart_Data!G956,Table68[[#All],[Name]],0),6)</f>
        <v>2.74</v>
      </c>
      <c r="K956" s="59">
        <v>3.6128025167145284E-7</v>
      </c>
      <c r="M956" s="42">
        <f t="shared" si="15"/>
        <v>955</v>
      </c>
      <c r="N956" s="42">
        <f>IF(M956&gt;Chart_Data!$U$5,0,ROW(M957)-ROW($M$2))</f>
        <v>0</v>
      </c>
      <c r="O956" s="61" t="e">
        <f>IFERROR(LARGE(Table1[2015 Growth % Red],N956),#N/A)</f>
        <v>#N/A</v>
      </c>
      <c r="P956" s="55" t="e">
        <f>INDEX(Table1[[#All],[Name Blue]:[2015 Growth % Red]],MATCH(O956,Table1[[#All],[2015 Growth % Red]],0),2)</f>
        <v>#N/A</v>
      </c>
      <c r="Q956" s="55" t="e">
        <f>INDEX(Table1[[#All],[Name Blue]:[2015 Growth % Red]],MATCH(O956,Table1[[#All],[2015 Growth % Red]],0),3)</f>
        <v>#N/A</v>
      </c>
      <c r="R956" s="55" t="e">
        <f>INDEX(Table1[[#All],[Name Blue]:[2015 Growth % Blue]],MATCH(Table3[[#This Row],[Top 10 Growth % ]],Table1[[#All],[2015 Growth % Blue]],0),1)</f>
        <v>#N/A</v>
      </c>
    </row>
    <row r="957" spans="1:18" x14ac:dyDescent="0.15">
      <c r="A957" s="42">
        <v>956</v>
      </c>
      <c r="B957" s="23" t="e">
        <f>IF(AND(Table68[[#This Row],[2015 Revenue]]&gt;=Chart_Data!$U$4,Table68[[#This Row],[2015 Expenses]]&lt;=Chart_Data!$U$3),Table68[[#This Row],[Name]],#N/A)</f>
        <v>#N/A</v>
      </c>
      <c r="C957" s="23" t="e">
        <f>INDEX(Table68[#All],MATCH(Chart_Data!B957,Table68[[#All],[Name]],0),3)</f>
        <v>#N/A</v>
      </c>
      <c r="D957" s="23" t="e">
        <f>INDEX(Table68[#All],MATCH(Chart_Data!B957,Table68[[#All],[Name]],0),4)</f>
        <v>#N/A</v>
      </c>
      <c r="E957" s="60" t="e">
        <f>INDEX(Table68[#All],MATCH(Chart_Data!B957,Table68[[#All],[Name]],0),6)+Table1[[#This Row],[Rand]]</f>
        <v>#N/A</v>
      </c>
      <c r="F957" s="58">
        <f>_xlfn.IFNA(IF(Table1[[#This Row],[2015 Growth % Blue]]="#N/A",0,Table1[[#This Row],[2015 Growth % Blue]]),0)</f>
        <v>0</v>
      </c>
      <c r="G957" s="23" t="str">
        <f>IF(OR(Table68[[#This Row],[2015 Revenue]]&lt;Chart_Data!$U$4,Table68[[#This Row],[2015 Expenses]]&gt;Chart_Data!$U$3),Table68[[#This Row],[Name]],#N/A)</f>
        <v>Drudgelepe</v>
      </c>
      <c r="H957" s="23">
        <f>INDEX(Table68[#All],MATCH(Chart_Data!G957,Table68[[#All],[Name]],0),3)</f>
        <v>8786458.9000000004</v>
      </c>
      <c r="I957" s="23">
        <f>INDEX(Table68[#All],MATCH(Chart_Data!G957,Table68[[#All],[Name]],0),4)</f>
        <v>4375918.93</v>
      </c>
      <c r="J957" s="46">
        <f>INDEX(Table68[#All],MATCH(Chart_Data!G957,Table68[[#All],[Name]],0),6)</f>
        <v>2.57</v>
      </c>
      <c r="K957" s="59">
        <v>2.4200738490788296E-9</v>
      </c>
      <c r="M957" s="42">
        <f t="shared" si="15"/>
        <v>956</v>
      </c>
      <c r="N957" s="42">
        <f>IF(M957&gt;Chart_Data!$U$5,0,ROW(M958)-ROW($M$2))</f>
        <v>0</v>
      </c>
      <c r="O957" s="61" t="e">
        <f>IFERROR(LARGE(Table1[2015 Growth % Red],N957),#N/A)</f>
        <v>#N/A</v>
      </c>
      <c r="P957" s="55" t="e">
        <f>INDEX(Table1[[#All],[Name Blue]:[2015 Growth % Red]],MATCH(O957,Table1[[#All],[2015 Growth % Red]],0),2)</f>
        <v>#N/A</v>
      </c>
      <c r="Q957" s="55" t="e">
        <f>INDEX(Table1[[#All],[Name Blue]:[2015 Growth % Red]],MATCH(O957,Table1[[#All],[2015 Growth % Red]],0),3)</f>
        <v>#N/A</v>
      </c>
      <c r="R957" s="55" t="e">
        <f>INDEX(Table1[[#All],[Name Blue]:[2015 Growth % Blue]],MATCH(Table3[[#This Row],[Top 10 Growth % ]],Table1[[#All],[2015 Growth % Blue]],0),1)</f>
        <v>#N/A</v>
      </c>
    </row>
    <row r="958" spans="1:18" x14ac:dyDescent="0.15">
      <c r="A958" s="42">
        <v>957</v>
      </c>
      <c r="B958" s="23" t="str">
        <f>IF(AND(Table68[[#This Row],[2015 Revenue]]&gt;=Chart_Data!$U$4,Table68[[#This Row],[2015 Expenses]]&lt;=Chart_Data!$U$3),Table68[[#This Row],[Name]],#N/A)</f>
        <v>Machinepond</v>
      </c>
      <c r="C958" s="23">
        <f>INDEX(Table68[#All],MATCH(Chart_Data!B958,Table68[[#All],[Name]],0),3)</f>
        <v>10213584</v>
      </c>
      <c r="D958" s="23">
        <f>INDEX(Table68[#All],MATCH(Chart_Data!B958,Table68[[#All],[Name]],0),4)</f>
        <v>1465595.88</v>
      </c>
      <c r="E958" s="60">
        <f>INDEX(Table68[#All],MATCH(Chart_Data!B958,Table68[[#All],[Name]],0),6)+Table1[[#This Row],[Rand]]</f>
        <v>2.6200001222449254</v>
      </c>
      <c r="F958" s="58">
        <f>_xlfn.IFNA(IF(Table1[[#This Row],[2015 Growth % Blue]]="#N/A",0,Table1[[#This Row],[2015 Growth % Blue]]),0)</f>
        <v>2.6200001222449254</v>
      </c>
      <c r="G958" s="23" t="e">
        <f>IF(OR(Table68[[#This Row],[2015 Revenue]]&lt;Chart_Data!$U$4,Table68[[#This Row],[2015 Expenses]]&gt;Chart_Data!$U$3),Table68[[#This Row],[Name]],#N/A)</f>
        <v>#N/A</v>
      </c>
      <c r="H958" s="23" t="e">
        <f>INDEX(Table68[#All],MATCH(Chart_Data!G958,Table68[[#All],[Name]],0),3)</f>
        <v>#N/A</v>
      </c>
      <c r="I958" s="23" t="e">
        <f>INDEX(Table68[#All],MATCH(Chart_Data!G958,Table68[[#All],[Name]],0),4)</f>
        <v>#N/A</v>
      </c>
      <c r="J958" s="46" t="e">
        <f>INDEX(Table68[#All],MATCH(Chart_Data!G958,Table68[[#All],[Name]],0),6)</f>
        <v>#N/A</v>
      </c>
      <c r="K958" s="59">
        <v>1.222449255025152E-7</v>
      </c>
      <c r="M958" s="42">
        <f t="shared" si="15"/>
        <v>957</v>
      </c>
      <c r="N958" s="42">
        <f>IF(M958&gt;Chart_Data!$U$5,0,ROW(M959)-ROW($M$2))</f>
        <v>0</v>
      </c>
      <c r="O958" s="61" t="e">
        <f>IFERROR(LARGE(Table1[2015 Growth % Red],N958),#N/A)</f>
        <v>#N/A</v>
      </c>
      <c r="P958" s="55" t="e">
        <f>INDEX(Table1[[#All],[Name Blue]:[2015 Growth % Red]],MATCH(O958,Table1[[#All],[2015 Growth % Red]],0),2)</f>
        <v>#N/A</v>
      </c>
      <c r="Q958" s="55" t="e">
        <f>INDEX(Table1[[#All],[Name Blue]:[2015 Growth % Red]],MATCH(O958,Table1[[#All],[2015 Growth % Red]],0),3)</f>
        <v>#N/A</v>
      </c>
      <c r="R958" s="55" t="e">
        <f>INDEX(Table1[[#All],[Name Blue]:[2015 Growth % Blue]],MATCH(Table3[[#This Row],[Top 10 Growth % ]],Table1[[#All],[2015 Growth % Blue]],0),1)</f>
        <v>#N/A</v>
      </c>
    </row>
    <row r="959" spans="1:18" x14ac:dyDescent="0.15">
      <c r="A959" s="42">
        <v>958</v>
      </c>
      <c r="B959" s="23" t="str">
        <f>IF(AND(Table68[[#This Row],[2015 Revenue]]&gt;=Chart_Data!$U$4,Table68[[#This Row],[2015 Expenses]]&lt;=Chart_Data!$U$3),Table68[[#This Row],[Name]],#N/A)</f>
        <v>Heinzvolary</v>
      </c>
      <c r="C959" s="23">
        <f>INDEX(Table68[#All],MATCH(Chart_Data!B959,Table68[[#All],[Name]],0),3)</f>
        <v>8725745.4499999993</v>
      </c>
      <c r="D959" s="23">
        <f>INDEX(Table68[#All],MATCH(Chart_Data!B959,Table68[[#All],[Name]],0),4)</f>
        <v>1477539.51</v>
      </c>
      <c r="E959" s="60">
        <f>INDEX(Table68[#All],MATCH(Chart_Data!B959,Table68[[#All],[Name]],0),6)+Table1[[#This Row],[Rand]]</f>
        <v>4.6700002407038008</v>
      </c>
      <c r="F959" s="58">
        <f>_xlfn.IFNA(IF(Table1[[#This Row],[2015 Growth % Blue]]="#N/A",0,Table1[[#This Row],[2015 Growth % Blue]]),0)</f>
        <v>4.6700002407038008</v>
      </c>
      <c r="G959" s="23" t="e">
        <f>IF(OR(Table68[[#This Row],[2015 Revenue]]&lt;Chart_Data!$U$4,Table68[[#This Row],[2015 Expenses]]&gt;Chart_Data!$U$3),Table68[[#This Row],[Name]],#N/A)</f>
        <v>#N/A</v>
      </c>
      <c r="H959" s="23" t="e">
        <f>INDEX(Table68[#All],MATCH(Chart_Data!G959,Table68[[#All],[Name]],0),3)</f>
        <v>#N/A</v>
      </c>
      <c r="I959" s="23" t="e">
        <f>INDEX(Table68[#All],MATCH(Chart_Data!G959,Table68[[#All],[Name]],0),4)</f>
        <v>#N/A</v>
      </c>
      <c r="J959" s="46" t="e">
        <f>INDEX(Table68[#All],MATCH(Chart_Data!G959,Table68[[#All],[Name]],0),6)</f>
        <v>#N/A</v>
      </c>
      <c r="K959" s="59">
        <v>2.4070380055469488E-7</v>
      </c>
      <c r="M959" s="42">
        <f t="shared" si="15"/>
        <v>958</v>
      </c>
      <c r="N959" s="42">
        <f>IF(M959&gt;Chart_Data!$U$5,0,ROW(M960)-ROW($M$2))</f>
        <v>0</v>
      </c>
      <c r="O959" s="61" t="e">
        <f>IFERROR(LARGE(Table1[2015 Growth % Red],N959),#N/A)</f>
        <v>#N/A</v>
      </c>
      <c r="P959" s="55" t="e">
        <f>INDEX(Table1[[#All],[Name Blue]:[2015 Growth % Red]],MATCH(O959,Table1[[#All],[2015 Growth % Red]],0),2)</f>
        <v>#N/A</v>
      </c>
      <c r="Q959" s="55" t="e">
        <f>INDEX(Table1[[#All],[Name Blue]:[2015 Growth % Red]],MATCH(O959,Table1[[#All],[2015 Growth % Red]],0),3)</f>
        <v>#N/A</v>
      </c>
      <c r="R959" s="55" t="e">
        <f>INDEX(Table1[[#All],[Name Blue]:[2015 Growth % Blue]],MATCH(Table3[[#This Row],[Top 10 Growth % ]],Table1[[#All],[2015 Growth % Blue]],0),1)</f>
        <v>#N/A</v>
      </c>
    </row>
    <row r="960" spans="1:18" x14ac:dyDescent="0.15">
      <c r="A960" s="42">
        <v>959</v>
      </c>
      <c r="B960" s="23" t="e">
        <f>IF(AND(Table68[[#This Row],[2015 Revenue]]&gt;=Chart_Data!$U$4,Table68[[#This Row],[2015 Expenses]]&lt;=Chart_Data!$U$3),Table68[[#This Row],[Name]],#N/A)</f>
        <v>#N/A</v>
      </c>
      <c r="C960" s="23" t="e">
        <f>INDEX(Table68[#All],MATCH(Chart_Data!B960,Table68[[#All],[Name]],0),3)</f>
        <v>#N/A</v>
      </c>
      <c r="D960" s="23" t="e">
        <f>INDEX(Table68[#All],MATCH(Chart_Data!B960,Table68[[#All],[Name]],0),4)</f>
        <v>#N/A</v>
      </c>
      <c r="E960" s="60" t="e">
        <f>INDEX(Table68[#All],MATCH(Chart_Data!B960,Table68[[#All],[Name]],0),6)+Table1[[#This Row],[Rand]]</f>
        <v>#N/A</v>
      </c>
      <c r="F960" s="58">
        <f>_xlfn.IFNA(IF(Table1[[#This Row],[2015 Growth % Blue]]="#N/A",0,Table1[[#This Row],[2015 Growth % Blue]]),0)</f>
        <v>0</v>
      </c>
      <c r="G960" s="23" t="str">
        <f>IF(OR(Table68[[#This Row],[2015 Revenue]]&lt;Chart_Data!$U$4,Table68[[#This Row],[2015 Expenses]]&gt;Chart_Data!$U$3),Table68[[#This Row],[Name]],#N/A)</f>
        <v>Excellencerecent</v>
      </c>
      <c r="H960" s="23">
        <f>INDEX(Table68[#All],MATCH(Chart_Data!G960,Table68[[#All],[Name]],0),3)</f>
        <v>10611567.380000001</v>
      </c>
      <c r="I960" s="23">
        <f>INDEX(Table68[#All],MATCH(Chart_Data!G960,Table68[[#All],[Name]],0),4)</f>
        <v>5617420.2400000002</v>
      </c>
      <c r="J960" s="46">
        <f>INDEX(Table68[#All],MATCH(Chart_Data!G960,Table68[[#All],[Name]],0),6)</f>
        <v>5.25</v>
      </c>
      <c r="K960" s="59">
        <v>6.5324297978395408E-7</v>
      </c>
      <c r="M960" s="42">
        <f t="shared" si="15"/>
        <v>959</v>
      </c>
      <c r="N960" s="42">
        <f>IF(M960&gt;Chart_Data!$U$5,0,ROW(M961)-ROW($M$2))</f>
        <v>0</v>
      </c>
      <c r="O960" s="61" t="e">
        <f>IFERROR(LARGE(Table1[2015 Growth % Red],N960),#N/A)</f>
        <v>#N/A</v>
      </c>
      <c r="P960" s="55" t="e">
        <f>INDEX(Table1[[#All],[Name Blue]:[2015 Growth % Red]],MATCH(O960,Table1[[#All],[2015 Growth % Red]],0),2)</f>
        <v>#N/A</v>
      </c>
      <c r="Q960" s="55" t="e">
        <f>INDEX(Table1[[#All],[Name Blue]:[2015 Growth % Red]],MATCH(O960,Table1[[#All],[2015 Growth % Red]],0),3)</f>
        <v>#N/A</v>
      </c>
      <c r="R960" s="55" t="e">
        <f>INDEX(Table1[[#All],[Name Blue]:[2015 Growth % Blue]],MATCH(Table3[[#This Row],[Top 10 Growth % ]],Table1[[#All],[2015 Growth % Blue]],0),1)</f>
        <v>#N/A</v>
      </c>
    </row>
    <row r="961" spans="1:18" x14ac:dyDescent="0.15">
      <c r="A961" s="42">
        <v>960</v>
      </c>
      <c r="B961" s="23" t="str">
        <f>IF(AND(Table68[[#This Row],[2015 Revenue]]&gt;=Chart_Data!$U$4,Table68[[#This Row],[2015 Expenses]]&lt;=Chart_Data!$U$3),Table68[[#This Row],[Name]],#N/A)</f>
        <v>Condemnedgenuine</v>
      </c>
      <c r="C961" s="23">
        <f>INDEX(Table68[#All],MATCH(Chart_Data!B961,Table68[[#All],[Name]],0),3)</f>
        <v>8998948.0500000007</v>
      </c>
      <c r="D961" s="23">
        <f>INDEX(Table68[#All],MATCH(Chart_Data!B961,Table68[[#All],[Name]],0),4)</f>
        <v>3222421.55</v>
      </c>
      <c r="E961" s="60">
        <f>INDEX(Table68[#All],MATCH(Chart_Data!B961,Table68[[#All],[Name]],0),6)+Table1[[#This Row],[Rand]]</f>
        <v>4.1500000025424209</v>
      </c>
      <c r="F961" s="58">
        <f>_xlfn.IFNA(IF(Table1[[#This Row],[2015 Growth % Blue]]="#N/A",0,Table1[[#This Row],[2015 Growth % Blue]]),0)</f>
        <v>4.1500000025424209</v>
      </c>
      <c r="G961" s="23" t="e">
        <f>IF(OR(Table68[[#This Row],[2015 Revenue]]&lt;Chart_Data!$U$4,Table68[[#This Row],[2015 Expenses]]&gt;Chart_Data!$U$3),Table68[[#This Row],[Name]],#N/A)</f>
        <v>#N/A</v>
      </c>
      <c r="H961" s="23" t="e">
        <f>INDEX(Table68[#All],MATCH(Chart_Data!G961,Table68[[#All],[Name]],0),3)</f>
        <v>#N/A</v>
      </c>
      <c r="I961" s="23" t="e">
        <f>INDEX(Table68[#All],MATCH(Chart_Data!G961,Table68[[#All],[Name]],0),4)</f>
        <v>#N/A</v>
      </c>
      <c r="J961" s="46" t="e">
        <f>INDEX(Table68[#All],MATCH(Chart_Data!G961,Table68[[#All],[Name]],0),6)</f>
        <v>#N/A</v>
      </c>
      <c r="K961" s="59">
        <v>2.5424203566762894E-9</v>
      </c>
      <c r="M961" s="42">
        <f t="shared" si="15"/>
        <v>960</v>
      </c>
      <c r="N961" s="42">
        <f>IF(M961&gt;Chart_Data!$U$5,0,ROW(M962)-ROW($M$2))</f>
        <v>0</v>
      </c>
      <c r="O961" s="61" t="e">
        <f>IFERROR(LARGE(Table1[2015 Growth % Red],N961),#N/A)</f>
        <v>#N/A</v>
      </c>
      <c r="P961" s="55" t="e">
        <f>INDEX(Table1[[#All],[Name Blue]:[2015 Growth % Red]],MATCH(O961,Table1[[#All],[2015 Growth % Red]],0),2)</f>
        <v>#N/A</v>
      </c>
      <c r="Q961" s="55" t="e">
        <f>INDEX(Table1[[#All],[Name Blue]:[2015 Growth % Red]],MATCH(O961,Table1[[#All],[2015 Growth % Red]],0),3)</f>
        <v>#N/A</v>
      </c>
      <c r="R961" s="55" t="e">
        <f>INDEX(Table1[[#All],[Name Blue]:[2015 Growth % Blue]],MATCH(Table3[[#This Row],[Top 10 Growth % ]],Table1[[#All],[2015 Growth % Blue]],0),1)</f>
        <v>#N/A</v>
      </c>
    </row>
    <row r="962" spans="1:18" x14ac:dyDescent="0.15">
      <c r="A962" s="42">
        <v>961</v>
      </c>
      <c r="B962" s="23" t="str">
        <f>IF(AND(Table68[[#This Row],[2015 Revenue]]&gt;=Chart_Data!$U$4,Table68[[#This Row],[2015 Expenses]]&lt;=Chart_Data!$U$3),Table68[[#This Row],[Name]],#N/A)</f>
        <v>Cylinderscurve</v>
      </c>
      <c r="C962" s="23">
        <f>INDEX(Table68[#All],MATCH(Chart_Data!B962,Table68[[#All],[Name]],0),3)</f>
        <v>8735169.4000000004</v>
      </c>
      <c r="D962" s="23">
        <f>INDEX(Table68[#All],MATCH(Chart_Data!B962,Table68[[#All],[Name]],0),4)</f>
        <v>2725553.43</v>
      </c>
      <c r="E962" s="60">
        <f>INDEX(Table68[#All],MATCH(Chart_Data!B962,Table68[[#All],[Name]],0),6)+Table1[[#This Row],[Rand]]</f>
        <v>4.5100000383755479</v>
      </c>
      <c r="F962" s="58">
        <f>_xlfn.IFNA(IF(Table1[[#This Row],[2015 Growth % Blue]]="#N/A",0,Table1[[#This Row],[2015 Growth % Blue]]),0)</f>
        <v>4.5100000383755479</v>
      </c>
      <c r="G962" s="23" t="e">
        <f>IF(OR(Table68[[#This Row],[2015 Revenue]]&lt;Chart_Data!$U$4,Table68[[#This Row],[2015 Expenses]]&gt;Chart_Data!$U$3),Table68[[#This Row],[Name]],#N/A)</f>
        <v>#N/A</v>
      </c>
      <c r="H962" s="23" t="e">
        <f>INDEX(Table68[#All],MATCH(Chart_Data!G962,Table68[[#All],[Name]],0),3)</f>
        <v>#N/A</v>
      </c>
      <c r="I962" s="23" t="e">
        <f>INDEX(Table68[#All],MATCH(Chart_Data!G962,Table68[[#All],[Name]],0),4)</f>
        <v>#N/A</v>
      </c>
      <c r="J962" s="46" t="e">
        <f>INDEX(Table68[#All],MATCH(Chart_Data!G962,Table68[[#All],[Name]],0),6)</f>
        <v>#N/A</v>
      </c>
      <c r="K962" s="59">
        <v>3.8375548391609173E-8</v>
      </c>
      <c r="M962" s="42">
        <f t="shared" ref="M962:M986" si="16">ROW(M963)-ROW($M$2)</f>
        <v>961</v>
      </c>
      <c r="N962" s="42">
        <f>IF(M962&gt;Chart_Data!$U$5,0,ROW(M963)-ROW($M$2))</f>
        <v>0</v>
      </c>
      <c r="O962" s="61" t="e">
        <f>IFERROR(LARGE(Table1[2015 Growth % Red],N962),#N/A)</f>
        <v>#N/A</v>
      </c>
      <c r="P962" s="55" t="e">
        <f>INDEX(Table1[[#All],[Name Blue]:[2015 Growth % Red]],MATCH(O962,Table1[[#All],[2015 Growth % Red]],0),2)</f>
        <v>#N/A</v>
      </c>
      <c r="Q962" s="55" t="e">
        <f>INDEX(Table1[[#All],[Name Blue]:[2015 Growth % Red]],MATCH(O962,Table1[[#All],[2015 Growth % Red]],0),3)</f>
        <v>#N/A</v>
      </c>
      <c r="R962" s="55" t="e">
        <f>INDEX(Table1[[#All],[Name Blue]:[2015 Growth % Blue]],MATCH(Table3[[#This Row],[Top 10 Growth % ]],Table1[[#All],[2015 Growth % Blue]],0),1)</f>
        <v>#N/A</v>
      </c>
    </row>
    <row r="963" spans="1:18" x14ac:dyDescent="0.15">
      <c r="A963" s="42">
        <v>962</v>
      </c>
      <c r="B963" s="23" t="e">
        <f>IF(AND(Table68[[#This Row],[2015 Revenue]]&gt;=Chart_Data!$U$4,Table68[[#This Row],[2015 Expenses]]&lt;=Chart_Data!$U$3),Table68[[#This Row],[Name]],#N/A)</f>
        <v>#N/A</v>
      </c>
      <c r="C963" s="23" t="e">
        <f>INDEX(Table68[#All],MATCH(Chart_Data!B963,Table68[[#All],[Name]],0),3)</f>
        <v>#N/A</v>
      </c>
      <c r="D963" s="23" t="e">
        <f>INDEX(Table68[#All],MATCH(Chart_Data!B963,Table68[[#All],[Name]],0),4)</f>
        <v>#N/A</v>
      </c>
      <c r="E963" s="60" t="e">
        <f>INDEX(Table68[#All],MATCH(Chart_Data!B963,Table68[[#All],[Name]],0),6)+Table1[[#This Row],[Rand]]</f>
        <v>#N/A</v>
      </c>
      <c r="F963" s="58">
        <f>_xlfn.IFNA(IF(Table1[[#This Row],[2015 Growth % Blue]]="#N/A",0,Table1[[#This Row],[2015 Growth % Blue]]),0)</f>
        <v>0</v>
      </c>
      <c r="G963" s="23" t="str">
        <f>IF(OR(Table68[[#This Row],[2015 Revenue]]&lt;Chart_Data!$U$4,Table68[[#This Row],[2015 Expenses]]&gt;Chart_Data!$U$3),Table68[[#This Row],[Name]],#N/A)</f>
        <v>Thrushetrundle</v>
      </c>
      <c r="H963" s="23">
        <f>INDEX(Table68[#All],MATCH(Chart_Data!G963,Table68[[#All],[Name]],0),3)</f>
        <v>8111134.4800000004</v>
      </c>
      <c r="I963" s="23">
        <f>INDEX(Table68[#All],MATCH(Chart_Data!G963,Table68[[#All],[Name]],0),4)</f>
        <v>4721446.26</v>
      </c>
      <c r="J963" s="46">
        <f>INDEX(Table68[#All],MATCH(Chart_Data!G963,Table68[[#All],[Name]],0),6)</f>
        <v>4.33</v>
      </c>
      <c r="K963" s="59">
        <v>7.1246041535586473E-7</v>
      </c>
      <c r="M963" s="42">
        <f t="shared" si="16"/>
        <v>962</v>
      </c>
      <c r="N963" s="42">
        <f>IF(M963&gt;Chart_Data!$U$5,0,ROW(M964)-ROW($M$2))</f>
        <v>0</v>
      </c>
      <c r="O963" s="61" t="e">
        <f>IFERROR(LARGE(Table1[2015 Growth % Red],N963),#N/A)</f>
        <v>#N/A</v>
      </c>
      <c r="P963" s="55" t="e">
        <f>INDEX(Table1[[#All],[Name Blue]:[2015 Growth % Red]],MATCH(O963,Table1[[#All],[2015 Growth % Red]],0),2)</f>
        <v>#N/A</v>
      </c>
      <c r="Q963" s="55" t="e">
        <f>INDEX(Table1[[#All],[Name Blue]:[2015 Growth % Red]],MATCH(O963,Table1[[#All],[2015 Growth % Red]],0),3)</f>
        <v>#N/A</v>
      </c>
      <c r="R963" s="55" t="e">
        <f>INDEX(Table1[[#All],[Name Blue]:[2015 Growth % Blue]],MATCH(Table3[[#This Row],[Top 10 Growth % ]],Table1[[#All],[2015 Growth % Blue]],0),1)</f>
        <v>#N/A</v>
      </c>
    </row>
    <row r="964" spans="1:18" x14ac:dyDescent="0.15">
      <c r="A964" s="42">
        <v>963</v>
      </c>
      <c r="B964" s="23" t="e">
        <f>IF(AND(Table68[[#This Row],[2015 Revenue]]&gt;=Chart_Data!$U$4,Table68[[#This Row],[2015 Expenses]]&lt;=Chart_Data!$U$3),Table68[[#This Row],[Name]],#N/A)</f>
        <v>#N/A</v>
      </c>
      <c r="C964" s="23" t="e">
        <f>INDEX(Table68[#All],MATCH(Chart_Data!B964,Table68[[#All],[Name]],0),3)</f>
        <v>#N/A</v>
      </c>
      <c r="D964" s="23" t="e">
        <f>INDEX(Table68[#All],MATCH(Chart_Data!B964,Table68[[#All],[Name]],0),4)</f>
        <v>#N/A</v>
      </c>
      <c r="E964" s="60" t="e">
        <f>INDEX(Table68[#All],MATCH(Chart_Data!B964,Table68[[#All],[Name]],0),6)+Table1[[#This Row],[Rand]]</f>
        <v>#N/A</v>
      </c>
      <c r="F964" s="58">
        <f>_xlfn.IFNA(IF(Table1[[#This Row],[2015 Growth % Blue]]="#N/A",0,Table1[[#This Row],[2015 Growth % Blue]]),0)</f>
        <v>0</v>
      </c>
      <c r="G964" s="23" t="str">
        <f>IF(OR(Table68[[#This Row],[2015 Revenue]]&lt;Chart_Data!$U$4,Table68[[#This Row],[2015 Expenses]]&gt;Chart_Data!$U$3),Table68[[#This Row],[Name]],#N/A)</f>
        <v>Fatsohealth</v>
      </c>
      <c r="H964" s="23">
        <f>INDEX(Table68[#All],MATCH(Chart_Data!G964,Table68[[#All],[Name]],0),3)</f>
        <v>7239406.25</v>
      </c>
      <c r="I964" s="23">
        <f>INDEX(Table68[#All],MATCH(Chart_Data!G964,Table68[[#All],[Name]],0),4)</f>
        <v>5665024.1699999999</v>
      </c>
      <c r="J964" s="46">
        <f>INDEX(Table68[#All],MATCH(Chart_Data!G964,Table68[[#All],[Name]],0),6)</f>
        <v>4.6100000000000003</v>
      </c>
      <c r="K964" s="59">
        <v>7.2709488888334925E-7</v>
      </c>
      <c r="M964" s="42">
        <f t="shared" si="16"/>
        <v>963</v>
      </c>
      <c r="N964" s="42">
        <f>IF(M964&gt;Chart_Data!$U$5,0,ROW(M965)-ROW($M$2))</f>
        <v>0</v>
      </c>
      <c r="O964" s="61" t="e">
        <f>IFERROR(LARGE(Table1[2015 Growth % Red],N964),#N/A)</f>
        <v>#N/A</v>
      </c>
      <c r="P964" s="55" t="e">
        <f>INDEX(Table1[[#All],[Name Blue]:[2015 Growth % Red]],MATCH(O964,Table1[[#All],[2015 Growth % Red]],0),2)</f>
        <v>#N/A</v>
      </c>
      <c r="Q964" s="55" t="e">
        <f>INDEX(Table1[[#All],[Name Blue]:[2015 Growth % Red]],MATCH(O964,Table1[[#All],[2015 Growth % Red]],0),3)</f>
        <v>#N/A</v>
      </c>
      <c r="R964" s="55" t="e">
        <f>INDEX(Table1[[#All],[Name Blue]:[2015 Growth % Blue]],MATCH(Table3[[#This Row],[Top 10 Growth % ]],Table1[[#All],[2015 Growth % Blue]],0),1)</f>
        <v>#N/A</v>
      </c>
    </row>
    <row r="965" spans="1:18" x14ac:dyDescent="0.15">
      <c r="A965" s="42">
        <v>964</v>
      </c>
      <c r="B965" s="23" t="e">
        <f>IF(AND(Table68[[#This Row],[2015 Revenue]]&gt;=Chart_Data!$U$4,Table68[[#This Row],[2015 Expenses]]&lt;=Chart_Data!$U$3),Table68[[#This Row],[Name]],#N/A)</f>
        <v>#N/A</v>
      </c>
      <c r="C965" s="23" t="e">
        <f>INDEX(Table68[#All],MATCH(Chart_Data!B965,Table68[[#All],[Name]],0),3)</f>
        <v>#N/A</v>
      </c>
      <c r="D965" s="23" t="e">
        <f>INDEX(Table68[#All],MATCH(Chart_Data!B965,Table68[[#All],[Name]],0),4)</f>
        <v>#N/A</v>
      </c>
      <c r="E965" s="60" t="e">
        <f>INDEX(Table68[#All],MATCH(Chart_Data!B965,Table68[[#All],[Name]],0),6)+Table1[[#This Row],[Rand]]</f>
        <v>#N/A</v>
      </c>
      <c r="F965" s="58">
        <f>_xlfn.IFNA(IF(Table1[[#This Row],[2015 Growth % Blue]]="#N/A",0,Table1[[#This Row],[2015 Growth % Blue]]),0)</f>
        <v>0</v>
      </c>
      <c r="G965" s="23" t="str">
        <f>IF(OR(Table68[[#This Row],[2015 Revenue]]&lt;Chart_Data!$U$4,Table68[[#This Row],[2015 Expenses]]&gt;Chart_Data!$U$3),Table68[[#This Row],[Name]],#N/A)</f>
        <v>Abusivebong</v>
      </c>
      <c r="H965" s="23">
        <f>INDEX(Table68[#All],MATCH(Chart_Data!G965,Table68[[#All],[Name]],0),3)</f>
        <v>8543320.9100000001</v>
      </c>
      <c r="I965" s="23">
        <f>INDEX(Table68[#All],MATCH(Chart_Data!G965,Table68[[#All],[Name]],0),4)</f>
        <v>3841434.5</v>
      </c>
      <c r="J965" s="46">
        <f>INDEX(Table68[#All],MATCH(Chart_Data!G965,Table68[[#All],[Name]],0),6)</f>
        <v>4.07</v>
      </c>
      <c r="K965" s="59">
        <v>3.3308854111710137E-8</v>
      </c>
      <c r="M965" s="42">
        <f t="shared" si="16"/>
        <v>964</v>
      </c>
      <c r="N965" s="42">
        <f>IF(M965&gt;Chart_Data!$U$5,0,ROW(M966)-ROW($M$2))</f>
        <v>0</v>
      </c>
      <c r="O965" s="61" t="e">
        <f>IFERROR(LARGE(Table1[2015 Growth % Red],N965),#N/A)</f>
        <v>#N/A</v>
      </c>
      <c r="P965" s="55" t="e">
        <f>INDEX(Table1[[#All],[Name Blue]:[2015 Growth % Red]],MATCH(O965,Table1[[#All],[2015 Growth % Red]],0),2)</f>
        <v>#N/A</v>
      </c>
      <c r="Q965" s="55" t="e">
        <f>INDEX(Table1[[#All],[Name Blue]:[2015 Growth % Red]],MATCH(O965,Table1[[#All],[2015 Growth % Red]],0),3)</f>
        <v>#N/A</v>
      </c>
      <c r="R965" s="55" t="e">
        <f>INDEX(Table1[[#All],[Name Blue]:[2015 Growth % Blue]],MATCH(Table3[[#This Row],[Top 10 Growth % ]],Table1[[#All],[2015 Growth % Blue]],0),1)</f>
        <v>#N/A</v>
      </c>
    </row>
    <row r="966" spans="1:18" x14ac:dyDescent="0.15">
      <c r="A966" s="42">
        <v>965</v>
      </c>
      <c r="B966" s="23" t="str">
        <f>IF(AND(Table68[[#This Row],[2015 Revenue]]&gt;=Chart_Data!$U$4,Table68[[#This Row],[2015 Expenses]]&lt;=Chart_Data!$U$3),Table68[[#This Row],[Name]],#N/A)</f>
        <v>Pinterestcrannies</v>
      </c>
      <c r="C966" s="23">
        <f>INDEX(Table68[#All],MATCH(Chart_Data!B966,Table68[[#All],[Name]],0),3)</f>
        <v>9709908.0500000007</v>
      </c>
      <c r="D966" s="23">
        <f>INDEX(Table68[#All],MATCH(Chart_Data!B966,Table68[[#All],[Name]],0),4)</f>
        <v>2896081.73</v>
      </c>
      <c r="E966" s="60">
        <f>INDEX(Table68[#All],MATCH(Chart_Data!B966,Table68[[#All],[Name]],0),6)+Table1[[#This Row],[Rand]]</f>
        <v>3.8200004442622739</v>
      </c>
      <c r="F966" s="58">
        <f>_xlfn.IFNA(IF(Table1[[#This Row],[2015 Growth % Blue]]="#N/A",0,Table1[[#This Row],[2015 Growth % Blue]]),0)</f>
        <v>3.8200004442622739</v>
      </c>
      <c r="G966" s="23" t="e">
        <f>IF(OR(Table68[[#This Row],[2015 Revenue]]&lt;Chart_Data!$U$4,Table68[[#This Row],[2015 Expenses]]&gt;Chart_Data!$U$3),Table68[[#This Row],[Name]],#N/A)</f>
        <v>#N/A</v>
      </c>
      <c r="H966" s="23" t="e">
        <f>INDEX(Table68[#All],MATCH(Chart_Data!G966,Table68[[#All],[Name]],0),3)</f>
        <v>#N/A</v>
      </c>
      <c r="I966" s="23" t="e">
        <f>INDEX(Table68[#All],MATCH(Chart_Data!G966,Table68[[#All],[Name]],0),4)</f>
        <v>#N/A</v>
      </c>
      <c r="J966" s="46" t="e">
        <f>INDEX(Table68[#All],MATCH(Chart_Data!G966,Table68[[#All],[Name]],0),6)</f>
        <v>#N/A</v>
      </c>
      <c r="K966" s="59">
        <v>4.442622743003991E-7</v>
      </c>
      <c r="M966" s="42">
        <f t="shared" si="16"/>
        <v>965</v>
      </c>
      <c r="N966" s="42">
        <f>IF(M966&gt;Chart_Data!$U$5,0,ROW(M967)-ROW($M$2))</f>
        <v>0</v>
      </c>
      <c r="O966" s="61" t="e">
        <f>IFERROR(LARGE(Table1[2015 Growth % Red],N966),#N/A)</f>
        <v>#N/A</v>
      </c>
      <c r="P966" s="55" t="e">
        <f>INDEX(Table1[[#All],[Name Blue]:[2015 Growth % Red]],MATCH(O966,Table1[[#All],[2015 Growth % Red]],0),2)</f>
        <v>#N/A</v>
      </c>
      <c r="Q966" s="55" t="e">
        <f>INDEX(Table1[[#All],[Name Blue]:[2015 Growth % Red]],MATCH(O966,Table1[[#All],[2015 Growth % Red]],0),3)</f>
        <v>#N/A</v>
      </c>
      <c r="R966" s="55" t="e">
        <f>INDEX(Table1[[#All],[Name Blue]:[2015 Growth % Blue]],MATCH(Table3[[#This Row],[Top 10 Growth % ]],Table1[[#All],[2015 Growth % Blue]],0),1)</f>
        <v>#N/A</v>
      </c>
    </row>
    <row r="967" spans="1:18" x14ac:dyDescent="0.15">
      <c r="A967" s="42">
        <v>966</v>
      </c>
      <c r="B967" s="23" t="str">
        <f>IF(AND(Table68[[#This Row],[2015 Revenue]]&gt;=Chart_Data!$U$4,Table68[[#This Row],[2015 Expenses]]&lt;=Chart_Data!$U$3),Table68[[#This Row],[Name]],#N/A)</f>
        <v>Baileycrowd</v>
      </c>
      <c r="C967" s="23">
        <f>INDEX(Table68[#All],MATCH(Chart_Data!B967,Table68[[#All],[Name]],0),3)</f>
        <v>9366573.3200000003</v>
      </c>
      <c r="D967" s="23">
        <f>INDEX(Table68[#All],MATCH(Chart_Data!B967,Table68[[#All],[Name]],0),4)</f>
        <v>1619482.75</v>
      </c>
      <c r="E967" s="60">
        <f>INDEX(Table68[#All],MATCH(Chart_Data!B967,Table68[[#All],[Name]],0),6)+Table1[[#This Row],[Rand]]</f>
        <v>7.2100004626905312</v>
      </c>
      <c r="F967" s="58">
        <f>_xlfn.IFNA(IF(Table1[[#This Row],[2015 Growth % Blue]]="#N/A",0,Table1[[#This Row],[2015 Growth % Blue]]),0)</f>
        <v>7.2100004626905312</v>
      </c>
      <c r="G967" s="23" t="e">
        <f>IF(OR(Table68[[#This Row],[2015 Revenue]]&lt;Chart_Data!$U$4,Table68[[#This Row],[2015 Expenses]]&gt;Chart_Data!$U$3),Table68[[#This Row],[Name]],#N/A)</f>
        <v>#N/A</v>
      </c>
      <c r="H967" s="23" t="e">
        <f>INDEX(Table68[#All],MATCH(Chart_Data!G967,Table68[[#All],[Name]],0),3)</f>
        <v>#N/A</v>
      </c>
      <c r="I967" s="23" t="e">
        <f>INDEX(Table68[#All],MATCH(Chart_Data!G967,Table68[[#All],[Name]],0),4)</f>
        <v>#N/A</v>
      </c>
      <c r="J967" s="46" t="e">
        <f>INDEX(Table68[#All],MATCH(Chart_Data!G967,Table68[[#All],[Name]],0),6)</f>
        <v>#N/A</v>
      </c>
      <c r="K967" s="59">
        <v>4.6269053133647176E-7</v>
      </c>
      <c r="M967" s="42">
        <f t="shared" si="16"/>
        <v>966</v>
      </c>
      <c r="N967" s="42">
        <f>IF(M967&gt;Chart_Data!$U$5,0,ROW(M968)-ROW($M$2))</f>
        <v>0</v>
      </c>
      <c r="O967" s="61" t="e">
        <f>IFERROR(LARGE(Table1[2015 Growth % Red],N967),#N/A)</f>
        <v>#N/A</v>
      </c>
      <c r="P967" s="55" t="e">
        <f>INDEX(Table1[[#All],[Name Blue]:[2015 Growth % Red]],MATCH(O967,Table1[[#All],[2015 Growth % Red]],0),2)</f>
        <v>#N/A</v>
      </c>
      <c r="Q967" s="55" t="e">
        <f>INDEX(Table1[[#All],[Name Blue]:[2015 Growth % Red]],MATCH(O967,Table1[[#All],[2015 Growth % Red]],0),3)</f>
        <v>#N/A</v>
      </c>
      <c r="R967" s="55" t="e">
        <f>INDEX(Table1[[#All],[Name Blue]:[2015 Growth % Blue]],MATCH(Table3[[#This Row],[Top 10 Growth % ]],Table1[[#All],[2015 Growth % Blue]],0),1)</f>
        <v>#N/A</v>
      </c>
    </row>
    <row r="968" spans="1:18" x14ac:dyDescent="0.15">
      <c r="A968" s="42">
        <v>967</v>
      </c>
      <c r="B968" s="23" t="e">
        <f>IF(AND(Table68[[#This Row],[2015 Revenue]]&gt;=Chart_Data!$U$4,Table68[[#This Row],[2015 Expenses]]&lt;=Chart_Data!$U$3),Table68[[#This Row],[Name]],#N/A)</f>
        <v>#N/A</v>
      </c>
      <c r="C968" s="23" t="e">
        <f>INDEX(Table68[#All],MATCH(Chart_Data!B968,Table68[[#All],[Name]],0),3)</f>
        <v>#N/A</v>
      </c>
      <c r="D968" s="23" t="e">
        <f>INDEX(Table68[#All],MATCH(Chart_Data!B968,Table68[[#All],[Name]],0),4)</f>
        <v>#N/A</v>
      </c>
      <c r="E968" s="60" t="e">
        <f>INDEX(Table68[#All],MATCH(Chart_Data!B968,Table68[[#All],[Name]],0),6)+Table1[[#This Row],[Rand]]</f>
        <v>#N/A</v>
      </c>
      <c r="F968" s="58">
        <f>_xlfn.IFNA(IF(Table1[[#This Row],[2015 Growth % Blue]]="#N/A",0,Table1[[#This Row],[2015 Growth % Blue]]),0)</f>
        <v>0</v>
      </c>
      <c r="G968" s="23" t="str">
        <f>IF(OR(Table68[[#This Row],[2015 Revenue]]&lt;Chart_Data!$U$4,Table68[[#This Row],[2015 Expenses]]&gt;Chart_Data!$U$3),Table68[[#This Row],[Name]],#N/A)</f>
        <v>Foxwml</v>
      </c>
      <c r="H968" s="23">
        <f>INDEX(Table68[#All],MATCH(Chart_Data!G968,Table68[[#All],[Name]],0),3)</f>
        <v>10072452.15</v>
      </c>
      <c r="I968" s="23">
        <f>INDEX(Table68[#All],MATCH(Chart_Data!G968,Table68[[#All],[Name]],0),4)</f>
        <v>6335458.21</v>
      </c>
      <c r="J968" s="46">
        <f>INDEX(Table68[#All],MATCH(Chart_Data!G968,Table68[[#All],[Name]],0),6)</f>
        <v>2.98</v>
      </c>
      <c r="K968" s="59">
        <v>9.8070778710941481E-7</v>
      </c>
      <c r="M968" s="42">
        <f t="shared" si="16"/>
        <v>967</v>
      </c>
      <c r="N968" s="42">
        <f>IF(M968&gt;Chart_Data!$U$5,0,ROW(M969)-ROW($M$2))</f>
        <v>0</v>
      </c>
      <c r="O968" s="61" t="e">
        <f>IFERROR(LARGE(Table1[2015 Growth % Red],N968),#N/A)</f>
        <v>#N/A</v>
      </c>
      <c r="P968" s="55" t="e">
        <f>INDEX(Table1[[#All],[Name Blue]:[2015 Growth % Red]],MATCH(O968,Table1[[#All],[2015 Growth % Red]],0),2)</f>
        <v>#N/A</v>
      </c>
      <c r="Q968" s="55" t="e">
        <f>INDEX(Table1[[#All],[Name Blue]:[2015 Growth % Red]],MATCH(O968,Table1[[#All],[2015 Growth % Red]],0),3)</f>
        <v>#N/A</v>
      </c>
      <c r="R968" s="55" t="e">
        <f>INDEX(Table1[[#All],[Name Blue]:[2015 Growth % Blue]],MATCH(Table3[[#This Row],[Top 10 Growth % ]],Table1[[#All],[2015 Growth % Blue]],0),1)</f>
        <v>#N/A</v>
      </c>
    </row>
    <row r="969" spans="1:18" x14ac:dyDescent="0.15">
      <c r="A969" s="42">
        <v>968</v>
      </c>
      <c r="B969" s="23" t="str">
        <f>IF(AND(Table68[[#This Row],[2015 Revenue]]&gt;=Chart_Data!$U$4,Table68[[#This Row],[2015 Expenses]]&lt;=Chart_Data!$U$3),Table68[[#This Row],[Name]],#N/A)</f>
        <v>Insistentrhinoceros</v>
      </c>
      <c r="C969" s="23">
        <f>INDEX(Table68[#All],MATCH(Chart_Data!B969,Table68[[#All],[Name]],0),3)</f>
        <v>9436736.7699999996</v>
      </c>
      <c r="D969" s="23">
        <f>INDEX(Table68[#All],MATCH(Chart_Data!B969,Table68[[#All],[Name]],0),4)</f>
        <v>1921913.07</v>
      </c>
      <c r="E969" s="60">
        <f>INDEX(Table68[#All],MATCH(Chart_Data!B969,Table68[[#All],[Name]],0),6)+Table1[[#This Row],[Rand]]</f>
        <v>4.5200001542071888</v>
      </c>
      <c r="F969" s="58">
        <f>_xlfn.IFNA(IF(Table1[[#This Row],[2015 Growth % Blue]]="#N/A",0,Table1[[#This Row],[2015 Growth % Blue]]),0)</f>
        <v>4.5200001542071888</v>
      </c>
      <c r="G969" s="23" t="e">
        <f>IF(OR(Table68[[#This Row],[2015 Revenue]]&lt;Chart_Data!$U$4,Table68[[#This Row],[2015 Expenses]]&gt;Chart_Data!$U$3),Table68[[#This Row],[Name]],#N/A)</f>
        <v>#N/A</v>
      </c>
      <c r="H969" s="23" t="e">
        <f>INDEX(Table68[#All],MATCH(Chart_Data!G969,Table68[[#All],[Name]],0),3)</f>
        <v>#N/A</v>
      </c>
      <c r="I969" s="23" t="e">
        <f>INDEX(Table68[#All],MATCH(Chart_Data!G969,Table68[[#All],[Name]],0),4)</f>
        <v>#N/A</v>
      </c>
      <c r="J969" s="46" t="e">
        <f>INDEX(Table68[#All],MATCH(Chart_Data!G969,Table68[[#All],[Name]],0),6)</f>
        <v>#N/A</v>
      </c>
      <c r="K969" s="59">
        <v>1.5420718910556185E-7</v>
      </c>
      <c r="M969" s="42">
        <f t="shared" si="16"/>
        <v>968</v>
      </c>
      <c r="N969" s="42">
        <f>IF(M969&gt;Chart_Data!$U$5,0,ROW(M970)-ROW($M$2))</f>
        <v>0</v>
      </c>
      <c r="O969" s="61" t="e">
        <f>IFERROR(LARGE(Table1[2015 Growth % Red],N969),#N/A)</f>
        <v>#N/A</v>
      </c>
      <c r="P969" s="55" t="e">
        <f>INDEX(Table1[[#All],[Name Blue]:[2015 Growth % Red]],MATCH(O969,Table1[[#All],[2015 Growth % Red]],0),2)</f>
        <v>#N/A</v>
      </c>
      <c r="Q969" s="55" t="e">
        <f>INDEX(Table1[[#All],[Name Blue]:[2015 Growth % Red]],MATCH(O969,Table1[[#All],[2015 Growth % Red]],0),3)</f>
        <v>#N/A</v>
      </c>
      <c r="R969" s="55" t="e">
        <f>INDEX(Table1[[#All],[Name Blue]:[2015 Growth % Blue]],MATCH(Table3[[#This Row],[Top 10 Growth % ]],Table1[[#All],[2015 Growth % Blue]],0),1)</f>
        <v>#N/A</v>
      </c>
    </row>
    <row r="970" spans="1:18" x14ac:dyDescent="0.15">
      <c r="A970" s="42">
        <v>969</v>
      </c>
      <c r="B970" s="23" t="str">
        <f>IF(AND(Table68[[#This Row],[2015 Revenue]]&gt;=Chart_Data!$U$4,Table68[[#This Row],[2015 Expenses]]&lt;=Chart_Data!$U$3),Table68[[#This Row],[Name]],#N/A)</f>
        <v>Serpentineappeals</v>
      </c>
      <c r="C970" s="23">
        <f>INDEX(Table68[#All],MATCH(Chart_Data!B970,Table68[[#All],[Name]],0),3)</f>
        <v>9673933.8300000001</v>
      </c>
      <c r="D970" s="23">
        <f>INDEX(Table68[#All],MATCH(Chart_Data!B970,Table68[[#All],[Name]],0),4)</f>
        <v>3460147.18</v>
      </c>
      <c r="E970" s="60">
        <f>INDEX(Table68[#All],MATCH(Chart_Data!B970,Table68[[#All],[Name]],0),6)+Table1[[#This Row],[Rand]]</f>
        <v>1.2500004411881618</v>
      </c>
      <c r="F970" s="58">
        <f>_xlfn.IFNA(IF(Table1[[#This Row],[2015 Growth % Blue]]="#N/A",0,Table1[[#This Row],[2015 Growth % Blue]]),0)</f>
        <v>1.2500004411881618</v>
      </c>
      <c r="G970" s="23" t="e">
        <f>IF(OR(Table68[[#This Row],[2015 Revenue]]&lt;Chart_Data!$U$4,Table68[[#This Row],[2015 Expenses]]&gt;Chart_Data!$U$3),Table68[[#This Row],[Name]],#N/A)</f>
        <v>#N/A</v>
      </c>
      <c r="H970" s="23" t="e">
        <f>INDEX(Table68[#All],MATCH(Chart_Data!G970,Table68[[#All],[Name]],0),3)</f>
        <v>#N/A</v>
      </c>
      <c r="I970" s="23" t="e">
        <f>INDEX(Table68[#All],MATCH(Chart_Data!G970,Table68[[#All],[Name]],0),4)</f>
        <v>#N/A</v>
      </c>
      <c r="J970" s="46" t="e">
        <f>INDEX(Table68[#All],MATCH(Chart_Data!G970,Table68[[#All],[Name]],0),6)</f>
        <v>#N/A</v>
      </c>
      <c r="K970" s="59">
        <v>4.4118816183422739E-7</v>
      </c>
      <c r="M970" s="42">
        <f t="shared" si="16"/>
        <v>969</v>
      </c>
      <c r="N970" s="42">
        <f>IF(M970&gt;Chart_Data!$U$5,0,ROW(M971)-ROW($M$2))</f>
        <v>0</v>
      </c>
      <c r="O970" s="61" t="e">
        <f>IFERROR(LARGE(Table1[2015 Growth % Red],N970),#N/A)</f>
        <v>#N/A</v>
      </c>
      <c r="P970" s="55" t="e">
        <f>INDEX(Table1[[#All],[Name Blue]:[2015 Growth % Red]],MATCH(O970,Table1[[#All],[2015 Growth % Red]],0),2)</f>
        <v>#N/A</v>
      </c>
      <c r="Q970" s="55" t="e">
        <f>INDEX(Table1[[#All],[Name Blue]:[2015 Growth % Red]],MATCH(O970,Table1[[#All],[2015 Growth % Red]],0),3)</f>
        <v>#N/A</v>
      </c>
      <c r="R970" s="55" t="e">
        <f>INDEX(Table1[[#All],[Name Blue]:[2015 Growth % Blue]],MATCH(Table3[[#This Row],[Top 10 Growth % ]],Table1[[#All],[2015 Growth % Blue]],0),1)</f>
        <v>#N/A</v>
      </c>
    </row>
    <row r="971" spans="1:18" x14ac:dyDescent="0.15">
      <c r="A971" s="42">
        <v>970</v>
      </c>
      <c r="B971" s="23" t="str">
        <f>IF(AND(Table68[[#This Row],[2015 Revenue]]&gt;=Chart_Data!$U$4,Table68[[#This Row],[2015 Expenses]]&lt;=Chart_Data!$U$3),Table68[[#This Row],[Name]],#N/A)</f>
        <v>Acutegreaseproof</v>
      </c>
      <c r="C971" s="23">
        <f>INDEX(Table68[#All],MATCH(Chart_Data!B971,Table68[[#All],[Name]],0),3)</f>
        <v>8042933.29</v>
      </c>
      <c r="D971" s="23">
        <f>INDEX(Table68[#All],MATCH(Chart_Data!B971,Table68[[#All],[Name]],0),4)</f>
        <v>993786.78</v>
      </c>
      <c r="E971" s="60">
        <f>INDEX(Table68[#All],MATCH(Chart_Data!B971,Table68[[#All],[Name]],0),6)+Table1[[#This Row],[Rand]]</f>
        <v>4.8100008006648265</v>
      </c>
      <c r="F971" s="58">
        <f>_xlfn.IFNA(IF(Table1[[#This Row],[2015 Growth % Blue]]="#N/A",0,Table1[[#This Row],[2015 Growth % Blue]]),0)</f>
        <v>4.8100008006648265</v>
      </c>
      <c r="G971" s="23" t="e">
        <f>IF(OR(Table68[[#This Row],[2015 Revenue]]&lt;Chart_Data!$U$4,Table68[[#This Row],[2015 Expenses]]&gt;Chart_Data!$U$3),Table68[[#This Row],[Name]],#N/A)</f>
        <v>#N/A</v>
      </c>
      <c r="H971" s="23" t="e">
        <f>INDEX(Table68[#All],MATCH(Chart_Data!G971,Table68[[#All],[Name]],0),3)</f>
        <v>#N/A</v>
      </c>
      <c r="I971" s="23" t="e">
        <f>INDEX(Table68[#All],MATCH(Chart_Data!G971,Table68[[#All],[Name]],0),4)</f>
        <v>#N/A</v>
      </c>
      <c r="J971" s="46" t="e">
        <f>INDEX(Table68[#All],MATCH(Chart_Data!G971,Table68[[#All],[Name]],0),6)</f>
        <v>#N/A</v>
      </c>
      <c r="K971" s="59">
        <v>8.006648270964922E-7</v>
      </c>
      <c r="M971" s="42">
        <f t="shared" si="16"/>
        <v>970</v>
      </c>
      <c r="N971" s="42">
        <f>IF(M971&gt;Chart_Data!$U$5,0,ROW(M972)-ROW($M$2))</f>
        <v>0</v>
      </c>
      <c r="O971" s="61" t="e">
        <f>IFERROR(LARGE(Table1[2015 Growth % Red],N971),#N/A)</f>
        <v>#N/A</v>
      </c>
      <c r="P971" s="55" t="e">
        <f>INDEX(Table1[[#All],[Name Blue]:[2015 Growth % Red]],MATCH(O971,Table1[[#All],[2015 Growth % Red]],0),2)</f>
        <v>#N/A</v>
      </c>
      <c r="Q971" s="55" t="e">
        <f>INDEX(Table1[[#All],[Name Blue]:[2015 Growth % Red]],MATCH(O971,Table1[[#All],[2015 Growth % Red]],0),3)</f>
        <v>#N/A</v>
      </c>
      <c r="R971" s="55" t="e">
        <f>INDEX(Table1[[#All],[Name Blue]:[2015 Growth % Blue]],MATCH(Table3[[#This Row],[Top 10 Growth % ]],Table1[[#All],[2015 Growth % Blue]],0),1)</f>
        <v>#N/A</v>
      </c>
    </row>
    <row r="972" spans="1:18" x14ac:dyDescent="0.15">
      <c r="A972" s="42">
        <v>971</v>
      </c>
      <c r="B972" s="23" t="str">
        <f>IF(AND(Table68[[#This Row],[2015 Revenue]]&gt;=Chart_Data!$U$4,Table68[[#This Row],[2015 Expenses]]&lt;=Chart_Data!$U$3),Table68[[#This Row],[Name]],#N/A)</f>
        <v>Chockscruffy</v>
      </c>
      <c r="C972" s="23">
        <f>INDEX(Table68[#All],MATCH(Chart_Data!B972,Table68[[#All],[Name]],0),3)</f>
        <v>9018702.1099999994</v>
      </c>
      <c r="D972" s="23">
        <f>INDEX(Table68[#All],MATCH(Chart_Data!B972,Table68[[#All],[Name]],0),4)</f>
        <v>2692150.38</v>
      </c>
      <c r="E972" s="60">
        <f>INDEX(Table68[#All],MATCH(Chart_Data!B972,Table68[[#All],[Name]],0),6)+Table1[[#This Row],[Rand]]</f>
        <v>3.7300000374013647</v>
      </c>
      <c r="F972" s="58">
        <f>_xlfn.IFNA(IF(Table1[[#This Row],[2015 Growth % Blue]]="#N/A",0,Table1[[#This Row],[2015 Growth % Blue]]),0)</f>
        <v>3.7300000374013647</v>
      </c>
      <c r="G972" s="23" t="e">
        <f>IF(OR(Table68[[#This Row],[2015 Revenue]]&lt;Chart_Data!$U$4,Table68[[#This Row],[2015 Expenses]]&gt;Chart_Data!$U$3),Table68[[#This Row],[Name]],#N/A)</f>
        <v>#N/A</v>
      </c>
      <c r="H972" s="23" t="e">
        <f>INDEX(Table68[#All],MATCH(Chart_Data!G972,Table68[[#All],[Name]],0),3)</f>
        <v>#N/A</v>
      </c>
      <c r="I972" s="23" t="e">
        <f>INDEX(Table68[#All],MATCH(Chart_Data!G972,Table68[[#All],[Name]],0),4)</f>
        <v>#N/A</v>
      </c>
      <c r="J972" s="46" t="e">
        <f>INDEX(Table68[#All],MATCH(Chart_Data!G972,Table68[[#All],[Name]],0),6)</f>
        <v>#N/A</v>
      </c>
      <c r="K972" s="59">
        <v>3.7401364723865683E-8</v>
      </c>
      <c r="M972" s="42">
        <f t="shared" si="16"/>
        <v>971</v>
      </c>
      <c r="N972" s="42">
        <f>IF(M972&gt;Chart_Data!$U$5,0,ROW(M973)-ROW($M$2))</f>
        <v>0</v>
      </c>
      <c r="O972" s="61" t="e">
        <f>IFERROR(LARGE(Table1[2015 Growth % Red],N972),#N/A)</f>
        <v>#N/A</v>
      </c>
      <c r="P972" s="55" t="e">
        <f>INDEX(Table1[[#All],[Name Blue]:[2015 Growth % Red]],MATCH(O972,Table1[[#All],[2015 Growth % Red]],0),2)</f>
        <v>#N/A</v>
      </c>
      <c r="Q972" s="55" t="e">
        <f>INDEX(Table1[[#All],[Name Blue]:[2015 Growth % Red]],MATCH(O972,Table1[[#All],[2015 Growth % Red]],0),3)</f>
        <v>#N/A</v>
      </c>
      <c r="R972" s="55" t="e">
        <f>INDEX(Table1[[#All],[Name Blue]:[2015 Growth % Blue]],MATCH(Table3[[#This Row],[Top 10 Growth % ]],Table1[[#All],[2015 Growth % Blue]],0),1)</f>
        <v>#N/A</v>
      </c>
    </row>
    <row r="973" spans="1:18" x14ac:dyDescent="0.15">
      <c r="A973" s="42">
        <v>972</v>
      </c>
      <c r="B973" s="23" t="e">
        <f>IF(AND(Table68[[#This Row],[2015 Revenue]]&gt;=Chart_Data!$U$4,Table68[[#This Row],[2015 Expenses]]&lt;=Chart_Data!$U$3),Table68[[#This Row],[Name]],#N/A)</f>
        <v>#N/A</v>
      </c>
      <c r="C973" s="23" t="e">
        <f>INDEX(Table68[#All],MATCH(Chart_Data!B973,Table68[[#All],[Name]],0),3)</f>
        <v>#N/A</v>
      </c>
      <c r="D973" s="23" t="e">
        <f>INDEX(Table68[#All],MATCH(Chart_Data!B973,Table68[[#All],[Name]],0),4)</f>
        <v>#N/A</v>
      </c>
      <c r="E973" s="60" t="e">
        <f>INDEX(Table68[#All],MATCH(Chart_Data!B973,Table68[[#All],[Name]],0),6)+Table1[[#This Row],[Rand]]</f>
        <v>#N/A</v>
      </c>
      <c r="F973" s="58">
        <f>_xlfn.IFNA(IF(Table1[[#This Row],[2015 Growth % Blue]]="#N/A",0,Table1[[#This Row],[2015 Growth % Blue]]),0)</f>
        <v>0</v>
      </c>
      <c r="G973" s="23" t="str">
        <f>IF(OR(Table68[[#This Row],[2015 Revenue]]&lt;Chart_Data!$U$4,Table68[[#This Row],[2015 Expenses]]&gt;Chart_Data!$U$3),Table68[[#This Row],[Name]],#N/A)</f>
        <v>Genusequ</v>
      </c>
      <c r="H973" s="23">
        <f>INDEX(Table68[#All],MATCH(Chart_Data!G973,Table68[[#All],[Name]],0),3)</f>
        <v>8498463.5099999998</v>
      </c>
      <c r="I973" s="23">
        <f>INDEX(Table68[#All],MATCH(Chart_Data!G973,Table68[[#All],[Name]],0),4)</f>
        <v>5741772.7199999997</v>
      </c>
      <c r="J973" s="46">
        <f>INDEX(Table68[#All],MATCH(Chart_Data!G973,Table68[[#All],[Name]],0),6)</f>
        <v>5.09</v>
      </c>
      <c r="K973" s="59">
        <v>5.1752206852455483E-7</v>
      </c>
      <c r="M973" s="42">
        <f t="shared" si="16"/>
        <v>972</v>
      </c>
      <c r="N973" s="42">
        <f>IF(M973&gt;Chart_Data!$U$5,0,ROW(M974)-ROW($M$2))</f>
        <v>0</v>
      </c>
      <c r="O973" s="61" t="e">
        <f>IFERROR(LARGE(Table1[2015 Growth % Red],N973),#N/A)</f>
        <v>#N/A</v>
      </c>
      <c r="P973" s="55" t="e">
        <f>INDEX(Table1[[#All],[Name Blue]:[2015 Growth % Red]],MATCH(O973,Table1[[#All],[2015 Growth % Red]],0),2)</f>
        <v>#N/A</v>
      </c>
      <c r="Q973" s="55" t="e">
        <f>INDEX(Table1[[#All],[Name Blue]:[2015 Growth % Red]],MATCH(O973,Table1[[#All],[2015 Growth % Red]],0),3)</f>
        <v>#N/A</v>
      </c>
      <c r="R973" s="55" t="e">
        <f>INDEX(Table1[[#All],[Name Blue]:[2015 Growth % Blue]],MATCH(Table3[[#This Row],[Top 10 Growth % ]],Table1[[#All],[2015 Growth % Blue]],0),1)</f>
        <v>#N/A</v>
      </c>
    </row>
    <row r="974" spans="1:18" x14ac:dyDescent="0.15">
      <c r="A974" s="42">
        <v>973</v>
      </c>
      <c r="B974" s="23" t="str">
        <f>IF(AND(Table68[[#This Row],[2015 Revenue]]&gt;=Chart_Data!$U$4,Table68[[#This Row],[2015 Expenses]]&lt;=Chart_Data!$U$3),Table68[[#This Row],[Name]],#N/A)</f>
        <v>Beeftester</v>
      </c>
      <c r="C974" s="23">
        <f>INDEX(Table68[#All],MATCH(Chart_Data!B974,Table68[[#All],[Name]],0),3)</f>
        <v>9305615.4100000001</v>
      </c>
      <c r="D974" s="23">
        <f>INDEX(Table68[#All],MATCH(Chart_Data!B974,Table68[[#All],[Name]],0),4)</f>
        <v>3316206.61</v>
      </c>
      <c r="E974" s="60">
        <f>INDEX(Table68[#All],MATCH(Chart_Data!B974,Table68[[#All],[Name]],0),6)+Table1[[#This Row],[Rand]]</f>
        <v>1.7800005173733953</v>
      </c>
      <c r="F974" s="58">
        <f>_xlfn.IFNA(IF(Table1[[#This Row],[2015 Growth % Blue]]="#N/A",0,Table1[[#This Row],[2015 Growth % Blue]]),0)</f>
        <v>1.7800005173733953</v>
      </c>
      <c r="G974" s="23" t="e">
        <f>IF(OR(Table68[[#This Row],[2015 Revenue]]&lt;Chart_Data!$U$4,Table68[[#This Row],[2015 Expenses]]&gt;Chart_Data!$U$3),Table68[[#This Row],[Name]],#N/A)</f>
        <v>#N/A</v>
      </c>
      <c r="H974" s="23" t="e">
        <f>INDEX(Table68[#All],MATCH(Chart_Data!G974,Table68[[#All],[Name]],0),3)</f>
        <v>#N/A</v>
      </c>
      <c r="I974" s="23" t="e">
        <f>INDEX(Table68[#All],MATCH(Chart_Data!G974,Table68[[#All],[Name]],0),4)</f>
        <v>#N/A</v>
      </c>
      <c r="J974" s="46" t="e">
        <f>INDEX(Table68[#All],MATCH(Chart_Data!G974,Table68[[#All],[Name]],0),6)</f>
        <v>#N/A</v>
      </c>
      <c r="K974" s="59">
        <v>5.1737339528991859E-7</v>
      </c>
      <c r="M974" s="42">
        <f t="shared" si="16"/>
        <v>973</v>
      </c>
      <c r="N974" s="42">
        <f>IF(M974&gt;Chart_Data!$U$5,0,ROW(M975)-ROW($M$2))</f>
        <v>0</v>
      </c>
      <c r="O974" s="61" t="e">
        <f>IFERROR(LARGE(Table1[2015 Growth % Red],N974),#N/A)</f>
        <v>#N/A</v>
      </c>
      <c r="P974" s="55" t="e">
        <f>INDEX(Table1[[#All],[Name Blue]:[2015 Growth % Red]],MATCH(O974,Table1[[#All],[2015 Growth % Red]],0),2)</f>
        <v>#N/A</v>
      </c>
      <c r="Q974" s="55" t="e">
        <f>INDEX(Table1[[#All],[Name Blue]:[2015 Growth % Red]],MATCH(O974,Table1[[#All],[2015 Growth % Red]],0),3)</f>
        <v>#N/A</v>
      </c>
      <c r="R974" s="55" t="e">
        <f>INDEX(Table1[[#All],[Name Blue]:[2015 Growth % Blue]],MATCH(Table3[[#This Row],[Top 10 Growth % ]],Table1[[#All],[2015 Growth % Blue]],0),1)</f>
        <v>#N/A</v>
      </c>
    </row>
    <row r="975" spans="1:18" x14ac:dyDescent="0.15">
      <c r="A975" s="42">
        <v>974</v>
      </c>
      <c r="B975" s="23" t="e">
        <f>IF(AND(Table68[[#This Row],[2015 Revenue]]&gt;=Chart_Data!$U$4,Table68[[#This Row],[2015 Expenses]]&lt;=Chart_Data!$U$3),Table68[[#This Row],[Name]],#N/A)</f>
        <v>#N/A</v>
      </c>
      <c r="C975" s="23" t="e">
        <f>INDEX(Table68[#All],MATCH(Chart_Data!B975,Table68[[#All],[Name]],0),3)</f>
        <v>#N/A</v>
      </c>
      <c r="D975" s="23" t="e">
        <f>INDEX(Table68[#All],MATCH(Chart_Data!B975,Table68[[#All],[Name]],0),4)</f>
        <v>#N/A</v>
      </c>
      <c r="E975" s="60" t="e">
        <f>INDEX(Table68[#All],MATCH(Chart_Data!B975,Table68[[#All],[Name]],0),6)+Table1[[#This Row],[Rand]]</f>
        <v>#N/A</v>
      </c>
      <c r="F975" s="58">
        <f>_xlfn.IFNA(IF(Table1[[#This Row],[2015 Growth % Blue]]="#N/A",0,Table1[[#This Row],[2015 Growth % Blue]]),0)</f>
        <v>0</v>
      </c>
      <c r="G975" s="23" t="str">
        <f>IF(OR(Table68[[#This Row],[2015 Revenue]]&lt;Chart_Data!$U$4,Table68[[#This Row],[2015 Expenses]]&gt;Chart_Data!$U$3),Table68[[#This Row],[Name]],#N/A)</f>
        <v>Peardinner</v>
      </c>
      <c r="H975" s="23">
        <f>INDEX(Table68[#All],MATCH(Chart_Data!G975,Table68[[#All],[Name]],0),3)</f>
        <v>12251296</v>
      </c>
      <c r="I975" s="23">
        <f>INDEX(Table68[#All],MATCH(Chart_Data!G975,Table68[[#All],[Name]],0),4)</f>
        <v>4595020.55</v>
      </c>
      <c r="J975" s="46">
        <f>INDEX(Table68[#All],MATCH(Chart_Data!G975,Table68[[#All],[Name]],0),6)</f>
        <v>2.71</v>
      </c>
      <c r="K975" s="59">
        <v>2.9424134240251023E-7</v>
      </c>
      <c r="M975" s="42">
        <f t="shared" si="16"/>
        <v>974</v>
      </c>
      <c r="N975" s="42">
        <f>IF(M975&gt;Chart_Data!$U$5,0,ROW(M976)-ROW($M$2))</f>
        <v>0</v>
      </c>
      <c r="O975" s="61" t="e">
        <f>IFERROR(LARGE(Table1[2015 Growth % Red],N975),#N/A)</f>
        <v>#N/A</v>
      </c>
      <c r="P975" s="55" t="e">
        <f>INDEX(Table1[[#All],[Name Blue]:[2015 Growth % Red]],MATCH(O975,Table1[[#All],[2015 Growth % Red]],0),2)</f>
        <v>#N/A</v>
      </c>
      <c r="Q975" s="55" t="e">
        <f>INDEX(Table1[[#All],[Name Blue]:[2015 Growth % Red]],MATCH(O975,Table1[[#All],[2015 Growth % Red]],0),3)</f>
        <v>#N/A</v>
      </c>
      <c r="R975" s="55" t="e">
        <f>INDEX(Table1[[#All],[Name Blue]:[2015 Growth % Blue]],MATCH(Table3[[#This Row],[Top 10 Growth % ]],Table1[[#All],[2015 Growth % Blue]],0),1)</f>
        <v>#N/A</v>
      </c>
    </row>
    <row r="976" spans="1:18" x14ac:dyDescent="0.15">
      <c r="A976" s="42">
        <v>975</v>
      </c>
      <c r="B976" s="23" t="str">
        <f>IF(AND(Table68[[#This Row],[2015 Revenue]]&gt;=Chart_Data!$U$4,Table68[[#This Row],[2015 Expenses]]&lt;=Chart_Data!$U$3),Table68[[#This Row],[Name]],#N/A)</f>
        <v>Sparsegaiters</v>
      </c>
      <c r="C976" s="23">
        <f>INDEX(Table68[#All],MATCH(Chart_Data!B976,Table68[[#All],[Name]],0),3)</f>
        <v>11146688.76</v>
      </c>
      <c r="D976" s="23">
        <f>INDEX(Table68[#All],MATCH(Chart_Data!B976,Table68[[#All],[Name]],0),4)</f>
        <v>3546462.73</v>
      </c>
      <c r="E976" s="60">
        <f>INDEX(Table68[#All],MATCH(Chart_Data!B976,Table68[[#All],[Name]],0),6)+Table1[[#This Row],[Rand]]</f>
        <v>5.320000013949989</v>
      </c>
      <c r="F976" s="58">
        <f>_xlfn.IFNA(IF(Table1[[#This Row],[2015 Growth % Blue]]="#N/A",0,Table1[[#This Row],[2015 Growth % Blue]]),0)</f>
        <v>5.320000013949989</v>
      </c>
      <c r="G976" s="23" t="e">
        <f>IF(OR(Table68[[#This Row],[2015 Revenue]]&lt;Chart_Data!$U$4,Table68[[#This Row],[2015 Expenses]]&gt;Chart_Data!$U$3),Table68[[#This Row],[Name]],#N/A)</f>
        <v>#N/A</v>
      </c>
      <c r="H976" s="23" t="e">
        <f>INDEX(Table68[#All],MATCH(Chart_Data!G976,Table68[[#All],[Name]],0),3)</f>
        <v>#N/A</v>
      </c>
      <c r="I976" s="23" t="e">
        <f>INDEX(Table68[#All],MATCH(Chart_Data!G976,Table68[[#All],[Name]],0),4)</f>
        <v>#N/A</v>
      </c>
      <c r="J976" s="46" t="e">
        <f>INDEX(Table68[#All],MATCH(Chart_Data!G976,Table68[[#All],[Name]],0),6)</f>
        <v>#N/A</v>
      </c>
      <c r="K976" s="59">
        <v>1.3949988719515138E-8</v>
      </c>
      <c r="M976" s="42">
        <f t="shared" si="16"/>
        <v>975</v>
      </c>
      <c r="N976" s="42">
        <f>IF(M976&gt;Chart_Data!$U$5,0,ROW(M977)-ROW($M$2))</f>
        <v>0</v>
      </c>
      <c r="O976" s="61" t="e">
        <f>IFERROR(LARGE(Table1[2015 Growth % Red],N976),#N/A)</f>
        <v>#N/A</v>
      </c>
      <c r="P976" s="55" t="e">
        <f>INDEX(Table1[[#All],[Name Blue]:[2015 Growth % Red]],MATCH(O976,Table1[[#All],[2015 Growth % Red]],0),2)</f>
        <v>#N/A</v>
      </c>
      <c r="Q976" s="55" t="e">
        <f>INDEX(Table1[[#All],[Name Blue]:[2015 Growth % Red]],MATCH(O976,Table1[[#All],[2015 Growth % Red]],0),3)</f>
        <v>#N/A</v>
      </c>
      <c r="R976" s="55" t="e">
        <f>INDEX(Table1[[#All],[Name Blue]:[2015 Growth % Blue]],MATCH(Table3[[#This Row],[Top 10 Growth % ]],Table1[[#All],[2015 Growth % Blue]],0),1)</f>
        <v>#N/A</v>
      </c>
    </row>
    <row r="977" spans="1:18" x14ac:dyDescent="0.15">
      <c r="A977" s="42">
        <v>976</v>
      </c>
      <c r="B977" s="23" t="e">
        <f>IF(AND(Table68[[#This Row],[2015 Revenue]]&gt;=Chart_Data!$U$4,Table68[[#This Row],[2015 Expenses]]&lt;=Chart_Data!$U$3),Table68[[#This Row],[Name]],#N/A)</f>
        <v>#N/A</v>
      </c>
      <c r="C977" s="23" t="e">
        <f>INDEX(Table68[#All],MATCH(Chart_Data!B977,Table68[[#All],[Name]],0),3)</f>
        <v>#N/A</v>
      </c>
      <c r="D977" s="23" t="e">
        <f>INDEX(Table68[#All],MATCH(Chart_Data!B977,Table68[[#All],[Name]],0),4)</f>
        <v>#N/A</v>
      </c>
      <c r="E977" s="60" t="e">
        <f>INDEX(Table68[#All],MATCH(Chart_Data!B977,Table68[[#All],[Name]],0),6)+Table1[[#This Row],[Rand]]</f>
        <v>#N/A</v>
      </c>
      <c r="F977" s="58">
        <f>_xlfn.IFNA(IF(Table1[[#This Row],[2015 Growth % Blue]]="#N/A",0,Table1[[#This Row],[2015 Growth % Blue]]),0)</f>
        <v>0</v>
      </c>
      <c r="G977" s="23" t="str">
        <f>IF(OR(Table68[[#This Row],[2015 Revenue]]&lt;Chart_Data!$U$4,Table68[[#This Row],[2015 Expenses]]&gt;Chart_Data!$U$3),Table68[[#This Row],[Name]],#N/A)</f>
        <v>Fearwhimbrel</v>
      </c>
      <c r="H977" s="23">
        <f>INDEX(Table68[#All],MATCH(Chart_Data!G977,Table68[[#All],[Name]],0),3)</f>
        <v>10637944.43</v>
      </c>
      <c r="I977" s="23">
        <f>INDEX(Table68[#All],MATCH(Chart_Data!G977,Table68[[#All],[Name]],0),4)</f>
        <v>6238539.1900000004</v>
      </c>
      <c r="J977" s="46">
        <f>INDEX(Table68[#All],MATCH(Chart_Data!G977,Table68[[#All],[Name]],0),6)</f>
        <v>3.13</v>
      </c>
      <c r="K977" s="59">
        <v>7.4746971423760034E-7</v>
      </c>
      <c r="M977" s="42">
        <f t="shared" si="16"/>
        <v>976</v>
      </c>
      <c r="N977" s="42">
        <f>IF(M977&gt;Chart_Data!$U$5,0,ROW(M978)-ROW($M$2))</f>
        <v>0</v>
      </c>
      <c r="O977" s="61" t="e">
        <f>IFERROR(LARGE(Table1[2015 Growth % Red],N977),#N/A)</f>
        <v>#N/A</v>
      </c>
      <c r="P977" s="55" t="e">
        <f>INDEX(Table1[[#All],[Name Blue]:[2015 Growth % Red]],MATCH(O977,Table1[[#All],[2015 Growth % Red]],0),2)</f>
        <v>#N/A</v>
      </c>
      <c r="Q977" s="55" t="e">
        <f>INDEX(Table1[[#All],[Name Blue]:[2015 Growth % Red]],MATCH(O977,Table1[[#All],[2015 Growth % Red]],0),3)</f>
        <v>#N/A</v>
      </c>
      <c r="R977" s="55" t="e">
        <f>INDEX(Table1[[#All],[Name Blue]:[2015 Growth % Blue]],MATCH(Table3[[#This Row],[Top 10 Growth % ]],Table1[[#All],[2015 Growth % Blue]],0),1)</f>
        <v>#N/A</v>
      </c>
    </row>
    <row r="978" spans="1:18" x14ac:dyDescent="0.15">
      <c r="A978" s="42">
        <v>977</v>
      </c>
      <c r="B978" s="23" t="e">
        <f>IF(AND(Table68[[#This Row],[2015 Revenue]]&gt;=Chart_Data!$U$4,Table68[[#This Row],[2015 Expenses]]&lt;=Chart_Data!$U$3),Table68[[#This Row],[Name]],#N/A)</f>
        <v>#N/A</v>
      </c>
      <c r="C978" s="23" t="e">
        <f>INDEX(Table68[#All],MATCH(Chart_Data!B978,Table68[[#All],[Name]],0),3)</f>
        <v>#N/A</v>
      </c>
      <c r="D978" s="23" t="e">
        <f>INDEX(Table68[#All],MATCH(Chart_Data!B978,Table68[[#All],[Name]],0),4)</f>
        <v>#N/A</v>
      </c>
      <c r="E978" s="60" t="e">
        <f>INDEX(Table68[#All],MATCH(Chart_Data!B978,Table68[[#All],[Name]],0),6)+Table1[[#This Row],[Rand]]</f>
        <v>#N/A</v>
      </c>
      <c r="F978" s="58">
        <f>_xlfn.IFNA(IF(Table1[[#This Row],[2015 Growth % Blue]]="#N/A",0,Table1[[#This Row],[2015 Growth % Blue]]),0)</f>
        <v>0</v>
      </c>
      <c r="G978" s="23" t="str">
        <f>IF(OR(Table68[[#This Row],[2015 Revenue]]&lt;Chart_Data!$U$4,Table68[[#This Row],[2015 Expenses]]&gt;Chart_Data!$U$3),Table68[[#This Row],[Name]],#N/A)</f>
        <v>Dwindlecertain</v>
      </c>
      <c r="H978" s="23">
        <f>INDEX(Table68[#All],MATCH(Chart_Data!G978,Table68[[#All],[Name]],0),3)</f>
        <v>14146989.720000001</v>
      </c>
      <c r="I978" s="23">
        <f>INDEX(Table68[#All],MATCH(Chart_Data!G978,Table68[[#All],[Name]],0),4)</f>
        <v>7289795.29</v>
      </c>
      <c r="J978" s="46">
        <f>INDEX(Table68[#All],MATCH(Chart_Data!G978,Table68[[#All],[Name]],0),6)</f>
        <v>2.91</v>
      </c>
      <c r="K978" s="59">
        <v>4.9506772156154032E-7</v>
      </c>
      <c r="M978" s="42">
        <f t="shared" si="16"/>
        <v>977</v>
      </c>
      <c r="N978" s="42">
        <f>IF(M978&gt;Chart_Data!$U$5,0,ROW(M979)-ROW($M$2))</f>
        <v>0</v>
      </c>
      <c r="O978" s="61" t="e">
        <f>IFERROR(LARGE(Table1[2015 Growth % Red],N978),#N/A)</f>
        <v>#N/A</v>
      </c>
      <c r="P978" s="55" t="e">
        <f>INDEX(Table1[[#All],[Name Blue]:[2015 Growth % Red]],MATCH(O978,Table1[[#All],[2015 Growth % Red]],0),2)</f>
        <v>#N/A</v>
      </c>
      <c r="Q978" s="55" t="e">
        <f>INDEX(Table1[[#All],[Name Blue]:[2015 Growth % Red]],MATCH(O978,Table1[[#All],[2015 Growth % Red]],0),3)</f>
        <v>#N/A</v>
      </c>
      <c r="R978" s="55" t="e">
        <f>INDEX(Table1[[#All],[Name Blue]:[2015 Growth % Blue]],MATCH(Table3[[#This Row],[Top 10 Growth % ]],Table1[[#All],[2015 Growth % Blue]],0),1)</f>
        <v>#N/A</v>
      </c>
    </row>
    <row r="979" spans="1:18" x14ac:dyDescent="0.15">
      <c r="A979" s="42">
        <v>978</v>
      </c>
      <c r="B979" s="23" t="e">
        <f>IF(AND(Table68[[#This Row],[2015 Revenue]]&gt;=Chart_Data!$U$4,Table68[[#This Row],[2015 Expenses]]&lt;=Chart_Data!$U$3),Table68[[#This Row],[Name]],#N/A)</f>
        <v>#N/A</v>
      </c>
      <c r="C979" s="23" t="e">
        <f>INDEX(Table68[#All],MATCH(Chart_Data!B979,Table68[[#All],[Name]],0),3)</f>
        <v>#N/A</v>
      </c>
      <c r="D979" s="23" t="e">
        <f>INDEX(Table68[#All],MATCH(Chart_Data!B979,Table68[[#All],[Name]],0),4)</f>
        <v>#N/A</v>
      </c>
      <c r="E979" s="60" t="e">
        <f>INDEX(Table68[#All],MATCH(Chart_Data!B979,Table68[[#All],[Name]],0),6)+Table1[[#This Row],[Rand]]</f>
        <v>#N/A</v>
      </c>
      <c r="F979" s="58">
        <f>_xlfn.IFNA(IF(Table1[[#This Row],[2015 Growth % Blue]]="#N/A",0,Table1[[#This Row],[2015 Growth % Blue]]),0)</f>
        <v>0</v>
      </c>
      <c r="G979" s="23" t="str">
        <f>IF(OR(Table68[[#This Row],[2015 Revenue]]&lt;Chart_Data!$U$4,Table68[[#This Row],[2015 Expenses]]&gt;Chart_Data!$U$3),Table68[[#This Row],[Name]],#N/A)</f>
        <v>Snakechallenges</v>
      </c>
      <c r="H979" s="23">
        <f>INDEX(Table68[#All],MATCH(Chart_Data!G979,Table68[[#All],[Name]],0),3)</f>
        <v>11262613.640000001</v>
      </c>
      <c r="I979" s="23">
        <f>INDEX(Table68[#All],MATCH(Chart_Data!G979,Table68[[#All],[Name]],0),4)</f>
        <v>6819373.1600000001</v>
      </c>
      <c r="J979" s="46">
        <f>INDEX(Table68[#All],MATCH(Chart_Data!G979,Table68[[#All],[Name]],0),6)</f>
        <v>4.91</v>
      </c>
      <c r="K979" s="59">
        <v>7.3933099687915429E-7</v>
      </c>
      <c r="M979" s="42">
        <f t="shared" si="16"/>
        <v>978</v>
      </c>
      <c r="N979" s="42">
        <f>IF(M979&gt;Chart_Data!$U$5,0,ROW(M980)-ROW($M$2))</f>
        <v>0</v>
      </c>
      <c r="O979" s="61" t="e">
        <f>IFERROR(LARGE(Table1[2015 Growth % Red],N979),#N/A)</f>
        <v>#N/A</v>
      </c>
      <c r="P979" s="55" t="e">
        <f>INDEX(Table1[[#All],[Name Blue]:[2015 Growth % Red]],MATCH(O979,Table1[[#All],[2015 Growth % Red]],0),2)</f>
        <v>#N/A</v>
      </c>
      <c r="Q979" s="55" t="e">
        <f>INDEX(Table1[[#All],[Name Blue]:[2015 Growth % Red]],MATCH(O979,Table1[[#All],[2015 Growth % Red]],0),3)</f>
        <v>#N/A</v>
      </c>
      <c r="R979" s="55" t="e">
        <f>INDEX(Table1[[#All],[Name Blue]:[2015 Growth % Blue]],MATCH(Table3[[#This Row],[Top 10 Growth % ]],Table1[[#All],[2015 Growth % Blue]],0),1)</f>
        <v>#N/A</v>
      </c>
    </row>
    <row r="980" spans="1:18" x14ac:dyDescent="0.15">
      <c r="A980" s="42">
        <v>979</v>
      </c>
      <c r="B980" s="23" t="str">
        <f>IF(AND(Table68[[#This Row],[2015 Revenue]]&gt;=Chart_Data!$U$4,Table68[[#This Row],[2015 Expenses]]&lt;=Chart_Data!$U$3),Table68[[#This Row],[Name]],#N/A)</f>
        <v>Quickpolls</v>
      </c>
      <c r="C980" s="23">
        <f>INDEX(Table68[#All],MATCH(Chart_Data!B980,Table68[[#All],[Name]],0),3)</f>
        <v>10197161.289999999</v>
      </c>
      <c r="D980" s="23">
        <f>INDEX(Table68[#All],MATCH(Chart_Data!B980,Table68[[#All],[Name]],0),4)</f>
        <v>307928.06</v>
      </c>
      <c r="E980" s="60">
        <f>INDEX(Table68[#All],MATCH(Chart_Data!B980,Table68[[#All],[Name]],0),6)+Table1[[#This Row],[Rand]]</f>
        <v>4.4800006995218205</v>
      </c>
      <c r="F980" s="58">
        <f>_xlfn.IFNA(IF(Table1[[#This Row],[2015 Growth % Blue]]="#N/A",0,Table1[[#This Row],[2015 Growth % Blue]]),0)</f>
        <v>4.4800006995218205</v>
      </c>
      <c r="G980" s="23" t="e">
        <f>IF(OR(Table68[[#This Row],[2015 Revenue]]&lt;Chart_Data!$U$4,Table68[[#This Row],[2015 Expenses]]&gt;Chart_Data!$U$3),Table68[[#This Row],[Name]],#N/A)</f>
        <v>#N/A</v>
      </c>
      <c r="H980" s="23" t="e">
        <f>INDEX(Table68[#All],MATCH(Chart_Data!G980,Table68[[#All],[Name]],0),3)</f>
        <v>#N/A</v>
      </c>
      <c r="I980" s="23" t="e">
        <f>INDEX(Table68[#All],MATCH(Chart_Data!G980,Table68[[#All],[Name]],0),4)</f>
        <v>#N/A</v>
      </c>
      <c r="J980" s="46" t="e">
        <f>INDEX(Table68[#All],MATCH(Chart_Data!G980,Table68[[#All],[Name]],0),6)</f>
        <v>#N/A</v>
      </c>
      <c r="K980" s="59">
        <v>6.9952182029018893E-7</v>
      </c>
      <c r="M980" s="42">
        <f t="shared" si="16"/>
        <v>979</v>
      </c>
      <c r="N980" s="42">
        <f>IF(M980&gt;Chart_Data!$U$5,0,ROW(M981)-ROW($M$2))</f>
        <v>0</v>
      </c>
      <c r="O980" s="61" t="e">
        <f>IFERROR(LARGE(Table1[2015 Growth % Red],N980),#N/A)</f>
        <v>#N/A</v>
      </c>
      <c r="P980" s="55" t="e">
        <f>INDEX(Table1[[#All],[Name Blue]:[2015 Growth % Red]],MATCH(O980,Table1[[#All],[2015 Growth % Red]],0),2)</f>
        <v>#N/A</v>
      </c>
      <c r="Q980" s="55" t="e">
        <f>INDEX(Table1[[#All],[Name Blue]:[2015 Growth % Red]],MATCH(O980,Table1[[#All],[2015 Growth % Red]],0),3)</f>
        <v>#N/A</v>
      </c>
      <c r="R980" s="55" t="e">
        <f>INDEX(Table1[[#All],[Name Blue]:[2015 Growth % Blue]],MATCH(Table3[[#This Row],[Top 10 Growth % ]],Table1[[#All],[2015 Growth % Blue]],0),1)</f>
        <v>#N/A</v>
      </c>
    </row>
    <row r="981" spans="1:18" x14ac:dyDescent="0.15">
      <c r="A981" s="42">
        <v>980</v>
      </c>
      <c r="B981" s="23" t="str">
        <f>IF(AND(Table68[[#This Row],[2015 Revenue]]&gt;=Chart_Data!$U$4,Table68[[#This Row],[2015 Expenses]]&lt;=Chart_Data!$U$3),Table68[[#This Row],[Name]],#N/A)</f>
        <v>Fennelleaves</v>
      </c>
      <c r="C981" s="23">
        <f>INDEX(Table68[#All],MATCH(Chart_Data!B981,Table68[[#All],[Name]],0),3)</f>
        <v>6739498.5899999999</v>
      </c>
      <c r="D981" s="23">
        <f>INDEX(Table68[#All],MATCH(Chart_Data!B981,Table68[[#All],[Name]],0),4)</f>
        <v>3070113.59</v>
      </c>
      <c r="E981" s="60">
        <f>INDEX(Table68[#All],MATCH(Chart_Data!B981,Table68[[#All],[Name]],0),6)+Table1[[#This Row],[Rand]]</f>
        <v>5.1600007903912601</v>
      </c>
      <c r="F981" s="58">
        <f>_xlfn.IFNA(IF(Table1[[#This Row],[2015 Growth % Blue]]="#N/A",0,Table1[[#This Row],[2015 Growth % Blue]]),0)</f>
        <v>5.1600007903912601</v>
      </c>
      <c r="G981" s="23" t="e">
        <f>IF(OR(Table68[[#This Row],[2015 Revenue]]&lt;Chart_Data!$U$4,Table68[[#This Row],[2015 Expenses]]&gt;Chart_Data!$U$3),Table68[[#This Row],[Name]],#N/A)</f>
        <v>#N/A</v>
      </c>
      <c r="H981" s="23" t="e">
        <f>INDEX(Table68[#All],MATCH(Chart_Data!G981,Table68[[#All],[Name]],0),3)</f>
        <v>#N/A</v>
      </c>
      <c r="I981" s="23" t="e">
        <f>INDEX(Table68[#All],MATCH(Chart_Data!G981,Table68[[#All],[Name]],0),4)</f>
        <v>#N/A</v>
      </c>
      <c r="J981" s="46" t="e">
        <f>INDEX(Table68[#All],MATCH(Chart_Data!G981,Table68[[#All],[Name]],0),6)</f>
        <v>#N/A</v>
      </c>
      <c r="K981" s="59">
        <v>7.9039126003417549E-7</v>
      </c>
      <c r="M981" s="42">
        <f t="shared" si="16"/>
        <v>980</v>
      </c>
      <c r="N981" s="42">
        <f>IF(M981&gt;Chart_Data!$U$5,0,ROW(M982)-ROW($M$2))</f>
        <v>0</v>
      </c>
      <c r="O981" s="61" t="e">
        <f>IFERROR(LARGE(Table1[2015 Growth % Red],N981),#N/A)</f>
        <v>#N/A</v>
      </c>
      <c r="P981" s="55" t="e">
        <f>INDEX(Table1[[#All],[Name Blue]:[2015 Growth % Red]],MATCH(O981,Table1[[#All],[2015 Growth % Red]],0),2)</f>
        <v>#N/A</v>
      </c>
      <c r="Q981" s="55" t="e">
        <f>INDEX(Table1[[#All],[Name Blue]:[2015 Growth % Red]],MATCH(O981,Table1[[#All],[2015 Growth % Red]],0),3)</f>
        <v>#N/A</v>
      </c>
      <c r="R981" s="55" t="e">
        <f>INDEX(Table1[[#All],[Name Blue]:[2015 Growth % Blue]],MATCH(Table3[[#This Row],[Top 10 Growth % ]],Table1[[#All],[2015 Growth % Blue]],0),1)</f>
        <v>#N/A</v>
      </c>
    </row>
    <row r="982" spans="1:18" x14ac:dyDescent="0.15">
      <c r="A982" s="42">
        <v>981</v>
      </c>
      <c r="B982" s="23" t="str">
        <f>IF(AND(Table68[[#This Row],[2015 Revenue]]&gt;=Chart_Data!$U$4,Table68[[#This Row],[2015 Expenses]]&lt;=Chart_Data!$U$3),Table68[[#This Row],[Name]],#N/A)</f>
        <v>Rubypituitary</v>
      </c>
      <c r="C982" s="23">
        <f>INDEX(Table68[#All],MATCH(Chart_Data!B982,Table68[[#All],[Name]],0),3)</f>
        <v>13970069.380000001</v>
      </c>
      <c r="D982" s="23">
        <f>INDEX(Table68[#All],MATCH(Chart_Data!B982,Table68[[#All],[Name]],0),4)</f>
        <v>3401639.81</v>
      </c>
      <c r="E982" s="60">
        <f>INDEX(Table68[#All],MATCH(Chart_Data!B982,Table68[[#All],[Name]],0),6)+Table1[[#This Row],[Rand]]</f>
        <v>2.2100009380743222</v>
      </c>
      <c r="F982" s="58">
        <f>_xlfn.IFNA(IF(Table1[[#This Row],[2015 Growth % Blue]]="#N/A",0,Table1[[#This Row],[2015 Growth % Blue]]),0)</f>
        <v>2.2100009380743222</v>
      </c>
      <c r="G982" s="23" t="e">
        <f>IF(OR(Table68[[#This Row],[2015 Revenue]]&lt;Chart_Data!$U$4,Table68[[#This Row],[2015 Expenses]]&gt;Chart_Data!$U$3),Table68[[#This Row],[Name]],#N/A)</f>
        <v>#N/A</v>
      </c>
      <c r="H982" s="23" t="e">
        <f>INDEX(Table68[#All],MATCH(Chart_Data!G982,Table68[[#All],[Name]],0),3)</f>
        <v>#N/A</v>
      </c>
      <c r="I982" s="23" t="e">
        <f>INDEX(Table68[#All],MATCH(Chart_Data!G982,Table68[[#All],[Name]],0),4)</f>
        <v>#N/A</v>
      </c>
      <c r="J982" s="46" t="e">
        <f>INDEX(Table68[#All],MATCH(Chart_Data!G982,Table68[[#All],[Name]],0),6)</f>
        <v>#N/A</v>
      </c>
      <c r="K982" s="59">
        <v>9.3807432225306326E-7</v>
      </c>
      <c r="M982" s="42">
        <f t="shared" si="16"/>
        <v>981</v>
      </c>
      <c r="N982" s="42">
        <f>IF(M982&gt;Chart_Data!$U$5,0,ROW(M983)-ROW($M$2))</f>
        <v>0</v>
      </c>
      <c r="O982" s="61" t="e">
        <f>IFERROR(LARGE(Table1[2015 Growth % Red],N982),#N/A)</f>
        <v>#N/A</v>
      </c>
      <c r="P982" s="55" t="e">
        <f>INDEX(Table1[[#All],[Name Blue]:[2015 Growth % Red]],MATCH(O982,Table1[[#All],[2015 Growth % Red]],0),2)</f>
        <v>#N/A</v>
      </c>
      <c r="Q982" s="55" t="e">
        <f>INDEX(Table1[[#All],[Name Blue]:[2015 Growth % Red]],MATCH(O982,Table1[[#All],[2015 Growth % Red]],0),3)</f>
        <v>#N/A</v>
      </c>
      <c r="R982" s="55" t="e">
        <f>INDEX(Table1[[#All],[Name Blue]:[2015 Growth % Blue]],MATCH(Table3[[#This Row],[Top 10 Growth % ]],Table1[[#All],[2015 Growth % Blue]],0),1)</f>
        <v>#N/A</v>
      </c>
    </row>
    <row r="983" spans="1:18" x14ac:dyDescent="0.15">
      <c r="A983" s="42">
        <v>982</v>
      </c>
      <c r="B983" s="23" t="e">
        <f>IF(AND(Table68[[#This Row],[2015 Revenue]]&gt;=Chart_Data!$U$4,Table68[[#This Row],[2015 Expenses]]&lt;=Chart_Data!$U$3),Table68[[#This Row],[Name]],#N/A)</f>
        <v>#N/A</v>
      </c>
      <c r="C983" s="23" t="e">
        <f>INDEX(Table68[#All],MATCH(Chart_Data!B983,Table68[[#All],[Name]],0),3)</f>
        <v>#N/A</v>
      </c>
      <c r="D983" s="23" t="e">
        <f>INDEX(Table68[#All],MATCH(Chart_Data!B983,Table68[[#All],[Name]],0),4)</f>
        <v>#N/A</v>
      </c>
      <c r="E983" s="60" t="e">
        <f>INDEX(Table68[#All],MATCH(Chart_Data!B983,Table68[[#All],[Name]],0),6)+Table1[[#This Row],[Rand]]</f>
        <v>#N/A</v>
      </c>
      <c r="F983" s="58">
        <f>_xlfn.IFNA(IF(Table1[[#This Row],[2015 Growth % Blue]]="#N/A",0,Table1[[#This Row],[2015 Growth % Blue]]),0)</f>
        <v>0</v>
      </c>
      <c r="G983" s="23" t="str">
        <f>IF(OR(Table68[[#This Row],[2015 Revenue]]&lt;Chart_Data!$U$4,Table68[[#This Row],[2015 Expenses]]&gt;Chart_Data!$U$3),Table68[[#This Row],[Name]],#N/A)</f>
        <v>Oilyrhyolite</v>
      </c>
      <c r="H983" s="23">
        <f>INDEX(Table68[#All],MATCH(Chart_Data!G983,Table68[[#All],[Name]],0),3)</f>
        <v>10089903.060000001</v>
      </c>
      <c r="I983" s="23">
        <f>INDEX(Table68[#All],MATCH(Chart_Data!G983,Table68[[#All],[Name]],0),4)</f>
        <v>4309359.38</v>
      </c>
      <c r="J983" s="46">
        <f>INDEX(Table68[#All],MATCH(Chart_Data!G983,Table68[[#All],[Name]],0),6)</f>
        <v>6.41</v>
      </c>
      <c r="K983" s="59">
        <v>4.0799102590075765E-7</v>
      </c>
      <c r="M983" s="42">
        <f t="shared" si="16"/>
        <v>982</v>
      </c>
      <c r="N983" s="42">
        <f>IF(M983&gt;Chart_Data!$U$5,0,ROW(M984)-ROW($M$2))</f>
        <v>0</v>
      </c>
      <c r="O983" s="61" t="e">
        <f>IFERROR(LARGE(Table1[2015 Growth % Red],N983),#N/A)</f>
        <v>#N/A</v>
      </c>
      <c r="P983" s="55" t="e">
        <f>INDEX(Table1[[#All],[Name Blue]:[2015 Growth % Red]],MATCH(O983,Table1[[#All],[2015 Growth % Red]],0),2)</f>
        <v>#N/A</v>
      </c>
      <c r="Q983" s="55" t="e">
        <f>INDEX(Table1[[#All],[Name Blue]:[2015 Growth % Red]],MATCH(O983,Table1[[#All],[2015 Growth % Red]],0),3)</f>
        <v>#N/A</v>
      </c>
      <c r="R983" s="55" t="e">
        <f>INDEX(Table1[[#All],[Name Blue]:[2015 Growth % Blue]],MATCH(Table3[[#This Row],[Top 10 Growth % ]],Table1[[#All],[2015 Growth % Blue]],0),1)</f>
        <v>#N/A</v>
      </c>
    </row>
    <row r="984" spans="1:18" x14ac:dyDescent="0.15">
      <c r="A984" s="42">
        <v>983</v>
      </c>
      <c r="B984" s="23" t="e">
        <f>IF(AND(Table68[[#This Row],[2015 Revenue]]&gt;=Chart_Data!$U$4,Table68[[#This Row],[2015 Expenses]]&lt;=Chart_Data!$U$3),Table68[[#This Row],[Name]],#N/A)</f>
        <v>#N/A</v>
      </c>
      <c r="C984" s="23" t="e">
        <f>INDEX(Table68[#All],MATCH(Chart_Data!B984,Table68[[#All],[Name]],0),3)</f>
        <v>#N/A</v>
      </c>
      <c r="D984" s="23" t="e">
        <f>INDEX(Table68[#All],MATCH(Chart_Data!B984,Table68[[#All],[Name]],0),4)</f>
        <v>#N/A</v>
      </c>
      <c r="E984" s="60" t="e">
        <f>INDEX(Table68[#All],MATCH(Chart_Data!B984,Table68[[#All],[Name]],0),6)+Table1[[#This Row],[Rand]]</f>
        <v>#N/A</v>
      </c>
      <c r="F984" s="58">
        <f>_xlfn.IFNA(IF(Table1[[#This Row],[2015 Growth % Blue]]="#N/A",0,Table1[[#This Row],[2015 Growth % Blue]]),0)</f>
        <v>0</v>
      </c>
      <c r="G984" s="23" t="str">
        <f>IF(OR(Table68[[#This Row],[2015 Revenue]]&lt;Chart_Data!$U$4,Table68[[#This Row],[2015 Expenses]]&gt;Chart_Data!$U$3),Table68[[#This Row],[Name]],#N/A)</f>
        <v>Monkeylittle</v>
      </c>
      <c r="H984" s="23">
        <f>INDEX(Table68[#All],MATCH(Chart_Data!G984,Table68[[#All],[Name]],0),3)</f>
        <v>6161385.6200000001</v>
      </c>
      <c r="I984" s="23">
        <f>INDEX(Table68[#All],MATCH(Chart_Data!G984,Table68[[#All],[Name]],0),4)</f>
        <v>5411675.29</v>
      </c>
      <c r="J984" s="46">
        <f>INDEX(Table68[#All],MATCH(Chart_Data!G984,Table68[[#All],[Name]],0),6)</f>
        <v>5.16</v>
      </c>
      <c r="K984" s="59">
        <v>9.769693375365208E-7</v>
      </c>
      <c r="M984" s="42">
        <f t="shared" si="16"/>
        <v>983</v>
      </c>
      <c r="N984" s="42">
        <f>IF(M984&gt;Chart_Data!$U$5,0,ROW(M985)-ROW($M$2))</f>
        <v>0</v>
      </c>
      <c r="O984" s="61" t="e">
        <f>IFERROR(LARGE(Table1[2015 Growth % Red],N984),#N/A)</f>
        <v>#N/A</v>
      </c>
      <c r="P984" s="55" t="e">
        <f>INDEX(Table1[[#All],[Name Blue]:[2015 Growth % Red]],MATCH(O984,Table1[[#All],[2015 Growth % Red]],0),2)</f>
        <v>#N/A</v>
      </c>
      <c r="Q984" s="55" t="e">
        <f>INDEX(Table1[[#All],[Name Blue]:[2015 Growth % Red]],MATCH(O984,Table1[[#All],[2015 Growth % Red]],0),3)</f>
        <v>#N/A</v>
      </c>
      <c r="R984" s="55" t="e">
        <f>INDEX(Table1[[#All],[Name Blue]:[2015 Growth % Blue]],MATCH(Table3[[#This Row],[Top 10 Growth % ]],Table1[[#All],[2015 Growth % Blue]],0),1)</f>
        <v>#N/A</v>
      </c>
    </row>
    <row r="985" spans="1:18" x14ac:dyDescent="0.15">
      <c r="A985" s="42">
        <v>984</v>
      </c>
      <c r="B985" s="23" t="e">
        <f>IF(AND(Table68[[#This Row],[2015 Revenue]]&gt;=Chart_Data!$U$4,Table68[[#This Row],[2015 Expenses]]&lt;=Chart_Data!$U$3),Table68[[#This Row],[Name]],#N/A)</f>
        <v>#N/A</v>
      </c>
      <c r="C985" s="23" t="e">
        <f>INDEX(Table68[#All],MATCH(Chart_Data!B985,Table68[[#All],[Name]],0),3)</f>
        <v>#N/A</v>
      </c>
      <c r="D985" s="23" t="e">
        <f>INDEX(Table68[#All],MATCH(Chart_Data!B985,Table68[[#All],[Name]],0),4)</f>
        <v>#N/A</v>
      </c>
      <c r="E985" s="60" t="e">
        <f>INDEX(Table68[#All],MATCH(Chart_Data!B985,Table68[[#All],[Name]],0),6)+Table1[[#This Row],[Rand]]</f>
        <v>#N/A</v>
      </c>
      <c r="F985" s="58">
        <f>_xlfn.IFNA(IF(Table1[[#This Row],[2015 Growth % Blue]]="#N/A",0,Table1[[#This Row],[2015 Growth % Blue]]),0)</f>
        <v>0</v>
      </c>
      <c r="G985" s="23" t="str">
        <f>IF(OR(Table68[[#This Row],[2015 Revenue]]&lt;Chart_Data!$U$4,Table68[[#This Row],[2015 Expenses]]&gt;Chart_Data!$U$3),Table68[[#This Row],[Name]],#N/A)</f>
        <v>Suckedregister</v>
      </c>
      <c r="H985" s="23">
        <f>INDEX(Table68[#All],MATCH(Chart_Data!G985,Table68[[#All],[Name]],0),3)</f>
        <v>9511234.8900000006</v>
      </c>
      <c r="I985" s="23">
        <f>INDEX(Table68[#All],MATCH(Chart_Data!G985,Table68[[#All],[Name]],0),4)</f>
        <v>3995152.32</v>
      </c>
      <c r="J985" s="46">
        <f>INDEX(Table68[#All],MATCH(Chart_Data!G985,Table68[[#All],[Name]],0),6)</f>
        <v>3.07</v>
      </c>
      <c r="K985" s="59">
        <v>4.0545732224275811E-7</v>
      </c>
      <c r="M985" s="42">
        <f t="shared" si="16"/>
        <v>984</v>
      </c>
      <c r="N985" s="42">
        <f>IF(M985&gt;Chart_Data!$U$5,0,ROW(M986)-ROW($M$2))</f>
        <v>0</v>
      </c>
      <c r="O985" s="61" t="e">
        <f>IFERROR(LARGE(Table1[2015 Growth % Red],N985),#N/A)</f>
        <v>#N/A</v>
      </c>
      <c r="P985" s="55" t="e">
        <f>INDEX(Table1[[#All],[Name Blue]:[2015 Growth % Red]],MATCH(O985,Table1[[#All],[2015 Growth % Red]],0),2)</f>
        <v>#N/A</v>
      </c>
      <c r="Q985" s="55" t="e">
        <f>INDEX(Table1[[#All],[Name Blue]:[2015 Growth % Red]],MATCH(O985,Table1[[#All],[2015 Growth % Red]],0),3)</f>
        <v>#N/A</v>
      </c>
      <c r="R985" s="55" t="e">
        <f>INDEX(Table1[[#All],[Name Blue]:[2015 Growth % Blue]],MATCH(Table3[[#This Row],[Top 10 Growth % ]],Table1[[#All],[2015 Growth % Blue]],0),1)</f>
        <v>#N/A</v>
      </c>
    </row>
    <row r="986" spans="1:18" x14ac:dyDescent="0.15">
      <c r="A986" s="42">
        <v>985</v>
      </c>
      <c r="B986" s="23" t="e">
        <f>IF(AND(Table68[[#This Row],[2015 Revenue]]&gt;=Chart_Data!$U$4,Table68[[#This Row],[2015 Expenses]]&lt;=Chart_Data!$U$3),Table68[[#This Row],[Name]],#N/A)</f>
        <v>#N/A</v>
      </c>
      <c r="C986" s="23" t="e">
        <f>INDEX(Table68[#All],MATCH(Chart_Data!B986,Table68[[#All],[Name]],0),3)</f>
        <v>#N/A</v>
      </c>
      <c r="D986" s="23" t="e">
        <f>INDEX(Table68[#All],MATCH(Chart_Data!B986,Table68[[#All],[Name]],0),4)</f>
        <v>#N/A</v>
      </c>
      <c r="E986" s="60" t="e">
        <f>INDEX(Table68[#All],MATCH(Chart_Data!B986,Table68[[#All],[Name]],0),6)+Table1[[#This Row],[Rand]]</f>
        <v>#N/A</v>
      </c>
      <c r="F986" s="58">
        <f>_xlfn.IFNA(IF(Table1[[#This Row],[2015 Growth % Blue]]="#N/A",0,Table1[[#This Row],[2015 Growth % Blue]]),0)</f>
        <v>0</v>
      </c>
      <c r="G986" s="23" t="str">
        <f>IF(OR(Table68[[#This Row],[2015 Revenue]]&lt;Chart_Data!$U$4,Table68[[#This Row],[2015 Expenses]]&gt;Chart_Data!$U$3),Table68[[#This Row],[Name]],#N/A)</f>
        <v>Portfolioeducated</v>
      </c>
      <c r="H986" s="23">
        <f>INDEX(Table68[#All],MATCH(Chart_Data!G986,Table68[[#All],[Name]],0),3)</f>
        <v>9078519.4900000002</v>
      </c>
      <c r="I986" s="23">
        <f>INDEX(Table68[#All],MATCH(Chart_Data!G986,Table68[[#All],[Name]],0),4)</f>
        <v>6994753.1200000001</v>
      </c>
      <c r="J986" s="46">
        <f>INDEX(Table68[#All],MATCH(Chart_Data!G986,Table68[[#All],[Name]],0),6)</f>
        <v>1.6</v>
      </c>
      <c r="K986" s="59">
        <v>1.0669562616070661E-7</v>
      </c>
      <c r="M986" s="42">
        <f t="shared" si="16"/>
        <v>985</v>
      </c>
      <c r="N986" s="42">
        <f>IF(M986&gt;Chart_Data!$U$5,0,ROW(M987)-ROW($M$2))</f>
        <v>0</v>
      </c>
      <c r="O986" s="61" t="e">
        <f>IFERROR(LARGE(Table1[2015 Growth % Red],N986),#N/A)</f>
        <v>#N/A</v>
      </c>
      <c r="P986" s="55" t="e">
        <f>INDEX(Table1[[#All],[Name Blue]:[2015 Growth % Red]],MATCH(O986,Table1[[#All],[2015 Growth % Red]],0),2)</f>
        <v>#N/A</v>
      </c>
      <c r="Q986" s="55" t="e">
        <f>INDEX(Table1[[#All],[Name Blue]:[2015 Growth % Red]],MATCH(O986,Table1[[#All],[2015 Growth % Red]],0),3)</f>
        <v>#N/A</v>
      </c>
      <c r="R986" s="55" t="e">
        <f>INDEX(Table1[[#All],[Name Blue]:[2015 Growth % Blue]],MATCH(Table3[[#This Row],[Top 10 Growth % ]],Table1[[#All],[2015 Growth % Blue]],0),1)</f>
        <v>#N/A</v>
      </c>
    </row>
    <row r="987" spans="1:18" x14ac:dyDescent="0.15">
      <c r="A987" s="42">
        <v>986</v>
      </c>
      <c r="B987" s="23" t="e">
        <f>IF(AND(Table68[[#This Row],[2015 Revenue]]&gt;=Chart_Data!$U$4,Table68[[#This Row],[2015 Expenses]]&lt;=Chart_Data!$U$3),Table68[[#This Row],[Name]],#N/A)</f>
        <v>#N/A</v>
      </c>
      <c r="C987" s="23" t="e">
        <f>INDEX(Table68[#All],MATCH(Chart_Data!B987,Table68[[#All],[Name]],0),3)</f>
        <v>#N/A</v>
      </c>
      <c r="D987" s="23" t="e">
        <f>INDEX(Table68[#All],MATCH(Chart_Data!B987,Table68[[#All],[Name]],0),4)</f>
        <v>#N/A</v>
      </c>
      <c r="E987" s="60" t="e">
        <f>INDEX(Table68[#All],MATCH(Chart_Data!B987,Table68[[#All],[Name]],0),6)+Table1[[#This Row],[Rand]]</f>
        <v>#N/A</v>
      </c>
      <c r="F987" s="58">
        <f>_xlfn.IFNA(IF(Table1[[#This Row],[2015 Growth % Blue]]="#N/A",0,Table1[[#This Row],[2015 Growth % Blue]]),0)</f>
        <v>0</v>
      </c>
      <c r="G987" s="23" t="str">
        <f>IF(OR(Table68[[#This Row],[2015 Revenue]]&lt;Chart_Data!$U$4,Table68[[#This Row],[2015 Expenses]]&gt;Chart_Data!$U$3),Table68[[#This Row],[Name]],#N/A)</f>
        <v>Comparejson</v>
      </c>
      <c r="H987" s="23">
        <f>INDEX(Table68[#All],MATCH(Chart_Data!G987,Table68[[#All],[Name]],0),3)</f>
        <v>12359531.939999999</v>
      </c>
      <c r="I987" s="23">
        <f>INDEX(Table68[#All],MATCH(Chart_Data!G987,Table68[[#All],[Name]],0),4)</f>
        <v>6527308.2599999998</v>
      </c>
      <c r="J987" s="46">
        <f>INDEX(Table68[#All],MATCH(Chart_Data!G987,Table68[[#All],[Name]],0),6)</f>
        <v>3.68</v>
      </c>
      <c r="K987" s="59">
        <v>6.901101475953274E-7</v>
      </c>
      <c r="M987" s="42">
        <f>ROW(M1002)-ROW($M$2)</f>
        <v>1000</v>
      </c>
      <c r="N987" s="42">
        <f>IF(M987&gt;Chart_Data!$U$5,0,ROW(M1002)-ROW($M$2))</f>
        <v>0</v>
      </c>
      <c r="O987" s="61" t="e">
        <f>IFERROR(LARGE(Table1[2015 Growth % Red],N987),#N/A)</f>
        <v>#N/A</v>
      </c>
      <c r="P987" s="55" t="e">
        <f>INDEX(Table1[[#All],[Name Blue]:[2015 Growth % Red]],MATCH(O987,Table1[[#All],[2015 Growth % Red]],0),2)</f>
        <v>#N/A</v>
      </c>
      <c r="Q987" s="55" t="e">
        <f>INDEX(Table1[[#All],[Name Blue]:[2015 Growth % Red]],MATCH(O987,Table1[[#All],[2015 Growth % Red]],0),3)</f>
        <v>#N/A</v>
      </c>
      <c r="R987" s="55" t="e">
        <f>INDEX(Table1[[#All],[Name Blue]:[2015 Growth % Blue]],MATCH(Table3[[#This Row],[Top 10 Growth % ]],Table1[[#All],[2015 Growth % Blue]],0),1)</f>
        <v>#N/A</v>
      </c>
    </row>
    <row r="988" spans="1:18" x14ac:dyDescent="0.15">
      <c r="A988" s="42">
        <v>987</v>
      </c>
      <c r="B988" s="23" t="e">
        <f>IF(AND(Table68[[#This Row],[2015 Revenue]]&gt;=Chart_Data!$U$4,Table68[[#This Row],[2015 Expenses]]&lt;=Chart_Data!$U$3),Table68[[#This Row],[Name]],#N/A)</f>
        <v>#N/A</v>
      </c>
      <c r="C988" s="23" t="e">
        <f>INDEX(Table68[#All],MATCH(Chart_Data!B988,Table68[[#All],[Name]],0),3)</f>
        <v>#N/A</v>
      </c>
      <c r="D988" s="23" t="e">
        <f>INDEX(Table68[#All],MATCH(Chart_Data!B988,Table68[[#All],[Name]],0),4)</f>
        <v>#N/A</v>
      </c>
      <c r="E988" s="60" t="e">
        <f>INDEX(Table68[#All],MATCH(Chart_Data!B988,Table68[[#All],[Name]],0),6)+Table1[[#This Row],[Rand]]</f>
        <v>#N/A</v>
      </c>
      <c r="F988" s="58">
        <f>_xlfn.IFNA(IF(Table1[[#This Row],[2015 Growth % Blue]]="#N/A",0,Table1[[#This Row],[2015 Growth % Blue]]),0)</f>
        <v>0</v>
      </c>
      <c r="G988" s="23" t="str">
        <f>IF(OR(Table68[[#This Row],[2015 Revenue]]&lt;Chart_Data!$U$4,Table68[[#This Row],[2015 Expenses]]&gt;Chart_Data!$U$3),Table68[[#This Row],[Name]],#N/A)</f>
        <v>Fooljuicer</v>
      </c>
      <c r="H988" s="23">
        <f>INDEX(Table68[#All],MATCH(Chart_Data!G988,Table68[[#All],[Name]],0),3)</f>
        <v>5576013.7000000002</v>
      </c>
      <c r="I988" s="23">
        <f>INDEX(Table68[#All],MATCH(Chart_Data!G988,Table68[[#All],[Name]],0),4)</f>
        <v>5459810.3300000001</v>
      </c>
      <c r="J988" s="46">
        <f>INDEX(Table68[#All],MATCH(Chart_Data!G988,Table68[[#All],[Name]],0),6)</f>
        <v>5.94</v>
      </c>
      <c r="K988" s="59">
        <v>6.0154674659935907E-7</v>
      </c>
      <c r="M988">
        <f t="shared" ref="M988:M1001" si="17">ROW(M989)-ROW($M$2)</f>
        <v>987</v>
      </c>
      <c r="N988">
        <f>IF(M988&gt;Chart_Data!$U$5,0,ROW(M989)-ROW($M$2))</f>
        <v>0</v>
      </c>
      <c r="O988" s="58" t="e">
        <f>IFERROR(LARGE(Table1[2015 Growth % Red],N988),#N/A)</f>
        <v>#N/A</v>
      </c>
      <c r="P988" s="56" t="e">
        <f>INDEX(Table1[[#All],[Name Blue]:[2015 Growth % Red]],MATCH(O988,Table1[[#All],[2015 Growth % Red]],0),2)</f>
        <v>#N/A</v>
      </c>
      <c r="Q988" s="56" t="e">
        <f>INDEX(Table1[[#All],[Name Blue]:[2015 Growth % Red]],MATCH(O988,Table1[[#All],[2015 Growth % Red]],0),3)</f>
        <v>#N/A</v>
      </c>
      <c r="R988" s="56" t="e">
        <f>INDEX(Table1[[#All],[Name Blue]:[2015 Growth % Blue]],MATCH(Table3[[#This Row],[Top 10 Growth % ]],Table1[[#All],[2015 Growth % Blue]],0),1)</f>
        <v>#N/A</v>
      </c>
    </row>
    <row r="989" spans="1:18" x14ac:dyDescent="0.15">
      <c r="A989" s="42">
        <v>988</v>
      </c>
      <c r="B989" s="23" t="e">
        <f>IF(AND(Table68[[#This Row],[2015 Revenue]]&gt;=Chart_Data!$U$4,Table68[[#This Row],[2015 Expenses]]&lt;=Chart_Data!$U$3),Table68[[#This Row],[Name]],#N/A)</f>
        <v>#N/A</v>
      </c>
      <c r="C989" s="23" t="e">
        <f>INDEX(Table68[#All],MATCH(Chart_Data!B989,Table68[[#All],[Name]],0),3)</f>
        <v>#N/A</v>
      </c>
      <c r="D989" s="23" t="e">
        <f>INDEX(Table68[#All],MATCH(Chart_Data!B989,Table68[[#All],[Name]],0),4)</f>
        <v>#N/A</v>
      </c>
      <c r="E989" s="60" t="e">
        <f>INDEX(Table68[#All],MATCH(Chart_Data!B989,Table68[[#All],[Name]],0),6)+Table1[[#This Row],[Rand]]</f>
        <v>#N/A</v>
      </c>
      <c r="F989" s="58">
        <f>_xlfn.IFNA(IF(Table1[[#This Row],[2015 Growth % Blue]]="#N/A",0,Table1[[#This Row],[2015 Growth % Blue]]),0)</f>
        <v>0</v>
      </c>
      <c r="G989" s="23" t="str">
        <f>IF(OR(Table68[[#This Row],[2015 Revenue]]&lt;Chart_Data!$U$4,Table68[[#This Row],[2015 Expenses]]&gt;Chart_Data!$U$3),Table68[[#This Row],[Name]],#N/A)</f>
        <v>Honeycombdistressed</v>
      </c>
      <c r="H989" s="23">
        <f>INDEX(Table68[#All],MATCH(Chart_Data!G989,Table68[[#All],[Name]],0),3)</f>
        <v>7173711.6299999999</v>
      </c>
      <c r="I989" s="23">
        <f>INDEX(Table68[#All],MATCH(Chart_Data!G989,Table68[[#All],[Name]],0),4)</f>
        <v>6403269.5300000003</v>
      </c>
      <c r="J989" s="46">
        <f>INDEX(Table68[#All],MATCH(Chart_Data!G989,Table68[[#All],[Name]],0),6)</f>
        <v>4.5</v>
      </c>
      <c r="K989" s="59">
        <v>1.6310489640658844E-8</v>
      </c>
      <c r="M989">
        <f t="shared" si="17"/>
        <v>988</v>
      </c>
      <c r="N989">
        <f>IF(M989&gt;Chart_Data!$U$5,0,ROW(M990)-ROW($M$2))</f>
        <v>0</v>
      </c>
      <c r="O989" s="58" t="e">
        <f>IFERROR(LARGE(Table1[2015 Growth % Red],N989),#N/A)</f>
        <v>#N/A</v>
      </c>
      <c r="P989" s="56" t="e">
        <f>INDEX(Table1[[#All],[Name Blue]:[2015 Growth % Red]],MATCH(O989,Table1[[#All],[2015 Growth % Red]],0),2)</f>
        <v>#N/A</v>
      </c>
      <c r="Q989" s="56" t="e">
        <f>INDEX(Table1[[#All],[Name Blue]:[2015 Growth % Red]],MATCH(O989,Table1[[#All],[2015 Growth % Red]],0),3)</f>
        <v>#N/A</v>
      </c>
      <c r="R989" s="56" t="e">
        <f>INDEX(Table1[[#All],[Name Blue]:[2015 Growth % Blue]],MATCH(Table3[[#This Row],[Top 10 Growth % ]],Table1[[#All],[2015 Growth % Blue]],0),1)</f>
        <v>#N/A</v>
      </c>
    </row>
    <row r="990" spans="1:18" x14ac:dyDescent="0.15">
      <c r="A990" s="42">
        <v>989</v>
      </c>
      <c r="B990" s="23" t="e">
        <f>IF(AND(Table68[[#This Row],[2015 Revenue]]&gt;=Chart_Data!$U$4,Table68[[#This Row],[2015 Expenses]]&lt;=Chart_Data!$U$3),Table68[[#This Row],[Name]],#N/A)</f>
        <v>#N/A</v>
      </c>
      <c r="C990" s="23" t="e">
        <f>INDEX(Table68[#All],MATCH(Chart_Data!B990,Table68[[#All],[Name]],0),3)</f>
        <v>#N/A</v>
      </c>
      <c r="D990" s="23" t="e">
        <f>INDEX(Table68[#All],MATCH(Chart_Data!B990,Table68[[#All],[Name]],0),4)</f>
        <v>#N/A</v>
      </c>
      <c r="E990" s="60" t="e">
        <f>INDEX(Table68[#All],MATCH(Chart_Data!B990,Table68[[#All],[Name]],0),6)+Table1[[#This Row],[Rand]]</f>
        <v>#N/A</v>
      </c>
      <c r="F990" s="58">
        <f>_xlfn.IFNA(IF(Table1[[#This Row],[2015 Growth % Blue]]="#N/A",0,Table1[[#This Row],[2015 Growth % Blue]]),0)</f>
        <v>0</v>
      </c>
      <c r="G990" s="23" t="str">
        <f>IF(OR(Table68[[#This Row],[2015 Revenue]]&lt;Chart_Data!$U$4,Table68[[#This Row],[2015 Expenses]]&gt;Chart_Data!$U$3),Table68[[#This Row],[Name]],#N/A)</f>
        <v>Pickledcanoeing</v>
      </c>
      <c r="H990" s="23">
        <f>INDEX(Table68[#All],MATCH(Chart_Data!G990,Table68[[#All],[Name]],0),3)</f>
        <v>9654195.6999999993</v>
      </c>
      <c r="I990" s="23">
        <f>INDEX(Table68[#All],MATCH(Chart_Data!G990,Table68[[#All],[Name]],0),4)</f>
        <v>6460233.9800000004</v>
      </c>
      <c r="J990" s="46">
        <f>INDEX(Table68[#All],MATCH(Chart_Data!G990,Table68[[#All],[Name]],0),6)</f>
        <v>3.8</v>
      </c>
      <c r="K990" s="59">
        <v>8.0175255805584653E-7</v>
      </c>
      <c r="M990">
        <f t="shared" si="17"/>
        <v>989</v>
      </c>
      <c r="N990">
        <f>IF(M990&gt;Chart_Data!$U$5,0,ROW(M991)-ROW($M$2))</f>
        <v>0</v>
      </c>
      <c r="O990" s="58" t="e">
        <f>IFERROR(LARGE(Table1[2015 Growth % Red],N990),#N/A)</f>
        <v>#N/A</v>
      </c>
      <c r="P990" s="56" t="e">
        <f>INDEX(Table1[[#All],[Name Blue]:[2015 Growth % Red]],MATCH(O990,Table1[[#All],[2015 Growth % Red]],0),2)</f>
        <v>#N/A</v>
      </c>
      <c r="Q990" s="56" t="e">
        <f>INDEX(Table1[[#All],[Name Blue]:[2015 Growth % Red]],MATCH(O990,Table1[[#All],[2015 Growth % Red]],0),3)</f>
        <v>#N/A</v>
      </c>
      <c r="R990" s="56" t="e">
        <f>INDEX(Table1[[#All],[Name Blue]:[2015 Growth % Blue]],MATCH(Table3[[#This Row],[Top 10 Growth % ]],Table1[[#All],[2015 Growth % Blue]],0),1)</f>
        <v>#N/A</v>
      </c>
    </row>
    <row r="991" spans="1:18" x14ac:dyDescent="0.15">
      <c r="A991" s="42">
        <v>990</v>
      </c>
      <c r="B991" s="23" t="str">
        <f>IF(AND(Table68[[#This Row],[2015 Revenue]]&gt;=Chart_Data!$U$4,Table68[[#This Row],[2015 Expenses]]&lt;=Chart_Data!$U$3),Table68[[#This Row],[Name]],#N/A)</f>
        <v>Wideeyedtempting</v>
      </c>
      <c r="C991" s="23">
        <f>INDEX(Table68[#All],MATCH(Chart_Data!B991,Table68[[#All],[Name]],0),3)</f>
        <v>9380076.8000000007</v>
      </c>
      <c r="D991" s="23">
        <f>INDEX(Table68[#All],MATCH(Chart_Data!B991,Table68[[#All],[Name]],0),4)</f>
        <v>3593889.6</v>
      </c>
      <c r="E991" s="60">
        <f>INDEX(Table68[#All],MATCH(Chart_Data!B991,Table68[[#All],[Name]],0),6)+Table1[[#This Row],[Rand]]</f>
        <v>3.9600007526260224</v>
      </c>
      <c r="F991" s="58">
        <f>_xlfn.IFNA(IF(Table1[[#This Row],[2015 Growth % Blue]]="#N/A",0,Table1[[#This Row],[2015 Growth % Blue]]),0)</f>
        <v>3.9600007526260224</v>
      </c>
      <c r="G991" s="23" t="e">
        <f>IF(OR(Table68[[#This Row],[2015 Revenue]]&lt;Chart_Data!$U$4,Table68[[#This Row],[2015 Expenses]]&gt;Chart_Data!$U$3),Table68[[#This Row],[Name]],#N/A)</f>
        <v>#N/A</v>
      </c>
      <c r="H991" s="23" t="e">
        <f>INDEX(Table68[#All],MATCH(Chart_Data!G991,Table68[[#All],[Name]],0),3)</f>
        <v>#N/A</v>
      </c>
      <c r="I991" s="23" t="e">
        <f>INDEX(Table68[#All],MATCH(Chart_Data!G991,Table68[[#All],[Name]],0),4)</f>
        <v>#N/A</v>
      </c>
      <c r="J991" s="46" t="e">
        <f>INDEX(Table68[#All],MATCH(Chart_Data!G991,Table68[[#All],[Name]],0),6)</f>
        <v>#N/A</v>
      </c>
      <c r="K991" s="59">
        <v>7.5262602237942953E-7</v>
      </c>
      <c r="M991">
        <f t="shared" si="17"/>
        <v>990</v>
      </c>
      <c r="N991">
        <f>IF(M991&gt;Chart_Data!$U$5,0,ROW(M992)-ROW($M$2))</f>
        <v>0</v>
      </c>
      <c r="O991" s="58" t="e">
        <f>IFERROR(LARGE(Table1[2015 Growth % Red],N991),#N/A)</f>
        <v>#N/A</v>
      </c>
      <c r="P991" s="56" t="e">
        <f>INDEX(Table1[[#All],[Name Blue]:[2015 Growth % Red]],MATCH(O991,Table1[[#All],[2015 Growth % Red]],0),2)</f>
        <v>#N/A</v>
      </c>
      <c r="Q991" s="56" t="e">
        <f>INDEX(Table1[[#All],[Name Blue]:[2015 Growth % Red]],MATCH(O991,Table1[[#All],[2015 Growth % Red]],0),3)</f>
        <v>#N/A</v>
      </c>
      <c r="R991" s="56" t="e">
        <f>INDEX(Table1[[#All],[Name Blue]:[2015 Growth % Blue]],MATCH(Table3[[#This Row],[Top 10 Growth % ]],Table1[[#All],[2015 Growth % Blue]],0),1)</f>
        <v>#N/A</v>
      </c>
    </row>
    <row r="992" spans="1:18" x14ac:dyDescent="0.15">
      <c r="A992" s="42">
        <v>991</v>
      </c>
      <c r="B992" s="23" t="e">
        <f>IF(AND(Table68[[#This Row],[2015 Revenue]]&gt;=Chart_Data!$U$4,Table68[[#This Row],[2015 Expenses]]&lt;=Chart_Data!$U$3),Table68[[#This Row],[Name]],#N/A)</f>
        <v>#N/A</v>
      </c>
      <c r="C992" s="23" t="e">
        <f>INDEX(Table68[#All],MATCH(Chart_Data!B992,Table68[[#All],[Name]],0),3)</f>
        <v>#N/A</v>
      </c>
      <c r="D992" s="23" t="e">
        <f>INDEX(Table68[#All],MATCH(Chart_Data!B992,Table68[[#All],[Name]],0),4)</f>
        <v>#N/A</v>
      </c>
      <c r="E992" s="60" t="e">
        <f>INDEX(Table68[#All],MATCH(Chart_Data!B992,Table68[[#All],[Name]],0),6)+Table1[[#This Row],[Rand]]</f>
        <v>#N/A</v>
      </c>
      <c r="F992" s="58">
        <f>_xlfn.IFNA(IF(Table1[[#This Row],[2015 Growth % Blue]]="#N/A",0,Table1[[#This Row],[2015 Growth % Blue]]),0)</f>
        <v>0</v>
      </c>
      <c r="G992" s="23" t="str">
        <f>IF(OR(Table68[[#This Row],[2015 Revenue]]&lt;Chart_Data!$U$4,Table68[[#This Row],[2015 Expenses]]&gt;Chart_Data!$U$3),Table68[[#This Row],[Name]],#N/A)</f>
        <v>Assurehelp</v>
      </c>
      <c r="H992" s="23">
        <f>INDEX(Table68[#All],MATCH(Chart_Data!G992,Table68[[#All],[Name]],0),3)</f>
        <v>10019550.58</v>
      </c>
      <c r="I992" s="23">
        <f>INDEX(Table68[#All],MATCH(Chart_Data!G992,Table68[[#All],[Name]],0),4)</f>
        <v>4004040.01</v>
      </c>
      <c r="J992" s="46">
        <f>INDEX(Table68[#All],MATCH(Chart_Data!G992,Table68[[#All],[Name]],0),6)</f>
        <v>3.51</v>
      </c>
      <c r="K992" s="59">
        <v>6.9539235978070451E-7</v>
      </c>
      <c r="M992">
        <f t="shared" si="17"/>
        <v>991</v>
      </c>
      <c r="N992">
        <f>IF(M992&gt;Chart_Data!$U$5,0,ROW(M993)-ROW($M$2))</f>
        <v>0</v>
      </c>
      <c r="O992" s="58" t="e">
        <f>IFERROR(LARGE(Table1[2015 Growth % Red],N992),#N/A)</f>
        <v>#N/A</v>
      </c>
      <c r="P992" s="56" t="e">
        <f>INDEX(Table1[[#All],[Name Blue]:[2015 Growth % Red]],MATCH(O992,Table1[[#All],[2015 Growth % Red]],0),2)</f>
        <v>#N/A</v>
      </c>
      <c r="Q992" s="56" t="e">
        <f>INDEX(Table1[[#All],[Name Blue]:[2015 Growth % Red]],MATCH(O992,Table1[[#All],[2015 Growth % Red]],0),3)</f>
        <v>#N/A</v>
      </c>
      <c r="R992" s="56" t="e">
        <f>INDEX(Table1[[#All],[Name Blue]:[2015 Growth % Blue]],MATCH(Table3[[#This Row],[Top 10 Growth % ]],Table1[[#All],[2015 Growth % Blue]],0),1)</f>
        <v>#N/A</v>
      </c>
    </row>
    <row r="993" spans="1:18" x14ac:dyDescent="0.15">
      <c r="A993" s="42">
        <v>992</v>
      </c>
      <c r="B993" s="23" t="e">
        <f>IF(AND(Table68[[#This Row],[2015 Revenue]]&gt;=Chart_Data!$U$4,Table68[[#This Row],[2015 Expenses]]&lt;=Chart_Data!$U$3),Table68[[#This Row],[Name]],#N/A)</f>
        <v>#N/A</v>
      </c>
      <c r="C993" s="23" t="e">
        <f>INDEX(Table68[#All],MATCH(Chart_Data!B993,Table68[[#All],[Name]],0),3)</f>
        <v>#N/A</v>
      </c>
      <c r="D993" s="23" t="e">
        <f>INDEX(Table68[#All],MATCH(Chart_Data!B993,Table68[[#All],[Name]],0),4)</f>
        <v>#N/A</v>
      </c>
      <c r="E993" s="60" t="e">
        <f>INDEX(Table68[#All],MATCH(Chart_Data!B993,Table68[[#All],[Name]],0),6)+Table1[[#This Row],[Rand]]</f>
        <v>#N/A</v>
      </c>
      <c r="F993" s="58">
        <f>_xlfn.IFNA(IF(Table1[[#This Row],[2015 Growth % Blue]]="#N/A",0,Table1[[#This Row],[2015 Growth % Blue]]),0)</f>
        <v>0</v>
      </c>
      <c r="G993" s="23" t="str">
        <f>IF(OR(Table68[[#This Row],[2015 Revenue]]&lt;Chart_Data!$U$4,Table68[[#This Row],[2015 Expenses]]&gt;Chart_Data!$U$3),Table68[[#This Row],[Name]],#N/A)</f>
        <v>Gravedengue</v>
      </c>
      <c r="H993" s="23">
        <f>INDEX(Table68[#All],MATCH(Chart_Data!G993,Table68[[#All],[Name]],0),3)</f>
        <v>8312363.7599999998</v>
      </c>
      <c r="I993" s="23">
        <f>INDEX(Table68[#All],MATCH(Chart_Data!G993,Table68[[#All],[Name]],0),4)</f>
        <v>6364909.9699999997</v>
      </c>
      <c r="J993" s="46">
        <f>INDEX(Table68[#All],MATCH(Chart_Data!G993,Table68[[#All],[Name]],0),6)</f>
        <v>4.71</v>
      </c>
      <c r="K993" s="59">
        <v>2.456351952821668E-7</v>
      </c>
      <c r="M993">
        <f t="shared" si="17"/>
        <v>992</v>
      </c>
      <c r="N993">
        <f>IF(M993&gt;Chart_Data!$U$5,0,ROW(M994)-ROW($M$2))</f>
        <v>0</v>
      </c>
      <c r="O993" s="58" t="e">
        <f>IFERROR(LARGE(Table1[2015 Growth % Red],N993),#N/A)</f>
        <v>#N/A</v>
      </c>
      <c r="P993" s="56" t="e">
        <f>INDEX(Table1[[#All],[Name Blue]:[2015 Growth % Red]],MATCH(O993,Table1[[#All],[2015 Growth % Red]],0),2)</f>
        <v>#N/A</v>
      </c>
      <c r="Q993" s="56" t="e">
        <f>INDEX(Table1[[#All],[Name Blue]:[2015 Growth % Red]],MATCH(O993,Table1[[#All],[2015 Growth % Red]],0),3)</f>
        <v>#N/A</v>
      </c>
      <c r="R993" s="56" t="e">
        <f>INDEX(Table1[[#All],[Name Blue]:[2015 Growth % Blue]],MATCH(Table3[[#This Row],[Top 10 Growth % ]],Table1[[#All],[2015 Growth % Blue]],0),1)</f>
        <v>#N/A</v>
      </c>
    </row>
    <row r="994" spans="1:18" x14ac:dyDescent="0.15">
      <c r="A994" s="42">
        <v>993</v>
      </c>
      <c r="B994" s="23" t="e">
        <f>IF(AND(Table68[[#This Row],[2015 Revenue]]&gt;=Chart_Data!$U$4,Table68[[#This Row],[2015 Expenses]]&lt;=Chart_Data!$U$3),Table68[[#This Row],[Name]],#N/A)</f>
        <v>#N/A</v>
      </c>
      <c r="C994" s="23" t="e">
        <f>INDEX(Table68[#All],MATCH(Chart_Data!B994,Table68[[#All],[Name]],0),3)</f>
        <v>#N/A</v>
      </c>
      <c r="D994" s="23" t="e">
        <f>INDEX(Table68[#All],MATCH(Chart_Data!B994,Table68[[#All],[Name]],0),4)</f>
        <v>#N/A</v>
      </c>
      <c r="E994" s="60" t="e">
        <f>INDEX(Table68[#All],MATCH(Chart_Data!B994,Table68[[#All],[Name]],0),6)+Table1[[#This Row],[Rand]]</f>
        <v>#N/A</v>
      </c>
      <c r="F994" s="58">
        <f>_xlfn.IFNA(IF(Table1[[#This Row],[2015 Growth % Blue]]="#N/A",0,Table1[[#This Row],[2015 Growth % Blue]]),0)</f>
        <v>0</v>
      </c>
      <c r="G994" s="23" t="str">
        <f>IF(OR(Table68[[#This Row],[2015 Revenue]]&lt;Chart_Data!$U$4,Table68[[#This Row],[2015 Expenses]]&gt;Chart_Data!$U$3),Table68[[#This Row],[Name]],#N/A)</f>
        <v>Shrimpssecurity</v>
      </c>
      <c r="H994" s="23">
        <f>INDEX(Table68[#All],MATCH(Chart_Data!G994,Table68[[#All],[Name]],0),3)</f>
        <v>7919278.1200000001</v>
      </c>
      <c r="I994" s="23">
        <f>INDEX(Table68[#All],MATCH(Chart_Data!G994,Table68[[#All],[Name]],0),4)</f>
        <v>4355504.34</v>
      </c>
      <c r="J994" s="46">
        <f>INDEX(Table68[#All],MATCH(Chart_Data!G994,Table68[[#All],[Name]],0),6)</f>
        <v>5.2</v>
      </c>
      <c r="K994" s="59">
        <v>4.3448795842230794E-7</v>
      </c>
      <c r="M994">
        <f t="shared" si="17"/>
        <v>993</v>
      </c>
      <c r="N994">
        <f>IF(M994&gt;Chart_Data!$U$5,0,ROW(M995)-ROW($M$2))</f>
        <v>0</v>
      </c>
      <c r="O994" s="58" t="e">
        <f>IFERROR(LARGE(Table1[2015 Growth % Red],N994),#N/A)</f>
        <v>#N/A</v>
      </c>
      <c r="P994" s="56" t="e">
        <f>INDEX(Table1[[#All],[Name Blue]:[2015 Growth % Red]],MATCH(O994,Table1[[#All],[2015 Growth % Red]],0),2)</f>
        <v>#N/A</v>
      </c>
      <c r="Q994" s="56" t="e">
        <f>INDEX(Table1[[#All],[Name Blue]:[2015 Growth % Red]],MATCH(O994,Table1[[#All],[2015 Growth % Red]],0),3)</f>
        <v>#N/A</v>
      </c>
      <c r="R994" s="56" t="e">
        <f>INDEX(Table1[[#All],[Name Blue]:[2015 Growth % Blue]],MATCH(Table3[[#This Row],[Top 10 Growth % ]],Table1[[#All],[2015 Growth % Blue]],0),1)</f>
        <v>#N/A</v>
      </c>
    </row>
    <row r="995" spans="1:18" x14ac:dyDescent="0.15">
      <c r="A995" s="42">
        <v>994</v>
      </c>
      <c r="B995" s="23" t="e">
        <f>IF(AND(Table68[[#This Row],[2015 Revenue]]&gt;=Chart_Data!$U$4,Table68[[#This Row],[2015 Expenses]]&lt;=Chart_Data!$U$3),Table68[[#This Row],[Name]],#N/A)</f>
        <v>#N/A</v>
      </c>
      <c r="C995" s="23" t="e">
        <f>INDEX(Table68[#All],MATCH(Chart_Data!B995,Table68[[#All],[Name]],0),3)</f>
        <v>#N/A</v>
      </c>
      <c r="D995" s="23" t="e">
        <f>INDEX(Table68[#All],MATCH(Chart_Data!B995,Table68[[#All],[Name]],0),4)</f>
        <v>#N/A</v>
      </c>
      <c r="E995" s="60" t="e">
        <f>INDEX(Table68[#All],MATCH(Chart_Data!B995,Table68[[#All],[Name]],0),6)+Table1[[#This Row],[Rand]]</f>
        <v>#N/A</v>
      </c>
      <c r="F995" s="58">
        <f>_xlfn.IFNA(IF(Table1[[#This Row],[2015 Growth % Blue]]="#N/A",0,Table1[[#This Row],[2015 Growth % Blue]]),0)</f>
        <v>0</v>
      </c>
      <c r="G995" s="23" t="str">
        <f>IF(OR(Table68[[#This Row],[2015 Revenue]]&lt;Chart_Data!$U$4,Table68[[#This Row],[2015 Expenses]]&gt;Chart_Data!$U$3),Table68[[#This Row],[Name]],#N/A)</f>
        <v>Rawfishcomplete</v>
      </c>
      <c r="H995" s="23">
        <f>INDEX(Table68[#All],MATCH(Chart_Data!G995,Table68[[#All],[Name]],0),3)</f>
        <v>8624949.4800000004</v>
      </c>
      <c r="I995" s="23">
        <f>INDEX(Table68[#All],MATCH(Chart_Data!G995,Table68[[#All],[Name]],0),4)</f>
        <v>4951177.7300000004</v>
      </c>
      <c r="J995" s="46">
        <f>INDEX(Table68[#All],MATCH(Chart_Data!G995,Table68[[#All],[Name]],0),6)</f>
        <v>3.53</v>
      </c>
      <c r="K995" s="59">
        <v>7.5025083479422425E-7</v>
      </c>
      <c r="M995">
        <f t="shared" si="17"/>
        <v>994</v>
      </c>
      <c r="N995">
        <f>IF(M995&gt;Chart_Data!$U$5,0,ROW(M996)-ROW($M$2))</f>
        <v>0</v>
      </c>
      <c r="O995" s="58" t="e">
        <f>IFERROR(LARGE(Table1[2015 Growth % Red],N995),#N/A)</f>
        <v>#N/A</v>
      </c>
      <c r="P995" s="56" t="e">
        <f>INDEX(Table1[[#All],[Name Blue]:[2015 Growth % Red]],MATCH(O995,Table1[[#All],[2015 Growth % Red]],0),2)</f>
        <v>#N/A</v>
      </c>
      <c r="Q995" s="56" t="e">
        <f>INDEX(Table1[[#All],[Name Blue]:[2015 Growth % Red]],MATCH(O995,Table1[[#All],[2015 Growth % Red]],0),3)</f>
        <v>#N/A</v>
      </c>
      <c r="R995" s="56" t="e">
        <f>INDEX(Table1[[#All],[Name Blue]:[2015 Growth % Blue]],MATCH(Table3[[#This Row],[Top 10 Growth % ]],Table1[[#All],[2015 Growth % Blue]],0),1)</f>
        <v>#N/A</v>
      </c>
    </row>
    <row r="996" spans="1:18" x14ac:dyDescent="0.15">
      <c r="A996" s="42">
        <v>995</v>
      </c>
      <c r="B996" s="23" t="str">
        <f>IF(AND(Table68[[#This Row],[2015 Revenue]]&gt;=Chart_Data!$U$4,Table68[[#This Row],[2015 Expenses]]&lt;=Chart_Data!$U$3),Table68[[#This Row],[Name]],#N/A)</f>
        <v>Buretteadmirable</v>
      </c>
      <c r="C996" s="23">
        <f>INDEX(Table68[#All],MATCH(Chart_Data!B996,Table68[[#All],[Name]],0),3)</f>
        <v>10407450.460000001</v>
      </c>
      <c r="D996" s="23">
        <f>INDEX(Table68[#All],MATCH(Chart_Data!B996,Table68[[#All],[Name]],0),4)</f>
        <v>2833135.99</v>
      </c>
      <c r="E996" s="60">
        <f>INDEX(Table68[#All],MATCH(Chart_Data!B996,Table68[[#All],[Name]],0),6)+Table1[[#This Row],[Rand]]</f>
        <v>2.2300005944662549</v>
      </c>
      <c r="F996" s="58">
        <f>_xlfn.IFNA(IF(Table1[[#This Row],[2015 Growth % Blue]]="#N/A",0,Table1[[#This Row],[2015 Growth % Blue]]),0)</f>
        <v>2.2300005944662549</v>
      </c>
      <c r="G996" s="23" t="e">
        <f>IF(OR(Table68[[#This Row],[2015 Revenue]]&lt;Chart_Data!$U$4,Table68[[#This Row],[2015 Expenses]]&gt;Chart_Data!$U$3),Table68[[#This Row],[Name]],#N/A)</f>
        <v>#N/A</v>
      </c>
      <c r="H996" s="23" t="e">
        <f>INDEX(Table68[#All],MATCH(Chart_Data!G996,Table68[[#All],[Name]],0),3)</f>
        <v>#N/A</v>
      </c>
      <c r="I996" s="23" t="e">
        <f>INDEX(Table68[#All],MATCH(Chart_Data!G996,Table68[[#All],[Name]],0),4)</f>
        <v>#N/A</v>
      </c>
      <c r="J996" s="46" t="e">
        <f>INDEX(Table68[#All],MATCH(Chart_Data!G996,Table68[[#All],[Name]],0),6)</f>
        <v>#N/A</v>
      </c>
      <c r="K996" s="59">
        <v>5.9446625507540348E-7</v>
      </c>
      <c r="M996">
        <f t="shared" si="17"/>
        <v>995</v>
      </c>
      <c r="N996">
        <f>IF(M996&gt;Chart_Data!$U$5,0,ROW(M997)-ROW($M$2))</f>
        <v>0</v>
      </c>
      <c r="O996" s="58" t="e">
        <f>IFERROR(LARGE(Table1[2015 Growth % Red],N996),#N/A)</f>
        <v>#N/A</v>
      </c>
      <c r="P996" s="56" t="e">
        <f>INDEX(Table1[[#All],[Name Blue]:[2015 Growth % Red]],MATCH(O996,Table1[[#All],[2015 Growth % Red]],0),2)</f>
        <v>#N/A</v>
      </c>
      <c r="Q996" s="56" t="e">
        <f>INDEX(Table1[[#All],[Name Blue]:[2015 Growth % Red]],MATCH(O996,Table1[[#All],[2015 Growth % Red]],0),3)</f>
        <v>#N/A</v>
      </c>
      <c r="R996" s="56" t="e">
        <f>INDEX(Table1[[#All],[Name Blue]:[2015 Growth % Blue]],MATCH(Table3[[#This Row],[Top 10 Growth % ]],Table1[[#All],[2015 Growth % Blue]],0),1)</f>
        <v>#N/A</v>
      </c>
    </row>
    <row r="997" spans="1:18" x14ac:dyDescent="0.15">
      <c r="A997" s="42">
        <v>996</v>
      </c>
      <c r="B997" s="23" t="e">
        <f>IF(AND(Table68[[#This Row],[2015 Revenue]]&gt;=Chart_Data!$U$4,Table68[[#This Row],[2015 Expenses]]&lt;=Chart_Data!$U$3),Table68[[#This Row],[Name]],#N/A)</f>
        <v>#N/A</v>
      </c>
      <c r="C997" s="23" t="e">
        <f>INDEX(Table68[#All],MATCH(Chart_Data!B997,Table68[[#All],[Name]],0),3)</f>
        <v>#N/A</v>
      </c>
      <c r="D997" s="23" t="e">
        <f>INDEX(Table68[#All],MATCH(Chart_Data!B997,Table68[[#All],[Name]],0),4)</f>
        <v>#N/A</v>
      </c>
      <c r="E997" s="60" t="e">
        <f>INDEX(Table68[#All],MATCH(Chart_Data!B997,Table68[[#All],[Name]],0),6)+Table1[[#This Row],[Rand]]</f>
        <v>#N/A</v>
      </c>
      <c r="F997" s="58">
        <f>_xlfn.IFNA(IF(Table1[[#This Row],[2015 Growth % Blue]]="#N/A",0,Table1[[#This Row],[2015 Growth % Blue]]),0)</f>
        <v>0</v>
      </c>
      <c r="G997" s="23" t="str">
        <f>IF(OR(Table68[[#This Row],[2015 Revenue]]&lt;Chart_Data!$U$4,Table68[[#This Row],[2015 Expenses]]&gt;Chart_Data!$U$3),Table68[[#This Row],[Name]],#N/A)</f>
        <v>Inventtremendous</v>
      </c>
      <c r="H997" s="23">
        <f>INDEX(Table68[#All],MATCH(Chart_Data!G997,Table68[[#All],[Name]],0),3)</f>
        <v>9144856.5999999996</v>
      </c>
      <c r="I997" s="23">
        <f>INDEX(Table68[#All],MATCH(Chart_Data!G997,Table68[[#All],[Name]],0),4)</f>
        <v>4755994.87</v>
      </c>
      <c r="J997" s="46">
        <f>INDEX(Table68[#All],MATCH(Chart_Data!G997,Table68[[#All],[Name]],0),6)</f>
        <v>3.92</v>
      </c>
      <c r="K997" s="59">
        <v>8.0772020572486987E-7</v>
      </c>
      <c r="M997">
        <f t="shared" si="17"/>
        <v>996</v>
      </c>
      <c r="N997">
        <f>IF(M997&gt;Chart_Data!$U$5,0,ROW(M998)-ROW($M$2))</f>
        <v>0</v>
      </c>
      <c r="O997" s="58" t="e">
        <f>IFERROR(LARGE(Table1[2015 Growth % Red],N997),#N/A)</f>
        <v>#N/A</v>
      </c>
      <c r="P997" s="56" t="e">
        <f>INDEX(Table1[[#All],[Name Blue]:[2015 Growth % Red]],MATCH(O997,Table1[[#All],[2015 Growth % Red]],0),2)</f>
        <v>#N/A</v>
      </c>
      <c r="Q997" s="56" t="e">
        <f>INDEX(Table1[[#All],[Name Blue]:[2015 Growth % Red]],MATCH(O997,Table1[[#All],[2015 Growth % Red]],0),3)</f>
        <v>#N/A</v>
      </c>
      <c r="R997" s="56" t="e">
        <f>INDEX(Table1[[#All],[Name Blue]:[2015 Growth % Blue]],MATCH(Table3[[#This Row],[Top 10 Growth % ]],Table1[[#All],[2015 Growth % Blue]],0),1)</f>
        <v>#N/A</v>
      </c>
    </row>
    <row r="998" spans="1:18" x14ac:dyDescent="0.15">
      <c r="A998" s="42">
        <v>997</v>
      </c>
      <c r="B998" s="23" t="e">
        <f>IF(AND(Table68[[#This Row],[2015 Revenue]]&gt;=Chart_Data!$U$4,Table68[[#This Row],[2015 Expenses]]&lt;=Chart_Data!$U$3),Table68[[#This Row],[Name]],#N/A)</f>
        <v>#N/A</v>
      </c>
      <c r="C998" s="23" t="e">
        <f>INDEX(Table68[#All],MATCH(Chart_Data!B998,Table68[[#All],[Name]],0),3)</f>
        <v>#N/A</v>
      </c>
      <c r="D998" s="23" t="e">
        <f>INDEX(Table68[#All],MATCH(Chart_Data!B998,Table68[[#All],[Name]],0),4)</f>
        <v>#N/A</v>
      </c>
      <c r="E998" s="60" t="e">
        <f>INDEX(Table68[#All],MATCH(Chart_Data!B998,Table68[[#All],[Name]],0),6)+Table1[[#This Row],[Rand]]</f>
        <v>#N/A</v>
      </c>
      <c r="F998" s="58">
        <f>_xlfn.IFNA(IF(Table1[[#This Row],[2015 Growth % Blue]]="#N/A",0,Table1[[#This Row],[2015 Growth % Blue]]),0)</f>
        <v>0</v>
      </c>
      <c r="G998" s="23" t="str">
        <f>IF(OR(Table68[[#This Row],[2015 Revenue]]&lt;Chart_Data!$U$4,Table68[[#This Row],[2015 Expenses]]&gt;Chart_Data!$U$3),Table68[[#This Row],[Name]],#N/A)</f>
        <v>Overviewparrot</v>
      </c>
      <c r="H998" s="23">
        <f>INDEX(Table68[#All],MATCH(Chart_Data!G998,Table68[[#All],[Name]],0),3)</f>
        <v>9134728.2400000002</v>
      </c>
      <c r="I998" s="23">
        <f>INDEX(Table68[#All],MATCH(Chart_Data!G998,Table68[[#All],[Name]],0),4)</f>
        <v>5152110.43</v>
      </c>
      <c r="J998" s="46">
        <f>INDEX(Table68[#All],MATCH(Chart_Data!G998,Table68[[#All],[Name]],0),6)</f>
        <v>4.13</v>
      </c>
      <c r="K998" s="59">
        <v>5.5589692131148122E-7</v>
      </c>
      <c r="M998">
        <f t="shared" si="17"/>
        <v>997</v>
      </c>
      <c r="N998">
        <f>IF(M998&gt;Chart_Data!$U$5,0,ROW(M999)-ROW($M$2))</f>
        <v>0</v>
      </c>
      <c r="O998" s="58" t="e">
        <f>IFERROR(LARGE(Table1[2015 Growth % Red],N998),#N/A)</f>
        <v>#N/A</v>
      </c>
      <c r="P998" s="56" t="e">
        <f>INDEX(Table1[[#All],[Name Blue]:[2015 Growth % Red]],MATCH(O998,Table1[[#All],[2015 Growth % Red]],0),2)</f>
        <v>#N/A</v>
      </c>
      <c r="Q998" s="56" t="e">
        <f>INDEX(Table1[[#All],[Name Blue]:[2015 Growth % Red]],MATCH(O998,Table1[[#All],[2015 Growth % Red]],0),3)</f>
        <v>#N/A</v>
      </c>
      <c r="R998" s="56" t="e">
        <f>INDEX(Table1[[#All],[Name Blue]:[2015 Growth % Blue]],MATCH(Table3[[#This Row],[Top 10 Growth % ]],Table1[[#All],[2015 Growth % Blue]],0),1)</f>
        <v>#N/A</v>
      </c>
    </row>
    <row r="999" spans="1:18" x14ac:dyDescent="0.15">
      <c r="A999" s="42">
        <v>998</v>
      </c>
      <c r="B999" s="23" t="str">
        <f>IF(AND(Table68[[#This Row],[2015 Revenue]]&gt;=Chart_Data!$U$4,Table68[[#This Row],[2015 Expenses]]&lt;=Chart_Data!$U$3),Table68[[#This Row],[Name]],#N/A)</f>
        <v>Belaguerra</v>
      </c>
      <c r="C999" s="23">
        <f>INDEX(Table68[#All],MATCH(Chart_Data!B999,Table68[[#All],[Name]],0),3)</f>
        <v>12387130.09</v>
      </c>
      <c r="D999" s="23">
        <f>INDEX(Table68[#All],MATCH(Chart_Data!B999,Table68[[#All],[Name]],0),4)</f>
        <v>1387784.06</v>
      </c>
      <c r="E999" s="60">
        <f>INDEX(Table68[#All],MATCH(Chart_Data!B999,Table68[[#All],[Name]],0),6)+Table1[[#This Row],[Rand]]</f>
        <v>4.3100002346546429</v>
      </c>
      <c r="F999" s="58">
        <f>_xlfn.IFNA(IF(Table1[[#This Row],[2015 Growth % Blue]]="#N/A",0,Table1[[#This Row],[2015 Growth % Blue]]),0)</f>
        <v>4.3100002346546429</v>
      </c>
      <c r="G999" s="23" t="e">
        <f>IF(OR(Table68[[#This Row],[2015 Revenue]]&lt;Chart_Data!$U$4,Table68[[#This Row],[2015 Expenses]]&gt;Chart_Data!$U$3),Table68[[#This Row],[Name]],#N/A)</f>
        <v>#N/A</v>
      </c>
      <c r="H999" s="23" t="e">
        <f>INDEX(Table68[#All],MATCH(Chart_Data!G999,Table68[[#All],[Name]],0),3)</f>
        <v>#N/A</v>
      </c>
      <c r="I999" s="23" t="e">
        <f>INDEX(Table68[#All],MATCH(Chart_Data!G999,Table68[[#All],[Name]],0),4)</f>
        <v>#N/A</v>
      </c>
      <c r="J999" s="46" t="e">
        <f>INDEX(Table68[#All],MATCH(Chart_Data!G999,Table68[[#All],[Name]],0),6)</f>
        <v>#N/A</v>
      </c>
      <c r="K999" s="59">
        <v>2.3465464296313875E-7</v>
      </c>
      <c r="M999">
        <f t="shared" si="17"/>
        <v>998</v>
      </c>
      <c r="N999">
        <f>IF(M999&gt;Chart_Data!$U$5,0,ROW(M1000)-ROW($M$2))</f>
        <v>0</v>
      </c>
      <c r="O999" s="58" t="e">
        <f>IFERROR(LARGE(Table1[2015 Growth % Red],N999),#N/A)</f>
        <v>#N/A</v>
      </c>
      <c r="P999" s="56" t="e">
        <f>INDEX(Table1[[#All],[Name Blue]:[2015 Growth % Red]],MATCH(O999,Table1[[#All],[2015 Growth % Red]],0),2)</f>
        <v>#N/A</v>
      </c>
      <c r="Q999" s="56" t="e">
        <f>INDEX(Table1[[#All],[Name Blue]:[2015 Growth % Red]],MATCH(O999,Table1[[#All],[2015 Growth % Red]],0),3)</f>
        <v>#N/A</v>
      </c>
      <c r="R999" s="56" t="e">
        <f>INDEX(Table1[[#All],[Name Blue]:[2015 Growth % Blue]],MATCH(Table3[[#This Row],[Top 10 Growth % ]],Table1[[#All],[2015 Growth % Blue]],0),1)</f>
        <v>#N/A</v>
      </c>
    </row>
    <row r="1000" spans="1:18" x14ac:dyDescent="0.15">
      <c r="A1000" s="42">
        <v>999</v>
      </c>
      <c r="B1000" s="23" t="str">
        <f>IF(AND(Table68[[#This Row],[2015 Revenue]]&gt;=Chart_Data!$U$4,Table68[[#This Row],[2015 Expenses]]&lt;=Chart_Data!$U$3),Table68[[#This Row],[Name]],#N/A)</f>
        <v>Moviespotter</v>
      </c>
      <c r="C1000" s="23">
        <f>INDEX(Table68[#All],MATCH(Chart_Data!B1000,Table68[[#All],[Name]],0),3)</f>
        <v>9849518.9600000009</v>
      </c>
      <c r="D1000" s="23">
        <f>INDEX(Table68[#All],MATCH(Chart_Data!B1000,Table68[[#All],[Name]],0),4)</f>
        <v>1786744.4</v>
      </c>
      <c r="E1000" s="60">
        <f>INDEX(Table68[#All],MATCH(Chart_Data!B1000,Table68[[#All],[Name]],0),6)+Table1[[#This Row],[Rand]]</f>
        <v>4.2000006898290074</v>
      </c>
      <c r="F1000" s="58">
        <f>_xlfn.IFNA(IF(Table1[[#This Row],[2015 Growth % Blue]]="#N/A",0,Table1[[#This Row],[2015 Growth % Blue]]),0)</f>
        <v>4.2000006898290074</v>
      </c>
      <c r="G1000" s="23" t="e">
        <f>IF(OR(Table68[[#This Row],[2015 Revenue]]&lt;Chart_Data!$U$4,Table68[[#This Row],[2015 Expenses]]&gt;Chart_Data!$U$3),Table68[[#This Row],[Name]],#N/A)</f>
        <v>#N/A</v>
      </c>
      <c r="H1000" s="23" t="e">
        <f>INDEX(Table68[#All],MATCH(Chart_Data!G1000,Table68[[#All],[Name]],0),3)</f>
        <v>#N/A</v>
      </c>
      <c r="I1000" s="23" t="e">
        <f>INDEX(Table68[#All],MATCH(Chart_Data!G1000,Table68[[#All],[Name]],0),4)</f>
        <v>#N/A</v>
      </c>
      <c r="J1000" s="46" t="e">
        <f>INDEX(Table68[#All],MATCH(Chart_Data!G1000,Table68[[#All],[Name]],0),6)</f>
        <v>#N/A</v>
      </c>
      <c r="K1000" s="59">
        <v>6.8982900758569176E-7</v>
      </c>
      <c r="M1000">
        <f t="shared" si="17"/>
        <v>999</v>
      </c>
      <c r="N1000">
        <f>IF(M1000&gt;Chart_Data!$U$5,0,ROW(M1001)-ROW($M$2))</f>
        <v>0</v>
      </c>
      <c r="O1000" s="58" t="e">
        <f>IFERROR(LARGE(Table1[2015 Growth % Red],N1000),#N/A)</f>
        <v>#N/A</v>
      </c>
      <c r="P1000" s="56" t="e">
        <f>INDEX(Table1[[#All],[Name Blue]:[2015 Growth % Red]],MATCH(O1000,Table1[[#All],[2015 Growth % Red]],0),2)</f>
        <v>#N/A</v>
      </c>
      <c r="Q1000" s="56" t="e">
        <f>INDEX(Table1[[#All],[Name Blue]:[2015 Growth % Red]],MATCH(O1000,Table1[[#All],[2015 Growth % Red]],0),3)</f>
        <v>#N/A</v>
      </c>
      <c r="R1000" s="56" t="e">
        <f>INDEX(Table1[[#All],[Name Blue]:[2015 Growth % Blue]],MATCH(Table3[[#This Row],[Top 10 Growth % ]],Table1[[#All],[2015 Growth % Blue]],0),1)</f>
        <v>#N/A</v>
      </c>
    </row>
    <row r="1001" spans="1:18" x14ac:dyDescent="0.15">
      <c r="A1001" s="42">
        <v>1000</v>
      </c>
      <c r="B1001" s="23" t="str">
        <f>IF(AND(Table68[[#This Row],[2015 Revenue]]&gt;=Chart_Data!$U$4,Table68[[#This Row],[2015 Expenses]]&lt;=Chart_Data!$U$3),Table68[[#This Row],[Name]],#N/A)</f>
        <v>Allpossible</v>
      </c>
      <c r="C1001" s="23">
        <f>INDEX(Table68[#All],MATCH(Chart_Data!B1001,Table68[[#All],[Name]],0),3)</f>
        <v>6949706.4000000004</v>
      </c>
      <c r="D1001" s="23">
        <f>INDEX(Table68[#All],MATCH(Chart_Data!B1001,Table68[[#All],[Name]],0),4)</f>
        <v>689160.81</v>
      </c>
      <c r="E1001" s="60">
        <f>INDEX(Table68[#All],MATCH(Chart_Data!B1001,Table68[[#All],[Name]],0),6)+Table1[[#This Row],[Rand]]</f>
        <v>4.4800003661118435</v>
      </c>
      <c r="F1001" s="58">
        <f>_xlfn.IFNA(IF(Table1[[#This Row],[2015 Growth % Blue]]="#N/A",0,Table1[[#This Row],[2015 Growth % Blue]]),0)</f>
        <v>4.4800003661118435</v>
      </c>
      <c r="G1001" s="23" t="e">
        <f>IF(OR(Table68[[#This Row],[2015 Revenue]]&lt;Chart_Data!$U$4,Table68[[#This Row],[2015 Expenses]]&gt;Chart_Data!$U$3),Table68[[#This Row],[Name]],#N/A)</f>
        <v>#N/A</v>
      </c>
      <c r="H1001" s="23" t="e">
        <f>INDEX(Table68[#All],MATCH(Chart_Data!G1001,Table68[[#All],[Name]],0),3)</f>
        <v>#N/A</v>
      </c>
      <c r="I1001" s="23" t="e">
        <f>INDEX(Table68[#All],MATCH(Chart_Data!G1001,Table68[[#All],[Name]],0),4)</f>
        <v>#N/A</v>
      </c>
      <c r="J1001" s="46" t="e">
        <f>INDEX(Table68[#All],MATCH(Chart_Data!G1001,Table68[[#All],[Name]],0),6)</f>
        <v>#N/A</v>
      </c>
      <c r="K1001" s="59">
        <v>3.6611184305204658E-7</v>
      </c>
      <c r="M1001">
        <f t="shared" si="17"/>
        <v>1000</v>
      </c>
      <c r="N1001">
        <f>IF(M1001&gt;Chart_Data!$U$5,0,ROW(M1002)-ROW($M$2))</f>
        <v>0</v>
      </c>
      <c r="O1001" s="58" t="e">
        <f>IFERROR(LARGE(Table1[2015 Growth % Red],N1001),#N/A)</f>
        <v>#N/A</v>
      </c>
      <c r="P1001" s="56" t="e">
        <f>INDEX(Table1[[#All],[Name Blue]:[2015 Growth % Red]],MATCH(O1001,Table1[[#All],[2015 Growth % Red]],0),2)</f>
        <v>#N/A</v>
      </c>
      <c r="Q1001" s="56" t="e">
        <f>INDEX(Table1[[#All],[Name Blue]:[2015 Growth % Red]],MATCH(O1001,Table1[[#All],[2015 Growth % Red]],0),3)</f>
        <v>#N/A</v>
      </c>
      <c r="R1001" s="56" t="e">
        <f>INDEX(Table1[[#All],[Name Blue]:[2015 Growth % Blue]],MATCH(Table3[[#This Row],[Top 10 Growth % ]],Table1[[#All],[2015 Growth % Blue]],0),1)</f>
        <v>#N/A</v>
      </c>
    </row>
  </sheetData>
  <phoneticPr fontId="11"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74"/>
  <sheetViews>
    <sheetView showGridLines="0" tabSelected="1" workbookViewId="0">
      <selection activeCell="C10" sqref="C10"/>
    </sheetView>
  </sheetViews>
  <sheetFormatPr baseColWidth="10" defaultColWidth="0" defaultRowHeight="13" zeroHeight="1" x14ac:dyDescent="0.15"/>
  <cols>
    <col min="1" max="1" width="2.5" style="23" customWidth="1"/>
    <col min="2" max="16" width="8.83203125" customWidth="1"/>
    <col min="17" max="17" width="28.1640625" bestFit="1" customWidth="1"/>
    <col min="18" max="18" width="6.6640625" customWidth="1"/>
    <col min="19" max="19" width="0.83203125" customWidth="1"/>
    <col min="20" max="20" width="2.5" customWidth="1"/>
    <col min="21" max="21" width="6.1640625" bestFit="1" customWidth="1"/>
    <col min="22" max="22" width="18" customWidth="1"/>
    <col min="23" max="23" width="10.33203125" bestFit="1" customWidth="1"/>
    <col min="24" max="24" width="12.1640625" bestFit="1" customWidth="1"/>
    <col min="25" max="25" width="11.1640625" bestFit="1" customWidth="1"/>
    <col min="26" max="26" width="6.1640625" bestFit="1" customWidth="1"/>
    <col min="27" max="27" width="17.33203125" customWidth="1"/>
    <col min="28" max="28" width="10.33203125" bestFit="1" customWidth="1"/>
    <col min="29" max="29" width="12.1640625" bestFit="1" customWidth="1"/>
    <col min="30" max="30" width="11.1640625" bestFit="1" customWidth="1"/>
    <col min="31" max="31" width="2.5" customWidth="1"/>
    <col min="32" max="32" width="2" customWidth="1"/>
    <col min="33" max="33" width="8.83203125" hidden="1" customWidth="1"/>
    <col min="34" max="34" width="12.1640625" hidden="1" customWidth="1"/>
    <col min="35" max="35" width="11.1640625" hidden="1" customWidth="1"/>
    <col min="36" max="38" width="8.83203125" hidden="1" customWidth="1"/>
    <col min="39" max="39" width="12.1640625" hidden="1" customWidth="1"/>
    <col min="40" max="40" width="11.1640625" hidden="1" customWidth="1"/>
    <col min="41" max="16384" width="8.83203125" hidden="1"/>
  </cols>
  <sheetData>
    <row r="1" spans="2:41" s="23" customFormat="1" ht="10" customHeight="1" thickBot="1" x14ac:dyDescent="0.2"/>
    <row r="2" spans="2:41" x14ac:dyDescent="0.15">
      <c r="B2" s="49"/>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50"/>
    </row>
    <row r="3" spans="2:41" x14ac:dyDescent="0.15">
      <c r="B3" s="51"/>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7"/>
    </row>
    <row r="4" spans="2:41" x14ac:dyDescent="0.15">
      <c r="B4" s="51"/>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53"/>
      <c r="AF4" s="29"/>
      <c r="AG4" s="29"/>
      <c r="AH4" s="29"/>
      <c r="AI4" s="29"/>
      <c r="AJ4" s="29"/>
      <c r="AK4" s="29"/>
      <c r="AL4" s="29"/>
      <c r="AM4" s="29"/>
      <c r="AN4" s="29"/>
      <c r="AO4" s="26"/>
    </row>
    <row r="5" spans="2:41" x14ac:dyDescent="0.15">
      <c r="B5" s="51"/>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7"/>
      <c r="AF5" s="26"/>
      <c r="AG5" s="54"/>
      <c r="AH5" s="57"/>
      <c r="AI5" s="57"/>
      <c r="AJ5" s="26"/>
      <c r="AK5" s="26"/>
      <c r="AL5" s="54"/>
      <c r="AM5" s="57"/>
      <c r="AN5" s="57"/>
      <c r="AO5" s="26"/>
    </row>
    <row r="6" spans="2:41" x14ac:dyDescent="0.15">
      <c r="B6" s="51"/>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7"/>
      <c r="AF6" s="26"/>
      <c r="AG6" s="54"/>
      <c r="AH6" s="57"/>
      <c r="AI6" s="57"/>
      <c r="AJ6" s="26"/>
      <c r="AK6" s="26"/>
      <c r="AL6" s="54"/>
      <c r="AM6" s="57"/>
      <c r="AN6" s="57"/>
      <c r="AO6" s="26"/>
    </row>
    <row r="7" spans="2:41" x14ac:dyDescent="0.15">
      <c r="B7" s="51"/>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7"/>
      <c r="AF7" s="26"/>
      <c r="AG7" s="54"/>
      <c r="AH7" s="57"/>
      <c r="AI7" s="57"/>
      <c r="AJ7" s="26"/>
      <c r="AK7" s="26"/>
      <c r="AL7" s="54"/>
      <c r="AM7" s="57"/>
      <c r="AN7" s="57"/>
      <c r="AO7" s="26"/>
    </row>
    <row r="8" spans="2:41" ht="14" thickBot="1" x14ac:dyDescent="0.2">
      <c r="B8" s="51"/>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7"/>
      <c r="AF8" s="26"/>
      <c r="AG8" s="54"/>
      <c r="AH8" s="57"/>
      <c r="AI8" s="57"/>
      <c r="AJ8" s="26"/>
      <c r="AK8" s="26"/>
      <c r="AL8" s="54"/>
      <c r="AM8" s="57"/>
      <c r="AN8" s="57"/>
      <c r="AO8" s="26"/>
    </row>
    <row r="9" spans="2:41" ht="17" customHeight="1" thickBot="1" x14ac:dyDescent="0.2">
      <c r="B9" s="51"/>
      <c r="C9" s="26"/>
      <c r="D9" s="26"/>
      <c r="E9" s="26"/>
      <c r="F9" s="26"/>
      <c r="G9" s="26"/>
      <c r="H9" s="26"/>
      <c r="I9" s="26"/>
      <c r="J9" s="26"/>
      <c r="K9" s="26"/>
      <c r="L9" s="26"/>
      <c r="M9" s="26"/>
      <c r="N9" s="26"/>
      <c r="O9" s="26"/>
      <c r="P9" s="26"/>
      <c r="Q9" s="26"/>
      <c r="R9" s="26"/>
      <c r="S9" s="26"/>
      <c r="T9" s="26"/>
      <c r="U9" s="73" t="s">
        <v>29363</v>
      </c>
      <c r="V9" s="74"/>
      <c r="W9" s="74"/>
      <c r="X9" s="74"/>
      <c r="Y9" s="74"/>
      <c r="Z9" s="74"/>
      <c r="AA9" s="74"/>
      <c r="AB9" s="74"/>
      <c r="AC9" s="74"/>
      <c r="AD9" s="75"/>
      <c r="AE9" s="27"/>
      <c r="AF9" s="26"/>
      <c r="AG9" s="54"/>
      <c r="AH9" s="57"/>
      <c r="AI9" s="57"/>
      <c r="AJ9" s="26"/>
      <c r="AK9" s="26"/>
      <c r="AL9" s="54"/>
      <c r="AM9" s="57"/>
      <c r="AN9" s="57"/>
      <c r="AO9" s="26"/>
    </row>
    <row r="10" spans="2:41" ht="14" customHeight="1" x14ac:dyDescent="0.15">
      <c r="B10" s="51"/>
      <c r="C10" s="26"/>
      <c r="D10" s="26"/>
      <c r="E10" s="26"/>
      <c r="F10" s="26"/>
      <c r="G10" s="26"/>
      <c r="H10" s="26"/>
      <c r="I10" s="26"/>
      <c r="J10" s="26"/>
      <c r="K10" s="26"/>
      <c r="L10" s="26"/>
      <c r="M10" s="26"/>
      <c r="N10" s="26"/>
      <c r="O10" s="26"/>
      <c r="P10" s="26"/>
      <c r="Q10" s="26"/>
      <c r="R10" s="26"/>
      <c r="S10" s="26"/>
      <c r="T10" s="26"/>
      <c r="U10" s="76" t="s">
        <v>44</v>
      </c>
      <c r="V10" s="69" t="s">
        <v>45</v>
      </c>
      <c r="W10" s="78" t="s">
        <v>29361</v>
      </c>
      <c r="X10" s="69" t="s">
        <v>206</v>
      </c>
      <c r="Y10" s="69" t="s">
        <v>29359</v>
      </c>
      <c r="Z10" s="69" t="s">
        <v>44</v>
      </c>
      <c r="AA10" s="69" t="s">
        <v>45</v>
      </c>
      <c r="AB10" s="69" t="s">
        <v>29361</v>
      </c>
      <c r="AC10" s="69" t="s">
        <v>206</v>
      </c>
      <c r="AD10" s="71" t="s">
        <v>29359</v>
      </c>
      <c r="AE10" s="27"/>
      <c r="AF10" s="26"/>
      <c r="AG10" s="54"/>
      <c r="AH10" s="57"/>
      <c r="AI10" s="57"/>
      <c r="AJ10" s="26"/>
      <c r="AK10" s="26"/>
      <c r="AL10" s="54"/>
      <c r="AM10" s="57"/>
      <c r="AN10" s="57"/>
      <c r="AO10" s="26"/>
    </row>
    <row r="11" spans="2:41" ht="14" thickBot="1" x14ac:dyDescent="0.2">
      <c r="B11" s="51"/>
      <c r="C11" s="26"/>
      <c r="D11" s="26"/>
      <c r="E11" s="26"/>
      <c r="F11" s="26"/>
      <c r="G11" s="26"/>
      <c r="H11" s="26"/>
      <c r="I11" s="26"/>
      <c r="J11" s="26"/>
      <c r="K11" s="26"/>
      <c r="L11" s="26"/>
      <c r="M11" s="26"/>
      <c r="N11" s="26"/>
      <c r="O11" s="26"/>
      <c r="P11" s="26"/>
      <c r="Q11" s="26"/>
      <c r="R11" s="26"/>
      <c r="S11" s="26"/>
      <c r="T11" s="26"/>
      <c r="U11" s="77"/>
      <c r="V11" s="70"/>
      <c r="W11" s="79"/>
      <c r="X11" s="70"/>
      <c r="Y11" s="70"/>
      <c r="Z11" s="70"/>
      <c r="AA11" s="70"/>
      <c r="AB11" s="70"/>
      <c r="AC11" s="70"/>
      <c r="AD11" s="72"/>
      <c r="AE11" s="27"/>
      <c r="AF11" s="26"/>
      <c r="AG11" s="54"/>
      <c r="AH11" s="57"/>
      <c r="AI11" s="57"/>
      <c r="AJ11" s="26"/>
      <c r="AK11" s="26"/>
      <c r="AL11" s="54"/>
      <c r="AM11" s="57"/>
      <c r="AN11" s="57"/>
      <c r="AO11" s="26"/>
    </row>
    <row r="12" spans="2:41" x14ac:dyDescent="0.15">
      <c r="B12" s="51"/>
      <c r="C12" s="26"/>
      <c r="D12" s="26"/>
      <c r="E12" s="26"/>
      <c r="F12" s="26"/>
      <c r="G12" s="26"/>
      <c r="H12" s="26"/>
      <c r="I12" s="26"/>
      <c r="J12" s="26"/>
      <c r="K12" s="26"/>
      <c r="L12" s="26"/>
      <c r="M12" s="26"/>
      <c r="N12" s="26"/>
      <c r="O12" s="26"/>
      <c r="P12" s="26"/>
      <c r="Q12" s="26"/>
      <c r="R12" s="26"/>
      <c r="S12" s="26"/>
      <c r="T12" s="26"/>
      <c r="U12" s="49">
        <f t="shared" ref="U12:U43" si="0">IF(W12="","",ROW(S6)-ROW($S$5))</f>
        <v>1</v>
      </c>
      <c r="V12" s="48" t="str">
        <f>IF(U12="","",Chart_Data!R2)</f>
        <v>Rankfind</v>
      </c>
      <c r="W12" s="62">
        <f>_xlfn.IFNA(IF(Chart_Data!O2="#N/A","",Chart_Data!O2),"")</f>
        <v>7.8400000761897477</v>
      </c>
      <c r="X12" s="63">
        <f>IF(U12="","",Chart_Data!P2)</f>
        <v>11210769.07</v>
      </c>
      <c r="Y12" s="64">
        <f>IF(U12="","",Chart_Data!Q2)</f>
        <v>1837223.32</v>
      </c>
      <c r="Z12" s="48" t="str">
        <f>IF(U61="","",U61+1)</f>
        <v/>
      </c>
      <c r="AA12" s="48" t="str">
        <f>IF(Z12="","",Chart_Data!R52)</f>
        <v/>
      </c>
      <c r="AB12" s="62" t="str">
        <f>_xlfn.IFNA(IF(Chart_Data!O2="#N/A","",Chart_Data!O52),"")</f>
        <v/>
      </c>
      <c r="AC12" s="63" t="str">
        <f>IF(Z12="","",Chart_Data!P52)</f>
        <v/>
      </c>
      <c r="AD12" s="64" t="str">
        <f>IF(Z12="","",Chart_Data!Q52)</f>
        <v/>
      </c>
      <c r="AE12" s="27"/>
      <c r="AF12" s="26"/>
      <c r="AG12" s="54"/>
      <c r="AH12" s="57"/>
      <c r="AI12" s="57"/>
      <c r="AJ12" s="26"/>
      <c r="AK12" s="26"/>
      <c r="AL12" s="54"/>
      <c r="AM12" s="57"/>
      <c r="AN12" s="57"/>
      <c r="AO12" s="26"/>
    </row>
    <row r="13" spans="2:41" x14ac:dyDescent="0.15">
      <c r="B13" s="51"/>
      <c r="C13" s="26"/>
      <c r="D13" s="26"/>
      <c r="E13" s="26"/>
      <c r="F13" s="26"/>
      <c r="G13" s="26"/>
      <c r="H13" s="26"/>
      <c r="I13" s="26"/>
      <c r="J13" s="26"/>
      <c r="K13" s="26"/>
      <c r="L13" s="26"/>
      <c r="M13" s="26"/>
      <c r="N13" s="26"/>
      <c r="O13" s="26"/>
      <c r="P13" s="26"/>
      <c r="Q13" s="26"/>
      <c r="R13" s="26"/>
      <c r="S13" s="26"/>
      <c r="T13" s="26"/>
      <c r="U13" s="51">
        <f t="shared" si="0"/>
        <v>2</v>
      </c>
      <c r="V13" s="26" t="str">
        <f>IF(U13="","",Chart_Data!R3)</f>
        <v>Matelectronics</v>
      </c>
      <c r="W13" s="54">
        <f>_xlfn.IFNA(IF(Chart_Data!O3="#N/A","",Chart_Data!O3),"")</f>
        <v>7.760000441391389</v>
      </c>
      <c r="X13" s="57">
        <f>IF(U13="","",Chart_Data!P3)</f>
        <v>12683504.310000001</v>
      </c>
      <c r="Y13" s="65">
        <f>IF(U13="","",Chart_Data!Q3)</f>
        <v>3205936.14</v>
      </c>
      <c r="Z13" s="26" t="str">
        <f t="shared" ref="Z13:Z44" si="1">IF(AB13="","",Z12+1)</f>
        <v/>
      </c>
      <c r="AA13" s="26" t="str">
        <f>IF(Z13="","",Chart_Data!R53)</f>
        <v/>
      </c>
      <c r="AB13" s="54" t="str">
        <f>_xlfn.IFNA(IF(Chart_Data!O3="#N/A","",Chart_Data!O53),"")</f>
        <v/>
      </c>
      <c r="AC13" s="57" t="str">
        <f>IF(Z13="","",Chart_Data!P53)</f>
        <v/>
      </c>
      <c r="AD13" s="65" t="str">
        <f>IF(Z13="","",Chart_Data!Q53)</f>
        <v/>
      </c>
      <c r="AE13" s="27"/>
      <c r="AF13" s="26"/>
      <c r="AG13" s="54"/>
      <c r="AH13" s="57"/>
      <c r="AI13" s="57"/>
      <c r="AJ13" s="26"/>
      <c r="AK13" s="26"/>
      <c r="AL13" s="54"/>
      <c r="AM13" s="57"/>
      <c r="AN13" s="57"/>
      <c r="AO13" s="26"/>
    </row>
    <row r="14" spans="2:41" x14ac:dyDescent="0.15">
      <c r="B14" s="51"/>
      <c r="C14" s="26"/>
      <c r="D14" s="26"/>
      <c r="E14" s="26"/>
      <c r="F14" s="26"/>
      <c r="G14" s="26"/>
      <c r="H14" s="26"/>
      <c r="I14" s="26"/>
      <c r="J14" s="26"/>
      <c r="K14" s="26"/>
      <c r="L14" s="26"/>
      <c r="M14" s="26"/>
      <c r="N14" s="26"/>
      <c r="O14" s="26"/>
      <c r="P14" s="26"/>
      <c r="Q14" s="26"/>
      <c r="R14" s="26"/>
      <c r="S14" s="26"/>
      <c r="T14" s="26"/>
      <c r="U14" s="51">
        <f t="shared" si="0"/>
        <v>3</v>
      </c>
      <c r="V14" s="26" t="str">
        <f>IF(U14="","",Chart_Data!R4)</f>
        <v>Baileycrowd</v>
      </c>
      <c r="W14" s="54">
        <f>_xlfn.IFNA(IF(Chart_Data!O4="#N/A","",Chart_Data!O4),"")</f>
        <v>7.2100004626905312</v>
      </c>
      <c r="X14" s="57">
        <f>IF(U14="","",Chart_Data!P4)</f>
        <v>9366573.3200000003</v>
      </c>
      <c r="Y14" s="65">
        <f>IF(U14="","",Chart_Data!Q4)</f>
        <v>1619482.75</v>
      </c>
      <c r="Z14" s="26" t="str">
        <f t="shared" si="1"/>
        <v/>
      </c>
      <c r="AA14" s="26" t="str">
        <f>IF(Z14="","",Chart_Data!R54)</f>
        <v/>
      </c>
      <c r="AB14" s="54" t="str">
        <f>_xlfn.IFNA(IF(Chart_Data!O4="#N/A","",Chart_Data!O54),"")</f>
        <v/>
      </c>
      <c r="AC14" s="57" t="str">
        <f>IF(Z14="","",Chart_Data!P54)</f>
        <v/>
      </c>
      <c r="AD14" s="65" t="str">
        <f>IF(Z14="","",Chart_Data!Q54)</f>
        <v/>
      </c>
      <c r="AE14" s="27"/>
      <c r="AF14" s="26"/>
      <c r="AG14" s="54"/>
      <c r="AH14" s="57"/>
      <c r="AI14" s="57"/>
      <c r="AJ14" s="26"/>
      <c r="AK14" s="26"/>
      <c r="AL14" s="54"/>
      <c r="AM14" s="57"/>
      <c r="AN14" s="57"/>
      <c r="AO14" s="26"/>
    </row>
    <row r="15" spans="2:41" x14ac:dyDescent="0.15">
      <c r="B15" s="51"/>
      <c r="C15" s="26"/>
      <c r="D15" s="26"/>
      <c r="E15" s="26"/>
      <c r="F15" s="26"/>
      <c r="G15" s="26"/>
      <c r="H15" s="26"/>
      <c r="I15" s="26"/>
      <c r="J15" s="26"/>
      <c r="K15" s="26"/>
      <c r="L15" s="26"/>
      <c r="M15" s="26"/>
      <c r="N15" s="26"/>
      <c r="O15" s="26"/>
      <c r="P15" s="26"/>
      <c r="Q15" s="26"/>
      <c r="R15" s="26"/>
      <c r="S15" s="26"/>
      <c r="T15" s="26"/>
      <c r="U15" s="51">
        <f t="shared" si="0"/>
        <v>4</v>
      </c>
      <c r="V15" s="26" t="str">
        <f>IF(U15="","",Chart_Data!R5)</f>
        <v>Salttrans</v>
      </c>
      <c r="W15" s="54">
        <f>_xlfn.IFNA(IF(Chart_Data!O5="#N/A","",Chart_Data!O5),"")</f>
        <v>7.080000925591265</v>
      </c>
      <c r="X15" s="57">
        <f>IF(U15="","",Chart_Data!P5)</f>
        <v>7346281.0099999998</v>
      </c>
      <c r="Y15" s="65">
        <f>IF(U15="","",Chart_Data!Q5)</f>
        <v>3298689.94</v>
      </c>
      <c r="Z15" s="26" t="str">
        <f t="shared" si="1"/>
        <v/>
      </c>
      <c r="AA15" s="26" t="str">
        <f>IF(Z15="","",Chart_Data!R55)</f>
        <v/>
      </c>
      <c r="AB15" s="54" t="str">
        <f>_xlfn.IFNA(IF(Chart_Data!O5="#N/A","",Chart_Data!O55),"")</f>
        <v/>
      </c>
      <c r="AC15" s="57" t="str">
        <f>IF(Z15="","",Chart_Data!P55)</f>
        <v/>
      </c>
      <c r="AD15" s="65" t="str">
        <f>IF(Z15="","",Chart_Data!Q55)</f>
        <v/>
      </c>
      <c r="AE15" s="27"/>
      <c r="AF15" s="26"/>
      <c r="AG15" s="54"/>
      <c r="AH15" s="57"/>
      <c r="AI15" s="57"/>
      <c r="AJ15" s="26"/>
      <c r="AK15" s="26"/>
      <c r="AL15" s="54"/>
      <c r="AM15" s="57"/>
      <c r="AN15" s="57"/>
      <c r="AO15" s="26"/>
    </row>
    <row r="16" spans="2:41" x14ac:dyDescent="0.15">
      <c r="B16" s="51"/>
      <c r="C16" s="26"/>
      <c r="D16" s="26"/>
      <c r="E16" s="26"/>
      <c r="F16" s="26"/>
      <c r="G16" s="26"/>
      <c r="H16" s="26"/>
      <c r="I16" s="26"/>
      <c r="J16" s="26"/>
      <c r="K16" s="26"/>
      <c r="L16" s="26"/>
      <c r="M16" s="26"/>
      <c r="N16" s="26"/>
      <c r="O16" s="26"/>
      <c r="P16" s="26"/>
      <c r="Q16" s="26"/>
      <c r="R16" s="29"/>
      <c r="S16" s="26"/>
      <c r="T16" s="26"/>
      <c r="U16" s="51">
        <f t="shared" si="0"/>
        <v>5</v>
      </c>
      <c r="V16" s="26" t="str">
        <f>IF(U16="","",Chart_Data!R6)</f>
        <v>Voleworry</v>
      </c>
      <c r="W16" s="54">
        <f>_xlfn.IFNA(IF(Chart_Data!O6="#N/A","",Chart_Data!O6),"")</f>
        <v>6.9100000413603109</v>
      </c>
      <c r="X16" s="57">
        <f>IF(U16="","",Chart_Data!P6)</f>
        <v>11764440.5</v>
      </c>
      <c r="Y16" s="65">
        <f>IF(U16="","",Chart_Data!Q6)</f>
        <v>3706678.9</v>
      </c>
      <c r="Z16" s="26" t="str">
        <f t="shared" si="1"/>
        <v/>
      </c>
      <c r="AA16" s="26" t="str">
        <f>IF(Z16="","",Chart_Data!R56)</f>
        <v/>
      </c>
      <c r="AB16" s="54" t="str">
        <f>_xlfn.IFNA(IF(Chart_Data!O6="#N/A","",Chart_Data!O56),"")</f>
        <v/>
      </c>
      <c r="AC16" s="57" t="str">
        <f>IF(Z16="","",Chart_Data!P56)</f>
        <v/>
      </c>
      <c r="AD16" s="65" t="str">
        <f>IF(Z16="","",Chart_Data!Q56)</f>
        <v/>
      </c>
      <c r="AE16" s="27"/>
      <c r="AF16" s="26"/>
      <c r="AG16" s="54"/>
      <c r="AH16" s="57"/>
      <c r="AI16" s="57"/>
      <c r="AJ16" s="26"/>
      <c r="AK16" s="26"/>
      <c r="AL16" s="54"/>
      <c r="AM16" s="57"/>
      <c r="AN16" s="57"/>
      <c r="AO16" s="26"/>
    </row>
    <row r="17" spans="2:41" x14ac:dyDescent="0.15">
      <c r="B17" s="51"/>
      <c r="C17" s="26"/>
      <c r="D17" s="26"/>
      <c r="E17" s="26"/>
      <c r="F17" s="26"/>
      <c r="G17" s="26"/>
      <c r="H17" s="26"/>
      <c r="I17" s="26"/>
      <c r="J17" s="26"/>
      <c r="K17" s="26"/>
      <c r="L17" s="26"/>
      <c r="M17" s="26"/>
      <c r="N17" s="26"/>
      <c r="O17" s="26"/>
      <c r="P17" s="26"/>
      <c r="Q17" s="26"/>
      <c r="R17" s="26"/>
      <c r="S17" s="26"/>
      <c r="T17" s="26"/>
      <c r="U17" s="51">
        <f t="shared" si="0"/>
        <v>6</v>
      </c>
      <c r="V17" s="26" t="str">
        <f>IF(U17="","",Chart_Data!R7)</f>
        <v>Recognisedwimp</v>
      </c>
      <c r="W17" s="54">
        <f>_xlfn.IFNA(IF(Chart_Data!O7="#N/A","",Chart_Data!O7),"")</f>
        <v>6.7200005969822119</v>
      </c>
      <c r="X17" s="57">
        <f>IF(U17="","",Chart_Data!P7)</f>
        <v>12988345.119999999</v>
      </c>
      <c r="Y17" s="65">
        <f>IF(U17="","",Chart_Data!Q7)</f>
        <v>3047195.76</v>
      </c>
      <c r="Z17" s="26" t="str">
        <f t="shared" si="1"/>
        <v/>
      </c>
      <c r="AA17" s="26" t="str">
        <f>IF(Z17="","",Chart_Data!R57)</f>
        <v/>
      </c>
      <c r="AB17" s="54" t="str">
        <f>_xlfn.IFNA(IF(Chart_Data!O7="#N/A","",Chart_Data!O57),"")</f>
        <v/>
      </c>
      <c r="AC17" s="57" t="str">
        <f>IF(Z17="","",Chart_Data!P57)</f>
        <v/>
      </c>
      <c r="AD17" s="65" t="str">
        <f>IF(Z17="","",Chart_Data!Q57)</f>
        <v/>
      </c>
      <c r="AE17" s="27"/>
      <c r="AF17" s="26"/>
      <c r="AG17" s="54"/>
      <c r="AH17" s="57"/>
      <c r="AI17" s="57"/>
      <c r="AJ17" s="26"/>
      <c r="AK17" s="26"/>
      <c r="AL17" s="54"/>
      <c r="AM17" s="57"/>
      <c r="AN17" s="57"/>
      <c r="AO17" s="26"/>
    </row>
    <row r="18" spans="2:41" x14ac:dyDescent="0.15">
      <c r="B18" s="51"/>
      <c r="C18" s="26"/>
      <c r="D18" s="26"/>
      <c r="E18" s="26"/>
      <c r="F18" s="26"/>
      <c r="G18" s="26"/>
      <c r="H18" s="26"/>
      <c r="I18" s="26"/>
      <c r="J18" s="26"/>
      <c r="K18" s="26"/>
      <c r="L18" s="26"/>
      <c r="M18" s="26"/>
      <c r="N18" s="26"/>
      <c r="O18" s="26"/>
      <c r="P18" s="26"/>
      <c r="Q18" s="26"/>
      <c r="R18" s="26"/>
      <c r="S18" s="26"/>
      <c r="T18" s="26"/>
      <c r="U18" s="51">
        <f t="shared" si="0"/>
        <v>7</v>
      </c>
      <c r="V18" s="26" t="str">
        <f>IF(U18="","",Chart_Data!R8)</f>
        <v>Overstridden</v>
      </c>
      <c r="W18" s="54">
        <f>_xlfn.IFNA(IF(Chart_Data!O8="#N/A","",Chart_Data!O8),"")</f>
        <v>6.4300009347966594</v>
      </c>
      <c r="X18" s="57">
        <f>IF(U18="","",Chart_Data!P8)</f>
        <v>9121713.2599999998</v>
      </c>
      <c r="Y18" s="65">
        <f>IF(U18="","",Chart_Data!Q8)</f>
        <v>1422672</v>
      </c>
      <c r="Z18" s="26" t="str">
        <f t="shared" si="1"/>
        <v/>
      </c>
      <c r="AA18" s="26" t="str">
        <f>IF(Z18="","",Chart_Data!R58)</f>
        <v/>
      </c>
      <c r="AB18" s="54" t="str">
        <f>_xlfn.IFNA(IF(Chart_Data!O8="#N/A","",Chart_Data!O58),"")</f>
        <v/>
      </c>
      <c r="AC18" s="57" t="str">
        <f>IF(Z18="","",Chart_Data!P58)</f>
        <v/>
      </c>
      <c r="AD18" s="65" t="str">
        <f>IF(Z18="","",Chart_Data!Q58)</f>
        <v/>
      </c>
      <c r="AE18" s="27"/>
      <c r="AF18" s="26"/>
      <c r="AG18" s="54"/>
      <c r="AH18" s="57"/>
      <c r="AI18" s="57"/>
      <c r="AJ18" s="26"/>
      <c r="AK18" s="26"/>
      <c r="AL18" s="54"/>
      <c r="AM18" s="57"/>
      <c r="AN18" s="57"/>
      <c r="AO18" s="26"/>
    </row>
    <row r="19" spans="2:41" x14ac:dyDescent="0.15">
      <c r="B19" s="51"/>
      <c r="C19" s="26"/>
      <c r="D19" s="26"/>
      <c r="E19" s="26"/>
      <c r="F19" s="26"/>
      <c r="G19" s="26"/>
      <c r="H19" s="26"/>
      <c r="I19" s="26"/>
      <c r="J19" s="26"/>
      <c r="K19" s="26"/>
      <c r="L19" s="26"/>
      <c r="M19" s="26"/>
      <c r="N19" s="26"/>
      <c r="O19" s="26"/>
      <c r="P19" s="26"/>
      <c r="Q19" s="26"/>
      <c r="R19" s="26"/>
      <c r="S19" s="26"/>
      <c r="T19" s="26"/>
      <c r="U19" s="51">
        <f t="shared" si="0"/>
        <v>8</v>
      </c>
      <c r="V19" s="26" t="str">
        <f>IF(U19="","",Chart_Data!R9)</f>
        <v>Factsworldcup</v>
      </c>
      <c r="W19" s="54">
        <f>_xlfn.IFNA(IF(Chart_Data!O9="#N/A","",Chart_Data!O9),"")</f>
        <v>6.2600004413082893</v>
      </c>
      <c r="X19" s="57">
        <f>IF(U19="","",Chart_Data!P9)</f>
        <v>8830547.4700000007</v>
      </c>
      <c r="Y19" s="65">
        <f>IF(U19="","",Chart_Data!Q9)</f>
        <v>1709799.96</v>
      </c>
      <c r="Z19" s="26" t="str">
        <f t="shared" si="1"/>
        <v/>
      </c>
      <c r="AA19" s="26" t="str">
        <f>IF(Z19="","",Chart_Data!R59)</f>
        <v/>
      </c>
      <c r="AB19" s="54" t="str">
        <f>_xlfn.IFNA(IF(Chart_Data!O9="#N/A","",Chart_Data!O59),"")</f>
        <v/>
      </c>
      <c r="AC19" s="57" t="str">
        <f>IF(Z19="","",Chart_Data!P59)</f>
        <v/>
      </c>
      <c r="AD19" s="65" t="str">
        <f>IF(Z19="","",Chart_Data!Q59)</f>
        <v/>
      </c>
      <c r="AE19" s="27"/>
      <c r="AF19" s="26"/>
      <c r="AG19" s="54"/>
      <c r="AH19" s="57"/>
      <c r="AI19" s="57"/>
      <c r="AJ19" s="26"/>
      <c r="AK19" s="26"/>
      <c r="AL19" s="54"/>
      <c r="AM19" s="57"/>
      <c r="AN19" s="57"/>
      <c r="AO19" s="26"/>
    </row>
    <row r="20" spans="2:41" x14ac:dyDescent="0.15">
      <c r="B20" s="51"/>
      <c r="C20" s="26"/>
      <c r="D20" s="26"/>
      <c r="E20" s="26"/>
      <c r="F20" s="26"/>
      <c r="G20" s="26"/>
      <c r="H20" s="26"/>
      <c r="I20" s="26"/>
      <c r="J20" s="26"/>
      <c r="K20" s="26"/>
      <c r="L20" s="26"/>
      <c r="M20" s="26"/>
      <c r="N20" s="26"/>
      <c r="O20" s="26"/>
      <c r="P20" s="26"/>
      <c r="Q20" s="26"/>
      <c r="R20" s="26"/>
      <c r="S20" s="26"/>
      <c r="T20" s="26"/>
      <c r="U20" s="51">
        <f t="shared" si="0"/>
        <v>9</v>
      </c>
      <c r="V20" s="26" t="str">
        <f>IF(U20="","",Chart_Data!R10)</f>
        <v>Quadice</v>
      </c>
      <c r="W20" s="54">
        <f>_xlfn.IFNA(IF(Chart_Data!O10="#N/A","",Chart_Data!O10),"")</f>
        <v>6.2000009946286738</v>
      </c>
      <c r="X20" s="57">
        <f>IF(U20="","",Chart_Data!P10)</f>
        <v>5627074.0999999996</v>
      </c>
      <c r="Y20" s="65">
        <f>IF(U20="","",Chart_Data!Q10)</f>
        <v>1693553.34</v>
      </c>
      <c r="Z20" s="26" t="str">
        <f t="shared" si="1"/>
        <v/>
      </c>
      <c r="AA20" s="26" t="str">
        <f>IF(Z20="","",Chart_Data!R60)</f>
        <v/>
      </c>
      <c r="AB20" s="54" t="str">
        <f>_xlfn.IFNA(IF(Chart_Data!O10="#N/A","",Chart_Data!O60),"")</f>
        <v/>
      </c>
      <c r="AC20" s="57" t="str">
        <f>IF(Z20="","",Chart_Data!P60)</f>
        <v/>
      </c>
      <c r="AD20" s="65" t="str">
        <f>IF(Z20="","",Chart_Data!Q60)</f>
        <v/>
      </c>
      <c r="AE20" s="27"/>
      <c r="AF20" s="26"/>
      <c r="AG20" s="54"/>
      <c r="AH20" s="57"/>
      <c r="AI20" s="57"/>
      <c r="AJ20" s="26"/>
      <c r="AK20" s="26"/>
      <c r="AL20" s="54"/>
      <c r="AM20" s="57"/>
      <c r="AN20" s="57"/>
      <c r="AO20" s="26"/>
    </row>
    <row r="21" spans="2:41" x14ac:dyDescent="0.15">
      <c r="B21" s="51"/>
      <c r="C21" s="26"/>
      <c r="D21" s="26"/>
      <c r="E21" s="26"/>
      <c r="F21" s="26"/>
      <c r="G21" s="26"/>
      <c r="H21" s="26"/>
      <c r="I21" s="26"/>
      <c r="J21" s="26"/>
      <c r="K21" s="26"/>
      <c r="L21" s="26"/>
      <c r="M21" s="26"/>
      <c r="N21" s="26"/>
      <c r="O21" s="26"/>
      <c r="P21" s="26"/>
      <c r="Q21" s="26"/>
      <c r="R21" s="26"/>
      <c r="S21" s="26"/>
      <c r="T21" s="26"/>
      <c r="U21" s="51">
        <f t="shared" si="0"/>
        <v>10</v>
      </c>
      <c r="V21" s="26" t="str">
        <f>IF(U21="","",Chart_Data!R11)</f>
        <v>Goldenware</v>
      </c>
      <c r="W21" s="54">
        <f>_xlfn.IFNA(IF(Chart_Data!O11="#N/A","",Chart_Data!O11),"")</f>
        <v>6.1700006378263472</v>
      </c>
      <c r="X21" s="57">
        <f>IF(U21="","",Chart_Data!P11)</f>
        <v>8557192.8499999996</v>
      </c>
      <c r="Y21" s="65">
        <f>IF(U21="","",Chart_Data!Q11)</f>
        <v>2344939.4900000002</v>
      </c>
      <c r="Z21" s="26" t="str">
        <f t="shared" si="1"/>
        <v/>
      </c>
      <c r="AA21" s="26" t="str">
        <f>IF(Z21="","",Chart_Data!R61)</f>
        <v/>
      </c>
      <c r="AB21" s="54" t="str">
        <f>_xlfn.IFNA(IF(Chart_Data!O11="#N/A","",Chart_Data!O61),"")</f>
        <v/>
      </c>
      <c r="AC21" s="57" t="str">
        <f>IF(Z21="","",Chart_Data!P61)</f>
        <v/>
      </c>
      <c r="AD21" s="65" t="str">
        <f>IF(Z21="","",Chart_Data!Q61)</f>
        <v/>
      </c>
      <c r="AE21" s="27"/>
      <c r="AF21" s="26"/>
      <c r="AG21" s="54"/>
      <c r="AH21" s="57"/>
      <c r="AI21" s="57"/>
      <c r="AJ21" s="26"/>
      <c r="AK21" s="26"/>
      <c r="AL21" s="54"/>
      <c r="AM21" s="57"/>
      <c r="AN21" s="57"/>
      <c r="AO21" s="26"/>
    </row>
    <row r="22" spans="2:41" x14ac:dyDescent="0.15">
      <c r="B22" s="51"/>
      <c r="C22" s="26"/>
      <c r="D22" s="26"/>
      <c r="E22" s="26"/>
      <c r="F22" s="26"/>
      <c r="G22" s="26"/>
      <c r="H22" s="26"/>
      <c r="I22" s="26"/>
      <c r="J22" s="26"/>
      <c r="K22" s="26"/>
      <c r="L22" s="26"/>
      <c r="M22" s="26"/>
      <c r="N22" s="26"/>
      <c r="O22" s="26"/>
      <c r="P22" s="26"/>
      <c r="Q22" s="26"/>
      <c r="R22" s="26"/>
      <c r="S22" s="26"/>
      <c r="T22" s="26"/>
      <c r="U22" s="51">
        <f t="shared" si="0"/>
        <v>11</v>
      </c>
      <c r="V22" s="26" t="str">
        <f>IF(U22="","",Chart_Data!R12)</f>
        <v>Calmbus</v>
      </c>
      <c r="W22" s="54">
        <f>_xlfn.IFNA(IF(Chart_Data!O12="#N/A","",Chart_Data!O12),"")</f>
        <v>6.1100008858985833</v>
      </c>
      <c r="X22" s="57">
        <f>IF(U22="","",Chart_Data!P12)</f>
        <v>9965955.2799999993</v>
      </c>
      <c r="Y22" s="65">
        <f>IF(U22="","",Chart_Data!Q12)</f>
        <v>3048562.17</v>
      </c>
      <c r="Z22" s="26" t="str">
        <f t="shared" si="1"/>
        <v/>
      </c>
      <c r="AA22" s="26" t="str">
        <f>IF(Z22="","",Chart_Data!R62)</f>
        <v/>
      </c>
      <c r="AB22" s="54" t="str">
        <f>_xlfn.IFNA(IF(Chart_Data!O12="#N/A","",Chart_Data!O62),"")</f>
        <v/>
      </c>
      <c r="AC22" s="57" t="str">
        <f>IF(Z22="","",Chart_Data!P62)</f>
        <v/>
      </c>
      <c r="AD22" s="65" t="str">
        <f>IF(Z22="","",Chart_Data!Q62)</f>
        <v/>
      </c>
      <c r="AE22" s="27"/>
      <c r="AF22" s="26"/>
      <c r="AG22" s="54"/>
      <c r="AH22" s="57"/>
      <c r="AI22" s="57"/>
      <c r="AJ22" s="26"/>
      <c r="AK22" s="26"/>
      <c r="AL22" s="54"/>
      <c r="AM22" s="57"/>
      <c r="AN22" s="57"/>
      <c r="AO22" s="26"/>
    </row>
    <row r="23" spans="2:41" x14ac:dyDescent="0.15">
      <c r="B23" s="51"/>
      <c r="C23" s="26"/>
      <c r="D23" s="26"/>
      <c r="E23" s="26"/>
      <c r="F23" s="26"/>
      <c r="G23" s="26"/>
      <c r="H23" s="26"/>
      <c r="I23" s="26"/>
      <c r="J23" s="26"/>
      <c r="K23" s="26"/>
      <c r="L23" s="26"/>
      <c r="M23" s="26"/>
      <c r="N23" s="26"/>
      <c r="O23" s="26"/>
      <c r="P23" s="26"/>
      <c r="Q23" s="26"/>
      <c r="R23" s="26"/>
      <c r="S23" s="26"/>
      <c r="T23" s="26"/>
      <c r="U23" s="51">
        <f t="shared" si="0"/>
        <v>12</v>
      </c>
      <c r="V23" s="26" t="str">
        <f>IF(U23="","",Chart_Data!R13)</f>
        <v>Placehospitable</v>
      </c>
      <c r="W23" s="54">
        <f>_xlfn.IFNA(IF(Chart_Data!O13="#N/A","",Chart_Data!O13),"")</f>
        <v>5.9500009194201331</v>
      </c>
      <c r="X23" s="57">
        <f>IF(U23="","",Chart_Data!P13)</f>
        <v>12576492.859999999</v>
      </c>
      <c r="Y23" s="65">
        <f>IF(U23="","",Chart_Data!Q13)</f>
        <v>1925320.82</v>
      </c>
      <c r="Z23" s="26" t="str">
        <f t="shared" si="1"/>
        <v/>
      </c>
      <c r="AA23" s="26" t="str">
        <f>IF(Z23="","",Chart_Data!R63)</f>
        <v/>
      </c>
      <c r="AB23" s="54" t="str">
        <f>_xlfn.IFNA(IF(Chart_Data!O13="#N/A","",Chart_Data!O63),"")</f>
        <v/>
      </c>
      <c r="AC23" s="57" t="str">
        <f>IF(Z23="","",Chart_Data!P63)</f>
        <v/>
      </c>
      <c r="AD23" s="65" t="str">
        <f>IF(Z23="","",Chart_Data!Q63)</f>
        <v/>
      </c>
      <c r="AE23" s="27"/>
      <c r="AF23" s="26"/>
      <c r="AG23" s="54"/>
      <c r="AH23" s="57"/>
      <c r="AI23" s="57"/>
      <c r="AJ23" s="26"/>
      <c r="AK23" s="26"/>
      <c r="AL23" s="54"/>
      <c r="AM23" s="57"/>
      <c r="AN23" s="57"/>
      <c r="AO23" s="26"/>
    </row>
    <row r="24" spans="2:41" x14ac:dyDescent="0.15">
      <c r="B24" s="51"/>
      <c r="C24" s="26"/>
      <c r="D24" s="26"/>
      <c r="E24" s="26"/>
      <c r="F24" s="26"/>
      <c r="G24" s="26"/>
      <c r="H24" s="26"/>
      <c r="I24" s="26"/>
      <c r="J24" s="26"/>
      <c r="K24" s="26"/>
      <c r="L24" s="26"/>
      <c r="M24" s="26"/>
      <c r="N24" s="26"/>
      <c r="O24" s="26"/>
      <c r="P24" s="26"/>
      <c r="Q24" s="26"/>
      <c r="R24" s="26"/>
      <c r="S24" s="26"/>
      <c r="T24" s="26"/>
      <c r="U24" s="51">
        <f t="shared" si="0"/>
        <v>13</v>
      </c>
      <c r="V24" s="26" t="str">
        <f>IF(U24="","",Chart_Data!R14)</f>
        <v>Hot-Electrics</v>
      </c>
      <c r="W24" s="54">
        <f>_xlfn.IFNA(IF(Chart_Data!O14="#N/A","",Chart_Data!O14),"")</f>
        <v>5.9500002054677488</v>
      </c>
      <c r="X24" s="57">
        <f>IF(U24="","",Chart_Data!P14)</f>
        <v>12214067.92</v>
      </c>
      <c r="Y24" s="65">
        <f>IF(U24="","",Chart_Data!Q14)</f>
        <v>1412141.65</v>
      </c>
      <c r="Z24" s="26" t="str">
        <f t="shared" si="1"/>
        <v/>
      </c>
      <c r="AA24" s="26" t="str">
        <f>IF(Z24="","",Chart_Data!R64)</f>
        <v/>
      </c>
      <c r="AB24" s="54" t="str">
        <f>_xlfn.IFNA(IF(Chart_Data!O14="#N/A","",Chart_Data!O64),"")</f>
        <v/>
      </c>
      <c r="AC24" s="57" t="str">
        <f>IF(Z24="","",Chart_Data!P64)</f>
        <v/>
      </c>
      <c r="AD24" s="65" t="str">
        <f>IF(Z24="","",Chart_Data!Q64)</f>
        <v/>
      </c>
      <c r="AE24" s="27"/>
      <c r="AF24" s="26"/>
      <c r="AG24" s="54"/>
      <c r="AH24" s="57"/>
      <c r="AI24" s="57"/>
      <c r="AJ24" s="26"/>
      <c r="AK24" s="26"/>
      <c r="AL24" s="54"/>
      <c r="AM24" s="57"/>
      <c r="AN24" s="57"/>
      <c r="AO24" s="26"/>
    </row>
    <row r="25" spans="2:41" x14ac:dyDescent="0.15">
      <c r="B25" s="51"/>
      <c r="C25" s="26"/>
      <c r="D25" s="26"/>
      <c r="E25" s="26"/>
      <c r="F25" s="26"/>
      <c r="G25" s="26"/>
      <c r="H25" s="26"/>
      <c r="I25" s="26"/>
      <c r="J25" s="26"/>
      <c r="K25" s="26"/>
      <c r="L25" s="26"/>
      <c r="M25" s="26"/>
      <c r="N25" s="26"/>
      <c r="O25" s="26"/>
      <c r="P25" s="26"/>
      <c r="Q25" s="26"/>
      <c r="R25" s="26"/>
      <c r="S25" s="26"/>
      <c r="T25" s="26"/>
      <c r="U25" s="51">
        <f t="shared" si="0"/>
        <v>14</v>
      </c>
      <c r="V25" s="26" t="str">
        <f>IF(U25="","",Chart_Data!R15)</f>
        <v>Zathtechi</v>
      </c>
      <c r="W25" s="54">
        <f>_xlfn.IFNA(IF(Chart_Data!O15="#N/A","",Chart_Data!O15),"")</f>
        <v>5.8600005597846554</v>
      </c>
      <c r="X25" s="57">
        <f>IF(U25="","",Chart_Data!P15)</f>
        <v>7187774.7999999998</v>
      </c>
      <c r="Y25" s="65">
        <f>IF(U25="","",Chart_Data!Q15)</f>
        <v>2286091.6800000002</v>
      </c>
      <c r="Z25" s="26" t="str">
        <f t="shared" si="1"/>
        <v/>
      </c>
      <c r="AA25" s="26" t="str">
        <f>IF(Z25="","",Chart_Data!R65)</f>
        <v/>
      </c>
      <c r="AB25" s="54" t="str">
        <f>_xlfn.IFNA(IF(Chart_Data!O15="#N/A","",Chart_Data!O65),"")</f>
        <v/>
      </c>
      <c r="AC25" s="57" t="str">
        <f>IF(Z25="","",Chart_Data!P65)</f>
        <v/>
      </c>
      <c r="AD25" s="65" t="str">
        <f>IF(Z25="","",Chart_Data!Q65)</f>
        <v/>
      </c>
      <c r="AE25" s="27"/>
      <c r="AF25" s="26"/>
      <c r="AG25" s="54"/>
      <c r="AH25" s="57"/>
      <c r="AI25" s="57"/>
      <c r="AJ25" s="26"/>
      <c r="AK25" s="26"/>
      <c r="AL25" s="54"/>
      <c r="AM25" s="57"/>
      <c r="AN25" s="57"/>
      <c r="AO25" s="26"/>
    </row>
    <row r="26" spans="2:41" x14ac:dyDescent="0.15">
      <c r="B26" s="51"/>
      <c r="C26" s="26"/>
      <c r="D26" s="26"/>
      <c r="E26" s="26"/>
      <c r="F26" s="26"/>
      <c r="G26" s="26"/>
      <c r="H26" s="26"/>
      <c r="I26" s="26"/>
      <c r="J26" s="26"/>
      <c r="K26" s="26"/>
      <c r="L26" s="26"/>
      <c r="M26" s="26"/>
      <c r="N26" s="26"/>
      <c r="O26" s="26"/>
      <c r="P26" s="26"/>
      <c r="Q26" s="26"/>
      <c r="R26" s="26"/>
      <c r="S26" s="26"/>
      <c r="T26" s="26"/>
      <c r="U26" s="51">
        <f t="shared" si="0"/>
        <v>15</v>
      </c>
      <c r="V26" s="26" t="str">
        <f>IF(U26="","",Chart_Data!R16)</f>
        <v>Techlux</v>
      </c>
      <c r="W26" s="54">
        <f>_xlfn.IFNA(IF(Chart_Data!O16="#N/A","",Chart_Data!O16),"")</f>
        <v>5.850000406894206</v>
      </c>
      <c r="X26" s="57">
        <f>IF(U26="","",Chart_Data!P16)</f>
        <v>8800945.7599999998</v>
      </c>
      <c r="Y26" s="65">
        <f>IF(U26="","",Chart_Data!Q16)</f>
        <v>2141374.37</v>
      </c>
      <c r="Z26" s="26" t="str">
        <f t="shared" si="1"/>
        <v/>
      </c>
      <c r="AA26" s="26" t="str">
        <f>IF(Z26="","",Chart_Data!R66)</f>
        <v/>
      </c>
      <c r="AB26" s="54" t="str">
        <f>_xlfn.IFNA(IF(Chart_Data!O16="#N/A","",Chart_Data!O66),"")</f>
        <v/>
      </c>
      <c r="AC26" s="57" t="str">
        <f>IF(Z26="","",Chart_Data!P66)</f>
        <v/>
      </c>
      <c r="AD26" s="65" t="str">
        <f>IF(Z26="","",Chart_Data!Q66)</f>
        <v/>
      </c>
      <c r="AE26" s="27"/>
      <c r="AF26" s="26"/>
      <c r="AG26" s="54"/>
      <c r="AH26" s="57"/>
      <c r="AI26" s="57"/>
      <c r="AJ26" s="26"/>
      <c r="AK26" s="26"/>
      <c r="AL26" s="54"/>
      <c r="AM26" s="57"/>
      <c r="AN26" s="57"/>
      <c r="AO26" s="26"/>
    </row>
    <row r="27" spans="2:41" x14ac:dyDescent="0.15">
      <c r="B27" s="51"/>
      <c r="C27" s="26"/>
      <c r="D27" s="26"/>
      <c r="E27" s="26"/>
      <c r="F27" s="26"/>
      <c r="G27" s="26"/>
      <c r="H27" s="26"/>
      <c r="I27" s="26"/>
      <c r="J27" s="26"/>
      <c r="K27" s="26"/>
      <c r="L27" s="26"/>
      <c r="M27" s="26"/>
      <c r="N27" s="26"/>
      <c r="O27" s="26"/>
      <c r="P27" s="26"/>
      <c r="Q27" s="26"/>
      <c r="R27" s="26"/>
      <c r="S27" s="26"/>
      <c r="T27" s="26"/>
      <c r="U27" s="51">
        <f t="shared" si="0"/>
        <v>16</v>
      </c>
      <c r="V27" s="26" t="str">
        <f>IF(U27="","",Chart_Data!R17)</f>
        <v>Medkix</v>
      </c>
      <c r="W27" s="54">
        <f>_xlfn.IFNA(IF(Chart_Data!O17="#N/A","",Chart_Data!O17),"")</f>
        <v>5.7800004036790034</v>
      </c>
      <c r="X27" s="57">
        <f>IF(U27="","",Chart_Data!P17)</f>
        <v>7069939.3499999996</v>
      </c>
      <c r="Y27" s="65">
        <f>IF(U27="","",Chart_Data!Q17)</f>
        <v>1498470.48</v>
      </c>
      <c r="Z27" s="26" t="str">
        <f t="shared" si="1"/>
        <v/>
      </c>
      <c r="AA27" s="26" t="str">
        <f>IF(Z27="","",Chart_Data!R67)</f>
        <v/>
      </c>
      <c r="AB27" s="54" t="str">
        <f>_xlfn.IFNA(IF(Chart_Data!O17="#N/A","",Chart_Data!O67),"")</f>
        <v/>
      </c>
      <c r="AC27" s="57" t="str">
        <f>IF(Z27="","",Chart_Data!P67)</f>
        <v/>
      </c>
      <c r="AD27" s="65" t="str">
        <f>IF(Z27="","",Chart_Data!Q67)</f>
        <v/>
      </c>
      <c r="AE27" s="27"/>
      <c r="AF27" s="26"/>
      <c r="AG27" s="54"/>
      <c r="AH27" s="57"/>
      <c r="AI27" s="57"/>
      <c r="AJ27" s="26"/>
      <c r="AK27" s="26"/>
      <c r="AL27" s="54"/>
      <c r="AM27" s="57"/>
      <c r="AN27" s="57"/>
      <c r="AO27" s="26"/>
    </row>
    <row r="28" spans="2:41" x14ac:dyDescent="0.15">
      <c r="B28" s="51"/>
      <c r="C28" s="26"/>
      <c r="D28" s="26"/>
      <c r="E28" s="26"/>
      <c r="F28" s="26"/>
      <c r="G28" s="26"/>
      <c r="H28" s="26"/>
      <c r="I28" s="26"/>
      <c r="J28" s="26"/>
      <c r="K28" s="26"/>
      <c r="L28" s="26"/>
      <c r="M28" s="26"/>
      <c r="N28" s="26"/>
      <c r="O28" s="26"/>
      <c r="P28" s="26"/>
      <c r="Q28" s="26"/>
      <c r="R28" s="26"/>
      <c r="S28" s="26"/>
      <c r="T28" s="26"/>
      <c r="U28" s="51">
        <f t="shared" si="0"/>
        <v>17</v>
      </c>
      <c r="V28" s="26" t="str">
        <f>IF(U28="","",Chart_Data!R18)</f>
        <v>Sandhillrisk</v>
      </c>
      <c r="W28" s="54">
        <f>_xlfn.IFNA(IF(Chart_Data!O18="#N/A","",Chart_Data!O18),"")</f>
        <v>5.7500001424965177</v>
      </c>
      <c r="X28" s="57">
        <f>IF(U28="","",Chart_Data!P18)</f>
        <v>7664063.21</v>
      </c>
      <c r="Y28" s="65">
        <f>IF(U28="","",Chart_Data!Q18)</f>
        <v>2447208.5099999998</v>
      </c>
      <c r="Z28" s="26" t="str">
        <f t="shared" si="1"/>
        <v/>
      </c>
      <c r="AA28" s="26" t="str">
        <f>IF(Z28="","",Chart_Data!R68)</f>
        <v/>
      </c>
      <c r="AB28" s="54" t="str">
        <f>_xlfn.IFNA(IF(Chart_Data!O18="#N/A","",Chart_Data!O68),"")</f>
        <v/>
      </c>
      <c r="AC28" s="57" t="str">
        <f>IF(Z28="","",Chart_Data!P68)</f>
        <v/>
      </c>
      <c r="AD28" s="65" t="str">
        <f>IF(Z28="","",Chart_Data!Q68)</f>
        <v/>
      </c>
      <c r="AE28" s="27"/>
      <c r="AF28" s="26"/>
      <c r="AG28" s="54"/>
      <c r="AH28" s="57"/>
      <c r="AI28" s="57"/>
      <c r="AJ28" s="26"/>
      <c r="AK28" s="26"/>
      <c r="AL28" s="54"/>
      <c r="AM28" s="57"/>
      <c r="AN28" s="57"/>
      <c r="AO28" s="26"/>
    </row>
    <row r="29" spans="2:41" x14ac:dyDescent="0.15">
      <c r="B29" s="51"/>
      <c r="C29" s="26"/>
      <c r="D29" s="26"/>
      <c r="E29" s="26"/>
      <c r="F29" s="26"/>
      <c r="G29" s="26"/>
      <c r="H29" s="26"/>
      <c r="I29" s="26"/>
      <c r="J29" s="26"/>
      <c r="K29" s="26"/>
      <c r="L29" s="26"/>
      <c r="M29" s="26"/>
      <c r="N29" s="26"/>
      <c r="O29" s="26"/>
      <c r="P29" s="26"/>
      <c r="Q29" s="26"/>
      <c r="R29" s="26"/>
      <c r="S29" s="26"/>
      <c r="T29" s="26"/>
      <c r="U29" s="51">
        <f t="shared" si="0"/>
        <v>18</v>
      </c>
      <c r="V29" s="26" t="str">
        <f>IF(U29="","",Chart_Data!R19)</f>
        <v>Frayedintrigue</v>
      </c>
      <c r="W29" s="54">
        <f>_xlfn.IFNA(IF(Chart_Data!O19="#N/A","",Chart_Data!O19),"")</f>
        <v>5.7400006149374745</v>
      </c>
      <c r="X29" s="57">
        <f>IF(U29="","",Chart_Data!P19)</f>
        <v>7846678.25</v>
      </c>
      <c r="Y29" s="65">
        <f>IF(U29="","",Chart_Data!Q19)</f>
        <v>1435102.62</v>
      </c>
      <c r="Z29" s="26" t="str">
        <f t="shared" si="1"/>
        <v/>
      </c>
      <c r="AA29" s="26" t="str">
        <f>IF(Z29="","",Chart_Data!R69)</f>
        <v/>
      </c>
      <c r="AB29" s="54" t="str">
        <f>_xlfn.IFNA(IF(Chart_Data!O19="#N/A","",Chart_Data!O69),"")</f>
        <v/>
      </c>
      <c r="AC29" s="57" t="str">
        <f>IF(Z29="","",Chart_Data!P69)</f>
        <v/>
      </c>
      <c r="AD29" s="65" t="str">
        <f>IF(Z29="","",Chart_Data!Q69)</f>
        <v/>
      </c>
      <c r="AE29" s="27"/>
      <c r="AF29" s="26"/>
      <c r="AG29" s="54"/>
      <c r="AH29" s="57"/>
      <c r="AI29" s="57"/>
      <c r="AJ29" s="26"/>
      <c r="AK29" s="26"/>
      <c r="AL29" s="54"/>
      <c r="AM29" s="57"/>
      <c r="AN29" s="57"/>
      <c r="AO29" s="26"/>
    </row>
    <row r="30" spans="2:41" x14ac:dyDescent="0.15">
      <c r="B30" s="51"/>
      <c r="C30" s="26"/>
      <c r="D30" s="26"/>
      <c r="E30" s="26"/>
      <c r="F30" s="26"/>
      <c r="G30" s="26"/>
      <c r="H30" s="26"/>
      <c r="I30" s="26"/>
      <c r="J30" s="26"/>
      <c r="K30" s="26"/>
      <c r="L30" s="26"/>
      <c r="M30" s="26"/>
      <c r="N30" s="26"/>
      <c r="O30" s="26"/>
      <c r="P30" s="26"/>
      <c r="Q30" s="26"/>
      <c r="R30" s="26"/>
      <c r="S30" s="26"/>
      <c r="T30" s="26"/>
      <c r="U30" s="51">
        <f t="shared" si="0"/>
        <v>19</v>
      </c>
      <c r="V30" s="26" t="str">
        <f>IF(U30="","",Chart_Data!R20)</f>
        <v>Turboprop</v>
      </c>
      <c r="W30" s="54">
        <f>_xlfn.IFNA(IF(Chart_Data!O20="#N/A","",Chart_Data!O20),"")</f>
        <v>5.6500000147860057</v>
      </c>
      <c r="X30" s="57">
        <f>IF(U30="","",Chart_Data!P20)</f>
        <v>10665971.74</v>
      </c>
      <c r="Y30" s="65">
        <f>IF(U30="","",Chart_Data!Q20)</f>
        <v>3533350.38</v>
      </c>
      <c r="Z30" s="26" t="str">
        <f t="shared" si="1"/>
        <v/>
      </c>
      <c r="AA30" s="26" t="str">
        <f>IF(Z30="","",Chart_Data!R70)</f>
        <v/>
      </c>
      <c r="AB30" s="54" t="str">
        <f>_xlfn.IFNA(IF(Chart_Data!O20="#N/A","",Chart_Data!O70),"")</f>
        <v/>
      </c>
      <c r="AC30" s="57" t="str">
        <f>IF(Z30="","",Chart_Data!P70)</f>
        <v/>
      </c>
      <c r="AD30" s="65" t="str">
        <f>IF(Z30="","",Chart_Data!Q70)</f>
        <v/>
      </c>
      <c r="AE30" s="27"/>
      <c r="AF30" s="26"/>
      <c r="AG30" s="54"/>
      <c r="AH30" s="57"/>
      <c r="AI30" s="57"/>
      <c r="AJ30" s="26"/>
      <c r="AK30" s="26"/>
      <c r="AL30" s="54"/>
      <c r="AM30" s="57"/>
      <c r="AN30" s="57"/>
      <c r="AO30" s="26"/>
    </row>
    <row r="31" spans="2:41" x14ac:dyDescent="0.15">
      <c r="B31" s="51"/>
      <c r="C31" s="26"/>
      <c r="D31" s="26"/>
      <c r="E31" s="26"/>
      <c r="F31" s="26"/>
      <c r="G31" s="26"/>
      <c r="H31" s="26"/>
      <c r="I31" s="26"/>
      <c r="J31" s="26"/>
      <c r="K31" s="26"/>
      <c r="L31" s="26"/>
      <c r="M31" s="26"/>
      <c r="N31" s="26"/>
      <c r="O31" s="26"/>
      <c r="P31" s="26"/>
      <c r="Q31" s="26"/>
      <c r="R31" s="26"/>
      <c r="S31" s="26"/>
      <c r="T31" s="26"/>
      <c r="U31" s="51">
        <f t="shared" si="0"/>
        <v>20</v>
      </c>
      <c r="V31" s="26" t="str">
        <f>IF(U31="","",Chart_Data!R21)</f>
        <v>Indihow</v>
      </c>
      <c r="W31" s="54">
        <f>_xlfn.IFNA(IF(Chart_Data!O21="#N/A","",Chart_Data!O21),"")</f>
        <v>5.630000086143931</v>
      </c>
      <c r="X31" s="57">
        <f>IF(U31="","",Chart_Data!P21)</f>
        <v>8189501.8899999997</v>
      </c>
      <c r="Y31" s="65">
        <f>IF(U31="","",Chart_Data!Q21)</f>
        <v>3451948.85</v>
      </c>
      <c r="Z31" s="26" t="str">
        <f t="shared" si="1"/>
        <v/>
      </c>
      <c r="AA31" s="26" t="str">
        <f>IF(Z31="","",Chart_Data!R71)</f>
        <v/>
      </c>
      <c r="AB31" s="54" t="str">
        <f>_xlfn.IFNA(IF(Chart_Data!O21="#N/A","",Chart_Data!O71),"")</f>
        <v/>
      </c>
      <c r="AC31" s="57" t="str">
        <f>IF(Z31="","",Chart_Data!P71)</f>
        <v/>
      </c>
      <c r="AD31" s="65" t="str">
        <f>IF(Z31="","",Chart_Data!Q71)</f>
        <v/>
      </c>
      <c r="AE31" s="27"/>
      <c r="AF31" s="26"/>
      <c r="AG31" s="54"/>
      <c r="AH31" s="57"/>
      <c r="AI31" s="57"/>
      <c r="AJ31" s="26"/>
      <c r="AK31" s="26"/>
      <c r="AL31" s="54"/>
      <c r="AM31" s="57"/>
      <c r="AN31" s="57"/>
      <c r="AO31" s="26"/>
    </row>
    <row r="32" spans="2:41" x14ac:dyDescent="0.15">
      <c r="B32" s="51"/>
      <c r="C32" s="26"/>
      <c r="D32" s="26"/>
      <c r="E32" s="26"/>
      <c r="F32" s="26"/>
      <c r="G32" s="26"/>
      <c r="H32" s="26"/>
      <c r="I32" s="26"/>
      <c r="J32" s="26"/>
      <c r="K32" s="26"/>
      <c r="L32" s="26"/>
      <c r="M32" s="26"/>
      <c r="N32" s="26"/>
      <c r="O32" s="26"/>
      <c r="P32" s="26"/>
      <c r="Q32" s="26"/>
      <c r="R32" s="26"/>
      <c r="S32" s="26"/>
      <c r="T32" s="26"/>
      <c r="U32" s="51">
        <f t="shared" si="0"/>
        <v>21</v>
      </c>
      <c r="V32" s="26" t="str">
        <f>IF(U32="","",Chart_Data!R22)</f>
        <v>Drilldrill</v>
      </c>
      <c r="W32" s="54">
        <f>_xlfn.IFNA(IF(Chart_Data!O22="#N/A","",Chart_Data!O22),"")</f>
        <v>5.6000007060931649</v>
      </c>
      <c r="X32" s="57">
        <f>IF(U32="","",Chart_Data!P22)</f>
        <v>8800619.9499999993</v>
      </c>
      <c r="Y32" s="65">
        <f>IF(U32="","",Chart_Data!Q22)</f>
        <v>2785798.89</v>
      </c>
      <c r="Z32" s="26" t="str">
        <f t="shared" si="1"/>
        <v/>
      </c>
      <c r="AA32" s="26" t="str">
        <f>IF(Z32="","",Chart_Data!R72)</f>
        <v/>
      </c>
      <c r="AB32" s="54" t="str">
        <f>_xlfn.IFNA(IF(Chart_Data!O22="#N/A","",Chart_Data!O72),"")</f>
        <v/>
      </c>
      <c r="AC32" s="57" t="str">
        <f>IF(Z32="","",Chart_Data!P72)</f>
        <v/>
      </c>
      <c r="AD32" s="65" t="str">
        <f>IF(Z32="","",Chart_Data!Q72)</f>
        <v/>
      </c>
      <c r="AE32" s="27"/>
      <c r="AF32" s="26"/>
      <c r="AG32" s="54"/>
      <c r="AH32" s="57"/>
      <c r="AI32" s="57"/>
      <c r="AJ32" s="26"/>
      <c r="AK32" s="26"/>
      <c r="AL32" s="54"/>
      <c r="AM32" s="57"/>
      <c r="AN32" s="57"/>
      <c r="AO32" s="26"/>
    </row>
    <row r="33" spans="2:41" x14ac:dyDescent="0.15">
      <c r="B33" s="51"/>
      <c r="C33" s="26"/>
      <c r="D33" s="26"/>
      <c r="E33" s="26"/>
      <c r="F33" s="26"/>
      <c r="G33" s="26"/>
      <c r="H33" s="26"/>
      <c r="I33" s="26"/>
      <c r="J33" s="26"/>
      <c r="K33" s="26"/>
      <c r="L33" s="26"/>
      <c r="M33" s="26"/>
      <c r="N33" s="26"/>
      <c r="O33" s="26"/>
      <c r="P33" s="26"/>
      <c r="Q33" s="26"/>
      <c r="R33" s="26"/>
      <c r="S33" s="26"/>
      <c r="T33" s="26"/>
      <c r="U33" s="51">
        <f t="shared" si="0"/>
        <v>22</v>
      </c>
      <c r="V33" s="26" t="str">
        <f>IF(U33="","",Chart_Data!R23)</f>
        <v>Blendplacid</v>
      </c>
      <c r="W33" s="54">
        <f>_xlfn.IFNA(IF(Chart_Data!O23="#N/A","",Chart_Data!O23),"")</f>
        <v>5.6000002073764676</v>
      </c>
      <c r="X33" s="57">
        <f>IF(U33="","",Chart_Data!P23)</f>
        <v>10581244.85</v>
      </c>
      <c r="Y33" s="65">
        <f>IF(U33="","",Chart_Data!Q23)</f>
        <v>3680005.91</v>
      </c>
      <c r="Z33" s="26" t="str">
        <f t="shared" si="1"/>
        <v/>
      </c>
      <c r="AA33" s="26" t="str">
        <f>IF(Z33="","",Chart_Data!R73)</f>
        <v/>
      </c>
      <c r="AB33" s="54" t="str">
        <f>_xlfn.IFNA(IF(Chart_Data!O23="#N/A","",Chart_Data!O73),"")</f>
        <v/>
      </c>
      <c r="AC33" s="57" t="str">
        <f>IF(Z33="","",Chart_Data!P73)</f>
        <v/>
      </c>
      <c r="AD33" s="65" t="str">
        <f>IF(Z33="","",Chart_Data!Q73)</f>
        <v/>
      </c>
      <c r="AE33" s="27"/>
      <c r="AF33" s="26"/>
      <c r="AG33" s="54"/>
      <c r="AH33" s="57"/>
      <c r="AI33" s="57"/>
      <c r="AJ33" s="26"/>
      <c r="AK33" s="26"/>
      <c r="AL33" s="54"/>
      <c r="AM33" s="57"/>
      <c r="AN33" s="57"/>
      <c r="AO33" s="26"/>
    </row>
    <row r="34" spans="2:41" x14ac:dyDescent="0.15">
      <c r="B34" s="51"/>
      <c r="C34" s="26"/>
      <c r="D34" s="26"/>
      <c r="E34" s="26"/>
      <c r="F34" s="26"/>
      <c r="G34" s="26"/>
      <c r="H34" s="26"/>
      <c r="I34" s="26"/>
      <c r="J34" s="26"/>
      <c r="K34" s="26"/>
      <c r="L34" s="26"/>
      <c r="M34" s="26"/>
      <c r="N34" s="26"/>
      <c r="O34" s="26"/>
      <c r="P34" s="26"/>
      <c r="Q34" s="26"/>
      <c r="R34" s="26"/>
      <c r="S34" s="26"/>
      <c r="T34" s="26"/>
      <c r="U34" s="51">
        <f t="shared" si="0"/>
        <v>23</v>
      </c>
      <c r="V34" s="26" t="str">
        <f>IF(U34="","",Chart_Data!R24)</f>
        <v>Donplus</v>
      </c>
      <c r="W34" s="54">
        <f>_xlfn.IFNA(IF(Chart_Data!O24="#N/A","",Chart_Data!O24),"")</f>
        <v>5.6000001389272249</v>
      </c>
      <c r="X34" s="57">
        <f>IF(U34="","",Chart_Data!P24)</f>
        <v>7798447.1100000003</v>
      </c>
      <c r="Y34" s="65">
        <f>IF(U34="","",Chart_Data!Q24)</f>
        <v>3206651.6</v>
      </c>
      <c r="Z34" s="26" t="str">
        <f t="shared" si="1"/>
        <v/>
      </c>
      <c r="AA34" s="26" t="str">
        <f>IF(Z34="","",Chart_Data!R74)</f>
        <v/>
      </c>
      <c r="AB34" s="54" t="str">
        <f>_xlfn.IFNA(IF(Chart_Data!O24="#N/A","",Chart_Data!O74),"")</f>
        <v/>
      </c>
      <c r="AC34" s="57" t="str">
        <f>IF(Z34="","",Chart_Data!P74)</f>
        <v/>
      </c>
      <c r="AD34" s="65" t="str">
        <f>IF(Z34="","",Chart_Data!Q74)</f>
        <v/>
      </c>
      <c r="AE34" s="27"/>
      <c r="AF34" s="26"/>
      <c r="AG34" s="54"/>
      <c r="AH34" s="57"/>
      <c r="AI34" s="57"/>
      <c r="AJ34" s="26"/>
      <c r="AK34" s="26"/>
      <c r="AL34" s="54"/>
      <c r="AM34" s="57"/>
      <c r="AN34" s="57"/>
      <c r="AO34" s="26"/>
    </row>
    <row r="35" spans="2:41" x14ac:dyDescent="0.15">
      <c r="B35" s="51"/>
      <c r="C35" s="26"/>
      <c r="D35" s="26"/>
      <c r="E35" s="26"/>
      <c r="F35" s="26"/>
      <c r="G35" s="26"/>
      <c r="H35" s="26"/>
      <c r="I35" s="26"/>
      <c r="J35" s="26"/>
      <c r="K35" s="26"/>
      <c r="L35" s="26"/>
      <c r="M35" s="26"/>
      <c r="N35" s="26"/>
      <c r="O35" s="26"/>
      <c r="P35" s="26"/>
      <c r="Q35" s="26"/>
      <c r="R35" s="26"/>
      <c r="S35" s="26"/>
      <c r="T35" s="26"/>
      <c r="U35" s="51">
        <f t="shared" si="0"/>
        <v>24</v>
      </c>
      <c r="V35" s="26" t="str">
        <f>IF(U35="","",Chart_Data!R25)</f>
        <v>Snugglyundertaker</v>
      </c>
      <c r="W35" s="54">
        <f>_xlfn.IFNA(IF(Chart_Data!O25="#N/A","",Chart_Data!O25),"")</f>
        <v>5.5900006001318783</v>
      </c>
      <c r="X35" s="57">
        <f>IF(U35="","",Chart_Data!P25)</f>
        <v>9467050.5899999999</v>
      </c>
      <c r="Y35" s="65">
        <f>IF(U35="","",Chart_Data!Q25)</f>
        <v>3281019.2</v>
      </c>
      <c r="Z35" s="26" t="str">
        <f t="shared" si="1"/>
        <v/>
      </c>
      <c r="AA35" s="26" t="str">
        <f>IF(Z35="","",Chart_Data!R75)</f>
        <v/>
      </c>
      <c r="AB35" s="54" t="str">
        <f>_xlfn.IFNA(IF(Chart_Data!O25="#N/A","",Chart_Data!O75),"")</f>
        <v/>
      </c>
      <c r="AC35" s="57" t="str">
        <f>IF(Z35="","",Chart_Data!P75)</f>
        <v/>
      </c>
      <c r="AD35" s="65" t="str">
        <f>IF(Z35="","",Chart_Data!Q75)</f>
        <v/>
      </c>
      <c r="AE35" s="27"/>
      <c r="AF35" s="26"/>
      <c r="AG35" s="54"/>
      <c r="AH35" s="57"/>
      <c r="AI35" s="57"/>
      <c r="AJ35" s="26"/>
      <c r="AK35" s="26"/>
      <c r="AL35" s="54"/>
      <c r="AM35" s="57"/>
      <c r="AN35" s="57"/>
      <c r="AO35" s="26"/>
    </row>
    <row r="36" spans="2:41" x14ac:dyDescent="0.15">
      <c r="B36" s="51"/>
      <c r="C36" s="26"/>
      <c r="D36" s="26"/>
      <c r="E36" s="26"/>
      <c r="F36" s="26"/>
      <c r="G36" s="26"/>
      <c r="H36" s="26"/>
      <c r="I36" s="26"/>
      <c r="J36" s="26"/>
      <c r="K36" s="26"/>
      <c r="L36" s="26"/>
      <c r="M36" s="26"/>
      <c r="N36" s="26"/>
      <c r="O36" s="26"/>
      <c r="P36" s="26"/>
      <c r="Q36" s="26"/>
      <c r="R36" s="26"/>
      <c r="S36" s="26"/>
      <c r="T36" s="26"/>
      <c r="U36" s="51">
        <f t="shared" si="0"/>
        <v>25</v>
      </c>
      <c r="V36" s="26" t="str">
        <f>IF(U36="","",Chart_Data!R26)</f>
        <v>Drilllane</v>
      </c>
      <c r="W36" s="54">
        <f>_xlfn.IFNA(IF(Chart_Data!O26="#N/A","",Chart_Data!O26),"")</f>
        <v>5.5800005793078453</v>
      </c>
      <c r="X36" s="57">
        <f>IF(U36="","",Chart_Data!P26)</f>
        <v>10240157.699999999</v>
      </c>
      <c r="Y36" s="65">
        <f>IF(U36="","",Chart_Data!Q26)</f>
        <v>1367678.29</v>
      </c>
      <c r="Z36" s="26" t="str">
        <f t="shared" si="1"/>
        <v/>
      </c>
      <c r="AA36" s="26" t="str">
        <f>IF(Z36="","",Chart_Data!R76)</f>
        <v/>
      </c>
      <c r="AB36" s="54" t="str">
        <f>_xlfn.IFNA(IF(Chart_Data!O26="#N/A","",Chart_Data!O76),"")</f>
        <v/>
      </c>
      <c r="AC36" s="57" t="str">
        <f>IF(Z36="","",Chart_Data!P76)</f>
        <v/>
      </c>
      <c r="AD36" s="65" t="str">
        <f>IF(Z36="","",Chart_Data!Q76)</f>
        <v/>
      </c>
      <c r="AE36" s="27"/>
      <c r="AF36" s="26"/>
      <c r="AG36" s="54"/>
      <c r="AH36" s="57"/>
      <c r="AI36" s="57"/>
      <c r="AJ36" s="26"/>
      <c r="AK36" s="26"/>
      <c r="AL36" s="54"/>
      <c r="AM36" s="57"/>
      <c r="AN36" s="57"/>
      <c r="AO36" s="26"/>
    </row>
    <row r="37" spans="2:41" x14ac:dyDescent="0.15">
      <c r="B37" s="51"/>
      <c r="C37" s="26"/>
      <c r="D37" s="26"/>
      <c r="E37" s="26"/>
      <c r="F37" s="26"/>
      <c r="G37" s="26"/>
      <c r="H37" s="26"/>
      <c r="I37" s="26"/>
      <c r="J37" s="26"/>
      <c r="K37" s="26"/>
      <c r="L37" s="26"/>
      <c r="M37" s="26"/>
      <c r="N37" s="26"/>
      <c r="O37" s="26"/>
      <c r="P37" s="26"/>
      <c r="Q37" s="26"/>
      <c r="R37" s="26"/>
      <c r="S37" s="26"/>
      <c r="T37" s="26"/>
      <c r="U37" s="51">
        <f t="shared" si="0"/>
        <v>26</v>
      </c>
      <c r="V37" s="26" t="str">
        <f>IF(U37="","",Chart_Data!R27)</f>
        <v>Rezumfind</v>
      </c>
      <c r="W37" s="54">
        <f>_xlfn.IFNA(IF(Chart_Data!O27="#N/A","",Chart_Data!O27),"")</f>
        <v>5.5700004194510857</v>
      </c>
      <c r="X37" s="57">
        <f>IF(U37="","",Chart_Data!P27)</f>
        <v>9024010.1099999994</v>
      </c>
      <c r="Y37" s="65">
        <f>IF(U37="","",Chart_Data!Q27)</f>
        <v>3101951.55</v>
      </c>
      <c r="Z37" s="26" t="str">
        <f t="shared" si="1"/>
        <v/>
      </c>
      <c r="AA37" s="26" t="str">
        <f>IF(Z37="","",Chart_Data!R77)</f>
        <v/>
      </c>
      <c r="AB37" s="54" t="str">
        <f>_xlfn.IFNA(IF(Chart_Data!O27="#N/A","",Chart_Data!O77),"")</f>
        <v/>
      </c>
      <c r="AC37" s="57" t="str">
        <f>IF(Z37="","",Chart_Data!P77)</f>
        <v/>
      </c>
      <c r="AD37" s="65" t="str">
        <f>IF(Z37="","",Chart_Data!Q77)</f>
        <v/>
      </c>
      <c r="AE37" s="27"/>
      <c r="AF37" s="26"/>
      <c r="AG37" s="54"/>
      <c r="AH37" s="57"/>
      <c r="AI37" s="57"/>
      <c r="AJ37" s="26"/>
      <c r="AK37" s="26"/>
      <c r="AL37" s="54"/>
      <c r="AM37" s="57"/>
      <c r="AN37" s="57"/>
      <c r="AO37" s="26"/>
    </row>
    <row r="38" spans="2:41" x14ac:dyDescent="0.15">
      <c r="B38" s="51"/>
      <c r="C38" s="26"/>
      <c r="D38" s="26"/>
      <c r="E38" s="26"/>
      <c r="F38" s="26"/>
      <c r="G38" s="26"/>
      <c r="H38" s="26"/>
      <c r="I38" s="26"/>
      <c r="J38" s="26"/>
      <c r="K38" s="26"/>
      <c r="L38" s="26"/>
      <c r="M38" s="26"/>
      <c r="N38" s="26"/>
      <c r="O38" s="26"/>
      <c r="P38" s="26"/>
      <c r="Q38" s="26"/>
      <c r="R38" s="26"/>
      <c r="S38" s="26"/>
      <c r="T38" s="26"/>
      <c r="U38" s="51" t="str">
        <f t="shared" si="0"/>
        <v/>
      </c>
      <c r="V38" s="26" t="str">
        <f>IF(U38="","",Chart_Data!R28)</f>
        <v/>
      </c>
      <c r="W38" s="54" t="str">
        <f>_xlfn.IFNA(IF(Chart_Data!O28="#N/A","",Chart_Data!O28),"")</f>
        <v/>
      </c>
      <c r="X38" s="57" t="str">
        <f>IF(U38="","",Chart_Data!P28)</f>
        <v/>
      </c>
      <c r="Y38" s="65" t="str">
        <f>IF(U38="","",Chart_Data!Q28)</f>
        <v/>
      </c>
      <c r="Z38" s="26" t="str">
        <f t="shared" si="1"/>
        <v/>
      </c>
      <c r="AA38" s="26" t="str">
        <f>IF(Z38="","",Chart_Data!R78)</f>
        <v/>
      </c>
      <c r="AB38" s="54" t="str">
        <f>_xlfn.IFNA(IF(Chart_Data!O28="#N/A","",Chart_Data!O78),"")</f>
        <v/>
      </c>
      <c r="AC38" s="57" t="str">
        <f>IF(Z38="","",Chart_Data!P78)</f>
        <v/>
      </c>
      <c r="AD38" s="65" t="str">
        <f>IF(Z38="","",Chart_Data!Q78)</f>
        <v/>
      </c>
      <c r="AE38" s="27"/>
      <c r="AF38" s="26"/>
      <c r="AG38" s="54"/>
      <c r="AH38" s="57"/>
      <c r="AI38" s="57"/>
      <c r="AJ38" s="26"/>
      <c r="AK38" s="26"/>
      <c r="AL38" s="54"/>
      <c r="AM38" s="57"/>
      <c r="AN38" s="57"/>
      <c r="AO38" s="26"/>
    </row>
    <row r="39" spans="2:41" x14ac:dyDescent="0.15">
      <c r="B39" s="51"/>
      <c r="C39" s="26"/>
      <c r="D39" s="26"/>
      <c r="E39" s="26"/>
      <c r="F39" s="26"/>
      <c r="G39" s="26"/>
      <c r="H39" s="26"/>
      <c r="I39" s="26"/>
      <c r="J39" s="26"/>
      <c r="K39" s="26"/>
      <c r="L39" s="26"/>
      <c r="M39" s="26"/>
      <c r="N39" s="26"/>
      <c r="O39" s="26"/>
      <c r="P39" s="26"/>
      <c r="Q39" s="26"/>
      <c r="R39" s="26"/>
      <c r="S39" s="26"/>
      <c r="T39" s="26"/>
      <c r="U39" s="51" t="str">
        <f t="shared" si="0"/>
        <v/>
      </c>
      <c r="V39" s="26" t="str">
        <f>IF(U39="","",Chart_Data!R29)</f>
        <v/>
      </c>
      <c r="W39" s="54" t="str">
        <f>_xlfn.IFNA(IF(Chart_Data!O29="#N/A","",Chart_Data!O29),"")</f>
        <v/>
      </c>
      <c r="X39" s="57" t="str">
        <f>IF(U39="","",Chart_Data!P29)</f>
        <v/>
      </c>
      <c r="Y39" s="65" t="str">
        <f>IF(U39="","",Chart_Data!Q29)</f>
        <v/>
      </c>
      <c r="Z39" s="26" t="str">
        <f t="shared" si="1"/>
        <v/>
      </c>
      <c r="AA39" s="26" t="str">
        <f>IF(Z39="","",Chart_Data!R79)</f>
        <v/>
      </c>
      <c r="AB39" s="54" t="str">
        <f>_xlfn.IFNA(IF(Chart_Data!O29="#N/A","",Chart_Data!O79),"")</f>
        <v/>
      </c>
      <c r="AC39" s="57" t="str">
        <f>IF(Z39="","",Chart_Data!P79)</f>
        <v/>
      </c>
      <c r="AD39" s="65" t="str">
        <f>IF(Z39="","",Chart_Data!Q79)</f>
        <v/>
      </c>
      <c r="AE39" s="27"/>
      <c r="AF39" s="26"/>
      <c r="AG39" s="54"/>
      <c r="AH39" s="57"/>
      <c r="AI39" s="57"/>
      <c r="AJ39" s="26"/>
      <c r="AK39" s="26"/>
      <c r="AL39" s="54"/>
      <c r="AM39" s="57"/>
      <c r="AN39" s="57"/>
      <c r="AO39" s="26"/>
    </row>
    <row r="40" spans="2:41" x14ac:dyDescent="0.15">
      <c r="B40" s="51"/>
      <c r="C40" s="26"/>
      <c r="D40" s="26"/>
      <c r="E40" s="26"/>
      <c r="F40" s="26"/>
      <c r="G40" s="26"/>
      <c r="H40" s="26"/>
      <c r="I40" s="26"/>
      <c r="J40" s="26"/>
      <c r="K40" s="26"/>
      <c r="L40" s="26"/>
      <c r="M40" s="26"/>
      <c r="N40" s="26"/>
      <c r="O40" s="26"/>
      <c r="P40" s="26"/>
      <c r="Q40" s="26"/>
      <c r="R40" s="26"/>
      <c r="S40" s="26"/>
      <c r="T40" s="26"/>
      <c r="U40" s="51" t="str">
        <f t="shared" si="0"/>
        <v/>
      </c>
      <c r="V40" s="26" t="str">
        <f>IF(U40="","",Chart_Data!R30)</f>
        <v/>
      </c>
      <c r="W40" s="54" t="str">
        <f>_xlfn.IFNA(IF(Chart_Data!O30="#N/A","",Chart_Data!O30),"")</f>
        <v/>
      </c>
      <c r="X40" s="57" t="str">
        <f>IF(U40="","",Chart_Data!P30)</f>
        <v/>
      </c>
      <c r="Y40" s="65" t="str">
        <f>IF(U40="","",Chart_Data!Q30)</f>
        <v/>
      </c>
      <c r="Z40" s="26" t="str">
        <f t="shared" si="1"/>
        <v/>
      </c>
      <c r="AA40" s="26" t="str">
        <f>IF(Z40="","",Chart_Data!R80)</f>
        <v/>
      </c>
      <c r="AB40" s="54" t="str">
        <f>_xlfn.IFNA(IF(Chart_Data!O30="#N/A","",Chart_Data!O80),"")</f>
        <v/>
      </c>
      <c r="AC40" s="57" t="str">
        <f>IF(Z40="","",Chart_Data!P80)</f>
        <v/>
      </c>
      <c r="AD40" s="65" t="str">
        <f>IF(Z40="","",Chart_Data!Q80)</f>
        <v/>
      </c>
      <c r="AE40" s="27"/>
      <c r="AF40" s="26"/>
      <c r="AG40" s="54"/>
      <c r="AH40" s="57"/>
      <c r="AI40" s="57"/>
      <c r="AJ40" s="26"/>
      <c r="AK40" s="26"/>
      <c r="AL40" s="54"/>
      <c r="AM40" s="57"/>
      <c r="AN40" s="57"/>
      <c r="AO40" s="26"/>
    </row>
    <row r="41" spans="2:41" x14ac:dyDescent="0.15">
      <c r="B41" s="51"/>
      <c r="C41" s="26"/>
      <c r="D41" s="26"/>
      <c r="E41" s="26"/>
      <c r="F41" s="26"/>
      <c r="G41" s="26"/>
      <c r="H41" s="26"/>
      <c r="I41" s="26"/>
      <c r="J41" s="26"/>
      <c r="K41" s="26"/>
      <c r="L41" s="26"/>
      <c r="M41" s="26"/>
      <c r="N41" s="26"/>
      <c r="O41" s="26"/>
      <c r="P41" s="26"/>
      <c r="Q41" s="26"/>
      <c r="R41" s="26"/>
      <c r="S41" s="26"/>
      <c r="T41" s="26"/>
      <c r="U41" s="51" t="str">
        <f t="shared" si="0"/>
        <v/>
      </c>
      <c r="V41" s="26" t="str">
        <f>IF(U41="","",Chart_Data!R31)</f>
        <v/>
      </c>
      <c r="W41" s="54" t="str">
        <f>_xlfn.IFNA(IF(Chart_Data!O31="#N/A","",Chart_Data!O31),"")</f>
        <v/>
      </c>
      <c r="X41" s="57" t="str">
        <f>IF(U41="","",Chart_Data!P31)</f>
        <v/>
      </c>
      <c r="Y41" s="65" t="str">
        <f>IF(U41="","",Chart_Data!Q31)</f>
        <v/>
      </c>
      <c r="Z41" s="26" t="str">
        <f t="shared" si="1"/>
        <v/>
      </c>
      <c r="AA41" s="26" t="str">
        <f>IF(Z41="","",Chart_Data!R81)</f>
        <v/>
      </c>
      <c r="AB41" s="54" t="str">
        <f>_xlfn.IFNA(IF(Chart_Data!O31="#N/A","",Chart_Data!O81),"")</f>
        <v/>
      </c>
      <c r="AC41" s="57" t="str">
        <f>IF(Z41="","",Chart_Data!P81)</f>
        <v/>
      </c>
      <c r="AD41" s="65" t="str">
        <f>IF(Z41="","",Chart_Data!Q81)</f>
        <v/>
      </c>
      <c r="AE41" s="27"/>
      <c r="AF41" s="26"/>
      <c r="AG41" s="54"/>
      <c r="AH41" s="57"/>
      <c r="AI41" s="57"/>
      <c r="AJ41" s="26"/>
      <c r="AK41" s="26"/>
      <c r="AL41" s="54"/>
      <c r="AM41" s="57"/>
      <c r="AN41" s="57"/>
      <c r="AO41" s="26"/>
    </row>
    <row r="42" spans="2:41" x14ac:dyDescent="0.15">
      <c r="B42" s="51"/>
      <c r="C42" s="26"/>
      <c r="D42" s="26"/>
      <c r="E42" s="26"/>
      <c r="F42" s="26"/>
      <c r="G42" s="26"/>
      <c r="H42" s="26"/>
      <c r="I42" s="26"/>
      <c r="J42" s="26"/>
      <c r="K42" s="26"/>
      <c r="L42" s="26"/>
      <c r="M42" s="26"/>
      <c r="N42" s="26"/>
      <c r="O42" s="26"/>
      <c r="P42" s="26"/>
      <c r="Q42" s="26"/>
      <c r="R42" s="26"/>
      <c r="S42" s="26"/>
      <c r="T42" s="26"/>
      <c r="U42" s="51" t="str">
        <f t="shared" si="0"/>
        <v/>
      </c>
      <c r="V42" s="26" t="str">
        <f>IF(U42="","",Chart_Data!R32)</f>
        <v/>
      </c>
      <c r="W42" s="54" t="str">
        <f>_xlfn.IFNA(IF(Chart_Data!O32="#N/A","",Chart_Data!O32),"")</f>
        <v/>
      </c>
      <c r="X42" s="57" t="str">
        <f>IF(U42="","",Chart_Data!P32)</f>
        <v/>
      </c>
      <c r="Y42" s="65" t="str">
        <f>IF(U42="","",Chart_Data!Q32)</f>
        <v/>
      </c>
      <c r="Z42" s="26" t="str">
        <f t="shared" si="1"/>
        <v/>
      </c>
      <c r="AA42" s="26" t="str">
        <f>IF(Z42="","",Chart_Data!R82)</f>
        <v/>
      </c>
      <c r="AB42" s="54" t="str">
        <f>_xlfn.IFNA(IF(Chart_Data!O32="#N/A","",Chart_Data!O82),"")</f>
        <v/>
      </c>
      <c r="AC42" s="57" t="str">
        <f>IF(Z42="","",Chart_Data!P82)</f>
        <v/>
      </c>
      <c r="AD42" s="65" t="str">
        <f>IF(Z42="","",Chart_Data!Q82)</f>
        <v/>
      </c>
      <c r="AE42" s="27"/>
      <c r="AF42" s="26"/>
      <c r="AG42" s="54"/>
      <c r="AH42" s="57"/>
      <c r="AI42" s="57"/>
      <c r="AJ42" s="26"/>
      <c r="AK42" s="26"/>
      <c r="AL42" s="54"/>
      <c r="AM42" s="57"/>
      <c r="AN42" s="57"/>
      <c r="AO42" s="26"/>
    </row>
    <row r="43" spans="2:41" x14ac:dyDescent="0.15">
      <c r="B43" s="51"/>
      <c r="C43" s="26"/>
      <c r="D43" s="26"/>
      <c r="E43" s="26"/>
      <c r="F43" s="26"/>
      <c r="G43" s="26"/>
      <c r="H43" s="26"/>
      <c r="I43" s="26"/>
      <c r="J43" s="26"/>
      <c r="K43" s="26"/>
      <c r="L43" s="26"/>
      <c r="M43" s="26"/>
      <c r="N43" s="26"/>
      <c r="O43" s="26"/>
      <c r="P43" s="26"/>
      <c r="Q43" s="26"/>
      <c r="R43" s="26"/>
      <c r="S43" s="26"/>
      <c r="T43" s="26"/>
      <c r="U43" s="51" t="str">
        <f t="shared" si="0"/>
        <v/>
      </c>
      <c r="V43" s="26" t="str">
        <f>IF(U43="","",Chart_Data!R33)</f>
        <v/>
      </c>
      <c r="W43" s="54" t="str">
        <f>_xlfn.IFNA(IF(Chart_Data!O33="#N/A","",Chart_Data!O33),"")</f>
        <v/>
      </c>
      <c r="X43" s="57" t="str">
        <f>IF(U43="","",Chart_Data!P33)</f>
        <v/>
      </c>
      <c r="Y43" s="65" t="str">
        <f>IF(U43="","",Chart_Data!Q33)</f>
        <v/>
      </c>
      <c r="Z43" s="26" t="str">
        <f t="shared" si="1"/>
        <v/>
      </c>
      <c r="AA43" s="26" t="str">
        <f>IF(Z43="","",Chart_Data!R83)</f>
        <v/>
      </c>
      <c r="AB43" s="54" t="str">
        <f>_xlfn.IFNA(IF(Chart_Data!O33="#N/A","",Chart_Data!O83),"")</f>
        <v/>
      </c>
      <c r="AC43" s="57" t="str">
        <f>IF(Z43="","",Chart_Data!P83)</f>
        <v/>
      </c>
      <c r="AD43" s="65" t="str">
        <f>IF(Z43="","",Chart_Data!Q83)</f>
        <v/>
      </c>
      <c r="AE43" s="27"/>
      <c r="AF43" s="26"/>
      <c r="AG43" s="54"/>
      <c r="AH43" s="57"/>
      <c r="AI43" s="57"/>
      <c r="AJ43" s="26"/>
      <c r="AK43" s="26"/>
      <c r="AL43" s="54"/>
      <c r="AM43" s="57"/>
      <c r="AN43" s="57"/>
      <c r="AO43" s="26"/>
    </row>
    <row r="44" spans="2:41" x14ac:dyDescent="0.15">
      <c r="B44" s="51"/>
      <c r="C44" s="26"/>
      <c r="D44" s="26"/>
      <c r="E44" s="26"/>
      <c r="F44" s="26"/>
      <c r="G44" s="26"/>
      <c r="H44" s="26"/>
      <c r="I44" s="26"/>
      <c r="J44" s="26"/>
      <c r="K44" s="26"/>
      <c r="L44" s="26"/>
      <c r="M44" s="26"/>
      <c r="N44" s="26"/>
      <c r="O44" s="26"/>
      <c r="P44" s="26"/>
      <c r="Q44" s="26"/>
      <c r="R44" s="26"/>
      <c r="S44" s="26"/>
      <c r="T44" s="26"/>
      <c r="U44" s="51" t="str">
        <f t="shared" ref="U44:U61" si="2">IF(W44="","",ROW(S38)-ROW($S$5))</f>
        <v/>
      </c>
      <c r="V44" s="26" t="str">
        <f>IF(U44="","",Chart_Data!R34)</f>
        <v/>
      </c>
      <c r="W44" s="54" t="str">
        <f>_xlfn.IFNA(IF(Chart_Data!O34="#N/A","",Chart_Data!O34),"")</f>
        <v/>
      </c>
      <c r="X44" s="57" t="str">
        <f>IF(U44="","",Chart_Data!P34)</f>
        <v/>
      </c>
      <c r="Y44" s="65" t="str">
        <f>IF(U44="","",Chart_Data!Q34)</f>
        <v/>
      </c>
      <c r="Z44" s="26" t="str">
        <f t="shared" si="1"/>
        <v/>
      </c>
      <c r="AA44" s="26" t="str">
        <f>IF(Z44="","",Chart_Data!R84)</f>
        <v/>
      </c>
      <c r="AB44" s="54" t="str">
        <f>_xlfn.IFNA(IF(Chart_Data!O34="#N/A","",Chart_Data!O84),"")</f>
        <v/>
      </c>
      <c r="AC44" s="57" t="str">
        <f>IF(Z44="","",Chart_Data!P84)</f>
        <v/>
      </c>
      <c r="AD44" s="65" t="str">
        <f>IF(Z44="","",Chart_Data!Q84)</f>
        <v/>
      </c>
      <c r="AE44" s="27"/>
      <c r="AF44" s="26"/>
      <c r="AG44" s="54"/>
      <c r="AH44" s="57"/>
      <c r="AI44" s="57"/>
      <c r="AJ44" s="26"/>
      <c r="AK44" s="26"/>
      <c r="AL44" s="54"/>
      <c r="AM44" s="57"/>
      <c r="AN44" s="57"/>
      <c r="AO44" s="26"/>
    </row>
    <row r="45" spans="2:41" x14ac:dyDescent="0.15">
      <c r="B45" s="51"/>
      <c r="C45" s="26"/>
      <c r="D45" s="26"/>
      <c r="E45" s="26"/>
      <c r="F45" s="26"/>
      <c r="G45" s="26"/>
      <c r="H45" s="26"/>
      <c r="I45" s="26"/>
      <c r="J45" s="26"/>
      <c r="K45" s="26"/>
      <c r="L45" s="26"/>
      <c r="M45" s="26"/>
      <c r="N45" s="26"/>
      <c r="O45" s="26"/>
      <c r="P45" s="26"/>
      <c r="Q45" s="26"/>
      <c r="R45" s="26"/>
      <c r="S45" s="26"/>
      <c r="T45" s="26"/>
      <c r="U45" s="51" t="str">
        <f t="shared" si="2"/>
        <v/>
      </c>
      <c r="V45" s="26" t="str">
        <f>IF(U45="","",Chart_Data!R35)</f>
        <v/>
      </c>
      <c r="W45" s="54" t="str">
        <f>_xlfn.IFNA(IF(Chart_Data!O35="#N/A","",Chart_Data!O35),"")</f>
        <v/>
      </c>
      <c r="X45" s="57" t="str">
        <f>IF(U45="","",Chart_Data!P35)</f>
        <v/>
      </c>
      <c r="Y45" s="65" t="str">
        <f>IF(U45="","",Chart_Data!Q35)</f>
        <v/>
      </c>
      <c r="Z45" s="26" t="str">
        <f t="shared" ref="Z45:Z61" si="3">IF(AB45="","",Z44+1)</f>
        <v/>
      </c>
      <c r="AA45" s="26" t="str">
        <f>IF(Z45="","",Chart_Data!R85)</f>
        <v/>
      </c>
      <c r="AB45" s="54" t="str">
        <f>_xlfn.IFNA(IF(Chart_Data!O35="#N/A","",Chart_Data!O85),"")</f>
        <v/>
      </c>
      <c r="AC45" s="57" t="str">
        <f>IF(Z45="","",Chart_Data!P85)</f>
        <v/>
      </c>
      <c r="AD45" s="65" t="str">
        <f>IF(Z45="","",Chart_Data!Q85)</f>
        <v/>
      </c>
      <c r="AE45" s="27"/>
      <c r="AF45" s="26"/>
      <c r="AG45" s="54"/>
      <c r="AH45" s="57"/>
      <c r="AI45" s="57"/>
      <c r="AJ45" s="26"/>
      <c r="AK45" s="26"/>
      <c r="AL45" s="54"/>
      <c r="AM45" s="57"/>
      <c r="AN45" s="57"/>
      <c r="AO45" s="26"/>
    </row>
    <row r="46" spans="2:41" x14ac:dyDescent="0.15">
      <c r="B46" s="51"/>
      <c r="C46" s="26"/>
      <c r="D46" s="26"/>
      <c r="E46" s="26"/>
      <c r="F46" s="26"/>
      <c r="G46" s="26"/>
      <c r="H46" s="26"/>
      <c r="I46" s="26"/>
      <c r="J46" s="26"/>
      <c r="K46" s="26"/>
      <c r="L46" s="26"/>
      <c r="M46" s="26"/>
      <c r="N46" s="26"/>
      <c r="O46" s="26"/>
      <c r="P46" s="26"/>
      <c r="Q46" s="26"/>
      <c r="R46" s="26"/>
      <c r="S46" s="26"/>
      <c r="T46" s="26"/>
      <c r="U46" s="51" t="str">
        <f t="shared" si="2"/>
        <v/>
      </c>
      <c r="V46" s="26" t="str">
        <f>IF(U46="","",Chart_Data!R36)</f>
        <v/>
      </c>
      <c r="W46" s="54" t="str">
        <f>_xlfn.IFNA(IF(Chart_Data!O36="#N/A","",Chart_Data!O36),"")</f>
        <v/>
      </c>
      <c r="X46" s="57" t="str">
        <f>IF(U46="","",Chart_Data!P36)</f>
        <v/>
      </c>
      <c r="Y46" s="65" t="str">
        <f>IF(U46="","",Chart_Data!Q36)</f>
        <v/>
      </c>
      <c r="Z46" s="26" t="str">
        <f t="shared" si="3"/>
        <v/>
      </c>
      <c r="AA46" s="26" t="str">
        <f>IF(Z46="","",Chart_Data!R86)</f>
        <v/>
      </c>
      <c r="AB46" s="54" t="str">
        <f>_xlfn.IFNA(IF(Chart_Data!O36="#N/A","",Chart_Data!O86),"")</f>
        <v/>
      </c>
      <c r="AC46" s="57" t="str">
        <f>IF(Z46="","",Chart_Data!P86)</f>
        <v/>
      </c>
      <c r="AD46" s="65" t="str">
        <f>IF(Z46="","",Chart_Data!Q86)</f>
        <v/>
      </c>
      <c r="AE46" s="27"/>
      <c r="AF46" s="26"/>
      <c r="AG46" s="54"/>
      <c r="AH46" s="57"/>
      <c r="AI46" s="57"/>
      <c r="AJ46" s="26"/>
      <c r="AK46" s="26"/>
      <c r="AL46" s="54"/>
      <c r="AM46" s="57"/>
      <c r="AN46" s="57"/>
      <c r="AO46" s="26"/>
    </row>
    <row r="47" spans="2:41" x14ac:dyDescent="0.15">
      <c r="B47" s="51"/>
      <c r="C47" s="26"/>
      <c r="D47" s="26"/>
      <c r="E47" s="26"/>
      <c r="F47" s="26"/>
      <c r="G47" s="26"/>
      <c r="H47" s="26"/>
      <c r="I47" s="26"/>
      <c r="J47" s="26"/>
      <c r="K47" s="26"/>
      <c r="L47" s="26"/>
      <c r="M47" s="26"/>
      <c r="N47" s="26"/>
      <c r="O47" s="26"/>
      <c r="P47" s="26"/>
      <c r="Q47" s="26"/>
      <c r="R47" s="26"/>
      <c r="S47" s="26"/>
      <c r="T47" s="26"/>
      <c r="U47" s="51" t="str">
        <f t="shared" si="2"/>
        <v/>
      </c>
      <c r="V47" s="26" t="str">
        <f>IF(U47="","",Chart_Data!R37)</f>
        <v/>
      </c>
      <c r="W47" s="54" t="str">
        <f>_xlfn.IFNA(IF(Chart_Data!O37="#N/A","",Chart_Data!O37),"")</f>
        <v/>
      </c>
      <c r="X47" s="57" t="str">
        <f>IF(U47="","",Chart_Data!P37)</f>
        <v/>
      </c>
      <c r="Y47" s="65" t="str">
        <f>IF(U47="","",Chart_Data!Q37)</f>
        <v/>
      </c>
      <c r="Z47" s="26" t="str">
        <f t="shared" si="3"/>
        <v/>
      </c>
      <c r="AA47" s="26" t="str">
        <f>IF(Z47="","",Chart_Data!R87)</f>
        <v/>
      </c>
      <c r="AB47" s="54" t="str">
        <f>_xlfn.IFNA(IF(Chart_Data!O37="#N/A","",Chart_Data!O87),"")</f>
        <v/>
      </c>
      <c r="AC47" s="57" t="str">
        <f>IF(Z47="","",Chart_Data!P87)</f>
        <v/>
      </c>
      <c r="AD47" s="65" t="str">
        <f>IF(Z47="","",Chart_Data!Q87)</f>
        <v/>
      </c>
      <c r="AE47" s="27"/>
      <c r="AF47" s="26"/>
      <c r="AG47" s="54"/>
      <c r="AH47" s="57"/>
      <c r="AI47" s="57"/>
      <c r="AJ47" s="26"/>
      <c r="AK47" s="26"/>
      <c r="AL47" s="54"/>
      <c r="AM47" s="57"/>
      <c r="AN47" s="57"/>
      <c r="AO47" s="26"/>
    </row>
    <row r="48" spans="2:41" x14ac:dyDescent="0.15">
      <c r="B48" s="51"/>
      <c r="C48" s="26"/>
      <c r="D48" s="26"/>
      <c r="E48" s="26"/>
      <c r="F48" s="26"/>
      <c r="G48" s="26"/>
      <c r="H48" s="26"/>
      <c r="I48" s="26"/>
      <c r="J48" s="26"/>
      <c r="K48" s="26"/>
      <c r="L48" s="26"/>
      <c r="M48" s="26"/>
      <c r="N48" s="26"/>
      <c r="O48" s="26"/>
      <c r="P48" s="26"/>
      <c r="Q48" s="26"/>
      <c r="R48" s="26"/>
      <c r="S48" s="26"/>
      <c r="T48" s="26"/>
      <c r="U48" s="51" t="str">
        <f t="shared" si="2"/>
        <v/>
      </c>
      <c r="V48" s="26" t="str">
        <f>IF(U48="","",Chart_Data!R38)</f>
        <v/>
      </c>
      <c r="W48" s="54" t="str">
        <f>_xlfn.IFNA(IF(Chart_Data!O38="#N/A","",Chart_Data!O38),"")</f>
        <v/>
      </c>
      <c r="X48" s="57" t="str">
        <f>IF(U48="","",Chart_Data!P38)</f>
        <v/>
      </c>
      <c r="Y48" s="65" t="str">
        <f>IF(U48="","",Chart_Data!Q38)</f>
        <v/>
      </c>
      <c r="Z48" s="26" t="str">
        <f t="shared" si="3"/>
        <v/>
      </c>
      <c r="AA48" s="26" t="str">
        <f>IF(Z48="","",Chart_Data!R88)</f>
        <v/>
      </c>
      <c r="AB48" s="54" t="str">
        <f>_xlfn.IFNA(IF(Chart_Data!O38="#N/A","",Chart_Data!O88),"")</f>
        <v/>
      </c>
      <c r="AC48" s="57" t="str">
        <f>IF(Z48="","",Chart_Data!P88)</f>
        <v/>
      </c>
      <c r="AD48" s="65" t="str">
        <f>IF(Z48="","",Chart_Data!Q88)</f>
        <v/>
      </c>
      <c r="AE48" s="27"/>
      <c r="AF48" s="26"/>
      <c r="AG48" s="54"/>
      <c r="AH48" s="57"/>
      <c r="AI48" s="57"/>
      <c r="AJ48" s="26"/>
      <c r="AK48" s="26"/>
      <c r="AL48" s="54"/>
      <c r="AM48" s="57"/>
      <c r="AN48" s="57"/>
      <c r="AO48" s="26"/>
    </row>
    <row r="49" spans="2:41" x14ac:dyDescent="0.15">
      <c r="B49" s="51"/>
      <c r="C49" s="26"/>
      <c r="D49" s="26"/>
      <c r="E49" s="26"/>
      <c r="F49" s="26"/>
      <c r="G49" s="26"/>
      <c r="H49" s="26"/>
      <c r="I49" s="26"/>
      <c r="J49" s="26"/>
      <c r="K49" s="26"/>
      <c r="L49" s="26"/>
      <c r="M49" s="26"/>
      <c r="N49" s="26"/>
      <c r="O49" s="26"/>
      <c r="P49" s="26"/>
      <c r="Q49" s="26"/>
      <c r="R49" s="26"/>
      <c r="S49" s="26"/>
      <c r="T49" s="26"/>
      <c r="U49" s="51" t="str">
        <f t="shared" si="2"/>
        <v/>
      </c>
      <c r="V49" s="26" t="str">
        <f>IF(U49="","",Chart_Data!R39)</f>
        <v/>
      </c>
      <c r="W49" s="54" t="str">
        <f>_xlfn.IFNA(IF(Chart_Data!O39="#N/A","",Chart_Data!O39),"")</f>
        <v/>
      </c>
      <c r="X49" s="57" t="str">
        <f>IF(U49="","",Chart_Data!P39)</f>
        <v/>
      </c>
      <c r="Y49" s="65" t="str">
        <f>IF(U49="","",Chart_Data!Q39)</f>
        <v/>
      </c>
      <c r="Z49" s="26" t="str">
        <f t="shared" si="3"/>
        <v/>
      </c>
      <c r="AA49" s="26" t="str">
        <f>IF(Z49="","",Chart_Data!R89)</f>
        <v/>
      </c>
      <c r="AB49" s="54" t="str">
        <f>_xlfn.IFNA(IF(Chart_Data!O39="#N/A","",Chart_Data!O89),"")</f>
        <v/>
      </c>
      <c r="AC49" s="57" t="str">
        <f>IF(Z49="","",Chart_Data!P89)</f>
        <v/>
      </c>
      <c r="AD49" s="65" t="str">
        <f>IF(Z49="","",Chart_Data!Q89)</f>
        <v/>
      </c>
      <c r="AE49" s="27"/>
      <c r="AF49" s="26"/>
      <c r="AG49" s="54"/>
      <c r="AH49" s="57"/>
      <c r="AI49" s="57"/>
      <c r="AJ49" s="26"/>
      <c r="AK49" s="26"/>
      <c r="AL49" s="54"/>
      <c r="AM49" s="57"/>
      <c r="AN49" s="57"/>
      <c r="AO49" s="26"/>
    </row>
    <row r="50" spans="2:41" x14ac:dyDescent="0.15">
      <c r="B50" s="51"/>
      <c r="C50" s="26"/>
      <c r="D50" s="26"/>
      <c r="E50" s="26"/>
      <c r="F50" s="26"/>
      <c r="G50" s="26"/>
      <c r="H50" s="26"/>
      <c r="I50" s="26"/>
      <c r="J50" s="26"/>
      <c r="K50" s="26"/>
      <c r="L50" s="26"/>
      <c r="M50" s="26"/>
      <c r="N50" s="26"/>
      <c r="O50" s="26"/>
      <c r="P50" s="26"/>
      <c r="Q50" s="26"/>
      <c r="R50" s="26"/>
      <c r="S50" s="26"/>
      <c r="T50" s="26"/>
      <c r="U50" s="51" t="str">
        <f t="shared" si="2"/>
        <v/>
      </c>
      <c r="V50" s="26" t="str">
        <f>IF(U50="","",Chart_Data!R40)</f>
        <v/>
      </c>
      <c r="W50" s="54" t="str">
        <f>_xlfn.IFNA(IF(Chart_Data!O40="#N/A","",Chart_Data!O40),"")</f>
        <v/>
      </c>
      <c r="X50" s="57" t="str">
        <f>IF(U50="","",Chart_Data!P40)</f>
        <v/>
      </c>
      <c r="Y50" s="65" t="str">
        <f>IF(U50="","",Chart_Data!Q40)</f>
        <v/>
      </c>
      <c r="Z50" s="26" t="str">
        <f t="shared" si="3"/>
        <v/>
      </c>
      <c r="AA50" s="26" t="str">
        <f>IF(Z50="","",Chart_Data!R90)</f>
        <v/>
      </c>
      <c r="AB50" s="54" t="str">
        <f>_xlfn.IFNA(IF(Chart_Data!O40="#N/A","",Chart_Data!O90),"")</f>
        <v/>
      </c>
      <c r="AC50" s="57" t="str">
        <f>IF(Z50="","",Chart_Data!P90)</f>
        <v/>
      </c>
      <c r="AD50" s="65" t="str">
        <f>IF(Z50="","",Chart_Data!Q90)</f>
        <v/>
      </c>
      <c r="AE50" s="27"/>
      <c r="AF50" s="26"/>
      <c r="AG50" s="54"/>
      <c r="AH50" s="57"/>
      <c r="AI50" s="57"/>
      <c r="AJ50" s="26"/>
      <c r="AK50" s="26"/>
      <c r="AL50" s="54"/>
      <c r="AM50" s="57"/>
      <c r="AN50" s="57"/>
      <c r="AO50" s="26"/>
    </row>
    <row r="51" spans="2:41" x14ac:dyDescent="0.15">
      <c r="B51" s="51"/>
      <c r="C51" s="26"/>
      <c r="D51" s="26"/>
      <c r="E51" s="26"/>
      <c r="F51" s="26"/>
      <c r="G51" s="26"/>
      <c r="H51" s="26"/>
      <c r="I51" s="26"/>
      <c r="J51" s="26"/>
      <c r="K51" s="26"/>
      <c r="L51" s="26"/>
      <c r="M51" s="26"/>
      <c r="N51" s="26"/>
      <c r="O51" s="26"/>
      <c r="P51" s="26"/>
      <c r="Q51" s="26"/>
      <c r="R51" s="26"/>
      <c r="S51" s="26"/>
      <c r="T51" s="26"/>
      <c r="U51" s="51" t="str">
        <f t="shared" si="2"/>
        <v/>
      </c>
      <c r="V51" s="26" t="str">
        <f>IF(U51="","",Chart_Data!R41)</f>
        <v/>
      </c>
      <c r="W51" s="54" t="str">
        <f>_xlfn.IFNA(IF(Chart_Data!O41="#N/A","",Chart_Data!O41),"")</f>
        <v/>
      </c>
      <c r="X51" s="57" t="str">
        <f>IF(U51="","",Chart_Data!P41)</f>
        <v/>
      </c>
      <c r="Y51" s="65" t="str">
        <f>IF(U51="","",Chart_Data!Q41)</f>
        <v/>
      </c>
      <c r="Z51" s="26" t="str">
        <f t="shared" si="3"/>
        <v/>
      </c>
      <c r="AA51" s="26" t="str">
        <f>IF(Z51="","",Chart_Data!R91)</f>
        <v/>
      </c>
      <c r="AB51" s="54" t="str">
        <f>_xlfn.IFNA(IF(Chart_Data!O41="#N/A","",Chart_Data!O91),"")</f>
        <v/>
      </c>
      <c r="AC51" s="57" t="str">
        <f>IF(Z51="","",Chart_Data!P91)</f>
        <v/>
      </c>
      <c r="AD51" s="65" t="str">
        <f>IF(Z51="","",Chart_Data!Q91)</f>
        <v/>
      </c>
      <c r="AE51" s="27"/>
      <c r="AF51" s="26"/>
      <c r="AG51" s="54"/>
      <c r="AH51" s="57"/>
      <c r="AI51" s="57"/>
      <c r="AJ51" s="26"/>
      <c r="AK51" s="26"/>
      <c r="AL51" s="54"/>
      <c r="AM51" s="57"/>
      <c r="AN51" s="57"/>
      <c r="AO51" s="26"/>
    </row>
    <row r="52" spans="2:41" x14ac:dyDescent="0.15">
      <c r="B52" s="51"/>
      <c r="C52" s="26"/>
      <c r="D52" s="26"/>
      <c r="E52" s="26"/>
      <c r="F52" s="26"/>
      <c r="G52" s="26"/>
      <c r="H52" s="26"/>
      <c r="I52" s="26"/>
      <c r="J52" s="26"/>
      <c r="K52" s="26"/>
      <c r="L52" s="26"/>
      <c r="M52" s="26"/>
      <c r="N52" s="26"/>
      <c r="O52" s="26"/>
      <c r="P52" s="26"/>
      <c r="Q52" s="26"/>
      <c r="R52" s="26"/>
      <c r="S52" s="26"/>
      <c r="T52" s="26"/>
      <c r="U52" s="51" t="str">
        <f t="shared" si="2"/>
        <v/>
      </c>
      <c r="V52" s="26" t="str">
        <f>IF(U52="","",Chart_Data!R42)</f>
        <v/>
      </c>
      <c r="W52" s="54" t="str">
        <f>_xlfn.IFNA(IF(Chart_Data!O42="#N/A","",Chart_Data!O42),"")</f>
        <v/>
      </c>
      <c r="X52" s="57" t="str">
        <f>IF(U52="","",Chart_Data!P42)</f>
        <v/>
      </c>
      <c r="Y52" s="65" t="str">
        <f>IF(U52="","",Chart_Data!Q42)</f>
        <v/>
      </c>
      <c r="Z52" s="26" t="str">
        <f t="shared" si="3"/>
        <v/>
      </c>
      <c r="AA52" s="26" t="str">
        <f>IF(Z52="","",Chart_Data!R92)</f>
        <v/>
      </c>
      <c r="AB52" s="54" t="str">
        <f>_xlfn.IFNA(IF(Chart_Data!O42="#N/A","",Chart_Data!O92),"")</f>
        <v/>
      </c>
      <c r="AC52" s="57" t="str">
        <f>IF(Z52="","",Chart_Data!P92)</f>
        <v/>
      </c>
      <c r="AD52" s="65" t="str">
        <f>IF(Z52="","",Chart_Data!Q92)</f>
        <v/>
      </c>
      <c r="AE52" s="27"/>
      <c r="AF52" s="26"/>
      <c r="AG52" s="54"/>
      <c r="AH52" s="57"/>
      <c r="AI52" s="57"/>
      <c r="AJ52" s="26"/>
      <c r="AK52" s="26"/>
      <c r="AL52" s="54"/>
      <c r="AM52" s="57"/>
      <c r="AN52" s="57"/>
      <c r="AO52" s="26"/>
    </row>
    <row r="53" spans="2:41" x14ac:dyDescent="0.15">
      <c r="B53" s="51"/>
      <c r="C53" s="26"/>
      <c r="D53" s="26"/>
      <c r="E53" s="26"/>
      <c r="F53" s="26"/>
      <c r="G53" s="26"/>
      <c r="H53" s="26"/>
      <c r="I53" s="26"/>
      <c r="J53" s="26"/>
      <c r="K53" s="26"/>
      <c r="L53" s="26"/>
      <c r="M53" s="26"/>
      <c r="N53" s="26"/>
      <c r="O53" s="26"/>
      <c r="P53" s="26"/>
      <c r="Q53" s="26"/>
      <c r="R53" s="26"/>
      <c r="S53" s="26"/>
      <c r="T53" s="26"/>
      <c r="U53" s="51" t="str">
        <f t="shared" si="2"/>
        <v/>
      </c>
      <c r="V53" s="26" t="str">
        <f>IF(U53="","",Chart_Data!R43)</f>
        <v/>
      </c>
      <c r="W53" s="54" t="str">
        <f>_xlfn.IFNA(IF(Chart_Data!O43="#N/A","",Chart_Data!O43),"")</f>
        <v/>
      </c>
      <c r="X53" s="57" t="str">
        <f>IF(U53="","",Chart_Data!P43)</f>
        <v/>
      </c>
      <c r="Y53" s="65" t="str">
        <f>IF(U53="","",Chart_Data!Q43)</f>
        <v/>
      </c>
      <c r="Z53" s="26" t="str">
        <f t="shared" si="3"/>
        <v/>
      </c>
      <c r="AA53" s="26" t="str">
        <f>IF(Z53="","",Chart_Data!R93)</f>
        <v/>
      </c>
      <c r="AB53" s="54" t="str">
        <f>_xlfn.IFNA(IF(Chart_Data!O43="#N/A","",Chart_Data!O93),"")</f>
        <v/>
      </c>
      <c r="AC53" s="57" t="str">
        <f>IF(Z53="","",Chart_Data!P93)</f>
        <v/>
      </c>
      <c r="AD53" s="65" t="str">
        <f>IF(Z53="","",Chart_Data!Q93)</f>
        <v/>
      </c>
      <c r="AE53" s="27"/>
      <c r="AF53" s="26"/>
      <c r="AG53" s="54"/>
      <c r="AH53" s="57"/>
      <c r="AI53" s="57"/>
      <c r="AJ53" s="26"/>
      <c r="AK53" s="26"/>
      <c r="AL53" s="54"/>
      <c r="AM53" s="57"/>
      <c r="AN53" s="57"/>
      <c r="AO53" s="26"/>
    </row>
    <row r="54" spans="2:41" x14ac:dyDescent="0.15">
      <c r="B54" s="51"/>
      <c r="C54" s="26"/>
      <c r="D54" s="26"/>
      <c r="E54" s="26"/>
      <c r="F54" s="26"/>
      <c r="G54" s="26"/>
      <c r="H54" s="26"/>
      <c r="I54" s="26"/>
      <c r="J54" s="26"/>
      <c r="K54" s="26"/>
      <c r="L54" s="26"/>
      <c r="M54" s="26"/>
      <c r="N54" s="26"/>
      <c r="O54" s="26"/>
      <c r="P54" s="26"/>
      <c r="Q54" s="26"/>
      <c r="R54" s="26"/>
      <c r="S54" s="26"/>
      <c r="T54" s="26"/>
      <c r="U54" s="51" t="str">
        <f t="shared" si="2"/>
        <v/>
      </c>
      <c r="V54" s="26" t="str">
        <f>IF(U54="","",Chart_Data!R44)</f>
        <v/>
      </c>
      <c r="W54" s="54" t="str">
        <f>_xlfn.IFNA(IF(Chart_Data!O44="#N/A","",Chart_Data!O44),"")</f>
        <v/>
      </c>
      <c r="X54" s="57" t="str">
        <f>IF(U54="","",Chart_Data!P44)</f>
        <v/>
      </c>
      <c r="Y54" s="65" t="str">
        <f>IF(U54="","",Chart_Data!Q44)</f>
        <v/>
      </c>
      <c r="Z54" s="26" t="str">
        <f t="shared" si="3"/>
        <v/>
      </c>
      <c r="AA54" s="26" t="str">
        <f>IF(Z54="","",Chart_Data!R94)</f>
        <v/>
      </c>
      <c r="AB54" s="54" t="str">
        <f>_xlfn.IFNA(IF(Chart_Data!O44="#N/A","",Chart_Data!O94),"")</f>
        <v/>
      </c>
      <c r="AC54" s="57" t="str">
        <f>IF(Z54="","",Chart_Data!P94)</f>
        <v/>
      </c>
      <c r="AD54" s="65" t="str">
        <f>IF(Z54="","",Chart_Data!Q94)</f>
        <v/>
      </c>
      <c r="AE54" s="27"/>
      <c r="AF54" s="26"/>
      <c r="AG54" s="54"/>
      <c r="AH54" s="57"/>
      <c r="AI54" s="57"/>
      <c r="AJ54" s="26"/>
      <c r="AK54" s="26"/>
      <c r="AL54" s="54"/>
      <c r="AM54" s="57"/>
      <c r="AN54" s="57"/>
      <c r="AO54" s="26"/>
    </row>
    <row r="55" spans="2:41" x14ac:dyDescent="0.15">
      <c r="B55" s="51"/>
      <c r="C55" s="26"/>
      <c r="D55" s="26"/>
      <c r="E55" s="26"/>
      <c r="F55" s="26"/>
      <c r="G55" s="26"/>
      <c r="H55" s="26"/>
      <c r="I55" s="26"/>
      <c r="J55" s="26"/>
      <c r="K55" s="26"/>
      <c r="L55" s="26"/>
      <c r="M55" s="26"/>
      <c r="N55" s="26"/>
      <c r="O55" s="26"/>
      <c r="P55" s="26"/>
      <c r="Q55" s="26"/>
      <c r="R55" s="26"/>
      <c r="S55" s="26"/>
      <c r="T55" s="26"/>
      <c r="U55" s="51" t="str">
        <f t="shared" si="2"/>
        <v/>
      </c>
      <c r="V55" s="26" t="str">
        <f>IF(U55="","",Chart_Data!R45)</f>
        <v/>
      </c>
      <c r="W55" s="54" t="str">
        <f>_xlfn.IFNA(IF(Chart_Data!O45="#N/A","",Chart_Data!O45),"")</f>
        <v/>
      </c>
      <c r="X55" s="57" t="str">
        <f>IF(U55="","",Chart_Data!P45)</f>
        <v/>
      </c>
      <c r="Y55" s="65" t="str">
        <f>IF(U55="","",Chart_Data!Q45)</f>
        <v/>
      </c>
      <c r="Z55" s="26" t="str">
        <f t="shared" si="3"/>
        <v/>
      </c>
      <c r="AA55" s="26" t="str">
        <f>IF(Z55="","",Chart_Data!R95)</f>
        <v/>
      </c>
      <c r="AB55" s="54" t="str">
        <f>_xlfn.IFNA(IF(Chart_Data!O45="#N/A","",Chart_Data!O95),"")</f>
        <v/>
      </c>
      <c r="AC55" s="57" t="str">
        <f>IF(Z55="","",Chart_Data!P95)</f>
        <v/>
      </c>
      <c r="AD55" s="65" t="str">
        <f>IF(Z55="","",Chart_Data!Q95)</f>
        <v/>
      </c>
      <c r="AE55" s="27"/>
      <c r="AF55" s="26"/>
      <c r="AG55" s="54"/>
      <c r="AH55" s="57"/>
      <c r="AI55" s="57"/>
      <c r="AJ55" s="26"/>
      <c r="AK55" s="26"/>
      <c r="AL55" s="54"/>
      <c r="AM55" s="57"/>
      <c r="AN55" s="57"/>
      <c r="AO55" s="26"/>
    </row>
    <row r="56" spans="2:41" x14ac:dyDescent="0.15">
      <c r="B56" s="51"/>
      <c r="C56" s="26"/>
      <c r="D56" s="26"/>
      <c r="E56" s="26"/>
      <c r="F56" s="26"/>
      <c r="G56" s="26"/>
      <c r="H56" s="26"/>
      <c r="I56" s="26"/>
      <c r="J56" s="26"/>
      <c r="K56" s="26"/>
      <c r="L56" s="26"/>
      <c r="M56" s="26"/>
      <c r="N56" s="26"/>
      <c r="O56" s="26"/>
      <c r="P56" s="26"/>
      <c r="Q56" s="26"/>
      <c r="R56" s="26"/>
      <c r="S56" s="26"/>
      <c r="T56" s="26"/>
      <c r="U56" s="51" t="str">
        <f t="shared" si="2"/>
        <v/>
      </c>
      <c r="V56" s="26" t="str">
        <f>IF(U56="","",Chart_Data!R46)</f>
        <v/>
      </c>
      <c r="W56" s="54" t="str">
        <f>_xlfn.IFNA(IF(Chart_Data!O46="#N/A","",Chart_Data!O46),"")</f>
        <v/>
      </c>
      <c r="X56" s="57" t="str">
        <f>IF(U56="","",Chart_Data!P46)</f>
        <v/>
      </c>
      <c r="Y56" s="65" t="str">
        <f>IF(U56="","",Chart_Data!Q46)</f>
        <v/>
      </c>
      <c r="Z56" s="26" t="str">
        <f t="shared" si="3"/>
        <v/>
      </c>
      <c r="AA56" s="26" t="str">
        <f>IF(Z56="","",Chart_Data!R96)</f>
        <v/>
      </c>
      <c r="AB56" s="54" t="str">
        <f>_xlfn.IFNA(IF(Chart_Data!O46="#N/A","",Chart_Data!O96),"")</f>
        <v/>
      </c>
      <c r="AC56" s="57" t="str">
        <f>IF(Z56="","",Chart_Data!P96)</f>
        <v/>
      </c>
      <c r="AD56" s="65" t="str">
        <f>IF(Z56="","",Chart_Data!Q96)</f>
        <v/>
      </c>
      <c r="AE56" s="27"/>
      <c r="AF56" s="26"/>
      <c r="AG56" s="54"/>
      <c r="AH56" s="57"/>
      <c r="AI56" s="57"/>
      <c r="AJ56" s="26"/>
      <c r="AK56" s="26"/>
      <c r="AL56" s="54"/>
      <c r="AM56" s="57"/>
      <c r="AN56" s="57"/>
      <c r="AO56" s="26"/>
    </row>
    <row r="57" spans="2:41" x14ac:dyDescent="0.15">
      <c r="B57" s="51"/>
      <c r="C57" s="26"/>
      <c r="D57" s="26"/>
      <c r="E57" s="26"/>
      <c r="F57" s="26"/>
      <c r="G57" s="26"/>
      <c r="H57" s="26"/>
      <c r="I57" s="26"/>
      <c r="J57" s="26"/>
      <c r="K57" s="26"/>
      <c r="L57" s="26"/>
      <c r="M57" s="26"/>
      <c r="N57" s="26"/>
      <c r="O57" s="26"/>
      <c r="P57" s="26"/>
      <c r="Q57" s="26"/>
      <c r="R57" s="26"/>
      <c r="S57" s="26"/>
      <c r="T57" s="26"/>
      <c r="U57" s="51" t="str">
        <f t="shared" si="2"/>
        <v/>
      </c>
      <c r="V57" s="26" t="str">
        <f>IF(U57="","",Chart_Data!R47)</f>
        <v/>
      </c>
      <c r="W57" s="54" t="str">
        <f>_xlfn.IFNA(IF(Chart_Data!O47="#N/A","",Chart_Data!O47),"")</f>
        <v/>
      </c>
      <c r="X57" s="57" t="str">
        <f>IF(U57="","",Chart_Data!P47)</f>
        <v/>
      </c>
      <c r="Y57" s="65" t="str">
        <f>IF(U57="","",Chart_Data!Q47)</f>
        <v/>
      </c>
      <c r="Z57" s="26" t="str">
        <f t="shared" si="3"/>
        <v/>
      </c>
      <c r="AA57" s="26" t="str">
        <f>IF(Z57="","",Chart_Data!R97)</f>
        <v/>
      </c>
      <c r="AB57" s="54" t="str">
        <f>_xlfn.IFNA(IF(Chart_Data!O47="#N/A","",Chart_Data!O97),"")</f>
        <v/>
      </c>
      <c r="AC57" s="57" t="str">
        <f>IF(Z57="","",Chart_Data!P97)</f>
        <v/>
      </c>
      <c r="AD57" s="65" t="str">
        <f>IF(Z57="","",Chart_Data!Q97)</f>
        <v/>
      </c>
      <c r="AE57" s="27"/>
      <c r="AF57" s="26"/>
      <c r="AG57" s="54"/>
      <c r="AH57" s="57"/>
      <c r="AI57" s="57"/>
      <c r="AJ57" s="26"/>
      <c r="AK57" s="26"/>
      <c r="AL57" s="54"/>
      <c r="AM57" s="57"/>
      <c r="AN57" s="57"/>
      <c r="AO57" s="26"/>
    </row>
    <row r="58" spans="2:41" x14ac:dyDescent="0.15">
      <c r="B58" s="51"/>
      <c r="C58" s="26"/>
      <c r="D58" s="26"/>
      <c r="E58" s="26"/>
      <c r="F58" s="26"/>
      <c r="G58" s="26"/>
      <c r="H58" s="26"/>
      <c r="I58" s="26"/>
      <c r="J58" s="26"/>
      <c r="K58" s="26"/>
      <c r="L58" s="26"/>
      <c r="M58" s="26"/>
      <c r="N58" s="26"/>
      <c r="O58" s="26"/>
      <c r="P58" s="26"/>
      <c r="Q58" s="26"/>
      <c r="R58" s="26"/>
      <c r="S58" s="26"/>
      <c r="T58" s="26"/>
      <c r="U58" s="51" t="str">
        <f t="shared" si="2"/>
        <v/>
      </c>
      <c r="V58" s="26" t="str">
        <f>IF(U58="","",Chart_Data!R48)</f>
        <v/>
      </c>
      <c r="W58" s="54" t="str">
        <f>_xlfn.IFNA(IF(Chart_Data!O48="#N/A","",Chart_Data!O48),"")</f>
        <v/>
      </c>
      <c r="X58" s="57" t="str">
        <f>IF(U58="","",Chart_Data!P48)</f>
        <v/>
      </c>
      <c r="Y58" s="65" t="str">
        <f>IF(U58="","",Chart_Data!Q48)</f>
        <v/>
      </c>
      <c r="Z58" s="26" t="str">
        <f t="shared" si="3"/>
        <v/>
      </c>
      <c r="AA58" s="26" t="str">
        <f>IF(Z58="","",Chart_Data!R98)</f>
        <v/>
      </c>
      <c r="AB58" s="54" t="str">
        <f>_xlfn.IFNA(IF(Chart_Data!O48="#N/A","",Chart_Data!O98),"")</f>
        <v/>
      </c>
      <c r="AC58" s="57" t="str">
        <f>IF(Z58="","",Chart_Data!P98)</f>
        <v/>
      </c>
      <c r="AD58" s="65" t="str">
        <f>IF(Z58="","",Chart_Data!Q98)</f>
        <v/>
      </c>
      <c r="AE58" s="27"/>
      <c r="AF58" s="26"/>
      <c r="AG58" s="54"/>
      <c r="AH58" s="57"/>
      <c r="AI58" s="57"/>
      <c r="AJ58" s="26"/>
      <c r="AK58" s="26"/>
      <c r="AL58" s="54"/>
      <c r="AM58" s="57"/>
      <c r="AN58" s="57"/>
      <c r="AO58" s="26"/>
    </row>
    <row r="59" spans="2:41" x14ac:dyDescent="0.15">
      <c r="B59" s="51"/>
      <c r="C59" s="26"/>
      <c r="D59" s="26"/>
      <c r="E59" s="26"/>
      <c r="F59" s="26"/>
      <c r="G59" s="26"/>
      <c r="H59" s="26"/>
      <c r="I59" s="26"/>
      <c r="J59" s="26"/>
      <c r="K59" s="26"/>
      <c r="L59" s="26"/>
      <c r="M59" s="26"/>
      <c r="N59" s="26"/>
      <c r="O59" s="26"/>
      <c r="P59" s="26"/>
      <c r="Q59" s="26"/>
      <c r="R59" s="26"/>
      <c r="S59" s="26"/>
      <c r="T59" s="26"/>
      <c r="U59" s="51" t="str">
        <f t="shared" si="2"/>
        <v/>
      </c>
      <c r="V59" s="26" t="str">
        <f>IF(U59="","",Chart_Data!R49)</f>
        <v/>
      </c>
      <c r="W59" s="54" t="str">
        <f>_xlfn.IFNA(IF(Chart_Data!O49="#N/A","",Chart_Data!O49),"")</f>
        <v/>
      </c>
      <c r="X59" s="57" t="str">
        <f>IF(U59="","",Chart_Data!P49)</f>
        <v/>
      </c>
      <c r="Y59" s="65" t="str">
        <f>IF(U59="","",Chart_Data!Q49)</f>
        <v/>
      </c>
      <c r="Z59" s="26" t="str">
        <f t="shared" si="3"/>
        <v/>
      </c>
      <c r="AA59" s="26" t="str">
        <f>IF(Z59="","",Chart_Data!R99)</f>
        <v/>
      </c>
      <c r="AB59" s="54" t="str">
        <f>_xlfn.IFNA(IF(Chart_Data!O49="#N/A","",Chart_Data!O99),"")</f>
        <v/>
      </c>
      <c r="AC59" s="57" t="str">
        <f>IF(Z59="","",Chart_Data!P99)</f>
        <v/>
      </c>
      <c r="AD59" s="65" t="str">
        <f>IF(Z59="","",Chart_Data!Q99)</f>
        <v/>
      </c>
      <c r="AE59" s="27"/>
      <c r="AF59" s="26"/>
      <c r="AG59" s="54"/>
      <c r="AH59" s="57"/>
      <c r="AI59" s="57"/>
      <c r="AJ59" s="26"/>
      <c r="AK59" s="26"/>
      <c r="AL59" s="54"/>
      <c r="AM59" s="57"/>
      <c r="AN59" s="57"/>
      <c r="AO59" s="26"/>
    </row>
    <row r="60" spans="2:41" ht="14" thickBot="1" x14ac:dyDescent="0.2">
      <c r="B60" s="51"/>
      <c r="C60" s="26"/>
      <c r="D60" s="26"/>
      <c r="E60" s="26"/>
      <c r="F60" s="26"/>
      <c r="G60" s="26"/>
      <c r="H60" s="26"/>
      <c r="I60" s="26"/>
      <c r="J60" s="26"/>
      <c r="K60" s="26"/>
      <c r="L60" s="26"/>
      <c r="M60" s="26"/>
      <c r="N60" s="26"/>
      <c r="O60" s="26"/>
      <c r="P60" s="26"/>
      <c r="Q60" s="26"/>
      <c r="R60" s="26"/>
      <c r="S60" s="26"/>
      <c r="T60" s="26"/>
      <c r="U60" s="32" t="str">
        <f t="shared" si="2"/>
        <v/>
      </c>
      <c r="V60" s="34" t="str">
        <f>IF(U60="","",Chart_Data!R50)</f>
        <v/>
      </c>
      <c r="W60" s="66" t="str">
        <f>_xlfn.IFNA(IF(Chart_Data!O50="#N/A","",Chart_Data!O50),"")</f>
        <v/>
      </c>
      <c r="X60" s="67" t="str">
        <f>IF(U60="","",Chart_Data!P50)</f>
        <v/>
      </c>
      <c r="Y60" s="68" t="str">
        <f>IF(U60="","",Chart_Data!Q50)</f>
        <v/>
      </c>
      <c r="Z60" s="34" t="str">
        <f t="shared" si="3"/>
        <v/>
      </c>
      <c r="AA60" s="34" t="str">
        <f>IF(Z60="","",Chart_Data!R100)</f>
        <v/>
      </c>
      <c r="AB60" s="66" t="str">
        <f>_xlfn.IFNA(IF(Chart_Data!O50="#N/A","",Chart_Data!O100),"")</f>
        <v/>
      </c>
      <c r="AC60" s="67" t="str">
        <f>IF(Z60="","",Chart_Data!P100)</f>
        <v/>
      </c>
      <c r="AD60" s="68" t="str">
        <f>IF(Z60="","",Chart_Data!Q100)</f>
        <v/>
      </c>
      <c r="AE60" s="27"/>
      <c r="AF60" s="26"/>
      <c r="AG60" s="54"/>
      <c r="AH60" s="57"/>
      <c r="AI60" s="57"/>
      <c r="AJ60" s="26"/>
      <c r="AK60" s="26"/>
      <c r="AL60" s="54"/>
      <c r="AM60" s="57"/>
      <c r="AN60" s="57"/>
      <c r="AO60" s="26"/>
    </row>
    <row r="61" spans="2:41" x14ac:dyDescent="0.15">
      <c r="B61" s="51"/>
      <c r="C61" s="26"/>
      <c r="D61" s="26"/>
      <c r="E61" s="26"/>
      <c r="F61" s="26"/>
      <c r="G61" s="26"/>
      <c r="H61" s="26"/>
      <c r="I61" s="26"/>
      <c r="J61" s="26"/>
      <c r="K61" s="26"/>
      <c r="L61" s="26"/>
      <c r="M61" s="26"/>
      <c r="N61" s="26"/>
      <c r="O61" s="26"/>
      <c r="P61" s="26"/>
      <c r="Q61" s="26"/>
      <c r="R61" s="26"/>
      <c r="S61" s="26"/>
      <c r="T61" s="26"/>
      <c r="U61" s="26" t="str">
        <f t="shared" si="2"/>
        <v/>
      </c>
      <c r="V61" s="26" t="str">
        <f>IF(U61="","",Chart_Data!R51)</f>
        <v/>
      </c>
      <c r="W61" s="54" t="str">
        <f>_xlfn.IFNA(IF(Chart_Data!O51="#N/A","",Chart_Data!O51),"")</f>
        <v/>
      </c>
      <c r="X61" s="57" t="str">
        <f>IF(U61="","",Chart_Data!P51)</f>
        <v/>
      </c>
      <c r="Y61" s="57" t="str">
        <f>IF(U61="","",Chart_Data!Q51)</f>
        <v/>
      </c>
      <c r="Z61" s="26" t="str">
        <f t="shared" si="3"/>
        <v/>
      </c>
      <c r="AA61" s="26" t="str">
        <f>IF(Z61="","",Chart_Data!R101)</f>
        <v/>
      </c>
      <c r="AB61" s="54" t="str">
        <f>_xlfn.IFNA(IF(Chart_Data!O51="#N/A","",Chart_Data!O101),"")</f>
        <v/>
      </c>
      <c r="AC61" s="57" t="str">
        <f>IF(Z61="","",Chart_Data!P101)</f>
        <v/>
      </c>
      <c r="AD61" s="57" t="str">
        <f>IF(Z61="","",Chart_Data!Q101)</f>
        <v/>
      </c>
      <c r="AE61" s="27"/>
      <c r="AF61" s="26"/>
      <c r="AG61" s="54"/>
      <c r="AH61" s="57"/>
      <c r="AI61" s="57"/>
      <c r="AJ61" s="26"/>
      <c r="AK61" s="26"/>
      <c r="AL61" s="54"/>
      <c r="AM61" s="57"/>
      <c r="AN61" s="57"/>
      <c r="AO61" s="26"/>
    </row>
    <row r="62" spans="2:41" x14ac:dyDescent="0.15">
      <c r="B62" s="51"/>
      <c r="C62" s="26"/>
      <c r="D62" s="26"/>
      <c r="E62" s="26"/>
      <c r="F62" s="26"/>
      <c r="G62" s="26"/>
      <c r="H62" s="26"/>
      <c r="I62" s="26"/>
      <c r="J62" s="26"/>
      <c r="K62" s="26"/>
      <c r="L62" s="26"/>
      <c r="M62" s="26"/>
      <c r="N62" s="26"/>
      <c r="O62" s="26"/>
      <c r="P62" s="26"/>
      <c r="Q62" s="26"/>
      <c r="R62" s="26"/>
      <c r="S62" s="26"/>
      <c r="T62" s="26"/>
      <c r="U62" s="26"/>
      <c r="V62" s="26"/>
      <c r="W62" s="54"/>
      <c r="X62" s="57"/>
      <c r="Y62" s="57"/>
      <c r="Z62" s="26"/>
      <c r="AA62" s="26"/>
      <c r="AB62" s="54"/>
      <c r="AC62" s="57"/>
      <c r="AD62" s="57"/>
      <c r="AE62" s="27"/>
      <c r="AF62" s="26"/>
      <c r="AG62" s="26"/>
      <c r="AH62" s="26"/>
      <c r="AI62" s="26"/>
      <c r="AJ62" s="26"/>
      <c r="AK62" s="26"/>
      <c r="AL62" s="26"/>
      <c r="AM62" s="26"/>
      <c r="AN62" s="26"/>
      <c r="AO62" s="26"/>
    </row>
    <row r="63" spans="2:41" x14ac:dyDescent="0.15">
      <c r="B63" s="51"/>
      <c r="C63" s="26"/>
      <c r="D63" s="26"/>
      <c r="E63" s="26"/>
      <c r="F63" s="26"/>
      <c r="G63" s="26"/>
      <c r="H63" s="26"/>
      <c r="I63" s="26"/>
      <c r="J63" s="26"/>
      <c r="K63" s="26"/>
      <c r="L63" s="26"/>
      <c r="M63" s="26"/>
      <c r="N63" s="26"/>
      <c r="O63" s="26"/>
      <c r="P63" s="26"/>
      <c r="Q63" s="26"/>
      <c r="R63" s="26"/>
      <c r="S63" s="26"/>
      <c r="T63" s="26"/>
      <c r="U63" s="26"/>
      <c r="V63" s="26"/>
      <c r="W63" s="54"/>
      <c r="X63" s="57"/>
      <c r="Y63" s="57"/>
      <c r="Z63" s="26"/>
      <c r="AA63" s="26"/>
      <c r="AB63" s="54"/>
      <c r="AC63" s="57"/>
      <c r="AD63" s="57"/>
      <c r="AE63" s="27"/>
    </row>
    <row r="64" spans="2:41" x14ac:dyDescent="0.15">
      <c r="B64" s="51"/>
      <c r="C64" s="26"/>
      <c r="D64" s="26"/>
      <c r="E64" s="26"/>
      <c r="F64" s="26"/>
      <c r="G64" s="26"/>
      <c r="H64" s="26"/>
      <c r="I64" s="26"/>
      <c r="J64" s="26"/>
      <c r="K64" s="26"/>
      <c r="L64" s="26"/>
      <c r="M64" s="26"/>
      <c r="N64" s="26"/>
      <c r="O64" s="26"/>
      <c r="P64" s="26"/>
      <c r="Q64" s="26"/>
      <c r="R64" s="26"/>
      <c r="S64" s="26"/>
      <c r="T64" s="26"/>
      <c r="U64" s="26"/>
      <c r="V64" s="26"/>
      <c r="W64" s="54"/>
      <c r="X64" s="57"/>
      <c r="Y64" s="57"/>
      <c r="Z64" s="26"/>
      <c r="AA64" s="26"/>
      <c r="AB64" s="54"/>
      <c r="AC64" s="57"/>
      <c r="AD64" s="57"/>
      <c r="AE64" s="27"/>
    </row>
    <row r="65" spans="2:31" x14ac:dyDescent="0.15">
      <c r="B65" s="51"/>
      <c r="C65" s="26"/>
      <c r="D65" s="26"/>
      <c r="E65" s="26"/>
      <c r="F65" s="26"/>
      <c r="G65" s="26"/>
      <c r="H65" s="26"/>
      <c r="I65" s="26"/>
      <c r="J65" s="26"/>
      <c r="K65" s="26"/>
      <c r="L65" s="26"/>
      <c r="M65" s="26"/>
      <c r="N65" s="26"/>
      <c r="O65" s="26"/>
      <c r="P65" s="26"/>
      <c r="Q65" s="26"/>
      <c r="R65" s="26"/>
      <c r="S65" s="26"/>
      <c r="T65" s="26"/>
      <c r="U65" s="26"/>
      <c r="V65" s="26"/>
      <c r="W65" s="54"/>
      <c r="X65" s="57"/>
      <c r="Y65" s="57"/>
      <c r="Z65" s="26"/>
      <c r="AA65" s="26"/>
      <c r="AB65" s="54"/>
      <c r="AC65" s="57"/>
      <c r="AD65" s="57"/>
      <c r="AE65" s="27"/>
    </row>
    <row r="66" spans="2:31" x14ac:dyDescent="0.15">
      <c r="B66" s="51"/>
      <c r="C66" s="26"/>
      <c r="D66" s="26"/>
      <c r="E66" s="26"/>
      <c r="F66" s="26"/>
      <c r="G66" s="26"/>
      <c r="H66" s="26"/>
      <c r="I66" s="26"/>
      <c r="J66" s="26"/>
      <c r="K66" s="26"/>
      <c r="L66" s="26"/>
      <c r="M66" s="26"/>
      <c r="N66" s="26"/>
      <c r="O66" s="26"/>
      <c r="P66" s="26"/>
      <c r="Q66" s="26"/>
      <c r="R66" s="26"/>
      <c r="S66" s="26"/>
      <c r="T66" s="26"/>
      <c r="U66" s="26"/>
      <c r="V66" s="26"/>
      <c r="W66" s="54"/>
      <c r="X66" s="57"/>
      <c r="Y66" s="57"/>
      <c r="Z66" s="26"/>
      <c r="AA66" s="26"/>
      <c r="AB66" s="54"/>
      <c r="AC66" s="57"/>
      <c r="AD66" s="57"/>
      <c r="AE66" s="27"/>
    </row>
    <row r="67" spans="2:31" x14ac:dyDescent="0.15">
      <c r="B67" s="51"/>
      <c r="C67" s="26"/>
      <c r="D67" s="26"/>
      <c r="E67" s="26"/>
      <c r="F67" s="26"/>
      <c r="G67" s="26"/>
      <c r="H67" s="26"/>
      <c r="I67" s="26"/>
      <c r="J67" s="26"/>
      <c r="K67" s="26"/>
      <c r="L67" s="26"/>
      <c r="M67" s="26"/>
      <c r="N67" s="26"/>
      <c r="O67" s="26"/>
      <c r="P67" s="26"/>
      <c r="Q67" s="26"/>
      <c r="R67" s="26"/>
      <c r="S67" s="26"/>
      <c r="T67" s="26"/>
      <c r="U67" s="26"/>
      <c r="V67" s="26"/>
      <c r="W67" s="54"/>
      <c r="X67" s="57"/>
      <c r="Y67" s="57"/>
      <c r="Z67" s="26"/>
      <c r="AA67" s="26"/>
      <c r="AB67" s="54"/>
      <c r="AC67" s="57"/>
      <c r="AD67" s="57"/>
      <c r="AE67" s="27"/>
    </row>
    <row r="68" spans="2:31" x14ac:dyDescent="0.15">
      <c r="B68" s="51"/>
      <c r="C68" s="26"/>
      <c r="D68" s="26"/>
      <c r="E68" s="26"/>
      <c r="F68" s="26"/>
      <c r="G68" s="26"/>
      <c r="H68" s="26"/>
      <c r="I68" s="26"/>
      <c r="J68" s="26"/>
      <c r="K68" s="26"/>
      <c r="L68" s="26"/>
      <c r="M68" s="26"/>
      <c r="N68" s="26"/>
      <c r="O68" s="26"/>
      <c r="P68" s="26"/>
      <c r="Q68" s="26"/>
      <c r="R68" s="26"/>
      <c r="S68" s="26"/>
      <c r="T68" s="26"/>
      <c r="U68" s="26"/>
      <c r="V68" s="26"/>
      <c r="W68" s="54"/>
      <c r="X68" s="57"/>
      <c r="Y68" s="57"/>
      <c r="Z68" s="26"/>
      <c r="AA68" s="26"/>
      <c r="AB68" s="54"/>
      <c r="AC68" s="57"/>
      <c r="AD68" s="57"/>
      <c r="AE68" s="27"/>
    </row>
    <row r="69" spans="2:31" x14ac:dyDescent="0.15">
      <c r="B69" s="51"/>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7"/>
    </row>
    <row r="70" spans="2:31" x14ac:dyDescent="0.15">
      <c r="B70" s="51"/>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7"/>
    </row>
    <row r="71" spans="2:31" x14ac:dyDescent="0.15">
      <c r="B71" s="51"/>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7"/>
    </row>
    <row r="72" spans="2:31" ht="3" customHeight="1" x14ac:dyDescent="0.15">
      <c r="B72" s="51"/>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7"/>
    </row>
    <row r="73" spans="2:31" ht="14" thickBot="1" x14ac:dyDescent="0.2">
      <c r="B73" s="32"/>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52"/>
    </row>
    <row r="74" spans="2:31" x14ac:dyDescent="0.15"/>
  </sheetData>
  <sheetProtection sheet="1" objects="1" scenarios="1" selectLockedCells="1"/>
  <mergeCells count="11">
    <mergeCell ref="AC10:AC11"/>
    <mergeCell ref="AD10:AD11"/>
    <mergeCell ref="U9:AD9"/>
    <mergeCell ref="U10:U11"/>
    <mergeCell ref="V10:V11"/>
    <mergeCell ref="W10:W11"/>
    <mergeCell ref="X10:X11"/>
    <mergeCell ref="Y10:Y11"/>
    <mergeCell ref="Z10:Z11"/>
    <mergeCell ref="AA10:AA11"/>
    <mergeCell ref="AB10:AB11"/>
  </mergeCells>
  <conditionalFormatting sqref="U12:Y61">
    <cfRule type="expression" dxfId="1" priority="2">
      <formula>MOD(ROW(),2)=0</formula>
    </cfRule>
  </conditionalFormatting>
  <conditionalFormatting sqref="Z12:AD61">
    <cfRule type="expression" dxfId="0" priority="1">
      <formula>MOD(ROW(),2)=0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9" r:id="rId3" name="Scroll Bar 3">
              <controlPr defaultSize="0" autoPict="0">
                <anchor>
                  <from>
                    <xdr:col>15</xdr:col>
                    <xdr:colOff>139700</xdr:colOff>
                    <xdr:row>46</xdr:row>
                    <xdr:rowOff>101600</xdr:rowOff>
                  </from>
                  <to>
                    <xdr:col>17</xdr:col>
                    <xdr:colOff>12700</xdr:colOff>
                    <xdr:row>48</xdr:row>
                    <xdr:rowOff>152400</xdr:rowOff>
                  </to>
                </anchor>
              </controlPr>
            </control>
          </mc:Choice>
        </mc:AlternateContent>
        <mc:AlternateContent xmlns:mc="http://schemas.openxmlformats.org/markup-compatibility/2006">
          <mc:Choice Requires="x14">
            <control shapeId="4102" r:id="rId4" name="Scroll Bar 6">
              <controlPr defaultSize="0" autoPict="0">
                <anchor>
                  <from>
                    <xdr:col>15</xdr:col>
                    <xdr:colOff>139700</xdr:colOff>
                    <xdr:row>33</xdr:row>
                    <xdr:rowOff>63500</xdr:rowOff>
                  </from>
                  <to>
                    <xdr:col>17</xdr:col>
                    <xdr:colOff>12700</xdr:colOff>
                    <xdr:row>35</xdr:row>
                    <xdr:rowOff>114300</xdr:rowOff>
                  </to>
                </anchor>
              </controlPr>
            </control>
          </mc:Choice>
        </mc:AlternateContent>
        <mc:AlternateContent xmlns:mc="http://schemas.openxmlformats.org/markup-compatibility/2006">
          <mc:Choice Requires="x14">
            <control shapeId="4103" r:id="rId5" name="Scroll Bar 7">
              <controlPr defaultSize="0" autoPict="0">
                <anchor>
                  <from>
                    <xdr:col>15</xdr:col>
                    <xdr:colOff>139700</xdr:colOff>
                    <xdr:row>23</xdr:row>
                    <xdr:rowOff>63500</xdr:rowOff>
                  </from>
                  <to>
                    <xdr:col>16</xdr:col>
                    <xdr:colOff>2133600</xdr:colOff>
                    <xdr:row>25</xdr:row>
                    <xdr:rowOff>114300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5004"/>
  <sheetViews>
    <sheetView workbookViewId="0">
      <pane ySplit="4" topLeftCell="A5" activePane="bottomLeft" state="frozen"/>
      <selection pane="bottomLeft" activeCell="B6" sqref="B6"/>
    </sheetView>
  </sheetViews>
  <sheetFormatPr baseColWidth="10" defaultColWidth="14.5" defaultRowHeight="15.75" customHeight="1" x14ac:dyDescent="0.15"/>
  <cols>
    <col min="1" max="1" width="7.5" customWidth="1"/>
    <col min="3" max="3" width="21.33203125" customWidth="1"/>
    <col min="4" max="4" width="3.1640625" customWidth="1"/>
    <col min="6" max="6" width="1.5" customWidth="1"/>
  </cols>
  <sheetData>
    <row r="1" spans="1:32" ht="15.75" customHeight="1" x14ac:dyDescent="0.15">
      <c r="A1" s="1"/>
      <c r="C1" s="3"/>
      <c r="E1" s="3"/>
      <c r="F1" s="6"/>
      <c r="G1" s="3"/>
      <c r="H1" s="3"/>
      <c r="I1" s="3"/>
      <c r="J1" s="3"/>
      <c r="K1" s="3"/>
      <c r="O1" s="3"/>
    </row>
    <row r="2" spans="1:32" ht="15.75" customHeight="1" x14ac:dyDescent="0.15">
      <c r="A2" s="1" t="s">
        <v>51</v>
      </c>
      <c r="C2" s="3"/>
      <c r="E2" s="3"/>
      <c r="F2" s="6"/>
      <c r="G2" s="3"/>
      <c r="H2" s="3"/>
      <c r="I2" s="3"/>
      <c r="J2" s="3"/>
      <c r="K2" s="3"/>
      <c r="O2" s="5" t="s">
        <v>52</v>
      </c>
    </row>
    <row r="3" spans="1:32" ht="15.75" customHeight="1" x14ac:dyDescent="0.15">
      <c r="A3" s="7" t="s">
        <v>54</v>
      </c>
      <c r="E3" s="3"/>
      <c r="F3" s="6"/>
      <c r="G3">
        <f t="shared" ref="G3:H3" si="0">COUNTA(G5:G504)</f>
        <v>272</v>
      </c>
      <c r="H3">
        <f t="shared" si="0"/>
        <v>500</v>
      </c>
      <c r="I3" s="3"/>
      <c r="J3" s="3"/>
      <c r="K3" s="3"/>
    </row>
    <row r="4" spans="1:32" ht="15.75" customHeight="1" x14ac:dyDescent="0.15">
      <c r="A4" s="1" t="s">
        <v>44</v>
      </c>
      <c r="B4" s="1" t="s">
        <v>4</v>
      </c>
      <c r="C4" s="1" t="s">
        <v>18</v>
      </c>
      <c r="E4" s="1" t="s">
        <v>19</v>
      </c>
      <c r="F4" s="6"/>
      <c r="G4" s="1" t="s">
        <v>81</v>
      </c>
      <c r="H4" s="1" t="s">
        <v>83</v>
      </c>
      <c r="I4" s="1" t="s">
        <v>84</v>
      </c>
      <c r="J4" s="1" t="s">
        <v>85</v>
      </c>
      <c r="K4" s="1" t="s">
        <v>87</v>
      </c>
      <c r="L4" s="9"/>
      <c r="M4" s="9"/>
      <c r="N4" s="9"/>
      <c r="O4" s="9"/>
      <c r="P4" s="9"/>
      <c r="Q4" s="9"/>
      <c r="R4" s="9"/>
      <c r="S4" s="9"/>
      <c r="T4" s="9"/>
      <c r="U4" s="9"/>
      <c r="V4" s="9"/>
      <c r="W4" s="9"/>
      <c r="X4" s="9"/>
      <c r="Y4" s="9"/>
      <c r="Z4" s="9"/>
      <c r="AA4" s="9"/>
      <c r="AB4" s="9"/>
      <c r="AC4" s="9"/>
      <c r="AD4" s="9"/>
      <c r="AE4" s="9"/>
      <c r="AF4" s="9"/>
    </row>
    <row r="5" spans="1:32" ht="15.75" customHeight="1" x14ac:dyDescent="0.15">
      <c r="A5" s="3">
        <v>1</v>
      </c>
      <c r="B5" s="3" t="s">
        <v>34</v>
      </c>
      <c r="C5" s="10" t="s">
        <v>53</v>
      </c>
      <c r="E5" s="3" t="s">
        <v>38</v>
      </c>
      <c r="F5" s="6"/>
      <c r="G5" s="3" t="s">
        <v>105</v>
      </c>
      <c r="H5" s="3" t="s">
        <v>34</v>
      </c>
      <c r="K5" s="3" t="s">
        <v>34</v>
      </c>
      <c r="L5" s="5" t="s">
        <v>53</v>
      </c>
      <c r="N5" s="3" t="s">
        <v>38</v>
      </c>
    </row>
    <row r="6" spans="1:32" ht="15.75" customHeight="1" x14ac:dyDescent="0.15">
      <c r="A6" s="3">
        <v>2</v>
      </c>
      <c r="B6" s="3" t="s">
        <v>48</v>
      </c>
      <c r="C6" s="10" t="s">
        <v>55</v>
      </c>
      <c r="E6" s="3" t="s">
        <v>38</v>
      </c>
      <c r="F6" s="6"/>
      <c r="G6" s="3" t="s">
        <v>113</v>
      </c>
      <c r="H6" s="3" t="s">
        <v>48</v>
      </c>
      <c r="K6" s="3" t="s">
        <v>48</v>
      </c>
      <c r="L6" s="5" t="s">
        <v>55</v>
      </c>
      <c r="N6" s="3" t="s">
        <v>38</v>
      </c>
    </row>
    <row r="7" spans="1:32" ht="15.75" customHeight="1" x14ac:dyDescent="0.15">
      <c r="A7" s="3">
        <v>3</v>
      </c>
      <c r="B7" s="3" t="s">
        <v>57</v>
      </c>
      <c r="C7" s="10" t="s">
        <v>58</v>
      </c>
      <c r="E7" s="3" t="s">
        <v>62</v>
      </c>
      <c r="F7" s="6"/>
      <c r="H7" s="3" t="s">
        <v>57</v>
      </c>
      <c r="K7" s="3" t="s">
        <v>57</v>
      </c>
      <c r="L7" s="5" t="s">
        <v>58</v>
      </c>
      <c r="N7" s="3" t="s">
        <v>62</v>
      </c>
    </row>
    <row r="8" spans="1:32" ht="15.75" customHeight="1" x14ac:dyDescent="0.15">
      <c r="A8" s="3">
        <v>4</v>
      </c>
      <c r="B8" s="3" t="s">
        <v>64</v>
      </c>
      <c r="C8" s="10" t="s">
        <v>65</v>
      </c>
      <c r="E8" s="3" t="s">
        <v>68</v>
      </c>
      <c r="F8" s="6"/>
      <c r="G8" s="3" t="s">
        <v>119</v>
      </c>
      <c r="H8" s="3" t="s">
        <v>64</v>
      </c>
      <c r="K8" s="3" t="s">
        <v>64</v>
      </c>
      <c r="L8" s="5" t="s">
        <v>65</v>
      </c>
      <c r="N8" s="3" t="s">
        <v>68</v>
      </c>
    </row>
    <row r="9" spans="1:32" ht="15.75" customHeight="1" x14ac:dyDescent="0.15">
      <c r="A9" s="3">
        <v>5</v>
      </c>
      <c r="B9" s="3" t="s">
        <v>73</v>
      </c>
      <c r="C9" s="10" t="s">
        <v>74</v>
      </c>
      <c r="E9" s="3" t="s">
        <v>78</v>
      </c>
      <c r="F9" s="6"/>
      <c r="G9" s="3" t="s">
        <v>123</v>
      </c>
      <c r="H9" s="3" t="s">
        <v>73</v>
      </c>
      <c r="K9" s="3" t="s">
        <v>73</v>
      </c>
      <c r="L9" s="5" t="s">
        <v>74</v>
      </c>
      <c r="N9" s="3" t="s">
        <v>78</v>
      </c>
    </row>
    <row r="10" spans="1:32" ht="15.75" customHeight="1" x14ac:dyDescent="0.15">
      <c r="A10" s="3">
        <v>6</v>
      </c>
      <c r="B10" s="3" t="s">
        <v>80</v>
      </c>
      <c r="C10" s="10" t="s">
        <v>82</v>
      </c>
      <c r="E10" s="3" t="s">
        <v>93</v>
      </c>
      <c r="F10" s="6"/>
      <c r="H10" s="3" t="s">
        <v>80</v>
      </c>
      <c r="K10" s="3" t="s">
        <v>80</v>
      </c>
      <c r="L10" s="5" t="s">
        <v>82</v>
      </c>
      <c r="N10" s="3" t="s">
        <v>93</v>
      </c>
    </row>
    <row r="11" spans="1:32" ht="15.75" customHeight="1" x14ac:dyDescent="0.15">
      <c r="A11" s="3">
        <v>7</v>
      </c>
      <c r="B11" s="3" t="s">
        <v>98</v>
      </c>
      <c r="C11" s="10" t="s">
        <v>100</v>
      </c>
      <c r="E11" s="3" t="s">
        <v>106</v>
      </c>
      <c r="F11" s="6"/>
      <c r="G11" s="3" t="s">
        <v>132</v>
      </c>
      <c r="H11" s="3" t="s">
        <v>98</v>
      </c>
      <c r="K11" s="3" t="s">
        <v>98</v>
      </c>
      <c r="L11" s="5" t="s">
        <v>100</v>
      </c>
      <c r="N11" s="3" t="s">
        <v>106</v>
      </c>
    </row>
    <row r="12" spans="1:32" ht="15.75" customHeight="1" x14ac:dyDescent="0.15">
      <c r="A12" s="3">
        <v>8</v>
      </c>
      <c r="B12" s="3" t="s">
        <v>109</v>
      </c>
      <c r="C12" s="10" t="s">
        <v>110</v>
      </c>
      <c r="E12" s="3" t="s">
        <v>115</v>
      </c>
      <c r="F12" s="6"/>
      <c r="G12" s="3"/>
      <c r="H12" s="3" t="s">
        <v>109</v>
      </c>
      <c r="K12" s="3" t="s">
        <v>109</v>
      </c>
      <c r="L12" s="5" t="s">
        <v>110</v>
      </c>
      <c r="N12" s="3" t="s">
        <v>115</v>
      </c>
    </row>
    <row r="13" spans="1:32" ht="15.75" customHeight="1" x14ac:dyDescent="0.15">
      <c r="A13" s="3">
        <v>9</v>
      </c>
      <c r="B13" s="3" t="s">
        <v>120</v>
      </c>
      <c r="C13" s="10" t="s">
        <v>121</v>
      </c>
      <c r="E13" s="3" t="s">
        <v>126</v>
      </c>
      <c r="F13" s="6"/>
      <c r="G13" s="3" t="s">
        <v>147</v>
      </c>
      <c r="H13" s="3" t="s">
        <v>120</v>
      </c>
      <c r="K13" s="3" t="s">
        <v>120</v>
      </c>
      <c r="L13" s="5" t="s">
        <v>121</v>
      </c>
      <c r="N13" s="3" t="s">
        <v>126</v>
      </c>
    </row>
    <row r="14" spans="1:32" ht="15.75" customHeight="1" x14ac:dyDescent="0.15">
      <c r="A14" s="3">
        <v>10</v>
      </c>
      <c r="B14" s="3" t="s">
        <v>128</v>
      </c>
      <c r="C14" s="10" t="s">
        <v>129</v>
      </c>
      <c r="E14" s="3" t="s">
        <v>137</v>
      </c>
      <c r="F14" s="6"/>
      <c r="H14" s="3" t="s">
        <v>128</v>
      </c>
      <c r="K14" s="3" t="s">
        <v>128</v>
      </c>
      <c r="L14" s="5" t="s">
        <v>129</v>
      </c>
      <c r="N14" s="3" t="s">
        <v>137</v>
      </c>
    </row>
    <row r="15" spans="1:32" ht="15.75" customHeight="1" x14ac:dyDescent="0.15">
      <c r="A15" s="3">
        <v>11</v>
      </c>
      <c r="B15" s="3" t="s">
        <v>139</v>
      </c>
      <c r="C15" s="10" t="s">
        <v>140</v>
      </c>
      <c r="E15" s="3" t="s">
        <v>148</v>
      </c>
      <c r="F15" s="6"/>
      <c r="G15" s="3" t="s">
        <v>158</v>
      </c>
      <c r="H15" s="3" t="s">
        <v>139</v>
      </c>
      <c r="K15" s="3" t="s">
        <v>139</v>
      </c>
      <c r="L15" s="5" t="s">
        <v>140</v>
      </c>
      <c r="N15" s="3" t="s">
        <v>148</v>
      </c>
    </row>
    <row r="16" spans="1:32" ht="15.75" customHeight="1" x14ac:dyDescent="0.15">
      <c r="A16" s="3">
        <v>12</v>
      </c>
      <c r="B16" s="3" t="s">
        <v>150</v>
      </c>
      <c r="C16" s="10" t="s">
        <v>151</v>
      </c>
      <c r="E16" s="3" t="s">
        <v>154</v>
      </c>
      <c r="F16" s="6"/>
      <c r="G16" s="3" t="s">
        <v>173</v>
      </c>
      <c r="H16" s="3" t="s">
        <v>150</v>
      </c>
      <c r="K16" s="3" t="s">
        <v>150</v>
      </c>
      <c r="L16" s="5" t="s">
        <v>151</v>
      </c>
      <c r="N16" s="3" t="s">
        <v>154</v>
      </c>
    </row>
    <row r="17" spans="1:14" ht="15.75" customHeight="1" x14ac:dyDescent="0.15">
      <c r="A17" s="3">
        <v>13</v>
      </c>
      <c r="B17" s="3" t="s">
        <v>159</v>
      </c>
      <c r="C17" s="10" t="s">
        <v>161</v>
      </c>
      <c r="E17" s="3" t="s">
        <v>168</v>
      </c>
      <c r="F17" s="6"/>
      <c r="G17" s="3"/>
      <c r="H17" s="3" t="s">
        <v>159</v>
      </c>
      <c r="K17" s="3" t="s">
        <v>159</v>
      </c>
      <c r="L17" s="5" t="s">
        <v>161</v>
      </c>
      <c r="N17" s="3" t="s">
        <v>168</v>
      </c>
    </row>
    <row r="18" spans="1:14" ht="15.75" customHeight="1" x14ac:dyDescent="0.15">
      <c r="A18" s="3">
        <v>14</v>
      </c>
      <c r="B18" s="3" t="s">
        <v>170</v>
      </c>
      <c r="C18" s="10" t="s">
        <v>171</v>
      </c>
      <c r="E18" s="3" t="s">
        <v>181</v>
      </c>
      <c r="F18" s="6"/>
      <c r="G18" s="3" t="s">
        <v>192</v>
      </c>
      <c r="H18" s="3" t="s">
        <v>170</v>
      </c>
      <c r="K18" s="3" t="s">
        <v>170</v>
      </c>
      <c r="L18" s="5" t="s">
        <v>171</v>
      </c>
      <c r="N18" s="3" t="s">
        <v>181</v>
      </c>
    </row>
    <row r="19" spans="1:14" ht="15.75" customHeight="1" x14ac:dyDescent="0.15">
      <c r="A19" s="3">
        <v>15</v>
      </c>
      <c r="B19" s="3" t="s">
        <v>184</v>
      </c>
      <c r="C19" s="10" t="s">
        <v>185</v>
      </c>
      <c r="E19" s="3" t="s">
        <v>189</v>
      </c>
      <c r="F19" s="6"/>
      <c r="G19" s="3" t="s">
        <v>199</v>
      </c>
      <c r="H19" s="3" t="s">
        <v>184</v>
      </c>
      <c r="K19" s="3" t="s">
        <v>184</v>
      </c>
      <c r="L19" s="5" t="s">
        <v>185</v>
      </c>
      <c r="N19" s="3" t="s">
        <v>189</v>
      </c>
    </row>
    <row r="20" spans="1:14" ht="15.75" customHeight="1" x14ac:dyDescent="0.15">
      <c r="A20" s="3">
        <v>16</v>
      </c>
      <c r="B20" s="3" t="s">
        <v>191</v>
      </c>
      <c r="C20" s="10" t="s">
        <v>193</v>
      </c>
      <c r="E20" s="3" t="s">
        <v>197</v>
      </c>
      <c r="F20" s="6"/>
      <c r="G20" s="3"/>
      <c r="H20" s="3" t="s">
        <v>191</v>
      </c>
      <c r="K20" s="3" t="s">
        <v>191</v>
      </c>
      <c r="L20" s="5" t="s">
        <v>193</v>
      </c>
      <c r="N20" s="3" t="s">
        <v>197</v>
      </c>
    </row>
    <row r="21" spans="1:14" ht="15.75" customHeight="1" x14ac:dyDescent="0.15">
      <c r="A21" s="3">
        <v>17</v>
      </c>
      <c r="B21" s="3" t="s">
        <v>201</v>
      </c>
      <c r="C21" s="10" t="s">
        <v>202</v>
      </c>
      <c r="E21" s="3" t="s">
        <v>39</v>
      </c>
      <c r="F21" s="6"/>
      <c r="G21" s="3" t="s">
        <v>216</v>
      </c>
      <c r="H21" s="3" t="s">
        <v>201</v>
      </c>
      <c r="K21" s="3" t="s">
        <v>201</v>
      </c>
      <c r="L21" s="5" t="s">
        <v>202</v>
      </c>
      <c r="N21" s="3" t="s">
        <v>39</v>
      </c>
    </row>
    <row r="22" spans="1:14" ht="15.75" customHeight="1" x14ac:dyDescent="0.15">
      <c r="A22" s="3">
        <v>18</v>
      </c>
      <c r="B22" s="3" t="s">
        <v>211</v>
      </c>
      <c r="C22" s="10" t="s">
        <v>212</v>
      </c>
      <c r="E22" s="3" t="s">
        <v>218</v>
      </c>
      <c r="F22" s="6"/>
      <c r="G22" s="3"/>
      <c r="H22" s="3" t="s">
        <v>211</v>
      </c>
      <c r="K22" s="3" t="s">
        <v>211</v>
      </c>
      <c r="L22" s="5" t="s">
        <v>212</v>
      </c>
      <c r="N22" s="3" t="s">
        <v>218</v>
      </c>
    </row>
    <row r="23" spans="1:14" ht="15.75" customHeight="1" x14ac:dyDescent="0.15">
      <c r="A23" s="3">
        <v>19</v>
      </c>
      <c r="B23" s="3" t="s">
        <v>219</v>
      </c>
      <c r="C23" s="10" t="s">
        <v>220</v>
      </c>
      <c r="E23" s="3" t="s">
        <v>115</v>
      </c>
      <c r="F23" s="6"/>
      <c r="G23" s="3" t="s">
        <v>223</v>
      </c>
      <c r="H23" s="3" t="s">
        <v>219</v>
      </c>
      <c r="K23" s="3" t="s">
        <v>219</v>
      </c>
      <c r="L23" s="5" t="s">
        <v>220</v>
      </c>
      <c r="N23" s="3" t="s">
        <v>115</v>
      </c>
    </row>
    <row r="24" spans="1:14" ht="15.75" customHeight="1" x14ac:dyDescent="0.15">
      <c r="A24" s="3">
        <v>20</v>
      </c>
      <c r="B24" s="3" t="s">
        <v>224</v>
      </c>
      <c r="C24" s="10" t="s">
        <v>225</v>
      </c>
      <c r="E24" s="3" t="s">
        <v>227</v>
      </c>
      <c r="F24" s="6"/>
      <c r="H24" s="3" t="s">
        <v>224</v>
      </c>
      <c r="K24" s="3" t="s">
        <v>224</v>
      </c>
      <c r="L24" s="5" t="s">
        <v>225</v>
      </c>
      <c r="N24" s="3" t="s">
        <v>227</v>
      </c>
    </row>
    <row r="25" spans="1:14" ht="15.75" customHeight="1" x14ac:dyDescent="0.15">
      <c r="A25" s="3">
        <v>21</v>
      </c>
      <c r="B25" s="3" t="s">
        <v>235</v>
      </c>
      <c r="C25" s="10" t="s">
        <v>237</v>
      </c>
      <c r="E25" s="3" t="s">
        <v>240</v>
      </c>
      <c r="F25" s="6"/>
      <c r="H25" s="3" t="s">
        <v>235</v>
      </c>
      <c r="K25" s="3" t="s">
        <v>235</v>
      </c>
      <c r="L25" s="5" t="s">
        <v>237</v>
      </c>
      <c r="N25" s="3" t="s">
        <v>240</v>
      </c>
    </row>
    <row r="26" spans="1:14" ht="15.75" customHeight="1" x14ac:dyDescent="0.15">
      <c r="A26" s="3">
        <v>22</v>
      </c>
      <c r="B26" s="3" t="s">
        <v>241</v>
      </c>
      <c r="C26" s="10" t="s">
        <v>242</v>
      </c>
      <c r="E26" s="3" t="s">
        <v>245</v>
      </c>
      <c r="F26" s="6"/>
      <c r="H26" s="3" t="s">
        <v>241</v>
      </c>
      <c r="K26" s="3" t="s">
        <v>241</v>
      </c>
      <c r="L26" s="5" t="s">
        <v>242</v>
      </c>
      <c r="N26" s="3" t="s">
        <v>245</v>
      </c>
    </row>
    <row r="27" spans="1:14" ht="15.75" customHeight="1" x14ac:dyDescent="0.15">
      <c r="A27" s="3">
        <v>23</v>
      </c>
      <c r="B27" s="3" t="s">
        <v>252</v>
      </c>
      <c r="C27" s="10" t="s">
        <v>253</v>
      </c>
      <c r="E27" s="3" t="s">
        <v>256</v>
      </c>
      <c r="F27" s="6"/>
      <c r="H27" s="3" t="s">
        <v>252</v>
      </c>
      <c r="K27" s="3" t="s">
        <v>252</v>
      </c>
      <c r="L27" s="5" t="s">
        <v>253</v>
      </c>
      <c r="N27" s="3" t="s">
        <v>256</v>
      </c>
    </row>
    <row r="28" spans="1:14" ht="15.75" customHeight="1" x14ac:dyDescent="0.15">
      <c r="A28" s="3">
        <v>24</v>
      </c>
      <c r="B28" s="3" t="s">
        <v>260</v>
      </c>
      <c r="C28" s="10" t="s">
        <v>261</v>
      </c>
      <c r="E28" s="3" t="s">
        <v>264</v>
      </c>
      <c r="F28" s="6"/>
      <c r="H28" s="3" t="s">
        <v>260</v>
      </c>
      <c r="K28" s="3" t="s">
        <v>260</v>
      </c>
      <c r="L28" s="5" t="s">
        <v>261</v>
      </c>
      <c r="N28" s="3" t="s">
        <v>264</v>
      </c>
    </row>
    <row r="29" spans="1:14" ht="15.75" customHeight="1" x14ac:dyDescent="0.15">
      <c r="A29" s="3">
        <v>25</v>
      </c>
      <c r="B29" s="3" t="s">
        <v>267</v>
      </c>
      <c r="C29" s="10" t="s">
        <v>268</v>
      </c>
      <c r="E29" s="3" t="s">
        <v>271</v>
      </c>
      <c r="F29" s="6"/>
      <c r="G29" s="3" t="s">
        <v>274</v>
      </c>
      <c r="H29" s="3" t="s">
        <v>267</v>
      </c>
      <c r="K29" s="3" t="s">
        <v>267</v>
      </c>
      <c r="L29" s="5" t="s">
        <v>268</v>
      </c>
      <c r="N29" s="3" t="s">
        <v>271</v>
      </c>
    </row>
    <row r="30" spans="1:14" ht="15.75" customHeight="1" x14ac:dyDescent="0.15">
      <c r="A30" s="3">
        <v>26</v>
      </c>
      <c r="B30" s="3" t="s">
        <v>272</v>
      </c>
      <c r="C30" s="10" t="s">
        <v>273</v>
      </c>
      <c r="E30" s="3" t="s">
        <v>283</v>
      </c>
      <c r="F30" s="6"/>
      <c r="G30" s="3" t="s">
        <v>286</v>
      </c>
      <c r="H30" s="3" t="s">
        <v>272</v>
      </c>
      <c r="K30" s="3" t="s">
        <v>272</v>
      </c>
      <c r="L30" s="5" t="s">
        <v>273</v>
      </c>
      <c r="N30" s="3" t="s">
        <v>283</v>
      </c>
    </row>
    <row r="31" spans="1:14" ht="15.75" customHeight="1" x14ac:dyDescent="0.15">
      <c r="A31" s="3">
        <v>27</v>
      </c>
      <c r="B31" s="3" t="s">
        <v>284</v>
      </c>
      <c r="C31" s="10" t="s">
        <v>287</v>
      </c>
      <c r="E31" s="3" t="s">
        <v>293</v>
      </c>
      <c r="F31" s="6"/>
      <c r="G31" s="3" t="s">
        <v>305</v>
      </c>
      <c r="H31" s="3" t="s">
        <v>284</v>
      </c>
      <c r="K31" s="3" t="s">
        <v>284</v>
      </c>
      <c r="L31" s="5" t="s">
        <v>287</v>
      </c>
      <c r="N31" s="3" t="s">
        <v>293</v>
      </c>
    </row>
    <row r="32" spans="1:14" ht="15.75" customHeight="1" x14ac:dyDescent="0.15">
      <c r="A32" s="3">
        <v>28</v>
      </c>
      <c r="B32" s="3" t="s">
        <v>300</v>
      </c>
      <c r="C32" s="10" t="s">
        <v>303</v>
      </c>
      <c r="E32" s="3" t="s">
        <v>318</v>
      </c>
      <c r="F32" s="6"/>
      <c r="G32" s="3"/>
      <c r="H32" s="3" t="s">
        <v>300</v>
      </c>
      <c r="K32" s="3" t="s">
        <v>300</v>
      </c>
      <c r="L32" s="5" t="s">
        <v>303</v>
      </c>
      <c r="N32" s="3" t="s">
        <v>318</v>
      </c>
    </row>
    <row r="33" spans="1:14" ht="15.75" customHeight="1" x14ac:dyDescent="0.15">
      <c r="A33" s="3">
        <v>29</v>
      </c>
      <c r="B33" s="3" t="s">
        <v>371</v>
      </c>
      <c r="C33" s="10" t="s">
        <v>372</v>
      </c>
      <c r="E33" s="3" t="s">
        <v>115</v>
      </c>
      <c r="F33" s="6"/>
      <c r="H33" s="3" t="s">
        <v>371</v>
      </c>
      <c r="K33" s="3" t="s">
        <v>371</v>
      </c>
      <c r="L33" s="5" t="s">
        <v>372</v>
      </c>
      <c r="N33" s="3" t="s">
        <v>115</v>
      </c>
    </row>
    <row r="34" spans="1:14" ht="15.75" customHeight="1" x14ac:dyDescent="0.15">
      <c r="A34" s="3">
        <v>30</v>
      </c>
      <c r="B34" s="3" t="s">
        <v>374</v>
      </c>
      <c r="C34" s="10" t="s">
        <v>375</v>
      </c>
      <c r="E34" s="3" t="s">
        <v>379</v>
      </c>
      <c r="F34" s="6"/>
      <c r="G34" s="3" t="s">
        <v>417</v>
      </c>
      <c r="H34" s="3" t="s">
        <v>374</v>
      </c>
      <c r="K34" s="3" t="s">
        <v>374</v>
      </c>
      <c r="L34" s="5" t="s">
        <v>375</v>
      </c>
      <c r="N34" s="3" t="s">
        <v>379</v>
      </c>
    </row>
    <row r="35" spans="1:14" ht="15.75" customHeight="1" x14ac:dyDescent="0.15">
      <c r="A35" s="3">
        <v>31</v>
      </c>
      <c r="B35" s="3" t="s">
        <v>382</v>
      </c>
      <c r="C35" s="10" t="s">
        <v>383</v>
      </c>
      <c r="E35" s="3" t="s">
        <v>391</v>
      </c>
      <c r="F35" s="6"/>
      <c r="H35" s="3" t="s">
        <v>382</v>
      </c>
      <c r="K35" s="3" t="s">
        <v>382</v>
      </c>
      <c r="L35" s="5" t="s">
        <v>383</v>
      </c>
      <c r="N35" s="3" t="s">
        <v>391</v>
      </c>
    </row>
    <row r="36" spans="1:14" ht="15.75" customHeight="1" x14ac:dyDescent="0.15">
      <c r="A36" s="3">
        <v>32</v>
      </c>
      <c r="B36" s="3" t="s">
        <v>393</v>
      </c>
      <c r="C36" s="10" t="s">
        <v>395</v>
      </c>
      <c r="E36" s="3" t="s">
        <v>404</v>
      </c>
      <c r="F36" s="6"/>
      <c r="G36" s="3" t="s">
        <v>443</v>
      </c>
      <c r="H36" s="3" t="s">
        <v>393</v>
      </c>
      <c r="K36" s="3" t="s">
        <v>393</v>
      </c>
      <c r="L36" s="5" t="s">
        <v>395</v>
      </c>
      <c r="N36" s="3" t="s">
        <v>404</v>
      </c>
    </row>
    <row r="37" spans="1:14" ht="15.75" customHeight="1" x14ac:dyDescent="0.15">
      <c r="A37" s="3">
        <v>33</v>
      </c>
      <c r="B37" s="3" t="s">
        <v>409</v>
      </c>
      <c r="C37" s="10" t="s">
        <v>410</v>
      </c>
      <c r="E37" s="3" t="s">
        <v>89</v>
      </c>
      <c r="F37" s="6"/>
      <c r="G37" s="3" t="s">
        <v>452</v>
      </c>
      <c r="H37" s="3" t="s">
        <v>409</v>
      </c>
      <c r="K37" s="3" t="s">
        <v>409</v>
      </c>
      <c r="L37" s="5" t="s">
        <v>410</v>
      </c>
      <c r="N37" s="3" t="s">
        <v>89</v>
      </c>
    </row>
    <row r="38" spans="1:14" ht="15.75" customHeight="1" x14ac:dyDescent="0.15">
      <c r="A38" s="3">
        <v>34</v>
      </c>
      <c r="B38" s="3" t="s">
        <v>439</v>
      </c>
      <c r="C38" s="10" t="s">
        <v>440</v>
      </c>
      <c r="E38" s="3" t="s">
        <v>475</v>
      </c>
      <c r="F38" s="6"/>
      <c r="G38" s="3" t="s">
        <v>493</v>
      </c>
      <c r="H38" s="3" t="s">
        <v>439</v>
      </c>
      <c r="K38" s="3" t="s">
        <v>439</v>
      </c>
      <c r="L38" s="5" t="s">
        <v>440</v>
      </c>
      <c r="N38" s="3" t="s">
        <v>475</v>
      </c>
    </row>
    <row r="39" spans="1:14" ht="15.75" customHeight="1" x14ac:dyDescent="0.15">
      <c r="A39" s="3">
        <v>35</v>
      </c>
      <c r="B39" s="3" t="s">
        <v>480</v>
      </c>
      <c r="C39" s="10" t="s">
        <v>482</v>
      </c>
      <c r="E39" s="3" t="s">
        <v>487</v>
      </c>
      <c r="F39" s="6"/>
      <c r="G39" s="3" t="s">
        <v>524</v>
      </c>
      <c r="H39" s="3" t="s">
        <v>480</v>
      </c>
      <c r="K39" s="3" t="s">
        <v>480</v>
      </c>
      <c r="L39" s="5" t="s">
        <v>482</v>
      </c>
      <c r="N39" s="3" t="s">
        <v>487</v>
      </c>
    </row>
    <row r="40" spans="1:14" ht="15.75" customHeight="1" x14ac:dyDescent="0.15">
      <c r="A40" s="3">
        <v>36</v>
      </c>
      <c r="B40" s="3" t="s">
        <v>490</v>
      </c>
      <c r="C40" s="10" t="s">
        <v>491</v>
      </c>
      <c r="E40" s="3" t="s">
        <v>498</v>
      </c>
      <c r="F40" s="6"/>
      <c r="G40" s="3" t="s">
        <v>528</v>
      </c>
      <c r="H40" s="3" t="s">
        <v>490</v>
      </c>
      <c r="K40" s="3" t="s">
        <v>490</v>
      </c>
      <c r="L40" s="5" t="s">
        <v>491</v>
      </c>
      <c r="N40" s="3" t="s">
        <v>498</v>
      </c>
    </row>
    <row r="41" spans="1:14" ht="15.75" customHeight="1" x14ac:dyDescent="0.15">
      <c r="A41" s="3">
        <v>37</v>
      </c>
      <c r="B41" s="3" t="s">
        <v>502</v>
      </c>
      <c r="C41" s="10" t="s">
        <v>503</v>
      </c>
      <c r="E41" s="3" t="s">
        <v>516</v>
      </c>
      <c r="F41" s="6"/>
      <c r="H41" s="3" t="s">
        <v>502</v>
      </c>
      <c r="K41" s="3" t="s">
        <v>502</v>
      </c>
      <c r="L41" s="5" t="s">
        <v>503</v>
      </c>
      <c r="N41" s="3" t="s">
        <v>516</v>
      </c>
    </row>
    <row r="42" spans="1:14" ht="15.75" customHeight="1" x14ac:dyDescent="0.15">
      <c r="A42" s="3">
        <v>38</v>
      </c>
      <c r="B42" s="3" t="s">
        <v>537</v>
      </c>
      <c r="C42" s="10" t="s">
        <v>540</v>
      </c>
      <c r="E42" s="3" t="s">
        <v>550</v>
      </c>
      <c r="F42" s="6"/>
      <c r="H42" s="3" t="s">
        <v>537</v>
      </c>
      <c r="K42" s="3" t="s">
        <v>537</v>
      </c>
      <c r="L42" s="5" t="s">
        <v>540</v>
      </c>
      <c r="N42" s="3" t="s">
        <v>550</v>
      </c>
    </row>
    <row r="43" spans="1:14" ht="15.75" customHeight="1" x14ac:dyDescent="0.15">
      <c r="A43" s="3">
        <v>39</v>
      </c>
      <c r="B43" s="3" t="s">
        <v>552</v>
      </c>
      <c r="C43" s="10" t="s">
        <v>554</v>
      </c>
      <c r="E43" s="3" t="s">
        <v>556</v>
      </c>
      <c r="F43" s="6"/>
      <c r="H43" s="3" t="s">
        <v>552</v>
      </c>
      <c r="K43" s="3" t="s">
        <v>552</v>
      </c>
      <c r="L43" s="5" t="s">
        <v>554</v>
      </c>
      <c r="N43" s="3" t="s">
        <v>556</v>
      </c>
    </row>
    <row r="44" spans="1:14" ht="15.75" customHeight="1" x14ac:dyDescent="0.15">
      <c r="A44" s="3">
        <v>40</v>
      </c>
      <c r="B44" s="3" t="s">
        <v>561</v>
      </c>
      <c r="C44" s="10" t="s">
        <v>563</v>
      </c>
      <c r="E44" s="3" t="s">
        <v>567</v>
      </c>
      <c r="F44" s="6"/>
      <c r="H44" s="3" t="s">
        <v>561</v>
      </c>
      <c r="K44" s="3" t="s">
        <v>561</v>
      </c>
      <c r="L44" s="5" t="s">
        <v>563</v>
      </c>
      <c r="N44" s="3" t="s">
        <v>567</v>
      </c>
    </row>
    <row r="45" spans="1:14" ht="15.75" customHeight="1" x14ac:dyDescent="0.15">
      <c r="A45" s="3">
        <v>41</v>
      </c>
      <c r="B45" s="3" t="s">
        <v>586</v>
      </c>
      <c r="C45" s="10" t="s">
        <v>587</v>
      </c>
      <c r="E45" s="3" t="s">
        <v>475</v>
      </c>
      <c r="F45" s="6"/>
      <c r="G45" s="3" t="s">
        <v>589</v>
      </c>
      <c r="H45" s="3" t="s">
        <v>586</v>
      </c>
      <c r="K45" s="3" t="s">
        <v>586</v>
      </c>
      <c r="L45" s="5" t="s">
        <v>587</v>
      </c>
      <c r="N45" s="3" t="s">
        <v>475</v>
      </c>
    </row>
    <row r="46" spans="1:14" ht="15.75" customHeight="1" x14ac:dyDescent="0.15">
      <c r="A46" s="3">
        <v>42</v>
      </c>
      <c r="B46" s="3" t="s">
        <v>592</v>
      </c>
      <c r="C46" s="10" t="s">
        <v>598</v>
      </c>
      <c r="E46" s="3" t="s">
        <v>588</v>
      </c>
      <c r="F46" s="6"/>
      <c r="G46" s="3" t="s">
        <v>601</v>
      </c>
      <c r="H46" s="3" t="s">
        <v>592</v>
      </c>
      <c r="K46" s="3" t="s">
        <v>592</v>
      </c>
      <c r="L46" s="5" t="s">
        <v>598</v>
      </c>
      <c r="N46" s="3" t="s">
        <v>588</v>
      </c>
    </row>
    <row r="47" spans="1:14" ht="15.75" customHeight="1" x14ac:dyDescent="0.15">
      <c r="A47" s="3">
        <v>43</v>
      </c>
      <c r="B47" s="3" t="s">
        <v>609</v>
      </c>
      <c r="C47" s="10" t="s">
        <v>612</v>
      </c>
      <c r="E47" s="3" t="s">
        <v>614</v>
      </c>
      <c r="F47" s="6"/>
      <c r="H47" s="3" t="s">
        <v>609</v>
      </c>
      <c r="K47" s="3" t="s">
        <v>609</v>
      </c>
      <c r="L47" s="5" t="s">
        <v>612</v>
      </c>
      <c r="N47" s="3" t="s">
        <v>614</v>
      </c>
    </row>
    <row r="48" spans="1:14" ht="15.75" customHeight="1" x14ac:dyDescent="0.15">
      <c r="A48" s="3">
        <v>44</v>
      </c>
      <c r="B48" s="3" t="s">
        <v>624</v>
      </c>
      <c r="C48" s="10" t="s">
        <v>633</v>
      </c>
      <c r="E48" s="3" t="s">
        <v>637</v>
      </c>
      <c r="F48" s="6"/>
      <c r="G48" s="3" t="s">
        <v>638</v>
      </c>
      <c r="H48" s="3" t="s">
        <v>624</v>
      </c>
      <c r="K48" s="3" t="s">
        <v>624</v>
      </c>
      <c r="L48" s="5" t="s">
        <v>633</v>
      </c>
      <c r="N48" s="3" t="s">
        <v>637</v>
      </c>
    </row>
    <row r="49" spans="1:14" ht="15.75" customHeight="1" x14ac:dyDescent="0.15">
      <c r="A49" s="3">
        <v>45</v>
      </c>
      <c r="B49" s="3" t="s">
        <v>644</v>
      </c>
      <c r="C49" s="10" t="s">
        <v>645</v>
      </c>
      <c r="E49" s="3" t="s">
        <v>646</v>
      </c>
      <c r="F49" s="6"/>
      <c r="G49" s="3" t="s">
        <v>647</v>
      </c>
      <c r="H49" s="3" t="s">
        <v>644</v>
      </c>
      <c r="K49" s="3" t="s">
        <v>644</v>
      </c>
      <c r="L49" s="5" t="s">
        <v>645</v>
      </c>
      <c r="N49" s="3" t="s">
        <v>646</v>
      </c>
    </row>
    <row r="50" spans="1:14" ht="15.75" customHeight="1" x14ac:dyDescent="0.15">
      <c r="A50" s="3">
        <v>46</v>
      </c>
      <c r="B50" s="3" t="s">
        <v>651</v>
      </c>
      <c r="C50" s="10" t="s">
        <v>652</v>
      </c>
      <c r="E50" s="3" t="s">
        <v>498</v>
      </c>
      <c r="F50" s="6"/>
      <c r="G50" s="3" t="s">
        <v>654</v>
      </c>
      <c r="H50" s="3" t="s">
        <v>651</v>
      </c>
      <c r="K50" s="3" t="s">
        <v>651</v>
      </c>
      <c r="L50" s="5" t="s">
        <v>652</v>
      </c>
      <c r="N50" s="3" t="s">
        <v>498</v>
      </c>
    </row>
    <row r="51" spans="1:14" ht="15.75" customHeight="1" x14ac:dyDescent="0.15">
      <c r="A51" s="3">
        <v>47</v>
      </c>
      <c r="B51" s="3" t="s">
        <v>673</v>
      </c>
      <c r="C51" s="10" t="s">
        <v>675</v>
      </c>
      <c r="E51" s="3" t="s">
        <v>679</v>
      </c>
      <c r="F51" s="6"/>
      <c r="H51" s="3" t="s">
        <v>673</v>
      </c>
      <c r="K51" s="3" t="s">
        <v>673</v>
      </c>
      <c r="L51" s="5" t="s">
        <v>675</v>
      </c>
      <c r="N51" s="3" t="s">
        <v>679</v>
      </c>
    </row>
    <row r="52" spans="1:14" ht="15.75" customHeight="1" x14ac:dyDescent="0.15">
      <c r="A52" s="3">
        <v>48</v>
      </c>
      <c r="B52" s="3" t="s">
        <v>684</v>
      </c>
      <c r="C52" s="10" t="s">
        <v>685</v>
      </c>
      <c r="E52" s="3" t="s">
        <v>688</v>
      </c>
      <c r="F52" s="6"/>
      <c r="H52" s="3" t="s">
        <v>684</v>
      </c>
      <c r="K52" s="3" t="s">
        <v>684</v>
      </c>
      <c r="L52" s="5" t="s">
        <v>685</v>
      </c>
      <c r="N52" s="3" t="s">
        <v>688</v>
      </c>
    </row>
    <row r="53" spans="1:14" ht="15.75" customHeight="1" x14ac:dyDescent="0.15">
      <c r="A53" s="3">
        <v>49</v>
      </c>
      <c r="B53" s="3" t="s">
        <v>708</v>
      </c>
      <c r="C53" s="10" t="s">
        <v>709</v>
      </c>
      <c r="E53" s="3" t="s">
        <v>475</v>
      </c>
      <c r="F53" s="6"/>
      <c r="G53" s="3" t="s">
        <v>710</v>
      </c>
      <c r="H53" s="3" t="s">
        <v>708</v>
      </c>
      <c r="K53" s="3" t="s">
        <v>708</v>
      </c>
      <c r="L53" s="5" t="s">
        <v>709</v>
      </c>
      <c r="N53" s="3" t="s">
        <v>475</v>
      </c>
    </row>
    <row r="54" spans="1:14" ht="15.75" customHeight="1" x14ac:dyDescent="0.15">
      <c r="A54" s="3">
        <v>50</v>
      </c>
      <c r="B54" s="3" t="s">
        <v>712</v>
      </c>
      <c r="C54" s="10" t="s">
        <v>714</v>
      </c>
      <c r="E54" s="3" t="s">
        <v>718</v>
      </c>
      <c r="F54" s="6"/>
      <c r="G54" s="3"/>
      <c r="H54" s="3" t="s">
        <v>712</v>
      </c>
      <c r="K54" s="3" t="s">
        <v>712</v>
      </c>
      <c r="L54" s="5" t="s">
        <v>714</v>
      </c>
      <c r="N54" s="3" t="s">
        <v>718</v>
      </c>
    </row>
    <row r="55" spans="1:14" ht="15.75" customHeight="1" x14ac:dyDescent="0.15">
      <c r="A55" s="3">
        <v>51</v>
      </c>
      <c r="B55" s="3" t="s">
        <v>739</v>
      </c>
      <c r="C55" s="10" t="s">
        <v>741</v>
      </c>
      <c r="E55" s="3" t="s">
        <v>742</v>
      </c>
      <c r="F55" s="6"/>
      <c r="G55" s="3" t="s">
        <v>743</v>
      </c>
      <c r="H55" s="3" t="s">
        <v>739</v>
      </c>
      <c r="K55" s="3" t="s">
        <v>739</v>
      </c>
      <c r="L55" s="5" t="s">
        <v>741</v>
      </c>
      <c r="N55" s="3" t="s">
        <v>742</v>
      </c>
    </row>
    <row r="56" spans="1:14" ht="15.75" customHeight="1" x14ac:dyDescent="0.15">
      <c r="A56" s="3">
        <v>52</v>
      </c>
      <c r="B56" s="3" t="s">
        <v>745</v>
      </c>
      <c r="C56" s="10" t="s">
        <v>746</v>
      </c>
      <c r="E56" s="3" t="s">
        <v>550</v>
      </c>
      <c r="F56" s="6"/>
      <c r="G56" s="3"/>
      <c r="H56" s="3" t="s">
        <v>745</v>
      </c>
      <c r="K56" s="3" t="s">
        <v>745</v>
      </c>
      <c r="L56" s="5" t="s">
        <v>746</v>
      </c>
      <c r="N56" s="3" t="s">
        <v>550</v>
      </c>
    </row>
    <row r="57" spans="1:14" ht="15.75" customHeight="1" x14ac:dyDescent="0.15">
      <c r="A57" s="3">
        <v>53</v>
      </c>
      <c r="B57" s="3" t="s">
        <v>756</v>
      </c>
      <c r="C57" s="10" t="s">
        <v>758</v>
      </c>
      <c r="E57" s="3" t="s">
        <v>760</v>
      </c>
      <c r="F57" s="6"/>
      <c r="G57" s="3" t="s">
        <v>762</v>
      </c>
      <c r="H57" s="3" t="s">
        <v>756</v>
      </c>
      <c r="K57" s="3" t="s">
        <v>756</v>
      </c>
      <c r="L57" s="5" t="s">
        <v>758</v>
      </c>
      <c r="N57" s="3" t="s">
        <v>760</v>
      </c>
    </row>
    <row r="58" spans="1:14" ht="15.75" customHeight="1" x14ac:dyDescent="0.15">
      <c r="A58" s="3">
        <v>54</v>
      </c>
      <c r="B58" s="3" t="s">
        <v>777</v>
      </c>
      <c r="C58" s="10" t="s">
        <v>778</v>
      </c>
      <c r="E58" s="3" t="s">
        <v>475</v>
      </c>
      <c r="F58" s="6"/>
      <c r="G58" s="3" t="s">
        <v>782</v>
      </c>
      <c r="H58" s="3" t="s">
        <v>777</v>
      </c>
      <c r="K58" s="3" t="s">
        <v>777</v>
      </c>
      <c r="L58" s="5" t="s">
        <v>778</v>
      </c>
      <c r="N58" s="3" t="s">
        <v>475</v>
      </c>
    </row>
    <row r="59" spans="1:14" ht="15.75" customHeight="1" x14ac:dyDescent="0.15">
      <c r="A59" s="3">
        <v>55</v>
      </c>
      <c r="B59" s="3" t="s">
        <v>788</v>
      </c>
      <c r="C59" s="10" t="s">
        <v>791</v>
      </c>
      <c r="E59" s="3" t="s">
        <v>792</v>
      </c>
      <c r="F59" s="6"/>
      <c r="G59" s="3" t="s">
        <v>794</v>
      </c>
      <c r="H59" s="3" t="s">
        <v>788</v>
      </c>
      <c r="K59" s="3" t="s">
        <v>788</v>
      </c>
      <c r="L59" s="5" t="s">
        <v>791</v>
      </c>
      <c r="N59" s="3" t="s">
        <v>792</v>
      </c>
    </row>
    <row r="60" spans="1:14" ht="15.75" customHeight="1" x14ac:dyDescent="0.15">
      <c r="A60" s="3">
        <v>56</v>
      </c>
      <c r="B60" s="3" t="s">
        <v>815</v>
      </c>
      <c r="C60" s="10" t="s">
        <v>816</v>
      </c>
      <c r="E60" s="3" t="s">
        <v>817</v>
      </c>
      <c r="F60" s="6"/>
      <c r="G60" s="3" t="s">
        <v>818</v>
      </c>
      <c r="H60" s="3" t="s">
        <v>815</v>
      </c>
      <c r="K60" s="3" t="s">
        <v>815</v>
      </c>
      <c r="L60" s="5" t="s">
        <v>816</v>
      </c>
      <c r="N60" s="3" t="s">
        <v>817</v>
      </c>
    </row>
    <row r="61" spans="1:14" ht="15.75" customHeight="1" x14ac:dyDescent="0.15">
      <c r="A61" s="3">
        <v>57</v>
      </c>
      <c r="B61" s="3" t="s">
        <v>821</v>
      </c>
      <c r="C61" s="10" t="s">
        <v>822</v>
      </c>
      <c r="E61" s="3" t="s">
        <v>115</v>
      </c>
      <c r="F61" s="6"/>
      <c r="G61" s="3" t="s">
        <v>826</v>
      </c>
      <c r="H61" s="3" t="s">
        <v>821</v>
      </c>
      <c r="K61" s="3" t="s">
        <v>821</v>
      </c>
      <c r="L61" s="5" t="s">
        <v>822</v>
      </c>
      <c r="N61" s="3" t="s">
        <v>115</v>
      </c>
    </row>
    <row r="62" spans="1:14" ht="15.75" customHeight="1" x14ac:dyDescent="0.15">
      <c r="A62" s="3">
        <v>58</v>
      </c>
      <c r="B62" s="3" t="s">
        <v>829</v>
      </c>
      <c r="C62" s="10" t="s">
        <v>831</v>
      </c>
      <c r="E62" s="3" t="s">
        <v>89</v>
      </c>
      <c r="F62" s="6"/>
      <c r="G62" s="3" t="s">
        <v>832</v>
      </c>
      <c r="H62" s="3" t="s">
        <v>829</v>
      </c>
      <c r="K62" s="3" t="s">
        <v>829</v>
      </c>
      <c r="L62" s="5" t="s">
        <v>831</v>
      </c>
      <c r="N62" s="3" t="s">
        <v>89</v>
      </c>
    </row>
    <row r="63" spans="1:14" ht="15.75" customHeight="1" x14ac:dyDescent="0.15">
      <c r="A63" s="3">
        <v>59</v>
      </c>
      <c r="B63" s="3" t="s">
        <v>845</v>
      </c>
      <c r="C63" s="10" t="s">
        <v>846</v>
      </c>
      <c r="E63" s="3" t="s">
        <v>39</v>
      </c>
      <c r="F63" s="6"/>
      <c r="G63" s="3" t="s">
        <v>847</v>
      </c>
      <c r="H63" s="3" t="s">
        <v>845</v>
      </c>
      <c r="K63" s="3" t="s">
        <v>845</v>
      </c>
      <c r="L63" s="5" t="s">
        <v>846</v>
      </c>
      <c r="N63" s="3" t="s">
        <v>39</v>
      </c>
    </row>
    <row r="64" spans="1:14" ht="15.75" customHeight="1" x14ac:dyDescent="0.15">
      <c r="A64" s="3">
        <v>60</v>
      </c>
      <c r="B64" s="3" t="s">
        <v>876</v>
      </c>
      <c r="C64" s="10" t="s">
        <v>880</v>
      </c>
      <c r="E64" s="3" t="s">
        <v>817</v>
      </c>
      <c r="F64" s="6"/>
      <c r="G64" s="3" t="s">
        <v>883</v>
      </c>
      <c r="H64" s="3" t="s">
        <v>876</v>
      </c>
      <c r="K64" s="3" t="s">
        <v>876</v>
      </c>
      <c r="L64" s="5" t="s">
        <v>880</v>
      </c>
      <c r="N64" s="3" t="s">
        <v>817</v>
      </c>
    </row>
    <row r="65" spans="1:14" ht="15.75" customHeight="1" x14ac:dyDescent="0.15">
      <c r="A65" s="3">
        <v>61</v>
      </c>
      <c r="B65" s="3" t="s">
        <v>882</v>
      </c>
      <c r="C65" s="10" t="s">
        <v>886</v>
      </c>
      <c r="E65" s="3" t="s">
        <v>887</v>
      </c>
      <c r="F65" s="6"/>
      <c r="G65" s="3" t="s">
        <v>889</v>
      </c>
      <c r="H65" s="3" t="s">
        <v>882</v>
      </c>
      <c r="K65" s="3" t="s">
        <v>882</v>
      </c>
      <c r="L65" s="5" t="s">
        <v>886</v>
      </c>
      <c r="N65" s="3" t="s">
        <v>887</v>
      </c>
    </row>
    <row r="66" spans="1:14" ht="15.75" customHeight="1" x14ac:dyDescent="0.15">
      <c r="A66" s="3">
        <v>62</v>
      </c>
      <c r="B66" s="3" t="s">
        <v>895</v>
      </c>
      <c r="C66" s="10" t="s">
        <v>897</v>
      </c>
      <c r="E66" s="3" t="s">
        <v>900</v>
      </c>
      <c r="F66" s="6"/>
      <c r="G66" s="3" t="s">
        <v>901</v>
      </c>
      <c r="H66" s="3" t="s">
        <v>895</v>
      </c>
      <c r="K66" s="3" t="s">
        <v>895</v>
      </c>
      <c r="L66" s="5" t="s">
        <v>897</v>
      </c>
      <c r="N66" s="3" t="s">
        <v>900</v>
      </c>
    </row>
    <row r="67" spans="1:14" ht="15.75" customHeight="1" x14ac:dyDescent="0.15">
      <c r="A67" s="3">
        <v>63</v>
      </c>
      <c r="B67" s="3" t="s">
        <v>904</v>
      </c>
      <c r="C67" s="10" t="s">
        <v>932</v>
      </c>
      <c r="E67" s="3" t="s">
        <v>934</v>
      </c>
      <c r="F67" s="6"/>
      <c r="G67" s="3"/>
      <c r="H67" s="3" t="s">
        <v>904</v>
      </c>
      <c r="K67" s="3" t="s">
        <v>904</v>
      </c>
      <c r="L67" s="5" t="s">
        <v>932</v>
      </c>
      <c r="N67" s="3" t="s">
        <v>934</v>
      </c>
    </row>
    <row r="68" spans="1:14" ht="15.75" customHeight="1" x14ac:dyDescent="0.15">
      <c r="A68" s="3">
        <v>64</v>
      </c>
      <c r="B68" s="3" t="s">
        <v>907</v>
      </c>
      <c r="C68" s="10" t="s">
        <v>965</v>
      </c>
      <c r="E68" s="3" t="s">
        <v>969</v>
      </c>
      <c r="F68" s="6"/>
      <c r="G68" s="3"/>
      <c r="H68" s="3" t="s">
        <v>907</v>
      </c>
      <c r="K68" s="3" t="s">
        <v>907</v>
      </c>
      <c r="L68" s="5" t="s">
        <v>965</v>
      </c>
      <c r="N68" s="3" t="s">
        <v>969</v>
      </c>
    </row>
    <row r="69" spans="1:14" ht="15.75" customHeight="1" x14ac:dyDescent="0.15">
      <c r="A69" s="3">
        <v>65</v>
      </c>
      <c r="B69" s="3" t="s">
        <v>911</v>
      </c>
      <c r="C69" s="5" t="s">
        <v>989</v>
      </c>
      <c r="E69" s="3" t="s">
        <v>991</v>
      </c>
      <c r="F69" s="6"/>
      <c r="G69" s="3" t="s">
        <v>993</v>
      </c>
      <c r="H69" s="3" t="s">
        <v>911</v>
      </c>
      <c r="K69" s="3" t="s">
        <v>911</v>
      </c>
      <c r="L69" s="5" t="s">
        <v>989</v>
      </c>
      <c r="N69" s="3" t="s">
        <v>991</v>
      </c>
    </row>
    <row r="70" spans="1:14" ht="15.75" customHeight="1" x14ac:dyDescent="0.15">
      <c r="A70" s="3">
        <v>66</v>
      </c>
      <c r="B70" s="3" t="s">
        <v>926</v>
      </c>
      <c r="C70" s="10" t="s">
        <v>1028</v>
      </c>
      <c r="E70" s="3" t="s">
        <v>1033</v>
      </c>
      <c r="F70" s="6"/>
      <c r="G70" s="3" t="s">
        <v>1036</v>
      </c>
      <c r="H70" s="3" t="s">
        <v>926</v>
      </c>
      <c r="K70" s="3" t="s">
        <v>926</v>
      </c>
      <c r="L70" s="5" t="s">
        <v>1028</v>
      </c>
      <c r="N70" s="3" t="s">
        <v>1033</v>
      </c>
    </row>
    <row r="71" spans="1:14" ht="15.75" customHeight="1" x14ac:dyDescent="0.15">
      <c r="A71" s="3">
        <v>67</v>
      </c>
      <c r="B71" s="3" t="s">
        <v>929</v>
      </c>
      <c r="C71" s="10" t="s">
        <v>1039</v>
      </c>
      <c r="E71" s="3" t="s">
        <v>614</v>
      </c>
      <c r="F71" s="6"/>
      <c r="G71" s="3"/>
      <c r="H71" s="3" t="s">
        <v>929</v>
      </c>
      <c r="K71" s="3" t="s">
        <v>929</v>
      </c>
      <c r="L71" s="5" t="s">
        <v>1039</v>
      </c>
      <c r="N71" s="3" t="s">
        <v>614</v>
      </c>
    </row>
    <row r="72" spans="1:14" ht="15.75" customHeight="1" x14ac:dyDescent="0.15">
      <c r="A72" s="3">
        <v>68</v>
      </c>
      <c r="B72" s="3" t="s">
        <v>955</v>
      </c>
      <c r="C72" s="10" t="s">
        <v>1070</v>
      </c>
      <c r="E72" s="3" t="s">
        <v>1072</v>
      </c>
      <c r="F72" s="6"/>
      <c r="G72" s="3" t="s">
        <v>1074</v>
      </c>
      <c r="H72" s="3" t="s">
        <v>955</v>
      </c>
      <c r="K72" s="3" t="s">
        <v>955</v>
      </c>
      <c r="L72" s="5" t="s">
        <v>1070</v>
      </c>
      <c r="N72" s="3" t="s">
        <v>1072</v>
      </c>
    </row>
    <row r="73" spans="1:14" ht="15.75" customHeight="1" x14ac:dyDescent="0.15">
      <c r="A73" s="3">
        <v>69</v>
      </c>
      <c r="B73" s="3" t="s">
        <v>958</v>
      </c>
      <c r="C73" s="10" t="s">
        <v>1079</v>
      </c>
      <c r="E73" s="3" t="s">
        <v>1086</v>
      </c>
      <c r="F73" s="6"/>
      <c r="G73" s="3" t="s">
        <v>1088</v>
      </c>
      <c r="H73" s="3" t="s">
        <v>958</v>
      </c>
      <c r="K73" s="3" t="s">
        <v>958</v>
      </c>
      <c r="L73" s="5" t="s">
        <v>1079</v>
      </c>
      <c r="N73" s="3" t="s">
        <v>1086</v>
      </c>
    </row>
    <row r="74" spans="1:14" ht="15.75" customHeight="1" x14ac:dyDescent="0.15">
      <c r="A74" s="3">
        <v>70</v>
      </c>
      <c r="B74" s="3" t="s">
        <v>960</v>
      </c>
      <c r="C74" s="10" t="s">
        <v>1092</v>
      </c>
      <c r="E74" s="3" t="s">
        <v>1094</v>
      </c>
      <c r="F74" s="6"/>
      <c r="G74" s="3" t="s">
        <v>1096</v>
      </c>
      <c r="H74" s="3" t="s">
        <v>960</v>
      </c>
      <c r="K74" s="3" t="s">
        <v>960</v>
      </c>
      <c r="L74" s="5" t="s">
        <v>1092</v>
      </c>
      <c r="N74" s="3" t="s">
        <v>1094</v>
      </c>
    </row>
    <row r="75" spans="1:14" ht="15.75" customHeight="1" x14ac:dyDescent="0.15">
      <c r="A75" s="3">
        <v>71</v>
      </c>
      <c r="B75" s="3" t="s">
        <v>966</v>
      </c>
      <c r="C75" s="10" t="s">
        <v>1102</v>
      </c>
      <c r="E75" s="3" t="s">
        <v>1124</v>
      </c>
      <c r="F75" s="6"/>
      <c r="H75" s="3" t="s">
        <v>966</v>
      </c>
      <c r="K75" s="3" t="s">
        <v>966</v>
      </c>
      <c r="L75" s="5" t="s">
        <v>1102</v>
      </c>
      <c r="N75" s="3" t="s">
        <v>1124</v>
      </c>
    </row>
    <row r="76" spans="1:14" ht="15.75" customHeight="1" x14ac:dyDescent="0.15">
      <c r="A76" s="3">
        <v>72</v>
      </c>
      <c r="B76" s="3" t="s">
        <v>996</v>
      </c>
      <c r="C76" s="10" t="s">
        <v>1134</v>
      </c>
      <c r="E76" s="3" t="s">
        <v>1137</v>
      </c>
      <c r="F76" s="6"/>
      <c r="H76" s="3" t="s">
        <v>996</v>
      </c>
      <c r="K76" s="3" t="s">
        <v>996</v>
      </c>
      <c r="L76" s="5" t="s">
        <v>1134</v>
      </c>
      <c r="N76" s="3" t="s">
        <v>1137</v>
      </c>
    </row>
    <row r="77" spans="1:14" ht="15.75" customHeight="1" x14ac:dyDescent="0.15">
      <c r="A77" s="3">
        <v>73</v>
      </c>
      <c r="B77" s="3" t="s">
        <v>1001</v>
      </c>
      <c r="C77" s="10" t="s">
        <v>1142</v>
      </c>
      <c r="E77" s="3" t="s">
        <v>240</v>
      </c>
      <c r="F77" s="6"/>
      <c r="G77" s="3" t="s">
        <v>1170</v>
      </c>
      <c r="H77" s="3" t="s">
        <v>1001</v>
      </c>
      <c r="K77" s="3" t="s">
        <v>1001</v>
      </c>
      <c r="L77" s="5" t="s">
        <v>1142</v>
      </c>
      <c r="N77" s="3" t="s">
        <v>240</v>
      </c>
    </row>
    <row r="78" spans="1:14" ht="15.75" customHeight="1" x14ac:dyDescent="0.15">
      <c r="A78" s="3">
        <v>74</v>
      </c>
      <c r="B78" s="3" t="s">
        <v>1003</v>
      </c>
      <c r="C78" s="10" t="s">
        <v>1149</v>
      </c>
      <c r="E78" s="3" t="s">
        <v>1153</v>
      </c>
      <c r="F78" s="6"/>
      <c r="G78" s="3"/>
      <c r="H78" s="3" t="s">
        <v>1003</v>
      </c>
      <c r="K78" s="3" t="s">
        <v>1003</v>
      </c>
      <c r="L78" s="5" t="s">
        <v>1149</v>
      </c>
      <c r="N78" s="3" t="s">
        <v>1153</v>
      </c>
    </row>
    <row r="79" spans="1:14" ht="15.75" customHeight="1" x14ac:dyDescent="0.15">
      <c r="A79" s="3">
        <v>75</v>
      </c>
      <c r="B79" s="3" t="s">
        <v>1006</v>
      </c>
      <c r="C79" s="10" t="s">
        <v>1165</v>
      </c>
      <c r="E79" s="3" t="s">
        <v>115</v>
      </c>
      <c r="F79" s="6"/>
      <c r="G79" s="3" t="s">
        <v>1223</v>
      </c>
      <c r="H79" s="3" t="s">
        <v>1006</v>
      </c>
      <c r="K79" s="3" t="s">
        <v>1006</v>
      </c>
      <c r="L79" s="5" t="s">
        <v>1165</v>
      </c>
      <c r="N79" s="3" t="s">
        <v>115</v>
      </c>
    </row>
    <row r="80" spans="1:14" ht="15.75" customHeight="1" x14ac:dyDescent="0.15">
      <c r="A80" s="3">
        <v>76</v>
      </c>
      <c r="B80" s="3" t="s">
        <v>1011</v>
      </c>
      <c r="C80" s="10" t="s">
        <v>1175</v>
      </c>
      <c r="E80" s="3" t="s">
        <v>991</v>
      </c>
      <c r="F80" s="6"/>
      <c r="G80" s="3"/>
      <c r="H80" s="3" t="s">
        <v>1011</v>
      </c>
      <c r="K80" s="3" t="s">
        <v>1011</v>
      </c>
      <c r="L80" s="5" t="s">
        <v>1175</v>
      </c>
      <c r="N80" s="3" t="s">
        <v>991</v>
      </c>
    </row>
    <row r="81" spans="1:14" ht="15.75" customHeight="1" x14ac:dyDescent="0.15">
      <c r="A81" s="3">
        <v>77</v>
      </c>
      <c r="B81" s="3" t="s">
        <v>1014</v>
      </c>
      <c r="C81" s="10" t="s">
        <v>1180</v>
      </c>
      <c r="E81" s="3" t="s">
        <v>1184</v>
      </c>
      <c r="F81" s="6"/>
      <c r="H81" s="3" t="s">
        <v>1014</v>
      </c>
      <c r="K81" s="3" t="s">
        <v>1014</v>
      </c>
      <c r="L81" s="5" t="s">
        <v>1180</v>
      </c>
      <c r="N81" s="3" t="s">
        <v>1184</v>
      </c>
    </row>
    <row r="82" spans="1:14" ht="15.75" customHeight="1" x14ac:dyDescent="0.15">
      <c r="A82" s="3">
        <v>78</v>
      </c>
      <c r="B82" s="3" t="s">
        <v>1022</v>
      </c>
      <c r="C82" s="10" t="s">
        <v>1186</v>
      </c>
      <c r="E82" s="3" t="s">
        <v>1190</v>
      </c>
      <c r="F82" s="6"/>
      <c r="G82" s="3" t="s">
        <v>1296</v>
      </c>
      <c r="H82" s="3" t="s">
        <v>1022</v>
      </c>
      <c r="K82" s="3" t="s">
        <v>1022</v>
      </c>
      <c r="L82" s="5" t="s">
        <v>1186</v>
      </c>
      <c r="N82" s="3" t="s">
        <v>1190</v>
      </c>
    </row>
    <row r="83" spans="1:14" ht="15.75" customHeight="1" x14ac:dyDescent="0.15">
      <c r="A83" s="3">
        <v>79</v>
      </c>
      <c r="B83" s="3" t="s">
        <v>1024</v>
      </c>
      <c r="C83" s="10" t="s">
        <v>1192</v>
      </c>
      <c r="E83" s="3" t="s">
        <v>1216</v>
      </c>
      <c r="F83" s="6"/>
      <c r="H83" s="3" t="s">
        <v>1024</v>
      </c>
      <c r="K83" s="3" t="s">
        <v>1024</v>
      </c>
      <c r="L83" s="5" t="s">
        <v>1192</v>
      </c>
      <c r="N83" s="3" t="s">
        <v>1216</v>
      </c>
    </row>
    <row r="84" spans="1:14" ht="15.75" customHeight="1" x14ac:dyDescent="0.15">
      <c r="A84" s="3">
        <v>80</v>
      </c>
      <c r="B84" s="5" t="s">
        <v>1041</v>
      </c>
      <c r="C84" s="10" t="s">
        <v>1220</v>
      </c>
      <c r="E84" s="3" t="s">
        <v>1245</v>
      </c>
      <c r="F84" s="6"/>
      <c r="G84" s="3"/>
      <c r="H84" s="5" t="s">
        <v>1041</v>
      </c>
      <c r="K84" s="5" t="s">
        <v>1041</v>
      </c>
      <c r="L84" s="5" t="s">
        <v>1220</v>
      </c>
      <c r="N84" s="3" t="s">
        <v>1245</v>
      </c>
    </row>
    <row r="85" spans="1:14" ht="15.75" customHeight="1" x14ac:dyDescent="0.15">
      <c r="A85" s="3">
        <v>81</v>
      </c>
      <c r="B85" s="3" t="s">
        <v>1048</v>
      </c>
      <c r="C85" s="10" t="s">
        <v>1247</v>
      </c>
      <c r="E85" s="3" t="s">
        <v>1072</v>
      </c>
      <c r="F85" s="6"/>
      <c r="G85" s="3" t="s">
        <v>1345</v>
      </c>
      <c r="H85" s="3" t="s">
        <v>1048</v>
      </c>
      <c r="K85" s="3" t="s">
        <v>1048</v>
      </c>
      <c r="L85" s="5" t="s">
        <v>1247</v>
      </c>
      <c r="N85" s="3" t="s">
        <v>1072</v>
      </c>
    </row>
    <row r="86" spans="1:14" ht="15.75" customHeight="1" x14ac:dyDescent="0.15">
      <c r="A86" s="3">
        <v>82</v>
      </c>
      <c r="B86" s="3" t="s">
        <v>1052</v>
      </c>
      <c r="C86" s="10" t="s">
        <v>1252</v>
      </c>
      <c r="E86" s="3" t="s">
        <v>240</v>
      </c>
      <c r="F86" s="6"/>
      <c r="G86" s="3" t="s">
        <v>1361</v>
      </c>
      <c r="H86" s="3" t="s">
        <v>1052</v>
      </c>
      <c r="K86" s="3" t="s">
        <v>1052</v>
      </c>
      <c r="L86" s="5" t="s">
        <v>1252</v>
      </c>
      <c r="N86" s="3" t="s">
        <v>240</v>
      </c>
    </row>
    <row r="87" spans="1:14" ht="15.75" customHeight="1" x14ac:dyDescent="0.15">
      <c r="A87" s="3">
        <v>83</v>
      </c>
      <c r="B87" s="3" t="s">
        <v>258</v>
      </c>
      <c r="C87" s="10" t="s">
        <v>1274</v>
      </c>
      <c r="E87" s="3" t="s">
        <v>263</v>
      </c>
      <c r="F87" s="6"/>
      <c r="G87" s="3" t="s">
        <v>1386</v>
      </c>
      <c r="H87" s="3" t="s">
        <v>258</v>
      </c>
      <c r="K87" s="3" t="s">
        <v>258</v>
      </c>
      <c r="L87" s="5" t="s">
        <v>1274</v>
      </c>
      <c r="N87" s="3" t="s">
        <v>263</v>
      </c>
    </row>
    <row r="88" spans="1:14" ht="15.75" customHeight="1" x14ac:dyDescent="0.15">
      <c r="A88" s="3">
        <v>84</v>
      </c>
      <c r="B88" s="3" t="s">
        <v>1056</v>
      </c>
      <c r="C88" s="10" t="s">
        <v>1299</v>
      </c>
      <c r="E88" s="3" t="s">
        <v>1305</v>
      </c>
      <c r="F88" s="6"/>
      <c r="G88" s="3" t="s">
        <v>1406</v>
      </c>
      <c r="H88" s="3" t="s">
        <v>1056</v>
      </c>
      <c r="K88" s="3" t="s">
        <v>1056</v>
      </c>
      <c r="L88" s="5" t="s">
        <v>1299</v>
      </c>
      <c r="N88" s="3" t="s">
        <v>1305</v>
      </c>
    </row>
    <row r="89" spans="1:14" ht="15.75" customHeight="1" x14ac:dyDescent="0.15">
      <c r="A89" s="3">
        <v>85</v>
      </c>
      <c r="B89" s="3" t="s">
        <v>1075</v>
      </c>
      <c r="C89" s="10" t="s">
        <v>1319</v>
      </c>
      <c r="E89" s="3" t="s">
        <v>1072</v>
      </c>
      <c r="F89" s="6"/>
      <c r="G89" s="3" t="s">
        <v>1415</v>
      </c>
      <c r="H89" s="3" t="s">
        <v>1075</v>
      </c>
      <c r="K89" s="3" t="s">
        <v>1075</v>
      </c>
      <c r="L89" s="5" t="s">
        <v>1319</v>
      </c>
      <c r="N89" s="3" t="s">
        <v>1072</v>
      </c>
    </row>
    <row r="90" spans="1:14" ht="15.75" customHeight="1" x14ac:dyDescent="0.15">
      <c r="A90" s="3">
        <v>86</v>
      </c>
      <c r="B90" s="3" t="s">
        <v>1080</v>
      </c>
      <c r="C90" s="10" t="s">
        <v>1336</v>
      </c>
      <c r="E90" s="3" t="s">
        <v>1343</v>
      </c>
      <c r="F90" s="6"/>
      <c r="G90" s="3" t="s">
        <v>1440</v>
      </c>
      <c r="H90" s="3" t="s">
        <v>1080</v>
      </c>
      <c r="K90" s="3" t="s">
        <v>1080</v>
      </c>
      <c r="L90" s="5" t="s">
        <v>1336</v>
      </c>
      <c r="N90" s="3" t="s">
        <v>1343</v>
      </c>
    </row>
    <row r="91" spans="1:14" ht="15.75" customHeight="1" x14ac:dyDescent="0.15">
      <c r="A91" s="3">
        <v>87</v>
      </c>
      <c r="B91" s="3" t="s">
        <v>1084</v>
      </c>
      <c r="C91" s="10" t="s">
        <v>1346</v>
      </c>
      <c r="E91" s="3" t="s">
        <v>1366</v>
      </c>
      <c r="F91" s="6"/>
      <c r="H91" s="3" t="s">
        <v>1084</v>
      </c>
      <c r="K91" s="3" t="s">
        <v>1084</v>
      </c>
      <c r="L91" s="5" t="s">
        <v>1346</v>
      </c>
      <c r="N91" s="3" t="s">
        <v>1366</v>
      </c>
    </row>
    <row r="92" spans="1:14" ht="15.75" customHeight="1" x14ac:dyDescent="0.15">
      <c r="A92" s="3">
        <v>88</v>
      </c>
      <c r="B92" s="3" t="s">
        <v>1108</v>
      </c>
      <c r="C92" s="10" t="s">
        <v>1370</v>
      </c>
      <c r="E92" s="3" t="s">
        <v>1375</v>
      </c>
      <c r="F92" s="6"/>
      <c r="G92" s="3"/>
      <c r="H92" s="3" t="s">
        <v>1108</v>
      </c>
      <c r="K92" s="3" t="s">
        <v>1108</v>
      </c>
      <c r="L92" s="5" t="s">
        <v>1370</v>
      </c>
      <c r="N92" s="3" t="s">
        <v>1375</v>
      </c>
    </row>
    <row r="93" spans="1:14" ht="15.75" customHeight="1" x14ac:dyDescent="0.15">
      <c r="A93" s="3">
        <v>89</v>
      </c>
      <c r="B93" s="3" t="s">
        <v>1112</v>
      </c>
      <c r="C93" s="10" t="s">
        <v>1381</v>
      </c>
      <c r="E93" s="3" t="s">
        <v>1389</v>
      </c>
      <c r="F93" s="6"/>
      <c r="G93" s="3"/>
      <c r="H93" s="3" t="s">
        <v>1112</v>
      </c>
      <c r="K93" s="3" t="s">
        <v>1112</v>
      </c>
      <c r="L93" s="5" t="s">
        <v>1381</v>
      </c>
      <c r="N93" s="3" t="s">
        <v>1389</v>
      </c>
    </row>
    <row r="94" spans="1:14" ht="15.75" customHeight="1" x14ac:dyDescent="0.15">
      <c r="A94" s="3">
        <v>90</v>
      </c>
      <c r="B94" s="3" t="s">
        <v>1118</v>
      </c>
      <c r="C94" s="10" t="s">
        <v>1391</v>
      </c>
      <c r="E94" s="3" t="s">
        <v>1399</v>
      </c>
      <c r="F94" s="6"/>
      <c r="G94" s="3"/>
      <c r="H94" s="3" t="s">
        <v>1118</v>
      </c>
      <c r="K94" s="3" t="s">
        <v>1118</v>
      </c>
      <c r="L94" s="5" t="s">
        <v>1391</v>
      </c>
      <c r="N94" s="3" t="s">
        <v>1399</v>
      </c>
    </row>
    <row r="95" spans="1:14" ht="15.75" customHeight="1" x14ac:dyDescent="0.15">
      <c r="A95" s="3">
        <v>91</v>
      </c>
      <c r="B95" s="3" t="s">
        <v>1141</v>
      </c>
      <c r="C95" s="10" t="s">
        <v>1404</v>
      </c>
      <c r="E95" s="3" t="s">
        <v>1420</v>
      </c>
      <c r="F95" s="6"/>
      <c r="G95" s="3" t="s">
        <v>1552</v>
      </c>
      <c r="H95" s="3" t="s">
        <v>1141</v>
      </c>
      <c r="K95" s="3" t="s">
        <v>1141</v>
      </c>
      <c r="L95" s="5" t="s">
        <v>1404</v>
      </c>
      <c r="N95" s="3" t="s">
        <v>1420</v>
      </c>
    </row>
    <row r="96" spans="1:14" ht="15.75" customHeight="1" x14ac:dyDescent="0.15">
      <c r="A96" s="3">
        <v>92</v>
      </c>
      <c r="B96" s="3" t="s">
        <v>1146</v>
      </c>
      <c r="C96" s="10" t="s">
        <v>1425</v>
      </c>
      <c r="E96" s="3" t="s">
        <v>79</v>
      </c>
      <c r="F96" s="6"/>
      <c r="G96" s="3"/>
      <c r="H96" s="3" t="s">
        <v>1146</v>
      </c>
      <c r="K96" s="3" t="s">
        <v>1146</v>
      </c>
      <c r="L96" s="5" t="s">
        <v>1425</v>
      </c>
      <c r="N96" s="3" t="s">
        <v>79</v>
      </c>
    </row>
    <row r="97" spans="1:14" ht="15.75" customHeight="1" x14ac:dyDescent="0.15">
      <c r="A97" s="3">
        <v>93</v>
      </c>
      <c r="B97" s="3" t="s">
        <v>1150</v>
      </c>
      <c r="C97" s="10" t="s">
        <v>1470</v>
      </c>
      <c r="E97" s="3" t="s">
        <v>1479</v>
      </c>
      <c r="F97" s="6"/>
      <c r="G97" s="3" t="s">
        <v>1655</v>
      </c>
      <c r="H97" s="3" t="s">
        <v>1150</v>
      </c>
      <c r="K97" s="3" t="s">
        <v>1150</v>
      </c>
      <c r="L97" s="5" t="s">
        <v>1470</v>
      </c>
      <c r="N97" s="3" t="s">
        <v>1479</v>
      </c>
    </row>
    <row r="98" spans="1:14" ht="15.75" customHeight="1" x14ac:dyDescent="0.15">
      <c r="A98" s="3">
        <v>94</v>
      </c>
      <c r="B98" s="3" t="s">
        <v>1154</v>
      </c>
      <c r="C98" s="10" t="s">
        <v>1482</v>
      </c>
      <c r="E98" s="3" t="s">
        <v>168</v>
      </c>
      <c r="F98" s="6"/>
      <c r="H98" s="3" t="s">
        <v>1154</v>
      </c>
      <c r="K98" s="3" t="s">
        <v>1154</v>
      </c>
      <c r="L98" s="5" t="s">
        <v>1482</v>
      </c>
      <c r="N98" s="3" t="s">
        <v>168</v>
      </c>
    </row>
    <row r="99" spans="1:14" ht="15.75" customHeight="1" x14ac:dyDescent="0.15">
      <c r="A99" s="3">
        <v>95</v>
      </c>
      <c r="B99" s="3" t="s">
        <v>1157</v>
      </c>
      <c r="C99" s="10" t="s">
        <v>1490</v>
      </c>
      <c r="E99" s="3" t="s">
        <v>1502</v>
      </c>
      <c r="F99" s="6"/>
      <c r="H99" s="3" t="s">
        <v>1157</v>
      </c>
      <c r="K99" s="3" t="s">
        <v>1157</v>
      </c>
      <c r="L99" s="5" t="s">
        <v>1490</v>
      </c>
      <c r="N99" s="3" t="s">
        <v>1502</v>
      </c>
    </row>
    <row r="100" spans="1:14" ht="15.75" customHeight="1" x14ac:dyDescent="0.15">
      <c r="A100" s="3">
        <v>96</v>
      </c>
      <c r="B100" s="3" t="s">
        <v>1158</v>
      </c>
      <c r="C100" s="10" t="s">
        <v>1514</v>
      </c>
      <c r="E100" s="3" t="s">
        <v>1523</v>
      </c>
      <c r="F100" s="6"/>
      <c r="H100" s="3" t="s">
        <v>1158</v>
      </c>
      <c r="K100" s="3" t="s">
        <v>1158</v>
      </c>
      <c r="L100" s="5" t="s">
        <v>1514</v>
      </c>
      <c r="N100" s="3" t="s">
        <v>1523</v>
      </c>
    </row>
    <row r="101" spans="1:14" ht="15.75" customHeight="1" x14ac:dyDescent="0.15">
      <c r="A101" s="3">
        <v>97</v>
      </c>
      <c r="B101" s="3" t="s">
        <v>1163</v>
      </c>
      <c r="C101" s="10" t="s">
        <v>1528</v>
      </c>
      <c r="E101" s="3" t="s">
        <v>1538</v>
      </c>
      <c r="F101" s="6"/>
      <c r="G101" s="3"/>
      <c r="H101" s="3" t="s">
        <v>1163</v>
      </c>
      <c r="K101" s="3" t="s">
        <v>1163</v>
      </c>
      <c r="L101" s="5" t="s">
        <v>1528</v>
      </c>
      <c r="N101" s="3" t="s">
        <v>1538</v>
      </c>
    </row>
    <row r="102" spans="1:14" ht="15.75" customHeight="1" x14ac:dyDescent="0.15">
      <c r="A102" s="3">
        <v>98</v>
      </c>
      <c r="B102" s="3" t="s">
        <v>1168</v>
      </c>
      <c r="C102" s="10" t="s">
        <v>1542</v>
      </c>
      <c r="E102" s="3" t="s">
        <v>1561</v>
      </c>
      <c r="F102" s="6"/>
      <c r="G102" s="3" t="s">
        <v>1728</v>
      </c>
      <c r="H102" s="3" t="s">
        <v>1168</v>
      </c>
      <c r="K102" s="3" t="s">
        <v>1168</v>
      </c>
      <c r="L102" s="5" t="s">
        <v>1542</v>
      </c>
      <c r="N102" s="3" t="s">
        <v>1561</v>
      </c>
    </row>
    <row r="103" spans="1:14" ht="15.75" customHeight="1" x14ac:dyDescent="0.15">
      <c r="A103" s="3">
        <v>99</v>
      </c>
      <c r="B103" s="3" t="s">
        <v>1171</v>
      </c>
      <c r="C103" s="10" t="s">
        <v>1567</v>
      </c>
      <c r="E103" s="3" t="s">
        <v>1573</v>
      </c>
      <c r="F103" s="6"/>
      <c r="H103" s="3" t="s">
        <v>1171</v>
      </c>
      <c r="K103" s="3" t="s">
        <v>1171</v>
      </c>
      <c r="L103" s="5" t="s">
        <v>1567</v>
      </c>
      <c r="N103" s="3" t="s">
        <v>1573</v>
      </c>
    </row>
    <row r="104" spans="1:14" ht="15.75" customHeight="1" x14ac:dyDescent="0.15">
      <c r="A104" s="3">
        <v>100</v>
      </c>
      <c r="B104" s="3" t="s">
        <v>1187</v>
      </c>
      <c r="C104" s="10" t="s">
        <v>1576</v>
      </c>
      <c r="E104" s="3" t="s">
        <v>1579</v>
      </c>
      <c r="F104" s="6"/>
      <c r="G104" s="3" t="s">
        <v>1742</v>
      </c>
      <c r="H104" s="3" t="s">
        <v>1187</v>
      </c>
      <c r="K104" s="3" t="s">
        <v>1187</v>
      </c>
      <c r="L104" s="5" t="s">
        <v>1576</v>
      </c>
      <c r="N104" s="3" t="s">
        <v>1579</v>
      </c>
    </row>
    <row r="105" spans="1:14" ht="15.75" customHeight="1" x14ac:dyDescent="0.15">
      <c r="A105" s="3">
        <v>101</v>
      </c>
      <c r="B105" s="3" t="s">
        <v>1189</v>
      </c>
      <c r="C105" s="10" t="s">
        <v>1583</v>
      </c>
      <c r="E105" s="3" t="s">
        <v>1586</v>
      </c>
      <c r="F105" s="6"/>
      <c r="H105" s="3" t="s">
        <v>1189</v>
      </c>
      <c r="K105" s="3" t="s">
        <v>1189</v>
      </c>
      <c r="L105" s="5" t="s">
        <v>1583</v>
      </c>
      <c r="N105" s="3" t="s">
        <v>1586</v>
      </c>
    </row>
    <row r="106" spans="1:14" ht="15.75" customHeight="1" x14ac:dyDescent="0.15">
      <c r="A106" s="3">
        <v>102</v>
      </c>
      <c r="B106" s="3" t="s">
        <v>1194</v>
      </c>
      <c r="C106" s="10" t="s">
        <v>1589</v>
      </c>
      <c r="E106" s="3" t="s">
        <v>1594</v>
      </c>
      <c r="F106" s="6"/>
      <c r="H106" s="3" t="s">
        <v>1194</v>
      </c>
      <c r="K106" s="3" t="s">
        <v>1194</v>
      </c>
      <c r="L106" s="5" t="s">
        <v>1589</v>
      </c>
      <c r="N106" s="3" t="s">
        <v>1594</v>
      </c>
    </row>
    <row r="107" spans="1:14" ht="15.75" customHeight="1" x14ac:dyDescent="0.15">
      <c r="A107" s="3">
        <v>103</v>
      </c>
      <c r="B107" s="3" t="s">
        <v>1196</v>
      </c>
      <c r="C107" s="10" t="s">
        <v>1610</v>
      </c>
      <c r="E107" s="3" t="s">
        <v>126</v>
      </c>
      <c r="F107" s="6"/>
      <c r="G107" s="3" t="s">
        <v>1763</v>
      </c>
      <c r="H107" s="3" t="s">
        <v>1196</v>
      </c>
      <c r="K107" s="3" t="s">
        <v>1196</v>
      </c>
      <c r="L107" s="5" t="s">
        <v>1610</v>
      </c>
      <c r="N107" s="3" t="s">
        <v>126</v>
      </c>
    </row>
    <row r="108" spans="1:14" ht="15.75" customHeight="1" x14ac:dyDescent="0.15">
      <c r="A108" s="3">
        <v>104</v>
      </c>
      <c r="B108" s="3" t="s">
        <v>1199</v>
      </c>
      <c r="C108" s="10" t="s">
        <v>1618</v>
      </c>
      <c r="E108" s="3" t="s">
        <v>1343</v>
      </c>
      <c r="F108" s="6"/>
      <c r="G108" s="3" t="s">
        <v>1769</v>
      </c>
      <c r="H108" s="3" t="s">
        <v>1199</v>
      </c>
      <c r="K108" s="3" t="s">
        <v>1199</v>
      </c>
      <c r="L108" s="5" t="s">
        <v>1618</v>
      </c>
      <c r="N108" s="3" t="s">
        <v>1343</v>
      </c>
    </row>
    <row r="109" spans="1:14" ht="15.75" customHeight="1" x14ac:dyDescent="0.15">
      <c r="A109" s="3">
        <v>105</v>
      </c>
      <c r="B109" s="3" t="s">
        <v>1202</v>
      </c>
      <c r="C109" s="10" t="s">
        <v>1651</v>
      </c>
      <c r="E109" s="3" t="s">
        <v>89</v>
      </c>
      <c r="F109" s="6"/>
      <c r="G109" s="3" t="s">
        <v>1804</v>
      </c>
      <c r="H109" s="3" t="s">
        <v>1202</v>
      </c>
      <c r="K109" s="3" t="s">
        <v>1202</v>
      </c>
      <c r="L109" s="5" t="s">
        <v>1651</v>
      </c>
      <c r="N109" s="3" t="s">
        <v>89</v>
      </c>
    </row>
    <row r="110" spans="1:14" ht="15.75" customHeight="1" x14ac:dyDescent="0.15">
      <c r="A110" s="3">
        <v>106</v>
      </c>
      <c r="B110" s="3" t="s">
        <v>1206</v>
      </c>
      <c r="C110" s="10" t="s">
        <v>1670</v>
      </c>
      <c r="E110" s="3" t="s">
        <v>1675</v>
      </c>
      <c r="F110" s="6"/>
      <c r="H110" s="3" t="s">
        <v>1206</v>
      </c>
      <c r="K110" s="3" t="s">
        <v>1206</v>
      </c>
      <c r="L110" s="5" t="s">
        <v>1670</v>
      </c>
      <c r="N110" s="3" t="s">
        <v>1675</v>
      </c>
    </row>
    <row r="111" spans="1:14" ht="15.75" customHeight="1" x14ac:dyDescent="0.15">
      <c r="A111" s="3">
        <v>107</v>
      </c>
      <c r="B111" s="3" t="s">
        <v>1226</v>
      </c>
      <c r="C111" s="10" t="s">
        <v>1679</v>
      </c>
      <c r="E111" s="3" t="s">
        <v>742</v>
      </c>
      <c r="F111" s="6"/>
      <c r="G111" s="3" t="s">
        <v>1873</v>
      </c>
      <c r="H111" s="3" t="s">
        <v>1226</v>
      </c>
      <c r="K111" s="3" t="s">
        <v>1226</v>
      </c>
      <c r="L111" s="5" t="s">
        <v>1679</v>
      </c>
      <c r="N111" s="3" t="s">
        <v>742</v>
      </c>
    </row>
    <row r="112" spans="1:14" ht="15.75" customHeight="1" x14ac:dyDescent="0.15">
      <c r="A112" s="3">
        <v>108</v>
      </c>
      <c r="B112" s="3" t="s">
        <v>1228</v>
      </c>
      <c r="C112" s="10" t="s">
        <v>1689</v>
      </c>
      <c r="E112" s="3" t="s">
        <v>1708</v>
      </c>
      <c r="F112" s="6"/>
      <c r="H112" s="3" t="s">
        <v>1228</v>
      </c>
      <c r="K112" s="3" t="s">
        <v>1228</v>
      </c>
      <c r="L112" s="5" t="s">
        <v>1689</v>
      </c>
      <c r="N112" s="3" t="s">
        <v>1708</v>
      </c>
    </row>
    <row r="113" spans="1:14" ht="15.75" customHeight="1" x14ac:dyDescent="0.15">
      <c r="A113" s="3">
        <v>109</v>
      </c>
      <c r="B113" s="3" t="s">
        <v>1258</v>
      </c>
      <c r="C113" s="10" t="s">
        <v>1713</v>
      </c>
      <c r="E113" s="3" t="s">
        <v>1717</v>
      </c>
      <c r="F113" s="6"/>
      <c r="H113" s="3" t="s">
        <v>1258</v>
      </c>
      <c r="K113" s="3" t="s">
        <v>1258</v>
      </c>
      <c r="L113" s="5" t="s">
        <v>1713</v>
      </c>
      <c r="N113" s="3" t="s">
        <v>1717</v>
      </c>
    </row>
    <row r="114" spans="1:14" ht="15.75" customHeight="1" x14ac:dyDescent="0.15">
      <c r="A114" s="3">
        <v>110</v>
      </c>
      <c r="B114" s="3" t="s">
        <v>1261</v>
      </c>
      <c r="C114" s="10" t="s">
        <v>1719</v>
      </c>
      <c r="E114" s="3" t="s">
        <v>1629</v>
      </c>
      <c r="F114" s="6"/>
      <c r="H114" s="3" t="s">
        <v>1261</v>
      </c>
      <c r="K114" s="3" t="s">
        <v>1261</v>
      </c>
      <c r="L114" s="5" t="s">
        <v>1719</v>
      </c>
      <c r="N114" s="3" t="s">
        <v>1629</v>
      </c>
    </row>
    <row r="115" spans="1:14" ht="15.75" customHeight="1" x14ac:dyDescent="0.15">
      <c r="A115" s="3">
        <v>111</v>
      </c>
      <c r="B115" s="3" t="s">
        <v>1265</v>
      </c>
      <c r="C115" s="10" t="s">
        <v>1737</v>
      </c>
      <c r="E115" s="3" t="s">
        <v>1743</v>
      </c>
      <c r="F115" s="6"/>
      <c r="G115" s="3"/>
      <c r="H115" s="3" t="s">
        <v>1265</v>
      </c>
      <c r="K115" s="3" t="s">
        <v>1265</v>
      </c>
      <c r="L115" s="5" t="s">
        <v>1737</v>
      </c>
      <c r="N115" s="3" t="s">
        <v>1743</v>
      </c>
    </row>
    <row r="116" spans="1:14" ht="15.75" customHeight="1" x14ac:dyDescent="0.15">
      <c r="A116" s="3">
        <v>112</v>
      </c>
      <c r="B116" s="3" t="s">
        <v>1275</v>
      </c>
      <c r="C116" s="10" t="s">
        <v>1746</v>
      </c>
      <c r="E116" s="3" t="s">
        <v>1764</v>
      </c>
      <c r="F116" s="6"/>
      <c r="G116" s="3"/>
      <c r="H116" s="3" t="s">
        <v>1275</v>
      </c>
      <c r="K116" s="3" t="s">
        <v>1275</v>
      </c>
      <c r="L116" s="5" t="s">
        <v>1746</v>
      </c>
      <c r="N116" s="3" t="s">
        <v>1764</v>
      </c>
    </row>
    <row r="117" spans="1:14" ht="15.75" customHeight="1" x14ac:dyDescent="0.15">
      <c r="A117" s="3">
        <v>113</v>
      </c>
      <c r="B117" s="3" t="s">
        <v>1278</v>
      </c>
      <c r="C117" s="10" t="s">
        <v>1766</v>
      </c>
      <c r="E117" s="3" t="s">
        <v>1807</v>
      </c>
      <c r="F117" s="6"/>
      <c r="H117" s="3" t="s">
        <v>1278</v>
      </c>
      <c r="K117" s="3" t="s">
        <v>1278</v>
      </c>
      <c r="L117" s="5" t="s">
        <v>1766</v>
      </c>
      <c r="N117" s="3" t="s">
        <v>1807</v>
      </c>
    </row>
    <row r="118" spans="1:14" ht="15.75" customHeight="1" x14ac:dyDescent="0.15">
      <c r="A118" s="3">
        <v>114</v>
      </c>
      <c r="B118" s="3" t="s">
        <v>1279</v>
      </c>
      <c r="C118" s="10" t="s">
        <v>1810</v>
      </c>
      <c r="E118" s="3" t="s">
        <v>39</v>
      </c>
      <c r="F118" s="6"/>
      <c r="G118" s="3" t="s">
        <v>1968</v>
      </c>
      <c r="H118" s="3" t="s">
        <v>1279</v>
      </c>
      <c r="K118" s="3" t="s">
        <v>1279</v>
      </c>
      <c r="L118" s="5" t="s">
        <v>1810</v>
      </c>
      <c r="N118" s="3" t="s">
        <v>39</v>
      </c>
    </row>
    <row r="119" spans="1:14" ht="15.75" customHeight="1" x14ac:dyDescent="0.15">
      <c r="A119" s="3">
        <v>115</v>
      </c>
      <c r="B119" s="3" t="s">
        <v>1282</v>
      </c>
      <c r="C119" s="10" t="s">
        <v>1872</v>
      </c>
      <c r="E119" s="3" t="s">
        <v>475</v>
      </c>
      <c r="F119" s="6"/>
      <c r="G119" s="3" t="s">
        <v>1974</v>
      </c>
      <c r="H119" s="3" t="s">
        <v>1282</v>
      </c>
      <c r="K119" s="3" t="s">
        <v>1282</v>
      </c>
      <c r="L119" s="5" t="s">
        <v>1872</v>
      </c>
      <c r="N119" s="3" t="s">
        <v>475</v>
      </c>
    </row>
    <row r="120" spans="1:14" ht="15.75" customHeight="1" x14ac:dyDescent="0.15">
      <c r="A120" s="3">
        <v>116</v>
      </c>
      <c r="B120" s="3" t="s">
        <v>1288</v>
      </c>
      <c r="C120" s="10" t="s">
        <v>1881</v>
      </c>
      <c r="E120" s="3" t="s">
        <v>1886</v>
      </c>
      <c r="F120" s="6"/>
      <c r="H120" s="3" t="s">
        <v>1288</v>
      </c>
      <c r="K120" s="3" t="s">
        <v>1288</v>
      </c>
      <c r="L120" s="5" t="s">
        <v>1881</v>
      </c>
      <c r="N120" s="3" t="s">
        <v>1886</v>
      </c>
    </row>
    <row r="121" spans="1:14" ht="15.75" customHeight="1" x14ac:dyDescent="0.15">
      <c r="A121" s="3">
        <v>117</v>
      </c>
      <c r="B121" s="3" t="s">
        <v>1291</v>
      </c>
      <c r="C121" s="10" t="s">
        <v>1899</v>
      </c>
      <c r="E121" s="3" t="s">
        <v>1902</v>
      </c>
      <c r="F121" s="6"/>
      <c r="G121" s="3" t="s">
        <v>1998</v>
      </c>
      <c r="H121" s="3" t="s">
        <v>1291</v>
      </c>
      <c r="K121" s="3" t="s">
        <v>1291</v>
      </c>
      <c r="L121" s="5" t="s">
        <v>1899</v>
      </c>
      <c r="N121" s="3" t="s">
        <v>1902</v>
      </c>
    </row>
    <row r="122" spans="1:14" ht="15.75" customHeight="1" x14ac:dyDescent="0.15">
      <c r="A122" s="3">
        <v>118</v>
      </c>
      <c r="B122" s="3" t="s">
        <v>1313</v>
      </c>
      <c r="C122" s="10" t="s">
        <v>1915</v>
      </c>
      <c r="E122" s="3" t="s">
        <v>1922</v>
      </c>
      <c r="F122" s="6"/>
      <c r="G122" s="3" t="s">
        <v>2015</v>
      </c>
      <c r="H122" s="3" t="s">
        <v>1313</v>
      </c>
      <c r="K122" s="3" t="s">
        <v>1313</v>
      </c>
      <c r="L122" s="5" t="s">
        <v>1915</v>
      </c>
      <c r="N122" s="3" t="s">
        <v>1922</v>
      </c>
    </row>
    <row r="123" spans="1:14" ht="15.75" customHeight="1" x14ac:dyDescent="0.15">
      <c r="A123" s="3">
        <v>119</v>
      </c>
      <c r="B123" s="3" t="s">
        <v>1326</v>
      </c>
      <c r="C123" s="10" t="s">
        <v>1942</v>
      </c>
      <c r="E123" s="3" t="s">
        <v>1094</v>
      </c>
      <c r="F123" s="6"/>
      <c r="G123" s="3" t="s">
        <v>2066</v>
      </c>
      <c r="H123" s="3" t="s">
        <v>1326</v>
      </c>
      <c r="K123" s="3" t="s">
        <v>1326</v>
      </c>
      <c r="L123" s="5" t="s">
        <v>1942</v>
      </c>
      <c r="N123" s="3" t="s">
        <v>1094</v>
      </c>
    </row>
    <row r="124" spans="1:14" ht="15.75" customHeight="1" x14ac:dyDescent="0.15">
      <c r="A124" s="3">
        <v>120</v>
      </c>
      <c r="B124" s="3" t="s">
        <v>1329</v>
      </c>
      <c r="C124" s="10" t="s">
        <v>1956</v>
      </c>
      <c r="E124" s="3" t="s">
        <v>1963</v>
      </c>
      <c r="F124" s="6"/>
      <c r="G124" s="3" t="s">
        <v>2074</v>
      </c>
      <c r="H124" s="3" t="s">
        <v>1329</v>
      </c>
      <c r="K124" s="3" t="s">
        <v>1329</v>
      </c>
      <c r="L124" s="5" t="s">
        <v>1956</v>
      </c>
      <c r="N124" s="3" t="s">
        <v>1963</v>
      </c>
    </row>
    <row r="125" spans="1:14" ht="15.75" customHeight="1" x14ac:dyDescent="0.15">
      <c r="A125" s="3">
        <v>121</v>
      </c>
      <c r="B125" s="3" t="s">
        <v>1338</v>
      </c>
      <c r="C125" s="10" t="s">
        <v>1965</v>
      </c>
      <c r="E125" s="3" t="s">
        <v>475</v>
      </c>
      <c r="F125" s="6"/>
      <c r="G125" s="3" t="s">
        <v>2081</v>
      </c>
      <c r="H125" s="3" t="s">
        <v>1338</v>
      </c>
      <c r="K125" s="3" t="s">
        <v>1338</v>
      </c>
      <c r="L125" s="5" t="s">
        <v>1965</v>
      </c>
      <c r="N125" s="3" t="s">
        <v>475</v>
      </c>
    </row>
    <row r="126" spans="1:14" ht="15.75" customHeight="1" x14ac:dyDescent="0.15">
      <c r="A126" s="3">
        <v>122</v>
      </c>
      <c r="B126" s="3" t="s">
        <v>1341</v>
      </c>
      <c r="C126" s="10" t="s">
        <v>2012</v>
      </c>
      <c r="E126" s="3" t="s">
        <v>231</v>
      </c>
      <c r="F126" s="6"/>
      <c r="G126" s="3" t="s">
        <v>2103</v>
      </c>
      <c r="H126" s="3" t="s">
        <v>1341</v>
      </c>
      <c r="K126" s="3" t="s">
        <v>1341</v>
      </c>
      <c r="L126" s="5" t="s">
        <v>2012</v>
      </c>
      <c r="N126" s="3" t="s">
        <v>231</v>
      </c>
    </row>
    <row r="127" spans="1:14" ht="15.75" customHeight="1" x14ac:dyDescent="0.15">
      <c r="A127" s="3">
        <v>123</v>
      </c>
      <c r="B127" s="3" t="s">
        <v>1352</v>
      </c>
      <c r="C127" s="10" t="s">
        <v>2044</v>
      </c>
      <c r="E127" s="3" t="s">
        <v>2049</v>
      </c>
      <c r="F127" s="6"/>
      <c r="G127" s="3" t="s">
        <v>2114</v>
      </c>
      <c r="H127" s="3" t="s">
        <v>1352</v>
      </c>
      <c r="K127" s="3" t="s">
        <v>1352</v>
      </c>
      <c r="L127" s="5" t="s">
        <v>2044</v>
      </c>
      <c r="N127" s="3" t="s">
        <v>2049</v>
      </c>
    </row>
    <row r="128" spans="1:14" ht="15.75" customHeight="1" x14ac:dyDescent="0.15">
      <c r="A128" s="3">
        <v>124</v>
      </c>
      <c r="B128" s="3" t="s">
        <v>1360</v>
      </c>
      <c r="C128" s="10" t="s">
        <v>2052</v>
      </c>
      <c r="E128" s="3" t="s">
        <v>1343</v>
      </c>
      <c r="F128" s="6"/>
      <c r="G128" s="3" t="s">
        <v>2121</v>
      </c>
      <c r="H128" s="3" t="s">
        <v>1360</v>
      </c>
      <c r="K128" s="3" t="s">
        <v>1360</v>
      </c>
      <c r="L128" s="5" t="s">
        <v>2052</v>
      </c>
      <c r="N128" s="3" t="s">
        <v>1343</v>
      </c>
    </row>
    <row r="129" spans="1:14" ht="15.75" customHeight="1" x14ac:dyDescent="0.15">
      <c r="A129" s="3">
        <v>125</v>
      </c>
      <c r="B129" s="5" t="s">
        <v>1373</v>
      </c>
      <c r="C129" s="10" t="s">
        <v>2065</v>
      </c>
      <c r="E129" s="3" t="s">
        <v>283</v>
      </c>
      <c r="F129" s="6"/>
      <c r="H129" s="5" t="s">
        <v>1373</v>
      </c>
      <c r="K129" s="5" t="s">
        <v>1373</v>
      </c>
      <c r="L129" s="5" t="s">
        <v>2065</v>
      </c>
      <c r="N129" s="3" t="s">
        <v>283</v>
      </c>
    </row>
    <row r="130" spans="1:14" ht="15.75" customHeight="1" x14ac:dyDescent="0.15">
      <c r="A130" s="3">
        <v>126</v>
      </c>
      <c r="B130" s="3" t="s">
        <v>1377</v>
      </c>
      <c r="C130" s="10" t="s">
        <v>2083</v>
      </c>
      <c r="E130" s="3" t="s">
        <v>2087</v>
      </c>
      <c r="F130" s="6"/>
      <c r="G130" s="3"/>
      <c r="H130" s="3" t="s">
        <v>1377</v>
      </c>
      <c r="K130" s="3" t="s">
        <v>1377</v>
      </c>
      <c r="L130" s="5" t="s">
        <v>2083</v>
      </c>
      <c r="N130" s="3" t="s">
        <v>2087</v>
      </c>
    </row>
    <row r="131" spans="1:14" ht="15.75" customHeight="1" x14ac:dyDescent="0.15">
      <c r="A131" s="3">
        <v>127</v>
      </c>
      <c r="B131" s="3" t="s">
        <v>1379</v>
      </c>
      <c r="C131" s="10" t="s">
        <v>2091</v>
      </c>
      <c r="E131" s="3" t="s">
        <v>283</v>
      </c>
      <c r="F131" s="6"/>
      <c r="G131" s="3" t="s">
        <v>2181</v>
      </c>
      <c r="H131" s="3" t="s">
        <v>1379</v>
      </c>
      <c r="K131" s="3" t="s">
        <v>1379</v>
      </c>
      <c r="L131" s="5" t="s">
        <v>2091</v>
      </c>
      <c r="N131" s="3" t="s">
        <v>283</v>
      </c>
    </row>
    <row r="132" spans="1:14" ht="15.75" customHeight="1" x14ac:dyDescent="0.15">
      <c r="A132" s="3">
        <v>128</v>
      </c>
      <c r="B132" s="3" t="s">
        <v>1382</v>
      </c>
      <c r="C132" s="10" t="s">
        <v>2111</v>
      </c>
      <c r="E132" s="3" t="s">
        <v>475</v>
      </c>
      <c r="F132" s="6"/>
      <c r="G132" s="3" t="s">
        <v>2188</v>
      </c>
      <c r="H132" s="3" t="s">
        <v>1382</v>
      </c>
      <c r="K132" s="3" t="s">
        <v>1382</v>
      </c>
      <c r="L132" s="5" t="s">
        <v>2111</v>
      </c>
      <c r="N132" s="3" t="s">
        <v>475</v>
      </c>
    </row>
    <row r="133" spans="1:14" ht="15.75" customHeight="1" x14ac:dyDescent="0.15">
      <c r="A133" s="3">
        <v>129</v>
      </c>
      <c r="B133" s="3" t="s">
        <v>1392</v>
      </c>
      <c r="C133" s="10" t="s">
        <v>2117</v>
      </c>
      <c r="E133" s="3" t="s">
        <v>2130</v>
      </c>
      <c r="F133" s="6"/>
      <c r="G133" s="3" t="s">
        <v>2195</v>
      </c>
      <c r="H133" s="3" t="s">
        <v>1392</v>
      </c>
      <c r="K133" s="3" t="s">
        <v>1392</v>
      </c>
      <c r="L133" s="5" t="s">
        <v>2117</v>
      </c>
      <c r="N133" s="3" t="s">
        <v>2130</v>
      </c>
    </row>
    <row r="134" spans="1:14" ht="15.75" customHeight="1" x14ac:dyDescent="0.15">
      <c r="A134" s="3">
        <v>130</v>
      </c>
      <c r="B134" s="3" t="s">
        <v>1397</v>
      </c>
      <c r="C134" s="10" t="s">
        <v>2131</v>
      </c>
      <c r="E134" s="3" t="s">
        <v>2134</v>
      </c>
      <c r="F134" s="6"/>
      <c r="H134" s="3" t="s">
        <v>1397</v>
      </c>
      <c r="K134" s="3" t="s">
        <v>1397</v>
      </c>
      <c r="L134" s="5" t="s">
        <v>2131</v>
      </c>
      <c r="N134" s="3" t="s">
        <v>2134</v>
      </c>
    </row>
    <row r="135" spans="1:14" ht="15.75" customHeight="1" x14ac:dyDescent="0.15">
      <c r="A135" s="3">
        <v>131</v>
      </c>
      <c r="B135" s="3" t="s">
        <v>1400</v>
      </c>
      <c r="C135" s="10" t="s">
        <v>2143</v>
      </c>
      <c r="E135" s="3" t="s">
        <v>240</v>
      </c>
      <c r="F135" s="6"/>
      <c r="H135" s="3" t="s">
        <v>1400</v>
      </c>
      <c r="K135" s="3" t="s">
        <v>1400</v>
      </c>
      <c r="L135" s="5" t="s">
        <v>2143</v>
      </c>
      <c r="N135" s="3" t="s">
        <v>240</v>
      </c>
    </row>
    <row r="136" spans="1:14" ht="15.75" customHeight="1" x14ac:dyDescent="0.15">
      <c r="A136" s="3">
        <v>132</v>
      </c>
      <c r="B136" s="3" t="s">
        <v>1422</v>
      </c>
      <c r="C136" s="10" t="s">
        <v>2175</v>
      </c>
      <c r="E136" s="3" t="s">
        <v>2190</v>
      </c>
      <c r="F136" s="6"/>
      <c r="G136" s="3" t="s">
        <v>2218</v>
      </c>
      <c r="H136" s="3" t="s">
        <v>1422</v>
      </c>
      <c r="K136" s="3" t="s">
        <v>1422</v>
      </c>
      <c r="L136" s="5" t="s">
        <v>2175</v>
      </c>
      <c r="N136" s="3" t="s">
        <v>2190</v>
      </c>
    </row>
    <row r="137" spans="1:14" ht="15.75" customHeight="1" x14ac:dyDescent="0.15">
      <c r="A137" s="3">
        <v>133</v>
      </c>
      <c r="B137" s="3" t="s">
        <v>1428</v>
      </c>
      <c r="C137" s="10" t="s">
        <v>2191</v>
      </c>
      <c r="E137" s="3" t="s">
        <v>1502</v>
      </c>
      <c r="F137" s="6"/>
      <c r="G137" s="3" t="s">
        <v>2233</v>
      </c>
      <c r="H137" s="3" t="s">
        <v>1428</v>
      </c>
      <c r="K137" s="3" t="s">
        <v>1428</v>
      </c>
      <c r="L137" s="5" t="s">
        <v>2191</v>
      </c>
      <c r="N137" s="3" t="s">
        <v>1502</v>
      </c>
    </row>
    <row r="138" spans="1:14" ht="15.75" customHeight="1" x14ac:dyDescent="0.15">
      <c r="A138" s="3">
        <v>134</v>
      </c>
      <c r="B138" s="3" t="s">
        <v>1432</v>
      </c>
      <c r="C138" s="10" t="s">
        <v>2212</v>
      </c>
      <c r="E138" s="3" t="s">
        <v>2237</v>
      </c>
      <c r="F138" s="6"/>
      <c r="H138" s="3" t="s">
        <v>1432</v>
      </c>
      <c r="K138" s="3" t="s">
        <v>1432</v>
      </c>
      <c r="L138" s="5" t="s">
        <v>2212</v>
      </c>
      <c r="N138" s="3" t="s">
        <v>2237</v>
      </c>
    </row>
    <row r="139" spans="1:14" ht="15.75" customHeight="1" x14ac:dyDescent="0.15">
      <c r="A139" s="3">
        <v>135</v>
      </c>
      <c r="B139" s="3" t="s">
        <v>1443</v>
      </c>
      <c r="C139" s="10" t="s">
        <v>2239</v>
      </c>
      <c r="E139" s="3" t="s">
        <v>2247</v>
      </c>
      <c r="F139" s="6"/>
      <c r="G139" s="3" t="s">
        <v>2267</v>
      </c>
      <c r="H139" s="3" t="s">
        <v>1443</v>
      </c>
      <c r="K139" s="3" t="s">
        <v>1443</v>
      </c>
      <c r="L139" s="5" t="s">
        <v>2239</v>
      </c>
      <c r="N139" s="3" t="s">
        <v>2247</v>
      </c>
    </row>
    <row r="140" spans="1:14" ht="15.75" customHeight="1" x14ac:dyDescent="0.15">
      <c r="A140" s="3">
        <v>136</v>
      </c>
      <c r="B140" s="3" t="s">
        <v>1447</v>
      </c>
      <c r="C140" s="10" t="s">
        <v>2252</v>
      </c>
      <c r="E140" s="3" t="s">
        <v>2260</v>
      </c>
      <c r="F140" s="6"/>
      <c r="G140" s="3" t="s">
        <v>2272</v>
      </c>
      <c r="H140" s="3" t="s">
        <v>1447</v>
      </c>
      <c r="K140" s="3" t="s">
        <v>1447</v>
      </c>
      <c r="L140" s="5" t="s">
        <v>2252</v>
      </c>
      <c r="N140" s="3" t="s">
        <v>2260</v>
      </c>
    </row>
    <row r="141" spans="1:14" ht="15.75" customHeight="1" x14ac:dyDescent="0.15">
      <c r="A141" s="3">
        <v>137</v>
      </c>
      <c r="B141" s="3" t="s">
        <v>1451</v>
      </c>
      <c r="C141" s="10" t="s">
        <v>2262</v>
      </c>
      <c r="E141" s="3" t="s">
        <v>2279</v>
      </c>
      <c r="F141" s="6"/>
      <c r="H141" s="3" t="s">
        <v>1451</v>
      </c>
      <c r="K141" s="3" t="s">
        <v>1451</v>
      </c>
      <c r="L141" s="5" t="s">
        <v>2262</v>
      </c>
      <c r="N141" s="3" t="s">
        <v>2279</v>
      </c>
    </row>
    <row r="142" spans="1:14" ht="15.75" customHeight="1" x14ac:dyDescent="0.15">
      <c r="A142" s="3">
        <v>138</v>
      </c>
      <c r="B142" s="3" t="s">
        <v>1466</v>
      </c>
      <c r="C142" s="10" t="s">
        <v>2282</v>
      </c>
      <c r="E142" s="3" t="s">
        <v>934</v>
      </c>
      <c r="F142" s="6"/>
      <c r="G142" s="3" t="s">
        <v>2322</v>
      </c>
      <c r="H142" s="3" t="s">
        <v>1466</v>
      </c>
      <c r="K142" s="3" t="s">
        <v>1466</v>
      </c>
      <c r="L142" s="5" t="s">
        <v>2282</v>
      </c>
      <c r="N142" s="3" t="s">
        <v>934</v>
      </c>
    </row>
    <row r="143" spans="1:14" ht="15.75" customHeight="1" x14ac:dyDescent="0.15">
      <c r="A143" s="3">
        <v>139</v>
      </c>
      <c r="B143" s="3" t="s">
        <v>1468</v>
      </c>
      <c r="C143" s="10" t="s">
        <v>2287</v>
      </c>
      <c r="E143" s="3" t="s">
        <v>89</v>
      </c>
      <c r="F143" s="6"/>
      <c r="G143" s="3" t="s">
        <v>2334</v>
      </c>
      <c r="H143" s="3" t="s">
        <v>1468</v>
      </c>
      <c r="K143" s="3" t="s">
        <v>1468</v>
      </c>
      <c r="L143" s="5" t="s">
        <v>2287</v>
      </c>
      <c r="N143" s="3" t="s">
        <v>89</v>
      </c>
    </row>
    <row r="144" spans="1:14" ht="15.75" customHeight="1" x14ac:dyDescent="0.15">
      <c r="A144" s="3">
        <v>140</v>
      </c>
      <c r="B144" s="3" t="s">
        <v>1472</v>
      </c>
      <c r="C144" s="10" t="s">
        <v>2300</v>
      </c>
      <c r="E144" s="3" t="s">
        <v>2308</v>
      </c>
      <c r="F144" s="6"/>
      <c r="G144" s="3" t="s">
        <v>2366</v>
      </c>
      <c r="H144" s="3" t="s">
        <v>1472</v>
      </c>
      <c r="K144" s="3" t="s">
        <v>1472</v>
      </c>
      <c r="L144" s="5" t="s">
        <v>2300</v>
      </c>
      <c r="N144" s="3" t="s">
        <v>2308</v>
      </c>
    </row>
    <row r="145" spans="1:14" ht="15.75" customHeight="1" x14ac:dyDescent="0.15">
      <c r="A145" s="3">
        <v>141</v>
      </c>
      <c r="B145" s="3" t="s">
        <v>1474</v>
      </c>
      <c r="C145" s="10" t="s">
        <v>2326</v>
      </c>
      <c r="E145" s="3" t="s">
        <v>2337</v>
      </c>
      <c r="F145" s="6"/>
      <c r="G145" s="3" t="s">
        <v>2395</v>
      </c>
      <c r="H145" s="3" t="s">
        <v>1474</v>
      </c>
      <c r="K145" s="3" t="s">
        <v>1474</v>
      </c>
      <c r="L145" s="5" t="s">
        <v>2326</v>
      </c>
      <c r="N145" s="3" t="s">
        <v>2337</v>
      </c>
    </row>
    <row r="146" spans="1:14" ht="15.75" customHeight="1" x14ac:dyDescent="0.15">
      <c r="A146" s="3">
        <v>142</v>
      </c>
      <c r="B146" s="3" t="s">
        <v>1486</v>
      </c>
      <c r="C146" s="10" t="s">
        <v>2340</v>
      </c>
      <c r="E146" s="3" t="s">
        <v>1086</v>
      </c>
      <c r="F146" s="6"/>
      <c r="H146" s="3" t="s">
        <v>1486</v>
      </c>
      <c r="K146" s="3" t="s">
        <v>1486</v>
      </c>
      <c r="L146" s="5" t="s">
        <v>2340</v>
      </c>
      <c r="N146" s="3" t="s">
        <v>1086</v>
      </c>
    </row>
    <row r="147" spans="1:14" ht="15.75" customHeight="1" x14ac:dyDescent="0.15">
      <c r="A147" s="3">
        <v>143</v>
      </c>
      <c r="B147" s="3" t="s">
        <v>1488</v>
      </c>
      <c r="C147" s="10" t="s">
        <v>2353</v>
      </c>
      <c r="E147" s="3" t="s">
        <v>2359</v>
      </c>
      <c r="F147" s="6"/>
      <c r="G147" s="3" t="s">
        <v>2460</v>
      </c>
      <c r="H147" s="3" t="s">
        <v>1488</v>
      </c>
      <c r="K147" s="3" t="s">
        <v>1488</v>
      </c>
      <c r="L147" s="5" t="s">
        <v>2353</v>
      </c>
      <c r="N147" s="3" t="s">
        <v>2359</v>
      </c>
    </row>
    <row r="148" spans="1:14" ht="15.75" customHeight="1" x14ac:dyDescent="0.15">
      <c r="A148" s="3">
        <v>144</v>
      </c>
      <c r="B148" s="3" t="s">
        <v>70</v>
      </c>
      <c r="C148" s="10" t="s">
        <v>2361</v>
      </c>
      <c r="E148" s="3" t="s">
        <v>89</v>
      </c>
      <c r="F148" s="6"/>
      <c r="G148" s="3" t="s">
        <v>2499</v>
      </c>
      <c r="H148" s="3" t="s">
        <v>70</v>
      </c>
      <c r="K148" s="3" t="s">
        <v>70</v>
      </c>
      <c r="L148" s="5" t="s">
        <v>2361</v>
      </c>
      <c r="N148" s="3" t="s">
        <v>89</v>
      </c>
    </row>
    <row r="149" spans="1:14" ht="15.75" customHeight="1" x14ac:dyDescent="0.15">
      <c r="A149" s="3">
        <v>145</v>
      </c>
      <c r="B149" s="3" t="s">
        <v>1512</v>
      </c>
      <c r="C149" s="10" t="s">
        <v>2370</v>
      </c>
      <c r="E149" s="3" t="s">
        <v>475</v>
      </c>
      <c r="F149" s="6"/>
      <c r="G149" s="3" t="s">
        <v>2503</v>
      </c>
      <c r="H149" s="3" t="s">
        <v>1512</v>
      </c>
      <c r="K149" s="3" t="s">
        <v>1512</v>
      </c>
      <c r="L149" s="5" t="s">
        <v>2370</v>
      </c>
      <c r="N149" s="3" t="s">
        <v>475</v>
      </c>
    </row>
    <row r="150" spans="1:14" ht="15.75" customHeight="1" x14ac:dyDescent="0.15">
      <c r="A150" s="3">
        <v>146</v>
      </c>
      <c r="B150" s="3" t="s">
        <v>1520</v>
      </c>
      <c r="C150" s="10" t="s">
        <v>2376</v>
      </c>
      <c r="E150" s="3" t="s">
        <v>89</v>
      </c>
      <c r="F150" s="6"/>
      <c r="G150" s="3" t="s">
        <v>2507</v>
      </c>
      <c r="H150" s="3" t="s">
        <v>1520</v>
      </c>
      <c r="K150" s="3" t="s">
        <v>1520</v>
      </c>
      <c r="L150" s="5" t="s">
        <v>2376</v>
      </c>
      <c r="N150" s="3" t="s">
        <v>89</v>
      </c>
    </row>
    <row r="151" spans="1:14" ht="15.75" customHeight="1" x14ac:dyDescent="0.15">
      <c r="A151" s="3">
        <v>147</v>
      </c>
      <c r="B151" s="3" t="s">
        <v>1524</v>
      </c>
      <c r="C151" s="10" t="s">
        <v>2429</v>
      </c>
      <c r="E151" s="3" t="s">
        <v>2435</v>
      </c>
      <c r="F151" s="6"/>
      <c r="H151" s="3" t="s">
        <v>1524</v>
      </c>
      <c r="K151" s="3" t="s">
        <v>1524</v>
      </c>
      <c r="L151" s="5" t="s">
        <v>2429</v>
      </c>
      <c r="N151" s="3" t="s">
        <v>2435</v>
      </c>
    </row>
    <row r="152" spans="1:14" ht="15.75" customHeight="1" x14ac:dyDescent="0.15">
      <c r="A152" s="3">
        <v>148</v>
      </c>
      <c r="B152" s="3" t="s">
        <v>1529</v>
      </c>
      <c r="C152" s="10" t="s">
        <v>2437</v>
      </c>
      <c r="E152" s="3" t="s">
        <v>2448</v>
      </c>
      <c r="F152" s="6"/>
      <c r="G152" s="3" t="s">
        <v>2542</v>
      </c>
      <c r="H152" s="3" t="s">
        <v>1529</v>
      </c>
      <c r="K152" s="3" t="s">
        <v>1529</v>
      </c>
      <c r="L152" s="5" t="s">
        <v>2437</v>
      </c>
      <c r="N152" s="3" t="s">
        <v>2448</v>
      </c>
    </row>
    <row r="153" spans="1:14" ht="15.75" customHeight="1" x14ac:dyDescent="0.15">
      <c r="A153" s="3">
        <v>149</v>
      </c>
      <c r="B153" s="3" t="s">
        <v>1533</v>
      </c>
      <c r="C153" s="10" t="s">
        <v>2449</v>
      </c>
      <c r="E153" s="3" t="s">
        <v>2455</v>
      </c>
      <c r="F153" s="6"/>
      <c r="G153" s="3" t="s">
        <v>2553</v>
      </c>
      <c r="H153" s="3" t="s">
        <v>1533</v>
      </c>
      <c r="K153" s="3" t="s">
        <v>1533</v>
      </c>
      <c r="L153" s="5" t="s">
        <v>2449</v>
      </c>
      <c r="N153" s="3" t="s">
        <v>2455</v>
      </c>
    </row>
    <row r="154" spans="1:14" ht="15.75" customHeight="1" x14ac:dyDescent="0.15">
      <c r="A154" s="3">
        <v>150</v>
      </c>
      <c r="B154" s="3" t="s">
        <v>1545</v>
      </c>
      <c r="C154" s="10" t="s">
        <v>2467</v>
      </c>
      <c r="E154" s="3" t="s">
        <v>2475</v>
      </c>
      <c r="F154" s="6"/>
      <c r="G154" s="3" t="s">
        <v>2556</v>
      </c>
      <c r="H154" s="3" t="s">
        <v>1545</v>
      </c>
      <c r="K154" s="3" t="s">
        <v>1545</v>
      </c>
      <c r="L154" s="5" t="s">
        <v>2467</v>
      </c>
      <c r="N154" s="3" t="s">
        <v>2475</v>
      </c>
    </row>
    <row r="155" spans="1:14" ht="15.75" customHeight="1" x14ac:dyDescent="0.15">
      <c r="A155" s="3">
        <v>151</v>
      </c>
      <c r="B155" s="3" t="s">
        <v>1554</v>
      </c>
      <c r="C155" s="10" t="s">
        <v>2478</v>
      </c>
      <c r="E155" s="3" t="s">
        <v>2485</v>
      </c>
      <c r="F155" s="6"/>
      <c r="H155" s="3" t="s">
        <v>1554</v>
      </c>
      <c r="K155" s="3" t="s">
        <v>1554</v>
      </c>
      <c r="L155" s="5" t="s">
        <v>2478</v>
      </c>
      <c r="N155" s="3" t="s">
        <v>2485</v>
      </c>
    </row>
    <row r="156" spans="1:14" ht="15.75" customHeight="1" x14ac:dyDescent="0.15">
      <c r="A156" s="3">
        <v>152</v>
      </c>
      <c r="B156" s="3" t="s">
        <v>1565</v>
      </c>
      <c r="C156" s="10" t="s">
        <v>2488</v>
      </c>
      <c r="E156" s="3" t="s">
        <v>39</v>
      </c>
      <c r="F156" s="6"/>
      <c r="G156" s="3" t="s">
        <v>2606</v>
      </c>
      <c r="H156" s="3" t="s">
        <v>1565</v>
      </c>
      <c r="K156" s="3" t="s">
        <v>1565</v>
      </c>
      <c r="L156" s="5" t="s">
        <v>2488</v>
      </c>
      <c r="N156" s="3" t="s">
        <v>39</v>
      </c>
    </row>
    <row r="157" spans="1:14" ht="15.75" customHeight="1" x14ac:dyDescent="0.15">
      <c r="A157" s="3">
        <v>153</v>
      </c>
      <c r="B157" s="3" t="s">
        <v>1570</v>
      </c>
      <c r="C157" s="10" t="s">
        <v>2502</v>
      </c>
      <c r="E157" s="3" t="s">
        <v>2520</v>
      </c>
      <c r="F157" s="6"/>
      <c r="H157" s="3" t="s">
        <v>1570</v>
      </c>
      <c r="K157" s="3" t="s">
        <v>1570</v>
      </c>
      <c r="L157" s="5" t="s">
        <v>2502</v>
      </c>
      <c r="N157" s="3" t="s">
        <v>2520</v>
      </c>
    </row>
    <row r="158" spans="1:14" ht="15.75" customHeight="1" x14ac:dyDescent="0.15">
      <c r="A158" s="3">
        <v>154</v>
      </c>
      <c r="B158" s="3" t="s">
        <v>1580</v>
      </c>
      <c r="C158" s="10" t="s">
        <v>2530</v>
      </c>
      <c r="E158" s="3" t="s">
        <v>2537</v>
      </c>
      <c r="F158" s="6"/>
      <c r="H158" s="3" t="s">
        <v>1580</v>
      </c>
      <c r="K158" s="3" t="s">
        <v>1580</v>
      </c>
      <c r="L158" s="5" t="s">
        <v>2530</v>
      </c>
      <c r="N158" s="3" t="s">
        <v>2537</v>
      </c>
    </row>
    <row r="159" spans="1:14" ht="15.75" customHeight="1" x14ac:dyDescent="0.15">
      <c r="A159" s="3">
        <v>155</v>
      </c>
      <c r="B159" s="3" t="s">
        <v>1597</v>
      </c>
      <c r="C159" s="10" t="s">
        <v>2540</v>
      </c>
      <c r="E159" s="3" t="s">
        <v>2543</v>
      </c>
      <c r="F159" s="6"/>
      <c r="G159" s="3" t="s">
        <v>2644</v>
      </c>
      <c r="H159" s="3" t="s">
        <v>1597</v>
      </c>
      <c r="K159" s="3" t="s">
        <v>1597</v>
      </c>
      <c r="L159" s="5" t="s">
        <v>2540</v>
      </c>
      <c r="N159" s="3" t="s">
        <v>2543</v>
      </c>
    </row>
    <row r="160" spans="1:14" ht="15.75" customHeight="1" x14ac:dyDescent="0.15">
      <c r="A160" s="3">
        <v>156</v>
      </c>
      <c r="B160" s="3" t="s">
        <v>1602</v>
      </c>
      <c r="C160" s="10" t="s">
        <v>2550</v>
      </c>
      <c r="E160" s="3" t="s">
        <v>2565</v>
      </c>
      <c r="F160" s="6"/>
      <c r="G160" s="3" t="s">
        <v>2647</v>
      </c>
      <c r="H160" s="3" t="s">
        <v>1602</v>
      </c>
      <c r="K160" s="3" t="s">
        <v>1602</v>
      </c>
      <c r="L160" s="5" t="s">
        <v>2550</v>
      </c>
      <c r="N160" s="3" t="s">
        <v>2565</v>
      </c>
    </row>
    <row r="161" spans="1:14" ht="15.75" customHeight="1" x14ac:dyDescent="0.15">
      <c r="A161" s="3">
        <v>157</v>
      </c>
      <c r="B161" s="3" t="s">
        <v>1605</v>
      </c>
      <c r="C161" s="10" t="s">
        <v>2568</v>
      </c>
      <c r="E161" s="3" t="s">
        <v>2586</v>
      </c>
      <c r="F161" s="6"/>
      <c r="G161" s="3" t="s">
        <v>2650</v>
      </c>
      <c r="H161" s="3" t="s">
        <v>1605</v>
      </c>
      <c r="K161" s="3" t="s">
        <v>1605</v>
      </c>
      <c r="L161" s="5" t="s">
        <v>2568</v>
      </c>
      <c r="N161" s="3" t="s">
        <v>2586</v>
      </c>
    </row>
    <row r="162" spans="1:14" ht="15.75" customHeight="1" x14ac:dyDescent="0.15">
      <c r="A162" s="3">
        <v>158</v>
      </c>
      <c r="B162" s="3" t="s">
        <v>1609</v>
      </c>
      <c r="C162" s="10" t="s">
        <v>2596</v>
      </c>
      <c r="E162" s="3" t="s">
        <v>1072</v>
      </c>
      <c r="F162" s="6"/>
      <c r="H162" s="3" t="s">
        <v>1609</v>
      </c>
      <c r="K162" s="3" t="s">
        <v>1609</v>
      </c>
      <c r="L162" s="5" t="s">
        <v>2596</v>
      </c>
      <c r="N162" s="3" t="s">
        <v>1072</v>
      </c>
    </row>
    <row r="163" spans="1:14" ht="15.75" customHeight="1" x14ac:dyDescent="0.15">
      <c r="A163" s="3">
        <v>159</v>
      </c>
      <c r="B163" s="3" t="s">
        <v>1614</v>
      </c>
      <c r="C163" s="10" t="s">
        <v>2613</v>
      </c>
      <c r="E163" s="3" t="s">
        <v>2631</v>
      </c>
      <c r="F163" s="6"/>
      <c r="H163" s="3" t="s">
        <v>1614</v>
      </c>
      <c r="K163" s="3" t="s">
        <v>1614</v>
      </c>
      <c r="L163" s="5" t="s">
        <v>2613</v>
      </c>
      <c r="N163" s="3" t="s">
        <v>2631</v>
      </c>
    </row>
    <row r="164" spans="1:14" ht="15.75" customHeight="1" x14ac:dyDescent="0.15">
      <c r="A164" s="3">
        <v>160</v>
      </c>
      <c r="B164" s="3" t="s">
        <v>1642</v>
      </c>
      <c r="C164" s="10" t="s">
        <v>2633</v>
      </c>
      <c r="E164" s="3" t="s">
        <v>2656</v>
      </c>
      <c r="F164" s="6"/>
      <c r="H164" s="3" t="s">
        <v>1642</v>
      </c>
      <c r="K164" s="3" t="s">
        <v>1642</v>
      </c>
      <c r="L164" s="5" t="s">
        <v>2633</v>
      </c>
      <c r="N164" s="3" t="s">
        <v>2656</v>
      </c>
    </row>
    <row r="165" spans="1:14" ht="15.75" customHeight="1" x14ac:dyDescent="0.15">
      <c r="A165" s="3">
        <v>161</v>
      </c>
      <c r="B165" s="3" t="s">
        <v>1644</v>
      </c>
      <c r="C165" s="10" t="s">
        <v>2659</v>
      </c>
      <c r="E165" s="3" t="s">
        <v>2347</v>
      </c>
      <c r="F165" s="6"/>
      <c r="H165" s="3" t="s">
        <v>1644</v>
      </c>
      <c r="K165" s="3" t="s">
        <v>1644</v>
      </c>
      <c r="L165" s="5" t="s">
        <v>2659</v>
      </c>
      <c r="N165" s="3" t="s">
        <v>2347</v>
      </c>
    </row>
    <row r="166" spans="1:14" ht="15.75" customHeight="1" x14ac:dyDescent="0.15">
      <c r="A166" s="3">
        <v>162</v>
      </c>
      <c r="B166" s="3" t="s">
        <v>1646</v>
      </c>
      <c r="C166" s="10" t="s">
        <v>2667</v>
      </c>
      <c r="E166" s="3" t="s">
        <v>2681</v>
      </c>
      <c r="F166" s="6"/>
      <c r="G166" s="3" t="s">
        <v>2758</v>
      </c>
      <c r="H166" s="3" t="s">
        <v>1646</v>
      </c>
      <c r="K166" s="3" t="s">
        <v>1646</v>
      </c>
      <c r="L166" s="5" t="s">
        <v>2667</v>
      </c>
      <c r="N166" s="3" t="s">
        <v>2681</v>
      </c>
    </row>
    <row r="167" spans="1:14" ht="15.75" customHeight="1" x14ac:dyDescent="0.15">
      <c r="A167" s="3">
        <v>163</v>
      </c>
      <c r="B167" s="3" t="s">
        <v>1650</v>
      </c>
      <c r="C167" s="10" t="s">
        <v>2685</v>
      </c>
      <c r="E167" s="3" t="s">
        <v>2689</v>
      </c>
      <c r="F167" s="6"/>
      <c r="H167" s="3" t="s">
        <v>1650</v>
      </c>
      <c r="K167" s="3" t="s">
        <v>1650</v>
      </c>
      <c r="L167" s="5" t="s">
        <v>2685</v>
      </c>
      <c r="N167" s="3" t="s">
        <v>2689</v>
      </c>
    </row>
    <row r="168" spans="1:14" ht="15.75" customHeight="1" x14ac:dyDescent="0.15">
      <c r="A168" s="3">
        <v>164</v>
      </c>
      <c r="B168" s="3" t="s">
        <v>1654</v>
      </c>
      <c r="C168" s="10" t="s">
        <v>2692</v>
      </c>
      <c r="E168" s="3" t="s">
        <v>1807</v>
      </c>
      <c r="F168" s="6"/>
      <c r="G168" s="3" t="s">
        <v>2785</v>
      </c>
      <c r="H168" s="3" t="s">
        <v>1654</v>
      </c>
      <c r="K168" s="3" t="s">
        <v>1654</v>
      </c>
      <c r="L168" s="5" t="s">
        <v>2692</v>
      </c>
      <c r="N168" s="3" t="s">
        <v>1807</v>
      </c>
    </row>
    <row r="169" spans="1:14" ht="15.75" customHeight="1" x14ac:dyDescent="0.15">
      <c r="A169" s="3">
        <v>165</v>
      </c>
      <c r="B169" s="3" t="s">
        <v>1658</v>
      </c>
      <c r="C169" s="10" t="s">
        <v>2696</v>
      </c>
      <c r="E169" s="3" t="s">
        <v>2724</v>
      </c>
      <c r="F169" s="6"/>
      <c r="H169" s="3" t="s">
        <v>1658</v>
      </c>
      <c r="K169" s="3" t="s">
        <v>1658</v>
      </c>
      <c r="L169" s="5" t="s">
        <v>2696</v>
      </c>
      <c r="N169" s="3" t="s">
        <v>2724</v>
      </c>
    </row>
    <row r="170" spans="1:14" ht="15.75" customHeight="1" x14ac:dyDescent="0.15">
      <c r="A170" s="3">
        <v>166</v>
      </c>
      <c r="B170" s="3" t="s">
        <v>1664</v>
      </c>
      <c r="C170" s="10" t="s">
        <v>2726</v>
      </c>
      <c r="E170" s="3" t="s">
        <v>2729</v>
      </c>
      <c r="F170" s="6"/>
      <c r="H170" s="3" t="s">
        <v>1664</v>
      </c>
      <c r="K170" s="3" t="s">
        <v>1664</v>
      </c>
      <c r="L170" s="5" t="s">
        <v>2726</v>
      </c>
      <c r="N170" s="3" t="s">
        <v>2729</v>
      </c>
    </row>
    <row r="171" spans="1:14" ht="15.75" customHeight="1" x14ac:dyDescent="0.15">
      <c r="A171" s="3">
        <v>167</v>
      </c>
      <c r="B171" s="3" t="s">
        <v>1666</v>
      </c>
      <c r="C171" s="10" t="s">
        <v>2731</v>
      </c>
      <c r="E171" s="3" t="s">
        <v>2736</v>
      </c>
      <c r="F171" s="6"/>
      <c r="H171" s="3" t="s">
        <v>1666</v>
      </c>
      <c r="K171" s="3" t="s">
        <v>1666</v>
      </c>
      <c r="L171" s="5" t="s">
        <v>2731</v>
      </c>
      <c r="N171" s="3" t="s">
        <v>2736</v>
      </c>
    </row>
    <row r="172" spans="1:14" ht="15.75" customHeight="1" x14ac:dyDescent="0.15">
      <c r="A172" s="3">
        <v>168</v>
      </c>
      <c r="B172" s="3" t="s">
        <v>1669</v>
      </c>
      <c r="C172" s="10" t="s">
        <v>2739</v>
      </c>
      <c r="E172" s="3" t="s">
        <v>2765</v>
      </c>
      <c r="F172" s="6"/>
      <c r="H172" s="3" t="s">
        <v>1669</v>
      </c>
      <c r="K172" s="3" t="s">
        <v>1669</v>
      </c>
      <c r="L172" s="5" t="s">
        <v>2739</v>
      </c>
      <c r="N172" s="3" t="s">
        <v>2765</v>
      </c>
    </row>
    <row r="173" spans="1:14" ht="15.75" customHeight="1" x14ac:dyDescent="0.15">
      <c r="A173" s="3">
        <v>169</v>
      </c>
      <c r="B173" s="3" t="s">
        <v>1677</v>
      </c>
      <c r="C173" s="10" t="s">
        <v>2768</v>
      </c>
      <c r="E173" s="3" t="s">
        <v>2774</v>
      </c>
      <c r="F173" s="6"/>
      <c r="H173" s="3" t="s">
        <v>1677</v>
      </c>
      <c r="K173" s="3" t="s">
        <v>1677</v>
      </c>
      <c r="L173" s="5" t="s">
        <v>2768</v>
      </c>
      <c r="N173" s="3" t="s">
        <v>2774</v>
      </c>
    </row>
    <row r="174" spans="1:14" ht="15.75" customHeight="1" x14ac:dyDescent="0.15">
      <c r="A174" s="3">
        <v>170</v>
      </c>
      <c r="B174" s="3" t="s">
        <v>1680</v>
      </c>
      <c r="C174" s="10" t="s">
        <v>2783</v>
      </c>
      <c r="E174" s="3" t="s">
        <v>2229</v>
      </c>
      <c r="F174" s="6"/>
      <c r="G174" s="3" t="s">
        <v>2887</v>
      </c>
      <c r="H174" s="3" t="s">
        <v>1680</v>
      </c>
      <c r="K174" s="3" t="s">
        <v>1680</v>
      </c>
      <c r="L174" s="5" t="s">
        <v>2783</v>
      </c>
      <c r="N174" s="3" t="s">
        <v>2229</v>
      </c>
    </row>
    <row r="175" spans="1:14" ht="15.75" customHeight="1" x14ac:dyDescent="0.15">
      <c r="A175" s="3">
        <v>171</v>
      </c>
      <c r="B175" s="3" t="s">
        <v>1683</v>
      </c>
      <c r="C175" s="10" t="s">
        <v>2793</v>
      </c>
      <c r="E175" s="3" t="s">
        <v>240</v>
      </c>
      <c r="F175" s="6"/>
      <c r="H175" s="3" t="s">
        <v>1683</v>
      </c>
      <c r="K175" s="3" t="s">
        <v>1683</v>
      </c>
      <c r="L175" s="5" t="s">
        <v>2793</v>
      </c>
      <c r="N175" s="3" t="s">
        <v>240</v>
      </c>
    </row>
    <row r="176" spans="1:14" ht="15.75" customHeight="1" x14ac:dyDescent="0.15">
      <c r="A176" s="3">
        <v>172</v>
      </c>
      <c r="B176" s="3" t="s">
        <v>97</v>
      </c>
      <c r="C176" s="10" t="s">
        <v>2824</v>
      </c>
      <c r="E176" s="3" t="s">
        <v>102</v>
      </c>
      <c r="F176" s="6"/>
      <c r="G176" s="3" t="s">
        <v>2903</v>
      </c>
      <c r="H176" s="3" t="s">
        <v>97</v>
      </c>
      <c r="K176" s="3" t="s">
        <v>97</v>
      </c>
      <c r="L176" s="5" t="s">
        <v>2824</v>
      </c>
      <c r="N176" s="3" t="s">
        <v>102</v>
      </c>
    </row>
    <row r="177" spans="1:14" ht="15.75" customHeight="1" x14ac:dyDescent="0.15">
      <c r="A177" s="3">
        <v>173</v>
      </c>
      <c r="B177" s="3" t="s">
        <v>1687</v>
      </c>
      <c r="C177" s="10" t="s">
        <v>2829</v>
      </c>
      <c r="E177" s="3" t="s">
        <v>817</v>
      </c>
      <c r="F177" s="6"/>
      <c r="G177" s="3" t="s">
        <v>2944</v>
      </c>
      <c r="H177" s="3" t="s">
        <v>1687</v>
      </c>
      <c r="K177" s="3" t="s">
        <v>1687</v>
      </c>
      <c r="L177" s="5" t="s">
        <v>2829</v>
      </c>
      <c r="N177" s="3" t="s">
        <v>817</v>
      </c>
    </row>
    <row r="178" spans="1:14" ht="15.75" customHeight="1" x14ac:dyDescent="0.15">
      <c r="A178" s="3">
        <v>174</v>
      </c>
      <c r="B178" s="3" t="s">
        <v>1691</v>
      </c>
      <c r="C178" s="10" t="s">
        <v>2837</v>
      </c>
      <c r="E178" s="3" t="s">
        <v>264</v>
      </c>
      <c r="F178" s="6"/>
      <c r="G178" s="3" t="s">
        <v>2949</v>
      </c>
      <c r="H178" s="3" t="s">
        <v>1691</v>
      </c>
      <c r="K178" s="3" t="s">
        <v>1691</v>
      </c>
      <c r="L178" s="5" t="s">
        <v>2837</v>
      </c>
      <c r="N178" s="3" t="s">
        <v>264</v>
      </c>
    </row>
    <row r="179" spans="1:14" ht="15.75" customHeight="1" x14ac:dyDescent="0.15">
      <c r="A179" s="3">
        <v>175</v>
      </c>
      <c r="B179" s="3" t="s">
        <v>1695</v>
      </c>
      <c r="C179" s="10" t="s">
        <v>2862</v>
      </c>
      <c r="E179" s="3" t="s">
        <v>283</v>
      </c>
      <c r="F179" s="6"/>
      <c r="H179" s="3" t="s">
        <v>1695</v>
      </c>
      <c r="K179" s="3" t="s">
        <v>1695</v>
      </c>
      <c r="L179" s="5" t="s">
        <v>2862</v>
      </c>
      <c r="N179" s="3" t="s">
        <v>283</v>
      </c>
    </row>
    <row r="180" spans="1:14" ht="15.75" customHeight="1" x14ac:dyDescent="0.15">
      <c r="A180" s="3">
        <v>176</v>
      </c>
      <c r="B180" s="3" t="s">
        <v>1699</v>
      </c>
      <c r="C180" s="10" t="s">
        <v>2871</v>
      </c>
      <c r="E180" s="3" t="s">
        <v>39</v>
      </c>
      <c r="F180" s="6"/>
      <c r="G180" s="3" t="s">
        <v>3021</v>
      </c>
      <c r="H180" s="3" t="s">
        <v>1699</v>
      </c>
      <c r="K180" s="3" t="s">
        <v>1699</v>
      </c>
      <c r="L180" s="5" t="s">
        <v>2871</v>
      </c>
      <c r="N180" s="3" t="s">
        <v>39</v>
      </c>
    </row>
    <row r="181" spans="1:14" ht="15.75" customHeight="1" x14ac:dyDescent="0.15">
      <c r="A181" s="3">
        <v>177</v>
      </c>
      <c r="B181" s="3" t="s">
        <v>1704</v>
      </c>
      <c r="C181" s="10" t="s">
        <v>2881</v>
      </c>
      <c r="E181" s="3" t="s">
        <v>2885</v>
      </c>
      <c r="F181" s="6"/>
      <c r="H181" s="3" t="s">
        <v>1704</v>
      </c>
      <c r="K181" s="3" t="s">
        <v>1704</v>
      </c>
      <c r="L181" s="5" t="s">
        <v>2881</v>
      </c>
      <c r="N181" s="3" t="s">
        <v>2885</v>
      </c>
    </row>
    <row r="182" spans="1:14" ht="15.75" customHeight="1" x14ac:dyDescent="0.15">
      <c r="A182" s="3">
        <v>178</v>
      </c>
      <c r="B182" s="3" t="s">
        <v>1706</v>
      </c>
      <c r="C182" s="10" t="s">
        <v>2893</v>
      </c>
      <c r="E182" s="3" t="s">
        <v>2911</v>
      </c>
      <c r="F182" s="6"/>
      <c r="H182" s="3" t="s">
        <v>1706</v>
      </c>
      <c r="K182" s="3" t="s">
        <v>1706</v>
      </c>
      <c r="L182" s="5" t="s">
        <v>2893</v>
      </c>
      <c r="N182" s="3" t="s">
        <v>2911</v>
      </c>
    </row>
    <row r="183" spans="1:14" ht="15.75" customHeight="1" x14ac:dyDescent="0.15">
      <c r="A183" s="3">
        <v>179</v>
      </c>
      <c r="B183" s="3" t="s">
        <v>1712</v>
      </c>
      <c r="C183" s="10" t="s">
        <v>2913</v>
      </c>
      <c r="E183" s="3" t="s">
        <v>2922</v>
      </c>
      <c r="F183" s="6"/>
      <c r="G183" s="3" t="s">
        <v>3053</v>
      </c>
      <c r="H183" s="3" t="s">
        <v>1712</v>
      </c>
      <c r="K183" s="3" t="s">
        <v>1712</v>
      </c>
      <c r="L183" s="5" t="s">
        <v>2913</v>
      </c>
      <c r="N183" s="3" t="s">
        <v>2922</v>
      </c>
    </row>
    <row r="184" spans="1:14" ht="15.75" customHeight="1" x14ac:dyDescent="0.15">
      <c r="A184" s="3">
        <v>180</v>
      </c>
      <c r="B184" s="3" t="s">
        <v>1733</v>
      </c>
      <c r="C184" s="10" t="s">
        <v>2925</v>
      </c>
      <c r="E184" s="3" t="s">
        <v>2435</v>
      </c>
      <c r="F184" s="6"/>
      <c r="G184" s="3" t="s">
        <v>3058</v>
      </c>
      <c r="H184" s="3" t="s">
        <v>1733</v>
      </c>
      <c r="K184" s="3" t="s">
        <v>1733</v>
      </c>
      <c r="L184" s="5" t="s">
        <v>2925</v>
      </c>
      <c r="N184" s="3" t="s">
        <v>2435</v>
      </c>
    </row>
    <row r="185" spans="1:14" ht="15.75" customHeight="1" x14ac:dyDescent="0.15">
      <c r="A185" s="3">
        <v>181</v>
      </c>
      <c r="B185" s="3" t="s">
        <v>1735</v>
      </c>
      <c r="C185" s="10" t="s">
        <v>2953</v>
      </c>
      <c r="E185" s="3" t="s">
        <v>89</v>
      </c>
      <c r="F185" s="6"/>
      <c r="H185" s="3" t="s">
        <v>1735</v>
      </c>
      <c r="K185" s="3" t="s">
        <v>1735</v>
      </c>
      <c r="L185" s="5" t="s">
        <v>2953</v>
      </c>
      <c r="N185" s="3" t="s">
        <v>89</v>
      </c>
    </row>
    <row r="186" spans="1:14" ht="15.75" customHeight="1" x14ac:dyDescent="0.15">
      <c r="A186" s="3">
        <v>182</v>
      </c>
      <c r="B186" s="3" t="s">
        <v>1756</v>
      </c>
      <c r="C186" s="10" t="s">
        <v>2973</v>
      </c>
      <c r="E186" s="3" t="s">
        <v>39</v>
      </c>
      <c r="F186" s="6"/>
      <c r="G186" s="3" t="s">
        <v>3134</v>
      </c>
      <c r="H186" s="3" t="s">
        <v>1756</v>
      </c>
      <c r="K186" s="3" t="s">
        <v>1756</v>
      </c>
      <c r="L186" s="5" t="s">
        <v>2973</v>
      </c>
      <c r="N186" s="3" t="s">
        <v>39</v>
      </c>
    </row>
    <row r="187" spans="1:14" ht="15.75" customHeight="1" x14ac:dyDescent="0.15">
      <c r="A187" s="3">
        <v>183</v>
      </c>
      <c r="B187" s="3" t="s">
        <v>1759</v>
      </c>
      <c r="C187" s="10" t="s">
        <v>2975</v>
      </c>
      <c r="E187" s="3" t="s">
        <v>473</v>
      </c>
      <c r="F187" s="6"/>
      <c r="G187" s="3" t="s">
        <v>3142</v>
      </c>
      <c r="H187" s="3" t="s">
        <v>1759</v>
      </c>
      <c r="K187" s="3" t="s">
        <v>1759</v>
      </c>
      <c r="L187" s="5" t="s">
        <v>2975</v>
      </c>
      <c r="N187" s="3" t="s">
        <v>473</v>
      </c>
    </row>
    <row r="188" spans="1:14" ht="15.75" customHeight="1" x14ac:dyDescent="0.15">
      <c r="A188" s="3">
        <v>184</v>
      </c>
      <c r="B188" s="3" t="s">
        <v>1762</v>
      </c>
      <c r="C188" s="10" t="s">
        <v>2982</v>
      </c>
      <c r="E188" s="3" t="s">
        <v>168</v>
      </c>
      <c r="F188" s="6"/>
      <c r="H188" s="3" t="s">
        <v>1762</v>
      </c>
      <c r="K188" s="3" t="s">
        <v>1762</v>
      </c>
      <c r="L188" s="5" t="s">
        <v>2982</v>
      </c>
      <c r="N188" s="3" t="s">
        <v>168</v>
      </c>
    </row>
    <row r="189" spans="1:14" ht="15.75" customHeight="1" x14ac:dyDescent="0.15">
      <c r="A189" s="3">
        <v>185</v>
      </c>
      <c r="B189" s="3" t="s">
        <v>1745</v>
      </c>
      <c r="C189" s="10" t="s">
        <v>2995</v>
      </c>
      <c r="E189" s="3" t="s">
        <v>68</v>
      </c>
      <c r="F189" s="6"/>
      <c r="G189" s="3" t="s">
        <v>3178</v>
      </c>
      <c r="H189" s="3" t="s">
        <v>1745</v>
      </c>
      <c r="K189" s="3" t="s">
        <v>1745</v>
      </c>
      <c r="L189" s="5" t="s">
        <v>2995</v>
      </c>
      <c r="N189" s="3" t="s">
        <v>68</v>
      </c>
    </row>
    <row r="190" spans="1:14" ht="15.75" customHeight="1" x14ac:dyDescent="0.15">
      <c r="A190" s="3">
        <v>186</v>
      </c>
      <c r="B190" s="3" t="s">
        <v>1777</v>
      </c>
      <c r="C190" s="10" t="s">
        <v>3006</v>
      </c>
      <c r="E190" s="3" t="s">
        <v>3012</v>
      </c>
      <c r="F190" s="6"/>
      <c r="G190" s="3" t="s">
        <v>3200</v>
      </c>
      <c r="H190" s="3" t="s">
        <v>1777</v>
      </c>
      <c r="K190" s="3" t="s">
        <v>1777</v>
      </c>
      <c r="L190" s="5" t="s">
        <v>3006</v>
      </c>
      <c r="N190" s="3" t="s">
        <v>3012</v>
      </c>
    </row>
    <row r="191" spans="1:14" ht="15.75" customHeight="1" x14ac:dyDescent="0.15">
      <c r="A191" s="3">
        <v>187</v>
      </c>
      <c r="B191" s="3" t="s">
        <v>1783</v>
      </c>
      <c r="C191" s="10" t="s">
        <v>3014</v>
      </c>
      <c r="E191" s="3" t="s">
        <v>3030</v>
      </c>
      <c r="F191" s="6"/>
      <c r="G191" s="3" t="s">
        <v>3212</v>
      </c>
      <c r="H191" s="3" t="s">
        <v>1783</v>
      </c>
      <c r="K191" s="3" t="s">
        <v>1783</v>
      </c>
      <c r="L191" s="5" t="s">
        <v>3014</v>
      </c>
      <c r="N191" s="3" t="s">
        <v>3030</v>
      </c>
    </row>
    <row r="192" spans="1:14" ht="15.75" customHeight="1" x14ac:dyDescent="0.15">
      <c r="A192" s="3">
        <v>188</v>
      </c>
      <c r="B192" s="3" t="s">
        <v>1787</v>
      </c>
      <c r="C192" s="10" t="s">
        <v>3048</v>
      </c>
      <c r="E192" s="3" t="s">
        <v>742</v>
      </c>
      <c r="F192" s="6"/>
      <c r="H192" s="3" t="s">
        <v>1787</v>
      </c>
      <c r="K192" s="3" t="s">
        <v>1787</v>
      </c>
      <c r="L192" s="5" t="s">
        <v>3048</v>
      </c>
      <c r="N192" s="3" t="s">
        <v>742</v>
      </c>
    </row>
    <row r="193" spans="1:14" ht="15.75" customHeight="1" x14ac:dyDescent="0.15">
      <c r="A193" s="3">
        <v>189</v>
      </c>
      <c r="B193" s="3" t="s">
        <v>1790</v>
      </c>
      <c r="C193" s="16" t="s">
        <v>3075</v>
      </c>
      <c r="E193" s="3" t="s">
        <v>3081</v>
      </c>
      <c r="F193" s="6"/>
      <c r="H193" s="3" t="s">
        <v>1790</v>
      </c>
      <c r="K193" s="3" t="s">
        <v>1790</v>
      </c>
      <c r="L193" s="5" t="s">
        <v>3253</v>
      </c>
      <c r="N193" s="3" t="s">
        <v>3081</v>
      </c>
    </row>
    <row r="194" spans="1:14" ht="15.75" customHeight="1" x14ac:dyDescent="0.15">
      <c r="A194" s="3">
        <v>190</v>
      </c>
      <c r="B194" s="3" t="s">
        <v>1793</v>
      </c>
      <c r="C194" s="10" t="s">
        <v>3083</v>
      </c>
      <c r="E194" s="3" t="s">
        <v>2279</v>
      </c>
      <c r="F194" s="6"/>
      <c r="H194" s="3" t="s">
        <v>1793</v>
      </c>
      <c r="K194" s="3" t="s">
        <v>1793</v>
      </c>
      <c r="L194" s="5" t="s">
        <v>3083</v>
      </c>
      <c r="N194" s="3" t="s">
        <v>2279</v>
      </c>
    </row>
    <row r="195" spans="1:14" ht="15.75" customHeight="1" x14ac:dyDescent="0.15">
      <c r="A195" s="3">
        <v>191</v>
      </c>
      <c r="B195" s="3" t="s">
        <v>1588</v>
      </c>
      <c r="C195" s="10" t="s">
        <v>3091</v>
      </c>
      <c r="E195" s="3" t="s">
        <v>263</v>
      </c>
      <c r="F195" s="6"/>
      <c r="G195" s="3" t="s">
        <v>3278</v>
      </c>
      <c r="H195" s="3" t="s">
        <v>1588</v>
      </c>
      <c r="K195" s="3" t="s">
        <v>1588</v>
      </c>
      <c r="L195" s="5" t="s">
        <v>3091</v>
      </c>
      <c r="N195" s="3" t="s">
        <v>263</v>
      </c>
    </row>
    <row r="196" spans="1:14" ht="15.75" customHeight="1" x14ac:dyDescent="0.15">
      <c r="A196" s="3">
        <v>192</v>
      </c>
      <c r="B196" s="3" t="s">
        <v>1797</v>
      </c>
      <c r="C196" s="10" t="s">
        <v>3095</v>
      </c>
      <c r="E196" s="3" t="s">
        <v>3101</v>
      </c>
      <c r="F196" s="6"/>
      <c r="H196" s="3" t="s">
        <v>1797</v>
      </c>
      <c r="K196" s="3" t="s">
        <v>1797</v>
      </c>
      <c r="L196" s="5" t="s">
        <v>3095</v>
      </c>
      <c r="N196" s="3" t="s">
        <v>3101</v>
      </c>
    </row>
    <row r="197" spans="1:14" ht="15.75" customHeight="1" x14ac:dyDescent="0.15">
      <c r="A197" s="3">
        <v>193</v>
      </c>
      <c r="B197" s="3" t="s">
        <v>1801</v>
      </c>
      <c r="C197" s="10" t="s">
        <v>3121</v>
      </c>
      <c r="E197" s="3" t="s">
        <v>3148</v>
      </c>
      <c r="F197" s="6"/>
      <c r="G197" s="3" t="s">
        <v>3300</v>
      </c>
      <c r="H197" s="3" t="s">
        <v>1801</v>
      </c>
      <c r="K197" s="3" t="s">
        <v>1801</v>
      </c>
      <c r="L197" s="5" t="s">
        <v>3121</v>
      </c>
      <c r="N197" s="3" t="s">
        <v>3148</v>
      </c>
    </row>
    <row r="198" spans="1:14" ht="15.75" customHeight="1" x14ac:dyDescent="0.15">
      <c r="A198" s="3">
        <v>194</v>
      </c>
      <c r="B198" s="3" t="s">
        <v>1829</v>
      </c>
      <c r="C198" s="10" t="s">
        <v>3150</v>
      </c>
      <c r="E198" s="3" t="s">
        <v>148</v>
      </c>
      <c r="F198" s="6"/>
      <c r="H198" s="3" t="s">
        <v>1829</v>
      </c>
      <c r="K198" s="3" t="s">
        <v>1829</v>
      </c>
      <c r="L198" s="5" t="s">
        <v>3150</v>
      </c>
      <c r="N198" s="3" t="s">
        <v>148</v>
      </c>
    </row>
    <row r="199" spans="1:14" ht="15.75" customHeight="1" x14ac:dyDescent="0.15">
      <c r="A199" s="3">
        <v>195</v>
      </c>
      <c r="B199" s="3" t="s">
        <v>1837</v>
      </c>
      <c r="C199" s="10" t="s">
        <v>3153</v>
      </c>
      <c r="E199" s="3" t="s">
        <v>3158</v>
      </c>
      <c r="F199" s="6"/>
      <c r="H199" s="3" t="s">
        <v>1837</v>
      </c>
      <c r="K199" s="3" t="s">
        <v>1837</v>
      </c>
      <c r="L199" s="5" t="s">
        <v>3153</v>
      </c>
      <c r="N199" s="3" t="s">
        <v>3158</v>
      </c>
    </row>
    <row r="200" spans="1:14" ht="15.75" customHeight="1" x14ac:dyDescent="0.15">
      <c r="A200" s="3">
        <v>196</v>
      </c>
      <c r="B200" s="3" t="s">
        <v>1841</v>
      </c>
      <c r="C200" s="10" t="s">
        <v>3160</v>
      </c>
      <c r="E200" s="3" t="s">
        <v>3165</v>
      </c>
      <c r="F200" s="6"/>
      <c r="H200" s="3" t="s">
        <v>1841</v>
      </c>
      <c r="K200" s="3" t="s">
        <v>1841</v>
      </c>
      <c r="L200" s="5" t="s">
        <v>3160</v>
      </c>
      <c r="N200" s="3" t="s">
        <v>3165</v>
      </c>
    </row>
    <row r="201" spans="1:14" ht="15.75" customHeight="1" x14ac:dyDescent="0.15">
      <c r="A201" s="3">
        <v>197</v>
      </c>
      <c r="B201" s="3" t="s">
        <v>1848</v>
      </c>
      <c r="C201" s="10" t="s">
        <v>3168</v>
      </c>
      <c r="E201" s="3" t="s">
        <v>2237</v>
      </c>
      <c r="F201" s="6"/>
      <c r="G201" s="3" t="s">
        <v>3335</v>
      </c>
      <c r="H201" s="3" t="s">
        <v>1848</v>
      </c>
      <c r="K201" s="3" t="s">
        <v>1848</v>
      </c>
      <c r="L201" s="5" t="s">
        <v>3168</v>
      </c>
      <c r="N201" s="3" t="s">
        <v>2237</v>
      </c>
    </row>
    <row r="202" spans="1:14" ht="15.75" customHeight="1" x14ac:dyDescent="0.15">
      <c r="A202" s="3">
        <v>198</v>
      </c>
      <c r="B202" s="3" t="s">
        <v>1852</v>
      </c>
      <c r="C202" s="10" t="s">
        <v>3182</v>
      </c>
      <c r="E202" s="3" t="s">
        <v>3189</v>
      </c>
      <c r="F202" s="6"/>
      <c r="H202" s="3" t="s">
        <v>1852</v>
      </c>
      <c r="K202" s="3" t="s">
        <v>1852</v>
      </c>
      <c r="L202" s="5" t="s">
        <v>3182</v>
      </c>
      <c r="N202" s="3" t="s">
        <v>3189</v>
      </c>
    </row>
    <row r="203" spans="1:14" ht="15.75" customHeight="1" x14ac:dyDescent="0.15">
      <c r="A203" s="3">
        <v>199</v>
      </c>
      <c r="B203" s="5" t="s">
        <v>1867</v>
      </c>
      <c r="C203" s="10" t="s">
        <v>3193</v>
      </c>
      <c r="E203" s="3" t="s">
        <v>3207</v>
      </c>
      <c r="F203" s="6"/>
      <c r="G203" s="3" t="s">
        <v>3346</v>
      </c>
      <c r="H203" s="5" t="s">
        <v>1867</v>
      </c>
      <c r="K203" s="5" t="s">
        <v>1867</v>
      </c>
      <c r="L203" s="5" t="s">
        <v>3193</v>
      </c>
      <c r="N203" s="3" t="s">
        <v>3207</v>
      </c>
    </row>
    <row r="204" spans="1:14" ht="15.75" customHeight="1" x14ac:dyDescent="0.15">
      <c r="A204" s="3">
        <v>200</v>
      </c>
      <c r="B204" s="3" t="s">
        <v>1875</v>
      </c>
      <c r="C204" s="10" t="s">
        <v>3208</v>
      </c>
      <c r="E204" s="3" t="s">
        <v>742</v>
      </c>
      <c r="F204" s="6"/>
      <c r="G204" s="3" t="s">
        <v>3358</v>
      </c>
      <c r="H204" s="3" t="s">
        <v>1875</v>
      </c>
      <c r="K204" s="3" t="s">
        <v>1875</v>
      </c>
      <c r="L204" s="5" t="s">
        <v>3208</v>
      </c>
      <c r="N204" s="3" t="s">
        <v>742</v>
      </c>
    </row>
    <row r="205" spans="1:14" ht="15.75" customHeight="1" x14ac:dyDescent="0.15">
      <c r="A205" s="3">
        <v>201</v>
      </c>
      <c r="B205" s="3" t="s">
        <v>1880</v>
      </c>
      <c r="C205" s="10" t="s">
        <v>3233</v>
      </c>
      <c r="E205" s="3" t="s">
        <v>3241</v>
      </c>
      <c r="F205" s="6"/>
      <c r="G205" s="3" t="s">
        <v>3368</v>
      </c>
      <c r="H205" s="3" t="s">
        <v>1880</v>
      </c>
      <c r="K205" s="3" t="s">
        <v>1880</v>
      </c>
      <c r="L205" s="5" t="s">
        <v>3233</v>
      </c>
      <c r="N205" s="3" t="s">
        <v>3241</v>
      </c>
    </row>
    <row r="206" spans="1:14" ht="15.75" customHeight="1" x14ac:dyDescent="0.15">
      <c r="A206" s="3">
        <v>202</v>
      </c>
      <c r="B206" s="3" t="s">
        <v>1882</v>
      </c>
      <c r="C206" s="10" t="s">
        <v>3245</v>
      </c>
      <c r="E206" s="3" t="s">
        <v>3261</v>
      </c>
      <c r="F206" s="6"/>
      <c r="G206" s="3" t="s">
        <v>3402</v>
      </c>
      <c r="H206" s="3" t="s">
        <v>1882</v>
      </c>
      <c r="K206" s="3" t="s">
        <v>1882</v>
      </c>
      <c r="L206" s="5" t="s">
        <v>3245</v>
      </c>
      <c r="N206" s="3" t="s">
        <v>3261</v>
      </c>
    </row>
    <row r="207" spans="1:14" ht="15.75" customHeight="1" x14ac:dyDescent="0.15">
      <c r="A207" s="3">
        <v>203</v>
      </c>
      <c r="B207" s="3" t="s">
        <v>1884</v>
      </c>
      <c r="C207" s="10" t="s">
        <v>3263</v>
      </c>
      <c r="E207" s="3" t="s">
        <v>3266</v>
      </c>
      <c r="F207" s="6"/>
      <c r="H207" s="3" t="s">
        <v>1884</v>
      </c>
      <c r="K207" s="3" t="s">
        <v>1884</v>
      </c>
      <c r="L207" s="5" t="s">
        <v>3263</v>
      </c>
      <c r="N207" s="3" t="s">
        <v>3266</v>
      </c>
    </row>
    <row r="208" spans="1:14" ht="15.75" customHeight="1" x14ac:dyDescent="0.15">
      <c r="A208" s="3">
        <v>204</v>
      </c>
      <c r="B208" s="3" t="s">
        <v>1887</v>
      </c>
      <c r="C208" s="10" t="s">
        <v>3268</v>
      </c>
      <c r="E208" s="3" t="s">
        <v>475</v>
      </c>
      <c r="F208" s="6"/>
      <c r="G208" s="3" t="s">
        <v>3429</v>
      </c>
      <c r="H208" s="3" t="s">
        <v>1887</v>
      </c>
      <c r="K208" s="3" t="s">
        <v>1887</v>
      </c>
      <c r="L208" s="5" t="s">
        <v>3268</v>
      </c>
      <c r="N208" s="3" t="s">
        <v>475</v>
      </c>
    </row>
    <row r="209" spans="1:14" ht="15.75" customHeight="1" x14ac:dyDescent="0.15">
      <c r="A209" s="3">
        <v>205</v>
      </c>
      <c r="B209" s="3" t="s">
        <v>1890</v>
      </c>
      <c r="C209" s="10" t="s">
        <v>3283</v>
      </c>
      <c r="E209" s="3" t="s">
        <v>3291</v>
      </c>
      <c r="F209" s="6"/>
      <c r="G209" s="3" t="s">
        <v>3437</v>
      </c>
      <c r="H209" s="3" t="s">
        <v>1890</v>
      </c>
      <c r="K209" s="3" t="s">
        <v>1890</v>
      </c>
      <c r="L209" s="5" t="s">
        <v>3283</v>
      </c>
      <c r="N209" s="3" t="s">
        <v>3291</v>
      </c>
    </row>
    <row r="210" spans="1:14" ht="15.75" customHeight="1" x14ac:dyDescent="0.15">
      <c r="A210" s="3">
        <v>206</v>
      </c>
      <c r="B210" s="3" t="s">
        <v>1891</v>
      </c>
      <c r="C210" s="10" t="s">
        <v>3302</v>
      </c>
      <c r="E210" s="3" t="s">
        <v>3306</v>
      </c>
      <c r="F210" s="6"/>
      <c r="H210" s="3" t="s">
        <v>1891</v>
      </c>
      <c r="K210" s="3" t="s">
        <v>1891</v>
      </c>
      <c r="L210" s="5" t="s">
        <v>3302</v>
      </c>
      <c r="N210" s="3" t="s">
        <v>3306</v>
      </c>
    </row>
    <row r="211" spans="1:14" ht="15.75" customHeight="1" x14ac:dyDescent="0.15">
      <c r="A211" s="3">
        <v>207</v>
      </c>
      <c r="B211" s="3" t="s">
        <v>1908</v>
      </c>
      <c r="C211" s="10" t="s">
        <v>3313</v>
      </c>
      <c r="E211" s="3" t="s">
        <v>148</v>
      </c>
      <c r="F211" s="6"/>
      <c r="G211" s="3" t="s">
        <v>3468</v>
      </c>
      <c r="H211" s="3" t="s">
        <v>1908</v>
      </c>
      <c r="K211" s="3" t="s">
        <v>1908</v>
      </c>
      <c r="L211" s="5" t="s">
        <v>3313</v>
      </c>
      <c r="N211" s="3" t="s">
        <v>148</v>
      </c>
    </row>
    <row r="212" spans="1:14" ht="15.75" customHeight="1" x14ac:dyDescent="0.15">
      <c r="A212" s="3">
        <v>208</v>
      </c>
      <c r="B212" s="3" t="s">
        <v>1910</v>
      </c>
      <c r="C212" s="10" t="s">
        <v>3325</v>
      </c>
      <c r="E212" s="3" t="s">
        <v>3328</v>
      </c>
      <c r="F212" s="6"/>
      <c r="H212" s="3" t="s">
        <v>1910</v>
      </c>
      <c r="K212" s="3" t="s">
        <v>1910</v>
      </c>
      <c r="L212" s="5" t="s">
        <v>3325</v>
      </c>
      <c r="N212" s="3" t="s">
        <v>3328</v>
      </c>
    </row>
    <row r="213" spans="1:14" ht="15.75" customHeight="1" x14ac:dyDescent="0.15">
      <c r="A213" s="3">
        <v>209</v>
      </c>
      <c r="B213" s="3" t="s">
        <v>1912</v>
      </c>
      <c r="C213" s="10" t="s">
        <v>3334</v>
      </c>
      <c r="E213" s="3" t="s">
        <v>3353</v>
      </c>
      <c r="F213" s="6"/>
      <c r="H213" s="3" t="s">
        <v>1912</v>
      </c>
      <c r="K213" s="3" t="s">
        <v>1912</v>
      </c>
      <c r="L213" s="5" t="s">
        <v>3334</v>
      </c>
      <c r="N213" s="3" t="s">
        <v>3353</v>
      </c>
    </row>
    <row r="214" spans="1:14" ht="15.75" customHeight="1" x14ac:dyDescent="0.15">
      <c r="A214" s="3">
        <v>210</v>
      </c>
      <c r="B214" s="3" t="s">
        <v>1914</v>
      </c>
      <c r="C214" s="10" t="s">
        <v>3356</v>
      </c>
      <c r="E214" s="3" t="s">
        <v>3381</v>
      </c>
      <c r="F214" s="6"/>
      <c r="H214" s="3" t="s">
        <v>1914</v>
      </c>
      <c r="K214" s="3" t="s">
        <v>1914</v>
      </c>
      <c r="L214" s="5" t="s">
        <v>3356</v>
      </c>
      <c r="N214" s="3" t="s">
        <v>3381</v>
      </c>
    </row>
    <row r="215" spans="1:14" ht="15.75" customHeight="1" x14ac:dyDescent="0.15">
      <c r="A215" s="3">
        <v>211</v>
      </c>
      <c r="B215" s="3" t="s">
        <v>1924</v>
      </c>
      <c r="C215" s="10" t="s">
        <v>3409</v>
      </c>
      <c r="E215" s="3" t="s">
        <v>3411</v>
      </c>
      <c r="F215" s="6"/>
      <c r="H215" s="3" t="s">
        <v>1924</v>
      </c>
      <c r="K215" s="3" t="s">
        <v>1924</v>
      </c>
      <c r="L215" s="5" t="s">
        <v>3409</v>
      </c>
      <c r="N215" s="3" t="s">
        <v>3411</v>
      </c>
    </row>
    <row r="216" spans="1:14" ht="15.75" customHeight="1" x14ac:dyDescent="0.15">
      <c r="A216" s="3">
        <v>212</v>
      </c>
      <c r="B216" s="3" t="s">
        <v>1928</v>
      </c>
      <c r="C216" s="10" t="s">
        <v>3412</v>
      </c>
      <c r="E216" s="3" t="s">
        <v>3431</v>
      </c>
      <c r="F216" s="6"/>
      <c r="H216" s="3" t="s">
        <v>1928</v>
      </c>
      <c r="K216" s="3" t="s">
        <v>1928</v>
      </c>
      <c r="L216" s="5" t="s">
        <v>3412</v>
      </c>
      <c r="N216" s="3" t="s">
        <v>3431</v>
      </c>
    </row>
    <row r="217" spans="1:14" ht="15.75" customHeight="1" x14ac:dyDescent="0.15">
      <c r="A217" s="3">
        <v>213</v>
      </c>
      <c r="B217" s="3" t="s">
        <v>1931</v>
      </c>
      <c r="C217" s="10" t="s">
        <v>3434</v>
      </c>
      <c r="E217" s="3" t="s">
        <v>3451</v>
      </c>
      <c r="F217" s="6"/>
      <c r="G217" s="3" t="s">
        <v>3525</v>
      </c>
      <c r="H217" s="3" t="s">
        <v>1931</v>
      </c>
      <c r="K217" s="3" t="s">
        <v>1931</v>
      </c>
      <c r="L217" s="5" t="s">
        <v>3434</v>
      </c>
      <c r="N217" s="3" t="s">
        <v>3451</v>
      </c>
    </row>
    <row r="218" spans="1:14" ht="15.75" customHeight="1" x14ac:dyDescent="0.15">
      <c r="A218" s="3">
        <v>214</v>
      </c>
      <c r="B218" s="5" t="s">
        <v>1938</v>
      </c>
      <c r="C218" s="10" t="s">
        <v>3456</v>
      </c>
      <c r="E218" s="3" t="s">
        <v>475</v>
      </c>
      <c r="F218" s="6"/>
      <c r="H218" s="5" t="s">
        <v>1938</v>
      </c>
      <c r="K218" s="5" t="s">
        <v>1938</v>
      </c>
      <c r="L218" s="5" t="s">
        <v>3456</v>
      </c>
      <c r="N218" s="3" t="s">
        <v>475</v>
      </c>
    </row>
    <row r="219" spans="1:14" ht="15.75" customHeight="1" x14ac:dyDescent="0.15">
      <c r="A219" s="3">
        <v>215</v>
      </c>
      <c r="B219" s="3" t="s">
        <v>1946</v>
      </c>
      <c r="C219" s="10" t="s">
        <v>3461</v>
      </c>
      <c r="E219" s="3" t="s">
        <v>39</v>
      </c>
      <c r="F219" s="6"/>
      <c r="H219" s="3" t="s">
        <v>1946</v>
      </c>
      <c r="K219" s="3" t="s">
        <v>1946</v>
      </c>
      <c r="L219" s="5" t="s">
        <v>3461</v>
      </c>
      <c r="N219" s="3" t="s">
        <v>39</v>
      </c>
    </row>
    <row r="220" spans="1:14" ht="15.75" customHeight="1" x14ac:dyDescent="0.15">
      <c r="A220" s="3">
        <v>216</v>
      </c>
      <c r="B220" s="3" t="s">
        <v>1947</v>
      </c>
      <c r="C220" s="10" t="s">
        <v>3470</v>
      </c>
      <c r="E220" s="3" t="s">
        <v>3474</v>
      </c>
      <c r="F220" s="6"/>
      <c r="H220" s="3" t="s">
        <v>1947</v>
      </c>
      <c r="K220" s="3" t="s">
        <v>1947</v>
      </c>
      <c r="L220" s="5" t="s">
        <v>3470</v>
      </c>
      <c r="N220" s="3" t="s">
        <v>3474</v>
      </c>
    </row>
    <row r="221" spans="1:14" ht="15.75" customHeight="1" x14ac:dyDescent="0.15">
      <c r="A221" s="3">
        <v>217</v>
      </c>
      <c r="B221" s="3" t="s">
        <v>1948</v>
      </c>
      <c r="C221" s="10" t="s">
        <v>3478</v>
      </c>
      <c r="E221" s="3" t="s">
        <v>1072</v>
      </c>
      <c r="F221" s="6"/>
      <c r="G221" s="3" t="s">
        <v>3564</v>
      </c>
      <c r="H221" s="3" t="s">
        <v>1948</v>
      </c>
      <c r="K221" s="3" t="s">
        <v>1948</v>
      </c>
      <c r="L221" s="5" t="s">
        <v>3478</v>
      </c>
      <c r="N221" s="3" t="s">
        <v>1072</v>
      </c>
    </row>
    <row r="222" spans="1:14" ht="15.75" customHeight="1" x14ac:dyDescent="0.15">
      <c r="A222" s="3">
        <v>218</v>
      </c>
      <c r="B222" s="3" t="s">
        <v>1951</v>
      </c>
      <c r="C222" s="10" t="s">
        <v>3483</v>
      </c>
      <c r="E222" s="3" t="s">
        <v>3488</v>
      </c>
      <c r="F222" s="6"/>
      <c r="H222" s="3" t="s">
        <v>1951</v>
      </c>
      <c r="K222" s="3" t="s">
        <v>1951</v>
      </c>
      <c r="L222" s="5" t="s">
        <v>3483</v>
      </c>
      <c r="N222" s="3" t="s">
        <v>3488</v>
      </c>
    </row>
    <row r="223" spans="1:14" ht="15.75" customHeight="1" x14ac:dyDescent="0.15">
      <c r="A223" s="3">
        <v>219</v>
      </c>
      <c r="B223" s="3" t="s">
        <v>1953</v>
      </c>
      <c r="C223" s="10" t="s">
        <v>3491</v>
      </c>
      <c r="E223" s="3" t="s">
        <v>3495</v>
      </c>
      <c r="F223" s="6"/>
      <c r="H223" s="3" t="s">
        <v>1953</v>
      </c>
      <c r="K223" s="3" t="s">
        <v>1953</v>
      </c>
      <c r="L223" s="5" t="s">
        <v>3491</v>
      </c>
      <c r="N223" s="3" t="s">
        <v>3495</v>
      </c>
    </row>
    <row r="224" spans="1:14" ht="15.75" customHeight="1" x14ac:dyDescent="0.15">
      <c r="A224" s="3">
        <v>220</v>
      </c>
      <c r="B224" s="3" t="s">
        <v>1957</v>
      </c>
      <c r="C224" s="10" t="s">
        <v>3508</v>
      </c>
      <c r="E224" s="3" t="s">
        <v>2725</v>
      </c>
      <c r="F224" s="6"/>
      <c r="G224" s="3" t="s">
        <v>3856</v>
      </c>
      <c r="H224" s="3" t="s">
        <v>1957</v>
      </c>
      <c r="K224" s="3" t="s">
        <v>1957</v>
      </c>
      <c r="L224" s="5" t="s">
        <v>3508</v>
      </c>
      <c r="N224" s="3" t="s">
        <v>2725</v>
      </c>
    </row>
    <row r="225" spans="1:14" ht="15.75" customHeight="1" x14ac:dyDescent="0.15">
      <c r="A225" s="3">
        <v>221</v>
      </c>
      <c r="B225" s="3" t="s">
        <v>1964</v>
      </c>
      <c r="C225" s="10" t="s">
        <v>3511</v>
      </c>
      <c r="E225" s="3" t="s">
        <v>3522</v>
      </c>
      <c r="F225" s="6"/>
      <c r="G225" s="3" t="s">
        <v>3879</v>
      </c>
      <c r="H225" s="3" t="s">
        <v>1964</v>
      </c>
      <c r="K225" s="3" t="s">
        <v>1964</v>
      </c>
      <c r="L225" s="5" t="s">
        <v>3511</v>
      </c>
      <c r="N225" s="3" t="s">
        <v>3522</v>
      </c>
    </row>
    <row r="226" spans="1:14" ht="15.75" customHeight="1" x14ac:dyDescent="0.15">
      <c r="A226" s="3">
        <v>222</v>
      </c>
      <c r="B226" s="3" t="s">
        <v>1768</v>
      </c>
      <c r="C226" s="10" t="s">
        <v>3523</v>
      </c>
      <c r="E226" s="3" t="s">
        <v>144</v>
      </c>
      <c r="F226" s="6"/>
      <c r="G226" s="3" t="s">
        <v>3903</v>
      </c>
      <c r="H226" s="3" t="s">
        <v>1768</v>
      </c>
      <c r="K226" s="3" t="s">
        <v>1768</v>
      </c>
      <c r="L226" s="5" t="s">
        <v>3523</v>
      </c>
      <c r="N226" s="3" t="s">
        <v>144</v>
      </c>
    </row>
    <row r="227" spans="1:14" ht="15.75" customHeight="1" x14ac:dyDescent="0.15">
      <c r="A227" s="3">
        <v>223</v>
      </c>
      <c r="B227" s="3" t="s">
        <v>1973</v>
      </c>
      <c r="C227" s="10" t="s">
        <v>3528</v>
      </c>
      <c r="E227" s="3" t="s">
        <v>3531</v>
      </c>
      <c r="F227" s="6"/>
      <c r="H227" s="3" t="s">
        <v>1973</v>
      </c>
      <c r="K227" s="3" t="s">
        <v>1973</v>
      </c>
      <c r="L227" s="5" t="s">
        <v>3528</v>
      </c>
      <c r="N227" s="3" t="s">
        <v>3531</v>
      </c>
    </row>
    <row r="228" spans="1:14" ht="15.75" customHeight="1" x14ac:dyDescent="0.15">
      <c r="A228" s="3">
        <v>224</v>
      </c>
      <c r="B228" s="3" t="s">
        <v>1976</v>
      </c>
      <c r="C228" s="10" t="s">
        <v>3533</v>
      </c>
      <c r="E228" s="3" t="s">
        <v>3538</v>
      </c>
      <c r="F228" s="6"/>
      <c r="G228" s="3" t="s">
        <v>3916</v>
      </c>
      <c r="H228" s="3" t="s">
        <v>1976</v>
      </c>
      <c r="K228" s="3" t="s">
        <v>1976</v>
      </c>
      <c r="L228" s="5" t="s">
        <v>3533</v>
      </c>
      <c r="N228" s="3" t="s">
        <v>3538</v>
      </c>
    </row>
    <row r="229" spans="1:14" ht="15.75" customHeight="1" x14ac:dyDescent="0.15">
      <c r="A229" s="3">
        <v>225</v>
      </c>
      <c r="B229" s="3" t="s">
        <v>1977</v>
      </c>
      <c r="C229" s="10" t="s">
        <v>3543</v>
      </c>
      <c r="E229" s="3" t="s">
        <v>3552</v>
      </c>
      <c r="F229" s="6"/>
      <c r="H229" s="3" t="s">
        <v>1977</v>
      </c>
      <c r="K229" s="3" t="s">
        <v>1977</v>
      </c>
      <c r="L229" s="5" t="s">
        <v>3543</v>
      </c>
      <c r="N229" s="3" t="s">
        <v>3552</v>
      </c>
    </row>
    <row r="230" spans="1:14" ht="15.75" customHeight="1" x14ac:dyDescent="0.15">
      <c r="A230" s="3">
        <v>226</v>
      </c>
      <c r="B230" s="3" t="s">
        <v>1981</v>
      </c>
      <c r="C230" s="10" t="s">
        <v>3555</v>
      </c>
      <c r="E230" s="3" t="s">
        <v>3561</v>
      </c>
      <c r="F230" s="6"/>
      <c r="G230" s="3" t="s">
        <v>3931</v>
      </c>
      <c r="H230" s="3" t="s">
        <v>1981</v>
      </c>
      <c r="K230" s="3" t="s">
        <v>1981</v>
      </c>
      <c r="L230" s="5" t="s">
        <v>3555</v>
      </c>
      <c r="N230" s="3" t="s">
        <v>3561</v>
      </c>
    </row>
    <row r="231" spans="1:14" ht="15.75" customHeight="1" x14ac:dyDescent="0.15">
      <c r="A231" s="3">
        <v>227</v>
      </c>
      <c r="B231" s="3" t="s">
        <v>1984</v>
      </c>
      <c r="C231" s="10" t="s">
        <v>3799</v>
      </c>
      <c r="E231" s="3" t="s">
        <v>1963</v>
      </c>
      <c r="F231" s="6"/>
      <c r="G231" s="3" t="s">
        <v>3936</v>
      </c>
      <c r="H231" s="3" t="s">
        <v>1984</v>
      </c>
      <c r="K231" s="3" t="s">
        <v>1984</v>
      </c>
      <c r="L231" s="5" t="s">
        <v>3799</v>
      </c>
      <c r="N231" s="3" t="s">
        <v>1963</v>
      </c>
    </row>
    <row r="232" spans="1:14" ht="15.75" customHeight="1" x14ac:dyDescent="0.15">
      <c r="A232" s="3">
        <v>228</v>
      </c>
      <c r="B232" s="3" t="s">
        <v>1985</v>
      </c>
      <c r="C232" s="10" t="s">
        <v>3806</v>
      </c>
      <c r="E232" s="3" t="s">
        <v>556</v>
      </c>
      <c r="F232" s="6"/>
      <c r="G232" s="3" t="s">
        <v>3941</v>
      </c>
      <c r="H232" s="3" t="s">
        <v>1985</v>
      </c>
      <c r="K232" s="3" t="s">
        <v>1985</v>
      </c>
      <c r="L232" s="5" t="s">
        <v>3806</v>
      </c>
      <c r="N232" s="3" t="s">
        <v>556</v>
      </c>
    </row>
    <row r="233" spans="1:14" ht="15.75" customHeight="1" x14ac:dyDescent="0.15">
      <c r="A233" s="3">
        <v>229</v>
      </c>
      <c r="B233" s="3" t="s">
        <v>1987</v>
      </c>
      <c r="C233" s="10" t="s">
        <v>3810</v>
      </c>
      <c r="E233" s="3" t="s">
        <v>3818</v>
      </c>
      <c r="F233" s="6"/>
      <c r="H233" s="3" t="s">
        <v>1987</v>
      </c>
      <c r="K233" s="3" t="s">
        <v>1987</v>
      </c>
      <c r="L233" s="5" t="s">
        <v>3810</v>
      </c>
      <c r="N233" s="3" t="s">
        <v>3818</v>
      </c>
    </row>
    <row r="234" spans="1:14" ht="15.75" customHeight="1" x14ac:dyDescent="0.15">
      <c r="A234" s="3">
        <v>230</v>
      </c>
      <c r="B234" s="3" t="s">
        <v>1989</v>
      </c>
      <c r="C234" s="10" t="s">
        <v>3819</v>
      </c>
      <c r="E234" s="3" t="s">
        <v>137</v>
      </c>
      <c r="F234" s="6"/>
      <c r="H234" s="3" t="s">
        <v>1989</v>
      </c>
      <c r="K234" s="3" t="s">
        <v>1989</v>
      </c>
      <c r="L234" s="5" t="s">
        <v>3819</v>
      </c>
      <c r="N234" s="3" t="s">
        <v>137</v>
      </c>
    </row>
    <row r="235" spans="1:14" ht="15.75" customHeight="1" x14ac:dyDescent="0.15">
      <c r="A235" s="3">
        <v>231</v>
      </c>
      <c r="B235" s="3" t="s">
        <v>1993</v>
      </c>
      <c r="C235" s="10" t="s">
        <v>3825</v>
      </c>
      <c r="E235" s="3" t="s">
        <v>3840</v>
      </c>
      <c r="F235" s="6"/>
      <c r="H235" s="3" t="s">
        <v>1993</v>
      </c>
      <c r="K235" s="3" t="s">
        <v>1993</v>
      </c>
      <c r="L235" s="5" t="s">
        <v>3825</v>
      </c>
      <c r="N235" s="3" t="s">
        <v>3840</v>
      </c>
    </row>
    <row r="236" spans="1:14" ht="15.75" customHeight="1" x14ac:dyDescent="0.15">
      <c r="A236" s="3">
        <v>232</v>
      </c>
      <c r="B236" s="3" t="s">
        <v>1996</v>
      </c>
      <c r="C236" s="10" t="s">
        <v>3842</v>
      </c>
      <c r="E236" s="3" t="s">
        <v>62</v>
      </c>
      <c r="F236" s="6"/>
      <c r="G236" s="3" t="s">
        <v>4007</v>
      </c>
      <c r="H236" s="3" t="s">
        <v>1996</v>
      </c>
      <c r="K236" s="3" t="s">
        <v>1996</v>
      </c>
      <c r="L236" s="5" t="s">
        <v>3842</v>
      </c>
      <c r="N236" s="3" t="s">
        <v>62</v>
      </c>
    </row>
    <row r="237" spans="1:14" ht="15.75" customHeight="1" x14ac:dyDescent="0.15">
      <c r="A237" s="3">
        <v>233</v>
      </c>
      <c r="B237" s="3" t="s">
        <v>2000</v>
      </c>
      <c r="C237" s="10" t="s">
        <v>3847</v>
      </c>
      <c r="E237" s="3" t="s">
        <v>148</v>
      </c>
      <c r="F237" s="6"/>
      <c r="G237" s="3" t="s">
        <v>4016</v>
      </c>
      <c r="H237" s="3" t="s">
        <v>2000</v>
      </c>
      <c r="K237" s="3" t="s">
        <v>2000</v>
      </c>
      <c r="L237" s="5" t="s">
        <v>3847</v>
      </c>
      <c r="N237" s="3" t="s">
        <v>148</v>
      </c>
    </row>
    <row r="238" spans="1:14" ht="15.75" customHeight="1" x14ac:dyDescent="0.15">
      <c r="A238" s="3">
        <v>234</v>
      </c>
      <c r="B238" s="3" t="s">
        <v>2005</v>
      </c>
      <c r="C238" s="10" t="s">
        <v>3862</v>
      </c>
      <c r="E238" s="3" t="s">
        <v>3886</v>
      </c>
      <c r="F238" s="6"/>
      <c r="H238" s="3" t="s">
        <v>2005</v>
      </c>
      <c r="K238" s="3" t="s">
        <v>2005</v>
      </c>
      <c r="L238" s="5" t="s">
        <v>3862</v>
      </c>
      <c r="N238" s="3" t="s">
        <v>3886</v>
      </c>
    </row>
    <row r="239" spans="1:14" ht="15.75" customHeight="1" x14ac:dyDescent="0.15">
      <c r="A239" s="3">
        <v>235</v>
      </c>
      <c r="B239" s="3" t="s">
        <v>2008</v>
      </c>
      <c r="C239" s="10" t="s">
        <v>3896</v>
      </c>
      <c r="E239" s="3" t="s">
        <v>1032</v>
      </c>
      <c r="F239" s="6"/>
      <c r="H239" s="3" t="s">
        <v>2008</v>
      </c>
      <c r="K239" s="3" t="s">
        <v>2008</v>
      </c>
      <c r="L239" s="5" t="s">
        <v>3896</v>
      </c>
      <c r="N239" s="3" t="s">
        <v>1032</v>
      </c>
    </row>
    <row r="240" spans="1:14" ht="15.75" customHeight="1" x14ac:dyDescent="0.15">
      <c r="A240" s="3">
        <v>236</v>
      </c>
      <c r="B240" s="3" t="s">
        <v>2010</v>
      </c>
      <c r="C240" s="10" t="s">
        <v>3913</v>
      </c>
      <c r="E240" s="3" t="s">
        <v>1305</v>
      </c>
      <c r="F240" s="6"/>
      <c r="H240" s="3" t="s">
        <v>2010</v>
      </c>
      <c r="K240" s="3" t="s">
        <v>2010</v>
      </c>
      <c r="L240" s="5" t="s">
        <v>3913</v>
      </c>
      <c r="N240" s="3" t="s">
        <v>1305</v>
      </c>
    </row>
    <row r="241" spans="1:14" ht="15.75" customHeight="1" x14ac:dyDescent="0.15">
      <c r="A241" s="3">
        <v>237</v>
      </c>
      <c r="B241" s="3" t="s">
        <v>1414</v>
      </c>
      <c r="C241" s="10" t="s">
        <v>3945</v>
      </c>
      <c r="E241" s="3" t="s">
        <v>89</v>
      </c>
      <c r="F241" s="6"/>
      <c r="G241" s="3" t="s">
        <v>4048</v>
      </c>
      <c r="H241" s="3" t="s">
        <v>1414</v>
      </c>
      <c r="K241" s="3" t="s">
        <v>1414</v>
      </c>
      <c r="L241" s="5" t="s">
        <v>3945</v>
      </c>
      <c r="N241" s="3" t="s">
        <v>89</v>
      </c>
    </row>
    <row r="242" spans="1:14" ht="15.75" customHeight="1" x14ac:dyDescent="0.15">
      <c r="A242" s="3">
        <v>238</v>
      </c>
      <c r="B242" s="3" t="s">
        <v>2020</v>
      </c>
      <c r="C242" s="10" t="s">
        <v>3949</v>
      </c>
      <c r="E242" s="3" t="s">
        <v>3963</v>
      </c>
      <c r="F242" s="6"/>
      <c r="H242" s="3" t="s">
        <v>2020</v>
      </c>
      <c r="K242" s="3" t="s">
        <v>2020</v>
      </c>
      <c r="L242" s="5" t="s">
        <v>3949</v>
      </c>
      <c r="N242" s="3" t="s">
        <v>3963</v>
      </c>
    </row>
    <row r="243" spans="1:14" ht="15.75" customHeight="1" x14ac:dyDescent="0.15">
      <c r="A243" s="3">
        <v>239</v>
      </c>
      <c r="B243" s="3" t="s">
        <v>2021</v>
      </c>
      <c r="C243" s="10" t="s">
        <v>3966</v>
      </c>
      <c r="E243" s="3" t="s">
        <v>2435</v>
      </c>
      <c r="F243" s="6"/>
      <c r="G243" s="3" t="s">
        <v>4076</v>
      </c>
      <c r="H243" s="3" t="s">
        <v>2021</v>
      </c>
      <c r="K243" s="3" t="s">
        <v>2021</v>
      </c>
      <c r="L243" s="5" t="s">
        <v>3966</v>
      </c>
      <c r="N243" s="3" t="s">
        <v>2435</v>
      </c>
    </row>
    <row r="244" spans="1:14" ht="15.75" customHeight="1" x14ac:dyDescent="0.15">
      <c r="A244" s="3">
        <v>240</v>
      </c>
      <c r="B244" s="3" t="s">
        <v>321</v>
      </c>
      <c r="C244" s="10" t="s">
        <v>4013</v>
      </c>
      <c r="E244" s="3" t="s">
        <v>323</v>
      </c>
      <c r="F244" s="6"/>
      <c r="G244" s="3" t="s">
        <v>4084</v>
      </c>
      <c r="H244" s="3" t="s">
        <v>321</v>
      </c>
      <c r="K244" s="3" t="s">
        <v>321</v>
      </c>
      <c r="L244" s="5" t="s">
        <v>4013</v>
      </c>
      <c r="N244" s="3" t="s">
        <v>323</v>
      </c>
    </row>
    <row r="245" spans="1:14" ht="15.75" customHeight="1" x14ac:dyDescent="0.15">
      <c r="A245" s="3">
        <v>241</v>
      </c>
      <c r="B245" s="3" t="s">
        <v>2032</v>
      </c>
      <c r="C245" s="10" t="s">
        <v>4031</v>
      </c>
      <c r="E245" s="3" t="s">
        <v>3230</v>
      </c>
      <c r="F245" s="6"/>
      <c r="G245" s="3" t="s">
        <v>4088</v>
      </c>
      <c r="H245" s="3" t="s">
        <v>2032</v>
      </c>
      <c r="K245" s="3" t="s">
        <v>2032</v>
      </c>
      <c r="L245" s="5" t="s">
        <v>4031</v>
      </c>
      <c r="N245" s="3" t="s">
        <v>3230</v>
      </c>
    </row>
    <row r="246" spans="1:14" ht="15.75" customHeight="1" x14ac:dyDescent="0.15">
      <c r="A246" s="3">
        <v>242</v>
      </c>
      <c r="B246" s="3" t="s">
        <v>2035</v>
      </c>
      <c r="C246" s="10" t="s">
        <v>4035</v>
      </c>
      <c r="E246" s="3" t="s">
        <v>4046</v>
      </c>
      <c r="F246" s="6"/>
      <c r="G246" s="3" t="s">
        <v>4094</v>
      </c>
      <c r="H246" s="3" t="s">
        <v>2035</v>
      </c>
      <c r="K246" s="3" t="s">
        <v>2035</v>
      </c>
      <c r="L246" s="5" t="s">
        <v>4035</v>
      </c>
      <c r="N246" s="3" t="s">
        <v>4046</v>
      </c>
    </row>
    <row r="247" spans="1:14" ht="15.75" customHeight="1" x14ac:dyDescent="0.15">
      <c r="A247" s="3">
        <v>243</v>
      </c>
      <c r="B247" s="3" t="s">
        <v>107</v>
      </c>
      <c r="C247" s="10" t="s">
        <v>4068</v>
      </c>
      <c r="E247" s="3" t="s">
        <v>89</v>
      </c>
      <c r="F247" s="6"/>
      <c r="G247" s="3" t="s">
        <v>4103</v>
      </c>
      <c r="H247" s="3" t="s">
        <v>107</v>
      </c>
      <c r="K247" s="3" t="s">
        <v>107</v>
      </c>
      <c r="L247" s="5" t="s">
        <v>4068</v>
      </c>
      <c r="N247" s="3" t="s">
        <v>89</v>
      </c>
    </row>
    <row r="248" spans="1:14" ht="15.75" customHeight="1" x14ac:dyDescent="0.15">
      <c r="A248" s="3">
        <v>244</v>
      </c>
      <c r="B248" s="3" t="s">
        <v>2057</v>
      </c>
      <c r="C248" s="10" t="s">
        <v>4107</v>
      </c>
      <c r="E248" s="3" t="s">
        <v>4108</v>
      </c>
      <c r="F248" s="6"/>
      <c r="G248" s="3" t="s">
        <v>4123</v>
      </c>
      <c r="H248" s="3" t="s">
        <v>2057</v>
      </c>
      <c r="K248" s="3" t="s">
        <v>2057</v>
      </c>
      <c r="L248" s="5" t="s">
        <v>4107</v>
      </c>
      <c r="N248" s="3" t="s">
        <v>4108</v>
      </c>
    </row>
    <row r="249" spans="1:14" ht="15.75" customHeight="1" x14ac:dyDescent="0.15">
      <c r="A249" s="3">
        <v>245</v>
      </c>
      <c r="B249" s="3" t="s">
        <v>2062</v>
      </c>
      <c r="C249" s="10" t="s">
        <v>4131</v>
      </c>
      <c r="E249" s="3" t="s">
        <v>4136</v>
      </c>
      <c r="F249" s="6"/>
      <c r="G249" s="3" t="s">
        <v>4141</v>
      </c>
      <c r="H249" s="3" t="s">
        <v>2062</v>
      </c>
      <c r="K249" s="3" t="s">
        <v>2062</v>
      </c>
      <c r="L249" s="5" t="s">
        <v>4131</v>
      </c>
      <c r="N249" s="3" t="s">
        <v>4136</v>
      </c>
    </row>
    <row r="250" spans="1:14" ht="15.75" customHeight="1" x14ac:dyDescent="0.15">
      <c r="A250" s="3">
        <v>246</v>
      </c>
      <c r="B250" s="3" t="s">
        <v>2064</v>
      </c>
      <c r="C250" s="10" t="s">
        <v>4146</v>
      </c>
      <c r="E250" s="3" t="s">
        <v>4148</v>
      </c>
      <c r="F250" s="6"/>
      <c r="H250" s="3" t="s">
        <v>2064</v>
      </c>
      <c r="K250" s="3" t="s">
        <v>2064</v>
      </c>
      <c r="L250" s="5" t="s">
        <v>4146</v>
      </c>
      <c r="N250" s="3" t="s">
        <v>4148</v>
      </c>
    </row>
    <row r="251" spans="1:14" ht="15.75" customHeight="1" x14ac:dyDescent="0.15">
      <c r="A251" s="3">
        <v>247</v>
      </c>
      <c r="B251" s="3" t="s">
        <v>2067</v>
      </c>
      <c r="C251" s="10" t="s">
        <v>4152</v>
      </c>
      <c r="E251" s="3" t="s">
        <v>4166</v>
      </c>
      <c r="F251" s="6"/>
      <c r="G251" s="3" t="s">
        <v>4167</v>
      </c>
      <c r="H251" s="3" t="s">
        <v>2067</v>
      </c>
      <c r="K251" s="3" t="s">
        <v>2067</v>
      </c>
      <c r="L251" s="5" t="s">
        <v>4152</v>
      </c>
      <c r="N251" s="3" t="s">
        <v>4166</v>
      </c>
    </row>
    <row r="252" spans="1:14" ht="15.75" customHeight="1" x14ac:dyDescent="0.15">
      <c r="A252" s="3">
        <v>248</v>
      </c>
      <c r="B252" s="3" t="s">
        <v>477</v>
      </c>
      <c r="C252" s="10" t="s">
        <v>4175</v>
      </c>
      <c r="E252" s="3" t="s">
        <v>89</v>
      </c>
      <c r="F252" s="6"/>
      <c r="G252" s="3" t="s">
        <v>4177</v>
      </c>
      <c r="H252" s="3" t="s">
        <v>477</v>
      </c>
      <c r="K252" s="3" t="s">
        <v>477</v>
      </c>
      <c r="L252" s="5" t="s">
        <v>4175</v>
      </c>
      <c r="N252" s="3" t="s">
        <v>89</v>
      </c>
    </row>
    <row r="253" spans="1:14" ht="15.75" customHeight="1" x14ac:dyDescent="0.15">
      <c r="A253" s="3">
        <v>249</v>
      </c>
      <c r="B253" s="3" t="s">
        <v>649</v>
      </c>
      <c r="C253" s="10" t="s">
        <v>4199</v>
      </c>
      <c r="E253" s="3" t="s">
        <v>188</v>
      </c>
      <c r="F253" s="6"/>
      <c r="G253" s="3" t="s">
        <v>4205</v>
      </c>
      <c r="H253" s="3" t="s">
        <v>649</v>
      </c>
      <c r="K253" s="3" t="s">
        <v>649</v>
      </c>
      <c r="L253" s="5" t="s">
        <v>4199</v>
      </c>
      <c r="N253" s="3" t="s">
        <v>188</v>
      </c>
    </row>
    <row r="254" spans="1:14" ht="15.75" customHeight="1" x14ac:dyDescent="0.15">
      <c r="A254" s="3">
        <v>250</v>
      </c>
      <c r="B254" s="3" t="s">
        <v>2093</v>
      </c>
      <c r="C254" s="10" t="s">
        <v>4208</v>
      </c>
      <c r="E254" s="3" t="s">
        <v>1808</v>
      </c>
      <c r="F254" s="6"/>
      <c r="G254" s="3" t="s">
        <v>4211</v>
      </c>
      <c r="H254" s="3" t="s">
        <v>2093</v>
      </c>
      <c r="K254" s="3" t="s">
        <v>2093</v>
      </c>
      <c r="L254" s="5" t="s">
        <v>4208</v>
      </c>
      <c r="N254" s="3" t="s">
        <v>1808</v>
      </c>
    </row>
    <row r="255" spans="1:14" ht="15.75" customHeight="1" x14ac:dyDescent="0.15">
      <c r="A255" s="3">
        <v>251</v>
      </c>
      <c r="B255" s="3" t="s">
        <v>2096</v>
      </c>
      <c r="C255" s="10" t="s">
        <v>4213</v>
      </c>
      <c r="E255" s="3" t="s">
        <v>4214</v>
      </c>
      <c r="F255" s="6"/>
      <c r="H255" s="3" t="s">
        <v>2096</v>
      </c>
      <c r="K255" s="3" t="s">
        <v>2096</v>
      </c>
      <c r="L255" s="5" t="s">
        <v>4213</v>
      </c>
      <c r="N255" s="3" t="s">
        <v>4214</v>
      </c>
    </row>
    <row r="256" spans="1:14" ht="15.75" customHeight="1" x14ac:dyDescent="0.15">
      <c r="A256" s="3">
        <v>252</v>
      </c>
      <c r="B256" s="3" t="s">
        <v>2099</v>
      </c>
      <c r="C256" s="10" t="s">
        <v>4219</v>
      </c>
      <c r="E256" s="3" t="s">
        <v>475</v>
      </c>
      <c r="F256" s="6"/>
      <c r="G256" s="3" t="s">
        <v>4221</v>
      </c>
      <c r="H256" s="3" t="s">
        <v>2099</v>
      </c>
      <c r="K256" s="3" t="s">
        <v>2099</v>
      </c>
      <c r="L256" s="5" t="s">
        <v>4219</v>
      </c>
      <c r="N256" s="3" t="s">
        <v>475</v>
      </c>
    </row>
    <row r="257" spans="1:14" ht="15.75" customHeight="1" x14ac:dyDescent="0.15">
      <c r="A257" s="3">
        <v>253</v>
      </c>
      <c r="B257" s="3" t="s">
        <v>2109</v>
      </c>
      <c r="C257" s="10" t="s">
        <v>4226</v>
      </c>
      <c r="E257" s="3" t="s">
        <v>817</v>
      </c>
      <c r="F257" s="6"/>
      <c r="G257" s="3" t="s">
        <v>4229</v>
      </c>
      <c r="H257" s="3" t="s">
        <v>2109</v>
      </c>
      <c r="K257" s="3" t="s">
        <v>2109</v>
      </c>
      <c r="L257" s="5" t="s">
        <v>4226</v>
      </c>
      <c r="N257" s="3" t="s">
        <v>817</v>
      </c>
    </row>
    <row r="258" spans="1:14" ht="15.75" customHeight="1" x14ac:dyDescent="0.15">
      <c r="A258" s="3">
        <v>254</v>
      </c>
      <c r="B258" s="3" t="s">
        <v>2115</v>
      </c>
      <c r="C258" s="10" t="s">
        <v>4232</v>
      </c>
      <c r="E258" s="3" t="s">
        <v>4248</v>
      </c>
      <c r="F258" s="6"/>
      <c r="G258" s="3" t="s">
        <v>4249</v>
      </c>
      <c r="H258" s="3" t="s">
        <v>2115</v>
      </c>
      <c r="K258" s="3" t="s">
        <v>2115</v>
      </c>
      <c r="L258" s="5" t="s">
        <v>4232</v>
      </c>
      <c r="N258" s="3" t="s">
        <v>4248</v>
      </c>
    </row>
    <row r="259" spans="1:14" ht="15.75" customHeight="1" x14ac:dyDescent="0.15">
      <c r="A259" s="3">
        <v>255</v>
      </c>
      <c r="B259" s="3" t="s">
        <v>2118</v>
      </c>
      <c r="C259" s="10" t="s">
        <v>4253</v>
      </c>
      <c r="E259" s="3" t="s">
        <v>475</v>
      </c>
      <c r="F259" s="6"/>
      <c r="G259" s="3" t="s">
        <v>4256</v>
      </c>
      <c r="H259" s="3" t="s">
        <v>2118</v>
      </c>
      <c r="K259" s="3" t="s">
        <v>2118</v>
      </c>
      <c r="L259" s="5" t="s">
        <v>4253</v>
      </c>
      <c r="N259" s="3" t="s">
        <v>475</v>
      </c>
    </row>
    <row r="260" spans="1:14" ht="15.75" customHeight="1" x14ac:dyDescent="0.15">
      <c r="A260" s="3">
        <v>256</v>
      </c>
      <c r="B260" s="3" t="s">
        <v>2126</v>
      </c>
      <c r="C260" s="10" t="s">
        <v>4259</v>
      </c>
      <c r="E260" s="3" t="s">
        <v>62</v>
      </c>
      <c r="F260" s="6"/>
      <c r="G260" s="3" t="s">
        <v>4262</v>
      </c>
      <c r="H260" s="3" t="s">
        <v>2126</v>
      </c>
      <c r="K260" s="3" t="s">
        <v>2126</v>
      </c>
      <c r="L260" s="5" t="s">
        <v>4259</v>
      </c>
      <c r="N260" s="3" t="s">
        <v>62</v>
      </c>
    </row>
    <row r="261" spans="1:14" ht="15.75" customHeight="1" x14ac:dyDescent="0.15">
      <c r="A261" s="3">
        <v>257</v>
      </c>
      <c r="B261" s="3" t="s">
        <v>2128</v>
      </c>
      <c r="C261" s="10" t="s">
        <v>4264</v>
      </c>
      <c r="E261" s="3" t="s">
        <v>4268</v>
      </c>
      <c r="F261" s="6"/>
      <c r="H261" s="3" t="s">
        <v>2128</v>
      </c>
      <c r="K261" s="3" t="s">
        <v>2128</v>
      </c>
      <c r="L261" s="5" t="s">
        <v>4264</v>
      </c>
      <c r="N261" s="3" t="s">
        <v>4268</v>
      </c>
    </row>
    <row r="262" spans="1:14" ht="15.75" customHeight="1" x14ac:dyDescent="0.15">
      <c r="A262" s="3">
        <v>258</v>
      </c>
      <c r="B262" s="3" t="s">
        <v>2146</v>
      </c>
      <c r="C262" s="10" t="s">
        <v>4273</v>
      </c>
      <c r="E262" s="3" t="s">
        <v>4274</v>
      </c>
      <c r="F262" s="6"/>
      <c r="H262" s="3" t="s">
        <v>2146</v>
      </c>
      <c r="K262" s="3" t="s">
        <v>2146</v>
      </c>
      <c r="L262" s="5" t="s">
        <v>4273</v>
      </c>
      <c r="N262" s="3" t="s">
        <v>4274</v>
      </c>
    </row>
    <row r="263" spans="1:14" ht="15.75" customHeight="1" x14ac:dyDescent="0.15">
      <c r="A263" s="3">
        <v>259</v>
      </c>
      <c r="B263" s="3" t="s">
        <v>2149</v>
      </c>
      <c r="C263" s="10" t="s">
        <v>4280</v>
      </c>
      <c r="E263" s="3" t="s">
        <v>1743</v>
      </c>
      <c r="F263" s="6"/>
      <c r="G263" s="3" t="s">
        <v>4283</v>
      </c>
      <c r="H263" s="3" t="s">
        <v>2149</v>
      </c>
      <c r="K263" s="3" t="s">
        <v>2149</v>
      </c>
      <c r="L263" s="5" t="s">
        <v>4280</v>
      </c>
      <c r="N263" s="3" t="s">
        <v>1743</v>
      </c>
    </row>
    <row r="264" spans="1:14" ht="15.75" customHeight="1" x14ac:dyDescent="0.15">
      <c r="A264" s="3">
        <v>260</v>
      </c>
      <c r="B264" s="3" t="s">
        <v>2152</v>
      </c>
      <c r="C264" s="10" t="s">
        <v>4294</v>
      </c>
      <c r="E264" s="3" t="s">
        <v>2476</v>
      </c>
      <c r="F264" s="6"/>
      <c r="G264" s="3" t="s">
        <v>4295</v>
      </c>
      <c r="H264" s="3" t="s">
        <v>2152</v>
      </c>
      <c r="K264" s="3" t="s">
        <v>2152</v>
      </c>
      <c r="L264" s="5" t="s">
        <v>4294</v>
      </c>
      <c r="N264" s="3" t="s">
        <v>2476</v>
      </c>
    </row>
    <row r="265" spans="1:14" ht="15.75" customHeight="1" x14ac:dyDescent="0.15">
      <c r="A265" s="3">
        <v>261</v>
      </c>
      <c r="B265" s="3" t="s">
        <v>2156</v>
      </c>
      <c r="C265" s="10" t="s">
        <v>4312</v>
      </c>
      <c r="E265" s="3" t="s">
        <v>4315</v>
      </c>
      <c r="F265" s="6"/>
      <c r="G265" s="3" t="s">
        <v>4316</v>
      </c>
      <c r="H265" s="3" t="s">
        <v>2156</v>
      </c>
      <c r="K265" s="3" t="s">
        <v>2156</v>
      </c>
      <c r="L265" s="5" t="s">
        <v>4312</v>
      </c>
      <c r="N265" s="3" t="s">
        <v>4315</v>
      </c>
    </row>
    <row r="266" spans="1:14" ht="15.75" customHeight="1" x14ac:dyDescent="0.15">
      <c r="A266" s="3">
        <v>262</v>
      </c>
      <c r="B266" s="3" t="s">
        <v>2160</v>
      </c>
      <c r="C266" s="10" t="s">
        <v>4319</v>
      </c>
      <c r="E266" s="3" t="s">
        <v>475</v>
      </c>
      <c r="F266" s="6"/>
      <c r="G266" s="3" t="s">
        <v>4323</v>
      </c>
      <c r="H266" s="3" t="s">
        <v>2160</v>
      </c>
      <c r="K266" s="3" t="s">
        <v>2160</v>
      </c>
      <c r="L266" s="5" t="s">
        <v>4319</v>
      </c>
      <c r="N266" s="3" t="s">
        <v>475</v>
      </c>
    </row>
    <row r="267" spans="1:14" ht="15.75" customHeight="1" x14ac:dyDescent="0.15">
      <c r="A267" s="3">
        <v>263</v>
      </c>
      <c r="B267" s="3" t="s">
        <v>2165</v>
      </c>
      <c r="C267" s="10" t="s">
        <v>4346</v>
      </c>
      <c r="E267" s="3" t="s">
        <v>3818</v>
      </c>
      <c r="F267" s="6"/>
      <c r="H267" s="3" t="s">
        <v>2165</v>
      </c>
      <c r="K267" s="3" t="s">
        <v>2165</v>
      </c>
      <c r="L267" s="5" t="s">
        <v>4346</v>
      </c>
      <c r="N267" s="3" t="s">
        <v>3818</v>
      </c>
    </row>
    <row r="268" spans="1:14" ht="15.75" customHeight="1" x14ac:dyDescent="0.15">
      <c r="A268" s="3">
        <v>264</v>
      </c>
      <c r="B268" s="3" t="s">
        <v>2170</v>
      </c>
      <c r="C268" s="10" t="s">
        <v>4376</v>
      </c>
      <c r="E268" s="3" t="s">
        <v>4377</v>
      </c>
      <c r="F268" s="6"/>
      <c r="H268" s="3" t="s">
        <v>2170</v>
      </c>
      <c r="K268" s="3" t="s">
        <v>2170</v>
      </c>
      <c r="L268" s="5" t="s">
        <v>4376</v>
      </c>
      <c r="N268" s="3" t="s">
        <v>4377</v>
      </c>
    </row>
    <row r="269" spans="1:14" ht="15.75" customHeight="1" x14ac:dyDescent="0.15">
      <c r="A269" s="3">
        <v>265</v>
      </c>
      <c r="B269" s="3" t="s">
        <v>2182</v>
      </c>
      <c r="C269" s="10" t="s">
        <v>4391</v>
      </c>
      <c r="E269" s="3" t="s">
        <v>283</v>
      </c>
      <c r="F269" s="6"/>
      <c r="H269" s="3" t="s">
        <v>2182</v>
      </c>
      <c r="K269" s="3" t="s">
        <v>2182</v>
      </c>
      <c r="L269" s="5" t="s">
        <v>4391</v>
      </c>
      <c r="N269" s="3" t="s">
        <v>283</v>
      </c>
    </row>
    <row r="270" spans="1:14" ht="15.75" customHeight="1" x14ac:dyDescent="0.15">
      <c r="A270" s="3">
        <v>266</v>
      </c>
      <c r="B270" s="3" t="s">
        <v>2184</v>
      </c>
      <c r="C270" s="10" t="s">
        <v>4398</v>
      </c>
      <c r="E270" s="3" t="s">
        <v>4399</v>
      </c>
      <c r="F270" s="6"/>
      <c r="H270" s="3" t="s">
        <v>2184</v>
      </c>
      <c r="K270" s="3" t="s">
        <v>2184</v>
      </c>
      <c r="L270" s="5" t="s">
        <v>4398</v>
      </c>
      <c r="N270" s="3" t="s">
        <v>4399</v>
      </c>
    </row>
    <row r="271" spans="1:14" ht="15.75" customHeight="1" x14ac:dyDescent="0.15">
      <c r="A271" s="3">
        <v>267</v>
      </c>
      <c r="B271" s="3" t="s">
        <v>2187</v>
      </c>
      <c r="C271" s="10" t="s">
        <v>4404</v>
      </c>
      <c r="E271" s="3" t="s">
        <v>4411</v>
      </c>
      <c r="F271" s="6"/>
      <c r="G271" s="3" t="s">
        <v>4413</v>
      </c>
      <c r="H271" s="3" t="s">
        <v>2187</v>
      </c>
      <c r="K271" s="3" t="s">
        <v>2187</v>
      </c>
      <c r="L271" s="5" t="s">
        <v>4404</v>
      </c>
      <c r="N271" s="3" t="s">
        <v>4411</v>
      </c>
    </row>
    <row r="272" spans="1:14" ht="15.75" customHeight="1" x14ac:dyDescent="0.15">
      <c r="A272" s="3">
        <v>268</v>
      </c>
      <c r="B272" s="3" t="s">
        <v>2193</v>
      </c>
      <c r="C272" s="10" t="s">
        <v>4419</v>
      </c>
      <c r="E272" s="3" t="s">
        <v>4422</v>
      </c>
      <c r="F272" s="6"/>
      <c r="H272" s="3" t="s">
        <v>2193</v>
      </c>
      <c r="K272" s="3" t="s">
        <v>2193</v>
      </c>
      <c r="L272" s="5" t="s">
        <v>4419</v>
      </c>
      <c r="N272" s="3" t="s">
        <v>4422</v>
      </c>
    </row>
    <row r="273" spans="1:14" ht="15.75" customHeight="1" x14ac:dyDescent="0.15">
      <c r="A273" s="3">
        <v>269</v>
      </c>
      <c r="B273" s="3" t="s">
        <v>2196</v>
      </c>
      <c r="C273" s="10" t="s">
        <v>4427</v>
      </c>
      <c r="E273" s="3" t="s">
        <v>4430</v>
      </c>
      <c r="F273" s="6"/>
      <c r="G273" s="3" t="s">
        <v>4432</v>
      </c>
      <c r="H273" s="3" t="s">
        <v>2196</v>
      </c>
      <c r="K273" s="3" t="s">
        <v>2196</v>
      </c>
      <c r="L273" s="5" t="s">
        <v>4427</v>
      </c>
      <c r="N273" s="3" t="s">
        <v>4430</v>
      </c>
    </row>
    <row r="274" spans="1:14" ht="15.75" customHeight="1" x14ac:dyDescent="0.15">
      <c r="A274" s="3">
        <v>270</v>
      </c>
      <c r="B274" s="3" t="s">
        <v>1772</v>
      </c>
      <c r="C274" s="10" t="s">
        <v>4435</v>
      </c>
      <c r="E274" s="3" t="s">
        <v>1785</v>
      </c>
      <c r="F274" s="6"/>
      <c r="G274" s="3" t="s">
        <v>4438</v>
      </c>
      <c r="H274" s="3" t="s">
        <v>1772</v>
      </c>
      <c r="K274" s="3" t="s">
        <v>1772</v>
      </c>
      <c r="L274" s="5" t="s">
        <v>4435</v>
      </c>
      <c r="N274" s="3" t="s">
        <v>1785</v>
      </c>
    </row>
    <row r="275" spans="1:14" ht="15.75" customHeight="1" x14ac:dyDescent="0.15">
      <c r="A275" s="3">
        <v>271</v>
      </c>
      <c r="B275" s="3" t="s">
        <v>2201</v>
      </c>
      <c r="C275" s="10" t="s">
        <v>4443</v>
      </c>
      <c r="E275" s="3" t="s">
        <v>391</v>
      </c>
      <c r="F275" s="6"/>
      <c r="G275" s="3" t="s">
        <v>4444</v>
      </c>
      <c r="H275" s="3" t="s">
        <v>2201</v>
      </c>
      <c r="K275" s="3" t="s">
        <v>2201</v>
      </c>
      <c r="L275" s="5" t="s">
        <v>4443</v>
      </c>
      <c r="N275" s="3" t="s">
        <v>391</v>
      </c>
    </row>
    <row r="276" spans="1:14" ht="15.75" customHeight="1" x14ac:dyDescent="0.15">
      <c r="A276" s="3">
        <v>272</v>
      </c>
      <c r="B276" s="3" t="s">
        <v>2206</v>
      </c>
      <c r="C276" s="10" t="s">
        <v>4455</v>
      </c>
      <c r="E276" s="3" t="s">
        <v>4456</v>
      </c>
      <c r="F276" s="6"/>
      <c r="H276" s="3" t="s">
        <v>2206</v>
      </c>
      <c r="K276" s="3" t="s">
        <v>2206</v>
      </c>
      <c r="L276" s="5" t="s">
        <v>4455</v>
      </c>
      <c r="N276" s="3" t="s">
        <v>4456</v>
      </c>
    </row>
    <row r="277" spans="1:14" ht="15.75" customHeight="1" x14ac:dyDescent="0.15">
      <c r="A277" s="3">
        <v>273</v>
      </c>
      <c r="B277" s="3" t="s">
        <v>2208</v>
      </c>
      <c r="C277" s="10" t="s">
        <v>4464</v>
      </c>
      <c r="E277" s="3" t="s">
        <v>4466</v>
      </c>
      <c r="F277" s="6"/>
      <c r="G277" s="3" t="s">
        <v>4468</v>
      </c>
      <c r="H277" s="3" t="s">
        <v>2208</v>
      </c>
      <c r="K277" s="3" t="s">
        <v>2208</v>
      </c>
      <c r="L277" s="5" t="s">
        <v>4464</v>
      </c>
      <c r="N277" s="3" t="s">
        <v>4466</v>
      </c>
    </row>
    <row r="278" spans="1:14" ht="15.75" customHeight="1" x14ac:dyDescent="0.15">
      <c r="A278" s="3">
        <v>274</v>
      </c>
      <c r="B278" s="3" t="s">
        <v>2216</v>
      </c>
      <c r="C278" s="10" t="s">
        <v>4473</v>
      </c>
      <c r="E278" s="3" t="s">
        <v>4474</v>
      </c>
      <c r="F278" s="6"/>
      <c r="H278" s="3" t="s">
        <v>2216</v>
      </c>
      <c r="K278" s="3" t="s">
        <v>2216</v>
      </c>
      <c r="L278" s="5" t="s">
        <v>4473</v>
      </c>
      <c r="N278" s="3" t="s">
        <v>4474</v>
      </c>
    </row>
    <row r="279" spans="1:14" ht="15.75" customHeight="1" x14ac:dyDescent="0.15">
      <c r="A279" s="3">
        <v>275</v>
      </c>
      <c r="B279" s="3" t="s">
        <v>2219</v>
      </c>
      <c r="C279" s="10" t="s">
        <v>4495</v>
      </c>
      <c r="E279" s="3" t="s">
        <v>4498</v>
      </c>
      <c r="F279" s="6"/>
      <c r="H279" s="3" t="s">
        <v>2219</v>
      </c>
      <c r="K279" s="3" t="s">
        <v>2219</v>
      </c>
      <c r="L279" s="5" t="s">
        <v>4495</v>
      </c>
      <c r="N279" s="3" t="s">
        <v>4498</v>
      </c>
    </row>
    <row r="280" spans="1:14" ht="15.75" customHeight="1" x14ac:dyDescent="0.15">
      <c r="A280" s="3">
        <v>276</v>
      </c>
      <c r="B280" s="3" t="s">
        <v>2221</v>
      </c>
      <c r="C280" s="10" t="s">
        <v>4504</v>
      </c>
      <c r="E280" s="3" t="s">
        <v>475</v>
      </c>
      <c r="F280" s="6"/>
      <c r="G280" s="3" t="s">
        <v>4506</v>
      </c>
      <c r="H280" s="3" t="s">
        <v>2221</v>
      </c>
      <c r="K280" s="3" t="s">
        <v>2221</v>
      </c>
      <c r="L280" s="5" t="s">
        <v>4504</v>
      </c>
      <c r="N280" s="3" t="s">
        <v>475</v>
      </c>
    </row>
    <row r="281" spans="1:14" ht="15.75" customHeight="1" x14ac:dyDescent="0.15">
      <c r="A281" s="3">
        <v>277</v>
      </c>
      <c r="B281" s="3" t="s">
        <v>2222</v>
      </c>
      <c r="C281" s="10" t="s">
        <v>4516</v>
      </c>
      <c r="E281" s="3" t="s">
        <v>2631</v>
      </c>
      <c r="F281" s="6"/>
      <c r="G281" s="3" t="s">
        <v>4523</v>
      </c>
      <c r="H281" s="3" t="s">
        <v>2222</v>
      </c>
      <c r="K281" s="3" t="s">
        <v>2222</v>
      </c>
      <c r="L281" s="5" t="s">
        <v>4516</v>
      </c>
      <c r="N281" s="3" t="s">
        <v>2631</v>
      </c>
    </row>
    <row r="282" spans="1:14" ht="15.75" customHeight="1" x14ac:dyDescent="0.15">
      <c r="A282" s="3">
        <v>278</v>
      </c>
      <c r="B282" s="3" t="s">
        <v>2225</v>
      </c>
      <c r="C282" s="10" t="s">
        <v>4527</v>
      </c>
      <c r="E282" s="3" t="s">
        <v>1305</v>
      </c>
      <c r="F282" s="6"/>
      <c r="H282" s="3" t="s">
        <v>2225</v>
      </c>
      <c r="K282" s="3" t="s">
        <v>2225</v>
      </c>
      <c r="L282" s="5" t="s">
        <v>4527</v>
      </c>
      <c r="N282" s="3" t="s">
        <v>1305</v>
      </c>
    </row>
    <row r="283" spans="1:14" ht="15.75" customHeight="1" x14ac:dyDescent="0.15">
      <c r="A283" s="3">
        <v>279</v>
      </c>
      <c r="B283" s="3" t="s">
        <v>2245</v>
      </c>
      <c r="C283" s="10" t="s">
        <v>4533</v>
      </c>
      <c r="E283" s="3" t="s">
        <v>4535</v>
      </c>
      <c r="F283" s="6"/>
      <c r="H283" s="3" t="s">
        <v>2245</v>
      </c>
      <c r="K283" s="3" t="s">
        <v>2245</v>
      </c>
      <c r="L283" s="5" t="s">
        <v>4533</v>
      </c>
      <c r="N283" s="3" t="s">
        <v>4535</v>
      </c>
    </row>
    <row r="284" spans="1:14" ht="15.75" customHeight="1" x14ac:dyDescent="0.15">
      <c r="A284" s="3">
        <v>280</v>
      </c>
      <c r="B284" s="3" t="s">
        <v>2263</v>
      </c>
      <c r="C284" s="10" t="s">
        <v>4542</v>
      </c>
      <c r="E284" s="3" t="s">
        <v>3886</v>
      </c>
      <c r="F284" s="6"/>
      <c r="G284" s="3" t="s">
        <v>4559</v>
      </c>
      <c r="H284" s="3" t="s">
        <v>2263</v>
      </c>
      <c r="K284" s="3" t="s">
        <v>2263</v>
      </c>
      <c r="L284" s="5" t="s">
        <v>4542</v>
      </c>
      <c r="N284" s="3" t="s">
        <v>3886</v>
      </c>
    </row>
    <row r="285" spans="1:14" ht="15.75" customHeight="1" x14ac:dyDescent="0.15">
      <c r="A285" s="3">
        <v>281</v>
      </c>
      <c r="B285" s="3" t="s">
        <v>2270</v>
      </c>
      <c r="C285" s="10" t="s">
        <v>4567</v>
      </c>
      <c r="E285" s="3" t="s">
        <v>384</v>
      </c>
      <c r="F285" s="6"/>
      <c r="G285" s="3" t="s">
        <v>4569</v>
      </c>
      <c r="H285" s="3" t="s">
        <v>2270</v>
      </c>
      <c r="K285" s="3" t="s">
        <v>2270</v>
      </c>
      <c r="L285" s="5" t="s">
        <v>4567</v>
      </c>
      <c r="N285" s="3" t="s">
        <v>384</v>
      </c>
    </row>
    <row r="286" spans="1:14" ht="15.75" customHeight="1" x14ac:dyDescent="0.15">
      <c r="A286" s="3">
        <v>282</v>
      </c>
      <c r="B286" s="3" t="s">
        <v>2275</v>
      </c>
      <c r="C286" s="10" t="s">
        <v>4574</v>
      </c>
      <c r="E286" s="3" t="s">
        <v>4576</v>
      </c>
      <c r="F286" s="6"/>
      <c r="G286" s="3" t="s">
        <v>4578</v>
      </c>
      <c r="H286" s="3" t="s">
        <v>2275</v>
      </c>
      <c r="K286" s="3" t="s">
        <v>2275</v>
      </c>
      <c r="L286" s="5" t="s">
        <v>4574</v>
      </c>
      <c r="N286" s="3" t="s">
        <v>4576</v>
      </c>
    </row>
    <row r="287" spans="1:14" ht="15.75" customHeight="1" x14ac:dyDescent="0.15">
      <c r="A287" s="3">
        <v>283</v>
      </c>
      <c r="B287" s="5" t="s">
        <v>2277</v>
      </c>
      <c r="C287" s="10" t="s">
        <v>4591</v>
      </c>
      <c r="E287" s="3" t="s">
        <v>4456</v>
      </c>
      <c r="F287" s="6"/>
      <c r="H287" s="5" t="s">
        <v>2277</v>
      </c>
      <c r="K287" s="5" t="s">
        <v>2277</v>
      </c>
      <c r="L287" s="5" t="s">
        <v>4591</v>
      </c>
      <c r="N287" s="3" t="s">
        <v>4456</v>
      </c>
    </row>
    <row r="288" spans="1:14" ht="15.75" customHeight="1" x14ac:dyDescent="0.15">
      <c r="A288" s="3">
        <v>284</v>
      </c>
      <c r="B288" s="3" t="s">
        <v>2283</v>
      </c>
      <c r="C288" s="10" t="s">
        <v>4596</v>
      </c>
      <c r="E288" s="3" t="s">
        <v>3818</v>
      </c>
      <c r="F288" s="6"/>
      <c r="H288" s="3" t="s">
        <v>2283</v>
      </c>
      <c r="K288" s="3" t="s">
        <v>2283</v>
      </c>
      <c r="L288" s="5" t="s">
        <v>4596</v>
      </c>
      <c r="N288" s="3" t="s">
        <v>3818</v>
      </c>
    </row>
    <row r="289" spans="1:14" ht="15.75" customHeight="1" x14ac:dyDescent="0.15">
      <c r="A289" s="3">
        <v>285</v>
      </c>
      <c r="B289" s="3" t="s">
        <v>2285</v>
      </c>
      <c r="C289" s="10" t="s">
        <v>4601</v>
      </c>
      <c r="E289" s="3" t="s">
        <v>4604</v>
      </c>
      <c r="F289" s="6"/>
      <c r="G289" s="3" t="s">
        <v>4606</v>
      </c>
      <c r="H289" s="3" t="s">
        <v>2285</v>
      </c>
      <c r="K289" s="3" t="s">
        <v>2285</v>
      </c>
      <c r="L289" s="5" t="s">
        <v>4601</v>
      </c>
      <c r="N289" s="3" t="s">
        <v>4604</v>
      </c>
    </row>
    <row r="290" spans="1:14" ht="15.75" customHeight="1" x14ac:dyDescent="0.15">
      <c r="A290" s="3">
        <v>286</v>
      </c>
      <c r="B290" s="3" t="s">
        <v>2286</v>
      </c>
      <c r="C290" s="10" t="s">
        <v>4611</v>
      </c>
      <c r="E290" s="3" t="s">
        <v>62</v>
      </c>
      <c r="F290" s="6"/>
      <c r="H290" s="3" t="s">
        <v>2286</v>
      </c>
      <c r="K290" s="3" t="s">
        <v>2286</v>
      </c>
      <c r="L290" s="5" t="s">
        <v>4611</v>
      </c>
      <c r="N290" s="3" t="s">
        <v>62</v>
      </c>
    </row>
    <row r="291" spans="1:14" ht="15.75" customHeight="1" x14ac:dyDescent="0.15">
      <c r="A291" s="3">
        <v>287</v>
      </c>
      <c r="B291" s="3" t="s">
        <v>2289</v>
      </c>
      <c r="C291" s="10" t="s">
        <v>4617</v>
      </c>
      <c r="E291" s="3" t="s">
        <v>4618</v>
      </c>
      <c r="F291" s="6"/>
      <c r="G291" s="3" t="s">
        <v>4619</v>
      </c>
      <c r="H291" s="3" t="s">
        <v>2289</v>
      </c>
      <c r="K291" s="3" t="s">
        <v>2289</v>
      </c>
      <c r="L291" s="5" t="s">
        <v>4617</v>
      </c>
      <c r="N291" s="3" t="s">
        <v>4618</v>
      </c>
    </row>
    <row r="292" spans="1:14" ht="15.75" customHeight="1" x14ac:dyDescent="0.15">
      <c r="A292" s="3">
        <v>288</v>
      </c>
      <c r="B292" s="3" t="s">
        <v>2303</v>
      </c>
      <c r="C292" s="10" t="s">
        <v>4647</v>
      </c>
      <c r="E292" s="3" t="s">
        <v>4649</v>
      </c>
      <c r="F292" s="6"/>
      <c r="H292" s="3" t="s">
        <v>2303</v>
      </c>
      <c r="K292" s="3" t="s">
        <v>2303</v>
      </c>
      <c r="L292" s="5" t="s">
        <v>4647</v>
      </c>
      <c r="N292" s="3" t="s">
        <v>4649</v>
      </c>
    </row>
    <row r="293" spans="1:14" ht="15.75" customHeight="1" x14ac:dyDescent="0.15">
      <c r="A293" s="3">
        <v>289</v>
      </c>
      <c r="B293" s="3" t="s">
        <v>2305</v>
      </c>
      <c r="C293" s="10" t="s">
        <v>4658</v>
      </c>
      <c r="E293" s="3" t="s">
        <v>4660</v>
      </c>
      <c r="F293" s="6"/>
      <c r="G293" s="3" t="s">
        <v>4661</v>
      </c>
      <c r="H293" s="3" t="s">
        <v>2305</v>
      </c>
      <c r="K293" s="3" t="s">
        <v>2305</v>
      </c>
      <c r="L293" s="5" t="s">
        <v>4658</v>
      </c>
      <c r="N293" s="3" t="s">
        <v>4660</v>
      </c>
    </row>
    <row r="294" spans="1:14" ht="15.75" customHeight="1" x14ac:dyDescent="0.15">
      <c r="A294" s="3">
        <v>290</v>
      </c>
      <c r="B294" s="3" t="s">
        <v>2306</v>
      </c>
      <c r="C294" s="10" t="s">
        <v>4664</v>
      </c>
      <c r="E294" s="3" t="s">
        <v>4667</v>
      </c>
      <c r="F294" s="6"/>
      <c r="H294" s="3" t="s">
        <v>2306</v>
      </c>
      <c r="K294" s="3" t="s">
        <v>2306</v>
      </c>
      <c r="L294" s="5" t="s">
        <v>4664</v>
      </c>
      <c r="N294" s="3" t="s">
        <v>4667</v>
      </c>
    </row>
    <row r="295" spans="1:14" ht="15.75" customHeight="1" x14ac:dyDescent="0.15">
      <c r="A295" s="3">
        <v>291</v>
      </c>
      <c r="B295" s="3" t="s">
        <v>2310</v>
      </c>
      <c r="C295" s="10" t="s">
        <v>4670</v>
      </c>
      <c r="E295" s="3" t="s">
        <v>4662</v>
      </c>
      <c r="F295" s="6"/>
      <c r="G295" s="3" t="s">
        <v>4673</v>
      </c>
      <c r="H295" s="3" t="s">
        <v>2310</v>
      </c>
      <c r="K295" s="3" t="s">
        <v>2310</v>
      </c>
      <c r="L295" s="5" t="s">
        <v>4670</v>
      </c>
      <c r="N295" s="3" t="s">
        <v>4662</v>
      </c>
    </row>
    <row r="296" spans="1:14" ht="15.75" customHeight="1" x14ac:dyDescent="0.15">
      <c r="A296" s="3">
        <v>292</v>
      </c>
      <c r="B296" s="3" t="s">
        <v>2311</v>
      </c>
      <c r="C296" s="10" t="s">
        <v>4680</v>
      </c>
      <c r="E296" s="3" t="s">
        <v>475</v>
      </c>
      <c r="F296" s="6"/>
      <c r="G296" s="3" t="s">
        <v>4684</v>
      </c>
      <c r="H296" s="3" t="s">
        <v>2311</v>
      </c>
      <c r="K296" s="3" t="s">
        <v>2311</v>
      </c>
      <c r="L296" s="5" t="s">
        <v>4680</v>
      </c>
      <c r="N296" s="3" t="s">
        <v>475</v>
      </c>
    </row>
    <row r="297" spans="1:14" ht="15.75" customHeight="1" x14ac:dyDescent="0.15">
      <c r="A297" s="3">
        <v>293</v>
      </c>
      <c r="B297" s="3" t="s">
        <v>2327</v>
      </c>
      <c r="C297" s="10" t="s">
        <v>4690</v>
      </c>
      <c r="E297" s="3" t="s">
        <v>4692</v>
      </c>
      <c r="F297" s="6"/>
      <c r="H297" s="3" t="s">
        <v>2327</v>
      </c>
      <c r="K297" s="3" t="s">
        <v>2327</v>
      </c>
      <c r="L297" s="5" t="s">
        <v>4690</v>
      </c>
      <c r="N297" s="3" t="s">
        <v>4692</v>
      </c>
    </row>
    <row r="298" spans="1:14" ht="15.75" customHeight="1" x14ac:dyDescent="0.15">
      <c r="A298" s="3">
        <v>294</v>
      </c>
      <c r="B298" s="3" t="s">
        <v>2336</v>
      </c>
      <c r="C298" s="10" t="s">
        <v>4697</v>
      </c>
      <c r="E298" s="3" t="s">
        <v>115</v>
      </c>
      <c r="F298" s="6"/>
      <c r="G298" s="3" t="s">
        <v>4699</v>
      </c>
      <c r="H298" s="3" t="s">
        <v>2336</v>
      </c>
      <c r="K298" s="3" t="s">
        <v>2336</v>
      </c>
      <c r="L298" s="5" t="s">
        <v>4697</v>
      </c>
      <c r="N298" s="3" t="s">
        <v>115</v>
      </c>
    </row>
    <row r="299" spans="1:14" ht="15.75" customHeight="1" x14ac:dyDescent="0.15">
      <c r="A299" s="3">
        <v>295</v>
      </c>
      <c r="B299" s="3" t="s">
        <v>2339</v>
      </c>
      <c r="C299" s="10" t="s">
        <v>4705</v>
      </c>
      <c r="E299" s="3" t="s">
        <v>283</v>
      </c>
      <c r="F299" s="6"/>
      <c r="G299" s="3" t="s">
        <v>4710</v>
      </c>
      <c r="H299" s="3" t="s">
        <v>2339</v>
      </c>
      <c r="K299" s="3" t="s">
        <v>2339</v>
      </c>
      <c r="L299" s="5" t="s">
        <v>4705</v>
      </c>
      <c r="N299" s="3" t="s">
        <v>283</v>
      </c>
    </row>
    <row r="300" spans="1:14" ht="15.75" customHeight="1" x14ac:dyDescent="0.15">
      <c r="A300" s="3">
        <v>296</v>
      </c>
      <c r="B300" s="5" t="s">
        <v>2363</v>
      </c>
      <c r="C300" s="10" t="s">
        <v>4713</v>
      </c>
      <c r="E300" s="3" t="s">
        <v>4716</v>
      </c>
      <c r="F300" s="6"/>
      <c r="H300" s="5" t="s">
        <v>2363</v>
      </c>
      <c r="K300" s="5" t="s">
        <v>2363</v>
      </c>
      <c r="L300" s="5" t="s">
        <v>4713</v>
      </c>
      <c r="N300" s="3" t="s">
        <v>4716</v>
      </c>
    </row>
    <row r="301" spans="1:14" ht="15.75" customHeight="1" x14ac:dyDescent="0.15">
      <c r="A301" s="3">
        <v>297</v>
      </c>
      <c r="B301" s="3" t="s">
        <v>2367</v>
      </c>
      <c r="C301" s="10" t="s">
        <v>4721</v>
      </c>
      <c r="E301" s="3" t="s">
        <v>4724</v>
      </c>
      <c r="F301" s="6"/>
      <c r="H301" s="3" t="s">
        <v>2367</v>
      </c>
      <c r="K301" s="3" t="s">
        <v>2367</v>
      </c>
      <c r="L301" s="5" t="s">
        <v>4721</v>
      </c>
      <c r="N301" s="3" t="s">
        <v>4724</v>
      </c>
    </row>
    <row r="302" spans="1:14" ht="15.75" customHeight="1" x14ac:dyDescent="0.15">
      <c r="A302" s="3">
        <v>298</v>
      </c>
      <c r="B302" s="3" t="s">
        <v>2368</v>
      </c>
      <c r="C302" s="10" t="s">
        <v>4729</v>
      </c>
      <c r="E302" s="3" t="s">
        <v>79</v>
      </c>
      <c r="F302" s="6"/>
      <c r="G302" s="3" t="s">
        <v>4732</v>
      </c>
      <c r="H302" s="3" t="s">
        <v>2368</v>
      </c>
      <c r="K302" s="3" t="s">
        <v>2368</v>
      </c>
      <c r="L302" s="5" t="s">
        <v>4729</v>
      </c>
      <c r="N302" s="3" t="s">
        <v>79</v>
      </c>
    </row>
    <row r="303" spans="1:14" ht="15.75" customHeight="1" x14ac:dyDescent="0.15">
      <c r="A303" s="3">
        <v>299</v>
      </c>
      <c r="B303" s="3" t="s">
        <v>2385</v>
      </c>
      <c r="C303" s="10" t="s">
        <v>4735</v>
      </c>
      <c r="E303" s="3" t="s">
        <v>1245</v>
      </c>
      <c r="F303" s="6"/>
      <c r="H303" s="3" t="s">
        <v>2385</v>
      </c>
      <c r="K303" s="3" t="s">
        <v>2385</v>
      </c>
      <c r="L303" s="5" t="s">
        <v>4735</v>
      </c>
      <c r="N303" s="3" t="s">
        <v>1245</v>
      </c>
    </row>
    <row r="304" spans="1:14" ht="15.75" customHeight="1" x14ac:dyDescent="0.15">
      <c r="A304" s="3">
        <v>300</v>
      </c>
      <c r="B304" s="3" t="s">
        <v>2389</v>
      </c>
      <c r="C304" s="10" t="s">
        <v>4749</v>
      </c>
      <c r="E304" s="3" t="s">
        <v>475</v>
      </c>
      <c r="F304" s="6"/>
      <c r="G304" s="3" t="s">
        <v>4752</v>
      </c>
      <c r="H304" s="3" t="s">
        <v>2389</v>
      </c>
      <c r="K304" s="3" t="s">
        <v>2389</v>
      </c>
      <c r="L304" s="5" t="s">
        <v>4749</v>
      </c>
      <c r="N304" s="3" t="s">
        <v>475</v>
      </c>
    </row>
    <row r="305" spans="1:14" ht="15.75" customHeight="1" x14ac:dyDescent="0.15">
      <c r="A305" s="3">
        <v>301</v>
      </c>
      <c r="B305" s="3" t="s">
        <v>2418</v>
      </c>
      <c r="C305" s="10" t="s">
        <v>4767</v>
      </c>
      <c r="E305" s="3" t="s">
        <v>4770</v>
      </c>
      <c r="F305" s="6"/>
      <c r="G305" s="3" t="s">
        <v>4771</v>
      </c>
      <c r="H305" s="3" t="s">
        <v>2418</v>
      </c>
      <c r="K305" s="3" t="s">
        <v>2418</v>
      </c>
      <c r="L305" s="5" t="s">
        <v>4767</v>
      </c>
      <c r="N305" s="3" t="s">
        <v>4770</v>
      </c>
    </row>
    <row r="306" spans="1:14" ht="15.75" customHeight="1" x14ac:dyDescent="0.15">
      <c r="A306" s="3">
        <v>302</v>
      </c>
      <c r="B306" s="3" t="s">
        <v>2421</v>
      </c>
      <c r="C306" s="10" t="s">
        <v>4776</v>
      </c>
      <c r="E306" s="3" t="s">
        <v>817</v>
      </c>
      <c r="F306" s="6"/>
      <c r="H306" s="3" t="s">
        <v>2421</v>
      </c>
      <c r="K306" s="3" t="s">
        <v>2421</v>
      </c>
      <c r="L306" s="5" t="s">
        <v>4776</v>
      </c>
      <c r="N306" s="3" t="s">
        <v>817</v>
      </c>
    </row>
    <row r="307" spans="1:14" ht="15.75" customHeight="1" x14ac:dyDescent="0.15">
      <c r="A307" s="3">
        <v>303</v>
      </c>
      <c r="B307" s="3" t="s">
        <v>2438</v>
      </c>
      <c r="C307" s="10" t="s">
        <v>4787</v>
      </c>
      <c r="E307" s="3" t="s">
        <v>264</v>
      </c>
      <c r="F307" s="6"/>
      <c r="G307" s="3" t="s">
        <v>4790</v>
      </c>
      <c r="H307" s="3" t="s">
        <v>2438</v>
      </c>
      <c r="K307" s="3" t="s">
        <v>2438</v>
      </c>
      <c r="L307" s="5" t="s">
        <v>4787</v>
      </c>
      <c r="N307" s="3" t="s">
        <v>264</v>
      </c>
    </row>
    <row r="308" spans="1:14" ht="15.75" customHeight="1" x14ac:dyDescent="0.15">
      <c r="A308" s="3">
        <v>304</v>
      </c>
      <c r="B308" s="3" t="s">
        <v>2442</v>
      </c>
      <c r="C308" s="10" t="s">
        <v>4792</v>
      </c>
      <c r="E308" s="3" t="s">
        <v>475</v>
      </c>
      <c r="F308" s="6"/>
      <c r="G308" s="3" t="s">
        <v>4795</v>
      </c>
      <c r="H308" s="3" t="s">
        <v>2442</v>
      </c>
      <c r="K308" s="3" t="s">
        <v>2442</v>
      </c>
      <c r="L308" s="5" t="s">
        <v>4792</v>
      </c>
      <c r="N308" s="3" t="s">
        <v>475</v>
      </c>
    </row>
    <row r="309" spans="1:14" ht="15.75" customHeight="1" x14ac:dyDescent="0.15">
      <c r="A309" s="3">
        <v>305</v>
      </c>
      <c r="B309" s="3" t="s">
        <v>2447</v>
      </c>
      <c r="C309" s="10" t="s">
        <v>4799</v>
      </c>
      <c r="E309" s="3" t="s">
        <v>4803</v>
      </c>
      <c r="F309" s="6"/>
      <c r="G309" s="3" t="s">
        <v>4804</v>
      </c>
      <c r="H309" s="3" t="s">
        <v>2447</v>
      </c>
      <c r="K309" s="3" t="s">
        <v>2447</v>
      </c>
      <c r="L309" s="5" t="s">
        <v>4799</v>
      </c>
      <c r="N309" s="3" t="s">
        <v>4803</v>
      </c>
    </row>
    <row r="310" spans="1:14" ht="15.75" customHeight="1" x14ac:dyDescent="0.15">
      <c r="A310" s="3">
        <v>306</v>
      </c>
      <c r="B310" s="3" t="s">
        <v>2451</v>
      </c>
      <c r="C310" s="10" t="s">
        <v>4812</v>
      </c>
      <c r="E310" s="3" t="s">
        <v>4814</v>
      </c>
      <c r="F310" s="6"/>
      <c r="G310" s="3" t="s">
        <v>4843</v>
      </c>
      <c r="H310" s="3" t="s">
        <v>2451</v>
      </c>
      <c r="K310" s="3" t="s">
        <v>2451</v>
      </c>
      <c r="L310" s="5" t="s">
        <v>4812</v>
      </c>
      <c r="N310" s="3" t="s">
        <v>4814</v>
      </c>
    </row>
    <row r="311" spans="1:14" ht="15.75" customHeight="1" x14ac:dyDescent="0.15">
      <c r="A311" s="3">
        <v>307</v>
      </c>
      <c r="B311" s="3" t="s">
        <v>2454</v>
      </c>
      <c r="C311" s="10" t="s">
        <v>4848</v>
      </c>
      <c r="E311" s="3" t="s">
        <v>3241</v>
      </c>
      <c r="F311" s="6"/>
      <c r="G311" s="3" t="s">
        <v>4849</v>
      </c>
      <c r="H311" s="3" t="s">
        <v>2454</v>
      </c>
      <c r="K311" s="3" t="s">
        <v>2454</v>
      </c>
      <c r="L311" s="5" t="s">
        <v>4848</v>
      </c>
      <c r="N311" s="3" t="s">
        <v>3241</v>
      </c>
    </row>
    <row r="312" spans="1:14" ht="15.75" customHeight="1" x14ac:dyDescent="0.15">
      <c r="A312" s="3">
        <v>308</v>
      </c>
      <c r="B312" s="3" t="s">
        <v>2459</v>
      </c>
      <c r="C312" s="10" t="s">
        <v>4856</v>
      </c>
      <c r="E312" s="3" t="s">
        <v>817</v>
      </c>
      <c r="F312" s="6"/>
      <c r="H312" s="3" t="s">
        <v>2459</v>
      </c>
      <c r="K312" s="3" t="s">
        <v>2459</v>
      </c>
      <c r="L312" s="5" t="s">
        <v>4856</v>
      </c>
      <c r="N312" s="3" t="s">
        <v>817</v>
      </c>
    </row>
    <row r="313" spans="1:14" ht="15.75" customHeight="1" x14ac:dyDescent="0.15">
      <c r="A313" s="3">
        <v>309</v>
      </c>
      <c r="B313" s="3" t="s">
        <v>2462</v>
      </c>
      <c r="C313" s="10" t="s">
        <v>4861</v>
      </c>
      <c r="E313" s="3" t="s">
        <v>283</v>
      </c>
      <c r="F313" s="6"/>
      <c r="H313" s="3" t="s">
        <v>2462</v>
      </c>
      <c r="K313" s="3" t="s">
        <v>2462</v>
      </c>
      <c r="L313" s="5" t="s">
        <v>4861</v>
      </c>
      <c r="N313" s="3" t="s">
        <v>283</v>
      </c>
    </row>
    <row r="314" spans="1:14" ht="15.75" customHeight="1" x14ac:dyDescent="0.15">
      <c r="A314" s="3">
        <v>310</v>
      </c>
      <c r="B314" s="3" t="s">
        <v>2464</v>
      </c>
      <c r="C314" s="10" t="s">
        <v>4868</v>
      </c>
      <c r="E314" s="3" t="s">
        <v>4870</v>
      </c>
      <c r="F314" s="6"/>
      <c r="H314" s="3" t="s">
        <v>2464</v>
      </c>
      <c r="K314" s="3" t="s">
        <v>2464</v>
      </c>
      <c r="L314" s="5" t="s">
        <v>4868</v>
      </c>
      <c r="N314" s="3" t="s">
        <v>4870</v>
      </c>
    </row>
    <row r="315" spans="1:14" ht="15.75" customHeight="1" x14ac:dyDescent="0.15">
      <c r="A315" s="3">
        <v>311</v>
      </c>
      <c r="B315" s="3" t="s">
        <v>2468</v>
      </c>
      <c r="C315" s="10" t="s">
        <v>4887</v>
      </c>
      <c r="E315" s="3" t="s">
        <v>4889</v>
      </c>
      <c r="F315" s="6"/>
      <c r="G315" s="3" t="s">
        <v>4890</v>
      </c>
      <c r="H315" s="3" t="s">
        <v>2468</v>
      </c>
      <c r="K315" s="3" t="s">
        <v>2468</v>
      </c>
      <c r="L315" s="5" t="s">
        <v>4887</v>
      </c>
      <c r="N315" s="3" t="s">
        <v>4889</v>
      </c>
    </row>
    <row r="316" spans="1:14" ht="15.75" customHeight="1" x14ac:dyDescent="0.15">
      <c r="A316" s="3">
        <v>312</v>
      </c>
      <c r="B316" s="3" t="s">
        <v>2470</v>
      </c>
      <c r="C316" s="10" t="s">
        <v>4893</v>
      </c>
      <c r="E316" s="3" t="s">
        <v>4897</v>
      </c>
      <c r="F316" s="6"/>
      <c r="H316" s="3" t="s">
        <v>2470</v>
      </c>
      <c r="K316" s="3" t="s">
        <v>2470</v>
      </c>
      <c r="L316" s="5" t="s">
        <v>4893</v>
      </c>
      <c r="N316" s="3" t="s">
        <v>4897</v>
      </c>
    </row>
    <row r="317" spans="1:14" ht="15.75" customHeight="1" x14ac:dyDescent="0.15">
      <c r="A317" s="3">
        <v>313</v>
      </c>
      <c r="B317" s="3" t="s">
        <v>2473</v>
      </c>
      <c r="C317" s="10" t="s">
        <v>4904</v>
      </c>
      <c r="E317" s="3" t="s">
        <v>4905</v>
      </c>
      <c r="F317" s="6"/>
      <c r="G317" s="3" t="s">
        <v>4907</v>
      </c>
      <c r="H317" s="3" t="s">
        <v>2473</v>
      </c>
      <c r="K317" s="3" t="s">
        <v>2473</v>
      </c>
      <c r="L317" s="5" t="s">
        <v>4904</v>
      </c>
      <c r="N317" s="3" t="s">
        <v>4905</v>
      </c>
    </row>
    <row r="318" spans="1:14" ht="15.75" customHeight="1" x14ac:dyDescent="0.15">
      <c r="A318" s="3">
        <v>314</v>
      </c>
      <c r="B318" s="3" t="s">
        <v>2521</v>
      </c>
      <c r="C318" s="10" t="s">
        <v>4909</v>
      </c>
      <c r="E318" s="3" t="s">
        <v>4910</v>
      </c>
      <c r="F318" s="6"/>
      <c r="G318" s="3" t="s">
        <v>4913</v>
      </c>
      <c r="H318" s="3" t="s">
        <v>2521</v>
      </c>
      <c r="K318" s="3" t="s">
        <v>2521</v>
      </c>
      <c r="L318" s="5" t="s">
        <v>4909</v>
      </c>
      <c r="N318" s="3" t="s">
        <v>4910</v>
      </c>
    </row>
    <row r="319" spans="1:14" ht="15.75" customHeight="1" x14ac:dyDescent="0.15">
      <c r="A319" s="3">
        <v>315</v>
      </c>
      <c r="B319" s="3" t="s">
        <v>2525</v>
      </c>
      <c r="C319" s="10" t="s">
        <v>4917</v>
      </c>
      <c r="E319" s="3" t="s">
        <v>4920</v>
      </c>
      <c r="F319" s="6"/>
      <c r="G319" s="3" t="s">
        <v>4921</v>
      </c>
      <c r="H319" s="3" t="s">
        <v>2525</v>
      </c>
      <c r="K319" s="3" t="s">
        <v>2525</v>
      </c>
      <c r="L319" s="5" t="s">
        <v>4917</v>
      </c>
      <c r="N319" s="3" t="s">
        <v>4920</v>
      </c>
    </row>
    <row r="320" spans="1:14" ht="15.75" customHeight="1" x14ac:dyDescent="0.15">
      <c r="A320" s="3">
        <v>316</v>
      </c>
      <c r="B320" s="3" t="s">
        <v>2528</v>
      </c>
      <c r="C320" s="10" t="s">
        <v>4925</v>
      </c>
      <c r="E320" s="3" t="s">
        <v>4929</v>
      </c>
      <c r="F320" s="6"/>
      <c r="G320" s="3" t="s">
        <v>4931</v>
      </c>
      <c r="H320" s="3" t="s">
        <v>2528</v>
      </c>
      <c r="K320" s="3" t="s">
        <v>2528</v>
      </c>
      <c r="L320" s="5" t="s">
        <v>4925</v>
      </c>
      <c r="N320" s="3" t="s">
        <v>4929</v>
      </c>
    </row>
    <row r="321" spans="1:14" ht="15.75" customHeight="1" x14ac:dyDescent="0.15">
      <c r="A321" s="3">
        <v>317</v>
      </c>
      <c r="B321" s="3" t="s">
        <v>2532</v>
      </c>
      <c r="C321" s="10" t="s">
        <v>4934</v>
      </c>
      <c r="E321" s="3" t="s">
        <v>2725</v>
      </c>
      <c r="F321" s="6"/>
      <c r="H321" s="3" t="s">
        <v>2532</v>
      </c>
      <c r="K321" s="3" t="s">
        <v>2532</v>
      </c>
      <c r="L321" s="5" t="s">
        <v>4934</v>
      </c>
      <c r="N321" s="3" t="s">
        <v>2725</v>
      </c>
    </row>
    <row r="322" spans="1:14" ht="15.75" customHeight="1" x14ac:dyDescent="0.15">
      <c r="A322" s="3">
        <v>318</v>
      </c>
      <c r="B322" s="3" t="s">
        <v>2536</v>
      </c>
      <c r="C322" s="10" t="s">
        <v>4937</v>
      </c>
      <c r="E322" s="3" t="s">
        <v>2403</v>
      </c>
      <c r="F322" s="6"/>
      <c r="G322" s="3" t="s">
        <v>4939</v>
      </c>
      <c r="H322" s="3" t="s">
        <v>2536</v>
      </c>
      <c r="K322" s="3" t="s">
        <v>2536</v>
      </c>
      <c r="L322" s="5" t="s">
        <v>4937</v>
      </c>
      <c r="N322" s="3" t="s">
        <v>2403</v>
      </c>
    </row>
    <row r="323" spans="1:14" ht="15.75" customHeight="1" x14ac:dyDescent="0.15">
      <c r="A323" s="3">
        <v>319</v>
      </c>
      <c r="B323" s="3" t="s">
        <v>2539</v>
      </c>
      <c r="C323" s="10" t="s">
        <v>4945</v>
      </c>
      <c r="E323" s="3" t="s">
        <v>4949</v>
      </c>
      <c r="F323" s="6"/>
      <c r="G323" s="3" t="s">
        <v>4951</v>
      </c>
      <c r="H323" s="3" t="s">
        <v>2539</v>
      </c>
      <c r="K323" s="3" t="s">
        <v>2539</v>
      </c>
      <c r="L323" s="5" t="s">
        <v>4945</v>
      </c>
      <c r="N323" s="3" t="s">
        <v>4949</v>
      </c>
    </row>
    <row r="324" spans="1:14" ht="15.75" customHeight="1" x14ac:dyDescent="0.15">
      <c r="A324" s="3">
        <v>320</v>
      </c>
      <c r="B324" s="3" t="s">
        <v>2544</v>
      </c>
      <c r="C324" s="10" t="s">
        <v>4953</v>
      </c>
      <c r="E324" s="3" t="s">
        <v>4955</v>
      </c>
      <c r="F324" s="6"/>
      <c r="H324" s="3" t="s">
        <v>2544</v>
      </c>
      <c r="K324" s="3" t="s">
        <v>2544</v>
      </c>
      <c r="L324" s="5" t="s">
        <v>4953</v>
      </c>
      <c r="N324" s="3" t="s">
        <v>4955</v>
      </c>
    </row>
    <row r="325" spans="1:14" ht="15.75" customHeight="1" x14ac:dyDescent="0.15">
      <c r="A325" s="3">
        <v>321</v>
      </c>
      <c r="B325" s="3" t="s">
        <v>2546</v>
      </c>
      <c r="C325" s="10" t="s">
        <v>4959</v>
      </c>
      <c r="E325" s="3" t="s">
        <v>4963</v>
      </c>
      <c r="F325" s="6"/>
      <c r="G325" s="3" t="s">
        <v>4964</v>
      </c>
      <c r="H325" s="3" t="s">
        <v>2546</v>
      </c>
      <c r="K325" s="3" t="s">
        <v>2546</v>
      </c>
      <c r="L325" s="5" t="s">
        <v>4959</v>
      </c>
      <c r="N325" s="3" t="s">
        <v>4963</v>
      </c>
    </row>
    <row r="326" spans="1:14" ht="15.75" customHeight="1" x14ac:dyDescent="0.15">
      <c r="A326" s="3">
        <v>322</v>
      </c>
      <c r="B326" s="3" t="s">
        <v>2547</v>
      </c>
      <c r="C326" s="10" t="s">
        <v>4967</v>
      </c>
      <c r="E326" s="3" t="s">
        <v>264</v>
      </c>
      <c r="F326" s="6"/>
      <c r="G326" s="3" t="s">
        <v>4968</v>
      </c>
      <c r="H326" s="3" t="s">
        <v>2547</v>
      </c>
      <c r="K326" s="3" t="s">
        <v>2547</v>
      </c>
      <c r="L326" s="5" t="s">
        <v>4967</v>
      </c>
      <c r="N326" s="3" t="s">
        <v>264</v>
      </c>
    </row>
    <row r="327" spans="1:14" ht="15.75" customHeight="1" x14ac:dyDescent="0.15">
      <c r="A327" s="3">
        <v>323</v>
      </c>
      <c r="B327" s="3" t="s">
        <v>2551</v>
      </c>
      <c r="C327" s="10" t="s">
        <v>4970</v>
      </c>
      <c r="E327" s="3" t="s">
        <v>817</v>
      </c>
      <c r="F327" s="6"/>
      <c r="H327" s="3" t="s">
        <v>2551</v>
      </c>
      <c r="K327" s="3" t="s">
        <v>2551</v>
      </c>
      <c r="L327" s="5" t="s">
        <v>4970</v>
      </c>
      <c r="N327" s="3" t="s">
        <v>817</v>
      </c>
    </row>
    <row r="328" spans="1:14" ht="15.75" customHeight="1" x14ac:dyDescent="0.15">
      <c r="A328" s="3">
        <v>324</v>
      </c>
      <c r="B328" s="3" t="s">
        <v>2569</v>
      </c>
      <c r="C328" s="10" t="s">
        <v>4984</v>
      </c>
      <c r="E328" s="3" t="s">
        <v>4411</v>
      </c>
      <c r="F328" s="6"/>
      <c r="G328" s="3" t="s">
        <v>4986</v>
      </c>
      <c r="H328" s="3" t="s">
        <v>2569</v>
      </c>
      <c r="K328" s="3" t="s">
        <v>2569</v>
      </c>
      <c r="L328" s="5" t="s">
        <v>4984</v>
      </c>
      <c r="N328" s="3" t="s">
        <v>4411</v>
      </c>
    </row>
    <row r="329" spans="1:14" ht="15.75" customHeight="1" x14ac:dyDescent="0.15">
      <c r="A329" s="3">
        <v>325</v>
      </c>
      <c r="B329" s="3" t="s">
        <v>2616</v>
      </c>
      <c r="C329" s="10" t="s">
        <v>4991</v>
      </c>
      <c r="E329" s="3" t="s">
        <v>3411</v>
      </c>
      <c r="F329" s="6"/>
      <c r="H329" s="3" t="s">
        <v>2616</v>
      </c>
      <c r="K329" s="3" t="s">
        <v>2616</v>
      </c>
      <c r="L329" s="5" t="s">
        <v>4991</v>
      </c>
      <c r="N329" s="3" t="s">
        <v>3411</v>
      </c>
    </row>
    <row r="330" spans="1:14" ht="15.75" customHeight="1" x14ac:dyDescent="0.15">
      <c r="A330" s="3">
        <v>326</v>
      </c>
      <c r="B330" s="3" t="s">
        <v>266</v>
      </c>
      <c r="C330" s="10" t="s">
        <v>5007</v>
      </c>
      <c r="E330" s="3" t="s">
        <v>144</v>
      </c>
      <c r="F330" s="6"/>
      <c r="G330" s="3" t="s">
        <v>5008</v>
      </c>
      <c r="H330" s="3" t="s">
        <v>266</v>
      </c>
      <c r="K330" s="3" t="s">
        <v>266</v>
      </c>
      <c r="L330" s="5" t="s">
        <v>5007</v>
      </c>
      <c r="N330" s="3" t="s">
        <v>144</v>
      </c>
    </row>
    <row r="331" spans="1:14" ht="15.75" customHeight="1" x14ac:dyDescent="0.15">
      <c r="A331" s="3">
        <v>327</v>
      </c>
      <c r="B331" s="3" t="s">
        <v>2638</v>
      </c>
      <c r="C331" s="10" t="s">
        <v>5010</v>
      </c>
      <c r="E331" s="3" t="s">
        <v>475</v>
      </c>
      <c r="F331" s="6"/>
      <c r="G331" s="3" t="s">
        <v>5023</v>
      </c>
      <c r="H331" s="3" t="s">
        <v>2638</v>
      </c>
      <c r="K331" s="3" t="s">
        <v>2638</v>
      </c>
      <c r="L331" s="5" t="s">
        <v>5010</v>
      </c>
      <c r="N331" s="3" t="s">
        <v>475</v>
      </c>
    </row>
    <row r="332" spans="1:14" ht="15.75" customHeight="1" x14ac:dyDescent="0.15">
      <c r="A332" s="3">
        <v>328</v>
      </c>
      <c r="B332" s="3" t="s">
        <v>2641</v>
      </c>
      <c r="C332" s="10" t="s">
        <v>5029</v>
      </c>
      <c r="E332" s="3" t="s">
        <v>5030</v>
      </c>
      <c r="F332" s="6"/>
      <c r="G332" s="3" t="s">
        <v>5032</v>
      </c>
      <c r="H332" s="3" t="s">
        <v>2641</v>
      </c>
      <c r="K332" s="3" t="s">
        <v>2641</v>
      </c>
      <c r="L332" s="5" t="s">
        <v>5029</v>
      </c>
      <c r="N332" s="3" t="s">
        <v>5030</v>
      </c>
    </row>
    <row r="333" spans="1:14" ht="15.75" customHeight="1" x14ac:dyDescent="0.15">
      <c r="A333" s="3">
        <v>329</v>
      </c>
      <c r="B333" s="3" t="s">
        <v>2655</v>
      </c>
      <c r="C333" s="10" t="s">
        <v>5041</v>
      </c>
      <c r="E333" s="3" t="s">
        <v>39</v>
      </c>
      <c r="F333" s="6"/>
      <c r="G333" s="3" t="s">
        <v>5045</v>
      </c>
      <c r="H333" s="3" t="s">
        <v>2655</v>
      </c>
      <c r="K333" s="3" t="s">
        <v>2655</v>
      </c>
      <c r="L333" s="5" t="s">
        <v>5041</v>
      </c>
      <c r="N333" s="3" t="s">
        <v>39</v>
      </c>
    </row>
    <row r="334" spans="1:14" ht="15.75" customHeight="1" x14ac:dyDescent="0.15">
      <c r="A334" s="3">
        <v>330</v>
      </c>
      <c r="B334" s="3" t="s">
        <v>2678</v>
      </c>
      <c r="C334" s="10" t="s">
        <v>5050</v>
      </c>
      <c r="E334" s="3" t="s">
        <v>5051</v>
      </c>
      <c r="F334" s="6"/>
      <c r="G334" s="3" t="s">
        <v>5052</v>
      </c>
      <c r="H334" s="3" t="s">
        <v>2678</v>
      </c>
      <c r="K334" s="3" t="s">
        <v>2678</v>
      </c>
      <c r="L334" s="5" t="s">
        <v>5050</v>
      </c>
      <c r="N334" s="3" t="s">
        <v>5051</v>
      </c>
    </row>
    <row r="335" spans="1:14" ht="15.75" customHeight="1" x14ac:dyDescent="0.15">
      <c r="A335" s="3">
        <v>331</v>
      </c>
      <c r="B335" s="3" t="s">
        <v>2679</v>
      </c>
      <c r="C335" s="10" t="s">
        <v>5055</v>
      </c>
      <c r="E335" s="3" t="s">
        <v>2455</v>
      </c>
      <c r="F335" s="6"/>
      <c r="G335" s="3" t="s">
        <v>5056</v>
      </c>
      <c r="H335" s="3" t="s">
        <v>2679</v>
      </c>
      <c r="K335" s="3" t="s">
        <v>2679</v>
      </c>
      <c r="L335" s="5" t="s">
        <v>5055</v>
      </c>
      <c r="N335" s="3" t="s">
        <v>2455</v>
      </c>
    </row>
    <row r="336" spans="1:14" ht="15.75" customHeight="1" x14ac:dyDescent="0.15">
      <c r="A336" s="3">
        <v>332</v>
      </c>
      <c r="B336" s="3" t="s">
        <v>2680</v>
      </c>
      <c r="C336" s="10" t="s">
        <v>5062</v>
      </c>
      <c r="E336" s="3" t="s">
        <v>5064</v>
      </c>
      <c r="F336" s="6"/>
      <c r="H336" s="3" t="s">
        <v>2680</v>
      </c>
      <c r="K336" s="3" t="s">
        <v>2680</v>
      </c>
      <c r="L336" s="5" t="s">
        <v>5062</v>
      </c>
      <c r="N336" s="3" t="s">
        <v>5064</v>
      </c>
    </row>
    <row r="337" spans="1:14" ht="15.75" customHeight="1" x14ac:dyDescent="0.15">
      <c r="A337" s="3">
        <v>333</v>
      </c>
      <c r="B337" s="3" t="s">
        <v>2683</v>
      </c>
      <c r="C337" s="10" t="s">
        <v>5071</v>
      </c>
      <c r="E337" s="3" t="s">
        <v>5073</v>
      </c>
      <c r="F337" s="6"/>
      <c r="G337" s="3" t="s">
        <v>5075</v>
      </c>
      <c r="H337" s="3" t="s">
        <v>2683</v>
      </c>
      <c r="K337" s="3" t="s">
        <v>2683</v>
      </c>
      <c r="L337" s="5" t="s">
        <v>5071</v>
      </c>
      <c r="N337" s="3" t="s">
        <v>5073</v>
      </c>
    </row>
    <row r="338" spans="1:14" ht="15.75" customHeight="1" x14ac:dyDescent="0.15">
      <c r="A338" s="3">
        <v>334</v>
      </c>
      <c r="B338" s="3" t="s">
        <v>2690</v>
      </c>
      <c r="C338" s="10" t="s">
        <v>5079</v>
      </c>
      <c r="E338" s="3" t="s">
        <v>2435</v>
      </c>
      <c r="F338" s="6"/>
      <c r="H338" s="3" t="s">
        <v>2690</v>
      </c>
      <c r="K338" s="3" t="s">
        <v>2690</v>
      </c>
      <c r="L338" s="5" t="s">
        <v>5079</v>
      </c>
      <c r="N338" s="3" t="s">
        <v>2435</v>
      </c>
    </row>
    <row r="339" spans="1:14" ht="15.75" customHeight="1" x14ac:dyDescent="0.15">
      <c r="A339" s="3">
        <v>335</v>
      </c>
      <c r="B339" s="3" t="s">
        <v>2693</v>
      </c>
      <c r="C339" s="10" t="s">
        <v>5082</v>
      </c>
      <c r="E339" s="3" t="s">
        <v>5083</v>
      </c>
      <c r="F339" s="6"/>
      <c r="G339" s="3" t="s">
        <v>5085</v>
      </c>
      <c r="H339" s="3" t="s">
        <v>2693</v>
      </c>
      <c r="K339" s="3" t="s">
        <v>2693</v>
      </c>
      <c r="L339" s="5" t="s">
        <v>5082</v>
      </c>
      <c r="N339" s="3" t="s">
        <v>5083</v>
      </c>
    </row>
    <row r="340" spans="1:14" ht="15.75" customHeight="1" x14ac:dyDescent="0.15">
      <c r="A340" s="3">
        <v>336</v>
      </c>
      <c r="B340" s="3" t="s">
        <v>2705</v>
      </c>
      <c r="C340" s="10" t="s">
        <v>5089</v>
      </c>
      <c r="E340" s="3" t="s">
        <v>5092</v>
      </c>
      <c r="F340" s="6"/>
      <c r="H340" s="3" t="s">
        <v>2705</v>
      </c>
      <c r="K340" s="3" t="s">
        <v>2705</v>
      </c>
      <c r="L340" s="5" t="s">
        <v>5089</v>
      </c>
      <c r="N340" s="3" t="s">
        <v>5092</v>
      </c>
    </row>
    <row r="341" spans="1:14" ht="15.75" customHeight="1" x14ac:dyDescent="0.15">
      <c r="A341" s="3">
        <v>337</v>
      </c>
      <c r="B341" s="3" t="s">
        <v>2708</v>
      </c>
      <c r="C341" s="10" t="s">
        <v>5098</v>
      </c>
      <c r="E341" s="3" t="s">
        <v>5102</v>
      </c>
      <c r="F341" s="6"/>
      <c r="H341" s="3" t="s">
        <v>2708</v>
      </c>
      <c r="K341" s="3" t="s">
        <v>2708</v>
      </c>
      <c r="L341" s="5" t="s">
        <v>5098</v>
      </c>
      <c r="N341" s="3" t="s">
        <v>5102</v>
      </c>
    </row>
    <row r="342" spans="1:14" ht="15.75" customHeight="1" x14ac:dyDescent="0.15">
      <c r="A342" s="3">
        <v>338</v>
      </c>
      <c r="B342" s="3" t="s">
        <v>2715</v>
      </c>
      <c r="C342" s="10" t="s">
        <v>5105</v>
      </c>
      <c r="E342" s="3" t="s">
        <v>5121</v>
      </c>
      <c r="F342" s="6"/>
      <c r="H342" s="3" t="s">
        <v>2715</v>
      </c>
      <c r="K342" s="3" t="s">
        <v>2715</v>
      </c>
      <c r="L342" s="5" t="s">
        <v>5105</v>
      </c>
      <c r="N342" s="3" t="s">
        <v>5121</v>
      </c>
    </row>
    <row r="343" spans="1:14" ht="15.75" customHeight="1" x14ac:dyDescent="0.15">
      <c r="A343" s="3">
        <v>339</v>
      </c>
      <c r="B343" s="3" t="s">
        <v>2718</v>
      </c>
      <c r="C343" s="10" t="s">
        <v>5124</v>
      </c>
      <c r="E343" s="3" t="s">
        <v>1343</v>
      </c>
      <c r="F343" s="6"/>
      <c r="G343" s="3" t="s">
        <v>5144</v>
      </c>
      <c r="H343" s="3" t="s">
        <v>2718</v>
      </c>
      <c r="K343" s="3" t="s">
        <v>2718</v>
      </c>
      <c r="L343" s="5" t="s">
        <v>5124</v>
      </c>
      <c r="N343" s="3" t="s">
        <v>1343</v>
      </c>
    </row>
    <row r="344" spans="1:14" ht="15.75" customHeight="1" x14ac:dyDescent="0.15">
      <c r="A344" s="3">
        <v>340</v>
      </c>
      <c r="B344" s="3" t="s">
        <v>2735</v>
      </c>
      <c r="C344" s="10" t="s">
        <v>5148</v>
      </c>
      <c r="E344" s="3" t="s">
        <v>5151</v>
      </c>
      <c r="F344" s="6"/>
      <c r="G344" s="3" t="s">
        <v>5152</v>
      </c>
      <c r="H344" s="3" t="s">
        <v>2735</v>
      </c>
      <c r="K344" s="3" t="s">
        <v>2735</v>
      </c>
      <c r="L344" s="5" t="s">
        <v>5148</v>
      </c>
      <c r="N344" s="3" t="s">
        <v>5151</v>
      </c>
    </row>
    <row r="345" spans="1:14" ht="15.75" customHeight="1" x14ac:dyDescent="0.15">
      <c r="A345" s="3">
        <v>341</v>
      </c>
      <c r="B345" s="3" t="s">
        <v>2740</v>
      </c>
      <c r="C345" s="10" t="s">
        <v>5157</v>
      </c>
      <c r="E345" s="3" t="s">
        <v>4046</v>
      </c>
      <c r="F345" s="6"/>
      <c r="G345" s="3" t="s">
        <v>5181</v>
      </c>
      <c r="H345" s="3" t="s">
        <v>2740</v>
      </c>
      <c r="K345" s="3" t="s">
        <v>2740</v>
      </c>
      <c r="L345" s="5" t="s">
        <v>5157</v>
      </c>
      <c r="N345" s="3" t="s">
        <v>4046</v>
      </c>
    </row>
    <row r="346" spans="1:14" ht="15.75" customHeight="1" x14ac:dyDescent="0.15">
      <c r="A346" s="3">
        <v>342</v>
      </c>
      <c r="B346" s="3" t="s">
        <v>2741</v>
      </c>
      <c r="C346" s="10" t="s">
        <v>5183</v>
      </c>
      <c r="E346" s="3" t="s">
        <v>3261</v>
      </c>
      <c r="F346" s="6"/>
      <c r="G346" s="3" t="s">
        <v>5187</v>
      </c>
      <c r="H346" s="3" t="s">
        <v>2741</v>
      </c>
      <c r="K346" s="3" t="s">
        <v>2741</v>
      </c>
      <c r="L346" s="5" t="s">
        <v>5183</v>
      </c>
      <c r="N346" s="3" t="s">
        <v>3261</v>
      </c>
    </row>
    <row r="347" spans="1:14" ht="15.75" customHeight="1" x14ac:dyDescent="0.15">
      <c r="A347" s="3">
        <v>343</v>
      </c>
      <c r="B347" s="3" t="s">
        <v>2753</v>
      </c>
      <c r="C347" s="10" t="s">
        <v>5200</v>
      </c>
      <c r="E347" s="3" t="s">
        <v>5203</v>
      </c>
      <c r="F347" s="6"/>
      <c r="H347" s="3" t="s">
        <v>2753</v>
      </c>
      <c r="K347" s="3" t="s">
        <v>2753</v>
      </c>
      <c r="L347" s="5" t="s">
        <v>5200</v>
      </c>
      <c r="N347" s="3" t="s">
        <v>5203</v>
      </c>
    </row>
    <row r="348" spans="1:14" ht="15.75" customHeight="1" x14ac:dyDescent="0.15">
      <c r="A348" s="3">
        <v>344</v>
      </c>
      <c r="B348" s="3" t="s">
        <v>2759</v>
      </c>
      <c r="C348" s="10" t="s">
        <v>5207</v>
      </c>
      <c r="E348" s="3" t="s">
        <v>264</v>
      </c>
      <c r="F348" s="6"/>
      <c r="G348" s="3" t="s">
        <v>5210</v>
      </c>
      <c r="H348" s="3" t="s">
        <v>2759</v>
      </c>
      <c r="K348" s="3" t="s">
        <v>2759</v>
      </c>
      <c r="L348" s="5" t="s">
        <v>5207</v>
      </c>
      <c r="N348" s="3" t="s">
        <v>264</v>
      </c>
    </row>
    <row r="349" spans="1:14" ht="15.75" customHeight="1" x14ac:dyDescent="0.15">
      <c r="A349" s="3">
        <v>345</v>
      </c>
      <c r="B349" s="3" t="s">
        <v>2760</v>
      </c>
      <c r="C349" s="10" t="s">
        <v>5214</v>
      </c>
      <c r="E349" s="3" t="s">
        <v>5216</v>
      </c>
      <c r="F349" s="6"/>
      <c r="H349" s="3" t="s">
        <v>2760</v>
      </c>
      <c r="K349" s="3" t="s">
        <v>2760</v>
      </c>
      <c r="L349" s="5" t="s">
        <v>5214</v>
      </c>
      <c r="N349" s="3" t="s">
        <v>5216</v>
      </c>
    </row>
    <row r="350" spans="1:14" ht="15.75" customHeight="1" x14ac:dyDescent="0.15">
      <c r="A350" s="3">
        <v>346</v>
      </c>
      <c r="B350" s="3" t="s">
        <v>2762</v>
      </c>
      <c r="C350" s="5" t="s">
        <v>5229</v>
      </c>
      <c r="E350" s="3" t="s">
        <v>1245</v>
      </c>
      <c r="F350" s="6"/>
      <c r="G350" s="3" t="s">
        <v>5230</v>
      </c>
      <c r="H350" s="3" t="s">
        <v>2762</v>
      </c>
      <c r="K350" s="3" t="s">
        <v>2762</v>
      </c>
      <c r="L350" s="5" t="s">
        <v>5229</v>
      </c>
      <c r="N350" s="3" t="s">
        <v>1245</v>
      </c>
    </row>
    <row r="351" spans="1:14" ht="15.75" customHeight="1" x14ac:dyDescent="0.15">
      <c r="A351" s="3">
        <v>347</v>
      </c>
      <c r="B351" s="3" t="s">
        <v>2764</v>
      </c>
      <c r="C351" s="10" t="s">
        <v>5237</v>
      </c>
      <c r="E351" s="3" t="s">
        <v>5239</v>
      </c>
      <c r="F351" s="6"/>
      <c r="G351" s="3" t="s">
        <v>5240</v>
      </c>
      <c r="H351" s="3" t="s">
        <v>2764</v>
      </c>
      <c r="K351" s="3" t="s">
        <v>2764</v>
      </c>
      <c r="L351" s="5" t="s">
        <v>5237</v>
      </c>
      <c r="N351" s="3" t="s">
        <v>5239</v>
      </c>
    </row>
    <row r="352" spans="1:14" ht="15.75" customHeight="1" x14ac:dyDescent="0.15">
      <c r="A352" s="3">
        <v>348</v>
      </c>
      <c r="B352" s="3" t="s">
        <v>2767</v>
      </c>
      <c r="C352" s="10" t="s">
        <v>5246</v>
      </c>
      <c r="E352" s="3" t="s">
        <v>475</v>
      </c>
      <c r="F352" s="6"/>
      <c r="H352" s="3" t="s">
        <v>2767</v>
      </c>
      <c r="K352" s="3" t="s">
        <v>2767</v>
      </c>
      <c r="L352" s="5" t="s">
        <v>5246</v>
      </c>
      <c r="N352" s="3" t="s">
        <v>475</v>
      </c>
    </row>
    <row r="353" spans="1:14" ht="15.75" customHeight="1" x14ac:dyDescent="0.15">
      <c r="A353" s="3">
        <v>349</v>
      </c>
      <c r="B353" s="3" t="s">
        <v>2769</v>
      </c>
      <c r="C353" s="10" t="s">
        <v>5248</v>
      </c>
      <c r="E353" s="3" t="s">
        <v>5251</v>
      </c>
      <c r="F353" s="6"/>
      <c r="H353" s="3" t="s">
        <v>2769</v>
      </c>
      <c r="K353" s="3" t="s">
        <v>2769</v>
      </c>
      <c r="L353" s="5" t="s">
        <v>5248</v>
      </c>
      <c r="N353" s="3" t="s">
        <v>5251</v>
      </c>
    </row>
    <row r="354" spans="1:14" ht="15.75" customHeight="1" x14ac:dyDescent="0.15">
      <c r="A354" s="3">
        <v>350</v>
      </c>
      <c r="B354" s="3" t="s">
        <v>2773</v>
      </c>
      <c r="C354" s="10" t="s">
        <v>5256</v>
      </c>
      <c r="E354" s="3" t="s">
        <v>1305</v>
      </c>
      <c r="F354" s="6"/>
      <c r="G354" s="3" t="s">
        <v>5258</v>
      </c>
      <c r="H354" s="3" t="s">
        <v>2773</v>
      </c>
      <c r="K354" s="3" t="s">
        <v>2773</v>
      </c>
      <c r="L354" s="5" t="s">
        <v>5256</v>
      </c>
      <c r="N354" s="3" t="s">
        <v>1305</v>
      </c>
    </row>
    <row r="355" spans="1:14" ht="15.75" customHeight="1" x14ac:dyDescent="0.15">
      <c r="A355" s="3">
        <v>351</v>
      </c>
      <c r="B355" s="3" t="s">
        <v>2791</v>
      </c>
      <c r="C355" s="10" t="s">
        <v>5265</v>
      </c>
      <c r="E355" s="3" t="s">
        <v>5272</v>
      </c>
      <c r="F355" s="6"/>
      <c r="G355" s="3" t="s">
        <v>5275</v>
      </c>
      <c r="H355" s="3" t="s">
        <v>2791</v>
      </c>
      <c r="K355" s="3" t="s">
        <v>2791</v>
      </c>
      <c r="L355" s="5" t="s">
        <v>5265</v>
      </c>
      <c r="N355" s="3" t="s">
        <v>5272</v>
      </c>
    </row>
    <row r="356" spans="1:14" ht="15.75" customHeight="1" x14ac:dyDescent="0.15">
      <c r="A356" s="3">
        <v>352</v>
      </c>
      <c r="B356" s="3" t="s">
        <v>2795</v>
      </c>
      <c r="C356" s="10" t="s">
        <v>5278</v>
      </c>
      <c r="E356" s="3" t="s">
        <v>475</v>
      </c>
      <c r="F356" s="6"/>
      <c r="G356" s="3" t="s">
        <v>5281</v>
      </c>
      <c r="H356" s="3" t="s">
        <v>2795</v>
      </c>
      <c r="K356" s="3" t="s">
        <v>2795</v>
      </c>
      <c r="L356" s="5" t="s">
        <v>5278</v>
      </c>
      <c r="N356" s="3" t="s">
        <v>475</v>
      </c>
    </row>
    <row r="357" spans="1:14" ht="15.75" customHeight="1" x14ac:dyDescent="0.15">
      <c r="A357" s="3">
        <v>353</v>
      </c>
      <c r="B357" s="3" t="s">
        <v>2798</v>
      </c>
      <c r="C357" s="10" t="s">
        <v>5286</v>
      </c>
      <c r="E357" s="3" t="s">
        <v>5287</v>
      </c>
      <c r="F357" s="6"/>
      <c r="H357" s="3" t="s">
        <v>2798</v>
      </c>
      <c r="K357" s="3" t="s">
        <v>2798</v>
      </c>
      <c r="L357" s="5" t="s">
        <v>5286</v>
      </c>
      <c r="N357" s="3" t="s">
        <v>5287</v>
      </c>
    </row>
    <row r="358" spans="1:14" ht="15.75" customHeight="1" x14ac:dyDescent="0.15">
      <c r="A358" s="3">
        <v>354</v>
      </c>
      <c r="B358" s="3" t="s">
        <v>2799</v>
      </c>
      <c r="C358" s="10" t="s">
        <v>5313</v>
      </c>
      <c r="E358" s="3" t="s">
        <v>271</v>
      </c>
      <c r="F358" s="6"/>
      <c r="G358" s="3" t="s">
        <v>5316</v>
      </c>
      <c r="H358" s="3" t="s">
        <v>2799</v>
      </c>
      <c r="K358" s="3" t="s">
        <v>2799</v>
      </c>
      <c r="L358" s="5" t="s">
        <v>5313</v>
      </c>
      <c r="N358" s="3" t="s">
        <v>271</v>
      </c>
    </row>
    <row r="359" spans="1:14" ht="15.75" customHeight="1" x14ac:dyDescent="0.15">
      <c r="A359" s="3">
        <v>355</v>
      </c>
      <c r="B359" s="3" t="s">
        <v>2816</v>
      </c>
      <c r="C359" s="10" t="s">
        <v>5320</v>
      </c>
      <c r="E359" s="3" t="s">
        <v>391</v>
      </c>
      <c r="F359" s="6"/>
      <c r="H359" s="3" t="s">
        <v>2816</v>
      </c>
      <c r="K359" s="3" t="s">
        <v>2816</v>
      </c>
      <c r="L359" s="5" t="s">
        <v>5320</v>
      </c>
      <c r="N359" s="3" t="s">
        <v>391</v>
      </c>
    </row>
    <row r="360" spans="1:14" ht="15.75" customHeight="1" x14ac:dyDescent="0.15">
      <c r="A360" s="3">
        <v>356</v>
      </c>
      <c r="B360" s="3" t="s">
        <v>2830</v>
      </c>
      <c r="C360" s="10" t="s">
        <v>5327</v>
      </c>
      <c r="E360" s="3" t="s">
        <v>39</v>
      </c>
      <c r="F360" s="6"/>
      <c r="H360" s="3" t="s">
        <v>2830</v>
      </c>
      <c r="K360" s="3" t="s">
        <v>2830</v>
      </c>
      <c r="L360" s="5" t="s">
        <v>5327</v>
      </c>
      <c r="N360" s="3" t="s">
        <v>39</v>
      </c>
    </row>
    <row r="361" spans="1:14" ht="15.75" customHeight="1" x14ac:dyDescent="0.15">
      <c r="A361" s="3">
        <v>357</v>
      </c>
      <c r="B361" s="5" t="s">
        <v>2846</v>
      </c>
      <c r="C361" s="10" t="s">
        <v>5338</v>
      </c>
      <c r="E361" s="3" t="s">
        <v>240</v>
      </c>
      <c r="F361" s="6"/>
      <c r="H361" s="5" t="s">
        <v>2846</v>
      </c>
      <c r="K361" s="5" t="s">
        <v>2846</v>
      </c>
      <c r="L361" s="5" t="s">
        <v>5338</v>
      </c>
      <c r="N361" s="3" t="s">
        <v>240</v>
      </c>
    </row>
    <row r="362" spans="1:14" ht="15.75" customHeight="1" x14ac:dyDescent="0.15">
      <c r="A362" s="3">
        <v>358</v>
      </c>
      <c r="B362" s="3" t="s">
        <v>2852</v>
      </c>
      <c r="C362" s="10" t="s">
        <v>5341</v>
      </c>
      <c r="E362" s="3" t="s">
        <v>5355</v>
      </c>
      <c r="F362" s="6"/>
      <c r="H362" s="3" t="s">
        <v>2852</v>
      </c>
      <c r="K362" s="3" t="s">
        <v>2852</v>
      </c>
      <c r="L362" s="5" t="s">
        <v>5341</v>
      </c>
      <c r="N362" s="3" t="s">
        <v>5355</v>
      </c>
    </row>
    <row r="363" spans="1:14" ht="15.75" customHeight="1" x14ac:dyDescent="0.15">
      <c r="A363" s="3">
        <v>359</v>
      </c>
      <c r="B363" s="3" t="s">
        <v>2856</v>
      </c>
      <c r="C363" s="10" t="s">
        <v>5358</v>
      </c>
      <c r="E363" s="3" t="s">
        <v>256</v>
      </c>
      <c r="F363" s="6"/>
      <c r="H363" s="3" t="s">
        <v>2856</v>
      </c>
      <c r="K363" s="3" t="s">
        <v>2856</v>
      </c>
      <c r="L363" s="5" t="s">
        <v>5358</v>
      </c>
      <c r="N363" s="3" t="s">
        <v>256</v>
      </c>
    </row>
    <row r="364" spans="1:14" ht="15.75" customHeight="1" x14ac:dyDescent="0.15">
      <c r="A364" s="3">
        <v>360</v>
      </c>
      <c r="B364" s="3" t="s">
        <v>2859</v>
      </c>
      <c r="C364" s="10" t="s">
        <v>5361</v>
      </c>
      <c r="E364" s="3" t="s">
        <v>5362</v>
      </c>
      <c r="F364" s="6"/>
      <c r="H364" s="3" t="s">
        <v>2859</v>
      </c>
      <c r="K364" s="3" t="s">
        <v>2859</v>
      </c>
      <c r="L364" s="5" t="s">
        <v>5361</v>
      </c>
      <c r="N364" s="3" t="s">
        <v>5362</v>
      </c>
    </row>
    <row r="365" spans="1:14" ht="15.75" customHeight="1" x14ac:dyDescent="0.15">
      <c r="A365" s="3">
        <v>361</v>
      </c>
      <c r="B365" s="3" t="s">
        <v>2865</v>
      </c>
      <c r="C365" s="10" t="s">
        <v>5365</v>
      </c>
      <c r="E365" s="3" t="s">
        <v>5368</v>
      </c>
      <c r="F365" s="6"/>
      <c r="H365" s="3" t="s">
        <v>2865</v>
      </c>
      <c r="K365" s="3" t="s">
        <v>2865</v>
      </c>
      <c r="L365" s="5" t="s">
        <v>5365</v>
      </c>
      <c r="N365" s="3" t="s">
        <v>5368</v>
      </c>
    </row>
    <row r="366" spans="1:14" ht="15.75" customHeight="1" x14ac:dyDescent="0.15">
      <c r="A366" s="3">
        <v>362</v>
      </c>
      <c r="B366" s="3" t="s">
        <v>2889</v>
      </c>
      <c r="C366" s="10" t="s">
        <v>5371</v>
      </c>
      <c r="E366" s="3" t="s">
        <v>116</v>
      </c>
      <c r="F366" s="6"/>
      <c r="G366" s="3" t="s">
        <v>5375</v>
      </c>
      <c r="H366" s="3" t="s">
        <v>2889</v>
      </c>
      <c r="K366" s="3" t="s">
        <v>2889</v>
      </c>
      <c r="L366" s="5" t="s">
        <v>5371</v>
      </c>
      <c r="N366" s="3" t="s">
        <v>116</v>
      </c>
    </row>
    <row r="367" spans="1:14" ht="15.75" customHeight="1" x14ac:dyDescent="0.15">
      <c r="A367" s="3">
        <v>363</v>
      </c>
      <c r="B367" s="3" t="s">
        <v>2892</v>
      </c>
      <c r="C367" s="10" t="s">
        <v>5381</v>
      </c>
      <c r="E367" s="3" t="s">
        <v>5383</v>
      </c>
      <c r="F367" s="6"/>
      <c r="H367" s="3" t="s">
        <v>2892</v>
      </c>
      <c r="K367" s="3" t="s">
        <v>2892</v>
      </c>
      <c r="L367" s="5" t="s">
        <v>5381</v>
      </c>
      <c r="N367" s="3" t="s">
        <v>5383</v>
      </c>
    </row>
    <row r="368" spans="1:14" ht="15.75" customHeight="1" x14ac:dyDescent="0.15">
      <c r="A368" s="3">
        <v>364</v>
      </c>
      <c r="B368" s="3" t="s">
        <v>2894</v>
      </c>
      <c r="C368" s="10" t="s">
        <v>5396</v>
      </c>
      <c r="E368" s="3" t="s">
        <v>5399</v>
      </c>
      <c r="F368" s="6"/>
      <c r="G368" s="3" t="s">
        <v>5400</v>
      </c>
      <c r="H368" s="3" t="s">
        <v>2894</v>
      </c>
      <c r="K368" s="3" t="s">
        <v>2894</v>
      </c>
      <c r="L368" s="5" t="s">
        <v>5396</v>
      </c>
      <c r="N368" s="3" t="s">
        <v>5399</v>
      </c>
    </row>
    <row r="369" spans="1:14" ht="15.75" customHeight="1" x14ac:dyDescent="0.15">
      <c r="A369" s="3">
        <v>365</v>
      </c>
      <c r="B369" s="3" t="s">
        <v>2896</v>
      </c>
      <c r="C369" s="10" t="s">
        <v>5403</v>
      </c>
      <c r="E369" s="3" t="s">
        <v>1032</v>
      </c>
      <c r="F369" s="6"/>
      <c r="G369" s="3" t="s">
        <v>5406</v>
      </c>
      <c r="H369" s="3" t="s">
        <v>2896</v>
      </c>
      <c r="K369" s="3" t="s">
        <v>2896</v>
      </c>
      <c r="L369" s="5" t="s">
        <v>5403</v>
      </c>
      <c r="N369" s="3" t="s">
        <v>1032</v>
      </c>
    </row>
    <row r="370" spans="1:14" ht="15.75" customHeight="1" x14ac:dyDescent="0.15">
      <c r="A370" s="3">
        <v>366</v>
      </c>
      <c r="B370" s="3" t="s">
        <v>2898</v>
      </c>
      <c r="C370" s="10" t="s">
        <v>5410</v>
      </c>
      <c r="E370" s="3" t="s">
        <v>742</v>
      </c>
      <c r="F370" s="6"/>
      <c r="H370" s="3" t="s">
        <v>2898</v>
      </c>
      <c r="K370" s="3" t="s">
        <v>2898</v>
      </c>
      <c r="L370" s="5" t="s">
        <v>5410</v>
      </c>
      <c r="N370" s="3" t="s">
        <v>742</v>
      </c>
    </row>
    <row r="371" spans="1:14" ht="15.75" customHeight="1" x14ac:dyDescent="0.15">
      <c r="A371" s="3">
        <v>367</v>
      </c>
      <c r="B371" s="3" t="s">
        <v>2900</v>
      </c>
      <c r="C371" s="10" t="s">
        <v>5413</v>
      </c>
      <c r="E371" s="3" t="s">
        <v>5414</v>
      </c>
      <c r="F371" s="6"/>
      <c r="H371" s="3" t="s">
        <v>2900</v>
      </c>
      <c r="K371" s="3" t="s">
        <v>2900</v>
      </c>
      <c r="L371" s="5" t="s">
        <v>5413</v>
      </c>
      <c r="N371" s="3" t="s">
        <v>5414</v>
      </c>
    </row>
    <row r="372" spans="1:14" ht="15.75" customHeight="1" x14ac:dyDescent="0.15">
      <c r="A372" s="3">
        <v>368</v>
      </c>
      <c r="B372" s="3" t="s">
        <v>2907</v>
      </c>
      <c r="C372" s="10" t="s">
        <v>5418</v>
      </c>
      <c r="E372" s="3" t="s">
        <v>5419</v>
      </c>
      <c r="F372" s="6"/>
      <c r="H372" s="3" t="s">
        <v>2907</v>
      </c>
      <c r="K372" s="3" t="s">
        <v>2907</v>
      </c>
      <c r="L372" s="5" t="s">
        <v>5418</v>
      </c>
      <c r="N372" s="3" t="s">
        <v>5419</v>
      </c>
    </row>
    <row r="373" spans="1:14" ht="15.75" customHeight="1" x14ac:dyDescent="0.15">
      <c r="A373" s="3">
        <v>369</v>
      </c>
      <c r="B373" s="3" t="s">
        <v>2912</v>
      </c>
      <c r="C373" s="10" t="s">
        <v>5423</v>
      </c>
      <c r="E373" s="3" t="s">
        <v>89</v>
      </c>
      <c r="F373" s="6"/>
      <c r="G373" s="3" t="s">
        <v>5426</v>
      </c>
      <c r="H373" s="3" t="s">
        <v>2912</v>
      </c>
      <c r="K373" s="3" t="s">
        <v>2912</v>
      </c>
      <c r="L373" s="5" t="s">
        <v>5423</v>
      </c>
      <c r="N373" s="3" t="s">
        <v>89</v>
      </c>
    </row>
    <row r="374" spans="1:14" ht="15.75" customHeight="1" x14ac:dyDescent="0.15">
      <c r="A374" s="3">
        <v>370</v>
      </c>
      <c r="B374" s="3" t="s">
        <v>2915</v>
      </c>
      <c r="C374" s="10" t="s">
        <v>5429</v>
      </c>
      <c r="E374" s="3" t="s">
        <v>5431</v>
      </c>
      <c r="F374" s="6"/>
      <c r="G374" s="3" t="s">
        <v>5432</v>
      </c>
      <c r="H374" s="3" t="s">
        <v>2915</v>
      </c>
      <c r="K374" s="3" t="s">
        <v>2915</v>
      </c>
      <c r="L374" s="5" t="s">
        <v>5429</v>
      </c>
      <c r="N374" s="3" t="s">
        <v>5431</v>
      </c>
    </row>
    <row r="375" spans="1:14" ht="15.75" customHeight="1" x14ac:dyDescent="0.15">
      <c r="A375" s="3">
        <v>371</v>
      </c>
      <c r="B375" s="3" t="s">
        <v>2919</v>
      </c>
      <c r="C375" s="10" t="s">
        <v>5435</v>
      </c>
      <c r="E375" s="3" t="s">
        <v>4046</v>
      </c>
      <c r="F375" s="6"/>
      <c r="H375" s="3" t="s">
        <v>2919</v>
      </c>
      <c r="K375" s="3" t="s">
        <v>2919</v>
      </c>
      <c r="L375" s="5" t="s">
        <v>5435</v>
      </c>
      <c r="N375" s="3" t="s">
        <v>4046</v>
      </c>
    </row>
    <row r="376" spans="1:14" ht="15.75" customHeight="1" x14ac:dyDescent="0.15">
      <c r="A376" s="3">
        <v>372</v>
      </c>
      <c r="B376" s="3" t="s">
        <v>2921</v>
      </c>
      <c r="C376" s="10" t="s">
        <v>5455</v>
      </c>
      <c r="E376" s="3" t="s">
        <v>3818</v>
      </c>
      <c r="F376" s="6"/>
      <c r="G376" s="3" t="s">
        <v>5457</v>
      </c>
      <c r="H376" s="3" t="s">
        <v>2921</v>
      </c>
      <c r="K376" s="3" t="s">
        <v>2921</v>
      </c>
      <c r="L376" s="5" t="s">
        <v>5455</v>
      </c>
      <c r="N376" s="3" t="s">
        <v>3818</v>
      </c>
    </row>
    <row r="377" spans="1:14" ht="15.75" customHeight="1" x14ac:dyDescent="0.15">
      <c r="A377" s="3">
        <v>373</v>
      </c>
      <c r="B377" s="3" t="s">
        <v>2924</v>
      </c>
      <c r="C377" s="10" t="s">
        <v>5461</v>
      </c>
      <c r="E377" s="3" t="s">
        <v>1272</v>
      </c>
      <c r="F377" s="6"/>
      <c r="G377" s="3" t="s">
        <v>5462</v>
      </c>
      <c r="H377" s="3" t="s">
        <v>2924</v>
      </c>
      <c r="K377" s="3" t="s">
        <v>2924</v>
      </c>
      <c r="L377" s="5" t="s">
        <v>5461</v>
      </c>
      <c r="N377" s="3" t="s">
        <v>1272</v>
      </c>
    </row>
    <row r="378" spans="1:14" ht="15.75" customHeight="1" x14ac:dyDescent="0.15">
      <c r="A378" s="3">
        <v>374</v>
      </c>
      <c r="B378" s="3" t="s">
        <v>2926</v>
      </c>
      <c r="C378" s="10" t="s">
        <v>5467</v>
      </c>
      <c r="E378" s="3" t="s">
        <v>264</v>
      </c>
      <c r="F378" s="6"/>
      <c r="H378" s="3" t="s">
        <v>2926</v>
      </c>
      <c r="K378" s="3" t="s">
        <v>2926</v>
      </c>
      <c r="L378" s="5" t="s">
        <v>5467</v>
      </c>
      <c r="N378" s="3" t="s">
        <v>264</v>
      </c>
    </row>
    <row r="379" spans="1:14" ht="15.75" customHeight="1" x14ac:dyDescent="0.15">
      <c r="A379" s="3">
        <v>375</v>
      </c>
      <c r="B379" s="3" t="s">
        <v>2929</v>
      </c>
      <c r="C379" s="10" t="s">
        <v>5492</v>
      </c>
      <c r="E379" s="3" t="s">
        <v>5493</v>
      </c>
      <c r="F379" s="6"/>
      <c r="H379" s="3" t="s">
        <v>2929</v>
      </c>
      <c r="K379" s="3" t="s">
        <v>2929</v>
      </c>
      <c r="L379" s="5" t="s">
        <v>5492</v>
      </c>
      <c r="N379" s="3" t="s">
        <v>5493</v>
      </c>
    </row>
    <row r="380" spans="1:14" ht="15.75" customHeight="1" x14ac:dyDescent="0.15">
      <c r="A380" s="3">
        <v>376</v>
      </c>
      <c r="B380" s="3" t="s">
        <v>2930</v>
      </c>
      <c r="C380" s="10" t="s">
        <v>5496</v>
      </c>
      <c r="E380" s="3" t="s">
        <v>5499</v>
      </c>
      <c r="F380" s="6"/>
      <c r="G380" s="3" t="s">
        <v>5500</v>
      </c>
      <c r="H380" s="3" t="s">
        <v>2930</v>
      </c>
      <c r="K380" s="3" t="s">
        <v>2930</v>
      </c>
      <c r="L380" s="5" t="s">
        <v>5496</v>
      </c>
      <c r="N380" s="3" t="s">
        <v>5499</v>
      </c>
    </row>
    <row r="381" spans="1:14" ht="15.75" customHeight="1" x14ac:dyDescent="0.15">
      <c r="A381" s="3">
        <v>377</v>
      </c>
      <c r="B381" s="3" t="s">
        <v>2939</v>
      </c>
      <c r="C381" s="10" t="s">
        <v>5507</v>
      </c>
      <c r="E381" s="3" t="s">
        <v>5216</v>
      </c>
      <c r="F381" s="6"/>
      <c r="G381" s="3" t="s">
        <v>5511</v>
      </c>
      <c r="H381" s="3" t="s">
        <v>2939</v>
      </c>
      <c r="K381" s="3" t="s">
        <v>2939</v>
      </c>
      <c r="L381" s="5" t="s">
        <v>5507</v>
      </c>
      <c r="N381" s="3" t="s">
        <v>5216</v>
      </c>
    </row>
    <row r="382" spans="1:14" ht="15.75" customHeight="1" x14ac:dyDescent="0.15">
      <c r="A382" s="3">
        <v>378</v>
      </c>
      <c r="B382" s="3" t="s">
        <v>2945</v>
      </c>
      <c r="C382" s="10" t="s">
        <v>5529</v>
      </c>
      <c r="E382" s="3" t="s">
        <v>3353</v>
      </c>
      <c r="F382" s="6"/>
      <c r="H382" s="3" t="s">
        <v>2945</v>
      </c>
      <c r="K382" s="3" t="s">
        <v>2945</v>
      </c>
      <c r="L382" s="5" t="s">
        <v>5529</v>
      </c>
      <c r="N382" s="3" t="s">
        <v>3353</v>
      </c>
    </row>
    <row r="383" spans="1:14" ht="15.75" customHeight="1" x14ac:dyDescent="0.15">
      <c r="A383" s="3">
        <v>379</v>
      </c>
      <c r="B383" s="3" t="s">
        <v>2947</v>
      </c>
      <c r="C383" s="10" t="s">
        <v>5535</v>
      </c>
      <c r="E383" s="3" t="s">
        <v>5540</v>
      </c>
      <c r="F383" s="6"/>
      <c r="H383" s="3" t="s">
        <v>2947</v>
      </c>
      <c r="K383" s="3" t="s">
        <v>2947</v>
      </c>
      <c r="L383" s="5" t="s">
        <v>5535</v>
      </c>
      <c r="N383" s="3" t="s">
        <v>5540</v>
      </c>
    </row>
    <row r="384" spans="1:14" ht="15.75" customHeight="1" x14ac:dyDescent="0.15">
      <c r="A384" s="3">
        <v>380</v>
      </c>
      <c r="B384" s="3" t="s">
        <v>2948</v>
      </c>
      <c r="C384" s="10" t="s">
        <v>5545</v>
      </c>
      <c r="E384" s="3" t="s">
        <v>679</v>
      </c>
      <c r="F384" s="6"/>
      <c r="H384" s="3" t="s">
        <v>2948</v>
      </c>
      <c r="K384" s="3" t="s">
        <v>2948</v>
      </c>
      <c r="L384" s="5" t="s">
        <v>5545</v>
      </c>
      <c r="N384" s="3" t="s">
        <v>679</v>
      </c>
    </row>
    <row r="385" spans="1:14" ht="15.75" customHeight="1" x14ac:dyDescent="0.15">
      <c r="A385" s="3">
        <v>381</v>
      </c>
      <c r="B385" s="3" t="s">
        <v>2951</v>
      </c>
      <c r="C385" s="10" t="s">
        <v>5552</v>
      </c>
      <c r="E385" s="3" t="s">
        <v>62</v>
      </c>
      <c r="F385" s="6"/>
      <c r="G385" s="3" t="s">
        <v>5553</v>
      </c>
      <c r="H385" s="3" t="s">
        <v>2951</v>
      </c>
      <c r="K385" s="3" t="s">
        <v>2951</v>
      </c>
      <c r="L385" s="5" t="s">
        <v>5552</v>
      </c>
      <c r="N385" s="3" t="s">
        <v>62</v>
      </c>
    </row>
    <row r="386" spans="1:14" ht="15.75" customHeight="1" x14ac:dyDescent="0.15">
      <c r="A386" s="3">
        <v>382</v>
      </c>
      <c r="B386" s="3" t="s">
        <v>2958</v>
      </c>
      <c r="C386" s="10" t="s">
        <v>5570</v>
      </c>
      <c r="E386" s="3" t="s">
        <v>475</v>
      </c>
      <c r="F386" s="6"/>
      <c r="G386" s="3" t="s">
        <v>5571</v>
      </c>
      <c r="H386" s="3" t="s">
        <v>2958</v>
      </c>
      <c r="K386" s="3" t="s">
        <v>2958</v>
      </c>
      <c r="L386" s="5" t="s">
        <v>5570</v>
      </c>
      <c r="N386" s="3" t="s">
        <v>475</v>
      </c>
    </row>
    <row r="387" spans="1:14" ht="15.75" customHeight="1" x14ac:dyDescent="0.15">
      <c r="A387" s="3">
        <v>383</v>
      </c>
      <c r="B387" s="3" t="s">
        <v>2962</v>
      </c>
      <c r="C387" s="10" t="s">
        <v>5573</v>
      </c>
      <c r="E387" s="3" t="s">
        <v>5575</v>
      </c>
      <c r="F387" s="6"/>
      <c r="H387" s="3" t="s">
        <v>2962</v>
      </c>
      <c r="K387" s="3" t="s">
        <v>2962</v>
      </c>
      <c r="L387" s="5" t="s">
        <v>5573</v>
      </c>
      <c r="N387" s="3" t="s">
        <v>5575</v>
      </c>
    </row>
    <row r="388" spans="1:14" ht="15.75" customHeight="1" x14ac:dyDescent="0.15">
      <c r="A388" s="3">
        <v>384</v>
      </c>
      <c r="B388" s="3" t="s">
        <v>2963</v>
      </c>
      <c r="C388" s="10" t="s">
        <v>5601</v>
      </c>
      <c r="E388" s="3" t="s">
        <v>2237</v>
      </c>
      <c r="F388" s="6"/>
      <c r="H388" s="3" t="s">
        <v>2963</v>
      </c>
      <c r="K388" s="3" t="s">
        <v>2963</v>
      </c>
      <c r="L388" s="5" t="s">
        <v>5601</v>
      </c>
      <c r="N388" s="3" t="s">
        <v>2237</v>
      </c>
    </row>
    <row r="389" spans="1:14" ht="15.75" customHeight="1" x14ac:dyDescent="0.15">
      <c r="A389" s="3">
        <v>385</v>
      </c>
      <c r="B389" s="3" t="s">
        <v>2967</v>
      </c>
      <c r="C389" s="10" t="s">
        <v>5608</v>
      </c>
      <c r="E389" s="3" t="s">
        <v>817</v>
      </c>
      <c r="F389" s="6"/>
      <c r="G389" s="3" t="s">
        <v>5609</v>
      </c>
      <c r="H389" s="3" t="s">
        <v>2967</v>
      </c>
      <c r="K389" s="3" t="s">
        <v>2967</v>
      </c>
      <c r="L389" s="5" t="s">
        <v>5608</v>
      </c>
      <c r="N389" s="3" t="s">
        <v>817</v>
      </c>
    </row>
    <row r="390" spans="1:14" ht="15.75" customHeight="1" x14ac:dyDescent="0.15">
      <c r="A390" s="3">
        <v>386</v>
      </c>
      <c r="B390" s="3" t="s">
        <v>2971</v>
      </c>
      <c r="C390" s="10" t="s">
        <v>5613</v>
      </c>
      <c r="E390" s="3" t="s">
        <v>38</v>
      </c>
      <c r="F390" s="6"/>
      <c r="G390" s="3" t="s">
        <v>5614</v>
      </c>
      <c r="H390" s="3" t="s">
        <v>2971</v>
      </c>
      <c r="K390" s="3" t="s">
        <v>2971</v>
      </c>
      <c r="L390" s="5" t="s">
        <v>5613</v>
      </c>
      <c r="N390" s="3" t="s">
        <v>38</v>
      </c>
    </row>
    <row r="391" spans="1:14" ht="15.75" customHeight="1" x14ac:dyDescent="0.15">
      <c r="A391" s="3">
        <v>387</v>
      </c>
      <c r="B391" s="3" t="s">
        <v>2976</v>
      </c>
      <c r="C391" s="10" t="s">
        <v>5633</v>
      </c>
      <c r="E391" s="3" t="s">
        <v>3148</v>
      </c>
      <c r="F391" s="6"/>
      <c r="G391" s="3" t="s">
        <v>5636</v>
      </c>
      <c r="H391" s="3" t="s">
        <v>2976</v>
      </c>
      <c r="K391" s="3" t="s">
        <v>2976</v>
      </c>
      <c r="L391" s="5" t="s">
        <v>5633</v>
      </c>
      <c r="N391" s="3" t="s">
        <v>3148</v>
      </c>
    </row>
    <row r="392" spans="1:14" ht="15.75" customHeight="1" x14ac:dyDescent="0.15">
      <c r="A392" s="3">
        <v>388</v>
      </c>
      <c r="B392" s="3" t="s">
        <v>2979</v>
      </c>
      <c r="C392" s="10" t="s">
        <v>5644</v>
      </c>
      <c r="E392" s="3" t="s">
        <v>2537</v>
      </c>
      <c r="F392" s="6"/>
      <c r="H392" s="3" t="s">
        <v>2979</v>
      </c>
      <c r="K392" s="3" t="s">
        <v>2979</v>
      </c>
      <c r="L392" s="5" t="s">
        <v>5644</v>
      </c>
      <c r="N392" s="3" t="s">
        <v>2537</v>
      </c>
    </row>
    <row r="393" spans="1:14" ht="15.75" customHeight="1" x14ac:dyDescent="0.15">
      <c r="A393" s="3">
        <v>389</v>
      </c>
      <c r="B393" s="3" t="s">
        <v>2981</v>
      </c>
      <c r="C393" s="10" t="s">
        <v>5652</v>
      </c>
      <c r="E393" s="3" t="s">
        <v>475</v>
      </c>
      <c r="F393" s="6"/>
      <c r="H393" s="3" t="s">
        <v>2981</v>
      </c>
      <c r="K393" s="3" t="s">
        <v>2981</v>
      </c>
      <c r="L393" s="5" t="s">
        <v>5652</v>
      </c>
      <c r="N393" s="3" t="s">
        <v>475</v>
      </c>
    </row>
    <row r="394" spans="1:14" ht="15.75" customHeight="1" x14ac:dyDescent="0.15">
      <c r="A394" s="3">
        <v>390</v>
      </c>
      <c r="B394" s="3" t="s">
        <v>2984</v>
      </c>
      <c r="C394" s="10" t="s">
        <v>5677</v>
      </c>
      <c r="E394" s="3" t="s">
        <v>1963</v>
      </c>
      <c r="F394" s="6"/>
      <c r="H394" s="3" t="s">
        <v>2984</v>
      </c>
      <c r="K394" s="3" t="s">
        <v>2984</v>
      </c>
      <c r="L394" s="5" t="s">
        <v>5677</v>
      </c>
      <c r="N394" s="3" t="s">
        <v>1963</v>
      </c>
    </row>
    <row r="395" spans="1:14" ht="15.75" customHeight="1" x14ac:dyDescent="0.15">
      <c r="A395" s="3">
        <v>391</v>
      </c>
      <c r="B395" s="3" t="s">
        <v>2986</v>
      </c>
      <c r="C395" s="10" t="s">
        <v>5683</v>
      </c>
      <c r="E395" s="3" t="s">
        <v>1375</v>
      </c>
      <c r="F395" s="6"/>
      <c r="G395" s="3" t="s">
        <v>5684</v>
      </c>
      <c r="H395" s="3" t="s">
        <v>2986</v>
      </c>
      <c r="K395" s="3" t="s">
        <v>2986</v>
      </c>
      <c r="L395" s="5" t="s">
        <v>5683</v>
      </c>
      <c r="N395" s="3" t="s">
        <v>1375</v>
      </c>
    </row>
    <row r="396" spans="1:14" ht="15.75" customHeight="1" x14ac:dyDescent="0.15">
      <c r="A396" s="3">
        <v>392</v>
      </c>
      <c r="B396" s="3" t="s">
        <v>2988</v>
      </c>
      <c r="C396" s="10" t="s">
        <v>5702</v>
      </c>
      <c r="E396" s="3" t="s">
        <v>1343</v>
      </c>
      <c r="F396" s="6"/>
      <c r="G396" s="3" t="s">
        <v>5706</v>
      </c>
      <c r="H396" s="3" t="s">
        <v>2988</v>
      </c>
      <c r="K396" s="3" t="s">
        <v>2988</v>
      </c>
      <c r="L396" s="5" t="s">
        <v>5702</v>
      </c>
      <c r="N396" s="3" t="s">
        <v>1343</v>
      </c>
    </row>
    <row r="397" spans="1:14" ht="15.75" customHeight="1" x14ac:dyDescent="0.15">
      <c r="A397" s="3">
        <v>393</v>
      </c>
      <c r="B397" s="3" t="s">
        <v>2989</v>
      </c>
      <c r="C397" s="10" t="s">
        <v>5726</v>
      </c>
      <c r="E397" s="3" t="s">
        <v>5742</v>
      </c>
      <c r="F397" s="6"/>
      <c r="H397" s="3" t="s">
        <v>2989</v>
      </c>
      <c r="K397" s="3" t="s">
        <v>2989</v>
      </c>
      <c r="L397" s="5" t="s">
        <v>5726</v>
      </c>
      <c r="N397" s="3" t="s">
        <v>5742</v>
      </c>
    </row>
    <row r="398" spans="1:14" ht="15.75" customHeight="1" x14ac:dyDescent="0.15">
      <c r="A398" s="3">
        <v>394</v>
      </c>
      <c r="B398" s="5" t="s">
        <v>2994</v>
      </c>
      <c r="C398" s="10" t="s">
        <v>5750</v>
      </c>
      <c r="E398" s="3" t="s">
        <v>5764</v>
      </c>
      <c r="F398" s="6"/>
      <c r="G398" s="3" t="s">
        <v>5765</v>
      </c>
      <c r="H398" s="5" t="s">
        <v>2994</v>
      </c>
      <c r="K398" s="5" t="s">
        <v>2994</v>
      </c>
      <c r="L398" s="5" t="s">
        <v>5750</v>
      </c>
      <c r="N398" s="3" t="s">
        <v>5764</v>
      </c>
    </row>
    <row r="399" spans="1:14" ht="15.75" customHeight="1" x14ac:dyDescent="0.15">
      <c r="A399" s="3">
        <v>395</v>
      </c>
      <c r="B399" s="3" t="s">
        <v>2997</v>
      </c>
      <c r="C399" s="10" t="s">
        <v>5769</v>
      </c>
      <c r="E399" s="3" t="s">
        <v>5771</v>
      </c>
      <c r="F399" s="6"/>
      <c r="H399" s="3" t="s">
        <v>2997</v>
      </c>
      <c r="K399" s="3" t="s">
        <v>2997</v>
      </c>
      <c r="L399" s="5" t="s">
        <v>5769</v>
      </c>
      <c r="N399" s="3" t="s">
        <v>5771</v>
      </c>
    </row>
    <row r="400" spans="1:14" ht="15.75" customHeight="1" x14ac:dyDescent="0.15">
      <c r="A400" s="3">
        <v>396</v>
      </c>
      <c r="B400" s="3" t="s">
        <v>3001</v>
      </c>
      <c r="C400" s="10" t="s">
        <v>5789</v>
      </c>
      <c r="E400" s="3" t="s">
        <v>2435</v>
      </c>
      <c r="F400" s="6"/>
      <c r="G400" s="3" t="s">
        <v>5792</v>
      </c>
      <c r="H400" s="3" t="s">
        <v>3001</v>
      </c>
      <c r="K400" s="3" t="s">
        <v>3001</v>
      </c>
      <c r="L400" s="5" t="s">
        <v>5789</v>
      </c>
      <c r="N400" s="3" t="s">
        <v>2435</v>
      </c>
    </row>
    <row r="401" spans="1:14" ht="15.75" customHeight="1" x14ac:dyDescent="0.15">
      <c r="A401" s="3">
        <v>397</v>
      </c>
      <c r="B401" s="3" t="s">
        <v>3003</v>
      </c>
      <c r="C401" s="10" t="s">
        <v>5801</v>
      </c>
      <c r="E401" s="3" t="s">
        <v>4268</v>
      </c>
      <c r="F401" s="6"/>
      <c r="H401" s="3" t="s">
        <v>3003</v>
      </c>
      <c r="K401" s="3" t="s">
        <v>3003</v>
      </c>
      <c r="L401" s="5" t="s">
        <v>5801</v>
      </c>
      <c r="N401" s="3" t="s">
        <v>4268</v>
      </c>
    </row>
    <row r="402" spans="1:14" ht="15.75" customHeight="1" x14ac:dyDescent="0.15">
      <c r="A402" s="3">
        <v>398</v>
      </c>
      <c r="B402" s="3" t="s">
        <v>3007</v>
      </c>
      <c r="C402" s="10" t="s">
        <v>5814</v>
      </c>
      <c r="E402" s="3" t="s">
        <v>5825</v>
      </c>
      <c r="F402" s="6"/>
      <c r="H402" s="3" t="s">
        <v>3007</v>
      </c>
      <c r="K402" s="3" t="s">
        <v>3007</v>
      </c>
      <c r="L402" s="5" t="s">
        <v>5814</v>
      </c>
      <c r="N402" s="3" t="s">
        <v>5825</v>
      </c>
    </row>
    <row r="403" spans="1:14" ht="15.75" customHeight="1" x14ac:dyDescent="0.15">
      <c r="A403" s="3">
        <v>399</v>
      </c>
      <c r="B403" s="3" t="s">
        <v>3008</v>
      </c>
      <c r="C403" s="10" t="s">
        <v>5840</v>
      </c>
      <c r="E403" s="3" t="s">
        <v>5842</v>
      </c>
      <c r="F403" s="6"/>
      <c r="G403" s="3" t="s">
        <v>5843</v>
      </c>
      <c r="H403" s="3" t="s">
        <v>3008</v>
      </c>
      <c r="K403" s="3" t="s">
        <v>3008</v>
      </c>
      <c r="L403" s="5" t="s">
        <v>5840</v>
      </c>
      <c r="N403" s="3" t="s">
        <v>5842</v>
      </c>
    </row>
    <row r="404" spans="1:14" ht="15.75" customHeight="1" x14ac:dyDescent="0.15">
      <c r="A404" s="3">
        <v>400</v>
      </c>
      <c r="B404" s="3" t="s">
        <v>3029</v>
      </c>
      <c r="C404" s="10" t="s">
        <v>5867</v>
      </c>
      <c r="E404" s="3" t="s">
        <v>5868</v>
      </c>
      <c r="F404" s="6"/>
      <c r="H404" s="3" t="s">
        <v>3029</v>
      </c>
      <c r="K404" s="3" t="s">
        <v>3029</v>
      </c>
      <c r="L404" s="5" t="s">
        <v>5867</v>
      </c>
      <c r="N404" s="3" t="s">
        <v>5868</v>
      </c>
    </row>
    <row r="405" spans="1:14" ht="15.75" customHeight="1" x14ac:dyDescent="0.15">
      <c r="A405" s="3">
        <v>401</v>
      </c>
      <c r="B405" s="3" t="s">
        <v>3031</v>
      </c>
      <c r="C405" s="10" t="s">
        <v>5871</v>
      </c>
      <c r="E405" s="3" t="s">
        <v>5874</v>
      </c>
      <c r="F405" s="6"/>
      <c r="H405" s="3" t="s">
        <v>3031</v>
      </c>
      <c r="K405" s="3" t="s">
        <v>3031</v>
      </c>
      <c r="L405" s="5" t="s">
        <v>5871</v>
      </c>
      <c r="N405" s="3" t="s">
        <v>5874</v>
      </c>
    </row>
    <row r="406" spans="1:14" ht="15.75" customHeight="1" x14ac:dyDescent="0.15">
      <c r="A406" s="3">
        <v>402</v>
      </c>
      <c r="B406" s="3" t="s">
        <v>3033</v>
      </c>
      <c r="C406" s="10" t="s">
        <v>5879</v>
      </c>
      <c r="E406" s="3" t="s">
        <v>5881</v>
      </c>
      <c r="F406" s="6"/>
      <c r="G406" s="3" t="s">
        <v>5884</v>
      </c>
      <c r="H406" s="3" t="s">
        <v>3033</v>
      </c>
      <c r="K406" s="3" t="s">
        <v>3033</v>
      </c>
      <c r="L406" s="5" t="s">
        <v>5879</v>
      </c>
      <c r="N406" s="3" t="s">
        <v>5881</v>
      </c>
    </row>
    <row r="407" spans="1:14" ht="15.75" customHeight="1" x14ac:dyDescent="0.15">
      <c r="A407" s="3">
        <v>403</v>
      </c>
      <c r="B407" s="3" t="s">
        <v>3035</v>
      </c>
      <c r="C407" s="10" t="s">
        <v>5893</v>
      </c>
      <c r="E407" s="3" t="s">
        <v>5896</v>
      </c>
      <c r="F407" s="6"/>
      <c r="H407" s="3" t="s">
        <v>3035</v>
      </c>
      <c r="K407" s="3" t="s">
        <v>3035</v>
      </c>
      <c r="L407" s="5" t="s">
        <v>5893</v>
      </c>
      <c r="N407" s="3" t="s">
        <v>5896</v>
      </c>
    </row>
    <row r="408" spans="1:14" ht="15.75" customHeight="1" x14ac:dyDescent="0.15">
      <c r="A408" s="3">
        <v>404</v>
      </c>
      <c r="B408" s="3" t="s">
        <v>3037</v>
      </c>
      <c r="C408" s="10" t="s">
        <v>5902</v>
      </c>
      <c r="E408" s="3" t="s">
        <v>115</v>
      </c>
      <c r="F408" s="6"/>
      <c r="G408" s="3" t="s">
        <v>5905</v>
      </c>
      <c r="H408" s="3" t="s">
        <v>3037</v>
      </c>
      <c r="K408" s="3" t="s">
        <v>3037</v>
      </c>
      <c r="L408" s="5" t="s">
        <v>5902</v>
      </c>
      <c r="N408" s="3" t="s">
        <v>115</v>
      </c>
    </row>
    <row r="409" spans="1:14" ht="15.75" customHeight="1" x14ac:dyDescent="0.15">
      <c r="A409" s="3">
        <v>405</v>
      </c>
      <c r="B409" s="3" t="s">
        <v>3039</v>
      </c>
      <c r="C409" s="10" t="s">
        <v>5908</v>
      </c>
      <c r="E409" s="3" t="s">
        <v>2435</v>
      </c>
      <c r="F409" s="6"/>
      <c r="G409" s="3" t="s">
        <v>5910</v>
      </c>
      <c r="H409" s="3" t="s">
        <v>3039</v>
      </c>
      <c r="K409" s="3" t="s">
        <v>3039</v>
      </c>
      <c r="L409" s="5" t="s">
        <v>5908</v>
      </c>
      <c r="N409" s="3" t="s">
        <v>2435</v>
      </c>
    </row>
    <row r="410" spans="1:14" ht="15.75" customHeight="1" x14ac:dyDescent="0.15">
      <c r="A410" s="3">
        <v>406</v>
      </c>
      <c r="B410" s="3" t="s">
        <v>3042</v>
      </c>
      <c r="C410" s="10" t="s">
        <v>5915</v>
      </c>
      <c r="E410" s="3" t="s">
        <v>900</v>
      </c>
      <c r="F410" s="6"/>
      <c r="H410" s="3" t="s">
        <v>3042</v>
      </c>
      <c r="K410" s="3" t="s">
        <v>3042</v>
      </c>
      <c r="L410" s="5" t="s">
        <v>5915</v>
      </c>
      <c r="N410" s="3" t="s">
        <v>900</v>
      </c>
    </row>
    <row r="411" spans="1:14" ht="15.75" customHeight="1" x14ac:dyDescent="0.15">
      <c r="A411" s="3">
        <v>407</v>
      </c>
      <c r="B411" s="3" t="s">
        <v>3044</v>
      </c>
      <c r="C411" s="10" t="s">
        <v>5918</v>
      </c>
      <c r="E411" s="3" t="s">
        <v>5920</v>
      </c>
      <c r="F411" s="6"/>
      <c r="G411" s="3" t="s">
        <v>5921</v>
      </c>
      <c r="H411" s="3" t="s">
        <v>3044</v>
      </c>
      <c r="K411" s="3" t="s">
        <v>3044</v>
      </c>
      <c r="L411" s="5" t="s">
        <v>5918</v>
      </c>
      <c r="N411" s="3" t="s">
        <v>5920</v>
      </c>
    </row>
    <row r="412" spans="1:14" ht="15.75" customHeight="1" x14ac:dyDescent="0.15">
      <c r="A412" s="3">
        <v>408</v>
      </c>
      <c r="B412" s="3" t="s">
        <v>3046</v>
      </c>
      <c r="C412" s="10" t="s">
        <v>5942</v>
      </c>
      <c r="E412" s="3" t="s">
        <v>3538</v>
      </c>
      <c r="F412" s="6"/>
      <c r="H412" s="3" t="s">
        <v>3046</v>
      </c>
      <c r="K412" s="3" t="s">
        <v>3046</v>
      </c>
      <c r="L412" s="5" t="s">
        <v>5942</v>
      </c>
      <c r="N412" s="3" t="s">
        <v>3538</v>
      </c>
    </row>
    <row r="413" spans="1:14" ht="15.75" customHeight="1" x14ac:dyDescent="0.15">
      <c r="A413" s="3">
        <v>409</v>
      </c>
      <c r="B413" s="3" t="s">
        <v>3052</v>
      </c>
      <c r="C413" s="10" t="s">
        <v>5957</v>
      </c>
      <c r="E413" s="3" t="s">
        <v>5959</v>
      </c>
      <c r="F413" s="6"/>
      <c r="H413" s="3" t="s">
        <v>3052</v>
      </c>
      <c r="K413" s="3" t="s">
        <v>3052</v>
      </c>
      <c r="L413" s="5" t="s">
        <v>5957</v>
      </c>
      <c r="N413" s="3" t="s">
        <v>5959</v>
      </c>
    </row>
    <row r="414" spans="1:14" ht="15.75" customHeight="1" x14ac:dyDescent="0.15">
      <c r="A414" s="3">
        <v>410</v>
      </c>
      <c r="B414" s="3" t="s">
        <v>3054</v>
      </c>
      <c r="C414" s="10" t="s">
        <v>5976</v>
      </c>
      <c r="E414" s="3" t="s">
        <v>379</v>
      </c>
      <c r="F414" s="6"/>
      <c r="G414" s="3" t="s">
        <v>5980</v>
      </c>
      <c r="H414" s="3" t="s">
        <v>3054</v>
      </c>
      <c r="K414" s="3" t="s">
        <v>3054</v>
      </c>
      <c r="L414" s="5" t="s">
        <v>5976</v>
      </c>
      <c r="N414" s="3" t="s">
        <v>379</v>
      </c>
    </row>
    <row r="415" spans="1:14" ht="15.75" customHeight="1" x14ac:dyDescent="0.15">
      <c r="A415" s="3">
        <v>411</v>
      </c>
      <c r="B415" s="3" t="s">
        <v>3056</v>
      </c>
      <c r="C415" s="10" t="s">
        <v>5993</v>
      </c>
      <c r="E415" s="3" t="s">
        <v>5997</v>
      </c>
      <c r="F415" s="6"/>
      <c r="H415" s="3" t="s">
        <v>3056</v>
      </c>
      <c r="K415" s="3" t="s">
        <v>3056</v>
      </c>
      <c r="L415" s="5" t="s">
        <v>5993</v>
      </c>
      <c r="N415" s="3" t="s">
        <v>5997</v>
      </c>
    </row>
    <row r="416" spans="1:14" ht="15.75" customHeight="1" x14ac:dyDescent="0.15">
      <c r="A416" s="3">
        <v>412</v>
      </c>
      <c r="B416" s="3" t="s">
        <v>3061</v>
      </c>
      <c r="C416" s="10" t="s">
        <v>6010</v>
      </c>
      <c r="E416" s="3" t="s">
        <v>6013</v>
      </c>
      <c r="F416" s="6"/>
      <c r="H416" s="3" t="s">
        <v>3061</v>
      </c>
      <c r="K416" s="3" t="s">
        <v>3061</v>
      </c>
      <c r="L416" s="5" t="s">
        <v>6010</v>
      </c>
      <c r="N416" s="3" t="s">
        <v>6013</v>
      </c>
    </row>
    <row r="417" spans="1:14" ht="15.75" customHeight="1" x14ac:dyDescent="0.15">
      <c r="A417" s="3">
        <v>413</v>
      </c>
      <c r="B417" s="3" t="s">
        <v>3063</v>
      </c>
      <c r="C417" s="10" t="s">
        <v>6015</v>
      </c>
      <c r="E417" s="3" t="s">
        <v>1375</v>
      </c>
      <c r="F417" s="6"/>
      <c r="G417" s="3" t="s">
        <v>6018</v>
      </c>
      <c r="H417" s="3" t="s">
        <v>3063</v>
      </c>
      <c r="K417" s="3" t="s">
        <v>3063</v>
      </c>
      <c r="L417" s="5" t="s">
        <v>6015</v>
      </c>
      <c r="N417" s="3" t="s">
        <v>1375</v>
      </c>
    </row>
    <row r="418" spans="1:14" ht="15.75" customHeight="1" x14ac:dyDescent="0.15">
      <c r="A418" s="3">
        <v>414</v>
      </c>
      <c r="B418" s="3" t="s">
        <v>3066</v>
      </c>
      <c r="C418" s="10" t="s">
        <v>6020</v>
      </c>
      <c r="E418" s="3" t="s">
        <v>742</v>
      </c>
      <c r="F418" s="6"/>
      <c r="H418" s="3" t="s">
        <v>3066</v>
      </c>
      <c r="K418" s="3" t="s">
        <v>3066</v>
      </c>
      <c r="L418" s="5" t="s">
        <v>6020</v>
      </c>
      <c r="N418" s="3" t="s">
        <v>742</v>
      </c>
    </row>
    <row r="419" spans="1:14" ht="15.75" customHeight="1" x14ac:dyDescent="0.15">
      <c r="A419" s="3">
        <v>415</v>
      </c>
      <c r="B419" s="3" t="s">
        <v>3073</v>
      </c>
      <c r="C419" s="10" t="s">
        <v>6029</v>
      </c>
      <c r="E419" s="3" t="s">
        <v>6031</v>
      </c>
      <c r="F419" s="6"/>
      <c r="H419" s="3" t="s">
        <v>3073</v>
      </c>
      <c r="K419" s="3" t="s">
        <v>3073</v>
      </c>
      <c r="L419" s="5" t="s">
        <v>6029</v>
      </c>
      <c r="N419" s="3" t="s">
        <v>6031</v>
      </c>
    </row>
    <row r="420" spans="1:14" ht="15.75" customHeight="1" x14ac:dyDescent="0.15">
      <c r="A420" s="3">
        <v>416</v>
      </c>
      <c r="B420" s="3" t="s">
        <v>3076</v>
      </c>
      <c r="C420" s="10" t="s">
        <v>6035</v>
      </c>
      <c r="E420" s="3" t="s">
        <v>137</v>
      </c>
      <c r="F420" s="6"/>
      <c r="H420" s="3" t="s">
        <v>3076</v>
      </c>
      <c r="K420" s="3" t="s">
        <v>3076</v>
      </c>
      <c r="L420" s="5" t="s">
        <v>6035</v>
      </c>
      <c r="N420" s="3" t="s">
        <v>137</v>
      </c>
    </row>
    <row r="421" spans="1:14" ht="15.75" customHeight="1" x14ac:dyDescent="0.15">
      <c r="A421" s="3">
        <v>417</v>
      </c>
      <c r="B421" s="5" t="s">
        <v>3080</v>
      </c>
      <c r="C421" s="10" t="s">
        <v>6066</v>
      </c>
      <c r="E421" s="3" t="s">
        <v>2190</v>
      </c>
      <c r="F421" s="6"/>
      <c r="G421" s="3" t="s">
        <v>6095</v>
      </c>
      <c r="H421" s="5" t="s">
        <v>3080</v>
      </c>
      <c r="K421" s="5" t="s">
        <v>3080</v>
      </c>
      <c r="L421" s="5" t="s">
        <v>6066</v>
      </c>
      <c r="N421" s="3" t="s">
        <v>2190</v>
      </c>
    </row>
    <row r="422" spans="1:14" ht="15.75" customHeight="1" x14ac:dyDescent="0.15">
      <c r="A422" s="3">
        <v>418</v>
      </c>
      <c r="B422" s="3" t="s">
        <v>3093</v>
      </c>
      <c r="C422" s="10" t="s">
        <v>6096</v>
      </c>
      <c r="E422" s="3" t="s">
        <v>3552</v>
      </c>
      <c r="F422" s="6"/>
      <c r="H422" s="3" t="s">
        <v>3093</v>
      </c>
      <c r="K422" s="3" t="s">
        <v>3093</v>
      </c>
      <c r="L422" s="5" t="s">
        <v>6096</v>
      </c>
      <c r="N422" s="3" t="s">
        <v>3552</v>
      </c>
    </row>
    <row r="423" spans="1:14" ht="15.75" customHeight="1" x14ac:dyDescent="0.15">
      <c r="A423" s="3">
        <v>419</v>
      </c>
      <c r="B423" s="3" t="s">
        <v>3094</v>
      </c>
      <c r="C423" s="10" t="s">
        <v>6108</v>
      </c>
      <c r="E423" s="3" t="s">
        <v>817</v>
      </c>
      <c r="F423" s="6"/>
      <c r="G423" s="3" t="s">
        <v>6110</v>
      </c>
      <c r="H423" s="3" t="s">
        <v>3094</v>
      </c>
      <c r="K423" s="3" t="s">
        <v>3094</v>
      </c>
      <c r="L423" s="5" t="s">
        <v>6108</v>
      </c>
      <c r="N423" s="3" t="s">
        <v>817</v>
      </c>
    </row>
    <row r="424" spans="1:14" ht="15.75" customHeight="1" x14ac:dyDescent="0.15">
      <c r="A424" s="3">
        <v>420</v>
      </c>
      <c r="B424" s="3" t="s">
        <v>3098</v>
      </c>
      <c r="C424" s="10" t="s">
        <v>6121</v>
      </c>
      <c r="E424" s="3" t="s">
        <v>475</v>
      </c>
      <c r="F424" s="6"/>
      <c r="G424" s="3" t="s">
        <v>6122</v>
      </c>
      <c r="H424" s="3" t="s">
        <v>3098</v>
      </c>
      <c r="K424" s="3" t="s">
        <v>3098</v>
      </c>
      <c r="L424" s="5" t="s">
        <v>6121</v>
      </c>
      <c r="N424" s="3" t="s">
        <v>475</v>
      </c>
    </row>
    <row r="425" spans="1:14" ht="15.75" customHeight="1" x14ac:dyDescent="0.15">
      <c r="A425" s="3">
        <v>421</v>
      </c>
      <c r="B425" s="3" t="s">
        <v>3113</v>
      </c>
      <c r="C425" s="10" t="s">
        <v>6133</v>
      </c>
      <c r="E425" s="3" t="s">
        <v>6138</v>
      </c>
      <c r="F425" s="6"/>
      <c r="H425" s="3" t="s">
        <v>3113</v>
      </c>
      <c r="K425" s="3" t="s">
        <v>3113</v>
      </c>
      <c r="L425" s="5" t="s">
        <v>6133</v>
      </c>
      <c r="N425" s="3" t="s">
        <v>6138</v>
      </c>
    </row>
    <row r="426" spans="1:14" ht="15.75" customHeight="1" x14ac:dyDescent="0.15">
      <c r="A426" s="3">
        <v>422</v>
      </c>
      <c r="B426" s="3" t="s">
        <v>3119</v>
      </c>
      <c r="C426" s="10" t="s">
        <v>6139</v>
      </c>
      <c r="E426" s="3" t="s">
        <v>742</v>
      </c>
      <c r="F426" s="6"/>
      <c r="H426" s="3" t="s">
        <v>3119</v>
      </c>
      <c r="K426" s="3" t="s">
        <v>3119</v>
      </c>
      <c r="L426" s="5" t="s">
        <v>6139</v>
      </c>
      <c r="N426" s="3" t="s">
        <v>742</v>
      </c>
    </row>
    <row r="427" spans="1:14" ht="15.75" customHeight="1" x14ac:dyDescent="0.15">
      <c r="A427" s="3">
        <v>423</v>
      </c>
      <c r="B427" s="3" t="s">
        <v>3144</v>
      </c>
      <c r="C427" s="10" t="s">
        <v>6147</v>
      </c>
      <c r="E427" s="3" t="s">
        <v>6149</v>
      </c>
      <c r="F427" s="6"/>
      <c r="G427" s="3" t="s">
        <v>6150</v>
      </c>
      <c r="H427" s="3" t="s">
        <v>3144</v>
      </c>
      <c r="K427" s="3" t="s">
        <v>3144</v>
      </c>
      <c r="L427" s="5" t="s">
        <v>6147</v>
      </c>
      <c r="N427" s="3" t="s">
        <v>6149</v>
      </c>
    </row>
    <row r="428" spans="1:14" ht="15.75" customHeight="1" x14ac:dyDescent="0.15">
      <c r="A428" s="3">
        <v>424</v>
      </c>
      <c r="B428" s="3" t="s">
        <v>3146</v>
      </c>
      <c r="C428" s="10" t="s">
        <v>6155</v>
      </c>
      <c r="E428" s="3" t="s">
        <v>6157</v>
      </c>
      <c r="F428" s="6"/>
      <c r="H428" s="3" t="s">
        <v>3146</v>
      </c>
      <c r="K428" s="3" t="s">
        <v>3146</v>
      </c>
      <c r="L428" s="5" t="s">
        <v>6155</v>
      </c>
      <c r="N428" s="3" t="s">
        <v>6157</v>
      </c>
    </row>
    <row r="429" spans="1:14" ht="15.75" customHeight="1" x14ac:dyDescent="0.15">
      <c r="A429" s="3">
        <v>425</v>
      </c>
      <c r="B429" s="3" t="s">
        <v>3149</v>
      </c>
      <c r="C429" s="10" t="s">
        <v>6159</v>
      </c>
      <c r="E429" s="3" t="s">
        <v>475</v>
      </c>
      <c r="F429" s="6"/>
      <c r="H429" s="3" t="s">
        <v>3149</v>
      </c>
      <c r="K429" s="3" t="s">
        <v>3149</v>
      </c>
      <c r="L429" s="5" t="s">
        <v>6159</v>
      </c>
      <c r="N429" s="3" t="s">
        <v>475</v>
      </c>
    </row>
    <row r="430" spans="1:14" ht="15.75" customHeight="1" x14ac:dyDescent="0.15">
      <c r="A430" s="3">
        <v>426</v>
      </c>
      <c r="B430" s="3" t="s">
        <v>3169</v>
      </c>
      <c r="C430" s="10" t="s">
        <v>6164</v>
      </c>
      <c r="E430" s="3" t="s">
        <v>256</v>
      </c>
      <c r="F430" s="6"/>
      <c r="H430" s="3" t="s">
        <v>3169</v>
      </c>
      <c r="K430" s="3" t="s">
        <v>3169</v>
      </c>
      <c r="L430" s="5" t="s">
        <v>6164</v>
      </c>
      <c r="N430" s="3" t="s">
        <v>256</v>
      </c>
    </row>
    <row r="431" spans="1:14" ht="15.75" customHeight="1" x14ac:dyDescent="0.15">
      <c r="A431" s="3">
        <v>427</v>
      </c>
      <c r="B431" s="3" t="s">
        <v>3171</v>
      </c>
      <c r="C431" s="10" t="s">
        <v>6168</v>
      </c>
      <c r="E431" s="3" t="s">
        <v>240</v>
      </c>
      <c r="F431" s="6"/>
      <c r="H431" s="3" t="s">
        <v>3171</v>
      </c>
      <c r="K431" s="3" t="s">
        <v>3171</v>
      </c>
      <c r="L431" s="5" t="s">
        <v>6168</v>
      </c>
      <c r="N431" s="3" t="s">
        <v>240</v>
      </c>
    </row>
    <row r="432" spans="1:14" ht="15.75" customHeight="1" x14ac:dyDescent="0.15">
      <c r="A432" s="3">
        <v>428</v>
      </c>
      <c r="B432" s="3" t="s">
        <v>3096</v>
      </c>
      <c r="C432" s="10" t="s">
        <v>6173</v>
      </c>
      <c r="E432" s="3" t="s">
        <v>475</v>
      </c>
      <c r="F432" s="6"/>
      <c r="G432" s="3" t="s">
        <v>6175</v>
      </c>
      <c r="H432" s="3" t="s">
        <v>3096</v>
      </c>
      <c r="K432" s="3" t="s">
        <v>3096</v>
      </c>
      <c r="L432" s="5" t="s">
        <v>6173</v>
      </c>
      <c r="N432" s="3" t="s">
        <v>475</v>
      </c>
    </row>
    <row r="433" spans="1:14" ht="15.75" customHeight="1" x14ac:dyDescent="0.15">
      <c r="A433" s="3">
        <v>429</v>
      </c>
      <c r="B433" s="3" t="s">
        <v>3192</v>
      </c>
      <c r="C433" s="10" t="s">
        <v>6178</v>
      </c>
      <c r="E433" s="3" t="s">
        <v>126</v>
      </c>
      <c r="F433" s="6"/>
      <c r="H433" s="3" t="s">
        <v>3192</v>
      </c>
      <c r="K433" s="3" t="s">
        <v>3192</v>
      </c>
      <c r="L433" s="5" t="s">
        <v>6178</v>
      </c>
      <c r="N433" s="3" t="s">
        <v>126</v>
      </c>
    </row>
    <row r="434" spans="1:14" ht="15.75" customHeight="1" x14ac:dyDescent="0.15">
      <c r="A434" s="3">
        <v>430</v>
      </c>
      <c r="B434" s="3" t="s">
        <v>3229</v>
      </c>
      <c r="C434" s="10" t="s">
        <v>6196</v>
      </c>
      <c r="E434" s="3" t="s">
        <v>271</v>
      </c>
      <c r="F434" s="6"/>
      <c r="H434" s="3" t="s">
        <v>3229</v>
      </c>
      <c r="K434" s="3" t="s">
        <v>3229</v>
      </c>
      <c r="L434" s="5" t="s">
        <v>6196</v>
      </c>
      <c r="N434" s="3" t="s">
        <v>271</v>
      </c>
    </row>
    <row r="435" spans="1:14" ht="15.75" customHeight="1" x14ac:dyDescent="0.15">
      <c r="A435" s="3">
        <v>431</v>
      </c>
      <c r="B435" s="3" t="s">
        <v>3232</v>
      </c>
      <c r="C435" s="10" t="s">
        <v>6202</v>
      </c>
      <c r="E435" s="3" t="s">
        <v>168</v>
      </c>
      <c r="F435" s="6"/>
      <c r="G435" s="3" t="s">
        <v>6203</v>
      </c>
      <c r="H435" s="3" t="s">
        <v>3232</v>
      </c>
      <c r="K435" s="3" t="s">
        <v>3232</v>
      </c>
      <c r="L435" s="5" t="s">
        <v>6202</v>
      </c>
      <c r="N435" s="3" t="s">
        <v>168</v>
      </c>
    </row>
    <row r="436" spans="1:14" ht="15.75" customHeight="1" x14ac:dyDescent="0.15">
      <c r="A436" s="3">
        <v>432</v>
      </c>
      <c r="B436" s="3" t="s">
        <v>3238</v>
      </c>
      <c r="C436" s="10" t="s">
        <v>6204</v>
      </c>
      <c r="E436" s="3" t="s">
        <v>475</v>
      </c>
      <c r="F436" s="6"/>
      <c r="G436" s="3" t="s">
        <v>6206</v>
      </c>
      <c r="H436" s="3" t="s">
        <v>3238</v>
      </c>
      <c r="K436" s="3" t="s">
        <v>3238</v>
      </c>
      <c r="L436" s="5" t="s">
        <v>6204</v>
      </c>
      <c r="N436" s="3" t="s">
        <v>475</v>
      </c>
    </row>
    <row r="437" spans="1:14" ht="15.75" customHeight="1" x14ac:dyDescent="0.15">
      <c r="A437" s="3">
        <v>433</v>
      </c>
      <c r="B437" s="3" t="s">
        <v>3243</v>
      </c>
      <c r="C437" s="10" t="s">
        <v>6209</v>
      </c>
      <c r="E437" s="3" t="s">
        <v>6210</v>
      </c>
      <c r="F437" s="6"/>
      <c r="G437" s="3" t="s">
        <v>6211</v>
      </c>
      <c r="H437" s="3" t="s">
        <v>3243</v>
      </c>
      <c r="K437" s="3" t="s">
        <v>3243</v>
      </c>
      <c r="L437" s="5" t="s">
        <v>6209</v>
      </c>
      <c r="N437" s="3" t="s">
        <v>6210</v>
      </c>
    </row>
    <row r="438" spans="1:14" ht="15.75" customHeight="1" x14ac:dyDescent="0.15">
      <c r="A438" s="3">
        <v>434</v>
      </c>
      <c r="B438" s="3" t="s">
        <v>3249</v>
      </c>
      <c r="C438" s="10" t="s">
        <v>6218</v>
      </c>
      <c r="E438" s="3" t="s">
        <v>6219</v>
      </c>
      <c r="F438" s="6"/>
      <c r="H438" s="3" t="s">
        <v>3249</v>
      </c>
      <c r="K438" s="3" t="s">
        <v>3249</v>
      </c>
      <c r="L438" s="5" t="s">
        <v>6218</v>
      </c>
      <c r="N438" s="3" t="s">
        <v>6219</v>
      </c>
    </row>
    <row r="439" spans="1:14" ht="15.75" customHeight="1" x14ac:dyDescent="0.15">
      <c r="A439" s="3">
        <v>435</v>
      </c>
      <c r="B439" s="3" t="s">
        <v>3252</v>
      </c>
      <c r="C439" s="10" t="s">
        <v>6221</v>
      </c>
      <c r="E439" s="3" t="s">
        <v>6222</v>
      </c>
      <c r="F439" s="6"/>
      <c r="G439" s="3" t="s">
        <v>6223</v>
      </c>
      <c r="H439" s="3" t="s">
        <v>3252</v>
      </c>
      <c r="K439" s="3" t="s">
        <v>3252</v>
      </c>
      <c r="L439" s="5" t="s">
        <v>6221</v>
      </c>
      <c r="N439" s="3" t="s">
        <v>6222</v>
      </c>
    </row>
    <row r="440" spans="1:14" ht="15.75" customHeight="1" x14ac:dyDescent="0.15">
      <c r="A440" s="3">
        <v>436</v>
      </c>
      <c r="B440" s="3" t="s">
        <v>3258</v>
      </c>
      <c r="C440" s="10" t="s">
        <v>6232</v>
      </c>
      <c r="E440" s="3" t="s">
        <v>475</v>
      </c>
      <c r="F440" s="6"/>
      <c r="G440" s="3" t="s">
        <v>6234</v>
      </c>
      <c r="H440" s="3" t="s">
        <v>3258</v>
      </c>
      <c r="K440" s="3" t="s">
        <v>3258</v>
      </c>
      <c r="L440" s="5" t="s">
        <v>6232</v>
      </c>
      <c r="N440" s="3" t="s">
        <v>475</v>
      </c>
    </row>
    <row r="441" spans="1:14" ht="15.75" customHeight="1" x14ac:dyDescent="0.15">
      <c r="A441" s="3">
        <v>437</v>
      </c>
      <c r="B441" s="3" t="s">
        <v>3262</v>
      </c>
      <c r="C441" s="10" t="s">
        <v>6239</v>
      </c>
      <c r="E441" s="3" t="s">
        <v>62</v>
      </c>
      <c r="F441" s="6"/>
      <c r="H441" s="3" t="s">
        <v>3262</v>
      </c>
      <c r="K441" s="3" t="s">
        <v>3262</v>
      </c>
      <c r="L441" s="5" t="s">
        <v>6239</v>
      </c>
      <c r="N441" s="3" t="s">
        <v>62</v>
      </c>
    </row>
    <row r="442" spans="1:14" ht="15.75" customHeight="1" x14ac:dyDescent="0.15">
      <c r="A442" s="3">
        <v>438</v>
      </c>
      <c r="B442" s="3" t="s">
        <v>3269</v>
      </c>
      <c r="C442" s="10" t="s">
        <v>6244</v>
      </c>
      <c r="E442" s="3" t="s">
        <v>79</v>
      </c>
      <c r="F442" s="6"/>
      <c r="H442" s="3" t="s">
        <v>3269</v>
      </c>
      <c r="K442" s="3" t="s">
        <v>3269</v>
      </c>
      <c r="L442" s="5" t="s">
        <v>6244</v>
      </c>
      <c r="N442" s="3" t="s">
        <v>79</v>
      </c>
    </row>
    <row r="443" spans="1:14" ht="15.75" customHeight="1" x14ac:dyDescent="0.15">
      <c r="A443" s="3">
        <v>439</v>
      </c>
      <c r="B443" s="3" t="s">
        <v>3271</v>
      </c>
      <c r="C443" s="10" t="s">
        <v>6248</v>
      </c>
      <c r="E443" s="3" t="s">
        <v>3457</v>
      </c>
      <c r="F443" s="6"/>
      <c r="H443" s="3" t="s">
        <v>3271</v>
      </c>
      <c r="K443" s="3" t="s">
        <v>3271</v>
      </c>
      <c r="L443" s="5" t="s">
        <v>6248</v>
      </c>
      <c r="N443" s="3" t="s">
        <v>3457</v>
      </c>
    </row>
    <row r="444" spans="1:14" ht="15.75" customHeight="1" x14ac:dyDescent="0.15">
      <c r="A444" s="3">
        <v>440</v>
      </c>
      <c r="B444" s="3" t="s">
        <v>3273</v>
      </c>
      <c r="C444" s="10" t="s">
        <v>6252</v>
      </c>
      <c r="E444" s="3" t="s">
        <v>2725</v>
      </c>
      <c r="F444" s="6"/>
      <c r="G444" s="3" t="s">
        <v>6256</v>
      </c>
      <c r="H444" s="3" t="s">
        <v>3273</v>
      </c>
      <c r="K444" s="3" t="s">
        <v>3273</v>
      </c>
      <c r="L444" s="5" t="s">
        <v>6252</v>
      </c>
      <c r="N444" s="3" t="s">
        <v>2725</v>
      </c>
    </row>
    <row r="445" spans="1:14" ht="15.75" customHeight="1" x14ac:dyDescent="0.15">
      <c r="A445" s="3">
        <v>441</v>
      </c>
      <c r="B445" s="3" t="s">
        <v>3281</v>
      </c>
      <c r="C445" s="10" t="s">
        <v>6261</v>
      </c>
      <c r="E445" s="3" t="s">
        <v>742</v>
      </c>
      <c r="F445" s="6"/>
      <c r="G445" s="3" t="s">
        <v>6262</v>
      </c>
      <c r="H445" s="3" t="s">
        <v>3281</v>
      </c>
      <c r="K445" s="3" t="s">
        <v>3281</v>
      </c>
      <c r="L445" s="5" t="s">
        <v>6261</v>
      </c>
      <c r="N445" s="3" t="s">
        <v>742</v>
      </c>
    </row>
    <row r="446" spans="1:14" ht="15.75" customHeight="1" x14ac:dyDescent="0.15">
      <c r="A446" s="3">
        <v>442</v>
      </c>
      <c r="B446" s="3" t="s">
        <v>3284</v>
      </c>
      <c r="C446" s="10" t="s">
        <v>6264</v>
      </c>
      <c r="E446" s="3" t="s">
        <v>742</v>
      </c>
      <c r="F446" s="6"/>
      <c r="H446" s="3" t="s">
        <v>3284</v>
      </c>
      <c r="K446" s="3" t="s">
        <v>3284</v>
      </c>
      <c r="L446" s="5" t="s">
        <v>6264</v>
      </c>
      <c r="N446" s="3" t="s">
        <v>742</v>
      </c>
    </row>
    <row r="447" spans="1:14" ht="15.75" customHeight="1" x14ac:dyDescent="0.15">
      <c r="A447" s="3">
        <v>443</v>
      </c>
      <c r="B447" s="3" t="s">
        <v>3288</v>
      </c>
      <c r="C447" s="10" t="s">
        <v>6267</v>
      </c>
      <c r="E447" s="3" t="s">
        <v>384</v>
      </c>
      <c r="F447" s="6"/>
      <c r="G447" s="3" t="s">
        <v>6273</v>
      </c>
      <c r="H447" s="3" t="s">
        <v>3288</v>
      </c>
      <c r="K447" s="3" t="s">
        <v>3288</v>
      </c>
      <c r="L447" s="5" t="s">
        <v>6267</v>
      </c>
      <c r="N447" s="3" t="s">
        <v>384</v>
      </c>
    </row>
    <row r="448" spans="1:14" ht="15.75" customHeight="1" x14ac:dyDescent="0.15">
      <c r="A448" s="3">
        <v>444</v>
      </c>
      <c r="B448" s="3" t="s">
        <v>3293</v>
      </c>
      <c r="C448" s="10" t="s">
        <v>6276</v>
      </c>
      <c r="E448" s="3" t="s">
        <v>39</v>
      </c>
      <c r="F448" s="6"/>
      <c r="G448" s="3" t="s">
        <v>6279</v>
      </c>
      <c r="H448" s="3" t="s">
        <v>3293</v>
      </c>
      <c r="K448" s="3" t="s">
        <v>3293</v>
      </c>
      <c r="L448" s="5" t="s">
        <v>6276</v>
      </c>
      <c r="N448" s="3" t="s">
        <v>39</v>
      </c>
    </row>
    <row r="449" spans="1:14" ht="15.75" customHeight="1" x14ac:dyDescent="0.15">
      <c r="A449" s="3">
        <v>445</v>
      </c>
      <c r="B449" s="3" t="s">
        <v>3296</v>
      </c>
      <c r="C449" s="10" t="s">
        <v>6284</v>
      </c>
      <c r="E449" s="3" t="s">
        <v>3354</v>
      </c>
      <c r="F449" s="6"/>
      <c r="G449" s="3" t="s">
        <v>6288</v>
      </c>
      <c r="H449" s="3" t="s">
        <v>3296</v>
      </c>
      <c r="K449" s="3" t="s">
        <v>3296</v>
      </c>
      <c r="L449" s="5" t="s">
        <v>6284</v>
      </c>
      <c r="N449" s="3" t="s">
        <v>3354</v>
      </c>
    </row>
    <row r="450" spans="1:14" ht="15.75" customHeight="1" x14ac:dyDescent="0.15">
      <c r="A450" s="3">
        <v>446</v>
      </c>
      <c r="B450" s="3" t="s">
        <v>3298</v>
      </c>
      <c r="C450" s="10" t="s">
        <v>6295</v>
      </c>
      <c r="E450" s="3" t="s">
        <v>1072</v>
      </c>
      <c r="F450" s="6"/>
      <c r="G450" s="3" t="s">
        <v>6298</v>
      </c>
      <c r="H450" s="3" t="s">
        <v>3298</v>
      </c>
      <c r="K450" s="3" t="s">
        <v>3298</v>
      </c>
      <c r="L450" s="5" t="s">
        <v>6295</v>
      </c>
      <c r="N450" s="3" t="s">
        <v>1072</v>
      </c>
    </row>
    <row r="451" spans="1:14" ht="15.75" customHeight="1" x14ac:dyDescent="0.15">
      <c r="A451" s="3">
        <v>447</v>
      </c>
      <c r="B451" s="3" t="s">
        <v>3301</v>
      </c>
      <c r="C451" s="10" t="s">
        <v>6302</v>
      </c>
      <c r="E451" s="3" t="s">
        <v>391</v>
      </c>
      <c r="F451" s="6"/>
      <c r="G451" s="3" t="s">
        <v>6305</v>
      </c>
      <c r="H451" s="3" t="s">
        <v>3301</v>
      </c>
      <c r="K451" s="3" t="s">
        <v>3301</v>
      </c>
      <c r="L451" s="5" t="s">
        <v>6302</v>
      </c>
      <c r="N451" s="3" t="s">
        <v>391</v>
      </c>
    </row>
    <row r="452" spans="1:14" ht="15.75" customHeight="1" x14ac:dyDescent="0.15">
      <c r="A452" s="3">
        <v>448</v>
      </c>
      <c r="B452" s="3" t="s">
        <v>3303</v>
      </c>
      <c r="C452" s="10" t="s">
        <v>6310</v>
      </c>
      <c r="E452" s="3" t="s">
        <v>231</v>
      </c>
      <c r="F452" s="6"/>
      <c r="H452" s="3" t="s">
        <v>3303</v>
      </c>
      <c r="K452" s="3" t="s">
        <v>3303</v>
      </c>
      <c r="L452" s="5" t="s">
        <v>6310</v>
      </c>
      <c r="N452" s="3" t="s">
        <v>231</v>
      </c>
    </row>
    <row r="453" spans="1:14" ht="15.75" customHeight="1" x14ac:dyDescent="0.15">
      <c r="A453" s="3">
        <v>449</v>
      </c>
      <c r="B453" s="3" t="s">
        <v>3307</v>
      </c>
      <c r="C453" s="10" t="s">
        <v>6314</v>
      </c>
      <c r="E453" s="3" t="s">
        <v>6316</v>
      </c>
      <c r="F453" s="6"/>
      <c r="G453" s="3" t="s">
        <v>6317</v>
      </c>
      <c r="H453" s="3" t="s">
        <v>3307</v>
      </c>
      <c r="K453" s="3" t="s">
        <v>3307</v>
      </c>
      <c r="L453" s="5" t="s">
        <v>6314</v>
      </c>
      <c r="N453" s="3" t="s">
        <v>6316</v>
      </c>
    </row>
    <row r="454" spans="1:14" ht="15.75" customHeight="1" x14ac:dyDescent="0.15">
      <c r="A454" s="3">
        <v>450</v>
      </c>
      <c r="B454" s="3" t="s">
        <v>3311</v>
      </c>
      <c r="C454" s="10" t="s">
        <v>6320</v>
      </c>
      <c r="E454" s="3" t="s">
        <v>1963</v>
      </c>
      <c r="F454" s="6"/>
      <c r="G454" s="3" t="s">
        <v>6324</v>
      </c>
      <c r="H454" s="3" t="s">
        <v>3311</v>
      </c>
      <c r="K454" s="3" t="s">
        <v>3311</v>
      </c>
      <c r="L454" s="5" t="s">
        <v>6320</v>
      </c>
      <c r="N454" s="3" t="s">
        <v>1963</v>
      </c>
    </row>
    <row r="455" spans="1:14" ht="15.75" customHeight="1" x14ac:dyDescent="0.15">
      <c r="A455" s="3">
        <v>451</v>
      </c>
      <c r="B455" s="3" t="s">
        <v>3314</v>
      </c>
      <c r="C455" s="10" t="s">
        <v>6331</v>
      </c>
      <c r="E455" s="3" t="s">
        <v>971</v>
      </c>
      <c r="F455" s="6"/>
      <c r="H455" s="3" t="s">
        <v>3314</v>
      </c>
      <c r="K455" s="3" t="s">
        <v>3314</v>
      </c>
      <c r="L455" s="5" t="s">
        <v>6331</v>
      </c>
      <c r="N455" s="3" t="s">
        <v>971</v>
      </c>
    </row>
    <row r="456" spans="1:14" ht="15.75" customHeight="1" x14ac:dyDescent="0.15">
      <c r="A456" s="3">
        <v>452</v>
      </c>
      <c r="B456" s="3" t="s">
        <v>3316</v>
      </c>
      <c r="C456" s="10" t="s">
        <v>6335</v>
      </c>
      <c r="E456" s="3" t="s">
        <v>6337</v>
      </c>
      <c r="F456" s="6"/>
      <c r="H456" s="3" t="s">
        <v>3316</v>
      </c>
      <c r="K456" s="3" t="s">
        <v>3316</v>
      </c>
      <c r="L456" s="5" t="s">
        <v>6335</v>
      </c>
      <c r="N456" s="3" t="s">
        <v>6337</v>
      </c>
    </row>
    <row r="457" spans="1:14" ht="15.75" customHeight="1" x14ac:dyDescent="0.15">
      <c r="A457" s="3">
        <v>453</v>
      </c>
      <c r="B457" s="3" t="s">
        <v>3317</v>
      </c>
      <c r="C457" s="10" t="s">
        <v>6353</v>
      </c>
      <c r="E457" s="3" t="s">
        <v>39</v>
      </c>
      <c r="F457" s="6"/>
      <c r="H457" s="3" t="s">
        <v>3317</v>
      </c>
      <c r="K457" s="3" t="s">
        <v>3317</v>
      </c>
      <c r="L457" s="5" t="s">
        <v>6353</v>
      </c>
      <c r="N457" s="3" t="s">
        <v>39</v>
      </c>
    </row>
    <row r="458" spans="1:14" ht="15.75" customHeight="1" x14ac:dyDescent="0.15">
      <c r="A458" s="3">
        <v>454</v>
      </c>
      <c r="B458" s="3" t="s">
        <v>3318</v>
      </c>
      <c r="C458" s="10" t="s">
        <v>6360</v>
      </c>
      <c r="E458" s="3" t="s">
        <v>1594</v>
      </c>
      <c r="F458" s="6"/>
      <c r="G458" s="3" t="s">
        <v>6362</v>
      </c>
      <c r="H458" s="3" t="s">
        <v>3318</v>
      </c>
      <c r="K458" s="3" t="s">
        <v>3318</v>
      </c>
      <c r="L458" s="5" t="s">
        <v>6360</v>
      </c>
      <c r="N458" s="3" t="s">
        <v>1594</v>
      </c>
    </row>
    <row r="459" spans="1:14" ht="15.75" customHeight="1" x14ac:dyDescent="0.15">
      <c r="A459" s="3">
        <v>455</v>
      </c>
      <c r="B459" s="3" t="s">
        <v>3322</v>
      </c>
      <c r="C459" s="10" t="s">
        <v>6364</v>
      </c>
      <c r="E459" s="3" t="s">
        <v>6365</v>
      </c>
      <c r="F459" s="6"/>
      <c r="H459" s="3" t="s">
        <v>3322</v>
      </c>
      <c r="K459" s="3" t="s">
        <v>3322</v>
      </c>
      <c r="L459" s="5" t="s">
        <v>6364</v>
      </c>
      <c r="N459" s="3" t="s">
        <v>6365</v>
      </c>
    </row>
    <row r="460" spans="1:14" ht="15.75" customHeight="1" x14ac:dyDescent="0.15">
      <c r="A460" s="3">
        <v>456</v>
      </c>
      <c r="B460" s="3" t="s">
        <v>3323</v>
      </c>
      <c r="C460" s="10" t="s">
        <v>6370</v>
      </c>
      <c r="E460" s="3" t="s">
        <v>1963</v>
      </c>
      <c r="F460" s="6"/>
      <c r="G460" s="3" t="s">
        <v>6373</v>
      </c>
      <c r="H460" s="3" t="s">
        <v>3323</v>
      </c>
      <c r="K460" s="3" t="s">
        <v>3323</v>
      </c>
      <c r="L460" s="5" t="s">
        <v>6370</v>
      </c>
      <c r="N460" s="3" t="s">
        <v>1963</v>
      </c>
    </row>
    <row r="461" spans="1:14" ht="15.75" customHeight="1" x14ac:dyDescent="0.15">
      <c r="A461" s="3">
        <v>457</v>
      </c>
      <c r="B461" s="3" t="s">
        <v>3342</v>
      </c>
      <c r="C461" s="10" t="s">
        <v>6376</v>
      </c>
      <c r="E461" s="3" t="s">
        <v>6378</v>
      </c>
      <c r="F461" s="6"/>
      <c r="G461" s="3" t="s">
        <v>6380</v>
      </c>
      <c r="H461" s="3" t="s">
        <v>3342</v>
      </c>
      <c r="K461" s="3" t="s">
        <v>3342</v>
      </c>
      <c r="L461" s="5" t="s">
        <v>6376</v>
      </c>
      <c r="N461" s="3" t="s">
        <v>6378</v>
      </c>
    </row>
    <row r="462" spans="1:14" ht="15.75" customHeight="1" x14ac:dyDescent="0.15">
      <c r="A462" s="3">
        <v>458</v>
      </c>
      <c r="B462" s="3" t="s">
        <v>3362</v>
      </c>
      <c r="C462" s="10" t="s">
        <v>6386</v>
      </c>
      <c r="E462" s="3" t="s">
        <v>2435</v>
      </c>
      <c r="F462" s="6"/>
      <c r="G462" s="3" t="s">
        <v>6390</v>
      </c>
      <c r="H462" s="3" t="s">
        <v>3362</v>
      </c>
      <c r="K462" s="3" t="s">
        <v>3362</v>
      </c>
      <c r="L462" s="5" t="s">
        <v>6386</v>
      </c>
      <c r="N462" s="3" t="s">
        <v>2435</v>
      </c>
    </row>
    <row r="463" spans="1:14" ht="15.75" customHeight="1" x14ac:dyDescent="0.15">
      <c r="A463" s="3">
        <v>459</v>
      </c>
      <c r="B463" s="3" t="s">
        <v>2571</v>
      </c>
      <c r="C463" s="10" t="s">
        <v>6393</v>
      </c>
      <c r="E463" s="3" t="s">
        <v>2576</v>
      </c>
      <c r="F463" s="6"/>
      <c r="H463" s="3" t="s">
        <v>2571</v>
      </c>
      <c r="K463" s="3" t="s">
        <v>2571</v>
      </c>
      <c r="L463" s="5" t="s">
        <v>6393</v>
      </c>
      <c r="N463" s="3" t="s">
        <v>2576</v>
      </c>
    </row>
    <row r="464" spans="1:14" ht="15.75" customHeight="1" x14ac:dyDescent="0.15">
      <c r="A464" s="3">
        <v>460</v>
      </c>
      <c r="B464" s="3" t="s">
        <v>3367</v>
      </c>
      <c r="C464" s="10" t="s">
        <v>6397</v>
      </c>
      <c r="E464" s="3" t="s">
        <v>2682</v>
      </c>
      <c r="F464" s="6"/>
      <c r="H464" s="3" t="s">
        <v>3367</v>
      </c>
      <c r="K464" s="3" t="s">
        <v>3367</v>
      </c>
      <c r="L464" s="5" t="s">
        <v>6397</v>
      </c>
      <c r="N464" s="3" t="s">
        <v>2682</v>
      </c>
    </row>
    <row r="465" spans="1:14" ht="15.75" customHeight="1" x14ac:dyDescent="0.15">
      <c r="A465" s="3">
        <v>461</v>
      </c>
      <c r="B465" s="3" t="s">
        <v>3370</v>
      </c>
      <c r="C465" s="10" t="s">
        <v>6404</v>
      </c>
      <c r="E465" s="3" t="s">
        <v>6406</v>
      </c>
      <c r="F465" s="6"/>
      <c r="H465" s="3" t="s">
        <v>3370</v>
      </c>
      <c r="K465" s="3" t="s">
        <v>3370</v>
      </c>
      <c r="L465" s="5" t="s">
        <v>6404</v>
      </c>
      <c r="N465" s="3" t="s">
        <v>6406</v>
      </c>
    </row>
    <row r="466" spans="1:14" ht="15.75" customHeight="1" x14ac:dyDescent="0.15">
      <c r="A466" s="3">
        <v>462</v>
      </c>
      <c r="B466" s="3" t="s">
        <v>3373</v>
      </c>
      <c r="C466" s="10" t="s">
        <v>6408</v>
      </c>
      <c r="E466" s="3" t="s">
        <v>2537</v>
      </c>
      <c r="F466" s="6"/>
      <c r="H466" s="3" t="s">
        <v>3373</v>
      </c>
      <c r="K466" s="3" t="s">
        <v>3373</v>
      </c>
      <c r="L466" s="5" t="s">
        <v>6408</v>
      </c>
      <c r="N466" s="3" t="s">
        <v>2537</v>
      </c>
    </row>
    <row r="467" spans="1:14" ht="15.75" customHeight="1" x14ac:dyDescent="0.15">
      <c r="A467" s="3">
        <v>463</v>
      </c>
      <c r="B467" s="3" t="s">
        <v>3375</v>
      </c>
      <c r="C467" s="10" t="s">
        <v>6413</v>
      </c>
      <c r="E467" s="3" t="s">
        <v>679</v>
      </c>
      <c r="F467" s="6"/>
      <c r="H467" s="3" t="s">
        <v>3375</v>
      </c>
      <c r="K467" s="3" t="s">
        <v>3375</v>
      </c>
      <c r="L467" s="5" t="s">
        <v>6413</v>
      </c>
      <c r="N467" s="3" t="s">
        <v>679</v>
      </c>
    </row>
    <row r="468" spans="1:14" ht="15.75" customHeight="1" x14ac:dyDescent="0.15">
      <c r="A468" s="3">
        <v>464</v>
      </c>
      <c r="B468" s="3" t="s">
        <v>3385</v>
      </c>
      <c r="C468" s="10" t="s">
        <v>6416</v>
      </c>
      <c r="E468" s="3" t="s">
        <v>6417</v>
      </c>
      <c r="F468" s="6"/>
      <c r="H468" s="3" t="s">
        <v>3385</v>
      </c>
      <c r="K468" s="3" t="s">
        <v>3385</v>
      </c>
      <c r="L468" s="5" t="s">
        <v>6416</v>
      </c>
      <c r="N468" s="3" t="s">
        <v>6417</v>
      </c>
    </row>
    <row r="469" spans="1:14" ht="15.75" customHeight="1" x14ac:dyDescent="0.15">
      <c r="A469" s="3">
        <v>465</v>
      </c>
      <c r="B469" s="3" t="s">
        <v>1788</v>
      </c>
      <c r="C469" s="10" t="s">
        <v>6420</v>
      </c>
      <c r="E469" s="3" t="s">
        <v>144</v>
      </c>
      <c r="F469" s="6"/>
      <c r="G469" s="3" t="s">
        <v>6422</v>
      </c>
      <c r="H469" s="3" t="s">
        <v>1788</v>
      </c>
      <c r="K469" s="3" t="s">
        <v>1788</v>
      </c>
      <c r="L469" s="5" t="s">
        <v>6420</v>
      </c>
      <c r="N469" s="3" t="s">
        <v>144</v>
      </c>
    </row>
    <row r="470" spans="1:14" ht="15.75" customHeight="1" x14ac:dyDescent="0.15">
      <c r="A470" s="3">
        <v>466</v>
      </c>
      <c r="B470" s="3" t="s">
        <v>3393</v>
      </c>
      <c r="C470" s="10" t="s">
        <v>6427</v>
      </c>
      <c r="E470" s="3" t="s">
        <v>5151</v>
      </c>
      <c r="F470" s="6"/>
      <c r="H470" s="3" t="s">
        <v>3393</v>
      </c>
      <c r="K470" s="3" t="s">
        <v>3393</v>
      </c>
      <c r="L470" s="5" t="s">
        <v>6427</v>
      </c>
      <c r="N470" s="3" t="s">
        <v>5151</v>
      </c>
    </row>
    <row r="471" spans="1:14" ht="15.75" customHeight="1" x14ac:dyDescent="0.15">
      <c r="A471" s="3">
        <v>467</v>
      </c>
      <c r="B471" s="3" t="s">
        <v>3394</v>
      </c>
      <c r="C471" s="10" t="s">
        <v>6432</v>
      </c>
      <c r="E471" s="3" t="s">
        <v>2435</v>
      </c>
      <c r="F471" s="6"/>
      <c r="H471" s="3" t="s">
        <v>3394</v>
      </c>
      <c r="K471" s="3" t="s">
        <v>3394</v>
      </c>
      <c r="L471" s="5" t="s">
        <v>6432</v>
      </c>
      <c r="N471" s="3" t="s">
        <v>2435</v>
      </c>
    </row>
    <row r="472" spans="1:14" ht="15.75" customHeight="1" x14ac:dyDescent="0.15">
      <c r="A472" s="3">
        <v>468</v>
      </c>
      <c r="B472" s="3" t="s">
        <v>1795</v>
      </c>
      <c r="C472" s="10" t="s">
        <v>6439</v>
      </c>
      <c r="E472" s="3" t="s">
        <v>89</v>
      </c>
      <c r="F472" s="6"/>
      <c r="G472" s="3" t="s">
        <v>6441</v>
      </c>
      <c r="H472" s="3" t="s">
        <v>1795</v>
      </c>
      <c r="K472" s="3" t="s">
        <v>1795</v>
      </c>
      <c r="L472" s="5" t="s">
        <v>6439</v>
      </c>
      <c r="N472" s="3" t="s">
        <v>89</v>
      </c>
    </row>
    <row r="473" spans="1:14" ht="15.75" customHeight="1" x14ac:dyDescent="0.15">
      <c r="A473" s="3">
        <v>469</v>
      </c>
      <c r="B473" s="3" t="s">
        <v>3405</v>
      </c>
      <c r="C473" s="10" t="s">
        <v>6446</v>
      </c>
      <c r="E473" s="3" t="s">
        <v>6448</v>
      </c>
      <c r="F473" s="6"/>
      <c r="G473" s="3" t="s">
        <v>6449</v>
      </c>
      <c r="H473" s="3" t="s">
        <v>3405</v>
      </c>
      <c r="K473" s="3" t="s">
        <v>3405</v>
      </c>
      <c r="L473" s="5" t="s">
        <v>6446</v>
      </c>
      <c r="N473" s="3" t="s">
        <v>6448</v>
      </c>
    </row>
    <row r="474" spans="1:14" ht="15.75" customHeight="1" x14ac:dyDescent="0.15">
      <c r="A474" s="3">
        <v>470</v>
      </c>
      <c r="B474" s="3" t="s">
        <v>3408</v>
      </c>
      <c r="C474" s="10" t="s">
        <v>6453</v>
      </c>
      <c r="E474" s="3" t="s">
        <v>3241</v>
      </c>
      <c r="F474" s="6"/>
      <c r="H474" s="3" t="s">
        <v>3408</v>
      </c>
      <c r="K474" s="3" t="s">
        <v>3408</v>
      </c>
      <c r="L474" s="5" t="s">
        <v>6453</v>
      </c>
      <c r="N474" s="3" t="s">
        <v>3241</v>
      </c>
    </row>
    <row r="475" spans="1:14" ht="15.75" customHeight="1" x14ac:dyDescent="0.15">
      <c r="A475" s="3">
        <v>471</v>
      </c>
      <c r="B475" s="3" t="s">
        <v>3414</v>
      </c>
      <c r="C475" s="10" t="s">
        <v>6464</v>
      </c>
      <c r="E475" s="3" t="s">
        <v>934</v>
      </c>
      <c r="F475" s="6"/>
      <c r="G475" s="3" t="s">
        <v>6468</v>
      </c>
      <c r="H475" s="3" t="s">
        <v>3414</v>
      </c>
      <c r="K475" s="3" t="s">
        <v>3414</v>
      </c>
      <c r="L475" s="5" t="s">
        <v>6464</v>
      </c>
      <c r="N475" s="3" t="s">
        <v>934</v>
      </c>
    </row>
    <row r="476" spans="1:14" ht="15.75" customHeight="1" x14ac:dyDescent="0.15">
      <c r="A476" s="3">
        <v>472</v>
      </c>
      <c r="B476" s="3" t="s">
        <v>3418</v>
      </c>
      <c r="C476" s="10" t="s">
        <v>6475</v>
      </c>
      <c r="E476" s="3" t="s">
        <v>475</v>
      </c>
      <c r="F476" s="6"/>
      <c r="H476" s="3" t="s">
        <v>3418</v>
      </c>
      <c r="K476" s="3" t="s">
        <v>3418</v>
      </c>
      <c r="L476" s="5" t="s">
        <v>6475</v>
      </c>
      <c r="N476" s="3" t="s">
        <v>475</v>
      </c>
    </row>
    <row r="477" spans="1:14" ht="15.75" customHeight="1" x14ac:dyDescent="0.15">
      <c r="A477" s="3">
        <v>473</v>
      </c>
      <c r="B477" s="3" t="s">
        <v>3424</v>
      </c>
      <c r="C477" s="10" t="s">
        <v>6486</v>
      </c>
      <c r="E477" s="3" t="s">
        <v>6487</v>
      </c>
      <c r="F477" s="6"/>
      <c r="G477" s="3" t="s">
        <v>6489</v>
      </c>
      <c r="H477" s="3" t="s">
        <v>3424</v>
      </c>
      <c r="K477" s="3" t="s">
        <v>3424</v>
      </c>
      <c r="L477" s="5" t="s">
        <v>6486</v>
      </c>
      <c r="N477" s="3" t="s">
        <v>6487</v>
      </c>
    </row>
    <row r="478" spans="1:14" ht="15.75" customHeight="1" x14ac:dyDescent="0.15">
      <c r="A478" s="3">
        <v>474</v>
      </c>
      <c r="B478" s="3" t="s">
        <v>3436</v>
      </c>
      <c r="C478" s="10" t="s">
        <v>6492</v>
      </c>
      <c r="E478" s="3" t="s">
        <v>384</v>
      </c>
      <c r="F478" s="6"/>
      <c r="G478" s="3" t="s">
        <v>6493</v>
      </c>
      <c r="H478" s="3" t="s">
        <v>3436</v>
      </c>
      <c r="K478" s="3" t="s">
        <v>3436</v>
      </c>
      <c r="L478" s="5" t="s">
        <v>6492</v>
      </c>
      <c r="N478" s="3" t="s">
        <v>384</v>
      </c>
    </row>
    <row r="479" spans="1:14" ht="15.75" customHeight="1" x14ac:dyDescent="0.15">
      <c r="A479" s="3">
        <v>475</v>
      </c>
      <c r="B479" s="3" t="s">
        <v>3439</v>
      </c>
      <c r="C479" s="10" t="s">
        <v>6498</v>
      </c>
      <c r="E479" s="3" t="s">
        <v>6500</v>
      </c>
      <c r="F479" s="6"/>
      <c r="G479" s="3" t="s">
        <v>6501</v>
      </c>
      <c r="H479" s="3" t="s">
        <v>3439</v>
      </c>
      <c r="K479" s="3" t="s">
        <v>3439</v>
      </c>
      <c r="L479" s="5" t="s">
        <v>6498</v>
      </c>
      <c r="N479" s="3" t="s">
        <v>6500</v>
      </c>
    </row>
    <row r="480" spans="1:14" ht="15.75" customHeight="1" x14ac:dyDescent="0.15">
      <c r="A480" s="3">
        <v>476</v>
      </c>
      <c r="B480" s="3" t="s">
        <v>3441</v>
      </c>
      <c r="C480" s="10" t="s">
        <v>6505</v>
      </c>
      <c r="E480" s="3" t="s">
        <v>4910</v>
      </c>
      <c r="F480" s="6"/>
      <c r="G480" s="3" t="s">
        <v>6507</v>
      </c>
      <c r="H480" s="3" t="s">
        <v>3441</v>
      </c>
      <c r="K480" s="3" t="s">
        <v>3441</v>
      </c>
      <c r="L480" s="5" t="s">
        <v>6505</v>
      </c>
      <c r="N480" s="3" t="s">
        <v>4910</v>
      </c>
    </row>
    <row r="481" spans="1:14" ht="15.75" customHeight="1" x14ac:dyDescent="0.15">
      <c r="A481" s="3">
        <v>477</v>
      </c>
      <c r="B481" s="3" t="s">
        <v>3444</v>
      </c>
      <c r="C481" s="10" t="s">
        <v>6519</v>
      </c>
      <c r="E481" s="3" t="s">
        <v>89</v>
      </c>
      <c r="F481" s="6"/>
      <c r="G481" s="3" t="s">
        <v>6523</v>
      </c>
      <c r="H481" s="3" t="s">
        <v>3444</v>
      </c>
      <c r="K481" s="3" t="s">
        <v>3444</v>
      </c>
      <c r="L481" s="5" t="s">
        <v>6519</v>
      </c>
      <c r="N481" s="3" t="s">
        <v>89</v>
      </c>
    </row>
    <row r="482" spans="1:14" ht="15.75" customHeight="1" x14ac:dyDescent="0.15">
      <c r="A482" s="3">
        <v>478</v>
      </c>
      <c r="B482" s="3" t="s">
        <v>3448</v>
      </c>
      <c r="C482" s="10" t="s">
        <v>6528</v>
      </c>
      <c r="E482" s="3" t="s">
        <v>475</v>
      </c>
      <c r="F482" s="6"/>
      <c r="H482" s="3" t="s">
        <v>3448</v>
      </c>
      <c r="K482" s="3" t="s">
        <v>3448</v>
      </c>
      <c r="L482" s="5" t="s">
        <v>6528</v>
      </c>
      <c r="N482" s="3" t="s">
        <v>475</v>
      </c>
    </row>
    <row r="483" spans="1:14" ht="15.75" customHeight="1" x14ac:dyDescent="0.15">
      <c r="A483" s="3">
        <v>479</v>
      </c>
      <c r="B483" s="3" t="s">
        <v>3462</v>
      </c>
      <c r="C483" s="10" t="s">
        <v>6534</v>
      </c>
      <c r="E483" s="3" t="s">
        <v>39</v>
      </c>
      <c r="F483" s="6"/>
      <c r="H483" s="3" t="s">
        <v>3462</v>
      </c>
      <c r="K483" s="3" t="s">
        <v>3462</v>
      </c>
      <c r="L483" s="5" t="s">
        <v>6534</v>
      </c>
      <c r="N483" s="3" t="s">
        <v>39</v>
      </c>
    </row>
    <row r="484" spans="1:14" ht="15.75" customHeight="1" x14ac:dyDescent="0.15">
      <c r="A484" s="3">
        <v>480</v>
      </c>
      <c r="B484" s="3" t="s">
        <v>3465</v>
      </c>
      <c r="C484" s="10" t="s">
        <v>6536</v>
      </c>
      <c r="E484" s="3" t="s">
        <v>475</v>
      </c>
      <c r="F484" s="6"/>
      <c r="G484" s="3" t="s">
        <v>6538</v>
      </c>
      <c r="H484" s="3" t="s">
        <v>3465</v>
      </c>
      <c r="K484" s="3" t="s">
        <v>3465</v>
      </c>
      <c r="L484" s="5" t="s">
        <v>6536</v>
      </c>
      <c r="N484" s="3" t="s">
        <v>475</v>
      </c>
    </row>
    <row r="485" spans="1:14" ht="15.75" customHeight="1" x14ac:dyDescent="0.15">
      <c r="A485" s="3">
        <v>481</v>
      </c>
      <c r="B485" s="3" t="s">
        <v>3466</v>
      </c>
      <c r="C485" s="10" t="s">
        <v>6542</v>
      </c>
      <c r="E485" s="3" t="s">
        <v>6543</v>
      </c>
      <c r="F485" s="6"/>
      <c r="G485" s="3" t="s">
        <v>6544</v>
      </c>
      <c r="H485" s="3" t="s">
        <v>3466</v>
      </c>
      <c r="K485" s="3" t="s">
        <v>3466</v>
      </c>
      <c r="L485" s="5" t="s">
        <v>6542</v>
      </c>
      <c r="N485" s="3" t="s">
        <v>6543</v>
      </c>
    </row>
    <row r="486" spans="1:14" ht="15.75" customHeight="1" x14ac:dyDescent="0.15">
      <c r="A486" s="3">
        <v>482</v>
      </c>
      <c r="B486" s="3" t="s">
        <v>3469</v>
      </c>
      <c r="C486" s="10" t="s">
        <v>6546</v>
      </c>
      <c r="E486" s="3" t="s">
        <v>293</v>
      </c>
      <c r="F486" s="6"/>
      <c r="G486" s="3" t="s">
        <v>6548</v>
      </c>
      <c r="H486" s="3" t="s">
        <v>3469</v>
      </c>
      <c r="K486" s="3" t="s">
        <v>3469</v>
      </c>
      <c r="L486" s="5" t="s">
        <v>6546</v>
      </c>
      <c r="N486" s="3" t="s">
        <v>293</v>
      </c>
    </row>
    <row r="487" spans="1:14" ht="15.75" customHeight="1" x14ac:dyDescent="0.15">
      <c r="A487" s="3">
        <v>483</v>
      </c>
      <c r="B487" s="3" t="s">
        <v>3472</v>
      </c>
      <c r="C487" s="10" t="s">
        <v>6551</v>
      </c>
      <c r="E487" s="3" t="s">
        <v>4870</v>
      </c>
      <c r="F487" s="6"/>
      <c r="G487" s="3" t="s">
        <v>6552</v>
      </c>
      <c r="H487" s="3" t="s">
        <v>3472</v>
      </c>
      <c r="K487" s="3" t="s">
        <v>3472</v>
      </c>
      <c r="L487" s="5" t="s">
        <v>6551</v>
      </c>
      <c r="N487" s="3" t="s">
        <v>4870</v>
      </c>
    </row>
    <row r="488" spans="1:14" ht="15.75" customHeight="1" x14ac:dyDescent="0.15">
      <c r="A488" s="3">
        <v>484</v>
      </c>
      <c r="B488" s="3" t="s">
        <v>3476</v>
      </c>
      <c r="C488" s="10" t="s">
        <v>6553</v>
      </c>
      <c r="E488" s="3" t="s">
        <v>6555</v>
      </c>
      <c r="F488" s="6"/>
      <c r="H488" s="3" t="s">
        <v>3476</v>
      </c>
      <c r="K488" s="3" t="s">
        <v>3476</v>
      </c>
      <c r="L488" s="5" t="s">
        <v>6553</v>
      </c>
      <c r="N488" s="3" t="s">
        <v>6555</v>
      </c>
    </row>
    <row r="489" spans="1:14" ht="15.75" customHeight="1" x14ac:dyDescent="0.15">
      <c r="A489" s="3">
        <v>485</v>
      </c>
      <c r="B489" s="3" t="s">
        <v>3482</v>
      </c>
      <c r="C489" s="10" t="s">
        <v>6557</v>
      </c>
      <c r="E489" s="3" t="s">
        <v>2576</v>
      </c>
      <c r="F489" s="6"/>
      <c r="H489" s="3" t="s">
        <v>3482</v>
      </c>
      <c r="K489" s="3" t="s">
        <v>3482</v>
      </c>
      <c r="L489" s="5" t="s">
        <v>6557</v>
      </c>
      <c r="N489" s="3" t="s">
        <v>2576</v>
      </c>
    </row>
    <row r="490" spans="1:14" ht="15.75" customHeight="1" x14ac:dyDescent="0.15">
      <c r="A490" s="3">
        <v>486</v>
      </c>
      <c r="B490" s="3" t="s">
        <v>3484</v>
      </c>
      <c r="C490" s="10" t="s">
        <v>6562</v>
      </c>
      <c r="E490" s="3" t="s">
        <v>4889</v>
      </c>
      <c r="F490" s="6"/>
      <c r="H490" s="3" t="s">
        <v>3484</v>
      </c>
      <c r="K490" s="3" t="s">
        <v>3484</v>
      </c>
      <c r="L490" s="5" t="s">
        <v>6562</v>
      </c>
      <c r="N490" s="3" t="s">
        <v>4889</v>
      </c>
    </row>
    <row r="491" spans="1:14" ht="15.75" customHeight="1" x14ac:dyDescent="0.15">
      <c r="A491" s="3">
        <v>487</v>
      </c>
      <c r="B491" s="3" t="s">
        <v>3487</v>
      </c>
      <c r="C491" s="10" t="s">
        <v>6571</v>
      </c>
      <c r="E491" s="3" t="s">
        <v>89</v>
      </c>
      <c r="F491" s="6"/>
      <c r="H491" s="3" t="s">
        <v>3487</v>
      </c>
      <c r="K491" s="3" t="s">
        <v>3487</v>
      </c>
      <c r="L491" s="5" t="s">
        <v>6571</v>
      </c>
      <c r="N491" s="3" t="s">
        <v>89</v>
      </c>
    </row>
    <row r="492" spans="1:14" ht="15.75" customHeight="1" x14ac:dyDescent="0.15">
      <c r="A492" s="3">
        <v>488</v>
      </c>
      <c r="B492" s="3" t="s">
        <v>3490</v>
      </c>
      <c r="C492" s="10" t="s">
        <v>6574</v>
      </c>
      <c r="E492" s="3" t="s">
        <v>1072</v>
      </c>
      <c r="F492" s="6"/>
      <c r="G492" s="3" t="s">
        <v>6575</v>
      </c>
      <c r="H492" s="3" t="s">
        <v>3490</v>
      </c>
      <c r="K492" s="3" t="s">
        <v>3490</v>
      </c>
      <c r="L492" s="5" t="s">
        <v>6574</v>
      </c>
      <c r="N492" s="3" t="s">
        <v>1072</v>
      </c>
    </row>
    <row r="493" spans="1:14" ht="15.75" customHeight="1" x14ac:dyDescent="0.15">
      <c r="A493" s="3">
        <v>489</v>
      </c>
      <c r="B493" s="3" t="s">
        <v>3494</v>
      </c>
      <c r="C493" s="10" t="s">
        <v>6578</v>
      </c>
      <c r="E493" s="3" t="s">
        <v>6580</v>
      </c>
      <c r="F493" s="6"/>
      <c r="H493" s="3" t="s">
        <v>3494</v>
      </c>
      <c r="K493" s="3" t="s">
        <v>3494</v>
      </c>
      <c r="L493" s="5" t="s">
        <v>6578</v>
      </c>
      <c r="N493" s="3" t="s">
        <v>6580</v>
      </c>
    </row>
    <row r="494" spans="1:14" ht="15.75" customHeight="1" x14ac:dyDescent="0.15">
      <c r="A494" s="3">
        <v>490</v>
      </c>
      <c r="B494" s="3" t="s">
        <v>3505</v>
      </c>
      <c r="C494" s="10" t="s">
        <v>6587</v>
      </c>
      <c r="E494" s="3" t="s">
        <v>6590</v>
      </c>
      <c r="F494" s="6"/>
      <c r="G494" s="3" t="s">
        <v>6593</v>
      </c>
      <c r="H494" s="3" t="s">
        <v>3505</v>
      </c>
      <c r="K494" s="3" t="s">
        <v>3505</v>
      </c>
      <c r="L494" s="5" t="s">
        <v>6587</v>
      </c>
      <c r="N494" s="3" t="s">
        <v>6590</v>
      </c>
    </row>
    <row r="495" spans="1:14" ht="15.75" customHeight="1" x14ac:dyDescent="0.15">
      <c r="A495" s="3">
        <v>491</v>
      </c>
      <c r="B495" s="3" t="s">
        <v>3506</v>
      </c>
      <c r="C495" s="10" t="s">
        <v>6597</v>
      </c>
      <c r="E495" s="3" t="s">
        <v>6599</v>
      </c>
      <c r="F495" s="6"/>
      <c r="H495" s="3" t="s">
        <v>3506</v>
      </c>
      <c r="K495" s="3" t="s">
        <v>3506</v>
      </c>
      <c r="L495" s="5" t="s">
        <v>6597</v>
      </c>
      <c r="N495" s="3" t="s">
        <v>6599</v>
      </c>
    </row>
    <row r="496" spans="1:14" ht="15.75" customHeight="1" x14ac:dyDescent="0.15">
      <c r="A496" s="3">
        <v>492</v>
      </c>
      <c r="B496" s="3" t="s">
        <v>3512</v>
      </c>
      <c r="C496" s="10" t="s">
        <v>6601</v>
      </c>
      <c r="E496" s="3" t="s">
        <v>6602</v>
      </c>
      <c r="F496" s="6"/>
      <c r="G496" s="3" t="s">
        <v>6603</v>
      </c>
      <c r="H496" s="3" t="s">
        <v>3512</v>
      </c>
      <c r="K496" s="3" t="s">
        <v>3512</v>
      </c>
      <c r="L496" s="5" t="s">
        <v>6601</v>
      </c>
      <c r="N496" s="3" t="s">
        <v>6602</v>
      </c>
    </row>
    <row r="497" spans="1:14" ht="15.75" customHeight="1" x14ac:dyDescent="0.15">
      <c r="A497" s="3">
        <v>493</v>
      </c>
      <c r="B497" s="3" t="s">
        <v>3524</v>
      </c>
      <c r="C497" s="10" t="s">
        <v>6613</v>
      </c>
      <c r="E497" s="3" t="s">
        <v>5997</v>
      </c>
      <c r="F497" s="6"/>
      <c r="G497" s="3" t="s">
        <v>6614</v>
      </c>
      <c r="H497" s="3" t="s">
        <v>3524</v>
      </c>
      <c r="K497" s="3" t="s">
        <v>3524</v>
      </c>
      <c r="L497" s="5" t="s">
        <v>6613</v>
      </c>
      <c r="N497" s="3" t="s">
        <v>5997</v>
      </c>
    </row>
    <row r="498" spans="1:14" ht="15.75" customHeight="1" x14ac:dyDescent="0.15">
      <c r="A498" s="3">
        <v>494</v>
      </c>
      <c r="B498" s="3" t="s">
        <v>3542</v>
      </c>
      <c r="C498" s="10" t="s">
        <v>6619</v>
      </c>
      <c r="E498" s="3" t="s">
        <v>971</v>
      </c>
      <c r="F498" s="6"/>
      <c r="G498" s="3" t="s">
        <v>6621</v>
      </c>
      <c r="H498" s="3" t="s">
        <v>3542</v>
      </c>
      <c r="K498" s="3" t="s">
        <v>3542</v>
      </c>
      <c r="L498" s="5" t="s">
        <v>6619</v>
      </c>
      <c r="N498" s="3" t="s">
        <v>971</v>
      </c>
    </row>
    <row r="499" spans="1:14" ht="15.75" customHeight="1" x14ac:dyDescent="0.15">
      <c r="A499" s="3">
        <v>495</v>
      </c>
      <c r="B499" s="3" t="s">
        <v>3544</v>
      </c>
      <c r="C499" s="10" t="s">
        <v>6623</v>
      </c>
      <c r="E499" s="3" t="s">
        <v>6626</v>
      </c>
      <c r="F499" s="6"/>
      <c r="G499" s="3" t="s">
        <v>6627</v>
      </c>
      <c r="H499" s="3" t="s">
        <v>3544</v>
      </c>
      <c r="K499" s="3" t="s">
        <v>3544</v>
      </c>
      <c r="L499" s="5" t="s">
        <v>6623</v>
      </c>
      <c r="N499" s="3" t="s">
        <v>6626</v>
      </c>
    </row>
    <row r="500" spans="1:14" ht="15.75" customHeight="1" x14ac:dyDescent="0.15">
      <c r="A500" s="3">
        <v>496</v>
      </c>
      <c r="B500" s="3" t="s">
        <v>3546</v>
      </c>
      <c r="C500" s="10" t="s">
        <v>6629</v>
      </c>
      <c r="E500" s="3" t="s">
        <v>5431</v>
      </c>
      <c r="F500" s="6"/>
      <c r="G500" s="3" t="s">
        <v>6634</v>
      </c>
      <c r="H500" s="3" t="s">
        <v>3546</v>
      </c>
      <c r="K500" s="3" t="s">
        <v>3546</v>
      </c>
      <c r="L500" s="5" t="s">
        <v>6629</v>
      </c>
      <c r="N500" s="3" t="s">
        <v>5431</v>
      </c>
    </row>
    <row r="501" spans="1:14" ht="15.75" customHeight="1" x14ac:dyDescent="0.15">
      <c r="A501" s="3">
        <v>497</v>
      </c>
      <c r="B501" s="3" t="s">
        <v>3549</v>
      </c>
      <c r="C501" s="10" t="s">
        <v>6637</v>
      </c>
      <c r="E501" s="3" t="s">
        <v>6638</v>
      </c>
      <c r="F501" s="6"/>
      <c r="H501" s="3" t="s">
        <v>3549</v>
      </c>
      <c r="K501" s="3" t="s">
        <v>3549</v>
      </c>
      <c r="L501" s="5" t="s">
        <v>6637</v>
      </c>
      <c r="N501" s="3" t="s">
        <v>6638</v>
      </c>
    </row>
    <row r="502" spans="1:14" ht="15.75" customHeight="1" x14ac:dyDescent="0.15">
      <c r="A502" s="3">
        <v>498</v>
      </c>
      <c r="B502" s="3" t="s">
        <v>3550</v>
      </c>
      <c r="C502" s="10" t="s">
        <v>6642</v>
      </c>
      <c r="E502" s="3" t="s">
        <v>475</v>
      </c>
      <c r="F502" s="6"/>
      <c r="G502" s="3" t="s">
        <v>6644</v>
      </c>
      <c r="H502" s="3" t="s">
        <v>3550</v>
      </c>
      <c r="K502" s="3" t="s">
        <v>3550</v>
      </c>
      <c r="L502" s="5" t="s">
        <v>6642</v>
      </c>
      <c r="N502" s="3" t="s">
        <v>475</v>
      </c>
    </row>
    <row r="503" spans="1:14" ht="15.75" customHeight="1" x14ac:dyDescent="0.15">
      <c r="A503" s="3">
        <v>499</v>
      </c>
      <c r="B503" s="3" t="s">
        <v>3553</v>
      </c>
      <c r="C503" s="10" t="s">
        <v>6650</v>
      </c>
      <c r="E503" s="3" t="s">
        <v>2130</v>
      </c>
      <c r="F503" s="6"/>
      <c r="G503" s="3" t="s">
        <v>6651</v>
      </c>
      <c r="H503" s="3" t="s">
        <v>3553</v>
      </c>
      <c r="K503" s="3" t="s">
        <v>3553</v>
      </c>
      <c r="L503" s="5" t="s">
        <v>6650</v>
      </c>
      <c r="N503" s="3" t="s">
        <v>2130</v>
      </c>
    </row>
    <row r="504" spans="1:14" ht="15.75" customHeight="1" x14ac:dyDescent="0.15">
      <c r="A504" s="3">
        <v>500</v>
      </c>
      <c r="B504" s="3" t="s">
        <v>3556</v>
      </c>
      <c r="C504" s="10" t="s">
        <v>6654</v>
      </c>
      <c r="E504" s="3" t="s">
        <v>379</v>
      </c>
      <c r="F504" s="6"/>
      <c r="H504" s="3" t="s">
        <v>3556</v>
      </c>
      <c r="K504" s="3" t="s">
        <v>3556</v>
      </c>
      <c r="L504" s="5" t="s">
        <v>6654</v>
      </c>
      <c r="N504" s="3" t="s">
        <v>379</v>
      </c>
    </row>
    <row r="505" spans="1:14" ht="15.75" customHeight="1" x14ac:dyDescent="0.15">
      <c r="A505" s="3">
        <v>501</v>
      </c>
      <c r="B505" s="16" t="s">
        <v>3560</v>
      </c>
      <c r="C505" s="10" t="s">
        <v>6657</v>
      </c>
      <c r="E505" s="3" t="s">
        <v>1594</v>
      </c>
      <c r="F505" s="6"/>
      <c r="G505" s="3" t="s">
        <v>6658</v>
      </c>
      <c r="H505" s="3" t="s">
        <v>3560</v>
      </c>
      <c r="K505" s="3" t="s">
        <v>3560</v>
      </c>
      <c r="L505" s="5" t="s">
        <v>6657</v>
      </c>
      <c r="N505" s="3" t="s">
        <v>1594</v>
      </c>
    </row>
    <row r="506" spans="1:14" ht="15.75" customHeight="1" x14ac:dyDescent="0.15">
      <c r="A506" s="3">
        <v>502</v>
      </c>
      <c r="B506" s="16" t="s">
        <v>3563</v>
      </c>
      <c r="C506" s="10" t="s">
        <v>6661</v>
      </c>
      <c r="E506" s="3" t="s">
        <v>6663</v>
      </c>
      <c r="F506" s="6"/>
      <c r="G506" s="3" t="s">
        <v>6664</v>
      </c>
      <c r="H506" s="3" t="s">
        <v>3563</v>
      </c>
      <c r="K506" s="3" t="s">
        <v>3563</v>
      </c>
      <c r="L506" s="5" t="s">
        <v>6661</v>
      </c>
      <c r="N506" s="3" t="s">
        <v>6663</v>
      </c>
    </row>
    <row r="507" spans="1:14" ht="15.75" customHeight="1" x14ac:dyDescent="0.15">
      <c r="A507" s="3">
        <v>503</v>
      </c>
      <c r="B507" s="16" t="s">
        <v>3789</v>
      </c>
      <c r="C507" s="10" t="s">
        <v>6666</v>
      </c>
      <c r="E507" s="3" t="s">
        <v>1420</v>
      </c>
      <c r="F507" s="6"/>
      <c r="G507" s="3" t="s">
        <v>6667</v>
      </c>
      <c r="H507" s="3" t="s">
        <v>3789</v>
      </c>
      <c r="K507" s="3" t="s">
        <v>3789</v>
      </c>
      <c r="L507" s="5" t="s">
        <v>6666</v>
      </c>
      <c r="N507" s="3" t="s">
        <v>1420</v>
      </c>
    </row>
    <row r="508" spans="1:14" ht="15.75" customHeight="1" x14ac:dyDescent="0.15">
      <c r="A508" s="3">
        <v>504</v>
      </c>
      <c r="B508" s="16" t="s">
        <v>3793</v>
      </c>
      <c r="C508" s="10" t="s">
        <v>6669</v>
      </c>
      <c r="E508" s="3" t="s">
        <v>1272</v>
      </c>
      <c r="F508" s="6"/>
      <c r="H508" s="3" t="s">
        <v>3793</v>
      </c>
      <c r="K508" s="3" t="s">
        <v>3793</v>
      </c>
      <c r="L508" s="5" t="s">
        <v>6669</v>
      </c>
      <c r="N508" s="3" t="s">
        <v>1272</v>
      </c>
    </row>
    <row r="509" spans="1:14" ht="15.75" customHeight="1" x14ac:dyDescent="0.15">
      <c r="A509" s="3">
        <v>505</v>
      </c>
      <c r="B509" s="16" t="s">
        <v>3794</v>
      </c>
      <c r="C509" s="10" t="s">
        <v>6672</v>
      </c>
      <c r="E509" s="3" t="s">
        <v>475</v>
      </c>
      <c r="F509" s="6"/>
      <c r="G509" s="3" t="s">
        <v>6676</v>
      </c>
      <c r="H509" s="3" t="s">
        <v>3794</v>
      </c>
      <c r="K509" s="3" t="s">
        <v>3794</v>
      </c>
      <c r="L509" s="5" t="s">
        <v>6672</v>
      </c>
      <c r="N509" s="3" t="s">
        <v>475</v>
      </c>
    </row>
    <row r="510" spans="1:14" ht="15.75" customHeight="1" x14ac:dyDescent="0.15">
      <c r="A510" s="3">
        <v>506</v>
      </c>
      <c r="B510" s="16" t="s">
        <v>3797</v>
      </c>
      <c r="C510" s="10" t="s">
        <v>6679</v>
      </c>
      <c r="E510" s="3" t="s">
        <v>5419</v>
      </c>
      <c r="F510" s="6"/>
      <c r="H510" s="3" t="s">
        <v>3797</v>
      </c>
      <c r="K510" s="3" t="s">
        <v>3797</v>
      </c>
      <c r="L510" s="5" t="s">
        <v>6679</v>
      </c>
      <c r="N510" s="3" t="s">
        <v>5419</v>
      </c>
    </row>
    <row r="511" spans="1:14" ht="15.75" customHeight="1" x14ac:dyDescent="0.15">
      <c r="A511" s="3">
        <v>507</v>
      </c>
      <c r="B511" s="16" t="s">
        <v>3800</v>
      </c>
      <c r="C511" s="10" t="s">
        <v>6689</v>
      </c>
      <c r="E511" s="3" t="s">
        <v>6688</v>
      </c>
      <c r="F511" s="6"/>
      <c r="G511" s="3" t="s">
        <v>6691</v>
      </c>
      <c r="H511" s="3" t="s">
        <v>3800</v>
      </c>
      <c r="K511" s="3" t="s">
        <v>3800</v>
      </c>
      <c r="L511" s="5" t="s">
        <v>6689</v>
      </c>
      <c r="N511" s="3" t="s">
        <v>6688</v>
      </c>
    </row>
    <row r="512" spans="1:14" ht="15.75" customHeight="1" x14ac:dyDescent="0.15">
      <c r="A512" s="3">
        <v>508</v>
      </c>
      <c r="B512" s="16" t="s">
        <v>3821</v>
      </c>
      <c r="C512" s="10" t="s">
        <v>6694</v>
      </c>
      <c r="E512" s="3" t="s">
        <v>3241</v>
      </c>
      <c r="F512" s="6"/>
      <c r="G512" s="3" t="s">
        <v>6697</v>
      </c>
      <c r="H512" s="3" t="s">
        <v>3821</v>
      </c>
      <c r="K512" s="3" t="s">
        <v>3821</v>
      </c>
      <c r="L512" s="5" t="s">
        <v>6694</v>
      </c>
      <c r="N512" s="3" t="s">
        <v>3241</v>
      </c>
    </row>
    <row r="513" spans="1:14" ht="15.75" customHeight="1" x14ac:dyDescent="0.15">
      <c r="A513" s="3">
        <v>509</v>
      </c>
      <c r="B513" s="16" t="s">
        <v>693</v>
      </c>
      <c r="C513" s="10" t="s">
        <v>6699</v>
      </c>
      <c r="E513" s="3" t="s">
        <v>89</v>
      </c>
      <c r="F513" s="6"/>
      <c r="G513" s="3" t="s">
        <v>6701</v>
      </c>
      <c r="H513" s="3" t="s">
        <v>693</v>
      </c>
      <c r="K513" s="3" t="s">
        <v>693</v>
      </c>
      <c r="L513" s="5" t="s">
        <v>6699</v>
      </c>
      <c r="N513" s="3" t="s">
        <v>89</v>
      </c>
    </row>
    <row r="514" spans="1:14" ht="15.75" customHeight="1" x14ac:dyDescent="0.15">
      <c r="A514" s="3">
        <v>510</v>
      </c>
      <c r="B514" s="16" t="s">
        <v>3827</v>
      </c>
      <c r="C514" s="10" t="s">
        <v>6705</v>
      </c>
      <c r="E514" s="3" t="s">
        <v>3189</v>
      </c>
      <c r="F514" s="6"/>
      <c r="G514" s="3" t="s">
        <v>6708</v>
      </c>
      <c r="H514" s="3" t="s">
        <v>3827</v>
      </c>
      <c r="K514" s="3" t="s">
        <v>3827</v>
      </c>
      <c r="L514" s="5" t="s">
        <v>6705</v>
      </c>
      <c r="N514" s="3" t="s">
        <v>3189</v>
      </c>
    </row>
    <row r="515" spans="1:14" ht="15.75" customHeight="1" x14ac:dyDescent="0.15">
      <c r="A515" s="3">
        <v>511</v>
      </c>
      <c r="B515" s="16" t="s">
        <v>3828</v>
      </c>
      <c r="C515" s="10" t="s">
        <v>6713</v>
      </c>
      <c r="E515" s="3" t="s">
        <v>6716</v>
      </c>
      <c r="F515" s="6"/>
      <c r="H515" s="3" t="s">
        <v>3828</v>
      </c>
      <c r="K515" s="3" t="s">
        <v>3828</v>
      </c>
      <c r="L515" s="5" t="s">
        <v>6713</v>
      </c>
      <c r="N515" s="3" t="s">
        <v>6716</v>
      </c>
    </row>
    <row r="516" spans="1:14" ht="15.75" customHeight="1" x14ac:dyDescent="0.15">
      <c r="A516" s="3">
        <v>512</v>
      </c>
      <c r="B516" s="16" t="s">
        <v>3833</v>
      </c>
      <c r="C516" s="10" t="s">
        <v>6718</v>
      </c>
      <c r="E516" s="3" t="s">
        <v>89</v>
      </c>
      <c r="F516" s="6"/>
      <c r="H516" s="3" t="s">
        <v>3833</v>
      </c>
      <c r="K516" s="3" t="s">
        <v>3833</v>
      </c>
      <c r="L516" s="5" t="s">
        <v>6718</v>
      </c>
      <c r="N516" s="3" t="s">
        <v>89</v>
      </c>
    </row>
    <row r="517" spans="1:14" ht="15.75" customHeight="1" x14ac:dyDescent="0.15">
      <c r="A517" s="3">
        <v>513</v>
      </c>
      <c r="B517" s="16" t="s">
        <v>1799</v>
      </c>
      <c r="C517" s="10" t="s">
        <v>6723</v>
      </c>
      <c r="E517" s="3" t="s">
        <v>89</v>
      </c>
      <c r="F517" s="6"/>
      <c r="G517" s="3" t="s">
        <v>6726</v>
      </c>
      <c r="H517" s="3" t="s">
        <v>1799</v>
      </c>
      <c r="K517" s="3" t="s">
        <v>1799</v>
      </c>
      <c r="L517" s="5" t="s">
        <v>6723</v>
      </c>
      <c r="N517" s="3" t="s">
        <v>89</v>
      </c>
    </row>
    <row r="518" spans="1:14" ht="15.75" customHeight="1" x14ac:dyDescent="0.15">
      <c r="A518" s="3">
        <v>514</v>
      </c>
      <c r="B518" s="16" t="s">
        <v>3837</v>
      </c>
      <c r="C518" s="10" t="s">
        <v>6731</v>
      </c>
      <c r="E518" s="3" t="s">
        <v>6732</v>
      </c>
      <c r="F518" s="6"/>
      <c r="H518" s="3" t="s">
        <v>3837</v>
      </c>
      <c r="K518" s="3" t="s">
        <v>3837</v>
      </c>
      <c r="L518" s="5" t="s">
        <v>6731</v>
      </c>
      <c r="N518" s="3" t="s">
        <v>6732</v>
      </c>
    </row>
    <row r="519" spans="1:14" ht="15.75" customHeight="1" x14ac:dyDescent="0.15">
      <c r="A519" s="3">
        <v>515</v>
      </c>
      <c r="B519" s="16" t="s">
        <v>3841</v>
      </c>
      <c r="C519" s="10" t="s">
        <v>6736</v>
      </c>
      <c r="E519" s="3" t="s">
        <v>6738</v>
      </c>
      <c r="F519" s="6"/>
      <c r="H519" s="3" t="s">
        <v>3841</v>
      </c>
      <c r="K519" s="3" t="s">
        <v>3841</v>
      </c>
      <c r="L519" s="5" t="s">
        <v>6736</v>
      </c>
      <c r="N519" s="3" t="s">
        <v>6738</v>
      </c>
    </row>
    <row r="520" spans="1:14" ht="15.75" customHeight="1" x14ac:dyDescent="0.15">
      <c r="A520" s="3">
        <v>516</v>
      </c>
      <c r="B520" s="16" t="s">
        <v>3843</v>
      </c>
      <c r="C520" s="10" t="s">
        <v>6742</v>
      </c>
      <c r="E520" s="3" t="s">
        <v>3241</v>
      </c>
      <c r="F520" s="6"/>
      <c r="G520" s="3" t="s">
        <v>6744</v>
      </c>
      <c r="H520" s="3" t="s">
        <v>3843</v>
      </c>
      <c r="K520" s="3" t="s">
        <v>3843</v>
      </c>
      <c r="L520" s="5" t="s">
        <v>6742</v>
      </c>
      <c r="N520" s="3" t="s">
        <v>3241</v>
      </c>
    </row>
    <row r="521" spans="1:14" ht="15.75" customHeight="1" x14ac:dyDescent="0.15">
      <c r="A521" s="3">
        <v>517</v>
      </c>
      <c r="B521" s="16" t="s">
        <v>3849</v>
      </c>
      <c r="C521" s="10" t="s">
        <v>6749</v>
      </c>
      <c r="E521" s="3" t="s">
        <v>3818</v>
      </c>
      <c r="F521" s="6"/>
      <c r="G521" s="3" t="s">
        <v>6752</v>
      </c>
      <c r="H521" s="3" t="s">
        <v>3849</v>
      </c>
      <c r="K521" s="3" t="s">
        <v>3849</v>
      </c>
      <c r="L521" s="5" t="s">
        <v>6749</v>
      </c>
      <c r="N521" s="3" t="s">
        <v>3818</v>
      </c>
    </row>
    <row r="522" spans="1:14" ht="15.75" customHeight="1" x14ac:dyDescent="0.15">
      <c r="A522" s="3">
        <v>518</v>
      </c>
      <c r="B522" s="16" t="s">
        <v>3863</v>
      </c>
      <c r="C522" s="10" t="s">
        <v>6755</v>
      </c>
      <c r="E522" s="3" t="s">
        <v>1523</v>
      </c>
      <c r="F522" s="6"/>
      <c r="H522" s="3" t="s">
        <v>3863</v>
      </c>
      <c r="K522" s="3" t="s">
        <v>3863</v>
      </c>
      <c r="L522" s="5" t="s">
        <v>6755</v>
      </c>
      <c r="N522" s="3" t="s">
        <v>1523</v>
      </c>
    </row>
    <row r="523" spans="1:14" ht="15.75" customHeight="1" x14ac:dyDescent="0.15">
      <c r="A523" s="3">
        <v>519</v>
      </c>
      <c r="B523" s="16" t="s">
        <v>3882</v>
      </c>
      <c r="C523" s="10" t="s">
        <v>6760</v>
      </c>
      <c r="E523" s="3" t="s">
        <v>318</v>
      </c>
      <c r="F523" s="6"/>
      <c r="H523" s="3" t="s">
        <v>3882</v>
      </c>
      <c r="K523" s="3" t="s">
        <v>3882</v>
      </c>
      <c r="L523" s="5" t="s">
        <v>6760</v>
      </c>
      <c r="N523" s="3" t="s">
        <v>318</v>
      </c>
    </row>
    <row r="524" spans="1:14" ht="15.75" customHeight="1" x14ac:dyDescent="0.15">
      <c r="A524" s="3">
        <v>520</v>
      </c>
      <c r="B524" s="16" t="s">
        <v>3885</v>
      </c>
      <c r="C524" s="10" t="s">
        <v>6764</v>
      </c>
      <c r="E524" s="3" t="s">
        <v>2543</v>
      </c>
      <c r="F524" s="6"/>
      <c r="H524" s="3" t="s">
        <v>3885</v>
      </c>
      <c r="K524" s="3" t="s">
        <v>3885</v>
      </c>
      <c r="L524" s="5" t="s">
        <v>6764</v>
      </c>
      <c r="N524" s="3" t="s">
        <v>2543</v>
      </c>
    </row>
    <row r="525" spans="1:14" ht="15.75" customHeight="1" x14ac:dyDescent="0.15">
      <c r="A525" s="3">
        <v>521</v>
      </c>
      <c r="B525" s="16" t="s">
        <v>3890</v>
      </c>
      <c r="C525" s="10" t="s">
        <v>6770</v>
      </c>
      <c r="E525" s="3" t="s">
        <v>1902</v>
      </c>
      <c r="F525" s="6"/>
      <c r="H525" s="3" t="s">
        <v>3890</v>
      </c>
      <c r="K525" s="3" t="s">
        <v>3890</v>
      </c>
      <c r="L525" s="5" t="s">
        <v>6770</v>
      </c>
      <c r="N525" s="3" t="s">
        <v>1902</v>
      </c>
    </row>
    <row r="526" spans="1:14" ht="15.75" customHeight="1" x14ac:dyDescent="0.15">
      <c r="A526" s="3">
        <v>522</v>
      </c>
      <c r="B526" s="16" t="s">
        <v>3895</v>
      </c>
      <c r="C526" s="10" t="s">
        <v>6774</v>
      </c>
      <c r="E526" s="3" t="s">
        <v>6775</v>
      </c>
      <c r="F526" s="6"/>
      <c r="G526" s="3" t="s">
        <v>6776</v>
      </c>
      <c r="H526" s="3" t="s">
        <v>3895</v>
      </c>
      <c r="K526" s="3" t="s">
        <v>3895</v>
      </c>
      <c r="L526" s="5" t="s">
        <v>6774</v>
      </c>
      <c r="N526" s="3" t="s">
        <v>6775</v>
      </c>
    </row>
    <row r="527" spans="1:14" ht="15.75" customHeight="1" x14ac:dyDescent="0.15">
      <c r="A527" s="3">
        <v>523</v>
      </c>
      <c r="B527" s="16" t="s">
        <v>3899</v>
      </c>
      <c r="C527" s="10" t="s">
        <v>6778</v>
      </c>
      <c r="E527" s="3" t="s">
        <v>6780</v>
      </c>
      <c r="F527" s="6"/>
      <c r="G527" s="3" t="s">
        <v>6781</v>
      </c>
      <c r="H527" s="3" t="s">
        <v>3899</v>
      </c>
      <c r="K527" s="3" t="s">
        <v>3899</v>
      </c>
      <c r="L527" s="5" t="s">
        <v>6778</v>
      </c>
      <c r="N527" s="3" t="s">
        <v>6780</v>
      </c>
    </row>
    <row r="528" spans="1:14" ht="15.75" customHeight="1" x14ac:dyDescent="0.15">
      <c r="A528" s="3">
        <v>524</v>
      </c>
      <c r="B528" s="16" t="s">
        <v>3900</v>
      </c>
      <c r="C528" s="10" t="s">
        <v>6784</v>
      </c>
      <c r="E528" s="3" t="s">
        <v>817</v>
      </c>
      <c r="F528" s="6"/>
      <c r="H528" s="3" t="s">
        <v>3900</v>
      </c>
      <c r="K528" s="3" t="s">
        <v>3900</v>
      </c>
      <c r="L528" s="5" t="s">
        <v>6784</v>
      </c>
      <c r="N528" s="3" t="s">
        <v>817</v>
      </c>
    </row>
    <row r="529" spans="1:14" ht="15.75" customHeight="1" x14ac:dyDescent="0.15">
      <c r="A529" s="3">
        <v>525</v>
      </c>
      <c r="B529" s="16" t="s">
        <v>3902</v>
      </c>
      <c r="C529" s="10" t="s">
        <v>6786</v>
      </c>
      <c r="E529" s="3" t="s">
        <v>1072</v>
      </c>
      <c r="F529" s="6"/>
      <c r="G529" s="3" t="s">
        <v>6787</v>
      </c>
      <c r="H529" s="3" t="s">
        <v>3902</v>
      </c>
      <c r="K529" s="3" t="s">
        <v>3902</v>
      </c>
      <c r="L529" s="5" t="s">
        <v>6786</v>
      </c>
      <c r="N529" s="3" t="s">
        <v>1072</v>
      </c>
    </row>
    <row r="530" spans="1:14" ht="15.75" customHeight="1" x14ac:dyDescent="0.15">
      <c r="A530" s="3">
        <v>526</v>
      </c>
      <c r="B530" s="16" t="s">
        <v>3917</v>
      </c>
      <c r="C530" s="10" t="s">
        <v>6791</v>
      </c>
      <c r="E530" s="3" t="s">
        <v>6793</v>
      </c>
      <c r="F530" s="6"/>
      <c r="H530" s="3" t="s">
        <v>3917</v>
      </c>
      <c r="K530" s="3" t="s">
        <v>3917</v>
      </c>
      <c r="L530" s="5" t="s">
        <v>6791</v>
      </c>
      <c r="N530" s="3" t="s">
        <v>6793</v>
      </c>
    </row>
    <row r="531" spans="1:14" ht="15.75" customHeight="1" x14ac:dyDescent="0.15">
      <c r="A531" s="3">
        <v>527</v>
      </c>
      <c r="B531" s="16" t="s">
        <v>3921</v>
      </c>
      <c r="C531" s="10" t="s">
        <v>6795</v>
      </c>
      <c r="E531" s="3" t="s">
        <v>126</v>
      </c>
      <c r="F531" s="6"/>
      <c r="G531" s="3" t="s">
        <v>6798</v>
      </c>
      <c r="H531" s="3" t="s">
        <v>3921</v>
      </c>
      <c r="K531" s="3" t="s">
        <v>3921</v>
      </c>
      <c r="L531" s="5" t="s">
        <v>6795</v>
      </c>
      <c r="N531" s="3" t="s">
        <v>126</v>
      </c>
    </row>
    <row r="532" spans="1:14" ht="15.75" customHeight="1" x14ac:dyDescent="0.15">
      <c r="A532" s="3">
        <v>528</v>
      </c>
      <c r="B532" s="16" t="s">
        <v>3943</v>
      </c>
      <c r="C532" s="10" t="s">
        <v>6801</v>
      </c>
      <c r="E532" s="3" t="s">
        <v>6803</v>
      </c>
      <c r="F532" s="6"/>
      <c r="H532" s="3" t="s">
        <v>3943</v>
      </c>
      <c r="K532" s="3" t="s">
        <v>3943</v>
      </c>
      <c r="L532" s="5" t="s">
        <v>6801</v>
      </c>
      <c r="N532" s="3" t="s">
        <v>6803</v>
      </c>
    </row>
    <row r="533" spans="1:14" ht="15.75" customHeight="1" x14ac:dyDescent="0.15">
      <c r="A533" s="3">
        <v>529</v>
      </c>
      <c r="B533" s="16" t="s">
        <v>3952</v>
      </c>
      <c r="C533" s="10" t="s">
        <v>6805</v>
      </c>
      <c r="E533" s="3" t="s">
        <v>3241</v>
      </c>
      <c r="F533" s="6"/>
      <c r="H533" s="3" t="s">
        <v>3952</v>
      </c>
      <c r="K533" s="3" t="s">
        <v>3952</v>
      </c>
      <c r="L533" s="5" t="s">
        <v>6805</v>
      </c>
      <c r="N533" s="3" t="s">
        <v>3241</v>
      </c>
    </row>
    <row r="534" spans="1:14" ht="15.75" customHeight="1" x14ac:dyDescent="0.15">
      <c r="A534" s="3">
        <v>530</v>
      </c>
      <c r="B534" s="16" t="s">
        <v>3973</v>
      </c>
      <c r="C534" s="10" t="s">
        <v>6809</v>
      </c>
      <c r="E534" s="3" t="s">
        <v>62</v>
      </c>
      <c r="F534" s="6"/>
      <c r="G534" s="3" t="s">
        <v>6811</v>
      </c>
      <c r="H534" s="3" t="s">
        <v>3973</v>
      </c>
      <c r="K534" s="3" t="s">
        <v>3973</v>
      </c>
      <c r="L534" s="5" t="s">
        <v>6809</v>
      </c>
      <c r="N534" s="3" t="s">
        <v>62</v>
      </c>
    </row>
    <row r="535" spans="1:14" ht="15.75" customHeight="1" x14ac:dyDescent="0.15">
      <c r="A535" s="3">
        <v>531</v>
      </c>
      <c r="B535" s="16" t="s">
        <v>3974</v>
      </c>
      <c r="C535" s="10" t="s">
        <v>6814</v>
      </c>
      <c r="E535" s="3" t="s">
        <v>6815</v>
      </c>
      <c r="F535" s="6"/>
      <c r="G535" s="3" t="s">
        <v>6816</v>
      </c>
      <c r="H535" s="3" t="s">
        <v>3974</v>
      </c>
      <c r="K535" s="3" t="s">
        <v>3974</v>
      </c>
      <c r="L535" s="5" t="s">
        <v>6814</v>
      </c>
      <c r="N535" s="3" t="s">
        <v>6815</v>
      </c>
    </row>
    <row r="536" spans="1:14" ht="15.75" customHeight="1" x14ac:dyDescent="0.15">
      <c r="A536" s="3">
        <v>532</v>
      </c>
      <c r="B536" s="16" t="s">
        <v>3979</v>
      </c>
      <c r="C536" s="10" t="s">
        <v>6822</v>
      </c>
      <c r="E536" s="3" t="s">
        <v>240</v>
      </c>
      <c r="F536" s="6"/>
      <c r="H536" s="3" t="s">
        <v>3979</v>
      </c>
      <c r="K536" s="3" t="s">
        <v>3979</v>
      </c>
      <c r="L536" s="5" t="s">
        <v>6822</v>
      </c>
      <c r="N536" s="3" t="s">
        <v>240</v>
      </c>
    </row>
    <row r="537" spans="1:14" ht="15.75" customHeight="1" x14ac:dyDescent="0.15">
      <c r="A537" s="3">
        <v>533</v>
      </c>
      <c r="B537" s="16" t="s">
        <v>3981</v>
      </c>
      <c r="C537" s="10" t="s">
        <v>6829</v>
      </c>
      <c r="E537" s="3" t="s">
        <v>379</v>
      </c>
      <c r="F537" s="6"/>
      <c r="G537" s="3" t="s">
        <v>6833</v>
      </c>
      <c r="H537" s="3" t="s">
        <v>3981</v>
      </c>
      <c r="K537" s="3" t="s">
        <v>3981</v>
      </c>
      <c r="L537" s="5" t="s">
        <v>6829</v>
      </c>
      <c r="N537" s="3" t="s">
        <v>379</v>
      </c>
    </row>
    <row r="538" spans="1:14" ht="15.75" customHeight="1" x14ac:dyDescent="0.15">
      <c r="A538" s="3">
        <v>534</v>
      </c>
      <c r="B538" s="16" t="s">
        <v>3998</v>
      </c>
      <c r="C538" s="10" t="s">
        <v>6836</v>
      </c>
      <c r="E538" s="3" t="s">
        <v>6837</v>
      </c>
      <c r="F538" s="6"/>
      <c r="H538" s="3" t="s">
        <v>3998</v>
      </c>
      <c r="K538" s="3" t="s">
        <v>3998</v>
      </c>
      <c r="L538" s="5" t="s">
        <v>6836</v>
      </c>
      <c r="N538" s="3" t="s">
        <v>6837</v>
      </c>
    </row>
    <row r="539" spans="1:14" ht="15.75" customHeight="1" x14ac:dyDescent="0.15">
      <c r="A539" s="3">
        <v>535</v>
      </c>
      <c r="B539" s="16" t="s">
        <v>4002</v>
      </c>
      <c r="C539" s="10" t="s">
        <v>6840</v>
      </c>
      <c r="E539" s="3" t="s">
        <v>679</v>
      </c>
      <c r="F539" s="6"/>
      <c r="G539" s="3" t="s">
        <v>6842</v>
      </c>
      <c r="H539" s="3" t="s">
        <v>4002</v>
      </c>
      <c r="K539" s="3" t="s">
        <v>4002</v>
      </c>
      <c r="L539" s="5" t="s">
        <v>6840</v>
      </c>
      <c r="N539" s="3" t="s">
        <v>679</v>
      </c>
    </row>
    <row r="540" spans="1:14" ht="15.75" customHeight="1" x14ac:dyDescent="0.15">
      <c r="A540" s="3">
        <v>536</v>
      </c>
      <c r="B540" s="16" t="s">
        <v>4025</v>
      </c>
      <c r="C540" s="10" t="s">
        <v>6846</v>
      </c>
      <c r="E540" s="3" t="s">
        <v>2435</v>
      </c>
      <c r="F540" s="6"/>
      <c r="G540" s="3" t="s">
        <v>6848</v>
      </c>
      <c r="H540" s="3" t="s">
        <v>4025</v>
      </c>
      <c r="K540" s="3" t="s">
        <v>4025</v>
      </c>
      <c r="L540" s="5" t="s">
        <v>6846</v>
      </c>
      <c r="N540" s="3" t="s">
        <v>2435</v>
      </c>
    </row>
    <row r="541" spans="1:14" ht="15.75" customHeight="1" x14ac:dyDescent="0.15">
      <c r="A541" s="3">
        <v>537</v>
      </c>
      <c r="B541" s="16" t="s">
        <v>4058</v>
      </c>
      <c r="C541" s="10" t="s">
        <v>6853</v>
      </c>
      <c r="E541" s="3" t="s">
        <v>6854</v>
      </c>
      <c r="F541" s="6"/>
      <c r="G541" s="3" t="s">
        <v>6855</v>
      </c>
      <c r="H541" s="3" t="s">
        <v>4058</v>
      </c>
      <c r="K541" s="3" t="s">
        <v>4058</v>
      </c>
      <c r="L541" s="5" t="s">
        <v>6853</v>
      </c>
      <c r="N541" s="3" t="s">
        <v>6854</v>
      </c>
    </row>
    <row r="542" spans="1:14" ht="15.75" customHeight="1" x14ac:dyDescent="0.15">
      <c r="A542" s="3">
        <v>538</v>
      </c>
      <c r="B542" s="16" t="s">
        <v>4086</v>
      </c>
      <c r="C542" s="10" t="s">
        <v>6857</v>
      </c>
      <c r="E542" s="3" t="s">
        <v>126</v>
      </c>
      <c r="F542" s="6"/>
      <c r="G542" s="3" t="s">
        <v>6860</v>
      </c>
      <c r="H542" s="3" t="s">
        <v>4086</v>
      </c>
      <c r="K542" s="3" t="s">
        <v>4086</v>
      </c>
      <c r="L542" s="5" t="s">
        <v>6857</v>
      </c>
      <c r="N542" s="3" t="s">
        <v>126</v>
      </c>
    </row>
    <row r="543" spans="1:14" ht="15.75" customHeight="1" x14ac:dyDescent="0.15">
      <c r="A543" s="3">
        <v>539</v>
      </c>
      <c r="B543" s="16" t="s">
        <v>4093</v>
      </c>
      <c r="C543" s="10" t="s">
        <v>6862</v>
      </c>
      <c r="E543" s="3" t="s">
        <v>2922</v>
      </c>
      <c r="F543" s="6"/>
      <c r="H543" s="3" t="s">
        <v>4093</v>
      </c>
      <c r="K543" s="3" t="s">
        <v>4093</v>
      </c>
      <c r="L543" s="5" t="s">
        <v>6862</v>
      </c>
      <c r="N543" s="3" t="s">
        <v>2922</v>
      </c>
    </row>
    <row r="544" spans="1:14" ht="15.75" customHeight="1" x14ac:dyDescent="0.15">
      <c r="A544" s="3">
        <v>540</v>
      </c>
      <c r="B544" s="16" t="s">
        <v>4096</v>
      </c>
      <c r="C544" s="10" t="s">
        <v>6866</v>
      </c>
      <c r="E544" s="3" t="s">
        <v>6868</v>
      </c>
      <c r="F544" s="6"/>
      <c r="G544" s="3" t="s">
        <v>6870</v>
      </c>
      <c r="H544" s="3" t="s">
        <v>4096</v>
      </c>
      <c r="K544" s="3" t="s">
        <v>4096</v>
      </c>
      <c r="L544" s="5" t="s">
        <v>6866</v>
      </c>
      <c r="N544" s="3" t="s">
        <v>6868</v>
      </c>
    </row>
    <row r="545" spans="1:14" ht="15.75" customHeight="1" x14ac:dyDescent="0.15">
      <c r="A545" s="3">
        <v>541</v>
      </c>
      <c r="B545" s="16" t="s">
        <v>3112</v>
      </c>
      <c r="C545" s="10" t="s">
        <v>6878</v>
      </c>
      <c r="E545" s="3" t="s">
        <v>475</v>
      </c>
      <c r="F545" s="6"/>
      <c r="G545" s="3" t="s">
        <v>6880</v>
      </c>
      <c r="H545" s="3" t="s">
        <v>3112</v>
      </c>
      <c r="K545" s="3" t="s">
        <v>3112</v>
      </c>
      <c r="L545" s="5" t="s">
        <v>6878</v>
      </c>
      <c r="N545" s="3" t="s">
        <v>475</v>
      </c>
    </row>
    <row r="546" spans="1:14" ht="15.75" customHeight="1" x14ac:dyDescent="0.15">
      <c r="A546" s="3">
        <v>542</v>
      </c>
      <c r="B546" s="16" t="s">
        <v>4105</v>
      </c>
      <c r="C546" s="10" t="s">
        <v>6884</v>
      </c>
      <c r="E546" s="3" t="s">
        <v>1502</v>
      </c>
      <c r="F546" s="6"/>
      <c r="G546" s="3" t="s">
        <v>6886</v>
      </c>
      <c r="H546" s="3" t="s">
        <v>4105</v>
      </c>
      <c r="K546" s="3" t="s">
        <v>4105</v>
      </c>
      <c r="L546" s="5" t="s">
        <v>6884</v>
      </c>
      <c r="N546" s="3" t="s">
        <v>1502</v>
      </c>
    </row>
    <row r="547" spans="1:14" ht="15.75" customHeight="1" x14ac:dyDescent="0.15">
      <c r="A547" s="3">
        <v>543</v>
      </c>
      <c r="B547" s="16" t="s">
        <v>4106</v>
      </c>
      <c r="C547" s="10" t="s">
        <v>6890</v>
      </c>
      <c r="E547" s="3" t="s">
        <v>2682</v>
      </c>
      <c r="F547" s="6"/>
      <c r="G547" s="3" t="s">
        <v>6891</v>
      </c>
      <c r="H547" s="3" t="s">
        <v>4106</v>
      </c>
      <c r="K547" s="3" t="s">
        <v>4106</v>
      </c>
      <c r="L547" s="5" t="s">
        <v>6890</v>
      </c>
      <c r="N547" s="3" t="s">
        <v>2682</v>
      </c>
    </row>
    <row r="548" spans="1:14" ht="15.75" customHeight="1" x14ac:dyDescent="0.15">
      <c r="A548" s="3">
        <v>544</v>
      </c>
      <c r="B548" s="16" t="s">
        <v>4110</v>
      </c>
      <c r="C548" s="10" t="s">
        <v>6895</v>
      </c>
      <c r="E548" s="3" t="s">
        <v>6898</v>
      </c>
      <c r="F548" s="6"/>
      <c r="G548" s="3" t="s">
        <v>6900</v>
      </c>
      <c r="H548" s="3" t="s">
        <v>4110</v>
      </c>
      <c r="K548" s="3" t="s">
        <v>4110</v>
      </c>
      <c r="L548" s="5" t="s">
        <v>6895</v>
      </c>
      <c r="N548" s="3" t="s">
        <v>6898</v>
      </c>
    </row>
    <row r="549" spans="1:14" ht="15.75" customHeight="1" x14ac:dyDescent="0.15">
      <c r="A549" s="3">
        <v>545</v>
      </c>
      <c r="B549" s="16" t="s">
        <v>4113</v>
      </c>
      <c r="C549" s="10" t="s">
        <v>6902</v>
      </c>
      <c r="E549" s="3" t="s">
        <v>1343</v>
      </c>
      <c r="F549" s="6"/>
      <c r="H549" s="3" t="s">
        <v>4113</v>
      </c>
      <c r="K549" s="3" t="s">
        <v>4113</v>
      </c>
      <c r="L549" s="5" t="s">
        <v>6902</v>
      </c>
      <c r="N549" s="3" t="s">
        <v>1343</v>
      </c>
    </row>
    <row r="550" spans="1:14" ht="15.75" customHeight="1" x14ac:dyDescent="0.15">
      <c r="A550" s="3">
        <v>546</v>
      </c>
      <c r="B550" s="16" t="s">
        <v>4126</v>
      </c>
      <c r="C550" s="10" t="s">
        <v>6904</v>
      </c>
      <c r="E550" s="3" t="s">
        <v>2403</v>
      </c>
      <c r="F550" s="6"/>
      <c r="H550" s="3" t="s">
        <v>4126</v>
      </c>
      <c r="K550" s="3" t="s">
        <v>4126</v>
      </c>
      <c r="L550" s="5" t="s">
        <v>6904</v>
      </c>
      <c r="N550" s="3" t="s">
        <v>2403</v>
      </c>
    </row>
    <row r="551" spans="1:14" ht="15.75" customHeight="1" x14ac:dyDescent="0.15">
      <c r="A551" s="3">
        <v>547</v>
      </c>
      <c r="B551" s="16" t="s">
        <v>4149</v>
      </c>
      <c r="C551" s="10" t="s">
        <v>6910</v>
      </c>
      <c r="E551" s="3" t="s">
        <v>6911</v>
      </c>
      <c r="F551" s="6"/>
      <c r="H551" s="3" t="s">
        <v>4149</v>
      </c>
      <c r="K551" s="3" t="s">
        <v>4149</v>
      </c>
      <c r="L551" s="5" t="s">
        <v>6910</v>
      </c>
      <c r="N551" s="3" t="s">
        <v>6911</v>
      </c>
    </row>
    <row r="552" spans="1:14" ht="15.75" customHeight="1" x14ac:dyDescent="0.15">
      <c r="A552" s="3">
        <v>548</v>
      </c>
      <c r="B552" s="16" t="s">
        <v>4155</v>
      </c>
      <c r="C552" s="10" t="s">
        <v>6918</v>
      </c>
      <c r="E552" s="3" t="s">
        <v>2435</v>
      </c>
      <c r="F552" s="6"/>
      <c r="G552" s="3" t="s">
        <v>6920</v>
      </c>
      <c r="H552" s="3" t="s">
        <v>4155</v>
      </c>
      <c r="K552" s="3" t="s">
        <v>4155</v>
      </c>
      <c r="L552" s="5" t="s">
        <v>6918</v>
      </c>
      <c r="N552" s="3" t="s">
        <v>2435</v>
      </c>
    </row>
    <row r="553" spans="1:14" ht="15.75" customHeight="1" x14ac:dyDescent="0.15">
      <c r="A553" s="3">
        <v>549</v>
      </c>
      <c r="B553" s="10" t="s">
        <v>4165</v>
      </c>
      <c r="C553" s="10" t="s">
        <v>6927</v>
      </c>
      <c r="E553" s="3" t="s">
        <v>6928</v>
      </c>
      <c r="F553" s="6"/>
      <c r="H553" s="5" t="s">
        <v>4165</v>
      </c>
      <c r="K553" s="5" t="s">
        <v>4165</v>
      </c>
      <c r="L553" s="5" t="s">
        <v>6927</v>
      </c>
      <c r="N553" s="3" t="s">
        <v>6928</v>
      </c>
    </row>
    <row r="554" spans="1:14" ht="15.75" customHeight="1" x14ac:dyDescent="0.15">
      <c r="A554" s="3">
        <v>550</v>
      </c>
      <c r="B554" s="16" t="s">
        <v>4168</v>
      </c>
      <c r="C554" s="10" t="s">
        <v>6933</v>
      </c>
      <c r="E554" s="3" t="s">
        <v>6934</v>
      </c>
      <c r="F554" s="6"/>
      <c r="G554" s="3" t="s">
        <v>6936</v>
      </c>
      <c r="H554" s="3" t="s">
        <v>4168</v>
      </c>
      <c r="K554" s="3" t="s">
        <v>4168</v>
      </c>
      <c r="L554" s="5" t="s">
        <v>6933</v>
      </c>
      <c r="N554" s="3" t="s">
        <v>6934</v>
      </c>
    </row>
    <row r="555" spans="1:14" ht="15.75" customHeight="1" x14ac:dyDescent="0.15">
      <c r="A555" s="3">
        <v>551</v>
      </c>
      <c r="B555" s="16" t="s">
        <v>4195</v>
      </c>
      <c r="C555" s="10" t="s">
        <v>6939</v>
      </c>
      <c r="E555" s="3" t="s">
        <v>69</v>
      </c>
      <c r="F555" s="6"/>
      <c r="G555" s="3" t="s">
        <v>6940</v>
      </c>
      <c r="H555" s="3" t="s">
        <v>4195</v>
      </c>
      <c r="K555" s="3" t="s">
        <v>4195</v>
      </c>
      <c r="L555" s="5" t="s">
        <v>6939</v>
      </c>
      <c r="N555" s="3" t="s">
        <v>69</v>
      </c>
    </row>
    <row r="556" spans="1:14" ht="15.75" customHeight="1" x14ac:dyDescent="0.15">
      <c r="A556" s="3">
        <v>552</v>
      </c>
      <c r="B556" s="16" t="s">
        <v>4207</v>
      </c>
      <c r="C556" s="10" t="s">
        <v>6946</v>
      </c>
      <c r="E556" s="3" t="s">
        <v>6947</v>
      </c>
      <c r="F556" s="6"/>
      <c r="G556" s="3" t="s">
        <v>6948</v>
      </c>
      <c r="H556" s="3" t="s">
        <v>4207</v>
      </c>
      <c r="K556" s="3" t="s">
        <v>4207</v>
      </c>
      <c r="L556" s="5" t="s">
        <v>6946</v>
      </c>
      <c r="N556" s="3" t="s">
        <v>6947</v>
      </c>
    </row>
    <row r="557" spans="1:14" ht="15.75" customHeight="1" x14ac:dyDescent="0.15">
      <c r="A557" s="3">
        <v>553</v>
      </c>
      <c r="B557" s="16" t="s">
        <v>4210</v>
      </c>
      <c r="C557" s="10" t="s">
        <v>6951</v>
      </c>
      <c r="E557" s="3" t="s">
        <v>240</v>
      </c>
      <c r="F557" s="6"/>
      <c r="H557" s="3" t="s">
        <v>4210</v>
      </c>
      <c r="K557" s="3" t="s">
        <v>4210</v>
      </c>
      <c r="L557" s="5" t="s">
        <v>6951</v>
      </c>
      <c r="N557" s="3" t="s">
        <v>240</v>
      </c>
    </row>
    <row r="558" spans="1:14" ht="15.75" customHeight="1" x14ac:dyDescent="0.15">
      <c r="A558" s="3">
        <v>554</v>
      </c>
      <c r="B558" s="16" t="s">
        <v>4223</v>
      </c>
      <c r="C558" s="10" t="s">
        <v>6954</v>
      </c>
      <c r="E558" s="3" t="s">
        <v>6955</v>
      </c>
      <c r="F558" s="6"/>
      <c r="H558" s="3" t="s">
        <v>4223</v>
      </c>
      <c r="K558" s="3" t="s">
        <v>4223</v>
      </c>
      <c r="L558" s="5" t="s">
        <v>6954</v>
      </c>
      <c r="N558" s="3" t="s">
        <v>6955</v>
      </c>
    </row>
    <row r="559" spans="1:14" ht="15.75" customHeight="1" x14ac:dyDescent="0.15">
      <c r="A559" s="3">
        <v>555</v>
      </c>
      <c r="B559" s="16" t="s">
        <v>4227</v>
      </c>
      <c r="C559" s="10" t="s">
        <v>6959</v>
      </c>
      <c r="E559" s="3" t="s">
        <v>6780</v>
      </c>
      <c r="F559" s="6"/>
      <c r="G559" s="3" t="s">
        <v>6960</v>
      </c>
      <c r="H559" s="3" t="s">
        <v>4227</v>
      </c>
      <c r="K559" s="3" t="s">
        <v>4227</v>
      </c>
      <c r="L559" s="5" t="s">
        <v>6959</v>
      </c>
      <c r="N559" s="3" t="s">
        <v>6780</v>
      </c>
    </row>
    <row r="560" spans="1:14" ht="15.75" customHeight="1" x14ac:dyDescent="0.15">
      <c r="A560" s="3">
        <v>556</v>
      </c>
      <c r="B560" s="16" t="s">
        <v>4234</v>
      </c>
      <c r="C560" s="10" t="s">
        <v>6966</v>
      </c>
      <c r="E560" s="3" t="s">
        <v>4411</v>
      </c>
      <c r="F560" s="6"/>
      <c r="H560" s="3" t="s">
        <v>4234</v>
      </c>
      <c r="K560" s="3" t="s">
        <v>4234</v>
      </c>
      <c r="L560" s="5" t="s">
        <v>6966</v>
      </c>
      <c r="N560" s="3" t="s">
        <v>4411</v>
      </c>
    </row>
    <row r="561" spans="1:14" ht="15.75" customHeight="1" x14ac:dyDescent="0.15">
      <c r="A561" s="3">
        <v>557</v>
      </c>
      <c r="B561" s="16" t="s">
        <v>4237</v>
      </c>
      <c r="C561" s="10" t="s">
        <v>6969</v>
      </c>
      <c r="E561" s="3" t="s">
        <v>2237</v>
      </c>
      <c r="F561" s="6"/>
      <c r="H561" s="3" t="s">
        <v>4237</v>
      </c>
      <c r="K561" s="3" t="s">
        <v>4237</v>
      </c>
      <c r="L561" s="5" t="s">
        <v>6969</v>
      </c>
      <c r="N561" s="3" t="s">
        <v>2237</v>
      </c>
    </row>
    <row r="562" spans="1:14" ht="15.75" customHeight="1" x14ac:dyDescent="0.15">
      <c r="A562" s="3">
        <v>558</v>
      </c>
      <c r="B562" s="16" t="s">
        <v>4239</v>
      </c>
      <c r="C562" s="10" t="s">
        <v>6974</v>
      </c>
      <c r="E562" s="3" t="s">
        <v>263</v>
      </c>
      <c r="F562" s="6"/>
      <c r="H562" s="3" t="s">
        <v>4239</v>
      </c>
      <c r="K562" s="3" t="s">
        <v>4239</v>
      </c>
      <c r="L562" s="5" t="s">
        <v>6974</v>
      </c>
      <c r="N562" s="3" t="s">
        <v>263</v>
      </c>
    </row>
    <row r="563" spans="1:14" ht="15.75" customHeight="1" x14ac:dyDescent="0.15">
      <c r="A563" s="3">
        <v>559</v>
      </c>
      <c r="B563" s="16" t="s">
        <v>4242</v>
      </c>
      <c r="C563" s="10" t="s">
        <v>6976</v>
      </c>
      <c r="E563" s="3" t="s">
        <v>271</v>
      </c>
      <c r="F563" s="6"/>
      <c r="H563" s="3" t="s">
        <v>4242</v>
      </c>
      <c r="K563" s="3" t="s">
        <v>4242</v>
      </c>
      <c r="L563" s="5" t="s">
        <v>6976</v>
      </c>
      <c r="N563" s="3" t="s">
        <v>271</v>
      </c>
    </row>
    <row r="564" spans="1:14" ht="15.75" customHeight="1" x14ac:dyDescent="0.15">
      <c r="A564" s="3">
        <v>560</v>
      </c>
      <c r="B564" s="16" t="s">
        <v>4263</v>
      </c>
      <c r="C564" s="10" t="s">
        <v>6979</v>
      </c>
      <c r="E564" s="3" t="s">
        <v>3818</v>
      </c>
      <c r="F564" s="6"/>
      <c r="H564" s="3" t="s">
        <v>4263</v>
      </c>
      <c r="K564" s="3" t="s">
        <v>4263</v>
      </c>
      <c r="L564" s="5" t="s">
        <v>6979</v>
      </c>
      <c r="N564" s="3" t="s">
        <v>3818</v>
      </c>
    </row>
    <row r="565" spans="1:14" ht="15.75" customHeight="1" x14ac:dyDescent="0.15">
      <c r="A565" s="3">
        <v>561</v>
      </c>
      <c r="B565" s="16" t="s">
        <v>4276</v>
      </c>
      <c r="C565" s="10" t="s">
        <v>6982</v>
      </c>
      <c r="E565" s="3" t="s">
        <v>6983</v>
      </c>
      <c r="F565" s="6"/>
      <c r="G565" s="3" t="s">
        <v>6984</v>
      </c>
      <c r="H565" s="3" t="s">
        <v>4276</v>
      </c>
      <c r="K565" s="3" t="s">
        <v>4276</v>
      </c>
      <c r="L565" s="5" t="s">
        <v>6982</v>
      </c>
      <c r="N565" s="3" t="s">
        <v>6983</v>
      </c>
    </row>
    <row r="566" spans="1:14" ht="15.75" customHeight="1" x14ac:dyDescent="0.15">
      <c r="A566" s="3">
        <v>562</v>
      </c>
      <c r="B566" s="16" t="s">
        <v>4279</v>
      </c>
      <c r="C566" s="10" t="s">
        <v>6987</v>
      </c>
      <c r="E566" s="3" t="s">
        <v>6955</v>
      </c>
      <c r="F566" s="6"/>
      <c r="H566" s="3" t="s">
        <v>4279</v>
      </c>
      <c r="K566" s="3" t="s">
        <v>4279</v>
      </c>
      <c r="L566" s="5" t="s">
        <v>6987</v>
      </c>
      <c r="N566" s="3" t="s">
        <v>6955</v>
      </c>
    </row>
    <row r="567" spans="1:14" ht="15.75" customHeight="1" x14ac:dyDescent="0.15">
      <c r="A567" s="3">
        <v>563</v>
      </c>
      <c r="B567" s="16" t="s">
        <v>325</v>
      </c>
      <c r="C567" s="10" t="s">
        <v>6993</v>
      </c>
      <c r="E567" s="3" t="s">
        <v>89</v>
      </c>
      <c r="F567" s="6"/>
      <c r="G567" s="3" t="s">
        <v>6995</v>
      </c>
      <c r="H567" s="3" t="s">
        <v>325</v>
      </c>
      <c r="K567" s="3" t="s">
        <v>325</v>
      </c>
      <c r="L567" s="5" t="s">
        <v>6993</v>
      </c>
      <c r="N567" s="3" t="s">
        <v>89</v>
      </c>
    </row>
    <row r="568" spans="1:14" ht="15.75" customHeight="1" x14ac:dyDescent="0.15">
      <c r="A568" s="3">
        <v>564</v>
      </c>
      <c r="B568" s="16" t="s">
        <v>4292</v>
      </c>
      <c r="C568" s="10" t="s">
        <v>6999</v>
      </c>
      <c r="E568" s="3" t="s">
        <v>6955</v>
      </c>
      <c r="F568" s="6"/>
      <c r="H568" s="3" t="s">
        <v>4292</v>
      </c>
      <c r="K568" s="3" t="s">
        <v>4292</v>
      </c>
      <c r="L568" s="5" t="s">
        <v>6999</v>
      </c>
      <c r="N568" s="3" t="s">
        <v>6955</v>
      </c>
    </row>
    <row r="569" spans="1:14" ht="15.75" customHeight="1" x14ac:dyDescent="0.15">
      <c r="A569" s="3">
        <v>565</v>
      </c>
      <c r="B569" s="16" t="s">
        <v>4298</v>
      </c>
      <c r="C569" s="10" t="s">
        <v>7004</v>
      </c>
      <c r="E569" s="3" t="s">
        <v>2435</v>
      </c>
      <c r="F569" s="6"/>
      <c r="H569" s="3" t="s">
        <v>4298</v>
      </c>
      <c r="K569" s="3" t="s">
        <v>4298</v>
      </c>
      <c r="L569" s="5" t="s">
        <v>7004</v>
      </c>
      <c r="N569" s="3" t="s">
        <v>2435</v>
      </c>
    </row>
    <row r="570" spans="1:14" ht="15.75" customHeight="1" x14ac:dyDescent="0.15">
      <c r="A570" s="3">
        <v>566</v>
      </c>
      <c r="B570" s="16" t="s">
        <v>4314</v>
      </c>
      <c r="C570" s="10" t="s">
        <v>7008</v>
      </c>
      <c r="E570" s="3" t="s">
        <v>900</v>
      </c>
      <c r="F570" s="6"/>
      <c r="G570" s="3" t="s">
        <v>7010</v>
      </c>
      <c r="H570" s="3" t="s">
        <v>4314</v>
      </c>
      <c r="K570" s="3" t="s">
        <v>4314</v>
      </c>
      <c r="L570" s="5" t="s">
        <v>7008</v>
      </c>
      <c r="N570" s="3" t="s">
        <v>900</v>
      </c>
    </row>
    <row r="571" spans="1:14" ht="15.75" customHeight="1" x14ac:dyDescent="0.15">
      <c r="A571" s="3">
        <v>567</v>
      </c>
      <c r="B571" s="16" t="s">
        <v>4317</v>
      </c>
      <c r="C571" s="10" t="s">
        <v>7011</v>
      </c>
      <c r="E571" s="3" t="s">
        <v>7012</v>
      </c>
      <c r="F571" s="6"/>
      <c r="G571" s="3" t="s">
        <v>7014</v>
      </c>
      <c r="H571" s="3" t="s">
        <v>4317</v>
      </c>
      <c r="K571" s="3" t="s">
        <v>4317</v>
      </c>
      <c r="L571" s="5" t="s">
        <v>7011</v>
      </c>
      <c r="N571" s="3" t="s">
        <v>7012</v>
      </c>
    </row>
    <row r="572" spans="1:14" ht="15.75" customHeight="1" x14ac:dyDescent="0.15">
      <c r="A572" s="3">
        <v>568</v>
      </c>
      <c r="B572" s="16" t="s">
        <v>4318</v>
      </c>
      <c r="C572" s="10" t="s">
        <v>7018</v>
      </c>
      <c r="E572" s="3" t="s">
        <v>271</v>
      </c>
      <c r="F572" s="6"/>
      <c r="H572" s="3" t="s">
        <v>4318</v>
      </c>
      <c r="K572" s="3" t="s">
        <v>4318</v>
      </c>
      <c r="L572" s="5" t="s">
        <v>7018</v>
      </c>
      <c r="N572" s="3" t="s">
        <v>271</v>
      </c>
    </row>
    <row r="573" spans="1:14" ht="15.75" customHeight="1" x14ac:dyDescent="0.15">
      <c r="A573" s="3">
        <v>569</v>
      </c>
      <c r="B573" s="16" t="s">
        <v>4322</v>
      </c>
      <c r="C573" s="10" t="s">
        <v>7023</v>
      </c>
      <c r="E573" s="3" t="s">
        <v>475</v>
      </c>
      <c r="F573" s="6"/>
      <c r="H573" s="3" t="s">
        <v>4322</v>
      </c>
      <c r="K573" s="3" t="s">
        <v>4322</v>
      </c>
      <c r="L573" s="5" t="s">
        <v>7023</v>
      </c>
      <c r="N573" s="3" t="s">
        <v>475</v>
      </c>
    </row>
    <row r="574" spans="1:14" ht="15.75" customHeight="1" x14ac:dyDescent="0.15">
      <c r="A574" s="3">
        <v>570</v>
      </c>
      <c r="B574" s="16" t="s">
        <v>4330</v>
      </c>
      <c r="C574" s="10" t="s">
        <v>7026</v>
      </c>
      <c r="E574" s="3" t="s">
        <v>475</v>
      </c>
      <c r="F574" s="6"/>
      <c r="G574" s="3" t="s">
        <v>7028</v>
      </c>
      <c r="H574" s="3" t="s">
        <v>4330</v>
      </c>
      <c r="K574" s="3" t="s">
        <v>4330</v>
      </c>
      <c r="L574" s="5" t="s">
        <v>7026</v>
      </c>
      <c r="N574" s="3" t="s">
        <v>475</v>
      </c>
    </row>
    <row r="575" spans="1:14" ht="15.75" customHeight="1" x14ac:dyDescent="0.15">
      <c r="A575" s="3">
        <v>571</v>
      </c>
      <c r="B575" s="16" t="s">
        <v>4335</v>
      </c>
      <c r="C575" s="10" t="s">
        <v>7035</v>
      </c>
      <c r="E575" s="3" t="s">
        <v>189</v>
      </c>
      <c r="F575" s="6"/>
      <c r="H575" s="3" t="s">
        <v>4335</v>
      </c>
      <c r="K575" s="3" t="s">
        <v>4335</v>
      </c>
      <c r="L575" s="5" t="s">
        <v>7035</v>
      </c>
      <c r="N575" s="3" t="s">
        <v>189</v>
      </c>
    </row>
    <row r="576" spans="1:14" ht="15.75" customHeight="1" x14ac:dyDescent="0.15">
      <c r="A576" s="3">
        <v>572</v>
      </c>
      <c r="B576" s="16" t="s">
        <v>4337</v>
      </c>
      <c r="C576" s="10" t="s">
        <v>7038</v>
      </c>
      <c r="E576" s="3" t="s">
        <v>7042</v>
      </c>
      <c r="F576" s="6"/>
      <c r="G576" s="3" t="s">
        <v>7043</v>
      </c>
      <c r="H576" s="3" t="s">
        <v>4337</v>
      </c>
      <c r="K576" s="3" t="s">
        <v>4337</v>
      </c>
      <c r="L576" s="5" t="s">
        <v>7038</v>
      </c>
      <c r="N576" s="3" t="s">
        <v>7042</v>
      </c>
    </row>
    <row r="577" spans="1:14" ht="15.75" customHeight="1" x14ac:dyDescent="0.15">
      <c r="A577" s="3">
        <v>573</v>
      </c>
      <c r="B577" s="16" t="s">
        <v>4339</v>
      </c>
      <c r="C577" s="10" t="s">
        <v>7051</v>
      </c>
      <c r="E577" s="3" t="s">
        <v>89</v>
      </c>
      <c r="F577" s="6"/>
      <c r="G577" s="3" t="s">
        <v>7052</v>
      </c>
      <c r="H577" s="3" t="s">
        <v>4339</v>
      </c>
      <c r="K577" s="3" t="s">
        <v>4339</v>
      </c>
      <c r="L577" s="5" t="s">
        <v>7051</v>
      </c>
      <c r="N577" s="3" t="s">
        <v>89</v>
      </c>
    </row>
    <row r="578" spans="1:14" ht="15.75" customHeight="1" x14ac:dyDescent="0.15">
      <c r="A578" s="3">
        <v>574</v>
      </c>
      <c r="B578" s="16" t="s">
        <v>4360</v>
      </c>
      <c r="C578" s="10" t="s">
        <v>7057</v>
      </c>
      <c r="E578" s="3" t="s">
        <v>6490</v>
      </c>
      <c r="F578" s="6"/>
      <c r="H578" s="3" t="s">
        <v>4360</v>
      </c>
      <c r="K578" s="3" t="s">
        <v>4360</v>
      </c>
      <c r="L578" s="5" t="s">
        <v>7057</v>
      </c>
      <c r="N578" s="3" t="s">
        <v>6490</v>
      </c>
    </row>
    <row r="579" spans="1:14" ht="15.75" customHeight="1" x14ac:dyDescent="0.15">
      <c r="A579" s="3">
        <v>575</v>
      </c>
      <c r="B579" s="16" t="s">
        <v>4362</v>
      </c>
      <c r="C579" s="10" t="s">
        <v>7071</v>
      </c>
      <c r="E579" s="3" t="s">
        <v>6780</v>
      </c>
      <c r="F579" s="6"/>
      <c r="G579" s="3" t="s">
        <v>7074</v>
      </c>
      <c r="H579" s="3" t="s">
        <v>4362</v>
      </c>
      <c r="K579" s="3" t="s">
        <v>4362</v>
      </c>
      <c r="L579" s="5" t="s">
        <v>7071</v>
      </c>
      <c r="N579" s="3" t="s">
        <v>6780</v>
      </c>
    </row>
    <row r="580" spans="1:14" ht="15.75" customHeight="1" x14ac:dyDescent="0.15">
      <c r="A580" s="3">
        <v>576</v>
      </c>
      <c r="B580" s="16" t="s">
        <v>4364</v>
      </c>
      <c r="C580" s="10" t="s">
        <v>7078</v>
      </c>
      <c r="E580" s="3" t="s">
        <v>1375</v>
      </c>
      <c r="F580" s="6"/>
      <c r="H580" s="3" t="s">
        <v>4364</v>
      </c>
      <c r="K580" s="3" t="s">
        <v>4364</v>
      </c>
      <c r="L580" s="5" t="s">
        <v>7078</v>
      </c>
      <c r="N580" s="3" t="s">
        <v>1375</v>
      </c>
    </row>
    <row r="581" spans="1:14" ht="15.75" customHeight="1" x14ac:dyDescent="0.15">
      <c r="A581" s="3">
        <v>577</v>
      </c>
      <c r="B581" s="16" t="s">
        <v>4368</v>
      </c>
      <c r="C581" s="10" t="s">
        <v>7081</v>
      </c>
      <c r="E581" s="3" t="s">
        <v>7083</v>
      </c>
      <c r="F581" s="6"/>
      <c r="G581" s="3" t="s">
        <v>7084</v>
      </c>
      <c r="H581" s="3" t="s">
        <v>4368</v>
      </c>
      <c r="K581" s="3" t="s">
        <v>4368</v>
      </c>
      <c r="L581" s="5" t="s">
        <v>7081</v>
      </c>
      <c r="N581" s="3" t="s">
        <v>7083</v>
      </c>
    </row>
    <row r="582" spans="1:14" ht="15.75" customHeight="1" x14ac:dyDescent="0.15">
      <c r="A582" s="3">
        <v>578</v>
      </c>
      <c r="B582" s="16" t="s">
        <v>4374</v>
      </c>
      <c r="C582" s="10" t="s">
        <v>7089</v>
      </c>
      <c r="E582" s="3" t="s">
        <v>7091</v>
      </c>
      <c r="F582" s="6"/>
      <c r="H582" s="3" t="s">
        <v>4374</v>
      </c>
      <c r="K582" s="3" t="s">
        <v>4374</v>
      </c>
      <c r="L582" s="5" t="s">
        <v>7089</v>
      </c>
      <c r="N582" s="3" t="s">
        <v>7091</v>
      </c>
    </row>
    <row r="583" spans="1:14" ht="15.75" customHeight="1" x14ac:dyDescent="0.15">
      <c r="A583" s="3">
        <v>579</v>
      </c>
      <c r="B583" s="16" t="s">
        <v>4378</v>
      </c>
      <c r="C583" s="10" t="s">
        <v>7095</v>
      </c>
      <c r="E583" s="3" t="s">
        <v>7098</v>
      </c>
      <c r="F583" s="6"/>
      <c r="G583" s="3" t="s">
        <v>7101</v>
      </c>
      <c r="H583" s="3" t="s">
        <v>4378</v>
      </c>
      <c r="K583" s="3" t="s">
        <v>4378</v>
      </c>
      <c r="L583" s="5" t="s">
        <v>7095</v>
      </c>
      <c r="N583" s="3" t="s">
        <v>7098</v>
      </c>
    </row>
    <row r="584" spans="1:14" ht="15.75" customHeight="1" x14ac:dyDescent="0.15">
      <c r="A584" s="3">
        <v>580</v>
      </c>
      <c r="B584" s="16" t="s">
        <v>4381</v>
      </c>
      <c r="C584" s="10" t="s">
        <v>7108</v>
      </c>
      <c r="E584" s="3" t="s">
        <v>7109</v>
      </c>
      <c r="F584" s="6"/>
      <c r="H584" s="3" t="s">
        <v>4381</v>
      </c>
      <c r="K584" s="3" t="s">
        <v>4381</v>
      </c>
      <c r="L584" s="5" t="s">
        <v>7108</v>
      </c>
      <c r="N584" s="3" t="s">
        <v>7109</v>
      </c>
    </row>
    <row r="585" spans="1:14" ht="15.75" customHeight="1" x14ac:dyDescent="0.15">
      <c r="A585" s="3">
        <v>581</v>
      </c>
      <c r="B585" s="16" t="s">
        <v>4382</v>
      </c>
      <c r="C585" s="10" t="s">
        <v>7113</v>
      </c>
      <c r="E585" s="3" t="s">
        <v>817</v>
      </c>
      <c r="F585" s="6"/>
      <c r="G585" s="3" t="s">
        <v>7116</v>
      </c>
      <c r="H585" s="3" t="s">
        <v>4382</v>
      </c>
      <c r="K585" s="3" t="s">
        <v>4382</v>
      </c>
      <c r="L585" s="5" t="s">
        <v>7113</v>
      </c>
      <c r="N585" s="3" t="s">
        <v>817</v>
      </c>
    </row>
    <row r="586" spans="1:14" ht="15.75" customHeight="1" x14ac:dyDescent="0.15">
      <c r="A586" s="3">
        <v>582</v>
      </c>
      <c r="B586" s="16" t="s">
        <v>2234</v>
      </c>
      <c r="C586" s="10" t="s">
        <v>7120</v>
      </c>
      <c r="E586" s="3" t="s">
        <v>79</v>
      </c>
      <c r="F586" s="6"/>
      <c r="G586" s="3" t="s">
        <v>7122</v>
      </c>
      <c r="H586" s="3" t="s">
        <v>2234</v>
      </c>
      <c r="K586" s="3" t="s">
        <v>2234</v>
      </c>
      <c r="L586" s="5" t="s">
        <v>7120</v>
      </c>
      <c r="N586" s="3" t="s">
        <v>79</v>
      </c>
    </row>
    <row r="587" spans="1:14" ht="15.75" customHeight="1" x14ac:dyDescent="0.15">
      <c r="A587" s="3">
        <v>583</v>
      </c>
      <c r="B587" s="16" t="s">
        <v>4389</v>
      </c>
      <c r="C587" s="10" t="s">
        <v>7127</v>
      </c>
      <c r="E587" s="3" t="s">
        <v>7128</v>
      </c>
      <c r="F587" s="6"/>
      <c r="G587" s="3" t="s">
        <v>7129</v>
      </c>
      <c r="H587" s="3" t="s">
        <v>4389</v>
      </c>
      <c r="K587" s="3" t="s">
        <v>4389</v>
      </c>
      <c r="L587" s="5" t="s">
        <v>7127</v>
      </c>
      <c r="N587" s="3" t="s">
        <v>7128</v>
      </c>
    </row>
    <row r="588" spans="1:14" ht="15.75" customHeight="1" x14ac:dyDescent="0.15">
      <c r="A588" s="3">
        <v>584</v>
      </c>
      <c r="B588" s="16" t="s">
        <v>4405</v>
      </c>
      <c r="C588" s="10" t="s">
        <v>7134</v>
      </c>
      <c r="E588" s="3" t="s">
        <v>240</v>
      </c>
      <c r="F588" s="6"/>
      <c r="G588" s="3" t="s">
        <v>7137</v>
      </c>
      <c r="H588" s="3" t="s">
        <v>4405</v>
      </c>
      <c r="K588" s="3" t="s">
        <v>4405</v>
      </c>
      <c r="L588" s="5" t="s">
        <v>7134</v>
      </c>
      <c r="N588" s="3" t="s">
        <v>240</v>
      </c>
    </row>
    <row r="589" spans="1:14" ht="15.75" customHeight="1" x14ac:dyDescent="0.15">
      <c r="A589" s="3">
        <v>585</v>
      </c>
      <c r="B589" s="16" t="s">
        <v>4407</v>
      </c>
      <c r="C589" s="10" t="s">
        <v>7142</v>
      </c>
      <c r="E589" s="3" t="s">
        <v>7144</v>
      </c>
      <c r="F589" s="6"/>
      <c r="G589" s="3" t="s">
        <v>7151</v>
      </c>
      <c r="H589" s="3" t="s">
        <v>4407</v>
      </c>
      <c r="K589" s="3" t="s">
        <v>4407</v>
      </c>
      <c r="L589" s="5" t="s">
        <v>7142</v>
      </c>
      <c r="N589" s="3" t="s">
        <v>7144</v>
      </c>
    </row>
    <row r="590" spans="1:14" ht="15.75" customHeight="1" x14ac:dyDescent="0.15">
      <c r="A590" s="3">
        <v>586</v>
      </c>
      <c r="B590" s="10" t="s">
        <v>4410</v>
      </c>
      <c r="C590" s="10" t="s">
        <v>7159</v>
      </c>
      <c r="E590" s="3" t="s">
        <v>1032</v>
      </c>
      <c r="F590" s="6"/>
      <c r="G590" s="3" t="s">
        <v>7162</v>
      </c>
      <c r="H590" s="5" t="s">
        <v>4410</v>
      </c>
      <c r="K590" s="5" t="s">
        <v>4410</v>
      </c>
      <c r="L590" s="5" t="s">
        <v>7159</v>
      </c>
      <c r="N590" s="3" t="s">
        <v>1032</v>
      </c>
    </row>
    <row r="591" spans="1:14" ht="15.75" customHeight="1" x14ac:dyDescent="0.15">
      <c r="A591" s="3">
        <v>587</v>
      </c>
      <c r="B591" s="16" t="s">
        <v>4415</v>
      </c>
      <c r="C591" s="10" t="s">
        <v>7170</v>
      </c>
      <c r="E591" s="3" t="s">
        <v>240</v>
      </c>
      <c r="F591" s="6"/>
      <c r="H591" s="3" t="s">
        <v>4415</v>
      </c>
      <c r="K591" s="3" t="s">
        <v>4415</v>
      </c>
      <c r="L591" s="5" t="s">
        <v>7170</v>
      </c>
      <c r="N591" s="3" t="s">
        <v>240</v>
      </c>
    </row>
    <row r="592" spans="1:14" ht="15.75" customHeight="1" x14ac:dyDescent="0.15">
      <c r="A592" s="3">
        <v>588</v>
      </c>
      <c r="B592" s="16" t="s">
        <v>4434</v>
      </c>
      <c r="C592" s="10" t="s">
        <v>7173</v>
      </c>
      <c r="E592" s="3" t="s">
        <v>4604</v>
      </c>
      <c r="F592" s="6"/>
      <c r="H592" s="3" t="s">
        <v>4434</v>
      </c>
      <c r="K592" s="3" t="s">
        <v>4434</v>
      </c>
      <c r="L592" s="5" t="s">
        <v>7173</v>
      </c>
      <c r="N592" s="3" t="s">
        <v>4604</v>
      </c>
    </row>
    <row r="593" spans="1:14" ht="15.75" customHeight="1" x14ac:dyDescent="0.15">
      <c r="A593" s="3">
        <v>589</v>
      </c>
      <c r="B593" s="16" t="s">
        <v>4436</v>
      </c>
      <c r="C593" s="10" t="s">
        <v>7181</v>
      </c>
      <c r="E593" s="3" t="s">
        <v>7184</v>
      </c>
      <c r="F593" s="6"/>
      <c r="G593" s="3" t="s">
        <v>7185</v>
      </c>
      <c r="H593" s="3" t="s">
        <v>4436</v>
      </c>
      <c r="K593" s="3" t="s">
        <v>4436</v>
      </c>
      <c r="L593" s="5" t="s">
        <v>7181</v>
      </c>
      <c r="N593" s="3" t="s">
        <v>7184</v>
      </c>
    </row>
    <row r="594" spans="1:14" ht="15.75" customHeight="1" x14ac:dyDescent="0.15">
      <c r="A594" s="3">
        <v>590</v>
      </c>
      <c r="B594" s="16" t="s">
        <v>4439</v>
      </c>
      <c r="C594" s="10" t="s">
        <v>7191</v>
      </c>
      <c r="E594" s="3" t="s">
        <v>7195</v>
      </c>
      <c r="F594" s="6"/>
      <c r="G594" s="3" t="s">
        <v>7196</v>
      </c>
      <c r="H594" s="3" t="s">
        <v>4439</v>
      </c>
      <c r="K594" s="3" t="s">
        <v>4439</v>
      </c>
      <c r="L594" s="5" t="s">
        <v>7191</v>
      </c>
      <c r="N594" s="3" t="s">
        <v>7195</v>
      </c>
    </row>
    <row r="595" spans="1:14" ht="15.75" customHeight="1" x14ac:dyDescent="0.15">
      <c r="A595" s="3">
        <v>591</v>
      </c>
      <c r="B595" s="16" t="s">
        <v>4445</v>
      </c>
      <c r="C595" s="10" t="s">
        <v>7199</v>
      </c>
      <c r="E595" s="3" t="s">
        <v>2279</v>
      </c>
      <c r="F595" s="6"/>
      <c r="G595" s="3" t="s">
        <v>7202</v>
      </c>
      <c r="H595" s="3" t="s">
        <v>4445</v>
      </c>
      <c r="K595" s="3" t="s">
        <v>4445</v>
      </c>
      <c r="L595" s="5" t="s">
        <v>7199</v>
      </c>
      <c r="N595" s="3" t="s">
        <v>2279</v>
      </c>
    </row>
    <row r="596" spans="1:14" ht="15.75" customHeight="1" x14ac:dyDescent="0.15">
      <c r="A596" s="3">
        <v>592</v>
      </c>
      <c r="B596" s="16" t="s">
        <v>4447</v>
      </c>
      <c r="C596" s="10" t="s">
        <v>7206</v>
      </c>
      <c r="E596" s="3" t="s">
        <v>2435</v>
      </c>
      <c r="F596" s="6"/>
      <c r="H596" s="3" t="s">
        <v>4447</v>
      </c>
      <c r="K596" s="3" t="s">
        <v>4447</v>
      </c>
      <c r="L596" s="5" t="s">
        <v>7206</v>
      </c>
      <c r="N596" s="3" t="s">
        <v>2435</v>
      </c>
    </row>
    <row r="597" spans="1:14" ht="15.75" customHeight="1" x14ac:dyDescent="0.15">
      <c r="A597" s="3">
        <v>593</v>
      </c>
      <c r="B597" s="16" t="s">
        <v>4450</v>
      </c>
      <c r="C597" s="10" t="s">
        <v>7208</v>
      </c>
      <c r="E597" s="3" t="s">
        <v>7209</v>
      </c>
      <c r="F597" s="6"/>
      <c r="H597" s="3" t="s">
        <v>4450</v>
      </c>
      <c r="K597" s="3" t="s">
        <v>4450</v>
      </c>
      <c r="L597" s="5" t="s">
        <v>7208</v>
      </c>
      <c r="N597" s="3" t="s">
        <v>7209</v>
      </c>
    </row>
    <row r="598" spans="1:14" ht="15.75" customHeight="1" x14ac:dyDescent="0.15">
      <c r="A598" s="3">
        <v>594</v>
      </c>
      <c r="B598" s="16" t="s">
        <v>4452</v>
      </c>
      <c r="C598" s="10" t="s">
        <v>7211</v>
      </c>
      <c r="E598" s="3" t="s">
        <v>7212</v>
      </c>
      <c r="F598" s="6"/>
      <c r="H598" s="3" t="s">
        <v>4452</v>
      </c>
      <c r="K598" s="3" t="s">
        <v>4452</v>
      </c>
      <c r="L598" s="5" t="s">
        <v>7211</v>
      </c>
      <c r="N598" s="3" t="s">
        <v>7212</v>
      </c>
    </row>
    <row r="599" spans="1:14" ht="15.75" customHeight="1" x14ac:dyDescent="0.15">
      <c r="A599" s="3">
        <v>595</v>
      </c>
      <c r="B599" s="16" t="s">
        <v>4458</v>
      </c>
      <c r="C599" s="10" t="s">
        <v>7215</v>
      </c>
      <c r="E599" s="3" t="s">
        <v>7216</v>
      </c>
      <c r="F599" s="6"/>
      <c r="G599" s="3" t="s">
        <v>7217</v>
      </c>
      <c r="H599" s="3" t="s">
        <v>4458</v>
      </c>
      <c r="K599" s="3" t="s">
        <v>4458</v>
      </c>
      <c r="L599" s="5" t="s">
        <v>7215</v>
      </c>
      <c r="N599" s="3" t="s">
        <v>7216</v>
      </c>
    </row>
    <row r="600" spans="1:14" ht="15.75" customHeight="1" x14ac:dyDescent="0.15">
      <c r="A600" s="3">
        <v>596</v>
      </c>
      <c r="B600" s="16" t="s">
        <v>4461</v>
      </c>
      <c r="C600" s="10" t="s">
        <v>7219</v>
      </c>
      <c r="E600" s="3" t="s">
        <v>7222</v>
      </c>
      <c r="F600" s="6"/>
      <c r="G600" s="3" t="s">
        <v>7223</v>
      </c>
      <c r="H600" s="3" t="s">
        <v>4461</v>
      </c>
      <c r="K600" s="3" t="s">
        <v>4461</v>
      </c>
      <c r="L600" s="5" t="s">
        <v>7219</v>
      </c>
      <c r="N600" s="3" t="s">
        <v>7222</v>
      </c>
    </row>
    <row r="601" spans="1:14" ht="15.75" customHeight="1" x14ac:dyDescent="0.15">
      <c r="A601" s="3">
        <v>597</v>
      </c>
      <c r="B601" s="16" t="s">
        <v>4481</v>
      </c>
      <c r="C601" s="10" t="s">
        <v>7227</v>
      </c>
      <c r="E601" s="3" t="s">
        <v>475</v>
      </c>
      <c r="F601" s="6"/>
      <c r="H601" s="3" t="s">
        <v>4481</v>
      </c>
      <c r="K601" s="3" t="s">
        <v>4481</v>
      </c>
      <c r="L601" s="5" t="s">
        <v>7227</v>
      </c>
      <c r="N601" s="3" t="s">
        <v>475</v>
      </c>
    </row>
    <row r="602" spans="1:14" ht="15.75" customHeight="1" x14ac:dyDescent="0.15">
      <c r="A602" s="3">
        <v>598</v>
      </c>
      <c r="B602" s="16" t="s">
        <v>4484</v>
      </c>
      <c r="C602" s="10" t="s">
        <v>7234</v>
      </c>
      <c r="E602" s="3" t="s">
        <v>240</v>
      </c>
      <c r="F602" s="6"/>
      <c r="H602" s="3" t="s">
        <v>4484</v>
      </c>
      <c r="K602" s="3" t="s">
        <v>4484</v>
      </c>
      <c r="L602" s="5" t="s">
        <v>7234</v>
      </c>
      <c r="N602" s="3" t="s">
        <v>240</v>
      </c>
    </row>
    <row r="603" spans="1:14" ht="15.75" customHeight="1" x14ac:dyDescent="0.15">
      <c r="A603" s="3">
        <v>599</v>
      </c>
      <c r="B603" s="16" t="s">
        <v>4488</v>
      </c>
      <c r="C603" s="10" t="s">
        <v>7239</v>
      </c>
      <c r="E603" s="3" t="s">
        <v>7240</v>
      </c>
      <c r="F603" s="6"/>
      <c r="G603" s="3" t="s">
        <v>7243</v>
      </c>
      <c r="H603" s="3" t="s">
        <v>4488</v>
      </c>
      <c r="K603" s="3" t="s">
        <v>4488</v>
      </c>
      <c r="L603" s="5" t="s">
        <v>7239</v>
      </c>
      <c r="N603" s="3" t="s">
        <v>7240</v>
      </c>
    </row>
    <row r="604" spans="1:14" ht="15.75" customHeight="1" x14ac:dyDescent="0.15">
      <c r="A604" s="3">
        <v>600</v>
      </c>
      <c r="B604" s="16" t="s">
        <v>4490</v>
      </c>
      <c r="C604" s="10" t="s">
        <v>7246</v>
      </c>
      <c r="E604" s="3" t="s">
        <v>126</v>
      </c>
      <c r="F604" s="6"/>
      <c r="G604" s="3" t="s">
        <v>7248</v>
      </c>
      <c r="H604" s="3" t="s">
        <v>4490</v>
      </c>
      <c r="K604" s="3" t="s">
        <v>4490</v>
      </c>
      <c r="L604" s="5" t="s">
        <v>7246</v>
      </c>
      <c r="N604" s="3" t="s">
        <v>126</v>
      </c>
    </row>
    <row r="605" spans="1:14" ht="15.75" customHeight="1" x14ac:dyDescent="0.15">
      <c r="A605" s="3">
        <v>601</v>
      </c>
      <c r="B605" s="16" t="s">
        <v>4492</v>
      </c>
      <c r="C605" s="10" t="s">
        <v>7250</v>
      </c>
      <c r="E605" s="3" t="s">
        <v>7252</v>
      </c>
      <c r="F605" s="6"/>
      <c r="G605" s="3" t="s">
        <v>7254</v>
      </c>
      <c r="H605" s="3" t="s">
        <v>4492</v>
      </c>
      <c r="K605" s="3" t="s">
        <v>4492</v>
      </c>
      <c r="L605" s="5" t="s">
        <v>7250</v>
      </c>
      <c r="N605" s="3" t="s">
        <v>7252</v>
      </c>
    </row>
    <row r="606" spans="1:14" ht="15.75" customHeight="1" x14ac:dyDescent="0.15">
      <c r="A606" s="3">
        <v>602</v>
      </c>
      <c r="B606" s="16" t="s">
        <v>4507</v>
      </c>
      <c r="C606" s="10" t="s">
        <v>7256</v>
      </c>
      <c r="E606" s="3" t="s">
        <v>4148</v>
      </c>
      <c r="F606" s="6"/>
      <c r="H606" s="3" t="s">
        <v>4507</v>
      </c>
      <c r="K606" s="3" t="s">
        <v>4507</v>
      </c>
      <c r="L606" s="5" t="s">
        <v>7256</v>
      </c>
      <c r="N606" s="3" t="s">
        <v>4148</v>
      </c>
    </row>
    <row r="607" spans="1:14" ht="15.75" customHeight="1" x14ac:dyDescent="0.15">
      <c r="A607" s="3">
        <v>603</v>
      </c>
      <c r="B607" s="16" t="s">
        <v>4526</v>
      </c>
      <c r="C607" s="10" t="s">
        <v>7260</v>
      </c>
      <c r="E607" s="3" t="s">
        <v>2922</v>
      </c>
      <c r="F607" s="6"/>
      <c r="H607" s="3" t="s">
        <v>4526</v>
      </c>
      <c r="K607" s="3" t="s">
        <v>4526</v>
      </c>
      <c r="L607" s="5" t="s">
        <v>7260</v>
      </c>
      <c r="N607" s="3" t="s">
        <v>2922</v>
      </c>
    </row>
    <row r="608" spans="1:14" ht="15.75" customHeight="1" x14ac:dyDescent="0.15">
      <c r="A608" s="3">
        <v>604</v>
      </c>
      <c r="B608" s="16" t="s">
        <v>4550</v>
      </c>
      <c r="C608" s="10" t="s">
        <v>7265</v>
      </c>
      <c r="E608" s="3" t="s">
        <v>7267</v>
      </c>
      <c r="F608" s="6"/>
      <c r="G608" s="3" t="s">
        <v>7270</v>
      </c>
      <c r="H608" s="3" t="s">
        <v>4550</v>
      </c>
      <c r="K608" s="3" t="s">
        <v>4550</v>
      </c>
      <c r="L608" s="5" t="s">
        <v>7265</v>
      </c>
      <c r="N608" s="3" t="s">
        <v>7267</v>
      </c>
    </row>
    <row r="609" spans="1:14" ht="15.75" customHeight="1" x14ac:dyDescent="0.15">
      <c r="A609" s="3">
        <v>605</v>
      </c>
      <c r="B609" s="16" t="s">
        <v>4552</v>
      </c>
      <c r="C609" s="10" t="s">
        <v>7274</v>
      </c>
      <c r="E609" s="3" t="s">
        <v>5216</v>
      </c>
      <c r="F609" s="6"/>
      <c r="H609" s="3" t="s">
        <v>4552</v>
      </c>
      <c r="K609" s="3" t="s">
        <v>4552</v>
      </c>
      <c r="L609" s="5" t="s">
        <v>7274</v>
      </c>
      <c r="N609" s="3" t="s">
        <v>5216</v>
      </c>
    </row>
    <row r="610" spans="1:14" ht="15.75" customHeight="1" x14ac:dyDescent="0.15">
      <c r="A610" s="3">
        <v>606</v>
      </c>
      <c r="B610" s="16" t="s">
        <v>4554</v>
      </c>
      <c r="C610" s="10" t="s">
        <v>7280</v>
      </c>
      <c r="E610" s="3" t="s">
        <v>7281</v>
      </c>
      <c r="F610" s="6"/>
      <c r="H610" s="3" t="s">
        <v>4554</v>
      </c>
      <c r="K610" s="3" t="s">
        <v>4554</v>
      </c>
      <c r="L610" s="5" t="s">
        <v>7280</v>
      </c>
      <c r="N610" s="3" t="s">
        <v>7281</v>
      </c>
    </row>
    <row r="611" spans="1:14" ht="15.75" customHeight="1" x14ac:dyDescent="0.15">
      <c r="A611" s="3">
        <v>607</v>
      </c>
      <c r="B611" s="16" t="s">
        <v>4555</v>
      </c>
      <c r="C611" s="10" t="s">
        <v>7283</v>
      </c>
      <c r="E611" s="3" t="s">
        <v>7285</v>
      </c>
      <c r="F611" s="6"/>
      <c r="G611" s="3" t="s">
        <v>7286</v>
      </c>
      <c r="H611" s="3" t="s">
        <v>4555</v>
      </c>
      <c r="K611" s="3" t="s">
        <v>4555</v>
      </c>
      <c r="L611" s="5" t="s">
        <v>7283</v>
      </c>
      <c r="N611" s="3" t="s">
        <v>7285</v>
      </c>
    </row>
    <row r="612" spans="1:14" ht="15.75" customHeight="1" x14ac:dyDescent="0.15">
      <c r="A612" s="3">
        <v>608</v>
      </c>
      <c r="B612" s="16" t="s">
        <v>4561</v>
      </c>
      <c r="C612" s="10" t="s">
        <v>7289</v>
      </c>
      <c r="E612" s="3" t="s">
        <v>7291</v>
      </c>
      <c r="F612" s="6"/>
      <c r="H612" s="3" t="s">
        <v>4561</v>
      </c>
      <c r="K612" s="3" t="s">
        <v>4561</v>
      </c>
      <c r="L612" s="5" t="s">
        <v>7289</v>
      </c>
      <c r="N612" s="3" t="s">
        <v>7291</v>
      </c>
    </row>
    <row r="613" spans="1:14" ht="15.75" customHeight="1" x14ac:dyDescent="0.15">
      <c r="A613" s="3">
        <v>609</v>
      </c>
      <c r="B613" s="16" t="s">
        <v>4581</v>
      </c>
      <c r="C613" s="10" t="s">
        <v>7295</v>
      </c>
      <c r="E613" s="3" t="s">
        <v>89</v>
      </c>
      <c r="F613" s="6"/>
      <c r="G613" s="3" t="s">
        <v>7297</v>
      </c>
      <c r="H613" s="3" t="s">
        <v>4581</v>
      </c>
      <c r="K613" s="3" t="s">
        <v>4581</v>
      </c>
      <c r="L613" s="5" t="s">
        <v>7295</v>
      </c>
      <c r="N613" s="3" t="s">
        <v>89</v>
      </c>
    </row>
    <row r="614" spans="1:14" ht="15.75" customHeight="1" x14ac:dyDescent="0.15">
      <c r="A614" s="3">
        <v>610</v>
      </c>
      <c r="B614" s="16" t="s">
        <v>4584</v>
      </c>
      <c r="C614" s="10" t="s">
        <v>7303</v>
      </c>
      <c r="E614" s="3" t="s">
        <v>550</v>
      </c>
      <c r="F614" s="6"/>
      <c r="G614" s="3" t="s">
        <v>7305</v>
      </c>
      <c r="H614" s="3" t="s">
        <v>4584</v>
      </c>
      <c r="K614" s="3" t="s">
        <v>4584</v>
      </c>
      <c r="L614" s="5" t="s">
        <v>7303</v>
      </c>
      <c r="N614" s="3" t="s">
        <v>550</v>
      </c>
    </row>
    <row r="615" spans="1:14" ht="15.75" customHeight="1" x14ac:dyDescent="0.15">
      <c r="A615" s="3">
        <v>611</v>
      </c>
      <c r="B615" s="16" t="s">
        <v>1242</v>
      </c>
      <c r="C615" s="10" t="s">
        <v>7313</v>
      </c>
      <c r="E615" s="3" t="s">
        <v>69</v>
      </c>
      <c r="F615" s="6"/>
      <c r="G615" s="3" t="s">
        <v>7314</v>
      </c>
      <c r="H615" s="3" t="s">
        <v>1242</v>
      </c>
      <c r="K615" s="3" t="s">
        <v>1242</v>
      </c>
      <c r="L615" s="5" t="s">
        <v>7313</v>
      </c>
      <c r="N615" s="3" t="s">
        <v>69</v>
      </c>
    </row>
    <row r="616" spans="1:14" ht="15.75" customHeight="1" x14ac:dyDescent="0.15">
      <c r="A616" s="3">
        <v>612</v>
      </c>
      <c r="B616" s="16" t="s">
        <v>4586</v>
      </c>
      <c r="C616" s="10" t="s">
        <v>7318</v>
      </c>
      <c r="E616" s="3" t="s">
        <v>7320</v>
      </c>
      <c r="F616" s="6"/>
      <c r="G616" s="3" t="s">
        <v>7321</v>
      </c>
      <c r="H616" s="3" t="s">
        <v>4586</v>
      </c>
      <c r="K616" s="3" t="s">
        <v>4586</v>
      </c>
      <c r="L616" s="5" t="s">
        <v>7318</v>
      </c>
      <c r="N616" s="3" t="s">
        <v>7320</v>
      </c>
    </row>
    <row r="617" spans="1:14" ht="15.75" customHeight="1" x14ac:dyDescent="0.15">
      <c r="A617" s="3">
        <v>613</v>
      </c>
      <c r="B617" s="16" t="s">
        <v>1437</v>
      </c>
      <c r="C617" s="10" t="s">
        <v>7323</v>
      </c>
      <c r="E617" s="3" t="s">
        <v>89</v>
      </c>
      <c r="F617" s="6"/>
      <c r="H617" s="3" t="s">
        <v>1437</v>
      </c>
      <c r="K617" s="3" t="s">
        <v>1437</v>
      </c>
      <c r="L617" s="5" t="s">
        <v>7323</v>
      </c>
      <c r="N617" s="3" t="s">
        <v>89</v>
      </c>
    </row>
    <row r="618" spans="1:14" ht="15.75" customHeight="1" x14ac:dyDescent="0.15">
      <c r="A618" s="3">
        <v>614</v>
      </c>
      <c r="B618" s="16" t="s">
        <v>4589</v>
      </c>
      <c r="C618" s="10" t="s">
        <v>7327</v>
      </c>
      <c r="E618" s="3" t="s">
        <v>1343</v>
      </c>
      <c r="F618" s="6"/>
      <c r="H618" s="3" t="s">
        <v>4589</v>
      </c>
      <c r="K618" s="3" t="s">
        <v>4589</v>
      </c>
      <c r="L618" s="5" t="s">
        <v>7327</v>
      </c>
      <c r="N618" s="3" t="s">
        <v>1343</v>
      </c>
    </row>
    <row r="619" spans="1:14" ht="15.75" customHeight="1" x14ac:dyDescent="0.15">
      <c r="A619" s="3">
        <v>615</v>
      </c>
      <c r="B619" s="16" t="s">
        <v>4592</v>
      </c>
      <c r="C619" s="10" t="s">
        <v>7330</v>
      </c>
      <c r="E619" s="3" t="s">
        <v>384</v>
      </c>
      <c r="F619" s="6"/>
      <c r="G619" s="3" t="s">
        <v>7335</v>
      </c>
      <c r="H619" s="3" t="s">
        <v>4592</v>
      </c>
      <c r="K619" s="3" t="s">
        <v>4592</v>
      </c>
      <c r="L619" s="5" t="s">
        <v>7330</v>
      </c>
      <c r="N619" s="3" t="s">
        <v>384</v>
      </c>
    </row>
    <row r="620" spans="1:14" ht="15.75" customHeight="1" x14ac:dyDescent="0.15">
      <c r="A620" s="3">
        <v>616</v>
      </c>
      <c r="B620" s="16" t="s">
        <v>4609</v>
      </c>
      <c r="C620" s="10" t="s">
        <v>7339</v>
      </c>
      <c r="E620" s="3" t="s">
        <v>3840</v>
      </c>
      <c r="F620" s="6"/>
      <c r="H620" s="3" t="s">
        <v>4609</v>
      </c>
      <c r="K620" s="3" t="s">
        <v>4609</v>
      </c>
      <c r="L620" s="5" t="s">
        <v>7339</v>
      </c>
      <c r="N620" s="3" t="s">
        <v>3840</v>
      </c>
    </row>
    <row r="621" spans="1:14" ht="15.75" customHeight="1" x14ac:dyDescent="0.15">
      <c r="A621" s="3">
        <v>617</v>
      </c>
      <c r="B621" s="16" t="s">
        <v>4614</v>
      </c>
      <c r="C621" s="10" t="s">
        <v>7344</v>
      </c>
      <c r="E621" s="3" t="s">
        <v>742</v>
      </c>
      <c r="F621" s="6"/>
      <c r="G621" s="3" t="s">
        <v>7346</v>
      </c>
      <c r="H621" s="3" t="s">
        <v>4614</v>
      </c>
      <c r="K621" s="3" t="s">
        <v>4614</v>
      </c>
      <c r="L621" s="5" t="s">
        <v>7344</v>
      </c>
      <c r="N621" s="3" t="s">
        <v>742</v>
      </c>
    </row>
    <row r="622" spans="1:14" ht="15.75" customHeight="1" x14ac:dyDescent="0.15">
      <c r="A622" s="3">
        <v>618</v>
      </c>
      <c r="B622" s="16" t="s">
        <v>4616</v>
      </c>
      <c r="C622" s="10" t="s">
        <v>7350</v>
      </c>
      <c r="E622" s="3" t="s">
        <v>2352</v>
      </c>
      <c r="F622" s="6"/>
      <c r="H622" s="3" t="s">
        <v>4616</v>
      </c>
      <c r="K622" s="3" t="s">
        <v>4616</v>
      </c>
      <c r="L622" s="5" t="s">
        <v>7350</v>
      </c>
      <c r="N622" s="3" t="s">
        <v>2352</v>
      </c>
    </row>
    <row r="623" spans="1:14" ht="15.75" customHeight="1" x14ac:dyDescent="0.15">
      <c r="A623" s="3">
        <v>619</v>
      </c>
      <c r="B623" s="16" t="s">
        <v>4620</v>
      </c>
      <c r="C623" s="16" t="s">
        <v>7354</v>
      </c>
      <c r="E623" s="3" t="s">
        <v>7355</v>
      </c>
      <c r="F623" s="6"/>
      <c r="G623" s="3" t="s">
        <v>7356</v>
      </c>
      <c r="H623" s="3" t="s">
        <v>4620</v>
      </c>
      <c r="K623" s="3" t="s">
        <v>4620</v>
      </c>
      <c r="L623" s="3" t="s">
        <v>7354</v>
      </c>
      <c r="N623" s="3" t="s">
        <v>7355</v>
      </c>
    </row>
    <row r="624" spans="1:14" ht="15.75" customHeight="1" x14ac:dyDescent="0.15">
      <c r="A624" s="3">
        <v>620</v>
      </c>
      <c r="B624" s="16" t="s">
        <v>4624</v>
      </c>
      <c r="C624" s="10" t="s">
        <v>7360</v>
      </c>
      <c r="E624" s="3" t="s">
        <v>7361</v>
      </c>
      <c r="F624" s="6"/>
      <c r="H624" s="3" t="s">
        <v>4624</v>
      </c>
      <c r="K624" s="3" t="s">
        <v>4624</v>
      </c>
      <c r="L624" s="5" t="s">
        <v>7360</v>
      </c>
      <c r="N624" s="3" t="s">
        <v>7361</v>
      </c>
    </row>
    <row r="625" spans="1:14" ht="15.75" customHeight="1" x14ac:dyDescent="0.15">
      <c r="A625" s="3">
        <v>621</v>
      </c>
      <c r="B625" s="16" t="s">
        <v>4626</v>
      </c>
      <c r="C625" s="10" t="s">
        <v>7367</v>
      </c>
      <c r="E625" s="3" t="s">
        <v>7368</v>
      </c>
      <c r="F625" s="6"/>
      <c r="G625" s="3" t="s">
        <v>7370</v>
      </c>
      <c r="H625" s="3" t="s">
        <v>4626</v>
      </c>
      <c r="K625" s="3" t="s">
        <v>4626</v>
      </c>
      <c r="L625" s="5" t="s">
        <v>7367</v>
      </c>
      <c r="N625" s="3" t="s">
        <v>7368</v>
      </c>
    </row>
    <row r="626" spans="1:14" ht="15.75" customHeight="1" x14ac:dyDescent="0.15">
      <c r="A626" s="3">
        <v>622</v>
      </c>
      <c r="B626" s="16" t="s">
        <v>4627</v>
      </c>
      <c r="C626" s="10" t="s">
        <v>7373</v>
      </c>
      <c r="E626" s="3" t="s">
        <v>7374</v>
      </c>
      <c r="F626" s="6"/>
      <c r="G626" s="3" t="s">
        <v>7375</v>
      </c>
      <c r="H626" s="3" t="s">
        <v>4627</v>
      </c>
      <c r="K626" s="3" t="s">
        <v>4627</v>
      </c>
      <c r="L626" s="5" t="s">
        <v>7373</v>
      </c>
      <c r="N626" s="3" t="s">
        <v>7374</v>
      </c>
    </row>
    <row r="627" spans="1:14" ht="15.75" customHeight="1" x14ac:dyDescent="0.15">
      <c r="A627" s="3">
        <v>623</v>
      </c>
      <c r="B627" s="16" t="s">
        <v>4629</v>
      </c>
      <c r="C627" s="10" t="s">
        <v>7382</v>
      </c>
      <c r="E627" s="3" t="s">
        <v>550</v>
      </c>
      <c r="F627" s="6"/>
      <c r="H627" s="3" t="s">
        <v>4629</v>
      </c>
      <c r="K627" s="3" t="s">
        <v>4629</v>
      </c>
      <c r="L627" s="5" t="s">
        <v>7382</v>
      </c>
      <c r="N627" s="3" t="s">
        <v>550</v>
      </c>
    </row>
    <row r="628" spans="1:14" ht="15.75" customHeight="1" x14ac:dyDescent="0.15">
      <c r="A628" s="3">
        <v>624</v>
      </c>
      <c r="B628" s="16" t="s">
        <v>4636</v>
      </c>
      <c r="C628" s="10" t="s">
        <v>7385</v>
      </c>
      <c r="E628" s="3" t="s">
        <v>115</v>
      </c>
      <c r="F628" s="6"/>
      <c r="G628" s="3" t="s">
        <v>7388</v>
      </c>
      <c r="H628" s="3" t="s">
        <v>4636</v>
      </c>
      <c r="K628" s="3" t="s">
        <v>4636</v>
      </c>
      <c r="L628" s="5" t="s">
        <v>7385</v>
      </c>
      <c r="N628" s="3" t="s">
        <v>115</v>
      </c>
    </row>
    <row r="629" spans="1:14" ht="15.75" customHeight="1" x14ac:dyDescent="0.15">
      <c r="A629" s="3">
        <v>625</v>
      </c>
      <c r="B629" s="16" t="s">
        <v>4639</v>
      </c>
      <c r="C629" s="10" t="s">
        <v>7391</v>
      </c>
      <c r="E629" s="3" t="s">
        <v>168</v>
      </c>
      <c r="F629" s="6"/>
      <c r="G629" s="3" t="s">
        <v>7392</v>
      </c>
      <c r="H629" s="3" t="s">
        <v>4639</v>
      </c>
      <c r="K629" s="3" t="s">
        <v>4639</v>
      </c>
      <c r="L629" s="5" t="s">
        <v>7391</v>
      </c>
      <c r="N629" s="3" t="s">
        <v>168</v>
      </c>
    </row>
    <row r="630" spans="1:14" ht="15.75" customHeight="1" x14ac:dyDescent="0.15">
      <c r="A630" s="3">
        <v>626</v>
      </c>
      <c r="B630" s="16" t="s">
        <v>4642</v>
      </c>
      <c r="C630" s="10" t="s">
        <v>7396</v>
      </c>
      <c r="E630" s="3" t="s">
        <v>7399</v>
      </c>
      <c r="F630" s="6"/>
      <c r="G630" s="3" t="s">
        <v>7401</v>
      </c>
      <c r="H630" s="3" t="s">
        <v>4642</v>
      </c>
      <c r="K630" s="3" t="s">
        <v>4642</v>
      </c>
      <c r="L630" s="5" t="s">
        <v>7396</v>
      </c>
      <c r="N630" s="3" t="s">
        <v>7399</v>
      </c>
    </row>
    <row r="631" spans="1:14" ht="15.75" customHeight="1" x14ac:dyDescent="0.15">
      <c r="A631" s="3">
        <v>627</v>
      </c>
      <c r="B631" s="16" t="s">
        <v>4646</v>
      </c>
      <c r="C631" s="10" t="s">
        <v>7403</v>
      </c>
      <c r="E631" s="3" t="s">
        <v>2279</v>
      </c>
      <c r="F631" s="6"/>
      <c r="G631" s="3" t="s">
        <v>7405</v>
      </c>
      <c r="H631" s="3" t="s">
        <v>4646</v>
      </c>
      <c r="K631" s="3" t="s">
        <v>4646</v>
      </c>
      <c r="L631" s="5" t="s">
        <v>7403</v>
      </c>
      <c r="N631" s="3" t="s">
        <v>2279</v>
      </c>
    </row>
    <row r="632" spans="1:14" ht="15.75" customHeight="1" x14ac:dyDescent="0.15">
      <c r="A632" s="3">
        <v>628</v>
      </c>
      <c r="B632" s="16" t="s">
        <v>4651</v>
      </c>
      <c r="C632" s="10" t="s">
        <v>7409</v>
      </c>
      <c r="E632" s="3" t="s">
        <v>6458</v>
      </c>
      <c r="F632" s="6"/>
      <c r="G632" s="3" t="s">
        <v>7412</v>
      </c>
      <c r="H632" s="3" t="s">
        <v>4651</v>
      </c>
      <c r="K632" s="3" t="s">
        <v>4651</v>
      </c>
      <c r="L632" s="5" t="s">
        <v>7409</v>
      </c>
      <c r="N632" s="3" t="s">
        <v>6458</v>
      </c>
    </row>
    <row r="633" spans="1:14" ht="15.75" customHeight="1" x14ac:dyDescent="0.15">
      <c r="A633" s="3">
        <v>629</v>
      </c>
      <c r="B633" s="16" t="s">
        <v>4653</v>
      </c>
      <c r="C633" s="10" t="s">
        <v>7414</v>
      </c>
      <c r="E633" s="3" t="s">
        <v>240</v>
      </c>
      <c r="F633" s="6"/>
      <c r="H633" s="3" t="s">
        <v>4653</v>
      </c>
      <c r="K633" s="3" t="s">
        <v>4653</v>
      </c>
      <c r="L633" s="5" t="s">
        <v>7414</v>
      </c>
      <c r="N633" s="3" t="s">
        <v>240</v>
      </c>
    </row>
    <row r="634" spans="1:14" ht="15.75" customHeight="1" x14ac:dyDescent="0.15">
      <c r="A634" s="3">
        <v>630</v>
      </c>
      <c r="B634" s="16" t="s">
        <v>4656</v>
      </c>
      <c r="C634" s="10" t="s">
        <v>7419</v>
      </c>
      <c r="E634" s="3" t="s">
        <v>2237</v>
      </c>
      <c r="F634" s="6"/>
      <c r="H634" s="3" t="s">
        <v>4656</v>
      </c>
      <c r="K634" s="3" t="s">
        <v>4656</v>
      </c>
      <c r="L634" s="5" t="s">
        <v>7419</v>
      </c>
      <c r="N634" s="3" t="s">
        <v>2237</v>
      </c>
    </row>
    <row r="635" spans="1:14" ht="15.75" customHeight="1" x14ac:dyDescent="0.15">
      <c r="A635" s="3">
        <v>631</v>
      </c>
      <c r="B635" s="16" t="s">
        <v>4669</v>
      </c>
      <c r="C635" s="10" t="s">
        <v>7421</v>
      </c>
      <c r="E635" s="3" t="s">
        <v>3291</v>
      </c>
      <c r="F635" s="6"/>
      <c r="G635" s="3" t="s">
        <v>7425</v>
      </c>
      <c r="H635" s="3" t="s">
        <v>4669</v>
      </c>
      <c r="K635" s="3" t="s">
        <v>4669</v>
      </c>
      <c r="L635" s="5" t="s">
        <v>7421</v>
      </c>
      <c r="N635" s="3" t="s">
        <v>3291</v>
      </c>
    </row>
    <row r="636" spans="1:14" ht="15.75" customHeight="1" x14ac:dyDescent="0.15">
      <c r="A636" s="3">
        <v>632</v>
      </c>
      <c r="B636" s="16" t="s">
        <v>4672</v>
      </c>
      <c r="C636" s="10" t="s">
        <v>7428</v>
      </c>
      <c r="E636" s="3" t="s">
        <v>2475</v>
      </c>
      <c r="F636" s="6"/>
      <c r="H636" s="3" t="s">
        <v>4672</v>
      </c>
      <c r="K636" s="3" t="s">
        <v>4672</v>
      </c>
      <c r="L636" s="5" t="s">
        <v>7428</v>
      </c>
      <c r="N636" s="3" t="s">
        <v>2475</v>
      </c>
    </row>
    <row r="637" spans="1:14" ht="15.75" customHeight="1" x14ac:dyDescent="0.15">
      <c r="A637" s="3">
        <v>633</v>
      </c>
      <c r="B637" s="16" t="s">
        <v>4678</v>
      </c>
      <c r="C637" s="10" t="s">
        <v>7432</v>
      </c>
      <c r="E637" s="3" t="s">
        <v>7434</v>
      </c>
      <c r="F637" s="6"/>
      <c r="G637" s="3" t="s">
        <v>7435</v>
      </c>
      <c r="H637" s="3" t="s">
        <v>4678</v>
      </c>
      <c r="K637" s="3" t="s">
        <v>4678</v>
      </c>
      <c r="L637" s="5" t="s">
        <v>7432</v>
      </c>
      <c r="N637" s="3" t="s">
        <v>7434</v>
      </c>
    </row>
    <row r="638" spans="1:14" ht="15.75" customHeight="1" x14ac:dyDescent="0.15">
      <c r="A638" s="3">
        <v>634</v>
      </c>
      <c r="B638" s="16" t="s">
        <v>4683</v>
      </c>
      <c r="C638" s="10" t="s">
        <v>7437</v>
      </c>
      <c r="E638" s="3" t="s">
        <v>2725</v>
      </c>
      <c r="F638" s="6"/>
      <c r="G638" s="3" t="s">
        <v>7441</v>
      </c>
      <c r="H638" s="3" t="s">
        <v>4683</v>
      </c>
      <c r="K638" s="3" t="s">
        <v>4683</v>
      </c>
      <c r="L638" s="5" t="s">
        <v>7437</v>
      </c>
      <c r="N638" s="3" t="s">
        <v>2725</v>
      </c>
    </row>
    <row r="639" spans="1:14" ht="15.75" customHeight="1" x14ac:dyDescent="0.15">
      <c r="A639" s="3">
        <v>635</v>
      </c>
      <c r="B639" s="16" t="s">
        <v>4693</v>
      </c>
      <c r="C639" s="10" t="s">
        <v>7445</v>
      </c>
      <c r="E639" s="3" t="s">
        <v>62</v>
      </c>
      <c r="F639" s="6"/>
      <c r="G639" s="3" t="s">
        <v>7446</v>
      </c>
      <c r="H639" s="3" t="s">
        <v>4693</v>
      </c>
      <c r="K639" s="3" t="s">
        <v>4693</v>
      </c>
      <c r="L639" s="5" t="s">
        <v>7445</v>
      </c>
      <c r="N639" s="3" t="s">
        <v>62</v>
      </c>
    </row>
    <row r="640" spans="1:14" ht="15.75" customHeight="1" x14ac:dyDescent="0.15">
      <c r="A640" s="3">
        <v>636</v>
      </c>
      <c r="B640" s="16" t="s">
        <v>4700</v>
      </c>
      <c r="C640" s="10" t="s">
        <v>7449</v>
      </c>
      <c r="E640" s="3" t="s">
        <v>7450</v>
      </c>
      <c r="F640" s="6"/>
      <c r="H640" s="3" t="s">
        <v>4700</v>
      </c>
      <c r="K640" s="3" t="s">
        <v>4700</v>
      </c>
      <c r="L640" s="5" t="s">
        <v>7449</v>
      </c>
      <c r="N640" s="3" t="s">
        <v>7450</v>
      </c>
    </row>
    <row r="641" spans="1:14" ht="15.75" customHeight="1" x14ac:dyDescent="0.15">
      <c r="A641" s="3">
        <v>637</v>
      </c>
      <c r="B641" s="16" t="s">
        <v>4703</v>
      </c>
      <c r="C641" s="10" t="s">
        <v>7458</v>
      </c>
      <c r="E641" s="3" t="s">
        <v>1366</v>
      </c>
      <c r="F641" s="6"/>
      <c r="H641" s="3" t="s">
        <v>4703</v>
      </c>
      <c r="K641" s="3" t="s">
        <v>4703</v>
      </c>
      <c r="L641" s="5" t="s">
        <v>7458</v>
      </c>
      <c r="N641" s="3" t="s">
        <v>1366</v>
      </c>
    </row>
    <row r="642" spans="1:14" ht="15.75" customHeight="1" x14ac:dyDescent="0.15">
      <c r="A642" s="3">
        <v>638</v>
      </c>
      <c r="B642" s="16" t="s">
        <v>4706</v>
      </c>
      <c r="C642" s="10" t="s">
        <v>7463</v>
      </c>
      <c r="E642" s="3" t="s">
        <v>817</v>
      </c>
      <c r="F642" s="6"/>
      <c r="H642" s="3" t="s">
        <v>4706</v>
      </c>
      <c r="K642" s="3" t="s">
        <v>4706</v>
      </c>
      <c r="L642" s="5" t="s">
        <v>7463</v>
      </c>
      <c r="N642" s="3" t="s">
        <v>817</v>
      </c>
    </row>
    <row r="643" spans="1:14" ht="15.75" customHeight="1" x14ac:dyDescent="0.15">
      <c r="A643" s="3">
        <v>639</v>
      </c>
      <c r="B643" s="16" t="s">
        <v>4709</v>
      </c>
      <c r="C643" s="10" t="s">
        <v>7466</v>
      </c>
      <c r="E643" s="3" t="s">
        <v>7469</v>
      </c>
      <c r="F643" s="6"/>
      <c r="G643" s="3" t="s">
        <v>7470</v>
      </c>
      <c r="H643" s="3" t="s">
        <v>4709</v>
      </c>
      <c r="K643" s="3" t="s">
        <v>4709</v>
      </c>
      <c r="L643" s="5" t="s">
        <v>7466</v>
      </c>
      <c r="N643" s="3" t="s">
        <v>7469</v>
      </c>
    </row>
    <row r="644" spans="1:14" ht="15.75" customHeight="1" x14ac:dyDescent="0.15">
      <c r="A644" s="3">
        <v>640</v>
      </c>
      <c r="B644" s="16" t="s">
        <v>4722</v>
      </c>
      <c r="C644" s="10" t="s">
        <v>7474</v>
      </c>
      <c r="E644" s="3" t="s">
        <v>7475</v>
      </c>
      <c r="F644" s="6"/>
      <c r="G644" s="3" t="s">
        <v>7478</v>
      </c>
      <c r="H644" s="3" t="s">
        <v>4722</v>
      </c>
      <c r="K644" s="3" t="s">
        <v>4722</v>
      </c>
      <c r="L644" s="5" t="s">
        <v>7474</v>
      </c>
      <c r="N644" s="3" t="s">
        <v>7475</v>
      </c>
    </row>
    <row r="645" spans="1:14" ht="15.75" customHeight="1" x14ac:dyDescent="0.15">
      <c r="A645" s="3">
        <v>641</v>
      </c>
      <c r="B645" s="16" t="s">
        <v>4740</v>
      </c>
      <c r="C645" s="10" t="s">
        <v>7483</v>
      </c>
      <c r="E645" s="3" t="s">
        <v>2190</v>
      </c>
      <c r="F645" s="6"/>
      <c r="G645" s="3" t="s">
        <v>7484</v>
      </c>
      <c r="H645" s="3" t="s">
        <v>4740</v>
      </c>
      <c r="K645" s="3" t="s">
        <v>4740</v>
      </c>
      <c r="L645" s="5" t="s">
        <v>7483</v>
      </c>
      <c r="N645" s="3" t="s">
        <v>2190</v>
      </c>
    </row>
    <row r="646" spans="1:14" ht="15.75" customHeight="1" x14ac:dyDescent="0.15">
      <c r="A646" s="3">
        <v>642</v>
      </c>
      <c r="B646" s="16" t="s">
        <v>4758</v>
      </c>
      <c r="C646" s="10" t="s">
        <v>7486</v>
      </c>
      <c r="E646" s="3" t="s">
        <v>7488</v>
      </c>
      <c r="F646" s="6"/>
      <c r="H646" s="3" t="s">
        <v>4758</v>
      </c>
      <c r="K646" s="3" t="s">
        <v>4758</v>
      </c>
      <c r="L646" s="5" t="s">
        <v>7486</v>
      </c>
      <c r="N646" s="3" t="s">
        <v>7488</v>
      </c>
    </row>
    <row r="647" spans="1:14" ht="15.75" customHeight="1" x14ac:dyDescent="0.15">
      <c r="A647" s="3">
        <v>643</v>
      </c>
      <c r="B647" s="16" t="s">
        <v>4761</v>
      </c>
      <c r="C647" s="10" t="s">
        <v>7493</v>
      </c>
      <c r="E647" s="3" t="s">
        <v>240</v>
      </c>
      <c r="F647" s="6"/>
      <c r="H647" s="3" t="s">
        <v>4761</v>
      </c>
      <c r="K647" s="3" t="s">
        <v>4761</v>
      </c>
      <c r="L647" s="5" t="s">
        <v>7493</v>
      </c>
      <c r="N647" s="3" t="s">
        <v>240</v>
      </c>
    </row>
    <row r="648" spans="1:14" ht="15.75" customHeight="1" x14ac:dyDescent="0.15">
      <c r="A648" s="3">
        <v>644</v>
      </c>
      <c r="B648" s="16" t="s">
        <v>4764</v>
      </c>
      <c r="C648" s="10" t="s">
        <v>7496</v>
      </c>
      <c r="E648" s="3" t="s">
        <v>6757</v>
      </c>
      <c r="F648" s="6"/>
      <c r="H648" s="3" t="s">
        <v>4764</v>
      </c>
      <c r="K648" s="3" t="s">
        <v>4764</v>
      </c>
      <c r="L648" s="5" t="s">
        <v>7496</v>
      </c>
      <c r="N648" s="3" t="s">
        <v>6757</v>
      </c>
    </row>
    <row r="649" spans="1:14" ht="15.75" customHeight="1" x14ac:dyDescent="0.15">
      <c r="A649" s="3">
        <v>645</v>
      </c>
      <c r="B649" s="16" t="s">
        <v>4766</v>
      </c>
      <c r="C649" s="10" t="s">
        <v>7501</v>
      </c>
      <c r="E649" s="3" t="s">
        <v>7503</v>
      </c>
      <c r="F649" s="6"/>
      <c r="H649" s="3" t="s">
        <v>4766</v>
      </c>
      <c r="K649" s="3" t="s">
        <v>4766</v>
      </c>
      <c r="L649" s="5" t="s">
        <v>7501</v>
      </c>
      <c r="N649" s="3" t="s">
        <v>7503</v>
      </c>
    </row>
    <row r="650" spans="1:14" ht="15.75" customHeight="1" x14ac:dyDescent="0.15">
      <c r="A650" s="3">
        <v>646</v>
      </c>
      <c r="B650" s="16" t="s">
        <v>2580</v>
      </c>
      <c r="C650" s="10" t="s">
        <v>7506</v>
      </c>
      <c r="E650" s="3" t="s">
        <v>79</v>
      </c>
      <c r="F650" s="6"/>
      <c r="H650" s="3" t="s">
        <v>2580</v>
      </c>
      <c r="K650" s="3" t="s">
        <v>2580</v>
      </c>
      <c r="L650" s="5" t="s">
        <v>7506</v>
      </c>
      <c r="N650" s="3" t="s">
        <v>79</v>
      </c>
    </row>
    <row r="651" spans="1:14" ht="15.75" customHeight="1" x14ac:dyDescent="0.15">
      <c r="A651" s="3">
        <v>647</v>
      </c>
      <c r="B651" s="16" t="s">
        <v>4773</v>
      </c>
      <c r="C651" s="10" t="s">
        <v>7510</v>
      </c>
      <c r="E651" s="3" t="s">
        <v>2725</v>
      </c>
      <c r="F651" s="6"/>
      <c r="H651" s="3" t="s">
        <v>4773</v>
      </c>
      <c r="K651" s="3" t="s">
        <v>4773</v>
      </c>
      <c r="L651" s="5" t="s">
        <v>7510</v>
      </c>
      <c r="N651" s="3" t="s">
        <v>2725</v>
      </c>
    </row>
    <row r="652" spans="1:14" ht="15.75" customHeight="1" x14ac:dyDescent="0.15">
      <c r="A652" s="3">
        <v>648</v>
      </c>
      <c r="B652" s="16" t="s">
        <v>4777</v>
      </c>
      <c r="C652" s="10" t="s">
        <v>7514</v>
      </c>
      <c r="E652" s="3" t="s">
        <v>7516</v>
      </c>
      <c r="F652" s="6"/>
      <c r="H652" s="3" t="s">
        <v>4777</v>
      </c>
      <c r="K652" s="3" t="s">
        <v>4777</v>
      </c>
      <c r="L652" s="5" t="s">
        <v>7514</v>
      </c>
      <c r="N652" s="3" t="s">
        <v>7516</v>
      </c>
    </row>
    <row r="653" spans="1:14" ht="15.75" customHeight="1" x14ac:dyDescent="0.15">
      <c r="A653" s="3">
        <v>649</v>
      </c>
      <c r="B653" s="16" t="s">
        <v>4807</v>
      </c>
      <c r="C653" s="10" t="s">
        <v>7520</v>
      </c>
      <c r="E653" s="3" t="s">
        <v>7522</v>
      </c>
      <c r="F653" s="6"/>
      <c r="G653" s="3" t="s">
        <v>7524</v>
      </c>
      <c r="H653" s="3" t="s">
        <v>4807</v>
      </c>
      <c r="K653" s="3" t="s">
        <v>4807</v>
      </c>
      <c r="L653" s="5" t="s">
        <v>7520</v>
      </c>
      <c r="N653" s="3" t="s">
        <v>7522</v>
      </c>
    </row>
    <row r="654" spans="1:14" ht="15.75" customHeight="1" x14ac:dyDescent="0.15">
      <c r="A654" s="3">
        <v>650</v>
      </c>
      <c r="B654" s="16" t="s">
        <v>2602</v>
      </c>
      <c r="C654" s="10" t="s">
        <v>7527</v>
      </c>
      <c r="E654" s="3" t="s">
        <v>2626</v>
      </c>
      <c r="F654" s="6"/>
      <c r="G654" s="3" t="s">
        <v>7530</v>
      </c>
      <c r="H654" s="3" t="s">
        <v>2602</v>
      </c>
      <c r="K654" s="3" t="s">
        <v>2602</v>
      </c>
      <c r="L654" s="5" t="s">
        <v>7527</v>
      </c>
      <c r="N654" s="3" t="s">
        <v>2626</v>
      </c>
    </row>
    <row r="655" spans="1:14" ht="15.75" customHeight="1" x14ac:dyDescent="0.15">
      <c r="A655" s="3">
        <v>651</v>
      </c>
      <c r="B655" s="16" t="s">
        <v>4815</v>
      </c>
      <c r="C655" s="10" t="s">
        <v>7533</v>
      </c>
      <c r="E655" s="3" t="s">
        <v>7534</v>
      </c>
      <c r="F655" s="6"/>
      <c r="H655" s="3" t="s">
        <v>4815</v>
      </c>
      <c r="K655" s="3" t="s">
        <v>4815</v>
      </c>
      <c r="L655" s="5" t="s">
        <v>7533</v>
      </c>
      <c r="N655" s="3" t="s">
        <v>7534</v>
      </c>
    </row>
    <row r="656" spans="1:14" ht="15.75" customHeight="1" x14ac:dyDescent="0.15">
      <c r="A656" s="3">
        <v>652</v>
      </c>
      <c r="B656" s="16" t="s">
        <v>4818</v>
      </c>
      <c r="C656" s="10" t="s">
        <v>7538</v>
      </c>
      <c r="E656" s="3" t="s">
        <v>7540</v>
      </c>
      <c r="F656" s="6"/>
      <c r="G656" s="3" t="s">
        <v>7542</v>
      </c>
      <c r="H656" s="3" t="s">
        <v>4818</v>
      </c>
      <c r="K656" s="3" t="s">
        <v>4818</v>
      </c>
      <c r="L656" s="5" t="s">
        <v>7538</v>
      </c>
      <c r="N656" s="3" t="s">
        <v>7540</v>
      </c>
    </row>
    <row r="657" spans="1:14" ht="15.75" customHeight="1" x14ac:dyDescent="0.15">
      <c r="A657" s="3">
        <v>653</v>
      </c>
      <c r="B657" s="16" t="s">
        <v>4827</v>
      </c>
      <c r="C657" s="10" t="s">
        <v>7546</v>
      </c>
      <c r="E657" s="3" t="s">
        <v>742</v>
      </c>
      <c r="F657" s="6"/>
      <c r="H657" s="3" t="s">
        <v>4827</v>
      </c>
      <c r="K657" s="3" t="s">
        <v>4827</v>
      </c>
      <c r="L657" s="5" t="s">
        <v>7546</v>
      </c>
      <c r="N657" s="3" t="s">
        <v>742</v>
      </c>
    </row>
    <row r="658" spans="1:14" ht="15.75" customHeight="1" x14ac:dyDescent="0.15">
      <c r="A658" s="3">
        <v>654</v>
      </c>
      <c r="B658" s="16" t="s">
        <v>4830</v>
      </c>
      <c r="C658" s="10" t="s">
        <v>7549</v>
      </c>
      <c r="E658" s="3" t="s">
        <v>7551</v>
      </c>
      <c r="F658" s="6"/>
      <c r="H658" s="3" t="s">
        <v>4830</v>
      </c>
      <c r="K658" s="3" t="s">
        <v>4830</v>
      </c>
      <c r="L658" s="5" t="s">
        <v>7549</v>
      </c>
      <c r="N658" s="3" t="s">
        <v>7551</v>
      </c>
    </row>
    <row r="659" spans="1:14" ht="15.75" customHeight="1" x14ac:dyDescent="0.15">
      <c r="A659" s="3">
        <v>655</v>
      </c>
      <c r="B659" s="16" t="s">
        <v>4833</v>
      </c>
      <c r="C659" s="10" t="s">
        <v>7556</v>
      </c>
      <c r="E659" s="3" t="s">
        <v>7557</v>
      </c>
      <c r="F659" s="6"/>
      <c r="G659" s="3" t="s">
        <v>7559</v>
      </c>
      <c r="H659" s="3" t="s">
        <v>4833</v>
      </c>
      <c r="K659" s="3" t="s">
        <v>4833</v>
      </c>
      <c r="L659" s="5" t="s">
        <v>7556</v>
      </c>
      <c r="N659" s="3" t="s">
        <v>7557</v>
      </c>
    </row>
    <row r="660" spans="1:14" ht="15.75" customHeight="1" x14ac:dyDescent="0.15">
      <c r="A660" s="3">
        <v>656</v>
      </c>
      <c r="B660" s="16" t="s">
        <v>4836</v>
      </c>
      <c r="C660" s="10" t="s">
        <v>7563</v>
      </c>
      <c r="E660" s="3" t="s">
        <v>7565</v>
      </c>
      <c r="F660" s="6"/>
      <c r="H660" s="3" t="s">
        <v>4836</v>
      </c>
      <c r="K660" s="3" t="s">
        <v>4836</v>
      </c>
      <c r="L660" s="5" t="s">
        <v>7563</v>
      </c>
      <c r="N660" s="3" t="s">
        <v>7565</v>
      </c>
    </row>
    <row r="661" spans="1:14" ht="15.75" customHeight="1" x14ac:dyDescent="0.15">
      <c r="A661" s="3">
        <v>657</v>
      </c>
      <c r="B661" s="16" t="s">
        <v>4838</v>
      </c>
      <c r="C661" s="10" t="s">
        <v>7570</v>
      </c>
      <c r="E661" s="3" t="s">
        <v>7572</v>
      </c>
      <c r="F661" s="6"/>
      <c r="H661" s="3" t="s">
        <v>4838</v>
      </c>
      <c r="K661" s="3" t="s">
        <v>4838</v>
      </c>
      <c r="L661" s="5" t="s">
        <v>7570</v>
      </c>
      <c r="N661" s="3" t="s">
        <v>7572</v>
      </c>
    </row>
    <row r="662" spans="1:14" ht="15.75" customHeight="1" x14ac:dyDescent="0.15">
      <c r="A662" s="3">
        <v>658</v>
      </c>
      <c r="B662" s="16" t="s">
        <v>4841</v>
      </c>
      <c r="C662" s="10" t="s">
        <v>7578</v>
      </c>
      <c r="E662" s="3" t="s">
        <v>7580</v>
      </c>
      <c r="F662" s="6"/>
      <c r="H662" s="3" t="s">
        <v>4841</v>
      </c>
      <c r="K662" s="3" t="s">
        <v>4841</v>
      </c>
      <c r="L662" s="5" t="s">
        <v>7578</v>
      </c>
      <c r="N662" s="3" t="s">
        <v>7580</v>
      </c>
    </row>
    <row r="663" spans="1:14" ht="15.75" customHeight="1" x14ac:dyDescent="0.15">
      <c r="A663" s="3">
        <v>659</v>
      </c>
      <c r="B663" s="16" t="s">
        <v>4844</v>
      </c>
      <c r="C663" s="10" t="s">
        <v>7583</v>
      </c>
      <c r="E663" s="3" t="s">
        <v>475</v>
      </c>
      <c r="F663" s="6"/>
      <c r="G663" s="3" t="s">
        <v>7587</v>
      </c>
      <c r="H663" s="3" t="s">
        <v>4844</v>
      </c>
      <c r="K663" s="3" t="s">
        <v>4844</v>
      </c>
      <c r="L663" s="5" t="s">
        <v>7583</v>
      </c>
      <c r="N663" s="3" t="s">
        <v>475</v>
      </c>
    </row>
    <row r="664" spans="1:14" ht="15.75" customHeight="1" x14ac:dyDescent="0.15">
      <c r="A664" s="3">
        <v>660</v>
      </c>
      <c r="B664" s="16" t="s">
        <v>4846</v>
      </c>
      <c r="C664" s="10" t="s">
        <v>7588</v>
      </c>
      <c r="E664" s="3" t="s">
        <v>742</v>
      </c>
      <c r="F664" s="6"/>
      <c r="G664" s="3" t="s">
        <v>7591</v>
      </c>
      <c r="H664" s="3" t="s">
        <v>4846</v>
      </c>
      <c r="K664" s="3" t="s">
        <v>4846</v>
      </c>
      <c r="L664" s="5" t="s">
        <v>7588</v>
      </c>
      <c r="N664" s="3" t="s">
        <v>742</v>
      </c>
    </row>
    <row r="665" spans="1:14" ht="15.75" customHeight="1" x14ac:dyDescent="0.15">
      <c r="A665" s="3">
        <v>661</v>
      </c>
      <c r="B665" s="16" t="s">
        <v>4847</v>
      </c>
      <c r="C665" s="10" t="s">
        <v>7595</v>
      </c>
      <c r="E665" s="3" t="s">
        <v>7399</v>
      </c>
      <c r="F665" s="6"/>
      <c r="G665" s="3" t="s">
        <v>7599</v>
      </c>
      <c r="H665" s="3" t="s">
        <v>4847</v>
      </c>
      <c r="K665" s="3" t="s">
        <v>4847</v>
      </c>
      <c r="L665" s="5" t="s">
        <v>7595</v>
      </c>
      <c r="N665" s="3" t="s">
        <v>7399</v>
      </c>
    </row>
    <row r="666" spans="1:14" ht="15.75" customHeight="1" x14ac:dyDescent="0.15">
      <c r="A666" s="3">
        <v>662</v>
      </c>
      <c r="B666" s="16" t="s">
        <v>4865</v>
      </c>
      <c r="C666" s="10" t="s">
        <v>7603</v>
      </c>
      <c r="E666" s="3" t="s">
        <v>7604</v>
      </c>
      <c r="F666" s="6"/>
      <c r="G666" s="3" t="s">
        <v>7606</v>
      </c>
      <c r="H666" s="3" t="s">
        <v>4865</v>
      </c>
      <c r="K666" s="3" t="s">
        <v>4865</v>
      </c>
      <c r="L666" s="5" t="s">
        <v>7603</v>
      </c>
      <c r="N666" s="3" t="s">
        <v>7604</v>
      </c>
    </row>
    <row r="667" spans="1:14" ht="15.75" customHeight="1" x14ac:dyDescent="0.15">
      <c r="A667" s="3">
        <v>663</v>
      </c>
      <c r="B667" s="16" t="s">
        <v>4869</v>
      </c>
      <c r="C667" s="10" t="s">
        <v>7611</v>
      </c>
      <c r="E667" s="3" t="s">
        <v>271</v>
      </c>
      <c r="F667" s="6"/>
      <c r="H667" s="3" t="s">
        <v>4869</v>
      </c>
      <c r="K667" s="3" t="s">
        <v>4869</v>
      </c>
      <c r="L667" s="5" t="s">
        <v>7611</v>
      </c>
      <c r="N667" s="3" t="s">
        <v>271</v>
      </c>
    </row>
    <row r="668" spans="1:14" ht="15.75" customHeight="1" x14ac:dyDescent="0.15">
      <c r="A668" s="3">
        <v>664</v>
      </c>
      <c r="B668" s="16" t="s">
        <v>4871</v>
      </c>
      <c r="C668" s="10" t="s">
        <v>7616</v>
      </c>
      <c r="E668" s="3" t="s">
        <v>3411</v>
      </c>
      <c r="F668" s="6"/>
      <c r="G668" s="3" t="s">
        <v>7617</v>
      </c>
      <c r="H668" s="3" t="s">
        <v>4871</v>
      </c>
      <c r="K668" s="3" t="s">
        <v>4871</v>
      </c>
      <c r="L668" s="5" t="s">
        <v>7616</v>
      </c>
      <c r="N668" s="3" t="s">
        <v>3411</v>
      </c>
    </row>
    <row r="669" spans="1:14" ht="15.75" customHeight="1" x14ac:dyDescent="0.15">
      <c r="A669" s="3">
        <v>665</v>
      </c>
      <c r="B669" s="16" t="s">
        <v>4874</v>
      </c>
      <c r="C669" s="10" t="s">
        <v>7621</v>
      </c>
      <c r="E669" s="3" t="s">
        <v>1420</v>
      </c>
      <c r="F669" s="6"/>
      <c r="G669" s="3" t="s">
        <v>7623</v>
      </c>
      <c r="H669" s="3" t="s">
        <v>4874</v>
      </c>
      <c r="K669" s="3" t="s">
        <v>4874</v>
      </c>
      <c r="L669" s="5" t="s">
        <v>7621</v>
      </c>
      <c r="N669" s="3" t="s">
        <v>1420</v>
      </c>
    </row>
    <row r="670" spans="1:14" ht="15.75" customHeight="1" x14ac:dyDescent="0.15">
      <c r="A670" s="3">
        <v>666</v>
      </c>
      <c r="B670" s="16" t="s">
        <v>2373</v>
      </c>
      <c r="C670" s="10" t="s">
        <v>7626</v>
      </c>
      <c r="E670" s="3" t="s">
        <v>79</v>
      </c>
      <c r="F670" s="6"/>
      <c r="G670" s="3" t="s">
        <v>7627</v>
      </c>
      <c r="H670" s="3" t="s">
        <v>2373</v>
      </c>
      <c r="K670" s="3" t="s">
        <v>2373</v>
      </c>
      <c r="L670" s="5" t="s">
        <v>7626</v>
      </c>
      <c r="N670" s="3" t="s">
        <v>79</v>
      </c>
    </row>
    <row r="671" spans="1:14" ht="15.75" customHeight="1" x14ac:dyDescent="0.15">
      <c r="A671" s="3">
        <v>667</v>
      </c>
      <c r="B671" s="16" t="s">
        <v>3130</v>
      </c>
      <c r="C671" s="10" t="s">
        <v>7630</v>
      </c>
      <c r="E671" s="3" t="s">
        <v>475</v>
      </c>
      <c r="F671" s="6"/>
      <c r="H671" s="3" t="s">
        <v>3130</v>
      </c>
      <c r="K671" s="3" t="s">
        <v>3130</v>
      </c>
      <c r="L671" s="5" t="s">
        <v>7630</v>
      </c>
      <c r="N671" s="3" t="s">
        <v>475</v>
      </c>
    </row>
    <row r="672" spans="1:14" ht="15.75" customHeight="1" x14ac:dyDescent="0.15">
      <c r="A672" s="3">
        <v>668</v>
      </c>
      <c r="B672" s="16" t="s">
        <v>4529</v>
      </c>
      <c r="C672" s="10" t="s">
        <v>7635</v>
      </c>
      <c r="E672" s="3" t="s">
        <v>144</v>
      </c>
      <c r="F672" s="6"/>
      <c r="G672" s="3" t="s">
        <v>7637</v>
      </c>
      <c r="H672" s="3" t="s">
        <v>4529</v>
      </c>
      <c r="K672" s="3" t="s">
        <v>4529</v>
      </c>
      <c r="L672" s="5" t="s">
        <v>7635</v>
      </c>
      <c r="N672" s="3" t="s">
        <v>144</v>
      </c>
    </row>
    <row r="673" spans="1:14" ht="15.75" customHeight="1" x14ac:dyDescent="0.15">
      <c r="A673" s="3">
        <v>669</v>
      </c>
      <c r="B673" s="16" t="s">
        <v>4884</v>
      </c>
      <c r="C673" s="10" t="s">
        <v>7644</v>
      </c>
      <c r="E673" s="3" t="s">
        <v>1375</v>
      </c>
      <c r="F673" s="6"/>
      <c r="G673" s="3" t="s">
        <v>7647</v>
      </c>
      <c r="H673" s="3" t="s">
        <v>4884</v>
      </c>
      <c r="K673" s="3" t="s">
        <v>4884</v>
      </c>
      <c r="L673" s="5" t="s">
        <v>7644</v>
      </c>
      <c r="N673" s="3" t="s">
        <v>1375</v>
      </c>
    </row>
    <row r="674" spans="1:14" ht="15.75" customHeight="1" x14ac:dyDescent="0.15">
      <c r="A674" s="3">
        <v>670</v>
      </c>
      <c r="B674" s="16" t="s">
        <v>4885</v>
      </c>
      <c r="C674" s="10" t="s">
        <v>7651</v>
      </c>
      <c r="E674" s="3" t="s">
        <v>7652</v>
      </c>
      <c r="F674" s="6"/>
      <c r="H674" s="3" t="s">
        <v>4885</v>
      </c>
      <c r="K674" s="3" t="s">
        <v>4885</v>
      </c>
      <c r="L674" s="5" t="s">
        <v>7651</v>
      </c>
      <c r="N674" s="3" t="s">
        <v>7652</v>
      </c>
    </row>
    <row r="675" spans="1:14" ht="15.75" customHeight="1" x14ac:dyDescent="0.15">
      <c r="A675" s="3">
        <v>671</v>
      </c>
      <c r="B675" s="16" t="s">
        <v>4886</v>
      </c>
      <c r="C675" s="10" t="s">
        <v>7657</v>
      </c>
      <c r="E675" s="3" t="s">
        <v>116</v>
      </c>
      <c r="F675" s="6"/>
      <c r="H675" s="3" t="s">
        <v>4886</v>
      </c>
      <c r="K675" s="3" t="s">
        <v>4886</v>
      </c>
      <c r="L675" s="5" t="s">
        <v>7657</v>
      </c>
      <c r="N675" s="3" t="s">
        <v>116</v>
      </c>
    </row>
    <row r="676" spans="1:14" ht="15.75" customHeight="1" x14ac:dyDescent="0.15">
      <c r="A676" s="3">
        <v>672</v>
      </c>
      <c r="B676" s="16" t="s">
        <v>4908</v>
      </c>
      <c r="C676" s="10" t="s">
        <v>7661</v>
      </c>
      <c r="E676" s="3" t="s">
        <v>7662</v>
      </c>
      <c r="F676" s="6"/>
      <c r="G676" s="3" t="s">
        <v>7663</v>
      </c>
      <c r="H676" s="3" t="s">
        <v>4908</v>
      </c>
      <c r="K676" s="3" t="s">
        <v>4908</v>
      </c>
      <c r="L676" s="5" t="s">
        <v>7661</v>
      </c>
      <c r="N676" s="3" t="s">
        <v>7662</v>
      </c>
    </row>
    <row r="677" spans="1:14" ht="15.75" customHeight="1" x14ac:dyDescent="0.15">
      <c r="A677" s="3">
        <v>673</v>
      </c>
      <c r="B677" s="16" t="s">
        <v>2241</v>
      </c>
      <c r="C677" s="10" t="s">
        <v>7667</v>
      </c>
      <c r="E677" s="3" t="s">
        <v>79</v>
      </c>
      <c r="F677" s="6"/>
      <c r="G677" s="3" t="s">
        <v>7671</v>
      </c>
      <c r="H677" s="3" t="s">
        <v>2241</v>
      </c>
      <c r="K677" s="3" t="s">
        <v>2241</v>
      </c>
      <c r="L677" s="5" t="s">
        <v>7667</v>
      </c>
      <c r="N677" s="3" t="s">
        <v>79</v>
      </c>
    </row>
    <row r="678" spans="1:14" ht="15.75" customHeight="1" x14ac:dyDescent="0.15">
      <c r="A678" s="3">
        <v>674</v>
      </c>
      <c r="B678" s="16" t="s">
        <v>4915</v>
      </c>
      <c r="C678" s="10" t="s">
        <v>7672</v>
      </c>
      <c r="E678" s="3" t="s">
        <v>5414</v>
      </c>
      <c r="F678" s="6"/>
      <c r="G678" s="3" t="s">
        <v>7673</v>
      </c>
      <c r="H678" s="3" t="s">
        <v>4915</v>
      </c>
      <c r="K678" s="3" t="s">
        <v>4915</v>
      </c>
      <c r="L678" s="5" t="s">
        <v>7672</v>
      </c>
      <c r="N678" s="3" t="s">
        <v>5414</v>
      </c>
    </row>
    <row r="679" spans="1:14" ht="15.75" customHeight="1" x14ac:dyDescent="0.15">
      <c r="A679" s="3">
        <v>675</v>
      </c>
      <c r="B679" s="16" t="s">
        <v>4919</v>
      </c>
      <c r="C679" s="10" t="s">
        <v>7678</v>
      </c>
      <c r="E679" s="3" t="s">
        <v>1072</v>
      </c>
      <c r="F679" s="6"/>
      <c r="G679" s="3" t="s">
        <v>7681</v>
      </c>
      <c r="H679" s="3" t="s">
        <v>4919</v>
      </c>
      <c r="K679" s="3" t="s">
        <v>4919</v>
      </c>
      <c r="L679" s="5" t="s">
        <v>7678</v>
      </c>
      <c r="N679" s="3" t="s">
        <v>1072</v>
      </c>
    </row>
    <row r="680" spans="1:14" ht="15.75" customHeight="1" x14ac:dyDescent="0.15">
      <c r="A680" s="3">
        <v>676</v>
      </c>
      <c r="B680" s="16" t="s">
        <v>1803</v>
      </c>
      <c r="C680" s="10" t="s">
        <v>7686</v>
      </c>
      <c r="E680" s="3" t="s">
        <v>1808</v>
      </c>
      <c r="F680" s="6"/>
      <c r="G680" s="3" t="s">
        <v>7688</v>
      </c>
      <c r="H680" s="3" t="s">
        <v>1803</v>
      </c>
      <c r="K680" s="3" t="s">
        <v>1803</v>
      </c>
      <c r="L680" s="5" t="s">
        <v>7686</v>
      </c>
      <c r="N680" s="3" t="s">
        <v>1808</v>
      </c>
    </row>
    <row r="681" spans="1:14" ht="15.75" customHeight="1" x14ac:dyDescent="0.15">
      <c r="A681" s="3">
        <v>677</v>
      </c>
      <c r="B681" s="16" t="s">
        <v>130</v>
      </c>
      <c r="C681" s="10" t="s">
        <v>7695</v>
      </c>
      <c r="E681" s="3" t="s">
        <v>144</v>
      </c>
      <c r="F681" s="6"/>
      <c r="G681" s="3" t="s">
        <v>7698</v>
      </c>
      <c r="H681" s="3" t="s">
        <v>130</v>
      </c>
      <c r="K681" s="3" t="s">
        <v>130</v>
      </c>
      <c r="L681" s="5" t="s">
        <v>7695</v>
      </c>
      <c r="N681" s="3" t="s">
        <v>144</v>
      </c>
    </row>
    <row r="682" spans="1:14" ht="15.75" customHeight="1" x14ac:dyDescent="0.15">
      <c r="A682" s="3">
        <v>678</v>
      </c>
      <c r="B682" s="10" t="s">
        <v>4930</v>
      </c>
      <c r="C682" s="10" t="s">
        <v>7701</v>
      </c>
      <c r="E682" s="3" t="s">
        <v>1375</v>
      </c>
      <c r="F682" s="6"/>
      <c r="G682" s="3" t="s">
        <v>7703</v>
      </c>
      <c r="H682" s="5" t="s">
        <v>4930</v>
      </c>
      <c r="K682" s="5" t="s">
        <v>4930</v>
      </c>
      <c r="L682" s="5" t="s">
        <v>7701</v>
      </c>
      <c r="N682" s="3" t="s">
        <v>1375</v>
      </c>
    </row>
    <row r="683" spans="1:14" ht="15.75" customHeight="1" x14ac:dyDescent="0.15">
      <c r="A683" s="3">
        <v>679</v>
      </c>
      <c r="B683" s="16" t="s">
        <v>4932</v>
      </c>
      <c r="C683" s="10" t="s">
        <v>7706</v>
      </c>
      <c r="E683" s="3" t="s">
        <v>2435</v>
      </c>
      <c r="F683" s="6"/>
      <c r="G683" s="3" t="s">
        <v>7709</v>
      </c>
      <c r="H683" s="3" t="s">
        <v>4932</v>
      </c>
      <c r="K683" s="3" t="s">
        <v>4932</v>
      </c>
      <c r="L683" s="5" t="s">
        <v>7706</v>
      </c>
      <c r="N683" s="3" t="s">
        <v>2435</v>
      </c>
    </row>
    <row r="684" spans="1:14" ht="15.75" customHeight="1" x14ac:dyDescent="0.15">
      <c r="A684" s="3">
        <v>680</v>
      </c>
      <c r="B684" s="16" t="s">
        <v>4935</v>
      </c>
      <c r="C684" s="10" t="s">
        <v>7714</v>
      </c>
      <c r="E684" s="3" t="s">
        <v>7716</v>
      </c>
      <c r="F684" s="6"/>
      <c r="G684" s="3" t="s">
        <v>7717</v>
      </c>
      <c r="H684" s="3" t="s">
        <v>4935</v>
      </c>
      <c r="K684" s="3" t="s">
        <v>4935</v>
      </c>
      <c r="L684" s="5" t="s">
        <v>7714</v>
      </c>
      <c r="N684" s="3" t="s">
        <v>7716</v>
      </c>
    </row>
    <row r="685" spans="1:14" ht="15.75" customHeight="1" x14ac:dyDescent="0.15">
      <c r="A685" s="3">
        <v>681</v>
      </c>
      <c r="B685" s="16" t="s">
        <v>4936</v>
      </c>
      <c r="C685" s="10" t="s">
        <v>7721</v>
      </c>
      <c r="E685" s="3" t="s">
        <v>7724</v>
      </c>
      <c r="F685" s="6"/>
      <c r="G685" s="3" t="s">
        <v>7725</v>
      </c>
      <c r="H685" s="3" t="s">
        <v>4936</v>
      </c>
      <c r="K685" s="3" t="s">
        <v>4936</v>
      </c>
      <c r="L685" s="5" t="s">
        <v>7721</v>
      </c>
      <c r="N685" s="3" t="s">
        <v>7724</v>
      </c>
    </row>
    <row r="686" spans="1:14" ht="15.75" customHeight="1" x14ac:dyDescent="0.15">
      <c r="A686" s="3">
        <v>682</v>
      </c>
      <c r="B686" s="16" t="s">
        <v>4954</v>
      </c>
      <c r="C686" s="10" t="s">
        <v>7730</v>
      </c>
      <c r="E686" s="3" t="s">
        <v>6983</v>
      </c>
      <c r="F686" s="6"/>
      <c r="H686" s="3" t="s">
        <v>4954</v>
      </c>
      <c r="K686" s="3" t="s">
        <v>4954</v>
      </c>
      <c r="L686" s="5" t="s">
        <v>7730</v>
      </c>
      <c r="N686" s="3" t="s">
        <v>6983</v>
      </c>
    </row>
    <row r="687" spans="1:14" ht="15.75" customHeight="1" x14ac:dyDescent="0.15">
      <c r="A687" s="3">
        <v>683</v>
      </c>
      <c r="B687" s="16" t="s">
        <v>4957</v>
      </c>
      <c r="C687" s="10" t="s">
        <v>7732</v>
      </c>
      <c r="E687" s="3" t="s">
        <v>7733</v>
      </c>
      <c r="F687" s="6"/>
      <c r="H687" s="3" t="s">
        <v>4957</v>
      </c>
      <c r="K687" s="3" t="s">
        <v>4957</v>
      </c>
      <c r="L687" s="5" t="s">
        <v>7732</v>
      </c>
      <c r="N687" s="3" t="s">
        <v>7733</v>
      </c>
    </row>
    <row r="688" spans="1:14" ht="15.75" customHeight="1" x14ac:dyDescent="0.15">
      <c r="A688" s="3">
        <v>684</v>
      </c>
      <c r="B688" s="16" t="s">
        <v>4966</v>
      </c>
      <c r="C688" s="10" t="s">
        <v>7738</v>
      </c>
      <c r="E688" s="3" t="s">
        <v>7739</v>
      </c>
      <c r="F688" s="6"/>
      <c r="H688" s="3" t="s">
        <v>4966</v>
      </c>
      <c r="K688" s="3" t="s">
        <v>4966</v>
      </c>
      <c r="L688" s="5" t="s">
        <v>7738</v>
      </c>
      <c r="N688" s="3" t="s">
        <v>7739</v>
      </c>
    </row>
    <row r="689" spans="1:14" ht="15.75" customHeight="1" x14ac:dyDescent="0.15">
      <c r="A689" s="3">
        <v>685</v>
      </c>
      <c r="B689" s="16" t="s">
        <v>4972</v>
      </c>
      <c r="C689" s="10" t="s">
        <v>7745</v>
      </c>
      <c r="E689" s="3" t="s">
        <v>7748</v>
      </c>
      <c r="F689" s="6"/>
      <c r="H689" s="3" t="s">
        <v>4972</v>
      </c>
      <c r="K689" s="3" t="s">
        <v>4972</v>
      </c>
      <c r="L689" s="5" t="s">
        <v>7745</v>
      </c>
      <c r="N689" s="3" t="s">
        <v>7748</v>
      </c>
    </row>
    <row r="690" spans="1:14" ht="15.75" customHeight="1" x14ac:dyDescent="0.15">
      <c r="A690" s="3">
        <v>686</v>
      </c>
      <c r="B690" s="16" t="s">
        <v>4974</v>
      </c>
      <c r="C690" s="10" t="s">
        <v>7751</v>
      </c>
      <c r="E690" s="3" t="s">
        <v>79</v>
      </c>
      <c r="F690" s="6"/>
      <c r="G690" s="3" t="s">
        <v>7755</v>
      </c>
      <c r="H690" s="3" t="s">
        <v>4974</v>
      </c>
      <c r="K690" s="3" t="s">
        <v>4974</v>
      </c>
      <c r="L690" s="5" t="s">
        <v>7751</v>
      </c>
      <c r="N690" s="3" t="s">
        <v>79</v>
      </c>
    </row>
    <row r="691" spans="1:14" ht="15.75" customHeight="1" x14ac:dyDescent="0.15">
      <c r="A691" s="3">
        <v>687</v>
      </c>
      <c r="B691" s="10" t="s">
        <v>4977</v>
      </c>
      <c r="C691" s="10" t="s">
        <v>7762</v>
      </c>
      <c r="E691" s="3" t="s">
        <v>3431</v>
      </c>
      <c r="F691" s="6"/>
      <c r="G691" s="3" t="s">
        <v>7765</v>
      </c>
      <c r="H691" s="5" t="s">
        <v>4977</v>
      </c>
      <c r="K691" s="5" t="s">
        <v>4977</v>
      </c>
      <c r="L691" s="5" t="s">
        <v>7762</v>
      </c>
      <c r="N691" s="3" t="s">
        <v>3431</v>
      </c>
    </row>
    <row r="692" spans="1:14" ht="15.75" customHeight="1" x14ac:dyDescent="0.15">
      <c r="A692" s="3">
        <v>688</v>
      </c>
      <c r="B692" s="16" t="s">
        <v>4979</v>
      </c>
      <c r="C692" s="10" t="s">
        <v>7769</v>
      </c>
      <c r="E692" s="3" t="s">
        <v>1072</v>
      </c>
      <c r="F692" s="6"/>
      <c r="G692" s="3" t="s">
        <v>7772</v>
      </c>
      <c r="H692" s="3" t="s">
        <v>4979</v>
      </c>
      <c r="K692" s="3" t="s">
        <v>4979</v>
      </c>
      <c r="L692" s="5" t="s">
        <v>7769</v>
      </c>
      <c r="N692" s="3" t="s">
        <v>1072</v>
      </c>
    </row>
    <row r="693" spans="1:14" ht="15.75" customHeight="1" x14ac:dyDescent="0.15">
      <c r="A693" s="3">
        <v>689</v>
      </c>
      <c r="B693" s="16" t="s">
        <v>145</v>
      </c>
      <c r="C693" s="10" t="s">
        <v>7776</v>
      </c>
      <c r="E693" s="3" t="s">
        <v>89</v>
      </c>
      <c r="F693" s="6"/>
      <c r="G693" s="3" t="s">
        <v>7778</v>
      </c>
      <c r="H693" s="3" t="s">
        <v>145</v>
      </c>
      <c r="K693" s="3" t="s">
        <v>145</v>
      </c>
      <c r="L693" s="5" t="s">
        <v>7776</v>
      </c>
      <c r="N693" s="3" t="s">
        <v>89</v>
      </c>
    </row>
    <row r="694" spans="1:14" ht="15.75" customHeight="1" x14ac:dyDescent="0.15">
      <c r="A694" s="3">
        <v>690</v>
      </c>
      <c r="B694" s="16" t="s">
        <v>4999</v>
      </c>
      <c r="C694" s="10" t="s">
        <v>7781</v>
      </c>
      <c r="E694" s="3" t="s">
        <v>742</v>
      </c>
      <c r="F694" s="6"/>
      <c r="G694" s="3" t="s">
        <v>7788</v>
      </c>
      <c r="H694" s="3" t="s">
        <v>4999</v>
      </c>
      <c r="K694" s="3" t="s">
        <v>4999</v>
      </c>
      <c r="L694" s="5" t="s">
        <v>7781</v>
      </c>
      <c r="N694" s="3" t="s">
        <v>742</v>
      </c>
    </row>
    <row r="695" spans="1:14" ht="15.75" customHeight="1" x14ac:dyDescent="0.15">
      <c r="A695" s="3">
        <v>691</v>
      </c>
      <c r="B695" s="16" t="s">
        <v>5002</v>
      </c>
      <c r="C695" s="10" t="s">
        <v>7794</v>
      </c>
      <c r="E695" s="3" t="s">
        <v>817</v>
      </c>
      <c r="F695" s="6"/>
      <c r="G695" s="3" t="s">
        <v>7796</v>
      </c>
      <c r="H695" s="3" t="s">
        <v>5002</v>
      </c>
      <c r="K695" s="3" t="s">
        <v>5002</v>
      </c>
      <c r="L695" s="5" t="s">
        <v>7794</v>
      </c>
      <c r="N695" s="3" t="s">
        <v>817</v>
      </c>
    </row>
    <row r="696" spans="1:14" ht="15.75" customHeight="1" x14ac:dyDescent="0.15">
      <c r="A696" s="3">
        <v>692</v>
      </c>
      <c r="B696" s="16" t="s">
        <v>5004</v>
      </c>
      <c r="C696" s="10" t="s">
        <v>7798</v>
      </c>
      <c r="E696" s="3" t="s">
        <v>2435</v>
      </c>
      <c r="F696" s="6"/>
      <c r="H696" s="3" t="s">
        <v>5004</v>
      </c>
      <c r="K696" s="3" t="s">
        <v>5004</v>
      </c>
      <c r="L696" s="5" t="s">
        <v>7798</v>
      </c>
      <c r="N696" s="3" t="s">
        <v>2435</v>
      </c>
    </row>
    <row r="697" spans="1:14" ht="15.75" customHeight="1" x14ac:dyDescent="0.15">
      <c r="A697" s="3">
        <v>693</v>
      </c>
      <c r="B697" s="16" t="s">
        <v>5018</v>
      </c>
      <c r="C697" s="10" t="s">
        <v>7802</v>
      </c>
      <c r="E697" s="3" t="s">
        <v>38</v>
      </c>
      <c r="F697" s="6"/>
      <c r="G697" s="3" t="s">
        <v>7805</v>
      </c>
      <c r="H697" s="3" t="s">
        <v>5018</v>
      </c>
      <c r="K697" s="3" t="s">
        <v>5018</v>
      </c>
      <c r="L697" s="5" t="s">
        <v>7802</v>
      </c>
      <c r="N697" s="3" t="s">
        <v>38</v>
      </c>
    </row>
    <row r="698" spans="1:14" ht="15.75" customHeight="1" x14ac:dyDescent="0.15">
      <c r="A698" s="3">
        <v>694</v>
      </c>
      <c r="B698" s="16" t="s">
        <v>5022</v>
      </c>
      <c r="C698" s="10" t="s">
        <v>7808</v>
      </c>
      <c r="E698" s="3" t="s">
        <v>7810</v>
      </c>
      <c r="F698" s="6"/>
      <c r="H698" s="3" t="s">
        <v>5022</v>
      </c>
      <c r="K698" s="3" t="s">
        <v>5022</v>
      </c>
      <c r="L698" s="5" t="s">
        <v>7808</v>
      </c>
      <c r="N698" s="3" t="s">
        <v>7810</v>
      </c>
    </row>
    <row r="699" spans="1:14" ht="15.75" customHeight="1" x14ac:dyDescent="0.15">
      <c r="A699" s="3">
        <v>695</v>
      </c>
      <c r="B699" s="16" t="s">
        <v>5034</v>
      </c>
      <c r="C699" s="10" t="s">
        <v>7814</v>
      </c>
      <c r="E699" s="3" t="s">
        <v>7540</v>
      </c>
      <c r="F699" s="6"/>
      <c r="H699" s="3" t="s">
        <v>5034</v>
      </c>
      <c r="K699" s="3" t="s">
        <v>5034</v>
      </c>
      <c r="L699" s="5" t="s">
        <v>7814</v>
      </c>
      <c r="N699" s="3" t="s">
        <v>7540</v>
      </c>
    </row>
    <row r="700" spans="1:14" ht="15.75" customHeight="1" x14ac:dyDescent="0.15">
      <c r="A700" s="3">
        <v>696</v>
      </c>
      <c r="B700" s="16" t="s">
        <v>5036</v>
      </c>
      <c r="C700" s="10" t="s">
        <v>7819</v>
      </c>
      <c r="E700" s="3" t="s">
        <v>7821</v>
      </c>
      <c r="F700" s="6"/>
      <c r="H700" s="3" t="s">
        <v>5036</v>
      </c>
      <c r="K700" s="3" t="s">
        <v>5036</v>
      </c>
      <c r="L700" s="5" t="s">
        <v>7819</v>
      </c>
      <c r="N700" s="3" t="s">
        <v>7821</v>
      </c>
    </row>
    <row r="701" spans="1:14" ht="15.75" customHeight="1" x14ac:dyDescent="0.15">
      <c r="A701" s="3">
        <v>697</v>
      </c>
      <c r="B701" s="16" t="s">
        <v>5037</v>
      </c>
      <c r="C701" s="10" t="s">
        <v>7825</v>
      </c>
      <c r="E701" s="3" t="s">
        <v>7827</v>
      </c>
      <c r="F701" s="6"/>
      <c r="H701" s="3" t="s">
        <v>5037</v>
      </c>
      <c r="K701" s="3" t="s">
        <v>5037</v>
      </c>
      <c r="L701" s="5" t="s">
        <v>7825</v>
      </c>
      <c r="N701" s="3" t="s">
        <v>7827</v>
      </c>
    </row>
    <row r="702" spans="1:14" ht="15.75" customHeight="1" x14ac:dyDescent="0.15">
      <c r="A702" s="3">
        <v>698</v>
      </c>
      <c r="B702" s="16" t="s">
        <v>5057</v>
      </c>
      <c r="C702" s="10" t="s">
        <v>7831</v>
      </c>
      <c r="E702" s="3" t="s">
        <v>7833</v>
      </c>
      <c r="F702" s="6"/>
      <c r="G702" s="3" t="s">
        <v>7834</v>
      </c>
      <c r="H702" s="3" t="s">
        <v>5057</v>
      </c>
      <c r="K702" s="3" t="s">
        <v>5057</v>
      </c>
      <c r="L702" s="5" t="s">
        <v>7831</v>
      </c>
      <c r="N702" s="3" t="s">
        <v>7833</v>
      </c>
    </row>
    <row r="703" spans="1:14" ht="15.75" customHeight="1" x14ac:dyDescent="0.15">
      <c r="A703" s="3">
        <v>699</v>
      </c>
      <c r="B703" s="16" t="s">
        <v>5059</v>
      </c>
      <c r="C703" s="10" t="s">
        <v>7838</v>
      </c>
      <c r="E703" s="3" t="s">
        <v>7839</v>
      </c>
      <c r="F703" s="6"/>
      <c r="G703" s="3" t="s">
        <v>7845</v>
      </c>
      <c r="H703" s="3" t="s">
        <v>5059</v>
      </c>
      <c r="K703" s="3" t="s">
        <v>5059</v>
      </c>
      <c r="L703" s="5" t="s">
        <v>7838</v>
      </c>
      <c r="N703" s="3" t="s">
        <v>7839</v>
      </c>
    </row>
    <row r="704" spans="1:14" ht="15.75" customHeight="1" x14ac:dyDescent="0.15">
      <c r="A704" s="3">
        <v>700</v>
      </c>
      <c r="B704" s="16" t="s">
        <v>5061</v>
      </c>
      <c r="C704" s="10" t="s">
        <v>7848</v>
      </c>
      <c r="E704" s="3" t="s">
        <v>7849</v>
      </c>
      <c r="F704" s="6"/>
      <c r="H704" s="3" t="s">
        <v>5061</v>
      </c>
      <c r="K704" s="3" t="s">
        <v>5061</v>
      </c>
      <c r="L704" s="5" t="s">
        <v>7848</v>
      </c>
      <c r="N704" s="3" t="s">
        <v>7849</v>
      </c>
    </row>
    <row r="705" spans="1:14" ht="15.75" customHeight="1" x14ac:dyDescent="0.15">
      <c r="A705" s="3">
        <v>701</v>
      </c>
      <c r="B705" s="16" t="s">
        <v>5065</v>
      </c>
      <c r="C705" s="10" t="s">
        <v>7859</v>
      </c>
      <c r="E705" s="3" t="s">
        <v>7860</v>
      </c>
      <c r="F705" s="6"/>
      <c r="H705" s="3" t="s">
        <v>5065</v>
      </c>
      <c r="K705" s="3" t="s">
        <v>5065</v>
      </c>
      <c r="L705" s="5" t="s">
        <v>7859</v>
      </c>
      <c r="N705" s="3" t="s">
        <v>7860</v>
      </c>
    </row>
    <row r="706" spans="1:14" ht="15.75" customHeight="1" x14ac:dyDescent="0.15">
      <c r="A706" s="3">
        <v>702</v>
      </c>
      <c r="B706" s="16" t="s">
        <v>5068</v>
      </c>
      <c r="C706" s="10" t="s">
        <v>7861</v>
      </c>
      <c r="E706" s="3" t="s">
        <v>7862</v>
      </c>
      <c r="F706" s="6"/>
      <c r="G706" s="3" t="s">
        <v>7865</v>
      </c>
      <c r="H706" s="3" t="s">
        <v>5068</v>
      </c>
      <c r="K706" s="3" t="s">
        <v>5068</v>
      </c>
      <c r="L706" s="5" t="s">
        <v>7861</v>
      </c>
      <c r="N706" s="3" t="s">
        <v>7862</v>
      </c>
    </row>
    <row r="707" spans="1:14" ht="15.75" customHeight="1" x14ac:dyDescent="0.15">
      <c r="A707" s="3">
        <v>703</v>
      </c>
      <c r="B707" s="16" t="s">
        <v>5070</v>
      </c>
      <c r="C707" s="10" t="s">
        <v>7869</v>
      </c>
      <c r="E707" s="3" t="s">
        <v>475</v>
      </c>
      <c r="F707" s="6"/>
      <c r="G707" s="3" t="s">
        <v>7871</v>
      </c>
      <c r="H707" s="3" t="s">
        <v>5070</v>
      </c>
      <c r="K707" s="3" t="s">
        <v>5070</v>
      </c>
      <c r="L707" s="5" t="s">
        <v>7869</v>
      </c>
      <c r="N707" s="3" t="s">
        <v>475</v>
      </c>
    </row>
    <row r="708" spans="1:14" ht="15.75" customHeight="1" x14ac:dyDescent="0.15">
      <c r="A708" s="3">
        <v>704</v>
      </c>
      <c r="B708" s="16" t="s">
        <v>5101</v>
      </c>
      <c r="C708" s="10" t="s">
        <v>7875</v>
      </c>
      <c r="E708" s="3" t="s">
        <v>4136</v>
      </c>
      <c r="F708" s="6"/>
      <c r="H708" s="3" t="s">
        <v>5101</v>
      </c>
      <c r="K708" s="3" t="s">
        <v>5101</v>
      </c>
      <c r="L708" s="5" t="s">
        <v>7875</v>
      </c>
      <c r="N708" s="3" t="s">
        <v>4136</v>
      </c>
    </row>
    <row r="709" spans="1:14" ht="15.75" customHeight="1" x14ac:dyDescent="0.15">
      <c r="A709" s="3">
        <v>705</v>
      </c>
      <c r="B709" s="16" t="s">
        <v>5123</v>
      </c>
      <c r="C709" s="10" t="s">
        <v>7881</v>
      </c>
      <c r="E709" s="3" t="s">
        <v>7886</v>
      </c>
      <c r="F709" s="6"/>
      <c r="H709" s="3" t="s">
        <v>5123</v>
      </c>
      <c r="K709" s="3" t="s">
        <v>5123</v>
      </c>
      <c r="L709" s="5" t="s">
        <v>7881</v>
      </c>
      <c r="N709" s="3" t="s">
        <v>7886</v>
      </c>
    </row>
    <row r="710" spans="1:14" ht="15.75" customHeight="1" x14ac:dyDescent="0.15">
      <c r="A710" s="3">
        <v>706</v>
      </c>
      <c r="B710" s="10" t="s">
        <v>834</v>
      </c>
      <c r="C710" s="10" t="s">
        <v>7889</v>
      </c>
      <c r="E710" s="3" t="s">
        <v>144</v>
      </c>
      <c r="F710" s="6"/>
      <c r="G710" s="3" t="s">
        <v>7890</v>
      </c>
      <c r="H710" s="5" t="s">
        <v>834</v>
      </c>
      <c r="K710" s="5" t="s">
        <v>834</v>
      </c>
      <c r="L710" s="5" t="s">
        <v>7889</v>
      </c>
      <c r="N710" s="3" t="s">
        <v>144</v>
      </c>
    </row>
    <row r="711" spans="1:14" ht="15.75" customHeight="1" x14ac:dyDescent="0.15">
      <c r="A711" s="3">
        <v>707</v>
      </c>
      <c r="B711" s="16" t="s">
        <v>5173</v>
      </c>
      <c r="C711" s="10" t="s">
        <v>7896</v>
      </c>
      <c r="E711" s="3" t="s">
        <v>5239</v>
      </c>
      <c r="F711" s="6"/>
      <c r="G711" s="3" t="s">
        <v>7899</v>
      </c>
      <c r="H711" s="3" t="s">
        <v>5173</v>
      </c>
      <c r="K711" s="3" t="s">
        <v>5173</v>
      </c>
      <c r="L711" s="5" t="s">
        <v>7896</v>
      </c>
      <c r="N711" s="3" t="s">
        <v>5239</v>
      </c>
    </row>
    <row r="712" spans="1:14" ht="15.75" customHeight="1" x14ac:dyDescent="0.15">
      <c r="A712" s="3">
        <v>708</v>
      </c>
      <c r="B712" s="16" t="s">
        <v>5175</v>
      </c>
      <c r="C712" s="10" t="s">
        <v>7904</v>
      </c>
      <c r="E712" s="3" t="s">
        <v>7907</v>
      </c>
      <c r="F712" s="6"/>
      <c r="G712" s="3" t="s">
        <v>7909</v>
      </c>
      <c r="H712" s="3" t="s">
        <v>5175</v>
      </c>
      <c r="K712" s="3" t="s">
        <v>5175</v>
      </c>
      <c r="L712" s="5" t="s">
        <v>7904</v>
      </c>
      <c r="N712" s="3" t="s">
        <v>7907</v>
      </c>
    </row>
    <row r="713" spans="1:14" ht="15.75" customHeight="1" x14ac:dyDescent="0.15">
      <c r="A713" s="3">
        <v>709</v>
      </c>
      <c r="B713" s="16" t="s">
        <v>5190</v>
      </c>
      <c r="C713" s="10" t="s">
        <v>7914</v>
      </c>
      <c r="E713" s="3" t="s">
        <v>2237</v>
      </c>
      <c r="F713" s="6"/>
      <c r="G713" s="3" t="s">
        <v>7915</v>
      </c>
      <c r="H713" s="3" t="s">
        <v>5190</v>
      </c>
      <c r="K713" s="3" t="s">
        <v>5190</v>
      </c>
      <c r="L713" s="5" t="s">
        <v>7914</v>
      </c>
      <c r="N713" s="3" t="s">
        <v>2237</v>
      </c>
    </row>
    <row r="714" spans="1:14" ht="15.75" customHeight="1" x14ac:dyDescent="0.15">
      <c r="A714" s="3">
        <v>710</v>
      </c>
      <c r="B714" s="16" t="s">
        <v>5197</v>
      </c>
      <c r="C714" s="10" t="s">
        <v>7921</v>
      </c>
      <c r="E714" s="3" t="s">
        <v>2455</v>
      </c>
      <c r="F714" s="6"/>
      <c r="G714" s="3" t="s">
        <v>7922</v>
      </c>
      <c r="H714" s="3" t="s">
        <v>5197</v>
      </c>
      <c r="K714" s="3" t="s">
        <v>5197</v>
      </c>
      <c r="L714" s="5" t="s">
        <v>7921</v>
      </c>
      <c r="N714" s="3" t="s">
        <v>2455</v>
      </c>
    </row>
    <row r="715" spans="1:14" ht="15.75" customHeight="1" x14ac:dyDescent="0.15">
      <c r="A715" s="3">
        <v>711</v>
      </c>
      <c r="B715" s="16" t="s">
        <v>5199</v>
      </c>
      <c r="C715" s="10" t="s">
        <v>7926</v>
      </c>
      <c r="E715" s="3" t="s">
        <v>7927</v>
      </c>
      <c r="F715" s="6"/>
      <c r="G715" s="3" t="s">
        <v>7928</v>
      </c>
      <c r="H715" s="3" t="s">
        <v>5199</v>
      </c>
      <c r="K715" s="3" t="s">
        <v>5199</v>
      </c>
      <c r="L715" s="5" t="s">
        <v>7926</v>
      </c>
      <c r="N715" s="3" t="s">
        <v>7927</v>
      </c>
    </row>
    <row r="716" spans="1:14" ht="15.75" customHeight="1" x14ac:dyDescent="0.15">
      <c r="A716" s="3">
        <v>712</v>
      </c>
      <c r="B716" s="16" t="s">
        <v>5201</v>
      </c>
      <c r="C716" s="10" t="s">
        <v>7931</v>
      </c>
      <c r="E716" s="3" t="s">
        <v>7934</v>
      </c>
      <c r="F716" s="6"/>
      <c r="H716" s="3" t="s">
        <v>5201</v>
      </c>
      <c r="K716" s="3" t="s">
        <v>5201</v>
      </c>
      <c r="L716" s="5" t="s">
        <v>7931</v>
      </c>
      <c r="N716" s="3" t="s">
        <v>7934</v>
      </c>
    </row>
    <row r="717" spans="1:14" ht="15.75" customHeight="1" x14ac:dyDescent="0.15">
      <c r="A717" s="3">
        <v>713</v>
      </c>
      <c r="B717" s="16" t="s">
        <v>5218</v>
      </c>
      <c r="C717" s="10" t="s">
        <v>7938</v>
      </c>
      <c r="E717" s="3" t="s">
        <v>7942</v>
      </c>
      <c r="F717" s="6"/>
      <c r="H717" s="3" t="s">
        <v>5218</v>
      </c>
      <c r="K717" s="3" t="s">
        <v>5218</v>
      </c>
      <c r="L717" s="5" t="s">
        <v>7938</v>
      </c>
      <c r="N717" s="3" t="s">
        <v>7942</v>
      </c>
    </row>
    <row r="718" spans="1:14" ht="15.75" customHeight="1" x14ac:dyDescent="0.15">
      <c r="A718" s="3">
        <v>714</v>
      </c>
      <c r="B718" s="16" t="s">
        <v>5220</v>
      </c>
      <c r="C718" s="10" t="s">
        <v>7946</v>
      </c>
      <c r="E718" s="3" t="s">
        <v>3840</v>
      </c>
      <c r="F718" s="6"/>
      <c r="G718" s="3" t="s">
        <v>7949</v>
      </c>
      <c r="H718" s="3" t="s">
        <v>5220</v>
      </c>
      <c r="K718" s="3" t="s">
        <v>5220</v>
      </c>
      <c r="L718" s="5" t="s">
        <v>7946</v>
      </c>
      <c r="N718" s="3" t="s">
        <v>3840</v>
      </c>
    </row>
    <row r="719" spans="1:14" ht="15.75" customHeight="1" x14ac:dyDescent="0.15">
      <c r="A719" s="3">
        <v>715</v>
      </c>
      <c r="B719" s="16" t="s">
        <v>5225</v>
      </c>
      <c r="C719" s="10" t="s">
        <v>7952</v>
      </c>
      <c r="E719" s="3" t="s">
        <v>7953</v>
      </c>
      <c r="F719" s="6"/>
      <c r="G719" s="3" t="s">
        <v>7954</v>
      </c>
      <c r="H719" s="3" t="s">
        <v>5225</v>
      </c>
      <c r="K719" s="3" t="s">
        <v>5225</v>
      </c>
      <c r="L719" s="5" t="s">
        <v>7952</v>
      </c>
      <c r="N719" s="3" t="s">
        <v>7953</v>
      </c>
    </row>
    <row r="720" spans="1:14" ht="15.75" customHeight="1" x14ac:dyDescent="0.15">
      <c r="A720" s="3">
        <v>716</v>
      </c>
      <c r="B720" s="16" t="s">
        <v>5228</v>
      </c>
      <c r="C720" s="10" t="s">
        <v>7963</v>
      </c>
      <c r="E720" s="3" t="s">
        <v>7965</v>
      </c>
      <c r="F720" s="6"/>
      <c r="H720" s="3" t="s">
        <v>5228</v>
      </c>
      <c r="K720" s="3" t="s">
        <v>5228</v>
      </c>
      <c r="L720" s="5" t="s">
        <v>7963</v>
      </c>
      <c r="N720" s="3" t="s">
        <v>7965</v>
      </c>
    </row>
    <row r="721" spans="1:14" ht="15.75" customHeight="1" x14ac:dyDescent="0.15">
      <c r="A721" s="3">
        <v>717</v>
      </c>
      <c r="B721" s="16" t="s">
        <v>5231</v>
      </c>
      <c r="C721" s="10" t="s">
        <v>7971</v>
      </c>
      <c r="E721" s="3" t="s">
        <v>7972</v>
      </c>
      <c r="F721" s="6"/>
      <c r="G721" s="3" t="s">
        <v>7973</v>
      </c>
      <c r="H721" s="3" t="s">
        <v>5231</v>
      </c>
      <c r="K721" s="3" t="s">
        <v>5231</v>
      </c>
      <c r="L721" s="5" t="s">
        <v>7971</v>
      </c>
      <c r="N721" s="3" t="s">
        <v>7972</v>
      </c>
    </row>
    <row r="722" spans="1:14" ht="15.75" customHeight="1" x14ac:dyDescent="0.15">
      <c r="A722" s="3">
        <v>718</v>
      </c>
      <c r="B722" s="16" t="s">
        <v>5234</v>
      </c>
      <c r="C722" s="10" t="s">
        <v>7976</v>
      </c>
      <c r="E722" s="3" t="s">
        <v>1389</v>
      </c>
      <c r="F722" s="6"/>
      <c r="G722" s="3" t="s">
        <v>7988</v>
      </c>
      <c r="H722" s="3" t="s">
        <v>5234</v>
      </c>
      <c r="K722" s="3" t="s">
        <v>5234</v>
      </c>
      <c r="L722" s="5" t="s">
        <v>7976</v>
      </c>
      <c r="N722" s="3" t="s">
        <v>1389</v>
      </c>
    </row>
    <row r="723" spans="1:14" ht="15.75" customHeight="1" x14ac:dyDescent="0.15">
      <c r="A723" s="3">
        <v>719</v>
      </c>
      <c r="B723" s="16" t="s">
        <v>5238</v>
      </c>
      <c r="C723" s="10" t="s">
        <v>7994</v>
      </c>
      <c r="E723" s="3" t="s">
        <v>4046</v>
      </c>
      <c r="F723" s="6"/>
      <c r="H723" s="3" t="s">
        <v>5238</v>
      </c>
      <c r="K723" s="3" t="s">
        <v>5238</v>
      </c>
      <c r="L723" s="5" t="s">
        <v>7994</v>
      </c>
      <c r="N723" s="3" t="s">
        <v>4046</v>
      </c>
    </row>
    <row r="724" spans="1:14" ht="15.75" customHeight="1" x14ac:dyDescent="0.15">
      <c r="A724" s="3">
        <v>720</v>
      </c>
      <c r="B724" s="16" t="s">
        <v>5244</v>
      </c>
      <c r="C724" s="10" t="s">
        <v>8002</v>
      </c>
      <c r="E724" s="3" t="s">
        <v>742</v>
      </c>
      <c r="F724" s="6"/>
      <c r="G724" s="3" t="s">
        <v>8003</v>
      </c>
      <c r="H724" s="3" t="s">
        <v>5244</v>
      </c>
      <c r="K724" s="3" t="s">
        <v>5244</v>
      </c>
      <c r="L724" s="5" t="s">
        <v>8002</v>
      </c>
      <c r="N724" s="3" t="s">
        <v>742</v>
      </c>
    </row>
    <row r="725" spans="1:14" ht="15.75" customHeight="1" x14ac:dyDescent="0.15">
      <c r="A725" s="17">
        <v>721</v>
      </c>
      <c r="B725" s="18" t="s">
        <v>5261</v>
      </c>
      <c r="C725" s="19" t="s">
        <v>8022</v>
      </c>
      <c r="D725" s="20"/>
      <c r="E725" s="17" t="s">
        <v>3818</v>
      </c>
      <c r="F725" s="6"/>
    </row>
    <row r="726" spans="1:14" ht="15.75" customHeight="1" x14ac:dyDescent="0.15">
      <c r="A726" s="3">
        <v>722</v>
      </c>
      <c r="B726" s="16" t="s">
        <v>5262</v>
      </c>
      <c r="C726" s="10" t="s">
        <v>8027</v>
      </c>
      <c r="E726" s="3" t="s">
        <v>475</v>
      </c>
      <c r="F726" s="6"/>
      <c r="G726" s="3" t="s">
        <v>8030</v>
      </c>
      <c r="H726" s="3" t="s">
        <v>5262</v>
      </c>
      <c r="K726" s="3" t="s">
        <v>5262</v>
      </c>
      <c r="L726" s="5" t="s">
        <v>8027</v>
      </c>
      <c r="N726" s="3" t="s">
        <v>475</v>
      </c>
    </row>
    <row r="727" spans="1:14" ht="15.75" customHeight="1" x14ac:dyDescent="0.15">
      <c r="A727" s="3">
        <v>723</v>
      </c>
      <c r="B727" s="16" t="s">
        <v>5282</v>
      </c>
      <c r="C727" s="10" t="s">
        <v>8033</v>
      </c>
      <c r="E727" s="3" t="s">
        <v>126</v>
      </c>
      <c r="F727" s="6"/>
      <c r="G727" s="3" t="s">
        <v>8038</v>
      </c>
      <c r="H727" s="3" t="s">
        <v>5282</v>
      </c>
      <c r="K727" s="3" t="s">
        <v>5282</v>
      </c>
      <c r="L727" s="5" t="s">
        <v>8033</v>
      </c>
      <c r="N727" s="3" t="s">
        <v>126</v>
      </c>
    </row>
    <row r="728" spans="1:14" ht="15.75" customHeight="1" x14ac:dyDescent="0.15">
      <c r="A728" s="3">
        <v>724</v>
      </c>
      <c r="B728" s="16" t="s">
        <v>5285</v>
      </c>
      <c r="C728" s="10" t="s">
        <v>8041</v>
      </c>
      <c r="E728" s="3" t="s">
        <v>742</v>
      </c>
      <c r="F728" s="6"/>
      <c r="G728" s="3" t="s">
        <v>8043</v>
      </c>
      <c r="H728" s="3" t="s">
        <v>5285</v>
      </c>
      <c r="K728" s="3" t="s">
        <v>5285</v>
      </c>
      <c r="L728" s="5" t="s">
        <v>8041</v>
      </c>
      <c r="N728" s="3" t="s">
        <v>742</v>
      </c>
    </row>
    <row r="729" spans="1:14" ht="15.75" customHeight="1" x14ac:dyDescent="0.15">
      <c r="A729" s="3">
        <v>725</v>
      </c>
      <c r="B729" s="16" t="s">
        <v>5288</v>
      </c>
      <c r="C729" s="10" t="s">
        <v>8044</v>
      </c>
      <c r="E729" s="3" t="s">
        <v>240</v>
      </c>
      <c r="F729" s="6"/>
      <c r="G729" s="3" t="s">
        <v>8046</v>
      </c>
      <c r="H729" s="3" t="s">
        <v>5288</v>
      </c>
      <c r="K729" s="3" t="s">
        <v>5288</v>
      </c>
      <c r="L729" s="5" t="s">
        <v>8044</v>
      </c>
      <c r="N729" s="3" t="s">
        <v>240</v>
      </c>
    </row>
    <row r="730" spans="1:14" ht="15.75" customHeight="1" x14ac:dyDescent="0.15">
      <c r="A730" s="3">
        <v>726</v>
      </c>
      <c r="B730" s="16" t="s">
        <v>3386</v>
      </c>
      <c r="C730" s="10" t="s">
        <v>8049</v>
      </c>
      <c r="E730" s="3" t="s">
        <v>475</v>
      </c>
      <c r="F730" s="6"/>
      <c r="G730" s="3" t="s">
        <v>8050</v>
      </c>
      <c r="H730" s="3" t="s">
        <v>3386</v>
      </c>
      <c r="K730" s="3" t="s">
        <v>3386</v>
      </c>
      <c r="L730" s="5" t="s">
        <v>8049</v>
      </c>
      <c r="N730" s="3" t="s">
        <v>475</v>
      </c>
    </row>
    <row r="731" spans="1:14" ht="15.75" customHeight="1" x14ac:dyDescent="0.15">
      <c r="A731" s="3">
        <v>727</v>
      </c>
      <c r="B731" s="16" t="s">
        <v>5299</v>
      </c>
      <c r="C731" s="10" t="s">
        <v>8054</v>
      </c>
      <c r="E731" s="3" t="s">
        <v>7042</v>
      </c>
      <c r="F731" s="6"/>
      <c r="H731" s="3" t="s">
        <v>5299</v>
      </c>
      <c r="K731" s="3" t="s">
        <v>5299</v>
      </c>
      <c r="L731" s="5" t="s">
        <v>8054</v>
      </c>
      <c r="N731" s="3" t="s">
        <v>7042</v>
      </c>
    </row>
    <row r="732" spans="1:14" ht="15.75" customHeight="1" x14ac:dyDescent="0.15">
      <c r="A732" s="3">
        <v>728</v>
      </c>
      <c r="B732" s="16" t="s">
        <v>5300</v>
      </c>
      <c r="C732" s="10" t="s">
        <v>8060</v>
      </c>
      <c r="E732" s="3" t="s">
        <v>7839</v>
      </c>
      <c r="F732" s="6"/>
      <c r="G732" s="3" t="s">
        <v>8061</v>
      </c>
      <c r="H732" s="3" t="s">
        <v>5300</v>
      </c>
      <c r="K732" s="3" t="s">
        <v>5300</v>
      </c>
      <c r="L732" s="5" t="s">
        <v>8060</v>
      </c>
      <c r="N732" s="3" t="s">
        <v>7839</v>
      </c>
    </row>
    <row r="733" spans="1:14" ht="15.75" customHeight="1" x14ac:dyDescent="0.15">
      <c r="A733" s="3">
        <v>729</v>
      </c>
      <c r="B733" s="16" t="s">
        <v>5311</v>
      </c>
      <c r="C733" s="10" t="s">
        <v>8070</v>
      </c>
      <c r="E733" s="3" t="s">
        <v>8071</v>
      </c>
      <c r="F733" s="6"/>
      <c r="G733" s="3" t="s">
        <v>8073</v>
      </c>
      <c r="H733" s="3" t="s">
        <v>5311</v>
      </c>
      <c r="K733" s="3" t="s">
        <v>5311</v>
      </c>
      <c r="L733" s="5" t="s">
        <v>8070</v>
      </c>
      <c r="N733" s="3" t="s">
        <v>8071</v>
      </c>
    </row>
    <row r="734" spans="1:14" ht="15.75" customHeight="1" x14ac:dyDescent="0.15">
      <c r="A734" s="3">
        <v>730</v>
      </c>
      <c r="B734" s="16" t="s">
        <v>5312</v>
      </c>
      <c r="C734" s="10" t="s">
        <v>8076</v>
      </c>
      <c r="E734" s="3" t="s">
        <v>8077</v>
      </c>
      <c r="F734" s="6"/>
      <c r="H734" s="3" t="s">
        <v>5312</v>
      </c>
      <c r="K734" s="3" t="s">
        <v>5312</v>
      </c>
      <c r="L734" s="5" t="s">
        <v>8076</v>
      </c>
      <c r="N734" s="3" t="s">
        <v>8077</v>
      </c>
    </row>
    <row r="735" spans="1:14" ht="15.75" customHeight="1" x14ac:dyDescent="0.15">
      <c r="A735" s="3">
        <v>731</v>
      </c>
      <c r="B735" s="16" t="s">
        <v>5315</v>
      </c>
      <c r="C735" s="10" t="s">
        <v>8079</v>
      </c>
      <c r="E735" s="3" t="s">
        <v>7827</v>
      </c>
      <c r="F735" s="6"/>
      <c r="H735" s="3" t="s">
        <v>5315</v>
      </c>
      <c r="K735" s="3" t="s">
        <v>5315</v>
      </c>
      <c r="L735" s="5" t="s">
        <v>8079</v>
      </c>
      <c r="N735" s="3" t="s">
        <v>7827</v>
      </c>
    </row>
    <row r="736" spans="1:14" ht="15.75" customHeight="1" x14ac:dyDescent="0.15">
      <c r="A736" s="3">
        <v>732</v>
      </c>
      <c r="B736" s="16" t="s">
        <v>5319</v>
      </c>
      <c r="C736" s="10" t="s">
        <v>8082</v>
      </c>
      <c r="E736" s="3" t="s">
        <v>3165</v>
      </c>
      <c r="F736" s="6"/>
      <c r="H736" s="3" t="s">
        <v>5319</v>
      </c>
      <c r="K736" s="3" t="s">
        <v>5319</v>
      </c>
      <c r="L736" s="5" t="s">
        <v>8082</v>
      </c>
      <c r="N736" s="3" t="s">
        <v>3165</v>
      </c>
    </row>
    <row r="737" spans="1:14" ht="15.75" customHeight="1" x14ac:dyDescent="0.15">
      <c r="A737" s="3">
        <v>733</v>
      </c>
      <c r="B737" s="16" t="s">
        <v>5332</v>
      </c>
      <c r="C737" s="10" t="s">
        <v>8086</v>
      </c>
      <c r="E737" s="3" t="s">
        <v>5419</v>
      </c>
      <c r="F737" s="6"/>
      <c r="G737" s="3" t="s">
        <v>8091</v>
      </c>
      <c r="H737" s="3" t="s">
        <v>5332</v>
      </c>
      <c r="K737" s="3" t="s">
        <v>5332</v>
      </c>
      <c r="L737" s="5" t="s">
        <v>8086</v>
      </c>
      <c r="N737" s="3" t="s">
        <v>5419</v>
      </c>
    </row>
    <row r="738" spans="1:14" ht="15.75" customHeight="1" x14ac:dyDescent="0.15">
      <c r="A738" s="3">
        <v>734</v>
      </c>
      <c r="B738" s="16" t="s">
        <v>5334</v>
      </c>
      <c r="C738" s="10" t="s">
        <v>8096</v>
      </c>
      <c r="E738" s="3" t="s">
        <v>3818</v>
      </c>
      <c r="F738" s="6"/>
      <c r="G738" s="3" t="s">
        <v>8098</v>
      </c>
      <c r="H738" s="3" t="s">
        <v>5334</v>
      </c>
      <c r="K738" s="3" t="s">
        <v>5334</v>
      </c>
      <c r="L738" s="5" t="s">
        <v>8096</v>
      </c>
      <c r="N738" s="3" t="s">
        <v>3818</v>
      </c>
    </row>
    <row r="739" spans="1:14" ht="15.75" customHeight="1" x14ac:dyDescent="0.15">
      <c r="A739" s="3">
        <v>735</v>
      </c>
      <c r="B739" s="16" t="s">
        <v>5336</v>
      </c>
      <c r="C739" s="10" t="s">
        <v>8110</v>
      </c>
      <c r="E739" s="3" t="s">
        <v>5816</v>
      </c>
      <c r="F739" s="6"/>
      <c r="G739" s="3" t="s">
        <v>8112</v>
      </c>
      <c r="H739" s="3" t="s">
        <v>5336</v>
      </c>
      <c r="K739" s="3" t="s">
        <v>5336</v>
      </c>
      <c r="L739" s="5" t="s">
        <v>8110</v>
      </c>
      <c r="N739" s="3" t="s">
        <v>5816</v>
      </c>
    </row>
    <row r="740" spans="1:14" ht="15.75" customHeight="1" x14ac:dyDescent="0.15">
      <c r="A740" s="3">
        <v>736</v>
      </c>
      <c r="B740" s="16" t="s">
        <v>5344</v>
      </c>
      <c r="C740" s="10" t="s">
        <v>8113</v>
      </c>
      <c r="E740" s="3" t="s">
        <v>8114</v>
      </c>
      <c r="F740" s="6"/>
      <c r="H740" s="3" t="s">
        <v>5344</v>
      </c>
      <c r="K740" s="3" t="s">
        <v>5344</v>
      </c>
      <c r="L740" s="5" t="s">
        <v>8113</v>
      </c>
      <c r="N740" s="3" t="s">
        <v>8114</v>
      </c>
    </row>
    <row r="741" spans="1:14" ht="15.75" customHeight="1" x14ac:dyDescent="0.15">
      <c r="A741" s="3">
        <v>737</v>
      </c>
      <c r="B741" s="16" t="s">
        <v>5346</v>
      </c>
      <c r="C741" s="10" t="s">
        <v>8123</v>
      </c>
      <c r="E741" s="3" t="s">
        <v>4148</v>
      </c>
      <c r="F741" s="6"/>
      <c r="H741" s="3" t="s">
        <v>5346</v>
      </c>
      <c r="K741" s="3" t="s">
        <v>5346</v>
      </c>
      <c r="L741" s="5" t="s">
        <v>8123</v>
      </c>
      <c r="N741" s="3" t="s">
        <v>4148</v>
      </c>
    </row>
    <row r="742" spans="1:14" ht="15.75" customHeight="1" x14ac:dyDescent="0.15">
      <c r="A742" s="3">
        <v>738</v>
      </c>
      <c r="B742" s="16" t="s">
        <v>5353</v>
      </c>
      <c r="C742" s="10" t="s">
        <v>8131</v>
      </c>
      <c r="E742" s="3" t="s">
        <v>2347</v>
      </c>
      <c r="F742" s="6"/>
      <c r="H742" s="3" t="s">
        <v>5353</v>
      </c>
      <c r="K742" s="3" t="s">
        <v>5353</v>
      </c>
      <c r="L742" s="5" t="s">
        <v>8131</v>
      </c>
      <c r="N742" s="3" t="s">
        <v>2347</v>
      </c>
    </row>
    <row r="743" spans="1:14" ht="15.75" customHeight="1" x14ac:dyDescent="0.15">
      <c r="A743" s="3">
        <v>739</v>
      </c>
      <c r="B743" s="16" t="s">
        <v>5359</v>
      </c>
      <c r="C743" s="10" t="s">
        <v>8134</v>
      </c>
      <c r="E743" s="3" t="s">
        <v>8135</v>
      </c>
      <c r="F743" s="6"/>
      <c r="H743" s="3" t="s">
        <v>5359</v>
      </c>
      <c r="K743" s="3" t="s">
        <v>5359</v>
      </c>
      <c r="L743" s="5" t="s">
        <v>8134</v>
      </c>
      <c r="N743" s="3" t="s">
        <v>8135</v>
      </c>
    </row>
    <row r="744" spans="1:14" ht="15.75" customHeight="1" x14ac:dyDescent="0.15">
      <c r="A744" s="3">
        <v>740</v>
      </c>
      <c r="B744" s="16" t="s">
        <v>5364</v>
      </c>
      <c r="C744" s="10" t="s">
        <v>8138</v>
      </c>
      <c r="E744" s="3" t="s">
        <v>5790</v>
      </c>
      <c r="F744" s="6"/>
      <c r="H744" s="3" t="s">
        <v>5364</v>
      </c>
      <c r="K744" s="3" t="s">
        <v>5364</v>
      </c>
      <c r="L744" s="5" t="s">
        <v>8138</v>
      </c>
      <c r="N744" s="3" t="s">
        <v>5790</v>
      </c>
    </row>
    <row r="745" spans="1:14" ht="15.75" customHeight="1" x14ac:dyDescent="0.15">
      <c r="A745" s="3">
        <v>741</v>
      </c>
      <c r="B745" s="16" t="s">
        <v>5366</v>
      </c>
      <c r="C745" s="10" t="s">
        <v>8140</v>
      </c>
      <c r="E745" s="3" t="s">
        <v>556</v>
      </c>
      <c r="F745" s="6"/>
      <c r="G745" s="3" t="s">
        <v>8141</v>
      </c>
      <c r="H745" s="3" t="s">
        <v>5366</v>
      </c>
      <c r="K745" s="3" t="s">
        <v>5366</v>
      </c>
      <c r="L745" s="5" t="s">
        <v>8140</v>
      </c>
      <c r="N745" s="3" t="s">
        <v>556</v>
      </c>
    </row>
    <row r="746" spans="1:14" ht="15.75" customHeight="1" x14ac:dyDescent="0.15">
      <c r="A746" s="3">
        <v>742</v>
      </c>
      <c r="B746" s="16" t="s">
        <v>5394</v>
      </c>
      <c r="C746" s="10" t="s">
        <v>8143</v>
      </c>
      <c r="E746" s="3" t="s">
        <v>240</v>
      </c>
      <c r="F746" s="6"/>
      <c r="H746" s="3" t="s">
        <v>5394</v>
      </c>
      <c r="K746" s="3" t="s">
        <v>5394</v>
      </c>
      <c r="L746" s="5" t="s">
        <v>8143</v>
      </c>
      <c r="N746" s="3" t="s">
        <v>240</v>
      </c>
    </row>
    <row r="747" spans="1:14" ht="15.75" customHeight="1" x14ac:dyDescent="0.15">
      <c r="A747" s="3">
        <v>743</v>
      </c>
      <c r="B747" s="10" t="s">
        <v>5412</v>
      </c>
      <c r="C747" s="10" t="s">
        <v>8148</v>
      </c>
      <c r="E747" s="3" t="s">
        <v>8150</v>
      </c>
      <c r="F747" s="6"/>
      <c r="G747" s="3" t="s">
        <v>8151</v>
      </c>
      <c r="H747" s="5" t="s">
        <v>5412</v>
      </c>
      <c r="K747" s="5" t="s">
        <v>5412</v>
      </c>
      <c r="L747" s="5" t="s">
        <v>8148</v>
      </c>
      <c r="N747" s="3" t="s">
        <v>8150</v>
      </c>
    </row>
    <row r="748" spans="1:14" ht="15.75" customHeight="1" x14ac:dyDescent="0.15">
      <c r="A748" s="3">
        <v>744</v>
      </c>
      <c r="B748" s="10" t="s">
        <v>5416</v>
      </c>
      <c r="C748" s="10" t="s">
        <v>8156</v>
      </c>
      <c r="E748" s="3" t="s">
        <v>8158</v>
      </c>
      <c r="F748" s="6"/>
      <c r="G748" s="3" t="s">
        <v>8160</v>
      </c>
      <c r="H748" s="5" t="s">
        <v>5416</v>
      </c>
      <c r="K748" s="5" t="s">
        <v>5416</v>
      </c>
      <c r="L748" s="5" t="s">
        <v>8156</v>
      </c>
      <c r="N748" s="3" t="s">
        <v>8158</v>
      </c>
    </row>
    <row r="749" spans="1:14" ht="15.75" customHeight="1" x14ac:dyDescent="0.15">
      <c r="A749" s="3">
        <v>745</v>
      </c>
      <c r="B749" s="16" t="s">
        <v>5417</v>
      </c>
      <c r="C749" s="10" t="s">
        <v>8167</v>
      </c>
      <c r="E749" s="3" t="s">
        <v>3241</v>
      </c>
      <c r="F749" s="6"/>
      <c r="H749" s="3" t="s">
        <v>5417</v>
      </c>
      <c r="K749" s="3" t="s">
        <v>5417</v>
      </c>
      <c r="L749" s="5" t="s">
        <v>8167</v>
      </c>
      <c r="N749" s="3" t="s">
        <v>3241</v>
      </c>
    </row>
    <row r="750" spans="1:14" ht="15.75" customHeight="1" x14ac:dyDescent="0.15">
      <c r="A750" s="3">
        <v>746</v>
      </c>
      <c r="B750" s="16" t="s">
        <v>5421</v>
      </c>
      <c r="C750" s="10" t="s">
        <v>8171</v>
      </c>
      <c r="E750" s="3" t="s">
        <v>1963</v>
      </c>
      <c r="F750" s="6"/>
      <c r="H750" s="3" t="s">
        <v>5421</v>
      </c>
      <c r="K750" s="3" t="s">
        <v>5421</v>
      </c>
      <c r="L750" s="5" t="s">
        <v>8171</v>
      </c>
      <c r="N750" s="3" t="s">
        <v>1963</v>
      </c>
    </row>
    <row r="751" spans="1:14" ht="15.75" customHeight="1" x14ac:dyDescent="0.15">
      <c r="A751" s="3">
        <v>747</v>
      </c>
      <c r="B751" s="16" t="s">
        <v>5422</v>
      </c>
      <c r="C751" s="10" t="s">
        <v>8174</v>
      </c>
      <c r="E751" s="3" t="s">
        <v>742</v>
      </c>
      <c r="F751" s="6"/>
      <c r="H751" s="3" t="s">
        <v>5422</v>
      </c>
      <c r="K751" s="3" t="s">
        <v>5422</v>
      </c>
      <c r="L751" s="5" t="s">
        <v>8174</v>
      </c>
      <c r="N751" s="3" t="s">
        <v>742</v>
      </c>
    </row>
    <row r="752" spans="1:14" ht="15.75" customHeight="1" x14ac:dyDescent="0.15">
      <c r="A752" s="3">
        <v>748</v>
      </c>
      <c r="B752" s="16" t="s">
        <v>5443</v>
      </c>
      <c r="C752" s="10" t="s">
        <v>8178</v>
      </c>
      <c r="E752" s="3" t="s">
        <v>8180</v>
      </c>
      <c r="F752" s="6"/>
      <c r="H752" s="3" t="s">
        <v>5443</v>
      </c>
      <c r="K752" s="3" t="s">
        <v>5443</v>
      </c>
      <c r="L752" s="5" t="s">
        <v>8178</v>
      </c>
      <c r="N752" s="3" t="s">
        <v>8180</v>
      </c>
    </row>
    <row r="753" spans="1:14" ht="15.75" customHeight="1" x14ac:dyDescent="0.15">
      <c r="A753" s="3">
        <v>749</v>
      </c>
      <c r="B753" s="16" t="s">
        <v>5447</v>
      </c>
      <c r="C753" s="10" t="s">
        <v>8182</v>
      </c>
      <c r="E753" s="3" t="s">
        <v>8184</v>
      </c>
      <c r="F753" s="6"/>
      <c r="G753" s="3" t="s">
        <v>8185</v>
      </c>
      <c r="H753" s="3" t="s">
        <v>5447</v>
      </c>
      <c r="K753" s="3" t="s">
        <v>5447</v>
      </c>
      <c r="L753" s="5" t="s">
        <v>8182</v>
      </c>
      <c r="N753" s="3" t="s">
        <v>8184</v>
      </c>
    </row>
    <row r="754" spans="1:14" ht="15.75" customHeight="1" x14ac:dyDescent="0.15">
      <c r="A754" s="3">
        <v>750</v>
      </c>
      <c r="B754" s="16" t="s">
        <v>5450</v>
      </c>
      <c r="C754" s="10" t="s">
        <v>8189</v>
      </c>
      <c r="E754" s="3" t="s">
        <v>8191</v>
      </c>
      <c r="F754" s="6"/>
      <c r="G754" s="3" t="s">
        <v>8192</v>
      </c>
      <c r="H754" s="3" t="s">
        <v>5450</v>
      </c>
      <c r="K754" s="3" t="s">
        <v>5450</v>
      </c>
      <c r="L754" s="5" t="s">
        <v>8189</v>
      </c>
      <c r="N754" s="3" t="s">
        <v>8191</v>
      </c>
    </row>
    <row r="755" spans="1:14" ht="15.75" customHeight="1" x14ac:dyDescent="0.15">
      <c r="A755" s="3">
        <v>751</v>
      </c>
      <c r="B755" s="16" t="s">
        <v>1812</v>
      </c>
      <c r="C755" s="10" t="s">
        <v>8195</v>
      </c>
      <c r="E755" s="3" t="s">
        <v>89</v>
      </c>
      <c r="F755" s="6"/>
      <c r="G755" s="3" t="s">
        <v>8197</v>
      </c>
      <c r="H755" s="3" t="s">
        <v>1812</v>
      </c>
      <c r="K755" s="3" t="s">
        <v>1812</v>
      </c>
      <c r="L755" s="5" t="s">
        <v>8195</v>
      </c>
      <c r="N755" s="3" t="s">
        <v>89</v>
      </c>
    </row>
    <row r="756" spans="1:14" ht="15.75" customHeight="1" x14ac:dyDescent="0.15">
      <c r="A756" s="3">
        <v>752</v>
      </c>
      <c r="B756" s="16" t="s">
        <v>1526</v>
      </c>
      <c r="C756" s="10" t="s">
        <v>8198</v>
      </c>
      <c r="E756" s="3" t="s">
        <v>89</v>
      </c>
      <c r="F756" s="6"/>
      <c r="G756" s="3" t="s">
        <v>8200</v>
      </c>
      <c r="H756" s="3" t="s">
        <v>1526</v>
      </c>
      <c r="K756" s="3" t="s">
        <v>1526</v>
      </c>
      <c r="L756" s="5" t="s">
        <v>8198</v>
      </c>
      <c r="N756" s="3" t="s">
        <v>89</v>
      </c>
    </row>
    <row r="757" spans="1:14" ht="15.75" customHeight="1" x14ac:dyDescent="0.15">
      <c r="A757" s="3">
        <v>753</v>
      </c>
      <c r="B757" s="16" t="s">
        <v>5485</v>
      </c>
      <c r="C757" s="10" t="s">
        <v>8204</v>
      </c>
      <c r="E757" s="3" t="s">
        <v>189</v>
      </c>
      <c r="F757" s="6"/>
      <c r="H757" s="3" t="s">
        <v>5485</v>
      </c>
      <c r="K757" s="3" t="s">
        <v>5485</v>
      </c>
      <c r="L757" s="5" t="s">
        <v>8204</v>
      </c>
      <c r="N757" s="3" t="s">
        <v>189</v>
      </c>
    </row>
    <row r="758" spans="1:14" ht="15.75" customHeight="1" x14ac:dyDescent="0.15">
      <c r="A758" s="3">
        <v>754</v>
      </c>
      <c r="B758" s="16" t="s">
        <v>5489</v>
      </c>
      <c r="C758" s="10" t="s">
        <v>8208</v>
      </c>
      <c r="E758" s="3" t="s">
        <v>1375</v>
      </c>
      <c r="F758" s="6"/>
      <c r="H758" s="3" t="s">
        <v>5489</v>
      </c>
      <c r="K758" s="3" t="s">
        <v>5489</v>
      </c>
      <c r="L758" s="5" t="s">
        <v>8208</v>
      </c>
      <c r="N758" s="3" t="s">
        <v>1375</v>
      </c>
    </row>
    <row r="759" spans="1:14" ht="15.75" customHeight="1" x14ac:dyDescent="0.15">
      <c r="A759" s="3">
        <v>755</v>
      </c>
      <c r="B759" s="16" t="s">
        <v>5495</v>
      </c>
      <c r="C759" s="10" t="s">
        <v>8211</v>
      </c>
      <c r="E759" s="3" t="s">
        <v>742</v>
      </c>
      <c r="F759" s="6"/>
      <c r="H759" s="3" t="s">
        <v>5495</v>
      </c>
      <c r="K759" s="3" t="s">
        <v>5495</v>
      </c>
      <c r="L759" s="5" t="s">
        <v>8211</v>
      </c>
      <c r="N759" s="3" t="s">
        <v>742</v>
      </c>
    </row>
    <row r="760" spans="1:14" ht="15.75" customHeight="1" x14ac:dyDescent="0.15">
      <c r="A760" s="3">
        <v>756</v>
      </c>
      <c r="B760" s="16" t="s">
        <v>5497</v>
      </c>
      <c r="C760" s="10" t="s">
        <v>8214</v>
      </c>
      <c r="E760" s="3" t="s">
        <v>475</v>
      </c>
      <c r="F760" s="6"/>
      <c r="G760" s="3" t="s">
        <v>8215</v>
      </c>
      <c r="H760" s="3" t="s">
        <v>5497</v>
      </c>
      <c r="K760" s="3" t="s">
        <v>5497</v>
      </c>
      <c r="L760" s="5" t="s">
        <v>8214</v>
      </c>
      <c r="N760" s="3" t="s">
        <v>475</v>
      </c>
    </row>
    <row r="761" spans="1:14" ht="15.75" customHeight="1" x14ac:dyDescent="0.15">
      <c r="A761" s="3">
        <v>757</v>
      </c>
      <c r="B761" s="16" t="s">
        <v>5512</v>
      </c>
      <c r="C761" s="10" t="s">
        <v>8216</v>
      </c>
      <c r="E761" s="3" t="s">
        <v>4910</v>
      </c>
      <c r="F761" s="6"/>
      <c r="G761" s="3" t="s">
        <v>8221</v>
      </c>
      <c r="H761" s="3" t="s">
        <v>5512</v>
      </c>
      <c r="K761" s="3" t="s">
        <v>5512</v>
      </c>
      <c r="L761" s="5" t="s">
        <v>8216</v>
      </c>
      <c r="N761" s="3" t="s">
        <v>4910</v>
      </c>
    </row>
    <row r="762" spans="1:14" ht="15.75" customHeight="1" x14ac:dyDescent="0.15">
      <c r="A762" s="3">
        <v>758</v>
      </c>
      <c r="B762" s="16" t="s">
        <v>5516</v>
      </c>
      <c r="C762" s="10" t="s">
        <v>8230</v>
      </c>
      <c r="E762" s="3" t="s">
        <v>4929</v>
      </c>
      <c r="F762" s="6"/>
      <c r="H762" s="3" t="s">
        <v>5516</v>
      </c>
      <c r="K762" s="3" t="s">
        <v>5516</v>
      </c>
      <c r="L762" s="5" t="s">
        <v>8230</v>
      </c>
      <c r="N762" s="3" t="s">
        <v>4929</v>
      </c>
    </row>
    <row r="763" spans="1:14" ht="15.75" customHeight="1" x14ac:dyDescent="0.15">
      <c r="A763" s="3">
        <v>759</v>
      </c>
      <c r="B763" s="16" t="s">
        <v>5523</v>
      </c>
      <c r="C763" s="10" t="s">
        <v>8233</v>
      </c>
      <c r="E763" s="3" t="s">
        <v>7821</v>
      </c>
      <c r="F763" s="6"/>
      <c r="H763" s="3" t="s">
        <v>5523</v>
      </c>
      <c r="K763" s="3" t="s">
        <v>5523</v>
      </c>
      <c r="L763" s="5" t="s">
        <v>8233</v>
      </c>
      <c r="N763" s="3" t="s">
        <v>7821</v>
      </c>
    </row>
    <row r="764" spans="1:14" ht="15.75" customHeight="1" x14ac:dyDescent="0.15">
      <c r="A764" s="3">
        <v>760</v>
      </c>
      <c r="B764" s="16" t="s">
        <v>5527</v>
      </c>
      <c r="C764" s="10" t="s">
        <v>8237</v>
      </c>
      <c r="E764" s="3" t="s">
        <v>8240</v>
      </c>
      <c r="F764" s="6"/>
      <c r="G764" s="3" t="s">
        <v>8243</v>
      </c>
      <c r="H764" s="3" t="s">
        <v>5527</v>
      </c>
      <c r="K764" s="3" t="s">
        <v>5527</v>
      </c>
      <c r="L764" s="5" t="s">
        <v>8237</v>
      </c>
      <c r="N764" s="3" t="s">
        <v>8240</v>
      </c>
    </row>
    <row r="765" spans="1:14" ht="15.75" customHeight="1" x14ac:dyDescent="0.15">
      <c r="A765" s="3">
        <v>761</v>
      </c>
      <c r="B765" s="16" t="s">
        <v>5546</v>
      </c>
      <c r="C765" s="10" t="s">
        <v>8246</v>
      </c>
      <c r="E765" s="3" t="s">
        <v>8248</v>
      </c>
      <c r="F765" s="6"/>
      <c r="H765" s="3" t="s">
        <v>5546</v>
      </c>
      <c r="K765" s="3" t="s">
        <v>5546</v>
      </c>
      <c r="L765" s="5" t="s">
        <v>8246</v>
      </c>
      <c r="N765" s="3" t="s">
        <v>8248</v>
      </c>
    </row>
    <row r="766" spans="1:14" ht="15.75" customHeight="1" x14ac:dyDescent="0.15">
      <c r="A766" s="3">
        <v>762</v>
      </c>
      <c r="B766" s="16" t="s">
        <v>5555</v>
      </c>
      <c r="C766" s="10" t="s">
        <v>8253</v>
      </c>
      <c r="E766" s="3" t="s">
        <v>3165</v>
      </c>
      <c r="F766" s="6"/>
      <c r="G766" s="3" t="s">
        <v>8255</v>
      </c>
      <c r="H766" s="3" t="s">
        <v>5555</v>
      </c>
      <c r="K766" s="3" t="s">
        <v>5555</v>
      </c>
      <c r="L766" s="5" t="s">
        <v>8253</v>
      </c>
      <c r="N766" s="3" t="s">
        <v>3165</v>
      </c>
    </row>
    <row r="767" spans="1:14" ht="15.75" customHeight="1" x14ac:dyDescent="0.15">
      <c r="A767" s="3">
        <v>763</v>
      </c>
      <c r="B767" s="16" t="s">
        <v>5565</v>
      </c>
      <c r="C767" s="10" t="s">
        <v>8258</v>
      </c>
      <c r="E767" s="3" t="s">
        <v>2653</v>
      </c>
      <c r="F767" s="6"/>
      <c r="H767" s="3" t="s">
        <v>5565</v>
      </c>
      <c r="K767" s="3" t="s">
        <v>5565</v>
      </c>
      <c r="L767" s="5" t="s">
        <v>8258</v>
      </c>
      <c r="N767" s="3" t="s">
        <v>2653</v>
      </c>
    </row>
    <row r="768" spans="1:14" ht="15.75" customHeight="1" x14ac:dyDescent="0.15">
      <c r="A768" s="3">
        <v>764</v>
      </c>
      <c r="B768" s="16" t="s">
        <v>5569</v>
      </c>
      <c r="C768" s="10" t="s">
        <v>8263</v>
      </c>
      <c r="E768" s="3" t="s">
        <v>550</v>
      </c>
      <c r="F768" s="6"/>
      <c r="G768" s="3" t="s">
        <v>8265</v>
      </c>
      <c r="H768" s="3" t="s">
        <v>5569</v>
      </c>
      <c r="K768" s="3" t="s">
        <v>5569</v>
      </c>
      <c r="L768" s="5" t="s">
        <v>8263</v>
      </c>
      <c r="N768" s="3" t="s">
        <v>550</v>
      </c>
    </row>
    <row r="769" spans="1:14" ht="15.75" customHeight="1" x14ac:dyDescent="0.15">
      <c r="A769" s="3">
        <v>765</v>
      </c>
      <c r="B769" s="16" t="s">
        <v>5580</v>
      </c>
      <c r="C769" s="10" t="s">
        <v>8269</v>
      </c>
      <c r="E769" s="3" t="s">
        <v>8271</v>
      </c>
      <c r="F769" s="6"/>
      <c r="H769" s="3" t="s">
        <v>5580</v>
      </c>
      <c r="K769" s="3" t="s">
        <v>5580</v>
      </c>
      <c r="L769" s="5" t="s">
        <v>8269</v>
      </c>
      <c r="N769" s="3" t="s">
        <v>8271</v>
      </c>
    </row>
    <row r="770" spans="1:14" ht="15.75" customHeight="1" x14ac:dyDescent="0.15">
      <c r="A770" s="3">
        <v>766</v>
      </c>
      <c r="B770" s="16" t="s">
        <v>5583</v>
      </c>
      <c r="C770" s="10" t="s">
        <v>8274</v>
      </c>
      <c r="E770" s="3" t="s">
        <v>7680</v>
      </c>
      <c r="F770" s="6"/>
      <c r="G770" s="3" t="s">
        <v>8276</v>
      </c>
      <c r="H770" s="3" t="s">
        <v>5583</v>
      </c>
      <c r="K770" s="3" t="s">
        <v>5583</v>
      </c>
      <c r="L770" s="5" t="s">
        <v>8274</v>
      </c>
      <c r="N770" s="3" t="s">
        <v>7680</v>
      </c>
    </row>
    <row r="771" spans="1:14" ht="15.75" customHeight="1" x14ac:dyDescent="0.15">
      <c r="A771" s="3">
        <v>767</v>
      </c>
      <c r="B771" s="16" t="s">
        <v>5585</v>
      </c>
      <c r="C771" s="10" t="s">
        <v>8280</v>
      </c>
      <c r="E771" s="3" t="s">
        <v>1072</v>
      </c>
      <c r="F771" s="6"/>
      <c r="H771" s="3" t="s">
        <v>5585</v>
      </c>
      <c r="K771" s="3" t="s">
        <v>5585</v>
      </c>
      <c r="L771" s="5" t="s">
        <v>8280</v>
      </c>
      <c r="N771" s="3" t="s">
        <v>1072</v>
      </c>
    </row>
    <row r="772" spans="1:14" ht="15.75" customHeight="1" x14ac:dyDescent="0.15">
      <c r="A772" s="3">
        <v>768</v>
      </c>
      <c r="B772" s="16" t="s">
        <v>5588</v>
      </c>
      <c r="C772" s="10" t="s">
        <v>8283</v>
      </c>
      <c r="E772" s="3" t="s">
        <v>1420</v>
      </c>
      <c r="F772" s="6"/>
      <c r="H772" s="3" t="s">
        <v>5588</v>
      </c>
      <c r="K772" s="3" t="s">
        <v>5588</v>
      </c>
      <c r="L772" s="5" t="s">
        <v>8283</v>
      </c>
      <c r="N772" s="3" t="s">
        <v>1420</v>
      </c>
    </row>
    <row r="773" spans="1:14" ht="15.75" customHeight="1" x14ac:dyDescent="0.15">
      <c r="A773" s="3">
        <v>769</v>
      </c>
      <c r="B773" s="16" t="s">
        <v>5591</v>
      </c>
      <c r="C773" s="10" t="s">
        <v>8286</v>
      </c>
      <c r="E773" s="3" t="s">
        <v>8288</v>
      </c>
      <c r="F773" s="6"/>
      <c r="G773" s="3" t="s">
        <v>8290</v>
      </c>
      <c r="H773" s="3" t="s">
        <v>5591</v>
      </c>
      <c r="K773" s="3" t="s">
        <v>5591</v>
      </c>
      <c r="L773" s="5" t="s">
        <v>8286</v>
      </c>
      <c r="N773" s="3" t="s">
        <v>8288</v>
      </c>
    </row>
    <row r="774" spans="1:14" ht="15.75" customHeight="1" x14ac:dyDescent="0.15">
      <c r="A774" s="3">
        <v>770</v>
      </c>
      <c r="B774" s="16" t="s">
        <v>5612</v>
      </c>
      <c r="C774" s="10" t="s">
        <v>8292</v>
      </c>
      <c r="E774" s="3" t="s">
        <v>1032</v>
      </c>
      <c r="F774" s="6"/>
      <c r="H774" s="3" t="s">
        <v>5612</v>
      </c>
      <c r="K774" s="3" t="s">
        <v>5612</v>
      </c>
      <c r="L774" s="5" t="s">
        <v>8292</v>
      </c>
      <c r="N774" s="3" t="s">
        <v>1032</v>
      </c>
    </row>
    <row r="775" spans="1:14" ht="15.75" customHeight="1" x14ac:dyDescent="0.15">
      <c r="A775" s="3">
        <v>771</v>
      </c>
      <c r="B775" s="16" t="s">
        <v>5616</v>
      </c>
      <c r="C775" s="10" t="s">
        <v>8297</v>
      </c>
      <c r="E775" s="3" t="s">
        <v>8298</v>
      </c>
      <c r="F775" s="6"/>
      <c r="H775" s="3" t="s">
        <v>5616</v>
      </c>
      <c r="K775" s="3" t="s">
        <v>5616</v>
      </c>
      <c r="L775" s="5" t="s">
        <v>8297</v>
      </c>
      <c r="N775" s="3" t="s">
        <v>8298</v>
      </c>
    </row>
    <row r="776" spans="1:14" ht="15.75" customHeight="1" x14ac:dyDescent="0.15">
      <c r="A776" s="3">
        <v>772</v>
      </c>
      <c r="B776" s="16" t="s">
        <v>5617</v>
      </c>
      <c r="C776" s="10" t="s">
        <v>8302</v>
      </c>
      <c r="E776" s="3" t="s">
        <v>3261</v>
      </c>
      <c r="F776" s="6"/>
      <c r="G776" s="3" t="s">
        <v>8303</v>
      </c>
      <c r="H776" s="3" t="s">
        <v>5617</v>
      </c>
      <c r="K776" s="3" t="s">
        <v>5617</v>
      </c>
      <c r="L776" s="5" t="s">
        <v>8302</v>
      </c>
      <c r="N776" s="3" t="s">
        <v>3261</v>
      </c>
    </row>
    <row r="777" spans="1:14" ht="15.75" customHeight="1" x14ac:dyDescent="0.15">
      <c r="A777" s="3">
        <v>773</v>
      </c>
      <c r="B777" s="16" t="s">
        <v>5618</v>
      </c>
      <c r="C777" s="10" t="s">
        <v>8305</v>
      </c>
      <c r="E777" s="3" t="s">
        <v>8308</v>
      </c>
      <c r="F777" s="6"/>
      <c r="H777" s="3" t="s">
        <v>5618</v>
      </c>
      <c r="K777" s="3" t="s">
        <v>5618</v>
      </c>
      <c r="L777" s="5" t="s">
        <v>8305</v>
      </c>
      <c r="N777" s="3" t="s">
        <v>8308</v>
      </c>
    </row>
    <row r="778" spans="1:14" ht="15.75" customHeight="1" x14ac:dyDescent="0.15">
      <c r="A778" s="3">
        <v>774</v>
      </c>
      <c r="B778" s="16" t="s">
        <v>5621</v>
      </c>
      <c r="C778" s="10" t="s">
        <v>8311</v>
      </c>
      <c r="E778" s="3" t="s">
        <v>8312</v>
      </c>
      <c r="F778" s="6"/>
      <c r="H778" s="3" t="s">
        <v>5621</v>
      </c>
      <c r="K778" s="3" t="s">
        <v>5621</v>
      </c>
      <c r="L778" s="5" t="s">
        <v>8311</v>
      </c>
      <c r="N778" s="3" t="s">
        <v>8312</v>
      </c>
    </row>
    <row r="779" spans="1:14" ht="15.75" customHeight="1" x14ac:dyDescent="0.15">
      <c r="A779" s="3">
        <v>775</v>
      </c>
      <c r="B779" s="16" t="s">
        <v>5634</v>
      </c>
      <c r="C779" s="10" t="s">
        <v>8315</v>
      </c>
      <c r="E779" s="3" t="s">
        <v>4268</v>
      </c>
      <c r="F779" s="6"/>
      <c r="G779" s="3" t="s">
        <v>8316</v>
      </c>
      <c r="H779" s="3" t="s">
        <v>5634</v>
      </c>
      <c r="K779" s="3" t="s">
        <v>5634</v>
      </c>
      <c r="L779" s="5" t="s">
        <v>8315</v>
      </c>
      <c r="N779" s="3" t="s">
        <v>4268</v>
      </c>
    </row>
    <row r="780" spans="1:14" ht="15.75" customHeight="1" x14ac:dyDescent="0.15">
      <c r="A780" s="3">
        <v>776</v>
      </c>
      <c r="B780" s="16" t="s">
        <v>5639</v>
      </c>
      <c r="C780" s="10" t="s">
        <v>8321</v>
      </c>
      <c r="E780" s="3" t="s">
        <v>8324</v>
      </c>
      <c r="F780" s="6"/>
      <c r="G780" s="3" t="s">
        <v>8325</v>
      </c>
      <c r="H780" s="3" t="s">
        <v>5639</v>
      </c>
      <c r="K780" s="3" t="s">
        <v>5639</v>
      </c>
      <c r="L780" s="5" t="s">
        <v>8321</v>
      </c>
      <c r="N780" s="3" t="s">
        <v>8324</v>
      </c>
    </row>
    <row r="781" spans="1:14" ht="15.75" customHeight="1" x14ac:dyDescent="0.15">
      <c r="A781" s="3">
        <v>777</v>
      </c>
      <c r="B781" s="16" t="s">
        <v>1818</v>
      </c>
      <c r="C781" s="10" t="s">
        <v>8332</v>
      </c>
      <c r="E781" s="3" t="s">
        <v>1629</v>
      </c>
      <c r="F781" s="6"/>
      <c r="G781" s="3" t="s">
        <v>8336</v>
      </c>
      <c r="H781" s="3" t="s">
        <v>1818</v>
      </c>
      <c r="K781" s="3" t="s">
        <v>1818</v>
      </c>
      <c r="L781" s="5" t="s">
        <v>8332</v>
      </c>
      <c r="N781" s="3" t="s">
        <v>1629</v>
      </c>
    </row>
    <row r="782" spans="1:14" ht="15.75" customHeight="1" x14ac:dyDescent="0.15">
      <c r="A782" s="3">
        <v>778</v>
      </c>
      <c r="B782" s="16" t="s">
        <v>5660</v>
      </c>
      <c r="C782" s="10" t="s">
        <v>8339</v>
      </c>
      <c r="E782" s="3" t="s">
        <v>8341</v>
      </c>
      <c r="F782" s="6"/>
      <c r="G782" s="3" t="s">
        <v>8343</v>
      </c>
      <c r="H782" s="3" t="s">
        <v>5660</v>
      </c>
      <c r="K782" s="3" t="s">
        <v>5660</v>
      </c>
      <c r="L782" s="5" t="s">
        <v>8339</v>
      </c>
      <c r="N782" s="3" t="s">
        <v>8341</v>
      </c>
    </row>
    <row r="783" spans="1:14" ht="15.75" customHeight="1" x14ac:dyDescent="0.15">
      <c r="A783" s="3">
        <v>779</v>
      </c>
      <c r="B783" s="16" t="s">
        <v>2299</v>
      </c>
      <c r="C783" s="10" t="s">
        <v>8347</v>
      </c>
      <c r="E783" s="3" t="s">
        <v>1094</v>
      </c>
      <c r="F783" s="6"/>
      <c r="G783" s="3" t="s">
        <v>8348</v>
      </c>
      <c r="H783" s="3" t="s">
        <v>2299</v>
      </c>
      <c r="K783" s="3" t="s">
        <v>2299</v>
      </c>
      <c r="L783" s="5" t="s">
        <v>8347</v>
      </c>
      <c r="N783" s="3" t="s">
        <v>1094</v>
      </c>
    </row>
    <row r="784" spans="1:14" ht="15.75" customHeight="1" x14ac:dyDescent="0.15">
      <c r="A784" s="3">
        <v>780</v>
      </c>
      <c r="B784" s="16" t="s">
        <v>5678</v>
      </c>
      <c r="C784" s="10" t="s">
        <v>8351</v>
      </c>
      <c r="E784" s="3" t="s">
        <v>8295</v>
      </c>
      <c r="F784" s="6"/>
      <c r="H784" s="3" t="s">
        <v>5678</v>
      </c>
      <c r="K784" s="3" t="s">
        <v>5678</v>
      </c>
      <c r="L784" s="5" t="s">
        <v>8351</v>
      </c>
      <c r="N784" s="3" t="s">
        <v>8295</v>
      </c>
    </row>
    <row r="785" spans="1:14" ht="15.75" customHeight="1" x14ac:dyDescent="0.15">
      <c r="A785" s="3">
        <v>781</v>
      </c>
      <c r="B785" s="16" t="s">
        <v>5680</v>
      </c>
      <c r="C785" s="10" t="s">
        <v>8357</v>
      </c>
      <c r="E785" s="3" t="s">
        <v>8359</v>
      </c>
      <c r="F785" s="6"/>
      <c r="G785" s="3" t="s">
        <v>8360</v>
      </c>
      <c r="H785" s="3" t="s">
        <v>5680</v>
      </c>
      <c r="K785" s="3" t="s">
        <v>5680</v>
      </c>
      <c r="L785" s="5" t="s">
        <v>8357</v>
      </c>
      <c r="N785" s="3" t="s">
        <v>8359</v>
      </c>
    </row>
    <row r="786" spans="1:14" ht="15.75" customHeight="1" x14ac:dyDescent="0.15">
      <c r="A786" s="3">
        <v>782</v>
      </c>
      <c r="B786" s="16" t="s">
        <v>5681</v>
      </c>
      <c r="C786" s="10" t="s">
        <v>8363</v>
      </c>
      <c r="E786" s="3" t="s">
        <v>8364</v>
      </c>
      <c r="F786" s="6"/>
      <c r="G786" s="3" t="s">
        <v>8366</v>
      </c>
      <c r="H786" s="3" t="s">
        <v>5681</v>
      </c>
      <c r="K786" s="3" t="s">
        <v>5681</v>
      </c>
      <c r="L786" s="5" t="s">
        <v>8363</v>
      </c>
      <c r="N786" s="3" t="s">
        <v>8364</v>
      </c>
    </row>
    <row r="787" spans="1:14" ht="15.75" customHeight="1" x14ac:dyDescent="0.15">
      <c r="A787" s="3">
        <v>783</v>
      </c>
      <c r="B787" s="16" t="s">
        <v>5694</v>
      </c>
      <c r="C787" s="10" t="s">
        <v>8368</v>
      </c>
      <c r="E787" s="3" t="s">
        <v>8370</v>
      </c>
      <c r="F787" s="6"/>
      <c r="G787" s="3" t="s">
        <v>8372</v>
      </c>
      <c r="H787" s="3" t="s">
        <v>5694</v>
      </c>
      <c r="K787" s="3" t="s">
        <v>5694</v>
      </c>
      <c r="L787" s="5" t="s">
        <v>8368</v>
      </c>
      <c r="N787" s="3" t="s">
        <v>8370</v>
      </c>
    </row>
    <row r="788" spans="1:14" ht="15.75" customHeight="1" x14ac:dyDescent="0.15">
      <c r="A788" s="3">
        <v>784</v>
      </c>
      <c r="B788" s="16" t="s">
        <v>5695</v>
      </c>
      <c r="C788" s="10" t="s">
        <v>8375</v>
      </c>
      <c r="E788" s="3" t="s">
        <v>264</v>
      </c>
      <c r="F788" s="6"/>
      <c r="G788" s="3" t="s">
        <v>8377</v>
      </c>
      <c r="H788" s="3" t="s">
        <v>5695</v>
      </c>
      <c r="K788" s="3" t="s">
        <v>5695</v>
      </c>
      <c r="L788" s="5" t="s">
        <v>8375</v>
      </c>
      <c r="N788" s="3" t="s">
        <v>264</v>
      </c>
    </row>
    <row r="789" spans="1:14" ht="15.75" customHeight="1" x14ac:dyDescent="0.15">
      <c r="A789" s="3">
        <v>785</v>
      </c>
      <c r="B789" s="16" t="s">
        <v>5697</v>
      </c>
      <c r="C789" s="10" t="s">
        <v>8380</v>
      </c>
      <c r="E789" s="3" t="s">
        <v>8382</v>
      </c>
      <c r="F789" s="6"/>
      <c r="H789" s="3" t="s">
        <v>5697</v>
      </c>
      <c r="K789" s="3" t="s">
        <v>5697</v>
      </c>
      <c r="L789" s="5" t="s">
        <v>8380</v>
      </c>
      <c r="N789" s="3" t="s">
        <v>8382</v>
      </c>
    </row>
    <row r="790" spans="1:14" ht="15.75" customHeight="1" x14ac:dyDescent="0.15">
      <c r="A790" s="3">
        <v>786</v>
      </c>
      <c r="B790" s="16" t="s">
        <v>5700</v>
      </c>
      <c r="C790" s="10" t="s">
        <v>8387</v>
      </c>
      <c r="E790" s="3" t="s">
        <v>887</v>
      </c>
      <c r="F790" s="6"/>
      <c r="G790" s="3" t="s">
        <v>8390</v>
      </c>
      <c r="H790" s="3" t="s">
        <v>5700</v>
      </c>
      <c r="K790" s="3" t="s">
        <v>5700</v>
      </c>
      <c r="L790" s="5" t="s">
        <v>8387</v>
      </c>
      <c r="N790" s="3" t="s">
        <v>887</v>
      </c>
    </row>
    <row r="791" spans="1:14" ht="15.75" customHeight="1" x14ac:dyDescent="0.15">
      <c r="A791" s="3">
        <v>787</v>
      </c>
      <c r="B791" s="16" t="s">
        <v>5719</v>
      </c>
      <c r="C791" s="10" t="s">
        <v>8393</v>
      </c>
      <c r="E791" s="3" t="s">
        <v>8394</v>
      </c>
      <c r="F791" s="6"/>
      <c r="G791" s="3" t="s">
        <v>8395</v>
      </c>
      <c r="H791" s="3" t="s">
        <v>5719</v>
      </c>
      <c r="K791" s="3" t="s">
        <v>5719</v>
      </c>
      <c r="L791" s="5" t="s">
        <v>8393</v>
      </c>
      <c r="N791" s="3" t="s">
        <v>8394</v>
      </c>
    </row>
    <row r="792" spans="1:14" ht="15.75" customHeight="1" x14ac:dyDescent="0.15">
      <c r="A792" s="3">
        <v>788</v>
      </c>
      <c r="B792" s="16" t="s">
        <v>5720</v>
      </c>
      <c r="C792" s="10" t="s">
        <v>8400</v>
      </c>
      <c r="E792" s="3" t="s">
        <v>8402</v>
      </c>
      <c r="F792" s="6"/>
      <c r="H792" s="3" t="s">
        <v>5720</v>
      </c>
      <c r="K792" s="3" t="s">
        <v>5720</v>
      </c>
      <c r="L792" s="5" t="s">
        <v>8400</v>
      </c>
      <c r="N792" s="3" t="s">
        <v>8402</v>
      </c>
    </row>
    <row r="793" spans="1:14" ht="15.75" customHeight="1" x14ac:dyDescent="0.15">
      <c r="A793" s="3">
        <v>789</v>
      </c>
      <c r="B793" s="16" t="s">
        <v>4536</v>
      </c>
      <c r="C793" s="10" t="s">
        <v>8405</v>
      </c>
      <c r="E793" s="3" t="s">
        <v>588</v>
      </c>
      <c r="F793" s="6"/>
      <c r="G793" s="3" t="s">
        <v>8408</v>
      </c>
      <c r="H793" s="3" t="s">
        <v>4536</v>
      </c>
      <c r="K793" s="3" t="s">
        <v>4536</v>
      </c>
      <c r="L793" s="5" t="s">
        <v>8405</v>
      </c>
      <c r="N793" s="3" t="s">
        <v>588</v>
      </c>
    </row>
    <row r="794" spans="1:14" ht="15.75" customHeight="1" x14ac:dyDescent="0.15">
      <c r="A794" s="3">
        <v>790</v>
      </c>
      <c r="B794" s="16" t="s">
        <v>5725</v>
      </c>
      <c r="C794" s="10" t="s">
        <v>8413</v>
      </c>
      <c r="E794" s="3" t="s">
        <v>7361</v>
      </c>
      <c r="F794" s="6"/>
      <c r="G794" s="3" t="s">
        <v>8416</v>
      </c>
      <c r="H794" s="3" t="s">
        <v>5725</v>
      </c>
      <c r="K794" s="3" t="s">
        <v>5725</v>
      </c>
      <c r="L794" s="5" t="s">
        <v>8413</v>
      </c>
      <c r="N794" s="3" t="s">
        <v>7361</v>
      </c>
    </row>
    <row r="795" spans="1:14" ht="15.75" customHeight="1" x14ac:dyDescent="0.15">
      <c r="A795" s="3">
        <v>791</v>
      </c>
      <c r="B795" s="16" t="s">
        <v>5728</v>
      </c>
      <c r="C795" s="10" t="s">
        <v>8417</v>
      </c>
      <c r="E795" s="3" t="s">
        <v>2922</v>
      </c>
      <c r="F795" s="6"/>
      <c r="G795" s="3" t="s">
        <v>8418</v>
      </c>
      <c r="H795" s="3" t="s">
        <v>5728</v>
      </c>
      <c r="K795" s="3" t="s">
        <v>5728</v>
      </c>
      <c r="L795" s="5" t="s">
        <v>8417</v>
      </c>
      <c r="N795" s="3" t="s">
        <v>2922</v>
      </c>
    </row>
    <row r="796" spans="1:14" ht="15.75" customHeight="1" x14ac:dyDescent="0.15">
      <c r="A796" s="3">
        <v>792</v>
      </c>
      <c r="B796" s="16" t="s">
        <v>5746</v>
      </c>
      <c r="C796" s="10" t="s">
        <v>8422</v>
      </c>
      <c r="E796" s="3" t="s">
        <v>475</v>
      </c>
      <c r="F796" s="6"/>
      <c r="H796" s="3" t="s">
        <v>5746</v>
      </c>
      <c r="K796" s="3" t="s">
        <v>5746</v>
      </c>
      <c r="L796" s="5" t="s">
        <v>8422</v>
      </c>
      <c r="N796" s="3" t="s">
        <v>475</v>
      </c>
    </row>
    <row r="797" spans="1:14" ht="15.75" customHeight="1" x14ac:dyDescent="0.15">
      <c r="A797" s="3">
        <v>793</v>
      </c>
      <c r="B797" s="16" t="s">
        <v>5748</v>
      </c>
      <c r="C797" s="10" t="s">
        <v>8428</v>
      </c>
      <c r="E797" s="3" t="s">
        <v>39</v>
      </c>
      <c r="F797" s="6"/>
      <c r="G797" s="3" t="s">
        <v>8429</v>
      </c>
      <c r="H797" s="3" t="s">
        <v>5748</v>
      </c>
      <c r="K797" s="3" t="s">
        <v>5748</v>
      </c>
      <c r="L797" s="5" t="s">
        <v>8428</v>
      </c>
      <c r="N797" s="3" t="s">
        <v>39</v>
      </c>
    </row>
    <row r="798" spans="1:14" ht="15.75" customHeight="1" x14ac:dyDescent="0.15">
      <c r="A798" s="3">
        <v>794</v>
      </c>
      <c r="B798" s="16" t="s">
        <v>5749</v>
      </c>
      <c r="C798" s="10" t="s">
        <v>8432</v>
      </c>
      <c r="E798" s="3" t="s">
        <v>8437</v>
      </c>
      <c r="F798" s="6"/>
      <c r="H798" s="3" t="s">
        <v>5749</v>
      </c>
      <c r="K798" s="3" t="s">
        <v>5749</v>
      </c>
      <c r="L798" s="5" t="s">
        <v>8432</v>
      </c>
      <c r="N798" s="3" t="s">
        <v>8437</v>
      </c>
    </row>
    <row r="799" spans="1:14" ht="15.75" customHeight="1" x14ac:dyDescent="0.15">
      <c r="A799" s="3">
        <v>795</v>
      </c>
      <c r="B799" s="16" t="s">
        <v>861</v>
      </c>
      <c r="C799" s="10" t="s">
        <v>8441</v>
      </c>
      <c r="E799" s="3" t="s">
        <v>89</v>
      </c>
      <c r="F799" s="6"/>
      <c r="G799" s="3" t="s">
        <v>8444</v>
      </c>
      <c r="H799" s="3" t="s">
        <v>861</v>
      </c>
      <c r="K799" s="3" t="s">
        <v>861</v>
      </c>
      <c r="L799" s="5" t="s">
        <v>8441</v>
      </c>
      <c r="N799" s="3" t="s">
        <v>89</v>
      </c>
    </row>
    <row r="800" spans="1:14" ht="15.75" customHeight="1" x14ac:dyDescent="0.15">
      <c r="A800" s="3">
        <v>796</v>
      </c>
      <c r="B800" s="16" t="s">
        <v>5762</v>
      </c>
      <c r="C800" s="10" t="s">
        <v>8449</v>
      </c>
      <c r="E800" s="3" t="s">
        <v>38</v>
      </c>
      <c r="F800" s="6"/>
      <c r="H800" s="3" t="s">
        <v>5762</v>
      </c>
      <c r="K800" s="3" t="s">
        <v>5762</v>
      </c>
      <c r="L800" s="5" t="s">
        <v>8449</v>
      </c>
      <c r="N800" s="3" t="s">
        <v>38</v>
      </c>
    </row>
    <row r="801" spans="1:14" ht="15.75" customHeight="1" x14ac:dyDescent="0.15">
      <c r="A801" s="3">
        <v>797</v>
      </c>
      <c r="B801" s="16" t="s">
        <v>5100</v>
      </c>
      <c r="C801" s="10" t="s">
        <v>8452</v>
      </c>
      <c r="E801" s="3" t="s">
        <v>69</v>
      </c>
      <c r="F801" s="6"/>
      <c r="G801" s="3" t="s">
        <v>8454</v>
      </c>
      <c r="H801" s="3" t="s">
        <v>5100</v>
      </c>
      <c r="K801" s="3" t="s">
        <v>5100</v>
      </c>
      <c r="L801" s="5" t="s">
        <v>8452</v>
      </c>
      <c r="N801" s="3" t="s">
        <v>69</v>
      </c>
    </row>
    <row r="802" spans="1:14" ht="15.75" customHeight="1" x14ac:dyDescent="0.15">
      <c r="A802" s="3">
        <v>798</v>
      </c>
      <c r="B802" s="16" t="s">
        <v>5767</v>
      </c>
      <c r="C802" s="10" t="s">
        <v>8458</v>
      </c>
      <c r="E802" s="3" t="s">
        <v>126</v>
      </c>
      <c r="F802" s="6"/>
      <c r="G802" s="3" t="s">
        <v>8460</v>
      </c>
      <c r="H802" s="3" t="s">
        <v>5767</v>
      </c>
      <c r="K802" s="3" t="s">
        <v>5767</v>
      </c>
      <c r="L802" s="5" t="s">
        <v>8458</v>
      </c>
      <c r="N802" s="3" t="s">
        <v>126</v>
      </c>
    </row>
    <row r="803" spans="1:14" ht="15.75" customHeight="1" x14ac:dyDescent="0.15">
      <c r="A803" s="3">
        <v>799</v>
      </c>
      <c r="B803" s="16" t="s">
        <v>5768</v>
      </c>
      <c r="C803" s="10" t="s">
        <v>8464</v>
      </c>
      <c r="E803" s="3" t="s">
        <v>5825</v>
      </c>
      <c r="F803" s="6"/>
      <c r="G803" s="3" t="s">
        <v>8465</v>
      </c>
      <c r="H803" s="3" t="s">
        <v>5768</v>
      </c>
      <c r="K803" s="3" t="s">
        <v>5768</v>
      </c>
      <c r="L803" s="5" t="s">
        <v>8464</v>
      </c>
      <c r="N803" s="3" t="s">
        <v>5825</v>
      </c>
    </row>
    <row r="804" spans="1:14" ht="15.75" customHeight="1" x14ac:dyDescent="0.15">
      <c r="A804" s="3">
        <v>800</v>
      </c>
      <c r="B804" s="16" t="s">
        <v>5782</v>
      </c>
      <c r="C804" s="10" t="s">
        <v>8469</v>
      </c>
      <c r="E804" s="3" t="s">
        <v>8184</v>
      </c>
      <c r="F804" s="6"/>
      <c r="G804" s="3" t="s">
        <v>8473</v>
      </c>
      <c r="H804" s="3" t="s">
        <v>5782</v>
      </c>
      <c r="K804" s="3" t="s">
        <v>5782</v>
      </c>
      <c r="L804" s="5" t="s">
        <v>8469</v>
      </c>
      <c r="N804" s="3" t="s">
        <v>8184</v>
      </c>
    </row>
    <row r="805" spans="1:14" ht="15.75" customHeight="1" x14ac:dyDescent="0.15">
      <c r="A805" s="3">
        <v>801</v>
      </c>
      <c r="B805" s="16" t="s">
        <v>5785</v>
      </c>
      <c r="C805" s="10" t="s">
        <v>8477</v>
      </c>
      <c r="E805" s="3" t="s">
        <v>197</v>
      </c>
      <c r="F805" s="6"/>
      <c r="H805" s="3" t="s">
        <v>5785</v>
      </c>
      <c r="K805" s="3" t="s">
        <v>5785</v>
      </c>
      <c r="L805" s="5" t="s">
        <v>8477</v>
      </c>
      <c r="N805" s="3" t="s">
        <v>197</v>
      </c>
    </row>
    <row r="806" spans="1:14" ht="15.75" customHeight="1" x14ac:dyDescent="0.15">
      <c r="A806" s="3">
        <v>802</v>
      </c>
      <c r="B806" s="16" t="s">
        <v>5791</v>
      </c>
      <c r="C806" s="10" t="s">
        <v>8482</v>
      </c>
      <c r="E806" s="3" t="s">
        <v>8484</v>
      </c>
      <c r="F806" s="6"/>
      <c r="G806" s="3" t="s">
        <v>8486</v>
      </c>
      <c r="H806" s="3" t="s">
        <v>5791</v>
      </c>
      <c r="K806" s="3" t="s">
        <v>5791</v>
      </c>
      <c r="L806" s="5" t="s">
        <v>8482</v>
      </c>
      <c r="N806" s="3" t="s">
        <v>8484</v>
      </c>
    </row>
    <row r="807" spans="1:14" ht="15.75" customHeight="1" x14ac:dyDescent="0.15">
      <c r="A807" s="3">
        <v>803</v>
      </c>
      <c r="B807" s="16" t="s">
        <v>5794</v>
      </c>
      <c r="C807" s="10" t="s">
        <v>8490</v>
      </c>
      <c r="E807" s="3" t="s">
        <v>2337</v>
      </c>
      <c r="F807" s="6"/>
      <c r="G807" s="3" t="s">
        <v>8493</v>
      </c>
      <c r="H807" s="3" t="s">
        <v>5794</v>
      </c>
      <c r="K807" s="3" t="s">
        <v>5794</v>
      </c>
      <c r="L807" s="5" t="s">
        <v>8490</v>
      </c>
      <c r="N807" s="3" t="s">
        <v>2337</v>
      </c>
    </row>
    <row r="808" spans="1:14" ht="15.75" customHeight="1" x14ac:dyDescent="0.15">
      <c r="A808" s="3">
        <v>804</v>
      </c>
      <c r="B808" s="16" t="s">
        <v>5796</v>
      </c>
      <c r="C808" s="10" t="s">
        <v>8496</v>
      </c>
      <c r="E808" s="3" t="s">
        <v>2190</v>
      </c>
      <c r="F808" s="6"/>
      <c r="H808" s="3" t="s">
        <v>5796</v>
      </c>
      <c r="K808" s="3" t="s">
        <v>5796</v>
      </c>
      <c r="L808" s="5" t="s">
        <v>8496</v>
      </c>
      <c r="N808" s="3" t="s">
        <v>2190</v>
      </c>
    </row>
    <row r="809" spans="1:14" ht="15.75" customHeight="1" x14ac:dyDescent="0.15">
      <c r="A809" s="3">
        <v>805</v>
      </c>
      <c r="B809" s="10" t="s">
        <v>4839</v>
      </c>
      <c r="C809" s="10" t="s">
        <v>8502</v>
      </c>
      <c r="E809" s="3" t="s">
        <v>89</v>
      </c>
      <c r="F809" s="6"/>
      <c r="G809" s="3" t="s">
        <v>8505</v>
      </c>
      <c r="H809" s="5" t="s">
        <v>4839</v>
      </c>
      <c r="K809" s="5" t="s">
        <v>4839</v>
      </c>
      <c r="L809" s="5" t="s">
        <v>8502</v>
      </c>
      <c r="N809" s="3" t="s">
        <v>89</v>
      </c>
    </row>
    <row r="810" spans="1:14" ht="15.75" customHeight="1" x14ac:dyDescent="0.15">
      <c r="A810" s="3">
        <v>806</v>
      </c>
      <c r="B810" s="16" t="s">
        <v>5799</v>
      </c>
      <c r="C810" s="10" t="s">
        <v>8510</v>
      </c>
      <c r="E810" s="3" t="s">
        <v>2190</v>
      </c>
      <c r="F810" s="6"/>
      <c r="H810" s="3" t="s">
        <v>5799</v>
      </c>
      <c r="K810" s="3" t="s">
        <v>5799</v>
      </c>
      <c r="L810" s="5" t="s">
        <v>8510</v>
      </c>
      <c r="N810" s="3" t="s">
        <v>2190</v>
      </c>
    </row>
    <row r="811" spans="1:14" ht="15.75" customHeight="1" x14ac:dyDescent="0.15">
      <c r="A811" s="3">
        <v>807</v>
      </c>
      <c r="B811" s="16" t="s">
        <v>5802</v>
      </c>
      <c r="C811" s="10" t="s">
        <v>8515</v>
      </c>
      <c r="E811" s="3" t="s">
        <v>1902</v>
      </c>
      <c r="F811" s="6"/>
      <c r="G811" s="3" t="s">
        <v>8517</v>
      </c>
      <c r="H811" s="3" t="s">
        <v>5802</v>
      </c>
      <c r="K811" s="3" t="s">
        <v>5802</v>
      </c>
      <c r="L811" s="5" t="s">
        <v>8515</v>
      </c>
      <c r="N811" s="3" t="s">
        <v>1902</v>
      </c>
    </row>
    <row r="812" spans="1:14" ht="15.75" customHeight="1" x14ac:dyDescent="0.15">
      <c r="A812" s="3">
        <v>808</v>
      </c>
      <c r="B812" s="16" t="s">
        <v>160</v>
      </c>
      <c r="C812" s="10" t="s">
        <v>8520</v>
      </c>
      <c r="E812" s="3" t="s">
        <v>106</v>
      </c>
      <c r="F812" s="6"/>
      <c r="G812" s="3" t="s">
        <v>8522</v>
      </c>
      <c r="H812" s="3" t="s">
        <v>160</v>
      </c>
      <c r="K812" s="3" t="s">
        <v>160</v>
      </c>
      <c r="L812" s="5" t="s">
        <v>8520</v>
      </c>
      <c r="N812" s="3" t="s">
        <v>106</v>
      </c>
    </row>
    <row r="813" spans="1:14" ht="15.75" customHeight="1" x14ac:dyDescent="0.15">
      <c r="A813" s="3">
        <v>809</v>
      </c>
      <c r="B813" s="16" t="s">
        <v>176</v>
      </c>
      <c r="C813" s="10" t="s">
        <v>8528</v>
      </c>
      <c r="E813" s="3" t="s">
        <v>180</v>
      </c>
      <c r="F813" s="6"/>
      <c r="G813" s="3" t="s">
        <v>8530</v>
      </c>
      <c r="H813" s="3" t="s">
        <v>176</v>
      </c>
      <c r="K813" s="3" t="s">
        <v>176</v>
      </c>
      <c r="L813" s="5" t="s">
        <v>8528</v>
      </c>
      <c r="N813" s="3" t="s">
        <v>180</v>
      </c>
    </row>
    <row r="814" spans="1:14" ht="15.75" customHeight="1" x14ac:dyDescent="0.15">
      <c r="A814" s="3">
        <v>810</v>
      </c>
      <c r="B814" s="16" t="s">
        <v>5805</v>
      </c>
      <c r="C814" s="10" t="s">
        <v>8532</v>
      </c>
      <c r="E814" s="3" t="s">
        <v>2190</v>
      </c>
      <c r="F814" s="6"/>
      <c r="H814" s="3" t="s">
        <v>5805</v>
      </c>
      <c r="K814" s="3" t="s">
        <v>5805</v>
      </c>
      <c r="L814" s="5" t="s">
        <v>8532</v>
      </c>
      <c r="N814" s="3" t="s">
        <v>2190</v>
      </c>
    </row>
    <row r="815" spans="1:14" ht="15.75" customHeight="1" x14ac:dyDescent="0.15">
      <c r="A815" s="3">
        <v>811</v>
      </c>
      <c r="B815" s="16" t="s">
        <v>5589</v>
      </c>
      <c r="C815" s="10" t="s">
        <v>8536</v>
      </c>
      <c r="E815" s="3" t="s">
        <v>543</v>
      </c>
      <c r="F815" s="6"/>
      <c r="G815" s="3" t="s">
        <v>8539</v>
      </c>
      <c r="H815" s="3" t="s">
        <v>5589</v>
      </c>
      <c r="K815" s="3" t="s">
        <v>5589</v>
      </c>
      <c r="L815" s="5" t="s">
        <v>8536</v>
      </c>
      <c r="N815" s="3" t="s">
        <v>543</v>
      </c>
    </row>
    <row r="816" spans="1:14" ht="15.75" customHeight="1" x14ac:dyDescent="0.15">
      <c r="A816" s="3">
        <v>812</v>
      </c>
      <c r="B816" s="16" t="s">
        <v>5809</v>
      </c>
      <c r="C816" s="10" t="s">
        <v>8542</v>
      </c>
      <c r="E816" s="3" t="s">
        <v>116</v>
      </c>
      <c r="F816" s="6"/>
      <c r="H816" s="3" t="s">
        <v>5809</v>
      </c>
      <c r="K816" s="3" t="s">
        <v>5809</v>
      </c>
      <c r="L816" s="5" t="s">
        <v>8542</v>
      </c>
      <c r="N816" s="3" t="s">
        <v>116</v>
      </c>
    </row>
    <row r="817" spans="1:14" ht="15.75" customHeight="1" x14ac:dyDescent="0.15">
      <c r="A817" s="3">
        <v>813</v>
      </c>
      <c r="B817" s="16" t="s">
        <v>5815</v>
      </c>
      <c r="C817" s="10" t="s">
        <v>8544</v>
      </c>
      <c r="E817" s="3" t="s">
        <v>2435</v>
      </c>
      <c r="F817" s="6"/>
      <c r="G817" s="3" t="s">
        <v>8547</v>
      </c>
      <c r="H817" s="3" t="s">
        <v>5815</v>
      </c>
      <c r="K817" s="3" t="s">
        <v>5815</v>
      </c>
      <c r="L817" s="5" t="s">
        <v>8544</v>
      </c>
      <c r="N817" s="3" t="s">
        <v>2435</v>
      </c>
    </row>
    <row r="818" spans="1:14" ht="15.75" customHeight="1" x14ac:dyDescent="0.15">
      <c r="A818" s="3">
        <v>814</v>
      </c>
      <c r="B818" s="16" t="s">
        <v>5817</v>
      </c>
      <c r="C818" s="10" t="s">
        <v>8549</v>
      </c>
      <c r="E818" s="3" t="s">
        <v>240</v>
      </c>
      <c r="F818" s="6"/>
      <c r="G818" s="3" t="s">
        <v>8551</v>
      </c>
      <c r="H818" s="3" t="s">
        <v>5817</v>
      </c>
      <c r="K818" s="3" t="s">
        <v>5817</v>
      </c>
      <c r="L818" s="5" t="s">
        <v>8549</v>
      </c>
      <c r="N818" s="3" t="s">
        <v>240</v>
      </c>
    </row>
    <row r="819" spans="1:14" ht="15.75" customHeight="1" x14ac:dyDescent="0.15">
      <c r="A819" s="3">
        <v>815</v>
      </c>
      <c r="B819" s="16" t="s">
        <v>5820</v>
      </c>
      <c r="C819" s="10" t="s">
        <v>8554</v>
      </c>
      <c r="E819" s="3" t="s">
        <v>3165</v>
      </c>
      <c r="F819" s="6"/>
      <c r="G819" s="3" t="s">
        <v>8555</v>
      </c>
      <c r="H819" s="3" t="s">
        <v>5820</v>
      </c>
      <c r="K819" s="3" t="s">
        <v>5820</v>
      </c>
      <c r="L819" s="5" t="s">
        <v>8554</v>
      </c>
      <c r="N819" s="3" t="s">
        <v>3165</v>
      </c>
    </row>
    <row r="820" spans="1:14" ht="15.75" customHeight="1" x14ac:dyDescent="0.15">
      <c r="A820" s="3">
        <v>816</v>
      </c>
      <c r="B820" s="16" t="s">
        <v>5828</v>
      </c>
      <c r="C820" s="10" t="s">
        <v>8558</v>
      </c>
      <c r="E820" s="3" t="s">
        <v>8560</v>
      </c>
      <c r="F820" s="6"/>
      <c r="H820" s="3" t="s">
        <v>5828</v>
      </c>
      <c r="K820" s="3" t="s">
        <v>5828</v>
      </c>
      <c r="L820" s="5" t="s">
        <v>8558</v>
      </c>
      <c r="N820" s="3" t="s">
        <v>8560</v>
      </c>
    </row>
    <row r="821" spans="1:14" ht="15.75" customHeight="1" x14ac:dyDescent="0.15">
      <c r="A821" s="3">
        <v>817</v>
      </c>
      <c r="B821" s="16" t="s">
        <v>5832</v>
      </c>
      <c r="C821" s="10" t="s">
        <v>8565</v>
      </c>
      <c r="E821" s="3" t="s">
        <v>2279</v>
      </c>
      <c r="F821" s="6"/>
      <c r="G821" s="3" t="s">
        <v>8569</v>
      </c>
      <c r="H821" s="3" t="s">
        <v>5832</v>
      </c>
      <c r="K821" s="3" t="s">
        <v>5832</v>
      </c>
      <c r="L821" s="5" t="s">
        <v>8565</v>
      </c>
      <c r="N821" s="3" t="s">
        <v>2279</v>
      </c>
    </row>
    <row r="822" spans="1:14" ht="15.75" customHeight="1" x14ac:dyDescent="0.15">
      <c r="A822" s="3">
        <v>818</v>
      </c>
      <c r="B822" s="16" t="s">
        <v>5833</v>
      </c>
      <c r="C822" s="10" t="s">
        <v>8571</v>
      </c>
      <c r="E822" s="3" t="s">
        <v>8572</v>
      </c>
      <c r="F822" s="6"/>
      <c r="G822" s="3" t="s">
        <v>8573</v>
      </c>
      <c r="H822" s="3" t="s">
        <v>5833</v>
      </c>
      <c r="K822" s="3" t="s">
        <v>5833</v>
      </c>
      <c r="L822" s="5" t="s">
        <v>8571</v>
      </c>
      <c r="N822" s="3" t="s">
        <v>8572</v>
      </c>
    </row>
    <row r="823" spans="1:14" ht="15.75" customHeight="1" x14ac:dyDescent="0.15">
      <c r="A823" s="3">
        <v>819</v>
      </c>
      <c r="B823" s="16" t="s">
        <v>5834</v>
      </c>
      <c r="C823" s="10" t="s">
        <v>8577</v>
      </c>
      <c r="E823" s="3" t="s">
        <v>2435</v>
      </c>
      <c r="F823" s="6"/>
      <c r="G823" s="3" t="s">
        <v>8579</v>
      </c>
      <c r="H823" s="3" t="s">
        <v>5834</v>
      </c>
      <c r="K823" s="3" t="s">
        <v>5834</v>
      </c>
      <c r="L823" s="5" t="s">
        <v>8577</v>
      </c>
      <c r="N823" s="3" t="s">
        <v>2435</v>
      </c>
    </row>
    <row r="824" spans="1:14" ht="15.75" customHeight="1" x14ac:dyDescent="0.15">
      <c r="A824" s="3">
        <v>820</v>
      </c>
      <c r="B824" s="16" t="s">
        <v>5837</v>
      </c>
      <c r="C824" s="10" t="s">
        <v>8582</v>
      </c>
      <c r="E824" s="3" t="s">
        <v>7399</v>
      </c>
      <c r="F824" s="6"/>
      <c r="H824" s="3" t="s">
        <v>5837</v>
      </c>
      <c r="K824" s="3" t="s">
        <v>5837</v>
      </c>
      <c r="L824" s="5" t="s">
        <v>8582</v>
      </c>
      <c r="N824" s="3" t="s">
        <v>7399</v>
      </c>
    </row>
    <row r="825" spans="1:14" ht="15.75" customHeight="1" x14ac:dyDescent="0.15">
      <c r="A825" s="3">
        <v>821</v>
      </c>
      <c r="B825" s="16" t="s">
        <v>5838</v>
      </c>
      <c r="C825" s="10" t="s">
        <v>8586</v>
      </c>
      <c r="E825" s="3" t="s">
        <v>8587</v>
      </c>
      <c r="F825" s="6"/>
      <c r="G825" s="3" t="s">
        <v>8589</v>
      </c>
      <c r="H825" s="3" t="s">
        <v>5838</v>
      </c>
      <c r="K825" s="3" t="s">
        <v>5838</v>
      </c>
      <c r="L825" s="5" t="s">
        <v>8586</v>
      </c>
      <c r="N825" s="3" t="s">
        <v>8587</v>
      </c>
    </row>
    <row r="826" spans="1:14" ht="15.75" customHeight="1" x14ac:dyDescent="0.15">
      <c r="A826" s="3">
        <v>822</v>
      </c>
      <c r="B826" s="16" t="s">
        <v>5844</v>
      </c>
      <c r="C826" s="10" t="s">
        <v>8594</v>
      </c>
      <c r="E826" s="3" t="s">
        <v>8595</v>
      </c>
      <c r="F826" s="6"/>
      <c r="H826" s="3" t="s">
        <v>5844</v>
      </c>
      <c r="K826" s="3" t="s">
        <v>5844</v>
      </c>
      <c r="L826" s="5" t="s">
        <v>8594</v>
      </c>
      <c r="N826" s="3" t="s">
        <v>8595</v>
      </c>
    </row>
    <row r="827" spans="1:14" ht="15.75" customHeight="1" x14ac:dyDescent="0.15">
      <c r="A827" s="3">
        <v>823</v>
      </c>
      <c r="B827" s="16" t="s">
        <v>5849</v>
      </c>
      <c r="C827" s="10" t="s">
        <v>8598</v>
      </c>
      <c r="E827" s="3" t="s">
        <v>8599</v>
      </c>
      <c r="F827" s="6"/>
      <c r="G827" s="3" t="s">
        <v>8606</v>
      </c>
      <c r="H827" s="3" t="s">
        <v>5849</v>
      </c>
      <c r="K827" s="3" t="s">
        <v>5849</v>
      </c>
      <c r="L827" s="5" t="s">
        <v>8598</v>
      </c>
      <c r="N827" s="3" t="s">
        <v>8599</v>
      </c>
    </row>
    <row r="828" spans="1:14" ht="15.75" customHeight="1" x14ac:dyDescent="0.15">
      <c r="A828" s="3">
        <v>824</v>
      </c>
      <c r="B828" s="16" t="s">
        <v>5853</v>
      </c>
      <c r="C828" s="10" t="s">
        <v>8611</v>
      </c>
      <c r="E828" s="3" t="s">
        <v>2190</v>
      </c>
      <c r="F828" s="6"/>
      <c r="G828" s="3" t="s">
        <v>8615</v>
      </c>
      <c r="H828" s="3" t="s">
        <v>5853</v>
      </c>
      <c r="K828" s="3" t="s">
        <v>5853</v>
      </c>
      <c r="L828" s="5" t="s">
        <v>8611</v>
      </c>
      <c r="N828" s="3" t="s">
        <v>2190</v>
      </c>
    </row>
    <row r="829" spans="1:14" ht="15.75" customHeight="1" x14ac:dyDescent="0.15">
      <c r="A829" s="3">
        <v>825</v>
      </c>
      <c r="B829" s="16" t="s">
        <v>5859</v>
      </c>
      <c r="C829" s="10" t="s">
        <v>8616</v>
      </c>
      <c r="E829" s="3" t="s">
        <v>2190</v>
      </c>
      <c r="F829" s="6"/>
      <c r="G829" s="3" t="s">
        <v>8617</v>
      </c>
      <c r="H829" s="3" t="s">
        <v>5859</v>
      </c>
      <c r="K829" s="3" t="s">
        <v>5859</v>
      </c>
      <c r="L829" s="5" t="s">
        <v>8616</v>
      </c>
      <c r="N829" s="3" t="s">
        <v>2190</v>
      </c>
    </row>
    <row r="830" spans="1:14" ht="15.75" customHeight="1" x14ac:dyDescent="0.15">
      <c r="A830" s="3">
        <v>826</v>
      </c>
      <c r="B830" s="16" t="s">
        <v>5862</v>
      </c>
      <c r="C830" s="10" t="s">
        <v>8624</v>
      </c>
      <c r="E830" s="3" t="s">
        <v>8626</v>
      </c>
      <c r="F830" s="6"/>
      <c r="H830" s="3" t="s">
        <v>5862</v>
      </c>
      <c r="K830" s="3" t="s">
        <v>5862</v>
      </c>
      <c r="L830" s="5" t="s">
        <v>8624</v>
      </c>
      <c r="N830" s="3" t="s">
        <v>8626</v>
      </c>
    </row>
    <row r="831" spans="1:14" ht="15.75" customHeight="1" x14ac:dyDescent="0.15">
      <c r="A831" s="3">
        <v>827</v>
      </c>
      <c r="B831" s="16" t="s">
        <v>5878</v>
      </c>
      <c r="C831" s="10" t="s">
        <v>8630</v>
      </c>
      <c r="E831" s="3" t="s">
        <v>2653</v>
      </c>
      <c r="F831" s="6"/>
      <c r="G831" s="3" t="s">
        <v>8632</v>
      </c>
      <c r="H831" s="3" t="s">
        <v>5878</v>
      </c>
      <c r="K831" s="3" t="s">
        <v>5878</v>
      </c>
      <c r="L831" s="5" t="s">
        <v>8630</v>
      </c>
      <c r="N831" s="3" t="s">
        <v>2653</v>
      </c>
    </row>
    <row r="832" spans="1:14" ht="15.75" customHeight="1" x14ac:dyDescent="0.15">
      <c r="A832" s="3">
        <v>828</v>
      </c>
      <c r="B832" s="16" t="s">
        <v>5880</v>
      </c>
      <c r="C832" s="10" t="s">
        <v>8635</v>
      </c>
      <c r="E832" s="3" t="s">
        <v>8637</v>
      </c>
      <c r="F832" s="6"/>
      <c r="H832" s="3" t="s">
        <v>5880</v>
      </c>
      <c r="K832" s="3" t="s">
        <v>5880</v>
      </c>
      <c r="L832" s="5" t="s">
        <v>8635</v>
      </c>
      <c r="N832" s="3" t="s">
        <v>8637</v>
      </c>
    </row>
    <row r="833" spans="1:14" ht="15.75" customHeight="1" x14ac:dyDescent="0.15">
      <c r="A833" s="3">
        <v>829</v>
      </c>
      <c r="B833" s="16" t="s">
        <v>5883</v>
      </c>
      <c r="C833" s="10" t="s">
        <v>8646</v>
      </c>
      <c r="E833" s="3" t="s">
        <v>2725</v>
      </c>
      <c r="F833" s="6"/>
      <c r="G833" s="3" t="s">
        <v>8650</v>
      </c>
      <c r="H833" s="3" t="s">
        <v>5883</v>
      </c>
      <c r="K833" s="3" t="s">
        <v>5883</v>
      </c>
      <c r="L833" s="5" t="s">
        <v>8646</v>
      </c>
      <c r="N833" s="3" t="s">
        <v>2725</v>
      </c>
    </row>
    <row r="834" spans="1:14" ht="15.75" customHeight="1" x14ac:dyDescent="0.15">
      <c r="A834" s="3">
        <v>830</v>
      </c>
      <c r="B834" s="16" t="s">
        <v>5890</v>
      </c>
      <c r="C834" s="10" t="s">
        <v>8654</v>
      </c>
      <c r="E834" s="3" t="s">
        <v>264</v>
      </c>
      <c r="F834" s="6"/>
      <c r="G834" s="3" t="s">
        <v>8657</v>
      </c>
      <c r="H834" s="3" t="s">
        <v>5890</v>
      </c>
      <c r="K834" s="3" t="s">
        <v>5890</v>
      </c>
      <c r="L834" s="5" t="s">
        <v>8654</v>
      </c>
      <c r="N834" s="3" t="s">
        <v>264</v>
      </c>
    </row>
    <row r="835" spans="1:14" ht="15.75" customHeight="1" x14ac:dyDescent="0.15">
      <c r="A835" s="3">
        <v>831</v>
      </c>
      <c r="B835" s="16" t="s">
        <v>5892</v>
      </c>
      <c r="C835" s="10" t="s">
        <v>8661</v>
      </c>
      <c r="E835" s="3" t="s">
        <v>8135</v>
      </c>
      <c r="F835" s="6"/>
      <c r="G835" s="3" t="s">
        <v>8666</v>
      </c>
      <c r="H835" s="3" t="s">
        <v>5892</v>
      </c>
      <c r="K835" s="3" t="s">
        <v>5892</v>
      </c>
      <c r="L835" s="5" t="s">
        <v>8661</v>
      </c>
      <c r="N835" s="3" t="s">
        <v>8135</v>
      </c>
    </row>
    <row r="836" spans="1:14" ht="15.75" customHeight="1" x14ac:dyDescent="0.15">
      <c r="A836" s="3">
        <v>832</v>
      </c>
      <c r="B836" s="16" t="s">
        <v>5897</v>
      </c>
      <c r="C836" s="10" t="s">
        <v>8673</v>
      </c>
      <c r="E836" s="3" t="s">
        <v>1963</v>
      </c>
      <c r="F836" s="6"/>
      <c r="H836" s="3" t="s">
        <v>5897</v>
      </c>
      <c r="K836" s="3" t="s">
        <v>5897</v>
      </c>
      <c r="L836" s="5" t="s">
        <v>8673</v>
      </c>
      <c r="N836" s="3" t="s">
        <v>1963</v>
      </c>
    </row>
    <row r="837" spans="1:14" ht="15.75" customHeight="1" x14ac:dyDescent="0.15">
      <c r="A837" s="3">
        <v>833</v>
      </c>
      <c r="B837" s="16" t="s">
        <v>5900</v>
      </c>
      <c r="C837" s="10" t="s">
        <v>8681</v>
      </c>
      <c r="E837" s="3" t="s">
        <v>3354</v>
      </c>
      <c r="F837" s="6"/>
      <c r="G837" s="3" t="s">
        <v>8683</v>
      </c>
      <c r="H837" s="3" t="s">
        <v>5900</v>
      </c>
      <c r="K837" s="3" t="s">
        <v>5900</v>
      </c>
      <c r="L837" s="5" t="s">
        <v>8681</v>
      </c>
      <c r="N837" s="3" t="s">
        <v>3354</v>
      </c>
    </row>
    <row r="838" spans="1:14" ht="15.75" customHeight="1" x14ac:dyDescent="0.15">
      <c r="A838" s="3">
        <v>834</v>
      </c>
      <c r="B838" s="16" t="s">
        <v>5916</v>
      </c>
      <c r="C838" s="10" t="s">
        <v>8686</v>
      </c>
      <c r="E838" s="3" t="s">
        <v>2566</v>
      </c>
      <c r="F838" s="6"/>
      <c r="H838" s="3" t="s">
        <v>5916</v>
      </c>
      <c r="K838" s="3" t="s">
        <v>5916</v>
      </c>
      <c r="L838" s="5" t="s">
        <v>8686</v>
      </c>
      <c r="N838" s="3" t="s">
        <v>2566</v>
      </c>
    </row>
    <row r="839" spans="1:14" ht="15.75" customHeight="1" x14ac:dyDescent="0.15">
      <c r="A839" s="3">
        <v>835</v>
      </c>
      <c r="B839" s="16" t="s">
        <v>5935</v>
      </c>
      <c r="C839" s="10" t="s">
        <v>8691</v>
      </c>
      <c r="E839" s="3" t="s">
        <v>2190</v>
      </c>
      <c r="F839" s="6"/>
      <c r="G839" s="3" t="s">
        <v>8693</v>
      </c>
      <c r="H839" s="3" t="s">
        <v>5935</v>
      </c>
      <c r="K839" s="3" t="s">
        <v>5935</v>
      </c>
      <c r="L839" s="5" t="s">
        <v>8691</v>
      </c>
      <c r="N839" s="3" t="s">
        <v>2190</v>
      </c>
    </row>
    <row r="840" spans="1:14" ht="15.75" customHeight="1" x14ac:dyDescent="0.15">
      <c r="A840" s="3">
        <v>836</v>
      </c>
      <c r="B840" s="16" t="s">
        <v>5950</v>
      </c>
      <c r="C840" s="10" t="s">
        <v>8699</v>
      </c>
      <c r="E840" s="3" t="s">
        <v>264</v>
      </c>
      <c r="F840" s="6"/>
      <c r="G840" s="3" t="s">
        <v>8701</v>
      </c>
      <c r="H840" s="3" t="s">
        <v>5950</v>
      </c>
      <c r="K840" s="3" t="s">
        <v>5950</v>
      </c>
      <c r="L840" s="5" t="s">
        <v>8699</v>
      </c>
      <c r="N840" s="3" t="s">
        <v>264</v>
      </c>
    </row>
    <row r="841" spans="1:14" ht="15.75" customHeight="1" x14ac:dyDescent="0.15">
      <c r="A841" s="3">
        <v>837</v>
      </c>
      <c r="B841" s="3" t="s">
        <v>8707</v>
      </c>
      <c r="C841" s="5" t="s">
        <v>8708</v>
      </c>
      <c r="E841" s="3" t="s">
        <v>7652</v>
      </c>
      <c r="F841" s="6"/>
      <c r="H841" s="3" t="s">
        <v>8707</v>
      </c>
      <c r="K841" s="3" t="s">
        <v>8707</v>
      </c>
      <c r="L841" s="5" t="s">
        <v>8708</v>
      </c>
      <c r="N841" s="3" t="s">
        <v>7652</v>
      </c>
    </row>
    <row r="842" spans="1:14" ht="15.75" customHeight="1" x14ac:dyDescent="0.15">
      <c r="A842" s="3">
        <v>838</v>
      </c>
      <c r="B842" s="3" t="s">
        <v>5954</v>
      </c>
      <c r="C842" s="10" t="s">
        <v>8712</v>
      </c>
      <c r="E842" s="3" t="s">
        <v>7939</v>
      </c>
      <c r="F842" s="6"/>
      <c r="H842" s="3" t="s">
        <v>5954</v>
      </c>
      <c r="K842" s="3" t="s">
        <v>5954</v>
      </c>
      <c r="L842" s="5" t="s">
        <v>8712</v>
      </c>
      <c r="N842" s="3" t="s">
        <v>7939</v>
      </c>
    </row>
    <row r="843" spans="1:14" ht="15.75" customHeight="1" x14ac:dyDescent="0.15">
      <c r="A843" s="3">
        <v>839</v>
      </c>
      <c r="B843" s="3" t="s">
        <v>5960</v>
      </c>
      <c r="C843" s="10" t="s">
        <v>8722</v>
      </c>
      <c r="E843" s="3" t="s">
        <v>240</v>
      </c>
      <c r="F843" s="6"/>
      <c r="H843" s="3" t="s">
        <v>5960</v>
      </c>
      <c r="K843" s="3" t="s">
        <v>5960</v>
      </c>
      <c r="L843" s="5" t="s">
        <v>8722</v>
      </c>
      <c r="N843" s="3" t="s">
        <v>240</v>
      </c>
    </row>
    <row r="844" spans="1:14" ht="15.75" customHeight="1" x14ac:dyDescent="0.15">
      <c r="A844" s="3">
        <v>840</v>
      </c>
      <c r="B844" s="3" t="s">
        <v>5963</v>
      </c>
      <c r="C844" s="10" t="s">
        <v>8725</v>
      </c>
      <c r="E844" s="3" t="s">
        <v>8727</v>
      </c>
      <c r="F844" s="6"/>
      <c r="H844" s="3" t="s">
        <v>5963</v>
      </c>
      <c r="K844" s="3" t="s">
        <v>5963</v>
      </c>
      <c r="L844" s="5" t="s">
        <v>8725</v>
      </c>
      <c r="N844" s="3" t="s">
        <v>8727</v>
      </c>
    </row>
    <row r="845" spans="1:14" ht="15.75" customHeight="1" x14ac:dyDescent="0.15">
      <c r="A845" s="3">
        <v>841</v>
      </c>
      <c r="B845" s="3" t="s">
        <v>5967</v>
      </c>
      <c r="C845" s="10" t="s">
        <v>8732</v>
      </c>
      <c r="E845" s="3" t="s">
        <v>3241</v>
      </c>
      <c r="F845" s="6"/>
      <c r="G845" s="3" t="s">
        <v>8735</v>
      </c>
      <c r="H845" s="3" t="s">
        <v>5967</v>
      </c>
      <c r="K845" s="3" t="s">
        <v>5967</v>
      </c>
      <c r="L845" s="5" t="s">
        <v>8732</v>
      </c>
      <c r="N845" s="3" t="s">
        <v>3241</v>
      </c>
    </row>
    <row r="846" spans="1:14" ht="15.75" customHeight="1" x14ac:dyDescent="0.15">
      <c r="A846" s="3">
        <v>842</v>
      </c>
      <c r="B846" s="3" t="s">
        <v>5969</v>
      </c>
      <c r="C846" s="10" t="s">
        <v>8742</v>
      </c>
      <c r="E846" s="3" t="s">
        <v>1902</v>
      </c>
      <c r="F846" s="6"/>
      <c r="G846" s="3" t="s">
        <v>8745</v>
      </c>
      <c r="H846" s="3" t="s">
        <v>5969</v>
      </c>
      <c r="K846" s="3" t="s">
        <v>5969</v>
      </c>
      <c r="L846" s="5" t="s">
        <v>8742</v>
      </c>
      <c r="N846" s="3" t="s">
        <v>1902</v>
      </c>
    </row>
    <row r="847" spans="1:14" ht="15.75" customHeight="1" x14ac:dyDescent="0.15">
      <c r="A847" s="3">
        <v>843</v>
      </c>
      <c r="B847" s="3" t="s">
        <v>5979</v>
      </c>
      <c r="C847" s="10" t="s">
        <v>8751</v>
      </c>
      <c r="E847" s="3" t="s">
        <v>742</v>
      </c>
      <c r="F847" s="6"/>
      <c r="G847" s="3" t="s">
        <v>8753</v>
      </c>
      <c r="H847" s="3" t="s">
        <v>5979</v>
      </c>
      <c r="K847" s="3" t="s">
        <v>5979</v>
      </c>
      <c r="L847" s="5" t="s">
        <v>8751</v>
      </c>
      <c r="N847" s="3" t="s">
        <v>742</v>
      </c>
    </row>
    <row r="848" spans="1:14" ht="15.75" customHeight="1" x14ac:dyDescent="0.15">
      <c r="A848" s="3">
        <v>844</v>
      </c>
      <c r="B848" s="3" t="s">
        <v>5983</v>
      </c>
      <c r="C848" s="10" t="s">
        <v>8757</v>
      </c>
      <c r="E848" s="3" t="s">
        <v>8758</v>
      </c>
      <c r="F848" s="6"/>
      <c r="G848" s="3" t="s">
        <v>8761</v>
      </c>
      <c r="H848" s="3" t="s">
        <v>5983</v>
      </c>
      <c r="K848" s="3" t="s">
        <v>5983</v>
      </c>
      <c r="L848" s="5" t="s">
        <v>8757</v>
      </c>
      <c r="N848" s="3" t="s">
        <v>8758</v>
      </c>
    </row>
    <row r="849" spans="1:14" ht="15.75" customHeight="1" x14ac:dyDescent="0.15">
      <c r="A849" s="3">
        <v>845</v>
      </c>
      <c r="B849" s="3" t="s">
        <v>5984</v>
      </c>
      <c r="C849" s="10" t="s">
        <v>8764</v>
      </c>
      <c r="E849" s="3" t="s">
        <v>5997</v>
      </c>
      <c r="F849" s="6"/>
      <c r="H849" s="3" t="s">
        <v>5984</v>
      </c>
      <c r="K849" s="3" t="s">
        <v>5984</v>
      </c>
      <c r="L849" s="5" t="s">
        <v>8764</v>
      </c>
      <c r="N849" s="3" t="s">
        <v>5997</v>
      </c>
    </row>
    <row r="850" spans="1:14" ht="15.75" customHeight="1" x14ac:dyDescent="0.15">
      <c r="A850" s="3">
        <v>846</v>
      </c>
      <c r="B850" s="3" t="s">
        <v>5985</v>
      </c>
      <c r="C850" s="10" t="s">
        <v>8768</v>
      </c>
      <c r="E850" s="3" t="s">
        <v>5575</v>
      </c>
      <c r="F850" s="6"/>
      <c r="G850" s="3" t="s">
        <v>8771</v>
      </c>
      <c r="H850" s="3" t="s">
        <v>5985</v>
      </c>
      <c r="K850" s="3" t="s">
        <v>5985</v>
      </c>
      <c r="L850" s="5" t="s">
        <v>8768</v>
      </c>
      <c r="N850" s="3" t="s">
        <v>5575</v>
      </c>
    </row>
    <row r="851" spans="1:14" ht="15.75" customHeight="1" x14ac:dyDescent="0.15">
      <c r="A851" s="3">
        <v>847</v>
      </c>
      <c r="B851" s="3" t="s">
        <v>5988</v>
      </c>
      <c r="C851" s="10" t="s">
        <v>8775</v>
      </c>
      <c r="E851" s="3" t="s">
        <v>1072</v>
      </c>
      <c r="F851" s="6"/>
      <c r="G851" s="3" t="s">
        <v>8777</v>
      </c>
      <c r="H851" s="3" t="s">
        <v>5988</v>
      </c>
      <c r="K851" s="3" t="s">
        <v>5988</v>
      </c>
      <c r="L851" s="5" t="s">
        <v>8775</v>
      </c>
      <c r="N851" s="3" t="s">
        <v>1072</v>
      </c>
    </row>
    <row r="852" spans="1:14" ht="15.75" customHeight="1" x14ac:dyDescent="0.15">
      <c r="A852" s="3">
        <v>848</v>
      </c>
      <c r="B852" s="3" t="s">
        <v>5999</v>
      </c>
      <c r="C852" s="10" t="s">
        <v>8782</v>
      </c>
      <c r="E852" s="3" t="s">
        <v>742</v>
      </c>
      <c r="F852" s="6"/>
      <c r="H852" s="3" t="s">
        <v>5999</v>
      </c>
      <c r="K852" s="3" t="s">
        <v>5999</v>
      </c>
      <c r="L852" s="5" t="s">
        <v>8782</v>
      </c>
      <c r="N852" s="3" t="s">
        <v>742</v>
      </c>
    </row>
    <row r="853" spans="1:14" ht="15.75" customHeight="1" x14ac:dyDescent="0.15">
      <c r="A853" s="3">
        <v>849</v>
      </c>
      <c r="B853" s="3" t="s">
        <v>6002</v>
      </c>
      <c r="C853" s="10" t="s">
        <v>8785</v>
      </c>
      <c r="E853" s="3" t="s">
        <v>8788</v>
      </c>
      <c r="F853" s="6"/>
      <c r="G853" s="3" t="s">
        <v>8789</v>
      </c>
      <c r="H853" s="3" t="s">
        <v>6002</v>
      </c>
      <c r="K853" s="3" t="s">
        <v>6002</v>
      </c>
      <c r="L853" s="5" t="s">
        <v>8785</v>
      </c>
      <c r="N853" s="3" t="s">
        <v>8788</v>
      </c>
    </row>
    <row r="854" spans="1:14" ht="15.75" customHeight="1" x14ac:dyDescent="0.15">
      <c r="A854" s="3">
        <v>850</v>
      </c>
      <c r="B854" s="3" t="s">
        <v>6004</v>
      </c>
      <c r="C854" s="10" t="s">
        <v>8791</v>
      </c>
      <c r="E854" s="3" t="s">
        <v>8792</v>
      </c>
      <c r="F854" s="6"/>
      <c r="G854" s="3" t="s">
        <v>8793</v>
      </c>
      <c r="H854" s="3" t="s">
        <v>6004</v>
      </c>
      <c r="K854" s="3" t="s">
        <v>6004</v>
      </c>
      <c r="L854" s="5" t="s">
        <v>8791</v>
      </c>
      <c r="N854" s="3" t="s">
        <v>8792</v>
      </c>
    </row>
    <row r="855" spans="1:14" ht="15.75" customHeight="1" x14ac:dyDescent="0.15">
      <c r="A855" s="3">
        <v>851</v>
      </c>
      <c r="B855" s="3" t="s">
        <v>6008</v>
      </c>
      <c r="C855" s="10" t="s">
        <v>8797</v>
      </c>
      <c r="E855" s="3" t="s">
        <v>8798</v>
      </c>
      <c r="F855" s="6"/>
      <c r="H855" s="3" t="s">
        <v>6008</v>
      </c>
      <c r="K855" s="3" t="s">
        <v>6008</v>
      </c>
      <c r="L855" s="5" t="s">
        <v>8797</v>
      </c>
      <c r="N855" s="3" t="s">
        <v>8798</v>
      </c>
    </row>
    <row r="856" spans="1:14" ht="15.75" customHeight="1" x14ac:dyDescent="0.15">
      <c r="A856" s="3">
        <v>852</v>
      </c>
      <c r="B856" s="3" t="s">
        <v>6017</v>
      </c>
      <c r="C856" s="10" t="s">
        <v>8802</v>
      </c>
      <c r="E856" s="3" t="s">
        <v>3840</v>
      </c>
      <c r="F856" s="6"/>
      <c r="G856" s="3" t="s">
        <v>8803</v>
      </c>
      <c r="H856" s="3" t="s">
        <v>6017</v>
      </c>
      <c r="K856" s="3" t="s">
        <v>6017</v>
      </c>
      <c r="L856" s="5" t="s">
        <v>8802</v>
      </c>
      <c r="N856" s="3" t="s">
        <v>3840</v>
      </c>
    </row>
    <row r="857" spans="1:14" ht="15.75" customHeight="1" x14ac:dyDescent="0.15">
      <c r="A857" s="3">
        <v>853</v>
      </c>
      <c r="B857" s="3" t="s">
        <v>6021</v>
      </c>
      <c r="C857" s="10" t="s">
        <v>8806</v>
      </c>
      <c r="E857" s="3" t="s">
        <v>4148</v>
      </c>
      <c r="F857" s="6"/>
      <c r="G857" s="3" t="s">
        <v>8808</v>
      </c>
      <c r="H857" s="3" t="s">
        <v>6021</v>
      </c>
      <c r="K857" s="3" t="s">
        <v>6021</v>
      </c>
      <c r="L857" s="5" t="s">
        <v>8806</v>
      </c>
      <c r="N857" s="3" t="s">
        <v>4148</v>
      </c>
    </row>
    <row r="858" spans="1:14" ht="15.75" customHeight="1" x14ac:dyDescent="0.15">
      <c r="A858" s="3">
        <v>854</v>
      </c>
      <c r="B858" s="3" t="s">
        <v>6037</v>
      </c>
      <c r="C858" s="10" t="s">
        <v>8811</v>
      </c>
      <c r="E858" s="3" t="s">
        <v>817</v>
      </c>
      <c r="F858" s="6"/>
      <c r="G858" s="3" t="s">
        <v>8814</v>
      </c>
      <c r="H858" s="3" t="s">
        <v>6037</v>
      </c>
      <c r="K858" s="3" t="s">
        <v>6037</v>
      </c>
      <c r="L858" s="5" t="s">
        <v>8811</v>
      </c>
      <c r="N858" s="3" t="s">
        <v>817</v>
      </c>
    </row>
    <row r="859" spans="1:14" ht="15.75" customHeight="1" x14ac:dyDescent="0.15">
      <c r="A859" s="3">
        <v>855</v>
      </c>
      <c r="B859" s="3" t="s">
        <v>6050</v>
      </c>
      <c r="C859" s="10" t="s">
        <v>8816</v>
      </c>
      <c r="E859" s="3" t="s">
        <v>79</v>
      </c>
      <c r="F859" s="6"/>
      <c r="H859" s="3" t="s">
        <v>6050</v>
      </c>
      <c r="K859" s="3" t="s">
        <v>6050</v>
      </c>
      <c r="L859" s="5" t="s">
        <v>8816</v>
      </c>
      <c r="N859" s="3" t="s">
        <v>79</v>
      </c>
    </row>
    <row r="860" spans="1:14" ht="15.75" customHeight="1" x14ac:dyDescent="0.15">
      <c r="A860" s="3">
        <v>856</v>
      </c>
      <c r="B860" s="3" t="s">
        <v>6053</v>
      </c>
      <c r="C860" s="10" t="s">
        <v>8825</v>
      </c>
      <c r="E860" s="3" t="s">
        <v>2190</v>
      </c>
      <c r="F860" s="6"/>
      <c r="G860" s="3" t="s">
        <v>8828</v>
      </c>
      <c r="H860" s="3" t="s">
        <v>6053</v>
      </c>
      <c r="K860" s="3" t="s">
        <v>6053</v>
      </c>
      <c r="L860" s="5" t="s">
        <v>8825</v>
      </c>
      <c r="N860" s="3" t="s">
        <v>2190</v>
      </c>
    </row>
    <row r="861" spans="1:14" ht="15.75" customHeight="1" x14ac:dyDescent="0.15">
      <c r="A861" s="3">
        <v>857</v>
      </c>
      <c r="B861" s="3" t="s">
        <v>6056</v>
      </c>
      <c r="C861" s="10" t="s">
        <v>8831</v>
      </c>
      <c r="E861" s="3" t="s">
        <v>8394</v>
      </c>
      <c r="F861" s="6"/>
      <c r="G861" s="3" t="s">
        <v>8833</v>
      </c>
      <c r="H861" s="3" t="s">
        <v>6056</v>
      </c>
      <c r="K861" s="3" t="s">
        <v>6056</v>
      </c>
      <c r="L861" s="5" t="s">
        <v>8831</v>
      </c>
      <c r="N861" s="3" t="s">
        <v>8394</v>
      </c>
    </row>
    <row r="862" spans="1:14" ht="15.75" customHeight="1" x14ac:dyDescent="0.15">
      <c r="A862" s="3">
        <v>858</v>
      </c>
      <c r="B862" s="3" t="s">
        <v>6058</v>
      </c>
      <c r="C862" s="10" t="s">
        <v>8834</v>
      </c>
      <c r="E862" s="3" t="s">
        <v>475</v>
      </c>
      <c r="F862" s="6"/>
      <c r="H862" s="3" t="s">
        <v>6058</v>
      </c>
      <c r="K862" s="3" t="s">
        <v>6058</v>
      </c>
      <c r="L862" s="5" t="s">
        <v>8834</v>
      </c>
      <c r="N862" s="3" t="s">
        <v>475</v>
      </c>
    </row>
    <row r="863" spans="1:14" ht="15.75" customHeight="1" x14ac:dyDescent="0.15">
      <c r="A863" s="3">
        <v>859</v>
      </c>
      <c r="B863" s="3" t="s">
        <v>6061</v>
      </c>
      <c r="C863" s="10" t="s">
        <v>8839</v>
      </c>
      <c r="E863" s="3" t="s">
        <v>5493</v>
      </c>
      <c r="F863" s="6"/>
      <c r="G863" s="3" t="s">
        <v>8842</v>
      </c>
      <c r="H863" s="3" t="s">
        <v>6061</v>
      </c>
      <c r="K863" s="3" t="s">
        <v>6061</v>
      </c>
      <c r="L863" s="5" t="s">
        <v>8839</v>
      </c>
      <c r="N863" s="3" t="s">
        <v>5493</v>
      </c>
    </row>
    <row r="864" spans="1:14" ht="15.75" customHeight="1" x14ac:dyDescent="0.15">
      <c r="A864" s="3">
        <v>860</v>
      </c>
      <c r="B864" s="3" t="s">
        <v>6064</v>
      </c>
      <c r="C864" s="10" t="s">
        <v>8845</v>
      </c>
      <c r="E864" s="3" t="s">
        <v>148</v>
      </c>
      <c r="F864" s="6"/>
      <c r="G864" s="3" t="s">
        <v>8851</v>
      </c>
      <c r="H864" s="3" t="s">
        <v>6064</v>
      </c>
      <c r="K864" s="3" t="s">
        <v>6064</v>
      </c>
      <c r="L864" s="5" t="s">
        <v>8845</v>
      </c>
      <c r="N864" s="3" t="s">
        <v>148</v>
      </c>
    </row>
    <row r="865" spans="1:14" ht="15.75" customHeight="1" x14ac:dyDescent="0.15">
      <c r="A865" s="3">
        <v>861</v>
      </c>
      <c r="B865" s="3" t="s">
        <v>6089</v>
      </c>
      <c r="C865" s="10" t="s">
        <v>8855</v>
      </c>
      <c r="E865" s="3" t="s">
        <v>8857</v>
      </c>
      <c r="F865" s="6"/>
      <c r="G865" s="3" t="s">
        <v>8858</v>
      </c>
      <c r="H865" s="3" t="s">
        <v>6089</v>
      </c>
      <c r="K865" s="3" t="s">
        <v>6089</v>
      </c>
      <c r="L865" s="5" t="s">
        <v>8855</v>
      </c>
      <c r="N865" s="3" t="s">
        <v>8857</v>
      </c>
    </row>
    <row r="866" spans="1:14" ht="15.75" customHeight="1" x14ac:dyDescent="0.15">
      <c r="A866" s="3">
        <v>862</v>
      </c>
      <c r="B866" s="3" t="s">
        <v>6092</v>
      </c>
      <c r="C866" s="10" t="s">
        <v>8860</v>
      </c>
      <c r="E866" s="3" t="s">
        <v>2455</v>
      </c>
      <c r="F866" s="6"/>
      <c r="G866" s="3" t="s">
        <v>8862</v>
      </c>
      <c r="H866" s="3" t="s">
        <v>6092</v>
      </c>
      <c r="K866" s="3" t="s">
        <v>6092</v>
      </c>
      <c r="L866" s="5" t="s">
        <v>8860</v>
      </c>
      <c r="N866" s="3" t="s">
        <v>2455</v>
      </c>
    </row>
    <row r="867" spans="1:14" ht="15.75" customHeight="1" x14ac:dyDescent="0.15">
      <c r="A867" s="3">
        <v>863</v>
      </c>
      <c r="B867" s="3" t="s">
        <v>6098</v>
      </c>
      <c r="C867" s="10" t="s">
        <v>8866</v>
      </c>
      <c r="E867" s="3" t="s">
        <v>8869</v>
      </c>
      <c r="F867" s="6"/>
      <c r="G867" s="3" t="s">
        <v>8870</v>
      </c>
      <c r="H867" s="3" t="s">
        <v>6098</v>
      </c>
      <c r="K867" s="3" t="s">
        <v>6098</v>
      </c>
      <c r="L867" s="5" t="s">
        <v>8866</v>
      </c>
      <c r="N867" s="3" t="s">
        <v>8869</v>
      </c>
    </row>
    <row r="868" spans="1:14" ht="15.75" customHeight="1" x14ac:dyDescent="0.15">
      <c r="A868" s="3">
        <v>864</v>
      </c>
      <c r="B868" s="3" t="s">
        <v>6106</v>
      </c>
      <c r="C868" s="10" t="s">
        <v>8880</v>
      </c>
      <c r="E868" s="3" t="s">
        <v>8884</v>
      </c>
      <c r="F868" s="6"/>
      <c r="G868" s="3" t="s">
        <v>8885</v>
      </c>
      <c r="H868" s="3" t="s">
        <v>6106</v>
      </c>
      <c r="K868" s="3" t="s">
        <v>6106</v>
      </c>
      <c r="L868" s="5" t="s">
        <v>8880</v>
      </c>
      <c r="N868" s="3" t="s">
        <v>8884</v>
      </c>
    </row>
    <row r="869" spans="1:14" ht="15.75" customHeight="1" x14ac:dyDescent="0.15">
      <c r="A869" s="3">
        <v>865</v>
      </c>
      <c r="B869" s="3" t="s">
        <v>6107</v>
      </c>
      <c r="C869" s="10" t="s">
        <v>8888</v>
      </c>
      <c r="E869" s="3" t="s">
        <v>8889</v>
      </c>
      <c r="F869" s="6"/>
      <c r="H869" s="3" t="s">
        <v>6107</v>
      </c>
      <c r="K869" s="3" t="s">
        <v>6107</v>
      </c>
      <c r="L869" s="5" t="s">
        <v>8888</v>
      </c>
      <c r="N869" s="3" t="s">
        <v>8889</v>
      </c>
    </row>
    <row r="870" spans="1:14" ht="15.75" customHeight="1" x14ac:dyDescent="0.15">
      <c r="A870" s="3">
        <v>866</v>
      </c>
      <c r="B870" s="3" t="s">
        <v>6111</v>
      </c>
      <c r="C870" s="10" t="s">
        <v>8896</v>
      </c>
      <c r="E870" s="3" t="s">
        <v>8897</v>
      </c>
      <c r="F870" s="6"/>
      <c r="G870" s="3" t="s">
        <v>8898</v>
      </c>
      <c r="H870" s="3" t="s">
        <v>6111</v>
      </c>
      <c r="K870" s="3" t="s">
        <v>6111</v>
      </c>
      <c r="L870" s="5" t="s">
        <v>8896</v>
      </c>
      <c r="N870" s="3" t="s">
        <v>8897</v>
      </c>
    </row>
    <row r="871" spans="1:14" ht="15.75" customHeight="1" x14ac:dyDescent="0.15">
      <c r="A871" s="3">
        <v>867</v>
      </c>
      <c r="B871" s="3" t="s">
        <v>6113</v>
      </c>
      <c r="C871" s="10" t="s">
        <v>8906</v>
      </c>
      <c r="E871" s="3" t="s">
        <v>62</v>
      </c>
      <c r="F871" s="6"/>
      <c r="H871" s="3" t="s">
        <v>6113</v>
      </c>
      <c r="K871" s="3" t="s">
        <v>6113</v>
      </c>
      <c r="L871" s="5" t="s">
        <v>8906</v>
      </c>
      <c r="N871" s="3" t="s">
        <v>62</v>
      </c>
    </row>
    <row r="872" spans="1:14" ht="15.75" customHeight="1" x14ac:dyDescent="0.15">
      <c r="A872" s="3">
        <v>868</v>
      </c>
      <c r="B872" s="3" t="s">
        <v>6115</v>
      </c>
      <c r="C872" s="10" t="s">
        <v>8914</v>
      </c>
      <c r="E872" s="3" t="s">
        <v>5239</v>
      </c>
      <c r="F872" s="6"/>
      <c r="H872" s="3" t="s">
        <v>6115</v>
      </c>
      <c r="K872" s="3" t="s">
        <v>6115</v>
      </c>
      <c r="L872" s="5" t="s">
        <v>8914</v>
      </c>
      <c r="N872" s="3" t="s">
        <v>5239</v>
      </c>
    </row>
    <row r="873" spans="1:14" ht="15.75" customHeight="1" x14ac:dyDescent="0.15">
      <c r="A873" s="3">
        <v>869</v>
      </c>
      <c r="B873" s="3" t="s">
        <v>6116</v>
      </c>
      <c r="C873" s="10" t="s">
        <v>8919</v>
      </c>
      <c r="E873" s="3" t="s">
        <v>2279</v>
      </c>
      <c r="F873" s="6"/>
      <c r="H873" s="3" t="s">
        <v>6116</v>
      </c>
      <c r="K873" s="3" t="s">
        <v>6116</v>
      </c>
      <c r="L873" s="5" t="s">
        <v>8919</v>
      </c>
      <c r="N873" s="3" t="s">
        <v>2279</v>
      </c>
    </row>
    <row r="874" spans="1:14" ht="15.75" customHeight="1" x14ac:dyDescent="0.15">
      <c r="A874" s="3">
        <v>870</v>
      </c>
      <c r="B874" s="3" t="s">
        <v>6118</v>
      </c>
      <c r="C874" s="10" t="s">
        <v>8923</v>
      </c>
      <c r="E874" s="3" t="s">
        <v>8924</v>
      </c>
      <c r="F874" s="6"/>
      <c r="G874" s="3" t="s">
        <v>8926</v>
      </c>
      <c r="H874" s="3" t="s">
        <v>6118</v>
      </c>
      <c r="K874" s="3" t="s">
        <v>6118</v>
      </c>
      <c r="L874" s="5" t="s">
        <v>8923</v>
      </c>
      <c r="N874" s="3" t="s">
        <v>8924</v>
      </c>
    </row>
    <row r="875" spans="1:14" ht="15.75" customHeight="1" x14ac:dyDescent="0.15">
      <c r="A875" s="3">
        <v>871</v>
      </c>
      <c r="B875" s="3" t="s">
        <v>6123</v>
      </c>
      <c r="C875" s="10" t="s">
        <v>8929</v>
      </c>
      <c r="E875" s="3" t="s">
        <v>1072</v>
      </c>
      <c r="F875" s="6"/>
      <c r="G875" s="3" t="s">
        <v>8930</v>
      </c>
      <c r="H875" s="3" t="s">
        <v>6123</v>
      </c>
      <c r="K875" s="3" t="s">
        <v>6123</v>
      </c>
      <c r="L875" s="5" t="s">
        <v>8929</v>
      </c>
      <c r="N875" s="3" t="s">
        <v>1072</v>
      </c>
    </row>
    <row r="876" spans="1:14" ht="15.75" customHeight="1" x14ac:dyDescent="0.15">
      <c r="A876" s="3">
        <v>872</v>
      </c>
      <c r="B876" s="5" t="s">
        <v>6127</v>
      </c>
      <c r="C876" s="10" t="s">
        <v>8932</v>
      </c>
      <c r="E876" s="3" t="s">
        <v>8934</v>
      </c>
      <c r="F876" s="6"/>
      <c r="H876" s="5" t="s">
        <v>6127</v>
      </c>
      <c r="K876" s="5" t="s">
        <v>6127</v>
      </c>
      <c r="L876" s="5" t="s">
        <v>8932</v>
      </c>
      <c r="N876" s="3" t="s">
        <v>8934</v>
      </c>
    </row>
    <row r="877" spans="1:14" ht="15.75" customHeight="1" x14ac:dyDescent="0.15">
      <c r="A877" s="3">
        <v>873</v>
      </c>
      <c r="B877" s="3" t="s">
        <v>6129</v>
      </c>
      <c r="C877" s="10" t="s">
        <v>8940</v>
      </c>
      <c r="E877" s="3" t="s">
        <v>3165</v>
      </c>
      <c r="F877" s="6"/>
      <c r="H877" s="3" t="s">
        <v>6129</v>
      </c>
      <c r="K877" s="3" t="s">
        <v>6129</v>
      </c>
      <c r="L877" s="5" t="s">
        <v>8940</v>
      </c>
      <c r="N877" s="3" t="s">
        <v>3165</v>
      </c>
    </row>
    <row r="878" spans="1:14" ht="15.75" customHeight="1" x14ac:dyDescent="0.15">
      <c r="A878" s="3">
        <v>874</v>
      </c>
      <c r="B878" s="3" t="s">
        <v>6135</v>
      </c>
      <c r="C878" s="10" t="s">
        <v>8945</v>
      </c>
      <c r="E878" s="3" t="s">
        <v>8947</v>
      </c>
      <c r="F878" s="6"/>
      <c r="G878" s="3" t="s">
        <v>8949</v>
      </c>
      <c r="H878" s="3" t="s">
        <v>6135</v>
      </c>
      <c r="K878" s="3" t="s">
        <v>6135</v>
      </c>
      <c r="L878" s="5" t="s">
        <v>8945</v>
      </c>
      <c r="N878" s="3" t="s">
        <v>8947</v>
      </c>
    </row>
    <row r="879" spans="1:14" ht="15.75" customHeight="1" x14ac:dyDescent="0.15">
      <c r="A879" s="3">
        <v>875</v>
      </c>
      <c r="B879" s="3" t="s">
        <v>6142</v>
      </c>
      <c r="C879" s="10" t="s">
        <v>8951</v>
      </c>
      <c r="E879" s="3" t="s">
        <v>240</v>
      </c>
      <c r="F879" s="6"/>
      <c r="G879" s="3" t="s">
        <v>8952</v>
      </c>
      <c r="H879" s="3" t="s">
        <v>6142</v>
      </c>
      <c r="K879" s="3" t="s">
        <v>6142</v>
      </c>
      <c r="L879" s="5" t="s">
        <v>8951</v>
      </c>
      <c r="N879" s="3" t="s">
        <v>240</v>
      </c>
    </row>
    <row r="880" spans="1:14" ht="15.75" customHeight="1" x14ac:dyDescent="0.15">
      <c r="A880" s="3">
        <v>876</v>
      </c>
      <c r="B880" s="3" t="s">
        <v>6148</v>
      </c>
      <c r="C880" s="10" t="s">
        <v>8953</v>
      </c>
      <c r="E880" s="3" t="s">
        <v>2049</v>
      </c>
      <c r="F880" s="6"/>
      <c r="G880" s="3" t="s">
        <v>8956</v>
      </c>
      <c r="H880" s="3" t="s">
        <v>6148</v>
      </c>
      <c r="K880" s="3" t="s">
        <v>6148</v>
      </c>
      <c r="L880" s="5" t="s">
        <v>8953</v>
      </c>
      <c r="N880" s="3" t="s">
        <v>2049</v>
      </c>
    </row>
    <row r="881" spans="1:14" ht="15.75" customHeight="1" x14ac:dyDescent="0.15">
      <c r="A881" s="3">
        <v>877</v>
      </c>
      <c r="B881" s="3" t="s">
        <v>6151</v>
      </c>
      <c r="C881" s="10" t="s">
        <v>8960</v>
      </c>
      <c r="E881" s="3" t="s">
        <v>8961</v>
      </c>
      <c r="F881" s="6"/>
      <c r="G881" s="3" t="s">
        <v>8962</v>
      </c>
      <c r="H881" s="3" t="s">
        <v>6151</v>
      </c>
      <c r="K881" s="3" t="s">
        <v>6151</v>
      </c>
      <c r="L881" s="5" t="s">
        <v>8960</v>
      </c>
      <c r="N881" s="3" t="s">
        <v>8961</v>
      </c>
    </row>
    <row r="882" spans="1:14" ht="15.75" customHeight="1" x14ac:dyDescent="0.15">
      <c r="A882" s="3">
        <v>878</v>
      </c>
      <c r="B882" s="3" t="s">
        <v>6161</v>
      </c>
      <c r="C882" s="10" t="s">
        <v>8966</v>
      </c>
      <c r="E882" s="3" t="s">
        <v>4046</v>
      </c>
      <c r="F882" s="6"/>
      <c r="G882" s="3" t="s">
        <v>8969</v>
      </c>
      <c r="H882" s="3" t="s">
        <v>6161</v>
      </c>
      <c r="K882" s="3" t="s">
        <v>6161</v>
      </c>
      <c r="L882" s="5" t="s">
        <v>8966</v>
      </c>
      <c r="N882" s="3" t="s">
        <v>4046</v>
      </c>
    </row>
    <row r="883" spans="1:14" ht="15.75" customHeight="1" x14ac:dyDescent="0.15">
      <c r="A883" s="3">
        <v>879</v>
      </c>
      <c r="B883" s="3" t="s">
        <v>6165</v>
      </c>
      <c r="C883" s="10" t="s">
        <v>8972</v>
      </c>
      <c r="E883" s="3" t="s">
        <v>4411</v>
      </c>
      <c r="F883" s="6"/>
      <c r="H883" s="3" t="s">
        <v>6165</v>
      </c>
      <c r="K883" s="3" t="s">
        <v>6165</v>
      </c>
      <c r="L883" s="5" t="s">
        <v>8972</v>
      </c>
      <c r="N883" s="3" t="s">
        <v>4411</v>
      </c>
    </row>
    <row r="884" spans="1:14" ht="15.75" customHeight="1" x14ac:dyDescent="0.15">
      <c r="A884" s="3">
        <v>880</v>
      </c>
      <c r="B884" s="3" t="s">
        <v>6174</v>
      </c>
      <c r="C884" s="10" t="s">
        <v>8981</v>
      </c>
      <c r="E884" s="3" t="s">
        <v>8984</v>
      </c>
      <c r="F884" s="6"/>
      <c r="G884" s="3" t="s">
        <v>8985</v>
      </c>
      <c r="H884" s="3" t="s">
        <v>6174</v>
      </c>
      <c r="K884" s="3" t="s">
        <v>6174</v>
      </c>
      <c r="L884" s="5" t="s">
        <v>8981</v>
      </c>
      <c r="N884" s="3" t="s">
        <v>8984</v>
      </c>
    </row>
    <row r="885" spans="1:14" ht="15.75" customHeight="1" x14ac:dyDescent="0.15">
      <c r="A885" s="3">
        <v>881</v>
      </c>
      <c r="B885" s="3" t="s">
        <v>6180</v>
      </c>
      <c r="C885" s="10" t="s">
        <v>8987</v>
      </c>
      <c r="E885" s="3" t="s">
        <v>6780</v>
      </c>
      <c r="F885" s="6"/>
      <c r="H885" s="3" t="s">
        <v>6180</v>
      </c>
      <c r="K885" s="3" t="s">
        <v>6180</v>
      </c>
      <c r="L885" s="5" t="s">
        <v>8987</v>
      </c>
      <c r="N885" s="3" t="s">
        <v>6780</v>
      </c>
    </row>
    <row r="886" spans="1:14" ht="15.75" customHeight="1" x14ac:dyDescent="0.15">
      <c r="A886" s="3">
        <v>882</v>
      </c>
      <c r="B886" s="3" t="s">
        <v>6182</v>
      </c>
      <c r="C886" s="10" t="s">
        <v>8991</v>
      </c>
      <c r="E886" s="3" t="s">
        <v>5842</v>
      </c>
      <c r="F886" s="6"/>
      <c r="G886" s="3" t="s">
        <v>8992</v>
      </c>
      <c r="H886" s="3" t="s">
        <v>6182</v>
      </c>
      <c r="K886" s="3" t="s">
        <v>6182</v>
      </c>
      <c r="L886" s="5" t="s">
        <v>8991</v>
      </c>
      <c r="N886" s="3" t="s">
        <v>5842</v>
      </c>
    </row>
    <row r="887" spans="1:14" ht="15.75" customHeight="1" x14ac:dyDescent="0.15">
      <c r="A887" s="3">
        <v>883</v>
      </c>
      <c r="B887" s="3" t="s">
        <v>6184</v>
      </c>
      <c r="C887" s="10" t="s">
        <v>8994</v>
      </c>
      <c r="E887" s="3" t="s">
        <v>8995</v>
      </c>
      <c r="F887" s="6"/>
      <c r="H887" s="3" t="s">
        <v>6184</v>
      </c>
      <c r="K887" s="3" t="s">
        <v>6184</v>
      </c>
      <c r="L887" s="5" t="s">
        <v>8994</v>
      </c>
      <c r="N887" s="3" t="s">
        <v>8995</v>
      </c>
    </row>
    <row r="888" spans="1:14" ht="15.75" customHeight="1" x14ac:dyDescent="0.15">
      <c r="A888" s="3">
        <v>884</v>
      </c>
      <c r="B888" s="3" t="s">
        <v>6187</v>
      </c>
      <c r="C888" s="10" t="s">
        <v>9000</v>
      </c>
      <c r="E888" s="3" t="s">
        <v>1902</v>
      </c>
      <c r="F888" s="6"/>
      <c r="G888" s="3" t="s">
        <v>9003</v>
      </c>
      <c r="H888" s="3" t="s">
        <v>6187</v>
      </c>
      <c r="K888" s="3" t="s">
        <v>6187</v>
      </c>
      <c r="L888" s="5" t="s">
        <v>9000</v>
      </c>
      <c r="N888" s="3" t="s">
        <v>1902</v>
      </c>
    </row>
    <row r="889" spans="1:14" ht="15.75" customHeight="1" x14ac:dyDescent="0.15">
      <c r="A889" s="3">
        <v>885</v>
      </c>
      <c r="B889" s="3" t="s">
        <v>6195</v>
      </c>
      <c r="C889" s="10" t="s">
        <v>9007</v>
      </c>
      <c r="E889" s="3" t="s">
        <v>2435</v>
      </c>
      <c r="F889" s="6"/>
      <c r="G889" s="3" t="s">
        <v>9009</v>
      </c>
      <c r="H889" s="3" t="s">
        <v>6195</v>
      </c>
      <c r="K889" s="3" t="s">
        <v>6195</v>
      </c>
      <c r="L889" s="5" t="s">
        <v>9007</v>
      </c>
      <c r="N889" s="3" t="s">
        <v>2435</v>
      </c>
    </row>
    <row r="890" spans="1:14" ht="15.75" customHeight="1" x14ac:dyDescent="0.15">
      <c r="A890" s="3">
        <v>886</v>
      </c>
      <c r="B890" s="3" t="s">
        <v>6198</v>
      </c>
      <c r="C890" s="10" t="s">
        <v>9012</v>
      </c>
      <c r="E890" s="3" t="s">
        <v>6599</v>
      </c>
      <c r="F890" s="6"/>
      <c r="H890" s="3" t="s">
        <v>6198</v>
      </c>
      <c r="K890" s="3" t="s">
        <v>6198</v>
      </c>
      <c r="L890" s="5" t="s">
        <v>9012</v>
      </c>
      <c r="N890" s="3" t="s">
        <v>6599</v>
      </c>
    </row>
    <row r="891" spans="1:14" ht="15.75" customHeight="1" x14ac:dyDescent="0.15">
      <c r="A891" s="3">
        <v>887</v>
      </c>
      <c r="B891" s="3" t="s">
        <v>2271</v>
      </c>
      <c r="C891" s="10" t="s">
        <v>9017</v>
      </c>
      <c r="E891" s="3" t="s">
        <v>2276</v>
      </c>
      <c r="F891" s="6"/>
      <c r="G891" s="3" t="s">
        <v>9021</v>
      </c>
      <c r="H891" s="3" t="s">
        <v>2271</v>
      </c>
      <c r="K891" s="3" t="s">
        <v>2271</v>
      </c>
      <c r="L891" s="5" t="s">
        <v>9017</v>
      </c>
      <c r="N891" s="3" t="s">
        <v>2276</v>
      </c>
    </row>
    <row r="892" spans="1:14" ht="15.75" customHeight="1" x14ac:dyDescent="0.15">
      <c r="A892" s="3">
        <v>888</v>
      </c>
      <c r="B892" s="3" t="s">
        <v>6205</v>
      </c>
      <c r="C892" s="10" t="s">
        <v>9024</v>
      </c>
      <c r="E892" s="3" t="s">
        <v>817</v>
      </c>
      <c r="F892" s="6"/>
      <c r="G892" s="3" t="s">
        <v>9025</v>
      </c>
      <c r="H892" s="3" t="s">
        <v>6205</v>
      </c>
      <c r="K892" s="3" t="s">
        <v>6205</v>
      </c>
      <c r="L892" s="5" t="s">
        <v>9024</v>
      </c>
      <c r="N892" s="3" t="s">
        <v>817</v>
      </c>
    </row>
    <row r="893" spans="1:14" ht="15.75" customHeight="1" x14ac:dyDescent="0.15">
      <c r="A893" s="3">
        <v>889</v>
      </c>
      <c r="B893" s="3" t="s">
        <v>3971</v>
      </c>
      <c r="C893" s="10" t="s">
        <v>9031</v>
      </c>
      <c r="E893" s="3" t="s">
        <v>475</v>
      </c>
      <c r="F893" s="6"/>
      <c r="G893" s="3" t="s">
        <v>9033</v>
      </c>
      <c r="H893" s="3" t="s">
        <v>3971</v>
      </c>
      <c r="K893" s="3" t="s">
        <v>3971</v>
      </c>
      <c r="L893" s="5" t="s">
        <v>9031</v>
      </c>
      <c r="N893" s="3" t="s">
        <v>475</v>
      </c>
    </row>
    <row r="894" spans="1:14" ht="15.75" customHeight="1" x14ac:dyDescent="0.15">
      <c r="A894" s="3">
        <v>890</v>
      </c>
      <c r="B894" s="3" t="s">
        <v>6208</v>
      </c>
      <c r="C894" s="10" t="s">
        <v>9038</v>
      </c>
      <c r="E894" s="3" t="s">
        <v>9039</v>
      </c>
      <c r="F894" s="6"/>
      <c r="H894" s="3" t="s">
        <v>6208</v>
      </c>
      <c r="K894" s="3" t="s">
        <v>6208</v>
      </c>
      <c r="L894" s="5" t="s">
        <v>9038</v>
      </c>
      <c r="N894" s="3" t="s">
        <v>9039</v>
      </c>
    </row>
    <row r="895" spans="1:14" ht="15.75" customHeight="1" x14ac:dyDescent="0.15">
      <c r="A895" s="3">
        <v>891</v>
      </c>
      <c r="B895" s="3" t="s">
        <v>6214</v>
      </c>
      <c r="C895" s="10" t="s">
        <v>9043</v>
      </c>
      <c r="E895" s="3" t="s">
        <v>3818</v>
      </c>
      <c r="F895" s="6"/>
      <c r="G895" s="3" t="s">
        <v>9045</v>
      </c>
      <c r="H895" s="3" t="s">
        <v>6214</v>
      </c>
      <c r="K895" s="3" t="s">
        <v>6214</v>
      </c>
      <c r="L895" s="5" t="s">
        <v>9043</v>
      </c>
      <c r="N895" s="3" t="s">
        <v>3818</v>
      </c>
    </row>
    <row r="896" spans="1:14" ht="15.75" customHeight="1" x14ac:dyDescent="0.15">
      <c r="A896" s="3">
        <v>892</v>
      </c>
      <c r="B896" s="3" t="s">
        <v>6217</v>
      </c>
      <c r="C896" s="10" t="s">
        <v>9050</v>
      </c>
      <c r="E896" s="3" t="s">
        <v>4046</v>
      </c>
      <c r="F896" s="6"/>
      <c r="H896" s="3" t="s">
        <v>6217</v>
      </c>
      <c r="K896" s="3" t="s">
        <v>6217</v>
      </c>
      <c r="L896" s="5" t="s">
        <v>9050</v>
      </c>
      <c r="N896" s="3" t="s">
        <v>4046</v>
      </c>
    </row>
    <row r="897" spans="1:14" ht="15.75" customHeight="1" x14ac:dyDescent="0.15">
      <c r="A897" s="3">
        <v>893</v>
      </c>
      <c r="B897" s="3" t="s">
        <v>4946</v>
      </c>
      <c r="C897" s="10" t="s">
        <v>9060</v>
      </c>
      <c r="E897" s="3" t="s">
        <v>89</v>
      </c>
      <c r="F897" s="6"/>
      <c r="H897" s="3" t="s">
        <v>4946</v>
      </c>
      <c r="K897" s="3" t="s">
        <v>4946</v>
      </c>
      <c r="L897" s="5" t="s">
        <v>9060</v>
      </c>
      <c r="N897" s="3" t="s">
        <v>89</v>
      </c>
    </row>
    <row r="898" spans="1:14" ht="15.75" customHeight="1" x14ac:dyDescent="0.15">
      <c r="A898" s="3">
        <v>894</v>
      </c>
      <c r="B898" s="3" t="s">
        <v>6225</v>
      </c>
      <c r="C898" s="10" t="s">
        <v>9063</v>
      </c>
      <c r="E898" s="3" t="s">
        <v>817</v>
      </c>
      <c r="F898" s="6"/>
      <c r="H898" s="3" t="s">
        <v>6225</v>
      </c>
      <c r="K898" s="3" t="s">
        <v>6225</v>
      </c>
      <c r="L898" s="5" t="s">
        <v>9063</v>
      </c>
      <c r="N898" s="3" t="s">
        <v>817</v>
      </c>
    </row>
    <row r="899" spans="1:14" ht="15.75" customHeight="1" x14ac:dyDescent="0.15">
      <c r="A899" s="3">
        <v>895</v>
      </c>
      <c r="B899" s="3" t="s">
        <v>6227</v>
      </c>
      <c r="C899" s="10" t="s">
        <v>9068</v>
      </c>
      <c r="E899" s="3" t="s">
        <v>550</v>
      </c>
      <c r="F899" s="6"/>
      <c r="G899" s="3" t="s">
        <v>9071</v>
      </c>
      <c r="H899" s="3" t="s">
        <v>6227</v>
      </c>
      <c r="K899" s="3" t="s">
        <v>6227</v>
      </c>
      <c r="L899" s="5" t="s">
        <v>9068</v>
      </c>
      <c r="N899" s="3" t="s">
        <v>550</v>
      </c>
    </row>
    <row r="900" spans="1:14" ht="15.75" customHeight="1" x14ac:dyDescent="0.15">
      <c r="A900" s="3">
        <v>896</v>
      </c>
      <c r="B900" s="3" t="s">
        <v>6229</v>
      </c>
      <c r="C900" s="10" t="s">
        <v>9076</v>
      </c>
      <c r="E900" s="3" t="s">
        <v>4770</v>
      </c>
      <c r="F900" s="6"/>
      <c r="H900" s="3" t="s">
        <v>6229</v>
      </c>
      <c r="K900" s="3" t="s">
        <v>6229</v>
      </c>
      <c r="L900" s="5" t="s">
        <v>9076</v>
      </c>
      <c r="N900" s="3" t="s">
        <v>4770</v>
      </c>
    </row>
    <row r="901" spans="1:14" ht="15.75" customHeight="1" x14ac:dyDescent="0.15">
      <c r="A901" s="3">
        <v>897</v>
      </c>
      <c r="B901" s="3" t="s">
        <v>6230</v>
      </c>
      <c r="C901" s="10" t="s">
        <v>9082</v>
      </c>
      <c r="E901" s="3" t="s">
        <v>475</v>
      </c>
      <c r="F901" s="6"/>
      <c r="G901" s="3" t="s">
        <v>9084</v>
      </c>
      <c r="H901" s="3" t="s">
        <v>6230</v>
      </c>
      <c r="K901" s="3" t="s">
        <v>6230</v>
      </c>
      <c r="L901" s="5" t="s">
        <v>9082</v>
      </c>
      <c r="N901" s="3" t="s">
        <v>475</v>
      </c>
    </row>
    <row r="902" spans="1:14" ht="15.75" customHeight="1" x14ac:dyDescent="0.15">
      <c r="A902" s="3">
        <v>898</v>
      </c>
      <c r="B902" s="3" t="s">
        <v>6235</v>
      </c>
      <c r="C902" s="10" t="s">
        <v>9088</v>
      </c>
      <c r="E902" s="3" t="s">
        <v>1573</v>
      </c>
      <c r="F902" s="6"/>
      <c r="H902" s="3" t="s">
        <v>6235</v>
      </c>
      <c r="K902" s="3" t="s">
        <v>6235</v>
      </c>
      <c r="L902" s="5" t="s">
        <v>9088</v>
      </c>
      <c r="N902" s="3" t="s">
        <v>1573</v>
      </c>
    </row>
    <row r="903" spans="1:14" ht="15.75" customHeight="1" x14ac:dyDescent="0.15">
      <c r="A903" s="3">
        <v>899</v>
      </c>
      <c r="B903" s="3" t="s">
        <v>6236</v>
      </c>
      <c r="C903" s="10" t="s">
        <v>9092</v>
      </c>
      <c r="E903" s="3" t="s">
        <v>9095</v>
      </c>
      <c r="F903" s="6"/>
      <c r="H903" s="3" t="s">
        <v>6236</v>
      </c>
      <c r="K903" s="3" t="s">
        <v>6236</v>
      </c>
      <c r="L903" s="5" t="s">
        <v>9092</v>
      </c>
      <c r="N903" s="3" t="s">
        <v>9095</v>
      </c>
    </row>
    <row r="904" spans="1:14" ht="15.75" customHeight="1" x14ac:dyDescent="0.15">
      <c r="A904" s="3">
        <v>900</v>
      </c>
      <c r="B904" s="3" t="s">
        <v>6243</v>
      </c>
      <c r="C904" s="10" t="s">
        <v>9097</v>
      </c>
      <c r="E904" s="3" t="s">
        <v>9098</v>
      </c>
      <c r="F904" s="6"/>
      <c r="G904" s="3" t="s">
        <v>9099</v>
      </c>
      <c r="H904" s="3" t="s">
        <v>6243</v>
      </c>
      <c r="K904" s="3" t="s">
        <v>6243</v>
      </c>
      <c r="L904" s="5" t="s">
        <v>9097</v>
      </c>
      <c r="N904" s="3" t="s">
        <v>9098</v>
      </c>
    </row>
    <row r="905" spans="1:14" ht="15.75" customHeight="1" x14ac:dyDescent="0.15">
      <c r="A905" s="3">
        <v>901</v>
      </c>
      <c r="B905" s="3" t="s">
        <v>6245</v>
      </c>
      <c r="C905" s="10" t="s">
        <v>9107</v>
      </c>
      <c r="E905" s="3" t="s">
        <v>62</v>
      </c>
      <c r="F905" s="6"/>
      <c r="G905" s="3" t="s">
        <v>9109</v>
      </c>
      <c r="H905" s="3" t="s">
        <v>6245</v>
      </c>
      <c r="K905" s="3" t="s">
        <v>6245</v>
      </c>
      <c r="L905" s="5" t="s">
        <v>9107</v>
      </c>
      <c r="N905" s="3" t="s">
        <v>62</v>
      </c>
    </row>
    <row r="906" spans="1:14" ht="15.75" customHeight="1" x14ac:dyDescent="0.15">
      <c r="A906" s="3">
        <v>902</v>
      </c>
      <c r="B906" s="3" t="s">
        <v>6249</v>
      </c>
      <c r="C906" s="10" t="s">
        <v>9112</v>
      </c>
      <c r="E906" s="3" t="s">
        <v>9115</v>
      </c>
      <c r="F906" s="6"/>
      <c r="G906" s="3" t="s">
        <v>9116</v>
      </c>
      <c r="H906" s="3" t="s">
        <v>6249</v>
      </c>
      <c r="K906" s="3" t="s">
        <v>6249</v>
      </c>
      <c r="L906" s="5" t="s">
        <v>9112</v>
      </c>
      <c r="N906" s="3" t="s">
        <v>9115</v>
      </c>
    </row>
    <row r="907" spans="1:14" ht="15.75" customHeight="1" x14ac:dyDescent="0.15">
      <c r="A907" s="3">
        <v>903</v>
      </c>
      <c r="B907" s="3" t="s">
        <v>6257</v>
      </c>
      <c r="C907" s="10" t="s">
        <v>9123</v>
      </c>
      <c r="E907" s="3" t="s">
        <v>2130</v>
      </c>
      <c r="F907" s="6"/>
      <c r="H907" s="3" t="s">
        <v>6257</v>
      </c>
      <c r="K907" s="3" t="s">
        <v>6257</v>
      </c>
      <c r="L907" s="5" t="s">
        <v>9123</v>
      </c>
      <c r="N907" s="3" t="s">
        <v>2130</v>
      </c>
    </row>
    <row r="908" spans="1:14" ht="15.75" customHeight="1" x14ac:dyDescent="0.15">
      <c r="A908" s="3">
        <v>904</v>
      </c>
      <c r="B908" s="3" t="s">
        <v>6266</v>
      </c>
      <c r="C908" s="10" t="s">
        <v>9128</v>
      </c>
      <c r="E908" s="3" t="s">
        <v>168</v>
      </c>
      <c r="F908" s="6"/>
      <c r="H908" s="3" t="s">
        <v>6266</v>
      </c>
      <c r="K908" s="3" t="s">
        <v>6266</v>
      </c>
      <c r="L908" s="5" t="s">
        <v>9128</v>
      </c>
      <c r="N908" s="3" t="s">
        <v>168</v>
      </c>
    </row>
    <row r="909" spans="1:14" ht="15.75" customHeight="1" x14ac:dyDescent="0.15">
      <c r="A909" s="3">
        <v>905</v>
      </c>
      <c r="B909" s="3" t="s">
        <v>6269</v>
      </c>
      <c r="C909" s="10" t="s">
        <v>9132</v>
      </c>
      <c r="E909" s="3" t="s">
        <v>2279</v>
      </c>
      <c r="F909" s="6"/>
      <c r="G909" s="3" t="s">
        <v>9134</v>
      </c>
      <c r="H909" s="3" t="s">
        <v>6269</v>
      </c>
      <c r="K909" s="3" t="s">
        <v>6269</v>
      </c>
      <c r="L909" s="5" t="s">
        <v>9132</v>
      </c>
      <c r="N909" s="3" t="s">
        <v>2279</v>
      </c>
    </row>
    <row r="910" spans="1:14" ht="15.75" customHeight="1" x14ac:dyDescent="0.15">
      <c r="A910" s="3">
        <v>906</v>
      </c>
      <c r="B910" s="3" t="s">
        <v>6270</v>
      </c>
      <c r="C910" s="10" t="s">
        <v>9138</v>
      </c>
      <c r="E910" s="3" t="s">
        <v>6157</v>
      </c>
      <c r="F910" s="6"/>
      <c r="G910" s="3" t="s">
        <v>9139</v>
      </c>
      <c r="H910" s="3" t="s">
        <v>6270</v>
      </c>
      <c r="K910" s="3" t="s">
        <v>6270</v>
      </c>
      <c r="L910" s="5" t="s">
        <v>9138</v>
      </c>
      <c r="N910" s="3" t="s">
        <v>6157</v>
      </c>
    </row>
    <row r="911" spans="1:14" ht="15.75" customHeight="1" x14ac:dyDescent="0.15">
      <c r="A911" s="3">
        <v>907</v>
      </c>
      <c r="B911" s="3" t="s">
        <v>6272</v>
      </c>
      <c r="C911" s="10" t="s">
        <v>9141</v>
      </c>
      <c r="E911" s="3" t="s">
        <v>6757</v>
      </c>
      <c r="F911" s="6"/>
      <c r="G911" s="3" t="s">
        <v>9144</v>
      </c>
      <c r="H911" s="3" t="s">
        <v>6272</v>
      </c>
      <c r="K911" s="3" t="s">
        <v>6272</v>
      </c>
      <c r="L911" s="5" t="s">
        <v>9141</v>
      </c>
      <c r="N911" s="3" t="s">
        <v>6757</v>
      </c>
    </row>
    <row r="912" spans="1:14" ht="15.75" customHeight="1" x14ac:dyDescent="0.15">
      <c r="A912" s="3">
        <v>908</v>
      </c>
      <c r="B912" s="3" t="s">
        <v>6281</v>
      </c>
      <c r="C912" s="10" t="s">
        <v>9147</v>
      </c>
      <c r="E912" s="3" t="s">
        <v>5216</v>
      </c>
      <c r="F912" s="6"/>
      <c r="G912" s="3" t="s">
        <v>9152</v>
      </c>
      <c r="H912" s="3" t="s">
        <v>6281</v>
      </c>
      <c r="K912" s="3" t="s">
        <v>6281</v>
      </c>
      <c r="L912" s="5" t="s">
        <v>9147</v>
      </c>
      <c r="N912" s="3" t="s">
        <v>5216</v>
      </c>
    </row>
    <row r="913" spans="1:14" ht="15.75" customHeight="1" x14ac:dyDescent="0.15">
      <c r="A913" s="3">
        <v>909</v>
      </c>
      <c r="B913" s="3" t="s">
        <v>6283</v>
      </c>
      <c r="C913" s="10" t="s">
        <v>9157</v>
      </c>
      <c r="E913" s="3" t="s">
        <v>2725</v>
      </c>
      <c r="F913" s="6"/>
      <c r="H913" s="3" t="s">
        <v>6283</v>
      </c>
      <c r="K913" s="3" t="s">
        <v>6283</v>
      </c>
      <c r="L913" s="5" t="s">
        <v>9157</v>
      </c>
      <c r="N913" s="3" t="s">
        <v>2725</v>
      </c>
    </row>
    <row r="914" spans="1:14" ht="15.75" customHeight="1" x14ac:dyDescent="0.15">
      <c r="A914" s="3">
        <v>910</v>
      </c>
      <c r="B914" s="3" t="s">
        <v>6287</v>
      </c>
      <c r="C914" s="10" t="s">
        <v>9159</v>
      </c>
      <c r="E914" s="3" t="s">
        <v>3818</v>
      </c>
      <c r="F914" s="6"/>
      <c r="G914" s="3" t="s">
        <v>9162</v>
      </c>
      <c r="H914" s="3" t="s">
        <v>6287</v>
      </c>
      <c r="K914" s="3" t="s">
        <v>6287</v>
      </c>
      <c r="L914" s="5" t="s">
        <v>9159</v>
      </c>
      <c r="N914" s="3" t="s">
        <v>3818</v>
      </c>
    </row>
    <row r="915" spans="1:14" ht="15.75" customHeight="1" x14ac:dyDescent="0.15">
      <c r="A915" s="3">
        <v>911</v>
      </c>
      <c r="B915" s="3" t="s">
        <v>6289</v>
      </c>
      <c r="C915" s="10" t="s">
        <v>9166</v>
      </c>
      <c r="E915" s="3" t="s">
        <v>1502</v>
      </c>
      <c r="F915" s="6"/>
      <c r="G915" s="3" t="s">
        <v>9167</v>
      </c>
      <c r="H915" s="3" t="s">
        <v>6289</v>
      </c>
      <c r="K915" s="3" t="s">
        <v>6289</v>
      </c>
      <c r="L915" s="5" t="s">
        <v>9166</v>
      </c>
      <c r="N915" s="3" t="s">
        <v>1502</v>
      </c>
    </row>
    <row r="916" spans="1:14" ht="15.75" customHeight="1" x14ac:dyDescent="0.15">
      <c r="A916" s="3">
        <v>912</v>
      </c>
      <c r="B916" s="3" t="s">
        <v>6293</v>
      </c>
      <c r="C916" s="10" t="s">
        <v>9173</v>
      </c>
      <c r="E916" s="3" t="s">
        <v>391</v>
      </c>
      <c r="F916" s="6"/>
      <c r="H916" s="3" t="s">
        <v>6293</v>
      </c>
      <c r="K916" s="3" t="s">
        <v>6293</v>
      </c>
      <c r="L916" s="5" t="s">
        <v>9173</v>
      </c>
      <c r="N916" s="3" t="s">
        <v>391</v>
      </c>
    </row>
    <row r="917" spans="1:14" ht="15.75" customHeight="1" x14ac:dyDescent="0.15">
      <c r="A917" s="3">
        <v>913</v>
      </c>
      <c r="B917" s="3" t="s">
        <v>6300</v>
      </c>
      <c r="C917" s="10" t="s">
        <v>9178</v>
      </c>
      <c r="E917" s="3" t="s">
        <v>9181</v>
      </c>
      <c r="F917" s="6"/>
      <c r="G917" s="3" t="s">
        <v>9182</v>
      </c>
      <c r="H917" s="3" t="s">
        <v>6300</v>
      </c>
      <c r="K917" s="3" t="s">
        <v>6300</v>
      </c>
      <c r="L917" s="5" t="s">
        <v>9178</v>
      </c>
      <c r="N917" s="3" t="s">
        <v>9181</v>
      </c>
    </row>
    <row r="918" spans="1:14" ht="15.75" customHeight="1" x14ac:dyDescent="0.15">
      <c r="A918" s="3">
        <v>914</v>
      </c>
      <c r="B918" s="3" t="s">
        <v>2428</v>
      </c>
      <c r="C918" s="10" t="s">
        <v>9186</v>
      </c>
      <c r="E918" s="3" t="s">
        <v>79</v>
      </c>
      <c r="F918" s="6"/>
      <c r="G918" s="3" t="s">
        <v>9188</v>
      </c>
      <c r="H918" s="3" t="s">
        <v>2428</v>
      </c>
      <c r="K918" s="3" t="s">
        <v>2428</v>
      </c>
      <c r="L918" s="5" t="s">
        <v>9186</v>
      </c>
      <c r="N918" s="3" t="s">
        <v>79</v>
      </c>
    </row>
    <row r="919" spans="1:14" ht="15.75" customHeight="1" x14ac:dyDescent="0.15">
      <c r="A919" s="3">
        <v>915</v>
      </c>
      <c r="B919" s="3" t="s">
        <v>6311</v>
      </c>
      <c r="C919" s="10" t="s">
        <v>9192</v>
      </c>
      <c r="E919" s="3" t="s">
        <v>137</v>
      </c>
      <c r="F919" s="6"/>
      <c r="G919" s="3" t="s">
        <v>9194</v>
      </c>
      <c r="H919" s="3" t="s">
        <v>6311</v>
      </c>
      <c r="K919" s="3" t="s">
        <v>6311</v>
      </c>
      <c r="L919" s="5" t="s">
        <v>9192</v>
      </c>
      <c r="N919" s="3" t="s">
        <v>137</v>
      </c>
    </row>
    <row r="920" spans="1:14" ht="15.75" customHeight="1" x14ac:dyDescent="0.15">
      <c r="A920" s="3">
        <v>916</v>
      </c>
      <c r="B920" s="3" t="s">
        <v>6312</v>
      </c>
      <c r="C920" s="10" t="s">
        <v>9198</v>
      </c>
      <c r="E920" s="3" t="s">
        <v>126</v>
      </c>
      <c r="F920" s="6"/>
      <c r="G920" s="3" t="s">
        <v>9201</v>
      </c>
      <c r="H920" s="3" t="s">
        <v>6312</v>
      </c>
      <c r="K920" s="3" t="s">
        <v>6312</v>
      </c>
      <c r="L920" s="5" t="s">
        <v>9198</v>
      </c>
      <c r="N920" s="3" t="s">
        <v>126</v>
      </c>
    </row>
    <row r="921" spans="1:14" ht="15.75" customHeight="1" x14ac:dyDescent="0.15">
      <c r="A921" s="3">
        <v>917</v>
      </c>
      <c r="B921" s="3" t="s">
        <v>6323</v>
      </c>
      <c r="C921" s="10" t="s">
        <v>9208</v>
      </c>
      <c r="E921" s="3" t="s">
        <v>9213</v>
      </c>
      <c r="F921" s="6"/>
      <c r="H921" s="3" t="s">
        <v>6323</v>
      </c>
      <c r="K921" s="3" t="s">
        <v>6323</v>
      </c>
      <c r="L921" s="5" t="s">
        <v>9208</v>
      </c>
      <c r="N921" s="3" t="s">
        <v>9213</v>
      </c>
    </row>
    <row r="922" spans="1:14" ht="15.75" customHeight="1" x14ac:dyDescent="0.15">
      <c r="A922" s="3">
        <v>918</v>
      </c>
      <c r="B922" s="3" t="s">
        <v>6325</v>
      </c>
      <c r="C922" s="10" t="s">
        <v>9217</v>
      </c>
      <c r="E922" s="3" t="s">
        <v>391</v>
      </c>
      <c r="F922" s="6"/>
      <c r="H922" s="3" t="s">
        <v>6325</v>
      </c>
      <c r="K922" s="3" t="s">
        <v>6325</v>
      </c>
      <c r="L922" s="5" t="s">
        <v>9217</v>
      </c>
      <c r="N922" s="3" t="s">
        <v>391</v>
      </c>
    </row>
    <row r="923" spans="1:14" ht="15.75" customHeight="1" x14ac:dyDescent="0.15">
      <c r="A923" s="3">
        <v>919</v>
      </c>
      <c r="B923" s="3" t="s">
        <v>6329</v>
      </c>
      <c r="C923" s="10" t="s">
        <v>9220</v>
      </c>
      <c r="E923" s="3" t="s">
        <v>9222</v>
      </c>
      <c r="F923" s="6"/>
      <c r="H923" s="3" t="s">
        <v>6329</v>
      </c>
      <c r="K923" s="3" t="s">
        <v>6329</v>
      </c>
      <c r="L923" s="5" t="s">
        <v>9220</v>
      </c>
      <c r="N923" s="3" t="s">
        <v>9222</v>
      </c>
    </row>
    <row r="924" spans="1:14" ht="15.75" customHeight="1" x14ac:dyDescent="0.15">
      <c r="A924" s="3">
        <v>920</v>
      </c>
      <c r="B924" s="3" t="s">
        <v>3139</v>
      </c>
      <c r="C924" s="10" t="s">
        <v>9225</v>
      </c>
      <c r="E924" s="3" t="s">
        <v>475</v>
      </c>
      <c r="F924" s="6"/>
      <c r="G924" s="3" t="s">
        <v>9227</v>
      </c>
      <c r="H924" s="3" t="s">
        <v>3139</v>
      </c>
      <c r="K924" s="3" t="s">
        <v>3139</v>
      </c>
      <c r="L924" s="5" t="s">
        <v>9225</v>
      </c>
      <c r="N924" s="3" t="s">
        <v>475</v>
      </c>
    </row>
    <row r="925" spans="1:14" ht="15.75" customHeight="1" x14ac:dyDescent="0.15">
      <c r="A925" s="3">
        <v>921</v>
      </c>
      <c r="B925" s="3" t="s">
        <v>6339</v>
      </c>
      <c r="C925" s="10" t="s">
        <v>9229</v>
      </c>
      <c r="E925" s="3" t="s">
        <v>475</v>
      </c>
      <c r="F925" s="6"/>
      <c r="G925" s="3" t="s">
        <v>9232</v>
      </c>
      <c r="H925" s="3" t="s">
        <v>6339</v>
      </c>
      <c r="K925" s="3" t="s">
        <v>6339</v>
      </c>
      <c r="L925" s="5" t="s">
        <v>9229</v>
      </c>
      <c r="N925" s="3" t="s">
        <v>475</v>
      </c>
    </row>
    <row r="926" spans="1:14" ht="15.75" customHeight="1" x14ac:dyDescent="0.15">
      <c r="A926" s="3">
        <v>922</v>
      </c>
      <c r="B926" s="3" t="s">
        <v>6348</v>
      </c>
      <c r="C926" s="10" t="s">
        <v>9235</v>
      </c>
      <c r="E926" s="3" t="s">
        <v>9237</v>
      </c>
      <c r="F926" s="6"/>
      <c r="H926" s="3" t="s">
        <v>6348</v>
      </c>
      <c r="K926" s="3" t="s">
        <v>6348</v>
      </c>
      <c r="L926" s="5" t="s">
        <v>9235</v>
      </c>
      <c r="N926" s="3" t="s">
        <v>9237</v>
      </c>
    </row>
    <row r="927" spans="1:14" ht="15.75" customHeight="1" x14ac:dyDescent="0.15">
      <c r="A927" s="3">
        <v>923</v>
      </c>
      <c r="B927" s="3" t="s">
        <v>6354</v>
      </c>
      <c r="C927" s="10" t="s">
        <v>9241</v>
      </c>
      <c r="E927" s="3" t="s">
        <v>9243</v>
      </c>
      <c r="F927" s="6"/>
      <c r="G927" s="3" t="s">
        <v>9245</v>
      </c>
      <c r="H927" s="3" t="s">
        <v>6354</v>
      </c>
      <c r="K927" s="3" t="s">
        <v>6354</v>
      </c>
      <c r="L927" s="5" t="s">
        <v>9241</v>
      </c>
      <c r="N927" s="3" t="s">
        <v>9243</v>
      </c>
    </row>
    <row r="928" spans="1:14" ht="15.75" customHeight="1" x14ac:dyDescent="0.15">
      <c r="A928" s="3">
        <v>924</v>
      </c>
      <c r="B928" s="3" t="s">
        <v>6356</v>
      </c>
      <c r="C928" s="10" t="s">
        <v>9249</v>
      </c>
      <c r="E928" s="3" t="s">
        <v>742</v>
      </c>
      <c r="F928" s="6"/>
      <c r="G928" s="3" t="s">
        <v>9251</v>
      </c>
      <c r="H928" s="3" t="s">
        <v>6356</v>
      </c>
      <c r="K928" s="3" t="s">
        <v>6356</v>
      </c>
      <c r="L928" s="5" t="s">
        <v>9249</v>
      </c>
      <c r="N928" s="3" t="s">
        <v>742</v>
      </c>
    </row>
    <row r="929" spans="1:14" ht="15.75" customHeight="1" x14ac:dyDescent="0.15">
      <c r="A929" s="3">
        <v>925</v>
      </c>
      <c r="B929" s="3" t="s">
        <v>6361</v>
      </c>
      <c r="C929" s="10" t="s">
        <v>9252</v>
      </c>
      <c r="E929" s="3" t="s">
        <v>475</v>
      </c>
      <c r="F929" s="6"/>
      <c r="G929" s="3" t="s">
        <v>9255</v>
      </c>
      <c r="H929" s="3" t="s">
        <v>6361</v>
      </c>
      <c r="K929" s="3" t="s">
        <v>6361</v>
      </c>
      <c r="L929" s="5" t="s">
        <v>9252</v>
      </c>
      <c r="N929" s="3" t="s">
        <v>475</v>
      </c>
    </row>
    <row r="930" spans="1:14" ht="15.75" customHeight="1" x14ac:dyDescent="0.15">
      <c r="A930" s="3">
        <v>926</v>
      </c>
      <c r="B930" s="3" t="s">
        <v>6363</v>
      </c>
      <c r="C930" s="10" t="s">
        <v>9258</v>
      </c>
      <c r="E930" s="3" t="s">
        <v>2279</v>
      </c>
      <c r="F930" s="6"/>
      <c r="G930" s="3" t="s">
        <v>9259</v>
      </c>
      <c r="H930" s="3" t="s">
        <v>6363</v>
      </c>
      <c r="K930" s="3" t="s">
        <v>6363</v>
      </c>
      <c r="L930" s="5" t="s">
        <v>9258</v>
      </c>
      <c r="N930" s="3" t="s">
        <v>2279</v>
      </c>
    </row>
    <row r="931" spans="1:14" ht="15.75" customHeight="1" x14ac:dyDescent="0.15">
      <c r="A931" s="3">
        <v>927</v>
      </c>
      <c r="B931" s="3" t="s">
        <v>6369</v>
      </c>
      <c r="C931" s="10" t="s">
        <v>9263</v>
      </c>
      <c r="E931" s="3" t="s">
        <v>137</v>
      </c>
      <c r="F931" s="6"/>
      <c r="H931" s="3" t="s">
        <v>6369</v>
      </c>
      <c r="K931" s="3" t="s">
        <v>6369</v>
      </c>
      <c r="L931" s="5" t="s">
        <v>9263</v>
      </c>
      <c r="N931" s="3" t="s">
        <v>137</v>
      </c>
    </row>
    <row r="932" spans="1:14" ht="15.75" customHeight="1" x14ac:dyDescent="0.15">
      <c r="A932" s="3">
        <v>928</v>
      </c>
      <c r="B932" s="3" t="s">
        <v>6371</v>
      </c>
      <c r="C932" s="10" t="s">
        <v>9270</v>
      </c>
      <c r="E932" s="3" t="s">
        <v>9271</v>
      </c>
      <c r="F932" s="6"/>
      <c r="H932" s="3" t="s">
        <v>6371</v>
      </c>
      <c r="K932" s="3" t="s">
        <v>6371</v>
      </c>
      <c r="L932" s="5" t="s">
        <v>9270</v>
      </c>
      <c r="N932" s="3" t="s">
        <v>9271</v>
      </c>
    </row>
    <row r="933" spans="1:14" ht="15.75" customHeight="1" x14ac:dyDescent="0.15">
      <c r="A933" s="3">
        <v>929</v>
      </c>
      <c r="B933" s="3" t="s">
        <v>183</v>
      </c>
      <c r="C933" s="10" t="s">
        <v>9276</v>
      </c>
      <c r="E933" s="3" t="s">
        <v>188</v>
      </c>
      <c r="F933" s="6"/>
      <c r="G933" s="3" t="s">
        <v>9277</v>
      </c>
      <c r="H933" s="3" t="s">
        <v>183</v>
      </c>
      <c r="K933" s="3" t="s">
        <v>183</v>
      </c>
      <c r="L933" s="5" t="s">
        <v>9276</v>
      </c>
      <c r="N933" s="3" t="s">
        <v>188</v>
      </c>
    </row>
    <row r="934" spans="1:14" ht="15.75" customHeight="1" x14ac:dyDescent="0.15">
      <c r="A934" s="3">
        <v>930</v>
      </c>
      <c r="B934" s="3" t="s">
        <v>6375</v>
      </c>
      <c r="C934" s="10" t="s">
        <v>9285</v>
      </c>
      <c r="E934" s="3" t="s">
        <v>9287</v>
      </c>
      <c r="F934" s="6"/>
      <c r="G934" s="3" t="s">
        <v>9290</v>
      </c>
      <c r="H934" s="3" t="s">
        <v>6375</v>
      </c>
      <c r="K934" s="3" t="s">
        <v>6375</v>
      </c>
      <c r="L934" s="5" t="s">
        <v>9285</v>
      </c>
      <c r="N934" s="3" t="s">
        <v>9287</v>
      </c>
    </row>
    <row r="935" spans="1:14" ht="15.75" customHeight="1" x14ac:dyDescent="0.15">
      <c r="A935" s="3">
        <v>931</v>
      </c>
      <c r="B935" s="3" t="s">
        <v>6381</v>
      </c>
      <c r="C935" s="10" t="s">
        <v>9295</v>
      </c>
      <c r="E935" s="3" t="s">
        <v>9296</v>
      </c>
      <c r="F935" s="6"/>
      <c r="G935" s="3" t="s">
        <v>9298</v>
      </c>
      <c r="H935" s="3" t="s">
        <v>6381</v>
      </c>
      <c r="K935" s="3" t="s">
        <v>6381</v>
      </c>
      <c r="L935" s="5" t="s">
        <v>9295</v>
      </c>
      <c r="N935" s="3" t="s">
        <v>9296</v>
      </c>
    </row>
    <row r="936" spans="1:14" ht="15.75" customHeight="1" x14ac:dyDescent="0.15">
      <c r="A936" s="3">
        <v>932</v>
      </c>
      <c r="B936" s="3" t="s">
        <v>6384</v>
      </c>
      <c r="C936" s="10" t="s">
        <v>9302</v>
      </c>
      <c r="E936" s="3" t="s">
        <v>9303</v>
      </c>
      <c r="F936" s="6"/>
      <c r="G936" s="3" t="s">
        <v>9306</v>
      </c>
      <c r="H936" s="3" t="s">
        <v>6384</v>
      </c>
      <c r="K936" s="3" t="s">
        <v>6384</v>
      </c>
      <c r="L936" s="5" t="s">
        <v>9302</v>
      </c>
      <c r="N936" s="3" t="s">
        <v>9303</v>
      </c>
    </row>
    <row r="937" spans="1:14" ht="15.75" customHeight="1" x14ac:dyDescent="0.15">
      <c r="A937" s="3">
        <v>933</v>
      </c>
      <c r="B937" s="3" t="s">
        <v>6385</v>
      </c>
      <c r="C937" s="10" t="s">
        <v>9309</v>
      </c>
      <c r="E937" s="3" t="s">
        <v>742</v>
      </c>
      <c r="F937" s="6"/>
      <c r="G937" s="3" t="s">
        <v>9311</v>
      </c>
      <c r="H937" s="3" t="s">
        <v>6385</v>
      </c>
      <c r="K937" s="3" t="s">
        <v>6385</v>
      </c>
      <c r="L937" s="5" t="s">
        <v>9309</v>
      </c>
      <c r="N937" s="3" t="s">
        <v>742</v>
      </c>
    </row>
    <row r="938" spans="1:14" ht="15.75" customHeight="1" x14ac:dyDescent="0.15">
      <c r="A938" s="3">
        <v>934</v>
      </c>
      <c r="B938" s="3" t="s">
        <v>6388</v>
      </c>
      <c r="C938" s="10" t="s">
        <v>9314</v>
      </c>
      <c r="E938" s="3" t="s">
        <v>379</v>
      </c>
      <c r="F938" s="6"/>
      <c r="H938" s="3" t="s">
        <v>6388</v>
      </c>
      <c r="K938" s="3" t="s">
        <v>6388</v>
      </c>
      <c r="L938" s="5" t="s">
        <v>9314</v>
      </c>
      <c r="N938" s="3" t="s">
        <v>379</v>
      </c>
    </row>
    <row r="939" spans="1:14" ht="15.75" customHeight="1" x14ac:dyDescent="0.15">
      <c r="A939" s="3">
        <v>935</v>
      </c>
      <c r="B939" s="3" t="s">
        <v>6389</v>
      </c>
      <c r="C939" s="10" t="s">
        <v>9319</v>
      </c>
      <c r="E939" s="3" t="s">
        <v>6590</v>
      </c>
      <c r="F939" s="6"/>
      <c r="G939" s="3" t="s">
        <v>9322</v>
      </c>
      <c r="H939" s="3" t="s">
        <v>6389</v>
      </c>
      <c r="K939" s="3" t="s">
        <v>6389</v>
      </c>
      <c r="L939" s="5" t="s">
        <v>9319</v>
      </c>
      <c r="N939" s="3" t="s">
        <v>6590</v>
      </c>
    </row>
    <row r="940" spans="1:14" ht="15.75" customHeight="1" x14ac:dyDescent="0.15">
      <c r="A940" s="3">
        <v>936</v>
      </c>
      <c r="B940" s="3" t="s">
        <v>6391</v>
      </c>
      <c r="C940" s="10" t="s">
        <v>9326</v>
      </c>
      <c r="E940" s="3" t="s">
        <v>9329</v>
      </c>
      <c r="F940" s="6"/>
      <c r="G940" s="3" t="s">
        <v>9330</v>
      </c>
      <c r="H940" s="3" t="s">
        <v>6391</v>
      </c>
      <c r="K940" s="3" t="s">
        <v>6391</v>
      </c>
      <c r="L940" s="5" t="s">
        <v>9326</v>
      </c>
      <c r="N940" s="3" t="s">
        <v>9329</v>
      </c>
    </row>
    <row r="941" spans="1:14" ht="15.75" customHeight="1" x14ac:dyDescent="0.15">
      <c r="A941" s="3">
        <v>937</v>
      </c>
      <c r="B941" s="3" t="s">
        <v>5172</v>
      </c>
      <c r="C941" s="10" t="s">
        <v>9333</v>
      </c>
      <c r="E941" s="3" t="s">
        <v>679</v>
      </c>
      <c r="F941" s="6"/>
      <c r="G941" s="3" t="s">
        <v>9335</v>
      </c>
      <c r="H941" s="3" t="s">
        <v>5172</v>
      </c>
      <c r="K941" s="3" t="s">
        <v>5172</v>
      </c>
      <c r="L941" s="5" t="s">
        <v>9333</v>
      </c>
      <c r="N941" s="3" t="s">
        <v>679</v>
      </c>
    </row>
    <row r="942" spans="1:14" ht="15.75" customHeight="1" x14ac:dyDescent="0.15">
      <c r="A942" s="3">
        <v>938</v>
      </c>
      <c r="B942" s="3" t="s">
        <v>6395</v>
      </c>
      <c r="C942" s="10" t="s">
        <v>9338</v>
      </c>
      <c r="E942" s="3" t="s">
        <v>9340</v>
      </c>
      <c r="F942" s="6"/>
      <c r="G942" s="3" t="s">
        <v>9342</v>
      </c>
      <c r="H942" s="3" t="s">
        <v>6395</v>
      </c>
      <c r="K942" s="3" t="s">
        <v>6395</v>
      </c>
      <c r="L942" s="5" t="s">
        <v>9338</v>
      </c>
      <c r="N942" s="3" t="s">
        <v>9340</v>
      </c>
    </row>
    <row r="943" spans="1:14" ht="15.75" customHeight="1" x14ac:dyDescent="0.15">
      <c r="A943" s="3">
        <v>939</v>
      </c>
      <c r="B943" s="3" t="s">
        <v>4546</v>
      </c>
      <c r="C943" s="10" t="s">
        <v>9346</v>
      </c>
      <c r="E943" s="3" t="s">
        <v>1272</v>
      </c>
      <c r="F943" s="6"/>
      <c r="G943" s="3" t="s">
        <v>9347</v>
      </c>
      <c r="H943" s="3" t="s">
        <v>4546</v>
      </c>
      <c r="K943" s="3" t="s">
        <v>4546</v>
      </c>
      <c r="L943" s="5" t="s">
        <v>9346</v>
      </c>
      <c r="N943" s="3" t="s">
        <v>1272</v>
      </c>
    </row>
    <row r="944" spans="1:14" ht="15.75" customHeight="1" x14ac:dyDescent="0.15">
      <c r="A944" s="3">
        <v>940</v>
      </c>
      <c r="B944" s="3" t="s">
        <v>6400</v>
      </c>
      <c r="C944" s="10" t="s">
        <v>9350</v>
      </c>
      <c r="E944" s="3" t="s">
        <v>2247</v>
      </c>
      <c r="F944" s="6"/>
      <c r="G944" s="3" t="s">
        <v>9352</v>
      </c>
      <c r="H944" s="3" t="s">
        <v>6400</v>
      </c>
      <c r="K944" s="3" t="s">
        <v>6400</v>
      </c>
      <c r="L944" s="5" t="s">
        <v>9350</v>
      </c>
      <c r="N944" s="3" t="s">
        <v>2247</v>
      </c>
    </row>
    <row r="945" spans="1:14" ht="15.75" customHeight="1" x14ac:dyDescent="0.15">
      <c r="A945" s="3">
        <v>941</v>
      </c>
      <c r="B945" s="3" t="s">
        <v>6401</v>
      </c>
      <c r="C945" s="10" t="s">
        <v>9356</v>
      </c>
      <c r="E945" s="3" t="s">
        <v>9358</v>
      </c>
      <c r="F945" s="6"/>
      <c r="H945" s="3" t="s">
        <v>6401</v>
      </c>
      <c r="K945" s="3" t="s">
        <v>6401</v>
      </c>
      <c r="L945" s="5" t="s">
        <v>9356</v>
      </c>
      <c r="N945" s="3" t="s">
        <v>9358</v>
      </c>
    </row>
    <row r="946" spans="1:14" ht="15.75" customHeight="1" x14ac:dyDescent="0.15">
      <c r="A946" s="3">
        <v>942</v>
      </c>
      <c r="B946" s="3" t="s">
        <v>6402</v>
      </c>
      <c r="C946" s="10" t="s">
        <v>9361</v>
      </c>
      <c r="E946" s="3" t="s">
        <v>9363</v>
      </c>
      <c r="F946" s="6"/>
      <c r="H946" s="3" t="s">
        <v>6402</v>
      </c>
      <c r="K946" s="3" t="s">
        <v>6402</v>
      </c>
      <c r="L946" s="5" t="s">
        <v>9361</v>
      </c>
      <c r="N946" s="3" t="s">
        <v>9363</v>
      </c>
    </row>
    <row r="947" spans="1:14" ht="15.75" customHeight="1" x14ac:dyDescent="0.15">
      <c r="A947" s="3">
        <v>943</v>
      </c>
      <c r="B947" s="3" t="s">
        <v>6407</v>
      </c>
      <c r="C947" s="10" t="s">
        <v>9366</v>
      </c>
      <c r="E947" s="3" t="s">
        <v>4148</v>
      </c>
      <c r="F947" s="6"/>
      <c r="H947" s="3" t="s">
        <v>6407</v>
      </c>
      <c r="K947" s="3" t="s">
        <v>6407</v>
      </c>
      <c r="L947" s="5" t="s">
        <v>9366</v>
      </c>
      <c r="N947" s="3" t="s">
        <v>4148</v>
      </c>
    </row>
    <row r="948" spans="1:14" ht="15.75" customHeight="1" x14ac:dyDescent="0.15">
      <c r="A948" s="3">
        <v>944</v>
      </c>
      <c r="B948" s="3" t="s">
        <v>213</v>
      </c>
      <c r="C948" s="10" t="s">
        <v>9373</v>
      </c>
      <c r="E948" s="3" t="s">
        <v>69</v>
      </c>
      <c r="F948" s="6"/>
      <c r="G948" s="3" t="s">
        <v>9374</v>
      </c>
      <c r="H948" s="3" t="s">
        <v>213</v>
      </c>
      <c r="K948" s="3" t="s">
        <v>213</v>
      </c>
      <c r="L948" s="5" t="s">
        <v>9373</v>
      </c>
      <c r="N948" s="3" t="s">
        <v>69</v>
      </c>
    </row>
    <row r="949" spans="1:14" ht="15.75" customHeight="1" x14ac:dyDescent="0.15">
      <c r="A949" s="3">
        <v>945</v>
      </c>
      <c r="B949" s="3" t="s">
        <v>6411</v>
      </c>
      <c r="C949" s="10" t="s">
        <v>9378</v>
      </c>
      <c r="E949" s="3" t="s">
        <v>9380</v>
      </c>
      <c r="F949" s="6"/>
      <c r="H949" s="3" t="s">
        <v>6411</v>
      </c>
      <c r="K949" s="3" t="s">
        <v>6411</v>
      </c>
      <c r="L949" s="5" t="s">
        <v>9378</v>
      </c>
      <c r="N949" s="3" t="s">
        <v>9380</v>
      </c>
    </row>
    <row r="950" spans="1:14" ht="15.75" customHeight="1" x14ac:dyDescent="0.15">
      <c r="A950" s="3">
        <v>946</v>
      </c>
      <c r="B950" s="3" t="s">
        <v>6412</v>
      </c>
      <c r="C950" s="10" t="s">
        <v>9385</v>
      </c>
      <c r="E950" s="3" t="s">
        <v>9388</v>
      </c>
      <c r="F950" s="6"/>
      <c r="H950" s="3" t="s">
        <v>6412</v>
      </c>
      <c r="K950" s="3" t="s">
        <v>6412</v>
      </c>
      <c r="L950" s="5" t="s">
        <v>9385</v>
      </c>
      <c r="N950" s="3" t="s">
        <v>9388</v>
      </c>
    </row>
    <row r="951" spans="1:14" ht="15.75" customHeight="1" x14ac:dyDescent="0.15">
      <c r="A951" s="3">
        <v>947</v>
      </c>
      <c r="B951" s="3" t="s">
        <v>6415</v>
      </c>
      <c r="C951" s="10" t="s">
        <v>9391</v>
      </c>
      <c r="E951" s="3" t="s">
        <v>4814</v>
      </c>
      <c r="F951" s="6"/>
      <c r="G951" s="3" t="s">
        <v>9394</v>
      </c>
      <c r="H951" s="3" t="s">
        <v>6415</v>
      </c>
      <c r="K951" s="3" t="s">
        <v>6415</v>
      </c>
      <c r="L951" s="5" t="s">
        <v>9391</v>
      </c>
      <c r="N951" s="3" t="s">
        <v>4814</v>
      </c>
    </row>
    <row r="952" spans="1:14" ht="15.75" customHeight="1" x14ac:dyDescent="0.15">
      <c r="A952" s="3">
        <v>948</v>
      </c>
      <c r="B952" s="3" t="s">
        <v>6424</v>
      </c>
      <c r="C952" s="10" t="s">
        <v>9400</v>
      </c>
      <c r="E952" s="3" t="s">
        <v>9402</v>
      </c>
      <c r="F952" s="6"/>
      <c r="G952" s="3" t="s">
        <v>9403</v>
      </c>
      <c r="H952" s="3" t="s">
        <v>6424</v>
      </c>
      <c r="K952" s="3" t="s">
        <v>6424</v>
      </c>
      <c r="L952" s="5" t="s">
        <v>9400</v>
      </c>
      <c r="N952" s="3" t="s">
        <v>9402</v>
      </c>
    </row>
    <row r="953" spans="1:14" ht="15.75" customHeight="1" x14ac:dyDescent="0.15">
      <c r="A953" s="3">
        <v>949</v>
      </c>
      <c r="B953" s="3" t="s">
        <v>6430</v>
      </c>
      <c r="C953" s="10" t="s">
        <v>9406</v>
      </c>
      <c r="E953" s="3" t="s">
        <v>9407</v>
      </c>
      <c r="F953" s="6"/>
      <c r="G953" s="3" t="s">
        <v>9408</v>
      </c>
      <c r="H953" s="3" t="s">
        <v>6430</v>
      </c>
      <c r="K953" s="3" t="s">
        <v>6430</v>
      </c>
      <c r="L953" s="5" t="s">
        <v>9406</v>
      </c>
      <c r="N953" s="3" t="s">
        <v>9407</v>
      </c>
    </row>
    <row r="954" spans="1:14" ht="15.75" customHeight="1" x14ac:dyDescent="0.15">
      <c r="A954" s="3">
        <v>950</v>
      </c>
      <c r="B954" s="3" t="s">
        <v>6433</v>
      </c>
      <c r="C954" s="10" t="s">
        <v>9413</v>
      </c>
      <c r="E954" s="3" t="s">
        <v>4814</v>
      </c>
      <c r="F954" s="6"/>
      <c r="G954" s="3" t="s">
        <v>9414</v>
      </c>
      <c r="H954" s="3" t="s">
        <v>6433</v>
      </c>
      <c r="K954" s="3" t="s">
        <v>6433</v>
      </c>
      <c r="L954" s="5" t="s">
        <v>9413</v>
      </c>
      <c r="N954" s="3" t="s">
        <v>4814</v>
      </c>
    </row>
    <row r="955" spans="1:14" ht="15.75" customHeight="1" x14ac:dyDescent="0.15">
      <c r="A955" s="3">
        <v>951</v>
      </c>
      <c r="B955" s="3" t="s">
        <v>6436</v>
      </c>
      <c r="C955" s="10" t="s">
        <v>9419</v>
      </c>
      <c r="E955" s="3" t="s">
        <v>887</v>
      </c>
      <c r="F955" s="6"/>
      <c r="H955" s="3" t="s">
        <v>6436</v>
      </c>
      <c r="K955" s="3" t="s">
        <v>6436</v>
      </c>
      <c r="L955" s="5" t="s">
        <v>9419</v>
      </c>
      <c r="N955" s="3" t="s">
        <v>887</v>
      </c>
    </row>
    <row r="956" spans="1:14" ht="15.75" customHeight="1" x14ac:dyDescent="0.15">
      <c r="A956" s="3">
        <v>952</v>
      </c>
      <c r="B956" s="3" t="s">
        <v>6443</v>
      </c>
      <c r="C956" s="10" t="s">
        <v>9424</v>
      </c>
      <c r="E956" s="3" t="s">
        <v>3241</v>
      </c>
      <c r="F956" s="6"/>
      <c r="H956" s="3" t="s">
        <v>6443</v>
      </c>
      <c r="K956" s="3" t="s">
        <v>6443</v>
      </c>
      <c r="L956" s="5" t="s">
        <v>9424</v>
      </c>
      <c r="N956" s="3" t="s">
        <v>3241</v>
      </c>
    </row>
    <row r="957" spans="1:14" ht="15.75" customHeight="1" x14ac:dyDescent="0.15">
      <c r="A957" s="3">
        <v>953</v>
      </c>
      <c r="B957" s="3" t="s">
        <v>6447</v>
      </c>
      <c r="C957" s="10" t="s">
        <v>9428</v>
      </c>
      <c r="E957" s="3" t="s">
        <v>2347</v>
      </c>
      <c r="F957" s="6"/>
      <c r="H957" s="3" t="s">
        <v>6447</v>
      </c>
      <c r="K957" s="3" t="s">
        <v>6447</v>
      </c>
      <c r="L957" s="5" t="s">
        <v>9428</v>
      </c>
      <c r="N957" s="3" t="s">
        <v>2347</v>
      </c>
    </row>
    <row r="958" spans="1:14" ht="15.75" customHeight="1" x14ac:dyDescent="0.15">
      <c r="A958" s="3">
        <v>954</v>
      </c>
      <c r="B958" s="3" t="s">
        <v>6450</v>
      </c>
      <c r="C958" s="10" t="s">
        <v>9432</v>
      </c>
      <c r="E958" s="3" t="s">
        <v>3818</v>
      </c>
      <c r="F958" s="6"/>
      <c r="G958" s="3" t="s">
        <v>9434</v>
      </c>
      <c r="H958" s="3" t="s">
        <v>6450</v>
      </c>
      <c r="K958" s="3" t="s">
        <v>6450</v>
      </c>
      <c r="L958" s="5" t="s">
        <v>9432</v>
      </c>
      <c r="N958" s="3" t="s">
        <v>3818</v>
      </c>
    </row>
    <row r="959" spans="1:14" ht="15.75" customHeight="1" x14ac:dyDescent="0.15">
      <c r="A959" s="3">
        <v>955</v>
      </c>
      <c r="B959" s="3" t="s">
        <v>6452</v>
      </c>
      <c r="C959" s="10" t="s">
        <v>9436</v>
      </c>
      <c r="E959" s="3" t="s">
        <v>79</v>
      </c>
      <c r="F959" s="6"/>
      <c r="G959" s="3" t="s">
        <v>9441</v>
      </c>
      <c r="H959" s="3" t="s">
        <v>6452</v>
      </c>
      <c r="K959" s="3" t="s">
        <v>6452</v>
      </c>
      <c r="L959" s="5" t="s">
        <v>9436</v>
      </c>
      <c r="N959" s="3" t="s">
        <v>79</v>
      </c>
    </row>
    <row r="960" spans="1:14" ht="15.75" customHeight="1" x14ac:dyDescent="0.15">
      <c r="A960" s="3">
        <v>956</v>
      </c>
      <c r="B960" s="3" t="s">
        <v>6456</v>
      </c>
      <c r="C960" s="10" t="s">
        <v>9443</v>
      </c>
      <c r="E960" s="3" t="s">
        <v>2653</v>
      </c>
      <c r="F960" s="6"/>
      <c r="G960" s="3" t="s">
        <v>9445</v>
      </c>
      <c r="H960" s="3" t="s">
        <v>6456</v>
      </c>
      <c r="K960" s="3" t="s">
        <v>6456</v>
      </c>
      <c r="L960" s="5" t="s">
        <v>9443</v>
      </c>
      <c r="N960" s="3" t="s">
        <v>2653</v>
      </c>
    </row>
    <row r="961" spans="1:14" ht="15.75" customHeight="1" x14ac:dyDescent="0.15">
      <c r="A961" s="3">
        <v>957</v>
      </c>
      <c r="B961" s="3" t="s">
        <v>6457</v>
      </c>
      <c r="C961" s="10" t="s">
        <v>9451</v>
      </c>
      <c r="E961" s="3" t="s">
        <v>9453</v>
      </c>
      <c r="F961" s="6"/>
      <c r="G961" s="3" t="s">
        <v>9455</v>
      </c>
      <c r="H961" s="3" t="s">
        <v>6457</v>
      </c>
      <c r="K961" s="3" t="s">
        <v>6457</v>
      </c>
      <c r="L961" s="5" t="s">
        <v>9451</v>
      </c>
      <c r="N961" s="3" t="s">
        <v>9453</v>
      </c>
    </row>
    <row r="962" spans="1:14" ht="15.75" customHeight="1" x14ac:dyDescent="0.15">
      <c r="A962" s="3">
        <v>958</v>
      </c>
      <c r="B962" s="3" t="s">
        <v>6460</v>
      </c>
      <c r="C962" s="10" t="s">
        <v>9458</v>
      </c>
      <c r="E962" s="3" t="s">
        <v>9461</v>
      </c>
      <c r="F962" s="6"/>
      <c r="G962" s="3" t="s">
        <v>9462</v>
      </c>
      <c r="H962" s="3" t="s">
        <v>6460</v>
      </c>
      <c r="K962" s="3" t="s">
        <v>6460</v>
      </c>
      <c r="L962" s="5" t="s">
        <v>9458</v>
      </c>
      <c r="N962" s="3" t="s">
        <v>9461</v>
      </c>
    </row>
    <row r="963" spans="1:14" ht="15.75" customHeight="1" x14ac:dyDescent="0.15">
      <c r="A963" s="3">
        <v>959</v>
      </c>
      <c r="B963" s="3" t="s">
        <v>6463</v>
      </c>
      <c r="C963" s="10" t="s">
        <v>9466</v>
      </c>
      <c r="E963" s="3" t="s">
        <v>8857</v>
      </c>
      <c r="F963" s="6"/>
      <c r="G963" s="3" t="s">
        <v>9467</v>
      </c>
      <c r="H963" s="3" t="s">
        <v>6463</v>
      </c>
      <c r="K963" s="3" t="s">
        <v>6463</v>
      </c>
      <c r="L963" s="5" t="s">
        <v>9466</v>
      </c>
      <c r="N963" s="3" t="s">
        <v>8857</v>
      </c>
    </row>
    <row r="964" spans="1:14" ht="15.75" customHeight="1" x14ac:dyDescent="0.15">
      <c r="A964" s="3">
        <v>960</v>
      </c>
      <c r="B964" s="3" t="s">
        <v>6476</v>
      </c>
      <c r="C964" s="10" t="s">
        <v>9468</v>
      </c>
      <c r="E964" s="3" t="s">
        <v>9470</v>
      </c>
      <c r="F964" s="6"/>
      <c r="H964" s="3" t="s">
        <v>6476</v>
      </c>
      <c r="K964" s="3" t="s">
        <v>6476</v>
      </c>
      <c r="L964" s="5" t="s">
        <v>9468</v>
      </c>
      <c r="N964" s="3" t="s">
        <v>9470</v>
      </c>
    </row>
    <row r="965" spans="1:14" ht="15.75" customHeight="1" x14ac:dyDescent="0.15">
      <c r="A965" s="3">
        <v>961</v>
      </c>
      <c r="B965" s="3" t="s">
        <v>6477</v>
      </c>
      <c r="C965" s="10" t="s">
        <v>9476</v>
      </c>
      <c r="E965" s="3" t="s">
        <v>39</v>
      </c>
      <c r="F965" s="6"/>
      <c r="H965" s="3" t="s">
        <v>6477</v>
      </c>
      <c r="K965" s="3" t="s">
        <v>6477</v>
      </c>
      <c r="L965" s="5" t="s">
        <v>9476</v>
      </c>
      <c r="N965" s="3" t="s">
        <v>39</v>
      </c>
    </row>
    <row r="966" spans="1:14" ht="15.75" customHeight="1" x14ac:dyDescent="0.15">
      <c r="A966" s="3">
        <v>962</v>
      </c>
      <c r="B966" s="3" t="s">
        <v>6482</v>
      </c>
      <c r="C966" s="10" t="s">
        <v>9483</v>
      </c>
      <c r="E966" s="3" t="s">
        <v>9062</v>
      </c>
      <c r="F966" s="6"/>
      <c r="H966" s="3" t="s">
        <v>6482</v>
      </c>
      <c r="K966" s="3" t="s">
        <v>6482</v>
      </c>
      <c r="L966" s="5" t="s">
        <v>9483</v>
      </c>
      <c r="N966" s="3" t="s">
        <v>9062</v>
      </c>
    </row>
    <row r="967" spans="1:14" ht="15.75" customHeight="1" x14ac:dyDescent="0.15">
      <c r="A967" s="3">
        <v>963</v>
      </c>
      <c r="B967" s="3" t="s">
        <v>6484</v>
      </c>
      <c r="C967" s="10" t="s">
        <v>9487</v>
      </c>
      <c r="E967" s="3" t="s">
        <v>9489</v>
      </c>
      <c r="F967" s="6"/>
      <c r="G967" s="3" t="s">
        <v>9491</v>
      </c>
      <c r="H967" s="3" t="s">
        <v>6484</v>
      </c>
      <c r="K967" s="3" t="s">
        <v>6484</v>
      </c>
      <c r="L967" s="5" t="s">
        <v>9487</v>
      </c>
      <c r="N967" s="3" t="s">
        <v>9489</v>
      </c>
    </row>
    <row r="968" spans="1:14" ht="15.75" customHeight="1" x14ac:dyDescent="0.15">
      <c r="A968" s="3">
        <v>964</v>
      </c>
      <c r="B968" s="3" t="s">
        <v>6495</v>
      </c>
      <c r="C968" s="10" t="s">
        <v>9501</v>
      </c>
      <c r="E968" s="3" t="s">
        <v>4148</v>
      </c>
      <c r="F968" s="6"/>
      <c r="G968" s="3" t="s">
        <v>9502</v>
      </c>
      <c r="H968" s="3" t="s">
        <v>6495</v>
      </c>
      <c r="K968" s="3" t="s">
        <v>6495</v>
      </c>
      <c r="L968" s="5" t="s">
        <v>9501</v>
      </c>
      <c r="N968" s="3" t="s">
        <v>4148</v>
      </c>
    </row>
    <row r="969" spans="1:14" ht="15.75" customHeight="1" x14ac:dyDescent="0.15">
      <c r="A969" s="3">
        <v>965</v>
      </c>
      <c r="B969" s="3" t="s">
        <v>6496</v>
      </c>
      <c r="C969" s="10" t="s">
        <v>9506</v>
      </c>
      <c r="E969" s="3" t="s">
        <v>487</v>
      </c>
      <c r="F969" s="6"/>
      <c r="H969" s="3" t="s">
        <v>6496</v>
      </c>
      <c r="K969" s="3" t="s">
        <v>6496</v>
      </c>
      <c r="L969" s="5" t="s">
        <v>9506</v>
      </c>
      <c r="N969" s="3" t="s">
        <v>487</v>
      </c>
    </row>
    <row r="970" spans="1:14" ht="15.75" customHeight="1" x14ac:dyDescent="0.15">
      <c r="A970" s="3">
        <v>966</v>
      </c>
      <c r="B970" s="3" t="s">
        <v>6499</v>
      </c>
      <c r="C970" s="10" t="s">
        <v>9511</v>
      </c>
      <c r="E970" s="3" t="s">
        <v>8857</v>
      </c>
      <c r="F970" s="6"/>
      <c r="H970" s="3" t="s">
        <v>6499</v>
      </c>
      <c r="K970" s="3" t="s">
        <v>6499</v>
      </c>
      <c r="L970" s="5" t="s">
        <v>9511</v>
      </c>
      <c r="N970" s="3" t="s">
        <v>8857</v>
      </c>
    </row>
    <row r="971" spans="1:14" ht="15.75" customHeight="1" x14ac:dyDescent="0.15">
      <c r="A971" s="3">
        <v>967</v>
      </c>
      <c r="B971" s="3" t="s">
        <v>6502</v>
      </c>
      <c r="C971" s="10" t="s">
        <v>9520</v>
      </c>
      <c r="E971" s="3" t="s">
        <v>475</v>
      </c>
      <c r="F971" s="6"/>
      <c r="G971" s="3" t="s">
        <v>9522</v>
      </c>
      <c r="H971" s="3" t="s">
        <v>6502</v>
      </c>
      <c r="K971" s="3" t="s">
        <v>6502</v>
      </c>
      <c r="L971" s="5" t="s">
        <v>9520</v>
      </c>
      <c r="N971" s="3" t="s">
        <v>475</v>
      </c>
    </row>
    <row r="972" spans="1:14" ht="15.75" customHeight="1" x14ac:dyDescent="0.15">
      <c r="A972" s="3">
        <v>968</v>
      </c>
      <c r="B972" s="3" t="s">
        <v>4243</v>
      </c>
      <c r="C972" s="10" t="s">
        <v>9527</v>
      </c>
      <c r="E972" s="3" t="s">
        <v>89</v>
      </c>
      <c r="F972" s="6"/>
      <c r="G972" s="3" t="s">
        <v>9529</v>
      </c>
      <c r="H972" s="3" t="s">
        <v>4243</v>
      </c>
      <c r="K972" s="3" t="s">
        <v>4243</v>
      </c>
      <c r="L972" s="5" t="s">
        <v>9527</v>
      </c>
      <c r="N972" s="3" t="s">
        <v>89</v>
      </c>
    </row>
    <row r="973" spans="1:14" ht="15.75" customHeight="1" x14ac:dyDescent="0.15">
      <c r="A973" s="3">
        <v>969</v>
      </c>
      <c r="B973" s="3" t="s">
        <v>6515</v>
      </c>
      <c r="C973" s="10" t="s">
        <v>9532</v>
      </c>
      <c r="E973" s="3" t="s">
        <v>498</v>
      </c>
      <c r="F973" s="6"/>
      <c r="G973" s="3" t="s">
        <v>9533</v>
      </c>
      <c r="H973" s="3" t="s">
        <v>6515</v>
      </c>
      <c r="K973" s="3" t="s">
        <v>6515</v>
      </c>
      <c r="L973" s="5" t="s">
        <v>9532</v>
      </c>
      <c r="N973" s="3" t="s">
        <v>498</v>
      </c>
    </row>
    <row r="974" spans="1:14" ht="15.75" customHeight="1" x14ac:dyDescent="0.15">
      <c r="A974" s="3">
        <v>970</v>
      </c>
      <c r="B974" s="5" t="s">
        <v>6517</v>
      </c>
      <c r="C974" s="10" t="s">
        <v>9535</v>
      </c>
      <c r="E974" s="3" t="s">
        <v>126</v>
      </c>
      <c r="F974" s="6"/>
      <c r="H974" s="5" t="s">
        <v>6517</v>
      </c>
      <c r="K974" s="5" t="s">
        <v>6517</v>
      </c>
      <c r="L974" s="5" t="s">
        <v>9535</v>
      </c>
      <c r="N974" s="3" t="s">
        <v>126</v>
      </c>
    </row>
    <row r="975" spans="1:14" ht="15.75" customHeight="1" x14ac:dyDescent="0.15">
      <c r="A975" s="3">
        <v>971</v>
      </c>
      <c r="B975" s="3" t="s">
        <v>6520</v>
      </c>
      <c r="C975" s="10" t="s">
        <v>9540</v>
      </c>
      <c r="E975" s="3" t="s">
        <v>9340</v>
      </c>
      <c r="F975" s="6"/>
      <c r="G975" s="3" t="s">
        <v>9543</v>
      </c>
      <c r="H975" s="3" t="s">
        <v>6520</v>
      </c>
      <c r="K975" s="3" t="s">
        <v>6520</v>
      </c>
      <c r="L975" s="5" t="s">
        <v>9540</v>
      </c>
      <c r="N975" s="3" t="s">
        <v>9340</v>
      </c>
    </row>
    <row r="976" spans="1:14" ht="15.75" customHeight="1" x14ac:dyDescent="0.15">
      <c r="A976" s="3">
        <v>972</v>
      </c>
      <c r="B976" s="3" t="s">
        <v>6529</v>
      </c>
      <c r="C976" s="10" t="s">
        <v>9547</v>
      </c>
      <c r="E976" s="3" t="s">
        <v>9549</v>
      </c>
      <c r="F976" s="6"/>
      <c r="G976" s="3" t="s">
        <v>9550</v>
      </c>
      <c r="H976" s="3" t="s">
        <v>6529</v>
      </c>
      <c r="K976" s="3" t="s">
        <v>6529</v>
      </c>
      <c r="L976" s="5" t="s">
        <v>9547</v>
      </c>
      <c r="N976" s="3" t="s">
        <v>9549</v>
      </c>
    </row>
    <row r="977" spans="1:14" ht="15.75" customHeight="1" x14ac:dyDescent="0.15">
      <c r="A977" s="3">
        <v>973</v>
      </c>
      <c r="B977" s="3" t="s">
        <v>6533</v>
      </c>
      <c r="C977" s="10" t="s">
        <v>9557</v>
      </c>
      <c r="E977" s="3" t="s">
        <v>7662</v>
      </c>
      <c r="F977" s="6"/>
      <c r="G977" s="3" t="s">
        <v>9559</v>
      </c>
      <c r="H977" s="3" t="s">
        <v>6533</v>
      </c>
      <c r="K977" s="3" t="s">
        <v>6533</v>
      </c>
      <c r="L977" s="5" t="s">
        <v>9557</v>
      </c>
      <c r="N977" s="3" t="s">
        <v>7662</v>
      </c>
    </row>
    <row r="978" spans="1:14" ht="15.75" customHeight="1" x14ac:dyDescent="0.15">
      <c r="A978" s="3">
        <v>974</v>
      </c>
      <c r="B978" s="3" t="s">
        <v>6539</v>
      </c>
      <c r="C978" s="10" t="s">
        <v>9564</v>
      </c>
      <c r="E978" s="3" t="s">
        <v>2279</v>
      </c>
      <c r="F978" s="6"/>
      <c r="G978" s="3" t="s">
        <v>9566</v>
      </c>
      <c r="H978" s="3" t="s">
        <v>6539</v>
      </c>
      <c r="K978" s="3" t="s">
        <v>6539</v>
      </c>
      <c r="L978" s="5" t="s">
        <v>9564</v>
      </c>
      <c r="N978" s="3" t="s">
        <v>2279</v>
      </c>
    </row>
    <row r="979" spans="1:14" ht="15.75" customHeight="1" x14ac:dyDescent="0.15">
      <c r="A979" s="3">
        <v>975</v>
      </c>
      <c r="B979" s="3" t="s">
        <v>6545</v>
      </c>
      <c r="C979" s="10" t="s">
        <v>9572</v>
      </c>
      <c r="E979" s="3" t="s">
        <v>9574</v>
      </c>
      <c r="F979" s="6"/>
      <c r="G979" s="3" t="s">
        <v>9577</v>
      </c>
      <c r="H979" s="3" t="s">
        <v>6545</v>
      </c>
      <c r="K979" s="3" t="s">
        <v>6545</v>
      </c>
      <c r="L979" s="5" t="s">
        <v>9572</v>
      </c>
      <c r="N979" s="3" t="s">
        <v>9574</v>
      </c>
    </row>
    <row r="980" spans="1:14" ht="15.75" customHeight="1" x14ac:dyDescent="0.15">
      <c r="A980" s="3">
        <v>976</v>
      </c>
      <c r="B980" s="3" t="s">
        <v>6554</v>
      </c>
      <c r="C980" s="10" t="s">
        <v>9586</v>
      </c>
      <c r="E980" s="3" t="s">
        <v>9587</v>
      </c>
      <c r="F980" s="6"/>
      <c r="G980" s="3" t="s">
        <v>9589</v>
      </c>
      <c r="H980" s="3" t="s">
        <v>6554</v>
      </c>
      <c r="K980" s="3" t="s">
        <v>6554</v>
      </c>
      <c r="L980" s="5" t="s">
        <v>9586</v>
      </c>
      <c r="N980" s="3" t="s">
        <v>9587</v>
      </c>
    </row>
    <row r="981" spans="1:14" ht="15.75" customHeight="1" x14ac:dyDescent="0.15">
      <c r="A981" s="3">
        <v>977</v>
      </c>
      <c r="B981" s="3" t="s">
        <v>3520</v>
      </c>
      <c r="C981" s="10" t="s">
        <v>9595</v>
      </c>
      <c r="E981" s="3" t="s">
        <v>475</v>
      </c>
      <c r="F981" s="6"/>
      <c r="G981" s="3" t="s">
        <v>9597</v>
      </c>
      <c r="H981" s="3" t="s">
        <v>3520</v>
      </c>
      <c r="K981" s="3" t="s">
        <v>3520</v>
      </c>
      <c r="L981" s="5" t="s">
        <v>9595</v>
      </c>
      <c r="N981" s="3" t="s">
        <v>475</v>
      </c>
    </row>
    <row r="982" spans="1:14" ht="15.75" customHeight="1" x14ac:dyDescent="0.15">
      <c r="A982" s="3">
        <v>978</v>
      </c>
      <c r="B982" s="3" t="s">
        <v>6560</v>
      </c>
      <c r="C982" s="10" t="s">
        <v>9602</v>
      </c>
      <c r="E982" s="3" t="s">
        <v>2653</v>
      </c>
      <c r="F982" s="6"/>
      <c r="H982" s="3" t="s">
        <v>6560</v>
      </c>
      <c r="K982" s="3" t="s">
        <v>6560</v>
      </c>
      <c r="L982" s="5" t="s">
        <v>9602</v>
      </c>
      <c r="N982" s="3" t="s">
        <v>2653</v>
      </c>
    </row>
    <row r="983" spans="1:14" ht="15.75" customHeight="1" x14ac:dyDescent="0.15">
      <c r="A983" s="3">
        <v>979</v>
      </c>
      <c r="B983" s="3" t="s">
        <v>6563</v>
      </c>
      <c r="C983" s="10" t="s">
        <v>9606</v>
      </c>
      <c r="E983" s="3" t="s">
        <v>7220</v>
      </c>
      <c r="F983" s="6"/>
      <c r="H983" s="3" t="s">
        <v>6563</v>
      </c>
      <c r="K983" s="3" t="s">
        <v>6563</v>
      </c>
      <c r="L983" s="5" t="s">
        <v>9606</v>
      </c>
      <c r="N983" s="3" t="s">
        <v>7220</v>
      </c>
    </row>
    <row r="984" spans="1:14" ht="15.75" customHeight="1" x14ac:dyDescent="0.15">
      <c r="A984" s="3">
        <v>980</v>
      </c>
      <c r="B984" s="3" t="s">
        <v>919</v>
      </c>
      <c r="C984" s="10" t="s">
        <v>9609</v>
      </c>
      <c r="E984" s="3" t="s">
        <v>923</v>
      </c>
      <c r="F984" s="6"/>
      <c r="G984" s="3" t="s">
        <v>9612</v>
      </c>
      <c r="H984" s="3" t="s">
        <v>919</v>
      </c>
      <c r="K984" s="3" t="s">
        <v>919</v>
      </c>
      <c r="L984" s="5" t="s">
        <v>9609</v>
      </c>
      <c r="N984" s="3" t="s">
        <v>923</v>
      </c>
    </row>
    <row r="985" spans="1:14" ht="15.75" customHeight="1" x14ac:dyDescent="0.15">
      <c r="A985" s="3">
        <v>981</v>
      </c>
      <c r="B985" s="3" t="s">
        <v>6566</v>
      </c>
      <c r="C985" s="10" t="s">
        <v>9622</v>
      </c>
      <c r="E985" s="3" t="s">
        <v>4770</v>
      </c>
      <c r="F985" s="6"/>
      <c r="H985" s="3" t="s">
        <v>6566</v>
      </c>
      <c r="K985" s="3" t="s">
        <v>6566</v>
      </c>
      <c r="L985" s="5" t="s">
        <v>9622</v>
      </c>
      <c r="N985" s="3" t="s">
        <v>4770</v>
      </c>
    </row>
    <row r="986" spans="1:14" ht="15.75" customHeight="1" x14ac:dyDescent="0.15">
      <c r="A986" s="3">
        <v>982</v>
      </c>
      <c r="B986" s="3" t="s">
        <v>6573</v>
      </c>
      <c r="C986" s="10" t="s">
        <v>9626</v>
      </c>
      <c r="E986" s="3" t="s">
        <v>1743</v>
      </c>
      <c r="F986" s="6"/>
      <c r="G986" s="3" t="s">
        <v>9628</v>
      </c>
      <c r="H986" s="3" t="s">
        <v>6573</v>
      </c>
      <c r="K986" s="3" t="s">
        <v>6573</v>
      </c>
      <c r="L986" s="5" t="s">
        <v>9626</v>
      </c>
      <c r="N986" s="3" t="s">
        <v>1743</v>
      </c>
    </row>
    <row r="987" spans="1:14" ht="15.75" customHeight="1" x14ac:dyDescent="0.15">
      <c r="A987" s="3">
        <v>983</v>
      </c>
      <c r="B987" s="3" t="s">
        <v>6582</v>
      </c>
      <c r="C987" s="10" t="s">
        <v>9632</v>
      </c>
      <c r="E987" s="3" t="s">
        <v>475</v>
      </c>
      <c r="F987" s="6"/>
      <c r="G987" s="3" t="s">
        <v>9633</v>
      </c>
      <c r="H987" s="3" t="s">
        <v>6582</v>
      </c>
      <c r="K987" s="3" t="s">
        <v>6582</v>
      </c>
      <c r="L987" s="5" t="s">
        <v>9632</v>
      </c>
      <c r="N987" s="3" t="s">
        <v>475</v>
      </c>
    </row>
    <row r="988" spans="1:14" ht="15.75" customHeight="1" x14ac:dyDescent="0.15">
      <c r="A988" s="3">
        <v>984</v>
      </c>
      <c r="B988" s="3" t="s">
        <v>6583</v>
      </c>
      <c r="C988" s="10" t="s">
        <v>9639</v>
      </c>
      <c r="E988" s="3" t="s">
        <v>475</v>
      </c>
      <c r="F988" s="6"/>
      <c r="G988" s="3" t="s">
        <v>9641</v>
      </c>
      <c r="H988" s="3" t="s">
        <v>6583</v>
      </c>
      <c r="K988" s="3" t="s">
        <v>6583</v>
      </c>
      <c r="L988" s="5" t="s">
        <v>9639</v>
      </c>
      <c r="N988" s="3" t="s">
        <v>475</v>
      </c>
    </row>
    <row r="989" spans="1:14" ht="15.75" customHeight="1" x14ac:dyDescent="0.15">
      <c r="A989" s="3">
        <v>985</v>
      </c>
      <c r="B989" s="3" t="s">
        <v>6585</v>
      </c>
      <c r="C989" s="10" t="s">
        <v>9644</v>
      </c>
      <c r="E989" s="3" t="s">
        <v>9647</v>
      </c>
      <c r="F989" s="6"/>
      <c r="H989" s="3" t="s">
        <v>6585</v>
      </c>
      <c r="K989" s="3" t="s">
        <v>6585</v>
      </c>
      <c r="L989" s="5" t="s">
        <v>9644</v>
      </c>
      <c r="N989" s="3" t="s">
        <v>9647</v>
      </c>
    </row>
    <row r="990" spans="1:14" ht="15.75" customHeight="1" x14ac:dyDescent="0.15">
      <c r="A990" s="3">
        <v>986</v>
      </c>
      <c r="B990" s="3" t="s">
        <v>6588</v>
      </c>
      <c r="C990" s="10" t="s">
        <v>9651</v>
      </c>
      <c r="E990" s="3" t="s">
        <v>9653</v>
      </c>
      <c r="F990" s="6"/>
      <c r="G990" s="3" t="s">
        <v>9654</v>
      </c>
      <c r="H990" s="3" t="s">
        <v>6588</v>
      </c>
      <c r="K990" s="3" t="s">
        <v>6588</v>
      </c>
      <c r="L990" s="5" t="s">
        <v>9651</v>
      </c>
      <c r="N990" s="3" t="s">
        <v>9653</v>
      </c>
    </row>
    <row r="991" spans="1:14" ht="15.75" customHeight="1" x14ac:dyDescent="0.15">
      <c r="A991" s="3">
        <v>987</v>
      </c>
      <c r="B991" s="3" t="s">
        <v>6598</v>
      </c>
      <c r="C991" s="10" t="s">
        <v>9658</v>
      </c>
      <c r="E991" s="3" t="s">
        <v>3261</v>
      </c>
      <c r="F991" s="6"/>
      <c r="H991" s="3" t="s">
        <v>6598</v>
      </c>
      <c r="K991" s="3" t="s">
        <v>6598</v>
      </c>
      <c r="L991" s="5" t="s">
        <v>9658</v>
      </c>
      <c r="N991" s="3" t="s">
        <v>3261</v>
      </c>
    </row>
    <row r="992" spans="1:14" ht="15.75" customHeight="1" x14ac:dyDescent="0.15">
      <c r="A992" s="3">
        <v>988</v>
      </c>
      <c r="B992" s="3" t="s">
        <v>6600</v>
      </c>
      <c r="C992" s="10" t="s">
        <v>9662</v>
      </c>
      <c r="E992" s="3" t="s">
        <v>9663</v>
      </c>
      <c r="F992" s="6"/>
      <c r="H992" s="3" t="s">
        <v>6600</v>
      </c>
      <c r="K992" s="3" t="s">
        <v>6600</v>
      </c>
      <c r="L992" s="5" t="s">
        <v>9662</v>
      </c>
      <c r="N992" s="3" t="s">
        <v>9663</v>
      </c>
    </row>
    <row r="993" spans="1:14" ht="15.75" customHeight="1" x14ac:dyDescent="0.15">
      <c r="A993" s="3">
        <v>989</v>
      </c>
      <c r="B993" s="3" t="s">
        <v>5473</v>
      </c>
      <c r="C993" s="10" t="s">
        <v>9667</v>
      </c>
      <c r="E993" s="3" t="s">
        <v>923</v>
      </c>
      <c r="F993" s="6"/>
      <c r="G993" s="3" t="s">
        <v>9669</v>
      </c>
      <c r="H993" s="3" t="s">
        <v>5473</v>
      </c>
      <c r="K993" s="3" t="s">
        <v>5473</v>
      </c>
      <c r="L993" s="5" t="s">
        <v>9667</v>
      </c>
      <c r="N993" s="3" t="s">
        <v>923</v>
      </c>
    </row>
    <row r="994" spans="1:14" ht="15.75" customHeight="1" x14ac:dyDescent="0.15">
      <c r="A994" s="3">
        <v>990</v>
      </c>
      <c r="B994" s="3" t="s">
        <v>6607</v>
      </c>
      <c r="C994" s="10" t="s">
        <v>9674</v>
      </c>
      <c r="E994" s="3" t="s">
        <v>2435</v>
      </c>
      <c r="F994" s="6"/>
      <c r="G994" s="3" t="s">
        <v>9677</v>
      </c>
      <c r="H994" s="3" t="s">
        <v>6607</v>
      </c>
      <c r="K994" s="3" t="s">
        <v>6607</v>
      </c>
      <c r="L994" s="5" t="s">
        <v>9674</v>
      </c>
      <c r="N994" s="3" t="s">
        <v>2435</v>
      </c>
    </row>
    <row r="995" spans="1:14" ht="15.75" customHeight="1" x14ac:dyDescent="0.15">
      <c r="A995" s="3">
        <v>991</v>
      </c>
      <c r="B995" s="3" t="s">
        <v>6609</v>
      </c>
      <c r="C995" s="10" t="s">
        <v>9680</v>
      </c>
      <c r="E995" s="3" t="s">
        <v>4411</v>
      </c>
      <c r="F995" s="6"/>
      <c r="G995" s="3" t="s">
        <v>9682</v>
      </c>
      <c r="H995" s="3" t="s">
        <v>6609</v>
      </c>
      <c r="K995" s="3" t="s">
        <v>6609</v>
      </c>
      <c r="L995" s="5" t="s">
        <v>9680</v>
      </c>
      <c r="N995" s="3" t="s">
        <v>4411</v>
      </c>
    </row>
    <row r="996" spans="1:14" ht="15.75" customHeight="1" x14ac:dyDescent="0.15">
      <c r="A996" s="3">
        <v>992</v>
      </c>
      <c r="B996" s="3" t="s">
        <v>6616</v>
      </c>
      <c r="C996" s="10" t="s">
        <v>9685</v>
      </c>
      <c r="E996" s="3" t="s">
        <v>2049</v>
      </c>
      <c r="F996" s="6"/>
      <c r="H996" s="3" t="s">
        <v>6616</v>
      </c>
      <c r="K996" s="3" t="s">
        <v>6616</v>
      </c>
      <c r="L996" s="5" t="s">
        <v>9685</v>
      </c>
      <c r="N996" s="3" t="s">
        <v>2049</v>
      </c>
    </row>
    <row r="997" spans="1:14" ht="15.75" customHeight="1" x14ac:dyDescent="0.15">
      <c r="A997" s="3">
        <v>993</v>
      </c>
      <c r="B997" s="3" t="s">
        <v>6618</v>
      </c>
      <c r="C997" s="10" t="s">
        <v>9691</v>
      </c>
      <c r="E997" s="3" t="s">
        <v>7240</v>
      </c>
      <c r="F997" s="6"/>
      <c r="G997" s="3" t="s">
        <v>9692</v>
      </c>
      <c r="H997" s="3" t="s">
        <v>6618</v>
      </c>
      <c r="K997" s="3" t="s">
        <v>6618</v>
      </c>
      <c r="L997" s="5" t="s">
        <v>9691</v>
      </c>
      <c r="N997" s="3" t="s">
        <v>7240</v>
      </c>
    </row>
    <row r="998" spans="1:14" ht="15.75" customHeight="1" x14ac:dyDescent="0.15">
      <c r="A998" s="3">
        <v>994</v>
      </c>
      <c r="B998" s="3" t="s">
        <v>3282</v>
      </c>
      <c r="C998" s="10" t="s">
        <v>9698</v>
      </c>
      <c r="E998" s="3" t="s">
        <v>475</v>
      </c>
      <c r="F998" s="6"/>
      <c r="H998" s="3" t="s">
        <v>3282</v>
      </c>
      <c r="K998" s="3" t="s">
        <v>3282</v>
      </c>
      <c r="L998" s="5" t="s">
        <v>9698</v>
      </c>
      <c r="N998" s="3" t="s">
        <v>475</v>
      </c>
    </row>
    <row r="999" spans="1:14" ht="15.75" customHeight="1" x14ac:dyDescent="0.15">
      <c r="A999" s="3">
        <v>995</v>
      </c>
      <c r="B999" s="3" t="s">
        <v>6628</v>
      </c>
      <c r="C999" s="10" t="s">
        <v>9701</v>
      </c>
      <c r="E999" s="3" t="s">
        <v>9574</v>
      </c>
      <c r="F999" s="6"/>
      <c r="G999" s="3" t="s">
        <v>9704</v>
      </c>
      <c r="H999" s="3" t="s">
        <v>6628</v>
      </c>
      <c r="K999" s="3" t="s">
        <v>6628</v>
      </c>
      <c r="L999" s="5" t="s">
        <v>9701</v>
      </c>
      <c r="N999" s="3" t="s">
        <v>9574</v>
      </c>
    </row>
    <row r="1000" spans="1:14" ht="15.75" customHeight="1" x14ac:dyDescent="0.15">
      <c r="A1000" s="3">
        <v>996</v>
      </c>
      <c r="B1000" s="3" t="s">
        <v>6631</v>
      </c>
      <c r="C1000" s="10" t="s">
        <v>9708</v>
      </c>
      <c r="E1000" s="3" t="s">
        <v>9709</v>
      </c>
      <c r="F1000" s="6"/>
      <c r="H1000" s="3" t="s">
        <v>6631</v>
      </c>
      <c r="K1000" s="3" t="s">
        <v>6631</v>
      </c>
      <c r="L1000" s="5" t="s">
        <v>9708</v>
      </c>
      <c r="N1000" s="3" t="s">
        <v>9709</v>
      </c>
    </row>
    <row r="1001" spans="1:14" ht="15.75" customHeight="1" x14ac:dyDescent="0.15">
      <c r="A1001" s="3">
        <v>997</v>
      </c>
      <c r="B1001" s="3" t="s">
        <v>6632</v>
      </c>
      <c r="C1001" s="10" t="s">
        <v>9712</v>
      </c>
      <c r="E1001" s="3" t="s">
        <v>6911</v>
      </c>
      <c r="F1001" s="6"/>
      <c r="G1001" s="3" t="s">
        <v>9716</v>
      </c>
      <c r="H1001" s="3" t="s">
        <v>6632</v>
      </c>
      <c r="K1001" s="3" t="s">
        <v>6632</v>
      </c>
      <c r="L1001" s="5" t="s">
        <v>9712</v>
      </c>
      <c r="N1001" s="3" t="s">
        <v>6911</v>
      </c>
    </row>
    <row r="1002" spans="1:14" ht="15.75" customHeight="1" x14ac:dyDescent="0.15">
      <c r="A1002" s="3">
        <v>998</v>
      </c>
      <c r="B1002" s="3" t="s">
        <v>5178</v>
      </c>
      <c r="C1002" s="10" t="s">
        <v>9718</v>
      </c>
      <c r="E1002" s="3" t="s">
        <v>5188</v>
      </c>
      <c r="F1002" s="6"/>
      <c r="H1002" s="3" t="s">
        <v>5178</v>
      </c>
      <c r="K1002" s="3" t="s">
        <v>5178</v>
      </c>
      <c r="L1002" s="5" t="s">
        <v>9718</v>
      </c>
      <c r="N1002" s="3" t="s">
        <v>5188</v>
      </c>
    </row>
    <row r="1003" spans="1:14" ht="15.75" customHeight="1" x14ac:dyDescent="0.15">
      <c r="A1003" s="3">
        <v>999</v>
      </c>
      <c r="B1003" s="3" t="s">
        <v>6647</v>
      </c>
      <c r="C1003" s="10" t="s">
        <v>9722</v>
      </c>
      <c r="E1003" s="3" t="s">
        <v>9726</v>
      </c>
      <c r="F1003" s="6"/>
      <c r="G1003" s="3" t="s">
        <v>9728</v>
      </c>
      <c r="H1003" s="3" t="s">
        <v>6647</v>
      </c>
      <c r="K1003" s="3" t="s">
        <v>6647</v>
      </c>
      <c r="L1003" s="5" t="s">
        <v>9722</v>
      </c>
      <c r="N1003" s="3" t="s">
        <v>9726</v>
      </c>
    </row>
    <row r="1004" spans="1:14" ht="15.75" customHeight="1" x14ac:dyDescent="0.15">
      <c r="A1004" s="3">
        <v>1000</v>
      </c>
      <c r="B1004" s="3" t="s">
        <v>6649</v>
      </c>
      <c r="C1004" s="10" t="s">
        <v>9732</v>
      </c>
      <c r="E1004" s="3" t="s">
        <v>8394</v>
      </c>
      <c r="F1004" s="6"/>
      <c r="G1004" s="3" t="s">
        <v>9742</v>
      </c>
      <c r="H1004" s="3" t="s">
        <v>6649</v>
      </c>
      <c r="K1004" s="3" t="s">
        <v>6649</v>
      </c>
      <c r="L1004" s="5" t="s">
        <v>9732</v>
      </c>
      <c r="N1004" s="3" t="s">
        <v>8394</v>
      </c>
    </row>
    <row r="1005" spans="1:14" ht="15.75" customHeight="1" x14ac:dyDescent="0.15">
      <c r="A1005" s="3">
        <v>1001</v>
      </c>
      <c r="B1005" s="3" t="s">
        <v>280</v>
      </c>
      <c r="C1005" s="10" t="s">
        <v>9745</v>
      </c>
      <c r="E1005" s="3" t="s">
        <v>9746</v>
      </c>
      <c r="F1005" s="6"/>
    </row>
    <row r="1006" spans="1:14" ht="15.75" customHeight="1" x14ac:dyDescent="0.15">
      <c r="A1006" s="3">
        <v>1002</v>
      </c>
      <c r="B1006" s="3" t="s">
        <v>288</v>
      </c>
      <c r="C1006" s="10" t="s">
        <v>9747</v>
      </c>
      <c r="E1006" s="3" t="s">
        <v>9750</v>
      </c>
      <c r="F1006" s="6"/>
    </row>
    <row r="1007" spans="1:14" ht="15.75" customHeight="1" x14ac:dyDescent="0.15">
      <c r="A1007" s="3">
        <v>1003</v>
      </c>
      <c r="B1007" s="3" t="s">
        <v>294</v>
      </c>
      <c r="C1007" s="10" t="s">
        <v>9752</v>
      </c>
      <c r="E1007" s="3" t="s">
        <v>9754</v>
      </c>
      <c r="F1007" s="6"/>
    </row>
    <row r="1008" spans="1:14" ht="15.75" customHeight="1" x14ac:dyDescent="0.15">
      <c r="A1008" s="3">
        <v>1004</v>
      </c>
      <c r="B1008" s="3" t="s">
        <v>298</v>
      </c>
      <c r="C1008" s="10" t="s">
        <v>9756</v>
      </c>
      <c r="E1008" s="3" t="s">
        <v>79</v>
      </c>
      <c r="F1008" s="6"/>
    </row>
    <row r="1009" spans="1:6" ht="15.75" customHeight="1" x14ac:dyDescent="0.15">
      <c r="A1009" s="3">
        <v>1005</v>
      </c>
      <c r="B1009" s="3" t="s">
        <v>301</v>
      </c>
      <c r="C1009" s="10" t="s">
        <v>9758</v>
      </c>
      <c r="E1009" s="3" t="s">
        <v>614</v>
      </c>
      <c r="F1009" s="6"/>
    </row>
    <row r="1010" spans="1:6" ht="15.75" customHeight="1" x14ac:dyDescent="0.15">
      <c r="A1010" s="3">
        <v>1006</v>
      </c>
      <c r="B1010" s="3" t="s">
        <v>306</v>
      </c>
      <c r="C1010" s="10" t="s">
        <v>9762</v>
      </c>
      <c r="E1010" s="3" t="s">
        <v>742</v>
      </c>
      <c r="F1010" s="6"/>
    </row>
    <row r="1011" spans="1:6" ht="15.75" customHeight="1" x14ac:dyDescent="0.15">
      <c r="A1011" s="3">
        <v>1007</v>
      </c>
      <c r="B1011" s="3" t="s">
        <v>310</v>
      </c>
      <c r="C1011" s="10" t="s">
        <v>9765</v>
      </c>
      <c r="E1011" s="3" t="s">
        <v>218</v>
      </c>
      <c r="F1011" s="6"/>
    </row>
    <row r="1012" spans="1:6" ht="15.75" customHeight="1" x14ac:dyDescent="0.15">
      <c r="A1012" s="3">
        <v>1008</v>
      </c>
      <c r="B1012" s="3" t="s">
        <v>313</v>
      </c>
      <c r="C1012" s="10" t="s">
        <v>9767</v>
      </c>
      <c r="E1012" s="3" t="s">
        <v>475</v>
      </c>
      <c r="F1012" s="6"/>
    </row>
    <row r="1013" spans="1:6" ht="15.75" customHeight="1" x14ac:dyDescent="0.15">
      <c r="A1013" s="3">
        <v>1009</v>
      </c>
      <c r="B1013" s="3" t="s">
        <v>316</v>
      </c>
      <c r="C1013" s="10" t="s">
        <v>9771</v>
      </c>
      <c r="E1013" s="3" t="s">
        <v>9773</v>
      </c>
      <c r="F1013" s="6"/>
    </row>
    <row r="1014" spans="1:6" ht="15.75" customHeight="1" x14ac:dyDescent="0.15">
      <c r="A1014" s="3">
        <v>1010</v>
      </c>
      <c r="B1014" s="3" t="s">
        <v>320</v>
      </c>
      <c r="C1014" s="10" t="s">
        <v>9776</v>
      </c>
      <c r="E1014" s="3" t="s">
        <v>391</v>
      </c>
      <c r="F1014" s="6"/>
    </row>
    <row r="1015" spans="1:6" ht="15.75" customHeight="1" x14ac:dyDescent="0.15">
      <c r="A1015" s="3">
        <v>1011</v>
      </c>
      <c r="B1015" s="3" t="s">
        <v>7598</v>
      </c>
      <c r="C1015" s="10" t="s">
        <v>9782</v>
      </c>
      <c r="E1015" s="3" t="s">
        <v>991</v>
      </c>
      <c r="F1015" s="6"/>
    </row>
    <row r="1016" spans="1:6" ht="15.75" customHeight="1" x14ac:dyDescent="0.15">
      <c r="A1016" s="3">
        <v>1012</v>
      </c>
      <c r="B1016" s="3" t="s">
        <v>332</v>
      </c>
      <c r="C1016" s="10" t="s">
        <v>9785</v>
      </c>
      <c r="E1016" s="3" t="s">
        <v>475</v>
      </c>
      <c r="F1016" s="6"/>
    </row>
    <row r="1017" spans="1:6" ht="15.75" customHeight="1" x14ac:dyDescent="0.15">
      <c r="A1017" s="3">
        <v>1013</v>
      </c>
      <c r="B1017" s="3" t="s">
        <v>336</v>
      </c>
      <c r="C1017" s="10" t="s">
        <v>9787</v>
      </c>
      <c r="E1017" s="3" t="s">
        <v>6934</v>
      </c>
      <c r="F1017" s="6"/>
    </row>
    <row r="1018" spans="1:6" ht="15.75" customHeight="1" x14ac:dyDescent="0.15">
      <c r="A1018" s="3">
        <v>1014</v>
      </c>
      <c r="B1018" s="3" t="s">
        <v>338</v>
      </c>
      <c r="C1018" s="10" t="s">
        <v>9790</v>
      </c>
      <c r="E1018" s="3" t="s">
        <v>7821</v>
      </c>
      <c r="F1018" s="6"/>
    </row>
    <row r="1019" spans="1:6" ht="15.75" customHeight="1" x14ac:dyDescent="0.15">
      <c r="A1019" s="3">
        <v>1015</v>
      </c>
      <c r="B1019" s="3" t="s">
        <v>342</v>
      </c>
      <c r="C1019" s="10" t="s">
        <v>9791</v>
      </c>
      <c r="E1019" s="3" t="s">
        <v>5355</v>
      </c>
      <c r="F1019" s="6"/>
    </row>
    <row r="1020" spans="1:6" ht="15.75" customHeight="1" x14ac:dyDescent="0.15">
      <c r="A1020" s="3">
        <v>1016</v>
      </c>
      <c r="B1020" s="3" t="s">
        <v>344</v>
      </c>
      <c r="C1020" s="10" t="s">
        <v>9795</v>
      </c>
      <c r="E1020" s="3" t="s">
        <v>9796</v>
      </c>
      <c r="F1020" s="6"/>
    </row>
    <row r="1021" spans="1:6" ht="15.75" customHeight="1" x14ac:dyDescent="0.15">
      <c r="A1021" s="3">
        <v>1017</v>
      </c>
      <c r="B1021" s="3" t="s">
        <v>348</v>
      </c>
      <c r="C1021" s="10" t="s">
        <v>9797</v>
      </c>
      <c r="E1021" s="3" t="s">
        <v>116</v>
      </c>
      <c r="F1021" s="6"/>
    </row>
    <row r="1022" spans="1:6" ht="15.75" customHeight="1" x14ac:dyDescent="0.15">
      <c r="A1022" s="3">
        <v>1018</v>
      </c>
      <c r="B1022" s="3" t="s">
        <v>354</v>
      </c>
      <c r="C1022" s="10" t="s">
        <v>9801</v>
      </c>
      <c r="E1022" s="3" t="s">
        <v>742</v>
      </c>
      <c r="F1022" s="6"/>
    </row>
    <row r="1023" spans="1:6" ht="15.75" customHeight="1" x14ac:dyDescent="0.15">
      <c r="A1023" s="3">
        <v>1019</v>
      </c>
      <c r="B1023" s="3" t="s">
        <v>361</v>
      </c>
      <c r="C1023" s="10" t="s">
        <v>9806</v>
      </c>
      <c r="E1023" s="3" t="s">
        <v>3818</v>
      </c>
      <c r="F1023" s="6"/>
    </row>
    <row r="1024" spans="1:6" ht="15.75" customHeight="1" x14ac:dyDescent="0.15">
      <c r="A1024" s="3">
        <v>1020</v>
      </c>
      <c r="B1024" s="3" t="s">
        <v>366</v>
      </c>
      <c r="C1024" s="10" t="s">
        <v>9810</v>
      </c>
      <c r="E1024" s="3" t="s">
        <v>9813</v>
      </c>
      <c r="F1024" s="6"/>
    </row>
    <row r="1025" spans="1:6" ht="15.75" customHeight="1" x14ac:dyDescent="0.15">
      <c r="A1025" s="3">
        <v>1021</v>
      </c>
      <c r="B1025" s="3" t="s">
        <v>387</v>
      </c>
      <c r="C1025" s="10" t="s">
        <v>9814</v>
      </c>
      <c r="E1025" s="3" t="s">
        <v>9816</v>
      </c>
      <c r="F1025" s="6"/>
    </row>
    <row r="1026" spans="1:6" ht="15.75" customHeight="1" x14ac:dyDescent="0.15">
      <c r="A1026" s="3">
        <v>1022</v>
      </c>
      <c r="B1026" s="3" t="s">
        <v>396</v>
      </c>
      <c r="C1026" s="10" t="s">
        <v>9818</v>
      </c>
      <c r="E1026" s="3" t="s">
        <v>6210</v>
      </c>
      <c r="F1026" s="6"/>
    </row>
    <row r="1027" spans="1:6" ht="15.75" customHeight="1" x14ac:dyDescent="0.15">
      <c r="A1027" s="3">
        <v>1023</v>
      </c>
      <c r="B1027" s="3" t="s">
        <v>400</v>
      </c>
      <c r="C1027" s="10" t="s">
        <v>9822</v>
      </c>
      <c r="E1027" s="3" t="s">
        <v>271</v>
      </c>
      <c r="F1027" s="6"/>
    </row>
    <row r="1028" spans="1:6" ht="15.75" customHeight="1" x14ac:dyDescent="0.15">
      <c r="A1028" s="3">
        <v>1024</v>
      </c>
      <c r="B1028" s="3" t="s">
        <v>405</v>
      </c>
      <c r="C1028" s="10" t="s">
        <v>9823</v>
      </c>
      <c r="E1028" s="3" t="s">
        <v>1343</v>
      </c>
      <c r="F1028" s="6"/>
    </row>
    <row r="1029" spans="1:6" ht="15.75" customHeight="1" x14ac:dyDescent="0.15">
      <c r="A1029" s="3">
        <v>1025</v>
      </c>
      <c r="B1029" s="3" t="s">
        <v>414</v>
      </c>
      <c r="C1029" s="10" t="s">
        <v>9825</v>
      </c>
      <c r="E1029" s="3" t="s">
        <v>6378</v>
      </c>
      <c r="F1029" s="6"/>
    </row>
    <row r="1030" spans="1:6" ht="15.75" customHeight="1" x14ac:dyDescent="0.15">
      <c r="A1030" s="3">
        <v>1026</v>
      </c>
      <c r="B1030" s="3" t="s">
        <v>418</v>
      </c>
      <c r="C1030" s="10" t="s">
        <v>9827</v>
      </c>
      <c r="E1030" s="3" t="s">
        <v>2190</v>
      </c>
      <c r="F1030" s="6"/>
    </row>
    <row r="1031" spans="1:6" ht="15.75" customHeight="1" x14ac:dyDescent="0.15">
      <c r="A1031" s="3">
        <v>1027</v>
      </c>
      <c r="B1031" s="3" t="s">
        <v>420</v>
      </c>
      <c r="C1031" s="10" t="s">
        <v>9829</v>
      </c>
      <c r="E1031" s="3" t="s">
        <v>5083</v>
      </c>
      <c r="F1031" s="6"/>
    </row>
    <row r="1032" spans="1:6" ht="15.75" customHeight="1" x14ac:dyDescent="0.15">
      <c r="A1032" s="3">
        <v>1028</v>
      </c>
      <c r="B1032" s="3" t="s">
        <v>423</v>
      </c>
      <c r="C1032" s="10" t="s">
        <v>9832</v>
      </c>
      <c r="E1032" s="3" t="s">
        <v>6543</v>
      </c>
      <c r="F1032" s="6"/>
    </row>
    <row r="1033" spans="1:6" ht="15.75" customHeight="1" x14ac:dyDescent="0.15">
      <c r="A1033" s="3">
        <v>1029</v>
      </c>
      <c r="B1033" s="3" t="s">
        <v>428</v>
      </c>
      <c r="C1033" s="10" t="s">
        <v>9835</v>
      </c>
      <c r="E1033" s="3" t="s">
        <v>115</v>
      </c>
      <c r="F1033" s="6"/>
    </row>
    <row r="1034" spans="1:6" ht="15.75" customHeight="1" x14ac:dyDescent="0.15">
      <c r="A1034" s="3">
        <v>1030</v>
      </c>
      <c r="B1034" s="3" t="s">
        <v>430</v>
      </c>
      <c r="C1034" s="10" t="s">
        <v>9838</v>
      </c>
      <c r="E1034" s="3" t="s">
        <v>7907</v>
      </c>
      <c r="F1034" s="6"/>
    </row>
    <row r="1035" spans="1:6" ht="15.75" customHeight="1" x14ac:dyDescent="0.15">
      <c r="A1035" s="3">
        <v>1031</v>
      </c>
      <c r="B1035" s="3" t="s">
        <v>433</v>
      </c>
      <c r="C1035" s="10" t="s">
        <v>9841</v>
      </c>
      <c r="E1035" s="3" t="s">
        <v>2653</v>
      </c>
      <c r="F1035" s="6"/>
    </row>
    <row r="1036" spans="1:6" ht="15.75" customHeight="1" x14ac:dyDescent="0.15">
      <c r="A1036" s="3">
        <v>1032</v>
      </c>
      <c r="B1036" s="3" t="s">
        <v>435</v>
      </c>
      <c r="C1036" s="10" t="s">
        <v>9843</v>
      </c>
      <c r="E1036" s="3" t="s">
        <v>9845</v>
      </c>
      <c r="F1036" s="6"/>
    </row>
    <row r="1037" spans="1:6" ht="15.75" customHeight="1" x14ac:dyDescent="0.15">
      <c r="A1037" s="3">
        <v>1033</v>
      </c>
      <c r="B1037" s="3" t="s">
        <v>438</v>
      </c>
      <c r="C1037" s="10" t="s">
        <v>9847</v>
      </c>
      <c r="E1037" s="3" t="s">
        <v>7821</v>
      </c>
      <c r="F1037" s="6"/>
    </row>
    <row r="1038" spans="1:6" ht="15.75" customHeight="1" x14ac:dyDescent="0.15">
      <c r="A1038" s="3">
        <v>1034</v>
      </c>
      <c r="B1038" s="3" t="s">
        <v>461</v>
      </c>
      <c r="C1038" s="10" t="s">
        <v>9850</v>
      </c>
      <c r="E1038" s="3" t="s">
        <v>9851</v>
      </c>
      <c r="F1038" s="6"/>
    </row>
    <row r="1039" spans="1:6" ht="15.75" customHeight="1" x14ac:dyDescent="0.15">
      <c r="A1039" s="3">
        <v>1035</v>
      </c>
      <c r="B1039" s="3" t="s">
        <v>465</v>
      </c>
      <c r="C1039" s="10" t="s">
        <v>9854</v>
      </c>
      <c r="E1039" s="3" t="s">
        <v>6167</v>
      </c>
      <c r="F1039" s="6"/>
    </row>
    <row r="1040" spans="1:6" ht="15.75" customHeight="1" x14ac:dyDescent="0.15">
      <c r="A1040" s="3">
        <v>1036</v>
      </c>
      <c r="B1040" s="3" t="s">
        <v>468</v>
      </c>
      <c r="C1040" s="10" t="s">
        <v>9856</v>
      </c>
      <c r="E1040" s="3" t="s">
        <v>3818</v>
      </c>
      <c r="F1040" s="6"/>
    </row>
    <row r="1041" spans="1:6" ht="15.75" customHeight="1" x14ac:dyDescent="0.15">
      <c r="A1041" s="3">
        <v>1037</v>
      </c>
      <c r="B1041" s="3" t="s">
        <v>471</v>
      </c>
      <c r="C1041" s="10" t="s">
        <v>9859</v>
      </c>
      <c r="E1041" s="3" t="s">
        <v>264</v>
      </c>
      <c r="F1041" s="6"/>
    </row>
    <row r="1042" spans="1:6" ht="15.75" customHeight="1" x14ac:dyDescent="0.15">
      <c r="A1042" s="3">
        <v>1038</v>
      </c>
      <c r="B1042" s="3" t="s">
        <v>474</v>
      </c>
      <c r="C1042" s="10" t="s">
        <v>9861</v>
      </c>
      <c r="E1042" s="3" t="s">
        <v>9862</v>
      </c>
      <c r="F1042" s="6"/>
    </row>
    <row r="1043" spans="1:6" ht="15.75" customHeight="1" x14ac:dyDescent="0.15">
      <c r="A1043" s="3">
        <v>1039</v>
      </c>
      <c r="B1043" s="5" t="s">
        <v>479</v>
      </c>
      <c r="C1043" s="10" t="s">
        <v>9864</v>
      </c>
      <c r="E1043" s="3" t="s">
        <v>9866</v>
      </c>
      <c r="F1043" s="6"/>
    </row>
    <row r="1044" spans="1:6" ht="15.75" customHeight="1" x14ac:dyDescent="0.15">
      <c r="A1044" s="3">
        <v>1040</v>
      </c>
      <c r="B1044" s="3" t="s">
        <v>501</v>
      </c>
      <c r="C1044" s="10" t="s">
        <v>9869</v>
      </c>
      <c r="E1044" s="3" t="s">
        <v>240</v>
      </c>
      <c r="F1044" s="6"/>
    </row>
    <row r="1045" spans="1:6" ht="15.75" customHeight="1" x14ac:dyDescent="0.15">
      <c r="A1045" s="3">
        <v>1041</v>
      </c>
      <c r="B1045" s="3" t="s">
        <v>513</v>
      </c>
      <c r="C1045" s="10" t="s">
        <v>9873</v>
      </c>
      <c r="E1045" s="3" t="s">
        <v>1594</v>
      </c>
      <c r="F1045" s="6"/>
    </row>
    <row r="1046" spans="1:6" ht="15.75" customHeight="1" x14ac:dyDescent="0.15">
      <c r="A1046" s="3">
        <v>1042</v>
      </c>
      <c r="B1046" s="3" t="s">
        <v>542</v>
      </c>
      <c r="C1046" s="10" t="s">
        <v>9877</v>
      </c>
      <c r="E1046" s="3" t="s">
        <v>742</v>
      </c>
      <c r="F1046" s="6"/>
    </row>
    <row r="1047" spans="1:6" ht="15.75" customHeight="1" x14ac:dyDescent="0.15">
      <c r="A1047" s="3">
        <v>1043</v>
      </c>
      <c r="B1047" s="3" t="s">
        <v>545</v>
      </c>
      <c r="C1047" s="10" t="s">
        <v>9880</v>
      </c>
      <c r="E1047" s="3" t="s">
        <v>2435</v>
      </c>
      <c r="F1047" s="6"/>
    </row>
    <row r="1048" spans="1:6" ht="15.75" customHeight="1" x14ac:dyDescent="0.15">
      <c r="A1048" s="3">
        <v>1044</v>
      </c>
      <c r="B1048" s="3" t="s">
        <v>547</v>
      </c>
      <c r="C1048" s="10" t="s">
        <v>9883</v>
      </c>
      <c r="E1048" s="3" t="s">
        <v>1375</v>
      </c>
      <c r="F1048" s="6"/>
    </row>
    <row r="1049" spans="1:6" ht="15.75" customHeight="1" x14ac:dyDescent="0.15">
      <c r="A1049" s="3">
        <v>1045</v>
      </c>
      <c r="B1049" s="3" t="s">
        <v>553</v>
      </c>
      <c r="C1049" s="10" t="s">
        <v>9889</v>
      </c>
      <c r="E1049" s="3" t="s">
        <v>9892</v>
      </c>
      <c r="F1049" s="6"/>
    </row>
    <row r="1050" spans="1:6" ht="15.75" customHeight="1" x14ac:dyDescent="0.15">
      <c r="A1050" s="3">
        <v>1046</v>
      </c>
      <c r="B1050" s="3" t="s">
        <v>557</v>
      </c>
      <c r="C1050" s="10" t="s">
        <v>9893</v>
      </c>
      <c r="E1050" s="3" t="s">
        <v>817</v>
      </c>
      <c r="F1050" s="6"/>
    </row>
    <row r="1051" spans="1:6" ht="15.75" customHeight="1" x14ac:dyDescent="0.15">
      <c r="A1051" s="3">
        <v>1047</v>
      </c>
      <c r="B1051" s="3" t="s">
        <v>560</v>
      </c>
      <c r="C1051" s="10" t="s">
        <v>9898</v>
      </c>
      <c r="E1051" s="3" t="s">
        <v>475</v>
      </c>
      <c r="F1051" s="6"/>
    </row>
    <row r="1052" spans="1:6" ht="15.75" customHeight="1" x14ac:dyDescent="0.15">
      <c r="A1052" s="3">
        <v>1048</v>
      </c>
      <c r="B1052" s="3" t="s">
        <v>566</v>
      </c>
      <c r="C1052" s="10" t="s">
        <v>9900</v>
      </c>
      <c r="E1052" s="3" t="s">
        <v>9901</v>
      </c>
      <c r="F1052" s="6"/>
    </row>
    <row r="1053" spans="1:6" ht="15.75" customHeight="1" x14ac:dyDescent="0.15">
      <c r="A1053" s="3">
        <v>1049</v>
      </c>
      <c r="B1053" s="3" t="s">
        <v>571</v>
      </c>
      <c r="C1053" s="10" t="s">
        <v>9902</v>
      </c>
      <c r="E1053" s="3" t="s">
        <v>9903</v>
      </c>
      <c r="F1053" s="6"/>
    </row>
    <row r="1054" spans="1:6" ht="15.75" customHeight="1" x14ac:dyDescent="0.15">
      <c r="A1054" s="3">
        <v>1050</v>
      </c>
      <c r="B1054" s="3" t="s">
        <v>577</v>
      </c>
      <c r="C1054" s="10" t="s">
        <v>9906</v>
      </c>
      <c r="E1054" s="3" t="s">
        <v>115</v>
      </c>
      <c r="F1054" s="6"/>
    </row>
    <row r="1055" spans="1:6" ht="15.75" customHeight="1" x14ac:dyDescent="0.15">
      <c r="A1055" s="3">
        <v>1051</v>
      </c>
      <c r="B1055" s="3" t="s">
        <v>580</v>
      </c>
      <c r="C1055" s="10" t="s">
        <v>9911</v>
      </c>
      <c r="E1055" s="3" t="s">
        <v>9913</v>
      </c>
      <c r="F1055" s="6"/>
    </row>
    <row r="1056" spans="1:6" ht="15.75" customHeight="1" x14ac:dyDescent="0.15">
      <c r="A1056" s="3">
        <v>1052</v>
      </c>
      <c r="B1056" s="3" t="s">
        <v>584</v>
      </c>
      <c r="C1056" s="10" t="s">
        <v>9914</v>
      </c>
      <c r="E1056" s="3" t="s">
        <v>271</v>
      </c>
      <c r="F1056" s="6"/>
    </row>
    <row r="1057" spans="1:6" ht="15.75" customHeight="1" x14ac:dyDescent="0.15">
      <c r="A1057" s="3">
        <v>1053</v>
      </c>
      <c r="B1057" s="3" t="s">
        <v>603</v>
      </c>
      <c r="C1057" s="10" t="s">
        <v>9916</v>
      </c>
      <c r="E1057" s="3" t="s">
        <v>240</v>
      </c>
      <c r="F1057" s="6"/>
    </row>
    <row r="1058" spans="1:6" ht="15.75" customHeight="1" x14ac:dyDescent="0.15">
      <c r="A1058" s="3">
        <v>1054</v>
      </c>
      <c r="B1058" s="3" t="s">
        <v>611</v>
      </c>
      <c r="C1058" s="10" t="s">
        <v>9921</v>
      </c>
      <c r="E1058" s="3" t="s">
        <v>4803</v>
      </c>
      <c r="F1058" s="6"/>
    </row>
    <row r="1059" spans="1:6" ht="15.75" customHeight="1" x14ac:dyDescent="0.15">
      <c r="A1059" s="3">
        <v>1055</v>
      </c>
      <c r="B1059" s="3" t="s">
        <v>615</v>
      </c>
      <c r="C1059" s="10" t="s">
        <v>9923</v>
      </c>
      <c r="E1059" s="3" t="s">
        <v>9926</v>
      </c>
      <c r="F1059" s="6"/>
    </row>
    <row r="1060" spans="1:6" ht="15.75" customHeight="1" x14ac:dyDescent="0.15">
      <c r="A1060" s="3">
        <v>1056</v>
      </c>
      <c r="B1060" s="3" t="s">
        <v>618</v>
      </c>
      <c r="C1060" s="10" t="s">
        <v>9927</v>
      </c>
      <c r="E1060" s="3" t="s">
        <v>116</v>
      </c>
      <c r="F1060" s="6"/>
    </row>
    <row r="1061" spans="1:6" ht="15.75" customHeight="1" x14ac:dyDescent="0.15">
      <c r="A1061" s="3">
        <v>1057</v>
      </c>
      <c r="B1061" s="3" t="s">
        <v>623</v>
      </c>
      <c r="C1061" s="10" t="s">
        <v>9929</v>
      </c>
      <c r="E1061" s="3" t="s">
        <v>1902</v>
      </c>
      <c r="F1061" s="6"/>
    </row>
    <row r="1062" spans="1:6" ht="15.75" customHeight="1" x14ac:dyDescent="0.15">
      <c r="A1062" s="3">
        <v>1058</v>
      </c>
      <c r="B1062" s="3" t="s">
        <v>628</v>
      </c>
      <c r="C1062" s="10" t="s">
        <v>9934</v>
      </c>
      <c r="E1062" s="3" t="s">
        <v>264</v>
      </c>
      <c r="F1062" s="6"/>
    </row>
    <row r="1063" spans="1:6" ht="15.75" customHeight="1" x14ac:dyDescent="0.15">
      <c r="A1063" s="3">
        <v>1059</v>
      </c>
      <c r="B1063" s="3" t="s">
        <v>662</v>
      </c>
      <c r="C1063" s="10" t="s">
        <v>9937</v>
      </c>
      <c r="E1063" s="3" t="s">
        <v>2653</v>
      </c>
      <c r="F1063" s="6"/>
    </row>
    <row r="1064" spans="1:6" ht="15.75" customHeight="1" x14ac:dyDescent="0.15">
      <c r="A1064" s="3">
        <v>1060</v>
      </c>
      <c r="B1064" s="3" t="s">
        <v>665</v>
      </c>
      <c r="C1064" s="10" t="s">
        <v>9940</v>
      </c>
      <c r="E1064" s="3" t="s">
        <v>9943</v>
      </c>
      <c r="F1064" s="6"/>
    </row>
    <row r="1065" spans="1:6" ht="15.75" customHeight="1" x14ac:dyDescent="0.15">
      <c r="A1065" s="3">
        <v>1061</v>
      </c>
      <c r="B1065" s="3" t="s">
        <v>670</v>
      </c>
      <c r="C1065" s="10" t="s">
        <v>9944</v>
      </c>
      <c r="E1065" s="3" t="s">
        <v>9946</v>
      </c>
      <c r="F1065" s="6"/>
    </row>
    <row r="1066" spans="1:6" ht="15.75" customHeight="1" x14ac:dyDescent="0.15">
      <c r="A1066" s="3">
        <v>1062</v>
      </c>
      <c r="B1066" s="3" t="s">
        <v>674</v>
      </c>
      <c r="C1066" s="10" t="s">
        <v>9948</v>
      </c>
      <c r="E1066" s="3" t="s">
        <v>817</v>
      </c>
      <c r="F1066" s="6"/>
    </row>
    <row r="1067" spans="1:6" ht="15.75" customHeight="1" x14ac:dyDescent="0.15">
      <c r="A1067" s="3">
        <v>1063</v>
      </c>
      <c r="B1067" s="3" t="s">
        <v>678</v>
      </c>
      <c r="C1067" s="10" t="s">
        <v>9950</v>
      </c>
      <c r="E1067" s="3" t="s">
        <v>9951</v>
      </c>
      <c r="F1067" s="6"/>
    </row>
    <row r="1068" spans="1:6" ht="15.75" customHeight="1" x14ac:dyDescent="0.15">
      <c r="A1068" s="3">
        <v>1064</v>
      </c>
      <c r="B1068" s="3" t="s">
        <v>681</v>
      </c>
      <c r="C1068" s="10" t="s">
        <v>9954</v>
      </c>
      <c r="E1068" s="3" t="s">
        <v>9773</v>
      </c>
      <c r="F1068" s="6"/>
    </row>
    <row r="1069" spans="1:6" ht="15.75" customHeight="1" x14ac:dyDescent="0.15">
      <c r="A1069" s="3">
        <v>1065</v>
      </c>
      <c r="B1069" s="3" t="s">
        <v>683</v>
      </c>
      <c r="C1069" s="10" t="s">
        <v>9955</v>
      </c>
      <c r="E1069" s="3" t="s">
        <v>4498</v>
      </c>
      <c r="F1069" s="6"/>
    </row>
    <row r="1070" spans="1:6" ht="15.75" customHeight="1" x14ac:dyDescent="0.15">
      <c r="A1070" s="3">
        <v>1066</v>
      </c>
      <c r="B1070" s="5" t="s">
        <v>687</v>
      </c>
      <c r="C1070" s="10" t="s">
        <v>9958</v>
      </c>
      <c r="E1070" s="3" t="s">
        <v>5575</v>
      </c>
      <c r="F1070" s="6"/>
    </row>
    <row r="1071" spans="1:6" ht="15.75" customHeight="1" x14ac:dyDescent="0.15">
      <c r="A1071" s="3">
        <v>1067</v>
      </c>
      <c r="B1071" s="3" t="s">
        <v>691</v>
      </c>
      <c r="C1071" s="10" t="s">
        <v>9960</v>
      </c>
      <c r="E1071" s="3" t="s">
        <v>475</v>
      </c>
      <c r="F1071" s="6"/>
    </row>
    <row r="1072" spans="1:6" ht="15.75" customHeight="1" x14ac:dyDescent="0.15">
      <c r="A1072" s="3">
        <v>1068</v>
      </c>
      <c r="B1072" s="3" t="s">
        <v>695</v>
      </c>
      <c r="C1072" s="10" t="s">
        <v>9962</v>
      </c>
      <c r="E1072" s="3" t="s">
        <v>2537</v>
      </c>
      <c r="F1072" s="6"/>
    </row>
    <row r="1073" spans="1:6" ht="15.75" customHeight="1" x14ac:dyDescent="0.15">
      <c r="A1073" s="3">
        <v>1069</v>
      </c>
      <c r="B1073" s="3" t="s">
        <v>698</v>
      </c>
      <c r="C1073" s="10" t="s">
        <v>9965</v>
      </c>
      <c r="E1073" s="3" t="s">
        <v>9966</v>
      </c>
      <c r="F1073" s="6"/>
    </row>
    <row r="1074" spans="1:6" ht="15.75" customHeight="1" x14ac:dyDescent="0.15">
      <c r="A1074" s="3">
        <v>1070</v>
      </c>
      <c r="B1074" s="3" t="s">
        <v>727</v>
      </c>
      <c r="C1074" s="10" t="s">
        <v>9969</v>
      </c>
      <c r="E1074" s="3" t="s">
        <v>3818</v>
      </c>
      <c r="F1074" s="6"/>
    </row>
    <row r="1075" spans="1:6" ht="15.75" customHeight="1" x14ac:dyDescent="0.15">
      <c r="A1075" s="3">
        <v>1071</v>
      </c>
      <c r="B1075" s="3" t="s">
        <v>732</v>
      </c>
      <c r="C1075" s="10" t="s">
        <v>9970</v>
      </c>
      <c r="E1075" s="3" t="s">
        <v>487</v>
      </c>
      <c r="F1075" s="6"/>
    </row>
    <row r="1076" spans="1:6" ht="15.75" customHeight="1" x14ac:dyDescent="0.15">
      <c r="A1076" s="3">
        <v>1072</v>
      </c>
      <c r="B1076" s="3" t="s">
        <v>736</v>
      </c>
      <c r="C1076" s="10" t="s">
        <v>9973</v>
      </c>
      <c r="E1076" s="3" t="s">
        <v>1032</v>
      </c>
      <c r="F1076" s="6"/>
    </row>
    <row r="1077" spans="1:6" ht="15.75" customHeight="1" x14ac:dyDescent="0.15">
      <c r="A1077" s="3">
        <v>1073</v>
      </c>
      <c r="B1077" s="3" t="s">
        <v>748</v>
      </c>
      <c r="C1077" s="10" t="s">
        <v>9980</v>
      </c>
      <c r="E1077" s="3" t="s">
        <v>742</v>
      </c>
      <c r="F1077" s="6"/>
    </row>
    <row r="1078" spans="1:6" ht="15.75" customHeight="1" x14ac:dyDescent="0.15">
      <c r="A1078" s="3">
        <v>1074</v>
      </c>
      <c r="B1078" s="3" t="s">
        <v>370</v>
      </c>
      <c r="C1078" s="10" t="s">
        <v>9982</v>
      </c>
      <c r="E1078" s="3" t="s">
        <v>384</v>
      </c>
      <c r="F1078" s="6"/>
    </row>
    <row r="1079" spans="1:6" ht="15.75" customHeight="1" x14ac:dyDescent="0.15">
      <c r="A1079" s="3">
        <v>1075</v>
      </c>
      <c r="B1079" s="3" t="s">
        <v>754</v>
      </c>
      <c r="C1079" s="10" t="s">
        <v>9985</v>
      </c>
      <c r="E1079" s="3" t="s">
        <v>3411</v>
      </c>
      <c r="F1079" s="6"/>
    </row>
    <row r="1080" spans="1:6" ht="15.75" customHeight="1" x14ac:dyDescent="0.15">
      <c r="A1080" s="3">
        <v>1076</v>
      </c>
      <c r="B1080" s="3" t="s">
        <v>763</v>
      </c>
      <c r="C1080" s="10" t="s">
        <v>9990</v>
      </c>
      <c r="E1080" s="3" t="s">
        <v>6013</v>
      </c>
      <c r="F1080" s="6"/>
    </row>
    <row r="1081" spans="1:6" ht="15.75" customHeight="1" x14ac:dyDescent="0.15">
      <c r="A1081" s="3">
        <v>1077</v>
      </c>
      <c r="B1081" s="3" t="s">
        <v>766</v>
      </c>
      <c r="C1081" s="10" t="s">
        <v>9993</v>
      </c>
      <c r="E1081" s="3" t="s">
        <v>828</v>
      </c>
      <c r="F1081" s="6"/>
    </row>
    <row r="1082" spans="1:6" ht="15.75" customHeight="1" x14ac:dyDescent="0.15">
      <c r="A1082" s="3">
        <v>1078</v>
      </c>
      <c r="B1082" s="3" t="s">
        <v>768</v>
      </c>
      <c r="C1082" s="10" t="s">
        <v>9997</v>
      </c>
      <c r="E1082" s="3" t="s">
        <v>2543</v>
      </c>
      <c r="F1082" s="6"/>
    </row>
    <row r="1083" spans="1:6" ht="15.75" customHeight="1" x14ac:dyDescent="0.15">
      <c r="A1083" s="3">
        <v>1079</v>
      </c>
      <c r="B1083" s="3" t="s">
        <v>773</v>
      </c>
      <c r="C1083" s="10" t="s">
        <v>9999</v>
      </c>
      <c r="E1083" s="3" t="s">
        <v>498</v>
      </c>
      <c r="F1083" s="6"/>
    </row>
    <row r="1084" spans="1:6" ht="15.75" customHeight="1" x14ac:dyDescent="0.15">
      <c r="A1084" s="3">
        <v>1080</v>
      </c>
      <c r="B1084" s="3" t="s">
        <v>801</v>
      </c>
      <c r="C1084" s="10" t="s">
        <v>10002</v>
      </c>
      <c r="E1084" s="3" t="s">
        <v>10004</v>
      </c>
      <c r="F1084" s="6"/>
    </row>
    <row r="1085" spans="1:6" ht="15.75" customHeight="1" x14ac:dyDescent="0.15">
      <c r="A1085" s="3">
        <v>1081</v>
      </c>
      <c r="B1085" s="3" t="s">
        <v>804</v>
      </c>
      <c r="C1085" s="10" t="s">
        <v>10006</v>
      </c>
      <c r="E1085" s="3" t="s">
        <v>742</v>
      </c>
      <c r="F1085" s="6"/>
    </row>
    <row r="1086" spans="1:6" ht="15.75" customHeight="1" x14ac:dyDescent="0.15">
      <c r="A1086" s="3">
        <v>1082</v>
      </c>
      <c r="B1086" s="3" t="s">
        <v>807</v>
      </c>
      <c r="C1086" s="10" t="s">
        <v>10009</v>
      </c>
      <c r="E1086" s="3" t="s">
        <v>10012</v>
      </c>
      <c r="F1086" s="6"/>
    </row>
    <row r="1087" spans="1:6" ht="15.75" customHeight="1" x14ac:dyDescent="0.15">
      <c r="A1087" s="3">
        <v>1083</v>
      </c>
      <c r="B1087" s="3" t="s">
        <v>810</v>
      </c>
      <c r="C1087" s="10" t="s">
        <v>10014</v>
      </c>
      <c r="E1087" s="3" t="s">
        <v>1375</v>
      </c>
      <c r="F1087" s="6"/>
    </row>
    <row r="1088" spans="1:6" ht="15.75" customHeight="1" x14ac:dyDescent="0.15">
      <c r="A1088" s="3">
        <v>1084</v>
      </c>
      <c r="B1088" s="3" t="s">
        <v>814</v>
      </c>
      <c r="C1088" s="10" t="s">
        <v>10016</v>
      </c>
      <c r="E1088" s="3" t="s">
        <v>4046</v>
      </c>
      <c r="F1088" s="6"/>
    </row>
    <row r="1089" spans="1:6" ht="15.75" customHeight="1" x14ac:dyDescent="0.15">
      <c r="A1089" s="3">
        <v>1085</v>
      </c>
      <c r="B1089" s="3" t="s">
        <v>819</v>
      </c>
      <c r="C1089" s="10" t="s">
        <v>10019</v>
      </c>
      <c r="E1089" s="3" t="s">
        <v>137</v>
      </c>
      <c r="F1089" s="6"/>
    </row>
    <row r="1090" spans="1:6" ht="15.75" customHeight="1" x14ac:dyDescent="0.15">
      <c r="A1090" s="3">
        <v>1086</v>
      </c>
      <c r="B1090" s="3" t="s">
        <v>824</v>
      </c>
      <c r="C1090" s="10" t="s">
        <v>10020</v>
      </c>
      <c r="E1090" s="3" t="s">
        <v>8359</v>
      </c>
      <c r="F1090" s="6"/>
    </row>
    <row r="1091" spans="1:6" ht="15.75" customHeight="1" x14ac:dyDescent="0.15">
      <c r="A1091" s="3">
        <v>1087</v>
      </c>
      <c r="B1091" s="3" t="s">
        <v>827</v>
      </c>
      <c r="C1091" s="10" t="s">
        <v>10020</v>
      </c>
      <c r="E1091" s="3" t="s">
        <v>10022</v>
      </c>
      <c r="F1091" s="6"/>
    </row>
    <row r="1092" spans="1:6" ht="15.75" customHeight="1" x14ac:dyDescent="0.15">
      <c r="A1092" s="3">
        <v>1088</v>
      </c>
      <c r="B1092" s="3" t="s">
        <v>841</v>
      </c>
      <c r="C1092" s="10" t="s">
        <v>10025</v>
      </c>
      <c r="E1092" s="3" t="s">
        <v>10026</v>
      </c>
      <c r="F1092" s="6"/>
    </row>
    <row r="1093" spans="1:6" ht="15.75" customHeight="1" x14ac:dyDescent="0.15">
      <c r="A1093" s="3">
        <v>1089</v>
      </c>
      <c r="B1093" s="3" t="s">
        <v>844</v>
      </c>
      <c r="C1093" s="10" t="s">
        <v>10028</v>
      </c>
      <c r="E1093" s="3" t="s">
        <v>5419</v>
      </c>
      <c r="F1093" s="6"/>
    </row>
    <row r="1094" spans="1:6" ht="15.75" customHeight="1" x14ac:dyDescent="0.15">
      <c r="A1094" s="3">
        <v>1090</v>
      </c>
      <c r="B1094" s="3" t="s">
        <v>856</v>
      </c>
      <c r="C1094" s="10" t="s">
        <v>10032</v>
      </c>
      <c r="E1094" s="3" t="s">
        <v>240</v>
      </c>
      <c r="F1094" s="6"/>
    </row>
    <row r="1095" spans="1:6" ht="15.75" customHeight="1" x14ac:dyDescent="0.15">
      <c r="A1095" s="3">
        <v>1091</v>
      </c>
      <c r="B1095" s="3" t="s">
        <v>859</v>
      </c>
      <c r="C1095" s="10" t="s">
        <v>10034</v>
      </c>
      <c r="E1095" s="3" t="s">
        <v>1399</v>
      </c>
      <c r="F1095" s="6"/>
    </row>
    <row r="1096" spans="1:6" ht="15.75" customHeight="1" x14ac:dyDescent="0.15">
      <c r="A1096" s="3">
        <v>1092</v>
      </c>
      <c r="B1096" s="3" t="s">
        <v>862</v>
      </c>
      <c r="C1096" s="10" t="s">
        <v>10037</v>
      </c>
      <c r="E1096" s="3" t="s">
        <v>6316</v>
      </c>
      <c r="F1096" s="6"/>
    </row>
    <row r="1097" spans="1:6" ht="15.75" customHeight="1" x14ac:dyDescent="0.15">
      <c r="A1097" s="3">
        <v>1093</v>
      </c>
      <c r="B1097" s="3" t="s">
        <v>866</v>
      </c>
      <c r="C1097" s="10" t="s">
        <v>10039</v>
      </c>
      <c r="E1097" s="3" t="s">
        <v>10040</v>
      </c>
      <c r="F1097" s="6"/>
    </row>
    <row r="1098" spans="1:6" ht="15.75" customHeight="1" x14ac:dyDescent="0.15">
      <c r="A1098" s="3">
        <v>1094</v>
      </c>
      <c r="B1098" s="3" t="s">
        <v>872</v>
      </c>
      <c r="C1098" s="10" t="s">
        <v>10041</v>
      </c>
      <c r="E1098" s="3" t="s">
        <v>4870</v>
      </c>
      <c r="F1098" s="6"/>
    </row>
    <row r="1099" spans="1:6" ht="15.75" customHeight="1" x14ac:dyDescent="0.15">
      <c r="A1099" s="3">
        <v>1095</v>
      </c>
      <c r="B1099" s="3" t="s">
        <v>875</v>
      </c>
      <c r="C1099" s="10" t="s">
        <v>10043</v>
      </c>
      <c r="E1099" s="3" t="s">
        <v>475</v>
      </c>
      <c r="F1099" s="6"/>
    </row>
    <row r="1100" spans="1:6" ht="15.75" customHeight="1" x14ac:dyDescent="0.15">
      <c r="A1100" s="3">
        <v>1096</v>
      </c>
      <c r="B1100" s="3" t="s">
        <v>879</v>
      </c>
      <c r="C1100" s="10" t="s">
        <v>10047</v>
      </c>
      <c r="E1100" s="3" t="s">
        <v>10048</v>
      </c>
      <c r="F1100" s="6"/>
    </row>
    <row r="1101" spans="1:6" ht="15.75" customHeight="1" x14ac:dyDescent="0.15">
      <c r="A1101" s="3">
        <v>1097</v>
      </c>
      <c r="B1101" s="3" t="s">
        <v>905</v>
      </c>
      <c r="C1101" s="10" t="s">
        <v>10049</v>
      </c>
      <c r="E1101" s="3" t="s">
        <v>10051</v>
      </c>
      <c r="F1101" s="6"/>
    </row>
    <row r="1102" spans="1:6" ht="15.75" customHeight="1" x14ac:dyDescent="0.15">
      <c r="A1102" s="3">
        <v>1098</v>
      </c>
      <c r="B1102" s="3" t="s">
        <v>910</v>
      </c>
      <c r="C1102" s="10" t="s">
        <v>10052</v>
      </c>
      <c r="E1102" s="3" t="s">
        <v>9887</v>
      </c>
      <c r="F1102" s="6"/>
    </row>
    <row r="1103" spans="1:6" ht="15.75" customHeight="1" x14ac:dyDescent="0.15">
      <c r="A1103" s="3">
        <v>1099</v>
      </c>
      <c r="B1103" s="3" t="s">
        <v>913</v>
      </c>
      <c r="C1103" s="10" t="s">
        <v>10055</v>
      </c>
      <c r="E1103" s="3" t="s">
        <v>543</v>
      </c>
      <c r="F1103" s="6"/>
    </row>
    <row r="1104" spans="1:6" ht="15.75" customHeight="1" x14ac:dyDescent="0.15">
      <c r="A1104" s="3">
        <v>1100</v>
      </c>
      <c r="B1104" s="3" t="s">
        <v>916</v>
      </c>
      <c r="C1104" s="10" t="s">
        <v>10057</v>
      </c>
      <c r="E1104" s="3" t="s">
        <v>1094</v>
      </c>
      <c r="F1104" s="6"/>
    </row>
    <row r="1105" spans="1:6" ht="15.75" customHeight="1" x14ac:dyDescent="0.15">
      <c r="A1105" s="3">
        <v>1101</v>
      </c>
      <c r="B1105" s="3" t="s">
        <v>921</v>
      </c>
      <c r="C1105" s="10" t="s">
        <v>10060</v>
      </c>
      <c r="E1105" s="3" t="s">
        <v>10062</v>
      </c>
      <c r="F1105" s="6"/>
    </row>
    <row r="1106" spans="1:6" ht="15.75" customHeight="1" x14ac:dyDescent="0.15">
      <c r="A1106" s="3">
        <v>1102</v>
      </c>
      <c r="B1106" s="3" t="s">
        <v>938</v>
      </c>
      <c r="C1106" s="10" t="s">
        <v>10064</v>
      </c>
      <c r="E1106" s="3" t="s">
        <v>971</v>
      </c>
      <c r="F1106" s="6"/>
    </row>
    <row r="1107" spans="1:6" ht="15.75" customHeight="1" x14ac:dyDescent="0.15">
      <c r="A1107" s="3">
        <v>1103</v>
      </c>
      <c r="B1107" s="3" t="s">
        <v>941</v>
      </c>
      <c r="C1107" s="10" t="s">
        <v>10067</v>
      </c>
      <c r="E1107" s="3" t="s">
        <v>8869</v>
      </c>
      <c r="F1107" s="6"/>
    </row>
    <row r="1108" spans="1:6" ht="15.75" customHeight="1" x14ac:dyDescent="0.15">
      <c r="A1108" s="3">
        <v>1104</v>
      </c>
      <c r="B1108" s="3" t="s">
        <v>946</v>
      </c>
      <c r="C1108" s="10" t="s">
        <v>10070</v>
      </c>
      <c r="E1108" s="3" t="s">
        <v>1375</v>
      </c>
      <c r="F1108" s="6"/>
    </row>
    <row r="1109" spans="1:6" ht="15.75" customHeight="1" x14ac:dyDescent="0.15">
      <c r="A1109" s="3">
        <v>1105</v>
      </c>
      <c r="B1109" s="3" t="s">
        <v>949</v>
      </c>
      <c r="C1109" s="10" t="s">
        <v>10074</v>
      </c>
      <c r="E1109" s="3" t="s">
        <v>10075</v>
      </c>
      <c r="F1109" s="6"/>
    </row>
    <row r="1110" spans="1:6" ht="15.75" customHeight="1" x14ac:dyDescent="0.15">
      <c r="A1110" s="3">
        <v>1106</v>
      </c>
      <c r="B1110" s="3" t="s">
        <v>953</v>
      </c>
      <c r="C1110" s="10" t="s">
        <v>10077</v>
      </c>
      <c r="E1110" s="3" t="s">
        <v>10079</v>
      </c>
      <c r="F1110" s="6"/>
    </row>
    <row r="1111" spans="1:6" ht="15.75" customHeight="1" x14ac:dyDescent="0.15">
      <c r="A1111" s="3">
        <v>1107</v>
      </c>
      <c r="B1111" s="3" t="s">
        <v>957</v>
      </c>
      <c r="C1111" s="10" t="s">
        <v>10080</v>
      </c>
      <c r="E1111" s="3" t="s">
        <v>2435</v>
      </c>
      <c r="F1111" s="6"/>
    </row>
    <row r="1112" spans="1:6" ht="15.75" customHeight="1" x14ac:dyDescent="0.15">
      <c r="A1112" s="3">
        <v>1108</v>
      </c>
      <c r="B1112" s="3" t="s">
        <v>963</v>
      </c>
      <c r="C1112" s="10" t="s">
        <v>10083</v>
      </c>
      <c r="E1112" s="3" t="s">
        <v>4046</v>
      </c>
      <c r="F1112" s="6"/>
    </row>
    <row r="1113" spans="1:6" ht="15.75" customHeight="1" x14ac:dyDescent="0.15">
      <c r="A1113" s="3">
        <v>1109</v>
      </c>
      <c r="B1113" s="3" t="s">
        <v>968</v>
      </c>
      <c r="C1113" s="10" t="s">
        <v>10085</v>
      </c>
      <c r="E1113" s="3" t="s">
        <v>475</v>
      </c>
      <c r="F1113" s="6"/>
    </row>
    <row r="1114" spans="1:6" ht="15.75" customHeight="1" x14ac:dyDescent="0.15">
      <c r="A1114" s="3">
        <v>1110</v>
      </c>
      <c r="B1114" s="3" t="s">
        <v>973</v>
      </c>
      <c r="C1114" s="10" t="s">
        <v>10089</v>
      </c>
      <c r="E1114" s="3" t="s">
        <v>283</v>
      </c>
      <c r="F1114" s="6"/>
    </row>
    <row r="1115" spans="1:6" ht="15.75" customHeight="1" x14ac:dyDescent="0.15">
      <c r="A1115" s="3">
        <v>1111</v>
      </c>
      <c r="B1115" s="3" t="s">
        <v>975</v>
      </c>
      <c r="C1115" s="10" t="s">
        <v>10093</v>
      </c>
      <c r="E1115" s="3" t="s">
        <v>7374</v>
      </c>
      <c r="F1115" s="6"/>
    </row>
    <row r="1116" spans="1:6" ht="15.75" customHeight="1" x14ac:dyDescent="0.15">
      <c r="A1116" s="3">
        <v>1112</v>
      </c>
      <c r="B1116" s="3" t="s">
        <v>980</v>
      </c>
      <c r="C1116" s="10" t="s">
        <v>10095</v>
      </c>
      <c r="E1116" s="3" t="s">
        <v>4662</v>
      </c>
      <c r="F1116" s="6"/>
    </row>
    <row r="1117" spans="1:6" ht="15.75" customHeight="1" x14ac:dyDescent="0.15">
      <c r="A1117" s="3">
        <v>1113</v>
      </c>
      <c r="B1117" s="3" t="s">
        <v>982</v>
      </c>
      <c r="C1117" s="10" t="s">
        <v>10098</v>
      </c>
      <c r="E1117" s="3" t="s">
        <v>991</v>
      </c>
      <c r="F1117" s="6"/>
    </row>
    <row r="1118" spans="1:6" ht="15.75" customHeight="1" x14ac:dyDescent="0.15">
      <c r="A1118" s="3">
        <v>1114</v>
      </c>
      <c r="B1118" s="3" t="s">
        <v>984</v>
      </c>
      <c r="C1118" s="10" t="s">
        <v>10099</v>
      </c>
      <c r="E1118" s="3" t="s">
        <v>934</v>
      </c>
      <c r="F1118" s="6"/>
    </row>
    <row r="1119" spans="1:6" ht="15.75" customHeight="1" x14ac:dyDescent="0.15">
      <c r="A1119" s="3">
        <v>1115</v>
      </c>
      <c r="B1119" s="3" t="s">
        <v>988</v>
      </c>
      <c r="C1119" s="10" t="s">
        <v>10101</v>
      </c>
      <c r="E1119" s="3" t="s">
        <v>9936</v>
      </c>
      <c r="F1119" s="6"/>
    </row>
    <row r="1120" spans="1:6" ht="15.75" customHeight="1" x14ac:dyDescent="0.15">
      <c r="A1120" s="3">
        <v>1116</v>
      </c>
      <c r="B1120" s="3" t="s">
        <v>992</v>
      </c>
      <c r="C1120" s="10" t="s">
        <v>10105</v>
      </c>
      <c r="E1120" s="3" t="s">
        <v>10107</v>
      </c>
      <c r="F1120" s="6"/>
    </row>
    <row r="1121" spans="1:6" ht="15.75" customHeight="1" x14ac:dyDescent="0.15">
      <c r="A1121" s="3">
        <v>1117</v>
      </c>
      <c r="B1121" s="3" t="s">
        <v>994</v>
      </c>
      <c r="C1121" s="10" t="s">
        <v>10110</v>
      </c>
      <c r="E1121" s="3" t="s">
        <v>10113</v>
      </c>
      <c r="F1121" s="6"/>
    </row>
    <row r="1122" spans="1:6" ht="15.75" customHeight="1" x14ac:dyDescent="0.15">
      <c r="A1122" s="3">
        <v>1118</v>
      </c>
      <c r="B1122" s="3" t="s">
        <v>997</v>
      </c>
      <c r="C1122" s="10" t="s">
        <v>10114</v>
      </c>
      <c r="E1122" s="3" t="s">
        <v>1963</v>
      </c>
      <c r="F1122" s="6"/>
    </row>
    <row r="1123" spans="1:6" ht="15.75" customHeight="1" x14ac:dyDescent="0.15">
      <c r="A1123" s="3">
        <v>1119</v>
      </c>
      <c r="B1123" s="3" t="s">
        <v>1004</v>
      </c>
      <c r="C1123" s="10" t="s">
        <v>10117</v>
      </c>
      <c r="E1123" s="3" t="s">
        <v>2403</v>
      </c>
      <c r="F1123" s="6"/>
    </row>
    <row r="1124" spans="1:6" ht="15.75" customHeight="1" x14ac:dyDescent="0.15">
      <c r="A1124" s="3">
        <v>1120</v>
      </c>
      <c r="B1124" s="3" t="s">
        <v>1010</v>
      </c>
      <c r="C1124" s="10" t="s">
        <v>10118</v>
      </c>
      <c r="E1124" s="3" t="s">
        <v>10121</v>
      </c>
      <c r="F1124" s="6"/>
    </row>
    <row r="1125" spans="1:6" ht="15.75" customHeight="1" x14ac:dyDescent="0.15">
      <c r="A1125" s="3">
        <v>1121</v>
      </c>
      <c r="B1125" s="5" t="s">
        <v>1013</v>
      </c>
      <c r="C1125" s="10" t="s">
        <v>10122</v>
      </c>
      <c r="E1125" s="3" t="s">
        <v>10125</v>
      </c>
      <c r="F1125" s="6"/>
    </row>
    <row r="1126" spans="1:6" ht="15.75" customHeight="1" x14ac:dyDescent="0.15">
      <c r="A1126" s="3">
        <v>1122</v>
      </c>
      <c r="B1126" s="3" t="s">
        <v>1018</v>
      </c>
      <c r="C1126" s="10" t="s">
        <v>10127</v>
      </c>
      <c r="E1126" s="3" t="s">
        <v>5499</v>
      </c>
      <c r="F1126" s="6"/>
    </row>
    <row r="1127" spans="1:6" ht="15.75" customHeight="1" x14ac:dyDescent="0.15">
      <c r="A1127" s="3">
        <v>1123</v>
      </c>
      <c r="B1127" s="3" t="s">
        <v>1045</v>
      </c>
      <c r="C1127" s="10" t="s">
        <v>10130</v>
      </c>
      <c r="E1127" s="3" t="s">
        <v>1743</v>
      </c>
      <c r="F1127" s="6"/>
    </row>
    <row r="1128" spans="1:6" ht="15.75" customHeight="1" x14ac:dyDescent="0.15">
      <c r="A1128" s="3">
        <v>1124</v>
      </c>
      <c r="B1128" s="3" t="s">
        <v>1049</v>
      </c>
      <c r="C1128" s="10" t="s">
        <v>10133</v>
      </c>
      <c r="E1128" s="3" t="s">
        <v>7216</v>
      </c>
      <c r="F1128" s="6"/>
    </row>
    <row r="1129" spans="1:6" ht="15.75" customHeight="1" x14ac:dyDescent="0.15">
      <c r="A1129" s="3">
        <v>1125</v>
      </c>
      <c r="B1129" s="3" t="s">
        <v>1054</v>
      </c>
      <c r="C1129" s="10" t="s">
        <v>10135</v>
      </c>
      <c r="E1129" s="3" t="s">
        <v>10136</v>
      </c>
      <c r="F1129" s="6"/>
    </row>
    <row r="1130" spans="1:6" ht="15.75" customHeight="1" x14ac:dyDescent="0.15">
      <c r="A1130" s="3">
        <v>1126</v>
      </c>
      <c r="B1130" s="3" t="s">
        <v>1057</v>
      </c>
      <c r="C1130" s="10" t="s">
        <v>10138</v>
      </c>
      <c r="E1130" s="3" t="s">
        <v>6277</v>
      </c>
      <c r="F1130" s="6"/>
    </row>
    <row r="1131" spans="1:6" ht="15.75" customHeight="1" x14ac:dyDescent="0.15">
      <c r="A1131" s="3">
        <v>1127</v>
      </c>
      <c r="B1131" s="3" t="s">
        <v>1060</v>
      </c>
      <c r="C1131" s="10" t="s">
        <v>10140</v>
      </c>
      <c r="E1131" s="3" t="s">
        <v>264</v>
      </c>
      <c r="F1131" s="6"/>
    </row>
    <row r="1132" spans="1:6" ht="15.75" customHeight="1" x14ac:dyDescent="0.15">
      <c r="A1132" s="3">
        <v>1128</v>
      </c>
      <c r="B1132" s="3" t="s">
        <v>1068</v>
      </c>
      <c r="C1132" s="10" t="s">
        <v>10143</v>
      </c>
      <c r="E1132" s="3" t="s">
        <v>10145</v>
      </c>
      <c r="F1132" s="6"/>
    </row>
    <row r="1133" spans="1:6" ht="15.75" customHeight="1" x14ac:dyDescent="0.15">
      <c r="A1133" s="3">
        <v>1129</v>
      </c>
      <c r="B1133" s="3" t="s">
        <v>1071</v>
      </c>
      <c r="C1133" s="10" t="s">
        <v>10147</v>
      </c>
      <c r="E1133" s="3" t="s">
        <v>89</v>
      </c>
      <c r="F1133" s="6"/>
    </row>
    <row r="1134" spans="1:6" ht="15.75" customHeight="1" x14ac:dyDescent="0.15">
      <c r="A1134" s="3">
        <v>1130</v>
      </c>
      <c r="B1134" s="3" t="s">
        <v>1076</v>
      </c>
      <c r="C1134" s="10" t="s">
        <v>10151</v>
      </c>
      <c r="E1134" s="3" t="s">
        <v>10153</v>
      </c>
      <c r="F1134" s="6"/>
    </row>
    <row r="1135" spans="1:6" ht="15.75" customHeight="1" x14ac:dyDescent="0.15">
      <c r="A1135" s="3">
        <v>1131</v>
      </c>
      <c r="B1135" s="3" t="s">
        <v>1078</v>
      </c>
      <c r="C1135" s="10" t="s">
        <v>10155</v>
      </c>
      <c r="E1135" s="3" t="s">
        <v>4618</v>
      </c>
      <c r="F1135" s="6"/>
    </row>
    <row r="1136" spans="1:6" ht="15.75" customHeight="1" x14ac:dyDescent="0.15">
      <c r="A1136" s="3">
        <v>1132</v>
      </c>
      <c r="B1136" s="3" t="s">
        <v>1081</v>
      </c>
      <c r="C1136" s="10" t="s">
        <v>10160</v>
      </c>
      <c r="E1136" s="3" t="s">
        <v>79</v>
      </c>
      <c r="F1136" s="6"/>
    </row>
    <row r="1137" spans="1:6" ht="15.75" customHeight="1" x14ac:dyDescent="0.15">
      <c r="A1137" s="3">
        <v>1133</v>
      </c>
      <c r="B1137" s="3" t="s">
        <v>1082</v>
      </c>
      <c r="C1137" s="10" t="s">
        <v>10164</v>
      </c>
      <c r="E1137" s="3" t="s">
        <v>475</v>
      </c>
      <c r="F1137" s="6"/>
    </row>
    <row r="1138" spans="1:6" ht="15.75" customHeight="1" x14ac:dyDescent="0.15">
      <c r="A1138" s="3">
        <v>1134</v>
      </c>
      <c r="B1138" s="3" t="s">
        <v>1085</v>
      </c>
      <c r="C1138" s="10" t="s">
        <v>10166</v>
      </c>
      <c r="E1138" s="3" t="s">
        <v>1420</v>
      </c>
      <c r="F1138" s="6"/>
    </row>
    <row r="1139" spans="1:6" ht="15.75" customHeight="1" x14ac:dyDescent="0.15">
      <c r="A1139" s="3">
        <v>1135</v>
      </c>
      <c r="B1139" s="3" t="s">
        <v>1116</v>
      </c>
      <c r="C1139" s="10" t="s">
        <v>10169</v>
      </c>
      <c r="E1139" s="3" t="s">
        <v>10171</v>
      </c>
      <c r="F1139" s="6"/>
    </row>
    <row r="1140" spans="1:6" ht="15.75" customHeight="1" x14ac:dyDescent="0.15">
      <c r="A1140" s="3">
        <v>1136</v>
      </c>
      <c r="B1140" s="3" t="s">
        <v>1119</v>
      </c>
      <c r="C1140" s="10" t="s">
        <v>10173</v>
      </c>
      <c r="E1140" s="3" t="s">
        <v>7934</v>
      </c>
      <c r="F1140" s="6"/>
    </row>
    <row r="1141" spans="1:6" ht="15.75" customHeight="1" x14ac:dyDescent="0.15">
      <c r="A1141" s="3">
        <v>1137</v>
      </c>
      <c r="B1141" s="3" t="s">
        <v>1122</v>
      </c>
      <c r="C1141" s="10" t="s">
        <v>10176</v>
      </c>
      <c r="E1141" s="3" t="s">
        <v>9709</v>
      </c>
      <c r="F1141" s="6"/>
    </row>
    <row r="1142" spans="1:6" ht="15.75" customHeight="1" x14ac:dyDescent="0.15">
      <c r="A1142" s="3">
        <v>1138</v>
      </c>
      <c r="B1142" s="3" t="s">
        <v>1132</v>
      </c>
      <c r="C1142" s="10" t="s">
        <v>10180</v>
      </c>
      <c r="E1142" s="3" t="s">
        <v>2190</v>
      </c>
      <c r="F1142" s="6"/>
    </row>
    <row r="1143" spans="1:6" ht="15.75" customHeight="1" x14ac:dyDescent="0.15">
      <c r="A1143" s="3">
        <v>1139</v>
      </c>
      <c r="B1143" s="3" t="s">
        <v>1159</v>
      </c>
      <c r="C1143" s="10" t="s">
        <v>10181</v>
      </c>
      <c r="E1143" s="3" t="s">
        <v>8798</v>
      </c>
      <c r="F1143" s="6"/>
    </row>
    <row r="1144" spans="1:6" ht="15.75" customHeight="1" x14ac:dyDescent="0.15">
      <c r="A1144" s="3">
        <v>1140</v>
      </c>
      <c r="B1144" s="3" t="s">
        <v>1162</v>
      </c>
      <c r="C1144" s="10" t="s">
        <v>10183</v>
      </c>
      <c r="E1144" s="3" t="s">
        <v>318</v>
      </c>
      <c r="F1144" s="6"/>
    </row>
    <row r="1145" spans="1:6" ht="15.75" customHeight="1" x14ac:dyDescent="0.15">
      <c r="A1145" s="3">
        <v>1141</v>
      </c>
      <c r="B1145" s="3" t="s">
        <v>1166</v>
      </c>
      <c r="C1145" s="10" t="s">
        <v>10188</v>
      </c>
      <c r="E1145" s="3" t="s">
        <v>10189</v>
      </c>
      <c r="F1145" s="6"/>
    </row>
    <row r="1146" spans="1:6" ht="15.75" customHeight="1" x14ac:dyDescent="0.15">
      <c r="A1146" s="3">
        <v>1142</v>
      </c>
      <c r="B1146" s="3" t="s">
        <v>1183</v>
      </c>
      <c r="C1146" s="10" t="s">
        <v>10190</v>
      </c>
      <c r="E1146" s="3" t="s">
        <v>10191</v>
      </c>
      <c r="F1146" s="6"/>
    </row>
    <row r="1147" spans="1:6" ht="15.75" customHeight="1" x14ac:dyDescent="0.15">
      <c r="A1147" s="3">
        <v>1143</v>
      </c>
      <c r="B1147" s="3" t="s">
        <v>1217</v>
      </c>
      <c r="C1147" s="10" t="s">
        <v>10194</v>
      </c>
      <c r="E1147" s="3" t="s">
        <v>10196</v>
      </c>
      <c r="F1147" s="6"/>
    </row>
    <row r="1148" spans="1:6" ht="15.75" customHeight="1" x14ac:dyDescent="0.15">
      <c r="A1148" s="3">
        <v>1144</v>
      </c>
      <c r="B1148" s="3" t="s">
        <v>1233</v>
      </c>
      <c r="C1148" s="10" t="s">
        <v>10197</v>
      </c>
      <c r="E1148" s="3" t="s">
        <v>4268</v>
      </c>
      <c r="F1148" s="6"/>
    </row>
    <row r="1149" spans="1:6" ht="15.75" customHeight="1" x14ac:dyDescent="0.15">
      <c r="A1149" s="3">
        <v>1145</v>
      </c>
      <c r="B1149" s="3" t="s">
        <v>1236</v>
      </c>
      <c r="C1149" s="10" t="s">
        <v>10199</v>
      </c>
      <c r="E1149" s="3" t="s">
        <v>1240</v>
      </c>
      <c r="F1149" s="6"/>
    </row>
    <row r="1150" spans="1:6" ht="15.75" customHeight="1" x14ac:dyDescent="0.15">
      <c r="A1150" s="3">
        <v>1146</v>
      </c>
      <c r="B1150" s="3" t="s">
        <v>1241</v>
      </c>
      <c r="C1150" s="10" t="s">
        <v>10201</v>
      </c>
      <c r="E1150" s="3" t="s">
        <v>10202</v>
      </c>
      <c r="F1150" s="6"/>
    </row>
    <row r="1151" spans="1:6" ht="15.75" customHeight="1" x14ac:dyDescent="0.15">
      <c r="A1151" s="3">
        <v>1147</v>
      </c>
      <c r="B1151" s="3" t="s">
        <v>1244</v>
      </c>
      <c r="C1151" s="10" t="s">
        <v>10203</v>
      </c>
      <c r="E1151" s="3" t="s">
        <v>5414</v>
      </c>
      <c r="F1151" s="6"/>
    </row>
    <row r="1152" spans="1:6" ht="15.75" customHeight="1" x14ac:dyDescent="0.15">
      <c r="A1152" s="3">
        <v>1148</v>
      </c>
      <c r="B1152" s="3" t="s">
        <v>1249</v>
      </c>
      <c r="C1152" s="10" t="s">
        <v>10206</v>
      </c>
      <c r="E1152" s="3" t="s">
        <v>5499</v>
      </c>
      <c r="F1152" s="6"/>
    </row>
    <row r="1153" spans="1:6" ht="15.75" customHeight="1" x14ac:dyDescent="0.15">
      <c r="A1153" s="3">
        <v>1149</v>
      </c>
      <c r="B1153" s="3" t="s">
        <v>1253</v>
      </c>
      <c r="C1153" s="10" t="s">
        <v>10208</v>
      </c>
      <c r="E1153" s="3" t="s">
        <v>7862</v>
      </c>
      <c r="F1153" s="6"/>
    </row>
    <row r="1154" spans="1:6" ht="15.75" customHeight="1" x14ac:dyDescent="0.15">
      <c r="A1154" s="3">
        <v>1150</v>
      </c>
      <c r="B1154" s="3" t="s">
        <v>1254</v>
      </c>
      <c r="C1154" s="10" t="s">
        <v>10211</v>
      </c>
      <c r="E1154" s="3" t="s">
        <v>2703</v>
      </c>
      <c r="F1154" s="6"/>
    </row>
    <row r="1155" spans="1:6" ht="15.75" customHeight="1" x14ac:dyDescent="0.15">
      <c r="A1155" s="3">
        <v>1151</v>
      </c>
      <c r="B1155" s="3" t="s">
        <v>1256</v>
      </c>
      <c r="C1155" s="10" t="s">
        <v>10212</v>
      </c>
      <c r="E1155" s="3" t="s">
        <v>10213</v>
      </c>
      <c r="F1155" s="6"/>
    </row>
    <row r="1156" spans="1:6" ht="15.75" customHeight="1" x14ac:dyDescent="0.15">
      <c r="A1156" s="3">
        <v>1152</v>
      </c>
      <c r="B1156" s="3" t="s">
        <v>1260</v>
      </c>
      <c r="C1156" s="10" t="s">
        <v>10217</v>
      </c>
      <c r="E1156" s="3" t="s">
        <v>10218</v>
      </c>
      <c r="F1156" s="6"/>
    </row>
    <row r="1157" spans="1:6" ht="15.75" customHeight="1" x14ac:dyDescent="0.15">
      <c r="A1157" s="3">
        <v>1153</v>
      </c>
      <c r="B1157" s="3" t="s">
        <v>1263</v>
      </c>
      <c r="C1157" s="10" t="s">
        <v>10219</v>
      </c>
      <c r="E1157" s="3" t="s">
        <v>10222</v>
      </c>
      <c r="F1157" s="6"/>
    </row>
    <row r="1158" spans="1:6" ht="15.75" customHeight="1" x14ac:dyDescent="0.15">
      <c r="A1158" s="3">
        <v>1154</v>
      </c>
      <c r="B1158" s="3" t="s">
        <v>1268</v>
      </c>
      <c r="C1158" s="10" t="s">
        <v>10227</v>
      </c>
      <c r="E1158" s="3" t="s">
        <v>115</v>
      </c>
      <c r="F1158" s="6"/>
    </row>
    <row r="1159" spans="1:6" ht="15.75" customHeight="1" x14ac:dyDescent="0.15">
      <c r="A1159" s="3">
        <v>1155</v>
      </c>
      <c r="B1159" s="3" t="s">
        <v>1271</v>
      </c>
      <c r="C1159" s="10" t="s">
        <v>10234</v>
      </c>
      <c r="E1159" s="3" t="s">
        <v>3840</v>
      </c>
      <c r="F1159" s="6"/>
    </row>
    <row r="1160" spans="1:6" ht="15.75" customHeight="1" x14ac:dyDescent="0.15">
      <c r="A1160" s="3">
        <v>1156</v>
      </c>
      <c r="B1160" s="3" t="s">
        <v>1273</v>
      </c>
      <c r="C1160" s="10" t="s">
        <v>10235</v>
      </c>
      <c r="E1160" s="3" t="s">
        <v>2435</v>
      </c>
      <c r="F1160" s="6"/>
    </row>
    <row r="1161" spans="1:6" ht="15.75" customHeight="1" x14ac:dyDescent="0.15">
      <c r="A1161" s="3">
        <v>1157</v>
      </c>
      <c r="B1161" s="5" t="s">
        <v>1277</v>
      </c>
      <c r="C1161" s="10" t="s">
        <v>10239</v>
      </c>
      <c r="E1161" s="3" t="s">
        <v>3538</v>
      </c>
      <c r="F1161" s="6"/>
    </row>
    <row r="1162" spans="1:6" ht="15.75" customHeight="1" x14ac:dyDescent="0.15">
      <c r="A1162" s="3">
        <v>1158</v>
      </c>
      <c r="B1162" s="3" t="s">
        <v>1281</v>
      </c>
      <c r="C1162" s="10" t="s">
        <v>10240</v>
      </c>
      <c r="E1162" s="3" t="s">
        <v>10242</v>
      </c>
      <c r="F1162" s="6"/>
    </row>
    <row r="1163" spans="1:6" ht="15.75" customHeight="1" x14ac:dyDescent="0.15">
      <c r="A1163" s="3">
        <v>1159</v>
      </c>
      <c r="B1163" s="3" t="s">
        <v>1289</v>
      </c>
      <c r="C1163" s="10" t="s">
        <v>10244</v>
      </c>
      <c r="E1163" s="3" t="s">
        <v>7434</v>
      </c>
      <c r="F1163" s="6"/>
    </row>
    <row r="1164" spans="1:6" ht="15.75" customHeight="1" x14ac:dyDescent="0.15">
      <c r="A1164" s="3">
        <v>1160</v>
      </c>
      <c r="B1164" s="3" t="s">
        <v>1293</v>
      </c>
      <c r="C1164" s="10" t="s">
        <v>10246</v>
      </c>
      <c r="E1164" s="3" t="s">
        <v>2237</v>
      </c>
      <c r="F1164" s="6"/>
    </row>
    <row r="1165" spans="1:6" ht="15.75" customHeight="1" x14ac:dyDescent="0.15">
      <c r="A1165" s="3">
        <v>1161</v>
      </c>
      <c r="B1165" s="3" t="s">
        <v>1297</v>
      </c>
      <c r="C1165" s="10" t="s">
        <v>10249</v>
      </c>
      <c r="E1165" s="3" t="s">
        <v>5959</v>
      </c>
      <c r="F1165" s="6"/>
    </row>
    <row r="1166" spans="1:6" ht="15.75" customHeight="1" x14ac:dyDescent="0.15">
      <c r="A1166" s="3">
        <v>1162</v>
      </c>
      <c r="B1166" s="3" t="s">
        <v>1301</v>
      </c>
      <c r="C1166" s="10" t="s">
        <v>10251</v>
      </c>
      <c r="E1166" s="3" t="s">
        <v>10252</v>
      </c>
      <c r="F1166" s="6"/>
    </row>
    <row r="1167" spans="1:6" ht="15.75" customHeight="1" x14ac:dyDescent="0.15">
      <c r="A1167" s="3">
        <v>1163</v>
      </c>
      <c r="B1167" s="3" t="s">
        <v>1304</v>
      </c>
      <c r="C1167" s="10" t="s">
        <v>10254</v>
      </c>
      <c r="E1167" s="5" t="s">
        <v>10257</v>
      </c>
      <c r="F1167" s="6"/>
    </row>
    <row r="1168" spans="1:6" ht="15.75" customHeight="1" x14ac:dyDescent="0.15">
      <c r="A1168" s="3">
        <v>1164</v>
      </c>
      <c r="B1168" s="3" t="s">
        <v>1306</v>
      </c>
      <c r="C1168" s="10" t="s">
        <v>10258</v>
      </c>
      <c r="E1168" s="3" t="s">
        <v>10260</v>
      </c>
      <c r="F1168" s="6"/>
    </row>
    <row r="1169" spans="1:6" ht="15.75" customHeight="1" x14ac:dyDescent="0.15">
      <c r="A1169" s="3">
        <v>1165</v>
      </c>
      <c r="B1169" s="3" t="s">
        <v>1320</v>
      </c>
      <c r="C1169" s="10" t="s">
        <v>10262</v>
      </c>
      <c r="E1169" s="3" t="s">
        <v>62</v>
      </c>
      <c r="F1169" s="6"/>
    </row>
    <row r="1170" spans="1:6" ht="15.75" customHeight="1" x14ac:dyDescent="0.15">
      <c r="A1170" s="3">
        <v>1166</v>
      </c>
      <c r="B1170" s="3" t="s">
        <v>1324</v>
      </c>
      <c r="C1170" s="10" t="s">
        <v>10265</v>
      </c>
      <c r="E1170" s="3" t="s">
        <v>9608</v>
      </c>
      <c r="F1170" s="6"/>
    </row>
    <row r="1171" spans="1:6" ht="15.75" customHeight="1" x14ac:dyDescent="0.15">
      <c r="A1171" s="3">
        <v>1167</v>
      </c>
      <c r="B1171" s="3" t="s">
        <v>1328</v>
      </c>
      <c r="C1171" s="10" t="s">
        <v>10269</v>
      </c>
      <c r="E1171" s="3" t="s">
        <v>4248</v>
      </c>
      <c r="F1171" s="6"/>
    </row>
    <row r="1172" spans="1:6" ht="15.75" customHeight="1" x14ac:dyDescent="0.15">
      <c r="A1172" s="3">
        <v>1168</v>
      </c>
      <c r="B1172" s="3" t="s">
        <v>1332</v>
      </c>
      <c r="C1172" s="10" t="s">
        <v>10270</v>
      </c>
      <c r="E1172" s="3" t="s">
        <v>10272</v>
      </c>
      <c r="F1172" s="6"/>
    </row>
    <row r="1173" spans="1:6" ht="15.75" customHeight="1" x14ac:dyDescent="0.15">
      <c r="A1173" s="3">
        <v>1169</v>
      </c>
      <c r="B1173" s="3" t="s">
        <v>1337</v>
      </c>
      <c r="C1173" s="10" t="s">
        <v>10273</v>
      </c>
      <c r="E1173" s="3" t="s">
        <v>742</v>
      </c>
      <c r="F1173" s="6"/>
    </row>
    <row r="1174" spans="1:6" ht="15.75" customHeight="1" x14ac:dyDescent="0.15">
      <c r="A1174" s="3">
        <v>1170</v>
      </c>
      <c r="B1174" s="3" t="s">
        <v>1340</v>
      </c>
      <c r="C1174" s="10" t="s">
        <v>10274</v>
      </c>
      <c r="E1174" s="3" t="s">
        <v>10275</v>
      </c>
      <c r="F1174" s="6"/>
    </row>
    <row r="1175" spans="1:6" ht="15.75" customHeight="1" x14ac:dyDescent="0.15">
      <c r="A1175" s="3">
        <v>1171</v>
      </c>
      <c r="B1175" s="3" t="s">
        <v>1344</v>
      </c>
      <c r="C1175" s="10" t="s">
        <v>10277</v>
      </c>
      <c r="E1175" s="3" t="s">
        <v>8572</v>
      </c>
      <c r="F1175" s="6"/>
    </row>
    <row r="1176" spans="1:6" ht="15.75" customHeight="1" x14ac:dyDescent="0.15">
      <c r="A1176" s="3">
        <v>1172</v>
      </c>
      <c r="B1176" s="3" t="s">
        <v>1351</v>
      </c>
      <c r="C1176" s="10" t="s">
        <v>10280</v>
      </c>
      <c r="E1176" s="3" t="s">
        <v>828</v>
      </c>
      <c r="F1176" s="6"/>
    </row>
    <row r="1177" spans="1:6" ht="15.75" customHeight="1" x14ac:dyDescent="0.15">
      <c r="A1177" s="3">
        <v>1173</v>
      </c>
      <c r="B1177" s="3" t="s">
        <v>1354</v>
      </c>
      <c r="C1177" s="10" t="s">
        <v>10283</v>
      </c>
      <c r="E1177" s="3" t="s">
        <v>4662</v>
      </c>
      <c r="F1177" s="6"/>
    </row>
    <row r="1178" spans="1:6" ht="15.75" customHeight="1" x14ac:dyDescent="0.15">
      <c r="A1178" s="3">
        <v>1174</v>
      </c>
      <c r="B1178" s="3" t="s">
        <v>1356</v>
      </c>
      <c r="C1178" s="10" t="s">
        <v>10285</v>
      </c>
      <c r="E1178" s="3" t="s">
        <v>475</v>
      </c>
      <c r="F1178" s="6"/>
    </row>
    <row r="1179" spans="1:6" ht="15.75" customHeight="1" x14ac:dyDescent="0.15">
      <c r="A1179" s="3">
        <v>1175</v>
      </c>
      <c r="B1179" s="3" t="s">
        <v>1358</v>
      </c>
      <c r="C1179" s="10" t="s">
        <v>10288</v>
      </c>
      <c r="E1179" s="3" t="s">
        <v>10289</v>
      </c>
      <c r="F1179" s="6"/>
    </row>
    <row r="1180" spans="1:6" ht="15.75" customHeight="1" x14ac:dyDescent="0.15">
      <c r="A1180" s="3">
        <v>1176</v>
      </c>
      <c r="B1180" s="3" t="s">
        <v>1363</v>
      </c>
      <c r="C1180" s="10" t="s">
        <v>10291</v>
      </c>
      <c r="E1180" s="3" t="s">
        <v>391</v>
      </c>
      <c r="F1180" s="6"/>
    </row>
    <row r="1181" spans="1:6" ht="15.75" customHeight="1" x14ac:dyDescent="0.15">
      <c r="A1181" s="3">
        <v>1177</v>
      </c>
      <c r="B1181" s="3" t="s">
        <v>1365</v>
      </c>
      <c r="C1181" s="10" t="s">
        <v>10293</v>
      </c>
      <c r="E1181" s="3" t="s">
        <v>10296</v>
      </c>
      <c r="F1181" s="6"/>
    </row>
    <row r="1182" spans="1:6" ht="15.75" customHeight="1" x14ac:dyDescent="0.15">
      <c r="A1182" s="3">
        <v>1178</v>
      </c>
      <c r="B1182" s="3" t="s">
        <v>1369</v>
      </c>
      <c r="C1182" s="10" t="s">
        <v>10298</v>
      </c>
      <c r="E1182" s="3" t="s">
        <v>293</v>
      </c>
      <c r="F1182" s="6"/>
    </row>
    <row r="1183" spans="1:6" ht="15.75" customHeight="1" x14ac:dyDescent="0.15">
      <c r="A1183" s="3">
        <v>1179</v>
      </c>
      <c r="B1183" s="3" t="s">
        <v>1384</v>
      </c>
      <c r="C1183" s="10" t="s">
        <v>10301</v>
      </c>
      <c r="E1183" s="3" t="s">
        <v>1032</v>
      </c>
      <c r="F1183" s="6"/>
    </row>
    <row r="1184" spans="1:6" ht="15.75" customHeight="1" x14ac:dyDescent="0.15">
      <c r="A1184" s="3">
        <v>1180</v>
      </c>
      <c r="B1184" s="5" t="s">
        <v>1385</v>
      </c>
      <c r="C1184" s="10" t="s">
        <v>10303</v>
      </c>
      <c r="E1184" s="3" t="s">
        <v>9964</v>
      </c>
      <c r="F1184" s="6"/>
    </row>
    <row r="1185" spans="1:6" ht="15.75" customHeight="1" x14ac:dyDescent="0.15">
      <c r="A1185" s="3">
        <v>1181</v>
      </c>
      <c r="B1185" s="3" t="s">
        <v>1390</v>
      </c>
      <c r="C1185" s="10" t="s">
        <v>10305</v>
      </c>
      <c r="E1185" s="3" t="s">
        <v>240</v>
      </c>
      <c r="F1185" s="6"/>
    </row>
    <row r="1186" spans="1:6" ht="15.75" customHeight="1" x14ac:dyDescent="0.15">
      <c r="A1186" s="3">
        <v>1182</v>
      </c>
      <c r="B1186" s="3" t="s">
        <v>1393</v>
      </c>
      <c r="C1186" s="10" t="s">
        <v>10308</v>
      </c>
      <c r="E1186" s="3" t="s">
        <v>2435</v>
      </c>
      <c r="F1186" s="6"/>
    </row>
    <row r="1187" spans="1:6" ht="15.75" customHeight="1" x14ac:dyDescent="0.15">
      <c r="A1187" s="3">
        <v>1183</v>
      </c>
      <c r="B1187" s="3" t="s">
        <v>1403</v>
      </c>
      <c r="C1187" s="10" t="s">
        <v>10311</v>
      </c>
      <c r="E1187" s="3" t="s">
        <v>9181</v>
      </c>
      <c r="F1187" s="6"/>
    </row>
    <row r="1188" spans="1:6" ht="15.75" customHeight="1" x14ac:dyDescent="0.15">
      <c r="A1188" s="3">
        <v>1184</v>
      </c>
      <c r="B1188" s="3" t="s">
        <v>1426</v>
      </c>
      <c r="C1188" s="10" t="s">
        <v>10312</v>
      </c>
      <c r="E1188" s="3" t="s">
        <v>475</v>
      </c>
      <c r="F1188" s="6"/>
    </row>
    <row r="1189" spans="1:6" ht="15.75" customHeight="1" x14ac:dyDescent="0.15">
      <c r="A1189" s="3">
        <v>1185</v>
      </c>
      <c r="B1189" s="3" t="s">
        <v>228</v>
      </c>
      <c r="C1189" s="10" t="s">
        <v>10315</v>
      </c>
      <c r="E1189" s="3" t="s">
        <v>231</v>
      </c>
      <c r="F1189" s="6"/>
    </row>
    <row r="1190" spans="1:6" ht="15.75" customHeight="1" x14ac:dyDescent="0.15">
      <c r="A1190" s="3">
        <v>1186</v>
      </c>
      <c r="B1190" s="3" t="s">
        <v>1439</v>
      </c>
      <c r="C1190" s="10" t="s">
        <v>10319</v>
      </c>
      <c r="E1190" s="3" t="s">
        <v>1032</v>
      </c>
      <c r="F1190" s="6"/>
    </row>
    <row r="1191" spans="1:6" ht="15.75" customHeight="1" x14ac:dyDescent="0.15">
      <c r="A1191" s="3">
        <v>1187</v>
      </c>
      <c r="B1191" s="3" t="s">
        <v>1441</v>
      </c>
      <c r="C1191" s="10" t="s">
        <v>10323</v>
      </c>
      <c r="E1191" s="3" t="s">
        <v>5959</v>
      </c>
      <c r="F1191" s="6"/>
    </row>
    <row r="1192" spans="1:6" ht="15.75" customHeight="1" x14ac:dyDescent="0.15">
      <c r="A1192" s="3">
        <v>1188</v>
      </c>
      <c r="B1192" s="3" t="s">
        <v>1444</v>
      </c>
      <c r="C1192" s="10" t="s">
        <v>10325</v>
      </c>
      <c r="E1192" s="3" t="s">
        <v>5493</v>
      </c>
      <c r="F1192" s="6"/>
    </row>
    <row r="1193" spans="1:6" ht="15.75" customHeight="1" x14ac:dyDescent="0.15">
      <c r="A1193" s="3">
        <v>1189</v>
      </c>
      <c r="B1193" s="3" t="s">
        <v>1453</v>
      </c>
      <c r="C1193" s="10" t="s">
        <v>10329</v>
      </c>
      <c r="E1193" s="3" t="s">
        <v>93</v>
      </c>
      <c r="F1193" s="6"/>
    </row>
    <row r="1194" spans="1:6" ht="15.75" customHeight="1" x14ac:dyDescent="0.15">
      <c r="A1194" s="3">
        <v>1190</v>
      </c>
      <c r="B1194" s="3" t="s">
        <v>1457</v>
      </c>
      <c r="C1194" s="10" t="s">
        <v>10331</v>
      </c>
      <c r="E1194" s="3" t="s">
        <v>10333</v>
      </c>
      <c r="F1194" s="6"/>
    </row>
    <row r="1195" spans="1:6" ht="15.75" customHeight="1" x14ac:dyDescent="0.15">
      <c r="A1195" s="3">
        <v>1191</v>
      </c>
      <c r="B1195" s="3" t="s">
        <v>1462</v>
      </c>
      <c r="C1195" s="10" t="s">
        <v>10334</v>
      </c>
      <c r="E1195" s="3" t="s">
        <v>10336</v>
      </c>
      <c r="F1195" s="6"/>
    </row>
    <row r="1196" spans="1:6" ht="15.75" customHeight="1" x14ac:dyDescent="0.15">
      <c r="A1196" s="3">
        <v>1192</v>
      </c>
      <c r="B1196" s="3" t="s">
        <v>1535</v>
      </c>
      <c r="C1196" s="10" t="s">
        <v>10337</v>
      </c>
      <c r="E1196" s="3" t="s">
        <v>6210</v>
      </c>
      <c r="F1196" s="6"/>
    </row>
    <row r="1197" spans="1:6" ht="15.75" customHeight="1" x14ac:dyDescent="0.15">
      <c r="A1197" s="3">
        <v>1193</v>
      </c>
      <c r="B1197" s="3" t="s">
        <v>1537</v>
      </c>
      <c r="C1197" s="10" t="s">
        <v>10341</v>
      </c>
      <c r="E1197" s="3" t="s">
        <v>10342</v>
      </c>
      <c r="F1197" s="6"/>
    </row>
    <row r="1198" spans="1:6" ht="15.75" customHeight="1" x14ac:dyDescent="0.15">
      <c r="A1198" s="3">
        <v>1194</v>
      </c>
      <c r="B1198" s="3" t="s">
        <v>1557</v>
      </c>
      <c r="C1198" s="10" t="s">
        <v>10343</v>
      </c>
      <c r="E1198" s="3" t="s">
        <v>10344</v>
      </c>
      <c r="F1198" s="6"/>
    </row>
    <row r="1199" spans="1:6" ht="15.75" customHeight="1" x14ac:dyDescent="0.15">
      <c r="A1199" s="3">
        <v>1195</v>
      </c>
      <c r="B1199" s="3" t="s">
        <v>1563</v>
      </c>
      <c r="C1199" s="10" t="s">
        <v>10346</v>
      </c>
      <c r="E1199" s="3" t="s">
        <v>2321</v>
      </c>
      <c r="F1199" s="6"/>
    </row>
    <row r="1200" spans="1:6" ht="15.75" customHeight="1" x14ac:dyDescent="0.15">
      <c r="A1200" s="3">
        <v>1196</v>
      </c>
      <c r="B1200" s="3" t="s">
        <v>1569</v>
      </c>
      <c r="C1200" s="10" t="s">
        <v>10348</v>
      </c>
      <c r="E1200" s="3" t="s">
        <v>4897</v>
      </c>
      <c r="F1200" s="6"/>
    </row>
    <row r="1201" spans="1:6" ht="15.75" customHeight="1" x14ac:dyDescent="0.15">
      <c r="A1201" s="3">
        <v>1197</v>
      </c>
      <c r="B1201" s="3" t="s">
        <v>1575</v>
      </c>
      <c r="C1201" s="10" t="s">
        <v>10351</v>
      </c>
      <c r="E1201" s="3" t="s">
        <v>10352</v>
      </c>
      <c r="F1201" s="6"/>
    </row>
    <row r="1202" spans="1:6" ht="15.75" customHeight="1" x14ac:dyDescent="0.15">
      <c r="A1202" s="3">
        <v>1198</v>
      </c>
      <c r="B1202" s="3" t="s">
        <v>1581</v>
      </c>
      <c r="C1202" s="10" t="s">
        <v>10354</v>
      </c>
      <c r="E1202" s="3" t="s">
        <v>10355</v>
      </c>
      <c r="F1202" s="6"/>
    </row>
    <row r="1203" spans="1:6" ht="15.75" customHeight="1" x14ac:dyDescent="0.15">
      <c r="A1203" s="3">
        <v>1199</v>
      </c>
      <c r="B1203" s="3" t="s">
        <v>1600</v>
      </c>
      <c r="C1203" s="10" t="s">
        <v>10360</v>
      </c>
      <c r="E1203" s="3" t="s">
        <v>2724</v>
      </c>
      <c r="F1203" s="6"/>
    </row>
    <row r="1204" spans="1:6" ht="15.75" customHeight="1" x14ac:dyDescent="0.15">
      <c r="A1204" s="3">
        <v>1200</v>
      </c>
      <c r="B1204" s="3" t="s">
        <v>1606</v>
      </c>
      <c r="C1204" s="10" t="s">
        <v>10362</v>
      </c>
      <c r="E1204" s="3" t="s">
        <v>6898</v>
      </c>
      <c r="F1204" s="6"/>
    </row>
    <row r="1205" spans="1:6" ht="15.75" customHeight="1" x14ac:dyDescent="0.15">
      <c r="A1205" s="3">
        <v>1201</v>
      </c>
      <c r="B1205" s="3" t="s">
        <v>1633</v>
      </c>
      <c r="C1205" s="10" t="s">
        <v>10365</v>
      </c>
      <c r="E1205" s="3" t="s">
        <v>148</v>
      </c>
      <c r="F1205" s="6"/>
    </row>
    <row r="1206" spans="1:6" ht="15.75" customHeight="1" x14ac:dyDescent="0.15">
      <c r="A1206" s="3">
        <v>1202</v>
      </c>
      <c r="B1206" s="3" t="s">
        <v>1636</v>
      </c>
      <c r="C1206" s="10" t="s">
        <v>10366</v>
      </c>
      <c r="E1206" s="3" t="s">
        <v>3030</v>
      </c>
      <c r="F1206" s="6"/>
    </row>
    <row r="1207" spans="1:6" ht="15.75" customHeight="1" x14ac:dyDescent="0.15">
      <c r="A1207" s="3">
        <v>1203</v>
      </c>
      <c r="B1207" s="3" t="s">
        <v>1638</v>
      </c>
      <c r="C1207" s="10" t="s">
        <v>10368</v>
      </c>
      <c r="E1207" s="3" t="s">
        <v>2435</v>
      </c>
      <c r="F1207" s="6"/>
    </row>
    <row r="1208" spans="1:6" ht="15.75" customHeight="1" x14ac:dyDescent="0.15">
      <c r="A1208" s="3">
        <v>1204</v>
      </c>
      <c r="B1208" s="3" t="s">
        <v>1640</v>
      </c>
      <c r="C1208" s="10" t="s">
        <v>10370</v>
      </c>
      <c r="E1208" s="3" t="s">
        <v>379</v>
      </c>
      <c r="F1208" s="6"/>
    </row>
    <row r="1209" spans="1:6" ht="15.75" customHeight="1" x14ac:dyDescent="0.15">
      <c r="A1209" s="3">
        <v>1205</v>
      </c>
      <c r="B1209" s="3" t="s">
        <v>1641</v>
      </c>
      <c r="C1209" s="10" t="s">
        <v>10373</v>
      </c>
      <c r="E1209" s="3" t="s">
        <v>475</v>
      </c>
      <c r="F1209" s="6"/>
    </row>
    <row r="1210" spans="1:6" ht="15.75" customHeight="1" x14ac:dyDescent="0.15">
      <c r="A1210" s="3">
        <v>1206</v>
      </c>
      <c r="B1210" s="3" t="s">
        <v>1648</v>
      </c>
      <c r="C1210" s="10" t="s">
        <v>10375</v>
      </c>
      <c r="E1210" s="3" t="s">
        <v>7862</v>
      </c>
      <c r="F1210" s="6"/>
    </row>
    <row r="1211" spans="1:6" ht="15.75" customHeight="1" x14ac:dyDescent="0.15">
      <c r="A1211" s="3">
        <v>1207</v>
      </c>
      <c r="B1211" s="3" t="s">
        <v>1652</v>
      </c>
      <c r="C1211" s="10" t="s">
        <v>10378</v>
      </c>
      <c r="E1211" s="3" t="s">
        <v>7862</v>
      </c>
      <c r="F1211" s="6"/>
    </row>
    <row r="1212" spans="1:6" ht="15.75" customHeight="1" x14ac:dyDescent="0.15">
      <c r="A1212" s="3">
        <v>1208</v>
      </c>
      <c r="B1212" s="3" t="s">
        <v>1657</v>
      </c>
      <c r="C1212" s="10" t="s">
        <v>10380</v>
      </c>
      <c r="E1212" s="3" t="s">
        <v>4046</v>
      </c>
      <c r="F1212" s="6"/>
    </row>
    <row r="1213" spans="1:6" ht="15.75" customHeight="1" x14ac:dyDescent="0.15">
      <c r="A1213" s="3">
        <v>1209</v>
      </c>
      <c r="B1213" s="3" t="s">
        <v>1662</v>
      </c>
      <c r="C1213" s="10" t="s">
        <v>10383</v>
      </c>
      <c r="E1213" s="3" t="s">
        <v>10384</v>
      </c>
      <c r="F1213" s="6"/>
    </row>
    <row r="1214" spans="1:6" ht="15.75" customHeight="1" x14ac:dyDescent="0.15">
      <c r="A1214" s="3">
        <v>1210</v>
      </c>
      <c r="B1214" s="3" t="s">
        <v>1681</v>
      </c>
      <c r="C1214" s="10" t="s">
        <v>10386</v>
      </c>
      <c r="E1214" s="3" t="s">
        <v>116</v>
      </c>
      <c r="F1214" s="6"/>
    </row>
    <row r="1215" spans="1:6" ht="15.75" customHeight="1" x14ac:dyDescent="0.15">
      <c r="A1215" s="3">
        <v>1211</v>
      </c>
      <c r="B1215" s="3" t="s">
        <v>1684</v>
      </c>
      <c r="C1215" s="10" t="s">
        <v>10391</v>
      </c>
      <c r="E1215" s="3" t="s">
        <v>5083</v>
      </c>
      <c r="F1215" s="6"/>
    </row>
    <row r="1216" spans="1:6" ht="15.75" customHeight="1" x14ac:dyDescent="0.15">
      <c r="A1216" s="3">
        <v>1212</v>
      </c>
      <c r="B1216" s="3" t="s">
        <v>1693</v>
      </c>
      <c r="C1216" s="10" t="s">
        <v>10394</v>
      </c>
      <c r="E1216" s="3" t="s">
        <v>2237</v>
      </c>
      <c r="F1216" s="6"/>
    </row>
    <row r="1217" spans="1:6" ht="15.75" customHeight="1" x14ac:dyDescent="0.15">
      <c r="A1217" s="3">
        <v>1213</v>
      </c>
      <c r="B1217" s="3" t="s">
        <v>1696</v>
      </c>
      <c r="C1217" s="10" t="s">
        <v>10396</v>
      </c>
      <c r="E1217" s="3" t="s">
        <v>10397</v>
      </c>
      <c r="F1217" s="6"/>
    </row>
    <row r="1218" spans="1:6" ht="15.75" customHeight="1" x14ac:dyDescent="0.15">
      <c r="A1218" s="3">
        <v>1214</v>
      </c>
      <c r="B1218" s="3" t="s">
        <v>1698</v>
      </c>
      <c r="C1218" s="10" t="s">
        <v>10398</v>
      </c>
      <c r="E1218" s="3" t="s">
        <v>6748</v>
      </c>
      <c r="F1218" s="6"/>
    </row>
    <row r="1219" spans="1:6" ht="15.75" customHeight="1" x14ac:dyDescent="0.15">
      <c r="A1219" s="3">
        <v>1215</v>
      </c>
      <c r="B1219" s="3" t="s">
        <v>1703</v>
      </c>
      <c r="C1219" s="10" t="s">
        <v>10400</v>
      </c>
      <c r="E1219" s="3" t="s">
        <v>679</v>
      </c>
      <c r="F1219" s="6"/>
    </row>
    <row r="1220" spans="1:6" ht="15.75" customHeight="1" x14ac:dyDescent="0.15">
      <c r="A1220" s="3">
        <v>1216</v>
      </c>
      <c r="B1220" s="3" t="s">
        <v>1705</v>
      </c>
      <c r="C1220" s="10" t="s">
        <v>10403</v>
      </c>
      <c r="E1220" s="3" t="s">
        <v>6757</v>
      </c>
      <c r="F1220" s="6"/>
    </row>
    <row r="1221" spans="1:6" ht="15.75" customHeight="1" x14ac:dyDescent="0.15">
      <c r="A1221" s="3">
        <v>1217</v>
      </c>
      <c r="B1221" s="3" t="s">
        <v>1720</v>
      </c>
      <c r="C1221" s="10" t="s">
        <v>10405</v>
      </c>
      <c r="E1221" s="3" t="s">
        <v>742</v>
      </c>
      <c r="F1221" s="6"/>
    </row>
    <row r="1222" spans="1:6" ht="15.75" customHeight="1" x14ac:dyDescent="0.15">
      <c r="A1222" s="3">
        <v>1218</v>
      </c>
      <c r="B1222" s="3" t="s">
        <v>1723</v>
      </c>
      <c r="C1222" s="16" t="s">
        <v>10407</v>
      </c>
      <c r="E1222" s="3" t="s">
        <v>379</v>
      </c>
      <c r="F1222" s="6"/>
    </row>
    <row r="1223" spans="1:6" ht="15.75" customHeight="1" x14ac:dyDescent="0.15">
      <c r="A1223" s="3">
        <v>1219</v>
      </c>
      <c r="B1223" s="3" t="s">
        <v>1725</v>
      </c>
      <c r="C1223" s="10" t="s">
        <v>10409</v>
      </c>
      <c r="E1223" s="3" t="s">
        <v>10410</v>
      </c>
      <c r="F1223" s="6"/>
    </row>
    <row r="1224" spans="1:6" ht="15.75" customHeight="1" x14ac:dyDescent="0.15">
      <c r="A1224" s="3">
        <v>1220</v>
      </c>
      <c r="B1224" s="3" t="s">
        <v>1726</v>
      </c>
      <c r="C1224" s="10" t="s">
        <v>10412</v>
      </c>
      <c r="E1224" s="3" t="s">
        <v>10413</v>
      </c>
      <c r="F1224" s="6"/>
    </row>
    <row r="1225" spans="1:6" ht="15.75" customHeight="1" x14ac:dyDescent="0.15">
      <c r="A1225" s="3">
        <v>1221</v>
      </c>
      <c r="B1225" s="3" t="s">
        <v>1729</v>
      </c>
      <c r="C1225" s="10" t="s">
        <v>10415</v>
      </c>
      <c r="E1225" s="3" t="s">
        <v>7739</v>
      </c>
      <c r="F1225" s="6"/>
    </row>
    <row r="1226" spans="1:6" ht="15.75" customHeight="1" x14ac:dyDescent="0.15">
      <c r="A1226" s="3">
        <v>1222</v>
      </c>
      <c r="B1226" s="3" t="s">
        <v>1734</v>
      </c>
      <c r="C1226" s="10" t="s">
        <v>10417</v>
      </c>
      <c r="E1226" s="3" t="s">
        <v>4456</v>
      </c>
      <c r="F1226" s="6"/>
    </row>
    <row r="1227" spans="1:6" ht="15.75" customHeight="1" x14ac:dyDescent="0.15">
      <c r="A1227" s="3">
        <v>1223</v>
      </c>
      <c r="B1227" s="3" t="s">
        <v>1736</v>
      </c>
      <c r="C1227" s="10" t="s">
        <v>10420</v>
      </c>
      <c r="E1227" s="3" t="s">
        <v>1072</v>
      </c>
      <c r="F1227" s="6"/>
    </row>
    <row r="1228" spans="1:6" ht="15.75" customHeight="1" x14ac:dyDescent="0.15">
      <c r="A1228" s="3">
        <v>1224</v>
      </c>
      <c r="B1228" s="3" t="s">
        <v>1738</v>
      </c>
      <c r="C1228" s="10" t="s">
        <v>10424</v>
      </c>
      <c r="E1228" s="3" t="s">
        <v>10426</v>
      </c>
      <c r="F1228" s="6"/>
    </row>
    <row r="1229" spans="1:6" ht="15.75" customHeight="1" x14ac:dyDescent="0.15">
      <c r="A1229" s="3">
        <v>1225</v>
      </c>
      <c r="B1229" s="3" t="s">
        <v>1749</v>
      </c>
      <c r="C1229" s="10" t="s">
        <v>10428</v>
      </c>
      <c r="E1229" s="3" t="s">
        <v>10430</v>
      </c>
      <c r="F1229" s="6"/>
    </row>
    <row r="1230" spans="1:6" ht="15.75" customHeight="1" x14ac:dyDescent="0.15">
      <c r="A1230" s="3">
        <v>1226</v>
      </c>
      <c r="B1230" s="3" t="s">
        <v>1750</v>
      </c>
      <c r="C1230" s="10" t="s">
        <v>10432</v>
      </c>
      <c r="E1230" s="3" t="s">
        <v>8798</v>
      </c>
      <c r="F1230" s="6"/>
    </row>
    <row r="1231" spans="1:6" ht="15.75" customHeight="1" x14ac:dyDescent="0.15">
      <c r="A1231" s="3">
        <v>1227</v>
      </c>
      <c r="B1231" s="3" t="s">
        <v>1751</v>
      </c>
      <c r="C1231" s="10" t="s">
        <v>10435</v>
      </c>
      <c r="E1231" s="3" t="s">
        <v>39</v>
      </c>
      <c r="F1231" s="6"/>
    </row>
    <row r="1232" spans="1:6" ht="15.75" customHeight="1" x14ac:dyDescent="0.15">
      <c r="A1232" s="3">
        <v>1228</v>
      </c>
      <c r="B1232" s="3" t="s">
        <v>1753</v>
      </c>
      <c r="C1232" s="10" t="s">
        <v>10437</v>
      </c>
      <c r="E1232" s="3" t="s">
        <v>10384</v>
      </c>
      <c r="F1232" s="6"/>
    </row>
    <row r="1233" spans="1:6" ht="15.75" customHeight="1" x14ac:dyDescent="0.15">
      <c r="A1233" s="3">
        <v>1229</v>
      </c>
      <c r="B1233" s="3" t="s">
        <v>1755</v>
      </c>
      <c r="C1233" s="10" t="s">
        <v>10440</v>
      </c>
      <c r="E1233" s="3" t="s">
        <v>4814</v>
      </c>
      <c r="F1233" s="6"/>
    </row>
    <row r="1234" spans="1:6" ht="15.75" customHeight="1" x14ac:dyDescent="0.15">
      <c r="A1234" s="3">
        <v>1230</v>
      </c>
      <c r="B1234" s="3" t="s">
        <v>765</v>
      </c>
      <c r="C1234" s="10" t="s">
        <v>10443</v>
      </c>
      <c r="E1234" s="3" t="s">
        <v>144</v>
      </c>
      <c r="F1234" s="6"/>
    </row>
    <row r="1235" spans="1:6" ht="15.75" customHeight="1" x14ac:dyDescent="0.15">
      <c r="A1235" s="3">
        <v>1231</v>
      </c>
      <c r="B1235" s="3" t="s">
        <v>1761</v>
      </c>
      <c r="C1235" s="10" t="s">
        <v>10446</v>
      </c>
      <c r="E1235" s="3" t="s">
        <v>10448</v>
      </c>
      <c r="F1235" s="6"/>
    </row>
    <row r="1236" spans="1:6" ht="15.75" customHeight="1" x14ac:dyDescent="0.15">
      <c r="A1236" s="3">
        <v>1232</v>
      </c>
      <c r="B1236" s="3" t="s">
        <v>1771</v>
      </c>
      <c r="C1236" s="10" t="s">
        <v>10450</v>
      </c>
      <c r="E1236" s="3" t="s">
        <v>10451</v>
      </c>
      <c r="F1236" s="6"/>
    </row>
    <row r="1237" spans="1:6" ht="15.75" customHeight="1" x14ac:dyDescent="0.15">
      <c r="A1237" s="3">
        <v>1233</v>
      </c>
      <c r="B1237" s="3" t="s">
        <v>1773</v>
      </c>
      <c r="C1237" s="10" t="s">
        <v>10452</v>
      </c>
      <c r="E1237" s="3" t="s">
        <v>817</v>
      </c>
      <c r="F1237" s="6"/>
    </row>
    <row r="1238" spans="1:6" ht="15.75" customHeight="1" x14ac:dyDescent="0.15">
      <c r="A1238" s="3">
        <v>1234</v>
      </c>
      <c r="B1238" s="3" t="s">
        <v>1782</v>
      </c>
      <c r="C1238" s="10" t="s">
        <v>10454</v>
      </c>
      <c r="E1238" s="3" t="s">
        <v>817</v>
      </c>
      <c r="F1238" s="6"/>
    </row>
    <row r="1239" spans="1:6" ht="15.75" customHeight="1" x14ac:dyDescent="0.15">
      <c r="A1239" s="3">
        <v>1235</v>
      </c>
      <c r="B1239" s="3" t="s">
        <v>1786</v>
      </c>
      <c r="C1239" s="10" t="s">
        <v>10457</v>
      </c>
      <c r="E1239" s="3" t="s">
        <v>4866</v>
      </c>
      <c r="F1239" s="6"/>
    </row>
    <row r="1240" spans="1:6" ht="15.75" customHeight="1" x14ac:dyDescent="0.15">
      <c r="A1240" s="3">
        <v>1236</v>
      </c>
      <c r="B1240" s="3" t="s">
        <v>1791</v>
      </c>
      <c r="C1240" s="10" t="s">
        <v>10459</v>
      </c>
      <c r="E1240" s="3" t="s">
        <v>7662</v>
      </c>
      <c r="F1240" s="6"/>
    </row>
    <row r="1241" spans="1:6" ht="15.75" customHeight="1" x14ac:dyDescent="0.15">
      <c r="A1241" s="3">
        <v>1237</v>
      </c>
      <c r="B1241" s="3" t="s">
        <v>1815</v>
      </c>
      <c r="C1241" s="10" t="s">
        <v>10460</v>
      </c>
      <c r="E1241" s="3" t="s">
        <v>475</v>
      </c>
      <c r="F1241" s="6"/>
    </row>
    <row r="1242" spans="1:6" ht="15.75" customHeight="1" x14ac:dyDescent="0.15">
      <c r="A1242" s="3">
        <v>1238</v>
      </c>
      <c r="B1242" s="3" t="s">
        <v>1819</v>
      </c>
      <c r="C1242" s="10" t="s">
        <v>10465</v>
      </c>
      <c r="E1242" s="3" t="s">
        <v>475</v>
      </c>
      <c r="F1242" s="6"/>
    </row>
    <row r="1243" spans="1:6" ht="15.75" customHeight="1" x14ac:dyDescent="0.15">
      <c r="A1243" s="3">
        <v>1239</v>
      </c>
      <c r="B1243" s="3" t="s">
        <v>1822</v>
      </c>
      <c r="C1243" s="10" t="s">
        <v>10467</v>
      </c>
      <c r="E1243" s="3" t="s">
        <v>10468</v>
      </c>
      <c r="F1243" s="6"/>
    </row>
    <row r="1244" spans="1:6" ht="15.75" customHeight="1" x14ac:dyDescent="0.15">
      <c r="A1244" s="3">
        <v>1240</v>
      </c>
      <c r="B1244" s="3" t="s">
        <v>1823</v>
      </c>
      <c r="C1244" s="10" t="s">
        <v>10470</v>
      </c>
      <c r="E1244" s="3" t="s">
        <v>10471</v>
      </c>
      <c r="F1244" s="6"/>
    </row>
    <row r="1245" spans="1:6" ht="15.75" customHeight="1" x14ac:dyDescent="0.15">
      <c r="A1245" s="3">
        <v>1241</v>
      </c>
      <c r="B1245" s="3" t="s">
        <v>1825</v>
      </c>
      <c r="C1245" s="10" t="s">
        <v>10472</v>
      </c>
      <c r="E1245" s="3" t="s">
        <v>79</v>
      </c>
      <c r="F1245" s="6"/>
    </row>
    <row r="1246" spans="1:6" ht="15.75" customHeight="1" x14ac:dyDescent="0.15">
      <c r="A1246" s="3">
        <v>1242</v>
      </c>
      <c r="B1246" s="3" t="s">
        <v>1828</v>
      </c>
      <c r="C1246" s="10" t="s">
        <v>10475</v>
      </c>
      <c r="E1246" s="3" t="s">
        <v>4498</v>
      </c>
      <c r="F1246" s="6"/>
    </row>
    <row r="1247" spans="1:6" ht="15.75" customHeight="1" x14ac:dyDescent="0.15">
      <c r="A1247" s="3">
        <v>1243</v>
      </c>
      <c r="B1247" s="3" t="s">
        <v>1832</v>
      </c>
      <c r="C1247" s="10" t="s">
        <v>10477</v>
      </c>
      <c r="E1247" s="3" t="s">
        <v>4649</v>
      </c>
      <c r="F1247" s="6"/>
    </row>
    <row r="1248" spans="1:6" ht="15.75" customHeight="1" x14ac:dyDescent="0.15">
      <c r="A1248" s="3">
        <v>1244</v>
      </c>
      <c r="B1248" s="3" t="s">
        <v>1838</v>
      </c>
      <c r="C1248" s="10" t="s">
        <v>10478</v>
      </c>
      <c r="E1248" s="3" t="s">
        <v>264</v>
      </c>
      <c r="F1248" s="6"/>
    </row>
    <row r="1249" spans="1:6" ht="15.75" customHeight="1" x14ac:dyDescent="0.15">
      <c r="A1249" s="3">
        <v>1245</v>
      </c>
      <c r="B1249" s="3" t="s">
        <v>1844</v>
      </c>
      <c r="C1249" s="10" t="s">
        <v>10481</v>
      </c>
      <c r="E1249" s="3" t="s">
        <v>38</v>
      </c>
      <c r="F1249" s="6"/>
    </row>
    <row r="1250" spans="1:6" ht="15.75" customHeight="1" x14ac:dyDescent="0.15">
      <c r="A1250" s="3">
        <v>1246</v>
      </c>
      <c r="B1250" s="3" t="s">
        <v>1850</v>
      </c>
      <c r="C1250" s="10" t="s">
        <v>10483</v>
      </c>
      <c r="E1250" s="3" t="s">
        <v>10289</v>
      </c>
      <c r="F1250" s="6"/>
    </row>
    <row r="1251" spans="1:6" ht="15.75" customHeight="1" x14ac:dyDescent="0.15">
      <c r="A1251" s="3">
        <v>1247</v>
      </c>
      <c r="B1251" s="3" t="s">
        <v>1855</v>
      </c>
      <c r="C1251" s="10" t="s">
        <v>10485</v>
      </c>
      <c r="E1251" s="3" t="s">
        <v>79</v>
      </c>
      <c r="F1251" s="6"/>
    </row>
    <row r="1252" spans="1:6" ht="15.75" customHeight="1" x14ac:dyDescent="0.15">
      <c r="A1252" s="3">
        <v>1248</v>
      </c>
      <c r="B1252" s="3" t="s">
        <v>1861</v>
      </c>
      <c r="C1252" s="10" t="s">
        <v>10488</v>
      </c>
      <c r="E1252" s="3" t="s">
        <v>475</v>
      </c>
      <c r="F1252" s="6"/>
    </row>
    <row r="1253" spans="1:6" ht="15.75" customHeight="1" x14ac:dyDescent="0.15">
      <c r="A1253" s="3">
        <v>1249</v>
      </c>
      <c r="B1253" s="3" t="s">
        <v>1865</v>
      </c>
      <c r="C1253" s="10" t="s">
        <v>10489</v>
      </c>
      <c r="E1253" s="3" t="s">
        <v>10491</v>
      </c>
      <c r="F1253" s="6"/>
    </row>
    <row r="1254" spans="1:6" ht="15.75" customHeight="1" x14ac:dyDescent="0.15">
      <c r="A1254" s="3">
        <v>1250</v>
      </c>
      <c r="B1254" s="3" t="s">
        <v>1868</v>
      </c>
      <c r="C1254" s="10" t="s">
        <v>10492</v>
      </c>
      <c r="E1254" s="3" t="s">
        <v>264</v>
      </c>
      <c r="F1254" s="6"/>
    </row>
    <row r="1255" spans="1:6" ht="15.75" customHeight="1" x14ac:dyDescent="0.15">
      <c r="A1255" s="3">
        <v>1251</v>
      </c>
      <c r="B1255" s="3" t="s">
        <v>1874</v>
      </c>
      <c r="C1255" s="10" t="s">
        <v>10495</v>
      </c>
      <c r="E1255" s="3" t="s">
        <v>10496</v>
      </c>
      <c r="F1255" s="6"/>
    </row>
    <row r="1256" spans="1:6" ht="15.75" customHeight="1" x14ac:dyDescent="0.15">
      <c r="A1256" s="3">
        <v>1252</v>
      </c>
      <c r="B1256" s="3" t="s">
        <v>1904</v>
      </c>
      <c r="C1256" s="10" t="s">
        <v>10497</v>
      </c>
      <c r="E1256" s="3" t="s">
        <v>10498</v>
      </c>
      <c r="F1256" s="6"/>
    </row>
    <row r="1257" spans="1:6" ht="15.75" customHeight="1" x14ac:dyDescent="0.15">
      <c r="A1257" s="3">
        <v>1253</v>
      </c>
      <c r="B1257" s="3" t="s">
        <v>1909</v>
      </c>
      <c r="C1257" s="10" t="s">
        <v>10499</v>
      </c>
      <c r="E1257" s="3" t="s">
        <v>7222</v>
      </c>
      <c r="F1257" s="6"/>
    </row>
    <row r="1258" spans="1:6" ht="15.75" customHeight="1" x14ac:dyDescent="0.15">
      <c r="A1258" s="3">
        <v>1254</v>
      </c>
      <c r="B1258" s="3" t="s">
        <v>1911</v>
      </c>
      <c r="C1258" s="10" t="s">
        <v>10501</v>
      </c>
      <c r="E1258" s="3" t="s">
        <v>614</v>
      </c>
      <c r="F1258" s="6"/>
    </row>
    <row r="1259" spans="1:6" ht="15.75" customHeight="1" x14ac:dyDescent="0.15">
      <c r="A1259" s="3">
        <v>1255</v>
      </c>
      <c r="B1259" s="3" t="s">
        <v>1913</v>
      </c>
      <c r="C1259" s="10" t="s">
        <v>10502</v>
      </c>
      <c r="E1259" s="3" t="s">
        <v>1902</v>
      </c>
      <c r="F1259" s="6"/>
    </row>
    <row r="1260" spans="1:6" ht="15.75" customHeight="1" x14ac:dyDescent="0.15">
      <c r="A1260" s="3">
        <v>1256</v>
      </c>
      <c r="B1260" s="3" t="s">
        <v>1918</v>
      </c>
      <c r="C1260" s="10" t="s">
        <v>10503</v>
      </c>
      <c r="E1260" s="3" t="s">
        <v>137</v>
      </c>
      <c r="F1260" s="6"/>
    </row>
    <row r="1261" spans="1:6" ht="15.75" customHeight="1" x14ac:dyDescent="0.15">
      <c r="A1261" s="3">
        <v>1257</v>
      </c>
      <c r="B1261" s="3" t="s">
        <v>1923</v>
      </c>
      <c r="C1261" s="10" t="s">
        <v>10504</v>
      </c>
      <c r="E1261" s="3" t="s">
        <v>1375</v>
      </c>
      <c r="F1261" s="6"/>
    </row>
    <row r="1262" spans="1:6" ht="15.75" customHeight="1" x14ac:dyDescent="0.15">
      <c r="A1262" s="3">
        <v>1258</v>
      </c>
      <c r="B1262" s="3" t="s">
        <v>1929</v>
      </c>
      <c r="C1262" s="10" t="s">
        <v>10506</v>
      </c>
      <c r="E1262" s="3" t="s">
        <v>4803</v>
      </c>
      <c r="F1262" s="6"/>
    </row>
    <row r="1263" spans="1:6" ht="15.75" customHeight="1" x14ac:dyDescent="0.15">
      <c r="A1263" s="3">
        <v>1259</v>
      </c>
      <c r="B1263" s="3" t="s">
        <v>1932</v>
      </c>
      <c r="C1263" s="10" t="s">
        <v>10507</v>
      </c>
      <c r="E1263" s="3" t="s">
        <v>240</v>
      </c>
      <c r="F1263" s="6"/>
    </row>
    <row r="1264" spans="1:6" ht="15.75" customHeight="1" x14ac:dyDescent="0.15">
      <c r="A1264" s="3">
        <v>1260</v>
      </c>
      <c r="B1264" s="3" t="s">
        <v>1950</v>
      </c>
      <c r="C1264" s="10" t="s">
        <v>10509</v>
      </c>
      <c r="E1264" s="3" t="s">
        <v>3354</v>
      </c>
      <c r="F1264" s="6"/>
    </row>
    <row r="1265" spans="1:6" ht="15.75" customHeight="1" x14ac:dyDescent="0.15">
      <c r="A1265" s="3">
        <v>1261</v>
      </c>
      <c r="B1265" s="3" t="s">
        <v>1952</v>
      </c>
      <c r="C1265" s="10" t="s">
        <v>10511</v>
      </c>
      <c r="E1265" s="3" t="s">
        <v>391</v>
      </c>
      <c r="F1265" s="6"/>
    </row>
    <row r="1266" spans="1:6" ht="15.75" customHeight="1" x14ac:dyDescent="0.15">
      <c r="A1266" s="3">
        <v>1262</v>
      </c>
      <c r="B1266" s="3" t="s">
        <v>1954</v>
      </c>
      <c r="C1266" s="10" t="s">
        <v>10514</v>
      </c>
      <c r="E1266" s="3" t="s">
        <v>10515</v>
      </c>
      <c r="F1266" s="6"/>
    </row>
    <row r="1267" spans="1:6" ht="15.75" customHeight="1" x14ac:dyDescent="0.15">
      <c r="A1267" s="3">
        <v>1263</v>
      </c>
      <c r="B1267" s="3" t="s">
        <v>1958</v>
      </c>
      <c r="C1267" s="10" t="s">
        <v>10517</v>
      </c>
      <c r="E1267" s="3" t="s">
        <v>188</v>
      </c>
      <c r="F1267" s="6"/>
    </row>
    <row r="1268" spans="1:6" ht="15.75" customHeight="1" x14ac:dyDescent="0.15">
      <c r="A1268" s="3">
        <v>1264</v>
      </c>
      <c r="B1268" s="3" t="s">
        <v>1962</v>
      </c>
      <c r="C1268" s="10" t="s">
        <v>10518</v>
      </c>
      <c r="E1268" s="3" t="s">
        <v>10520</v>
      </c>
      <c r="F1268" s="6"/>
    </row>
    <row r="1269" spans="1:6" ht="15.75" customHeight="1" x14ac:dyDescent="0.15">
      <c r="A1269" s="3">
        <v>1265</v>
      </c>
      <c r="B1269" s="3" t="s">
        <v>1966</v>
      </c>
      <c r="C1269" s="10" t="s">
        <v>10521</v>
      </c>
      <c r="E1269" s="3" t="s">
        <v>742</v>
      </c>
      <c r="F1269" s="6"/>
    </row>
    <row r="1270" spans="1:6" ht="15.75" customHeight="1" x14ac:dyDescent="0.15">
      <c r="A1270" s="3">
        <v>1266</v>
      </c>
      <c r="B1270" s="3" t="s">
        <v>1969</v>
      </c>
      <c r="C1270" s="10" t="s">
        <v>10522</v>
      </c>
      <c r="E1270" s="3" t="s">
        <v>1963</v>
      </c>
      <c r="F1270" s="6"/>
    </row>
    <row r="1271" spans="1:6" ht="15.75" customHeight="1" x14ac:dyDescent="0.15">
      <c r="A1271" s="3">
        <v>1267</v>
      </c>
      <c r="B1271" s="3" t="s">
        <v>1972</v>
      </c>
      <c r="C1271" s="10" t="s">
        <v>10528</v>
      </c>
      <c r="E1271" s="3" t="s">
        <v>817</v>
      </c>
      <c r="F1271" s="6"/>
    </row>
    <row r="1272" spans="1:6" ht="15.75" customHeight="1" x14ac:dyDescent="0.15">
      <c r="A1272" s="3">
        <v>1268</v>
      </c>
      <c r="B1272" s="3" t="s">
        <v>1975</v>
      </c>
      <c r="C1272" s="10" t="s">
        <v>10530</v>
      </c>
      <c r="E1272" s="3" t="s">
        <v>817</v>
      </c>
      <c r="F1272" s="6"/>
    </row>
    <row r="1273" spans="1:6" ht="15.75" customHeight="1" x14ac:dyDescent="0.15">
      <c r="A1273" s="3">
        <v>1269</v>
      </c>
      <c r="B1273" s="3" t="s">
        <v>1978</v>
      </c>
      <c r="C1273" s="10" t="s">
        <v>10533</v>
      </c>
      <c r="E1273" s="3" t="s">
        <v>3261</v>
      </c>
      <c r="F1273" s="6"/>
    </row>
    <row r="1274" spans="1:6" ht="15.75" customHeight="1" x14ac:dyDescent="0.15">
      <c r="A1274" s="3">
        <v>1270</v>
      </c>
      <c r="B1274" s="3" t="s">
        <v>2002</v>
      </c>
      <c r="C1274" s="10" t="s">
        <v>10535</v>
      </c>
      <c r="E1274" s="3" t="s">
        <v>79</v>
      </c>
      <c r="F1274" s="6"/>
    </row>
    <row r="1275" spans="1:6" ht="15.75" customHeight="1" x14ac:dyDescent="0.15">
      <c r="A1275" s="3">
        <v>1271</v>
      </c>
      <c r="B1275" s="3" t="s">
        <v>2007</v>
      </c>
      <c r="C1275" s="10" t="s">
        <v>10538</v>
      </c>
      <c r="E1275" s="3" t="s">
        <v>9647</v>
      </c>
      <c r="F1275" s="6"/>
    </row>
    <row r="1276" spans="1:6" ht="15.75" customHeight="1" x14ac:dyDescent="0.15">
      <c r="A1276" s="3">
        <v>1272</v>
      </c>
      <c r="B1276" s="3" t="s">
        <v>2011</v>
      </c>
      <c r="C1276" s="10" t="s">
        <v>10540</v>
      </c>
      <c r="E1276" s="3" t="s">
        <v>742</v>
      </c>
      <c r="F1276" s="6"/>
    </row>
    <row r="1277" spans="1:6" ht="15.75" customHeight="1" x14ac:dyDescent="0.15">
      <c r="A1277" s="3">
        <v>1273</v>
      </c>
      <c r="B1277" s="3" t="s">
        <v>2014</v>
      </c>
      <c r="C1277" s="10" t="s">
        <v>10542</v>
      </c>
      <c r="E1277" s="3" t="s">
        <v>189</v>
      </c>
      <c r="F1277" s="6"/>
    </row>
    <row r="1278" spans="1:6" ht="15.75" customHeight="1" x14ac:dyDescent="0.15">
      <c r="A1278" s="3">
        <v>1274</v>
      </c>
      <c r="B1278" s="3" t="s">
        <v>2016</v>
      </c>
      <c r="C1278" s="10" t="s">
        <v>10545</v>
      </c>
      <c r="E1278" s="3" t="s">
        <v>126</v>
      </c>
      <c r="F1278" s="6"/>
    </row>
    <row r="1279" spans="1:6" ht="15.75" customHeight="1" x14ac:dyDescent="0.15">
      <c r="A1279" s="3">
        <v>1275</v>
      </c>
      <c r="B1279" s="3" t="s">
        <v>2022</v>
      </c>
      <c r="C1279" s="10" t="s">
        <v>10546</v>
      </c>
      <c r="E1279" s="3" t="s">
        <v>2441</v>
      </c>
      <c r="F1279" s="6"/>
    </row>
    <row r="1280" spans="1:6" ht="15.75" customHeight="1" x14ac:dyDescent="0.15">
      <c r="A1280" s="3">
        <v>1276</v>
      </c>
      <c r="B1280" s="3" t="s">
        <v>2024</v>
      </c>
      <c r="C1280" s="10" t="s">
        <v>10549</v>
      </c>
      <c r="E1280" s="3" t="s">
        <v>1375</v>
      </c>
      <c r="F1280" s="6"/>
    </row>
    <row r="1281" spans="1:6" ht="15.75" customHeight="1" x14ac:dyDescent="0.15">
      <c r="A1281" s="3">
        <v>1277</v>
      </c>
      <c r="B1281" s="3" t="s">
        <v>2026</v>
      </c>
      <c r="C1281" s="10" t="s">
        <v>10551</v>
      </c>
      <c r="E1281" s="3" t="s">
        <v>10552</v>
      </c>
      <c r="F1281" s="6"/>
    </row>
    <row r="1282" spans="1:6" ht="15.75" customHeight="1" x14ac:dyDescent="0.15">
      <c r="A1282" s="3">
        <v>1278</v>
      </c>
      <c r="B1282" s="3" t="s">
        <v>2028</v>
      </c>
      <c r="C1282" s="10" t="s">
        <v>10553</v>
      </c>
      <c r="E1282" s="3" t="s">
        <v>39</v>
      </c>
      <c r="F1282" s="6"/>
    </row>
    <row r="1283" spans="1:6" ht="15.75" customHeight="1" x14ac:dyDescent="0.15">
      <c r="A1283" s="3">
        <v>1279</v>
      </c>
      <c r="B1283" s="3" t="s">
        <v>2031</v>
      </c>
      <c r="C1283" s="10" t="s">
        <v>10557</v>
      </c>
      <c r="E1283" s="3" t="s">
        <v>6013</v>
      </c>
      <c r="F1283" s="6"/>
    </row>
    <row r="1284" spans="1:6" ht="15.75" customHeight="1" x14ac:dyDescent="0.15">
      <c r="A1284" s="3">
        <v>1280</v>
      </c>
      <c r="B1284" s="3" t="s">
        <v>2042</v>
      </c>
      <c r="C1284" s="10" t="s">
        <v>10559</v>
      </c>
      <c r="E1284" s="3" t="s">
        <v>1902</v>
      </c>
      <c r="F1284" s="6"/>
    </row>
    <row r="1285" spans="1:6" ht="15.75" customHeight="1" x14ac:dyDescent="0.15">
      <c r="A1285" s="3">
        <v>1281</v>
      </c>
      <c r="B1285" s="3" t="s">
        <v>2045</v>
      </c>
      <c r="C1285" s="10" t="s">
        <v>10560</v>
      </c>
      <c r="E1285" s="3" t="s">
        <v>10113</v>
      </c>
      <c r="F1285" s="6"/>
    </row>
    <row r="1286" spans="1:6" ht="15.75" customHeight="1" x14ac:dyDescent="0.15">
      <c r="A1286" s="3">
        <v>1282</v>
      </c>
      <c r="B1286" s="3" t="s">
        <v>2048</v>
      </c>
      <c r="C1286" s="10" t="s">
        <v>10562</v>
      </c>
      <c r="E1286" s="3" t="s">
        <v>10563</v>
      </c>
      <c r="F1286" s="6"/>
    </row>
    <row r="1287" spans="1:6" ht="15.75" customHeight="1" x14ac:dyDescent="0.15">
      <c r="A1287" s="3">
        <v>1283</v>
      </c>
      <c r="B1287" s="3" t="s">
        <v>2050</v>
      </c>
      <c r="C1287" s="10" t="s">
        <v>10565</v>
      </c>
      <c r="E1287" s="3" t="s">
        <v>10567</v>
      </c>
      <c r="F1287" s="6"/>
    </row>
    <row r="1288" spans="1:6" ht="15.75" customHeight="1" x14ac:dyDescent="0.15">
      <c r="A1288" s="3">
        <v>1284</v>
      </c>
      <c r="B1288" s="3" t="s">
        <v>2054</v>
      </c>
      <c r="C1288" s="10" t="s">
        <v>10568</v>
      </c>
      <c r="E1288" s="3" t="s">
        <v>475</v>
      </c>
      <c r="F1288" s="6"/>
    </row>
    <row r="1289" spans="1:6" ht="15.75" customHeight="1" x14ac:dyDescent="0.15">
      <c r="A1289" s="3">
        <v>1285</v>
      </c>
      <c r="B1289" s="3" t="s">
        <v>2056</v>
      </c>
      <c r="C1289" s="10" t="s">
        <v>10570</v>
      </c>
      <c r="E1289" s="3" t="s">
        <v>5825</v>
      </c>
      <c r="F1289" s="6"/>
    </row>
    <row r="1290" spans="1:6" ht="15.75" customHeight="1" x14ac:dyDescent="0.15">
      <c r="A1290" s="3">
        <v>1286</v>
      </c>
      <c r="B1290" s="3" t="s">
        <v>2060</v>
      </c>
      <c r="C1290" s="10" t="s">
        <v>10571</v>
      </c>
      <c r="E1290" s="3" t="s">
        <v>2049</v>
      </c>
      <c r="F1290" s="6"/>
    </row>
    <row r="1291" spans="1:6" ht="15.75" customHeight="1" x14ac:dyDescent="0.15">
      <c r="A1291" s="3">
        <v>1287</v>
      </c>
      <c r="B1291" s="3" t="s">
        <v>2090</v>
      </c>
      <c r="C1291" s="10" t="s">
        <v>10575</v>
      </c>
      <c r="E1291" s="3" t="s">
        <v>2656</v>
      </c>
      <c r="F1291" s="6"/>
    </row>
    <row r="1292" spans="1:6" ht="15.75" customHeight="1" x14ac:dyDescent="0.15">
      <c r="A1292" s="3">
        <v>1288</v>
      </c>
      <c r="B1292" s="3" t="s">
        <v>2094</v>
      </c>
      <c r="C1292" s="10" t="s">
        <v>10576</v>
      </c>
      <c r="E1292" s="3" t="s">
        <v>3818</v>
      </c>
      <c r="F1292" s="6"/>
    </row>
    <row r="1293" spans="1:6" ht="15.75" customHeight="1" x14ac:dyDescent="0.15">
      <c r="A1293" s="3">
        <v>1289</v>
      </c>
      <c r="B1293" s="3" t="s">
        <v>1864</v>
      </c>
      <c r="C1293" s="10" t="s">
        <v>10579</v>
      </c>
      <c r="E1293" s="3" t="s">
        <v>69</v>
      </c>
      <c r="F1293" s="6"/>
    </row>
    <row r="1294" spans="1:6" ht="15.75" customHeight="1" x14ac:dyDescent="0.15">
      <c r="A1294" s="3">
        <v>1290</v>
      </c>
      <c r="B1294" s="3" t="s">
        <v>2097</v>
      </c>
      <c r="C1294" s="10" t="s">
        <v>10582</v>
      </c>
      <c r="E1294" s="3" t="s">
        <v>9358</v>
      </c>
      <c r="F1294" s="6"/>
    </row>
    <row r="1295" spans="1:6" ht="15.75" customHeight="1" x14ac:dyDescent="0.15">
      <c r="A1295" s="3">
        <v>1291</v>
      </c>
      <c r="B1295" s="3" t="s">
        <v>2100</v>
      </c>
      <c r="C1295" s="10" t="s">
        <v>10584</v>
      </c>
      <c r="E1295" s="3" t="s">
        <v>10587</v>
      </c>
      <c r="F1295" s="6"/>
    </row>
    <row r="1296" spans="1:6" ht="15.75" customHeight="1" x14ac:dyDescent="0.15">
      <c r="A1296" s="3">
        <v>1292</v>
      </c>
      <c r="B1296" s="3" t="s">
        <v>2102</v>
      </c>
      <c r="C1296" s="10" t="s">
        <v>10588</v>
      </c>
      <c r="E1296" s="3" t="s">
        <v>7927</v>
      </c>
      <c r="F1296" s="6"/>
    </row>
    <row r="1297" spans="1:6" ht="15.75" customHeight="1" x14ac:dyDescent="0.15">
      <c r="A1297" s="3">
        <v>1293</v>
      </c>
      <c r="B1297" s="3" t="s">
        <v>2104</v>
      </c>
      <c r="C1297" s="10" t="s">
        <v>10591</v>
      </c>
      <c r="E1297" s="3" t="s">
        <v>10592</v>
      </c>
      <c r="F1297" s="6"/>
    </row>
    <row r="1298" spans="1:6" ht="15.75" customHeight="1" x14ac:dyDescent="0.15">
      <c r="A1298" s="3">
        <v>1294</v>
      </c>
      <c r="B1298" s="3" t="s">
        <v>2108</v>
      </c>
      <c r="C1298" s="10" t="s">
        <v>10594</v>
      </c>
      <c r="E1298" s="3" t="s">
        <v>10596</v>
      </c>
      <c r="F1298" s="6"/>
    </row>
    <row r="1299" spans="1:6" ht="15.75" customHeight="1" x14ac:dyDescent="0.15">
      <c r="A1299" s="3">
        <v>1295</v>
      </c>
      <c r="B1299" s="3" t="s">
        <v>2110</v>
      </c>
      <c r="C1299" s="10" t="s">
        <v>10597</v>
      </c>
      <c r="E1299" s="3" t="s">
        <v>2653</v>
      </c>
      <c r="F1299" s="6"/>
    </row>
    <row r="1300" spans="1:6" ht="15.75" customHeight="1" x14ac:dyDescent="0.15">
      <c r="A1300" s="3">
        <v>1296</v>
      </c>
      <c r="B1300" s="3" t="s">
        <v>2120</v>
      </c>
      <c r="C1300" s="10" t="s">
        <v>10598</v>
      </c>
      <c r="E1300" s="3" t="s">
        <v>240</v>
      </c>
      <c r="F1300" s="6"/>
    </row>
    <row r="1301" spans="1:6" ht="15.75" customHeight="1" x14ac:dyDescent="0.15">
      <c r="A1301" s="3">
        <v>1297</v>
      </c>
      <c r="B1301" s="3" t="s">
        <v>2139</v>
      </c>
      <c r="C1301" s="10" t="s">
        <v>10602</v>
      </c>
      <c r="E1301" s="3" t="s">
        <v>817</v>
      </c>
      <c r="F1301" s="6"/>
    </row>
    <row r="1302" spans="1:6" ht="15.75" customHeight="1" x14ac:dyDescent="0.15">
      <c r="A1302" s="3">
        <v>1298</v>
      </c>
      <c r="B1302" s="3" t="s">
        <v>2141</v>
      </c>
      <c r="C1302" s="10" t="s">
        <v>10605</v>
      </c>
      <c r="E1302" s="3" t="s">
        <v>4037</v>
      </c>
      <c r="F1302" s="6"/>
    </row>
    <row r="1303" spans="1:6" ht="15.75" customHeight="1" x14ac:dyDescent="0.15">
      <c r="A1303" s="3">
        <v>1299</v>
      </c>
      <c r="B1303" s="3" t="s">
        <v>2153</v>
      </c>
      <c r="C1303" s="10" t="s">
        <v>10607</v>
      </c>
      <c r="E1303" s="3" t="s">
        <v>10608</v>
      </c>
      <c r="F1303" s="6"/>
    </row>
    <row r="1304" spans="1:6" ht="15.75" customHeight="1" x14ac:dyDescent="0.15">
      <c r="A1304" s="3">
        <v>1300</v>
      </c>
      <c r="B1304" s="3" t="s">
        <v>2157</v>
      </c>
      <c r="C1304" s="10" t="s">
        <v>10610</v>
      </c>
      <c r="E1304" s="3" t="s">
        <v>148</v>
      </c>
      <c r="F1304" s="6"/>
    </row>
    <row r="1305" spans="1:6" ht="15.75" customHeight="1" x14ac:dyDescent="0.15">
      <c r="A1305" s="3">
        <v>1301</v>
      </c>
      <c r="B1305" s="3" t="s">
        <v>2161</v>
      </c>
      <c r="C1305" s="5" t="s">
        <v>10612</v>
      </c>
      <c r="E1305" s="3" t="s">
        <v>3101</v>
      </c>
      <c r="F1305" s="6"/>
    </row>
    <row r="1306" spans="1:6" ht="15.75" customHeight="1" x14ac:dyDescent="0.15">
      <c r="A1306" s="3">
        <v>1302</v>
      </c>
      <c r="B1306" s="3" t="s">
        <v>2164</v>
      </c>
      <c r="C1306" s="10" t="s">
        <v>10615</v>
      </c>
      <c r="E1306" s="3" t="s">
        <v>3527</v>
      </c>
      <c r="F1306" s="6"/>
    </row>
    <row r="1307" spans="1:6" ht="15.75" customHeight="1" x14ac:dyDescent="0.15">
      <c r="A1307" s="3">
        <v>1303</v>
      </c>
      <c r="B1307" s="3" t="s">
        <v>2168</v>
      </c>
      <c r="C1307" s="10" t="s">
        <v>10618</v>
      </c>
      <c r="E1307" s="3" t="s">
        <v>6146</v>
      </c>
      <c r="F1307" s="6"/>
    </row>
    <row r="1308" spans="1:6" ht="15.75" customHeight="1" x14ac:dyDescent="0.15">
      <c r="A1308" s="3">
        <v>1304</v>
      </c>
      <c r="B1308" s="3" t="s">
        <v>2186</v>
      </c>
      <c r="C1308" s="10" t="s">
        <v>10620</v>
      </c>
      <c r="E1308" s="3" t="s">
        <v>1902</v>
      </c>
      <c r="F1308" s="6"/>
    </row>
    <row r="1309" spans="1:6" ht="15.75" customHeight="1" x14ac:dyDescent="0.15">
      <c r="A1309" s="3">
        <v>1305</v>
      </c>
      <c r="B1309" s="3" t="s">
        <v>2189</v>
      </c>
      <c r="C1309" s="10" t="s">
        <v>10628</v>
      </c>
      <c r="E1309" s="3" t="s">
        <v>10630</v>
      </c>
      <c r="F1309" s="6"/>
    </row>
    <row r="1310" spans="1:6" ht="15.75" customHeight="1" x14ac:dyDescent="0.15">
      <c r="A1310" s="3">
        <v>1306</v>
      </c>
      <c r="B1310" s="3" t="s">
        <v>2197</v>
      </c>
      <c r="C1310" s="10" t="s">
        <v>10631</v>
      </c>
      <c r="E1310" s="3" t="s">
        <v>3354</v>
      </c>
      <c r="F1310" s="6"/>
    </row>
    <row r="1311" spans="1:6" ht="15.75" customHeight="1" x14ac:dyDescent="0.15">
      <c r="A1311" s="3">
        <v>1307</v>
      </c>
      <c r="B1311" s="3" t="s">
        <v>2204</v>
      </c>
      <c r="C1311" s="10" t="s">
        <v>10633</v>
      </c>
      <c r="E1311" s="3" t="s">
        <v>8758</v>
      </c>
      <c r="F1311" s="6"/>
    </row>
    <row r="1312" spans="1:6" ht="15.75" customHeight="1" x14ac:dyDescent="0.15">
      <c r="A1312" s="3">
        <v>1308</v>
      </c>
      <c r="B1312" s="3" t="s">
        <v>2211</v>
      </c>
      <c r="C1312" s="10" t="s">
        <v>10635</v>
      </c>
      <c r="E1312" s="3" t="s">
        <v>10637</v>
      </c>
      <c r="F1312" s="6"/>
    </row>
    <row r="1313" spans="1:6" ht="15.75" customHeight="1" x14ac:dyDescent="0.15">
      <c r="A1313" s="3">
        <v>1309</v>
      </c>
      <c r="B1313" s="3" t="s">
        <v>2213</v>
      </c>
      <c r="C1313" s="10" t="s">
        <v>10639</v>
      </c>
      <c r="E1313" s="3" t="s">
        <v>10640</v>
      </c>
      <c r="F1313" s="6"/>
    </row>
    <row r="1314" spans="1:6" ht="15.75" customHeight="1" x14ac:dyDescent="0.15">
      <c r="A1314" s="3">
        <v>1310</v>
      </c>
      <c r="B1314" s="3" t="s">
        <v>2217</v>
      </c>
      <c r="C1314" s="10" t="s">
        <v>10641</v>
      </c>
      <c r="E1314" s="3" t="s">
        <v>475</v>
      </c>
      <c r="F1314" s="6"/>
    </row>
    <row r="1315" spans="1:6" ht="15.75" customHeight="1" x14ac:dyDescent="0.15">
      <c r="A1315" s="3">
        <v>1311</v>
      </c>
      <c r="B1315" s="3" t="s">
        <v>2220</v>
      </c>
      <c r="C1315" s="10" t="s">
        <v>10644</v>
      </c>
      <c r="E1315" s="3" t="s">
        <v>2190</v>
      </c>
      <c r="F1315" s="6"/>
    </row>
    <row r="1316" spans="1:6" ht="15.75" customHeight="1" x14ac:dyDescent="0.15">
      <c r="A1316" s="3">
        <v>1312</v>
      </c>
      <c r="B1316" s="3" t="s">
        <v>1248</v>
      </c>
      <c r="C1316" s="10" t="s">
        <v>10645</v>
      </c>
      <c r="E1316" s="3" t="s">
        <v>1272</v>
      </c>
      <c r="F1316" s="6"/>
    </row>
    <row r="1317" spans="1:6" ht="15.75" customHeight="1" x14ac:dyDescent="0.15">
      <c r="A1317" s="3">
        <v>1313</v>
      </c>
      <c r="B1317" s="3" t="s">
        <v>2223</v>
      </c>
      <c r="C1317" s="10" t="s">
        <v>10648</v>
      </c>
      <c r="E1317" s="3" t="s">
        <v>742</v>
      </c>
      <c r="F1317" s="6"/>
    </row>
    <row r="1318" spans="1:6" ht="15.75" customHeight="1" x14ac:dyDescent="0.15">
      <c r="A1318" s="3">
        <v>1314</v>
      </c>
      <c r="B1318" s="3" t="s">
        <v>2227</v>
      </c>
      <c r="C1318" s="10" t="s">
        <v>10649</v>
      </c>
      <c r="E1318" s="3" t="s">
        <v>2279</v>
      </c>
      <c r="F1318" s="6"/>
    </row>
    <row r="1319" spans="1:6" ht="15.75" customHeight="1" x14ac:dyDescent="0.15">
      <c r="A1319" s="3">
        <v>1315</v>
      </c>
      <c r="B1319" s="3" t="s">
        <v>2232</v>
      </c>
      <c r="C1319" s="10" t="s">
        <v>10651</v>
      </c>
      <c r="E1319" s="3" t="s">
        <v>263</v>
      </c>
      <c r="F1319" s="6"/>
    </row>
    <row r="1320" spans="1:6" ht="15.75" customHeight="1" x14ac:dyDescent="0.15">
      <c r="A1320" s="3">
        <v>1316</v>
      </c>
      <c r="B1320" s="3" t="s">
        <v>2238</v>
      </c>
      <c r="C1320" s="10" t="s">
        <v>10654</v>
      </c>
      <c r="E1320" s="3" t="s">
        <v>89</v>
      </c>
      <c r="F1320" s="6"/>
    </row>
    <row r="1321" spans="1:6" ht="15.75" customHeight="1" x14ac:dyDescent="0.15">
      <c r="A1321" s="3">
        <v>1317</v>
      </c>
      <c r="B1321" s="3" t="s">
        <v>2253</v>
      </c>
      <c r="C1321" s="10" t="s">
        <v>10659</v>
      </c>
      <c r="E1321" s="3" t="s">
        <v>10660</v>
      </c>
      <c r="F1321" s="6"/>
    </row>
    <row r="1322" spans="1:6" ht="15.75" customHeight="1" x14ac:dyDescent="0.15">
      <c r="A1322" s="3">
        <v>1318</v>
      </c>
      <c r="B1322" s="3" t="s">
        <v>2258</v>
      </c>
      <c r="C1322" s="10" t="s">
        <v>10661</v>
      </c>
      <c r="E1322" s="3" t="s">
        <v>8071</v>
      </c>
      <c r="F1322" s="6"/>
    </row>
    <row r="1323" spans="1:6" ht="15.75" customHeight="1" x14ac:dyDescent="0.15">
      <c r="A1323" s="3">
        <v>1319</v>
      </c>
      <c r="B1323" s="3" t="s">
        <v>2264</v>
      </c>
      <c r="C1323" s="10" t="s">
        <v>10664</v>
      </c>
      <c r="E1323" s="3" t="s">
        <v>2190</v>
      </c>
      <c r="F1323" s="6"/>
    </row>
    <row r="1324" spans="1:6" ht="15.75" customHeight="1" x14ac:dyDescent="0.15">
      <c r="A1324" s="3">
        <v>1320</v>
      </c>
      <c r="B1324" s="3" t="s">
        <v>2288</v>
      </c>
      <c r="C1324" s="10" t="s">
        <v>10667</v>
      </c>
      <c r="E1324" s="3" t="s">
        <v>7821</v>
      </c>
      <c r="F1324" s="6"/>
    </row>
    <row r="1325" spans="1:6" ht="15.75" customHeight="1" x14ac:dyDescent="0.15">
      <c r="A1325" s="3">
        <v>1321</v>
      </c>
      <c r="B1325" s="3" t="s">
        <v>2309</v>
      </c>
      <c r="C1325" s="10" t="s">
        <v>10670</v>
      </c>
      <c r="E1325" s="3" t="s">
        <v>7934</v>
      </c>
      <c r="F1325" s="6"/>
    </row>
    <row r="1326" spans="1:6" ht="15.75" customHeight="1" x14ac:dyDescent="0.15">
      <c r="A1326" s="3">
        <v>1322</v>
      </c>
      <c r="B1326" s="3" t="s">
        <v>2312</v>
      </c>
      <c r="C1326" s="10" t="s">
        <v>10672</v>
      </c>
      <c r="E1326" s="3" t="s">
        <v>10673</v>
      </c>
      <c r="F1326" s="6"/>
    </row>
    <row r="1327" spans="1:6" ht="15.75" customHeight="1" x14ac:dyDescent="0.15">
      <c r="A1327" s="3">
        <v>1323</v>
      </c>
      <c r="B1327" s="3" t="s">
        <v>2320</v>
      </c>
      <c r="C1327" s="10" t="s">
        <v>10675</v>
      </c>
      <c r="E1327" s="3" t="s">
        <v>6031</v>
      </c>
      <c r="F1327" s="6"/>
    </row>
    <row r="1328" spans="1:6" ht="15.75" customHeight="1" x14ac:dyDescent="0.15">
      <c r="A1328" s="3">
        <v>1324</v>
      </c>
      <c r="B1328" s="3" t="s">
        <v>2323</v>
      </c>
      <c r="C1328" s="10" t="s">
        <v>10678</v>
      </c>
      <c r="E1328" s="3" t="s">
        <v>10680</v>
      </c>
      <c r="F1328" s="6"/>
    </row>
    <row r="1329" spans="1:6" ht="15.75" customHeight="1" x14ac:dyDescent="0.15">
      <c r="A1329" s="3">
        <v>1325</v>
      </c>
      <c r="B1329" s="3" t="s">
        <v>2325</v>
      </c>
      <c r="C1329" s="10" t="s">
        <v>10682</v>
      </c>
      <c r="E1329" s="3" t="s">
        <v>3552</v>
      </c>
      <c r="F1329" s="6"/>
    </row>
    <row r="1330" spans="1:6" ht="15.75" customHeight="1" x14ac:dyDescent="0.15">
      <c r="A1330" s="3">
        <v>1326</v>
      </c>
      <c r="B1330" s="3" t="s">
        <v>2328</v>
      </c>
      <c r="C1330" s="10" t="s">
        <v>10684</v>
      </c>
      <c r="E1330" s="3" t="s">
        <v>828</v>
      </c>
      <c r="F1330" s="6"/>
    </row>
    <row r="1331" spans="1:6" ht="15.75" customHeight="1" x14ac:dyDescent="0.15">
      <c r="A1331" s="3">
        <v>1327</v>
      </c>
      <c r="B1331" s="3" t="s">
        <v>2330</v>
      </c>
      <c r="C1331" s="10" t="s">
        <v>10686</v>
      </c>
      <c r="E1331" s="3" t="s">
        <v>1808</v>
      </c>
      <c r="F1331" s="6"/>
    </row>
    <row r="1332" spans="1:6" ht="15.75" customHeight="1" x14ac:dyDescent="0.15">
      <c r="A1332" s="3">
        <v>1328</v>
      </c>
      <c r="B1332" s="3" t="s">
        <v>2344</v>
      </c>
      <c r="C1332" s="10" t="s">
        <v>10688</v>
      </c>
      <c r="E1332" s="3" t="s">
        <v>8857</v>
      </c>
      <c r="F1332" s="6"/>
    </row>
    <row r="1333" spans="1:6" ht="15.75" customHeight="1" x14ac:dyDescent="0.15">
      <c r="A1333" s="3">
        <v>1329</v>
      </c>
      <c r="B1333" s="3" t="s">
        <v>2349</v>
      </c>
      <c r="C1333" s="10" t="s">
        <v>10690</v>
      </c>
      <c r="E1333" s="3" t="s">
        <v>3531</v>
      </c>
      <c r="F1333" s="6"/>
    </row>
    <row r="1334" spans="1:6" ht="15.75" customHeight="1" x14ac:dyDescent="0.15">
      <c r="A1334" s="3">
        <v>1330</v>
      </c>
      <c r="B1334" s="3" t="s">
        <v>2375</v>
      </c>
      <c r="C1334" s="10" t="s">
        <v>10695</v>
      </c>
      <c r="E1334" s="3" t="s">
        <v>10697</v>
      </c>
      <c r="F1334" s="6"/>
    </row>
    <row r="1335" spans="1:6" ht="15.75" customHeight="1" x14ac:dyDescent="0.15">
      <c r="A1335" s="3">
        <v>1331</v>
      </c>
      <c r="B1335" s="3" t="s">
        <v>2378</v>
      </c>
      <c r="C1335" s="10" t="s">
        <v>10698</v>
      </c>
      <c r="E1335" s="3" t="s">
        <v>3189</v>
      </c>
      <c r="F1335" s="6"/>
    </row>
    <row r="1336" spans="1:6" ht="15.75" customHeight="1" x14ac:dyDescent="0.15">
      <c r="A1336" s="3">
        <v>1332</v>
      </c>
      <c r="B1336" s="3" t="s">
        <v>2386</v>
      </c>
      <c r="C1336" s="10" t="s">
        <v>10701</v>
      </c>
      <c r="E1336" s="3" t="s">
        <v>10702</v>
      </c>
      <c r="F1336" s="6"/>
    </row>
    <row r="1337" spans="1:6" ht="15.75" customHeight="1" x14ac:dyDescent="0.15">
      <c r="A1337" s="3">
        <v>1333</v>
      </c>
      <c r="B1337" s="3" t="s">
        <v>2388</v>
      </c>
      <c r="C1337" s="10" t="s">
        <v>10703</v>
      </c>
      <c r="E1337" s="3" t="s">
        <v>1743</v>
      </c>
      <c r="F1337" s="6"/>
    </row>
    <row r="1338" spans="1:6" ht="15.75" customHeight="1" x14ac:dyDescent="0.15">
      <c r="A1338" s="3">
        <v>1334</v>
      </c>
      <c r="B1338" s="3" t="s">
        <v>2390</v>
      </c>
      <c r="C1338" s="10" t="s">
        <v>10704</v>
      </c>
      <c r="E1338" s="3" t="s">
        <v>271</v>
      </c>
      <c r="F1338" s="6"/>
    </row>
    <row r="1339" spans="1:6" ht="15.75" customHeight="1" x14ac:dyDescent="0.15">
      <c r="A1339" s="3">
        <v>1335</v>
      </c>
      <c r="B1339" s="3" t="s">
        <v>2392</v>
      </c>
      <c r="C1339" s="10" t="s">
        <v>10706</v>
      </c>
      <c r="E1339" s="3" t="s">
        <v>4046</v>
      </c>
      <c r="F1339" s="6"/>
    </row>
    <row r="1340" spans="1:6" ht="15.75" customHeight="1" x14ac:dyDescent="0.15">
      <c r="A1340" s="3">
        <v>1336</v>
      </c>
      <c r="B1340" s="3" t="s">
        <v>2397</v>
      </c>
      <c r="C1340" s="10" t="s">
        <v>10708</v>
      </c>
      <c r="E1340" s="3" t="s">
        <v>742</v>
      </c>
      <c r="F1340" s="6"/>
    </row>
    <row r="1341" spans="1:6" ht="15.75" customHeight="1" x14ac:dyDescent="0.15">
      <c r="A1341" s="3">
        <v>1337</v>
      </c>
      <c r="B1341" s="3" t="s">
        <v>2400</v>
      </c>
      <c r="C1341" s="10" t="s">
        <v>10713</v>
      </c>
      <c r="E1341" s="3" t="s">
        <v>5239</v>
      </c>
      <c r="F1341" s="6"/>
    </row>
    <row r="1342" spans="1:6" ht="15.75" customHeight="1" x14ac:dyDescent="0.15">
      <c r="A1342" s="3">
        <v>1338</v>
      </c>
      <c r="B1342" s="3" t="s">
        <v>2404</v>
      </c>
      <c r="C1342" s="10" t="s">
        <v>10715</v>
      </c>
      <c r="E1342" s="3" t="s">
        <v>6030</v>
      </c>
      <c r="F1342" s="6"/>
    </row>
    <row r="1343" spans="1:6" ht="15.75" customHeight="1" x14ac:dyDescent="0.15">
      <c r="A1343" s="3">
        <v>1339</v>
      </c>
      <c r="B1343" s="3" t="s">
        <v>2407</v>
      </c>
      <c r="C1343" s="10" t="s">
        <v>10720</v>
      </c>
      <c r="E1343" s="3" t="s">
        <v>189</v>
      </c>
      <c r="F1343" s="6"/>
    </row>
    <row r="1344" spans="1:6" ht="15.75" customHeight="1" x14ac:dyDescent="0.15">
      <c r="A1344" s="3">
        <v>1340</v>
      </c>
      <c r="B1344" s="3" t="s">
        <v>2414</v>
      </c>
      <c r="C1344" s="10" t="s">
        <v>10723</v>
      </c>
      <c r="E1344" s="3" t="s">
        <v>1072</v>
      </c>
      <c r="F1344" s="6"/>
    </row>
    <row r="1345" spans="1:6" ht="15.75" customHeight="1" x14ac:dyDescent="0.15">
      <c r="A1345" s="3">
        <v>1341</v>
      </c>
      <c r="B1345" s="3" t="s">
        <v>2416</v>
      </c>
      <c r="C1345" s="10" t="s">
        <v>10727</v>
      </c>
      <c r="E1345" s="3" t="s">
        <v>116</v>
      </c>
      <c r="F1345" s="6"/>
    </row>
    <row r="1346" spans="1:6" ht="15.75" customHeight="1" x14ac:dyDescent="0.15">
      <c r="A1346" s="3">
        <v>1342</v>
      </c>
      <c r="B1346" s="3" t="s">
        <v>2417</v>
      </c>
      <c r="C1346" s="10" t="s">
        <v>10730</v>
      </c>
      <c r="E1346" s="3" t="s">
        <v>5419</v>
      </c>
      <c r="F1346" s="6"/>
    </row>
    <row r="1347" spans="1:6" ht="15.75" customHeight="1" x14ac:dyDescent="0.15">
      <c r="A1347" s="3">
        <v>1343</v>
      </c>
      <c r="B1347" s="3" t="s">
        <v>2419</v>
      </c>
      <c r="C1347" s="10" t="s">
        <v>10733</v>
      </c>
      <c r="E1347" s="3" t="s">
        <v>3354</v>
      </c>
      <c r="F1347" s="6"/>
    </row>
    <row r="1348" spans="1:6" ht="15.75" customHeight="1" x14ac:dyDescent="0.15">
      <c r="A1348" s="3">
        <v>1344</v>
      </c>
      <c r="B1348" s="3" t="s">
        <v>2420</v>
      </c>
      <c r="C1348" s="10" t="s">
        <v>10734</v>
      </c>
      <c r="E1348" s="3" t="s">
        <v>8069</v>
      </c>
      <c r="F1348" s="6"/>
    </row>
    <row r="1349" spans="1:6" ht="15.75" customHeight="1" x14ac:dyDescent="0.15">
      <c r="A1349" s="3">
        <v>1345</v>
      </c>
      <c r="B1349" s="3" t="s">
        <v>2423</v>
      </c>
      <c r="C1349" s="10" t="s">
        <v>10738</v>
      </c>
      <c r="E1349" s="3" t="s">
        <v>10739</v>
      </c>
      <c r="F1349" s="6"/>
    </row>
    <row r="1350" spans="1:6" ht="15.75" customHeight="1" x14ac:dyDescent="0.15">
      <c r="A1350" s="3">
        <v>1346</v>
      </c>
      <c r="B1350" s="3" t="s">
        <v>2426</v>
      </c>
      <c r="C1350" s="10" t="s">
        <v>10741</v>
      </c>
      <c r="E1350" s="3" t="s">
        <v>10742</v>
      </c>
      <c r="F1350" s="6"/>
    </row>
    <row r="1351" spans="1:6" ht="15.75" customHeight="1" x14ac:dyDescent="0.15">
      <c r="A1351" s="3">
        <v>1347</v>
      </c>
      <c r="B1351" s="3" t="s">
        <v>2427</v>
      </c>
      <c r="C1351" s="10" t="s">
        <v>10744</v>
      </c>
      <c r="E1351" s="3" t="s">
        <v>817</v>
      </c>
      <c r="F1351" s="6"/>
    </row>
    <row r="1352" spans="1:6" ht="15.75" customHeight="1" x14ac:dyDescent="0.15">
      <c r="A1352" s="3">
        <v>1348</v>
      </c>
      <c r="B1352" s="3" t="s">
        <v>2430</v>
      </c>
      <c r="C1352" s="10" t="s">
        <v>10747</v>
      </c>
      <c r="E1352" s="3" t="s">
        <v>10748</v>
      </c>
      <c r="F1352" s="6"/>
    </row>
    <row r="1353" spans="1:6" ht="15.75" customHeight="1" x14ac:dyDescent="0.15">
      <c r="A1353" s="3">
        <v>1349</v>
      </c>
      <c r="B1353" s="3" t="s">
        <v>2461</v>
      </c>
      <c r="C1353" s="10" t="s">
        <v>10751</v>
      </c>
      <c r="E1353" s="3" t="s">
        <v>6716</v>
      </c>
      <c r="F1353" s="6"/>
    </row>
    <row r="1354" spans="1:6" ht="15.75" customHeight="1" x14ac:dyDescent="0.15">
      <c r="A1354" s="3">
        <v>1350</v>
      </c>
      <c r="B1354" s="3" t="s">
        <v>2463</v>
      </c>
      <c r="C1354" s="10" t="s">
        <v>10753</v>
      </c>
      <c r="E1354" s="3" t="s">
        <v>264</v>
      </c>
      <c r="F1354" s="6"/>
    </row>
    <row r="1355" spans="1:6" ht="15.75" customHeight="1" x14ac:dyDescent="0.15">
      <c r="A1355" s="3">
        <v>1351</v>
      </c>
      <c r="B1355" s="3" t="s">
        <v>2465</v>
      </c>
      <c r="C1355" s="10" t="s">
        <v>10754</v>
      </c>
      <c r="E1355" s="3" t="s">
        <v>271</v>
      </c>
      <c r="F1355" s="6"/>
    </row>
    <row r="1356" spans="1:6" ht="15.75" customHeight="1" x14ac:dyDescent="0.15">
      <c r="A1356" s="3">
        <v>1352</v>
      </c>
      <c r="B1356" s="3" t="s">
        <v>2493</v>
      </c>
      <c r="C1356" s="10" t="s">
        <v>10756</v>
      </c>
      <c r="E1356" s="3" t="s">
        <v>10759</v>
      </c>
      <c r="F1356" s="6"/>
    </row>
    <row r="1357" spans="1:6" ht="15.75" customHeight="1" x14ac:dyDescent="0.15">
      <c r="A1357" s="3">
        <v>1353</v>
      </c>
      <c r="B1357" s="3" t="s">
        <v>2495</v>
      </c>
      <c r="C1357" s="10" t="s">
        <v>10760</v>
      </c>
      <c r="E1357" s="3" t="s">
        <v>264</v>
      </c>
      <c r="F1357" s="6"/>
    </row>
    <row r="1358" spans="1:6" ht="15.75" customHeight="1" x14ac:dyDescent="0.15">
      <c r="A1358" s="3">
        <v>1354</v>
      </c>
      <c r="B1358" s="3" t="s">
        <v>2500</v>
      </c>
      <c r="C1358" s="10" t="s">
        <v>10761</v>
      </c>
      <c r="E1358" s="3" t="s">
        <v>10762</v>
      </c>
      <c r="F1358" s="6"/>
    </row>
    <row r="1359" spans="1:6" ht="15.75" customHeight="1" x14ac:dyDescent="0.15">
      <c r="A1359" s="3">
        <v>1355</v>
      </c>
      <c r="B1359" s="3" t="s">
        <v>2501</v>
      </c>
      <c r="C1359" s="10" t="s">
        <v>10764</v>
      </c>
      <c r="E1359" s="3" t="s">
        <v>10769</v>
      </c>
      <c r="F1359" s="6"/>
    </row>
    <row r="1360" spans="1:6" ht="15.75" customHeight="1" x14ac:dyDescent="0.15">
      <c r="A1360" s="3">
        <v>1356</v>
      </c>
      <c r="B1360" s="3" t="s">
        <v>2511</v>
      </c>
      <c r="C1360" s="10" t="s">
        <v>10770</v>
      </c>
      <c r="E1360" s="3" t="s">
        <v>7965</v>
      </c>
      <c r="F1360" s="6"/>
    </row>
    <row r="1361" spans="1:6" ht="15.75" customHeight="1" x14ac:dyDescent="0.15">
      <c r="A1361" s="3">
        <v>1357</v>
      </c>
      <c r="B1361" s="3" t="s">
        <v>2513</v>
      </c>
      <c r="C1361" s="10" t="s">
        <v>10773</v>
      </c>
      <c r="E1361" s="3" t="s">
        <v>4411</v>
      </c>
      <c r="F1361" s="6"/>
    </row>
    <row r="1362" spans="1:6" ht="15.75" customHeight="1" x14ac:dyDescent="0.15">
      <c r="A1362" s="3">
        <v>1358</v>
      </c>
      <c r="B1362" s="3" t="s">
        <v>2514</v>
      </c>
      <c r="C1362" s="10" t="s">
        <v>10775</v>
      </c>
      <c r="E1362" s="3" t="s">
        <v>7965</v>
      </c>
      <c r="F1362" s="6"/>
    </row>
    <row r="1363" spans="1:6" ht="15.75" customHeight="1" x14ac:dyDescent="0.15">
      <c r="A1363" s="3">
        <v>1359</v>
      </c>
      <c r="B1363" s="3" t="s">
        <v>2516</v>
      </c>
      <c r="C1363" s="10" t="s">
        <v>10779</v>
      </c>
      <c r="E1363" s="3" t="s">
        <v>264</v>
      </c>
      <c r="F1363" s="6"/>
    </row>
    <row r="1364" spans="1:6" ht="15.75" customHeight="1" x14ac:dyDescent="0.15">
      <c r="A1364" s="3">
        <v>1360</v>
      </c>
      <c r="B1364" s="3" t="s">
        <v>2518</v>
      </c>
      <c r="C1364" s="10" t="s">
        <v>10781</v>
      </c>
      <c r="E1364" s="3" t="s">
        <v>10782</v>
      </c>
      <c r="F1364" s="6"/>
    </row>
    <row r="1365" spans="1:6" ht="15.75" customHeight="1" x14ac:dyDescent="0.15">
      <c r="A1365" s="3">
        <v>1361</v>
      </c>
      <c r="B1365" s="3" t="s">
        <v>2522</v>
      </c>
      <c r="C1365" s="10" t="s">
        <v>10785</v>
      </c>
      <c r="E1365" s="3" t="s">
        <v>6590</v>
      </c>
      <c r="F1365" s="6"/>
    </row>
    <row r="1366" spans="1:6" ht="15.75" customHeight="1" x14ac:dyDescent="0.15">
      <c r="A1366" s="3">
        <v>1362</v>
      </c>
      <c r="B1366" s="3" t="s">
        <v>2524</v>
      </c>
      <c r="C1366" s="10" t="s">
        <v>10791</v>
      </c>
      <c r="E1366" s="3" t="s">
        <v>2725</v>
      </c>
      <c r="F1366" s="6"/>
    </row>
    <row r="1367" spans="1:6" ht="15.75" customHeight="1" x14ac:dyDescent="0.15">
      <c r="A1367" s="3">
        <v>1363</v>
      </c>
      <c r="B1367" s="3" t="s">
        <v>2527</v>
      </c>
      <c r="C1367" s="10" t="s">
        <v>10796</v>
      </c>
      <c r="E1367" s="3" t="s">
        <v>2237</v>
      </c>
      <c r="F1367" s="6"/>
    </row>
    <row r="1368" spans="1:6" ht="15.75" customHeight="1" x14ac:dyDescent="0.15">
      <c r="A1368" s="3">
        <v>1364</v>
      </c>
      <c r="B1368" s="3" t="s">
        <v>2533</v>
      </c>
      <c r="C1368" s="10" t="s">
        <v>10799</v>
      </c>
      <c r="E1368" s="3" t="s">
        <v>817</v>
      </c>
      <c r="F1368" s="6"/>
    </row>
    <row r="1369" spans="1:6" ht="15.75" customHeight="1" x14ac:dyDescent="0.15">
      <c r="A1369" s="3">
        <v>1365</v>
      </c>
      <c r="B1369" s="3" t="s">
        <v>2545</v>
      </c>
      <c r="C1369" s="10" t="s">
        <v>10800</v>
      </c>
      <c r="E1369" s="3" t="s">
        <v>10803</v>
      </c>
      <c r="F1369" s="6"/>
    </row>
    <row r="1370" spans="1:6" ht="15.75" customHeight="1" x14ac:dyDescent="0.15">
      <c r="A1370" s="3">
        <v>1366</v>
      </c>
      <c r="B1370" s="3" t="s">
        <v>2548</v>
      </c>
      <c r="C1370" s="10" t="s">
        <v>10804</v>
      </c>
      <c r="E1370" s="3" t="s">
        <v>7540</v>
      </c>
      <c r="F1370" s="6"/>
    </row>
    <row r="1371" spans="1:6" ht="15.75" customHeight="1" x14ac:dyDescent="0.15">
      <c r="A1371" s="3">
        <v>1367</v>
      </c>
      <c r="B1371" s="3" t="s">
        <v>2552</v>
      </c>
      <c r="C1371" s="10" t="s">
        <v>10806</v>
      </c>
      <c r="E1371" s="3" t="s">
        <v>2729</v>
      </c>
      <c r="F1371" s="6"/>
    </row>
    <row r="1372" spans="1:6" ht="15.75" customHeight="1" x14ac:dyDescent="0.15">
      <c r="A1372" s="3">
        <v>1368</v>
      </c>
      <c r="B1372" s="3" t="s">
        <v>2554</v>
      </c>
      <c r="C1372" s="10" t="s">
        <v>10809</v>
      </c>
      <c r="E1372" s="3" t="s">
        <v>9224</v>
      </c>
      <c r="F1372" s="6"/>
    </row>
    <row r="1373" spans="1:6" ht="15.75" customHeight="1" x14ac:dyDescent="0.15">
      <c r="A1373" s="3">
        <v>1369</v>
      </c>
      <c r="B1373" s="3" t="s">
        <v>2558</v>
      </c>
      <c r="C1373" s="10" t="s">
        <v>10810</v>
      </c>
      <c r="E1373" s="3" t="s">
        <v>10811</v>
      </c>
      <c r="F1373" s="6"/>
    </row>
    <row r="1374" spans="1:6" ht="15.75" customHeight="1" x14ac:dyDescent="0.15">
      <c r="A1374" s="3">
        <v>1370</v>
      </c>
      <c r="B1374" s="5" t="s">
        <v>2564</v>
      </c>
      <c r="C1374" s="10" t="s">
        <v>10815</v>
      </c>
      <c r="E1374" s="3" t="s">
        <v>5151</v>
      </c>
      <c r="F1374" s="6"/>
    </row>
    <row r="1375" spans="1:6" ht="15.75" customHeight="1" x14ac:dyDescent="0.15">
      <c r="A1375" s="3">
        <v>1371</v>
      </c>
      <c r="B1375" s="3" t="s">
        <v>2570</v>
      </c>
      <c r="C1375" s="10" t="s">
        <v>10817</v>
      </c>
      <c r="E1375" s="3" t="s">
        <v>475</v>
      </c>
      <c r="F1375" s="6"/>
    </row>
    <row r="1376" spans="1:6" ht="15.75" customHeight="1" x14ac:dyDescent="0.15">
      <c r="A1376" s="3">
        <v>1372</v>
      </c>
      <c r="B1376" s="3" t="s">
        <v>2575</v>
      </c>
      <c r="C1376" s="10" t="s">
        <v>10818</v>
      </c>
      <c r="E1376" s="3" t="s">
        <v>115</v>
      </c>
      <c r="F1376" s="6"/>
    </row>
    <row r="1377" spans="1:6" ht="15.75" customHeight="1" x14ac:dyDescent="0.15">
      <c r="A1377" s="3">
        <v>1373</v>
      </c>
      <c r="B1377" s="3" t="s">
        <v>2578</v>
      </c>
      <c r="C1377" s="10" t="s">
        <v>10822</v>
      </c>
      <c r="E1377" s="3" t="s">
        <v>10824</v>
      </c>
      <c r="F1377" s="6"/>
    </row>
    <row r="1378" spans="1:6" ht="15.75" customHeight="1" x14ac:dyDescent="0.15">
      <c r="A1378" s="3">
        <v>1374</v>
      </c>
      <c r="B1378" s="3" t="s">
        <v>2579</v>
      </c>
      <c r="C1378" s="10" t="s">
        <v>10825</v>
      </c>
      <c r="E1378" s="3" t="s">
        <v>10826</v>
      </c>
      <c r="F1378" s="6"/>
    </row>
    <row r="1379" spans="1:6" ht="15.75" customHeight="1" x14ac:dyDescent="0.15">
      <c r="A1379" s="3">
        <v>1375</v>
      </c>
      <c r="B1379" s="3" t="s">
        <v>2583</v>
      </c>
      <c r="C1379" s="10" t="s">
        <v>10828</v>
      </c>
      <c r="E1379" s="3" t="s">
        <v>10829</v>
      </c>
      <c r="F1379" s="6"/>
    </row>
    <row r="1380" spans="1:6" ht="15.75" customHeight="1" x14ac:dyDescent="0.15">
      <c r="A1380" s="3">
        <v>1376</v>
      </c>
      <c r="B1380" s="3" t="s">
        <v>2585</v>
      </c>
      <c r="C1380" s="10" t="s">
        <v>10830</v>
      </c>
      <c r="E1380" s="3" t="s">
        <v>10834</v>
      </c>
      <c r="F1380" s="6"/>
    </row>
    <row r="1381" spans="1:6" ht="15.75" customHeight="1" x14ac:dyDescent="0.15">
      <c r="A1381" s="3">
        <v>1377</v>
      </c>
      <c r="B1381" s="3" t="s">
        <v>2590</v>
      </c>
      <c r="C1381" s="10" t="s">
        <v>10835</v>
      </c>
      <c r="E1381" s="3" t="s">
        <v>10836</v>
      </c>
      <c r="F1381" s="6"/>
    </row>
    <row r="1382" spans="1:6" ht="15.75" customHeight="1" x14ac:dyDescent="0.15">
      <c r="A1382" s="3">
        <v>1378</v>
      </c>
      <c r="B1382" s="3" t="s">
        <v>2593</v>
      </c>
      <c r="C1382" s="10" t="s">
        <v>10837</v>
      </c>
      <c r="E1382" s="3" t="s">
        <v>475</v>
      </c>
      <c r="F1382" s="6"/>
    </row>
    <row r="1383" spans="1:6" ht="15.75" customHeight="1" x14ac:dyDescent="0.15">
      <c r="A1383" s="3">
        <v>1379</v>
      </c>
      <c r="B1383" s="3" t="s">
        <v>2595</v>
      </c>
      <c r="C1383" s="10" t="s">
        <v>10839</v>
      </c>
      <c r="E1383" s="3" t="s">
        <v>8637</v>
      </c>
      <c r="F1383" s="6"/>
    </row>
    <row r="1384" spans="1:6" ht="15.75" customHeight="1" x14ac:dyDescent="0.15">
      <c r="A1384" s="3">
        <v>1380</v>
      </c>
      <c r="B1384" s="3" t="s">
        <v>2599</v>
      </c>
      <c r="C1384" s="10" t="s">
        <v>10843</v>
      </c>
      <c r="E1384" s="3" t="s">
        <v>5419</v>
      </c>
      <c r="F1384" s="6"/>
    </row>
    <row r="1385" spans="1:6" ht="15.75" customHeight="1" x14ac:dyDescent="0.15">
      <c r="A1385" s="3">
        <v>1381</v>
      </c>
      <c r="B1385" s="3" t="s">
        <v>2600</v>
      </c>
      <c r="C1385" s="10" t="s">
        <v>10845</v>
      </c>
      <c r="E1385" s="3" t="s">
        <v>2586</v>
      </c>
      <c r="F1385" s="6"/>
    </row>
    <row r="1386" spans="1:6" ht="15.75" customHeight="1" x14ac:dyDescent="0.15">
      <c r="A1386" s="3">
        <v>1382</v>
      </c>
      <c r="B1386" s="3" t="s">
        <v>2608</v>
      </c>
      <c r="C1386" s="10" t="s">
        <v>10847</v>
      </c>
      <c r="E1386" s="3" t="s">
        <v>256</v>
      </c>
      <c r="F1386" s="6"/>
    </row>
    <row r="1387" spans="1:6" ht="15.75" customHeight="1" x14ac:dyDescent="0.15">
      <c r="A1387" s="3">
        <v>1383</v>
      </c>
      <c r="B1387" s="3" t="s">
        <v>2619</v>
      </c>
      <c r="C1387" s="10" t="s">
        <v>10851</v>
      </c>
      <c r="E1387" s="3" t="s">
        <v>10854</v>
      </c>
      <c r="F1387" s="6"/>
    </row>
    <row r="1388" spans="1:6" ht="15.75" customHeight="1" x14ac:dyDescent="0.15">
      <c r="A1388" s="3">
        <v>1384</v>
      </c>
      <c r="B1388" s="3" t="s">
        <v>2622</v>
      </c>
      <c r="C1388" s="10" t="s">
        <v>10857</v>
      </c>
      <c r="E1388" s="3" t="s">
        <v>9754</v>
      </c>
      <c r="F1388" s="6"/>
    </row>
    <row r="1389" spans="1:6" ht="15.75" customHeight="1" x14ac:dyDescent="0.15">
      <c r="A1389" s="3">
        <v>1385</v>
      </c>
      <c r="B1389" s="3" t="s">
        <v>2623</v>
      </c>
      <c r="C1389" s="10" t="s">
        <v>10860</v>
      </c>
      <c r="E1389" s="3" t="s">
        <v>4268</v>
      </c>
      <c r="F1389" s="6"/>
    </row>
    <row r="1390" spans="1:6" ht="15.75" customHeight="1" x14ac:dyDescent="0.15">
      <c r="A1390" s="3">
        <v>1386</v>
      </c>
      <c r="B1390" s="3" t="s">
        <v>2627</v>
      </c>
      <c r="C1390" s="10" t="s">
        <v>10863</v>
      </c>
      <c r="E1390" s="3" t="s">
        <v>9115</v>
      </c>
      <c r="F1390" s="6"/>
    </row>
    <row r="1391" spans="1:6" ht="15.75" customHeight="1" x14ac:dyDescent="0.15">
      <c r="A1391" s="3">
        <v>1387</v>
      </c>
      <c r="B1391" s="3" t="s">
        <v>2628</v>
      </c>
      <c r="C1391" s="10" t="s">
        <v>10866</v>
      </c>
      <c r="E1391" s="3" t="s">
        <v>2237</v>
      </c>
      <c r="F1391" s="6"/>
    </row>
    <row r="1392" spans="1:6" ht="15.75" customHeight="1" x14ac:dyDescent="0.15">
      <c r="A1392" s="3">
        <v>1388</v>
      </c>
      <c r="B1392" s="3" t="s">
        <v>2632</v>
      </c>
      <c r="C1392" s="10" t="s">
        <v>10868</v>
      </c>
      <c r="E1392" s="3" t="s">
        <v>264</v>
      </c>
      <c r="F1392" s="6"/>
    </row>
    <row r="1393" spans="1:6" ht="15.75" customHeight="1" x14ac:dyDescent="0.15">
      <c r="A1393" s="3">
        <v>1389</v>
      </c>
      <c r="B1393" s="3" t="s">
        <v>2634</v>
      </c>
      <c r="C1393" s="10" t="s">
        <v>10870</v>
      </c>
      <c r="E1393" s="3" t="s">
        <v>10872</v>
      </c>
      <c r="F1393" s="6"/>
    </row>
    <row r="1394" spans="1:6" ht="15.75" customHeight="1" x14ac:dyDescent="0.15">
      <c r="A1394" s="3">
        <v>1390</v>
      </c>
      <c r="B1394" s="3" t="s">
        <v>2637</v>
      </c>
      <c r="C1394" s="10" t="s">
        <v>10873</v>
      </c>
      <c r="E1394" s="3" t="s">
        <v>3818</v>
      </c>
      <c r="F1394" s="6"/>
    </row>
    <row r="1395" spans="1:6" ht="15.75" customHeight="1" x14ac:dyDescent="0.15">
      <c r="A1395" s="3">
        <v>1391</v>
      </c>
      <c r="B1395" s="3" t="s">
        <v>2652</v>
      </c>
      <c r="C1395" s="10" t="s">
        <v>10877</v>
      </c>
      <c r="E1395" s="3" t="s">
        <v>10878</v>
      </c>
      <c r="F1395" s="6"/>
    </row>
    <row r="1396" spans="1:6" ht="15.75" customHeight="1" x14ac:dyDescent="0.15">
      <c r="A1396" s="3">
        <v>1392</v>
      </c>
      <c r="B1396" s="3" t="s">
        <v>2654</v>
      </c>
      <c r="C1396" s="10" t="s">
        <v>10880</v>
      </c>
      <c r="E1396" s="3" t="s">
        <v>10882</v>
      </c>
      <c r="F1396" s="6"/>
    </row>
    <row r="1397" spans="1:6" ht="15.75" customHeight="1" x14ac:dyDescent="0.15">
      <c r="A1397" s="3">
        <v>1393</v>
      </c>
      <c r="B1397" s="3" t="s">
        <v>2278</v>
      </c>
      <c r="C1397" s="10" t="s">
        <v>10883</v>
      </c>
      <c r="E1397" s="3" t="s">
        <v>79</v>
      </c>
      <c r="F1397" s="6"/>
    </row>
    <row r="1398" spans="1:6" ht="15.75" customHeight="1" x14ac:dyDescent="0.15">
      <c r="A1398" s="3">
        <v>1394</v>
      </c>
      <c r="B1398" s="3" t="s">
        <v>2657</v>
      </c>
      <c r="C1398" s="10" t="s">
        <v>10885</v>
      </c>
      <c r="E1398" s="3" t="s">
        <v>2725</v>
      </c>
      <c r="F1398" s="6"/>
    </row>
    <row r="1399" spans="1:6" ht="15.75" customHeight="1" x14ac:dyDescent="0.15">
      <c r="A1399" s="3">
        <v>1395</v>
      </c>
      <c r="B1399" s="3" t="s">
        <v>2662</v>
      </c>
      <c r="C1399" s="10" t="s">
        <v>10888</v>
      </c>
      <c r="E1399" s="3" t="s">
        <v>7934</v>
      </c>
      <c r="F1399" s="6"/>
    </row>
    <row r="1400" spans="1:6" ht="15.75" customHeight="1" x14ac:dyDescent="0.15">
      <c r="A1400" s="3">
        <v>1396</v>
      </c>
      <c r="B1400" s="3" t="s">
        <v>2665</v>
      </c>
      <c r="C1400" s="10" t="s">
        <v>10891</v>
      </c>
      <c r="E1400" s="3" t="s">
        <v>7572</v>
      </c>
      <c r="F1400" s="6"/>
    </row>
    <row r="1401" spans="1:6" ht="15.75" customHeight="1" x14ac:dyDescent="0.15">
      <c r="A1401" s="3">
        <v>1397</v>
      </c>
      <c r="B1401" s="3" t="s">
        <v>2669</v>
      </c>
      <c r="C1401" s="10" t="s">
        <v>10894</v>
      </c>
      <c r="E1401" s="3" t="s">
        <v>264</v>
      </c>
      <c r="F1401" s="6"/>
    </row>
    <row r="1402" spans="1:6" ht="15.75" customHeight="1" x14ac:dyDescent="0.15">
      <c r="A1402" s="3">
        <v>1398</v>
      </c>
      <c r="B1402" s="3" t="s">
        <v>2671</v>
      </c>
      <c r="C1402" s="10" t="s">
        <v>10898</v>
      </c>
      <c r="E1402" s="3" t="s">
        <v>6780</v>
      </c>
      <c r="F1402" s="6"/>
    </row>
    <row r="1403" spans="1:6" ht="15.75" customHeight="1" x14ac:dyDescent="0.15">
      <c r="A1403" s="3">
        <v>1399</v>
      </c>
      <c r="B1403" s="3" t="s">
        <v>2673</v>
      </c>
      <c r="C1403" s="10" t="s">
        <v>10900</v>
      </c>
      <c r="E1403" s="3" t="s">
        <v>10901</v>
      </c>
      <c r="F1403" s="6"/>
    </row>
    <row r="1404" spans="1:6" ht="15.75" customHeight="1" x14ac:dyDescent="0.15">
      <c r="A1404" s="3">
        <v>1400</v>
      </c>
      <c r="B1404" s="3" t="s">
        <v>2674</v>
      </c>
      <c r="C1404" s="10" t="s">
        <v>10904</v>
      </c>
      <c r="E1404" s="3" t="s">
        <v>2435</v>
      </c>
      <c r="F1404" s="6"/>
    </row>
    <row r="1405" spans="1:6" ht="15.75" customHeight="1" x14ac:dyDescent="0.15">
      <c r="A1405" s="3">
        <v>1401</v>
      </c>
      <c r="B1405" s="3" t="s">
        <v>2676</v>
      </c>
      <c r="C1405" s="10" t="s">
        <v>10907</v>
      </c>
      <c r="E1405" s="3" t="s">
        <v>475</v>
      </c>
      <c r="F1405" s="6"/>
    </row>
    <row r="1406" spans="1:6" ht="15.75" customHeight="1" x14ac:dyDescent="0.15">
      <c r="A1406" s="3">
        <v>1402</v>
      </c>
      <c r="B1406" s="3" t="s">
        <v>2695</v>
      </c>
      <c r="C1406" s="10" t="s">
        <v>10910</v>
      </c>
      <c r="E1406" s="3" t="s">
        <v>2435</v>
      </c>
      <c r="F1406" s="6"/>
    </row>
    <row r="1407" spans="1:6" ht="15.75" customHeight="1" x14ac:dyDescent="0.15">
      <c r="A1407" s="3">
        <v>1403</v>
      </c>
      <c r="B1407" s="3" t="s">
        <v>2697</v>
      </c>
      <c r="C1407" s="10" t="s">
        <v>10913</v>
      </c>
      <c r="E1407" s="3" t="s">
        <v>10915</v>
      </c>
      <c r="F1407" s="6"/>
    </row>
    <row r="1408" spans="1:6" ht="15.75" customHeight="1" x14ac:dyDescent="0.15">
      <c r="A1408" s="3">
        <v>1404</v>
      </c>
      <c r="B1408" s="3" t="s">
        <v>2698</v>
      </c>
      <c r="C1408" s="10" t="s">
        <v>10918</v>
      </c>
      <c r="E1408" s="3" t="s">
        <v>6045</v>
      </c>
      <c r="F1408" s="6"/>
    </row>
    <row r="1409" spans="1:6" ht="15.75" customHeight="1" x14ac:dyDescent="0.15">
      <c r="A1409" s="3">
        <v>1405</v>
      </c>
      <c r="B1409" s="3" t="s">
        <v>2701</v>
      </c>
      <c r="C1409" s="10" t="s">
        <v>10920</v>
      </c>
      <c r="E1409" s="3" t="s">
        <v>1072</v>
      </c>
      <c r="F1409" s="6"/>
    </row>
    <row r="1410" spans="1:6" ht="15.75" customHeight="1" x14ac:dyDescent="0.15">
      <c r="A1410" s="3">
        <v>1406</v>
      </c>
      <c r="B1410" s="3" t="s">
        <v>2704</v>
      </c>
      <c r="C1410" s="10" t="s">
        <v>10924</v>
      </c>
      <c r="E1410" s="3" t="s">
        <v>6013</v>
      </c>
      <c r="F1410" s="6"/>
    </row>
    <row r="1411" spans="1:6" ht="15.75" customHeight="1" x14ac:dyDescent="0.15">
      <c r="A1411" s="3">
        <v>1407</v>
      </c>
      <c r="B1411" s="3" t="s">
        <v>2707</v>
      </c>
      <c r="C1411" s="10" t="s">
        <v>10926</v>
      </c>
      <c r="E1411" s="3" t="s">
        <v>10927</v>
      </c>
      <c r="F1411" s="6"/>
    </row>
    <row r="1412" spans="1:6" ht="15.75" customHeight="1" x14ac:dyDescent="0.15">
      <c r="A1412" s="3">
        <v>1408</v>
      </c>
      <c r="B1412" s="3" t="s">
        <v>2712</v>
      </c>
      <c r="C1412" s="10" t="s">
        <v>10931</v>
      </c>
      <c r="E1412" s="3" t="s">
        <v>3818</v>
      </c>
      <c r="F1412" s="6"/>
    </row>
    <row r="1413" spans="1:6" ht="15.75" customHeight="1" x14ac:dyDescent="0.15">
      <c r="A1413" s="3">
        <v>1409</v>
      </c>
      <c r="B1413" s="3" t="s">
        <v>2714</v>
      </c>
      <c r="C1413" s="10" t="s">
        <v>10934</v>
      </c>
      <c r="E1413" s="3" t="s">
        <v>5419</v>
      </c>
      <c r="F1413" s="6"/>
    </row>
    <row r="1414" spans="1:6" ht="15.75" customHeight="1" x14ac:dyDescent="0.15">
      <c r="A1414" s="3">
        <v>1410</v>
      </c>
      <c r="B1414" s="3" t="s">
        <v>2717</v>
      </c>
      <c r="C1414" s="10" t="s">
        <v>10937</v>
      </c>
      <c r="E1414" s="3" t="s">
        <v>5216</v>
      </c>
      <c r="F1414" s="6"/>
    </row>
    <row r="1415" spans="1:6" ht="15.75" customHeight="1" x14ac:dyDescent="0.15">
      <c r="A1415" s="3">
        <v>1411</v>
      </c>
      <c r="B1415" s="3" t="s">
        <v>2733</v>
      </c>
      <c r="C1415" s="10" t="s">
        <v>10940</v>
      </c>
      <c r="E1415" s="3" t="s">
        <v>7939</v>
      </c>
      <c r="F1415" s="6"/>
    </row>
    <row r="1416" spans="1:6" ht="15.75" customHeight="1" x14ac:dyDescent="0.15">
      <c r="A1416" s="3">
        <v>1412</v>
      </c>
      <c r="B1416" s="3" t="s">
        <v>2737</v>
      </c>
      <c r="C1416" s="10" t="s">
        <v>10941</v>
      </c>
      <c r="E1416" s="3" t="s">
        <v>10942</v>
      </c>
      <c r="F1416" s="6"/>
    </row>
    <row r="1417" spans="1:6" ht="15.75" customHeight="1" x14ac:dyDescent="0.15">
      <c r="A1417" s="3">
        <v>1413</v>
      </c>
      <c r="B1417" s="3" t="s">
        <v>2775</v>
      </c>
      <c r="C1417" s="10" t="s">
        <v>10944</v>
      </c>
      <c r="E1417" s="3" t="s">
        <v>679</v>
      </c>
      <c r="F1417" s="6"/>
    </row>
    <row r="1418" spans="1:6" ht="15.75" customHeight="1" x14ac:dyDescent="0.15">
      <c r="A1418" s="3">
        <v>1414</v>
      </c>
      <c r="B1418" s="3" t="s">
        <v>2778</v>
      </c>
      <c r="C1418" s="10" t="s">
        <v>10949</v>
      </c>
      <c r="E1418" s="3" t="s">
        <v>2237</v>
      </c>
      <c r="F1418" s="6"/>
    </row>
    <row r="1419" spans="1:6" ht="15.75" customHeight="1" x14ac:dyDescent="0.15">
      <c r="A1419" s="3">
        <v>1415</v>
      </c>
      <c r="B1419" s="3" t="s">
        <v>2780</v>
      </c>
      <c r="C1419" s="10" t="s">
        <v>10952</v>
      </c>
      <c r="E1419" s="3" t="s">
        <v>2885</v>
      </c>
      <c r="F1419" s="6"/>
    </row>
    <row r="1420" spans="1:6" ht="15.75" customHeight="1" x14ac:dyDescent="0.15">
      <c r="A1420" s="3">
        <v>1416</v>
      </c>
      <c r="B1420" s="3" t="s">
        <v>2782</v>
      </c>
      <c r="C1420" s="10" t="s">
        <v>10953</v>
      </c>
      <c r="E1420" s="3" t="s">
        <v>10306</v>
      </c>
      <c r="F1420" s="6"/>
    </row>
    <row r="1421" spans="1:6" ht="15.75" customHeight="1" x14ac:dyDescent="0.15">
      <c r="A1421" s="3">
        <v>1417</v>
      </c>
      <c r="B1421" s="3" t="s">
        <v>2784</v>
      </c>
      <c r="C1421" s="10" t="s">
        <v>10956</v>
      </c>
      <c r="E1421" s="3" t="s">
        <v>2276</v>
      </c>
      <c r="F1421" s="6"/>
    </row>
    <row r="1422" spans="1:6" ht="15.75" customHeight="1" x14ac:dyDescent="0.15">
      <c r="A1422" s="3">
        <v>1418</v>
      </c>
      <c r="B1422" s="3" t="s">
        <v>2787</v>
      </c>
      <c r="C1422" s="10" t="s">
        <v>10959</v>
      </c>
      <c r="E1422" s="3" t="s">
        <v>10702</v>
      </c>
      <c r="F1422" s="6"/>
    </row>
    <row r="1423" spans="1:6" ht="15.75" customHeight="1" x14ac:dyDescent="0.15">
      <c r="A1423" s="3">
        <v>1419</v>
      </c>
      <c r="B1423" s="3" t="s">
        <v>2789</v>
      </c>
      <c r="C1423" s="10" t="s">
        <v>10962</v>
      </c>
      <c r="E1423" s="3" t="s">
        <v>6590</v>
      </c>
      <c r="F1423" s="6"/>
    </row>
    <row r="1424" spans="1:6" ht="15.75" customHeight="1" x14ac:dyDescent="0.15">
      <c r="A1424" s="3">
        <v>1420</v>
      </c>
      <c r="B1424" s="3" t="s">
        <v>2790</v>
      </c>
      <c r="C1424" s="10" t="s">
        <v>10966</v>
      </c>
      <c r="E1424" s="3" t="s">
        <v>10968</v>
      </c>
      <c r="F1424" s="6"/>
    </row>
    <row r="1425" spans="1:6" ht="15.75" customHeight="1" x14ac:dyDescent="0.15">
      <c r="A1425" s="3">
        <v>1421</v>
      </c>
      <c r="B1425" s="3" t="s">
        <v>2792</v>
      </c>
      <c r="C1425" s="10" t="s">
        <v>10970</v>
      </c>
      <c r="E1425" s="3" t="s">
        <v>614</v>
      </c>
      <c r="F1425" s="6"/>
    </row>
    <row r="1426" spans="1:6" ht="15.75" customHeight="1" x14ac:dyDescent="0.15">
      <c r="A1426" s="3">
        <v>1422</v>
      </c>
      <c r="B1426" s="3" t="s">
        <v>2797</v>
      </c>
      <c r="C1426" s="10" t="s">
        <v>10973</v>
      </c>
      <c r="E1426" s="3" t="s">
        <v>115</v>
      </c>
      <c r="F1426" s="6"/>
    </row>
    <row r="1427" spans="1:6" ht="15.75" customHeight="1" x14ac:dyDescent="0.15">
      <c r="A1427" s="3">
        <v>1423</v>
      </c>
      <c r="B1427" s="3" t="s">
        <v>2800</v>
      </c>
      <c r="C1427" s="10" t="s">
        <v>10975</v>
      </c>
      <c r="E1427" s="3" t="s">
        <v>10976</v>
      </c>
      <c r="F1427" s="6"/>
    </row>
    <row r="1428" spans="1:6" ht="15.75" customHeight="1" x14ac:dyDescent="0.15">
      <c r="A1428" s="3">
        <v>1424</v>
      </c>
      <c r="B1428" s="3" t="s">
        <v>2803</v>
      </c>
      <c r="C1428" s="10" t="s">
        <v>10979</v>
      </c>
      <c r="E1428" s="3" t="s">
        <v>7662</v>
      </c>
      <c r="F1428" s="6"/>
    </row>
    <row r="1429" spans="1:6" ht="15.75" customHeight="1" x14ac:dyDescent="0.15">
      <c r="A1429" s="3">
        <v>1425</v>
      </c>
      <c r="B1429" s="3" t="s">
        <v>2807</v>
      </c>
      <c r="C1429" s="10" t="s">
        <v>10981</v>
      </c>
      <c r="E1429" s="3" t="s">
        <v>6780</v>
      </c>
      <c r="F1429" s="6"/>
    </row>
    <row r="1430" spans="1:6" ht="15.75" customHeight="1" x14ac:dyDescent="0.15">
      <c r="A1430" s="3">
        <v>1426</v>
      </c>
      <c r="B1430" s="3" t="s">
        <v>2810</v>
      </c>
      <c r="C1430" s="10" t="s">
        <v>10984</v>
      </c>
      <c r="E1430" s="3" t="s">
        <v>7662</v>
      </c>
      <c r="F1430" s="6"/>
    </row>
    <row r="1431" spans="1:6" ht="15.75" customHeight="1" x14ac:dyDescent="0.15">
      <c r="A1431" s="3">
        <v>1427</v>
      </c>
      <c r="B1431" s="3" t="s">
        <v>2814</v>
      </c>
      <c r="C1431" s="10" t="s">
        <v>10986</v>
      </c>
      <c r="E1431" s="3" t="s">
        <v>475</v>
      </c>
      <c r="F1431" s="6"/>
    </row>
    <row r="1432" spans="1:6" ht="15.75" customHeight="1" x14ac:dyDescent="0.15">
      <c r="A1432" s="3">
        <v>1428</v>
      </c>
      <c r="B1432" s="3" t="s">
        <v>2818</v>
      </c>
      <c r="C1432" s="10" t="s">
        <v>10988</v>
      </c>
      <c r="E1432" s="3" t="s">
        <v>2682</v>
      </c>
      <c r="F1432" s="6"/>
    </row>
    <row r="1433" spans="1:6" ht="15.75" customHeight="1" x14ac:dyDescent="0.15">
      <c r="A1433" s="3">
        <v>1429</v>
      </c>
      <c r="B1433" s="3" t="s">
        <v>2510</v>
      </c>
      <c r="C1433" s="10" t="s">
        <v>10992</v>
      </c>
      <c r="E1433" s="3" t="s">
        <v>79</v>
      </c>
      <c r="F1433" s="6"/>
    </row>
    <row r="1434" spans="1:6" ht="15.75" customHeight="1" x14ac:dyDescent="0.15">
      <c r="A1434" s="3">
        <v>1430</v>
      </c>
      <c r="B1434" s="3" t="s">
        <v>2822</v>
      </c>
      <c r="C1434" s="10" t="s">
        <v>10996</v>
      </c>
      <c r="E1434" s="3" t="s">
        <v>10999</v>
      </c>
      <c r="F1434" s="6"/>
    </row>
    <row r="1435" spans="1:6" ht="15.75" customHeight="1" x14ac:dyDescent="0.15">
      <c r="A1435" s="3">
        <v>1431</v>
      </c>
      <c r="B1435" s="3" t="s">
        <v>2840</v>
      </c>
      <c r="C1435" s="10" t="s">
        <v>11001</v>
      </c>
      <c r="E1435" s="3" t="s">
        <v>4814</v>
      </c>
      <c r="F1435" s="6"/>
    </row>
    <row r="1436" spans="1:6" ht="15.75" customHeight="1" x14ac:dyDescent="0.15">
      <c r="A1436" s="3">
        <v>1432</v>
      </c>
      <c r="B1436" s="3" t="s">
        <v>2848</v>
      </c>
      <c r="C1436" s="10" t="s">
        <v>11002</v>
      </c>
      <c r="E1436" s="3" t="s">
        <v>6071</v>
      </c>
      <c r="F1436" s="6"/>
    </row>
    <row r="1437" spans="1:6" ht="15.75" customHeight="1" x14ac:dyDescent="0.15">
      <c r="A1437" s="3">
        <v>1433</v>
      </c>
      <c r="B1437" s="3" t="s">
        <v>2850</v>
      </c>
      <c r="C1437" s="10" t="s">
        <v>11004</v>
      </c>
      <c r="E1437" s="3" t="s">
        <v>11006</v>
      </c>
      <c r="F1437" s="6"/>
    </row>
    <row r="1438" spans="1:6" ht="15.75" customHeight="1" x14ac:dyDescent="0.15">
      <c r="A1438" s="3">
        <v>1434</v>
      </c>
      <c r="B1438" s="3" t="s">
        <v>2851</v>
      </c>
      <c r="C1438" s="10" t="s">
        <v>11010</v>
      </c>
      <c r="E1438" s="3" t="s">
        <v>9243</v>
      </c>
      <c r="F1438" s="6"/>
    </row>
    <row r="1439" spans="1:6" ht="15.75" customHeight="1" x14ac:dyDescent="0.15">
      <c r="A1439" s="3">
        <v>1435</v>
      </c>
      <c r="B1439" s="3" t="s">
        <v>2854</v>
      </c>
      <c r="C1439" s="10" t="s">
        <v>11011</v>
      </c>
      <c r="E1439" s="3" t="s">
        <v>11013</v>
      </c>
      <c r="F1439" s="6"/>
    </row>
    <row r="1440" spans="1:6" ht="15.75" customHeight="1" x14ac:dyDescent="0.15">
      <c r="A1440" s="3">
        <v>1436</v>
      </c>
      <c r="B1440" s="3" t="s">
        <v>2858</v>
      </c>
      <c r="C1440" s="10" t="s">
        <v>11015</v>
      </c>
      <c r="E1440" s="3" t="s">
        <v>11018</v>
      </c>
      <c r="F1440" s="6"/>
    </row>
    <row r="1441" spans="1:6" ht="15.75" customHeight="1" x14ac:dyDescent="0.15">
      <c r="A1441" s="3">
        <v>1437</v>
      </c>
      <c r="B1441" s="3" t="s">
        <v>2869</v>
      </c>
      <c r="C1441" s="10" t="s">
        <v>11020</v>
      </c>
      <c r="E1441" s="3" t="s">
        <v>742</v>
      </c>
      <c r="F1441" s="6"/>
    </row>
    <row r="1442" spans="1:6" ht="15.75" customHeight="1" x14ac:dyDescent="0.15">
      <c r="A1442" s="3">
        <v>1438</v>
      </c>
      <c r="B1442" s="3" t="s">
        <v>2872</v>
      </c>
      <c r="C1442" s="10" t="s">
        <v>11022</v>
      </c>
      <c r="E1442" s="3" t="s">
        <v>6780</v>
      </c>
      <c r="F1442" s="6"/>
    </row>
    <row r="1443" spans="1:6" ht="15.75" customHeight="1" x14ac:dyDescent="0.15">
      <c r="A1443" s="3">
        <v>1439</v>
      </c>
      <c r="B1443" s="3" t="s">
        <v>2876</v>
      </c>
      <c r="C1443" s="10" t="s">
        <v>11029</v>
      </c>
      <c r="E1443" s="3" t="s">
        <v>39</v>
      </c>
      <c r="F1443" s="6"/>
    </row>
    <row r="1444" spans="1:6" ht="15.75" customHeight="1" x14ac:dyDescent="0.15">
      <c r="A1444" s="3">
        <v>1440</v>
      </c>
      <c r="B1444" s="3" t="s">
        <v>2879</v>
      </c>
      <c r="C1444" s="10" t="s">
        <v>11031</v>
      </c>
      <c r="E1444" s="3" t="s">
        <v>8852</v>
      </c>
      <c r="F1444" s="6"/>
    </row>
    <row r="1445" spans="1:6" ht="15.75" customHeight="1" x14ac:dyDescent="0.15">
      <c r="A1445" s="3">
        <v>1441</v>
      </c>
      <c r="B1445" s="3" t="s">
        <v>2880</v>
      </c>
      <c r="C1445" s="10" t="s">
        <v>11034</v>
      </c>
      <c r="E1445" s="3" t="s">
        <v>11035</v>
      </c>
      <c r="F1445" s="6"/>
    </row>
    <row r="1446" spans="1:6" ht="15.75" customHeight="1" x14ac:dyDescent="0.15">
      <c r="A1446" s="3">
        <v>1442</v>
      </c>
      <c r="B1446" s="3" t="s">
        <v>2882</v>
      </c>
      <c r="C1446" s="10" t="s">
        <v>11037</v>
      </c>
      <c r="E1446" s="3" t="s">
        <v>11039</v>
      </c>
      <c r="F1446" s="6"/>
    </row>
    <row r="1447" spans="1:6" ht="15.75" customHeight="1" x14ac:dyDescent="0.15">
      <c r="A1447" s="3">
        <v>1443</v>
      </c>
      <c r="B1447" s="3" t="s">
        <v>2884</v>
      </c>
      <c r="C1447" s="10" t="s">
        <v>11041</v>
      </c>
      <c r="E1447" s="3" t="s">
        <v>11042</v>
      </c>
      <c r="F1447" s="6"/>
    </row>
    <row r="1448" spans="1:6" ht="15.75" customHeight="1" x14ac:dyDescent="0.15">
      <c r="A1448" s="3">
        <v>1444</v>
      </c>
      <c r="B1448" s="3" t="s">
        <v>2886</v>
      </c>
      <c r="C1448" s="10" t="s">
        <v>11044</v>
      </c>
      <c r="E1448" s="3" t="s">
        <v>2566</v>
      </c>
      <c r="F1448" s="6"/>
    </row>
    <row r="1449" spans="1:6" ht="15.75" customHeight="1" x14ac:dyDescent="0.15">
      <c r="A1449" s="3">
        <v>1445</v>
      </c>
      <c r="B1449" s="3" t="s">
        <v>2890</v>
      </c>
      <c r="C1449" s="10" t="s">
        <v>11047</v>
      </c>
      <c r="E1449" s="3" t="s">
        <v>7252</v>
      </c>
      <c r="F1449" s="6"/>
    </row>
    <row r="1450" spans="1:6" ht="15.75" customHeight="1" x14ac:dyDescent="0.15">
      <c r="A1450" s="3">
        <v>1446</v>
      </c>
      <c r="B1450" s="3" t="s">
        <v>2658</v>
      </c>
      <c r="C1450" s="10" t="s">
        <v>11051</v>
      </c>
      <c r="E1450" s="3" t="s">
        <v>79</v>
      </c>
      <c r="F1450" s="6"/>
    </row>
    <row r="1451" spans="1:6" ht="15.75" customHeight="1" x14ac:dyDescent="0.15">
      <c r="A1451" s="3">
        <v>1447</v>
      </c>
      <c r="B1451" s="3" t="s">
        <v>2895</v>
      </c>
      <c r="C1451" s="10" t="s">
        <v>11057</v>
      </c>
      <c r="E1451" s="3" t="s">
        <v>240</v>
      </c>
      <c r="F1451" s="6"/>
    </row>
    <row r="1452" spans="1:6" ht="15.75" customHeight="1" x14ac:dyDescent="0.15">
      <c r="A1452" s="3">
        <v>1448</v>
      </c>
      <c r="B1452" s="3" t="s">
        <v>2897</v>
      </c>
      <c r="C1452" s="10" t="s">
        <v>11058</v>
      </c>
      <c r="E1452" s="3" t="s">
        <v>9647</v>
      </c>
      <c r="F1452" s="6"/>
    </row>
    <row r="1453" spans="1:6" ht="15.75" customHeight="1" x14ac:dyDescent="0.15">
      <c r="A1453" s="3">
        <v>1449</v>
      </c>
      <c r="B1453" s="3" t="s">
        <v>2899</v>
      </c>
      <c r="C1453" s="10" t="s">
        <v>11060</v>
      </c>
      <c r="E1453" s="3" t="s">
        <v>5499</v>
      </c>
      <c r="F1453" s="6"/>
    </row>
    <row r="1454" spans="1:6" ht="15.75" customHeight="1" x14ac:dyDescent="0.15">
      <c r="A1454" s="3">
        <v>1450</v>
      </c>
      <c r="B1454" s="3" t="s">
        <v>2906</v>
      </c>
      <c r="C1454" s="10" t="s">
        <v>11063</v>
      </c>
      <c r="E1454" s="3" t="s">
        <v>887</v>
      </c>
      <c r="F1454" s="6"/>
    </row>
    <row r="1455" spans="1:6" ht="15.75" customHeight="1" x14ac:dyDescent="0.15">
      <c r="A1455" s="3">
        <v>1451</v>
      </c>
      <c r="B1455" s="3" t="s">
        <v>2908</v>
      </c>
      <c r="C1455" s="10" t="s">
        <v>11067</v>
      </c>
      <c r="E1455" s="3" t="s">
        <v>2435</v>
      </c>
      <c r="F1455" s="6"/>
    </row>
    <row r="1456" spans="1:6" ht="15.75" customHeight="1" x14ac:dyDescent="0.15">
      <c r="A1456" s="3">
        <v>1452</v>
      </c>
      <c r="B1456" s="3" t="s">
        <v>2910</v>
      </c>
      <c r="C1456" s="10" t="s">
        <v>11068</v>
      </c>
      <c r="E1456" s="3" t="s">
        <v>11071</v>
      </c>
      <c r="F1456" s="6"/>
    </row>
    <row r="1457" spans="1:6" ht="15.75" customHeight="1" x14ac:dyDescent="0.15">
      <c r="A1457" s="3">
        <v>1453</v>
      </c>
      <c r="B1457" s="3" t="s">
        <v>2914</v>
      </c>
      <c r="C1457" s="10" t="s">
        <v>11074</v>
      </c>
      <c r="E1457" s="3" t="s">
        <v>475</v>
      </c>
      <c r="F1457" s="6"/>
    </row>
    <row r="1458" spans="1:6" ht="15.75" customHeight="1" x14ac:dyDescent="0.15">
      <c r="A1458" s="3">
        <v>1454</v>
      </c>
      <c r="B1458" s="3" t="s">
        <v>2917</v>
      </c>
      <c r="C1458" s="10" t="s">
        <v>11076</v>
      </c>
      <c r="E1458" s="3" t="s">
        <v>11077</v>
      </c>
      <c r="F1458" s="6"/>
    </row>
    <row r="1459" spans="1:6" ht="15.75" customHeight="1" x14ac:dyDescent="0.15">
      <c r="A1459" s="3">
        <v>1455</v>
      </c>
      <c r="B1459" s="3" t="s">
        <v>2932</v>
      </c>
      <c r="C1459" s="10" t="s">
        <v>11080</v>
      </c>
      <c r="E1459" s="3" t="s">
        <v>887</v>
      </c>
      <c r="F1459" s="6"/>
    </row>
    <row r="1460" spans="1:6" ht="15.75" customHeight="1" x14ac:dyDescent="0.15">
      <c r="A1460" s="3">
        <v>1456</v>
      </c>
      <c r="B1460" s="3" t="s">
        <v>2934</v>
      </c>
      <c r="C1460" s="10" t="s">
        <v>11082</v>
      </c>
      <c r="E1460" s="3" t="s">
        <v>11084</v>
      </c>
      <c r="F1460" s="6"/>
    </row>
    <row r="1461" spans="1:6" ht="15.75" customHeight="1" x14ac:dyDescent="0.15">
      <c r="A1461" s="3">
        <v>1457</v>
      </c>
      <c r="B1461" s="3" t="s">
        <v>2936</v>
      </c>
      <c r="C1461" s="10" t="s">
        <v>11087</v>
      </c>
      <c r="E1461" s="3" t="s">
        <v>614</v>
      </c>
      <c r="F1461" s="6"/>
    </row>
    <row r="1462" spans="1:6" ht="15.75" customHeight="1" x14ac:dyDescent="0.15">
      <c r="A1462" s="3">
        <v>1458</v>
      </c>
      <c r="B1462" s="3" t="s">
        <v>2938</v>
      </c>
      <c r="C1462" s="10" t="s">
        <v>11088</v>
      </c>
      <c r="E1462" s="3" t="s">
        <v>240</v>
      </c>
      <c r="F1462" s="6"/>
    </row>
    <row r="1463" spans="1:6" ht="15.75" customHeight="1" x14ac:dyDescent="0.15">
      <c r="A1463" s="3">
        <v>1459</v>
      </c>
      <c r="B1463" s="3" t="s">
        <v>2940</v>
      </c>
      <c r="C1463" s="10" t="s">
        <v>11093</v>
      </c>
      <c r="E1463" s="3" t="s">
        <v>10901</v>
      </c>
      <c r="F1463" s="6"/>
    </row>
    <row r="1464" spans="1:6" ht="15.75" customHeight="1" x14ac:dyDescent="0.15">
      <c r="A1464" s="3">
        <v>1460</v>
      </c>
      <c r="B1464" s="3" t="s">
        <v>2946</v>
      </c>
      <c r="C1464" s="10" t="s">
        <v>11096</v>
      </c>
      <c r="E1464" s="3" t="s">
        <v>1072</v>
      </c>
      <c r="F1464" s="6"/>
    </row>
    <row r="1465" spans="1:6" ht="15.75" customHeight="1" x14ac:dyDescent="0.15">
      <c r="A1465" s="3">
        <v>1461</v>
      </c>
      <c r="B1465" s="3" t="s">
        <v>2950</v>
      </c>
      <c r="C1465" s="10" t="s">
        <v>11099</v>
      </c>
      <c r="E1465" s="3" t="s">
        <v>3531</v>
      </c>
      <c r="F1465" s="6"/>
    </row>
    <row r="1466" spans="1:6" ht="15.75" customHeight="1" x14ac:dyDescent="0.15">
      <c r="A1466" s="3">
        <v>1462</v>
      </c>
      <c r="B1466" s="3" t="s">
        <v>2954</v>
      </c>
      <c r="C1466" s="10" t="s">
        <v>11101</v>
      </c>
      <c r="E1466" s="3" t="s">
        <v>1523</v>
      </c>
      <c r="F1466" s="6"/>
    </row>
    <row r="1467" spans="1:6" ht="15.75" customHeight="1" x14ac:dyDescent="0.15">
      <c r="A1467" s="3">
        <v>1463</v>
      </c>
      <c r="B1467" s="3" t="s">
        <v>2957</v>
      </c>
      <c r="C1467" s="10" t="s">
        <v>11104</v>
      </c>
      <c r="E1467" s="3" t="s">
        <v>679</v>
      </c>
      <c r="F1467" s="6"/>
    </row>
    <row r="1468" spans="1:6" ht="15.75" customHeight="1" x14ac:dyDescent="0.15">
      <c r="A1468" s="3">
        <v>1464</v>
      </c>
      <c r="B1468" s="3" t="s">
        <v>2961</v>
      </c>
      <c r="C1468" s="10" t="s">
        <v>11107</v>
      </c>
      <c r="E1468" s="3" t="s">
        <v>11110</v>
      </c>
      <c r="F1468" s="6"/>
    </row>
    <row r="1469" spans="1:6" ht="15.75" customHeight="1" x14ac:dyDescent="0.15">
      <c r="A1469" s="3">
        <v>1465</v>
      </c>
      <c r="B1469" s="3" t="s">
        <v>2964</v>
      </c>
      <c r="C1469" s="10" t="s">
        <v>11111</v>
      </c>
      <c r="E1469" s="3" t="s">
        <v>115</v>
      </c>
      <c r="F1469" s="6"/>
    </row>
    <row r="1470" spans="1:6" ht="15.75" customHeight="1" x14ac:dyDescent="0.15">
      <c r="A1470" s="3">
        <v>1466</v>
      </c>
      <c r="B1470" s="3" t="s">
        <v>2966</v>
      </c>
      <c r="C1470" s="10" t="s">
        <v>11113</v>
      </c>
      <c r="E1470" s="3" t="s">
        <v>5216</v>
      </c>
      <c r="F1470" s="6"/>
    </row>
    <row r="1471" spans="1:6" ht="15.75" customHeight="1" x14ac:dyDescent="0.15">
      <c r="A1471" s="3">
        <v>1467</v>
      </c>
      <c r="B1471" s="3" t="s">
        <v>2970</v>
      </c>
      <c r="C1471" s="10" t="s">
        <v>11117</v>
      </c>
      <c r="E1471" s="3" t="s">
        <v>391</v>
      </c>
      <c r="F1471" s="6"/>
    </row>
    <row r="1472" spans="1:6" ht="15.75" customHeight="1" x14ac:dyDescent="0.15">
      <c r="A1472" s="3">
        <v>1468</v>
      </c>
      <c r="B1472" s="3" t="s">
        <v>2980</v>
      </c>
      <c r="C1472" s="10" t="s">
        <v>11119</v>
      </c>
      <c r="E1472" s="3" t="s">
        <v>5083</v>
      </c>
      <c r="F1472" s="6"/>
    </row>
    <row r="1473" spans="1:6" ht="15.75" customHeight="1" x14ac:dyDescent="0.15">
      <c r="A1473" s="3">
        <v>1469</v>
      </c>
      <c r="B1473" s="3" t="s">
        <v>2985</v>
      </c>
      <c r="C1473" s="10" t="s">
        <v>11121</v>
      </c>
      <c r="E1473" s="3" t="s">
        <v>4920</v>
      </c>
      <c r="F1473" s="6"/>
    </row>
    <row r="1474" spans="1:6" ht="15.75" customHeight="1" x14ac:dyDescent="0.15">
      <c r="A1474" s="3">
        <v>1470</v>
      </c>
      <c r="B1474" s="3" t="s">
        <v>3009</v>
      </c>
      <c r="C1474" s="10" t="s">
        <v>11123</v>
      </c>
      <c r="E1474" s="3" t="s">
        <v>4411</v>
      </c>
      <c r="F1474" s="6"/>
    </row>
    <row r="1475" spans="1:6" ht="15.75" customHeight="1" x14ac:dyDescent="0.15">
      <c r="A1475" s="3">
        <v>1471</v>
      </c>
      <c r="B1475" s="3" t="s">
        <v>3013</v>
      </c>
      <c r="C1475" s="10" t="s">
        <v>11126</v>
      </c>
      <c r="E1475" s="3" t="s">
        <v>240</v>
      </c>
      <c r="F1475" s="6"/>
    </row>
    <row r="1476" spans="1:6" ht="15.75" customHeight="1" x14ac:dyDescent="0.15">
      <c r="A1476" s="3">
        <v>1472</v>
      </c>
      <c r="B1476" s="3" t="s">
        <v>3015</v>
      </c>
      <c r="C1476" s="10" t="s">
        <v>11127</v>
      </c>
      <c r="E1476" s="3" t="s">
        <v>475</v>
      </c>
      <c r="F1476" s="6"/>
    </row>
    <row r="1477" spans="1:6" ht="15.75" customHeight="1" x14ac:dyDescent="0.15">
      <c r="A1477" s="3">
        <v>1473</v>
      </c>
      <c r="B1477" s="5" t="s">
        <v>3017</v>
      </c>
      <c r="C1477" s="10" t="s">
        <v>11130</v>
      </c>
      <c r="E1477" s="3" t="s">
        <v>11131</v>
      </c>
      <c r="F1477" s="6"/>
    </row>
    <row r="1478" spans="1:6" ht="15.75" customHeight="1" x14ac:dyDescent="0.15">
      <c r="A1478" s="3">
        <v>1474</v>
      </c>
      <c r="B1478" s="3" t="s">
        <v>3025</v>
      </c>
      <c r="C1478" s="10" t="s">
        <v>11132</v>
      </c>
      <c r="E1478" s="3" t="s">
        <v>7450</v>
      </c>
      <c r="F1478" s="6"/>
    </row>
    <row r="1479" spans="1:6" ht="15.75" customHeight="1" x14ac:dyDescent="0.15">
      <c r="A1479" s="3">
        <v>1475</v>
      </c>
      <c r="B1479" s="3" t="s">
        <v>3027</v>
      </c>
      <c r="C1479" s="10" t="s">
        <v>11135</v>
      </c>
      <c r="E1479" s="3" t="s">
        <v>1523</v>
      </c>
      <c r="F1479" s="6"/>
    </row>
    <row r="1480" spans="1:6" ht="15.75" customHeight="1" x14ac:dyDescent="0.15">
      <c r="A1480" s="3">
        <v>1476</v>
      </c>
      <c r="B1480" s="3" t="s">
        <v>3034</v>
      </c>
      <c r="C1480" s="10" t="s">
        <v>11138</v>
      </c>
      <c r="E1480" s="3" t="s">
        <v>11139</v>
      </c>
      <c r="F1480" s="6"/>
    </row>
    <row r="1481" spans="1:6" ht="15.75" customHeight="1" x14ac:dyDescent="0.15">
      <c r="A1481" s="3">
        <v>1477</v>
      </c>
      <c r="B1481" s="3" t="s">
        <v>3036</v>
      </c>
      <c r="C1481" s="10" t="s">
        <v>11142</v>
      </c>
      <c r="E1481" s="3" t="s">
        <v>6378</v>
      </c>
      <c r="F1481" s="6"/>
    </row>
    <row r="1482" spans="1:6" ht="15.75" customHeight="1" x14ac:dyDescent="0.15">
      <c r="A1482" s="3">
        <v>1478</v>
      </c>
      <c r="B1482" s="3" t="s">
        <v>3038</v>
      </c>
      <c r="C1482" s="10" t="s">
        <v>11144</v>
      </c>
      <c r="E1482" s="3" t="s">
        <v>8575</v>
      </c>
      <c r="F1482" s="6"/>
    </row>
    <row r="1483" spans="1:6" ht="15.75" customHeight="1" x14ac:dyDescent="0.15">
      <c r="A1483" s="3">
        <v>1479</v>
      </c>
      <c r="B1483" s="3" t="s">
        <v>3041</v>
      </c>
      <c r="C1483" s="10" t="s">
        <v>11147</v>
      </c>
      <c r="E1483" s="3" t="s">
        <v>11150</v>
      </c>
      <c r="F1483" s="6"/>
    </row>
    <row r="1484" spans="1:6" ht="15.75" customHeight="1" x14ac:dyDescent="0.15">
      <c r="A1484" s="3">
        <v>1480</v>
      </c>
      <c r="B1484" s="3" t="s">
        <v>3057</v>
      </c>
      <c r="C1484" s="10" t="s">
        <v>11154</v>
      </c>
      <c r="E1484" s="3" t="s">
        <v>11155</v>
      </c>
      <c r="F1484" s="6"/>
    </row>
    <row r="1485" spans="1:6" ht="15.75" customHeight="1" x14ac:dyDescent="0.15">
      <c r="A1485" s="3">
        <v>1481</v>
      </c>
      <c r="B1485" s="3" t="s">
        <v>3060</v>
      </c>
      <c r="C1485" s="10" t="s">
        <v>11156</v>
      </c>
      <c r="E1485" s="3" t="s">
        <v>679</v>
      </c>
      <c r="F1485" s="6"/>
    </row>
    <row r="1486" spans="1:6" ht="15.75" customHeight="1" x14ac:dyDescent="0.15">
      <c r="A1486" s="3">
        <v>1482</v>
      </c>
      <c r="B1486" s="3" t="s">
        <v>3062</v>
      </c>
      <c r="C1486" s="10" t="s">
        <v>11158</v>
      </c>
      <c r="E1486" s="3" t="s">
        <v>79</v>
      </c>
      <c r="F1486" s="6"/>
    </row>
    <row r="1487" spans="1:6" ht="15.75" customHeight="1" x14ac:dyDescent="0.15">
      <c r="A1487" s="3">
        <v>1483</v>
      </c>
      <c r="B1487" s="3" t="s">
        <v>3065</v>
      </c>
      <c r="C1487" s="10" t="s">
        <v>11160</v>
      </c>
      <c r="E1487" s="3" t="s">
        <v>8223</v>
      </c>
      <c r="F1487" s="6"/>
    </row>
    <row r="1488" spans="1:6" ht="15.75" customHeight="1" x14ac:dyDescent="0.15">
      <c r="A1488" s="3">
        <v>1484</v>
      </c>
      <c r="B1488" s="3" t="s">
        <v>3070</v>
      </c>
      <c r="C1488" s="10" t="s">
        <v>11163</v>
      </c>
      <c r="E1488" s="3" t="s">
        <v>3818</v>
      </c>
      <c r="F1488" s="6"/>
    </row>
    <row r="1489" spans="1:6" ht="15.75" customHeight="1" x14ac:dyDescent="0.15">
      <c r="A1489" s="3">
        <v>1485</v>
      </c>
      <c r="B1489" s="3" t="s">
        <v>3074</v>
      </c>
      <c r="C1489" s="10" t="s">
        <v>11164</v>
      </c>
      <c r="E1489" s="3" t="s">
        <v>168</v>
      </c>
      <c r="F1489" s="6"/>
    </row>
    <row r="1490" spans="1:6" ht="15.75" customHeight="1" x14ac:dyDescent="0.15">
      <c r="A1490" s="3">
        <v>1486</v>
      </c>
      <c r="B1490" s="3" t="s">
        <v>3077</v>
      </c>
      <c r="C1490" s="10" t="s">
        <v>11168</v>
      </c>
      <c r="E1490" s="3" t="s">
        <v>4411</v>
      </c>
      <c r="F1490" s="6"/>
    </row>
    <row r="1491" spans="1:6" ht="15.75" customHeight="1" x14ac:dyDescent="0.15">
      <c r="A1491" s="3">
        <v>1487</v>
      </c>
      <c r="B1491" s="3" t="s">
        <v>3082</v>
      </c>
      <c r="C1491" s="10" t="s">
        <v>11171</v>
      </c>
      <c r="E1491" s="3" t="s">
        <v>1902</v>
      </c>
      <c r="F1491" s="6"/>
    </row>
    <row r="1492" spans="1:6" ht="15.75" customHeight="1" x14ac:dyDescent="0.15">
      <c r="A1492" s="3">
        <v>1488</v>
      </c>
      <c r="B1492" s="3" t="s">
        <v>3085</v>
      </c>
      <c r="C1492" s="10" t="s">
        <v>11173</v>
      </c>
      <c r="E1492" s="3" t="s">
        <v>271</v>
      </c>
      <c r="F1492" s="6"/>
    </row>
    <row r="1493" spans="1:6" ht="15.75" customHeight="1" x14ac:dyDescent="0.15">
      <c r="A1493" s="3">
        <v>1489</v>
      </c>
      <c r="B1493" s="3" t="s">
        <v>3087</v>
      </c>
      <c r="C1493" s="10" t="s">
        <v>11175</v>
      </c>
      <c r="E1493" s="3" t="s">
        <v>11177</v>
      </c>
      <c r="F1493" s="6"/>
    </row>
    <row r="1494" spans="1:6" ht="15.75" customHeight="1" x14ac:dyDescent="0.15">
      <c r="A1494" s="3">
        <v>1490</v>
      </c>
      <c r="B1494" s="3" t="s">
        <v>3089</v>
      </c>
      <c r="C1494" s="10" t="s">
        <v>11179</v>
      </c>
      <c r="E1494" s="3" t="s">
        <v>2049</v>
      </c>
      <c r="F1494" s="6"/>
    </row>
    <row r="1495" spans="1:6" ht="15.75" customHeight="1" x14ac:dyDescent="0.15">
      <c r="A1495" s="3">
        <v>1491</v>
      </c>
      <c r="B1495" s="3" t="s">
        <v>3106</v>
      </c>
      <c r="C1495" s="10" t="s">
        <v>11182</v>
      </c>
      <c r="E1495" s="3" t="s">
        <v>11183</v>
      </c>
      <c r="F1495" s="6"/>
    </row>
    <row r="1496" spans="1:6" ht="15.75" customHeight="1" x14ac:dyDescent="0.15">
      <c r="A1496" s="3">
        <v>1492</v>
      </c>
      <c r="B1496" s="3" t="s">
        <v>3114</v>
      </c>
      <c r="C1496" s="10" t="s">
        <v>11184</v>
      </c>
      <c r="E1496" s="3" t="s">
        <v>4248</v>
      </c>
      <c r="F1496" s="6"/>
    </row>
    <row r="1497" spans="1:6" ht="15.75" customHeight="1" x14ac:dyDescent="0.15">
      <c r="A1497" s="3">
        <v>1493</v>
      </c>
      <c r="B1497" s="3" t="s">
        <v>3118</v>
      </c>
      <c r="C1497" s="10" t="s">
        <v>11186</v>
      </c>
      <c r="E1497" s="3" t="s">
        <v>1072</v>
      </c>
      <c r="F1497" s="6"/>
    </row>
    <row r="1498" spans="1:6" ht="15.75" customHeight="1" x14ac:dyDescent="0.15">
      <c r="A1498" s="3">
        <v>1494</v>
      </c>
      <c r="B1498" s="3" t="s">
        <v>3124</v>
      </c>
      <c r="C1498" s="10" t="s">
        <v>11188</v>
      </c>
      <c r="E1498" s="3" t="s">
        <v>1902</v>
      </c>
      <c r="F1498" s="6"/>
    </row>
    <row r="1499" spans="1:6" ht="15.75" customHeight="1" x14ac:dyDescent="0.15">
      <c r="A1499" s="3">
        <v>1495</v>
      </c>
      <c r="B1499" s="3" t="s">
        <v>3127</v>
      </c>
      <c r="C1499" s="10" t="s">
        <v>11191</v>
      </c>
      <c r="E1499" s="3" t="s">
        <v>2586</v>
      </c>
      <c r="F1499" s="6"/>
    </row>
    <row r="1500" spans="1:6" ht="15.75" customHeight="1" x14ac:dyDescent="0.15">
      <c r="A1500" s="3">
        <v>1496</v>
      </c>
      <c r="B1500" s="3" t="s">
        <v>3135</v>
      </c>
      <c r="C1500" s="10" t="s">
        <v>11195</v>
      </c>
      <c r="E1500" s="3" t="s">
        <v>5419</v>
      </c>
      <c r="F1500" s="6"/>
    </row>
    <row r="1501" spans="1:6" ht="15.75" customHeight="1" x14ac:dyDescent="0.15">
      <c r="A1501" s="3">
        <v>1497</v>
      </c>
      <c r="B1501" s="3" t="s">
        <v>3137</v>
      </c>
      <c r="C1501" s="10" t="s">
        <v>11197</v>
      </c>
      <c r="E1501" s="3" t="s">
        <v>1343</v>
      </c>
      <c r="F1501" s="6"/>
    </row>
    <row r="1502" spans="1:6" ht="15.75" customHeight="1" x14ac:dyDescent="0.15">
      <c r="A1502" s="3">
        <v>1498</v>
      </c>
      <c r="B1502" s="3" t="s">
        <v>3141</v>
      </c>
      <c r="C1502" s="10" t="s">
        <v>11201</v>
      </c>
      <c r="E1502" s="3" t="s">
        <v>384</v>
      </c>
      <c r="F1502" s="6"/>
    </row>
    <row r="1503" spans="1:6" ht="15.75" customHeight="1" x14ac:dyDescent="0.15">
      <c r="A1503" s="3">
        <v>1499</v>
      </c>
      <c r="B1503" s="3" t="s">
        <v>3154</v>
      </c>
      <c r="C1503" s="10" t="s">
        <v>11203</v>
      </c>
      <c r="E1503" s="3" t="s">
        <v>11205</v>
      </c>
      <c r="F1503" s="6"/>
    </row>
    <row r="1504" spans="1:6" ht="15.75" customHeight="1" x14ac:dyDescent="0.15">
      <c r="A1504" s="3">
        <v>1500</v>
      </c>
      <c r="B1504" s="3" t="s">
        <v>3156</v>
      </c>
      <c r="C1504" s="10" t="s">
        <v>11207</v>
      </c>
      <c r="E1504" s="3" t="s">
        <v>11208</v>
      </c>
      <c r="F1504" s="6"/>
    </row>
    <row r="1505" spans="1:6" ht="15.75" customHeight="1" x14ac:dyDescent="0.15">
      <c r="A1505" s="3">
        <v>1501</v>
      </c>
      <c r="B1505" s="3" t="s">
        <v>3159</v>
      </c>
      <c r="C1505" s="10" t="s">
        <v>11211</v>
      </c>
      <c r="E1505" s="3" t="s">
        <v>2190</v>
      </c>
      <c r="F1505" s="6"/>
    </row>
    <row r="1506" spans="1:6" ht="15.75" customHeight="1" x14ac:dyDescent="0.15">
      <c r="A1506" s="3">
        <v>1502</v>
      </c>
      <c r="B1506" s="3" t="s">
        <v>3162</v>
      </c>
      <c r="C1506" s="10" t="s">
        <v>11213</v>
      </c>
      <c r="E1506" s="3" t="s">
        <v>2485</v>
      </c>
      <c r="F1506" s="6"/>
    </row>
    <row r="1507" spans="1:6" ht="15.75" customHeight="1" x14ac:dyDescent="0.15">
      <c r="A1507" s="3">
        <v>1503</v>
      </c>
      <c r="B1507" s="3" t="s">
        <v>3166</v>
      </c>
      <c r="C1507" s="10" t="s">
        <v>11215</v>
      </c>
      <c r="E1507" s="3" t="s">
        <v>2725</v>
      </c>
      <c r="F1507" s="6"/>
    </row>
    <row r="1508" spans="1:6" ht="15.75" customHeight="1" x14ac:dyDescent="0.15">
      <c r="A1508" s="3">
        <v>1504</v>
      </c>
      <c r="B1508" s="3" t="s">
        <v>2444</v>
      </c>
      <c r="C1508" s="10" t="s">
        <v>11220</v>
      </c>
      <c r="E1508" s="3" t="s">
        <v>79</v>
      </c>
      <c r="F1508" s="6"/>
    </row>
    <row r="1509" spans="1:6" ht="15.75" customHeight="1" x14ac:dyDescent="0.15">
      <c r="A1509" s="3">
        <v>1505</v>
      </c>
      <c r="B1509" s="3" t="s">
        <v>3172</v>
      </c>
      <c r="C1509" s="10" t="s">
        <v>11221</v>
      </c>
      <c r="E1509" s="3" t="s">
        <v>4814</v>
      </c>
      <c r="F1509" s="6"/>
    </row>
    <row r="1510" spans="1:6" ht="15.75" customHeight="1" x14ac:dyDescent="0.15">
      <c r="A1510" s="3">
        <v>1506</v>
      </c>
      <c r="B1510" s="3" t="s">
        <v>3175</v>
      </c>
      <c r="C1510" s="10" t="s">
        <v>11223</v>
      </c>
      <c r="E1510" s="3" t="s">
        <v>6157</v>
      </c>
      <c r="F1510" s="6"/>
    </row>
    <row r="1511" spans="1:6" ht="15.75" customHeight="1" x14ac:dyDescent="0.15">
      <c r="A1511" s="3">
        <v>1507</v>
      </c>
      <c r="B1511" s="3" t="s">
        <v>3177</v>
      </c>
      <c r="C1511" s="10" t="s">
        <v>11225</v>
      </c>
      <c r="E1511" s="3" t="s">
        <v>379</v>
      </c>
      <c r="F1511" s="6"/>
    </row>
    <row r="1512" spans="1:6" ht="15.75" customHeight="1" x14ac:dyDescent="0.15">
      <c r="A1512" s="3">
        <v>1508</v>
      </c>
      <c r="B1512" s="3" t="s">
        <v>3179</v>
      </c>
      <c r="C1512" s="10" t="s">
        <v>11226</v>
      </c>
      <c r="E1512" s="3" t="s">
        <v>4480</v>
      </c>
      <c r="F1512" s="6"/>
    </row>
    <row r="1513" spans="1:6" ht="15.75" customHeight="1" x14ac:dyDescent="0.15">
      <c r="A1513" s="3">
        <v>1509</v>
      </c>
      <c r="B1513" s="3" t="s">
        <v>1871</v>
      </c>
      <c r="C1513" s="10" t="s">
        <v>11227</v>
      </c>
      <c r="E1513" s="3" t="s">
        <v>89</v>
      </c>
      <c r="F1513" s="6"/>
    </row>
    <row r="1514" spans="1:6" ht="15.75" customHeight="1" x14ac:dyDescent="0.15">
      <c r="A1514" s="3">
        <v>1510</v>
      </c>
      <c r="B1514" s="3" t="s">
        <v>3183</v>
      </c>
      <c r="C1514" s="10" t="s">
        <v>11229</v>
      </c>
      <c r="E1514" s="3" t="s">
        <v>11230</v>
      </c>
      <c r="F1514" s="6"/>
    </row>
    <row r="1515" spans="1:6" ht="15.75" customHeight="1" x14ac:dyDescent="0.15">
      <c r="A1515" s="3">
        <v>1511</v>
      </c>
      <c r="B1515" s="3" t="s">
        <v>3188</v>
      </c>
      <c r="C1515" s="10" t="s">
        <v>11231</v>
      </c>
      <c r="E1515" s="3" t="s">
        <v>8382</v>
      </c>
      <c r="F1515" s="6"/>
    </row>
    <row r="1516" spans="1:6" ht="15.75" customHeight="1" x14ac:dyDescent="0.15">
      <c r="A1516" s="3">
        <v>1512</v>
      </c>
      <c r="B1516" s="3" t="s">
        <v>3198</v>
      </c>
      <c r="C1516" s="10" t="s">
        <v>11234</v>
      </c>
      <c r="E1516" s="3" t="s">
        <v>2435</v>
      </c>
      <c r="F1516" s="6"/>
    </row>
    <row r="1517" spans="1:6" ht="15.75" customHeight="1" x14ac:dyDescent="0.15">
      <c r="A1517" s="3">
        <v>1513</v>
      </c>
      <c r="B1517" s="3" t="s">
        <v>3199</v>
      </c>
      <c r="C1517" s="10" t="s">
        <v>11237</v>
      </c>
      <c r="E1517" s="3" t="s">
        <v>817</v>
      </c>
      <c r="F1517" s="6"/>
    </row>
    <row r="1518" spans="1:6" ht="15.75" customHeight="1" x14ac:dyDescent="0.15">
      <c r="A1518" s="3">
        <v>1514</v>
      </c>
      <c r="B1518" s="3" t="s">
        <v>3202</v>
      </c>
      <c r="C1518" s="10" t="s">
        <v>11239</v>
      </c>
      <c r="E1518" s="3" t="s">
        <v>2435</v>
      </c>
      <c r="F1518" s="6"/>
    </row>
    <row r="1519" spans="1:6" ht="15.75" customHeight="1" x14ac:dyDescent="0.15">
      <c r="A1519" s="3">
        <v>1515</v>
      </c>
      <c r="B1519" s="3" t="s">
        <v>1892</v>
      </c>
      <c r="C1519" s="10" t="s">
        <v>11240</v>
      </c>
      <c r="E1519" s="3" t="s">
        <v>263</v>
      </c>
      <c r="F1519" s="6"/>
    </row>
    <row r="1520" spans="1:6" ht="15.75" customHeight="1" x14ac:dyDescent="0.15">
      <c r="A1520" s="3">
        <v>1516</v>
      </c>
      <c r="B1520" s="3" t="s">
        <v>3203</v>
      </c>
      <c r="C1520" s="10" t="s">
        <v>11244</v>
      </c>
      <c r="E1520" s="3" t="s">
        <v>10316</v>
      </c>
      <c r="F1520" s="6"/>
    </row>
    <row r="1521" spans="1:6" ht="15.75" customHeight="1" x14ac:dyDescent="0.15">
      <c r="A1521" s="3">
        <v>1517</v>
      </c>
      <c r="B1521" s="3" t="s">
        <v>3209</v>
      </c>
      <c r="C1521" s="10" t="s">
        <v>11246</v>
      </c>
      <c r="E1521" s="3" t="s">
        <v>126</v>
      </c>
      <c r="F1521" s="6"/>
    </row>
    <row r="1522" spans="1:6" ht="15.75" customHeight="1" x14ac:dyDescent="0.15">
      <c r="A1522" s="3">
        <v>1518</v>
      </c>
      <c r="B1522" s="3" t="s">
        <v>3213</v>
      </c>
      <c r="C1522" s="10" t="s">
        <v>11250</v>
      </c>
      <c r="E1522" s="3" t="s">
        <v>488</v>
      </c>
      <c r="F1522" s="6"/>
    </row>
    <row r="1523" spans="1:6" ht="15.75" customHeight="1" x14ac:dyDescent="0.15">
      <c r="A1523" s="3">
        <v>1519</v>
      </c>
      <c r="B1523" s="3" t="s">
        <v>3216</v>
      </c>
      <c r="C1523" s="10" t="s">
        <v>11254</v>
      </c>
      <c r="E1523" s="3" t="s">
        <v>115</v>
      </c>
      <c r="F1523" s="6"/>
    </row>
    <row r="1524" spans="1:6" ht="15.75" customHeight="1" x14ac:dyDescent="0.15">
      <c r="A1524" s="3">
        <v>1520</v>
      </c>
      <c r="B1524" s="3" t="s">
        <v>3223</v>
      </c>
      <c r="C1524" s="10" t="s">
        <v>11255</v>
      </c>
      <c r="E1524" s="3" t="s">
        <v>1594</v>
      </c>
      <c r="F1524" s="6"/>
    </row>
    <row r="1525" spans="1:6" ht="15.75" customHeight="1" x14ac:dyDescent="0.15">
      <c r="A1525" s="3">
        <v>1521</v>
      </c>
      <c r="B1525" s="3" t="s">
        <v>3225</v>
      </c>
      <c r="C1525" s="10" t="s">
        <v>11257</v>
      </c>
      <c r="E1525" s="3" t="s">
        <v>11258</v>
      </c>
      <c r="F1525" s="6"/>
    </row>
    <row r="1526" spans="1:6" ht="15.75" customHeight="1" x14ac:dyDescent="0.15">
      <c r="A1526" s="3">
        <v>1522</v>
      </c>
      <c r="B1526" s="3" t="s">
        <v>3228</v>
      </c>
      <c r="C1526" s="10" t="s">
        <v>11259</v>
      </c>
      <c r="E1526" s="3" t="s">
        <v>11260</v>
      </c>
      <c r="F1526" s="6"/>
    </row>
    <row r="1527" spans="1:6" ht="15.75" customHeight="1" x14ac:dyDescent="0.15">
      <c r="A1527" s="3">
        <v>1523</v>
      </c>
      <c r="B1527" s="3" t="s">
        <v>3231</v>
      </c>
      <c r="C1527" s="10" t="s">
        <v>11261</v>
      </c>
      <c r="E1527" s="3" t="s">
        <v>11263</v>
      </c>
      <c r="F1527" s="6"/>
    </row>
    <row r="1528" spans="1:6" ht="15.75" customHeight="1" x14ac:dyDescent="0.15">
      <c r="A1528" s="3">
        <v>1524</v>
      </c>
      <c r="B1528" s="3" t="s">
        <v>3234</v>
      </c>
      <c r="C1528" s="10" t="s">
        <v>11264</v>
      </c>
      <c r="E1528" s="3" t="s">
        <v>1963</v>
      </c>
      <c r="F1528" s="6"/>
    </row>
    <row r="1529" spans="1:6" ht="15.75" customHeight="1" x14ac:dyDescent="0.15">
      <c r="A1529" s="3">
        <v>1525</v>
      </c>
      <c r="B1529" s="3" t="s">
        <v>3240</v>
      </c>
      <c r="C1529" s="10" t="s">
        <v>11268</v>
      </c>
      <c r="E1529" s="3" t="s">
        <v>11270</v>
      </c>
      <c r="F1529" s="6"/>
    </row>
    <row r="1530" spans="1:6" ht="15.75" customHeight="1" x14ac:dyDescent="0.15">
      <c r="A1530" s="3">
        <v>1526</v>
      </c>
      <c r="B1530" s="3" t="s">
        <v>3246</v>
      </c>
      <c r="C1530" s="10" t="s">
        <v>11271</v>
      </c>
      <c r="E1530" s="3" t="s">
        <v>4456</v>
      </c>
      <c r="F1530" s="6"/>
    </row>
    <row r="1531" spans="1:6" ht="15.75" customHeight="1" x14ac:dyDescent="0.15">
      <c r="A1531" s="3">
        <v>1527</v>
      </c>
      <c r="B1531" s="3" t="s">
        <v>3250</v>
      </c>
      <c r="C1531" s="10" t="s">
        <v>11275</v>
      </c>
      <c r="E1531" s="3" t="s">
        <v>4910</v>
      </c>
      <c r="F1531" s="6"/>
    </row>
    <row r="1532" spans="1:6" ht="15.75" customHeight="1" x14ac:dyDescent="0.15">
      <c r="A1532" s="3">
        <v>1528</v>
      </c>
      <c r="B1532" s="3" t="s">
        <v>3270</v>
      </c>
      <c r="C1532" s="10" t="s">
        <v>11277</v>
      </c>
      <c r="E1532" s="3" t="s">
        <v>8884</v>
      </c>
      <c r="F1532" s="6"/>
    </row>
    <row r="1533" spans="1:6" ht="15.75" customHeight="1" x14ac:dyDescent="0.15">
      <c r="A1533" s="3">
        <v>1529</v>
      </c>
      <c r="B1533" s="3" t="s">
        <v>3274</v>
      </c>
      <c r="C1533" s="10" t="s">
        <v>11280</v>
      </c>
      <c r="E1533" s="3" t="s">
        <v>10040</v>
      </c>
      <c r="F1533" s="6"/>
    </row>
    <row r="1534" spans="1:6" ht="15.75" customHeight="1" x14ac:dyDescent="0.15">
      <c r="A1534" s="3">
        <v>1530</v>
      </c>
      <c r="B1534" s="3" t="s">
        <v>3275</v>
      </c>
      <c r="C1534" s="10" t="s">
        <v>11286</v>
      </c>
      <c r="E1534" s="3" t="s">
        <v>3165</v>
      </c>
      <c r="F1534" s="6"/>
    </row>
    <row r="1535" spans="1:6" ht="15.75" customHeight="1" x14ac:dyDescent="0.15">
      <c r="A1535" s="3">
        <v>1531</v>
      </c>
      <c r="B1535" s="3" t="s">
        <v>3277</v>
      </c>
      <c r="C1535" s="10" t="s">
        <v>11287</v>
      </c>
      <c r="E1535" s="3" t="s">
        <v>11291</v>
      </c>
      <c r="F1535" s="6"/>
    </row>
    <row r="1536" spans="1:6" ht="15.75" customHeight="1" x14ac:dyDescent="0.15">
      <c r="A1536" s="3">
        <v>1532</v>
      </c>
      <c r="B1536" s="3" t="s">
        <v>3299</v>
      </c>
      <c r="C1536" s="10" t="s">
        <v>11292</v>
      </c>
      <c r="E1536" s="3" t="s">
        <v>9705</v>
      </c>
      <c r="F1536" s="6"/>
    </row>
    <row r="1537" spans="1:6" ht="15.75" customHeight="1" x14ac:dyDescent="0.15">
      <c r="A1537" s="3">
        <v>1533</v>
      </c>
      <c r="B1537" s="3" t="s">
        <v>3319</v>
      </c>
      <c r="C1537" s="10" t="s">
        <v>11295</v>
      </c>
      <c r="E1537" s="3" t="s">
        <v>817</v>
      </c>
      <c r="F1537" s="6"/>
    </row>
    <row r="1538" spans="1:6" ht="15.75" customHeight="1" x14ac:dyDescent="0.15">
      <c r="A1538" s="3">
        <v>1534</v>
      </c>
      <c r="B1538" s="3" t="s">
        <v>3324</v>
      </c>
      <c r="C1538" s="10" t="s">
        <v>11299</v>
      </c>
      <c r="E1538" s="3" t="s">
        <v>11300</v>
      </c>
      <c r="F1538" s="6"/>
    </row>
    <row r="1539" spans="1:6" ht="15.75" customHeight="1" x14ac:dyDescent="0.15">
      <c r="A1539" s="3">
        <v>1535</v>
      </c>
      <c r="B1539" s="3" t="s">
        <v>3343</v>
      </c>
      <c r="C1539" s="10" t="s">
        <v>11301</v>
      </c>
      <c r="E1539" s="3" t="s">
        <v>7042</v>
      </c>
      <c r="F1539" s="6"/>
    </row>
    <row r="1540" spans="1:6" ht="15.75" customHeight="1" x14ac:dyDescent="0.15">
      <c r="A1540" s="3">
        <v>1536</v>
      </c>
      <c r="B1540" s="3" t="s">
        <v>3344</v>
      </c>
      <c r="C1540" s="10" t="s">
        <v>11306</v>
      </c>
      <c r="E1540" s="3" t="s">
        <v>11308</v>
      </c>
      <c r="F1540" s="6"/>
    </row>
    <row r="1541" spans="1:6" ht="15.75" customHeight="1" x14ac:dyDescent="0.15">
      <c r="A1541" s="3">
        <v>1537</v>
      </c>
      <c r="B1541" s="3" t="s">
        <v>3345</v>
      </c>
      <c r="C1541" s="10" t="s">
        <v>11310</v>
      </c>
      <c r="E1541" s="3" t="s">
        <v>240</v>
      </c>
      <c r="F1541" s="6"/>
    </row>
    <row r="1542" spans="1:6" ht="15.75" customHeight="1" x14ac:dyDescent="0.15">
      <c r="A1542" s="3">
        <v>1538</v>
      </c>
      <c r="B1542" s="3" t="s">
        <v>3347</v>
      </c>
      <c r="C1542" s="10" t="s">
        <v>11319</v>
      </c>
      <c r="E1542" s="3" t="s">
        <v>240</v>
      </c>
      <c r="F1542" s="6"/>
    </row>
    <row r="1543" spans="1:6" ht="15.75" customHeight="1" x14ac:dyDescent="0.15">
      <c r="A1543" s="3">
        <v>1539</v>
      </c>
      <c r="B1543" s="3" t="s">
        <v>3351</v>
      </c>
      <c r="C1543" s="10" t="s">
        <v>11320</v>
      </c>
      <c r="E1543" s="3" t="s">
        <v>3818</v>
      </c>
      <c r="F1543" s="6"/>
    </row>
    <row r="1544" spans="1:6" ht="15.75" customHeight="1" x14ac:dyDescent="0.15">
      <c r="A1544" s="3">
        <v>1540</v>
      </c>
      <c r="B1544" s="3" t="s">
        <v>3355</v>
      </c>
      <c r="C1544" s="10" t="s">
        <v>11322</v>
      </c>
      <c r="E1544" s="3" t="s">
        <v>7696</v>
      </c>
      <c r="F1544" s="6"/>
    </row>
    <row r="1545" spans="1:6" ht="15.75" customHeight="1" x14ac:dyDescent="0.15">
      <c r="A1545" s="3">
        <v>1541</v>
      </c>
      <c r="B1545" s="3" t="s">
        <v>3357</v>
      </c>
      <c r="C1545" s="10" t="s">
        <v>11325</v>
      </c>
      <c r="E1545" s="3" t="s">
        <v>89</v>
      </c>
      <c r="F1545" s="6"/>
    </row>
    <row r="1546" spans="1:6" ht="15.75" customHeight="1" x14ac:dyDescent="0.15">
      <c r="A1546" s="3">
        <v>1542</v>
      </c>
      <c r="B1546" s="3" t="s">
        <v>3360</v>
      </c>
      <c r="C1546" s="10" t="s">
        <v>11329</v>
      </c>
      <c r="E1546" s="3" t="s">
        <v>240</v>
      </c>
      <c r="F1546" s="6"/>
    </row>
    <row r="1547" spans="1:6" ht="15.75" customHeight="1" x14ac:dyDescent="0.15">
      <c r="A1547" s="3">
        <v>1543</v>
      </c>
      <c r="B1547" s="3" t="s">
        <v>3364</v>
      </c>
      <c r="C1547" s="10" t="s">
        <v>11331</v>
      </c>
      <c r="E1547" s="3" t="s">
        <v>11333</v>
      </c>
      <c r="F1547" s="6"/>
    </row>
    <row r="1548" spans="1:6" ht="15.75" customHeight="1" x14ac:dyDescent="0.15">
      <c r="A1548" s="3">
        <v>1544</v>
      </c>
      <c r="B1548" s="3" t="s">
        <v>3365</v>
      </c>
      <c r="C1548" s="10" t="s">
        <v>11335</v>
      </c>
      <c r="E1548" s="3" t="s">
        <v>11337</v>
      </c>
      <c r="F1548" s="6"/>
    </row>
    <row r="1549" spans="1:6" ht="15.75" customHeight="1" x14ac:dyDescent="0.15">
      <c r="A1549" s="3">
        <v>1545</v>
      </c>
      <c r="B1549" s="3" t="s">
        <v>3369</v>
      </c>
      <c r="C1549" s="10" t="s">
        <v>11340</v>
      </c>
      <c r="E1549" s="3" t="s">
        <v>2725</v>
      </c>
      <c r="F1549" s="6"/>
    </row>
    <row r="1550" spans="1:6" ht="15.75" customHeight="1" x14ac:dyDescent="0.15">
      <c r="A1550" s="3">
        <v>1546</v>
      </c>
      <c r="B1550" s="3" t="s">
        <v>3374</v>
      </c>
      <c r="C1550" s="10" t="s">
        <v>11344</v>
      </c>
      <c r="E1550" s="3" t="s">
        <v>2543</v>
      </c>
      <c r="F1550" s="6"/>
    </row>
    <row r="1551" spans="1:6" ht="15.75" customHeight="1" x14ac:dyDescent="0.15">
      <c r="A1551" s="3">
        <v>1547</v>
      </c>
      <c r="B1551" s="3" t="s">
        <v>3376</v>
      </c>
      <c r="C1551" s="10" t="s">
        <v>11345</v>
      </c>
      <c r="E1551" s="3" t="s">
        <v>6210</v>
      </c>
      <c r="F1551" s="6"/>
    </row>
    <row r="1552" spans="1:6" ht="15.75" customHeight="1" x14ac:dyDescent="0.15">
      <c r="A1552" s="3">
        <v>1548</v>
      </c>
      <c r="B1552" s="3" t="s">
        <v>3377</v>
      </c>
      <c r="C1552" s="10" t="s">
        <v>11348</v>
      </c>
      <c r="E1552" s="3" t="s">
        <v>8799</v>
      </c>
      <c r="F1552" s="6"/>
    </row>
    <row r="1553" spans="1:6" ht="15.75" customHeight="1" x14ac:dyDescent="0.15">
      <c r="A1553" s="3">
        <v>1549</v>
      </c>
      <c r="B1553" s="3" t="s">
        <v>3383</v>
      </c>
      <c r="C1553" s="10" t="s">
        <v>11349</v>
      </c>
      <c r="E1553" s="3" t="s">
        <v>11084</v>
      </c>
      <c r="F1553" s="6"/>
    </row>
    <row r="1554" spans="1:6" ht="15.75" customHeight="1" x14ac:dyDescent="0.15">
      <c r="A1554" s="3">
        <v>1550</v>
      </c>
      <c r="B1554" s="3" t="s">
        <v>3387</v>
      </c>
      <c r="C1554" s="10" t="s">
        <v>11353</v>
      </c>
      <c r="E1554" s="3" t="s">
        <v>11354</v>
      </c>
      <c r="F1554" s="6"/>
    </row>
    <row r="1555" spans="1:6" ht="15.75" customHeight="1" x14ac:dyDescent="0.15">
      <c r="A1555" s="3">
        <v>1551</v>
      </c>
      <c r="B1555" s="3" t="s">
        <v>3389</v>
      </c>
      <c r="C1555" s="10" t="s">
        <v>11357</v>
      </c>
      <c r="E1555" s="3" t="s">
        <v>11358</v>
      </c>
      <c r="F1555" s="6"/>
    </row>
    <row r="1556" spans="1:6" ht="15.75" customHeight="1" x14ac:dyDescent="0.15">
      <c r="A1556" s="3">
        <v>1552</v>
      </c>
      <c r="B1556" s="3" t="s">
        <v>3391</v>
      </c>
      <c r="C1556" s="10" t="s">
        <v>11359</v>
      </c>
      <c r="E1556" s="3" t="s">
        <v>4963</v>
      </c>
      <c r="F1556" s="6"/>
    </row>
    <row r="1557" spans="1:6" ht="15.75" customHeight="1" x14ac:dyDescent="0.15">
      <c r="A1557" s="3">
        <v>1553</v>
      </c>
      <c r="B1557" s="5" t="s">
        <v>3395</v>
      </c>
      <c r="C1557" s="10" t="s">
        <v>11362</v>
      </c>
      <c r="E1557" s="3" t="s">
        <v>11363</v>
      </c>
      <c r="F1557" s="6"/>
    </row>
    <row r="1558" spans="1:6" ht="15.75" customHeight="1" x14ac:dyDescent="0.15">
      <c r="A1558" s="3">
        <v>1554</v>
      </c>
      <c r="B1558" s="3" t="s">
        <v>3400</v>
      </c>
      <c r="C1558" s="10" t="s">
        <v>11365</v>
      </c>
      <c r="E1558" s="3" t="s">
        <v>9461</v>
      </c>
      <c r="F1558" s="6"/>
    </row>
    <row r="1559" spans="1:6" ht="15.75" customHeight="1" x14ac:dyDescent="0.15">
      <c r="A1559" s="3">
        <v>1555</v>
      </c>
      <c r="B1559" s="3" t="s">
        <v>3403</v>
      </c>
      <c r="C1559" s="10" t="s">
        <v>11370</v>
      </c>
      <c r="E1559" s="3" t="s">
        <v>817</v>
      </c>
      <c r="F1559" s="6"/>
    </row>
    <row r="1560" spans="1:6" ht="15.75" customHeight="1" x14ac:dyDescent="0.15">
      <c r="A1560" s="3">
        <v>1556</v>
      </c>
      <c r="B1560" s="3" t="s">
        <v>3404</v>
      </c>
      <c r="C1560" s="10" t="s">
        <v>11371</v>
      </c>
      <c r="E1560" s="3" t="s">
        <v>2725</v>
      </c>
      <c r="F1560" s="6"/>
    </row>
    <row r="1561" spans="1:6" ht="15.75" customHeight="1" x14ac:dyDescent="0.15">
      <c r="A1561" s="3">
        <v>1557</v>
      </c>
      <c r="B1561" s="5" t="s">
        <v>3406</v>
      </c>
      <c r="C1561" s="10" t="s">
        <v>11374</v>
      </c>
      <c r="E1561" s="3" t="s">
        <v>11376</v>
      </c>
      <c r="F1561" s="6"/>
    </row>
    <row r="1562" spans="1:6" ht="15.75" customHeight="1" x14ac:dyDescent="0.15">
      <c r="A1562" s="3">
        <v>1558</v>
      </c>
      <c r="B1562" s="3" t="s">
        <v>3416</v>
      </c>
      <c r="C1562" s="10" t="s">
        <v>11377</v>
      </c>
      <c r="E1562" s="3" t="s">
        <v>2774</v>
      </c>
      <c r="F1562" s="6"/>
    </row>
    <row r="1563" spans="1:6" ht="15.75" customHeight="1" x14ac:dyDescent="0.15">
      <c r="A1563" s="3">
        <v>1559</v>
      </c>
      <c r="B1563" s="3" t="s">
        <v>3422</v>
      </c>
      <c r="C1563" s="10" t="s">
        <v>11378</v>
      </c>
      <c r="E1563" s="3" t="s">
        <v>3165</v>
      </c>
      <c r="F1563" s="6"/>
    </row>
    <row r="1564" spans="1:6" ht="15.75" customHeight="1" x14ac:dyDescent="0.15">
      <c r="A1564" s="3">
        <v>1560</v>
      </c>
      <c r="B1564" s="3" t="s">
        <v>3426</v>
      </c>
      <c r="C1564" s="10" t="s">
        <v>11384</v>
      </c>
      <c r="E1564" s="3" t="s">
        <v>742</v>
      </c>
      <c r="F1564" s="6"/>
    </row>
    <row r="1565" spans="1:6" ht="15.75" customHeight="1" x14ac:dyDescent="0.15">
      <c r="A1565" s="3">
        <v>1561</v>
      </c>
      <c r="B1565" s="3" t="s">
        <v>3430</v>
      </c>
      <c r="C1565" s="10" t="s">
        <v>11386</v>
      </c>
      <c r="E1565" s="3" t="s">
        <v>3818</v>
      </c>
      <c r="F1565" s="6"/>
    </row>
    <row r="1566" spans="1:6" ht="15.75" customHeight="1" x14ac:dyDescent="0.15">
      <c r="A1566" s="3">
        <v>1562</v>
      </c>
      <c r="B1566" s="3" t="s">
        <v>3432</v>
      </c>
      <c r="C1566" s="10" t="s">
        <v>11389</v>
      </c>
      <c r="E1566" s="3" t="s">
        <v>3261</v>
      </c>
      <c r="F1566" s="6"/>
    </row>
    <row r="1567" spans="1:6" ht="15.75" customHeight="1" x14ac:dyDescent="0.15">
      <c r="A1567" s="3">
        <v>1563</v>
      </c>
      <c r="B1567" s="5" t="s">
        <v>3435</v>
      </c>
      <c r="C1567" s="10" t="s">
        <v>11392</v>
      </c>
      <c r="E1567" s="3" t="s">
        <v>3189</v>
      </c>
      <c r="F1567" s="6"/>
    </row>
    <row r="1568" spans="1:6" ht="15.75" customHeight="1" x14ac:dyDescent="0.15">
      <c r="A1568" s="3">
        <v>1564</v>
      </c>
      <c r="B1568" s="3" t="s">
        <v>3440</v>
      </c>
      <c r="C1568" s="10" t="s">
        <v>11394</v>
      </c>
      <c r="E1568" s="3" t="s">
        <v>11395</v>
      </c>
      <c r="F1568" s="6"/>
    </row>
    <row r="1569" spans="1:6" ht="15.75" customHeight="1" x14ac:dyDescent="0.15">
      <c r="A1569" s="3">
        <v>1565</v>
      </c>
      <c r="B1569" s="3" t="s">
        <v>3443</v>
      </c>
      <c r="C1569" s="10" t="s">
        <v>11399</v>
      </c>
      <c r="E1569" s="3" t="s">
        <v>2279</v>
      </c>
      <c r="F1569" s="6"/>
    </row>
    <row r="1570" spans="1:6" ht="15.75" customHeight="1" x14ac:dyDescent="0.15">
      <c r="A1570" s="3">
        <v>1566</v>
      </c>
      <c r="B1570" s="3" t="s">
        <v>3450</v>
      </c>
      <c r="C1570" s="10" t="s">
        <v>11403</v>
      </c>
      <c r="E1570" s="3" t="s">
        <v>11405</v>
      </c>
      <c r="F1570" s="6"/>
    </row>
    <row r="1571" spans="1:6" ht="15.75" customHeight="1" x14ac:dyDescent="0.15">
      <c r="A1571" s="3">
        <v>1567</v>
      </c>
      <c r="B1571" s="3" t="s">
        <v>3460</v>
      </c>
      <c r="C1571" s="10" t="s">
        <v>11407</v>
      </c>
      <c r="E1571" s="3" t="s">
        <v>11408</v>
      </c>
      <c r="F1571" s="6"/>
    </row>
    <row r="1572" spans="1:6" ht="15.75" customHeight="1" x14ac:dyDescent="0.15">
      <c r="A1572" s="3">
        <v>1568</v>
      </c>
      <c r="B1572" s="3" t="s">
        <v>3464</v>
      </c>
      <c r="C1572" s="10" t="s">
        <v>11410</v>
      </c>
      <c r="E1572" s="3" t="s">
        <v>11411</v>
      </c>
      <c r="F1572" s="6"/>
    </row>
    <row r="1573" spans="1:6" ht="15.75" customHeight="1" x14ac:dyDescent="0.15">
      <c r="A1573" s="3">
        <v>1569</v>
      </c>
      <c r="B1573" s="3" t="s">
        <v>3473</v>
      </c>
      <c r="C1573" s="10" t="s">
        <v>11414</v>
      </c>
      <c r="E1573" s="3" t="s">
        <v>6219</v>
      </c>
      <c r="F1573" s="6"/>
    </row>
    <row r="1574" spans="1:6" ht="15.75" customHeight="1" x14ac:dyDescent="0.15">
      <c r="A1574" s="3">
        <v>1570</v>
      </c>
      <c r="B1574" s="3" t="s">
        <v>3477</v>
      </c>
      <c r="C1574" s="10" t="s">
        <v>11415</v>
      </c>
      <c r="E1574" s="3" t="s">
        <v>3354</v>
      </c>
      <c r="F1574" s="6"/>
    </row>
    <row r="1575" spans="1:6" ht="15.75" customHeight="1" x14ac:dyDescent="0.15">
      <c r="A1575" s="3">
        <v>1571</v>
      </c>
      <c r="B1575" s="3" t="s">
        <v>3485</v>
      </c>
      <c r="C1575" s="10" t="s">
        <v>11419</v>
      </c>
      <c r="E1575" s="3" t="s">
        <v>6599</v>
      </c>
      <c r="F1575" s="6"/>
    </row>
    <row r="1576" spans="1:6" ht="15.75" customHeight="1" x14ac:dyDescent="0.15">
      <c r="A1576" s="3">
        <v>1572</v>
      </c>
      <c r="B1576" s="3" t="s">
        <v>3496</v>
      </c>
      <c r="C1576" s="10" t="s">
        <v>11421</v>
      </c>
      <c r="E1576" s="3" t="s">
        <v>817</v>
      </c>
      <c r="F1576" s="6"/>
    </row>
    <row r="1577" spans="1:6" ht="15.75" customHeight="1" x14ac:dyDescent="0.15">
      <c r="A1577" s="3">
        <v>1573</v>
      </c>
      <c r="B1577" s="3" t="s">
        <v>3501</v>
      </c>
      <c r="C1577" s="10" t="s">
        <v>11424</v>
      </c>
      <c r="E1577" s="3" t="s">
        <v>11425</v>
      </c>
      <c r="F1577" s="6"/>
    </row>
    <row r="1578" spans="1:6" ht="15.75" customHeight="1" x14ac:dyDescent="0.15">
      <c r="A1578" s="3">
        <v>1574</v>
      </c>
      <c r="B1578" s="3" t="s">
        <v>3503</v>
      </c>
      <c r="C1578" s="10" t="s">
        <v>11426</v>
      </c>
      <c r="E1578" s="3" t="s">
        <v>11429</v>
      </c>
      <c r="F1578" s="6"/>
    </row>
    <row r="1579" spans="1:6" ht="15.75" customHeight="1" x14ac:dyDescent="0.15">
      <c r="A1579" s="3">
        <v>1575</v>
      </c>
      <c r="B1579" s="3" t="s">
        <v>3504</v>
      </c>
      <c r="C1579" s="10" t="s">
        <v>11433</v>
      </c>
      <c r="E1579" s="3" t="s">
        <v>5874</v>
      </c>
      <c r="F1579" s="6"/>
    </row>
    <row r="1580" spans="1:6" ht="15.75" customHeight="1" x14ac:dyDescent="0.15">
      <c r="A1580" s="3">
        <v>1576</v>
      </c>
      <c r="B1580" s="3" t="s">
        <v>3507</v>
      </c>
      <c r="C1580" s="10" t="s">
        <v>11440</v>
      </c>
      <c r="E1580" s="3" t="s">
        <v>11442</v>
      </c>
      <c r="F1580" s="6"/>
    </row>
    <row r="1581" spans="1:6" ht="15.75" customHeight="1" x14ac:dyDescent="0.15">
      <c r="A1581" s="3">
        <v>1577</v>
      </c>
      <c r="B1581" s="3" t="s">
        <v>3509</v>
      </c>
      <c r="C1581" s="10" t="s">
        <v>11443</v>
      </c>
      <c r="E1581" s="3" t="s">
        <v>543</v>
      </c>
      <c r="F1581" s="6"/>
    </row>
    <row r="1582" spans="1:6" ht="15.75" customHeight="1" x14ac:dyDescent="0.15">
      <c r="A1582" s="3">
        <v>1578</v>
      </c>
      <c r="B1582" s="3" t="s">
        <v>3541</v>
      </c>
      <c r="C1582" s="10" t="s">
        <v>11445</v>
      </c>
      <c r="E1582" s="3" t="s">
        <v>7565</v>
      </c>
      <c r="F1582" s="6"/>
    </row>
    <row r="1583" spans="1:6" ht="15.75" customHeight="1" x14ac:dyDescent="0.15">
      <c r="A1583" s="3">
        <v>1579</v>
      </c>
      <c r="B1583" s="3" t="s">
        <v>3558</v>
      </c>
      <c r="C1583" s="10" t="s">
        <v>11446</v>
      </c>
      <c r="E1583" s="3" t="s">
        <v>3531</v>
      </c>
      <c r="F1583" s="6"/>
    </row>
    <row r="1584" spans="1:6" ht="15.75" customHeight="1" x14ac:dyDescent="0.15">
      <c r="A1584" s="3">
        <v>1580</v>
      </c>
      <c r="B1584" s="3" t="s">
        <v>3562</v>
      </c>
      <c r="C1584" s="10" t="s">
        <v>11448</v>
      </c>
      <c r="E1584" s="3" t="s">
        <v>1902</v>
      </c>
      <c r="F1584" s="6"/>
    </row>
    <row r="1585" spans="1:6" ht="15.75" customHeight="1" x14ac:dyDescent="0.15">
      <c r="A1585" s="3">
        <v>1581</v>
      </c>
      <c r="B1585" s="3" t="s">
        <v>3565</v>
      </c>
      <c r="C1585" s="10" t="s">
        <v>11452</v>
      </c>
      <c r="E1585" s="3" t="s">
        <v>9709</v>
      </c>
      <c r="F1585" s="6"/>
    </row>
    <row r="1586" spans="1:6" ht="15.75" customHeight="1" x14ac:dyDescent="0.15">
      <c r="A1586" s="3">
        <v>1582</v>
      </c>
      <c r="B1586" s="3" t="s">
        <v>3571</v>
      </c>
      <c r="C1586" s="10" t="s">
        <v>11453</v>
      </c>
      <c r="E1586" s="3" t="s">
        <v>11457</v>
      </c>
      <c r="F1586" s="6"/>
    </row>
    <row r="1587" spans="1:6" ht="15.75" customHeight="1" x14ac:dyDescent="0.15">
      <c r="A1587" s="3">
        <v>1583</v>
      </c>
      <c r="B1587" s="5" t="s">
        <v>3573</v>
      </c>
      <c r="C1587" s="10" t="s">
        <v>11459</v>
      </c>
      <c r="E1587" s="3" t="s">
        <v>4692</v>
      </c>
      <c r="F1587" s="6"/>
    </row>
    <row r="1588" spans="1:6" ht="15.75" customHeight="1" x14ac:dyDescent="0.15">
      <c r="A1588" s="3">
        <v>1584</v>
      </c>
      <c r="B1588" s="3" t="s">
        <v>3576</v>
      </c>
      <c r="C1588" s="10" t="s">
        <v>11462</v>
      </c>
      <c r="E1588" s="3" t="s">
        <v>9647</v>
      </c>
      <c r="F1588" s="6"/>
    </row>
    <row r="1589" spans="1:6" ht="15.75" customHeight="1" x14ac:dyDescent="0.15">
      <c r="A1589" s="3">
        <v>1585</v>
      </c>
      <c r="B1589" s="3" t="s">
        <v>3579</v>
      </c>
      <c r="C1589" s="10" t="s">
        <v>11464</v>
      </c>
      <c r="E1589" s="3" t="s">
        <v>240</v>
      </c>
      <c r="F1589" s="6"/>
    </row>
    <row r="1590" spans="1:6" ht="15.75" customHeight="1" x14ac:dyDescent="0.15">
      <c r="A1590" s="3">
        <v>1586</v>
      </c>
      <c r="B1590" s="3" t="s">
        <v>3582</v>
      </c>
      <c r="C1590" s="10" t="s">
        <v>11468</v>
      </c>
      <c r="E1590" s="3" t="s">
        <v>11469</v>
      </c>
      <c r="F1590" s="6"/>
    </row>
    <row r="1591" spans="1:6" ht="15.75" customHeight="1" x14ac:dyDescent="0.15">
      <c r="A1591" s="3">
        <v>1587</v>
      </c>
      <c r="B1591" s="3" t="s">
        <v>3584</v>
      </c>
      <c r="C1591" s="10" t="s">
        <v>11470</v>
      </c>
      <c r="E1591" s="3" t="s">
        <v>2435</v>
      </c>
      <c r="F1591" s="6"/>
    </row>
    <row r="1592" spans="1:6" ht="15.75" customHeight="1" x14ac:dyDescent="0.15">
      <c r="A1592" s="3">
        <v>1588</v>
      </c>
      <c r="B1592" s="3" t="s">
        <v>3589</v>
      </c>
      <c r="C1592" s="10" t="s">
        <v>11472</v>
      </c>
      <c r="E1592" s="3" t="s">
        <v>189</v>
      </c>
      <c r="F1592" s="6"/>
    </row>
    <row r="1593" spans="1:6" ht="15.75" customHeight="1" x14ac:dyDescent="0.15">
      <c r="A1593" s="3">
        <v>1589</v>
      </c>
      <c r="B1593" s="3" t="s">
        <v>3592</v>
      </c>
      <c r="C1593" s="10" t="s">
        <v>11473</v>
      </c>
      <c r="E1593" s="3" t="s">
        <v>126</v>
      </c>
      <c r="F1593" s="6"/>
    </row>
    <row r="1594" spans="1:6" ht="15.75" customHeight="1" x14ac:dyDescent="0.15">
      <c r="A1594" s="3">
        <v>1590</v>
      </c>
      <c r="B1594" s="3" t="s">
        <v>3595</v>
      </c>
      <c r="C1594" s="10" t="s">
        <v>11478</v>
      </c>
      <c r="E1594" s="3" t="s">
        <v>5414</v>
      </c>
      <c r="F1594" s="6"/>
    </row>
    <row r="1595" spans="1:6" ht="15.75" customHeight="1" x14ac:dyDescent="0.15">
      <c r="A1595" s="3">
        <v>1591</v>
      </c>
      <c r="B1595" s="3" t="s">
        <v>3196</v>
      </c>
      <c r="C1595" s="10" t="s">
        <v>11481</v>
      </c>
      <c r="E1595" s="3" t="s">
        <v>475</v>
      </c>
      <c r="F1595" s="6"/>
    </row>
    <row r="1596" spans="1:6" ht="15.75" customHeight="1" x14ac:dyDescent="0.15">
      <c r="A1596" s="3">
        <v>1592</v>
      </c>
      <c r="B1596" s="3" t="s">
        <v>3598</v>
      </c>
      <c r="C1596" s="10" t="s">
        <v>11483</v>
      </c>
      <c r="E1596" s="3" t="s">
        <v>1343</v>
      </c>
      <c r="F1596" s="6"/>
    </row>
    <row r="1597" spans="1:6" ht="15.75" customHeight="1" x14ac:dyDescent="0.15">
      <c r="A1597" s="3">
        <v>1593</v>
      </c>
      <c r="B1597" s="3" t="s">
        <v>3600</v>
      </c>
      <c r="C1597" s="10" t="s">
        <v>11486</v>
      </c>
      <c r="E1597" s="3" t="s">
        <v>189</v>
      </c>
      <c r="F1597" s="6"/>
    </row>
    <row r="1598" spans="1:6" ht="15.75" customHeight="1" x14ac:dyDescent="0.15">
      <c r="A1598" s="3">
        <v>1594</v>
      </c>
      <c r="B1598" s="3" t="s">
        <v>3602</v>
      </c>
      <c r="C1598" s="10" t="s">
        <v>11488</v>
      </c>
      <c r="E1598" s="3" t="s">
        <v>7934</v>
      </c>
      <c r="F1598" s="6"/>
    </row>
    <row r="1599" spans="1:6" ht="15.75" customHeight="1" x14ac:dyDescent="0.15">
      <c r="A1599" s="3">
        <v>1595</v>
      </c>
      <c r="B1599" s="3" t="s">
        <v>1494</v>
      </c>
      <c r="C1599" s="10" t="s">
        <v>11491</v>
      </c>
      <c r="E1599" s="3" t="s">
        <v>89</v>
      </c>
      <c r="F1599" s="6"/>
    </row>
    <row r="1600" spans="1:6" ht="15.75" customHeight="1" x14ac:dyDescent="0.15">
      <c r="A1600" s="3">
        <v>1596</v>
      </c>
      <c r="B1600" s="3" t="s">
        <v>3605</v>
      </c>
      <c r="C1600" s="10" t="s">
        <v>11493</v>
      </c>
      <c r="E1600" s="3" t="s">
        <v>1086</v>
      </c>
      <c r="F1600" s="6"/>
    </row>
    <row r="1601" spans="1:6" ht="15.75" customHeight="1" x14ac:dyDescent="0.15">
      <c r="A1601" s="3">
        <v>1597</v>
      </c>
      <c r="B1601" s="3" t="s">
        <v>3608</v>
      </c>
      <c r="C1601" s="10" t="s">
        <v>11496</v>
      </c>
      <c r="E1601" s="3" t="s">
        <v>4662</v>
      </c>
      <c r="F1601" s="6"/>
    </row>
    <row r="1602" spans="1:6" ht="15.75" customHeight="1" x14ac:dyDescent="0.15">
      <c r="A1602" s="3">
        <v>1598</v>
      </c>
      <c r="B1602" s="3" t="s">
        <v>3610</v>
      </c>
      <c r="C1602" s="10" t="s">
        <v>11500</v>
      </c>
      <c r="E1602" s="3" t="s">
        <v>475</v>
      </c>
      <c r="F1602" s="6"/>
    </row>
    <row r="1603" spans="1:6" ht="15.75" customHeight="1" x14ac:dyDescent="0.15">
      <c r="A1603" s="3">
        <v>1599</v>
      </c>
      <c r="B1603" s="3" t="s">
        <v>3612</v>
      </c>
      <c r="C1603" s="10" t="s">
        <v>11503</v>
      </c>
      <c r="E1603" s="3" t="s">
        <v>6167</v>
      </c>
      <c r="F1603" s="6"/>
    </row>
    <row r="1604" spans="1:6" ht="15.75" customHeight="1" x14ac:dyDescent="0.15">
      <c r="A1604" s="3">
        <v>1600</v>
      </c>
      <c r="B1604" s="3" t="s">
        <v>3614</v>
      </c>
      <c r="C1604" s="10" t="s">
        <v>11505</v>
      </c>
      <c r="E1604" s="3" t="s">
        <v>3354</v>
      </c>
      <c r="F1604" s="6"/>
    </row>
    <row r="1605" spans="1:6" ht="15.75" customHeight="1" x14ac:dyDescent="0.15">
      <c r="A1605" s="3">
        <v>1601</v>
      </c>
      <c r="B1605" s="3" t="s">
        <v>3618</v>
      </c>
      <c r="C1605" s="10" t="s">
        <v>11508</v>
      </c>
      <c r="E1605" s="3" t="s">
        <v>3165</v>
      </c>
      <c r="F1605" s="6"/>
    </row>
    <row r="1606" spans="1:6" ht="15.75" customHeight="1" x14ac:dyDescent="0.15">
      <c r="A1606" s="3">
        <v>1602</v>
      </c>
      <c r="B1606" s="3" t="s">
        <v>3619</v>
      </c>
      <c r="C1606" s="10" t="s">
        <v>11512</v>
      </c>
      <c r="E1606" s="3" t="s">
        <v>2681</v>
      </c>
      <c r="F1606" s="6"/>
    </row>
    <row r="1607" spans="1:6" ht="15.75" customHeight="1" x14ac:dyDescent="0.15">
      <c r="A1607" s="3">
        <v>1603</v>
      </c>
      <c r="B1607" s="3" t="s">
        <v>3621</v>
      </c>
      <c r="C1607" s="10" t="s">
        <v>11513</v>
      </c>
      <c r="E1607" s="3" t="s">
        <v>11514</v>
      </c>
      <c r="F1607" s="6"/>
    </row>
    <row r="1608" spans="1:6" ht="15.75" customHeight="1" x14ac:dyDescent="0.15">
      <c r="A1608" s="3">
        <v>1604</v>
      </c>
      <c r="B1608" s="3" t="s">
        <v>3807</v>
      </c>
      <c r="C1608" s="10" t="s">
        <v>11517</v>
      </c>
      <c r="E1608" s="3" t="s">
        <v>11518</v>
      </c>
      <c r="F1608" s="6"/>
    </row>
    <row r="1609" spans="1:6" ht="15.75" customHeight="1" x14ac:dyDescent="0.15">
      <c r="A1609" s="3">
        <v>1605</v>
      </c>
      <c r="B1609" s="3" t="s">
        <v>3809</v>
      </c>
      <c r="C1609" s="10" t="s">
        <v>11519</v>
      </c>
      <c r="E1609" s="3" t="s">
        <v>11327</v>
      </c>
      <c r="F1609" s="6"/>
    </row>
    <row r="1610" spans="1:6" ht="15.75" customHeight="1" x14ac:dyDescent="0.15">
      <c r="A1610" s="3">
        <v>1606</v>
      </c>
      <c r="B1610" s="3" t="s">
        <v>3811</v>
      </c>
      <c r="C1610" s="10" t="s">
        <v>11521</v>
      </c>
      <c r="E1610" s="3" t="s">
        <v>3230</v>
      </c>
      <c r="F1610" s="6"/>
    </row>
    <row r="1611" spans="1:6" ht="15.75" customHeight="1" x14ac:dyDescent="0.15">
      <c r="A1611" s="3">
        <v>1607</v>
      </c>
      <c r="B1611" s="3" t="s">
        <v>3814</v>
      </c>
      <c r="C1611" s="10" t="s">
        <v>11522</v>
      </c>
      <c r="E1611" s="3" t="s">
        <v>197</v>
      </c>
      <c r="F1611" s="6"/>
    </row>
    <row r="1612" spans="1:6" ht="15.75" customHeight="1" x14ac:dyDescent="0.15">
      <c r="A1612" s="3">
        <v>1608</v>
      </c>
      <c r="B1612" s="3" t="s">
        <v>3816</v>
      </c>
      <c r="C1612" s="10" t="s">
        <v>11523</v>
      </c>
      <c r="E1612" s="3" t="s">
        <v>318</v>
      </c>
      <c r="F1612" s="6"/>
    </row>
    <row r="1613" spans="1:6" ht="15.75" customHeight="1" x14ac:dyDescent="0.15">
      <c r="A1613" s="3">
        <v>1609</v>
      </c>
      <c r="B1613" s="3" t="s">
        <v>3817</v>
      </c>
      <c r="C1613" s="10" t="s">
        <v>11528</v>
      </c>
      <c r="E1613" s="3" t="s">
        <v>6771</v>
      </c>
      <c r="F1613" s="6"/>
    </row>
    <row r="1614" spans="1:6" ht="15.75" customHeight="1" x14ac:dyDescent="0.15">
      <c r="A1614" s="3">
        <v>1610</v>
      </c>
      <c r="B1614" s="3" t="s">
        <v>3820</v>
      </c>
      <c r="C1614" s="10" t="s">
        <v>11530</v>
      </c>
      <c r="E1614" s="3" t="s">
        <v>934</v>
      </c>
      <c r="F1614" s="6"/>
    </row>
    <row r="1615" spans="1:6" ht="15.75" customHeight="1" x14ac:dyDescent="0.15">
      <c r="A1615" s="3">
        <v>1611</v>
      </c>
      <c r="B1615" s="3" t="s">
        <v>3845</v>
      </c>
      <c r="C1615" s="10" t="s">
        <v>11534</v>
      </c>
      <c r="E1615" s="3" t="s">
        <v>1902</v>
      </c>
      <c r="F1615" s="6"/>
    </row>
    <row r="1616" spans="1:6" ht="15.75" customHeight="1" x14ac:dyDescent="0.15">
      <c r="A1616" s="3">
        <v>1612</v>
      </c>
      <c r="B1616" s="3" t="s">
        <v>3846</v>
      </c>
      <c r="C1616" s="10" t="s">
        <v>11536</v>
      </c>
      <c r="E1616" s="3" t="s">
        <v>7662</v>
      </c>
      <c r="F1616" s="6"/>
    </row>
    <row r="1617" spans="1:6" ht="15.75" customHeight="1" x14ac:dyDescent="0.15">
      <c r="A1617" s="3">
        <v>1613</v>
      </c>
      <c r="B1617" s="3" t="s">
        <v>3851</v>
      </c>
      <c r="C1617" s="10" t="s">
        <v>11539</v>
      </c>
      <c r="E1617" s="3" t="s">
        <v>4910</v>
      </c>
      <c r="F1617" s="6"/>
    </row>
    <row r="1618" spans="1:6" ht="15.75" customHeight="1" x14ac:dyDescent="0.15">
      <c r="A1618" s="3">
        <v>1614</v>
      </c>
      <c r="B1618" s="5" t="s">
        <v>3852</v>
      </c>
      <c r="C1618" s="10" t="s">
        <v>11541</v>
      </c>
      <c r="E1618" s="3" t="s">
        <v>11543</v>
      </c>
      <c r="F1618" s="6"/>
    </row>
    <row r="1619" spans="1:6" ht="15.75" customHeight="1" x14ac:dyDescent="0.15">
      <c r="A1619" s="3">
        <v>1615</v>
      </c>
      <c r="B1619" s="3" t="s">
        <v>3860</v>
      </c>
      <c r="C1619" s="10" t="s">
        <v>11545</v>
      </c>
      <c r="E1619" s="3" t="s">
        <v>817</v>
      </c>
      <c r="F1619" s="6"/>
    </row>
    <row r="1620" spans="1:6" ht="15.75" customHeight="1" x14ac:dyDescent="0.15">
      <c r="A1620" s="3">
        <v>1616</v>
      </c>
      <c r="B1620" s="3" t="s">
        <v>3861</v>
      </c>
      <c r="C1620" s="10" t="s">
        <v>11546</v>
      </c>
      <c r="E1620" s="3" t="s">
        <v>1072</v>
      </c>
      <c r="F1620" s="6"/>
    </row>
    <row r="1621" spans="1:6" ht="15.75" customHeight="1" x14ac:dyDescent="0.15">
      <c r="A1621" s="3">
        <v>1617</v>
      </c>
      <c r="B1621" s="3" t="s">
        <v>3865</v>
      </c>
      <c r="C1621" s="10" t="s">
        <v>11548</v>
      </c>
      <c r="E1621" s="3" t="s">
        <v>1963</v>
      </c>
      <c r="F1621" s="6"/>
    </row>
    <row r="1622" spans="1:6" ht="15.75" customHeight="1" x14ac:dyDescent="0.15">
      <c r="A1622" s="3">
        <v>1618</v>
      </c>
      <c r="B1622" s="3" t="s">
        <v>3867</v>
      </c>
      <c r="C1622" s="10" t="s">
        <v>11550</v>
      </c>
      <c r="E1622" s="3" t="s">
        <v>11552</v>
      </c>
      <c r="F1622" s="6"/>
    </row>
    <row r="1623" spans="1:6" ht="15.75" customHeight="1" x14ac:dyDescent="0.15">
      <c r="A1623" s="3">
        <v>1619</v>
      </c>
      <c r="B1623" s="3" t="s">
        <v>3870</v>
      </c>
      <c r="C1623" s="10" t="s">
        <v>11553</v>
      </c>
      <c r="E1623" s="3" t="s">
        <v>6780</v>
      </c>
      <c r="F1623" s="6"/>
    </row>
    <row r="1624" spans="1:6" ht="15.75" customHeight="1" x14ac:dyDescent="0.15">
      <c r="A1624" s="3">
        <v>1620</v>
      </c>
      <c r="B1624" s="3" t="s">
        <v>3875</v>
      </c>
      <c r="C1624" s="10" t="s">
        <v>11556</v>
      </c>
      <c r="E1624" s="3" t="s">
        <v>11557</v>
      </c>
      <c r="F1624" s="6"/>
    </row>
    <row r="1625" spans="1:6" ht="15.75" customHeight="1" x14ac:dyDescent="0.15">
      <c r="A1625" s="3">
        <v>1621</v>
      </c>
      <c r="B1625" s="3" t="s">
        <v>3884</v>
      </c>
      <c r="C1625" s="10" t="s">
        <v>11559</v>
      </c>
      <c r="E1625" s="3" t="s">
        <v>11560</v>
      </c>
      <c r="F1625" s="6"/>
    </row>
    <row r="1626" spans="1:6" ht="15.75" customHeight="1" x14ac:dyDescent="0.15">
      <c r="A1626" s="3">
        <v>1622</v>
      </c>
      <c r="B1626" s="3" t="s">
        <v>3888</v>
      </c>
      <c r="C1626" s="10" t="s">
        <v>11563</v>
      </c>
      <c r="E1626" s="3" t="s">
        <v>5431</v>
      </c>
      <c r="F1626" s="6"/>
    </row>
    <row r="1627" spans="1:6" ht="15.75" customHeight="1" x14ac:dyDescent="0.15">
      <c r="A1627" s="3">
        <v>1623</v>
      </c>
      <c r="B1627" s="3" t="s">
        <v>3891</v>
      </c>
      <c r="C1627" s="10" t="s">
        <v>11566</v>
      </c>
      <c r="E1627" s="3" t="s">
        <v>8819</v>
      </c>
      <c r="F1627" s="6"/>
    </row>
    <row r="1628" spans="1:6" ht="15.75" customHeight="1" x14ac:dyDescent="0.15">
      <c r="A1628" s="3">
        <v>1624</v>
      </c>
      <c r="B1628" s="3" t="s">
        <v>3894</v>
      </c>
      <c r="C1628" s="10" t="s">
        <v>11569</v>
      </c>
      <c r="E1628" s="3" t="s">
        <v>6590</v>
      </c>
      <c r="F1628" s="6"/>
    </row>
    <row r="1629" spans="1:6" ht="15.75" customHeight="1" x14ac:dyDescent="0.15">
      <c r="A1629" s="3">
        <v>1625</v>
      </c>
      <c r="B1629" s="3" t="s">
        <v>3898</v>
      </c>
      <c r="C1629" s="10" t="s">
        <v>11570</v>
      </c>
      <c r="E1629" s="3" t="s">
        <v>1743</v>
      </c>
      <c r="F1629" s="6"/>
    </row>
    <row r="1630" spans="1:6" ht="15.75" customHeight="1" x14ac:dyDescent="0.15">
      <c r="A1630" s="3">
        <v>1626</v>
      </c>
      <c r="B1630" s="3" t="s">
        <v>3904</v>
      </c>
      <c r="C1630" s="10" t="s">
        <v>11572</v>
      </c>
      <c r="E1630" s="3" t="s">
        <v>116</v>
      </c>
      <c r="F1630" s="6"/>
    </row>
    <row r="1631" spans="1:6" ht="15.75" customHeight="1" x14ac:dyDescent="0.15">
      <c r="A1631" s="3">
        <v>1627</v>
      </c>
      <c r="B1631" s="3" t="s">
        <v>3906</v>
      </c>
      <c r="C1631" s="10" t="s">
        <v>11573</v>
      </c>
      <c r="E1631" s="3" t="s">
        <v>116</v>
      </c>
      <c r="F1631" s="6"/>
    </row>
    <row r="1632" spans="1:6" ht="15.75" customHeight="1" x14ac:dyDescent="0.15">
      <c r="A1632" s="3">
        <v>1628</v>
      </c>
      <c r="B1632" s="3" t="s">
        <v>3908</v>
      </c>
      <c r="C1632" s="10" t="s">
        <v>11577</v>
      </c>
      <c r="E1632" s="3" t="s">
        <v>475</v>
      </c>
      <c r="F1632" s="6"/>
    </row>
    <row r="1633" spans="1:6" ht="15.75" customHeight="1" x14ac:dyDescent="0.15">
      <c r="A1633" s="3">
        <v>1629</v>
      </c>
      <c r="B1633" s="3" t="s">
        <v>3911</v>
      </c>
      <c r="C1633" s="10" t="s">
        <v>11579</v>
      </c>
      <c r="E1633" s="3" t="s">
        <v>5051</v>
      </c>
      <c r="F1633" s="6"/>
    </row>
    <row r="1634" spans="1:6" ht="15.75" customHeight="1" x14ac:dyDescent="0.15">
      <c r="A1634" s="3">
        <v>1630</v>
      </c>
      <c r="B1634" s="3" t="s">
        <v>3912</v>
      </c>
      <c r="C1634" s="10" t="s">
        <v>11581</v>
      </c>
      <c r="E1634" s="3" t="s">
        <v>11582</v>
      </c>
      <c r="F1634" s="6"/>
    </row>
    <row r="1635" spans="1:6" ht="15.75" customHeight="1" x14ac:dyDescent="0.15">
      <c r="A1635" s="3">
        <v>1631</v>
      </c>
      <c r="B1635" s="3" t="s">
        <v>3914</v>
      </c>
      <c r="C1635" s="10" t="s">
        <v>11583</v>
      </c>
      <c r="E1635" s="3" t="s">
        <v>2682</v>
      </c>
      <c r="F1635" s="6"/>
    </row>
    <row r="1636" spans="1:6" ht="15.75" customHeight="1" x14ac:dyDescent="0.15">
      <c r="A1636" s="3">
        <v>1632</v>
      </c>
      <c r="B1636" s="3" t="s">
        <v>3925</v>
      </c>
      <c r="C1636" s="10" t="s">
        <v>11586</v>
      </c>
      <c r="E1636" s="3" t="s">
        <v>11587</v>
      </c>
      <c r="F1636" s="6"/>
    </row>
    <row r="1637" spans="1:6" ht="15.75" customHeight="1" x14ac:dyDescent="0.15">
      <c r="A1637" s="3">
        <v>1633</v>
      </c>
      <c r="B1637" s="3" t="s">
        <v>3928</v>
      </c>
      <c r="C1637" s="10" t="s">
        <v>11589</v>
      </c>
      <c r="E1637" s="3" t="s">
        <v>11591</v>
      </c>
      <c r="F1637" s="6"/>
    </row>
    <row r="1638" spans="1:6" ht="15.75" customHeight="1" x14ac:dyDescent="0.15">
      <c r="A1638" s="3">
        <v>1634</v>
      </c>
      <c r="B1638" s="3" t="s">
        <v>3929</v>
      </c>
      <c r="C1638" s="10" t="s">
        <v>11593</v>
      </c>
      <c r="E1638" s="3" t="s">
        <v>2435</v>
      </c>
      <c r="F1638" s="6"/>
    </row>
    <row r="1639" spans="1:6" ht="15.75" customHeight="1" x14ac:dyDescent="0.15">
      <c r="A1639" s="3">
        <v>1635</v>
      </c>
      <c r="B1639" s="3" t="s">
        <v>3934</v>
      </c>
      <c r="C1639" s="10" t="s">
        <v>11594</v>
      </c>
      <c r="E1639" s="3" t="s">
        <v>6013</v>
      </c>
      <c r="F1639" s="6"/>
    </row>
    <row r="1640" spans="1:6" ht="15.75" customHeight="1" x14ac:dyDescent="0.15">
      <c r="A1640" s="3">
        <v>1636</v>
      </c>
      <c r="B1640" s="3" t="s">
        <v>3944</v>
      </c>
      <c r="C1640" s="10" t="s">
        <v>11596</v>
      </c>
      <c r="E1640" s="3" t="s">
        <v>6947</v>
      </c>
      <c r="F1640" s="6"/>
    </row>
    <row r="1641" spans="1:6" ht="15.75" customHeight="1" x14ac:dyDescent="0.15">
      <c r="A1641" s="3">
        <v>1637</v>
      </c>
      <c r="B1641" s="3" t="s">
        <v>3946</v>
      </c>
      <c r="C1641" s="10" t="s">
        <v>11599</v>
      </c>
      <c r="E1641" s="3" t="s">
        <v>11600</v>
      </c>
      <c r="F1641" s="6"/>
    </row>
    <row r="1642" spans="1:6" ht="15.75" customHeight="1" x14ac:dyDescent="0.15">
      <c r="A1642" s="3">
        <v>1638</v>
      </c>
      <c r="B1642" s="3" t="s">
        <v>1503</v>
      </c>
      <c r="C1642" s="10" t="s">
        <v>11601</v>
      </c>
      <c r="E1642" s="3" t="s">
        <v>89</v>
      </c>
      <c r="F1642" s="6"/>
    </row>
    <row r="1643" spans="1:6" ht="15.75" customHeight="1" x14ac:dyDescent="0.15">
      <c r="A1643" s="3">
        <v>1639</v>
      </c>
      <c r="B1643" s="3" t="s">
        <v>3947</v>
      </c>
      <c r="C1643" s="10" t="s">
        <v>11603</v>
      </c>
      <c r="E1643" s="3" t="s">
        <v>11604</v>
      </c>
      <c r="F1643" s="6"/>
    </row>
    <row r="1644" spans="1:6" ht="15.75" customHeight="1" x14ac:dyDescent="0.15">
      <c r="A1644" s="3">
        <v>1640</v>
      </c>
      <c r="B1644" s="3" t="s">
        <v>3950</v>
      </c>
      <c r="C1644" s="10" t="s">
        <v>11606</v>
      </c>
      <c r="E1644" s="3" t="s">
        <v>9062</v>
      </c>
      <c r="F1644" s="6"/>
    </row>
    <row r="1645" spans="1:6" ht="15.75" customHeight="1" x14ac:dyDescent="0.15">
      <c r="A1645" s="3">
        <v>1641</v>
      </c>
      <c r="B1645" s="3" t="s">
        <v>3951</v>
      </c>
      <c r="C1645" s="10" t="s">
        <v>11608</v>
      </c>
      <c r="E1645" s="3" t="s">
        <v>475</v>
      </c>
      <c r="F1645" s="6"/>
    </row>
    <row r="1646" spans="1:6" ht="15.75" customHeight="1" x14ac:dyDescent="0.15">
      <c r="A1646" s="3">
        <v>1642</v>
      </c>
      <c r="B1646" s="3" t="s">
        <v>3954</v>
      </c>
      <c r="C1646" s="10" t="s">
        <v>11610</v>
      </c>
      <c r="E1646" s="3" t="s">
        <v>614</v>
      </c>
      <c r="F1646" s="6"/>
    </row>
    <row r="1647" spans="1:6" ht="15.75" customHeight="1" x14ac:dyDescent="0.15">
      <c r="A1647" s="3">
        <v>1643</v>
      </c>
      <c r="B1647" s="3" t="s">
        <v>3959</v>
      </c>
      <c r="C1647" s="10" t="s">
        <v>11613</v>
      </c>
      <c r="E1647" s="3" t="s">
        <v>475</v>
      </c>
      <c r="F1647" s="6"/>
    </row>
    <row r="1648" spans="1:6" ht="15.75" customHeight="1" x14ac:dyDescent="0.15">
      <c r="A1648" s="3">
        <v>1644</v>
      </c>
      <c r="B1648" s="3" t="s">
        <v>3961</v>
      </c>
      <c r="C1648" s="10" t="s">
        <v>11615</v>
      </c>
      <c r="E1648" s="3" t="s">
        <v>487</v>
      </c>
      <c r="F1648" s="6"/>
    </row>
    <row r="1649" spans="1:6" ht="15.75" customHeight="1" x14ac:dyDescent="0.15">
      <c r="A1649" s="3">
        <v>1645</v>
      </c>
      <c r="B1649" s="3" t="s">
        <v>3965</v>
      </c>
      <c r="C1649" s="10" t="s">
        <v>11616</v>
      </c>
      <c r="E1649" s="3" t="s">
        <v>11618</v>
      </c>
      <c r="F1649" s="6"/>
    </row>
    <row r="1650" spans="1:6" ht="15.75" customHeight="1" x14ac:dyDescent="0.15">
      <c r="A1650" s="3">
        <v>1646</v>
      </c>
      <c r="B1650" s="3" t="s">
        <v>3967</v>
      </c>
      <c r="C1650" s="10" t="s">
        <v>11619</v>
      </c>
      <c r="E1650" s="3" t="s">
        <v>6316</v>
      </c>
      <c r="F1650" s="6"/>
    </row>
    <row r="1651" spans="1:6" ht="15.75" customHeight="1" x14ac:dyDescent="0.15">
      <c r="A1651" s="3">
        <v>1647</v>
      </c>
      <c r="B1651" s="3" t="s">
        <v>3969</v>
      </c>
      <c r="C1651" s="10" t="s">
        <v>11621</v>
      </c>
      <c r="E1651" s="3" t="s">
        <v>2653</v>
      </c>
      <c r="F1651" s="6"/>
    </row>
    <row r="1652" spans="1:6" ht="15.75" customHeight="1" x14ac:dyDescent="0.15">
      <c r="A1652" s="3">
        <v>1648</v>
      </c>
      <c r="B1652" s="3" t="s">
        <v>3987</v>
      </c>
      <c r="C1652" s="10" t="s">
        <v>11623</v>
      </c>
      <c r="E1652" s="3" t="s">
        <v>4660</v>
      </c>
      <c r="F1652" s="6"/>
    </row>
    <row r="1653" spans="1:6" ht="15.75" customHeight="1" x14ac:dyDescent="0.15">
      <c r="A1653" s="3">
        <v>1649</v>
      </c>
      <c r="B1653" s="3" t="s">
        <v>3989</v>
      </c>
      <c r="C1653" s="10" t="s">
        <v>11624</v>
      </c>
      <c r="E1653" s="3" t="s">
        <v>11625</v>
      </c>
      <c r="F1653" s="6"/>
    </row>
    <row r="1654" spans="1:6" ht="15.75" customHeight="1" x14ac:dyDescent="0.15">
      <c r="A1654" s="3">
        <v>1650</v>
      </c>
      <c r="B1654" s="3" t="s">
        <v>3991</v>
      </c>
      <c r="C1654" s="10" t="s">
        <v>11626</v>
      </c>
      <c r="E1654" s="3" t="s">
        <v>6803</v>
      </c>
      <c r="F1654" s="6"/>
    </row>
    <row r="1655" spans="1:6" ht="15.75" customHeight="1" x14ac:dyDescent="0.15">
      <c r="A1655" s="3">
        <v>1651</v>
      </c>
      <c r="B1655" s="3" t="s">
        <v>3993</v>
      </c>
      <c r="C1655" s="10" t="s">
        <v>11627</v>
      </c>
      <c r="E1655" s="3" t="s">
        <v>11628</v>
      </c>
      <c r="F1655" s="6"/>
    </row>
    <row r="1656" spans="1:6" ht="15.75" customHeight="1" x14ac:dyDescent="0.15">
      <c r="A1656" s="3">
        <v>1652</v>
      </c>
      <c r="B1656" s="3" t="s">
        <v>3995</v>
      </c>
      <c r="C1656" s="10" t="s">
        <v>11632</v>
      </c>
      <c r="E1656" s="3" t="s">
        <v>3189</v>
      </c>
      <c r="F1656" s="6"/>
    </row>
    <row r="1657" spans="1:6" ht="15.75" customHeight="1" x14ac:dyDescent="0.15">
      <c r="A1657" s="3">
        <v>1653</v>
      </c>
      <c r="B1657" s="3" t="s">
        <v>4000</v>
      </c>
      <c r="C1657" s="10" t="s">
        <v>11634</v>
      </c>
      <c r="E1657" s="3" t="s">
        <v>475</v>
      </c>
      <c r="F1657" s="6"/>
    </row>
    <row r="1658" spans="1:6" ht="15.75" customHeight="1" x14ac:dyDescent="0.15">
      <c r="A1658" s="3">
        <v>1654</v>
      </c>
      <c r="B1658" s="3" t="s">
        <v>4003</v>
      </c>
      <c r="C1658" s="10" t="s">
        <v>11635</v>
      </c>
      <c r="E1658" s="3" t="s">
        <v>391</v>
      </c>
      <c r="F1658" s="6"/>
    </row>
    <row r="1659" spans="1:6" ht="15.75" customHeight="1" x14ac:dyDescent="0.15">
      <c r="A1659" s="3">
        <v>1655</v>
      </c>
      <c r="B1659" s="3" t="s">
        <v>4006</v>
      </c>
      <c r="C1659" s="10" t="s">
        <v>11638</v>
      </c>
      <c r="E1659" s="3" t="s">
        <v>742</v>
      </c>
      <c r="F1659" s="6"/>
    </row>
    <row r="1660" spans="1:6" ht="15.75" customHeight="1" x14ac:dyDescent="0.15">
      <c r="A1660" s="3">
        <v>1656</v>
      </c>
      <c r="B1660" s="3" t="s">
        <v>4010</v>
      </c>
      <c r="C1660" s="10" t="s">
        <v>11639</v>
      </c>
      <c r="E1660" s="3" t="s">
        <v>11640</v>
      </c>
      <c r="F1660" s="6"/>
    </row>
    <row r="1661" spans="1:6" ht="15.75" customHeight="1" x14ac:dyDescent="0.15">
      <c r="A1661" s="3">
        <v>1657</v>
      </c>
      <c r="B1661" s="3" t="s">
        <v>4011</v>
      </c>
      <c r="C1661" s="10" t="s">
        <v>11642</v>
      </c>
      <c r="E1661" s="3" t="s">
        <v>6590</v>
      </c>
      <c r="F1661" s="6"/>
    </row>
    <row r="1662" spans="1:6" ht="15.75" customHeight="1" x14ac:dyDescent="0.15">
      <c r="A1662" s="3">
        <v>1658</v>
      </c>
      <c r="B1662" s="3" t="s">
        <v>4014</v>
      </c>
      <c r="C1662" s="10" t="s">
        <v>11644</v>
      </c>
      <c r="E1662" s="3" t="s">
        <v>11646</v>
      </c>
      <c r="F1662" s="6"/>
    </row>
    <row r="1663" spans="1:6" ht="15.75" customHeight="1" x14ac:dyDescent="0.15">
      <c r="A1663" s="3">
        <v>1659</v>
      </c>
      <c r="B1663" s="3" t="s">
        <v>4034</v>
      </c>
      <c r="C1663" s="10" t="s">
        <v>11647</v>
      </c>
      <c r="E1663" s="3" t="s">
        <v>240</v>
      </c>
      <c r="F1663" s="6"/>
    </row>
    <row r="1664" spans="1:6" ht="15.75" customHeight="1" x14ac:dyDescent="0.15">
      <c r="A1664" s="3">
        <v>1660</v>
      </c>
      <c r="B1664" s="3" t="s">
        <v>278</v>
      </c>
      <c r="C1664" s="10" t="s">
        <v>11649</v>
      </c>
      <c r="E1664" s="3" t="s">
        <v>89</v>
      </c>
      <c r="F1664" s="6"/>
    </row>
    <row r="1665" spans="1:6" ht="15.75" customHeight="1" x14ac:dyDescent="0.15">
      <c r="A1665" s="3">
        <v>1661</v>
      </c>
      <c r="B1665" s="3" t="s">
        <v>4043</v>
      </c>
      <c r="C1665" s="10" t="s">
        <v>11651</v>
      </c>
      <c r="E1665" s="3" t="s">
        <v>11653</v>
      </c>
      <c r="F1665" s="6"/>
    </row>
    <row r="1666" spans="1:6" ht="15.75" customHeight="1" x14ac:dyDescent="0.15">
      <c r="A1666" s="3">
        <v>1662</v>
      </c>
      <c r="B1666" s="3" t="s">
        <v>1509</v>
      </c>
      <c r="C1666" s="10" t="s">
        <v>11654</v>
      </c>
      <c r="E1666" s="3" t="s">
        <v>1513</v>
      </c>
      <c r="F1666" s="6"/>
    </row>
    <row r="1667" spans="1:6" ht="15.75" customHeight="1" x14ac:dyDescent="0.15">
      <c r="A1667" s="3">
        <v>1663</v>
      </c>
      <c r="B1667" s="3" t="s">
        <v>4052</v>
      </c>
      <c r="C1667" s="10" t="s">
        <v>11657</v>
      </c>
      <c r="E1667" s="3" t="s">
        <v>264</v>
      </c>
      <c r="F1667" s="6"/>
    </row>
    <row r="1668" spans="1:6" ht="15.75" customHeight="1" x14ac:dyDescent="0.15">
      <c r="A1668" s="3">
        <v>1664</v>
      </c>
      <c r="B1668" s="3" t="s">
        <v>4055</v>
      </c>
      <c r="C1668" s="10" t="s">
        <v>11660</v>
      </c>
      <c r="E1668" s="3" t="s">
        <v>11661</v>
      </c>
      <c r="F1668" s="6"/>
    </row>
    <row r="1669" spans="1:6" ht="15.75" customHeight="1" x14ac:dyDescent="0.15">
      <c r="A1669" s="3">
        <v>1665</v>
      </c>
      <c r="B1669" s="3" t="s">
        <v>4056</v>
      </c>
      <c r="C1669" s="10" t="s">
        <v>11663</v>
      </c>
      <c r="E1669" s="3" t="s">
        <v>991</v>
      </c>
      <c r="F1669" s="6"/>
    </row>
    <row r="1670" spans="1:6" ht="15.75" customHeight="1" x14ac:dyDescent="0.15">
      <c r="A1670" s="3">
        <v>1666</v>
      </c>
      <c r="B1670" s="3" t="s">
        <v>4062</v>
      </c>
      <c r="C1670" s="10" t="s">
        <v>11665</v>
      </c>
      <c r="E1670" s="3" t="s">
        <v>2576</v>
      </c>
      <c r="F1670" s="6"/>
    </row>
    <row r="1671" spans="1:6" ht="15.75" customHeight="1" x14ac:dyDescent="0.15">
      <c r="A1671" s="3">
        <v>1667</v>
      </c>
      <c r="B1671" s="3" t="s">
        <v>4064</v>
      </c>
      <c r="C1671" s="10" t="s">
        <v>11671</v>
      </c>
      <c r="E1671" s="3" t="s">
        <v>240</v>
      </c>
      <c r="F1671" s="6"/>
    </row>
    <row r="1672" spans="1:6" ht="15.75" customHeight="1" x14ac:dyDescent="0.15">
      <c r="A1672" s="3">
        <v>1668</v>
      </c>
      <c r="B1672" s="3" t="s">
        <v>4066</v>
      </c>
      <c r="C1672" s="10" t="s">
        <v>11674</v>
      </c>
      <c r="E1672" s="3" t="s">
        <v>39</v>
      </c>
      <c r="F1672" s="6"/>
    </row>
    <row r="1673" spans="1:6" ht="15.75" customHeight="1" x14ac:dyDescent="0.15">
      <c r="A1673" s="3">
        <v>1669</v>
      </c>
      <c r="B1673" s="3" t="s">
        <v>4069</v>
      </c>
      <c r="C1673" s="10" t="s">
        <v>11677</v>
      </c>
      <c r="E1673" s="3" t="s">
        <v>9190</v>
      </c>
      <c r="F1673" s="6"/>
    </row>
    <row r="1674" spans="1:6" ht="15.75" customHeight="1" x14ac:dyDescent="0.15">
      <c r="A1674" s="3">
        <v>1670</v>
      </c>
      <c r="B1674" s="3" t="s">
        <v>4070</v>
      </c>
      <c r="C1674" s="10" t="s">
        <v>11681</v>
      </c>
      <c r="E1674" s="3" t="s">
        <v>8135</v>
      </c>
      <c r="F1674" s="6"/>
    </row>
    <row r="1675" spans="1:6" ht="15.75" customHeight="1" x14ac:dyDescent="0.15">
      <c r="A1675" s="3">
        <v>1671</v>
      </c>
      <c r="B1675" s="3" t="s">
        <v>4073</v>
      </c>
      <c r="C1675" s="10" t="s">
        <v>11684</v>
      </c>
      <c r="E1675" s="3" t="s">
        <v>4889</v>
      </c>
      <c r="F1675" s="6"/>
    </row>
    <row r="1676" spans="1:6" ht="15.75" customHeight="1" x14ac:dyDescent="0.15">
      <c r="A1676" s="3">
        <v>1672</v>
      </c>
      <c r="B1676" s="3" t="s">
        <v>4074</v>
      </c>
      <c r="C1676" s="10" t="s">
        <v>11689</v>
      </c>
      <c r="E1676" s="3" t="s">
        <v>240</v>
      </c>
      <c r="F1676" s="6"/>
    </row>
    <row r="1677" spans="1:6" ht="15.75" customHeight="1" x14ac:dyDescent="0.15">
      <c r="A1677" s="3">
        <v>1673</v>
      </c>
      <c r="B1677" s="3" t="s">
        <v>4077</v>
      </c>
      <c r="C1677" s="10" t="s">
        <v>11691</v>
      </c>
      <c r="E1677" s="3" t="s">
        <v>93</v>
      </c>
      <c r="F1677" s="6"/>
    </row>
    <row r="1678" spans="1:6" ht="15.75" customHeight="1" x14ac:dyDescent="0.15">
      <c r="A1678" s="3">
        <v>1674</v>
      </c>
      <c r="B1678" s="3" t="s">
        <v>4079</v>
      </c>
      <c r="C1678" s="10" t="s">
        <v>11694</v>
      </c>
      <c r="E1678" s="3" t="s">
        <v>4770</v>
      </c>
      <c r="F1678" s="6"/>
    </row>
    <row r="1679" spans="1:6" ht="15.75" customHeight="1" x14ac:dyDescent="0.15">
      <c r="A1679" s="3">
        <v>1675</v>
      </c>
      <c r="B1679" s="3" t="s">
        <v>4081</v>
      </c>
      <c r="C1679" s="10" t="s">
        <v>11695</v>
      </c>
      <c r="E1679" s="3" t="s">
        <v>10419</v>
      </c>
      <c r="F1679" s="6"/>
    </row>
    <row r="1680" spans="1:6" ht="15.75" customHeight="1" x14ac:dyDescent="0.15">
      <c r="A1680" s="3">
        <v>1676</v>
      </c>
      <c r="B1680" s="3" t="s">
        <v>4083</v>
      </c>
      <c r="C1680" s="10" t="s">
        <v>11698</v>
      </c>
      <c r="E1680" s="3" t="s">
        <v>89</v>
      </c>
      <c r="F1680" s="6"/>
    </row>
    <row r="1681" spans="1:6" ht="15.75" customHeight="1" x14ac:dyDescent="0.15">
      <c r="A1681" s="3">
        <v>1677</v>
      </c>
      <c r="B1681" s="3" t="s">
        <v>4085</v>
      </c>
      <c r="C1681" s="10" t="s">
        <v>11700</v>
      </c>
      <c r="E1681" s="3" t="s">
        <v>9647</v>
      </c>
      <c r="F1681" s="6"/>
    </row>
    <row r="1682" spans="1:6" ht="15.75" customHeight="1" x14ac:dyDescent="0.15">
      <c r="A1682" s="3">
        <v>1678</v>
      </c>
      <c r="B1682" s="3" t="s">
        <v>4087</v>
      </c>
      <c r="C1682" s="10" t="s">
        <v>11701</v>
      </c>
      <c r="E1682" s="3" t="s">
        <v>5934</v>
      </c>
      <c r="F1682" s="6"/>
    </row>
    <row r="1683" spans="1:6" ht="15.75" customHeight="1" x14ac:dyDescent="0.15">
      <c r="A1683" s="3">
        <v>1679</v>
      </c>
      <c r="B1683" s="3" t="s">
        <v>4089</v>
      </c>
      <c r="C1683" s="10" t="s">
        <v>11704</v>
      </c>
      <c r="E1683" s="3" t="s">
        <v>3291</v>
      </c>
      <c r="F1683" s="6"/>
    </row>
    <row r="1684" spans="1:6" ht="15.75" customHeight="1" x14ac:dyDescent="0.15">
      <c r="A1684" s="3">
        <v>1680</v>
      </c>
      <c r="B1684" s="3" t="s">
        <v>4091</v>
      </c>
      <c r="C1684" s="10" t="s">
        <v>11706</v>
      </c>
      <c r="E1684" s="3" t="s">
        <v>11707</v>
      </c>
      <c r="F1684" s="6"/>
    </row>
    <row r="1685" spans="1:6" ht="15.75" customHeight="1" x14ac:dyDescent="0.15">
      <c r="A1685" s="3">
        <v>1681</v>
      </c>
      <c r="B1685" s="3" t="s">
        <v>4092</v>
      </c>
      <c r="C1685" s="10" t="s">
        <v>11708</v>
      </c>
      <c r="E1685" s="3" t="s">
        <v>2190</v>
      </c>
      <c r="F1685" s="6"/>
    </row>
    <row r="1686" spans="1:6" ht="15.75" customHeight="1" x14ac:dyDescent="0.15">
      <c r="A1686" s="3">
        <v>1682</v>
      </c>
      <c r="B1686" s="3" t="s">
        <v>4109</v>
      </c>
      <c r="C1686" s="10" t="s">
        <v>11712</v>
      </c>
      <c r="E1686" s="3" t="s">
        <v>8364</v>
      </c>
      <c r="F1686" s="6"/>
    </row>
    <row r="1687" spans="1:6" ht="15.75" customHeight="1" x14ac:dyDescent="0.15">
      <c r="A1687" s="3">
        <v>1683</v>
      </c>
      <c r="B1687" s="3" t="s">
        <v>4111</v>
      </c>
      <c r="C1687" s="10" t="s">
        <v>11713</v>
      </c>
      <c r="E1687" s="3" t="s">
        <v>2725</v>
      </c>
      <c r="F1687" s="6"/>
    </row>
    <row r="1688" spans="1:6" ht="15.75" customHeight="1" x14ac:dyDescent="0.15">
      <c r="A1688" s="3">
        <v>1684</v>
      </c>
      <c r="B1688" s="3" t="s">
        <v>4118</v>
      </c>
      <c r="C1688" s="10" t="s">
        <v>11716</v>
      </c>
      <c r="E1688" s="3" t="s">
        <v>240</v>
      </c>
      <c r="F1688" s="6"/>
    </row>
    <row r="1689" spans="1:6" ht="15.75" customHeight="1" x14ac:dyDescent="0.15">
      <c r="A1689" s="3">
        <v>1685</v>
      </c>
      <c r="B1689" s="3" t="s">
        <v>4120</v>
      </c>
      <c r="C1689" s="10" t="s">
        <v>11718</v>
      </c>
      <c r="E1689" s="3" t="s">
        <v>3818</v>
      </c>
      <c r="F1689" s="6"/>
    </row>
    <row r="1690" spans="1:6" ht="15.75" customHeight="1" x14ac:dyDescent="0.15">
      <c r="A1690" s="3">
        <v>1686</v>
      </c>
      <c r="B1690" s="3" t="s">
        <v>4124</v>
      </c>
      <c r="C1690" s="10" t="s">
        <v>11724</v>
      </c>
      <c r="E1690" s="3" t="s">
        <v>11726</v>
      </c>
      <c r="F1690" s="6"/>
    </row>
    <row r="1691" spans="1:6" ht="15.75" customHeight="1" x14ac:dyDescent="0.15">
      <c r="A1691" s="3">
        <v>1687</v>
      </c>
      <c r="B1691" s="3" t="s">
        <v>4127</v>
      </c>
      <c r="C1691" s="10" t="s">
        <v>11727</v>
      </c>
      <c r="E1691" s="3" t="s">
        <v>7821</v>
      </c>
      <c r="F1691" s="6"/>
    </row>
    <row r="1692" spans="1:6" ht="15.75" customHeight="1" x14ac:dyDescent="0.15">
      <c r="A1692" s="3">
        <v>1688</v>
      </c>
      <c r="B1692" s="3" t="s">
        <v>4128</v>
      </c>
      <c r="C1692" s="10" t="s">
        <v>11730</v>
      </c>
      <c r="E1692" s="3" t="s">
        <v>2237</v>
      </c>
      <c r="F1692" s="6"/>
    </row>
    <row r="1693" spans="1:6" ht="15.75" customHeight="1" x14ac:dyDescent="0.15">
      <c r="A1693" s="3">
        <v>1689</v>
      </c>
      <c r="B1693" s="3" t="s">
        <v>4133</v>
      </c>
      <c r="C1693" s="10" t="s">
        <v>11733</v>
      </c>
      <c r="E1693" s="3" t="s">
        <v>11735</v>
      </c>
      <c r="F1693" s="6"/>
    </row>
    <row r="1694" spans="1:6" ht="15.75" customHeight="1" x14ac:dyDescent="0.15">
      <c r="A1694" s="3">
        <v>1690</v>
      </c>
      <c r="B1694" s="3" t="s">
        <v>4135</v>
      </c>
      <c r="C1694" s="10" t="s">
        <v>11737</v>
      </c>
      <c r="E1694" s="3" t="s">
        <v>11738</v>
      </c>
      <c r="F1694" s="6"/>
    </row>
    <row r="1695" spans="1:6" ht="15.75" customHeight="1" x14ac:dyDescent="0.15">
      <c r="A1695" s="3">
        <v>1691</v>
      </c>
      <c r="B1695" s="3" t="s">
        <v>4137</v>
      </c>
      <c r="C1695" s="10" t="s">
        <v>11739</v>
      </c>
      <c r="E1695" s="3" t="s">
        <v>7862</v>
      </c>
      <c r="F1695" s="6"/>
    </row>
    <row r="1696" spans="1:6" ht="15.75" customHeight="1" x14ac:dyDescent="0.15">
      <c r="A1696" s="3">
        <v>1692</v>
      </c>
      <c r="B1696" s="3" t="s">
        <v>4140</v>
      </c>
      <c r="C1696" s="10" t="s">
        <v>11742</v>
      </c>
      <c r="E1696" s="3" t="s">
        <v>3189</v>
      </c>
      <c r="F1696" s="6"/>
    </row>
    <row r="1697" spans="1:6" ht="15.75" customHeight="1" x14ac:dyDescent="0.15">
      <c r="A1697" s="3">
        <v>1693</v>
      </c>
      <c r="B1697" s="3" t="s">
        <v>2314</v>
      </c>
      <c r="C1697" s="10" t="s">
        <v>11744</v>
      </c>
      <c r="E1697" s="3" t="s">
        <v>2321</v>
      </c>
      <c r="F1697" s="6"/>
    </row>
    <row r="1698" spans="1:6" ht="15.75" customHeight="1" x14ac:dyDescent="0.15">
      <c r="A1698" s="3">
        <v>1694</v>
      </c>
      <c r="B1698" s="3" t="s">
        <v>4150</v>
      </c>
      <c r="C1698" s="10" t="s">
        <v>11746</v>
      </c>
      <c r="E1698" s="3" t="s">
        <v>11748</v>
      </c>
      <c r="F1698" s="6"/>
    </row>
    <row r="1699" spans="1:6" ht="15.75" customHeight="1" x14ac:dyDescent="0.15">
      <c r="A1699" s="3">
        <v>1695</v>
      </c>
      <c r="B1699" s="3" t="s">
        <v>4153</v>
      </c>
      <c r="C1699" s="10" t="s">
        <v>11749</v>
      </c>
      <c r="E1699" s="3" t="s">
        <v>264</v>
      </c>
      <c r="F1699" s="6"/>
    </row>
    <row r="1700" spans="1:6" ht="15.75" customHeight="1" x14ac:dyDescent="0.15">
      <c r="A1700" s="3">
        <v>1696</v>
      </c>
      <c r="B1700" s="3" t="s">
        <v>4156</v>
      </c>
      <c r="C1700" s="10" t="s">
        <v>11753</v>
      </c>
      <c r="E1700" s="3" t="s">
        <v>5874</v>
      </c>
      <c r="F1700" s="6"/>
    </row>
    <row r="1701" spans="1:6" ht="15.75" customHeight="1" x14ac:dyDescent="0.15">
      <c r="A1701" s="3">
        <v>1697</v>
      </c>
      <c r="B1701" s="3" t="s">
        <v>4157</v>
      </c>
      <c r="C1701" s="10" t="s">
        <v>11757</v>
      </c>
      <c r="E1701" s="3" t="s">
        <v>8562</v>
      </c>
      <c r="F1701" s="6"/>
    </row>
    <row r="1702" spans="1:6" ht="15.75" customHeight="1" x14ac:dyDescent="0.15">
      <c r="A1702" s="3">
        <v>1698</v>
      </c>
      <c r="B1702" s="3" t="s">
        <v>4162</v>
      </c>
      <c r="C1702" s="10" t="s">
        <v>11759</v>
      </c>
      <c r="E1702" s="3" t="s">
        <v>10275</v>
      </c>
      <c r="F1702" s="6"/>
    </row>
    <row r="1703" spans="1:6" ht="15.75" customHeight="1" x14ac:dyDescent="0.15">
      <c r="A1703" s="3">
        <v>1699</v>
      </c>
      <c r="B1703" s="3" t="s">
        <v>4173</v>
      </c>
      <c r="C1703" s="10" t="s">
        <v>11760</v>
      </c>
      <c r="E1703" s="3" t="s">
        <v>11762</v>
      </c>
      <c r="F1703" s="6"/>
    </row>
    <row r="1704" spans="1:6" ht="15.75" customHeight="1" x14ac:dyDescent="0.15">
      <c r="A1704" s="3">
        <v>1700</v>
      </c>
      <c r="B1704" s="3" t="s">
        <v>1593</v>
      </c>
      <c r="C1704" s="10" t="s">
        <v>11765</v>
      </c>
      <c r="E1704" s="3" t="s">
        <v>188</v>
      </c>
      <c r="F1704" s="6"/>
    </row>
    <row r="1705" spans="1:6" ht="15.75" customHeight="1" x14ac:dyDescent="0.15">
      <c r="A1705" s="3">
        <v>1701</v>
      </c>
      <c r="B1705" s="3" t="s">
        <v>4180</v>
      </c>
      <c r="C1705" s="10" t="s">
        <v>11767</v>
      </c>
      <c r="E1705" s="3" t="s">
        <v>11772</v>
      </c>
      <c r="F1705" s="6"/>
    </row>
    <row r="1706" spans="1:6" ht="15.75" customHeight="1" x14ac:dyDescent="0.15">
      <c r="A1706" s="3">
        <v>1702</v>
      </c>
      <c r="B1706" s="3" t="s">
        <v>4185</v>
      </c>
      <c r="C1706" s="10" t="s">
        <v>11774</v>
      </c>
      <c r="E1706" s="3" t="s">
        <v>742</v>
      </c>
      <c r="F1706" s="6"/>
    </row>
    <row r="1707" spans="1:6" ht="15.75" customHeight="1" x14ac:dyDescent="0.15">
      <c r="A1707" s="3">
        <v>1703</v>
      </c>
      <c r="B1707" s="3" t="s">
        <v>4189</v>
      </c>
      <c r="C1707" s="10" t="s">
        <v>11776</v>
      </c>
      <c r="E1707" s="3" t="s">
        <v>11778</v>
      </c>
      <c r="F1707" s="6"/>
    </row>
    <row r="1708" spans="1:6" ht="15.75" customHeight="1" x14ac:dyDescent="0.15">
      <c r="A1708" s="3">
        <v>1704</v>
      </c>
      <c r="B1708" s="3" t="s">
        <v>4197</v>
      </c>
      <c r="C1708" s="10" t="s">
        <v>11781</v>
      </c>
      <c r="E1708" s="3" t="s">
        <v>4498</v>
      </c>
      <c r="F1708" s="6"/>
    </row>
    <row r="1709" spans="1:6" ht="15.75" customHeight="1" x14ac:dyDescent="0.15">
      <c r="A1709" s="3">
        <v>1705</v>
      </c>
      <c r="B1709" s="3" t="s">
        <v>4202</v>
      </c>
      <c r="C1709" s="10" t="s">
        <v>11783</v>
      </c>
      <c r="E1709" s="3" t="s">
        <v>6780</v>
      </c>
      <c r="F1709" s="6"/>
    </row>
    <row r="1710" spans="1:6" ht="15.75" customHeight="1" x14ac:dyDescent="0.15">
      <c r="A1710" s="3">
        <v>1706</v>
      </c>
      <c r="B1710" s="3" t="s">
        <v>4204</v>
      </c>
      <c r="C1710" s="10" t="s">
        <v>11785</v>
      </c>
      <c r="E1710" s="3" t="s">
        <v>1902</v>
      </c>
      <c r="F1710" s="6"/>
    </row>
    <row r="1711" spans="1:6" ht="15.75" customHeight="1" x14ac:dyDescent="0.15">
      <c r="A1711" s="3">
        <v>1707</v>
      </c>
      <c r="B1711" s="3" t="s">
        <v>4212</v>
      </c>
      <c r="C1711" s="10" t="s">
        <v>11788</v>
      </c>
      <c r="E1711" s="3" t="s">
        <v>3818</v>
      </c>
      <c r="F1711" s="6"/>
    </row>
    <row r="1712" spans="1:6" ht="15.75" customHeight="1" x14ac:dyDescent="0.15">
      <c r="A1712" s="3">
        <v>1708</v>
      </c>
      <c r="B1712" s="3" t="s">
        <v>4222</v>
      </c>
      <c r="C1712" s="10" t="s">
        <v>11791</v>
      </c>
      <c r="E1712" s="3" t="s">
        <v>5419</v>
      </c>
      <c r="F1712" s="6"/>
    </row>
    <row r="1713" spans="1:6" ht="15.75" customHeight="1" x14ac:dyDescent="0.15">
      <c r="A1713" s="3">
        <v>1709</v>
      </c>
      <c r="B1713" s="3" t="s">
        <v>4225</v>
      </c>
      <c r="C1713" s="10" t="s">
        <v>11794</v>
      </c>
      <c r="E1713" s="3" t="s">
        <v>4377</v>
      </c>
      <c r="F1713" s="6"/>
    </row>
    <row r="1714" spans="1:6" ht="15.75" customHeight="1" x14ac:dyDescent="0.15">
      <c r="A1714" s="3">
        <v>1710</v>
      </c>
      <c r="B1714" s="3" t="s">
        <v>2354</v>
      </c>
      <c r="C1714" s="10" t="s">
        <v>11796</v>
      </c>
      <c r="E1714" s="3" t="s">
        <v>2356</v>
      </c>
      <c r="F1714" s="6"/>
    </row>
    <row r="1715" spans="1:6" ht="15.75" customHeight="1" x14ac:dyDescent="0.15">
      <c r="A1715" s="3">
        <v>1711</v>
      </c>
      <c r="B1715" s="3" t="s">
        <v>4230</v>
      </c>
      <c r="C1715" s="10" t="s">
        <v>11798</v>
      </c>
      <c r="E1715" s="3" t="s">
        <v>3818</v>
      </c>
      <c r="F1715" s="6"/>
    </row>
    <row r="1716" spans="1:6" ht="15.75" customHeight="1" x14ac:dyDescent="0.15">
      <c r="A1716" s="3">
        <v>1712</v>
      </c>
      <c r="B1716" s="3" t="s">
        <v>4250</v>
      </c>
      <c r="C1716" s="10" t="s">
        <v>11802</v>
      </c>
      <c r="E1716" s="3" t="s">
        <v>7862</v>
      </c>
      <c r="F1716" s="6"/>
    </row>
    <row r="1717" spans="1:6" ht="15.75" customHeight="1" x14ac:dyDescent="0.15">
      <c r="A1717" s="3">
        <v>1713</v>
      </c>
      <c r="B1717" s="3" t="s">
        <v>4252</v>
      </c>
      <c r="C1717" s="10" t="s">
        <v>11804</v>
      </c>
      <c r="E1717" s="3" t="s">
        <v>2435</v>
      </c>
      <c r="F1717" s="6"/>
    </row>
    <row r="1718" spans="1:6" ht="15.75" customHeight="1" x14ac:dyDescent="0.15">
      <c r="A1718" s="3">
        <v>1714</v>
      </c>
      <c r="B1718" s="3" t="s">
        <v>4254</v>
      </c>
      <c r="C1718" s="10" t="s">
        <v>11809</v>
      </c>
      <c r="E1718" s="3" t="s">
        <v>11812</v>
      </c>
      <c r="F1718" s="6"/>
    </row>
    <row r="1719" spans="1:6" ht="15.75" customHeight="1" x14ac:dyDescent="0.15">
      <c r="A1719" s="3">
        <v>1715</v>
      </c>
      <c r="B1719" s="3" t="s">
        <v>4269</v>
      </c>
      <c r="C1719" s="10" t="s">
        <v>11814</v>
      </c>
      <c r="E1719" s="3" t="s">
        <v>1086</v>
      </c>
      <c r="F1719" s="6"/>
    </row>
    <row r="1720" spans="1:6" ht="15.75" customHeight="1" x14ac:dyDescent="0.15">
      <c r="A1720" s="3">
        <v>1716</v>
      </c>
      <c r="B1720" s="3" t="s">
        <v>4285</v>
      </c>
      <c r="C1720" s="10" t="s">
        <v>11818</v>
      </c>
      <c r="E1720" s="3" t="s">
        <v>4046</v>
      </c>
      <c r="F1720" s="6"/>
    </row>
    <row r="1721" spans="1:6" ht="15.75" customHeight="1" x14ac:dyDescent="0.15">
      <c r="A1721" s="3">
        <v>1717</v>
      </c>
      <c r="B1721" s="3" t="s">
        <v>4288</v>
      </c>
      <c r="C1721" s="10" t="s">
        <v>11824</v>
      </c>
      <c r="E1721" s="3" t="s">
        <v>3354</v>
      </c>
      <c r="F1721" s="6"/>
    </row>
    <row r="1722" spans="1:6" ht="15.75" customHeight="1" x14ac:dyDescent="0.15">
      <c r="A1722" s="3">
        <v>1718</v>
      </c>
      <c r="B1722" s="3" t="s">
        <v>4290</v>
      </c>
      <c r="C1722" s="10" t="s">
        <v>11825</v>
      </c>
      <c r="E1722" s="3" t="s">
        <v>4248</v>
      </c>
      <c r="F1722" s="6"/>
    </row>
    <row r="1723" spans="1:6" ht="15.75" customHeight="1" x14ac:dyDescent="0.15">
      <c r="A1723" s="3">
        <v>1719</v>
      </c>
      <c r="B1723" s="3" t="s">
        <v>4291</v>
      </c>
      <c r="C1723" s="10" t="s">
        <v>11829</v>
      </c>
      <c r="E1723" s="3" t="s">
        <v>1072</v>
      </c>
      <c r="F1723" s="6"/>
    </row>
    <row r="1724" spans="1:6" ht="15.75" customHeight="1" x14ac:dyDescent="0.15">
      <c r="A1724" s="3">
        <v>1720</v>
      </c>
      <c r="B1724" s="3" t="s">
        <v>4293</v>
      </c>
      <c r="C1724" s="10" t="s">
        <v>11831</v>
      </c>
      <c r="E1724" s="3" t="s">
        <v>817</v>
      </c>
      <c r="F1724" s="6"/>
    </row>
    <row r="1725" spans="1:6" ht="15.75" customHeight="1" x14ac:dyDescent="0.15">
      <c r="A1725" s="3">
        <v>1721</v>
      </c>
      <c r="B1725" s="3" t="s">
        <v>4297</v>
      </c>
      <c r="C1725" s="10" t="s">
        <v>11835</v>
      </c>
      <c r="E1725" s="3" t="s">
        <v>5419</v>
      </c>
      <c r="F1725" s="6"/>
    </row>
    <row r="1726" spans="1:6" ht="15.75" customHeight="1" x14ac:dyDescent="0.15">
      <c r="A1726" s="3">
        <v>1722</v>
      </c>
      <c r="B1726" s="3" t="s">
        <v>4299</v>
      </c>
      <c r="C1726" s="10" t="s">
        <v>11839</v>
      </c>
      <c r="E1726" s="3" t="s">
        <v>4268</v>
      </c>
      <c r="F1726" s="6"/>
    </row>
    <row r="1727" spans="1:6" ht="15.75" customHeight="1" x14ac:dyDescent="0.15">
      <c r="A1727" s="3">
        <v>1723</v>
      </c>
      <c r="B1727" s="3" t="s">
        <v>4301</v>
      </c>
      <c r="C1727" s="10" t="s">
        <v>11840</v>
      </c>
      <c r="E1727" s="3" t="s">
        <v>3818</v>
      </c>
      <c r="F1727" s="6"/>
    </row>
    <row r="1728" spans="1:6" ht="15.75" customHeight="1" x14ac:dyDescent="0.15">
      <c r="A1728" s="3">
        <v>1724</v>
      </c>
      <c r="B1728" s="3" t="s">
        <v>4302</v>
      </c>
      <c r="C1728" s="10" t="s">
        <v>11843</v>
      </c>
      <c r="E1728" s="3" t="s">
        <v>144</v>
      </c>
      <c r="F1728" s="6"/>
    </row>
    <row r="1729" spans="1:6" ht="15.75" customHeight="1" x14ac:dyDescent="0.15">
      <c r="A1729" s="3">
        <v>1725</v>
      </c>
      <c r="B1729" s="3" t="s">
        <v>4307</v>
      </c>
      <c r="C1729" s="10" t="s">
        <v>11845</v>
      </c>
      <c r="E1729" s="3" t="s">
        <v>11847</v>
      </c>
      <c r="F1729" s="6"/>
    </row>
    <row r="1730" spans="1:6" ht="15.75" customHeight="1" x14ac:dyDescent="0.15">
      <c r="A1730" s="3">
        <v>1726</v>
      </c>
      <c r="B1730" s="3" t="s">
        <v>4320</v>
      </c>
      <c r="C1730" s="10" t="s">
        <v>11849</v>
      </c>
      <c r="E1730" s="3" t="s">
        <v>11851</v>
      </c>
      <c r="F1730" s="6"/>
    </row>
    <row r="1731" spans="1:6" ht="15.75" customHeight="1" x14ac:dyDescent="0.15">
      <c r="A1731" s="3">
        <v>1727</v>
      </c>
      <c r="B1731" s="3" t="s">
        <v>4325</v>
      </c>
      <c r="C1731" s="10" t="s">
        <v>11852</v>
      </c>
      <c r="E1731" s="3" t="s">
        <v>475</v>
      </c>
      <c r="F1731" s="6"/>
    </row>
    <row r="1732" spans="1:6" ht="15.75" customHeight="1" x14ac:dyDescent="0.15">
      <c r="A1732" s="3">
        <v>1728</v>
      </c>
      <c r="B1732" s="3" t="s">
        <v>4327</v>
      </c>
      <c r="C1732" s="10" t="s">
        <v>11855</v>
      </c>
      <c r="E1732" s="3" t="s">
        <v>11858</v>
      </c>
      <c r="F1732" s="6"/>
    </row>
    <row r="1733" spans="1:6" ht="15.75" customHeight="1" x14ac:dyDescent="0.15">
      <c r="A1733" s="3">
        <v>1729</v>
      </c>
      <c r="B1733" s="3" t="s">
        <v>4328</v>
      </c>
      <c r="C1733" s="10" t="s">
        <v>11861</v>
      </c>
      <c r="E1733" s="3" t="s">
        <v>4870</v>
      </c>
      <c r="F1733" s="6"/>
    </row>
    <row r="1734" spans="1:6" ht="15.75" customHeight="1" x14ac:dyDescent="0.15">
      <c r="A1734" s="3">
        <v>1730</v>
      </c>
      <c r="B1734" s="3" t="s">
        <v>4332</v>
      </c>
      <c r="C1734" s="10" t="s">
        <v>11864</v>
      </c>
      <c r="E1734" s="3" t="s">
        <v>4046</v>
      </c>
      <c r="F1734" s="6"/>
    </row>
    <row r="1735" spans="1:6" ht="15.75" customHeight="1" x14ac:dyDescent="0.15">
      <c r="A1735" s="3">
        <v>1731</v>
      </c>
      <c r="B1735" s="3" t="s">
        <v>4343</v>
      </c>
      <c r="C1735" s="10" t="s">
        <v>11867</v>
      </c>
      <c r="E1735" s="3" t="s">
        <v>115</v>
      </c>
      <c r="F1735" s="6"/>
    </row>
    <row r="1736" spans="1:6" ht="15.75" customHeight="1" x14ac:dyDescent="0.15">
      <c r="A1736" s="3">
        <v>1732</v>
      </c>
      <c r="B1736" s="3" t="s">
        <v>11868</v>
      </c>
      <c r="C1736" s="10" t="s">
        <v>11870</v>
      </c>
      <c r="E1736" s="3" t="s">
        <v>11871</v>
      </c>
      <c r="F1736" s="6"/>
    </row>
    <row r="1737" spans="1:6" ht="15.75" customHeight="1" x14ac:dyDescent="0.15">
      <c r="A1737" s="3">
        <v>1733</v>
      </c>
      <c r="B1737" s="3" t="s">
        <v>4369</v>
      </c>
      <c r="C1737" s="10" t="s">
        <v>11872</v>
      </c>
      <c r="E1737" s="3" t="s">
        <v>2347</v>
      </c>
      <c r="F1737" s="6"/>
    </row>
    <row r="1738" spans="1:6" ht="15.75" customHeight="1" x14ac:dyDescent="0.15">
      <c r="A1738" s="3">
        <v>1734</v>
      </c>
      <c r="B1738" s="3" t="s">
        <v>4159</v>
      </c>
      <c r="C1738" s="10" t="s">
        <v>11875</v>
      </c>
      <c r="E1738" s="3" t="s">
        <v>1234</v>
      </c>
      <c r="F1738" s="6"/>
    </row>
    <row r="1739" spans="1:6" ht="15.75" customHeight="1" x14ac:dyDescent="0.15">
      <c r="A1739" s="3">
        <v>1735</v>
      </c>
      <c r="B1739" s="3" t="s">
        <v>4375</v>
      </c>
      <c r="C1739" s="10" t="s">
        <v>11878</v>
      </c>
      <c r="E1739" s="3" t="s">
        <v>8323</v>
      </c>
      <c r="F1739" s="6"/>
    </row>
    <row r="1740" spans="1:6" ht="15.75" customHeight="1" x14ac:dyDescent="0.15">
      <c r="A1740" s="3">
        <v>1736</v>
      </c>
      <c r="B1740" s="3" t="s">
        <v>4397</v>
      </c>
      <c r="C1740" s="10" t="s">
        <v>11880</v>
      </c>
      <c r="E1740" s="3" t="s">
        <v>1375</v>
      </c>
      <c r="F1740" s="6"/>
    </row>
    <row r="1741" spans="1:6" ht="15.75" customHeight="1" x14ac:dyDescent="0.15">
      <c r="A1741" s="3">
        <v>1737</v>
      </c>
      <c r="B1741" s="3" t="s">
        <v>4417</v>
      </c>
      <c r="C1741" s="10" t="s">
        <v>11883</v>
      </c>
      <c r="E1741" s="3" t="s">
        <v>11885</v>
      </c>
      <c r="F1741" s="6"/>
    </row>
    <row r="1742" spans="1:6" ht="15.75" customHeight="1" x14ac:dyDescent="0.15">
      <c r="A1742" s="3">
        <v>1738</v>
      </c>
      <c r="B1742" s="3" t="s">
        <v>4421</v>
      </c>
      <c r="C1742" s="10" t="s">
        <v>11887</v>
      </c>
      <c r="E1742" s="3" t="s">
        <v>475</v>
      </c>
      <c r="F1742" s="6"/>
    </row>
    <row r="1743" spans="1:6" ht="15.75" customHeight="1" x14ac:dyDescent="0.15">
      <c r="A1743" s="3">
        <v>1739</v>
      </c>
      <c r="B1743" s="3" t="s">
        <v>4428</v>
      </c>
      <c r="C1743" s="10" t="s">
        <v>11888</v>
      </c>
      <c r="E1743" s="3" t="s">
        <v>11889</v>
      </c>
      <c r="F1743" s="6"/>
    </row>
    <row r="1744" spans="1:6" ht="15.75" customHeight="1" x14ac:dyDescent="0.15">
      <c r="A1744" s="3">
        <v>1740</v>
      </c>
      <c r="B1744" s="3" t="s">
        <v>4453</v>
      </c>
      <c r="C1744" s="10" t="s">
        <v>11891</v>
      </c>
      <c r="E1744" s="3" t="s">
        <v>991</v>
      </c>
      <c r="F1744" s="6"/>
    </row>
    <row r="1745" spans="1:6" ht="15.75" customHeight="1" x14ac:dyDescent="0.15">
      <c r="A1745" s="3">
        <v>1741</v>
      </c>
      <c r="B1745" s="3" t="s">
        <v>4459</v>
      </c>
      <c r="C1745" s="10" t="s">
        <v>11893</v>
      </c>
      <c r="E1745" s="3" t="s">
        <v>4662</v>
      </c>
      <c r="F1745" s="6"/>
    </row>
    <row r="1746" spans="1:6" ht="15.75" customHeight="1" x14ac:dyDescent="0.15">
      <c r="A1746" s="3">
        <v>1742</v>
      </c>
      <c r="B1746" s="3" t="s">
        <v>4483</v>
      </c>
      <c r="C1746" s="10" t="s">
        <v>11894</v>
      </c>
      <c r="E1746" s="3" t="s">
        <v>4456</v>
      </c>
      <c r="F1746" s="6"/>
    </row>
    <row r="1747" spans="1:6" ht="15.75" customHeight="1" x14ac:dyDescent="0.15">
      <c r="A1747" s="3">
        <v>1743</v>
      </c>
      <c r="B1747" s="3" t="s">
        <v>4486</v>
      </c>
      <c r="C1747" s="10" t="s">
        <v>11896</v>
      </c>
      <c r="E1747" s="3" t="s">
        <v>11897</v>
      </c>
      <c r="F1747" s="6"/>
    </row>
    <row r="1748" spans="1:6" ht="15.75" customHeight="1" x14ac:dyDescent="0.15">
      <c r="A1748" s="3">
        <v>1744</v>
      </c>
      <c r="B1748" s="3" t="s">
        <v>3337</v>
      </c>
      <c r="C1748" s="10" t="s">
        <v>11899</v>
      </c>
      <c r="E1748" s="3" t="s">
        <v>991</v>
      </c>
      <c r="F1748" s="6"/>
    </row>
    <row r="1749" spans="1:6" ht="15.75" customHeight="1" x14ac:dyDescent="0.15">
      <c r="A1749" s="3">
        <v>1745</v>
      </c>
      <c r="B1749" s="3" t="s">
        <v>4510</v>
      </c>
      <c r="C1749" s="10" t="s">
        <v>11901</v>
      </c>
      <c r="E1749" s="3" t="s">
        <v>11902</v>
      </c>
      <c r="F1749" s="6"/>
    </row>
    <row r="1750" spans="1:6" ht="15.75" customHeight="1" x14ac:dyDescent="0.15">
      <c r="A1750" s="3">
        <v>1746</v>
      </c>
      <c r="B1750" s="3" t="s">
        <v>4513</v>
      </c>
      <c r="C1750" s="10" t="s">
        <v>11903</v>
      </c>
      <c r="E1750" s="3" t="s">
        <v>240</v>
      </c>
      <c r="F1750" s="6"/>
    </row>
    <row r="1751" spans="1:6" ht="15.75" customHeight="1" x14ac:dyDescent="0.15">
      <c r="A1751" s="3">
        <v>1747</v>
      </c>
      <c r="B1751" s="3" t="s">
        <v>4517</v>
      </c>
      <c r="C1751" s="10" t="s">
        <v>11904</v>
      </c>
      <c r="E1751" s="3" t="s">
        <v>11906</v>
      </c>
      <c r="F1751" s="6"/>
    </row>
    <row r="1752" spans="1:6" ht="15.75" customHeight="1" x14ac:dyDescent="0.15">
      <c r="A1752" s="3">
        <v>1748</v>
      </c>
      <c r="B1752" s="3" t="s">
        <v>4519</v>
      </c>
      <c r="C1752" s="10" t="s">
        <v>11910</v>
      </c>
      <c r="E1752" s="3" t="s">
        <v>11911</v>
      </c>
      <c r="F1752" s="6"/>
    </row>
    <row r="1753" spans="1:6" ht="15.75" customHeight="1" x14ac:dyDescent="0.15">
      <c r="A1753" s="3">
        <v>1749</v>
      </c>
      <c r="B1753" s="5" t="s">
        <v>4521</v>
      </c>
      <c r="C1753" s="10" t="s">
        <v>11913</v>
      </c>
      <c r="E1753" s="3" t="s">
        <v>475</v>
      </c>
      <c r="F1753" s="6"/>
    </row>
    <row r="1754" spans="1:6" ht="15.75" customHeight="1" x14ac:dyDescent="0.15">
      <c r="A1754" s="3">
        <v>1750</v>
      </c>
      <c r="B1754" s="3" t="s">
        <v>4540</v>
      </c>
      <c r="C1754" s="10" t="s">
        <v>11916</v>
      </c>
      <c r="E1754" s="3" t="s">
        <v>2725</v>
      </c>
      <c r="F1754" s="6"/>
    </row>
    <row r="1755" spans="1:6" ht="15.75" customHeight="1" x14ac:dyDescent="0.15">
      <c r="A1755" s="3">
        <v>1751</v>
      </c>
      <c r="B1755" s="3" t="s">
        <v>4541</v>
      </c>
      <c r="C1755" s="10" t="s">
        <v>11917</v>
      </c>
      <c r="E1755" s="3" t="s">
        <v>7862</v>
      </c>
      <c r="F1755" s="6"/>
    </row>
    <row r="1756" spans="1:6" ht="15.75" customHeight="1" x14ac:dyDescent="0.15">
      <c r="A1756" s="3">
        <v>1752</v>
      </c>
      <c r="B1756" s="3" t="s">
        <v>4543</v>
      </c>
      <c r="C1756" s="10" t="s">
        <v>11918</v>
      </c>
      <c r="E1756" s="3" t="s">
        <v>240</v>
      </c>
      <c r="F1756" s="6"/>
    </row>
    <row r="1757" spans="1:6" ht="15.75" customHeight="1" x14ac:dyDescent="0.15">
      <c r="A1757" s="3">
        <v>1753</v>
      </c>
      <c r="B1757" s="5" t="s">
        <v>4545</v>
      </c>
      <c r="C1757" s="10" t="s">
        <v>11920</v>
      </c>
      <c r="E1757" s="3" t="s">
        <v>5874</v>
      </c>
      <c r="F1757" s="6"/>
    </row>
    <row r="1758" spans="1:6" ht="15.75" customHeight="1" x14ac:dyDescent="0.15">
      <c r="A1758" s="3">
        <v>1754</v>
      </c>
      <c r="B1758" s="5" t="s">
        <v>4557</v>
      </c>
      <c r="C1758" s="10" t="s">
        <v>11923</v>
      </c>
      <c r="E1758" s="3" t="s">
        <v>11925</v>
      </c>
      <c r="F1758" s="6"/>
    </row>
    <row r="1759" spans="1:6" ht="15.75" customHeight="1" x14ac:dyDescent="0.15">
      <c r="A1759" s="3">
        <v>1755</v>
      </c>
      <c r="B1759" s="3" t="s">
        <v>4558</v>
      </c>
      <c r="C1759" s="10" t="s">
        <v>11926</v>
      </c>
      <c r="E1759" s="3" t="s">
        <v>11927</v>
      </c>
      <c r="F1759" s="6"/>
    </row>
    <row r="1760" spans="1:6" ht="15.75" customHeight="1" x14ac:dyDescent="0.15">
      <c r="A1760" s="3">
        <v>1756</v>
      </c>
      <c r="B1760" s="3" t="s">
        <v>4562</v>
      </c>
      <c r="C1760" s="10" t="s">
        <v>11929</v>
      </c>
      <c r="E1760" s="3" t="s">
        <v>475</v>
      </c>
      <c r="F1760" s="6"/>
    </row>
    <row r="1761" spans="1:6" ht="15.75" customHeight="1" x14ac:dyDescent="0.15">
      <c r="A1761" s="3">
        <v>1757</v>
      </c>
      <c r="B1761" s="3" t="s">
        <v>4564</v>
      </c>
      <c r="C1761" s="10" t="s">
        <v>11931</v>
      </c>
      <c r="E1761" s="3" t="s">
        <v>10040</v>
      </c>
      <c r="F1761" s="6"/>
    </row>
    <row r="1762" spans="1:6" ht="15.75" customHeight="1" x14ac:dyDescent="0.15">
      <c r="A1762" s="3">
        <v>1758</v>
      </c>
      <c r="B1762" s="3" t="s">
        <v>4566</v>
      </c>
      <c r="C1762" s="10" t="s">
        <v>11933</v>
      </c>
      <c r="E1762" s="3" t="s">
        <v>7522</v>
      </c>
      <c r="F1762" s="6"/>
    </row>
    <row r="1763" spans="1:6" ht="15.75" customHeight="1" x14ac:dyDescent="0.15">
      <c r="A1763" s="3">
        <v>1759</v>
      </c>
      <c r="B1763" s="3" t="s">
        <v>4568</v>
      </c>
      <c r="C1763" s="10" t="s">
        <v>11934</v>
      </c>
      <c r="E1763" s="3" t="s">
        <v>5996</v>
      </c>
      <c r="F1763" s="6"/>
    </row>
    <row r="1764" spans="1:6" ht="15.75" customHeight="1" x14ac:dyDescent="0.15">
      <c r="A1764" s="3">
        <v>1760</v>
      </c>
      <c r="B1764" s="3" t="s">
        <v>4572</v>
      </c>
      <c r="C1764" s="10" t="s">
        <v>11936</v>
      </c>
      <c r="E1764" s="3" t="s">
        <v>7862</v>
      </c>
      <c r="F1764" s="6"/>
    </row>
    <row r="1765" spans="1:6" ht="15.75" customHeight="1" x14ac:dyDescent="0.15">
      <c r="A1765" s="3">
        <v>1761</v>
      </c>
      <c r="B1765" s="3" t="s">
        <v>4257</v>
      </c>
      <c r="C1765" s="10" t="s">
        <v>11938</v>
      </c>
      <c r="E1765" s="3" t="s">
        <v>89</v>
      </c>
      <c r="F1765" s="6"/>
    </row>
    <row r="1766" spans="1:6" ht="15.75" customHeight="1" x14ac:dyDescent="0.15">
      <c r="A1766" s="3">
        <v>1762</v>
      </c>
      <c r="B1766" s="3" t="s">
        <v>4579</v>
      </c>
      <c r="C1766" s="10" t="s">
        <v>11939</v>
      </c>
      <c r="E1766" s="3" t="s">
        <v>116</v>
      </c>
      <c r="F1766" s="6"/>
    </row>
    <row r="1767" spans="1:6" ht="15.75" customHeight="1" x14ac:dyDescent="0.15">
      <c r="A1767" s="3">
        <v>1763</v>
      </c>
      <c r="B1767" s="3" t="s">
        <v>4563</v>
      </c>
      <c r="C1767" s="10" t="s">
        <v>11940</v>
      </c>
      <c r="E1767" s="3" t="s">
        <v>473</v>
      </c>
      <c r="F1767" s="6"/>
    </row>
    <row r="1768" spans="1:6" ht="15.75" customHeight="1" x14ac:dyDescent="0.15">
      <c r="A1768" s="3">
        <v>1764</v>
      </c>
      <c r="B1768" s="3" t="s">
        <v>4588</v>
      </c>
      <c r="C1768" s="10" t="s">
        <v>11943</v>
      </c>
      <c r="E1768" s="3" t="s">
        <v>1032</v>
      </c>
      <c r="F1768" s="6"/>
    </row>
    <row r="1769" spans="1:6" ht="15.75" customHeight="1" x14ac:dyDescent="0.15">
      <c r="A1769" s="3">
        <v>1765</v>
      </c>
      <c r="B1769" s="3" t="s">
        <v>4595</v>
      </c>
      <c r="C1769" s="10" t="s">
        <v>11945</v>
      </c>
      <c r="E1769" s="3" t="s">
        <v>264</v>
      </c>
      <c r="F1769" s="6"/>
    </row>
    <row r="1770" spans="1:6" ht="15.75" customHeight="1" x14ac:dyDescent="0.15">
      <c r="A1770" s="3">
        <v>1766</v>
      </c>
      <c r="B1770" s="3" t="s">
        <v>4597</v>
      </c>
      <c r="C1770" s="10" t="s">
        <v>11946</v>
      </c>
      <c r="E1770" s="3" t="s">
        <v>1272</v>
      </c>
      <c r="F1770" s="6"/>
    </row>
    <row r="1771" spans="1:6" ht="15.75" customHeight="1" x14ac:dyDescent="0.15">
      <c r="A1771" s="3">
        <v>1767</v>
      </c>
      <c r="B1771" s="3" t="s">
        <v>4599</v>
      </c>
      <c r="C1771" s="10" t="s">
        <v>11948</v>
      </c>
      <c r="E1771" s="3" t="s">
        <v>10697</v>
      </c>
      <c r="F1771" s="6"/>
    </row>
    <row r="1772" spans="1:6" ht="15.75" customHeight="1" x14ac:dyDescent="0.15">
      <c r="A1772" s="3">
        <v>1768</v>
      </c>
      <c r="B1772" s="3" t="s">
        <v>4603</v>
      </c>
      <c r="C1772" s="10" t="s">
        <v>11949</v>
      </c>
      <c r="E1772" s="3" t="s">
        <v>6219</v>
      </c>
      <c r="F1772" s="6"/>
    </row>
    <row r="1773" spans="1:6" ht="15.75" customHeight="1" x14ac:dyDescent="0.15">
      <c r="A1773" s="3">
        <v>1769</v>
      </c>
      <c r="B1773" s="3" t="s">
        <v>4615</v>
      </c>
      <c r="C1773" s="10" t="s">
        <v>11952</v>
      </c>
      <c r="E1773" s="3" t="s">
        <v>11953</v>
      </c>
      <c r="F1773" s="6"/>
    </row>
    <row r="1774" spans="1:6" ht="15.75" customHeight="1" x14ac:dyDescent="0.15">
      <c r="A1774" s="3">
        <v>1770</v>
      </c>
      <c r="B1774" s="3" t="s">
        <v>4622</v>
      </c>
      <c r="C1774" s="10" t="s">
        <v>11955</v>
      </c>
      <c r="E1774" s="3" t="s">
        <v>1902</v>
      </c>
      <c r="F1774" s="6"/>
    </row>
    <row r="1775" spans="1:6" ht="15.75" customHeight="1" x14ac:dyDescent="0.15">
      <c r="A1775" s="3">
        <v>1771</v>
      </c>
      <c r="B1775" s="3" t="s">
        <v>4643</v>
      </c>
      <c r="C1775" s="10" t="s">
        <v>11957</v>
      </c>
      <c r="E1775" s="3" t="s">
        <v>4662</v>
      </c>
      <c r="F1775" s="6"/>
    </row>
    <row r="1776" spans="1:6" ht="15.75" customHeight="1" x14ac:dyDescent="0.15">
      <c r="A1776" s="3">
        <v>1772</v>
      </c>
      <c r="B1776" s="3" t="s">
        <v>4648</v>
      </c>
      <c r="C1776" s="10" t="s">
        <v>11960</v>
      </c>
      <c r="E1776" s="3" t="s">
        <v>116</v>
      </c>
      <c r="F1776" s="6"/>
    </row>
    <row r="1777" spans="1:6" ht="15.75" customHeight="1" x14ac:dyDescent="0.15">
      <c r="A1777" s="3">
        <v>1773</v>
      </c>
      <c r="B1777" s="3" t="s">
        <v>4652</v>
      </c>
      <c r="C1777" s="10" t="s">
        <v>11962</v>
      </c>
      <c r="E1777" s="3" t="s">
        <v>10040</v>
      </c>
      <c r="F1777" s="6"/>
    </row>
    <row r="1778" spans="1:6" ht="15.75" customHeight="1" x14ac:dyDescent="0.15">
      <c r="A1778" s="3">
        <v>1774</v>
      </c>
      <c r="B1778" s="3" t="s">
        <v>4654</v>
      </c>
      <c r="C1778" s="10" t="s">
        <v>11964</v>
      </c>
      <c r="E1778" s="3" t="s">
        <v>3818</v>
      </c>
      <c r="F1778" s="6"/>
    </row>
    <row r="1779" spans="1:6" ht="15.75" customHeight="1" x14ac:dyDescent="0.15">
      <c r="A1779" s="3">
        <v>1775</v>
      </c>
      <c r="B1779" s="3" t="s">
        <v>4657</v>
      </c>
      <c r="C1779" s="10" t="s">
        <v>11966</v>
      </c>
      <c r="E1779" s="3" t="s">
        <v>6626</v>
      </c>
      <c r="F1779" s="6"/>
    </row>
    <row r="1780" spans="1:6" ht="15.75" customHeight="1" x14ac:dyDescent="0.15">
      <c r="A1780" s="3">
        <v>1776</v>
      </c>
      <c r="B1780" s="3" t="s">
        <v>4671</v>
      </c>
      <c r="C1780" s="10" t="s">
        <v>11968</v>
      </c>
      <c r="E1780" s="3" t="s">
        <v>240</v>
      </c>
      <c r="F1780" s="6"/>
    </row>
    <row r="1781" spans="1:6" ht="15.75" customHeight="1" x14ac:dyDescent="0.15">
      <c r="A1781" s="3">
        <v>1777</v>
      </c>
      <c r="B1781" s="3" t="s">
        <v>4675</v>
      </c>
      <c r="C1781" s="10" t="s">
        <v>11971</v>
      </c>
      <c r="E1781" s="3" t="s">
        <v>1479</v>
      </c>
      <c r="F1781" s="6"/>
    </row>
    <row r="1782" spans="1:6" ht="15.75" customHeight="1" x14ac:dyDescent="0.15">
      <c r="A1782" s="3">
        <v>1778</v>
      </c>
      <c r="B1782" s="3" t="s">
        <v>4677</v>
      </c>
      <c r="C1782" s="10" t="s">
        <v>11972</v>
      </c>
      <c r="E1782" s="3" t="s">
        <v>7522</v>
      </c>
      <c r="F1782" s="6"/>
    </row>
    <row r="1783" spans="1:6" ht="15.75" customHeight="1" x14ac:dyDescent="0.15">
      <c r="A1783" s="3">
        <v>1779</v>
      </c>
      <c r="B1783" s="3" t="s">
        <v>4681</v>
      </c>
      <c r="C1783" s="10" t="s">
        <v>11973</v>
      </c>
      <c r="E1783" s="3" t="s">
        <v>2190</v>
      </c>
      <c r="F1783" s="6"/>
    </row>
    <row r="1784" spans="1:6" ht="15.75" customHeight="1" x14ac:dyDescent="0.15">
      <c r="A1784" s="3">
        <v>1780</v>
      </c>
      <c r="B1784" s="3" t="s">
        <v>4688</v>
      </c>
      <c r="C1784" s="10" t="s">
        <v>11975</v>
      </c>
      <c r="E1784" s="3" t="s">
        <v>11889</v>
      </c>
      <c r="F1784" s="6"/>
    </row>
    <row r="1785" spans="1:6" ht="15.75" customHeight="1" x14ac:dyDescent="0.15">
      <c r="A1785" s="3">
        <v>1781</v>
      </c>
      <c r="B1785" s="3" t="s">
        <v>1896</v>
      </c>
      <c r="C1785" s="10" t="s">
        <v>11978</v>
      </c>
      <c r="E1785" s="3" t="s">
        <v>971</v>
      </c>
      <c r="F1785" s="6"/>
    </row>
    <row r="1786" spans="1:6" ht="15.75" customHeight="1" x14ac:dyDescent="0.15">
      <c r="A1786" s="3">
        <v>1782</v>
      </c>
      <c r="B1786" s="3" t="s">
        <v>4695</v>
      </c>
      <c r="C1786" s="10" t="s">
        <v>11979</v>
      </c>
      <c r="E1786" s="3" t="s">
        <v>2190</v>
      </c>
      <c r="F1786" s="6"/>
    </row>
    <row r="1787" spans="1:6" ht="15.75" customHeight="1" x14ac:dyDescent="0.15">
      <c r="A1787" s="3">
        <v>1783</v>
      </c>
      <c r="B1787" s="3" t="s">
        <v>4698</v>
      </c>
      <c r="C1787" s="10" t="s">
        <v>11982</v>
      </c>
      <c r="E1787" s="3" t="s">
        <v>3241</v>
      </c>
      <c r="F1787" s="6"/>
    </row>
    <row r="1788" spans="1:6" ht="15.75" customHeight="1" x14ac:dyDescent="0.15">
      <c r="A1788" s="3">
        <v>1784</v>
      </c>
      <c r="B1788" s="3" t="s">
        <v>4701</v>
      </c>
      <c r="C1788" s="10" t="s">
        <v>11983</v>
      </c>
      <c r="E1788" s="3" t="s">
        <v>9608</v>
      </c>
      <c r="F1788" s="6"/>
    </row>
    <row r="1789" spans="1:6" ht="15.75" customHeight="1" x14ac:dyDescent="0.15">
      <c r="A1789" s="3">
        <v>1785</v>
      </c>
      <c r="B1789" s="3" t="s">
        <v>4704</v>
      </c>
      <c r="C1789" s="10" t="s">
        <v>11986</v>
      </c>
      <c r="E1789" s="3" t="s">
        <v>4662</v>
      </c>
      <c r="F1789" s="6"/>
    </row>
    <row r="1790" spans="1:6" ht="15.75" customHeight="1" x14ac:dyDescent="0.15">
      <c r="A1790" s="3">
        <v>1786</v>
      </c>
      <c r="B1790" s="3" t="s">
        <v>4708</v>
      </c>
      <c r="C1790" s="10" t="s">
        <v>11989</v>
      </c>
      <c r="E1790" s="3" t="s">
        <v>3354</v>
      </c>
      <c r="F1790" s="6"/>
    </row>
    <row r="1791" spans="1:6" ht="15.75" customHeight="1" x14ac:dyDescent="0.15">
      <c r="A1791" s="3">
        <v>1787</v>
      </c>
      <c r="B1791" s="3" t="s">
        <v>4728</v>
      </c>
      <c r="C1791" s="10" t="s">
        <v>11990</v>
      </c>
      <c r="E1791" s="3" t="s">
        <v>6406</v>
      </c>
      <c r="F1791" s="6"/>
    </row>
    <row r="1792" spans="1:6" ht="15.75" customHeight="1" x14ac:dyDescent="0.15">
      <c r="A1792" s="3">
        <v>1788</v>
      </c>
      <c r="B1792" s="3" t="s">
        <v>4731</v>
      </c>
      <c r="C1792" s="10" t="s">
        <v>11993</v>
      </c>
      <c r="E1792" s="3" t="s">
        <v>11994</v>
      </c>
      <c r="F1792" s="6"/>
    </row>
    <row r="1793" spans="1:6" ht="15.75" customHeight="1" x14ac:dyDescent="0.15">
      <c r="A1793" s="3">
        <v>1789</v>
      </c>
      <c r="B1793" s="3" t="s">
        <v>4738</v>
      </c>
      <c r="C1793" s="10" t="s">
        <v>11995</v>
      </c>
      <c r="E1793" s="3" t="s">
        <v>8637</v>
      </c>
      <c r="F1793" s="6"/>
    </row>
    <row r="1794" spans="1:6" ht="15.75" customHeight="1" x14ac:dyDescent="0.15">
      <c r="A1794" s="3">
        <v>1790</v>
      </c>
      <c r="B1794" s="3" t="s">
        <v>4739</v>
      </c>
      <c r="C1794" s="10" t="s">
        <v>11998</v>
      </c>
      <c r="E1794" s="3" t="s">
        <v>126</v>
      </c>
      <c r="F1794" s="6"/>
    </row>
    <row r="1795" spans="1:6" ht="15.75" customHeight="1" x14ac:dyDescent="0.15">
      <c r="A1795" s="3">
        <v>1791</v>
      </c>
      <c r="B1795" s="3" t="s">
        <v>4742</v>
      </c>
      <c r="C1795" s="10" t="s">
        <v>11999</v>
      </c>
      <c r="E1795" s="3" t="s">
        <v>12000</v>
      </c>
      <c r="F1795" s="6"/>
    </row>
    <row r="1796" spans="1:6" ht="15.75" customHeight="1" x14ac:dyDescent="0.15">
      <c r="A1796" s="3">
        <v>1792</v>
      </c>
      <c r="B1796" s="3" t="s">
        <v>4744</v>
      </c>
      <c r="C1796" s="10" t="s">
        <v>12001</v>
      </c>
      <c r="E1796" s="3" t="s">
        <v>10260</v>
      </c>
      <c r="F1796" s="6"/>
    </row>
    <row r="1797" spans="1:6" ht="15.75" customHeight="1" x14ac:dyDescent="0.15">
      <c r="A1797" s="3">
        <v>1793</v>
      </c>
      <c r="B1797" s="3" t="s">
        <v>4745</v>
      </c>
      <c r="C1797" s="10" t="s">
        <v>12002</v>
      </c>
      <c r="E1797" s="3" t="s">
        <v>264</v>
      </c>
      <c r="F1797" s="6"/>
    </row>
    <row r="1798" spans="1:6" ht="15.75" customHeight="1" x14ac:dyDescent="0.15">
      <c r="A1798" s="3">
        <v>1794</v>
      </c>
      <c r="B1798" s="5" t="s">
        <v>4748</v>
      </c>
      <c r="C1798" s="10" t="s">
        <v>12005</v>
      </c>
      <c r="E1798" s="3" t="s">
        <v>9271</v>
      </c>
      <c r="F1798" s="6"/>
    </row>
    <row r="1799" spans="1:6" ht="15.75" customHeight="1" x14ac:dyDescent="0.15">
      <c r="A1799" s="3">
        <v>1795</v>
      </c>
      <c r="B1799" s="3" t="s">
        <v>4772</v>
      </c>
      <c r="C1799" s="10" t="s">
        <v>12007</v>
      </c>
      <c r="E1799" s="3" t="s">
        <v>9746</v>
      </c>
      <c r="F1799" s="6"/>
    </row>
    <row r="1800" spans="1:6" ht="15.75" customHeight="1" x14ac:dyDescent="0.15">
      <c r="A1800" s="3">
        <v>1796</v>
      </c>
      <c r="B1800" s="3" t="s">
        <v>4774</v>
      </c>
      <c r="C1800" s="10" t="s">
        <v>12010</v>
      </c>
      <c r="E1800" s="3" t="s">
        <v>6076</v>
      </c>
      <c r="F1800" s="6"/>
    </row>
    <row r="1801" spans="1:6" ht="15.75" customHeight="1" x14ac:dyDescent="0.15">
      <c r="A1801" s="3">
        <v>1797</v>
      </c>
      <c r="B1801" s="3" t="s">
        <v>4778</v>
      </c>
      <c r="C1801" s="10" t="s">
        <v>12012</v>
      </c>
      <c r="E1801" s="3" t="s">
        <v>79</v>
      </c>
      <c r="F1801" s="6"/>
    </row>
    <row r="1802" spans="1:6" ht="15.75" customHeight="1" x14ac:dyDescent="0.15">
      <c r="A1802" s="3">
        <v>1798</v>
      </c>
      <c r="B1802" s="3" t="s">
        <v>4782</v>
      </c>
      <c r="C1802" s="10" t="s">
        <v>12014</v>
      </c>
      <c r="E1802" s="3" t="s">
        <v>3818</v>
      </c>
      <c r="F1802" s="6"/>
    </row>
    <row r="1803" spans="1:6" ht="15.75" customHeight="1" x14ac:dyDescent="0.15">
      <c r="A1803" s="3">
        <v>1799</v>
      </c>
      <c r="B1803" s="3" t="s">
        <v>4783</v>
      </c>
      <c r="C1803" s="10" t="s">
        <v>12016</v>
      </c>
      <c r="E1803" s="3" t="s">
        <v>7469</v>
      </c>
      <c r="F1803" s="6"/>
    </row>
    <row r="1804" spans="1:6" ht="15.75" customHeight="1" x14ac:dyDescent="0.15">
      <c r="A1804" s="3">
        <v>1800</v>
      </c>
      <c r="B1804" s="3" t="s">
        <v>4797</v>
      </c>
      <c r="C1804" s="10" t="s">
        <v>12018</v>
      </c>
      <c r="E1804" s="3" t="s">
        <v>718</v>
      </c>
      <c r="F1804" s="6"/>
    </row>
    <row r="1805" spans="1:6" ht="15.75" customHeight="1" x14ac:dyDescent="0.15">
      <c r="A1805" s="3">
        <v>1801</v>
      </c>
      <c r="B1805" s="3" t="s">
        <v>4811</v>
      </c>
      <c r="C1805" s="10" t="s">
        <v>12020</v>
      </c>
      <c r="E1805" s="3" t="s">
        <v>792</v>
      </c>
      <c r="F1805" s="6"/>
    </row>
    <row r="1806" spans="1:6" ht="15.75" customHeight="1" x14ac:dyDescent="0.15">
      <c r="A1806" s="3">
        <v>1802</v>
      </c>
      <c r="B1806" s="3" t="s">
        <v>4816</v>
      </c>
      <c r="C1806" s="10" t="s">
        <v>12023</v>
      </c>
      <c r="E1806" s="3" t="s">
        <v>7540</v>
      </c>
      <c r="F1806" s="6"/>
    </row>
    <row r="1807" spans="1:6" ht="15.75" customHeight="1" x14ac:dyDescent="0.15">
      <c r="A1807" s="3">
        <v>1803</v>
      </c>
      <c r="B1807" s="3" t="s">
        <v>4817</v>
      </c>
      <c r="C1807" s="10" t="s">
        <v>12024</v>
      </c>
      <c r="E1807" s="3" t="s">
        <v>1523</v>
      </c>
      <c r="F1807" s="6"/>
    </row>
    <row r="1808" spans="1:6" ht="15.75" customHeight="1" x14ac:dyDescent="0.15">
      <c r="A1808" s="3">
        <v>1804</v>
      </c>
      <c r="B1808" s="3" t="s">
        <v>4820</v>
      </c>
      <c r="C1808" s="10" t="s">
        <v>12026</v>
      </c>
      <c r="E1808" s="3" t="s">
        <v>38</v>
      </c>
      <c r="F1808" s="6"/>
    </row>
    <row r="1809" spans="1:6" ht="15.75" customHeight="1" x14ac:dyDescent="0.15">
      <c r="A1809" s="3">
        <v>1805</v>
      </c>
      <c r="B1809" s="3" t="s">
        <v>4822</v>
      </c>
      <c r="C1809" s="10" t="s">
        <v>12028</v>
      </c>
      <c r="E1809" s="3" t="s">
        <v>6771</v>
      </c>
      <c r="F1809" s="6"/>
    </row>
    <row r="1810" spans="1:6" ht="15.75" customHeight="1" x14ac:dyDescent="0.15">
      <c r="A1810" s="3">
        <v>1806</v>
      </c>
      <c r="B1810" s="3" t="s">
        <v>4855</v>
      </c>
      <c r="C1810" s="10" t="s">
        <v>12030</v>
      </c>
      <c r="E1810" s="3" t="s">
        <v>12032</v>
      </c>
      <c r="F1810" s="6"/>
    </row>
    <row r="1811" spans="1:6" ht="15.75" customHeight="1" x14ac:dyDescent="0.15">
      <c r="A1811" s="3">
        <v>1807</v>
      </c>
      <c r="B1811" s="3" t="s">
        <v>4857</v>
      </c>
      <c r="C1811" s="10" t="s">
        <v>12033</v>
      </c>
      <c r="E1811" s="3" t="s">
        <v>271</v>
      </c>
      <c r="F1811" s="6"/>
    </row>
    <row r="1812" spans="1:6" ht="15.75" customHeight="1" x14ac:dyDescent="0.15">
      <c r="A1812" s="3">
        <v>1808</v>
      </c>
      <c r="B1812" s="3" t="s">
        <v>1917</v>
      </c>
      <c r="C1812" s="10" t="s">
        <v>12035</v>
      </c>
      <c r="E1812" s="3" t="s">
        <v>923</v>
      </c>
      <c r="F1812" s="6"/>
    </row>
    <row r="1813" spans="1:6" ht="15.75" customHeight="1" x14ac:dyDescent="0.15">
      <c r="A1813" s="3">
        <v>1809</v>
      </c>
      <c r="B1813" s="3" t="s">
        <v>4858</v>
      </c>
      <c r="C1813" s="10" t="s">
        <v>12039</v>
      </c>
      <c r="E1813" s="3" t="s">
        <v>9119</v>
      </c>
      <c r="F1813" s="6"/>
    </row>
    <row r="1814" spans="1:6" ht="15.75" customHeight="1" x14ac:dyDescent="0.15">
      <c r="A1814" s="3">
        <v>1810</v>
      </c>
      <c r="B1814" s="3" t="s">
        <v>4877</v>
      </c>
      <c r="C1814" s="10" t="s">
        <v>12042</v>
      </c>
      <c r="E1814" s="3" t="s">
        <v>271</v>
      </c>
      <c r="F1814" s="6"/>
    </row>
    <row r="1815" spans="1:6" ht="15.75" customHeight="1" x14ac:dyDescent="0.15">
      <c r="A1815" s="3">
        <v>1811</v>
      </c>
      <c r="B1815" s="3" t="s">
        <v>4881</v>
      </c>
      <c r="C1815" s="10" t="s">
        <v>12044</v>
      </c>
      <c r="E1815" s="3" t="s">
        <v>12046</v>
      </c>
      <c r="F1815" s="6"/>
    </row>
    <row r="1816" spans="1:6" ht="15.75" customHeight="1" x14ac:dyDescent="0.15">
      <c r="A1816" s="3">
        <v>1812</v>
      </c>
      <c r="B1816" s="3" t="s">
        <v>4883</v>
      </c>
      <c r="C1816" s="10" t="s">
        <v>12048</v>
      </c>
      <c r="E1816" s="3" t="s">
        <v>12049</v>
      </c>
      <c r="F1816" s="6"/>
    </row>
    <row r="1817" spans="1:6" ht="15.75" customHeight="1" x14ac:dyDescent="0.15">
      <c r="A1817" s="3">
        <v>1813</v>
      </c>
      <c r="B1817" s="3" t="s">
        <v>4888</v>
      </c>
      <c r="C1817" s="10" t="s">
        <v>12050</v>
      </c>
      <c r="E1817" s="3" t="s">
        <v>126</v>
      </c>
      <c r="F1817" s="6"/>
    </row>
    <row r="1818" spans="1:6" ht="15.75" customHeight="1" x14ac:dyDescent="0.15">
      <c r="A1818" s="3">
        <v>1814</v>
      </c>
      <c r="B1818" s="3" t="s">
        <v>4891</v>
      </c>
      <c r="C1818" s="10" t="s">
        <v>12051</v>
      </c>
      <c r="E1818" s="3" t="s">
        <v>2435</v>
      </c>
      <c r="F1818" s="6"/>
    </row>
    <row r="1819" spans="1:6" ht="15.75" customHeight="1" x14ac:dyDescent="0.15">
      <c r="A1819" s="3">
        <v>1815</v>
      </c>
      <c r="B1819" s="3" t="s">
        <v>1925</v>
      </c>
      <c r="C1819" s="10" t="s">
        <v>12054</v>
      </c>
      <c r="E1819" s="3" t="s">
        <v>971</v>
      </c>
      <c r="F1819" s="6"/>
    </row>
    <row r="1820" spans="1:6" ht="15.75" customHeight="1" x14ac:dyDescent="0.15">
      <c r="A1820" s="3">
        <v>1816</v>
      </c>
      <c r="B1820" s="3" t="s">
        <v>4894</v>
      </c>
      <c r="C1820" s="10" t="s">
        <v>12058</v>
      </c>
      <c r="E1820" s="3" t="s">
        <v>2190</v>
      </c>
      <c r="F1820" s="6"/>
    </row>
    <row r="1821" spans="1:6" ht="15.75" customHeight="1" x14ac:dyDescent="0.15">
      <c r="A1821" s="3">
        <v>1817</v>
      </c>
      <c r="B1821" s="3" t="s">
        <v>4898</v>
      </c>
      <c r="C1821" s="10" t="s">
        <v>12060</v>
      </c>
      <c r="E1821" s="3" t="s">
        <v>11772</v>
      </c>
      <c r="F1821" s="6"/>
    </row>
    <row r="1822" spans="1:6" ht="15.75" customHeight="1" x14ac:dyDescent="0.15">
      <c r="A1822" s="3">
        <v>1818</v>
      </c>
      <c r="B1822" s="3" t="s">
        <v>4900</v>
      </c>
      <c r="C1822" s="10" t="s">
        <v>12061</v>
      </c>
      <c r="E1822" s="3" t="s">
        <v>271</v>
      </c>
      <c r="F1822" s="6"/>
    </row>
    <row r="1823" spans="1:6" ht="15.75" customHeight="1" x14ac:dyDescent="0.15">
      <c r="A1823" s="3">
        <v>1819</v>
      </c>
      <c r="B1823" s="3" t="s">
        <v>4926</v>
      </c>
      <c r="C1823" s="10" t="s">
        <v>12064</v>
      </c>
      <c r="E1823" s="3" t="s">
        <v>12065</v>
      </c>
      <c r="F1823" s="6"/>
    </row>
    <row r="1824" spans="1:6" ht="15.75" customHeight="1" x14ac:dyDescent="0.15">
      <c r="A1824" s="3">
        <v>1820</v>
      </c>
      <c r="B1824" s="3" t="s">
        <v>4928</v>
      </c>
      <c r="C1824" s="10" t="s">
        <v>12068</v>
      </c>
      <c r="E1824" s="3" t="s">
        <v>5959</v>
      </c>
      <c r="F1824" s="6"/>
    </row>
    <row r="1825" spans="1:6" ht="15.75" customHeight="1" x14ac:dyDescent="0.15">
      <c r="A1825" s="3">
        <v>1821</v>
      </c>
      <c r="B1825" s="3" t="s">
        <v>4938</v>
      </c>
      <c r="C1825" s="10" t="s">
        <v>12070</v>
      </c>
      <c r="E1825" s="3" t="s">
        <v>5825</v>
      </c>
      <c r="F1825" s="6"/>
    </row>
    <row r="1826" spans="1:6" ht="15.75" customHeight="1" x14ac:dyDescent="0.15">
      <c r="A1826" s="3">
        <v>1822</v>
      </c>
      <c r="B1826" s="3" t="s">
        <v>4940</v>
      </c>
      <c r="C1826" s="10" t="s">
        <v>12075</v>
      </c>
      <c r="E1826" s="3" t="s">
        <v>9920</v>
      </c>
      <c r="F1826" s="6"/>
    </row>
    <row r="1827" spans="1:6" ht="15.75" customHeight="1" x14ac:dyDescent="0.15">
      <c r="A1827" s="3">
        <v>1823</v>
      </c>
      <c r="B1827" s="3" t="s">
        <v>4941</v>
      </c>
      <c r="C1827" s="10" t="s">
        <v>12079</v>
      </c>
      <c r="E1827" s="3" t="s">
        <v>12080</v>
      </c>
      <c r="F1827" s="6"/>
    </row>
    <row r="1828" spans="1:6" ht="15.75" customHeight="1" x14ac:dyDescent="0.15">
      <c r="A1828" s="3">
        <v>1824</v>
      </c>
      <c r="B1828" s="3" t="s">
        <v>4942</v>
      </c>
      <c r="C1828" s="10" t="s">
        <v>12082</v>
      </c>
      <c r="E1828" s="3" t="s">
        <v>12085</v>
      </c>
      <c r="F1828" s="6"/>
    </row>
    <row r="1829" spans="1:6" ht="15.75" customHeight="1" x14ac:dyDescent="0.15">
      <c r="A1829" s="3">
        <v>1825</v>
      </c>
      <c r="B1829" s="3" t="s">
        <v>4944</v>
      </c>
      <c r="C1829" s="10" t="s">
        <v>12088</v>
      </c>
      <c r="E1829" s="3" t="s">
        <v>12089</v>
      </c>
      <c r="F1829" s="6"/>
    </row>
    <row r="1830" spans="1:6" ht="15.75" customHeight="1" x14ac:dyDescent="0.15">
      <c r="A1830" s="3">
        <v>1826</v>
      </c>
      <c r="B1830" s="3" t="s">
        <v>4961</v>
      </c>
      <c r="C1830" s="10" t="s">
        <v>12091</v>
      </c>
      <c r="E1830" s="3" t="s">
        <v>2435</v>
      </c>
      <c r="F1830" s="6"/>
    </row>
    <row r="1831" spans="1:6" ht="15.75" customHeight="1" x14ac:dyDescent="0.15">
      <c r="A1831" s="3">
        <v>1827</v>
      </c>
      <c r="B1831" s="3" t="s">
        <v>4962</v>
      </c>
      <c r="C1831" s="10" t="s">
        <v>12095</v>
      </c>
      <c r="E1831" s="3" t="s">
        <v>7022</v>
      </c>
      <c r="F1831" s="6"/>
    </row>
    <row r="1832" spans="1:6" ht="15.75" customHeight="1" x14ac:dyDescent="0.15">
      <c r="A1832" s="3">
        <v>1828</v>
      </c>
      <c r="B1832" s="3" t="s">
        <v>4973</v>
      </c>
      <c r="C1832" s="10" t="s">
        <v>12097</v>
      </c>
      <c r="E1832" s="3" t="s">
        <v>475</v>
      </c>
      <c r="F1832" s="6"/>
    </row>
    <row r="1833" spans="1:6" ht="15.75" customHeight="1" x14ac:dyDescent="0.15">
      <c r="A1833" s="3">
        <v>1829</v>
      </c>
      <c r="B1833" s="3" t="s">
        <v>4978</v>
      </c>
      <c r="C1833" s="10" t="s">
        <v>12100</v>
      </c>
      <c r="E1833" s="3" t="s">
        <v>10878</v>
      </c>
      <c r="F1833" s="6"/>
    </row>
    <row r="1834" spans="1:6" ht="15.75" customHeight="1" x14ac:dyDescent="0.15">
      <c r="A1834" s="3">
        <v>1830</v>
      </c>
      <c r="B1834" s="3" t="s">
        <v>4980</v>
      </c>
      <c r="C1834" s="10" t="s">
        <v>12101</v>
      </c>
      <c r="E1834" s="3" t="s">
        <v>5419</v>
      </c>
      <c r="F1834" s="6"/>
    </row>
    <row r="1835" spans="1:6" ht="15.75" customHeight="1" x14ac:dyDescent="0.15">
      <c r="A1835" s="3">
        <v>1831</v>
      </c>
      <c r="B1835" s="3" t="s">
        <v>4982</v>
      </c>
      <c r="C1835" s="10" t="s">
        <v>12105</v>
      </c>
      <c r="E1835" s="3" t="s">
        <v>9705</v>
      </c>
      <c r="F1835" s="6"/>
    </row>
    <row r="1836" spans="1:6" ht="15.75" customHeight="1" x14ac:dyDescent="0.15">
      <c r="A1836" s="3">
        <v>1832</v>
      </c>
      <c r="B1836" s="3" t="s">
        <v>4983</v>
      </c>
      <c r="C1836" s="10" t="s">
        <v>12107</v>
      </c>
      <c r="E1836" s="3" t="s">
        <v>12109</v>
      </c>
      <c r="F1836" s="6"/>
    </row>
    <row r="1837" spans="1:6" ht="15.75" customHeight="1" x14ac:dyDescent="0.15">
      <c r="A1837" s="3">
        <v>1833</v>
      </c>
      <c r="B1837" s="3" t="s">
        <v>4985</v>
      </c>
      <c r="C1837" s="10" t="s">
        <v>12113</v>
      </c>
      <c r="E1837" s="3" t="s">
        <v>12114</v>
      </c>
      <c r="F1837" s="6"/>
    </row>
    <row r="1838" spans="1:6" ht="15.75" customHeight="1" x14ac:dyDescent="0.15">
      <c r="A1838" s="3">
        <v>1834</v>
      </c>
      <c r="B1838" s="3" t="s">
        <v>4990</v>
      </c>
      <c r="C1838" s="10" t="s">
        <v>12115</v>
      </c>
      <c r="E1838" s="3" t="s">
        <v>11429</v>
      </c>
      <c r="F1838" s="6"/>
    </row>
    <row r="1839" spans="1:6" ht="15.75" customHeight="1" x14ac:dyDescent="0.15">
      <c r="A1839" s="3">
        <v>1835</v>
      </c>
      <c r="B1839" s="3" t="s">
        <v>4992</v>
      </c>
      <c r="C1839" s="10" t="s">
        <v>12120</v>
      </c>
      <c r="E1839" s="3" t="s">
        <v>11778</v>
      </c>
      <c r="F1839" s="6"/>
    </row>
    <row r="1840" spans="1:6" ht="15.75" customHeight="1" x14ac:dyDescent="0.15">
      <c r="A1840" s="3">
        <v>1836</v>
      </c>
      <c r="B1840" s="3" t="s">
        <v>4996</v>
      </c>
      <c r="C1840" s="10" t="s">
        <v>12121</v>
      </c>
      <c r="E1840" s="3" t="s">
        <v>792</v>
      </c>
      <c r="F1840" s="6"/>
    </row>
    <row r="1841" spans="1:6" ht="15.75" customHeight="1" x14ac:dyDescent="0.15">
      <c r="A1841" s="3">
        <v>1837</v>
      </c>
      <c r="B1841" s="5" t="s">
        <v>5000</v>
      </c>
      <c r="C1841" s="10" t="s">
        <v>12126</v>
      </c>
      <c r="E1841" s="3" t="s">
        <v>8947</v>
      </c>
      <c r="F1841" s="6"/>
    </row>
    <row r="1842" spans="1:6" ht="15.75" customHeight="1" x14ac:dyDescent="0.15">
      <c r="A1842" s="3">
        <v>1838</v>
      </c>
      <c r="B1842" s="3" t="s">
        <v>5003</v>
      </c>
      <c r="C1842" s="10" t="s">
        <v>12128</v>
      </c>
      <c r="E1842" s="3" t="s">
        <v>264</v>
      </c>
      <c r="F1842" s="6"/>
    </row>
    <row r="1843" spans="1:6" ht="15.75" customHeight="1" x14ac:dyDescent="0.15">
      <c r="A1843" s="3">
        <v>1839</v>
      </c>
      <c r="B1843" s="3" t="s">
        <v>5006</v>
      </c>
      <c r="C1843" s="10" t="s">
        <v>12130</v>
      </c>
      <c r="E1843" s="3" t="s">
        <v>11425</v>
      </c>
      <c r="F1843" s="6"/>
    </row>
    <row r="1844" spans="1:6" ht="15.75" customHeight="1" x14ac:dyDescent="0.15">
      <c r="A1844" s="3">
        <v>1840</v>
      </c>
      <c r="B1844" s="3" t="s">
        <v>5009</v>
      </c>
      <c r="C1844" s="10" t="s">
        <v>12133</v>
      </c>
      <c r="E1844" s="3" t="s">
        <v>475</v>
      </c>
      <c r="F1844" s="6"/>
    </row>
    <row r="1845" spans="1:6" ht="15.75" customHeight="1" x14ac:dyDescent="0.15">
      <c r="A1845" s="3">
        <v>1841</v>
      </c>
      <c r="B1845" s="3" t="s">
        <v>5011</v>
      </c>
      <c r="C1845" s="10" t="s">
        <v>12134</v>
      </c>
      <c r="E1845" s="3" t="s">
        <v>12137</v>
      </c>
      <c r="F1845" s="6"/>
    </row>
    <row r="1846" spans="1:6" ht="15.75" customHeight="1" x14ac:dyDescent="0.15">
      <c r="A1846" s="3">
        <v>1842</v>
      </c>
      <c r="B1846" s="3" t="s">
        <v>5012</v>
      </c>
      <c r="C1846" s="10" t="s">
        <v>12140</v>
      </c>
      <c r="E1846" s="3" t="s">
        <v>12141</v>
      </c>
      <c r="F1846" s="6"/>
    </row>
    <row r="1847" spans="1:6" ht="15.75" customHeight="1" x14ac:dyDescent="0.15">
      <c r="A1847" s="3">
        <v>1843</v>
      </c>
      <c r="B1847" s="3" t="s">
        <v>5015</v>
      </c>
      <c r="C1847" s="10" t="s">
        <v>12143</v>
      </c>
      <c r="E1847" s="3" t="s">
        <v>12144</v>
      </c>
      <c r="F1847" s="6"/>
    </row>
    <row r="1848" spans="1:6" ht="15.75" customHeight="1" x14ac:dyDescent="0.15">
      <c r="A1848" s="3">
        <v>1844</v>
      </c>
      <c r="B1848" s="3" t="s">
        <v>5020</v>
      </c>
      <c r="C1848" s="10" t="s">
        <v>12148</v>
      </c>
      <c r="E1848" s="3" t="s">
        <v>487</v>
      </c>
      <c r="F1848" s="6"/>
    </row>
    <row r="1849" spans="1:6" ht="15.75" customHeight="1" x14ac:dyDescent="0.15">
      <c r="A1849" s="3">
        <v>1845</v>
      </c>
      <c r="B1849" s="3" t="s">
        <v>5040</v>
      </c>
      <c r="C1849" s="10" t="s">
        <v>12153</v>
      </c>
      <c r="E1849" s="3" t="s">
        <v>6013</v>
      </c>
      <c r="F1849" s="6"/>
    </row>
    <row r="1850" spans="1:6" ht="15.75" customHeight="1" x14ac:dyDescent="0.15">
      <c r="A1850" s="3">
        <v>1846</v>
      </c>
      <c r="B1850" s="3" t="s">
        <v>5063</v>
      </c>
      <c r="C1850" s="10" t="s">
        <v>12156</v>
      </c>
      <c r="E1850" s="3" t="s">
        <v>7540</v>
      </c>
      <c r="F1850" s="6"/>
    </row>
    <row r="1851" spans="1:6" ht="15.75" customHeight="1" x14ac:dyDescent="0.15">
      <c r="A1851" s="3">
        <v>1847</v>
      </c>
      <c r="B1851" s="3" t="s">
        <v>5066</v>
      </c>
      <c r="C1851" s="10" t="s">
        <v>12158</v>
      </c>
      <c r="E1851" s="3" t="s">
        <v>12159</v>
      </c>
      <c r="F1851" s="6"/>
    </row>
    <row r="1852" spans="1:6" ht="15.75" customHeight="1" x14ac:dyDescent="0.15">
      <c r="A1852" s="3">
        <v>1848</v>
      </c>
      <c r="B1852" s="3" t="s">
        <v>5072</v>
      </c>
      <c r="C1852" s="10" t="s">
        <v>12162</v>
      </c>
      <c r="E1852" s="3" t="s">
        <v>10121</v>
      </c>
      <c r="F1852" s="6"/>
    </row>
    <row r="1853" spans="1:6" ht="15.75" customHeight="1" x14ac:dyDescent="0.15">
      <c r="A1853" s="3">
        <v>1849</v>
      </c>
      <c r="B1853" s="3" t="s">
        <v>5076</v>
      </c>
      <c r="C1853" s="10" t="s">
        <v>12165</v>
      </c>
      <c r="E1853" s="3" t="s">
        <v>3527</v>
      </c>
      <c r="F1853" s="6"/>
    </row>
    <row r="1854" spans="1:6" ht="15.75" customHeight="1" x14ac:dyDescent="0.15">
      <c r="A1854" s="3">
        <v>1850</v>
      </c>
      <c r="B1854" s="3" t="s">
        <v>5096</v>
      </c>
      <c r="C1854" s="10" t="s">
        <v>12167</v>
      </c>
      <c r="E1854" s="3" t="s">
        <v>3818</v>
      </c>
      <c r="F1854" s="6"/>
    </row>
    <row r="1855" spans="1:6" ht="15.75" customHeight="1" x14ac:dyDescent="0.15">
      <c r="A1855" s="3">
        <v>1851</v>
      </c>
      <c r="B1855" s="3" t="s">
        <v>5107</v>
      </c>
      <c r="C1855" s="10" t="s">
        <v>12168</v>
      </c>
      <c r="E1855" s="3" t="s">
        <v>38</v>
      </c>
      <c r="F1855" s="6"/>
    </row>
    <row r="1856" spans="1:6" ht="15.75" customHeight="1" x14ac:dyDescent="0.15">
      <c r="A1856" s="3">
        <v>1852</v>
      </c>
      <c r="B1856" s="3" t="s">
        <v>5110</v>
      </c>
      <c r="C1856" s="10" t="s">
        <v>12170</v>
      </c>
      <c r="E1856" s="3" t="s">
        <v>4660</v>
      </c>
      <c r="F1856" s="6"/>
    </row>
    <row r="1857" spans="1:6" ht="15.75" customHeight="1" x14ac:dyDescent="0.15">
      <c r="A1857" s="3">
        <v>1853</v>
      </c>
      <c r="B1857" s="3" t="s">
        <v>5112</v>
      </c>
      <c r="C1857" s="10" t="s">
        <v>12171</v>
      </c>
      <c r="E1857" s="3" t="s">
        <v>2682</v>
      </c>
      <c r="F1857" s="6"/>
    </row>
    <row r="1858" spans="1:6" ht="15.75" customHeight="1" x14ac:dyDescent="0.15">
      <c r="A1858" s="3">
        <v>1854</v>
      </c>
      <c r="B1858" s="3" t="s">
        <v>5113</v>
      </c>
      <c r="C1858" s="10" t="s">
        <v>12173</v>
      </c>
      <c r="E1858" s="3" t="s">
        <v>6378</v>
      </c>
      <c r="F1858" s="6"/>
    </row>
    <row r="1859" spans="1:6" ht="15.75" customHeight="1" x14ac:dyDescent="0.15">
      <c r="A1859" s="3">
        <v>1855</v>
      </c>
      <c r="B1859" s="5" t="s">
        <v>5115</v>
      </c>
      <c r="C1859" s="10" t="s">
        <v>12177</v>
      </c>
      <c r="E1859" s="3" t="s">
        <v>12179</v>
      </c>
      <c r="F1859" s="6"/>
    </row>
    <row r="1860" spans="1:6" ht="15.75" customHeight="1" x14ac:dyDescent="0.15">
      <c r="A1860" s="3">
        <v>1856</v>
      </c>
      <c r="B1860" s="3" t="s">
        <v>5130</v>
      </c>
      <c r="C1860" s="10" t="s">
        <v>12180</v>
      </c>
      <c r="E1860" s="3" t="s">
        <v>12181</v>
      </c>
      <c r="F1860" s="6"/>
    </row>
    <row r="1861" spans="1:6" ht="15.75" customHeight="1" x14ac:dyDescent="0.15">
      <c r="A1861" s="3">
        <v>1857</v>
      </c>
      <c r="B1861" s="3" t="s">
        <v>5132</v>
      </c>
      <c r="C1861" s="10" t="s">
        <v>12184</v>
      </c>
      <c r="E1861" s="3" t="s">
        <v>12186</v>
      </c>
      <c r="F1861" s="6"/>
    </row>
    <row r="1862" spans="1:6" ht="15.75" customHeight="1" x14ac:dyDescent="0.15">
      <c r="A1862" s="3">
        <v>1858</v>
      </c>
      <c r="B1862" s="3" t="s">
        <v>5133</v>
      </c>
      <c r="C1862" s="10" t="s">
        <v>12188</v>
      </c>
      <c r="E1862" s="3" t="s">
        <v>11953</v>
      </c>
      <c r="F1862" s="6"/>
    </row>
    <row r="1863" spans="1:6" ht="15.75" customHeight="1" x14ac:dyDescent="0.15">
      <c r="A1863" s="3">
        <v>1859</v>
      </c>
      <c r="B1863" s="3" t="s">
        <v>5137</v>
      </c>
      <c r="C1863" s="10" t="s">
        <v>12190</v>
      </c>
      <c r="E1863" s="3" t="s">
        <v>264</v>
      </c>
      <c r="F1863" s="6"/>
    </row>
    <row r="1864" spans="1:6" ht="15.75" customHeight="1" x14ac:dyDescent="0.15">
      <c r="A1864" s="3">
        <v>1860</v>
      </c>
      <c r="B1864" s="3" t="s">
        <v>5140</v>
      </c>
      <c r="C1864" s="10" t="s">
        <v>12193</v>
      </c>
      <c r="E1864" s="3" t="s">
        <v>7540</v>
      </c>
      <c r="F1864" s="6"/>
    </row>
    <row r="1865" spans="1:6" ht="15.75" customHeight="1" x14ac:dyDescent="0.15">
      <c r="A1865" s="3">
        <v>1861</v>
      </c>
      <c r="B1865" s="3" t="s">
        <v>5143</v>
      </c>
      <c r="C1865" s="10" t="s">
        <v>12195</v>
      </c>
      <c r="E1865" s="3" t="s">
        <v>271</v>
      </c>
      <c r="F1865" s="6"/>
    </row>
    <row r="1866" spans="1:6" ht="15.75" customHeight="1" x14ac:dyDescent="0.15">
      <c r="A1866" s="3">
        <v>1862</v>
      </c>
      <c r="B1866" s="3" t="s">
        <v>936</v>
      </c>
      <c r="C1866" s="10" t="s">
        <v>12197</v>
      </c>
      <c r="E1866" s="3" t="s">
        <v>971</v>
      </c>
      <c r="F1866" s="6"/>
    </row>
    <row r="1867" spans="1:6" ht="15.75" customHeight="1" x14ac:dyDescent="0.15">
      <c r="A1867" s="3">
        <v>1863</v>
      </c>
      <c r="B1867" s="3" t="s">
        <v>5145</v>
      </c>
      <c r="C1867" s="10" t="s">
        <v>12199</v>
      </c>
      <c r="E1867" s="3" t="s">
        <v>1375</v>
      </c>
      <c r="F1867" s="6"/>
    </row>
    <row r="1868" spans="1:6" ht="15.75" customHeight="1" x14ac:dyDescent="0.15">
      <c r="A1868" s="3">
        <v>1864</v>
      </c>
      <c r="B1868" s="3" t="s">
        <v>5149</v>
      </c>
      <c r="C1868" s="10" t="s">
        <v>12202</v>
      </c>
      <c r="E1868" s="3" t="s">
        <v>4046</v>
      </c>
      <c r="F1868" s="6"/>
    </row>
    <row r="1869" spans="1:6" ht="15.75" customHeight="1" x14ac:dyDescent="0.15">
      <c r="A1869" s="3">
        <v>1865</v>
      </c>
      <c r="B1869" s="3" t="s">
        <v>5160</v>
      </c>
      <c r="C1869" s="10" t="s">
        <v>12205</v>
      </c>
      <c r="E1869" s="3" t="s">
        <v>742</v>
      </c>
      <c r="F1869" s="6"/>
    </row>
    <row r="1870" spans="1:6" ht="15.75" customHeight="1" x14ac:dyDescent="0.15">
      <c r="A1870" s="3">
        <v>1866</v>
      </c>
      <c r="B1870" s="3" t="s">
        <v>5163</v>
      </c>
      <c r="C1870" s="10" t="s">
        <v>12207</v>
      </c>
      <c r="E1870" s="3" t="s">
        <v>498</v>
      </c>
      <c r="F1870" s="6"/>
    </row>
    <row r="1871" spans="1:6" ht="15.75" customHeight="1" x14ac:dyDescent="0.15">
      <c r="A1871" s="3">
        <v>1867</v>
      </c>
      <c r="B1871" s="3" t="s">
        <v>5164</v>
      </c>
      <c r="C1871" s="10" t="s">
        <v>12208</v>
      </c>
      <c r="E1871" s="3" t="s">
        <v>12209</v>
      </c>
      <c r="F1871" s="6"/>
    </row>
    <row r="1872" spans="1:6" ht="15.75" customHeight="1" x14ac:dyDescent="0.15">
      <c r="A1872" s="3">
        <v>1868</v>
      </c>
      <c r="B1872" s="3" t="s">
        <v>5167</v>
      </c>
      <c r="C1872" s="10" t="s">
        <v>12211</v>
      </c>
      <c r="E1872" s="3" t="s">
        <v>742</v>
      </c>
      <c r="F1872" s="6"/>
    </row>
    <row r="1873" spans="1:6" ht="15.75" customHeight="1" x14ac:dyDescent="0.15">
      <c r="A1873" s="3">
        <v>1869</v>
      </c>
      <c r="B1873" s="3" t="s">
        <v>5169</v>
      </c>
      <c r="C1873" s="10" t="s">
        <v>12212</v>
      </c>
      <c r="E1873" s="3" t="s">
        <v>2337</v>
      </c>
      <c r="F1873" s="6"/>
    </row>
    <row r="1874" spans="1:6" ht="15.75" customHeight="1" x14ac:dyDescent="0.15">
      <c r="A1874" s="3">
        <v>1870</v>
      </c>
      <c r="B1874" s="3" t="s">
        <v>5171</v>
      </c>
      <c r="C1874" s="10" t="s">
        <v>12214</v>
      </c>
      <c r="E1874" s="3" t="s">
        <v>742</v>
      </c>
      <c r="F1874" s="6"/>
    </row>
    <row r="1875" spans="1:6" ht="15.75" customHeight="1" x14ac:dyDescent="0.15">
      <c r="A1875" s="3">
        <v>1871</v>
      </c>
      <c r="B1875" s="3" t="s">
        <v>5176</v>
      </c>
      <c r="C1875" s="10" t="s">
        <v>12215</v>
      </c>
      <c r="E1875" s="3" t="s">
        <v>3354</v>
      </c>
      <c r="F1875" s="6"/>
    </row>
    <row r="1876" spans="1:6" ht="15.75" customHeight="1" x14ac:dyDescent="0.15">
      <c r="A1876" s="3">
        <v>1872</v>
      </c>
      <c r="B1876" s="3" t="s">
        <v>5177</v>
      </c>
      <c r="C1876" s="10" t="s">
        <v>12217</v>
      </c>
      <c r="E1876" s="3" t="s">
        <v>12218</v>
      </c>
      <c r="F1876" s="6"/>
    </row>
    <row r="1877" spans="1:6" ht="15.75" customHeight="1" x14ac:dyDescent="0.15">
      <c r="A1877" s="3">
        <v>1873</v>
      </c>
      <c r="B1877" s="3" t="s">
        <v>5179</v>
      </c>
      <c r="C1877" s="10" t="s">
        <v>12220</v>
      </c>
      <c r="E1877" s="3" t="s">
        <v>4248</v>
      </c>
      <c r="F1877" s="6"/>
    </row>
    <row r="1878" spans="1:6" ht="15.75" customHeight="1" x14ac:dyDescent="0.15">
      <c r="A1878" s="3">
        <v>1874</v>
      </c>
      <c r="B1878" s="3" t="s">
        <v>5189</v>
      </c>
      <c r="C1878" s="10" t="s">
        <v>12221</v>
      </c>
      <c r="E1878" s="3" t="s">
        <v>2653</v>
      </c>
      <c r="F1878" s="6"/>
    </row>
    <row r="1879" spans="1:6" ht="15.75" customHeight="1" x14ac:dyDescent="0.15">
      <c r="A1879" s="3">
        <v>1875</v>
      </c>
      <c r="B1879" s="3" t="s">
        <v>5191</v>
      </c>
      <c r="C1879" s="10" t="s">
        <v>12224</v>
      </c>
      <c r="E1879" s="3" t="s">
        <v>4920</v>
      </c>
      <c r="F1879" s="6"/>
    </row>
    <row r="1880" spans="1:6" ht="15.75" customHeight="1" x14ac:dyDescent="0.15">
      <c r="A1880" s="3">
        <v>1876</v>
      </c>
      <c r="B1880" s="3" t="s">
        <v>5194</v>
      </c>
      <c r="C1880" s="10" t="s">
        <v>12225</v>
      </c>
      <c r="E1880" s="3" t="s">
        <v>2729</v>
      </c>
      <c r="F1880" s="6"/>
    </row>
    <row r="1881" spans="1:6" ht="15.75" customHeight="1" x14ac:dyDescent="0.15">
      <c r="A1881" s="3">
        <v>1877</v>
      </c>
      <c r="B1881" s="3" t="s">
        <v>5211</v>
      </c>
      <c r="C1881" s="10" t="s">
        <v>12228</v>
      </c>
      <c r="E1881" s="3" t="s">
        <v>3411</v>
      </c>
      <c r="F1881" s="6"/>
    </row>
    <row r="1882" spans="1:6" ht="15.75" customHeight="1" x14ac:dyDescent="0.15">
      <c r="A1882" s="3">
        <v>1878</v>
      </c>
      <c r="B1882" s="3" t="s">
        <v>5213</v>
      </c>
      <c r="C1882" s="10" t="s">
        <v>12230</v>
      </c>
      <c r="E1882" s="3" t="s">
        <v>10630</v>
      </c>
      <c r="F1882" s="6"/>
    </row>
    <row r="1883" spans="1:6" ht="15.75" customHeight="1" x14ac:dyDescent="0.15">
      <c r="A1883" s="3">
        <v>1879</v>
      </c>
      <c r="B1883" s="3" t="s">
        <v>5215</v>
      </c>
      <c r="C1883" s="10" t="s">
        <v>12233</v>
      </c>
      <c r="E1883" s="3" t="s">
        <v>2725</v>
      </c>
      <c r="F1883" s="6"/>
    </row>
    <row r="1884" spans="1:6" ht="15.75" customHeight="1" x14ac:dyDescent="0.15">
      <c r="A1884" s="3">
        <v>1880</v>
      </c>
      <c r="B1884" s="3" t="s">
        <v>983</v>
      </c>
      <c r="C1884" s="10" t="s">
        <v>12235</v>
      </c>
      <c r="E1884" s="3" t="s">
        <v>971</v>
      </c>
      <c r="F1884" s="6"/>
    </row>
    <row r="1885" spans="1:6" ht="15.75" customHeight="1" x14ac:dyDescent="0.15">
      <c r="A1885" s="3">
        <v>1881</v>
      </c>
      <c r="B1885" s="3" t="s">
        <v>5219</v>
      </c>
      <c r="C1885" s="10" t="s">
        <v>12238</v>
      </c>
      <c r="E1885" s="3" t="s">
        <v>11405</v>
      </c>
      <c r="F1885" s="6"/>
    </row>
    <row r="1886" spans="1:6" ht="15.75" customHeight="1" x14ac:dyDescent="0.15">
      <c r="A1886" s="3">
        <v>1882</v>
      </c>
      <c r="B1886" s="3" t="s">
        <v>5223</v>
      </c>
      <c r="C1886" s="10" t="s">
        <v>12239</v>
      </c>
      <c r="E1886" s="3" t="s">
        <v>9746</v>
      </c>
      <c r="F1886" s="6"/>
    </row>
    <row r="1887" spans="1:6" ht="15.75" customHeight="1" x14ac:dyDescent="0.15">
      <c r="A1887" s="3">
        <v>1883</v>
      </c>
      <c r="B1887" s="3" t="s">
        <v>5241</v>
      </c>
      <c r="C1887" s="10" t="s">
        <v>12242</v>
      </c>
      <c r="E1887" s="3" t="s">
        <v>12245</v>
      </c>
      <c r="F1887" s="6"/>
    </row>
    <row r="1888" spans="1:6" ht="15.75" customHeight="1" x14ac:dyDescent="0.15">
      <c r="A1888" s="3">
        <v>1884</v>
      </c>
      <c r="B1888" s="3" t="s">
        <v>5243</v>
      </c>
      <c r="C1888" s="10" t="s">
        <v>12246</v>
      </c>
      <c r="E1888" s="3" t="s">
        <v>9647</v>
      </c>
      <c r="F1888" s="6"/>
    </row>
    <row r="1889" spans="1:6" ht="15.75" customHeight="1" x14ac:dyDescent="0.15">
      <c r="A1889" s="3">
        <v>1885</v>
      </c>
      <c r="B1889" s="3" t="s">
        <v>5245</v>
      </c>
      <c r="C1889" s="10" t="s">
        <v>12249</v>
      </c>
      <c r="E1889" s="3" t="s">
        <v>11219</v>
      </c>
      <c r="F1889" s="6"/>
    </row>
    <row r="1890" spans="1:6" ht="15.75" customHeight="1" x14ac:dyDescent="0.15">
      <c r="A1890" s="3">
        <v>1886</v>
      </c>
      <c r="B1890" s="3" t="s">
        <v>5254</v>
      </c>
      <c r="C1890" s="10" t="s">
        <v>12250</v>
      </c>
      <c r="E1890" s="3" t="s">
        <v>5499</v>
      </c>
      <c r="F1890" s="6"/>
    </row>
    <row r="1891" spans="1:6" ht="15.75" customHeight="1" x14ac:dyDescent="0.15">
      <c r="A1891" s="3">
        <v>1887</v>
      </c>
      <c r="B1891" s="3" t="s">
        <v>5260</v>
      </c>
      <c r="C1891" s="10" t="s">
        <v>12258</v>
      </c>
      <c r="E1891" s="3" t="s">
        <v>10942</v>
      </c>
      <c r="F1891" s="6"/>
    </row>
    <row r="1892" spans="1:6" ht="15.75" customHeight="1" x14ac:dyDescent="0.15">
      <c r="A1892" s="3">
        <v>1888</v>
      </c>
      <c r="B1892" s="3" t="s">
        <v>5263</v>
      </c>
      <c r="C1892" s="10" t="s">
        <v>12260</v>
      </c>
      <c r="E1892" s="3" t="s">
        <v>5825</v>
      </c>
      <c r="F1892" s="6"/>
    </row>
    <row r="1893" spans="1:6" ht="15.75" customHeight="1" x14ac:dyDescent="0.15">
      <c r="A1893" s="3">
        <v>1889</v>
      </c>
      <c r="B1893" s="3" t="s">
        <v>5264</v>
      </c>
      <c r="C1893" s="10" t="s">
        <v>12261</v>
      </c>
      <c r="E1893" s="3" t="s">
        <v>2337</v>
      </c>
      <c r="F1893" s="6"/>
    </row>
    <row r="1894" spans="1:6" ht="15.75" customHeight="1" x14ac:dyDescent="0.15">
      <c r="A1894" s="3">
        <v>1890</v>
      </c>
      <c r="B1894" s="3" t="s">
        <v>5266</v>
      </c>
      <c r="C1894" s="10" t="s">
        <v>12265</v>
      </c>
      <c r="E1894" s="3" t="s">
        <v>2237</v>
      </c>
      <c r="F1894" s="6"/>
    </row>
    <row r="1895" spans="1:6" ht="15.75" customHeight="1" x14ac:dyDescent="0.15">
      <c r="A1895" s="3">
        <v>1891</v>
      </c>
      <c r="B1895" s="3" t="s">
        <v>5268</v>
      </c>
      <c r="C1895" s="10" t="s">
        <v>12266</v>
      </c>
      <c r="E1895" s="3" t="s">
        <v>8642</v>
      </c>
      <c r="F1895" s="6"/>
    </row>
    <row r="1896" spans="1:6" ht="15.75" customHeight="1" x14ac:dyDescent="0.15">
      <c r="A1896" s="3">
        <v>1892</v>
      </c>
      <c r="B1896" s="3" t="s">
        <v>5273</v>
      </c>
      <c r="C1896" s="10" t="s">
        <v>12267</v>
      </c>
      <c r="E1896" s="3" t="s">
        <v>379</v>
      </c>
      <c r="F1896" s="6"/>
    </row>
    <row r="1897" spans="1:6" ht="15.75" customHeight="1" x14ac:dyDescent="0.15">
      <c r="A1897" s="3">
        <v>1893</v>
      </c>
      <c r="B1897" s="3" t="s">
        <v>5276</v>
      </c>
      <c r="C1897" s="10" t="s">
        <v>12270</v>
      </c>
      <c r="E1897" s="3" t="s">
        <v>12272</v>
      </c>
      <c r="F1897" s="6"/>
    </row>
    <row r="1898" spans="1:6" ht="15.75" customHeight="1" x14ac:dyDescent="0.15">
      <c r="A1898" s="3">
        <v>1894</v>
      </c>
      <c r="B1898" s="3" t="s">
        <v>5289</v>
      </c>
      <c r="C1898" s="10" t="s">
        <v>12274</v>
      </c>
      <c r="E1898" s="3" t="s">
        <v>12276</v>
      </c>
      <c r="F1898" s="6"/>
    </row>
    <row r="1899" spans="1:6" ht="15.75" customHeight="1" x14ac:dyDescent="0.15">
      <c r="A1899" s="3">
        <v>1895</v>
      </c>
      <c r="B1899" s="3" t="s">
        <v>5291</v>
      </c>
      <c r="C1899" s="10" t="s">
        <v>12279</v>
      </c>
      <c r="E1899" s="3" t="s">
        <v>7862</v>
      </c>
      <c r="F1899" s="6"/>
    </row>
    <row r="1900" spans="1:6" ht="15.75" customHeight="1" x14ac:dyDescent="0.15">
      <c r="A1900" s="3">
        <v>1896</v>
      </c>
      <c r="B1900" s="3" t="s">
        <v>5293</v>
      </c>
      <c r="C1900" s="10" t="s">
        <v>12281</v>
      </c>
      <c r="E1900" s="3" t="s">
        <v>5414</v>
      </c>
      <c r="F1900" s="6"/>
    </row>
    <row r="1901" spans="1:6" ht="15.75" customHeight="1" x14ac:dyDescent="0.15">
      <c r="A1901" s="3">
        <v>1897</v>
      </c>
      <c r="B1901" s="3" t="s">
        <v>5294</v>
      </c>
      <c r="C1901" s="10" t="s">
        <v>12283</v>
      </c>
      <c r="E1901" s="3" t="s">
        <v>137</v>
      </c>
      <c r="F1901" s="6"/>
    </row>
    <row r="1902" spans="1:6" ht="15.75" customHeight="1" x14ac:dyDescent="0.15">
      <c r="A1902" s="3">
        <v>1898</v>
      </c>
      <c r="B1902" s="3" t="s">
        <v>5296</v>
      </c>
      <c r="C1902" s="10" t="s">
        <v>12285</v>
      </c>
      <c r="E1902" s="3" t="s">
        <v>887</v>
      </c>
      <c r="F1902" s="6"/>
    </row>
    <row r="1903" spans="1:6" ht="15.75" customHeight="1" x14ac:dyDescent="0.15">
      <c r="A1903" s="3">
        <v>1899</v>
      </c>
      <c r="B1903" s="3" t="s">
        <v>5317</v>
      </c>
      <c r="C1903" s="10" t="s">
        <v>12286</v>
      </c>
      <c r="E1903" s="3" t="s">
        <v>4466</v>
      </c>
      <c r="F1903" s="6"/>
    </row>
    <row r="1904" spans="1:6" ht="15.75" customHeight="1" x14ac:dyDescent="0.15">
      <c r="A1904" s="3">
        <v>1900</v>
      </c>
      <c r="B1904" s="3" t="s">
        <v>5333</v>
      </c>
      <c r="C1904" s="10" t="s">
        <v>12291</v>
      </c>
      <c r="E1904" s="3" t="s">
        <v>817</v>
      </c>
      <c r="F1904" s="6"/>
    </row>
    <row r="1905" spans="1:6" ht="15.75" customHeight="1" x14ac:dyDescent="0.15">
      <c r="A1905" s="3">
        <v>1901</v>
      </c>
      <c r="B1905" s="3" t="s">
        <v>5335</v>
      </c>
      <c r="C1905" s="10" t="s">
        <v>12294</v>
      </c>
      <c r="E1905" s="3" t="s">
        <v>817</v>
      </c>
      <c r="F1905" s="6"/>
    </row>
    <row r="1906" spans="1:6" ht="15.75" customHeight="1" x14ac:dyDescent="0.15">
      <c r="A1906" s="3">
        <v>1902</v>
      </c>
      <c r="B1906" s="3" t="s">
        <v>5337</v>
      </c>
      <c r="C1906" s="10" t="s">
        <v>12296</v>
      </c>
      <c r="E1906" s="3" t="s">
        <v>5419</v>
      </c>
      <c r="F1906" s="6"/>
    </row>
    <row r="1907" spans="1:6" ht="15.75" customHeight="1" x14ac:dyDescent="0.15">
      <c r="A1907" s="3">
        <v>1903</v>
      </c>
      <c r="B1907" s="3" t="s">
        <v>5348</v>
      </c>
      <c r="C1907" s="10" t="s">
        <v>12300</v>
      </c>
      <c r="E1907" s="3" t="s">
        <v>8394</v>
      </c>
      <c r="F1907" s="6"/>
    </row>
    <row r="1908" spans="1:6" ht="15.75" customHeight="1" x14ac:dyDescent="0.15">
      <c r="A1908" s="3">
        <v>1904</v>
      </c>
      <c r="B1908" s="3" t="s">
        <v>5350</v>
      </c>
      <c r="C1908" s="10" t="s">
        <v>12303</v>
      </c>
      <c r="E1908" s="3" t="s">
        <v>12304</v>
      </c>
      <c r="F1908" s="6"/>
    </row>
    <row r="1909" spans="1:6" ht="15.75" customHeight="1" x14ac:dyDescent="0.15">
      <c r="A1909" s="3">
        <v>1905</v>
      </c>
      <c r="B1909" s="3" t="s">
        <v>5352</v>
      </c>
      <c r="C1909" s="10" t="s">
        <v>12305</v>
      </c>
      <c r="E1909" s="3" t="s">
        <v>1523</v>
      </c>
      <c r="F1909" s="6"/>
    </row>
    <row r="1910" spans="1:6" ht="15.75" customHeight="1" x14ac:dyDescent="0.15">
      <c r="A1910" s="3">
        <v>1906</v>
      </c>
      <c r="B1910" s="3" t="s">
        <v>5354</v>
      </c>
      <c r="C1910" s="10" t="s">
        <v>12309</v>
      </c>
      <c r="E1910" s="3" t="s">
        <v>12311</v>
      </c>
      <c r="F1910" s="6"/>
    </row>
    <row r="1911" spans="1:6" ht="15.75" customHeight="1" x14ac:dyDescent="0.15">
      <c r="A1911" s="3">
        <v>1907</v>
      </c>
      <c r="B1911" s="3" t="s">
        <v>5356</v>
      </c>
      <c r="C1911" s="10" t="s">
        <v>12312</v>
      </c>
      <c r="E1911" s="3" t="s">
        <v>12314</v>
      </c>
      <c r="F1911" s="6"/>
    </row>
    <row r="1912" spans="1:6" ht="15.75" customHeight="1" x14ac:dyDescent="0.15">
      <c r="A1912" s="3">
        <v>1908</v>
      </c>
      <c r="B1912" s="3" t="s">
        <v>5357</v>
      </c>
      <c r="C1912" s="10" t="s">
        <v>12316</v>
      </c>
      <c r="E1912" s="3" t="s">
        <v>4662</v>
      </c>
      <c r="F1912" s="6"/>
    </row>
    <row r="1913" spans="1:6" ht="15.75" customHeight="1" x14ac:dyDescent="0.15">
      <c r="A1913" s="3">
        <v>1909</v>
      </c>
      <c r="B1913" s="3" t="s">
        <v>5372</v>
      </c>
      <c r="C1913" s="10" t="s">
        <v>12317</v>
      </c>
      <c r="E1913" s="3" t="s">
        <v>12319</v>
      </c>
      <c r="F1913" s="6"/>
    </row>
    <row r="1914" spans="1:6" ht="15.75" customHeight="1" x14ac:dyDescent="0.15">
      <c r="A1914" s="3">
        <v>1910</v>
      </c>
      <c r="B1914" s="3" t="s">
        <v>5382</v>
      </c>
      <c r="C1914" s="10" t="s">
        <v>12321</v>
      </c>
      <c r="E1914" s="3" t="s">
        <v>2537</v>
      </c>
      <c r="F1914" s="6"/>
    </row>
    <row r="1915" spans="1:6" ht="15.75" customHeight="1" x14ac:dyDescent="0.15">
      <c r="A1915" s="3">
        <v>1911</v>
      </c>
      <c r="B1915" s="3" t="s">
        <v>5405</v>
      </c>
      <c r="C1915" s="10" t="s">
        <v>12323</v>
      </c>
      <c r="E1915" s="3" t="s">
        <v>11270</v>
      </c>
      <c r="F1915" s="6"/>
    </row>
    <row r="1916" spans="1:6" ht="15.75" customHeight="1" x14ac:dyDescent="0.15">
      <c r="A1916" s="3">
        <v>1912</v>
      </c>
      <c r="B1916" s="3" t="s">
        <v>2382</v>
      </c>
      <c r="C1916" s="10" t="s">
        <v>12324</v>
      </c>
      <c r="E1916" s="3" t="s">
        <v>1094</v>
      </c>
      <c r="F1916" s="6"/>
    </row>
    <row r="1917" spans="1:6" ht="15.75" customHeight="1" x14ac:dyDescent="0.15">
      <c r="A1917" s="3">
        <v>1913</v>
      </c>
      <c r="B1917" s="3" t="s">
        <v>5428</v>
      </c>
      <c r="C1917" s="10" t="s">
        <v>12327</v>
      </c>
      <c r="E1917" s="3" t="s">
        <v>264</v>
      </c>
      <c r="F1917" s="6"/>
    </row>
    <row r="1918" spans="1:6" ht="15.75" customHeight="1" x14ac:dyDescent="0.15">
      <c r="A1918" s="3">
        <v>1914</v>
      </c>
      <c r="B1918" s="3" t="s">
        <v>5439</v>
      </c>
      <c r="C1918" s="10" t="s">
        <v>12328</v>
      </c>
      <c r="E1918" s="3" t="s">
        <v>1743</v>
      </c>
      <c r="F1918" s="6"/>
    </row>
    <row r="1919" spans="1:6" ht="15.75" customHeight="1" x14ac:dyDescent="0.15">
      <c r="A1919" s="3">
        <v>1915</v>
      </c>
      <c r="B1919" s="3" t="s">
        <v>5446</v>
      </c>
      <c r="C1919" s="10" t="s">
        <v>12330</v>
      </c>
      <c r="E1919" s="3" t="s">
        <v>4814</v>
      </c>
      <c r="F1919" s="6"/>
    </row>
    <row r="1920" spans="1:6" ht="15.75" customHeight="1" x14ac:dyDescent="0.15">
      <c r="A1920" s="3">
        <v>1916</v>
      </c>
      <c r="B1920" s="3" t="s">
        <v>5449</v>
      </c>
      <c r="C1920" s="10" t="s">
        <v>12332</v>
      </c>
      <c r="E1920" s="3" t="s">
        <v>148</v>
      </c>
      <c r="F1920" s="6"/>
    </row>
    <row r="1921" spans="1:6" ht="15.75" customHeight="1" x14ac:dyDescent="0.15">
      <c r="A1921" s="3">
        <v>1917</v>
      </c>
      <c r="B1921" s="3" t="s">
        <v>5452</v>
      </c>
      <c r="C1921" s="10" t="s">
        <v>12333</v>
      </c>
      <c r="E1921" s="3" t="s">
        <v>12334</v>
      </c>
      <c r="F1921" s="6"/>
    </row>
    <row r="1922" spans="1:6" ht="15.75" customHeight="1" x14ac:dyDescent="0.15">
      <c r="A1922" s="3">
        <v>1918</v>
      </c>
      <c r="B1922" s="3" t="s">
        <v>5454</v>
      </c>
      <c r="C1922" s="10" t="s">
        <v>12335</v>
      </c>
      <c r="E1922" s="3" t="s">
        <v>8942</v>
      </c>
      <c r="F1922" s="6"/>
    </row>
    <row r="1923" spans="1:6" ht="15.75" customHeight="1" x14ac:dyDescent="0.15">
      <c r="A1923" s="3">
        <v>1919</v>
      </c>
      <c r="B1923" s="3" t="s">
        <v>4265</v>
      </c>
      <c r="C1923" s="10" t="s">
        <v>12339</v>
      </c>
      <c r="E1923" s="3" t="s">
        <v>180</v>
      </c>
      <c r="F1923" s="6"/>
    </row>
    <row r="1924" spans="1:6" ht="15.75" customHeight="1" x14ac:dyDescent="0.15">
      <c r="A1924" s="3">
        <v>1920</v>
      </c>
      <c r="B1924" s="3" t="s">
        <v>5456</v>
      </c>
      <c r="C1924" s="10" t="s">
        <v>12340</v>
      </c>
      <c r="E1924" s="3" t="s">
        <v>12342</v>
      </c>
      <c r="F1924" s="6"/>
    </row>
    <row r="1925" spans="1:6" ht="15.75" customHeight="1" x14ac:dyDescent="0.15">
      <c r="A1925" s="3">
        <v>1921</v>
      </c>
      <c r="B1925" s="3" t="s">
        <v>5458</v>
      </c>
      <c r="C1925" s="10" t="s">
        <v>12346</v>
      </c>
      <c r="E1925" s="3" t="s">
        <v>614</v>
      </c>
      <c r="F1925" s="6"/>
    </row>
    <row r="1926" spans="1:6" ht="15.75" customHeight="1" x14ac:dyDescent="0.15">
      <c r="A1926" s="3">
        <v>1922</v>
      </c>
      <c r="B1926" s="3" t="s">
        <v>5463</v>
      </c>
      <c r="C1926" s="10" t="s">
        <v>12349</v>
      </c>
      <c r="E1926" s="3" t="s">
        <v>7355</v>
      </c>
      <c r="F1926" s="6"/>
    </row>
    <row r="1927" spans="1:6" ht="15.75" customHeight="1" x14ac:dyDescent="0.15">
      <c r="A1927" s="3">
        <v>1923</v>
      </c>
      <c r="B1927" s="3" t="s">
        <v>5464</v>
      </c>
      <c r="C1927" s="10" t="s">
        <v>12352</v>
      </c>
      <c r="E1927" s="3" t="s">
        <v>4148</v>
      </c>
      <c r="F1927" s="6"/>
    </row>
    <row r="1928" spans="1:6" ht="15.75" customHeight="1" x14ac:dyDescent="0.15">
      <c r="A1928" s="3">
        <v>1924</v>
      </c>
      <c r="B1928" s="3" t="s">
        <v>5465</v>
      </c>
      <c r="C1928" s="10" t="s">
        <v>12353</v>
      </c>
      <c r="E1928" s="3" t="s">
        <v>9329</v>
      </c>
      <c r="F1928" s="6"/>
    </row>
    <row r="1929" spans="1:6" ht="15.75" customHeight="1" x14ac:dyDescent="0.15">
      <c r="A1929" s="3">
        <v>1925</v>
      </c>
      <c r="B1929" s="3" t="s">
        <v>5468</v>
      </c>
      <c r="C1929" s="10" t="s">
        <v>12355</v>
      </c>
      <c r="E1929" s="3" t="s">
        <v>12358</v>
      </c>
      <c r="F1929" s="6"/>
    </row>
    <row r="1930" spans="1:6" ht="15.75" customHeight="1" x14ac:dyDescent="0.15">
      <c r="A1930" s="3">
        <v>1926</v>
      </c>
      <c r="B1930" s="3" t="s">
        <v>5490</v>
      </c>
      <c r="C1930" s="10" t="s">
        <v>12361</v>
      </c>
      <c r="E1930" s="3" t="s">
        <v>271</v>
      </c>
      <c r="F1930" s="6"/>
    </row>
    <row r="1931" spans="1:6" ht="15.75" customHeight="1" x14ac:dyDescent="0.15">
      <c r="A1931" s="3">
        <v>1927</v>
      </c>
      <c r="B1931" s="3" t="s">
        <v>5491</v>
      </c>
      <c r="C1931" s="10" t="s">
        <v>12364</v>
      </c>
      <c r="E1931" s="3" t="s">
        <v>2347</v>
      </c>
      <c r="F1931" s="6"/>
    </row>
    <row r="1932" spans="1:6" ht="15.75" customHeight="1" x14ac:dyDescent="0.15">
      <c r="A1932" s="3">
        <v>1928</v>
      </c>
      <c r="B1932" s="3" t="s">
        <v>3996</v>
      </c>
      <c r="C1932" s="10" t="s">
        <v>12371</v>
      </c>
      <c r="E1932" s="3" t="s">
        <v>475</v>
      </c>
      <c r="F1932" s="6"/>
    </row>
    <row r="1933" spans="1:6" ht="15.75" customHeight="1" x14ac:dyDescent="0.15">
      <c r="A1933" s="3">
        <v>1929</v>
      </c>
      <c r="B1933" s="3" t="s">
        <v>5494</v>
      </c>
      <c r="C1933" s="10" t="s">
        <v>12372</v>
      </c>
      <c r="E1933" s="3" t="s">
        <v>11429</v>
      </c>
      <c r="F1933" s="6"/>
    </row>
    <row r="1934" spans="1:6" ht="15.75" customHeight="1" x14ac:dyDescent="0.15">
      <c r="A1934" s="3">
        <v>1930</v>
      </c>
      <c r="B1934" s="3" t="s">
        <v>5498</v>
      </c>
      <c r="C1934" s="10" t="s">
        <v>12374</v>
      </c>
      <c r="E1934" s="3" t="s">
        <v>8627</v>
      </c>
      <c r="F1934" s="6"/>
    </row>
    <row r="1935" spans="1:6" ht="15.75" customHeight="1" x14ac:dyDescent="0.15">
      <c r="A1935" s="3">
        <v>1931</v>
      </c>
      <c r="B1935" s="3" t="s">
        <v>5501</v>
      </c>
      <c r="C1935" s="10" t="s">
        <v>12376</v>
      </c>
      <c r="E1935" s="3" t="s">
        <v>6162</v>
      </c>
      <c r="F1935" s="6"/>
    </row>
    <row r="1936" spans="1:6" ht="15.75" customHeight="1" x14ac:dyDescent="0.15">
      <c r="A1936" s="3">
        <v>1932</v>
      </c>
      <c r="B1936" s="3" t="s">
        <v>5504</v>
      </c>
      <c r="C1936" s="10" t="s">
        <v>12381</v>
      </c>
      <c r="E1936" s="3" t="s">
        <v>168</v>
      </c>
      <c r="F1936" s="6"/>
    </row>
    <row r="1937" spans="1:6" ht="15.75" customHeight="1" x14ac:dyDescent="0.15">
      <c r="A1937" s="3">
        <v>1933</v>
      </c>
      <c r="B1937" s="3" t="s">
        <v>5518</v>
      </c>
      <c r="C1937" s="10" t="s">
        <v>12383</v>
      </c>
      <c r="E1937" s="3" t="s">
        <v>3354</v>
      </c>
      <c r="F1937" s="6"/>
    </row>
    <row r="1938" spans="1:6" ht="15.75" customHeight="1" x14ac:dyDescent="0.15">
      <c r="A1938" s="3">
        <v>1934</v>
      </c>
      <c r="B1938" s="3" t="s">
        <v>5536</v>
      </c>
      <c r="C1938" s="10" t="s">
        <v>12384</v>
      </c>
      <c r="E1938" s="3" t="s">
        <v>8819</v>
      </c>
      <c r="F1938" s="6"/>
    </row>
    <row r="1939" spans="1:6" ht="15.75" customHeight="1" x14ac:dyDescent="0.15">
      <c r="A1939" s="3">
        <v>1935</v>
      </c>
      <c r="B1939" s="3" t="s">
        <v>5541</v>
      </c>
      <c r="C1939" s="10" t="s">
        <v>12385</v>
      </c>
      <c r="E1939" s="3" t="s">
        <v>2565</v>
      </c>
      <c r="F1939" s="6"/>
    </row>
    <row r="1940" spans="1:6" ht="15.75" customHeight="1" x14ac:dyDescent="0.15">
      <c r="A1940" s="3">
        <v>1936</v>
      </c>
      <c r="B1940" s="3" t="s">
        <v>5542</v>
      </c>
      <c r="C1940" s="10" t="s">
        <v>12388</v>
      </c>
      <c r="E1940" s="3" t="s">
        <v>12389</v>
      </c>
      <c r="F1940" s="6"/>
    </row>
    <row r="1941" spans="1:6" ht="15.75" customHeight="1" x14ac:dyDescent="0.15">
      <c r="A1941" s="3">
        <v>1937</v>
      </c>
      <c r="B1941" s="3" t="s">
        <v>5543</v>
      </c>
      <c r="C1941" s="10" t="s">
        <v>12392</v>
      </c>
      <c r="E1941" s="3" t="s">
        <v>12109</v>
      </c>
      <c r="F1941" s="6"/>
    </row>
    <row r="1942" spans="1:6" ht="15.75" customHeight="1" x14ac:dyDescent="0.15">
      <c r="A1942" s="3">
        <v>1938</v>
      </c>
      <c r="B1942" s="3" t="s">
        <v>5547</v>
      </c>
      <c r="C1942" s="10" t="s">
        <v>12393</v>
      </c>
      <c r="E1942" s="3" t="s">
        <v>4604</v>
      </c>
      <c r="F1942" s="6"/>
    </row>
    <row r="1943" spans="1:6" ht="15.75" customHeight="1" x14ac:dyDescent="0.15">
      <c r="A1943" s="3">
        <v>1939</v>
      </c>
      <c r="B1943" s="3" t="s">
        <v>5551</v>
      </c>
      <c r="C1943" s="10" t="s">
        <v>12395</v>
      </c>
      <c r="E1943" s="3" t="s">
        <v>12397</v>
      </c>
      <c r="F1943" s="6"/>
    </row>
    <row r="1944" spans="1:6" ht="15.75" customHeight="1" x14ac:dyDescent="0.15">
      <c r="A1944" s="3">
        <v>1940</v>
      </c>
      <c r="B1944" s="3" t="s">
        <v>5556</v>
      </c>
      <c r="C1944" s="10" t="s">
        <v>12398</v>
      </c>
      <c r="E1944" s="3" t="s">
        <v>12399</v>
      </c>
      <c r="F1944" s="6"/>
    </row>
    <row r="1945" spans="1:6" ht="15.75" customHeight="1" x14ac:dyDescent="0.15">
      <c r="A1945" s="3">
        <v>1941</v>
      </c>
      <c r="B1945" s="3" t="s">
        <v>5557</v>
      </c>
      <c r="C1945" s="10" t="s">
        <v>12401</v>
      </c>
      <c r="E1945" s="3" t="s">
        <v>9402</v>
      </c>
      <c r="F1945" s="6"/>
    </row>
    <row r="1946" spans="1:6" ht="15.75" customHeight="1" x14ac:dyDescent="0.15">
      <c r="A1946" s="3">
        <v>1942</v>
      </c>
      <c r="B1946" s="3" t="s">
        <v>5558</v>
      </c>
      <c r="C1946" s="10" t="s">
        <v>12402</v>
      </c>
      <c r="E1946" s="3" t="s">
        <v>8703</v>
      </c>
      <c r="F1946" s="6"/>
    </row>
    <row r="1947" spans="1:6" ht="15.75" customHeight="1" x14ac:dyDescent="0.15">
      <c r="A1947" s="3">
        <v>1943</v>
      </c>
      <c r="B1947" s="3" t="s">
        <v>5559</v>
      </c>
      <c r="C1947" s="10" t="s">
        <v>12405</v>
      </c>
      <c r="E1947" s="3" t="s">
        <v>8394</v>
      </c>
      <c r="F1947" s="6"/>
    </row>
    <row r="1948" spans="1:6" ht="15.75" customHeight="1" x14ac:dyDescent="0.15">
      <c r="A1948" s="3">
        <v>1944</v>
      </c>
      <c r="B1948" s="3" t="s">
        <v>5562</v>
      </c>
      <c r="C1948" s="10" t="s">
        <v>12407</v>
      </c>
      <c r="E1948" s="3" t="s">
        <v>8420</v>
      </c>
      <c r="F1948" s="6"/>
    </row>
    <row r="1949" spans="1:6" ht="15.75" customHeight="1" x14ac:dyDescent="0.15">
      <c r="A1949" s="3">
        <v>1945</v>
      </c>
      <c r="B1949" s="3" t="s">
        <v>5564</v>
      </c>
      <c r="C1949" s="10" t="s">
        <v>12410</v>
      </c>
      <c r="E1949" s="3" t="s">
        <v>384</v>
      </c>
      <c r="F1949" s="6"/>
    </row>
    <row r="1950" spans="1:6" ht="15.75" customHeight="1" x14ac:dyDescent="0.15">
      <c r="A1950" s="3">
        <v>1946</v>
      </c>
      <c r="B1950" s="3" t="s">
        <v>1025</v>
      </c>
      <c r="C1950" s="10" t="s">
        <v>12412</v>
      </c>
      <c r="E1950" s="3" t="s">
        <v>923</v>
      </c>
      <c r="F1950" s="6"/>
    </row>
    <row r="1951" spans="1:6" ht="15.75" customHeight="1" x14ac:dyDescent="0.15">
      <c r="A1951" s="3">
        <v>1947</v>
      </c>
      <c r="B1951" s="3" t="s">
        <v>5572</v>
      </c>
      <c r="C1951" s="10" t="s">
        <v>12415</v>
      </c>
      <c r="E1951" s="3" t="s">
        <v>475</v>
      </c>
      <c r="F1951" s="6"/>
    </row>
    <row r="1952" spans="1:6" ht="15.75" customHeight="1" x14ac:dyDescent="0.15">
      <c r="A1952" s="3">
        <v>1948</v>
      </c>
      <c r="B1952" s="3" t="s">
        <v>5574</v>
      </c>
      <c r="C1952" s="10" t="s">
        <v>12418</v>
      </c>
      <c r="E1952" s="3" t="s">
        <v>11778</v>
      </c>
      <c r="F1952" s="6"/>
    </row>
    <row r="1953" spans="1:6" ht="15.75" customHeight="1" x14ac:dyDescent="0.15">
      <c r="A1953" s="3">
        <v>1949</v>
      </c>
      <c r="B1953" s="3" t="s">
        <v>5576</v>
      </c>
      <c r="C1953" s="10" t="s">
        <v>12421</v>
      </c>
      <c r="E1953" s="3" t="s">
        <v>9115</v>
      </c>
      <c r="F1953" s="6"/>
    </row>
    <row r="1954" spans="1:6" ht="15.75" customHeight="1" x14ac:dyDescent="0.15">
      <c r="A1954" s="3">
        <v>1950</v>
      </c>
      <c r="B1954" s="3" t="s">
        <v>5579</v>
      </c>
      <c r="C1954" s="10" t="s">
        <v>12424</v>
      </c>
      <c r="E1954" s="3" t="s">
        <v>9689</v>
      </c>
      <c r="F1954" s="6"/>
    </row>
    <row r="1955" spans="1:6" ht="15.75" customHeight="1" x14ac:dyDescent="0.15">
      <c r="A1955" s="3">
        <v>1951</v>
      </c>
      <c r="B1955" s="3" t="s">
        <v>5582</v>
      </c>
      <c r="C1955" s="10" t="s">
        <v>12427</v>
      </c>
      <c r="E1955" s="3" t="s">
        <v>817</v>
      </c>
      <c r="F1955" s="6"/>
    </row>
    <row r="1956" spans="1:6" ht="15.75" customHeight="1" x14ac:dyDescent="0.15">
      <c r="A1956" s="3">
        <v>1952</v>
      </c>
      <c r="B1956" s="3" t="s">
        <v>5596</v>
      </c>
      <c r="C1956" s="10" t="s">
        <v>12434</v>
      </c>
      <c r="E1956" s="3" t="s">
        <v>1032</v>
      </c>
      <c r="F1956" s="6"/>
    </row>
    <row r="1957" spans="1:6" ht="15.75" customHeight="1" x14ac:dyDescent="0.15">
      <c r="A1957" s="3">
        <v>1953</v>
      </c>
      <c r="B1957" s="3" t="s">
        <v>5597</v>
      </c>
      <c r="C1957" s="10" t="s">
        <v>12437</v>
      </c>
      <c r="E1957" s="3" t="s">
        <v>12439</v>
      </c>
      <c r="F1957" s="6"/>
    </row>
    <row r="1958" spans="1:6" ht="15.75" customHeight="1" x14ac:dyDescent="0.15">
      <c r="A1958" s="3">
        <v>1954</v>
      </c>
      <c r="B1958" s="3" t="s">
        <v>5599</v>
      </c>
      <c r="C1958" s="10" t="s">
        <v>12441</v>
      </c>
      <c r="E1958" s="3" t="s">
        <v>817</v>
      </c>
      <c r="F1958" s="6"/>
    </row>
    <row r="1959" spans="1:6" ht="15.75" customHeight="1" x14ac:dyDescent="0.15">
      <c r="A1959" s="3">
        <v>1955</v>
      </c>
      <c r="B1959" s="3" t="s">
        <v>5600</v>
      </c>
      <c r="C1959" s="10" t="s">
        <v>12443</v>
      </c>
      <c r="E1959" s="3" t="s">
        <v>1375</v>
      </c>
      <c r="F1959" s="6"/>
    </row>
    <row r="1960" spans="1:6" ht="15.75" customHeight="1" x14ac:dyDescent="0.15">
      <c r="A1960" s="3">
        <v>1956</v>
      </c>
      <c r="B1960" s="3" t="s">
        <v>5602</v>
      </c>
      <c r="C1960" s="10" t="s">
        <v>12445</v>
      </c>
      <c r="E1960" s="3" t="s">
        <v>240</v>
      </c>
      <c r="F1960" s="6"/>
    </row>
    <row r="1961" spans="1:6" ht="15.75" customHeight="1" x14ac:dyDescent="0.15">
      <c r="A1961" s="3">
        <v>1957</v>
      </c>
      <c r="B1961" s="3" t="s">
        <v>5605</v>
      </c>
      <c r="C1961" s="10" t="s">
        <v>12447</v>
      </c>
      <c r="E1961" s="3" t="s">
        <v>11562</v>
      </c>
      <c r="F1961" s="6"/>
    </row>
    <row r="1962" spans="1:6" ht="15.75" customHeight="1" x14ac:dyDescent="0.15">
      <c r="A1962" s="3">
        <v>1958</v>
      </c>
      <c r="B1962" s="3" t="s">
        <v>5606</v>
      </c>
      <c r="C1962" s="10" t="s">
        <v>12449</v>
      </c>
      <c r="E1962" s="3" t="s">
        <v>12451</v>
      </c>
      <c r="F1962" s="6"/>
    </row>
    <row r="1963" spans="1:6" ht="15.75" customHeight="1" x14ac:dyDescent="0.15">
      <c r="A1963" s="3">
        <v>1959</v>
      </c>
      <c r="B1963" s="3" t="s">
        <v>5622</v>
      </c>
      <c r="C1963" s="10" t="s">
        <v>12452</v>
      </c>
      <c r="E1963" s="3" t="s">
        <v>12454</v>
      </c>
      <c r="F1963" s="6"/>
    </row>
    <row r="1964" spans="1:6" ht="15.75" customHeight="1" x14ac:dyDescent="0.15">
      <c r="A1964" s="3">
        <v>1960</v>
      </c>
      <c r="B1964" s="3" t="s">
        <v>5624</v>
      </c>
      <c r="C1964" s="10" t="s">
        <v>12455</v>
      </c>
      <c r="E1964" s="3" t="s">
        <v>4662</v>
      </c>
      <c r="F1964" s="6"/>
    </row>
    <row r="1965" spans="1:6" ht="15.75" customHeight="1" x14ac:dyDescent="0.15">
      <c r="A1965" s="3">
        <v>1961</v>
      </c>
      <c r="B1965" s="3" t="s">
        <v>1940</v>
      </c>
      <c r="C1965" s="10" t="s">
        <v>12457</v>
      </c>
      <c r="E1965" s="3" t="s">
        <v>89</v>
      </c>
      <c r="F1965" s="6"/>
    </row>
    <row r="1966" spans="1:6" ht="15.75" customHeight="1" x14ac:dyDescent="0.15">
      <c r="A1966" s="3">
        <v>1962</v>
      </c>
      <c r="B1966" s="3" t="s">
        <v>5629</v>
      </c>
      <c r="C1966" s="10" t="s">
        <v>12460</v>
      </c>
      <c r="E1966" s="3" t="s">
        <v>379</v>
      </c>
      <c r="F1966" s="6"/>
    </row>
    <row r="1967" spans="1:6" ht="15.75" customHeight="1" x14ac:dyDescent="0.15">
      <c r="A1967" s="3">
        <v>1963</v>
      </c>
      <c r="B1967" s="3" t="s">
        <v>5632</v>
      </c>
      <c r="C1967" s="10" t="s">
        <v>12463</v>
      </c>
      <c r="E1967" s="3" t="s">
        <v>475</v>
      </c>
      <c r="F1967" s="6"/>
    </row>
    <row r="1968" spans="1:6" ht="15.75" customHeight="1" x14ac:dyDescent="0.15">
      <c r="A1968" s="3">
        <v>1964</v>
      </c>
      <c r="B1968" s="3" t="s">
        <v>5637</v>
      </c>
      <c r="C1968" s="10" t="s">
        <v>12464</v>
      </c>
      <c r="E1968" s="3" t="s">
        <v>3963</v>
      </c>
      <c r="F1968" s="6"/>
    </row>
    <row r="1969" spans="1:6" ht="15.75" customHeight="1" x14ac:dyDescent="0.15">
      <c r="A1969" s="3">
        <v>1965</v>
      </c>
      <c r="B1969" s="3" t="s">
        <v>5641</v>
      </c>
      <c r="C1969" s="10" t="s">
        <v>12467</v>
      </c>
      <c r="E1969" s="3" t="s">
        <v>1902</v>
      </c>
      <c r="F1969" s="6"/>
    </row>
    <row r="1970" spans="1:6" ht="15.75" customHeight="1" x14ac:dyDescent="0.15">
      <c r="A1970" s="3">
        <v>1966</v>
      </c>
      <c r="B1970" s="3" t="s">
        <v>5646</v>
      </c>
      <c r="C1970" s="10" t="s">
        <v>12469</v>
      </c>
      <c r="E1970" s="3" t="s">
        <v>12470</v>
      </c>
      <c r="F1970" s="6"/>
    </row>
    <row r="1971" spans="1:6" ht="15.75" customHeight="1" x14ac:dyDescent="0.15">
      <c r="A1971" s="3">
        <v>1967</v>
      </c>
      <c r="B1971" s="3" t="s">
        <v>4008</v>
      </c>
      <c r="C1971" s="10" t="s">
        <v>12472</v>
      </c>
      <c r="E1971" s="3" t="s">
        <v>475</v>
      </c>
      <c r="F1971" s="6"/>
    </row>
    <row r="1972" spans="1:6" ht="15.75" customHeight="1" x14ac:dyDescent="0.15">
      <c r="A1972" s="3">
        <v>1968</v>
      </c>
      <c r="B1972" s="3" t="s">
        <v>5651</v>
      </c>
      <c r="C1972" s="10" t="s">
        <v>12473</v>
      </c>
      <c r="E1972" s="3" t="s">
        <v>2656</v>
      </c>
      <c r="F1972" s="6"/>
    </row>
    <row r="1973" spans="1:6" ht="15.75" customHeight="1" x14ac:dyDescent="0.15">
      <c r="A1973" s="3">
        <v>1969</v>
      </c>
      <c r="B1973" s="3" t="s">
        <v>5653</v>
      </c>
      <c r="C1973" s="10" t="s">
        <v>12475</v>
      </c>
      <c r="E1973" s="3" t="s">
        <v>7450</v>
      </c>
      <c r="F1973" s="6"/>
    </row>
    <row r="1974" spans="1:6" ht="15.75" customHeight="1" x14ac:dyDescent="0.15">
      <c r="A1974" s="3">
        <v>1970</v>
      </c>
      <c r="B1974" s="3" t="s">
        <v>5656</v>
      </c>
      <c r="C1974" s="10" t="s">
        <v>12478</v>
      </c>
      <c r="E1974" s="3" t="s">
        <v>817</v>
      </c>
      <c r="F1974" s="6"/>
    </row>
    <row r="1975" spans="1:6" ht="15.75" customHeight="1" x14ac:dyDescent="0.15">
      <c r="A1975" s="3">
        <v>1971</v>
      </c>
      <c r="B1975" s="3" t="s">
        <v>5659</v>
      </c>
      <c r="C1975" s="10" t="s">
        <v>12482</v>
      </c>
      <c r="E1975" s="3" t="s">
        <v>9746</v>
      </c>
      <c r="F1975" s="6"/>
    </row>
    <row r="1976" spans="1:6" ht="15.75" customHeight="1" x14ac:dyDescent="0.15">
      <c r="A1976" s="3">
        <v>1972</v>
      </c>
      <c r="B1976" s="3" t="s">
        <v>5661</v>
      </c>
      <c r="C1976" s="10" t="s">
        <v>12484</v>
      </c>
      <c r="E1976" s="3" t="s">
        <v>12487</v>
      </c>
      <c r="F1976" s="6"/>
    </row>
    <row r="1977" spans="1:6" ht="15.75" customHeight="1" x14ac:dyDescent="0.15">
      <c r="A1977" s="3">
        <v>1973</v>
      </c>
      <c r="B1977" s="3" t="s">
        <v>5663</v>
      </c>
      <c r="C1977" s="10" t="s">
        <v>12488</v>
      </c>
      <c r="E1977" s="3" t="s">
        <v>12489</v>
      </c>
      <c r="F1977" s="6"/>
    </row>
    <row r="1978" spans="1:6" ht="15.75" customHeight="1" x14ac:dyDescent="0.15">
      <c r="A1978" s="3">
        <v>1974</v>
      </c>
      <c r="B1978" s="3" t="s">
        <v>5664</v>
      </c>
      <c r="C1978" s="10" t="s">
        <v>12493</v>
      </c>
      <c r="E1978" s="3" t="s">
        <v>4498</v>
      </c>
      <c r="F1978" s="6"/>
    </row>
    <row r="1979" spans="1:6" ht="15.75" customHeight="1" x14ac:dyDescent="0.15">
      <c r="A1979" s="3">
        <v>1975</v>
      </c>
      <c r="B1979" s="3" t="s">
        <v>5666</v>
      </c>
      <c r="C1979" s="10" t="s">
        <v>12495</v>
      </c>
      <c r="E1979" s="3" t="s">
        <v>12498</v>
      </c>
      <c r="F1979" s="6"/>
    </row>
    <row r="1980" spans="1:6" ht="15.75" customHeight="1" x14ac:dyDescent="0.15">
      <c r="A1980" s="3">
        <v>1976</v>
      </c>
      <c r="B1980" s="3" t="s">
        <v>5667</v>
      </c>
      <c r="C1980" s="10" t="s">
        <v>12499</v>
      </c>
      <c r="E1980" s="3" t="s">
        <v>9951</v>
      </c>
      <c r="F1980" s="6"/>
    </row>
    <row r="1981" spans="1:6" ht="15.75" customHeight="1" x14ac:dyDescent="0.15">
      <c r="A1981" s="3">
        <v>1977</v>
      </c>
      <c r="B1981" s="3" t="s">
        <v>394</v>
      </c>
      <c r="C1981" s="10" t="s">
        <v>12501</v>
      </c>
      <c r="E1981" s="3" t="s">
        <v>69</v>
      </c>
      <c r="F1981" s="6"/>
    </row>
    <row r="1982" spans="1:6" ht="15.75" customHeight="1" x14ac:dyDescent="0.15">
      <c r="A1982" s="3">
        <v>1978</v>
      </c>
      <c r="B1982" s="3" t="s">
        <v>5675</v>
      </c>
      <c r="C1982" s="10" t="s">
        <v>12505</v>
      </c>
      <c r="E1982" s="3" t="s">
        <v>39</v>
      </c>
      <c r="F1982" s="6"/>
    </row>
    <row r="1983" spans="1:6" ht="15.75" customHeight="1" x14ac:dyDescent="0.15">
      <c r="A1983" s="3">
        <v>1979</v>
      </c>
      <c r="B1983" s="3" t="s">
        <v>2250</v>
      </c>
      <c r="C1983" s="10" t="s">
        <v>12512</v>
      </c>
      <c r="E1983" s="3" t="s">
        <v>2261</v>
      </c>
      <c r="F1983" s="6"/>
    </row>
    <row r="1984" spans="1:6" ht="15.75" customHeight="1" x14ac:dyDescent="0.15">
      <c r="A1984" s="3">
        <v>1980</v>
      </c>
      <c r="B1984" s="3" t="s">
        <v>5686</v>
      </c>
      <c r="C1984" s="10" t="s">
        <v>12514</v>
      </c>
      <c r="E1984" s="3" t="s">
        <v>2565</v>
      </c>
      <c r="F1984" s="6"/>
    </row>
    <row r="1985" spans="1:6" ht="15.75" customHeight="1" x14ac:dyDescent="0.15">
      <c r="A1985" s="3">
        <v>1981</v>
      </c>
      <c r="B1985" s="3" t="s">
        <v>5688</v>
      </c>
      <c r="C1985" s="10" t="s">
        <v>12515</v>
      </c>
      <c r="E1985" s="3" t="s">
        <v>12516</v>
      </c>
      <c r="F1985" s="6"/>
    </row>
    <row r="1986" spans="1:6" ht="15.75" customHeight="1" x14ac:dyDescent="0.15">
      <c r="A1986" s="3">
        <v>1982</v>
      </c>
      <c r="B1986" s="3" t="s">
        <v>5691</v>
      </c>
      <c r="C1986" s="10" t="s">
        <v>12517</v>
      </c>
      <c r="E1986" s="3" t="s">
        <v>8560</v>
      </c>
      <c r="F1986" s="6"/>
    </row>
    <row r="1987" spans="1:6" ht="15.75" customHeight="1" x14ac:dyDescent="0.15">
      <c r="A1987" s="3">
        <v>1983</v>
      </c>
      <c r="B1987" s="3" t="s">
        <v>5703</v>
      </c>
      <c r="C1987" s="10" t="s">
        <v>12520</v>
      </c>
      <c r="E1987" s="3" t="s">
        <v>3886</v>
      </c>
      <c r="F1987" s="6"/>
    </row>
    <row r="1988" spans="1:6" ht="15.75" customHeight="1" x14ac:dyDescent="0.15">
      <c r="A1988" s="3">
        <v>1984</v>
      </c>
      <c r="B1988" s="3" t="s">
        <v>5707</v>
      </c>
      <c r="C1988" s="10" t="s">
        <v>12522</v>
      </c>
      <c r="E1988" s="3" t="s">
        <v>5493</v>
      </c>
      <c r="F1988" s="6"/>
    </row>
    <row r="1989" spans="1:6" ht="15.75" customHeight="1" x14ac:dyDescent="0.15">
      <c r="A1989" s="3">
        <v>1985</v>
      </c>
      <c r="B1989" s="3" t="s">
        <v>5709</v>
      </c>
      <c r="C1989" s="10" t="s">
        <v>12523</v>
      </c>
      <c r="E1989" s="3" t="s">
        <v>12524</v>
      </c>
      <c r="F1989" s="6"/>
    </row>
    <row r="1990" spans="1:6" ht="15.75" customHeight="1" x14ac:dyDescent="0.15">
      <c r="A1990" s="3">
        <v>1986</v>
      </c>
      <c r="B1990" s="3" t="s">
        <v>5712</v>
      </c>
      <c r="C1990" s="10" t="s">
        <v>12525</v>
      </c>
      <c r="E1990" s="3" t="s">
        <v>12526</v>
      </c>
      <c r="F1990" s="6"/>
    </row>
    <row r="1991" spans="1:6" ht="15.75" customHeight="1" x14ac:dyDescent="0.15">
      <c r="A1991" s="3">
        <v>1987</v>
      </c>
      <c r="B1991" s="3" t="s">
        <v>5714</v>
      </c>
      <c r="C1991" s="10" t="s">
        <v>12529</v>
      </c>
      <c r="E1991" s="3" t="s">
        <v>2190</v>
      </c>
      <c r="F1991" s="6"/>
    </row>
    <row r="1992" spans="1:6" ht="15.75" customHeight="1" x14ac:dyDescent="0.15">
      <c r="A1992" s="3">
        <v>1988</v>
      </c>
      <c r="B1992" s="3" t="s">
        <v>5715</v>
      </c>
      <c r="C1992" s="10" t="s">
        <v>12531</v>
      </c>
      <c r="E1992" s="3" t="s">
        <v>1963</v>
      </c>
      <c r="F1992" s="6"/>
    </row>
    <row r="1993" spans="1:6" ht="15.75" customHeight="1" x14ac:dyDescent="0.15">
      <c r="A1993" s="3">
        <v>1989</v>
      </c>
      <c r="B1993" s="3" t="s">
        <v>5718</v>
      </c>
      <c r="C1993" s="10" t="s">
        <v>12534</v>
      </c>
      <c r="E1993" s="3" t="s">
        <v>10942</v>
      </c>
      <c r="F1993" s="6"/>
    </row>
    <row r="1994" spans="1:6" ht="15.75" customHeight="1" x14ac:dyDescent="0.15">
      <c r="A1994" s="3">
        <v>1990</v>
      </c>
      <c r="B1994" s="3" t="s">
        <v>1622</v>
      </c>
      <c r="C1994" s="10" t="s">
        <v>12538</v>
      </c>
      <c r="E1994" s="3" t="s">
        <v>1629</v>
      </c>
      <c r="F1994" s="6"/>
    </row>
    <row r="1995" spans="1:6" ht="15.75" customHeight="1" x14ac:dyDescent="0.15">
      <c r="A1995" s="3">
        <v>1991</v>
      </c>
      <c r="B1995" s="3" t="s">
        <v>5736</v>
      </c>
      <c r="C1995" s="10" t="s">
        <v>12544</v>
      </c>
      <c r="E1995" s="3" t="s">
        <v>3552</v>
      </c>
      <c r="F1995" s="6"/>
    </row>
    <row r="1996" spans="1:6" ht="15.75" customHeight="1" x14ac:dyDescent="0.15">
      <c r="A1996" s="3">
        <v>1992</v>
      </c>
      <c r="B1996" s="3" t="s">
        <v>5740</v>
      </c>
      <c r="C1996" s="10" t="s">
        <v>12546</v>
      </c>
      <c r="E1996" s="3" t="s">
        <v>2724</v>
      </c>
      <c r="F1996" s="6"/>
    </row>
    <row r="1997" spans="1:6" ht="15.75" customHeight="1" x14ac:dyDescent="0.15">
      <c r="A1997" s="3">
        <v>1993</v>
      </c>
      <c r="B1997" s="3" t="s">
        <v>5752</v>
      </c>
      <c r="C1997" s="10" t="s">
        <v>12548</v>
      </c>
      <c r="E1997" s="3" t="s">
        <v>817</v>
      </c>
      <c r="F1997" s="6"/>
    </row>
    <row r="1998" spans="1:6" ht="15.75" customHeight="1" x14ac:dyDescent="0.15">
      <c r="A1998" s="3">
        <v>1994</v>
      </c>
      <c r="B1998" s="3" t="s">
        <v>5761</v>
      </c>
      <c r="C1998" s="10" t="s">
        <v>12549</v>
      </c>
      <c r="E1998" s="3" t="s">
        <v>1523</v>
      </c>
      <c r="F1998" s="6"/>
    </row>
    <row r="1999" spans="1:6" ht="15.75" customHeight="1" x14ac:dyDescent="0.15">
      <c r="A1999" s="3">
        <v>1995</v>
      </c>
      <c r="B1999" s="3" t="s">
        <v>5774</v>
      </c>
      <c r="C1999" s="10" t="s">
        <v>12552</v>
      </c>
      <c r="E1999" s="3" t="s">
        <v>8884</v>
      </c>
      <c r="F1999" s="6"/>
    </row>
    <row r="2000" spans="1:6" ht="15.75" customHeight="1" x14ac:dyDescent="0.15">
      <c r="A2000" s="3">
        <v>1996</v>
      </c>
      <c r="B2000" s="3" t="s">
        <v>5776</v>
      </c>
      <c r="C2000" s="10" t="s">
        <v>12554</v>
      </c>
      <c r="E2000" s="3" t="s">
        <v>817</v>
      </c>
      <c r="F2000" s="6"/>
    </row>
    <row r="2001" spans="1:6" ht="15.75" customHeight="1" x14ac:dyDescent="0.15">
      <c r="A2001" s="3">
        <v>1997</v>
      </c>
      <c r="B2001" s="3" t="s">
        <v>5779</v>
      </c>
      <c r="C2001" s="10" t="s">
        <v>12557</v>
      </c>
      <c r="E2001" s="3" t="s">
        <v>240</v>
      </c>
      <c r="F2001" s="6"/>
    </row>
    <row r="2002" spans="1:6" ht="15.75" customHeight="1" x14ac:dyDescent="0.15">
      <c r="A2002" s="3">
        <v>1998</v>
      </c>
      <c r="B2002" s="3" t="s">
        <v>5781</v>
      </c>
      <c r="C2002" s="10" t="s">
        <v>12561</v>
      </c>
      <c r="E2002" s="3" t="s">
        <v>9653</v>
      </c>
      <c r="F2002" s="6"/>
    </row>
    <row r="2003" spans="1:6" ht="15.75" customHeight="1" x14ac:dyDescent="0.15">
      <c r="A2003" s="3">
        <v>1999</v>
      </c>
      <c r="B2003" s="3" t="s">
        <v>5784</v>
      </c>
      <c r="C2003" s="10" t="s">
        <v>12565</v>
      </c>
      <c r="E2003" s="3" t="s">
        <v>1902</v>
      </c>
      <c r="F2003" s="6"/>
    </row>
    <row r="2004" spans="1:6" ht="15.75" customHeight="1" x14ac:dyDescent="0.15">
      <c r="A2004" s="3">
        <v>2000</v>
      </c>
      <c r="B2004" s="3" t="s">
        <v>5786</v>
      </c>
      <c r="C2004" s="10" t="s">
        <v>12566</v>
      </c>
      <c r="E2004" s="3" t="s">
        <v>9668</v>
      </c>
      <c r="F2004" s="6"/>
    </row>
    <row r="2005" spans="1:6" ht="15.75" customHeight="1" x14ac:dyDescent="0.15">
      <c r="A2005" s="3">
        <v>2001</v>
      </c>
      <c r="B2005" s="3" t="s">
        <v>349</v>
      </c>
      <c r="C2005" s="10" t="s">
        <v>12567</v>
      </c>
      <c r="E2005" s="3" t="s">
        <v>12568</v>
      </c>
      <c r="F2005" s="6"/>
    </row>
    <row r="2006" spans="1:6" ht="15.75" customHeight="1" x14ac:dyDescent="0.15">
      <c r="A2006" s="3">
        <v>2002</v>
      </c>
      <c r="B2006" s="3" t="s">
        <v>352</v>
      </c>
      <c r="C2006" s="10" t="s">
        <v>12569</v>
      </c>
      <c r="E2006" s="3" t="s">
        <v>3818</v>
      </c>
      <c r="F2006" s="6"/>
    </row>
    <row r="2007" spans="1:6" ht="15.75" customHeight="1" x14ac:dyDescent="0.15">
      <c r="A2007" s="3">
        <v>2003</v>
      </c>
      <c r="B2007" s="3" t="s">
        <v>358</v>
      </c>
      <c r="C2007" s="10" t="s">
        <v>12571</v>
      </c>
      <c r="E2007" s="3" t="s">
        <v>742</v>
      </c>
      <c r="F2007" s="6"/>
    </row>
    <row r="2008" spans="1:6" ht="15.75" customHeight="1" x14ac:dyDescent="0.15">
      <c r="A2008" s="3">
        <v>2004</v>
      </c>
      <c r="B2008" s="3" t="s">
        <v>363</v>
      </c>
      <c r="C2008" s="10" t="s">
        <v>12574</v>
      </c>
      <c r="E2008" s="3" t="s">
        <v>12575</v>
      </c>
      <c r="F2008" s="6"/>
    </row>
    <row r="2009" spans="1:6" ht="15.75" customHeight="1" x14ac:dyDescent="0.15">
      <c r="A2009" s="3">
        <v>2005</v>
      </c>
      <c r="B2009" s="3" t="s">
        <v>367</v>
      </c>
      <c r="C2009" s="10" t="s">
        <v>12577</v>
      </c>
      <c r="E2009" s="3" t="s">
        <v>12579</v>
      </c>
      <c r="F2009" s="6"/>
    </row>
    <row r="2010" spans="1:6" ht="15.75" customHeight="1" x14ac:dyDescent="0.15">
      <c r="A2010" s="3">
        <v>2006</v>
      </c>
      <c r="B2010" s="3" t="s">
        <v>385</v>
      </c>
      <c r="C2010" s="10" t="s">
        <v>12580</v>
      </c>
      <c r="E2010" s="3" t="s">
        <v>12583</v>
      </c>
      <c r="F2010" s="6"/>
    </row>
    <row r="2011" spans="1:6" ht="15.75" customHeight="1" x14ac:dyDescent="0.15">
      <c r="A2011" s="3">
        <v>2007</v>
      </c>
      <c r="B2011" s="3" t="s">
        <v>426</v>
      </c>
      <c r="C2011" s="10" t="s">
        <v>12584</v>
      </c>
      <c r="E2011" s="3" t="s">
        <v>12585</v>
      </c>
      <c r="F2011" s="6"/>
    </row>
    <row r="2012" spans="1:6" ht="15.75" customHeight="1" x14ac:dyDescent="0.15">
      <c r="A2012" s="3">
        <v>2008</v>
      </c>
      <c r="B2012" s="3" t="s">
        <v>445</v>
      </c>
      <c r="C2012" s="10" t="s">
        <v>12588</v>
      </c>
      <c r="E2012" s="3" t="s">
        <v>12589</v>
      </c>
      <c r="F2012" s="6"/>
    </row>
    <row r="2013" spans="1:6" ht="15.75" customHeight="1" x14ac:dyDescent="0.15">
      <c r="A2013" s="3">
        <v>2009</v>
      </c>
      <c r="B2013" s="3" t="s">
        <v>448</v>
      </c>
      <c r="C2013" s="10" t="s">
        <v>12591</v>
      </c>
      <c r="E2013" s="3" t="s">
        <v>742</v>
      </c>
      <c r="F2013" s="6"/>
    </row>
    <row r="2014" spans="1:6" ht="15.75" customHeight="1" x14ac:dyDescent="0.15">
      <c r="A2014" s="3">
        <v>2010</v>
      </c>
      <c r="B2014" s="3" t="s">
        <v>450</v>
      </c>
      <c r="C2014" s="10" t="s">
        <v>12592</v>
      </c>
      <c r="E2014" s="3" t="s">
        <v>3354</v>
      </c>
      <c r="F2014" s="6"/>
    </row>
    <row r="2015" spans="1:6" ht="15.75" customHeight="1" x14ac:dyDescent="0.15">
      <c r="A2015" s="3">
        <v>2011</v>
      </c>
      <c r="B2015" s="3" t="s">
        <v>454</v>
      </c>
      <c r="C2015" s="10" t="s">
        <v>12596</v>
      </c>
      <c r="E2015" s="3" t="s">
        <v>12597</v>
      </c>
      <c r="F2015" s="6"/>
    </row>
    <row r="2016" spans="1:6" ht="15.75" customHeight="1" x14ac:dyDescent="0.15">
      <c r="A2016" s="3">
        <v>2012</v>
      </c>
      <c r="B2016" s="3" t="s">
        <v>455</v>
      </c>
      <c r="C2016" s="10" t="s">
        <v>12598</v>
      </c>
      <c r="E2016" s="3" t="s">
        <v>1072</v>
      </c>
      <c r="F2016" s="6"/>
    </row>
    <row r="2017" spans="1:6" ht="15.75" customHeight="1" x14ac:dyDescent="0.15">
      <c r="A2017" s="3">
        <v>2013</v>
      </c>
      <c r="B2017" s="3" t="s">
        <v>457</v>
      </c>
      <c r="C2017" s="10" t="s">
        <v>12602</v>
      </c>
      <c r="E2017" s="3" t="s">
        <v>39</v>
      </c>
      <c r="F2017" s="6"/>
    </row>
    <row r="2018" spans="1:6" ht="15.75" customHeight="1" x14ac:dyDescent="0.15">
      <c r="A2018" s="3">
        <v>2014</v>
      </c>
      <c r="B2018" s="3" t="s">
        <v>460</v>
      </c>
      <c r="C2018" s="10" t="s">
        <v>12603</v>
      </c>
      <c r="E2018" s="3" t="s">
        <v>126</v>
      </c>
      <c r="F2018" s="6"/>
    </row>
    <row r="2019" spans="1:6" ht="15.75" customHeight="1" x14ac:dyDescent="0.15">
      <c r="A2019" s="3">
        <v>2015</v>
      </c>
      <c r="B2019" s="3" t="s">
        <v>462</v>
      </c>
      <c r="C2019" s="10" t="s">
        <v>12606</v>
      </c>
      <c r="E2019" s="3" t="s">
        <v>12607</v>
      </c>
      <c r="F2019" s="6"/>
    </row>
    <row r="2020" spans="1:6" ht="15.75" customHeight="1" x14ac:dyDescent="0.15">
      <c r="A2020" s="3">
        <v>2016</v>
      </c>
      <c r="B2020" s="3" t="s">
        <v>464</v>
      </c>
      <c r="C2020" s="10" t="s">
        <v>12608</v>
      </c>
      <c r="E2020" s="3" t="s">
        <v>887</v>
      </c>
      <c r="F2020" s="6"/>
    </row>
    <row r="2021" spans="1:6" ht="15.75" customHeight="1" x14ac:dyDescent="0.15">
      <c r="A2021" s="3">
        <v>2017</v>
      </c>
      <c r="B2021" s="3" t="s">
        <v>483</v>
      </c>
      <c r="C2021" s="10" t="s">
        <v>12609</v>
      </c>
      <c r="E2021" s="3" t="s">
        <v>487</v>
      </c>
      <c r="F2021" s="6"/>
    </row>
    <row r="2022" spans="1:6" ht="15.75" customHeight="1" x14ac:dyDescent="0.15">
      <c r="A2022" s="3">
        <v>2018</v>
      </c>
      <c r="B2022" s="3" t="s">
        <v>522</v>
      </c>
      <c r="C2022" s="10" t="s">
        <v>12612</v>
      </c>
      <c r="E2022" s="3" t="s">
        <v>4892</v>
      </c>
      <c r="F2022" s="6"/>
    </row>
    <row r="2023" spans="1:6" ht="15.75" customHeight="1" x14ac:dyDescent="0.15">
      <c r="A2023" s="3">
        <v>2019</v>
      </c>
      <c r="B2023" s="3" t="s">
        <v>527</v>
      </c>
      <c r="C2023" s="10" t="s">
        <v>12613</v>
      </c>
      <c r="E2023" s="3" t="s">
        <v>39</v>
      </c>
      <c r="F2023" s="6"/>
    </row>
    <row r="2024" spans="1:6" ht="15.75" customHeight="1" x14ac:dyDescent="0.15">
      <c r="A2024" s="3">
        <v>2020</v>
      </c>
      <c r="B2024" s="3" t="s">
        <v>531</v>
      </c>
      <c r="C2024" s="10" t="s">
        <v>12616</v>
      </c>
      <c r="E2024" s="3" t="s">
        <v>12617</v>
      </c>
      <c r="F2024" s="6"/>
    </row>
    <row r="2025" spans="1:6" ht="15.75" customHeight="1" x14ac:dyDescent="0.15">
      <c r="A2025" s="3">
        <v>2021</v>
      </c>
      <c r="B2025" s="3" t="s">
        <v>533</v>
      </c>
      <c r="C2025" s="10" t="s">
        <v>12620</v>
      </c>
      <c r="E2025" s="3" t="s">
        <v>2435</v>
      </c>
      <c r="F2025" s="6"/>
    </row>
    <row r="2026" spans="1:6" ht="15.75" customHeight="1" x14ac:dyDescent="0.15">
      <c r="A2026" s="3">
        <v>2022</v>
      </c>
      <c r="B2026" s="3" t="s">
        <v>536</v>
      </c>
      <c r="C2026" s="10" t="s">
        <v>12623</v>
      </c>
      <c r="E2026" s="3" t="s">
        <v>8135</v>
      </c>
      <c r="F2026" s="6"/>
    </row>
    <row r="2027" spans="1:6" ht="15.75" customHeight="1" x14ac:dyDescent="0.15">
      <c r="A2027" s="3">
        <v>2023</v>
      </c>
      <c r="B2027" s="3" t="s">
        <v>569</v>
      </c>
      <c r="C2027" s="10" t="s">
        <v>12625</v>
      </c>
      <c r="E2027" s="3" t="s">
        <v>5051</v>
      </c>
      <c r="F2027" s="6"/>
    </row>
    <row r="2028" spans="1:6" ht="15.75" customHeight="1" x14ac:dyDescent="0.15">
      <c r="A2028" s="3">
        <v>2024</v>
      </c>
      <c r="B2028" s="3" t="s">
        <v>572</v>
      </c>
      <c r="C2028" s="10" t="s">
        <v>12627</v>
      </c>
      <c r="E2028" s="3" t="s">
        <v>318</v>
      </c>
      <c r="F2028" s="6"/>
    </row>
    <row r="2029" spans="1:6" ht="15.75" customHeight="1" x14ac:dyDescent="0.15">
      <c r="A2029" s="3">
        <v>2025</v>
      </c>
      <c r="B2029" s="3" t="s">
        <v>576</v>
      </c>
      <c r="C2029" s="10" t="s">
        <v>12630</v>
      </c>
      <c r="E2029" s="3" t="s">
        <v>9329</v>
      </c>
      <c r="F2029" s="6"/>
    </row>
    <row r="2030" spans="1:6" ht="15.75" customHeight="1" x14ac:dyDescent="0.15">
      <c r="A2030" s="3">
        <v>2026</v>
      </c>
      <c r="B2030" s="5" t="s">
        <v>579</v>
      </c>
      <c r="C2030" s="10" t="s">
        <v>12632</v>
      </c>
      <c r="E2030" s="3" t="s">
        <v>9746</v>
      </c>
      <c r="F2030" s="6"/>
    </row>
    <row r="2031" spans="1:6" ht="15.75" customHeight="1" x14ac:dyDescent="0.15">
      <c r="A2031" s="3">
        <v>2027</v>
      </c>
      <c r="B2031" s="3" t="s">
        <v>610</v>
      </c>
      <c r="C2031" s="10" t="s">
        <v>12635</v>
      </c>
      <c r="E2031" s="3" t="s">
        <v>1245</v>
      </c>
      <c r="F2031" s="6"/>
    </row>
    <row r="2032" spans="1:6" ht="15.75" customHeight="1" x14ac:dyDescent="0.15">
      <c r="A2032" s="3">
        <v>2028</v>
      </c>
      <c r="B2032" s="3" t="s">
        <v>617</v>
      </c>
      <c r="C2032" s="10" t="s">
        <v>12637</v>
      </c>
      <c r="E2032" s="3" t="s">
        <v>10498</v>
      </c>
      <c r="F2032" s="6"/>
    </row>
    <row r="2033" spans="1:6" ht="15.75" customHeight="1" x14ac:dyDescent="0.15">
      <c r="A2033" s="3">
        <v>2029</v>
      </c>
      <c r="B2033" s="3" t="s">
        <v>622</v>
      </c>
      <c r="C2033" s="10" t="s">
        <v>12639</v>
      </c>
      <c r="E2033" s="3" t="s">
        <v>2736</v>
      </c>
      <c r="F2033" s="6"/>
    </row>
    <row r="2034" spans="1:6" ht="15.75" customHeight="1" x14ac:dyDescent="0.15">
      <c r="A2034" s="3">
        <v>2030</v>
      </c>
      <c r="B2034" s="3" t="s">
        <v>639</v>
      </c>
      <c r="C2034" s="10" t="s">
        <v>12640</v>
      </c>
      <c r="E2034" s="3" t="s">
        <v>475</v>
      </c>
      <c r="F2034" s="6"/>
    </row>
    <row r="2035" spans="1:6" ht="15.75" customHeight="1" x14ac:dyDescent="0.15">
      <c r="A2035" s="3">
        <v>2031</v>
      </c>
      <c r="B2035" s="3" t="s">
        <v>642</v>
      </c>
      <c r="C2035" s="10" t="s">
        <v>12642</v>
      </c>
      <c r="E2035" s="3" t="s">
        <v>5030</v>
      </c>
      <c r="F2035" s="6"/>
    </row>
    <row r="2036" spans="1:6" ht="15.75" customHeight="1" x14ac:dyDescent="0.15">
      <c r="A2036" s="3">
        <v>2032</v>
      </c>
      <c r="B2036" s="3" t="s">
        <v>656</v>
      </c>
      <c r="C2036" s="10" t="s">
        <v>12645</v>
      </c>
      <c r="E2036" s="3" t="s">
        <v>12647</v>
      </c>
      <c r="F2036" s="6"/>
    </row>
    <row r="2037" spans="1:6" ht="15.75" customHeight="1" x14ac:dyDescent="0.15">
      <c r="A2037" s="3">
        <v>2033</v>
      </c>
      <c r="B2037" s="3" t="s">
        <v>658</v>
      </c>
      <c r="C2037" s="10" t="s">
        <v>12648</v>
      </c>
      <c r="E2037" s="3" t="s">
        <v>6219</v>
      </c>
      <c r="F2037" s="6"/>
    </row>
    <row r="2038" spans="1:6" ht="15.75" customHeight="1" x14ac:dyDescent="0.15">
      <c r="A2038" s="3">
        <v>2034</v>
      </c>
      <c r="B2038" s="3" t="s">
        <v>660</v>
      </c>
      <c r="C2038" s="10" t="s">
        <v>12651</v>
      </c>
      <c r="E2038" s="3" t="s">
        <v>218</v>
      </c>
      <c r="F2038" s="6"/>
    </row>
    <row r="2039" spans="1:6" ht="15.75" customHeight="1" x14ac:dyDescent="0.15">
      <c r="A2039" s="3">
        <v>2035</v>
      </c>
      <c r="B2039" s="3" t="s">
        <v>696</v>
      </c>
      <c r="C2039" s="10" t="s">
        <v>12652</v>
      </c>
      <c r="E2039" s="3" t="s">
        <v>12654</v>
      </c>
      <c r="F2039" s="6"/>
    </row>
    <row r="2040" spans="1:6" ht="15.75" customHeight="1" x14ac:dyDescent="0.15">
      <c r="A2040" s="3">
        <v>2036</v>
      </c>
      <c r="B2040" s="3" t="s">
        <v>702</v>
      </c>
      <c r="C2040" s="10" t="s">
        <v>12655</v>
      </c>
      <c r="E2040" s="3" t="s">
        <v>2537</v>
      </c>
      <c r="F2040" s="6"/>
    </row>
    <row r="2041" spans="1:6" ht="15.75" customHeight="1" x14ac:dyDescent="0.15">
      <c r="A2041" s="3">
        <v>2037</v>
      </c>
      <c r="B2041" s="3" t="s">
        <v>703</v>
      </c>
      <c r="C2041" s="10" t="s">
        <v>12657</v>
      </c>
      <c r="E2041" s="3" t="s">
        <v>742</v>
      </c>
      <c r="F2041" s="6"/>
    </row>
    <row r="2042" spans="1:6" ht="15.75" customHeight="1" x14ac:dyDescent="0.15">
      <c r="A2042" s="3">
        <v>2038</v>
      </c>
      <c r="B2042" s="3" t="s">
        <v>704</v>
      </c>
      <c r="C2042" s="10" t="s">
        <v>12660</v>
      </c>
      <c r="E2042" s="3" t="s">
        <v>11851</v>
      </c>
      <c r="F2042" s="6"/>
    </row>
    <row r="2043" spans="1:6" ht="15.75" customHeight="1" x14ac:dyDescent="0.15">
      <c r="A2043" s="3">
        <v>2039</v>
      </c>
      <c r="B2043" s="3" t="s">
        <v>713</v>
      </c>
      <c r="C2043" s="10" t="s">
        <v>12661</v>
      </c>
      <c r="E2043" s="3" t="s">
        <v>12607</v>
      </c>
      <c r="F2043" s="6"/>
    </row>
    <row r="2044" spans="1:6" ht="15.75" customHeight="1" x14ac:dyDescent="0.15">
      <c r="A2044" s="3">
        <v>2040</v>
      </c>
      <c r="B2044" s="3" t="s">
        <v>717</v>
      </c>
      <c r="C2044" s="10" t="s">
        <v>12664</v>
      </c>
      <c r="E2044" s="3" t="s">
        <v>12666</v>
      </c>
      <c r="F2044" s="6"/>
    </row>
    <row r="2045" spans="1:6" ht="15.75" customHeight="1" x14ac:dyDescent="0.15">
      <c r="A2045" s="3">
        <v>2041</v>
      </c>
      <c r="B2045" s="3" t="s">
        <v>720</v>
      </c>
      <c r="C2045" s="10" t="s">
        <v>12667</v>
      </c>
      <c r="E2045" s="3" t="s">
        <v>12669</v>
      </c>
      <c r="F2045" s="6"/>
    </row>
    <row r="2046" spans="1:6" ht="15.75" customHeight="1" x14ac:dyDescent="0.15">
      <c r="A2046" s="3">
        <v>2042</v>
      </c>
      <c r="B2046" s="3" t="s">
        <v>722</v>
      </c>
      <c r="C2046" s="10" t="s">
        <v>12671</v>
      </c>
      <c r="E2046" s="3" t="s">
        <v>38</v>
      </c>
      <c r="F2046" s="6"/>
    </row>
    <row r="2047" spans="1:6" ht="15.75" customHeight="1" x14ac:dyDescent="0.15">
      <c r="A2047" s="3">
        <v>2043</v>
      </c>
      <c r="B2047" s="3" t="s">
        <v>724</v>
      </c>
      <c r="C2047" s="10" t="s">
        <v>12673</v>
      </c>
      <c r="E2047" s="3" t="s">
        <v>12674</v>
      </c>
      <c r="F2047" s="6"/>
    </row>
    <row r="2048" spans="1:6" ht="15.75" customHeight="1" x14ac:dyDescent="0.15">
      <c r="A2048" s="3">
        <v>2044</v>
      </c>
      <c r="B2048" s="3" t="s">
        <v>737</v>
      </c>
      <c r="C2048" s="10" t="s">
        <v>12675</v>
      </c>
      <c r="E2048" s="3" t="s">
        <v>9202</v>
      </c>
      <c r="F2048" s="6"/>
    </row>
    <row r="2049" spans="1:6" ht="15.75" customHeight="1" x14ac:dyDescent="0.15">
      <c r="A2049" s="3">
        <v>2045</v>
      </c>
      <c r="B2049" s="3" t="s">
        <v>744</v>
      </c>
      <c r="C2049" s="10" t="s">
        <v>12680</v>
      </c>
      <c r="E2049" s="3" t="s">
        <v>3963</v>
      </c>
      <c r="F2049" s="6"/>
    </row>
    <row r="2050" spans="1:6" ht="15.75" customHeight="1" x14ac:dyDescent="0.15">
      <c r="A2050" s="3">
        <v>2046</v>
      </c>
      <c r="B2050" s="3" t="s">
        <v>767</v>
      </c>
      <c r="C2050" s="10" t="s">
        <v>12683</v>
      </c>
      <c r="E2050" s="3" t="s">
        <v>12684</v>
      </c>
      <c r="F2050" s="6"/>
    </row>
    <row r="2051" spans="1:6" ht="15.75" customHeight="1" x14ac:dyDescent="0.15">
      <c r="A2051" s="3">
        <v>2047</v>
      </c>
      <c r="B2051" s="3" t="s">
        <v>775</v>
      </c>
      <c r="C2051" s="10" t="s">
        <v>12685</v>
      </c>
      <c r="E2051" s="3" t="s">
        <v>11925</v>
      </c>
      <c r="F2051" s="6"/>
    </row>
    <row r="2052" spans="1:6" ht="15.75" customHeight="1" x14ac:dyDescent="0.15">
      <c r="A2052" s="3">
        <v>2048</v>
      </c>
      <c r="B2052" s="3" t="s">
        <v>776</v>
      </c>
      <c r="C2052" s="10" t="s">
        <v>12687</v>
      </c>
      <c r="E2052" s="3" t="s">
        <v>6458</v>
      </c>
      <c r="F2052" s="6"/>
    </row>
    <row r="2053" spans="1:6" ht="15.75" customHeight="1" x14ac:dyDescent="0.15">
      <c r="A2053" s="3">
        <v>2049</v>
      </c>
      <c r="B2053" s="3" t="s">
        <v>779</v>
      </c>
      <c r="C2053" s="10" t="s">
        <v>12691</v>
      </c>
      <c r="E2053" s="3" t="s">
        <v>12692</v>
      </c>
      <c r="F2053" s="6"/>
    </row>
    <row r="2054" spans="1:6" ht="15.75" customHeight="1" x14ac:dyDescent="0.15">
      <c r="A2054" s="3">
        <v>2050</v>
      </c>
      <c r="B2054" s="3" t="s">
        <v>783</v>
      </c>
      <c r="C2054" s="10" t="s">
        <v>12695</v>
      </c>
      <c r="E2054" s="3" t="s">
        <v>264</v>
      </c>
      <c r="F2054" s="6"/>
    </row>
    <row r="2055" spans="1:6" ht="15.75" customHeight="1" x14ac:dyDescent="0.15">
      <c r="A2055" s="3">
        <v>2051</v>
      </c>
      <c r="B2055" s="3" t="s">
        <v>789</v>
      </c>
      <c r="C2055" s="10" t="s">
        <v>12697</v>
      </c>
      <c r="E2055" s="3" t="s">
        <v>379</v>
      </c>
      <c r="F2055" s="6"/>
    </row>
    <row r="2056" spans="1:6" ht="15.75" customHeight="1" x14ac:dyDescent="0.15">
      <c r="A2056" s="3">
        <v>2052</v>
      </c>
      <c r="B2056" s="3" t="s">
        <v>790</v>
      </c>
      <c r="C2056" s="10" t="s">
        <v>12699</v>
      </c>
      <c r="E2056" s="3" t="s">
        <v>475</v>
      </c>
      <c r="F2056" s="6"/>
    </row>
    <row r="2057" spans="1:6" ht="15.75" customHeight="1" x14ac:dyDescent="0.15">
      <c r="A2057" s="3">
        <v>2053</v>
      </c>
      <c r="B2057" s="3" t="s">
        <v>813</v>
      </c>
      <c r="C2057" s="10" t="s">
        <v>12701</v>
      </c>
      <c r="E2057" s="3" t="s">
        <v>283</v>
      </c>
      <c r="F2057" s="6"/>
    </row>
    <row r="2058" spans="1:6" ht="15.75" customHeight="1" x14ac:dyDescent="0.15">
      <c r="A2058" s="3">
        <v>2054</v>
      </c>
      <c r="B2058" s="3" t="s">
        <v>848</v>
      </c>
      <c r="C2058" s="10" t="s">
        <v>12705</v>
      </c>
      <c r="E2058" s="3" t="s">
        <v>2279</v>
      </c>
      <c r="F2058" s="6"/>
    </row>
    <row r="2059" spans="1:6" ht="15.75" customHeight="1" x14ac:dyDescent="0.15">
      <c r="A2059" s="3">
        <v>2055</v>
      </c>
      <c r="B2059" s="3" t="s">
        <v>849</v>
      </c>
      <c r="C2059" s="10" t="s">
        <v>12708</v>
      </c>
      <c r="E2059" s="3" t="s">
        <v>934</v>
      </c>
      <c r="F2059" s="6"/>
    </row>
    <row r="2060" spans="1:6" ht="15.75" customHeight="1" x14ac:dyDescent="0.15">
      <c r="A2060" s="3">
        <v>2056</v>
      </c>
      <c r="B2060" s="3" t="s">
        <v>852</v>
      </c>
      <c r="C2060" s="10" t="s">
        <v>12710</v>
      </c>
      <c r="E2060" s="3" t="s">
        <v>567</v>
      </c>
      <c r="F2060" s="6"/>
    </row>
    <row r="2061" spans="1:6" ht="15.75" customHeight="1" x14ac:dyDescent="0.15">
      <c r="A2061" s="3">
        <v>2057</v>
      </c>
      <c r="B2061" s="3" t="s">
        <v>854</v>
      </c>
      <c r="C2061" s="10" t="s">
        <v>12713</v>
      </c>
      <c r="E2061" s="3" t="s">
        <v>264</v>
      </c>
      <c r="F2061" s="6"/>
    </row>
    <row r="2062" spans="1:6" ht="15.75" customHeight="1" x14ac:dyDescent="0.15">
      <c r="A2062" s="3">
        <v>2058</v>
      </c>
      <c r="B2062" s="3" t="s">
        <v>869</v>
      </c>
      <c r="C2062" s="10" t="s">
        <v>12716</v>
      </c>
      <c r="E2062" s="3" t="s">
        <v>168</v>
      </c>
      <c r="F2062" s="6"/>
    </row>
    <row r="2063" spans="1:6" ht="15.75" customHeight="1" x14ac:dyDescent="0.15">
      <c r="A2063" s="3">
        <v>2059</v>
      </c>
      <c r="B2063" s="3" t="s">
        <v>885</v>
      </c>
      <c r="C2063" s="10" t="s">
        <v>12719</v>
      </c>
      <c r="E2063" s="3" t="s">
        <v>126</v>
      </c>
      <c r="F2063" s="6"/>
    </row>
    <row r="2064" spans="1:6" ht="15.75" customHeight="1" x14ac:dyDescent="0.15">
      <c r="A2064" s="3">
        <v>2060</v>
      </c>
      <c r="B2064" s="3" t="s">
        <v>896</v>
      </c>
      <c r="C2064" s="10" t="s">
        <v>12720</v>
      </c>
      <c r="E2064" s="3" t="s">
        <v>817</v>
      </c>
      <c r="F2064" s="6"/>
    </row>
    <row r="2065" spans="1:6" ht="15.75" customHeight="1" x14ac:dyDescent="0.15">
      <c r="A2065" s="3">
        <v>2061</v>
      </c>
      <c r="B2065" s="3" t="s">
        <v>902</v>
      </c>
      <c r="C2065" s="10" t="s">
        <v>12723</v>
      </c>
      <c r="E2065" s="3" t="s">
        <v>10927</v>
      </c>
      <c r="F2065" s="6"/>
    </row>
    <row r="2066" spans="1:6" ht="15.75" customHeight="1" x14ac:dyDescent="0.15">
      <c r="A2066" s="3">
        <v>2062</v>
      </c>
      <c r="B2066" s="3" t="s">
        <v>925</v>
      </c>
      <c r="C2066" s="10" t="s">
        <v>12725</v>
      </c>
      <c r="E2066" s="3" t="s">
        <v>12726</v>
      </c>
      <c r="F2066" s="6"/>
    </row>
    <row r="2067" spans="1:6" ht="15.75" customHeight="1" x14ac:dyDescent="0.15">
      <c r="A2067" s="3">
        <v>2063</v>
      </c>
      <c r="B2067" s="3" t="s">
        <v>928</v>
      </c>
      <c r="C2067" s="10" t="s">
        <v>12729</v>
      </c>
      <c r="E2067" s="3" t="s">
        <v>12730</v>
      </c>
      <c r="F2067" s="6"/>
    </row>
    <row r="2068" spans="1:6" ht="15.75" customHeight="1" x14ac:dyDescent="0.15">
      <c r="A2068" s="3">
        <v>2064</v>
      </c>
      <c r="B2068" s="3" t="s">
        <v>951</v>
      </c>
      <c r="C2068" s="10" t="s">
        <v>12732</v>
      </c>
      <c r="E2068" s="3" t="s">
        <v>7652</v>
      </c>
      <c r="F2068" s="6"/>
    </row>
    <row r="2069" spans="1:6" ht="15.75" customHeight="1" x14ac:dyDescent="0.15">
      <c r="A2069" s="3">
        <v>2065</v>
      </c>
      <c r="B2069" s="3" t="s">
        <v>961</v>
      </c>
      <c r="C2069" s="10" t="s">
        <v>12734</v>
      </c>
      <c r="E2069" s="3" t="s">
        <v>62</v>
      </c>
      <c r="F2069" s="6"/>
    </row>
    <row r="2070" spans="1:6" ht="15.75" customHeight="1" x14ac:dyDescent="0.15">
      <c r="A2070" s="3">
        <v>2066</v>
      </c>
      <c r="B2070" s="3" t="s">
        <v>967</v>
      </c>
      <c r="C2070" s="10" t="s">
        <v>12736</v>
      </c>
      <c r="E2070" s="3" t="s">
        <v>475</v>
      </c>
      <c r="F2070" s="6"/>
    </row>
    <row r="2071" spans="1:6" ht="15.75" customHeight="1" x14ac:dyDescent="0.15">
      <c r="A2071" s="3">
        <v>2067</v>
      </c>
      <c r="B2071" s="3" t="s">
        <v>972</v>
      </c>
      <c r="C2071" s="10" t="s">
        <v>12741</v>
      </c>
      <c r="E2071" s="3" t="s">
        <v>12743</v>
      </c>
      <c r="F2071" s="6"/>
    </row>
    <row r="2072" spans="1:6" ht="15.75" customHeight="1" x14ac:dyDescent="0.15">
      <c r="A2072" s="3">
        <v>2068</v>
      </c>
      <c r="B2072" s="3" t="s">
        <v>976</v>
      </c>
      <c r="C2072" s="10" t="s">
        <v>12744</v>
      </c>
      <c r="E2072" s="3" t="s">
        <v>475</v>
      </c>
      <c r="F2072" s="6"/>
    </row>
    <row r="2073" spans="1:6" ht="15.75" customHeight="1" x14ac:dyDescent="0.15">
      <c r="A2073" s="3">
        <v>2069</v>
      </c>
      <c r="B2073" s="3" t="s">
        <v>979</v>
      </c>
      <c r="C2073" s="10" t="s">
        <v>12747</v>
      </c>
      <c r="E2073" s="3" t="s">
        <v>473</v>
      </c>
      <c r="F2073" s="6"/>
    </row>
    <row r="2074" spans="1:6" ht="15.75" customHeight="1" x14ac:dyDescent="0.15">
      <c r="A2074" s="3">
        <v>2070</v>
      </c>
      <c r="B2074" s="3" t="s">
        <v>1017</v>
      </c>
      <c r="C2074" s="10" t="s">
        <v>12749</v>
      </c>
      <c r="E2074" s="3" t="s">
        <v>12751</v>
      </c>
      <c r="F2074" s="6"/>
    </row>
    <row r="2075" spans="1:6" ht="15.75" customHeight="1" x14ac:dyDescent="0.15">
      <c r="A2075" s="3">
        <v>2071</v>
      </c>
      <c r="B2075" s="3" t="s">
        <v>1023</v>
      </c>
      <c r="C2075" s="10" t="s">
        <v>12752</v>
      </c>
      <c r="E2075" s="3" t="s">
        <v>2435</v>
      </c>
      <c r="F2075" s="6"/>
    </row>
    <row r="2076" spans="1:6" ht="15.75" customHeight="1" x14ac:dyDescent="0.15">
      <c r="A2076" s="3">
        <v>2072</v>
      </c>
      <c r="B2076" s="3" t="s">
        <v>1026</v>
      </c>
      <c r="C2076" s="10" t="s">
        <v>12754</v>
      </c>
      <c r="E2076" s="3" t="s">
        <v>3818</v>
      </c>
      <c r="F2076" s="6"/>
    </row>
    <row r="2077" spans="1:6" ht="15.75" customHeight="1" x14ac:dyDescent="0.15">
      <c r="A2077" s="3">
        <v>2073</v>
      </c>
      <c r="B2077" s="3" t="s">
        <v>1031</v>
      </c>
      <c r="C2077" s="10" t="s">
        <v>12757</v>
      </c>
      <c r="E2077" s="3" t="s">
        <v>10389</v>
      </c>
      <c r="F2077" s="6"/>
    </row>
    <row r="2078" spans="1:6" ht="15.75" customHeight="1" x14ac:dyDescent="0.15">
      <c r="A2078" s="3">
        <v>2074</v>
      </c>
      <c r="B2078" s="3" t="s">
        <v>1034</v>
      </c>
      <c r="C2078" s="10" t="s">
        <v>12759</v>
      </c>
      <c r="E2078" s="3" t="s">
        <v>264</v>
      </c>
      <c r="F2078" s="6"/>
    </row>
    <row r="2079" spans="1:6" ht="15.75" customHeight="1" x14ac:dyDescent="0.15">
      <c r="A2079" s="3">
        <v>2075</v>
      </c>
      <c r="B2079" s="3" t="s">
        <v>1038</v>
      </c>
      <c r="C2079" s="10" t="s">
        <v>12761</v>
      </c>
      <c r="E2079" s="3" t="s">
        <v>8947</v>
      </c>
      <c r="F2079" s="6"/>
    </row>
    <row r="2080" spans="1:6" ht="15.75" customHeight="1" x14ac:dyDescent="0.15">
      <c r="A2080" s="3">
        <v>2076</v>
      </c>
      <c r="B2080" s="3" t="s">
        <v>1040</v>
      </c>
      <c r="C2080" s="10" t="s">
        <v>12763</v>
      </c>
      <c r="E2080" s="3" t="s">
        <v>4046</v>
      </c>
      <c r="F2080" s="6"/>
    </row>
    <row r="2081" spans="1:6" ht="15.75" customHeight="1" x14ac:dyDescent="0.15">
      <c r="A2081" s="3">
        <v>2077</v>
      </c>
      <c r="B2081" s="3" t="s">
        <v>1043</v>
      </c>
      <c r="C2081" s="10" t="s">
        <v>12765</v>
      </c>
      <c r="E2081" s="3" t="s">
        <v>2321</v>
      </c>
      <c r="F2081" s="6"/>
    </row>
    <row r="2082" spans="1:6" ht="15.75" customHeight="1" x14ac:dyDescent="0.15">
      <c r="A2082" s="3">
        <v>2078</v>
      </c>
      <c r="B2082" s="3" t="s">
        <v>1047</v>
      </c>
      <c r="C2082" s="10" t="s">
        <v>12767</v>
      </c>
      <c r="E2082" s="3" t="s">
        <v>12768</v>
      </c>
      <c r="F2082" s="6"/>
    </row>
    <row r="2083" spans="1:6" ht="15.75" customHeight="1" x14ac:dyDescent="0.15">
      <c r="A2083" s="3">
        <v>2079</v>
      </c>
      <c r="B2083" s="3" t="s">
        <v>1083</v>
      </c>
      <c r="C2083" s="10" t="s">
        <v>12771</v>
      </c>
      <c r="E2083" s="3" t="s">
        <v>6543</v>
      </c>
      <c r="F2083" s="6"/>
    </row>
    <row r="2084" spans="1:6" ht="15.75" customHeight="1" x14ac:dyDescent="0.15">
      <c r="A2084" s="3">
        <v>2080</v>
      </c>
      <c r="B2084" s="3" t="s">
        <v>1087</v>
      </c>
      <c r="C2084" s="10" t="s">
        <v>12773</v>
      </c>
      <c r="E2084" s="3" t="s">
        <v>2279</v>
      </c>
      <c r="F2084" s="6"/>
    </row>
    <row r="2085" spans="1:6" ht="15.75" customHeight="1" x14ac:dyDescent="0.15">
      <c r="A2085" s="3">
        <v>2081</v>
      </c>
      <c r="B2085" s="3" t="s">
        <v>1089</v>
      </c>
      <c r="C2085" s="10" t="s">
        <v>12775</v>
      </c>
      <c r="E2085" s="3" t="s">
        <v>614</v>
      </c>
      <c r="F2085" s="6"/>
    </row>
    <row r="2086" spans="1:6" ht="15.75" customHeight="1" x14ac:dyDescent="0.15">
      <c r="A2086" s="3">
        <v>2082</v>
      </c>
      <c r="B2086" s="3" t="s">
        <v>1093</v>
      </c>
      <c r="C2086" s="10" t="s">
        <v>12778</v>
      </c>
      <c r="E2086" s="3" t="s">
        <v>2435</v>
      </c>
      <c r="F2086" s="6"/>
    </row>
    <row r="2087" spans="1:6" ht="15.75" customHeight="1" x14ac:dyDescent="0.15">
      <c r="A2087" s="3">
        <v>2083</v>
      </c>
      <c r="B2087" s="3" t="s">
        <v>1099</v>
      </c>
      <c r="C2087" s="10" t="s">
        <v>12781</v>
      </c>
      <c r="E2087" s="3" t="s">
        <v>934</v>
      </c>
      <c r="F2087" s="6"/>
    </row>
    <row r="2088" spans="1:6" ht="15.75" customHeight="1" x14ac:dyDescent="0.15">
      <c r="A2088" s="3">
        <v>2084</v>
      </c>
      <c r="B2088" s="3" t="s">
        <v>1126</v>
      </c>
      <c r="C2088" s="10" t="s">
        <v>12783</v>
      </c>
      <c r="E2088" s="3" t="s">
        <v>12785</v>
      </c>
      <c r="F2088" s="6"/>
    </row>
    <row r="2089" spans="1:6" ht="15.75" customHeight="1" x14ac:dyDescent="0.15">
      <c r="A2089" s="3">
        <v>2085</v>
      </c>
      <c r="B2089" s="3" t="s">
        <v>1128</v>
      </c>
      <c r="C2089" s="10" t="s">
        <v>12787</v>
      </c>
      <c r="E2089" s="3" t="s">
        <v>2130</v>
      </c>
      <c r="F2089" s="6"/>
    </row>
    <row r="2090" spans="1:6" ht="15.75" customHeight="1" x14ac:dyDescent="0.15">
      <c r="A2090" s="3">
        <v>2086</v>
      </c>
      <c r="B2090" s="3" t="s">
        <v>1130</v>
      </c>
      <c r="C2090" s="10" t="s">
        <v>12789</v>
      </c>
      <c r="E2090" s="3" t="s">
        <v>7469</v>
      </c>
      <c r="F2090" s="6"/>
    </row>
    <row r="2091" spans="1:6" ht="15.75" customHeight="1" x14ac:dyDescent="0.15">
      <c r="A2091" s="3">
        <v>2087</v>
      </c>
      <c r="B2091" s="3" t="s">
        <v>1133</v>
      </c>
      <c r="C2091" s="10" t="s">
        <v>12792</v>
      </c>
      <c r="E2091" s="3" t="s">
        <v>240</v>
      </c>
      <c r="F2091" s="6"/>
    </row>
    <row r="2092" spans="1:6" ht="15.75" customHeight="1" x14ac:dyDescent="0.15">
      <c r="A2092" s="3">
        <v>2088</v>
      </c>
      <c r="B2092" s="3" t="s">
        <v>1135</v>
      </c>
      <c r="C2092" s="10" t="s">
        <v>12794</v>
      </c>
      <c r="E2092" s="3" t="s">
        <v>12795</v>
      </c>
      <c r="F2092" s="6"/>
    </row>
    <row r="2093" spans="1:6" ht="15.75" customHeight="1" x14ac:dyDescent="0.15">
      <c r="A2093" s="3">
        <v>2089</v>
      </c>
      <c r="B2093" s="3" t="s">
        <v>1139</v>
      </c>
      <c r="C2093" s="10" t="s">
        <v>12797</v>
      </c>
      <c r="E2093" s="3" t="s">
        <v>256</v>
      </c>
      <c r="F2093" s="6"/>
    </row>
    <row r="2094" spans="1:6" ht="15.75" customHeight="1" x14ac:dyDescent="0.15">
      <c r="A2094" s="3">
        <v>2090</v>
      </c>
      <c r="B2094" s="3" t="s">
        <v>1143</v>
      </c>
      <c r="C2094" s="10" t="s">
        <v>12798</v>
      </c>
      <c r="E2094" s="3" t="s">
        <v>4456</v>
      </c>
      <c r="F2094" s="6"/>
    </row>
    <row r="2095" spans="1:6" ht="15.75" customHeight="1" x14ac:dyDescent="0.15">
      <c r="A2095" s="3">
        <v>2091</v>
      </c>
      <c r="B2095" s="3" t="s">
        <v>1145</v>
      </c>
      <c r="C2095" s="10" t="s">
        <v>12800</v>
      </c>
      <c r="E2095" s="3" t="s">
        <v>89</v>
      </c>
      <c r="F2095" s="6"/>
    </row>
    <row r="2096" spans="1:6" ht="15.75" customHeight="1" x14ac:dyDescent="0.15">
      <c r="A2096" s="3">
        <v>2092</v>
      </c>
      <c r="B2096" s="3" t="s">
        <v>1147</v>
      </c>
      <c r="C2096" s="10" t="s">
        <v>12803</v>
      </c>
      <c r="E2096" s="3" t="s">
        <v>11604</v>
      </c>
      <c r="F2096" s="6"/>
    </row>
    <row r="2097" spans="1:6" ht="15.75" customHeight="1" x14ac:dyDescent="0.15">
      <c r="A2097" s="3">
        <v>2093</v>
      </c>
      <c r="B2097" s="3" t="s">
        <v>1152</v>
      </c>
      <c r="C2097" s="10" t="s">
        <v>12804</v>
      </c>
      <c r="E2097" s="3" t="s">
        <v>126</v>
      </c>
      <c r="F2097" s="6"/>
    </row>
    <row r="2098" spans="1:6" ht="15.75" customHeight="1" x14ac:dyDescent="0.15">
      <c r="A2098" s="3">
        <v>2094</v>
      </c>
      <c r="B2098" s="3" t="s">
        <v>1174</v>
      </c>
      <c r="C2098" s="10" t="s">
        <v>12807</v>
      </c>
      <c r="E2098" s="3" t="s">
        <v>189</v>
      </c>
      <c r="F2098" s="6"/>
    </row>
    <row r="2099" spans="1:6" ht="15.75" customHeight="1" x14ac:dyDescent="0.15">
      <c r="A2099" s="3">
        <v>2095</v>
      </c>
      <c r="B2099" s="3" t="s">
        <v>1176</v>
      </c>
      <c r="C2099" s="10" t="s">
        <v>12810</v>
      </c>
      <c r="E2099" s="3" t="s">
        <v>11152</v>
      </c>
      <c r="F2099" s="6"/>
    </row>
    <row r="2100" spans="1:6" ht="15.75" customHeight="1" x14ac:dyDescent="0.15">
      <c r="A2100" s="3">
        <v>2096</v>
      </c>
      <c r="B2100" s="3" t="s">
        <v>1178</v>
      </c>
      <c r="C2100" s="10" t="s">
        <v>12811</v>
      </c>
      <c r="E2100" s="3" t="s">
        <v>6013</v>
      </c>
      <c r="F2100" s="6"/>
    </row>
    <row r="2101" spans="1:6" ht="15.75" customHeight="1" x14ac:dyDescent="0.15">
      <c r="A2101" s="3">
        <v>2097</v>
      </c>
      <c r="B2101" s="3" t="s">
        <v>1205</v>
      </c>
      <c r="C2101" s="10" t="s">
        <v>12813</v>
      </c>
      <c r="E2101" s="3" t="s">
        <v>12814</v>
      </c>
      <c r="F2101" s="6"/>
    </row>
    <row r="2102" spans="1:6" ht="15.75" customHeight="1" x14ac:dyDescent="0.15">
      <c r="A2102" s="3">
        <v>2098</v>
      </c>
      <c r="B2102" s="3" t="s">
        <v>1209</v>
      </c>
      <c r="C2102" s="10" t="s">
        <v>12816</v>
      </c>
      <c r="E2102" s="3" t="s">
        <v>1573</v>
      </c>
      <c r="F2102" s="6"/>
    </row>
    <row r="2103" spans="1:6" ht="15.75" customHeight="1" x14ac:dyDescent="0.15">
      <c r="A2103" s="3">
        <v>2099</v>
      </c>
      <c r="B2103" s="3" t="s">
        <v>1210</v>
      </c>
      <c r="C2103" s="10" t="s">
        <v>12817</v>
      </c>
      <c r="E2103" s="3" t="s">
        <v>4870</v>
      </c>
      <c r="F2103" s="6"/>
    </row>
    <row r="2104" spans="1:6" ht="15.75" customHeight="1" x14ac:dyDescent="0.15">
      <c r="A2104" s="3">
        <v>2100</v>
      </c>
      <c r="B2104" s="3" t="s">
        <v>1215</v>
      </c>
      <c r="C2104" s="10" t="s">
        <v>12819</v>
      </c>
      <c r="E2104" s="3" t="s">
        <v>11333</v>
      </c>
      <c r="F2104" s="6"/>
    </row>
    <row r="2105" spans="1:6" ht="15.75" customHeight="1" x14ac:dyDescent="0.15">
      <c r="A2105" s="3">
        <v>2101</v>
      </c>
      <c r="B2105" s="3" t="s">
        <v>1218</v>
      </c>
      <c r="C2105" s="10" t="s">
        <v>12823</v>
      </c>
      <c r="E2105" s="3" t="s">
        <v>12824</v>
      </c>
      <c r="F2105" s="6"/>
    </row>
    <row r="2106" spans="1:6" ht="15.75" customHeight="1" x14ac:dyDescent="0.15">
      <c r="A2106" s="3">
        <v>2102</v>
      </c>
      <c r="B2106" s="3" t="s">
        <v>1221</v>
      </c>
      <c r="C2106" s="10" t="s">
        <v>12826</v>
      </c>
      <c r="E2106" s="3" t="s">
        <v>4411</v>
      </c>
      <c r="F2106" s="6"/>
    </row>
    <row r="2107" spans="1:6" ht="15.75" customHeight="1" x14ac:dyDescent="0.15">
      <c r="A2107" s="3">
        <v>2103</v>
      </c>
      <c r="B2107" s="3" t="s">
        <v>1224</v>
      </c>
      <c r="C2107" s="10" t="s">
        <v>12827</v>
      </c>
      <c r="E2107" s="3" t="s">
        <v>4456</v>
      </c>
      <c r="F2107" s="6"/>
    </row>
    <row r="2108" spans="1:6" ht="15.75" customHeight="1" x14ac:dyDescent="0.15">
      <c r="A2108" s="3">
        <v>2104</v>
      </c>
      <c r="B2108" s="3" t="s">
        <v>1227</v>
      </c>
      <c r="C2108" s="10" t="s">
        <v>12830</v>
      </c>
      <c r="E2108" s="3" t="s">
        <v>2279</v>
      </c>
      <c r="F2108" s="6"/>
    </row>
    <row r="2109" spans="1:6" ht="15.75" customHeight="1" x14ac:dyDescent="0.15">
      <c r="A2109" s="3">
        <v>2105</v>
      </c>
      <c r="B2109" s="3" t="s">
        <v>1229</v>
      </c>
      <c r="C2109" s="10" t="s">
        <v>12831</v>
      </c>
      <c r="E2109" s="3" t="s">
        <v>4649</v>
      </c>
      <c r="F2109" s="6"/>
    </row>
    <row r="2110" spans="1:6" ht="15.75" customHeight="1" x14ac:dyDescent="0.15">
      <c r="A2110" s="3">
        <v>2106</v>
      </c>
      <c r="B2110" s="3" t="s">
        <v>1231</v>
      </c>
      <c r="C2110" s="10" t="s">
        <v>12834</v>
      </c>
      <c r="E2110" s="3" t="s">
        <v>742</v>
      </c>
      <c r="F2110" s="6"/>
    </row>
    <row r="2111" spans="1:6" ht="15.75" customHeight="1" x14ac:dyDescent="0.15">
      <c r="A2111" s="3">
        <v>2107</v>
      </c>
      <c r="B2111" s="3" t="s">
        <v>1255</v>
      </c>
      <c r="C2111" s="10" t="s">
        <v>12836</v>
      </c>
      <c r="E2111" s="3" t="s">
        <v>4315</v>
      </c>
      <c r="F2111" s="6"/>
    </row>
    <row r="2112" spans="1:6" ht="15.75" customHeight="1" x14ac:dyDescent="0.15">
      <c r="A2112" s="3">
        <v>2108</v>
      </c>
      <c r="B2112" s="3" t="s">
        <v>1257</v>
      </c>
      <c r="C2112" s="10" t="s">
        <v>12838</v>
      </c>
      <c r="E2112" s="3" t="s">
        <v>12840</v>
      </c>
      <c r="F2112" s="6"/>
    </row>
    <row r="2113" spans="1:6" ht="15.75" customHeight="1" x14ac:dyDescent="0.15">
      <c r="A2113" s="3">
        <v>2109</v>
      </c>
      <c r="B2113" s="3" t="s">
        <v>1286</v>
      </c>
      <c r="C2113" s="10" t="s">
        <v>12841</v>
      </c>
      <c r="E2113" s="3" t="s">
        <v>1343</v>
      </c>
      <c r="F2113" s="6"/>
    </row>
    <row r="2114" spans="1:6" ht="15.75" customHeight="1" x14ac:dyDescent="0.15">
      <c r="A2114" s="3">
        <v>2110</v>
      </c>
      <c r="B2114" s="3" t="s">
        <v>1290</v>
      </c>
      <c r="C2114" s="10" t="s">
        <v>12844</v>
      </c>
      <c r="E2114" s="3" t="s">
        <v>10051</v>
      </c>
      <c r="F2114" s="6"/>
    </row>
    <row r="2115" spans="1:6" ht="15.75" customHeight="1" x14ac:dyDescent="0.15">
      <c r="A2115" s="3">
        <v>2111</v>
      </c>
      <c r="B2115" s="3" t="s">
        <v>1292</v>
      </c>
      <c r="C2115" s="10" t="s">
        <v>12847</v>
      </c>
      <c r="E2115" s="3" t="s">
        <v>10451</v>
      </c>
      <c r="F2115" s="6"/>
    </row>
    <row r="2116" spans="1:6" ht="15.75" customHeight="1" x14ac:dyDescent="0.15">
      <c r="A2116" s="3">
        <v>2112</v>
      </c>
      <c r="B2116" s="3" t="s">
        <v>1295</v>
      </c>
      <c r="C2116" s="10" t="s">
        <v>12849</v>
      </c>
      <c r="E2116" s="3" t="s">
        <v>12850</v>
      </c>
      <c r="F2116" s="6"/>
    </row>
    <row r="2117" spans="1:6" ht="15.75" customHeight="1" x14ac:dyDescent="0.15">
      <c r="A2117" s="3">
        <v>2113</v>
      </c>
      <c r="B2117" s="3" t="s">
        <v>1300</v>
      </c>
      <c r="C2117" s="10" t="s">
        <v>12852</v>
      </c>
      <c r="E2117" s="3" t="s">
        <v>263</v>
      </c>
      <c r="F2117" s="6"/>
    </row>
    <row r="2118" spans="1:6" ht="15.75" customHeight="1" x14ac:dyDescent="0.15">
      <c r="A2118" s="3">
        <v>2114</v>
      </c>
      <c r="B2118" s="3" t="s">
        <v>1309</v>
      </c>
      <c r="C2118" s="10" t="s">
        <v>12855</v>
      </c>
      <c r="E2118" s="3" t="s">
        <v>2435</v>
      </c>
      <c r="F2118" s="6"/>
    </row>
    <row r="2119" spans="1:6" ht="15.75" customHeight="1" x14ac:dyDescent="0.15">
      <c r="A2119" s="3">
        <v>2115</v>
      </c>
      <c r="B2119" s="3" t="s">
        <v>1310</v>
      </c>
      <c r="C2119" s="10" t="s">
        <v>12856</v>
      </c>
      <c r="E2119" s="3" t="s">
        <v>12858</v>
      </c>
      <c r="F2119" s="6"/>
    </row>
    <row r="2120" spans="1:6" ht="15.75" customHeight="1" x14ac:dyDescent="0.15">
      <c r="A2120" s="3">
        <v>2116</v>
      </c>
      <c r="B2120" s="3" t="s">
        <v>1312</v>
      </c>
      <c r="C2120" s="10" t="s">
        <v>12859</v>
      </c>
      <c r="E2120" s="3" t="s">
        <v>9014</v>
      </c>
      <c r="F2120" s="6"/>
    </row>
    <row r="2121" spans="1:6" ht="15.75" customHeight="1" x14ac:dyDescent="0.15">
      <c r="A2121" s="3">
        <v>2117</v>
      </c>
      <c r="B2121" s="3" t="s">
        <v>1316</v>
      </c>
      <c r="C2121" s="10" t="s">
        <v>12862</v>
      </c>
      <c r="E2121" s="3" t="s">
        <v>89</v>
      </c>
      <c r="F2121" s="6"/>
    </row>
    <row r="2122" spans="1:6" ht="15.75" customHeight="1" x14ac:dyDescent="0.15">
      <c r="A2122" s="3">
        <v>2118</v>
      </c>
      <c r="B2122" s="3" t="s">
        <v>1335</v>
      </c>
      <c r="C2122" s="10" t="s">
        <v>12865</v>
      </c>
      <c r="E2122" s="3" t="s">
        <v>9115</v>
      </c>
      <c r="F2122" s="6"/>
    </row>
    <row r="2123" spans="1:6" ht="15.75" customHeight="1" x14ac:dyDescent="0.15">
      <c r="A2123" s="3">
        <v>2119</v>
      </c>
      <c r="B2123" s="3" t="s">
        <v>1353</v>
      </c>
      <c r="C2123" s="10" t="s">
        <v>12866</v>
      </c>
      <c r="E2123" s="3" t="s">
        <v>116</v>
      </c>
      <c r="F2123" s="6"/>
    </row>
    <row r="2124" spans="1:6" ht="15.75" customHeight="1" x14ac:dyDescent="0.15">
      <c r="A2124" s="3">
        <v>2120</v>
      </c>
      <c r="B2124" s="3" t="s">
        <v>1355</v>
      </c>
      <c r="C2124" s="10" t="s">
        <v>12869</v>
      </c>
      <c r="E2124" s="3" t="s">
        <v>12871</v>
      </c>
      <c r="F2124" s="6"/>
    </row>
    <row r="2125" spans="1:6" ht="15.75" customHeight="1" x14ac:dyDescent="0.15">
      <c r="A2125" s="3">
        <v>2121</v>
      </c>
      <c r="B2125" s="3" t="s">
        <v>1376</v>
      </c>
      <c r="C2125" s="10" t="s">
        <v>12873</v>
      </c>
      <c r="E2125" s="3" t="s">
        <v>12875</v>
      </c>
      <c r="F2125" s="6"/>
    </row>
    <row r="2126" spans="1:6" ht="15.75" customHeight="1" x14ac:dyDescent="0.15">
      <c r="A2126" s="3">
        <v>2122</v>
      </c>
      <c r="B2126" s="3" t="s">
        <v>1378</v>
      </c>
      <c r="C2126" s="10" t="s">
        <v>12877</v>
      </c>
      <c r="E2126" s="3" t="s">
        <v>475</v>
      </c>
      <c r="F2126" s="6"/>
    </row>
    <row r="2127" spans="1:6" ht="15.75" customHeight="1" x14ac:dyDescent="0.15">
      <c r="A2127" s="3">
        <v>2123</v>
      </c>
      <c r="B2127" s="3" t="s">
        <v>1398</v>
      </c>
      <c r="C2127" s="10" t="s">
        <v>12879</v>
      </c>
      <c r="E2127" s="3" t="s">
        <v>11911</v>
      </c>
      <c r="F2127" s="6"/>
    </row>
    <row r="2128" spans="1:6" ht="15.75" customHeight="1" x14ac:dyDescent="0.15">
      <c r="A2128" s="3">
        <v>2124</v>
      </c>
      <c r="B2128" s="3" t="s">
        <v>1402</v>
      </c>
      <c r="C2128" s="10" t="s">
        <v>12882</v>
      </c>
      <c r="E2128" s="3" t="s">
        <v>115</v>
      </c>
      <c r="F2128" s="6"/>
    </row>
    <row r="2129" spans="1:6" ht="15.75" customHeight="1" x14ac:dyDescent="0.15">
      <c r="A2129" s="3">
        <v>2125</v>
      </c>
      <c r="B2129" s="3" t="s">
        <v>1405</v>
      </c>
      <c r="C2129" s="10" t="s">
        <v>12886</v>
      </c>
      <c r="E2129" s="3" t="s">
        <v>3531</v>
      </c>
      <c r="F2129" s="6"/>
    </row>
    <row r="2130" spans="1:6" ht="15.75" customHeight="1" x14ac:dyDescent="0.15">
      <c r="A2130" s="3">
        <v>2126</v>
      </c>
      <c r="B2130" s="3" t="s">
        <v>1407</v>
      </c>
      <c r="C2130" s="10" t="s">
        <v>12888</v>
      </c>
      <c r="E2130" s="3" t="s">
        <v>1072</v>
      </c>
      <c r="F2130" s="6"/>
    </row>
    <row r="2131" spans="1:6" ht="15.75" customHeight="1" x14ac:dyDescent="0.15">
      <c r="A2131" s="3">
        <v>2127</v>
      </c>
      <c r="B2131" s="3" t="s">
        <v>1408</v>
      </c>
      <c r="C2131" s="10" t="s">
        <v>12891</v>
      </c>
      <c r="E2131" s="3" t="s">
        <v>126</v>
      </c>
      <c r="F2131" s="6"/>
    </row>
    <row r="2132" spans="1:6" ht="15.75" customHeight="1" x14ac:dyDescent="0.15">
      <c r="A2132" s="3">
        <v>2128</v>
      </c>
      <c r="B2132" s="3" t="s">
        <v>1410</v>
      </c>
      <c r="C2132" s="10" t="s">
        <v>12893</v>
      </c>
      <c r="E2132" s="3" t="s">
        <v>9989</v>
      </c>
      <c r="F2132" s="6"/>
    </row>
    <row r="2133" spans="1:6" ht="15.75" customHeight="1" x14ac:dyDescent="0.15">
      <c r="A2133" s="3">
        <v>2129</v>
      </c>
      <c r="B2133" s="3" t="s">
        <v>1412</v>
      </c>
      <c r="C2133" s="10" t="s">
        <v>12895</v>
      </c>
      <c r="E2133" s="3" t="s">
        <v>12896</v>
      </c>
      <c r="F2133" s="6"/>
    </row>
    <row r="2134" spans="1:6" ht="15.75" customHeight="1" x14ac:dyDescent="0.15">
      <c r="A2134" s="3">
        <v>2130</v>
      </c>
      <c r="B2134" s="3" t="s">
        <v>1416</v>
      </c>
      <c r="C2134" s="10" t="s">
        <v>12897</v>
      </c>
      <c r="E2134" s="3" t="s">
        <v>126</v>
      </c>
      <c r="F2134" s="6"/>
    </row>
    <row r="2135" spans="1:6" ht="15.75" customHeight="1" x14ac:dyDescent="0.15">
      <c r="A2135" s="3">
        <v>2131</v>
      </c>
      <c r="B2135" s="3" t="s">
        <v>1418</v>
      </c>
      <c r="C2135" s="10" t="s">
        <v>12899</v>
      </c>
      <c r="E2135" s="3" t="s">
        <v>115</v>
      </c>
      <c r="F2135" s="6"/>
    </row>
    <row r="2136" spans="1:6" ht="15.75" customHeight="1" x14ac:dyDescent="0.15">
      <c r="A2136" s="3">
        <v>2132</v>
      </c>
      <c r="B2136" s="3" t="s">
        <v>1423</v>
      </c>
      <c r="C2136" s="10" t="s">
        <v>12901</v>
      </c>
      <c r="E2136" s="3" t="s">
        <v>6580</v>
      </c>
      <c r="F2136" s="6"/>
    </row>
    <row r="2137" spans="1:6" ht="15.75" customHeight="1" x14ac:dyDescent="0.15">
      <c r="A2137" s="3">
        <v>2133</v>
      </c>
      <c r="B2137" s="3" t="s">
        <v>1427</v>
      </c>
      <c r="C2137" s="10" t="s">
        <v>12903</v>
      </c>
      <c r="E2137" s="3" t="s">
        <v>240</v>
      </c>
      <c r="F2137" s="6"/>
    </row>
    <row r="2138" spans="1:6" ht="15.75" customHeight="1" x14ac:dyDescent="0.15">
      <c r="A2138" s="3">
        <v>2134</v>
      </c>
      <c r="B2138" s="3" t="s">
        <v>1431</v>
      </c>
      <c r="C2138" s="10" t="s">
        <v>12906</v>
      </c>
      <c r="E2138" s="3" t="s">
        <v>10342</v>
      </c>
      <c r="F2138" s="6"/>
    </row>
    <row r="2139" spans="1:6" ht="15.75" customHeight="1" x14ac:dyDescent="0.15">
      <c r="A2139" s="3">
        <v>2135</v>
      </c>
      <c r="B2139" s="3" t="s">
        <v>1434</v>
      </c>
      <c r="C2139" s="10" t="s">
        <v>12908</v>
      </c>
      <c r="E2139" s="3" t="s">
        <v>12911</v>
      </c>
      <c r="F2139" s="6"/>
    </row>
    <row r="2140" spans="1:6" ht="15.75" customHeight="1" x14ac:dyDescent="0.15">
      <c r="A2140" s="3">
        <v>2136</v>
      </c>
      <c r="B2140" s="3" t="s">
        <v>1442</v>
      </c>
      <c r="C2140" s="10" t="s">
        <v>12912</v>
      </c>
      <c r="E2140" s="3" t="s">
        <v>9647</v>
      </c>
      <c r="F2140" s="6"/>
    </row>
    <row r="2141" spans="1:6" ht="15.75" customHeight="1" x14ac:dyDescent="0.15">
      <c r="A2141" s="3">
        <v>2137</v>
      </c>
      <c r="B2141" s="3" t="s">
        <v>1448</v>
      </c>
      <c r="C2141" s="10" t="s">
        <v>12915</v>
      </c>
      <c r="E2141" s="3" t="s">
        <v>10342</v>
      </c>
      <c r="F2141" s="6"/>
    </row>
    <row r="2142" spans="1:6" ht="15.75" customHeight="1" x14ac:dyDescent="0.15">
      <c r="A2142" s="3">
        <v>2138</v>
      </c>
      <c r="B2142" s="3" t="s">
        <v>1454</v>
      </c>
      <c r="C2142" s="10" t="s">
        <v>12917</v>
      </c>
      <c r="E2142" s="3" t="s">
        <v>8798</v>
      </c>
      <c r="F2142" s="6"/>
    </row>
    <row r="2143" spans="1:6" ht="15.75" customHeight="1" x14ac:dyDescent="0.15">
      <c r="A2143" s="3">
        <v>2139</v>
      </c>
      <c r="B2143" s="3" t="s">
        <v>1456</v>
      </c>
      <c r="C2143" s="10" t="s">
        <v>12919</v>
      </c>
      <c r="E2143" s="3" t="s">
        <v>10968</v>
      </c>
      <c r="F2143" s="6"/>
    </row>
    <row r="2144" spans="1:6" ht="15.75" customHeight="1" x14ac:dyDescent="0.15">
      <c r="A2144" s="3">
        <v>2140</v>
      </c>
      <c r="B2144" s="3" t="s">
        <v>1459</v>
      </c>
      <c r="C2144" s="10" t="s">
        <v>12920</v>
      </c>
      <c r="E2144" s="3" t="s">
        <v>189</v>
      </c>
      <c r="F2144" s="6"/>
    </row>
    <row r="2145" spans="1:6" ht="15.75" customHeight="1" x14ac:dyDescent="0.15">
      <c r="A2145" s="3">
        <v>2141</v>
      </c>
      <c r="B2145" s="3" t="s">
        <v>1460</v>
      </c>
      <c r="C2145" s="10" t="s">
        <v>12921</v>
      </c>
      <c r="E2145" s="3" t="s">
        <v>264</v>
      </c>
      <c r="F2145" s="6"/>
    </row>
    <row r="2146" spans="1:6" ht="15.75" customHeight="1" x14ac:dyDescent="0.15">
      <c r="A2146" s="3">
        <v>2142</v>
      </c>
      <c r="B2146" s="3" t="s">
        <v>1463</v>
      </c>
      <c r="C2146" s="10" t="s">
        <v>12925</v>
      </c>
      <c r="E2146" s="3" t="s">
        <v>3818</v>
      </c>
      <c r="F2146" s="6"/>
    </row>
    <row r="2147" spans="1:6" ht="15.75" customHeight="1" x14ac:dyDescent="0.15">
      <c r="A2147" s="3">
        <v>2143</v>
      </c>
      <c r="B2147" s="3" t="s">
        <v>1467</v>
      </c>
      <c r="C2147" s="10" t="s">
        <v>12927</v>
      </c>
      <c r="E2147" s="3" t="s">
        <v>12929</v>
      </c>
      <c r="F2147" s="6"/>
    </row>
    <row r="2148" spans="1:6" ht="15.75" customHeight="1" x14ac:dyDescent="0.15">
      <c r="A2148" s="3">
        <v>2144</v>
      </c>
      <c r="B2148" s="3" t="s">
        <v>1471</v>
      </c>
      <c r="C2148" s="10" t="s">
        <v>12930</v>
      </c>
      <c r="E2148" s="3" t="s">
        <v>12931</v>
      </c>
      <c r="F2148" s="6"/>
    </row>
    <row r="2149" spans="1:6" ht="15.75" customHeight="1" x14ac:dyDescent="0.15">
      <c r="A2149" s="3">
        <v>2145</v>
      </c>
      <c r="B2149" s="3" t="s">
        <v>1475</v>
      </c>
      <c r="C2149" s="10" t="s">
        <v>12933</v>
      </c>
      <c r="E2149" s="3" t="s">
        <v>12935</v>
      </c>
      <c r="F2149" s="6"/>
    </row>
    <row r="2150" spans="1:6" ht="15.75" customHeight="1" x14ac:dyDescent="0.15">
      <c r="A2150" s="3">
        <v>2146</v>
      </c>
      <c r="B2150" s="3" t="s">
        <v>1478</v>
      </c>
      <c r="C2150" s="10" t="s">
        <v>12938</v>
      </c>
      <c r="E2150" s="3" t="s">
        <v>1343</v>
      </c>
      <c r="F2150" s="6"/>
    </row>
    <row r="2151" spans="1:6" ht="15.75" customHeight="1" x14ac:dyDescent="0.15">
      <c r="A2151" s="3">
        <v>2147</v>
      </c>
      <c r="B2151" s="3" t="s">
        <v>1480</v>
      </c>
      <c r="C2151" s="10" t="s">
        <v>12941</v>
      </c>
      <c r="E2151" s="3" t="s">
        <v>5287</v>
      </c>
      <c r="F2151" s="6"/>
    </row>
    <row r="2152" spans="1:6" ht="15.75" customHeight="1" x14ac:dyDescent="0.15">
      <c r="A2152" s="3">
        <v>2148</v>
      </c>
      <c r="B2152" s="3" t="s">
        <v>1483</v>
      </c>
      <c r="C2152" s="10" t="s">
        <v>12942</v>
      </c>
      <c r="E2152" s="3" t="s">
        <v>1343</v>
      </c>
      <c r="F2152" s="6"/>
    </row>
    <row r="2153" spans="1:6" ht="15.75" customHeight="1" x14ac:dyDescent="0.15">
      <c r="A2153" s="3">
        <v>2149</v>
      </c>
      <c r="B2153" s="3" t="s">
        <v>1487</v>
      </c>
      <c r="C2153" s="10" t="s">
        <v>12944</v>
      </c>
      <c r="E2153" s="3" t="s">
        <v>89</v>
      </c>
      <c r="F2153" s="6"/>
    </row>
    <row r="2154" spans="1:6" ht="15.75" customHeight="1" x14ac:dyDescent="0.15">
      <c r="A2154" s="3">
        <v>2150</v>
      </c>
      <c r="B2154" s="3" t="s">
        <v>1489</v>
      </c>
      <c r="C2154" s="10" t="s">
        <v>12946</v>
      </c>
      <c r="E2154" s="3" t="s">
        <v>12516</v>
      </c>
      <c r="F2154" s="6"/>
    </row>
    <row r="2155" spans="1:6" ht="15.75" customHeight="1" x14ac:dyDescent="0.15">
      <c r="A2155" s="3">
        <v>2151</v>
      </c>
      <c r="B2155" s="3" t="s">
        <v>1492</v>
      </c>
      <c r="C2155" s="10" t="s">
        <v>12947</v>
      </c>
      <c r="E2155" s="3" t="s">
        <v>475</v>
      </c>
      <c r="F2155" s="6"/>
    </row>
    <row r="2156" spans="1:6" ht="15.75" customHeight="1" x14ac:dyDescent="0.15">
      <c r="A2156" s="3">
        <v>2152</v>
      </c>
      <c r="B2156" s="3" t="s">
        <v>1496</v>
      </c>
      <c r="C2156" s="10" t="s">
        <v>12950</v>
      </c>
      <c r="E2156" s="3" t="s">
        <v>2537</v>
      </c>
      <c r="F2156" s="6"/>
    </row>
    <row r="2157" spans="1:6" ht="15.75" customHeight="1" x14ac:dyDescent="0.15">
      <c r="A2157" s="3">
        <v>2153</v>
      </c>
      <c r="B2157" s="3" t="s">
        <v>1498</v>
      </c>
      <c r="C2157" s="10" t="s">
        <v>12953</v>
      </c>
      <c r="E2157" s="3" t="s">
        <v>12954</v>
      </c>
      <c r="F2157" s="6"/>
    </row>
    <row r="2158" spans="1:6" ht="15.75" customHeight="1" x14ac:dyDescent="0.15">
      <c r="A2158" s="3">
        <v>2154</v>
      </c>
      <c r="B2158" s="3" t="s">
        <v>1500</v>
      </c>
      <c r="C2158" s="10" t="s">
        <v>12955</v>
      </c>
      <c r="E2158" s="3" t="s">
        <v>79</v>
      </c>
      <c r="F2158" s="6"/>
    </row>
    <row r="2159" spans="1:6" ht="15.75" customHeight="1" x14ac:dyDescent="0.15">
      <c r="A2159" s="3">
        <v>2155</v>
      </c>
      <c r="B2159" s="3" t="s">
        <v>1501</v>
      </c>
      <c r="C2159" s="10" t="s">
        <v>12959</v>
      </c>
      <c r="E2159" s="3" t="s">
        <v>2347</v>
      </c>
      <c r="F2159" s="6"/>
    </row>
    <row r="2160" spans="1:6" ht="15.75" customHeight="1" x14ac:dyDescent="0.15">
      <c r="A2160" s="3">
        <v>2156</v>
      </c>
      <c r="B2160" s="3" t="s">
        <v>1505</v>
      </c>
      <c r="C2160" s="10" t="s">
        <v>12962</v>
      </c>
      <c r="E2160" s="3" t="s">
        <v>3291</v>
      </c>
      <c r="F2160" s="6"/>
    </row>
    <row r="2161" spans="1:6" ht="15.75" customHeight="1" x14ac:dyDescent="0.15">
      <c r="A2161" s="3">
        <v>2157</v>
      </c>
      <c r="B2161" s="3" t="s">
        <v>1506</v>
      </c>
      <c r="C2161" s="10" t="s">
        <v>12963</v>
      </c>
      <c r="E2161" s="3" t="s">
        <v>12966</v>
      </c>
      <c r="F2161" s="6"/>
    </row>
    <row r="2162" spans="1:6" ht="15.75" customHeight="1" x14ac:dyDescent="0.15">
      <c r="A2162" s="3">
        <v>2158</v>
      </c>
      <c r="B2162" s="5" t="s">
        <v>1515</v>
      </c>
      <c r="C2162" s="10" t="s">
        <v>12967</v>
      </c>
      <c r="E2162" s="3" t="s">
        <v>240</v>
      </c>
      <c r="F2162" s="6"/>
    </row>
    <row r="2163" spans="1:6" ht="15.75" customHeight="1" x14ac:dyDescent="0.15">
      <c r="A2163" s="3">
        <v>2159</v>
      </c>
      <c r="B2163" s="3" t="s">
        <v>1522</v>
      </c>
      <c r="C2163" s="10" t="s">
        <v>12970</v>
      </c>
      <c r="E2163" s="3" t="s">
        <v>3474</v>
      </c>
      <c r="F2163" s="6"/>
    </row>
    <row r="2164" spans="1:6" ht="15.75" customHeight="1" x14ac:dyDescent="0.15">
      <c r="A2164" s="3">
        <v>2160</v>
      </c>
      <c r="B2164" s="3" t="s">
        <v>1527</v>
      </c>
      <c r="C2164" s="10" t="s">
        <v>12973</v>
      </c>
      <c r="E2164" s="3" t="s">
        <v>12974</v>
      </c>
      <c r="F2164" s="6"/>
    </row>
    <row r="2165" spans="1:6" ht="15.75" customHeight="1" x14ac:dyDescent="0.15">
      <c r="A2165" s="3">
        <v>2161</v>
      </c>
      <c r="B2165" s="3" t="s">
        <v>1531</v>
      </c>
      <c r="C2165" s="10" t="s">
        <v>12976</v>
      </c>
      <c r="E2165" s="3" t="s">
        <v>89</v>
      </c>
      <c r="F2165" s="6"/>
    </row>
    <row r="2166" spans="1:6" ht="15.75" customHeight="1" x14ac:dyDescent="0.15">
      <c r="A2166" s="3">
        <v>2162</v>
      </c>
      <c r="B2166" s="3" t="s">
        <v>1540</v>
      </c>
      <c r="C2166" s="10" t="s">
        <v>12978</v>
      </c>
      <c r="E2166" s="3" t="s">
        <v>3818</v>
      </c>
      <c r="F2166" s="6"/>
    </row>
    <row r="2167" spans="1:6" ht="15.75" customHeight="1" x14ac:dyDescent="0.15">
      <c r="A2167" s="3">
        <v>2163</v>
      </c>
      <c r="B2167" s="3" t="s">
        <v>1543</v>
      </c>
      <c r="C2167" s="10" t="s">
        <v>12981</v>
      </c>
      <c r="E2167" s="3" t="s">
        <v>12982</v>
      </c>
      <c r="F2167" s="6"/>
    </row>
    <row r="2168" spans="1:6" ht="15.75" customHeight="1" x14ac:dyDescent="0.15">
      <c r="A2168" s="3">
        <v>2164</v>
      </c>
      <c r="B2168" s="3" t="s">
        <v>1546</v>
      </c>
      <c r="C2168" s="10" t="s">
        <v>12984</v>
      </c>
      <c r="E2168" s="3" t="s">
        <v>4430</v>
      </c>
      <c r="F2168" s="6"/>
    </row>
    <row r="2169" spans="1:6" ht="15.75" customHeight="1" x14ac:dyDescent="0.15">
      <c r="A2169" s="3">
        <v>2165</v>
      </c>
      <c r="B2169" s="3" t="s">
        <v>1551</v>
      </c>
      <c r="C2169" s="10" t="s">
        <v>12987</v>
      </c>
      <c r="E2169" s="3" t="s">
        <v>12988</v>
      </c>
      <c r="F2169" s="6"/>
    </row>
    <row r="2170" spans="1:6" ht="15.75" customHeight="1" x14ac:dyDescent="0.15">
      <c r="A2170" s="3">
        <v>2166</v>
      </c>
      <c r="B2170" s="3" t="s">
        <v>1553</v>
      </c>
      <c r="C2170" s="10" t="s">
        <v>12990</v>
      </c>
      <c r="E2170" s="3" t="s">
        <v>614</v>
      </c>
      <c r="F2170" s="6"/>
    </row>
    <row r="2171" spans="1:6" ht="15.75" customHeight="1" x14ac:dyDescent="0.15">
      <c r="A2171" s="3">
        <v>2167</v>
      </c>
      <c r="B2171" s="3" t="s">
        <v>1556</v>
      </c>
      <c r="C2171" s="10" t="s">
        <v>12991</v>
      </c>
      <c r="E2171" s="3" t="s">
        <v>6076</v>
      </c>
      <c r="F2171" s="6"/>
    </row>
    <row r="2172" spans="1:6" ht="15.75" customHeight="1" x14ac:dyDescent="0.15">
      <c r="A2172" s="3">
        <v>2168</v>
      </c>
      <c r="B2172" s="3" t="s">
        <v>1558</v>
      </c>
      <c r="C2172" s="10" t="s">
        <v>12995</v>
      </c>
      <c r="E2172" s="3" t="s">
        <v>3818</v>
      </c>
      <c r="F2172" s="6"/>
    </row>
    <row r="2173" spans="1:6" ht="15.75" customHeight="1" x14ac:dyDescent="0.15">
      <c r="A2173" s="3">
        <v>2169</v>
      </c>
      <c r="B2173" s="3" t="s">
        <v>1562</v>
      </c>
      <c r="C2173" s="10" t="s">
        <v>12997</v>
      </c>
      <c r="E2173" s="3" t="s">
        <v>12000</v>
      </c>
      <c r="F2173" s="6"/>
    </row>
    <row r="2174" spans="1:6" ht="15.75" customHeight="1" x14ac:dyDescent="0.15">
      <c r="A2174" s="3">
        <v>2170</v>
      </c>
      <c r="B2174" s="3" t="s">
        <v>1568</v>
      </c>
      <c r="C2174" s="10" t="s">
        <v>12999</v>
      </c>
      <c r="E2174" s="3" t="s">
        <v>13003</v>
      </c>
      <c r="F2174" s="6"/>
    </row>
    <row r="2175" spans="1:6" ht="15.75" customHeight="1" x14ac:dyDescent="0.15">
      <c r="A2175" s="3">
        <v>2171</v>
      </c>
      <c r="B2175" s="3" t="s">
        <v>1572</v>
      </c>
      <c r="C2175" s="10" t="s">
        <v>13005</v>
      </c>
      <c r="E2175" s="3" t="s">
        <v>10968</v>
      </c>
      <c r="F2175" s="6"/>
    </row>
    <row r="2176" spans="1:6" ht="15.75" customHeight="1" x14ac:dyDescent="0.15">
      <c r="A2176" s="3">
        <v>2172</v>
      </c>
      <c r="B2176" s="3" t="s">
        <v>1574</v>
      </c>
      <c r="C2176" s="10" t="s">
        <v>13007</v>
      </c>
      <c r="E2176" s="3" t="s">
        <v>6898</v>
      </c>
      <c r="F2176" s="6"/>
    </row>
    <row r="2177" spans="1:6" ht="15.75" customHeight="1" x14ac:dyDescent="0.15">
      <c r="A2177" s="3">
        <v>2173</v>
      </c>
      <c r="B2177" s="3" t="s">
        <v>1577</v>
      </c>
      <c r="C2177" s="10" t="s">
        <v>13008</v>
      </c>
      <c r="E2177" s="3" t="s">
        <v>5431</v>
      </c>
      <c r="F2177" s="6"/>
    </row>
    <row r="2178" spans="1:6" ht="15.75" customHeight="1" x14ac:dyDescent="0.15">
      <c r="A2178" s="3">
        <v>2174</v>
      </c>
      <c r="B2178" s="3" t="s">
        <v>1585</v>
      </c>
      <c r="C2178" s="10" t="s">
        <v>13010</v>
      </c>
      <c r="E2178" s="3" t="s">
        <v>13011</v>
      </c>
      <c r="F2178" s="6"/>
    </row>
    <row r="2179" spans="1:6" ht="15.75" customHeight="1" x14ac:dyDescent="0.15">
      <c r="A2179" s="3">
        <v>2175</v>
      </c>
      <c r="B2179" s="3" t="s">
        <v>1592</v>
      </c>
      <c r="C2179" s="10" t="s">
        <v>13012</v>
      </c>
      <c r="E2179" s="3" t="s">
        <v>742</v>
      </c>
      <c r="F2179" s="6"/>
    </row>
    <row r="2180" spans="1:6" ht="15.75" customHeight="1" x14ac:dyDescent="0.15">
      <c r="A2180" s="3">
        <v>2176</v>
      </c>
      <c r="B2180" s="3" t="s">
        <v>1598</v>
      </c>
      <c r="C2180" s="10" t="s">
        <v>13015</v>
      </c>
      <c r="E2180" s="3" t="s">
        <v>3818</v>
      </c>
      <c r="F2180" s="6"/>
    </row>
    <row r="2181" spans="1:6" ht="15.75" customHeight="1" x14ac:dyDescent="0.15">
      <c r="A2181" s="3">
        <v>2177</v>
      </c>
      <c r="B2181" s="3" t="s">
        <v>1601</v>
      </c>
      <c r="C2181" s="10" t="s">
        <v>13016</v>
      </c>
      <c r="E2181" s="3" t="s">
        <v>12272</v>
      </c>
      <c r="F2181" s="6"/>
    </row>
    <row r="2182" spans="1:6" ht="15.75" customHeight="1" x14ac:dyDescent="0.15">
      <c r="A2182" s="3">
        <v>2178</v>
      </c>
      <c r="B2182" s="3" t="s">
        <v>1604</v>
      </c>
      <c r="C2182" s="10" t="s">
        <v>13018</v>
      </c>
      <c r="E2182" s="3" t="s">
        <v>7972</v>
      </c>
      <c r="F2182" s="6"/>
    </row>
    <row r="2183" spans="1:6" ht="15.75" customHeight="1" x14ac:dyDescent="0.15">
      <c r="A2183" s="3">
        <v>2179</v>
      </c>
      <c r="B2183" s="3" t="s">
        <v>1607</v>
      </c>
      <c r="C2183" s="10" t="s">
        <v>13021</v>
      </c>
      <c r="E2183" s="3" t="s">
        <v>1375</v>
      </c>
      <c r="F2183" s="6"/>
    </row>
    <row r="2184" spans="1:6" ht="15.75" customHeight="1" x14ac:dyDescent="0.15">
      <c r="A2184" s="3">
        <v>2180</v>
      </c>
      <c r="B2184" s="3" t="s">
        <v>1608</v>
      </c>
      <c r="C2184" s="10" t="s">
        <v>13022</v>
      </c>
      <c r="E2184" s="3" t="s">
        <v>6013</v>
      </c>
      <c r="F2184" s="6"/>
    </row>
    <row r="2185" spans="1:6" ht="15.75" customHeight="1" x14ac:dyDescent="0.15">
      <c r="A2185" s="3">
        <v>2181</v>
      </c>
      <c r="B2185" s="3" t="s">
        <v>1616</v>
      </c>
      <c r="C2185" s="10" t="s">
        <v>13023</v>
      </c>
      <c r="E2185" s="3" t="s">
        <v>3538</v>
      </c>
      <c r="F2185" s="6"/>
    </row>
    <row r="2186" spans="1:6" ht="15.75" customHeight="1" x14ac:dyDescent="0.15">
      <c r="A2186" s="3">
        <v>2182</v>
      </c>
      <c r="B2186" s="3" t="s">
        <v>1621</v>
      </c>
      <c r="C2186" s="10" t="s">
        <v>13025</v>
      </c>
      <c r="E2186" s="3" t="s">
        <v>10872</v>
      </c>
      <c r="F2186" s="6"/>
    </row>
    <row r="2187" spans="1:6" ht="15.75" customHeight="1" x14ac:dyDescent="0.15">
      <c r="A2187" s="3">
        <v>2183</v>
      </c>
      <c r="B2187" s="3" t="s">
        <v>1623</v>
      </c>
      <c r="C2187" s="10" t="s">
        <v>13027</v>
      </c>
      <c r="E2187" s="3" t="s">
        <v>39</v>
      </c>
      <c r="F2187" s="6"/>
    </row>
    <row r="2188" spans="1:6" ht="15.75" customHeight="1" x14ac:dyDescent="0.15">
      <c r="A2188" s="3">
        <v>2184</v>
      </c>
      <c r="B2188" s="3" t="s">
        <v>1627</v>
      </c>
      <c r="C2188" s="10" t="s">
        <v>13029</v>
      </c>
      <c r="E2188" s="3" t="s">
        <v>244</v>
      </c>
      <c r="F2188" s="6"/>
    </row>
    <row r="2189" spans="1:6" ht="15.75" customHeight="1" x14ac:dyDescent="0.15">
      <c r="A2189" s="3">
        <v>2185</v>
      </c>
      <c r="B2189" s="3" t="s">
        <v>1630</v>
      </c>
      <c r="C2189" s="10" t="s">
        <v>13032</v>
      </c>
      <c r="E2189" s="3" t="s">
        <v>1343</v>
      </c>
      <c r="F2189" s="6"/>
    </row>
    <row r="2190" spans="1:6" ht="15.75" customHeight="1" x14ac:dyDescent="0.15">
      <c r="A2190" s="3">
        <v>2186</v>
      </c>
      <c r="B2190" s="3" t="s">
        <v>1634</v>
      </c>
      <c r="C2190" s="10" t="s">
        <v>13034</v>
      </c>
      <c r="E2190" s="3" t="s">
        <v>614</v>
      </c>
      <c r="F2190" s="6"/>
    </row>
    <row r="2191" spans="1:6" ht="15.75" customHeight="1" x14ac:dyDescent="0.15">
      <c r="A2191" s="3">
        <v>2187</v>
      </c>
      <c r="B2191" s="3" t="s">
        <v>1635</v>
      </c>
      <c r="C2191" s="10" t="s">
        <v>13037</v>
      </c>
      <c r="E2191" s="3" t="s">
        <v>8394</v>
      </c>
      <c r="F2191" s="6"/>
    </row>
    <row r="2192" spans="1:6" ht="15.75" customHeight="1" x14ac:dyDescent="0.15">
      <c r="A2192" s="3">
        <v>2188</v>
      </c>
      <c r="B2192" s="3" t="s">
        <v>1637</v>
      </c>
      <c r="C2192" s="10" t="s">
        <v>13039</v>
      </c>
      <c r="E2192" s="3" t="s">
        <v>1375</v>
      </c>
      <c r="F2192" s="6"/>
    </row>
    <row r="2193" spans="1:6" ht="15.75" customHeight="1" x14ac:dyDescent="0.15">
      <c r="A2193" s="3">
        <v>2189</v>
      </c>
      <c r="B2193" s="3" t="s">
        <v>1660</v>
      </c>
      <c r="C2193" s="10" t="s">
        <v>13041</v>
      </c>
      <c r="E2193" s="3" t="s">
        <v>6909</v>
      </c>
      <c r="F2193" s="6"/>
    </row>
    <row r="2194" spans="1:6" ht="15.75" customHeight="1" x14ac:dyDescent="0.15">
      <c r="A2194" s="3">
        <v>2190</v>
      </c>
      <c r="B2194" s="3" t="s">
        <v>1665</v>
      </c>
      <c r="C2194" s="10" t="s">
        <v>13045</v>
      </c>
      <c r="E2194" s="3" t="s">
        <v>10121</v>
      </c>
      <c r="F2194" s="6"/>
    </row>
    <row r="2195" spans="1:6" ht="15.75" customHeight="1" x14ac:dyDescent="0.15">
      <c r="A2195" s="3">
        <v>2191</v>
      </c>
      <c r="B2195" s="3" t="s">
        <v>1667</v>
      </c>
      <c r="C2195" s="10" t="s">
        <v>13046</v>
      </c>
      <c r="E2195" s="3" t="s">
        <v>817</v>
      </c>
      <c r="F2195" s="6"/>
    </row>
    <row r="2196" spans="1:6" ht="15.75" customHeight="1" x14ac:dyDescent="0.15">
      <c r="A2196" s="3">
        <v>2192</v>
      </c>
      <c r="B2196" s="3" t="s">
        <v>1671</v>
      </c>
      <c r="C2196" s="10" t="s">
        <v>13048</v>
      </c>
      <c r="E2196" s="3" t="s">
        <v>13049</v>
      </c>
      <c r="F2196" s="6"/>
    </row>
    <row r="2197" spans="1:6" ht="15.75" customHeight="1" x14ac:dyDescent="0.15">
      <c r="A2197" s="3">
        <v>2193</v>
      </c>
      <c r="B2197" s="3" t="s">
        <v>1673</v>
      </c>
      <c r="C2197" s="10" t="s">
        <v>13051</v>
      </c>
      <c r="E2197" s="3" t="s">
        <v>391</v>
      </c>
      <c r="F2197" s="6"/>
    </row>
    <row r="2198" spans="1:6" ht="15.75" customHeight="1" x14ac:dyDescent="0.15">
      <c r="A2198" s="3">
        <v>2194</v>
      </c>
      <c r="B2198" s="3" t="s">
        <v>1676</v>
      </c>
      <c r="C2198" s="10" t="s">
        <v>13055</v>
      </c>
      <c r="E2198" s="3" t="s">
        <v>11772</v>
      </c>
      <c r="F2198" s="6"/>
    </row>
    <row r="2199" spans="1:6" ht="15.75" customHeight="1" x14ac:dyDescent="0.15">
      <c r="A2199" s="3">
        <v>2195</v>
      </c>
      <c r="B2199" s="3" t="s">
        <v>1686</v>
      </c>
      <c r="C2199" s="10" t="s">
        <v>13056</v>
      </c>
      <c r="E2199" s="3" t="s">
        <v>7821</v>
      </c>
      <c r="F2199" s="6"/>
    </row>
    <row r="2200" spans="1:6" ht="15.75" customHeight="1" x14ac:dyDescent="0.15">
      <c r="A2200" s="3">
        <v>2196</v>
      </c>
      <c r="B2200" s="3" t="s">
        <v>1690</v>
      </c>
      <c r="C2200" s="10" t="s">
        <v>13058</v>
      </c>
      <c r="E2200" s="3" t="s">
        <v>6837</v>
      </c>
      <c r="F2200" s="6"/>
    </row>
    <row r="2201" spans="1:6" ht="15.75" customHeight="1" x14ac:dyDescent="0.15">
      <c r="A2201" s="3">
        <v>2197</v>
      </c>
      <c r="B2201" s="3" t="s">
        <v>1710</v>
      </c>
      <c r="C2201" s="10" t="s">
        <v>13059</v>
      </c>
      <c r="E2201" s="3" t="s">
        <v>2653</v>
      </c>
      <c r="F2201" s="6"/>
    </row>
    <row r="2202" spans="1:6" ht="15.75" customHeight="1" x14ac:dyDescent="0.15">
      <c r="A2202" s="3">
        <v>2198</v>
      </c>
      <c r="B2202" s="3" t="s">
        <v>1714</v>
      </c>
      <c r="C2202" s="10" t="s">
        <v>13061</v>
      </c>
      <c r="E2202" s="3" t="s">
        <v>13063</v>
      </c>
      <c r="F2202" s="6"/>
    </row>
    <row r="2203" spans="1:6" ht="15.75" customHeight="1" x14ac:dyDescent="0.15">
      <c r="A2203" s="3">
        <v>2199</v>
      </c>
      <c r="B2203" s="3" t="s">
        <v>1716</v>
      </c>
      <c r="C2203" s="10" t="s">
        <v>13064</v>
      </c>
      <c r="E2203" s="3" t="s">
        <v>1190</v>
      </c>
      <c r="F2203" s="6"/>
    </row>
    <row r="2204" spans="1:6" ht="15.75" customHeight="1" x14ac:dyDescent="0.15">
      <c r="A2204" s="3">
        <v>2200</v>
      </c>
      <c r="B2204" s="3" t="s">
        <v>1727</v>
      </c>
      <c r="C2204" s="10" t="s">
        <v>13067</v>
      </c>
      <c r="E2204" s="3" t="s">
        <v>2725</v>
      </c>
      <c r="F2204" s="6"/>
    </row>
    <row r="2205" spans="1:6" ht="15.75" customHeight="1" x14ac:dyDescent="0.15">
      <c r="A2205" s="3">
        <v>2201</v>
      </c>
      <c r="B2205" s="3" t="s">
        <v>1732</v>
      </c>
      <c r="C2205" s="10" t="s">
        <v>13069</v>
      </c>
      <c r="E2205" s="3" t="s">
        <v>6716</v>
      </c>
      <c r="F2205" s="6"/>
    </row>
    <row r="2206" spans="1:6" ht="15.75" customHeight="1" x14ac:dyDescent="0.15">
      <c r="A2206" s="3">
        <v>2202</v>
      </c>
      <c r="B2206" s="3" t="s">
        <v>1739</v>
      </c>
      <c r="C2206" s="10" t="s">
        <v>13072</v>
      </c>
      <c r="E2206" s="3" t="s">
        <v>10854</v>
      </c>
      <c r="F2206" s="6"/>
    </row>
    <row r="2207" spans="1:6" ht="15.75" customHeight="1" x14ac:dyDescent="0.15">
      <c r="A2207" s="3">
        <v>2203</v>
      </c>
      <c r="B2207" s="3" t="s">
        <v>1752</v>
      </c>
      <c r="C2207" s="10" t="s">
        <v>13074</v>
      </c>
      <c r="E2207" s="3" t="s">
        <v>38</v>
      </c>
      <c r="F2207" s="6"/>
    </row>
    <row r="2208" spans="1:6" ht="15.75" customHeight="1" x14ac:dyDescent="0.15">
      <c r="A2208" s="3">
        <v>2204</v>
      </c>
      <c r="B2208" s="3" t="s">
        <v>1754</v>
      </c>
      <c r="C2208" s="10" t="s">
        <v>13077</v>
      </c>
      <c r="E2208" s="3" t="s">
        <v>1072</v>
      </c>
      <c r="F2208" s="6"/>
    </row>
    <row r="2209" spans="1:6" ht="15.75" customHeight="1" x14ac:dyDescent="0.15">
      <c r="A2209" s="3">
        <v>2205</v>
      </c>
      <c r="B2209" s="3" t="s">
        <v>1758</v>
      </c>
      <c r="C2209" s="10" t="s">
        <v>13079</v>
      </c>
      <c r="E2209" s="3" t="s">
        <v>256</v>
      </c>
      <c r="F2209" s="6"/>
    </row>
    <row r="2210" spans="1:6" ht="15.75" customHeight="1" x14ac:dyDescent="0.15">
      <c r="A2210" s="3">
        <v>2206</v>
      </c>
      <c r="B2210" s="3" t="s">
        <v>1776</v>
      </c>
      <c r="C2210" s="10" t="s">
        <v>13081</v>
      </c>
      <c r="E2210" s="3" t="s">
        <v>10012</v>
      </c>
      <c r="F2210" s="6"/>
    </row>
    <row r="2211" spans="1:6" ht="15.75" customHeight="1" x14ac:dyDescent="0.15">
      <c r="A2211" s="3">
        <v>2207</v>
      </c>
      <c r="B2211" s="3" t="s">
        <v>1778</v>
      </c>
      <c r="C2211" s="10" t="s">
        <v>13084</v>
      </c>
      <c r="E2211" s="3" t="s">
        <v>2435</v>
      </c>
      <c r="F2211" s="6"/>
    </row>
    <row r="2212" spans="1:6" ht="15.75" customHeight="1" x14ac:dyDescent="0.15">
      <c r="A2212" s="3">
        <v>2208</v>
      </c>
      <c r="B2212" s="3" t="s">
        <v>1780</v>
      </c>
      <c r="C2212" s="10" t="s">
        <v>13085</v>
      </c>
      <c r="E2212" s="3" t="s">
        <v>271</v>
      </c>
      <c r="F2212" s="6"/>
    </row>
    <row r="2213" spans="1:6" ht="15.75" customHeight="1" x14ac:dyDescent="0.15">
      <c r="A2213" s="3">
        <v>2209</v>
      </c>
      <c r="B2213" s="3" t="s">
        <v>1798</v>
      </c>
      <c r="C2213" s="10" t="s">
        <v>13088</v>
      </c>
      <c r="E2213" s="3" t="s">
        <v>2435</v>
      </c>
      <c r="F2213" s="6"/>
    </row>
    <row r="2214" spans="1:6" ht="15.75" customHeight="1" x14ac:dyDescent="0.15">
      <c r="A2214" s="3">
        <v>2210</v>
      </c>
      <c r="B2214" s="3" t="s">
        <v>1802</v>
      </c>
      <c r="C2214" s="10" t="s">
        <v>13090</v>
      </c>
      <c r="E2214" s="3" t="s">
        <v>934</v>
      </c>
      <c r="F2214" s="6"/>
    </row>
    <row r="2215" spans="1:6" ht="15.75" customHeight="1" x14ac:dyDescent="0.15">
      <c r="A2215" s="3">
        <v>2211</v>
      </c>
      <c r="B2215" s="3" t="s">
        <v>1805</v>
      </c>
      <c r="C2215" s="10" t="s">
        <v>13094</v>
      </c>
      <c r="E2215" s="3" t="s">
        <v>2435</v>
      </c>
      <c r="F2215" s="6"/>
    </row>
    <row r="2216" spans="1:6" ht="15.75" customHeight="1" x14ac:dyDescent="0.15">
      <c r="A2216" s="3">
        <v>2212</v>
      </c>
      <c r="B2216" s="3" t="s">
        <v>1809</v>
      </c>
      <c r="C2216" s="10" t="s">
        <v>13096</v>
      </c>
      <c r="E2216" s="3" t="s">
        <v>3241</v>
      </c>
      <c r="F2216" s="6"/>
    </row>
    <row r="2217" spans="1:6" ht="15.75" customHeight="1" x14ac:dyDescent="0.15">
      <c r="A2217" s="3">
        <v>2213</v>
      </c>
      <c r="B2217" s="3" t="s">
        <v>1816</v>
      </c>
      <c r="C2217" s="10" t="s">
        <v>13099</v>
      </c>
      <c r="E2217" s="3" t="s">
        <v>116</v>
      </c>
      <c r="F2217" s="6"/>
    </row>
    <row r="2218" spans="1:6" ht="15.75" customHeight="1" x14ac:dyDescent="0.15">
      <c r="A2218" s="3">
        <v>2214</v>
      </c>
      <c r="B2218" s="3" t="s">
        <v>1821</v>
      </c>
      <c r="C2218" s="10" t="s">
        <v>13102</v>
      </c>
      <c r="E2218" s="3" t="s">
        <v>13104</v>
      </c>
      <c r="F2218" s="6"/>
    </row>
    <row r="2219" spans="1:6" ht="15.75" customHeight="1" x14ac:dyDescent="0.15">
      <c r="A2219" s="3">
        <v>2215</v>
      </c>
      <c r="B2219" s="3" t="s">
        <v>1826</v>
      </c>
      <c r="C2219" s="10" t="s">
        <v>13105</v>
      </c>
      <c r="E2219" s="3" t="s">
        <v>7012</v>
      </c>
      <c r="F2219" s="6"/>
    </row>
    <row r="2220" spans="1:6" ht="15.75" customHeight="1" x14ac:dyDescent="0.15">
      <c r="A2220" s="3">
        <v>2216</v>
      </c>
      <c r="B2220" s="3" t="s">
        <v>1830</v>
      </c>
      <c r="C2220" s="10" t="s">
        <v>13107</v>
      </c>
      <c r="E2220" s="3" t="s">
        <v>1389</v>
      </c>
      <c r="F2220" s="6"/>
    </row>
    <row r="2221" spans="1:6" ht="15.75" customHeight="1" x14ac:dyDescent="0.15">
      <c r="A2221" s="3">
        <v>2217</v>
      </c>
      <c r="B2221" s="3" t="s">
        <v>1836</v>
      </c>
      <c r="C2221" s="10" t="s">
        <v>13109</v>
      </c>
      <c r="E2221" s="3" t="s">
        <v>12272</v>
      </c>
      <c r="F2221" s="6"/>
    </row>
    <row r="2222" spans="1:6" ht="15.75" customHeight="1" x14ac:dyDescent="0.15">
      <c r="A2222" s="3">
        <v>2218</v>
      </c>
      <c r="B2222" s="3" t="s">
        <v>1840</v>
      </c>
      <c r="C2222" s="10" t="s">
        <v>13112</v>
      </c>
      <c r="E2222" s="3" t="s">
        <v>283</v>
      </c>
      <c r="F2222" s="6"/>
    </row>
    <row r="2223" spans="1:6" ht="15.75" customHeight="1" x14ac:dyDescent="0.15">
      <c r="A2223" s="3">
        <v>2219</v>
      </c>
      <c r="B2223" s="3" t="s">
        <v>1842</v>
      </c>
      <c r="C2223" s="10" t="s">
        <v>13113</v>
      </c>
      <c r="E2223" s="3" t="s">
        <v>4803</v>
      </c>
      <c r="F2223" s="6"/>
    </row>
    <row r="2224" spans="1:6" ht="15.75" customHeight="1" x14ac:dyDescent="0.15">
      <c r="A2224" s="3">
        <v>2220</v>
      </c>
      <c r="B2224" s="3" t="s">
        <v>1846</v>
      </c>
      <c r="C2224" s="10" t="s">
        <v>13115</v>
      </c>
      <c r="E2224" s="3" t="s">
        <v>2725</v>
      </c>
      <c r="F2224" s="6"/>
    </row>
    <row r="2225" spans="1:6" ht="15.75" customHeight="1" x14ac:dyDescent="0.15">
      <c r="A2225" s="3">
        <v>2221</v>
      </c>
      <c r="B2225" s="3" t="s">
        <v>1849</v>
      </c>
      <c r="C2225" s="10" t="s">
        <v>13117</v>
      </c>
      <c r="E2225" s="3" t="s">
        <v>13119</v>
      </c>
      <c r="F2225" s="6"/>
    </row>
    <row r="2226" spans="1:6" ht="15.75" customHeight="1" x14ac:dyDescent="0.15">
      <c r="A2226" s="3">
        <v>2222</v>
      </c>
      <c r="B2226" s="3" t="s">
        <v>1851</v>
      </c>
      <c r="C2226" s="10" t="s">
        <v>13121</v>
      </c>
      <c r="E2226" s="3" t="s">
        <v>3818</v>
      </c>
      <c r="F2226" s="6"/>
    </row>
    <row r="2227" spans="1:6" ht="15.75" customHeight="1" x14ac:dyDescent="0.15">
      <c r="A2227" s="3">
        <v>2223</v>
      </c>
      <c r="B2227" s="3" t="s">
        <v>1854</v>
      </c>
      <c r="C2227" s="10" t="s">
        <v>13122</v>
      </c>
      <c r="E2227" s="3" t="s">
        <v>7399</v>
      </c>
      <c r="F2227" s="6"/>
    </row>
    <row r="2228" spans="1:6" ht="15.75" customHeight="1" x14ac:dyDescent="0.15">
      <c r="A2228" s="3">
        <v>2224</v>
      </c>
      <c r="B2228" s="3" t="s">
        <v>1857</v>
      </c>
      <c r="C2228" s="10" t="s">
        <v>13125</v>
      </c>
      <c r="E2228" s="3" t="s">
        <v>475</v>
      </c>
      <c r="F2228" s="6"/>
    </row>
    <row r="2229" spans="1:6" ht="15.75" customHeight="1" x14ac:dyDescent="0.15">
      <c r="A2229" s="3">
        <v>2225</v>
      </c>
      <c r="B2229" s="5" t="s">
        <v>1858</v>
      </c>
      <c r="C2229" s="10" t="s">
        <v>13128</v>
      </c>
      <c r="E2229" s="3" t="s">
        <v>2435</v>
      </c>
      <c r="F2229" s="6"/>
    </row>
    <row r="2230" spans="1:6" ht="15.75" customHeight="1" x14ac:dyDescent="0.15">
      <c r="A2230" s="3">
        <v>2226</v>
      </c>
      <c r="B2230" s="3" t="s">
        <v>1863</v>
      </c>
      <c r="C2230" s="10" t="s">
        <v>13130</v>
      </c>
      <c r="E2230" s="3" t="s">
        <v>13131</v>
      </c>
      <c r="F2230" s="6"/>
    </row>
    <row r="2231" spans="1:6" ht="15.75" customHeight="1" x14ac:dyDescent="0.15">
      <c r="A2231" s="3">
        <v>2227</v>
      </c>
      <c r="B2231" s="3" t="s">
        <v>1878</v>
      </c>
      <c r="C2231" s="10" t="s">
        <v>13134</v>
      </c>
      <c r="E2231" s="3" t="s">
        <v>13135</v>
      </c>
      <c r="F2231" s="6"/>
    </row>
    <row r="2232" spans="1:6" ht="15.75" customHeight="1" x14ac:dyDescent="0.15">
      <c r="A2232" s="3">
        <v>2228</v>
      </c>
      <c r="B2232" s="3" t="s">
        <v>1888</v>
      </c>
      <c r="C2232" s="10" t="s">
        <v>13137</v>
      </c>
      <c r="E2232" s="3" t="s">
        <v>6590</v>
      </c>
      <c r="F2232" s="6"/>
    </row>
    <row r="2233" spans="1:6" ht="15.75" customHeight="1" x14ac:dyDescent="0.15">
      <c r="A2233" s="3">
        <v>2229</v>
      </c>
      <c r="B2233" s="3" t="s">
        <v>1894</v>
      </c>
      <c r="C2233" s="10" t="s">
        <v>13139</v>
      </c>
      <c r="E2233" s="3" t="s">
        <v>7862</v>
      </c>
      <c r="F2233" s="6"/>
    </row>
    <row r="2234" spans="1:6" ht="15.75" customHeight="1" x14ac:dyDescent="0.15">
      <c r="A2234" s="3">
        <v>2230</v>
      </c>
      <c r="B2234" s="3" t="s">
        <v>1903</v>
      </c>
      <c r="C2234" s="10" t="s">
        <v>13141</v>
      </c>
      <c r="E2234" s="3" t="s">
        <v>12535</v>
      </c>
      <c r="F2234" s="6"/>
    </row>
    <row r="2235" spans="1:6" ht="15.75" customHeight="1" x14ac:dyDescent="0.15">
      <c r="A2235" s="3">
        <v>2231</v>
      </c>
      <c r="B2235" s="3" t="s">
        <v>1907</v>
      </c>
      <c r="C2235" s="10" t="s">
        <v>13143</v>
      </c>
      <c r="E2235" s="3" t="s">
        <v>3354</v>
      </c>
      <c r="F2235" s="6"/>
    </row>
    <row r="2236" spans="1:6" ht="15.75" customHeight="1" x14ac:dyDescent="0.15">
      <c r="A2236" s="3">
        <v>2232</v>
      </c>
      <c r="B2236" s="3" t="s">
        <v>1927</v>
      </c>
      <c r="C2236" s="10" t="s">
        <v>13146</v>
      </c>
      <c r="E2236" s="3" t="s">
        <v>1305</v>
      </c>
      <c r="F2236" s="6"/>
    </row>
    <row r="2237" spans="1:6" ht="15.75" customHeight="1" x14ac:dyDescent="0.15">
      <c r="A2237" s="3">
        <v>2233</v>
      </c>
      <c r="B2237" s="3" t="s">
        <v>1930</v>
      </c>
      <c r="C2237" s="10" t="s">
        <v>13147</v>
      </c>
      <c r="E2237" s="3" t="s">
        <v>12178</v>
      </c>
      <c r="F2237" s="6"/>
    </row>
    <row r="2238" spans="1:6" ht="15.75" customHeight="1" x14ac:dyDescent="0.15">
      <c r="A2238" s="3">
        <v>2234</v>
      </c>
      <c r="B2238" s="3" t="s">
        <v>1936</v>
      </c>
      <c r="C2238" s="10" t="s">
        <v>13149</v>
      </c>
      <c r="E2238" s="3" t="s">
        <v>8758</v>
      </c>
      <c r="F2238" s="6"/>
    </row>
    <row r="2239" spans="1:6" ht="15.75" customHeight="1" x14ac:dyDescent="0.15">
      <c r="A2239" s="3">
        <v>2235</v>
      </c>
      <c r="B2239" s="3" t="s">
        <v>1939</v>
      </c>
      <c r="C2239" s="10" t="s">
        <v>13152</v>
      </c>
      <c r="E2239" s="3" t="s">
        <v>2435</v>
      </c>
      <c r="F2239" s="6"/>
    </row>
    <row r="2240" spans="1:6" ht="15.75" customHeight="1" x14ac:dyDescent="0.15">
      <c r="A2240" s="3">
        <v>2236</v>
      </c>
      <c r="B2240" s="3" t="s">
        <v>1944</v>
      </c>
      <c r="C2240" s="10" t="s">
        <v>13153</v>
      </c>
      <c r="E2240" s="3" t="s">
        <v>4248</v>
      </c>
      <c r="F2240" s="6"/>
    </row>
    <row r="2241" spans="1:6" ht="15.75" customHeight="1" x14ac:dyDescent="0.15">
      <c r="A2241" s="3">
        <v>2237</v>
      </c>
      <c r="B2241" s="3" t="s">
        <v>1959</v>
      </c>
      <c r="C2241" s="10" t="s">
        <v>13155</v>
      </c>
      <c r="E2241" s="3" t="s">
        <v>11582</v>
      </c>
      <c r="F2241" s="6"/>
    </row>
    <row r="2242" spans="1:6" ht="15.75" customHeight="1" x14ac:dyDescent="0.15">
      <c r="A2242" s="3">
        <v>2238</v>
      </c>
      <c r="B2242" s="3" t="s">
        <v>1988</v>
      </c>
      <c r="C2242" s="10" t="s">
        <v>13157</v>
      </c>
      <c r="E2242" s="3" t="s">
        <v>13158</v>
      </c>
      <c r="F2242" s="6"/>
    </row>
    <row r="2243" spans="1:6" ht="15.75" customHeight="1" x14ac:dyDescent="0.15">
      <c r="A2243" s="3">
        <v>2239</v>
      </c>
      <c r="B2243" s="3" t="s">
        <v>1990</v>
      </c>
      <c r="C2243" s="10" t="s">
        <v>13159</v>
      </c>
      <c r="E2243" s="3" t="s">
        <v>13162</v>
      </c>
      <c r="F2243" s="6"/>
    </row>
    <row r="2244" spans="1:6" ht="15.75" customHeight="1" x14ac:dyDescent="0.15">
      <c r="A2244" s="3">
        <v>2240</v>
      </c>
      <c r="B2244" s="3" t="s">
        <v>1992</v>
      </c>
      <c r="C2244" s="10" t="s">
        <v>13163</v>
      </c>
      <c r="E2244" s="3" t="s">
        <v>293</v>
      </c>
      <c r="F2244" s="6"/>
    </row>
    <row r="2245" spans="1:6" ht="15.75" customHeight="1" x14ac:dyDescent="0.15">
      <c r="A2245" s="3">
        <v>2241</v>
      </c>
      <c r="B2245" s="3" t="s">
        <v>2009</v>
      </c>
      <c r="C2245" s="10" t="s">
        <v>13166</v>
      </c>
      <c r="E2245" s="3" t="s">
        <v>2566</v>
      </c>
      <c r="F2245" s="6"/>
    </row>
    <row r="2246" spans="1:6" ht="15.75" customHeight="1" x14ac:dyDescent="0.15">
      <c r="A2246" s="3">
        <v>2242</v>
      </c>
      <c r="B2246" s="3" t="s">
        <v>2013</v>
      </c>
      <c r="C2246" s="10" t="s">
        <v>13169</v>
      </c>
      <c r="E2246" s="3" t="s">
        <v>3241</v>
      </c>
      <c r="F2246" s="6"/>
    </row>
    <row r="2247" spans="1:6" ht="15.75" customHeight="1" x14ac:dyDescent="0.15">
      <c r="A2247" s="3">
        <v>2243</v>
      </c>
      <c r="B2247" s="3" t="s">
        <v>2017</v>
      </c>
      <c r="C2247" s="10" t="s">
        <v>13170</v>
      </c>
      <c r="E2247" s="3" t="s">
        <v>13172</v>
      </c>
      <c r="F2247" s="6"/>
    </row>
    <row r="2248" spans="1:6" ht="15.75" customHeight="1" x14ac:dyDescent="0.15">
      <c r="A2248" s="3">
        <v>2244</v>
      </c>
      <c r="B2248" s="3" t="s">
        <v>2023</v>
      </c>
      <c r="C2248" s="10" t="s">
        <v>13173</v>
      </c>
      <c r="E2248" s="3" t="s">
        <v>3818</v>
      </c>
      <c r="F2248" s="6"/>
    </row>
    <row r="2249" spans="1:6" ht="15.75" customHeight="1" x14ac:dyDescent="0.15">
      <c r="A2249" s="3">
        <v>2245</v>
      </c>
      <c r="B2249" s="3" t="s">
        <v>2030</v>
      </c>
      <c r="C2249" s="10" t="s">
        <v>13176</v>
      </c>
      <c r="E2249" s="3" t="s">
        <v>13177</v>
      </c>
      <c r="F2249" s="6"/>
    </row>
    <row r="2250" spans="1:6" ht="15.75" customHeight="1" x14ac:dyDescent="0.15">
      <c r="A2250" s="3">
        <v>2246</v>
      </c>
      <c r="B2250" s="3" t="s">
        <v>2034</v>
      </c>
      <c r="C2250" s="10" t="s">
        <v>13179</v>
      </c>
      <c r="E2250" s="3" t="s">
        <v>2835</v>
      </c>
      <c r="F2250" s="6"/>
    </row>
    <row r="2251" spans="1:6" ht="15.75" customHeight="1" x14ac:dyDescent="0.15">
      <c r="A2251" s="3">
        <v>2247</v>
      </c>
      <c r="B2251" s="3" t="s">
        <v>2037</v>
      </c>
      <c r="C2251" s="10" t="s">
        <v>13180</v>
      </c>
      <c r="E2251" s="3" t="s">
        <v>4456</v>
      </c>
      <c r="F2251" s="6"/>
    </row>
    <row r="2252" spans="1:6" ht="15.75" customHeight="1" x14ac:dyDescent="0.15">
      <c r="A2252" s="3">
        <v>2248</v>
      </c>
      <c r="B2252" s="3" t="s">
        <v>2039</v>
      </c>
      <c r="C2252" s="10" t="s">
        <v>13184</v>
      </c>
      <c r="E2252" s="3" t="s">
        <v>13185</v>
      </c>
      <c r="F2252" s="6"/>
    </row>
    <row r="2253" spans="1:6" ht="15.75" customHeight="1" x14ac:dyDescent="0.15">
      <c r="A2253" s="3">
        <v>2249</v>
      </c>
      <c r="B2253" s="3" t="s">
        <v>2041</v>
      </c>
      <c r="C2253" s="10" t="s">
        <v>13188</v>
      </c>
      <c r="E2253" s="3" t="s">
        <v>7503</v>
      </c>
      <c r="F2253" s="6"/>
    </row>
    <row r="2254" spans="1:6" ht="15.75" customHeight="1" x14ac:dyDescent="0.15">
      <c r="A2254" s="3">
        <v>2250</v>
      </c>
      <c r="B2254" s="3" t="s">
        <v>2063</v>
      </c>
      <c r="C2254" s="10" t="s">
        <v>13190</v>
      </c>
      <c r="E2254" s="3" t="s">
        <v>116</v>
      </c>
      <c r="F2254" s="6"/>
    </row>
    <row r="2255" spans="1:6" ht="15.75" customHeight="1" x14ac:dyDescent="0.15">
      <c r="A2255" s="3">
        <v>2251</v>
      </c>
      <c r="B2255" s="3" t="s">
        <v>2070</v>
      </c>
      <c r="C2255" s="10" t="s">
        <v>13192</v>
      </c>
      <c r="E2255" s="3" t="s">
        <v>384</v>
      </c>
      <c r="F2255" s="6"/>
    </row>
    <row r="2256" spans="1:6" ht="15.75" customHeight="1" x14ac:dyDescent="0.15">
      <c r="A2256" s="3">
        <v>2252</v>
      </c>
      <c r="B2256" s="3" t="s">
        <v>2072</v>
      </c>
      <c r="C2256" s="10" t="s">
        <v>13195</v>
      </c>
      <c r="E2256" s="3" t="s">
        <v>240</v>
      </c>
      <c r="F2256" s="6"/>
    </row>
    <row r="2257" spans="1:6" ht="15.75" customHeight="1" x14ac:dyDescent="0.15">
      <c r="A2257" s="3">
        <v>2253</v>
      </c>
      <c r="B2257" s="3" t="s">
        <v>2075</v>
      </c>
      <c r="C2257" s="10" t="s">
        <v>13199</v>
      </c>
      <c r="E2257" s="3" t="s">
        <v>6983</v>
      </c>
      <c r="F2257" s="6"/>
    </row>
    <row r="2258" spans="1:6" ht="15.75" customHeight="1" x14ac:dyDescent="0.15">
      <c r="A2258" s="3">
        <v>2254</v>
      </c>
      <c r="B2258" s="3" t="s">
        <v>2077</v>
      </c>
      <c r="C2258" s="10" t="s">
        <v>13201</v>
      </c>
      <c r="E2258" s="3" t="s">
        <v>240</v>
      </c>
      <c r="F2258" s="6"/>
    </row>
    <row r="2259" spans="1:6" ht="15.75" customHeight="1" x14ac:dyDescent="0.15">
      <c r="A2259" s="3">
        <v>2255</v>
      </c>
      <c r="B2259" s="5" t="s">
        <v>285</v>
      </c>
      <c r="C2259" s="10" t="s">
        <v>13207</v>
      </c>
      <c r="E2259" s="3" t="s">
        <v>188</v>
      </c>
      <c r="F2259" s="6"/>
    </row>
    <row r="2260" spans="1:6" ht="15.75" customHeight="1" x14ac:dyDescent="0.15">
      <c r="A2260" s="3">
        <v>2256</v>
      </c>
      <c r="B2260" s="3" t="s">
        <v>2085</v>
      </c>
      <c r="C2260" s="10" t="s">
        <v>13209</v>
      </c>
      <c r="E2260" s="3" t="s">
        <v>7862</v>
      </c>
      <c r="F2260" s="6"/>
    </row>
    <row r="2261" spans="1:6" ht="15.75" customHeight="1" x14ac:dyDescent="0.15">
      <c r="A2261" s="3">
        <v>2257</v>
      </c>
      <c r="B2261" s="3" t="s">
        <v>2089</v>
      </c>
      <c r="C2261" s="10" t="s">
        <v>13211</v>
      </c>
      <c r="E2261" s="3" t="s">
        <v>13214</v>
      </c>
      <c r="F2261" s="6"/>
    </row>
    <row r="2262" spans="1:6" ht="15.75" customHeight="1" x14ac:dyDescent="0.15">
      <c r="A2262" s="3">
        <v>2258</v>
      </c>
      <c r="B2262" s="3" t="s">
        <v>2098</v>
      </c>
      <c r="C2262" s="10" t="s">
        <v>13215</v>
      </c>
      <c r="E2262" s="3" t="s">
        <v>6716</v>
      </c>
      <c r="F2262" s="6"/>
    </row>
    <row r="2263" spans="1:6" ht="15.75" customHeight="1" x14ac:dyDescent="0.15">
      <c r="A2263" s="3">
        <v>2259</v>
      </c>
      <c r="B2263" s="3" t="s">
        <v>2105</v>
      </c>
      <c r="C2263" s="10" t="s">
        <v>13218</v>
      </c>
      <c r="E2263" s="3" t="s">
        <v>3261</v>
      </c>
      <c r="F2263" s="6"/>
    </row>
    <row r="2264" spans="1:6" ht="15.75" customHeight="1" x14ac:dyDescent="0.15">
      <c r="A2264" s="3">
        <v>2260</v>
      </c>
      <c r="B2264" s="3" t="s">
        <v>2107</v>
      </c>
      <c r="C2264" s="10" t="s">
        <v>13220</v>
      </c>
      <c r="E2264" s="3" t="s">
        <v>13222</v>
      </c>
      <c r="F2264" s="6"/>
    </row>
    <row r="2265" spans="1:6" ht="15.75" customHeight="1" x14ac:dyDescent="0.15">
      <c r="A2265" s="3">
        <v>2261</v>
      </c>
      <c r="B2265" s="3" t="s">
        <v>2122</v>
      </c>
      <c r="C2265" s="10" t="s">
        <v>13223</v>
      </c>
      <c r="E2265" s="3" t="s">
        <v>12795</v>
      </c>
      <c r="F2265" s="6"/>
    </row>
    <row r="2266" spans="1:6" ht="15.75" customHeight="1" x14ac:dyDescent="0.15">
      <c r="A2266" s="3">
        <v>2262</v>
      </c>
      <c r="B2266" s="3" t="s">
        <v>2138</v>
      </c>
      <c r="C2266" s="10" t="s">
        <v>13226</v>
      </c>
      <c r="E2266" s="3" t="s">
        <v>271</v>
      </c>
      <c r="F2266" s="6"/>
    </row>
    <row r="2267" spans="1:6" ht="15.75" customHeight="1" x14ac:dyDescent="0.15">
      <c r="A2267" s="3">
        <v>2263</v>
      </c>
      <c r="B2267" s="3" t="s">
        <v>2155</v>
      </c>
      <c r="C2267" s="10" t="s">
        <v>13228</v>
      </c>
      <c r="E2267" s="3" t="s">
        <v>3241</v>
      </c>
      <c r="F2267" s="6"/>
    </row>
    <row r="2268" spans="1:6" ht="15.75" customHeight="1" x14ac:dyDescent="0.15">
      <c r="A2268" s="3">
        <v>2264</v>
      </c>
      <c r="B2268" s="3" t="s">
        <v>2159</v>
      </c>
      <c r="C2268" s="10" t="s">
        <v>13230</v>
      </c>
      <c r="E2268" s="3" t="s">
        <v>9647</v>
      </c>
      <c r="F2268" s="6"/>
    </row>
    <row r="2269" spans="1:6" ht="15.75" customHeight="1" x14ac:dyDescent="0.15">
      <c r="A2269" s="3">
        <v>2265</v>
      </c>
      <c r="B2269" s="3" t="s">
        <v>2162</v>
      </c>
      <c r="C2269" s="10" t="s">
        <v>13231</v>
      </c>
      <c r="E2269" s="3" t="s">
        <v>168</v>
      </c>
      <c r="F2269" s="6"/>
    </row>
    <row r="2270" spans="1:6" ht="15.75" customHeight="1" x14ac:dyDescent="0.15">
      <c r="A2270" s="3">
        <v>2266</v>
      </c>
      <c r="B2270" s="3" t="s">
        <v>2163</v>
      </c>
      <c r="C2270" s="10" t="s">
        <v>13233</v>
      </c>
      <c r="E2270" s="3" t="s">
        <v>475</v>
      </c>
      <c r="F2270" s="6"/>
    </row>
    <row r="2271" spans="1:6" ht="15.75" customHeight="1" x14ac:dyDescent="0.15">
      <c r="A2271" s="3">
        <v>2267</v>
      </c>
      <c r="B2271" s="3" t="s">
        <v>2167</v>
      </c>
      <c r="C2271" s="10" t="s">
        <v>13236</v>
      </c>
      <c r="E2271" s="3" t="s">
        <v>887</v>
      </c>
      <c r="F2271" s="6"/>
    </row>
    <row r="2272" spans="1:6" ht="15.75" customHeight="1" x14ac:dyDescent="0.15">
      <c r="A2272" s="3">
        <v>2268</v>
      </c>
      <c r="B2272" s="3" t="s">
        <v>2169</v>
      </c>
      <c r="C2272" s="10" t="s">
        <v>13238</v>
      </c>
      <c r="E2272" s="3" t="s">
        <v>742</v>
      </c>
      <c r="F2272" s="6"/>
    </row>
    <row r="2273" spans="1:6" ht="15.75" customHeight="1" x14ac:dyDescent="0.15">
      <c r="A2273" s="3">
        <v>2269</v>
      </c>
      <c r="B2273" s="3" t="s">
        <v>2172</v>
      </c>
      <c r="C2273" s="10" t="s">
        <v>13240</v>
      </c>
      <c r="E2273" s="3" t="s">
        <v>7858</v>
      </c>
      <c r="F2273" s="6"/>
    </row>
    <row r="2274" spans="1:6" ht="15.75" customHeight="1" x14ac:dyDescent="0.15">
      <c r="A2274" s="3">
        <v>2270</v>
      </c>
      <c r="B2274" s="3" t="s">
        <v>2174</v>
      </c>
      <c r="C2274" s="10" t="s">
        <v>13241</v>
      </c>
      <c r="E2274" s="3" t="s">
        <v>11429</v>
      </c>
      <c r="F2274" s="6"/>
    </row>
    <row r="2275" spans="1:6" ht="15.75" customHeight="1" x14ac:dyDescent="0.15">
      <c r="A2275" s="3">
        <v>2271</v>
      </c>
      <c r="B2275" s="3" t="s">
        <v>2176</v>
      </c>
      <c r="C2275" s="10" t="s">
        <v>13243</v>
      </c>
      <c r="E2275" s="3" t="s">
        <v>5431</v>
      </c>
      <c r="F2275" s="6"/>
    </row>
    <row r="2276" spans="1:6" ht="15.75" customHeight="1" x14ac:dyDescent="0.15">
      <c r="A2276" s="3">
        <v>2272</v>
      </c>
      <c r="B2276" s="3" t="s">
        <v>2180</v>
      </c>
      <c r="C2276" s="10" t="s">
        <v>13246</v>
      </c>
      <c r="E2276" s="3" t="s">
        <v>13247</v>
      </c>
      <c r="F2276" s="6"/>
    </row>
    <row r="2277" spans="1:6" ht="15.75" customHeight="1" x14ac:dyDescent="0.15">
      <c r="A2277" s="3">
        <v>2273</v>
      </c>
      <c r="B2277" s="3" t="s">
        <v>2183</v>
      </c>
      <c r="C2277" s="10" t="s">
        <v>13248</v>
      </c>
      <c r="E2277" s="3" t="s">
        <v>1963</v>
      </c>
      <c r="F2277" s="6"/>
    </row>
    <row r="2278" spans="1:6" ht="15.75" customHeight="1" x14ac:dyDescent="0.15">
      <c r="A2278" s="3">
        <v>2274</v>
      </c>
      <c r="B2278" s="3" t="s">
        <v>2198</v>
      </c>
      <c r="C2278" s="10" t="s">
        <v>13251</v>
      </c>
      <c r="E2278" s="3" t="s">
        <v>13252</v>
      </c>
      <c r="F2278" s="6"/>
    </row>
    <row r="2279" spans="1:6" ht="15.75" customHeight="1" x14ac:dyDescent="0.15">
      <c r="A2279" s="3">
        <v>2275</v>
      </c>
      <c r="B2279" s="3" t="s">
        <v>2203</v>
      </c>
      <c r="C2279" s="10" t="s">
        <v>13255</v>
      </c>
      <c r="E2279" s="3" t="s">
        <v>10189</v>
      </c>
      <c r="F2279" s="6"/>
    </row>
    <row r="2280" spans="1:6" ht="15.75" customHeight="1" x14ac:dyDescent="0.15">
      <c r="A2280" s="3">
        <v>2276</v>
      </c>
      <c r="B2280" s="3" t="s">
        <v>2205</v>
      </c>
      <c r="C2280" s="10" t="s">
        <v>13258</v>
      </c>
      <c r="E2280" s="3" t="s">
        <v>13259</v>
      </c>
      <c r="F2280" s="6"/>
    </row>
    <row r="2281" spans="1:6" ht="15.75" customHeight="1" x14ac:dyDescent="0.15">
      <c r="A2281" s="3">
        <v>2277</v>
      </c>
      <c r="B2281" s="3" t="s">
        <v>2207</v>
      </c>
      <c r="C2281" s="10" t="s">
        <v>13261</v>
      </c>
      <c r="E2281" s="3" t="s">
        <v>13262</v>
      </c>
      <c r="F2281" s="6"/>
    </row>
    <row r="2282" spans="1:6" ht="15.75" customHeight="1" x14ac:dyDescent="0.15">
      <c r="A2282" s="3">
        <v>2278</v>
      </c>
      <c r="B2282" s="3" t="s">
        <v>2209</v>
      </c>
      <c r="C2282" s="10" t="s">
        <v>13264</v>
      </c>
      <c r="E2282" s="3" t="s">
        <v>2247</v>
      </c>
      <c r="F2282" s="6"/>
    </row>
    <row r="2283" spans="1:6" ht="15.75" customHeight="1" x14ac:dyDescent="0.15">
      <c r="A2283" s="3">
        <v>2279</v>
      </c>
      <c r="B2283" s="3" t="s">
        <v>2230</v>
      </c>
      <c r="C2283" s="10" t="s">
        <v>13266</v>
      </c>
      <c r="E2283" s="3" t="s">
        <v>13267</v>
      </c>
      <c r="F2283" s="6"/>
    </row>
    <row r="2284" spans="1:6" ht="15.75" customHeight="1" x14ac:dyDescent="0.15">
      <c r="A2284" s="3">
        <v>2280</v>
      </c>
      <c r="B2284" s="3" t="s">
        <v>2235</v>
      </c>
      <c r="C2284" s="10" t="s">
        <v>13269</v>
      </c>
      <c r="E2284" s="3" t="s">
        <v>12363</v>
      </c>
      <c r="F2284" s="6"/>
    </row>
    <row r="2285" spans="1:6" ht="15.75" customHeight="1" x14ac:dyDescent="0.15">
      <c r="A2285" s="3">
        <v>2281</v>
      </c>
      <c r="B2285" s="3" t="s">
        <v>2244</v>
      </c>
      <c r="C2285" s="10" t="s">
        <v>13271</v>
      </c>
      <c r="E2285" s="3" t="s">
        <v>10803</v>
      </c>
      <c r="F2285" s="6"/>
    </row>
    <row r="2286" spans="1:6" ht="15.75" customHeight="1" x14ac:dyDescent="0.15">
      <c r="A2286" s="3">
        <v>2282</v>
      </c>
      <c r="B2286" s="3" t="s">
        <v>1059</v>
      </c>
      <c r="C2286" s="10" t="s">
        <v>13272</v>
      </c>
      <c r="E2286" s="3" t="s">
        <v>1064</v>
      </c>
      <c r="F2286" s="6"/>
    </row>
    <row r="2287" spans="1:6" ht="15.75" customHeight="1" x14ac:dyDescent="0.15">
      <c r="A2287" s="3">
        <v>2283</v>
      </c>
      <c r="B2287" s="3" t="s">
        <v>2248</v>
      </c>
      <c r="C2287" s="10" t="s">
        <v>13275</v>
      </c>
      <c r="E2287" s="3" t="s">
        <v>7652</v>
      </c>
      <c r="F2287" s="6"/>
    </row>
    <row r="2288" spans="1:6" ht="15.75" customHeight="1" x14ac:dyDescent="0.15">
      <c r="A2288" s="3">
        <v>2284</v>
      </c>
      <c r="B2288" s="3" t="s">
        <v>2251</v>
      </c>
      <c r="C2288" s="10" t="s">
        <v>13277</v>
      </c>
      <c r="E2288" s="3" t="s">
        <v>148</v>
      </c>
      <c r="F2288" s="6"/>
    </row>
    <row r="2289" spans="1:6" ht="15.75" customHeight="1" x14ac:dyDescent="0.15">
      <c r="A2289" s="3">
        <v>2285</v>
      </c>
      <c r="B2289" s="3" t="s">
        <v>2255</v>
      </c>
      <c r="C2289" s="10" t="s">
        <v>13280</v>
      </c>
      <c r="E2289" s="3" t="s">
        <v>12358</v>
      </c>
      <c r="F2289" s="6"/>
    </row>
    <row r="2290" spans="1:6" ht="15.75" customHeight="1" x14ac:dyDescent="0.15">
      <c r="A2290" s="3">
        <v>2286</v>
      </c>
      <c r="B2290" s="3" t="s">
        <v>2257</v>
      </c>
      <c r="C2290" s="10" t="s">
        <v>13282</v>
      </c>
      <c r="E2290" s="3" t="s">
        <v>4456</v>
      </c>
      <c r="F2290" s="6"/>
    </row>
    <row r="2291" spans="1:6" ht="15.75" customHeight="1" x14ac:dyDescent="0.15">
      <c r="A2291" s="3">
        <v>2287</v>
      </c>
      <c r="B2291" s="3" t="s">
        <v>2290</v>
      </c>
      <c r="C2291" s="10" t="s">
        <v>13285</v>
      </c>
      <c r="E2291" s="3" t="s">
        <v>13288</v>
      </c>
      <c r="F2291" s="6"/>
    </row>
    <row r="2292" spans="1:6" ht="15.75" customHeight="1" x14ac:dyDescent="0.15">
      <c r="A2292" s="3">
        <v>2288</v>
      </c>
      <c r="B2292" s="3" t="s">
        <v>2291</v>
      </c>
      <c r="C2292" s="10" t="s">
        <v>13291</v>
      </c>
      <c r="E2292" s="3" t="s">
        <v>8677</v>
      </c>
      <c r="F2292" s="6"/>
    </row>
    <row r="2293" spans="1:6" ht="15.75" customHeight="1" x14ac:dyDescent="0.15">
      <c r="A2293" s="3">
        <v>2289</v>
      </c>
      <c r="B2293" s="3" t="s">
        <v>2294</v>
      </c>
      <c r="C2293" s="10" t="s">
        <v>13292</v>
      </c>
      <c r="E2293" s="3" t="s">
        <v>13294</v>
      </c>
      <c r="F2293" s="6"/>
    </row>
    <row r="2294" spans="1:6" ht="15.75" customHeight="1" x14ac:dyDescent="0.15">
      <c r="A2294" s="3">
        <v>2290</v>
      </c>
      <c r="B2294" s="3" t="s">
        <v>2296</v>
      </c>
      <c r="C2294" s="10" t="s">
        <v>13295</v>
      </c>
      <c r="E2294" s="3" t="s">
        <v>2435</v>
      </c>
      <c r="F2294" s="6"/>
    </row>
    <row r="2295" spans="1:6" ht="15.75" customHeight="1" x14ac:dyDescent="0.15">
      <c r="A2295" s="3">
        <v>2291</v>
      </c>
      <c r="B2295" s="3" t="s">
        <v>2297</v>
      </c>
      <c r="C2295" s="10" t="s">
        <v>13298</v>
      </c>
      <c r="E2295" s="3" t="s">
        <v>218</v>
      </c>
      <c r="F2295" s="6"/>
    </row>
    <row r="2296" spans="1:6" ht="15.75" customHeight="1" x14ac:dyDescent="0.15">
      <c r="A2296" s="3">
        <v>2292</v>
      </c>
      <c r="B2296" s="3" t="s">
        <v>2315</v>
      </c>
      <c r="C2296" s="10" t="s">
        <v>13301</v>
      </c>
      <c r="E2296" s="3" t="s">
        <v>1963</v>
      </c>
      <c r="F2296" s="6"/>
    </row>
    <row r="2297" spans="1:6" ht="15.75" customHeight="1" x14ac:dyDescent="0.15">
      <c r="A2297" s="3">
        <v>2293</v>
      </c>
      <c r="B2297" s="3" t="s">
        <v>2324</v>
      </c>
      <c r="C2297" s="10" t="s">
        <v>13304</v>
      </c>
      <c r="E2297" s="3" t="s">
        <v>487</v>
      </c>
      <c r="F2297" s="6"/>
    </row>
    <row r="2298" spans="1:6" ht="15.75" customHeight="1" x14ac:dyDescent="0.15">
      <c r="A2298" s="3">
        <v>2294</v>
      </c>
      <c r="B2298" s="3" t="s">
        <v>2329</v>
      </c>
      <c r="C2298" s="10" t="s">
        <v>13306</v>
      </c>
      <c r="E2298" s="3" t="s">
        <v>8324</v>
      </c>
      <c r="F2298" s="6"/>
    </row>
    <row r="2299" spans="1:6" ht="15.75" customHeight="1" x14ac:dyDescent="0.15">
      <c r="A2299" s="3">
        <v>2295</v>
      </c>
      <c r="B2299" s="3" t="s">
        <v>2333</v>
      </c>
      <c r="C2299" s="10" t="s">
        <v>13308</v>
      </c>
      <c r="E2299" s="3" t="s">
        <v>4456</v>
      </c>
      <c r="F2299" s="6"/>
    </row>
    <row r="2300" spans="1:6" ht="15.75" customHeight="1" x14ac:dyDescent="0.15">
      <c r="A2300" s="3">
        <v>2296</v>
      </c>
      <c r="B2300" s="5" t="s">
        <v>2343</v>
      </c>
      <c r="C2300" s="10" t="s">
        <v>13311</v>
      </c>
      <c r="E2300" s="3" t="s">
        <v>7399</v>
      </c>
      <c r="F2300" s="6"/>
    </row>
    <row r="2301" spans="1:6" ht="15.75" customHeight="1" x14ac:dyDescent="0.15">
      <c r="A2301" s="3">
        <v>2297</v>
      </c>
      <c r="B2301" s="3" t="s">
        <v>2346</v>
      </c>
      <c r="C2301" s="10" t="s">
        <v>13314</v>
      </c>
      <c r="E2301" s="3" t="s">
        <v>742</v>
      </c>
      <c r="F2301" s="6"/>
    </row>
    <row r="2302" spans="1:6" ht="15.75" customHeight="1" x14ac:dyDescent="0.15">
      <c r="A2302" s="3">
        <v>2298</v>
      </c>
      <c r="B2302" s="3" t="s">
        <v>2351</v>
      </c>
      <c r="C2302" s="10" t="s">
        <v>13316</v>
      </c>
      <c r="E2302" s="3" t="s">
        <v>7719</v>
      </c>
      <c r="F2302" s="6"/>
    </row>
    <row r="2303" spans="1:6" ht="15.75" customHeight="1" x14ac:dyDescent="0.15">
      <c r="A2303" s="3">
        <v>2299</v>
      </c>
      <c r="B2303" s="3" t="s">
        <v>2374</v>
      </c>
      <c r="C2303" s="10" t="s">
        <v>13318</v>
      </c>
      <c r="E2303" s="3" t="s">
        <v>742</v>
      </c>
      <c r="F2303" s="6"/>
    </row>
    <row r="2304" spans="1:6" ht="15.75" customHeight="1" x14ac:dyDescent="0.15">
      <c r="A2304" s="3">
        <v>2300</v>
      </c>
      <c r="B2304" s="3" t="s">
        <v>2377</v>
      </c>
      <c r="C2304" s="10" t="s">
        <v>13320</v>
      </c>
      <c r="E2304" s="3" t="s">
        <v>2631</v>
      </c>
      <c r="F2304" s="6"/>
    </row>
    <row r="2305" spans="1:6" ht="15.75" customHeight="1" x14ac:dyDescent="0.15">
      <c r="A2305" s="3">
        <v>2301</v>
      </c>
      <c r="B2305" s="3" t="s">
        <v>2380</v>
      </c>
      <c r="C2305" s="10" t="s">
        <v>13323</v>
      </c>
      <c r="E2305" s="3" t="s">
        <v>13324</v>
      </c>
      <c r="F2305" s="6"/>
    </row>
    <row r="2306" spans="1:6" ht="15.75" customHeight="1" x14ac:dyDescent="0.15">
      <c r="A2306" s="3">
        <v>2302</v>
      </c>
      <c r="B2306" s="3" t="s">
        <v>2381</v>
      </c>
      <c r="C2306" s="10" t="s">
        <v>13325</v>
      </c>
      <c r="E2306" s="3" t="s">
        <v>11177</v>
      </c>
      <c r="F2306" s="6"/>
    </row>
    <row r="2307" spans="1:6" ht="15.75" customHeight="1" x14ac:dyDescent="0.15">
      <c r="A2307" s="3">
        <v>2303</v>
      </c>
      <c r="B2307" s="3" t="s">
        <v>2383</v>
      </c>
      <c r="C2307" s="10" t="s">
        <v>13327</v>
      </c>
      <c r="E2307" s="3" t="s">
        <v>679</v>
      </c>
      <c r="F2307" s="6"/>
    </row>
    <row r="2308" spans="1:6" ht="15.75" customHeight="1" x14ac:dyDescent="0.15">
      <c r="A2308" s="3">
        <v>2304</v>
      </c>
      <c r="B2308" s="3" t="s">
        <v>2402</v>
      </c>
      <c r="C2308" s="10" t="s">
        <v>13330</v>
      </c>
      <c r="E2308" s="3" t="s">
        <v>2435</v>
      </c>
      <c r="F2308" s="6"/>
    </row>
    <row r="2309" spans="1:6" ht="15.75" customHeight="1" x14ac:dyDescent="0.15">
      <c r="A2309" s="3">
        <v>2305</v>
      </c>
      <c r="B2309" s="3" t="s">
        <v>2405</v>
      </c>
      <c r="C2309" s="10" t="s">
        <v>13332</v>
      </c>
      <c r="E2309" s="3" t="s">
        <v>2774</v>
      </c>
      <c r="F2309" s="6"/>
    </row>
    <row r="2310" spans="1:6" ht="15.75" customHeight="1" x14ac:dyDescent="0.15">
      <c r="A2310" s="3">
        <v>2306</v>
      </c>
      <c r="B2310" s="3" t="s">
        <v>2410</v>
      </c>
      <c r="C2310" s="10" t="s">
        <v>13334</v>
      </c>
      <c r="E2310" s="3" t="s">
        <v>10012</v>
      </c>
      <c r="F2310" s="6"/>
    </row>
    <row r="2311" spans="1:6" ht="15.75" customHeight="1" x14ac:dyDescent="0.15">
      <c r="A2311" s="3">
        <v>2307</v>
      </c>
      <c r="B2311" s="3" t="s">
        <v>2412</v>
      </c>
      <c r="C2311" s="10" t="s">
        <v>13337</v>
      </c>
      <c r="E2311" s="3" t="s">
        <v>7434</v>
      </c>
      <c r="F2311" s="6"/>
    </row>
    <row r="2312" spans="1:6" ht="15.75" customHeight="1" x14ac:dyDescent="0.15">
      <c r="A2312" s="3">
        <v>2308</v>
      </c>
      <c r="B2312" s="3" t="s">
        <v>2415</v>
      </c>
      <c r="C2312" s="10" t="s">
        <v>13340</v>
      </c>
      <c r="E2312" s="3" t="s">
        <v>13341</v>
      </c>
      <c r="F2312" s="6"/>
    </row>
    <row r="2313" spans="1:6" ht="15.75" customHeight="1" x14ac:dyDescent="0.15">
      <c r="A2313" s="3">
        <v>2309</v>
      </c>
      <c r="B2313" s="3" t="s">
        <v>2433</v>
      </c>
      <c r="C2313" s="10" t="s">
        <v>13343</v>
      </c>
      <c r="E2313" s="3" t="s">
        <v>4046</v>
      </c>
      <c r="F2313" s="6"/>
    </row>
    <row r="2314" spans="1:6" ht="15.75" customHeight="1" x14ac:dyDescent="0.15">
      <c r="A2314" s="3">
        <v>2310</v>
      </c>
      <c r="B2314" s="3" t="s">
        <v>2436</v>
      </c>
      <c r="C2314" s="10" t="s">
        <v>13345</v>
      </c>
      <c r="E2314" s="3" t="s">
        <v>8308</v>
      </c>
      <c r="F2314" s="6"/>
    </row>
    <row r="2315" spans="1:6" ht="15.75" customHeight="1" x14ac:dyDescent="0.15">
      <c r="A2315" s="3">
        <v>2311</v>
      </c>
      <c r="B2315" s="3" t="s">
        <v>2440</v>
      </c>
      <c r="C2315" s="10" t="s">
        <v>13349</v>
      </c>
      <c r="E2315" s="3" t="s">
        <v>475</v>
      </c>
      <c r="F2315" s="6"/>
    </row>
    <row r="2316" spans="1:6" ht="15.75" customHeight="1" x14ac:dyDescent="0.15">
      <c r="A2316" s="3">
        <v>2312</v>
      </c>
      <c r="B2316" s="3" t="s">
        <v>2443</v>
      </c>
      <c r="C2316" s="10" t="s">
        <v>13351</v>
      </c>
      <c r="E2316" s="3" t="s">
        <v>11847</v>
      </c>
      <c r="F2316" s="6"/>
    </row>
    <row r="2317" spans="1:6" ht="15.75" customHeight="1" x14ac:dyDescent="0.15">
      <c r="A2317" s="3">
        <v>2313</v>
      </c>
      <c r="B2317" s="3" t="s">
        <v>2472</v>
      </c>
      <c r="C2317" s="10" t="s">
        <v>13354</v>
      </c>
      <c r="E2317" s="3" t="s">
        <v>256</v>
      </c>
      <c r="F2317" s="6"/>
    </row>
    <row r="2318" spans="1:6" ht="15.75" customHeight="1" x14ac:dyDescent="0.15">
      <c r="A2318" s="3">
        <v>2314</v>
      </c>
      <c r="B2318" s="3" t="s">
        <v>2479</v>
      </c>
      <c r="C2318" s="10" t="s">
        <v>13357</v>
      </c>
      <c r="E2318" s="3" t="s">
        <v>4803</v>
      </c>
      <c r="F2318" s="6"/>
    </row>
    <row r="2319" spans="1:6" ht="15.75" customHeight="1" x14ac:dyDescent="0.15">
      <c r="A2319" s="3">
        <v>2315</v>
      </c>
      <c r="B2319" s="3" t="s">
        <v>2484</v>
      </c>
      <c r="C2319" s="10" t="s">
        <v>13358</v>
      </c>
      <c r="E2319" s="3" t="s">
        <v>13360</v>
      </c>
      <c r="F2319" s="6"/>
    </row>
    <row r="2320" spans="1:6" ht="15.75" customHeight="1" x14ac:dyDescent="0.15">
      <c r="A2320" s="3">
        <v>2316</v>
      </c>
      <c r="B2320" s="3" t="s">
        <v>2486</v>
      </c>
      <c r="C2320" s="10" t="s">
        <v>13362</v>
      </c>
      <c r="E2320" s="3" t="s">
        <v>2279</v>
      </c>
      <c r="F2320" s="6"/>
    </row>
    <row r="2321" spans="1:6" ht="15.75" customHeight="1" x14ac:dyDescent="0.15">
      <c r="A2321" s="3">
        <v>2317</v>
      </c>
      <c r="B2321" s="3" t="s">
        <v>2487</v>
      </c>
      <c r="C2321" s="10" t="s">
        <v>13364</v>
      </c>
      <c r="E2321" s="3" t="s">
        <v>13366</v>
      </c>
      <c r="F2321" s="6"/>
    </row>
    <row r="2322" spans="1:6" ht="15.75" customHeight="1" x14ac:dyDescent="0.15">
      <c r="A2322" s="3">
        <v>2318</v>
      </c>
      <c r="B2322" s="3" t="s">
        <v>2489</v>
      </c>
      <c r="C2322" s="10" t="s">
        <v>13368</v>
      </c>
      <c r="E2322" s="3" t="s">
        <v>3230</v>
      </c>
      <c r="F2322" s="6"/>
    </row>
    <row r="2323" spans="1:6" ht="15.75" customHeight="1" x14ac:dyDescent="0.15">
      <c r="A2323" s="3">
        <v>2319</v>
      </c>
      <c r="B2323" s="3" t="s">
        <v>2491</v>
      </c>
      <c r="C2323" s="10" t="s">
        <v>13370</v>
      </c>
      <c r="E2323" s="3" t="s">
        <v>13372</v>
      </c>
      <c r="F2323" s="6"/>
    </row>
    <row r="2324" spans="1:6" ht="15.75" customHeight="1" x14ac:dyDescent="0.15">
      <c r="A2324" s="3">
        <v>2320</v>
      </c>
      <c r="B2324" s="3" t="s">
        <v>2504</v>
      </c>
      <c r="C2324" s="10" t="s">
        <v>13373</v>
      </c>
      <c r="E2324" s="3" t="s">
        <v>13376</v>
      </c>
      <c r="F2324" s="6"/>
    </row>
    <row r="2325" spans="1:6" ht="15.75" customHeight="1" x14ac:dyDescent="0.15">
      <c r="A2325" s="3">
        <v>2321</v>
      </c>
      <c r="B2325" s="3" t="s">
        <v>2506</v>
      </c>
      <c r="C2325" s="10" t="s">
        <v>13377</v>
      </c>
      <c r="E2325" s="3" t="s">
        <v>9358</v>
      </c>
      <c r="F2325" s="6"/>
    </row>
    <row r="2326" spans="1:6" ht="15.75" customHeight="1" x14ac:dyDescent="0.15">
      <c r="A2326" s="3">
        <v>2322</v>
      </c>
      <c r="B2326" s="3" t="s">
        <v>2508</v>
      </c>
      <c r="C2326" s="10" t="s">
        <v>13379</v>
      </c>
      <c r="E2326" s="3" t="s">
        <v>379</v>
      </c>
      <c r="F2326" s="6"/>
    </row>
    <row r="2327" spans="1:6" ht="15.75" customHeight="1" x14ac:dyDescent="0.15">
      <c r="A2327" s="3">
        <v>2323</v>
      </c>
      <c r="B2327" s="3" t="s">
        <v>2531</v>
      </c>
      <c r="C2327" s="10" t="s">
        <v>13381</v>
      </c>
      <c r="E2327" s="3" t="s">
        <v>1963</v>
      </c>
      <c r="F2327" s="6"/>
    </row>
    <row r="2328" spans="1:6" ht="15.75" customHeight="1" x14ac:dyDescent="0.15">
      <c r="A2328" s="3">
        <v>2324</v>
      </c>
      <c r="B2328" s="3" t="s">
        <v>2555</v>
      </c>
      <c r="C2328" s="10" t="s">
        <v>13383</v>
      </c>
      <c r="E2328" s="3" t="s">
        <v>2725</v>
      </c>
      <c r="F2328" s="6"/>
    </row>
    <row r="2329" spans="1:6" ht="15.75" customHeight="1" x14ac:dyDescent="0.15">
      <c r="A2329" s="3">
        <v>2325</v>
      </c>
      <c r="B2329" s="3" t="s">
        <v>2557</v>
      </c>
      <c r="C2329" s="10" t="s">
        <v>13385</v>
      </c>
      <c r="E2329" s="3" t="s">
        <v>742</v>
      </c>
      <c r="F2329" s="6"/>
    </row>
    <row r="2330" spans="1:6" ht="15.75" customHeight="1" x14ac:dyDescent="0.15">
      <c r="A2330" s="3">
        <v>2326</v>
      </c>
      <c r="B2330" s="3" t="s">
        <v>2573</v>
      </c>
      <c r="C2330" s="10" t="s">
        <v>13386</v>
      </c>
      <c r="E2330" s="3" t="s">
        <v>11071</v>
      </c>
      <c r="F2330" s="6"/>
    </row>
    <row r="2331" spans="1:6" ht="15.75" customHeight="1" x14ac:dyDescent="0.15">
      <c r="A2331" s="3">
        <v>2327</v>
      </c>
      <c r="B2331" s="3" t="s">
        <v>2581</v>
      </c>
      <c r="C2331" s="10" t="s">
        <v>13390</v>
      </c>
      <c r="E2331" s="3" t="s">
        <v>391</v>
      </c>
      <c r="F2331" s="6"/>
    </row>
    <row r="2332" spans="1:6" ht="15.75" customHeight="1" x14ac:dyDescent="0.15">
      <c r="A2332" s="3">
        <v>2328</v>
      </c>
      <c r="B2332" s="3" t="s">
        <v>2584</v>
      </c>
      <c r="C2332" s="10" t="s">
        <v>13393</v>
      </c>
      <c r="E2332" s="3" t="s">
        <v>5433</v>
      </c>
      <c r="F2332" s="6"/>
    </row>
    <row r="2333" spans="1:6" ht="15.75" customHeight="1" x14ac:dyDescent="0.15">
      <c r="A2333" s="3">
        <v>2329</v>
      </c>
      <c r="B2333" s="3" t="s">
        <v>2588</v>
      </c>
      <c r="C2333" s="10" t="s">
        <v>13395</v>
      </c>
      <c r="E2333" s="3" t="s">
        <v>2922</v>
      </c>
      <c r="F2333" s="6"/>
    </row>
    <row r="2334" spans="1:6" ht="15.75" customHeight="1" x14ac:dyDescent="0.15">
      <c r="A2334" s="3">
        <v>2330</v>
      </c>
      <c r="B2334" s="3" t="s">
        <v>2592</v>
      </c>
      <c r="C2334" s="10" t="s">
        <v>13398</v>
      </c>
      <c r="E2334" s="3" t="s">
        <v>12974</v>
      </c>
      <c r="F2334" s="6"/>
    </row>
    <row r="2335" spans="1:6" ht="15.75" customHeight="1" x14ac:dyDescent="0.15">
      <c r="A2335" s="3">
        <v>2331</v>
      </c>
      <c r="B2335" s="3" t="s">
        <v>2594</v>
      </c>
      <c r="C2335" s="10" t="s">
        <v>13399</v>
      </c>
      <c r="E2335" s="3" t="s">
        <v>4148</v>
      </c>
      <c r="F2335" s="6"/>
    </row>
    <row r="2336" spans="1:6" ht="15.75" customHeight="1" x14ac:dyDescent="0.15">
      <c r="A2336" s="3">
        <v>2332</v>
      </c>
      <c r="B2336" s="3" t="s">
        <v>2598</v>
      </c>
      <c r="C2336" s="10" t="s">
        <v>13402</v>
      </c>
      <c r="E2336" s="3" t="s">
        <v>8774</v>
      </c>
      <c r="F2336" s="6"/>
    </row>
    <row r="2337" spans="1:6" ht="15.75" customHeight="1" x14ac:dyDescent="0.15">
      <c r="A2337" s="3">
        <v>2333</v>
      </c>
      <c r="B2337" s="3" t="s">
        <v>2601</v>
      </c>
      <c r="C2337" s="10" t="s">
        <v>13404</v>
      </c>
      <c r="E2337" s="3" t="s">
        <v>6013</v>
      </c>
      <c r="F2337" s="6"/>
    </row>
    <row r="2338" spans="1:6" ht="15.75" customHeight="1" x14ac:dyDescent="0.15">
      <c r="A2338" s="3">
        <v>2334</v>
      </c>
      <c r="B2338" s="3" t="s">
        <v>2605</v>
      </c>
      <c r="C2338" s="10" t="s">
        <v>13405</v>
      </c>
      <c r="E2338" s="3" t="s">
        <v>3354</v>
      </c>
      <c r="F2338" s="6"/>
    </row>
    <row r="2339" spans="1:6" ht="15.75" customHeight="1" x14ac:dyDescent="0.15">
      <c r="A2339" s="3">
        <v>2335</v>
      </c>
      <c r="B2339" s="3" t="s">
        <v>2607</v>
      </c>
      <c r="C2339" s="10" t="s">
        <v>13407</v>
      </c>
      <c r="E2339" s="3" t="s">
        <v>7907</v>
      </c>
      <c r="F2339" s="6"/>
    </row>
    <row r="2340" spans="1:6" ht="15.75" customHeight="1" x14ac:dyDescent="0.15">
      <c r="A2340" s="3">
        <v>2336</v>
      </c>
      <c r="B2340" s="3" t="s">
        <v>2610</v>
      </c>
      <c r="C2340" s="10" t="s">
        <v>13409</v>
      </c>
      <c r="E2340" s="3" t="s">
        <v>6210</v>
      </c>
      <c r="F2340" s="6"/>
    </row>
    <row r="2341" spans="1:6" ht="15.75" customHeight="1" x14ac:dyDescent="0.15">
      <c r="A2341" s="3">
        <v>2337</v>
      </c>
      <c r="B2341" s="3" t="s">
        <v>2612</v>
      </c>
      <c r="C2341" s="10" t="s">
        <v>13412</v>
      </c>
      <c r="E2341" s="3" t="s">
        <v>11778</v>
      </c>
      <c r="F2341" s="6"/>
    </row>
    <row r="2342" spans="1:6" ht="15.75" customHeight="1" x14ac:dyDescent="0.15">
      <c r="A2342" s="3">
        <v>2338</v>
      </c>
      <c r="B2342" s="3" t="s">
        <v>2614</v>
      </c>
      <c r="C2342" s="10" t="s">
        <v>13414</v>
      </c>
      <c r="E2342" s="3" t="s">
        <v>13415</v>
      </c>
      <c r="F2342" s="6"/>
    </row>
    <row r="2343" spans="1:6" ht="15.75" customHeight="1" x14ac:dyDescent="0.15">
      <c r="A2343" s="3">
        <v>2339</v>
      </c>
      <c r="B2343" s="3" t="s">
        <v>2617</v>
      </c>
      <c r="C2343" s="10" t="s">
        <v>13416</v>
      </c>
      <c r="E2343" s="3" t="s">
        <v>11413</v>
      </c>
      <c r="F2343" s="6"/>
    </row>
    <row r="2344" spans="1:6" ht="15.75" customHeight="1" x14ac:dyDescent="0.15">
      <c r="A2344" s="3">
        <v>2340</v>
      </c>
      <c r="B2344" s="3" t="s">
        <v>2620</v>
      </c>
      <c r="C2344" s="10" t="s">
        <v>13419</v>
      </c>
      <c r="E2344" s="3" t="s">
        <v>6898</v>
      </c>
      <c r="F2344" s="6"/>
    </row>
    <row r="2345" spans="1:6" ht="15.75" customHeight="1" x14ac:dyDescent="0.15">
      <c r="A2345" s="3">
        <v>2341</v>
      </c>
      <c r="B2345" s="3" t="s">
        <v>2624</v>
      </c>
      <c r="C2345" s="10" t="s">
        <v>13422</v>
      </c>
      <c r="E2345" s="3" t="s">
        <v>13423</v>
      </c>
      <c r="F2345" s="6"/>
    </row>
    <row r="2346" spans="1:6" ht="15.75" customHeight="1" x14ac:dyDescent="0.15">
      <c r="A2346" s="3">
        <v>2342</v>
      </c>
      <c r="B2346" s="5" t="s">
        <v>2643</v>
      </c>
      <c r="C2346" s="10" t="s">
        <v>13426</v>
      </c>
      <c r="E2346" s="3" t="s">
        <v>7216</v>
      </c>
      <c r="F2346" s="6"/>
    </row>
    <row r="2347" spans="1:6" ht="15.75" customHeight="1" x14ac:dyDescent="0.15">
      <c r="A2347" s="3">
        <v>2343</v>
      </c>
      <c r="B2347" s="3" t="s">
        <v>2645</v>
      </c>
      <c r="C2347" s="10" t="s">
        <v>13429</v>
      </c>
      <c r="E2347" s="3" t="s">
        <v>240</v>
      </c>
      <c r="F2347" s="6"/>
    </row>
    <row r="2348" spans="1:6" ht="15.75" customHeight="1" x14ac:dyDescent="0.15">
      <c r="A2348" s="3">
        <v>2344</v>
      </c>
      <c r="B2348" s="3" t="s">
        <v>2648</v>
      </c>
      <c r="C2348" s="10" t="s">
        <v>13431</v>
      </c>
      <c r="E2348" s="3" t="s">
        <v>126</v>
      </c>
      <c r="F2348" s="6"/>
    </row>
    <row r="2349" spans="1:6" ht="15.75" customHeight="1" x14ac:dyDescent="0.15">
      <c r="A2349" s="3">
        <v>2345</v>
      </c>
      <c r="B2349" s="3" t="s">
        <v>2649</v>
      </c>
      <c r="C2349" s="10" t="s">
        <v>13434</v>
      </c>
      <c r="E2349" s="3" t="s">
        <v>2725</v>
      </c>
      <c r="F2349" s="6"/>
    </row>
    <row r="2350" spans="1:6" ht="15.75" customHeight="1" x14ac:dyDescent="0.15">
      <c r="A2350" s="3">
        <v>2346</v>
      </c>
      <c r="B2350" s="3" t="s">
        <v>2668</v>
      </c>
      <c r="C2350" s="10" t="s">
        <v>13435</v>
      </c>
      <c r="E2350" s="3" t="s">
        <v>2190</v>
      </c>
      <c r="F2350" s="6"/>
    </row>
    <row r="2351" spans="1:6" ht="15.75" customHeight="1" x14ac:dyDescent="0.15">
      <c r="A2351" s="3">
        <v>2347</v>
      </c>
      <c r="B2351" s="3" t="s">
        <v>2672</v>
      </c>
      <c r="C2351" s="10" t="s">
        <v>13438</v>
      </c>
      <c r="E2351" s="3" t="s">
        <v>4308</v>
      </c>
      <c r="F2351" s="6"/>
    </row>
    <row r="2352" spans="1:6" ht="15.75" customHeight="1" x14ac:dyDescent="0.15">
      <c r="A2352" s="3">
        <v>2348</v>
      </c>
      <c r="B2352" s="3" t="s">
        <v>2684</v>
      </c>
      <c r="C2352" s="10" t="s">
        <v>13440</v>
      </c>
      <c r="E2352" s="3" t="s">
        <v>13442</v>
      </c>
      <c r="F2352" s="6"/>
    </row>
    <row r="2353" spans="1:6" ht="15.75" customHeight="1" x14ac:dyDescent="0.15">
      <c r="A2353" s="3">
        <v>2349</v>
      </c>
      <c r="B2353" s="3" t="s">
        <v>2688</v>
      </c>
      <c r="C2353" s="10" t="s">
        <v>13444</v>
      </c>
      <c r="E2353" s="3" t="s">
        <v>79</v>
      </c>
      <c r="F2353" s="6"/>
    </row>
    <row r="2354" spans="1:6" ht="15.75" customHeight="1" x14ac:dyDescent="0.15">
      <c r="A2354" s="3">
        <v>2350</v>
      </c>
      <c r="B2354" s="3" t="s">
        <v>2711</v>
      </c>
      <c r="C2354" s="10" t="s">
        <v>13447</v>
      </c>
      <c r="E2354" s="3" t="s">
        <v>4456</v>
      </c>
      <c r="F2354" s="6"/>
    </row>
    <row r="2355" spans="1:6" ht="15.75" customHeight="1" x14ac:dyDescent="0.15">
      <c r="A2355" s="3">
        <v>2351</v>
      </c>
      <c r="B2355" s="3" t="s">
        <v>1980</v>
      </c>
      <c r="C2355" s="10" t="s">
        <v>13449</v>
      </c>
      <c r="E2355" s="3" t="s">
        <v>188</v>
      </c>
      <c r="F2355" s="6"/>
    </row>
    <row r="2356" spans="1:6" ht="15.75" customHeight="1" x14ac:dyDescent="0.15">
      <c r="A2356" s="3">
        <v>2352</v>
      </c>
      <c r="B2356" s="3" t="s">
        <v>2720</v>
      </c>
      <c r="C2356" s="10" t="s">
        <v>13450</v>
      </c>
      <c r="E2356" s="3" t="s">
        <v>13452</v>
      </c>
      <c r="F2356" s="6"/>
    </row>
    <row r="2357" spans="1:6" ht="15.75" customHeight="1" x14ac:dyDescent="0.15">
      <c r="A2357" s="3">
        <v>2353</v>
      </c>
      <c r="B2357" s="3" t="s">
        <v>2728</v>
      </c>
      <c r="C2357" s="10" t="s">
        <v>13453</v>
      </c>
      <c r="E2357" s="3" t="s">
        <v>475</v>
      </c>
      <c r="F2357" s="6"/>
    </row>
    <row r="2358" spans="1:6" ht="15.75" customHeight="1" x14ac:dyDescent="0.15">
      <c r="A2358" s="3">
        <v>2354</v>
      </c>
      <c r="B2358" s="3" t="s">
        <v>2732</v>
      </c>
      <c r="C2358" s="10" t="s">
        <v>13456</v>
      </c>
      <c r="E2358" s="3" t="s">
        <v>13457</v>
      </c>
      <c r="F2358" s="6"/>
    </row>
    <row r="2359" spans="1:6" ht="15.75" customHeight="1" x14ac:dyDescent="0.15">
      <c r="A2359" s="3">
        <v>2355</v>
      </c>
      <c r="B2359" s="3" t="s">
        <v>2738</v>
      </c>
      <c r="C2359" s="10" t="s">
        <v>13459</v>
      </c>
      <c r="E2359" s="3" t="s">
        <v>3818</v>
      </c>
      <c r="F2359" s="6"/>
    </row>
    <row r="2360" spans="1:6" ht="15.75" customHeight="1" x14ac:dyDescent="0.15">
      <c r="A2360" s="3">
        <v>2356</v>
      </c>
      <c r="B2360" s="3" t="s">
        <v>2742</v>
      </c>
      <c r="C2360" s="10" t="s">
        <v>13460</v>
      </c>
      <c r="E2360" s="3" t="s">
        <v>5399</v>
      </c>
      <c r="F2360" s="6"/>
    </row>
    <row r="2361" spans="1:6" ht="15.75" customHeight="1" x14ac:dyDescent="0.15">
      <c r="A2361" s="3">
        <v>2357</v>
      </c>
      <c r="B2361" s="3" t="s">
        <v>2744</v>
      </c>
      <c r="C2361" s="10" t="s">
        <v>13463</v>
      </c>
      <c r="E2361" s="3" t="s">
        <v>13465</v>
      </c>
      <c r="F2361" s="6"/>
    </row>
    <row r="2362" spans="1:6" ht="15.75" customHeight="1" x14ac:dyDescent="0.15">
      <c r="A2362" s="3">
        <v>2358</v>
      </c>
      <c r="B2362" s="3" t="s">
        <v>2749</v>
      </c>
      <c r="C2362" s="10" t="s">
        <v>13466</v>
      </c>
      <c r="E2362" s="3" t="s">
        <v>3818</v>
      </c>
      <c r="F2362" s="6"/>
    </row>
    <row r="2363" spans="1:6" ht="15.75" customHeight="1" x14ac:dyDescent="0.15">
      <c r="A2363" s="3">
        <v>2359</v>
      </c>
      <c r="B2363" s="3" t="s">
        <v>2754</v>
      </c>
      <c r="C2363" s="10" t="s">
        <v>13468</v>
      </c>
      <c r="E2363" s="3" t="s">
        <v>1240</v>
      </c>
      <c r="F2363" s="6"/>
    </row>
    <row r="2364" spans="1:6" ht="15.75" customHeight="1" x14ac:dyDescent="0.15">
      <c r="A2364" s="3">
        <v>2360</v>
      </c>
      <c r="B2364" s="3" t="s">
        <v>2757</v>
      </c>
      <c r="C2364" s="10" t="s">
        <v>13469</v>
      </c>
      <c r="E2364" s="3" t="s">
        <v>13471</v>
      </c>
      <c r="F2364" s="6"/>
    </row>
    <row r="2365" spans="1:6" ht="15.75" customHeight="1" x14ac:dyDescent="0.15">
      <c r="A2365" s="3">
        <v>2361</v>
      </c>
      <c r="B2365" s="3" t="s">
        <v>2777</v>
      </c>
      <c r="C2365" s="10" t="s">
        <v>13472</v>
      </c>
      <c r="E2365" s="3" t="s">
        <v>817</v>
      </c>
      <c r="F2365" s="6"/>
    </row>
    <row r="2366" spans="1:6" ht="15.75" customHeight="1" x14ac:dyDescent="0.15">
      <c r="A2366" s="3">
        <v>2362</v>
      </c>
      <c r="B2366" s="3" t="s">
        <v>2779</v>
      </c>
      <c r="C2366" s="10" t="s">
        <v>13473</v>
      </c>
      <c r="E2366" s="3" t="s">
        <v>13474</v>
      </c>
      <c r="F2366" s="6"/>
    </row>
    <row r="2367" spans="1:6" ht="15.75" customHeight="1" x14ac:dyDescent="0.15">
      <c r="A2367" s="3">
        <v>2363</v>
      </c>
      <c r="B2367" s="3" t="s">
        <v>2786</v>
      </c>
      <c r="C2367" s="10" t="s">
        <v>13476</v>
      </c>
      <c r="E2367" s="3" t="s">
        <v>742</v>
      </c>
      <c r="F2367" s="6"/>
    </row>
    <row r="2368" spans="1:6" ht="15.75" customHeight="1" x14ac:dyDescent="0.15">
      <c r="A2368" s="3">
        <v>2364</v>
      </c>
      <c r="B2368" s="3" t="s">
        <v>2788</v>
      </c>
      <c r="C2368" s="10" t="s">
        <v>13478</v>
      </c>
      <c r="E2368" s="3" t="s">
        <v>13479</v>
      </c>
      <c r="F2368" s="6"/>
    </row>
    <row r="2369" spans="1:6" ht="15.75" customHeight="1" x14ac:dyDescent="0.15">
      <c r="A2369" s="3">
        <v>2365</v>
      </c>
      <c r="B2369" s="3" t="s">
        <v>2802</v>
      </c>
      <c r="C2369" s="10" t="s">
        <v>13481</v>
      </c>
      <c r="E2369" s="3" t="s">
        <v>3840</v>
      </c>
      <c r="F2369" s="6"/>
    </row>
    <row r="2370" spans="1:6" ht="15.75" customHeight="1" x14ac:dyDescent="0.15">
      <c r="A2370" s="3">
        <v>2366</v>
      </c>
      <c r="B2370" s="3" t="s">
        <v>2804</v>
      </c>
      <c r="C2370" s="10" t="s">
        <v>13484</v>
      </c>
      <c r="E2370" s="3" t="s">
        <v>6543</v>
      </c>
      <c r="F2370" s="6"/>
    </row>
    <row r="2371" spans="1:6" ht="15.75" customHeight="1" x14ac:dyDescent="0.15">
      <c r="A2371" s="3">
        <v>2367</v>
      </c>
      <c r="B2371" s="3" t="s">
        <v>2808</v>
      </c>
      <c r="C2371" s="10" t="s">
        <v>13486</v>
      </c>
      <c r="E2371" s="3" t="s">
        <v>240</v>
      </c>
      <c r="F2371" s="6"/>
    </row>
    <row r="2372" spans="1:6" ht="15.75" customHeight="1" x14ac:dyDescent="0.15">
      <c r="A2372" s="3">
        <v>2368</v>
      </c>
      <c r="B2372" s="3" t="s">
        <v>2812</v>
      </c>
      <c r="C2372" s="10" t="s">
        <v>13488</v>
      </c>
      <c r="E2372" s="3" t="s">
        <v>13491</v>
      </c>
      <c r="F2372" s="6"/>
    </row>
    <row r="2373" spans="1:6" ht="15.75" customHeight="1" x14ac:dyDescent="0.15">
      <c r="A2373" s="3">
        <v>2369</v>
      </c>
      <c r="B2373" s="3" t="s">
        <v>2815</v>
      </c>
      <c r="C2373" s="10" t="s">
        <v>13492</v>
      </c>
      <c r="E2373" s="3" t="s">
        <v>934</v>
      </c>
      <c r="F2373" s="6"/>
    </row>
    <row r="2374" spans="1:6" ht="15.75" customHeight="1" x14ac:dyDescent="0.15">
      <c r="A2374" s="3">
        <v>2370</v>
      </c>
      <c r="B2374" s="3" t="s">
        <v>2817</v>
      </c>
      <c r="C2374" s="10" t="s">
        <v>13495</v>
      </c>
      <c r="E2374" s="3" t="s">
        <v>475</v>
      </c>
      <c r="F2374" s="6"/>
    </row>
    <row r="2375" spans="1:6" ht="15.75" customHeight="1" x14ac:dyDescent="0.15">
      <c r="A2375" s="3">
        <v>2371</v>
      </c>
      <c r="B2375" s="3" t="s">
        <v>2827</v>
      </c>
      <c r="C2375" s="10" t="s">
        <v>13497</v>
      </c>
      <c r="E2375" s="3" t="s">
        <v>10680</v>
      </c>
      <c r="F2375" s="6"/>
    </row>
    <row r="2376" spans="1:6" ht="15.75" customHeight="1" x14ac:dyDescent="0.15">
      <c r="A2376" s="3">
        <v>2372</v>
      </c>
      <c r="B2376" s="3" t="s">
        <v>2831</v>
      </c>
      <c r="C2376" s="10" t="s">
        <v>13498</v>
      </c>
      <c r="E2376" s="3" t="s">
        <v>13499</v>
      </c>
      <c r="F2376" s="6"/>
    </row>
    <row r="2377" spans="1:6" ht="15.75" customHeight="1" x14ac:dyDescent="0.15">
      <c r="A2377" s="3">
        <v>2373</v>
      </c>
      <c r="B2377" s="3" t="s">
        <v>2832</v>
      </c>
      <c r="C2377" s="10" t="s">
        <v>13500</v>
      </c>
      <c r="E2377" s="3" t="s">
        <v>2725</v>
      </c>
      <c r="F2377" s="6"/>
    </row>
    <row r="2378" spans="1:6" ht="15.75" customHeight="1" x14ac:dyDescent="0.15">
      <c r="A2378" s="3">
        <v>2374</v>
      </c>
      <c r="B2378" s="3" t="s">
        <v>2833</v>
      </c>
      <c r="C2378" s="10" t="s">
        <v>13502</v>
      </c>
      <c r="E2378" s="3" t="s">
        <v>62</v>
      </c>
      <c r="F2378" s="6"/>
    </row>
    <row r="2379" spans="1:6" ht="15.75" customHeight="1" x14ac:dyDescent="0.15">
      <c r="A2379" s="3">
        <v>2375</v>
      </c>
      <c r="B2379" s="3" t="s">
        <v>2836</v>
      </c>
      <c r="C2379" s="10" t="s">
        <v>13504</v>
      </c>
      <c r="E2379" s="3" t="s">
        <v>1963</v>
      </c>
      <c r="F2379" s="6"/>
    </row>
    <row r="2380" spans="1:6" ht="15.75" customHeight="1" x14ac:dyDescent="0.15">
      <c r="A2380" s="3">
        <v>2376</v>
      </c>
      <c r="B2380" s="3" t="s">
        <v>2839</v>
      </c>
      <c r="C2380" s="10" t="s">
        <v>13506</v>
      </c>
      <c r="E2380" s="3" t="s">
        <v>6757</v>
      </c>
      <c r="F2380" s="6"/>
    </row>
    <row r="2381" spans="1:6" ht="15.75" customHeight="1" x14ac:dyDescent="0.15">
      <c r="A2381" s="3">
        <v>2377</v>
      </c>
      <c r="B2381" s="3" t="s">
        <v>2843</v>
      </c>
      <c r="C2381" s="10" t="s">
        <v>13508</v>
      </c>
      <c r="E2381" s="3" t="s">
        <v>13509</v>
      </c>
      <c r="F2381" s="6"/>
    </row>
    <row r="2382" spans="1:6" ht="15.75" customHeight="1" x14ac:dyDescent="0.15">
      <c r="A2382" s="3">
        <v>2378</v>
      </c>
      <c r="B2382" s="3" t="s">
        <v>2847</v>
      </c>
      <c r="C2382" s="10" t="s">
        <v>13510</v>
      </c>
      <c r="E2382" s="3" t="s">
        <v>13513</v>
      </c>
      <c r="F2382" s="6"/>
    </row>
    <row r="2383" spans="1:6" ht="15.75" customHeight="1" x14ac:dyDescent="0.15">
      <c r="A2383" s="3">
        <v>2379</v>
      </c>
      <c r="B2383" s="3" t="s">
        <v>2849</v>
      </c>
      <c r="C2383" s="10" t="s">
        <v>13514</v>
      </c>
      <c r="E2383" s="3" t="s">
        <v>475</v>
      </c>
      <c r="F2383" s="6"/>
    </row>
    <row r="2384" spans="1:6" ht="15.75" customHeight="1" x14ac:dyDescent="0.15">
      <c r="A2384" s="3">
        <v>2380</v>
      </c>
      <c r="B2384" s="3" t="s">
        <v>2853</v>
      </c>
      <c r="C2384" s="10" t="s">
        <v>13517</v>
      </c>
      <c r="E2384" s="3" t="s">
        <v>13518</v>
      </c>
      <c r="F2384" s="6"/>
    </row>
    <row r="2385" spans="1:6" ht="15.75" customHeight="1" x14ac:dyDescent="0.15">
      <c r="A2385" s="3">
        <v>2381</v>
      </c>
      <c r="B2385" s="3" t="s">
        <v>2857</v>
      </c>
      <c r="C2385" s="10" t="s">
        <v>13521</v>
      </c>
      <c r="E2385" s="3" t="s">
        <v>13522</v>
      </c>
      <c r="F2385" s="6"/>
    </row>
    <row r="2386" spans="1:6" ht="15.75" customHeight="1" x14ac:dyDescent="0.15">
      <c r="A2386" s="3">
        <v>2382</v>
      </c>
      <c r="B2386" s="3" t="s">
        <v>2860</v>
      </c>
      <c r="C2386" s="10" t="s">
        <v>13523</v>
      </c>
      <c r="E2386" s="3" t="s">
        <v>13526</v>
      </c>
      <c r="F2386" s="6"/>
    </row>
    <row r="2387" spans="1:6" ht="15.75" customHeight="1" x14ac:dyDescent="0.15">
      <c r="A2387" s="3">
        <v>2383</v>
      </c>
      <c r="B2387" s="3" t="s">
        <v>2863</v>
      </c>
      <c r="C2387" s="10" t="s">
        <v>13527</v>
      </c>
      <c r="E2387" s="3" t="s">
        <v>10125</v>
      </c>
      <c r="F2387" s="6"/>
    </row>
    <row r="2388" spans="1:6" ht="15.75" customHeight="1" x14ac:dyDescent="0.15">
      <c r="A2388" s="3">
        <v>2384</v>
      </c>
      <c r="B2388" s="3" t="s">
        <v>2867</v>
      </c>
      <c r="C2388" s="10" t="s">
        <v>13530</v>
      </c>
      <c r="E2388" s="3" t="s">
        <v>2435</v>
      </c>
      <c r="F2388" s="6"/>
    </row>
    <row r="2389" spans="1:6" ht="15.75" customHeight="1" x14ac:dyDescent="0.15">
      <c r="A2389" s="3">
        <v>2385</v>
      </c>
      <c r="B2389" s="3" t="s">
        <v>2870</v>
      </c>
      <c r="C2389" s="10" t="s">
        <v>13532</v>
      </c>
      <c r="E2389" s="3" t="s">
        <v>2725</v>
      </c>
      <c r="F2389" s="6"/>
    </row>
    <row r="2390" spans="1:6" ht="15.75" customHeight="1" x14ac:dyDescent="0.15">
      <c r="A2390" s="3">
        <v>2386</v>
      </c>
      <c r="B2390" s="3" t="s">
        <v>2873</v>
      </c>
      <c r="C2390" s="10" t="s">
        <v>13534</v>
      </c>
      <c r="E2390" s="3" t="s">
        <v>218</v>
      </c>
      <c r="F2390" s="6"/>
    </row>
    <row r="2391" spans="1:6" ht="15.75" customHeight="1" x14ac:dyDescent="0.15">
      <c r="A2391" s="3">
        <v>2387</v>
      </c>
      <c r="B2391" s="3" t="s">
        <v>2877</v>
      </c>
      <c r="C2391" s="10" t="s">
        <v>13536</v>
      </c>
      <c r="E2391" s="3" t="s">
        <v>1963</v>
      </c>
      <c r="F2391" s="6"/>
    </row>
    <row r="2392" spans="1:6" ht="15.75" customHeight="1" x14ac:dyDescent="0.15">
      <c r="A2392" s="3">
        <v>2388</v>
      </c>
      <c r="B2392" s="3" t="s">
        <v>2901</v>
      </c>
      <c r="C2392" s="10" t="s">
        <v>13539</v>
      </c>
      <c r="E2392" s="3" t="s">
        <v>283</v>
      </c>
      <c r="F2392" s="6"/>
    </row>
    <row r="2393" spans="1:6" ht="15.75" customHeight="1" x14ac:dyDescent="0.15">
      <c r="A2393" s="3">
        <v>2389</v>
      </c>
      <c r="B2393" s="3" t="s">
        <v>2904</v>
      </c>
      <c r="C2393" s="10" t="s">
        <v>13541</v>
      </c>
      <c r="E2393" s="3" t="s">
        <v>4929</v>
      </c>
      <c r="F2393" s="6"/>
    </row>
    <row r="2394" spans="1:6" ht="15.75" customHeight="1" x14ac:dyDescent="0.15">
      <c r="A2394" s="3">
        <v>2390</v>
      </c>
      <c r="B2394" s="3" t="s">
        <v>2928</v>
      </c>
      <c r="C2394" s="10" t="s">
        <v>13544</v>
      </c>
      <c r="E2394" s="3" t="s">
        <v>1902</v>
      </c>
      <c r="F2394" s="6"/>
    </row>
    <row r="2395" spans="1:6" ht="15.75" customHeight="1" x14ac:dyDescent="0.15">
      <c r="A2395" s="3">
        <v>2391</v>
      </c>
      <c r="B2395" s="3" t="s">
        <v>2933</v>
      </c>
      <c r="C2395" s="10" t="s">
        <v>13547</v>
      </c>
      <c r="E2395" s="3" t="s">
        <v>13548</v>
      </c>
      <c r="F2395" s="6"/>
    </row>
    <row r="2396" spans="1:6" ht="15.75" customHeight="1" x14ac:dyDescent="0.15">
      <c r="A2396" s="3">
        <v>2392</v>
      </c>
      <c r="B2396" s="3" t="s">
        <v>2937</v>
      </c>
      <c r="C2396" s="10" t="s">
        <v>13550</v>
      </c>
      <c r="E2396" s="3" t="s">
        <v>13551</v>
      </c>
      <c r="F2396" s="6"/>
    </row>
    <row r="2397" spans="1:6" ht="15.75" customHeight="1" x14ac:dyDescent="0.15">
      <c r="A2397" s="3">
        <v>2393</v>
      </c>
      <c r="B2397" s="3" t="s">
        <v>2941</v>
      </c>
      <c r="C2397" s="10" t="s">
        <v>13553</v>
      </c>
      <c r="E2397" s="3" t="s">
        <v>11604</v>
      </c>
      <c r="F2397" s="6"/>
    </row>
    <row r="2398" spans="1:6" ht="15.75" customHeight="1" x14ac:dyDescent="0.15">
      <c r="A2398" s="3">
        <v>2394</v>
      </c>
      <c r="B2398" s="3" t="s">
        <v>2959</v>
      </c>
      <c r="C2398" s="10" t="s">
        <v>13555</v>
      </c>
      <c r="E2398" s="3" t="s">
        <v>8947</v>
      </c>
      <c r="F2398" s="6"/>
    </row>
    <row r="2399" spans="1:6" ht="15.75" customHeight="1" x14ac:dyDescent="0.15">
      <c r="A2399" s="3">
        <v>2395</v>
      </c>
      <c r="B2399" s="3" t="s">
        <v>2965</v>
      </c>
      <c r="C2399" s="10" t="s">
        <v>13557</v>
      </c>
      <c r="E2399" s="3" t="s">
        <v>13558</v>
      </c>
      <c r="F2399" s="6"/>
    </row>
    <row r="2400" spans="1:6" ht="15.75" customHeight="1" x14ac:dyDescent="0.15">
      <c r="A2400" s="3">
        <v>2396</v>
      </c>
      <c r="B2400" s="3" t="s">
        <v>2968</v>
      </c>
      <c r="C2400" s="10" t="s">
        <v>13561</v>
      </c>
      <c r="E2400" s="3" t="s">
        <v>5414</v>
      </c>
      <c r="F2400" s="6"/>
    </row>
    <row r="2401" spans="1:6" ht="15.75" customHeight="1" x14ac:dyDescent="0.15">
      <c r="A2401" s="3">
        <v>2397</v>
      </c>
      <c r="B2401" s="3" t="s">
        <v>2972</v>
      </c>
      <c r="C2401" s="10" t="s">
        <v>13564</v>
      </c>
      <c r="E2401" s="3" t="s">
        <v>10342</v>
      </c>
      <c r="F2401" s="6"/>
    </row>
    <row r="2402" spans="1:6" ht="15.75" customHeight="1" x14ac:dyDescent="0.15">
      <c r="A2402" s="3">
        <v>2398</v>
      </c>
      <c r="B2402" s="3" t="s">
        <v>2978</v>
      </c>
      <c r="C2402" s="10" t="s">
        <v>13566</v>
      </c>
      <c r="E2402" s="3" t="s">
        <v>154</v>
      </c>
      <c r="F2402" s="6"/>
    </row>
    <row r="2403" spans="1:6" ht="15.75" customHeight="1" x14ac:dyDescent="0.15">
      <c r="A2403" s="3">
        <v>2399</v>
      </c>
      <c r="B2403" s="3" t="s">
        <v>2983</v>
      </c>
      <c r="C2403" s="10" t="s">
        <v>13568</v>
      </c>
      <c r="E2403" s="3" t="s">
        <v>991</v>
      </c>
      <c r="F2403" s="6"/>
    </row>
    <row r="2404" spans="1:6" ht="15.75" customHeight="1" x14ac:dyDescent="0.15">
      <c r="A2404" s="3">
        <v>2400</v>
      </c>
      <c r="B2404" s="3" t="s">
        <v>2987</v>
      </c>
      <c r="C2404" s="10" t="s">
        <v>13571</v>
      </c>
      <c r="E2404" s="3" t="s">
        <v>39</v>
      </c>
      <c r="F2404" s="6"/>
    </row>
    <row r="2405" spans="1:6" ht="15.75" customHeight="1" x14ac:dyDescent="0.15">
      <c r="A2405" s="3">
        <v>2401</v>
      </c>
      <c r="B2405" s="3" t="s">
        <v>2991</v>
      </c>
      <c r="C2405" s="10" t="s">
        <v>13573</v>
      </c>
      <c r="E2405" s="3" t="s">
        <v>7540</v>
      </c>
      <c r="F2405" s="6"/>
    </row>
    <row r="2406" spans="1:6" ht="15.75" customHeight="1" x14ac:dyDescent="0.15">
      <c r="A2406" s="3">
        <v>2402</v>
      </c>
      <c r="B2406" s="3" t="s">
        <v>2993</v>
      </c>
      <c r="C2406" s="10" t="s">
        <v>13576</v>
      </c>
      <c r="E2406" s="3" t="s">
        <v>1375</v>
      </c>
      <c r="F2406" s="6"/>
    </row>
    <row r="2407" spans="1:6" ht="15.75" customHeight="1" x14ac:dyDescent="0.15">
      <c r="A2407" s="3">
        <v>2403</v>
      </c>
      <c r="B2407" s="3" t="s">
        <v>2996</v>
      </c>
      <c r="C2407" s="10" t="s">
        <v>13579</v>
      </c>
      <c r="E2407" s="3" t="s">
        <v>10012</v>
      </c>
      <c r="F2407" s="6"/>
    </row>
    <row r="2408" spans="1:6" ht="15.75" customHeight="1" x14ac:dyDescent="0.15">
      <c r="A2408" s="3">
        <v>2404</v>
      </c>
      <c r="B2408" s="3" t="s">
        <v>2998</v>
      </c>
      <c r="C2408" s="10" t="s">
        <v>13580</v>
      </c>
      <c r="E2408" s="3" t="s">
        <v>3165</v>
      </c>
      <c r="F2408" s="6"/>
    </row>
    <row r="2409" spans="1:6" ht="15.75" customHeight="1" x14ac:dyDescent="0.15">
      <c r="A2409" s="3">
        <v>2405</v>
      </c>
      <c r="B2409" s="3" t="s">
        <v>3002</v>
      </c>
      <c r="C2409" s="10" t="s">
        <v>13583</v>
      </c>
      <c r="E2409" s="3" t="s">
        <v>3354</v>
      </c>
      <c r="F2409" s="6"/>
    </row>
    <row r="2410" spans="1:6" ht="15.75" customHeight="1" x14ac:dyDescent="0.15">
      <c r="A2410" s="3">
        <v>2406</v>
      </c>
      <c r="B2410" s="3" t="s">
        <v>3004</v>
      </c>
      <c r="C2410" s="10" t="s">
        <v>13586</v>
      </c>
      <c r="E2410" s="3" t="s">
        <v>12181</v>
      </c>
      <c r="F2410" s="6"/>
    </row>
    <row r="2411" spans="1:6" ht="15.75" customHeight="1" x14ac:dyDescent="0.15">
      <c r="A2411" s="3">
        <v>2407</v>
      </c>
      <c r="B2411" s="3" t="s">
        <v>3016</v>
      </c>
      <c r="C2411" s="10" t="s">
        <v>13588</v>
      </c>
      <c r="E2411" s="3" t="s">
        <v>487</v>
      </c>
      <c r="F2411" s="6"/>
    </row>
    <row r="2412" spans="1:6" ht="15.75" customHeight="1" x14ac:dyDescent="0.15">
      <c r="A2412" s="3">
        <v>2408</v>
      </c>
      <c r="B2412" s="3" t="s">
        <v>3018</v>
      </c>
      <c r="C2412" s="10" t="s">
        <v>13591</v>
      </c>
      <c r="E2412" s="3" t="s">
        <v>11851</v>
      </c>
      <c r="F2412" s="6"/>
    </row>
    <row r="2413" spans="1:6" ht="15.75" customHeight="1" x14ac:dyDescent="0.15">
      <c r="A2413" s="3">
        <v>2409</v>
      </c>
      <c r="B2413" s="3" t="s">
        <v>3020</v>
      </c>
      <c r="C2413" s="10" t="s">
        <v>13592</v>
      </c>
      <c r="E2413" s="3" t="s">
        <v>7475</v>
      </c>
      <c r="F2413" s="6"/>
    </row>
    <row r="2414" spans="1:6" ht="15.75" customHeight="1" x14ac:dyDescent="0.15">
      <c r="A2414" s="3">
        <v>2410</v>
      </c>
      <c r="B2414" s="3" t="s">
        <v>3022</v>
      </c>
      <c r="C2414" s="10" t="s">
        <v>13595</v>
      </c>
      <c r="E2414" s="3" t="s">
        <v>13596</v>
      </c>
      <c r="F2414" s="6"/>
    </row>
    <row r="2415" spans="1:6" ht="15.75" customHeight="1" x14ac:dyDescent="0.15">
      <c r="A2415" s="3">
        <v>2411</v>
      </c>
      <c r="B2415" s="3" t="s">
        <v>3040</v>
      </c>
      <c r="C2415" s="10" t="s">
        <v>13599</v>
      </c>
      <c r="E2415" s="3" t="s">
        <v>12109</v>
      </c>
      <c r="F2415" s="6"/>
    </row>
    <row r="2416" spans="1:6" ht="15.75" customHeight="1" x14ac:dyDescent="0.15">
      <c r="A2416" s="3">
        <v>2412</v>
      </c>
      <c r="B2416" s="3" t="s">
        <v>3043</v>
      </c>
      <c r="C2416" s="10" t="s">
        <v>13602</v>
      </c>
      <c r="E2416" s="3" t="s">
        <v>6167</v>
      </c>
      <c r="F2416" s="6"/>
    </row>
    <row r="2417" spans="1:6" ht="15.75" customHeight="1" x14ac:dyDescent="0.15">
      <c r="A2417" s="3">
        <v>2413</v>
      </c>
      <c r="B2417" s="3" t="s">
        <v>3045</v>
      </c>
      <c r="C2417" s="10" t="s">
        <v>13603</v>
      </c>
      <c r="E2417" s="3" t="s">
        <v>7565</v>
      </c>
      <c r="F2417" s="6"/>
    </row>
    <row r="2418" spans="1:6" ht="15.75" customHeight="1" x14ac:dyDescent="0.15">
      <c r="A2418" s="3">
        <v>2414</v>
      </c>
      <c r="B2418" s="3" t="s">
        <v>3047</v>
      </c>
      <c r="C2418" s="10" t="s">
        <v>13606</v>
      </c>
      <c r="E2418" s="3" t="s">
        <v>1094</v>
      </c>
      <c r="F2418" s="6"/>
    </row>
    <row r="2419" spans="1:6" ht="15.75" customHeight="1" x14ac:dyDescent="0.15">
      <c r="A2419" s="3">
        <v>2415</v>
      </c>
      <c r="B2419" s="3" t="s">
        <v>3050</v>
      </c>
      <c r="C2419" s="10" t="s">
        <v>13607</v>
      </c>
      <c r="E2419" s="3" t="s">
        <v>2190</v>
      </c>
      <c r="F2419" s="6"/>
    </row>
    <row r="2420" spans="1:6" ht="15.75" customHeight="1" x14ac:dyDescent="0.15">
      <c r="A2420" s="3">
        <v>2416</v>
      </c>
      <c r="B2420" s="3" t="s">
        <v>3051</v>
      </c>
      <c r="C2420" s="10" t="s">
        <v>13608</v>
      </c>
      <c r="E2420" s="3" t="s">
        <v>4399</v>
      </c>
      <c r="F2420" s="6"/>
    </row>
    <row r="2421" spans="1:6" ht="15.75" customHeight="1" x14ac:dyDescent="0.15">
      <c r="A2421" s="3">
        <v>2417</v>
      </c>
      <c r="B2421" s="3" t="s">
        <v>3069</v>
      </c>
      <c r="C2421" s="10" t="s">
        <v>13610</v>
      </c>
      <c r="E2421" s="3" t="s">
        <v>1389</v>
      </c>
      <c r="F2421" s="6"/>
    </row>
    <row r="2422" spans="1:6" ht="15.75" customHeight="1" x14ac:dyDescent="0.15">
      <c r="A2422" s="3">
        <v>2418</v>
      </c>
      <c r="B2422" s="3" t="s">
        <v>3072</v>
      </c>
      <c r="C2422" s="10" t="s">
        <v>13612</v>
      </c>
      <c r="E2422" s="3" t="s">
        <v>13613</v>
      </c>
      <c r="F2422" s="6"/>
    </row>
    <row r="2423" spans="1:6" ht="15.75" customHeight="1" x14ac:dyDescent="0.15">
      <c r="A2423" s="3">
        <v>2419</v>
      </c>
      <c r="B2423" s="3" t="s">
        <v>3084</v>
      </c>
      <c r="C2423" s="10" t="s">
        <v>13614</v>
      </c>
      <c r="E2423" s="3" t="s">
        <v>13616</v>
      </c>
      <c r="F2423" s="6"/>
    </row>
    <row r="2424" spans="1:6" ht="15.75" customHeight="1" x14ac:dyDescent="0.15">
      <c r="A2424" s="3">
        <v>2420</v>
      </c>
      <c r="B2424" s="3" t="s">
        <v>3097</v>
      </c>
      <c r="C2424" s="10" t="s">
        <v>13617</v>
      </c>
      <c r="E2424" s="3" t="s">
        <v>8857</v>
      </c>
      <c r="F2424" s="6"/>
    </row>
    <row r="2425" spans="1:6" ht="15.75" customHeight="1" x14ac:dyDescent="0.15">
      <c r="A2425" s="3">
        <v>2421</v>
      </c>
      <c r="B2425" s="3" t="s">
        <v>3103</v>
      </c>
      <c r="C2425" s="10" t="s">
        <v>13620</v>
      </c>
      <c r="E2425" s="3" t="s">
        <v>7821</v>
      </c>
      <c r="F2425" s="6"/>
    </row>
    <row r="2426" spans="1:6" ht="15.75" customHeight="1" x14ac:dyDescent="0.15">
      <c r="A2426" s="3">
        <v>2422</v>
      </c>
      <c r="B2426" s="3" t="s">
        <v>3105</v>
      </c>
      <c r="C2426" s="10" t="s">
        <v>13621</v>
      </c>
      <c r="E2426" s="3" t="s">
        <v>475</v>
      </c>
      <c r="F2426" s="6"/>
    </row>
    <row r="2427" spans="1:6" ht="15.75" customHeight="1" x14ac:dyDescent="0.15">
      <c r="A2427" s="3">
        <v>2423</v>
      </c>
      <c r="B2427" s="3" t="s">
        <v>3107</v>
      </c>
      <c r="C2427" s="10" t="s">
        <v>13623</v>
      </c>
      <c r="E2427" s="3" t="s">
        <v>4892</v>
      </c>
      <c r="F2427" s="6"/>
    </row>
    <row r="2428" spans="1:6" ht="15.75" customHeight="1" x14ac:dyDescent="0.15">
      <c r="A2428" s="3">
        <v>2424</v>
      </c>
      <c r="B2428" s="3" t="s">
        <v>3110</v>
      </c>
      <c r="C2428" s="10" t="s">
        <v>13626</v>
      </c>
      <c r="E2428" s="3" t="s">
        <v>900</v>
      </c>
      <c r="F2428" s="6"/>
    </row>
    <row r="2429" spans="1:6" ht="15.75" customHeight="1" x14ac:dyDescent="0.15">
      <c r="A2429" s="3">
        <v>2425</v>
      </c>
      <c r="B2429" s="3" t="s">
        <v>3111</v>
      </c>
      <c r="C2429" s="10" t="s">
        <v>13629</v>
      </c>
      <c r="E2429" s="3" t="s">
        <v>391</v>
      </c>
      <c r="F2429" s="6"/>
    </row>
    <row r="2430" spans="1:6" ht="15.75" customHeight="1" x14ac:dyDescent="0.15">
      <c r="A2430" s="3">
        <v>2426</v>
      </c>
      <c r="B2430" s="3" t="s">
        <v>3116</v>
      </c>
      <c r="C2430" s="10" t="s">
        <v>13630</v>
      </c>
      <c r="E2430" s="3" t="s">
        <v>13633</v>
      </c>
      <c r="F2430" s="6"/>
    </row>
    <row r="2431" spans="1:6" ht="15.75" customHeight="1" x14ac:dyDescent="0.15">
      <c r="A2431" s="3">
        <v>2427</v>
      </c>
      <c r="B2431" s="3" t="s">
        <v>3120</v>
      </c>
      <c r="C2431" s="10" t="s">
        <v>13634</v>
      </c>
      <c r="E2431" s="3" t="s">
        <v>475</v>
      </c>
      <c r="F2431" s="6"/>
    </row>
    <row r="2432" spans="1:6" ht="15.75" customHeight="1" x14ac:dyDescent="0.15">
      <c r="A2432" s="3">
        <v>2428</v>
      </c>
      <c r="B2432" s="3" t="s">
        <v>3126</v>
      </c>
      <c r="C2432" s="10" t="s">
        <v>13637</v>
      </c>
      <c r="E2432" s="3" t="s">
        <v>240</v>
      </c>
      <c r="F2432" s="6"/>
    </row>
    <row r="2433" spans="1:6" ht="15.75" customHeight="1" x14ac:dyDescent="0.15">
      <c r="A2433" s="3">
        <v>2429</v>
      </c>
      <c r="B2433" s="3" t="s">
        <v>3128</v>
      </c>
      <c r="C2433" s="10" t="s">
        <v>13638</v>
      </c>
      <c r="E2433" s="3" t="s">
        <v>2725</v>
      </c>
      <c r="F2433" s="6"/>
    </row>
    <row r="2434" spans="1:6" ht="15.75" customHeight="1" x14ac:dyDescent="0.15">
      <c r="A2434" s="3">
        <v>2430</v>
      </c>
      <c r="B2434" s="3" t="s">
        <v>3138</v>
      </c>
      <c r="C2434" s="10" t="s">
        <v>13641</v>
      </c>
      <c r="E2434" s="3" t="s">
        <v>13642</v>
      </c>
      <c r="F2434" s="6"/>
    </row>
    <row r="2435" spans="1:6" ht="15.75" customHeight="1" x14ac:dyDescent="0.15">
      <c r="A2435" s="3">
        <v>2431</v>
      </c>
      <c r="B2435" s="3" t="s">
        <v>3140</v>
      </c>
      <c r="C2435" s="10" t="s">
        <v>13645</v>
      </c>
      <c r="E2435" s="3" t="s">
        <v>4662</v>
      </c>
      <c r="F2435" s="6"/>
    </row>
    <row r="2436" spans="1:6" ht="15.75" customHeight="1" x14ac:dyDescent="0.15">
      <c r="A2436" s="3">
        <v>2432</v>
      </c>
      <c r="B2436" s="3" t="s">
        <v>3152</v>
      </c>
      <c r="C2436" s="10" t="s">
        <v>13646</v>
      </c>
      <c r="E2436" s="3" t="s">
        <v>1963</v>
      </c>
      <c r="F2436" s="6"/>
    </row>
    <row r="2437" spans="1:6" ht="15.75" customHeight="1" x14ac:dyDescent="0.15">
      <c r="A2437" s="3">
        <v>2433</v>
      </c>
      <c r="B2437" s="3" t="s">
        <v>3161</v>
      </c>
      <c r="C2437" s="10" t="s">
        <v>13649</v>
      </c>
      <c r="E2437" s="3" t="s">
        <v>13650</v>
      </c>
      <c r="F2437" s="6"/>
    </row>
    <row r="2438" spans="1:6" ht="15.75" customHeight="1" x14ac:dyDescent="0.15">
      <c r="A2438" s="3">
        <v>2434</v>
      </c>
      <c r="B2438" s="3" t="s">
        <v>3181</v>
      </c>
      <c r="C2438" s="10" t="s">
        <v>13653</v>
      </c>
      <c r="E2438" s="3" t="s">
        <v>742</v>
      </c>
      <c r="F2438" s="6"/>
    </row>
    <row r="2439" spans="1:6" ht="15.75" customHeight="1" x14ac:dyDescent="0.15">
      <c r="A2439" s="3">
        <v>2435</v>
      </c>
      <c r="B2439" s="3" t="s">
        <v>3184</v>
      </c>
      <c r="C2439" s="10" t="s">
        <v>13654</v>
      </c>
      <c r="E2439" s="3" t="s">
        <v>79</v>
      </c>
      <c r="F2439" s="6"/>
    </row>
    <row r="2440" spans="1:6" ht="15.75" customHeight="1" x14ac:dyDescent="0.15">
      <c r="A2440" s="3">
        <v>2436</v>
      </c>
      <c r="B2440" s="3" t="s">
        <v>3191</v>
      </c>
      <c r="C2440" s="10" t="s">
        <v>13657</v>
      </c>
      <c r="E2440" s="3" t="s">
        <v>9578</v>
      </c>
      <c r="F2440" s="6"/>
    </row>
    <row r="2441" spans="1:6" ht="15.75" customHeight="1" x14ac:dyDescent="0.15">
      <c r="A2441" s="3">
        <v>2437</v>
      </c>
      <c r="B2441" s="3" t="s">
        <v>3194</v>
      </c>
      <c r="C2441" s="10" t="s">
        <v>13659</v>
      </c>
      <c r="E2441" s="3" t="s">
        <v>13660</v>
      </c>
      <c r="F2441" s="6"/>
    </row>
    <row r="2442" spans="1:6" ht="15.75" customHeight="1" x14ac:dyDescent="0.15">
      <c r="A2442" s="3">
        <v>2438</v>
      </c>
      <c r="B2442" s="3" t="s">
        <v>2364</v>
      </c>
      <c r="C2442" s="10" t="s">
        <v>13661</v>
      </c>
      <c r="E2442" s="3" t="s">
        <v>79</v>
      </c>
      <c r="F2442" s="6"/>
    </row>
    <row r="2443" spans="1:6" ht="15.75" customHeight="1" x14ac:dyDescent="0.15">
      <c r="A2443" s="3">
        <v>2439</v>
      </c>
      <c r="B2443" s="3" t="s">
        <v>3205</v>
      </c>
      <c r="C2443" s="10" t="s">
        <v>13664</v>
      </c>
      <c r="E2443" s="3" t="s">
        <v>126</v>
      </c>
      <c r="F2443" s="6"/>
    </row>
    <row r="2444" spans="1:6" ht="15.75" customHeight="1" x14ac:dyDescent="0.15">
      <c r="A2444" s="3">
        <v>2440</v>
      </c>
      <c r="B2444" s="3" t="s">
        <v>3211</v>
      </c>
      <c r="C2444" s="10" t="s">
        <v>13667</v>
      </c>
      <c r="E2444" s="3" t="s">
        <v>13668</v>
      </c>
      <c r="F2444" s="6"/>
    </row>
    <row r="2445" spans="1:6" ht="15.75" customHeight="1" x14ac:dyDescent="0.15">
      <c r="A2445" s="3">
        <v>2441</v>
      </c>
      <c r="B2445" s="3" t="s">
        <v>3214</v>
      </c>
      <c r="C2445" s="10" t="s">
        <v>13669</v>
      </c>
      <c r="E2445" s="3" t="s">
        <v>1420</v>
      </c>
      <c r="F2445" s="6"/>
    </row>
    <row r="2446" spans="1:6" ht="15.75" customHeight="1" x14ac:dyDescent="0.15">
      <c r="A2446" s="3">
        <v>2442</v>
      </c>
      <c r="B2446" s="3" t="s">
        <v>3215</v>
      </c>
      <c r="C2446" s="10" t="s">
        <v>13672</v>
      </c>
      <c r="E2446" s="3" t="s">
        <v>2537</v>
      </c>
      <c r="F2446" s="6"/>
    </row>
    <row r="2447" spans="1:6" ht="15.75" customHeight="1" x14ac:dyDescent="0.15">
      <c r="A2447" s="3">
        <v>2443</v>
      </c>
      <c r="B2447" s="3" t="s">
        <v>3217</v>
      </c>
      <c r="C2447" s="10" t="s">
        <v>13674</v>
      </c>
      <c r="E2447" s="3" t="s">
        <v>2347</v>
      </c>
      <c r="F2447" s="6"/>
    </row>
    <row r="2448" spans="1:6" ht="15.75" customHeight="1" x14ac:dyDescent="0.15">
      <c r="A2448" s="3">
        <v>2444</v>
      </c>
      <c r="B2448" s="3" t="s">
        <v>3220</v>
      </c>
      <c r="C2448" s="10" t="s">
        <v>13676</v>
      </c>
      <c r="E2448" s="3" t="s">
        <v>13678</v>
      </c>
      <c r="F2448" s="6"/>
    </row>
    <row r="2449" spans="1:6" ht="15.75" customHeight="1" x14ac:dyDescent="0.15">
      <c r="A2449" s="3">
        <v>2445</v>
      </c>
      <c r="B2449" s="3" t="s">
        <v>3222</v>
      </c>
      <c r="C2449" s="10" t="s">
        <v>13680</v>
      </c>
      <c r="E2449" s="3" t="s">
        <v>1375</v>
      </c>
      <c r="F2449" s="6"/>
    </row>
    <row r="2450" spans="1:6" ht="15.75" customHeight="1" x14ac:dyDescent="0.15">
      <c r="A2450" s="3">
        <v>2446</v>
      </c>
      <c r="B2450" s="3" t="s">
        <v>3224</v>
      </c>
      <c r="C2450" s="10" t="s">
        <v>13682</v>
      </c>
      <c r="E2450" s="3" t="s">
        <v>379</v>
      </c>
      <c r="F2450" s="6"/>
    </row>
    <row r="2451" spans="1:6" ht="15.75" customHeight="1" x14ac:dyDescent="0.15">
      <c r="A2451" s="3">
        <v>2447</v>
      </c>
      <c r="B2451" s="3" t="s">
        <v>3247</v>
      </c>
      <c r="C2451" s="10" t="s">
        <v>13685</v>
      </c>
      <c r="E2451" s="3" t="s">
        <v>8642</v>
      </c>
      <c r="F2451" s="6"/>
    </row>
    <row r="2452" spans="1:6" ht="15.75" customHeight="1" x14ac:dyDescent="0.15">
      <c r="A2452" s="3">
        <v>2448</v>
      </c>
      <c r="B2452" s="3" t="s">
        <v>3251</v>
      </c>
      <c r="C2452" s="10" t="s">
        <v>13687</v>
      </c>
      <c r="E2452" s="3" t="s">
        <v>283</v>
      </c>
      <c r="F2452" s="6"/>
    </row>
    <row r="2453" spans="1:6" ht="15.75" customHeight="1" x14ac:dyDescent="0.15">
      <c r="A2453" s="3">
        <v>2449</v>
      </c>
      <c r="B2453" s="3" t="s">
        <v>2396</v>
      </c>
      <c r="C2453" s="10" t="s">
        <v>13689</v>
      </c>
      <c r="E2453" s="3" t="s">
        <v>2403</v>
      </c>
      <c r="F2453" s="6"/>
    </row>
    <row r="2454" spans="1:6" ht="15.75" customHeight="1" x14ac:dyDescent="0.15">
      <c r="A2454" s="3">
        <v>2450</v>
      </c>
      <c r="B2454" s="3" t="s">
        <v>3256</v>
      </c>
      <c r="C2454" s="10" t="s">
        <v>13691</v>
      </c>
      <c r="E2454" s="3" t="s">
        <v>13692</v>
      </c>
      <c r="F2454" s="6"/>
    </row>
    <row r="2455" spans="1:6" ht="15.75" customHeight="1" x14ac:dyDescent="0.15">
      <c r="A2455" s="3">
        <v>2451</v>
      </c>
      <c r="B2455" s="3" t="s">
        <v>3276</v>
      </c>
      <c r="C2455" s="10" t="s">
        <v>13694</v>
      </c>
      <c r="E2455" s="3" t="s">
        <v>271</v>
      </c>
      <c r="F2455" s="6"/>
    </row>
    <row r="2456" spans="1:6" ht="15.75" customHeight="1" x14ac:dyDescent="0.15">
      <c r="A2456" s="3">
        <v>2452</v>
      </c>
      <c r="B2456" s="3" t="s">
        <v>3280</v>
      </c>
      <c r="C2456" s="10" t="s">
        <v>13697</v>
      </c>
      <c r="E2456" s="3" t="s">
        <v>6277</v>
      </c>
      <c r="F2456" s="6"/>
    </row>
    <row r="2457" spans="1:6" ht="15.75" customHeight="1" x14ac:dyDescent="0.15">
      <c r="A2457" s="3">
        <v>2453</v>
      </c>
      <c r="B2457" s="3" t="s">
        <v>3287</v>
      </c>
      <c r="C2457" s="10" t="s">
        <v>13698</v>
      </c>
      <c r="E2457" s="3" t="s">
        <v>11889</v>
      </c>
      <c r="F2457" s="6"/>
    </row>
    <row r="2458" spans="1:6" ht="15.75" customHeight="1" x14ac:dyDescent="0.15">
      <c r="A2458" s="3">
        <v>2454</v>
      </c>
      <c r="B2458" s="3" t="s">
        <v>3292</v>
      </c>
      <c r="C2458" s="10" t="s">
        <v>13700</v>
      </c>
      <c r="E2458" s="3" t="s">
        <v>12200</v>
      </c>
      <c r="F2458" s="6"/>
    </row>
    <row r="2459" spans="1:6" ht="15.75" customHeight="1" x14ac:dyDescent="0.15">
      <c r="A2459" s="3">
        <v>2455</v>
      </c>
      <c r="B2459" s="3" t="s">
        <v>3310</v>
      </c>
      <c r="C2459" s="10" t="s">
        <v>13703</v>
      </c>
      <c r="E2459" s="3" t="s">
        <v>13705</v>
      </c>
      <c r="F2459" s="6"/>
    </row>
    <row r="2460" spans="1:6" ht="15.75" customHeight="1" x14ac:dyDescent="0.15">
      <c r="A2460" s="3">
        <v>2456</v>
      </c>
      <c r="B2460" s="3" t="s">
        <v>3312</v>
      </c>
      <c r="C2460" s="10" t="s">
        <v>13706</v>
      </c>
      <c r="E2460" s="3" t="s">
        <v>13708</v>
      </c>
      <c r="F2460" s="6"/>
    </row>
    <row r="2461" spans="1:6" ht="15.75" customHeight="1" x14ac:dyDescent="0.15">
      <c r="A2461" s="3">
        <v>2457</v>
      </c>
      <c r="B2461" s="3" t="s">
        <v>3329</v>
      </c>
      <c r="C2461" s="10" t="s">
        <v>13709</v>
      </c>
      <c r="E2461" s="3" t="s">
        <v>742</v>
      </c>
      <c r="F2461" s="6"/>
    </row>
    <row r="2462" spans="1:6" ht="15.75" customHeight="1" x14ac:dyDescent="0.15">
      <c r="A2462" s="3">
        <v>2458</v>
      </c>
      <c r="B2462" s="3" t="s">
        <v>3332</v>
      </c>
      <c r="C2462" s="10" t="s">
        <v>13712</v>
      </c>
      <c r="E2462" s="3" t="s">
        <v>2631</v>
      </c>
      <c r="F2462" s="6"/>
    </row>
    <row r="2463" spans="1:6" ht="15.75" customHeight="1" x14ac:dyDescent="0.15">
      <c r="A2463" s="3">
        <v>2459</v>
      </c>
      <c r="B2463" s="3" t="s">
        <v>3336</v>
      </c>
      <c r="C2463" s="10" t="s">
        <v>13713</v>
      </c>
      <c r="E2463" s="3" t="s">
        <v>3840</v>
      </c>
      <c r="F2463" s="6"/>
    </row>
    <row r="2464" spans="1:6" ht="15.75" customHeight="1" x14ac:dyDescent="0.15">
      <c r="A2464" s="3">
        <v>2460</v>
      </c>
      <c r="B2464" s="3" t="s">
        <v>3340</v>
      </c>
      <c r="C2464" s="10" t="s">
        <v>13715</v>
      </c>
      <c r="E2464" s="3" t="s">
        <v>3818</v>
      </c>
      <c r="F2464" s="6"/>
    </row>
    <row r="2465" spans="1:6" ht="15.75" customHeight="1" x14ac:dyDescent="0.15">
      <c r="A2465" s="3">
        <v>2461</v>
      </c>
      <c r="B2465" s="3" t="s">
        <v>3349</v>
      </c>
      <c r="C2465" s="10" t="s">
        <v>13717</v>
      </c>
      <c r="E2465" s="3" t="s">
        <v>8191</v>
      </c>
      <c r="F2465" s="6"/>
    </row>
    <row r="2466" spans="1:6" ht="15.75" customHeight="1" x14ac:dyDescent="0.15">
      <c r="A2466" s="3">
        <v>2462</v>
      </c>
      <c r="B2466" s="3" t="s">
        <v>3359</v>
      </c>
      <c r="C2466" s="10" t="s">
        <v>13718</v>
      </c>
      <c r="E2466" s="3" t="s">
        <v>13720</v>
      </c>
      <c r="F2466" s="6"/>
    </row>
    <row r="2467" spans="1:6" ht="15.75" customHeight="1" x14ac:dyDescent="0.15">
      <c r="A2467" s="3">
        <v>2463</v>
      </c>
      <c r="B2467" s="3" t="s">
        <v>3218</v>
      </c>
      <c r="C2467" s="10" t="s">
        <v>13722</v>
      </c>
      <c r="E2467" s="3" t="s">
        <v>475</v>
      </c>
      <c r="F2467" s="6"/>
    </row>
    <row r="2468" spans="1:6" ht="15.75" customHeight="1" x14ac:dyDescent="0.15">
      <c r="A2468" s="3">
        <v>2464</v>
      </c>
      <c r="B2468" s="3" t="s">
        <v>3382</v>
      </c>
      <c r="C2468" s="10" t="s">
        <v>13723</v>
      </c>
      <c r="E2468" s="3" t="s">
        <v>11084</v>
      </c>
      <c r="F2468" s="6"/>
    </row>
    <row r="2469" spans="1:6" ht="15.75" customHeight="1" x14ac:dyDescent="0.15">
      <c r="A2469" s="3">
        <v>2465</v>
      </c>
      <c r="B2469" s="3" t="s">
        <v>3396</v>
      </c>
      <c r="C2469" s="10" t="s">
        <v>13726</v>
      </c>
      <c r="E2469" s="3" t="s">
        <v>5825</v>
      </c>
      <c r="F2469" s="6"/>
    </row>
    <row r="2470" spans="1:6" ht="15.75" customHeight="1" x14ac:dyDescent="0.15">
      <c r="A2470" s="3">
        <v>2466</v>
      </c>
      <c r="B2470" s="3" t="s">
        <v>3399</v>
      </c>
      <c r="C2470" s="10" t="s">
        <v>13727</v>
      </c>
      <c r="E2470" s="3" t="s">
        <v>10275</v>
      </c>
      <c r="F2470" s="6"/>
    </row>
    <row r="2471" spans="1:6" ht="15.75" customHeight="1" x14ac:dyDescent="0.15">
      <c r="A2471" s="3">
        <v>2467</v>
      </c>
      <c r="B2471" s="3" t="s">
        <v>1516</v>
      </c>
      <c r="C2471" s="10" t="s">
        <v>13730</v>
      </c>
      <c r="E2471" s="3" t="s">
        <v>244</v>
      </c>
      <c r="F2471" s="6"/>
    </row>
    <row r="2472" spans="1:6" ht="15.75" customHeight="1" x14ac:dyDescent="0.15">
      <c r="A2472" s="3">
        <v>2468</v>
      </c>
      <c r="B2472" s="3" t="s">
        <v>2450</v>
      </c>
      <c r="C2472" s="10" t="s">
        <v>13731</v>
      </c>
      <c r="E2472" s="3" t="s">
        <v>2458</v>
      </c>
      <c r="F2472" s="6"/>
    </row>
    <row r="2473" spans="1:6" ht="15.75" customHeight="1" x14ac:dyDescent="0.15">
      <c r="A2473" s="3">
        <v>2469</v>
      </c>
      <c r="B2473" s="3" t="s">
        <v>3413</v>
      </c>
      <c r="C2473" s="10" t="s">
        <v>13734</v>
      </c>
      <c r="E2473" s="3" t="s">
        <v>2190</v>
      </c>
      <c r="F2473" s="6"/>
    </row>
    <row r="2474" spans="1:6" ht="15.75" customHeight="1" x14ac:dyDescent="0.15">
      <c r="A2474" s="3">
        <v>2470</v>
      </c>
      <c r="B2474" s="3" t="s">
        <v>3415</v>
      </c>
      <c r="C2474" s="10" t="s">
        <v>13735</v>
      </c>
      <c r="E2474" s="3" t="s">
        <v>79</v>
      </c>
      <c r="F2474" s="6"/>
    </row>
    <row r="2475" spans="1:6" ht="15.75" customHeight="1" x14ac:dyDescent="0.15">
      <c r="A2475" s="3">
        <v>2471</v>
      </c>
      <c r="B2475" s="3" t="s">
        <v>3425</v>
      </c>
      <c r="C2475" s="10" t="s">
        <v>13736</v>
      </c>
      <c r="E2475" s="3" t="s">
        <v>2566</v>
      </c>
      <c r="F2475" s="6"/>
    </row>
    <row r="2476" spans="1:6" ht="15.75" customHeight="1" x14ac:dyDescent="0.15">
      <c r="A2476" s="3">
        <v>2472</v>
      </c>
      <c r="B2476" s="3" t="s">
        <v>3428</v>
      </c>
      <c r="C2476" s="10" t="s">
        <v>13738</v>
      </c>
      <c r="E2476" s="3" t="s">
        <v>13739</v>
      </c>
      <c r="F2476" s="6"/>
    </row>
    <row r="2477" spans="1:6" ht="15.75" customHeight="1" x14ac:dyDescent="0.15">
      <c r="A2477" s="3">
        <v>2473</v>
      </c>
      <c r="B2477" s="3" t="s">
        <v>3447</v>
      </c>
      <c r="C2477" s="10" t="s">
        <v>13740</v>
      </c>
      <c r="E2477" s="3" t="s">
        <v>13741</v>
      </c>
      <c r="F2477" s="6"/>
    </row>
    <row r="2478" spans="1:6" ht="15.75" customHeight="1" x14ac:dyDescent="0.15">
      <c r="A2478" s="3">
        <v>2474</v>
      </c>
      <c r="B2478" s="3" t="s">
        <v>3454</v>
      </c>
      <c r="C2478" s="10" t="s">
        <v>13743</v>
      </c>
      <c r="E2478" s="3" t="s">
        <v>6210</v>
      </c>
      <c r="F2478" s="6"/>
    </row>
    <row r="2479" spans="1:6" ht="15.75" customHeight="1" x14ac:dyDescent="0.15">
      <c r="A2479" s="3">
        <v>2475</v>
      </c>
      <c r="B2479" s="3" t="s">
        <v>3458</v>
      </c>
      <c r="C2479" s="10" t="s">
        <v>13744</v>
      </c>
      <c r="E2479" s="3" t="s">
        <v>13294</v>
      </c>
      <c r="F2479" s="6"/>
    </row>
    <row r="2480" spans="1:6" ht="15.75" customHeight="1" x14ac:dyDescent="0.15">
      <c r="A2480" s="3">
        <v>2476</v>
      </c>
      <c r="B2480" s="3" t="s">
        <v>3479</v>
      </c>
      <c r="C2480" s="10" t="s">
        <v>13746</v>
      </c>
      <c r="E2480" s="3" t="s">
        <v>12528</v>
      </c>
      <c r="F2480" s="6"/>
    </row>
    <row r="2481" spans="1:6" ht="15.75" customHeight="1" x14ac:dyDescent="0.15">
      <c r="A2481" s="3">
        <v>2477</v>
      </c>
      <c r="B2481" s="3" t="s">
        <v>3481</v>
      </c>
      <c r="C2481" s="10" t="s">
        <v>13747</v>
      </c>
      <c r="E2481" s="3" t="s">
        <v>7338</v>
      </c>
      <c r="F2481" s="6"/>
    </row>
    <row r="2482" spans="1:6" ht="15.75" customHeight="1" x14ac:dyDescent="0.15">
      <c r="A2482" s="3">
        <v>2478</v>
      </c>
      <c r="B2482" s="3" t="s">
        <v>3499</v>
      </c>
      <c r="C2482" s="10" t="s">
        <v>13749</v>
      </c>
      <c r="E2482" s="3" t="s">
        <v>256</v>
      </c>
      <c r="F2482" s="6"/>
    </row>
    <row r="2483" spans="1:6" ht="15.75" customHeight="1" x14ac:dyDescent="0.15">
      <c r="A2483" s="3">
        <v>2479</v>
      </c>
      <c r="B2483" s="3" t="s">
        <v>3500</v>
      </c>
      <c r="C2483" s="10" t="s">
        <v>13750</v>
      </c>
      <c r="E2483" s="3" t="s">
        <v>2537</v>
      </c>
      <c r="F2483" s="6"/>
    </row>
    <row r="2484" spans="1:6" ht="15.75" customHeight="1" x14ac:dyDescent="0.15">
      <c r="A2484" s="3">
        <v>2480</v>
      </c>
      <c r="B2484" s="3" t="s">
        <v>3515</v>
      </c>
      <c r="C2484" s="10" t="s">
        <v>13752</v>
      </c>
      <c r="E2484" s="3" t="s">
        <v>2729</v>
      </c>
      <c r="F2484" s="6"/>
    </row>
    <row r="2485" spans="1:6" ht="15.75" customHeight="1" x14ac:dyDescent="0.15">
      <c r="A2485" s="3">
        <v>2481</v>
      </c>
      <c r="B2485" s="3" t="s">
        <v>3516</v>
      </c>
      <c r="C2485" s="10" t="s">
        <v>13754</v>
      </c>
      <c r="E2485" s="3" t="s">
        <v>6955</v>
      </c>
      <c r="F2485" s="6"/>
    </row>
    <row r="2486" spans="1:6" ht="15.75" customHeight="1" x14ac:dyDescent="0.15">
      <c r="A2486" s="3">
        <v>2482</v>
      </c>
      <c r="B2486" s="3" t="s">
        <v>3517</v>
      </c>
      <c r="C2486" s="10" t="s">
        <v>13756</v>
      </c>
      <c r="E2486" s="3" t="s">
        <v>3030</v>
      </c>
      <c r="F2486" s="6"/>
    </row>
    <row r="2487" spans="1:6" ht="15.75" customHeight="1" x14ac:dyDescent="0.15">
      <c r="A2487" s="3">
        <v>2483</v>
      </c>
      <c r="B2487" s="3" t="s">
        <v>3519</v>
      </c>
      <c r="C2487" s="10" t="s">
        <v>13757</v>
      </c>
      <c r="E2487" s="3" t="s">
        <v>13758</v>
      </c>
      <c r="F2487" s="6"/>
    </row>
    <row r="2488" spans="1:6" ht="15.75" customHeight="1" x14ac:dyDescent="0.15">
      <c r="A2488" s="3">
        <v>2484</v>
      </c>
      <c r="B2488" s="3" t="s">
        <v>3529</v>
      </c>
      <c r="C2488" s="10" t="s">
        <v>13759</v>
      </c>
      <c r="E2488" s="3" t="s">
        <v>13760</v>
      </c>
      <c r="F2488" s="6"/>
    </row>
    <row r="2489" spans="1:6" ht="15.75" customHeight="1" x14ac:dyDescent="0.15">
      <c r="A2489" s="3">
        <v>2485</v>
      </c>
      <c r="B2489" s="3" t="s">
        <v>3532</v>
      </c>
      <c r="C2489" s="10" t="s">
        <v>13761</v>
      </c>
      <c r="E2489" s="3" t="s">
        <v>13762</v>
      </c>
      <c r="F2489" s="6"/>
    </row>
    <row r="2490" spans="1:6" ht="15.75" customHeight="1" x14ac:dyDescent="0.15">
      <c r="A2490" s="3">
        <v>2486</v>
      </c>
      <c r="B2490" s="3" t="s">
        <v>3537</v>
      </c>
      <c r="C2490" s="10" t="s">
        <v>13764</v>
      </c>
      <c r="E2490" s="3" t="s">
        <v>13765</v>
      </c>
      <c r="F2490" s="6"/>
    </row>
    <row r="2491" spans="1:6" ht="15.75" customHeight="1" x14ac:dyDescent="0.15">
      <c r="A2491" s="3">
        <v>2487</v>
      </c>
      <c r="B2491" s="3" t="s">
        <v>3539</v>
      </c>
      <c r="C2491" s="10" t="s">
        <v>13766</v>
      </c>
      <c r="E2491" s="3" t="s">
        <v>2566</v>
      </c>
      <c r="F2491" s="6"/>
    </row>
    <row r="2492" spans="1:6" ht="15.75" customHeight="1" x14ac:dyDescent="0.15">
      <c r="A2492" s="3">
        <v>2488</v>
      </c>
      <c r="B2492" s="3" t="s">
        <v>3547</v>
      </c>
      <c r="C2492" s="10" t="s">
        <v>13767</v>
      </c>
      <c r="E2492" s="3" t="s">
        <v>2279</v>
      </c>
      <c r="F2492" s="6"/>
    </row>
    <row r="2493" spans="1:6" ht="15.75" customHeight="1" x14ac:dyDescent="0.15">
      <c r="A2493" s="3">
        <v>2489</v>
      </c>
      <c r="B2493" s="3" t="s">
        <v>3551</v>
      </c>
      <c r="C2493" s="10" t="s">
        <v>13769</v>
      </c>
      <c r="E2493" s="3" t="s">
        <v>8382</v>
      </c>
      <c r="F2493" s="6"/>
    </row>
    <row r="2494" spans="1:6" ht="15.75" customHeight="1" x14ac:dyDescent="0.15">
      <c r="A2494" s="3">
        <v>2490</v>
      </c>
      <c r="B2494" s="3" t="s">
        <v>3554</v>
      </c>
      <c r="C2494" s="10" t="s">
        <v>13772</v>
      </c>
      <c r="E2494" s="3" t="s">
        <v>1963</v>
      </c>
      <c r="F2494" s="6"/>
    </row>
    <row r="2495" spans="1:6" ht="15.75" customHeight="1" x14ac:dyDescent="0.15">
      <c r="A2495" s="3">
        <v>2491</v>
      </c>
      <c r="B2495" s="3" t="s">
        <v>3566</v>
      </c>
      <c r="C2495" s="10" t="s">
        <v>13773</v>
      </c>
      <c r="E2495" s="3" t="s">
        <v>3381</v>
      </c>
      <c r="F2495" s="6"/>
    </row>
    <row r="2496" spans="1:6" ht="15.75" customHeight="1" x14ac:dyDescent="0.15">
      <c r="A2496" s="3">
        <v>2492</v>
      </c>
      <c r="B2496" s="3" t="s">
        <v>3567</v>
      </c>
      <c r="C2496" s="10" t="s">
        <v>13774</v>
      </c>
      <c r="E2496" s="3" t="s">
        <v>106</v>
      </c>
      <c r="F2496" s="6"/>
    </row>
    <row r="2497" spans="1:6" ht="15.75" customHeight="1" x14ac:dyDescent="0.15">
      <c r="A2497" s="3">
        <v>2493</v>
      </c>
      <c r="B2497" s="3" t="s">
        <v>3570</v>
      </c>
      <c r="C2497" s="10" t="s">
        <v>13776</v>
      </c>
      <c r="E2497" s="3" t="s">
        <v>475</v>
      </c>
      <c r="F2497" s="6"/>
    </row>
    <row r="2498" spans="1:6" ht="15.75" customHeight="1" x14ac:dyDescent="0.15">
      <c r="A2498" s="3">
        <v>2494</v>
      </c>
      <c r="B2498" s="3" t="s">
        <v>3572</v>
      </c>
      <c r="C2498" s="10" t="s">
        <v>13777</v>
      </c>
      <c r="E2498" s="3" t="s">
        <v>10430</v>
      </c>
      <c r="F2498" s="6"/>
    </row>
    <row r="2499" spans="1:6" ht="15.75" customHeight="1" x14ac:dyDescent="0.15">
      <c r="A2499" s="3">
        <v>2495</v>
      </c>
      <c r="B2499" s="3" t="s">
        <v>3574</v>
      </c>
      <c r="C2499" s="10" t="s">
        <v>13779</v>
      </c>
      <c r="E2499" s="3" t="s">
        <v>9975</v>
      </c>
      <c r="F2499" s="6"/>
    </row>
    <row r="2500" spans="1:6" ht="15.75" customHeight="1" x14ac:dyDescent="0.15">
      <c r="A2500" s="3">
        <v>2496</v>
      </c>
      <c r="B2500" s="3" t="s">
        <v>3575</v>
      </c>
      <c r="C2500" s="10" t="s">
        <v>13780</v>
      </c>
      <c r="E2500" s="3" t="s">
        <v>11885</v>
      </c>
      <c r="F2500" s="6"/>
    </row>
    <row r="2501" spans="1:6" ht="15.75" customHeight="1" x14ac:dyDescent="0.15">
      <c r="A2501" s="3">
        <v>2497</v>
      </c>
      <c r="B2501" s="3" t="s">
        <v>3577</v>
      </c>
      <c r="C2501" s="10" t="s">
        <v>13782</v>
      </c>
      <c r="E2501" s="3" t="s">
        <v>1902</v>
      </c>
      <c r="F2501" s="6"/>
    </row>
    <row r="2502" spans="1:6" ht="15.75" customHeight="1" x14ac:dyDescent="0.15">
      <c r="A2502" s="3">
        <v>2498</v>
      </c>
      <c r="B2502" s="3" t="s">
        <v>3580</v>
      </c>
      <c r="C2502" s="10" t="s">
        <v>13783</v>
      </c>
      <c r="E2502" s="3" t="s">
        <v>742</v>
      </c>
      <c r="F2502" s="6"/>
    </row>
    <row r="2503" spans="1:6" ht="15.75" customHeight="1" x14ac:dyDescent="0.15">
      <c r="A2503" s="3">
        <v>2499</v>
      </c>
      <c r="B2503" s="3" t="s">
        <v>3583</v>
      </c>
      <c r="C2503" s="10" t="s">
        <v>13785</v>
      </c>
      <c r="E2503" s="3" t="s">
        <v>13787</v>
      </c>
      <c r="F2503" s="6"/>
    </row>
    <row r="2504" spans="1:6" ht="15.75" customHeight="1" x14ac:dyDescent="0.15">
      <c r="A2504" s="3">
        <v>2500</v>
      </c>
      <c r="B2504" s="3" t="s">
        <v>3585</v>
      </c>
      <c r="C2504" s="10" t="s">
        <v>13788</v>
      </c>
      <c r="E2504" s="3" t="s">
        <v>498</v>
      </c>
      <c r="F2504" s="6"/>
    </row>
    <row r="2505" spans="1:6" ht="15.75" customHeight="1" x14ac:dyDescent="0.15">
      <c r="A2505" s="3">
        <v>2501</v>
      </c>
      <c r="B2505" s="3" t="s">
        <v>3588</v>
      </c>
      <c r="C2505" s="10" t="s">
        <v>13789</v>
      </c>
      <c r="E2505" s="3" t="s">
        <v>11429</v>
      </c>
      <c r="F2505" s="6"/>
    </row>
    <row r="2506" spans="1:6" ht="15.75" customHeight="1" x14ac:dyDescent="0.15">
      <c r="A2506" s="3">
        <v>2502</v>
      </c>
      <c r="B2506" s="3" t="s">
        <v>3591</v>
      </c>
      <c r="C2506" s="10" t="s">
        <v>13791</v>
      </c>
      <c r="E2506" s="3" t="s">
        <v>12540</v>
      </c>
      <c r="F2506" s="6"/>
    </row>
    <row r="2507" spans="1:6" ht="15.75" customHeight="1" x14ac:dyDescent="0.15">
      <c r="A2507" s="3">
        <v>2503</v>
      </c>
      <c r="B2507" s="3" t="s">
        <v>3594</v>
      </c>
      <c r="C2507" s="10" t="s">
        <v>13793</v>
      </c>
      <c r="E2507" s="3" t="s">
        <v>1764</v>
      </c>
      <c r="F2507" s="6"/>
    </row>
    <row r="2508" spans="1:6" ht="15.75" customHeight="1" x14ac:dyDescent="0.15">
      <c r="A2508" s="3">
        <v>2504</v>
      </c>
      <c r="B2508" s="3" t="s">
        <v>3596</v>
      </c>
      <c r="C2508" s="10" t="s">
        <v>13796</v>
      </c>
      <c r="E2508" s="3" t="s">
        <v>89</v>
      </c>
      <c r="F2508" s="6"/>
    </row>
    <row r="2509" spans="1:6" ht="15.75" customHeight="1" x14ac:dyDescent="0.15">
      <c r="A2509" s="3">
        <v>2505</v>
      </c>
      <c r="B2509" s="3" t="s">
        <v>3599</v>
      </c>
      <c r="C2509" s="10" t="s">
        <v>13797</v>
      </c>
      <c r="E2509" s="3" t="s">
        <v>7031</v>
      </c>
      <c r="F2509" s="6"/>
    </row>
    <row r="2510" spans="1:6" ht="15.75" customHeight="1" x14ac:dyDescent="0.15">
      <c r="A2510" s="3">
        <v>2506</v>
      </c>
      <c r="B2510" s="3" t="s">
        <v>3603</v>
      </c>
      <c r="C2510" s="10" t="s">
        <v>13798</v>
      </c>
      <c r="E2510" s="3" t="s">
        <v>13799</v>
      </c>
      <c r="F2510" s="6"/>
    </row>
    <row r="2511" spans="1:6" ht="15.75" customHeight="1" x14ac:dyDescent="0.15">
      <c r="A2511" s="3">
        <v>2507</v>
      </c>
      <c r="B2511" s="3" t="s">
        <v>3606</v>
      </c>
      <c r="C2511" s="10" t="s">
        <v>13800</v>
      </c>
      <c r="E2511" s="3" t="s">
        <v>1086</v>
      </c>
      <c r="F2511" s="6"/>
    </row>
    <row r="2512" spans="1:6" ht="15.75" customHeight="1" x14ac:dyDescent="0.15">
      <c r="A2512" s="3">
        <v>2508</v>
      </c>
      <c r="B2512" s="3" t="s">
        <v>3609</v>
      </c>
      <c r="C2512" s="10" t="s">
        <v>13801</v>
      </c>
      <c r="E2512" s="3" t="s">
        <v>13803</v>
      </c>
      <c r="F2512" s="6"/>
    </row>
    <row r="2513" spans="1:6" ht="15.75" customHeight="1" x14ac:dyDescent="0.15">
      <c r="A2513" s="3">
        <v>2509</v>
      </c>
      <c r="B2513" s="3" t="s">
        <v>3613</v>
      </c>
      <c r="C2513" s="10" t="s">
        <v>13804</v>
      </c>
      <c r="E2513" s="3" t="s">
        <v>7827</v>
      </c>
      <c r="F2513" s="6"/>
    </row>
    <row r="2514" spans="1:6" ht="15.75" customHeight="1" x14ac:dyDescent="0.15">
      <c r="A2514" s="3">
        <v>2510</v>
      </c>
      <c r="B2514" s="3" t="s">
        <v>3617</v>
      </c>
      <c r="C2514" s="10" t="s">
        <v>13805</v>
      </c>
      <c r="E2514" s="3" t="s">
        <v>13807</v>
      </c>
      <c r="F2514" s="6"/>
    </row>
    <row r="2515" spans="1:6" ht="15.75" customHeight="1" x14ac:dyDescent="0.15">
      <c r="A2515" s="3">
        <v>2511</v>
      </c>
      <c r="B2515" s="3" t="s">
        <v>3622</v>
      </c>
      <c r="C2515" s="10" t="s">
        <v>13809</v>
      </c>
      <c r="E2515" s="3" t="s">
        <v>3818</v>
      </c>
      <c r="F2515" s="6"/>
    </row>
    <row r="2516" spans="1:6" ht="15.75" customHeight="1" x14ac:dyDescent="0.15">
      <c r="A2516" s="3">
        <v>2512</v>
      </c>
      <c r="B2516" s="3" t="s">
        <v>3627</v>
      </c>
      <c r="C2516" s="10" t="s">
        <v>13812</v>
      </c>
      <c r="E2516" s="3" t="s">
        <v>4604</v>
      </c>
      <c r="F2516" s="6"/>
    </row>
    <row r="2517" spans="1:6" ht="15.75" customHeight="1" x14ac:dyDescent="0.15">
      <c r="A2517" s="3">
        <v>2513</v>
      </c>
      <c r="B2517" s="3" t="s">
        <v>3629</v>
      </c>
      <c r="C2517" s="16" t="s">
        <v>71</v>
      </c>
      <c r="E2517" s="3" t="s">
        <v>742</v>
      </c>
      <c r="F2517" s="6"/>
    </row>
    <row r="2518" spans="1:6" ht="15.75" customHeight="1" x14ac:dyDescent="0.15">
      <c r="A2518" s="3">
        <v>2514</v>
      </c>
      <c r="B2518" s="3" t="s">
        <v>3631</v>
      </c>
      <c r="C2518" s="10" t="s">
        <v>13814</v>
      </c>
      <c r="E2518" s="3" t="s">
        <v>7109</v>
      </c>
      <c r="F2518" s="6"/>
    </row>
    <row r="2519" spans="1:6" ht="15.75" customHeight="1" x14ac:dyDescent="0.15">
      <c r="A2519" s="3">
        <v>2515</v>
      </c>
      <c r="B2519" s="3" t="s">
        <v>3633</v>
      </c>
      <c r="C2519" s="10" t="s">
        <v>13816</v>
      </c>
      <c r="E2519" s="3" t="s">
        <v>39</v>
      </c>
      <c r="F2519" s="6"/>
    </row>
    <row r="2520" spans="1:6" ht="15.75" customHeight="1" x14ac:dyDescent="0.15">
      <c r="A2520" s="3">
        <v>2516</v>
      </c>
      <c r="B2520" s="3" t="s">
        <v>3635</v>
      </c>
      <c r="C2520" s="10" t="s">
        <v>13818</v>
      </c>
      <c r="E2520" s="3" t="s">
        <v>7716</v>
      </c>
      <c r="F2520" s="6"/>
    </row>
    <row r="2521" spans="1:6" ht="15.75" customHeight="1" x14ac:dyDescent="0.15">
      <c r="A2521" s="3">
        <v>2517</v>
      </c>
      <c r="B2521" s="3" t="s">
        <v>3637</v>
      </c>
      <c r="C2521" s="10" t="s">
        <v>13820</v>
      </c>
      <c r="E2521" s="3" t="s">
        <v>9329</v>
      </c>
      <c r="F2521" s="6"/>
    </row>
    <row r="2522" spans="1:6" ht="15.75" customHeight="1" x14ac:dyDescent="0.15">
      <c r="A2522" s="3">
        <v>2518</v>
      </c>
      <c r="B2522" s="3" t="s">
        <v>3639</v>
      </c>
      <c r="C2522" s="10" t="s">
        <v>13822</v>
      </c>
      <c r="E2522" s="3" t="s">
        <v>240</v>
      </c>
      <c r="F2522" s="6"/>
    </row>
    <row r="2523" spans="1:6" ht="15.75" customHeight="1" x14ac:dyDescent="0.15">
      <c r="A2523" s="3">
        <v>2519</v>
      </c>
      <c r="B2523" s="3" t="s">
        <v>3641</v>
      </c>
      <c r="C2523" s="10" t="s">
        <v>13823</v>
      </c>
      <c r="E2523" s="3" t="s">
        <v>13824</v>
      </c>
      <c r="F2523" s="6"/>
    </row>
    <row r="2524" spans="1:6" ht="15.75" customHeight="1" x14ac:dyDescent="0.15">
      <c r="A2524" s="3">
        <v>2520</v>
      </c>
      <c r="B2524" s="3" t="s">
        <v>3643</v>
      </c>
      <c r="C2524" s="10" t="s">
        <v>13827</v>
      </c>
      <c r="E2524" s="3" t="s">
        <v>6087</v>
      </c>
      <c r="F2524" s="6"/>
    </row>
    <row r="2525" spans="1:6" ht="15.75" customHeight="1" x14ac:dyDescent="0.15">
      <c r="A2525" s="3">
        <v>2521</v>
      </c>
      <c r="B2525" s="3" t="s">
        <v>3646</v>
      </c>
      <c r="C2525" s="10" t="s">
        <v>13829</v>
      </c>
      <c r="E2525" s="3" t="s">
        <v>13616</v>
      </c>
      <c r="F2525" s="6"/>
    </row>
    <row r="2526" spans="1:6" ht="15.75" customHeight="1" x14ac:dyDescent="0.15">
      <c r="A2526" s="3">
        <v>2522</v>
      </c>
      <c r="B2526" s="3" t="s">
        <v>3648</v>
      </c>
      <c r="C2526" s="10" t="s">
        <v>13830</v>
      </c>
      <c r="E2526" s="3" t="s">
        <v>240</v>
      </c>
      <c r="F2526" s="6"/>
    </row>
    <row r="2527" spans="1:6" ht="15.75" customHeight="1" x14ac:dyDescent="0.15">
      <c r="A2527" s="3">
        <v>2523</v>
      </c>
      <c r="B2527" s="3" t="s">
        <v>3651</v>
      </c>
      <c r="C2527" s="10" t="s">
        <v>13832</v>
      </c>
      <c r="E2527" s="3" t="s">
        <v>742</v>
      </c>
      <c r="F2527" s="6"/>
    </row>
    <row r="2528" spans="1:6" ht="15.75" customHeight="1" x14ac:dyDescent="0.15">
      <c r="A2528" s="3">
        <v>2524</v>
      </c>
      <c r="B2528" s="3" t="s">
        <v>3654</v>
      </c>
      <c r="C2528" s="10" t="s">
        <v>13833</v>
      </c>
      <c r="E2528" s="3" t="s">
        <v>5934</v>
      </c>
      <c r="F2528" s="6"/>
    </row>
    <row r="2529" spans="1:6" ht="15.75" customHeight="1" x14ac:dyDescent="0.15">
      <c r="A2529" s="3">
        <v>2525</v>
      </c>
      <c r="B2529" s="3" t="s">
        <v>3656</v>
      </c>
      <c r="C2529" s="10" t="s">
        <v>13836</v>
      </c>
      <c r="E2529" s="3" t="s">
        <v>475</v>
      </c>
      <c r="F2529" s="6"/>
    </row>
    <row r="2530" spans="1:6" ht="15.75" customHeight="1" x14ac:dyDescent="0.15">
      <c r="A2530" s="3">
        <v>2526</v>
      </c>
      <c r="B2530" s="3" t="s">
        <v>3659</v>
      </c>
      <c r="C2530" s="10" t="s">
        <v>13837</v>
      </c>
      <c r="E2530" s="3" t="s">
        <v>283</v>
      </c>
      <c r="F2530" s="6"/>
    </row>
    <row r="2531" spans="1:6" ht="15.75" customHeight="1" x14ac:dyDescent="0.15">
      <c r="A2531" s="3">
        <v>2527</v>
      </c>
      <c r="B2531" s="3" t="s">
        <v>3660</v>
      </c>
      <c r="C2531" s="10" t="s">
        <v>13838</v>
      </c>
      <c r="E2531" s="3" t="s">
        <v>792</v>
      </c>
      <c r="F2531" s="6"/>
    </row>
    <row r="2532" spans="1:6" ht="15.75" customHeight="1" x14ac:dyDescent="0.15">
      <c r="A2532" s="3">
        <v>2528</v>
      </c>
      <c r="B2532" s="3" t="s">
        <v>3663</v>
      </c>
      <c r="C2532" s="10" t="s">
        <v>13841</v>
      </c>
      <c r="E2532" s="3" t="s">
        <v>13842</v>
      </c>
      <c r="F2532" s="6"/>
    </row>
    <row r="2533" spans="1:6" ht="15.75" customHeight="1" x14ac:dyDescent="0.15">
      <c r="A2533" s="3">
        <v>2529</v>
      </c>
      <c r="B2533" s="3" t="s">
        <v>3665</v>
      </c>
      <c r="C2533" s="10" t="s">
        <v>13843</v>
      </c>
      <c r="E2533" s="3" t="s">
        <v>2566</v>
      </c>
      <c r="F2533" s="6"/>
    </row>
    <row r="2534" spans="1:6" ht="15.75" customHeight="1" x14ac:dyDescent="0.15">
      <c r="A2534" s="3">
        <v>2530</v>
      </c>
      <c r="B2534" s="3" t="s">
        <v>3668</v>
      </c>
      <c r="C2534" s="10" t="s">
        <v>13844</v>
      </c>
      <c r="E2534" s="3" t="s">
        <v>3354</v>
      </c>
      <c r="F2534" s="6"/>
    </row>
    <row r="2535" spans="1:6" ht="15.75" customHeight="1" x14ac:dyDescent="0.15">
      <c r="A2535" s="3">
        <v>2531</v>
      </c>
      <c r="B2535" s="3" t="s">
        <v>3671</v>
      </c>
      <c r="C2535" s="10" t="s">
        <v>13846</v>
      </c>
      <c r="E2535" s="3" t="s">
        <v>391</v>
      </c>
      <c r="F2535" s="6"/>
    </row>
    <row r="2536" spans="1:6" ht="15.75" customHeight="1" x14ac:dyDescent="0.15">
      <c r="A2536" s="3">
        <v>2532</v>
      </c>
      <c r="B2536" s="3" t="s">
        <v>3673</v>
      </c>
      <c r="C2536" s="10" t="s">
        <v>13847</v>
      </c>
      <c r="E2536" s="3" t="s">
        <v>2448</v>
      </c>
      <c r="F2536" s="6"/>
    </row>
    <row r="2537" spans="1:6" ht="15.75" customHeight="1" x14ac:dyDescent="0.15">
      <c r="A2537" s="3">
        <v>2533</v>
      </c>
      <c r="B2537" s="3" t="s">
        <v>3674</v>
      </c>
      <c r="C2537" s="10" t="s">
        <v>13849</v>
      </c>
      <c r="E2537" s="3" t="s">
        <v>13850</v>
      </c>
      <c r="F2537" s="6"/>
    </row>
    <row r="2538" spans="1:6" ht="15.75" customHeight="1" x14ac:dyDescent="0.15">
      <c r="A2538" s="3">
        <v>2534</v>
      </c>
      <c r="B2538" s="3" t="s">
        <v>3677</v>
      </c>
      <c r="C2538" s="10" t="s">
        <v>13851</v>
      </c>
      <c r="E2538" s="3" t="s">
        <v>13660</v>
      </c>
      <c r="F2538" s="6"/>
    </row>
    <row r="2539" spans="1:6" ht="15.75" customHeight="1" x14ac:dyDescent="0.15">
      <c r="A2539" s="3">
        <v>2535</v>
      </c>
      <c r="B2539" s="3" t="s">
        <v>3679</v>
      </c>
      <c r="C2539" s="10" t="s">
        <v>13854</v>
      </c>
      <c r="E2539" s="3" t="s">
        <v>13855</v>
      </c>
      <c r="F2539" s="6"/>
    </row>
    <row r="2540" spans="1:6" ht="15.75" customHeight="1" x14ac:dyDescent="0.15">
      <c r="A2540" s="3">
        <v>2536</v>
      </c>
      <c r="B2540" s="3" t="s">
        <v>3680</v>
      </c>
      <c r="C2540" s="10" t="s">
        <v>13854</v>
      </c>
      <c r="E2540" s="3" t="s">
        <v>7252</v>
      </c>
      <c r="F2540" s="6"/>
    </row>
    <row r="2541" spans="1:6" ht="15.75" customHeight="1" x14ac:dyDescent="0.15">
      <c r="A2541" s="3">
        <v>2537</v>
      </c>
      <c r="B2541" s="3" t="s">
        <v>3682</v>
      </c>
      <c r="C2541" s="10" t="s">
        <v>13858</v>
      </c>
      <c r="E2541" s="3" t="s">
        <v>13859</v>
      </c>
      <c r="F2541" s="6"/>
    </row>
    <row r="2542" spans="1:6" ht="15.75" customHeight="1" x14ac:dyDescent="0.15">
      <c r="A2542" s="3">
        <v>2538</v>
      </c>
      <c r="B2542" s="3" t="s">
        <v>3685</v>
      </c>
      <c r="C2542" s="10" t="s">
        <v>13861</v>
      </c>
      <c r="E2542" s="3" t="s">
        <v>8626</v>
      </c>
      <c r="F2542" s="6"/>
    </row>
    <row r="2543" spans="1:6" ht="15.75" customHeight="1" x14ac:dyDescent="0.15">
      <c r="A2543" s="3">
        <v>2539</v>
      </c>
      <c r="B2543" s="3" t="s">
        <v>3687</v>
      </c>
      <c r="C2543" s="10" t="s">
        <v>13864</v>
      </c>
      <c r="E2543" s="3" t="s">
        <v>11653</v>
      </c>
      <c r="F2543" s="6"/>
    </row>
    <row r="2544" spans="1:6" ht="15.75" customHeight="1" x14ac:dyDescent="0.15">
      <c r="A2544" s="3">
        <v>2540</v>
      </c>
      <c r="B2544" s="3" t="s">
        <v>3689</v>
      </c>
      <c r="C2544" s="10" t="s">
        <v>13865</v>
      </c>
      <c r="E2544" s="3" t="s">
        <v>10739</v>
      </c>
      <c r="F2544" s="6"/>
    </row>
    <row r="2545" spans="1:6" ht="15.75" customHeight="1" x14ac:dyDescent="0.15">
      <c r="A2545" s="3">
        <v>2541</v>
      </c>
      <c r="B2545" s="3" t="s">
        <v>3691</v>
      </c>
      <c r="C2545" s="10" t="s">
        <v>13866</v>
      </c>
      <c r="E2545" s="3" t="s">
        <v>391</v>
      </c>
      <c r="F2545" s="6"/>
    </row>
    <row r="2546" spans="1:6" ht="15.75" customHeight="1" x14ac:dyDescent="0.15">
      <c r="A2546" s="3">
        <v>2542</v>
      </c>
      <c r="B2546" s="3" t="s">
        <v>3692</v>
      </c>
      <c r="C2546" s="10" t="s">
        <v>13869</v>
      </c>
      <c r="E2546" s="3" t="s">
        <v>189</v>
      </c>
      <c r="F2546" s="6"/>
    </row>
    <row r="2547" spans="1:6" ht="15.75" customHeight="1" x14ac:dyDescent="0.15">
      <c r="A2547" s="3">
        <v>2543</v>
      </c>
      <c r="B2547" s="3" t="s">
        <v>3694</v>
      </c>
      <c r="C2547" s="10" t="s">
        <v>13870</v>
      </c>
      <c r="E2547" s="3" t="s">
        <v>475</v>
      </c>
      <c r="F2547" s="6"/>
    </row>
    <row r="2548" spans="1:6" ht="15.75" customHeight="1" x14ac:dyDescent="0.15">
      <c r="A2548" s="3">
        <v>2544</v>
      </c>
      <c r="B2548" s="3" t="s">
        <v>3696</v>
      </c>
      <c r="C2548" s="10" t="s">
        <v>13872</v>
      </c>
      <c r="E2548" s="3" t="s">
        <v>10515</v>
      </c>
      <c r="F2548" s="6"/>
    </row>
    <row r="2549" spans="1:6" ht="15.75" customHeight="1" x14ac:dyDescent="0.15">
      <c r="A2549" s="3">
        <v>2545</v>
      </c>
      <c r="B2549" s="3" t="s">
        <v>3698</v>
      </c>
      <c r="C2549" s="10" t="s">
        <v>13874</v>
      </c>
      <c r="E2549" s="3" t="s">
        <v>7083</v>
      </c>
      <c r="F2549" s="6"/>
    </row>
    <row r="2550" spans="1:6" ht="15.75" customHeight="1" x14ac:dyDescent="0.15">
      <c r="A2550" s="3">
        <v>2546</v>
      </c>
      <c r="B2550" s="3" t="s">
        <v>3700</v>
      </c>
      <c r="C2550" s="10" t="s">
        <v>13876</v>
      </c>
      <c r="E2550" s="3" t="s">
        <v>13877</v>
      </c>
      <c r="F2550" s="6"/>
    </row>
    <row r="2551" spans="1:6" ht="15.75" customHeight="1" x14ac:dyDescent="0.15">
      <c r="A2551" s="3">
        <v>2547</v>
      </c>
      <c r="B2551" s="3" t="s">
        <v>3701</v>
      </c>
      <c r="C2551" s="10" t="s">
        <v>13878</v>
      </c>
      <c r="E2551" s="3" t="s">
        <v>13879</v>
      </c>
      <c r="F2551" s="6"/>
    </row>
    <row r="2552" spans="1:6" ht="15.75" customHeight="1" x14ac:dyDescent="0.15">
      <c r="A2552" s="3">
        <v>2548</v>
      </c>
      <c r="B2552" s="3" t="s">
        <v>3703</v>
      </c>
      <c r="C2552" s="10" t="s">
        <v>13881</v>
      </c>
      <c r="E2552" s="3" t="s">
        <v>2736</v>
      </c>
      <c r="F2552" s="6"/>
    </row>
    <row r="2553" spans="1:6" ht="15.75" customHeight="1" x14ac:dyDescent="0.15">
      <c r="A2553" s="3">
        <v>2549</v>
      </c>
      <c r="B2553" s="3" t="s">
        <v>3705</v>
      </c>
      <c r="C2553" s="10" t="s">
        <v>13883</v>
      </c>
      <c r="E2553" s="3" t="s">
        <v>13884</v>
      </c>
      <c r="F2553" s="6"/>
    </row>
    <row r="2554" spans="1:6" ht="15.75" customHeight="1" x14ac:dyDescent="0.15">
      <c r="A2554" s="3">
        <v>2550</v>
      </c>
      <c r="B2554" s="3" t="s">
        <v>3706</v>
      </c>
      <c r="C2554" s="10" t="s">
        <v>13885</v>
      </c>
      <c r="E2554" s="3" t="s">
        <v>115</v>
      </c>
      <c r="F2554" s="6"/>
    </row>
    <row r="2555" spans="1:6" ht="15.75" customHeight="1" x14ac:dyDescent="0.15">
      <c r="A2555" s="3">
        <v>2551</v>
      </c>
      <c r="B2555" s="3" t="s">
        <v>3708</v>
      </c>
      <c r="C2555" s="10" t="s">
        <v>13888</v>
      </c>
      <c r="E2555" s="3" t="s">
        <v>13889</v>
      </c>
      <c r="F2555" s="6"/>
    </row>
    <row r="2556" spans="1:6" ht="15.75" customHeight="1" x14ac:dyDescent="0.15">
      <c r="A2556" s="3">
        <v>2552</v>
      </c>
      <c r="B2556" s="3" t="s">
        <v>3710</v>
      </c>
      <c r="C2556" s="10" t="s">
        <v>13890</v>
      </c>
      <c r="E2556" s="3" t="s">
        <v>12272</v>
      </c>
      <c r="F2556" s="6"/>
    </row>
    <row r="2557" spans="1:6" ht="15.75" customHeight="1" x14ac:dyDescent="0.15">
      <c r="A2557" s="3">
        <v>2553</v>
      </c>
      <c r="B2557" s="3" t="s">
        <v>3713</v>
      </c>
      <c r="C2557" s="10" t="s">
        <v>13893</v>
      </c>
      <c r="E2557" s="3" t="s">
        <v>2682</v>
      </c>
      <c r="F2557" s="6"/>
    </row>
    <row r="2558" spans="1:6" ht="15.75" customHeight="1" x14ac:dyDescent="0.15">
      <c r="A2558" s="3">
        <v>2554</v>
      </c>
      <c r="B2558" s="3" t="s">
        <v>3715</v>
      </c>
      <c r="C2558" s="10" t="s">
        <v>13894</v>
      </c>
      <c r="E2558" s="3" t="s">
        <v>3189</v>
      </c>
      <c r="F2558" s="6"/>
    </row>
    <row r="2559" spans="1:6" ht="15.75" customHeight="1" x14ac:dyDescent="0.15">
      <c r="A2559" s="3">
        <v>2555</v>
      </c>
      <c r="B2559" s="3" t="s">
        <v>3716</v>
      </c>
      <c r="C2559" s="10" t="s">
        <v>13897</v>
      </c>
      <c r="E2559" s="3" t="s">
        <v>13262</v>
      </c>
      <c r="F2559" s="6"/>
    </row>
    <row r="2560" spans="1:6" ht="15.75" customHeight="1" x14ac:dyDescent="0.15">
      <c r="A2560" s="3">
        <v>2556</v>
      </c>
      <c r="B2560" s="3" t="s">
        <v>3719</v>
      </c>
      <c r="C2560" s="10" t="s">
        <v>13898</v>
      </c>
      <c r="E2560" s="3" t="s">
        <v>614</v>
      </c>
      <c r="F2560" s="6"/>
    </row>
    <row r="2561" spans="1:6" ht="15.75" customHeight="1" x14ac:dyDescent="0.15">
      <c r="A2561" s="3">
        <v>2557</v>
      </c>
      <c r="B2561" s="3" t="s">
        <v>3721</v>
      </c>
      <c r="C2561" s="10" t="s">
        <v>13900</v>
      </c>
      <c r="E2561" s="3" t="s">
        <v>2435</v>
      </c>
      <c r="F2561" s="6"/>
    </row>
    <row r="2562" spans="1:6" ht="15.75" customHeight="1" x14ac:dyDescent="0.15">
      <c r="A2562" s="3">
        <v>2558</v>
      </c>
      <c r="B2562" s="3" t="s">
        <v>3724</v>
      </c>
      <c r="C2562" s="10" t="s">
        <v>13902</v>
      </c>
      <c r="E2562" s="3" t="s">
        <v>3353</v>
      </c>
      <c r="F2562" s="6"/>
    </row>
    <row r="2563" spans="1:6" ht="15.75" customHeight="1" x14ac:dyDescent="0.15">
      <c r="A2563" s="3">
        <v>2559</v>
      </c>
      <c r="B2563" s="3" t="s">
        <v>3726</v>
      </c>
      <c r="C2563" s="10" t="s">
        <v>13903</v>
      </c>
      <c r="E2563" s="3" t="s">
        <v>10942</v>
      </c>
      <c r="F2563" s="6"/>
    </row>
    <row r="2564" spans="1:6" ht="15.75" customHeight="1" x14ac:dyDescent="0.15">
      <c r="A2564" s="3">
        <v>2560</v>
      </c>
      <c r="B2564" s="3" t="s">
        <v>3728</v>
      </c>
      <c r="C2564" s="10" t="s">
        <v>13905</v>
      </c>
      <c r="E2564" s="3" t="s">
        <v>3030</v>
      </c>
      <c r="F2564" s="6"/>
    </row>
    <row r="2565" spans="1:6" ht="15.75" customHeight="1" x14ac:dyDescent="0.15">
      <c r="A2565" s="3">
        <v>2561</v>
      </c>
      <c r="B2565" s="3" t="s">
        <v>3729</v>
      </c>
      <c r="C2565" s="10" t="s">
        <v>13908</v>
      </c>
      <c r="E2565" s="3" t="s">
        <v>2725</v>
      </c>
      <c r="F2565" s="6"/>
    </row>
    <row r="2566" spans="1:6" ht="15.75" customHeight="1" x14ac:dyDescent="0.15">
      <c r="A2566" s="3">
        <v>2562</v>
      </c>
      <c r="B2566" s="3" t="s">
        <v>3731</v>
      </c>
      <c r="C2566" s="10" t="s">
        <v>13909</v>
      </c>
      <c r="E2566" s="3" t="s">
        <v>900</v>
      </c>
      <c r="F2566" s="6"/>
    </row>
    <row r="2567" spans="1:6" ht="15.75" customHeight="1" x14ac:dyDescent="0.15">
      <c r="A2567" s="3">
        <v>2563</v>
      </c>
      <c r="B2567" s="5" t="s">
        <v>3733</v>
      </c>
      <c r="C2567" s="10" t="s">
        <v>13912</v>
      </c>
      <c r="E2567" s="3" t="s">
        <v>8356</v>
      </c>
      <c r="F2567" s="6"/>
    </row>
    <row r="2568" spans="1:6" ht="15.75" customHeight="1" x14ac:dyDescent="0.15">
      <c r="A2568" s="3">
        <v>2564</v>
      </c>
      <c r="B2568" s="3" t="s">
        <v>3737</v>
      </c>
      <c r="C2568" s="10" t="s">
        <v>13913</v>
      </c>
      <c r="E2568" s="3" t="s">
        <v>817</v>
      </c>
      <c r="F2568" s="6"/>
    </row>
    <row r="2569" spans="1:6" ht="15.75" customHeight="1" x14ac:dyDescent="0.15">
      <c r="A2569" s="3">
        <v>2565</v>
      </c>
      <c r="B2569" s="3" t="s">
        <v>3739</v>
      </c>
      <c r="C2569" s="10" t="s">
        <v>13915</v>
      </c>
      <c r="E2569" s="3" t="s">
        <v>1343</v>
      </c>
      <c r="F2569" s="6"/>
    </row>
    <row r="2570" spans="1:6" ht="15.75" customHeight="1" x14ac:dyDescent="0.15">
      <c r="A2570" s="3">
        <v>2566</v>
      </c>
      <c r="B2570" s="3" t="s">
        <v>437</v>
      </c>
      <c r="C2570" s="10" t="s">
        <v>13916</v>
      </c>
      <c r="E2570" s="3" t="s">
        <v>473</v>
      </c>
      <c r="F2570" s="6"/>
    </row>
    <row r="2571" spans="1:6" ht="15.75" customHeight="1" x14ac:dyDescent="0.15">
      <c r="A2571" s="3">
        <v>2567</v>
      </c>
      <c r="B2571" s="3" t="s">
        <v>3742</v>
      </c>
      <c r="C2571" s="10" t="s">
        <v>13918</v>
      </c>
      <c r="E2571" s="3" t="s">
        <v>1072</v>
      </c>
      <c r="F2571" s="6"/>
    </row>
    <row r="2572" spans="1:6" ht="15.75" customHeight="1" x14ac:dyDescent="0.15">
      <c r="A2572" s="3">
        <v>2568</v>
      </c>
      <c r="B2572" s="3" t="s">
        <v>3743</v>
      </c>
      <c r="C2572" s="10" t="s">
        <v>13920</v>
      </c>
      <c r="E2572" s="3" t="s">
        <v>4905</v>
      </c>
      <c r="F2572" s="6"/>
    </row>
    <row r="2573" spans="1:6" ht="15.75" customHeight="1" x14ac:dyDescent="0.15">
      <c r="A2573" s="3">
        <v>2569</v>
      </c>
      <c r="B2573" s="3" t="s">
        <v>3745</v>
      </c>
      <c r="C2573" s="10" t="s">
        <v>13922</v>
      </c>
      <c r="E2573" s="3" t="s">
        <v>1594</v>
      </c>
      <c r="F2573" s="6"/>
    </row>
    <row r="2574" spans="1:6" ht="15.75" customHeight="1" x14ac:dyDescent="0.15">
      <c r="A2574" s="3">
        <v>2570</v>
      </c>
      <c r="B2574" s="3" t="s">
        <v>3746</v>
      </c>
      <c r="C2574" s="10" t="s">
        <v>13923</v>
      </c>
      <c r="E2574" s="3" t="s">
        <v>13924</v>
      </c>
      <c r="F2574" s="6"/>
    </row>
    <row r="2575" spans="1:6" ht="15.75" customHeight="1" x14ac:dyDescent="0.15">
      <c r="A2575" s="3">
        <v>2571</v>
      </c>
      <c r="B2575" s="3" t="s">
        <v>3748</v>
      </c>
      <c r="C2575" s="10" t="s">
        <v>13925</v>
      </c>
      <c r="E2575" s="3" t="s">
        <v>1375</v>
      </c>
      <c r="F2575" s="6"/>
    </row>
    <row r="2576" spans="1:6" ht="15.75" customHeight="1" x14ac:dyDescent="0.15">
      <c r="A2576" s="3">
        <v>2572</v>
      </c>
      <c r="B2576" s="3" t="s">
        <v>3226</v>
      </c>
      <c r="C2576" s="10" t="s">
        <v>13927</v>
      </c>
      <c r="E2576" s="3" t="s">
        <v>3230</v>
      </c>
      <c r="F2576" s="6"/>
    </row>
    <row r="2577" spans="1:6" ht="15.75" customHeight="1" x14ac:dyDescent="0.15">
      <c r="A2577" s="3">
        <v>2573</v>
      </c>
      <c r="B2577" s="3" t="s">
        <v>3751</v>
      </c>
      <c r="C2577" s="10" t="s">
        <v>13929</v>
      </c>
      <c r="E2577" s="3" t="s">
        <v>39</v>
      </c>
      <c r="F2577" s="6"/>
    </row>
    <row r="2578" spans="1:6" ht="15.75" customHeight="1" x14ac:dyDescent="0.15">
      <c r="A2578" s="3">
        <v>2574</v>
      </c>
      <c r="B2578" s="3" t="s">
        <v>3753</v>
      </c>
      <c r="C2578" s="10" t="s">
        <v>13931</v>
      </c>
      <c r="E2578" s="3" t="s">
        <v>475</v>
      </c>
      <c r="F2578" s="6"/>
    </row>
    <row r="2579" spans="1:6" ht="15.75" customHeight="1" x14ac:dyDescent="0.15">
      <c r="A2579" s="3">
        <v>2575</v>
      </c>
      <c r="B2579" s="3" t="s">
        <v>3755</v>
      </c>
      <c r="C2579" s="10" t="s">
        <v>13932</v>
      </c>
      <c r="E2579" s="3" t="s">
        <v>8394</v>
      </c>
      <c r="F2579" s="6"/>
    </row>
    <row r="2580" spans="1:6" ht="15.75" customHeight="1" x14ac:dyDescent="0.15">
      <c r="A2580" s="3">
        <v>2576</v>
      </c>
      <c r="B2580" s="3" t="s">
        <v>3756</v>
      </c>
      <c r="C2580" s="10" t="s">
        <v>13935</v>
      </c>
      <c r="E2580" s="3" t="s">
        <v>10260</v>
      </c>
      <c r="F2580" s="6"/>
    </row>
    <row r="2581" spans="1:6" ht="15.75" customHeight="1" x14ac:dyDescent="0.15">
      <c r="A2581" s="3">
        <v>2577</v>
      </c>
      <c r="B2581" s="3" t="s">
        <v>3758</v>
      </c>
      <c r="C2581" s="10" t="s">
        <v>13936</v>
      </c>
      <c r="E2581" s="3" t="s">
        <v>13939</v>
      </c>
      <c r="F2581" s="6"/>
    </row>
    <row r="2582" spans="1:6" ht="15.75" customHeight="1" x14ac:dyDescent="0.15">
      <c r="A2582" s="3">
        <v>2578</v>
      </c>
      <c r="B2582" s="3" t="s">
        <v>3759</v>
      </c>
      <c r="C2582" s="10" t="s">
        <v>13940</v>
      </c>
      <c r="E2582" s="3" t="s">
        <v>3189</v>
      </c>
      <c r="F2582" s="6"/>
    </row>
    <row r="2583" spans="1:6" ht="15.75" customHeight="1" x14ac:dyDescent="0.15">
      <c r="A2583" s="3">
        <v>2579</v>
      </c>
      <c r="B2583" s="3" t="s">
        <v>3761</v>
      </c>
      <c r="C2583" s="10" t="s">
        <v>13940</v>
      </c>
      <c r="E2583" s="3" t="s">
        <v>13941</v>
      </c>
      <c r="F2583" s="6"/>
    </row>
    <row r="2584" spans="1:6" ht="15.75" customHeight="1" x14ac:dyDescent="0.15">
      <c r="A2584" s="3">
        <v>2580</v>
      </c>
      <c r="B2584" s="3" t="s">
        <v>3762</v>
      </c>
      <c r="C2584" s="10" t="s">
        <v>13943</v>
      </c>
      <c r="E2584" s="3" t="s">
        <v>2682</v>
      </c>
      <c r="F2584" s="6"/>
    </row>
    <row r="2585" spans="1:6" ht="15.75" customHeight="1" x14ac:dyDescent="0.15">
      <c r="A2585" s="3">
        <v>2581</v>
      </c>
      <c r="B2585" s="3" t="s">
        <v>3764</v>
      </c>
      <c r="C2585" s="10" t="s">
        <v>13945</v>
      </c>
      <c r="E2585" s="3" t="s">
        <v>2682</v>
      </c>
      <c r="F2585" s="6"/>
    </row>
    <row r="2586" spans="1:6" ht="15.75" customHeight="1" x14ac:dyDescent="0.15">
      <c r="A2586" s="3">
        <v>2582</v>
      </c>
      <c r="B2586" s="3" t="s">
        <v>3765</v>
      </c>
      <c r="C2586" s="10" t="s">
        <v>13947</v>
      </c>
      <c r="E2586" s="3" t="s">
        <v>5764</v>
      </c>
      <c r="F2586" s="6"/>
    </row>
    <row r="2587" spans="1:6" ht="15.75" customHeight="1" x14ac:dyDescent="0.15">
      <c r="A2587" s="3">
        <v>2583</v>
      </c>
      <c r="B2587" s="3" t="s">
        <v>3767</v>
      </c>
      <c r="C2587" s="10" t="s">
        <v>13943</v>
      </c>
      <c r="E2587" s="3" t="s">
        <v>13948</v>
      </c>
      <c r="F2587" s="6"/>
    </row>
    <row r="2588" spans="1:6" ht="15.75" customHeight="1" x14ac:dyDescent="0.15">
      <c r="A2588" s="3">
        <v>2584</v>
      </c>
      <c r="B2588" s="3" t="s">
        <v>3769</v>
      </c>
      <c r="C2588" s="10" t="s">
        <v>13949</v>
      </c>
      <c r="E2588" s="3" t="s">
        <v>3354</v>
      </c>
      <c r="F2588" s="6"/>
    </row>
    <row r="2589" spans="1:6" ht="15.75" customHeight="1" x14ac:dyDescent="0.15">
      <c r="A2589" s="3">
        <v>2585</v>
      </c>
      <c r="B2589" s="3" t="s">
        <v>3771</v>
      </c>
      <c r="C2589" s="10" t="s">
        <v>13950</v>
      </c>
      <c r="E2589" s="3" t="s">
        <v>1343</v>
      </c>
      <c r="F2589" s="6"/>
    </row>
    <row r="2590" spans="1:6" ht="15.75" customHeight="1" x14ac:dyDescent="0.15">
      <c r="A2590" s="3">
        <v>2586</v>
      </c>
      <c r="B2590" s="3" t="s">
        <v>3773</v>
      </c>
      <c r="C2590" s="10" t="s">
        <v>13951</v>
      </c>
      <c r="E2590" s="3" t="s">
        <v>264</v>
      </c>
      <c r="F2590" s="6"/>
    </row>
    <row r="2591" spans="1:6" ht="15.75" customHeight="1" x14ac:dyDescent="0.15">
      <c r="A2591" s="3">
        <v>2587</v>
      </c>
      <c r="B2591" s="3" t="s">
        <v>3775</v>
      </c>
      <c r="C2591" s="10" t="s">
        <v>13954</v>
      </c>
      <c r="E2591" s="3" t="s">
        <v>12751</v>
      </c>
      <c r="F2591" s="6"/>
    </row>
    <row r="2592" spans="1:6" ht="15.75" customHeight="1" x14ac:dyDescent="0.15">
      <c r="A2592" s="3">
        <v>2588</v>
      </c>
      <c r="B2592" s="3" t="s">
        <v>3778</v>
      </c>
      <c r="C2592" s="10" t="s">
        <v>13955</v>
      </c>
      <c r="E2592" s="3" t="s">
        <v>2656</v>
      </c>
      <c r="F2592" s="6"/>
    </row>
    <row r="2593" spans="1:6" ht="15.75" customHeight="1" x14ac:dyDescent="0.15">
      <c r="A2593" s="3">
        <v>2589</v>
      </c>
      <c r="B2593" s="3" t="s">
        <v>3780</v>
      </c>
      <c r="C2593" s="10" t="s">
        <v>13956</v>
      </c>
      <c r="E2593" s="3" t="s">
        <v>13958</v>
      </c>
      <c r="F2593" s="6"/>
    </row>
    <row r="2594" spans="1:6" ht="15.75" customHeight="1" x14ac:dyDescent="0.15">
      <c r="A2594" s="3">
        <v>2590</v>
      </c>
      <c r="B2594" s="3" t="s">
        <v>3782</v>
      </c>
      <c r="C2594" s="10" t="s">
        <v>13960</v>
      </c>
      <c r="E2594" s="3" t="s">
        <v>7662</v>
      </c>
      <c r="F2594" s="6"/>
    </row>
    <row r="2595" spans="1:6" ht="15.75" customHeight="1" x14ac:dyDescent="0.15">
      <c r="A2595" s="3">
        <v>2591</v>
      </c>
      <c r="B2595" s="3" t="s">
        <v>3784</v>
      </c>
      <c r="C2595" s="10" t="s">
        <v>13961</v>
      </c>
      <c r="E2595" s="3" t="s">
        <v>10342</v>
      </c>
      <c r="F2595" s="6"/>
    </row>
    <row r="2596" spans="1:6" ht="15.75" customHeight="1" x14ac:dyDescent="0.15">
      <c r="A2596" s="3">
        <v>2592</v>
      </c>
      <c r="B2596" s="3" t="s">
        <v>3785</v>
      </c>
      <c r="C2596" s="10" t="s">
        <v>13963</v>
      </c>
      <c r="E2596" s="3" t="s">
        <v>550</v>
      </c>
      <c r="F2596" s="6"/>
    </row>
    <row r="2597" spans="1:6" ht="15.75" customHeight="1" x14ac:dyDescent="0.15">
      <c r="A2597" s="3">
        <v>2593</v>
      </c>
      <c r="B2597" s="3" t="s">
        <v>3787</v>
      </c>
      <c r="C2597" s="10" t="s">
        <v>13965</v>
      </c>
      <c r="E2597" s="3" t="s">
        <v>7934</v>
      </c>
      <c r="F2597" s="6"/>
    </row>
    <row r="2598" spans="1:6" ht="15.75" customHeight="1" x14ac:dyDescent="0.15">
      <c r="A2598" s="3">
        <v>2594</v>
      </c>
      <c r="B2598" s="3" t="s">
        <v>3790</v>
      </c>
      <c r="C2598" s="10" t="s">
        <v>13966</v>
      </c>
      <c r="E2598" s="3" t="s">
        <v>13967</v>
      </c>
      <c r="F2598" s="6"/>
    </row>
    <row r="2599" spans="1:6" ht="15.75" customHeight="1" x14ac:dyDescent="0.15">
      <c r="A2599" s="3">
        <v>2595</v>
      </c>
      <c r="B2599" s="3" t="s">
        <v>3792</v>
      </c>
      <c r="C2599" s="10" t="s">
        <v>13968</v>
      </c>
      <c r="E2599" s="3" t="s">
        <v>4248</v>
      </c>
      <c r="F2599" s="6"/>
    </row>
    <row r="2600" spans="1:6" ht="15.75" customHeight="1" x14ac:dyDescent="0.15">
      <c r="A2600" s="3">
        <v>2596</v>
      </c>
      <c r="B2600" s="3" t="s">
        <v>3795</v>
      </c>
      <c r="C2600" s="10" t="s">
        <v>13969</v>
      </c>
      <c r="E2600" s="3" t="s">
        <v>1072</v>
      </c>
      <c r="F2600" s="6"/>
    </row>
    <row r="2601" spans="1:6" ht="15.75" customHeight="1" x14ac:dyDescent="0.15">
      <c r="A2601" s="3">
        <v>2597</v>
      </c>
      <c r="B2601" s="3" t="s">
        <v>1995</v>
      </c>
      <c r="C2601" s="10" t="s">
        <v>13971</v>
      </c>
      <c r="E2601" s="3" t="s">
        <v>1629</v>
      </c>
      <c r="F2601" s="6"/>
    </row>
    <row r="2602" spans="1:6" ht="15.75" customHeight="1" x14ac:dyDescent="0.15">
      <c r="A2602" s="3">
        <v>2598</v>
      </c>
      <c r="B2602" s="3" t="s">
        <v>3801</v>
      </c>
      <c r="C2602" s="10" t="s">
        <v>13973</v>
      </c>
      <c r="E2602" s="3" t="s">
        <v>13974</v>
      </c>
      <c r="F2602" s="6"/>
    </row>
    <row r="2603" spans="1:6" ht="15.75" customHeight="1" x14ac:dyDescent="0.15">
      <c r="A2603" s="3">
        <v>2599</v>
      </c>
      <c r="B2603" s="3" t="s">
        <v>3803</v>
      </c>
      <c r="C2603" s="10" t="s">
        <v>13976</v>
      </c>
      <c r="E2603" s="3" t="s">
        <v>12510</v>
      </c>
      <c r="F2603" s="6"/>
    </row>
    <row r="2604" spans="1:6" ht="15.75" customHeight="1" x14ac:dyDescent="0.15">
      <c r="A2604" s="3">
        <v>2600</v>
      </c>
      <c r="B2604" s="3" t="s">
        <v>3826</v>
      </c>
      <c r="C2604" s="10" t="s">
        <v>13978</v>
      </c>
      <c r="E2604" s="3" t="s">
        <v>89</v>
      </c>
      <c r="F2604" s="6"/>
    </row>
    <row r="2605" spans="1:6" ht="15.75" customHeight="1" x14ac:dyDescent="0.15">
      <c r="A2605" s="3">
        <v>2601</v>
      </c>
      <c r="B2605" s="3" t="s">
        <v>3829</v>
      </c>
      <c r="C2605" s="10" t="s">
        <v>13979</v>
      </c>
      <c r="E2605" s="3" t="s">
        <v>404</v>
      </c>
      <c r="F2605" s="6"/>
    </row>
    <row r="2606" spans="1:6" ht="15.75" customHeight="1" x14ac:dyDescent="0.15">
      <c r="A2606" s="3">
        <v>2602</v>
      </c>
      <c r="B2606" s="3" t="s">
        <v>3831</v>
      </c>
      <c r="C2606" s="10" t="s">
        <v>13981</v>
      </c>
      <c r="E2606" s="3" t="s">
        <v>5251</v>
      </c>
      <c r="F2606" s="6"/>
    </row>
    <row r="2607" spans="1:6" ht="15.75" customHeight="1" x14ac:dyDescent="0.15">
      <c r="A2607" s="3">
        <v>2603</v>
      </c>
      <c r="B2607" s="3" t="s">
        <v>3835</v>
      </c>
      <c r="C2607" s="10" t="s">
        <v>13982</v>
      </c>
      <c r="E2607" s="3" t="s">
        <v>9773</v>
      </c>
      <c r="F2607" s="6"/>
    </row>
    <row r="2608" spans="1:6" ht="15.75" customHeight="1" x14ac:dyDescent="0.15">
      <c r="A2608" s="3">
        <v>2604</v>
      </c>
      <c r="B2608" s="3" t="s">
        <v>3855</v>
      </c>
      <c r="C2608" s="10" t="s">
        <v>13985</v>
      </c>
      <c r="E2608" s="3" t="s">
        <v>475</v>
      </c>
      <c r="F2608" s="6"/>
    </row>
    <row r="2609" spans="1:6" ht="15.75" customHeight="1" x14ac:dyDescent="0.15">
      <c r="A2609" s="3">
        <v>2605</v>
      </c>
      <c r="B2609" s="3" t="s">
        <v>3869</v>
      </c>
      <c r="C2609" s="10" t="s">
        <v>13986</v>
      </c>
      <c r="E2609" s="3" t="s">
        <v>10451</v>
      </c>
      <c r="F2609" s="6"/>
    </row>
    <row r="2610" spans="1:6" ht="15.75" customHeight="1" x14ac:dyDescent="0.15">
      <c r="A2610" s="3">
        <v>2606</v>
      </c>
      <c r="B2610" s="3" t="s">
        <v>3871</v>
      </c>
      <c r="C2610" s="10" t="s">
        <v>13989</v>
      </c>
      <c r="E2610" s="3" t="s">
        <v>10123</v>
      </c>
      <c r="F2610" s="6"/>
    </row>
    <row r="2611" spans="1:6" ht="15.75" customHeight="1" x14ac:dyDescent="0.15">
      <c r="A2611" s="3">
        <v>2607</v>
      </c>
      <c r="B2611" s="3" t="s">
        <v>3873</v>
      </c>
      <c r="C2611" s="10" t="s">
        <v>13990</v>
      </c>
      <c r="E2611" s="3" t="s">
        <v>2190</v>
      </c>
      <c r="F2611" s="6"/>
    </row>
    <row r="2612" spans="1:6" ht="15.75" customHeight="1" x14ac:dyDescent="0.15">
      <c r="A2612" s="3">
        <v>2608</v>
      </c>
      <c r="B2612" s="3" t="s">
        <v>3874</v>
      </c>
      <c r="C2612" s="10" t="s">
        <v>13991</v>
      </c>
      <c r="E2612" s="3" t="s">
        <v>13994</v>
      </c>
      <c r="F2612" s="6"/>
    </row>
    <row r="2613" spans="1:6" ht="15.75" customHeight="1" x14ac:dyDescent="0.15">
      <c r="A2613" s="3">
        <v>2609</v>
      </c>
      <c r="B2613" s="3" t="s">
        <v>3889</v>
      </c>
      <c r="C2613" s="10" t="s">
        <v>13995</v>
      </c>
      <c r="E2613" s="3" t="s">
        <v>10680</v>
      </c>
      <c r="F2613" s="6"/>
    </row>
    <row r="2614" spans="1:6" ht="15.75" customHeight="1" x14ac:dyDescent="0.15">
      <c r="A2614" s="3">
        <v>2610</v>
      </c>
      <c r="B2614" s="3" t="s">
        <v>3892</v>
      </c>
      <c r="C2614" s="10" t="s">
        <v>13996</v>
      </c>
      <c r="E2614" s="3" t="s">
        <v>8308</v>
      </c>
      <c r="F2614" s="6"/>
    </row>
    <row r="2615" spans="1:6" ht="15.75" customHeight="1" x14ac:dyDescent="0.15">
      <c r="A2615" s="3">
        <v>2611</v>
      </c>
      <c r="B2615" s="3" t="s">
        <v>3897</v>
      </c>
      <c r="C2615" s="10" t="s">
        <v>13999</v>
      </c>
      <c r="E2615" s="3" t="s">
        <v>2566</v>
      </c>
      <c r="F2615" s="6"/>
    </row>
    <row r="2616" spans="1:6" ht="15.75" customHeight="1" x14ac:dyDescent="0.15">
      <c r="A2616" s="3">
        <v>2612</v>
      </c>
      <c r="B2616" s="3" t="s">
        <v>3907</v>
      </c>
      <c r="C2616" s="10" t="s">
        <v>14000</v>
      </c>
      <c r="E2616" s="3" t="s">
        <v>614</v>
      </c>
      <c r="F2616" s="6"/>
    </row>
    <row r="2617" spans="1:6" ht="15.75" customHeight="1" x14ac:dyDescent="0.15">
      <c r="A2617" s="3">
        <v>2613</v>
      </c>
      <c r="B2617" s="3" t="s">
        <v>3910</v>
      </c>
      <c r="C2617" s="10" t="s">
        <v>14003</v>
      </c>
      <c r="E2617" s="3" t="s">
        <v>14004</v>
      </c>
      <c r="F2617" s="6"/>
    </row>
    <row r="2618" spans="1:6" ht="15.75" customHeight="1" x14ac:dyDescent="0.15">
      <c r="A2618" s="3">
        <v>2614</v>
      </c>
      <c r="B2618" s="3" t="s">
        <v>3915</v>
      </c>
      <c r="C2618" s="10" t="s">
        <v>14005</v>
      </c>
      <c r="E2618" s="3" t="s">
        <v>13660</v>
      </c>
      <c r="F2618" s="6"/>
    </row>
    <row r="2619" spans="1:6" ht="15.75" customHeight="1" x14ac:dyDescent="0.15">
      <c r="A2619" s="3">
        <v>2615</v>
      </c>
      <c r="B2619" s="3" t="s">
        <v>2699</v>
      </c>
      <c r="C2619" s="10" t="s">
        <v>14007</v>
      </c>
      <c r="E2619" s="3" t="s">
        <v>2703</v>
      </c>
      <c r="F2619" s="6"/>
    </row>
    <row r="2620" spans="1:6" ht="15.75" customHeight="1" x14ac:dyDescent="0.15">
      <c r="A2620" s="3">
        <v>2616</v>
      </c>
      <c r="B2620" s="3" t="s">
        <v>3920</v>
      </c>
      <c r="C2620" s="10" t="s">
        <v>14010</v>
      </c>
      <c r="E2620" s="3" t="s">
        <v>3963</v>
      </c>
      <c r="F2620" s="6"/>
    </row>
    <row r="2621" spans="1:6" ht="15.75" customHeight="1" x14ac:dyDescent="0.15">
      <c r="A2621" s="3">
        <v>2617</v>
      </c>
      <c r="B2621" s="3" t="s">
        <v>3923</v>
      </c>
      <c r="C2621" s="10" t="s">
        <v>14011</v>
      </c>
      <c r="E2621" s="3" t="s">
        <v>2725</v>
      </c>
      <c r="F2621" s="6"/>
    </row>
    <row r="2622" spans="1:6" ht="15.75" customHeight="1" x14ac:dyDescent="0.15">
      <c r="A2622" s="3">
        <v>2618</v>
      </c>
      <c r="B2622" s="3" t="s">
        <v>3938</v>
      </c>
      <c r="C2622" s="10" t="s">
        <v>14012</v>
      </c>
      <c r="E2622" s="3" t="s">
        <v>168</v>
      </c>
      <c r="F2622" s="6"/>
    </row>
    <row r="2623" spans="1:6" ht="15.75" customHeight="1" x14ac:dyDescent="0.15">
      <c r="A2623" s="3">
        <v>2619</v>
      </c>
      <c r="B2623" s="3" t="s">
        <v>3940</v>
      </c>
      <c r="C2623" s="10" t="s">
        <v>14014</v>
      </c>
      <c r="E2623" s="3" t="s">
        <v>11110</v>
      </c>
      <c r="F2623" s="6"/>
    </row>
    <row r="2624" spans="1:6" ht="15.75" customHeight="1" x14ac:dyDescent="0.15">
      <c r="A2624" s="3">
        <v>2620</v>
      </c>
      <c r="B2624" s="3" t="s">
        <v>3955</v>
      </c>
      <c r="C2624" s="10" t="s">
        <v>14015</v>
      </c>
      <c r="E2624" s="3" t="s">
        <v>126</v>
      </c>
      <c r="F2624" s="6"/>
    </row>
    <row r="2625" spans="1:6" ht="15.75" customHeight="1" x14ac:dyDescent="0.15">
      <c r="A2625" s="3">
        <v>2621</v>
      </c>
      <c r="B2625" s="3" t="s">
        <v>3956</v>
      </c>
      <c r="C2625" s="10" t="s">
        <v>14017</v>
      </c>
      <c r="E2625" s="3" t="s">
        <v>14018</v>
      </c>
      <c r="F2625" s="6"/>
    </row>
    <row r="2626" spans="1:6" ht="15.75" customHeight="1" x14ac:dyDescent="0.15">
      <c r="A2626" s="3">
        <v>2622</v>
      </c>
      <c r="B2626" s="3" t="s">
        <v>3957</v>
      </c>
      <c r="C2626" s="10" t="s">
        <v>14020</v>
      </c>
      <c r="E2626" s="3" t="s">
        <v>475</v>
      </c>
      <c r="F2626" s="6"/>
    </row>
    <row r="2627" spans="1:6" ht="15.75" customHeight="1" x14ac:dyDescent="0.15">
      <c r="A2627" s="3">
        <v>2623</v>
      </c>
      <c r="B2627" s="3" t="s">
        <v>3970</v>
      </c>
      <c r="C2627" s="10" t="s">
        <v>14022</v>
      </c>
      <c r="E2627" s="3" t="s">
        <v>10702</v>
      </c>
      <c r="F2627" s="6"/>
    </row>
    <row r="2628" spans="1:6" ht="15.75" customHeight="1" x14ac:dyDescent="0.15">
      <c r="A2628" s="3">
        <v>2624</v>
      </c>
      <c r="B2628" s="3" t="s">
        <v>3976</v>
      </c>
      <c r="C2628" s="10" t="s">
        <v>14024</v>
      </c>
      <c r="E2628" s="3" t="s">
        <v>10824</v>
      </c>
      <c r="F2628" s="6"/>
    </row>
    <row r="2629" spans="1:6" ht="15.75" customHeight="1" x14ac:dyDescent="0.15">
      <c r="A2629" s="3">
        <v>2625</v>
      </c>
      <c r="B2629" s="3" t="s">
        <v>3982</v>
      </c>
      <c r="C2629" s="10" t="s">
        <v>14025</v>
      </c>
      <c r="E2629" s="3" t="s">
        <v>14027</v>
      </c>
      <c r="F2629" s="6"/>
    </row>
    <row r="2630" spans="1:6" ht="15.75" customHeight="1" x14ac:dyDescent="0.15">
      <c r="A2630" s="3">
        <v>2626</v>
      </c>
      <c r="B2630" s="3" t="s">
        <v>3983</v>
      </c>
      <c r="C2630" s="10" t="s">
        <v>14028</v>
      </c>
      <c r="E2630" s="3" t="s">
        <v>1072</v>
      </c>
      <c r="F2630" s="6"/>
    </row>
    <row r="2631" spans="1:6" ht="15.75" customHeight="1" x14ac:dyDescent="0.15">
      <c r="A2631" s="3">
        <v>2627</v>
      </c>
      <c r="B2631" s="3" t="s">
        <v>3985</v>
      </c>
      <c r="C2631" s="10" t="s">
        <v>14030</v>
      </c>
      <c r="E2631" s="3" t="s">
        <v>14032</v>
      </c>
      <c r="F2631" s="6"/>
    </row>
    <row r="2632" spans="1:6" ht="15.75" customHeight="1" x14ac:dyDescent="0.15">
      <c r="A2632" s="3">
        <v>2628</v>
      </c>
      <c r="B2632" s="3" t="s">
        <v>3986</v>
      </c>
      <c r="C2632" s="10" t="s">
        <v>14033</v>
      </c>
      <c r="E2632" s="3" t="s">
        <v>1963</v>
      </c>
      <c r="F2632" s="6"/>
    </row>
    <row r="2633" spans="1:6" ht="15.75" customHeight="1" x14ac:dyDescent="0.15">
      <c r="A2633" s="3">
        <v>2629</v>
      </c>
      <c r="B2633" s="3" t="s">
        <v>3994</v>
      </c>
      <c r="C2633" s="10" t="s">
        <v>14034</v>
      </c>
      <c r="E2633" s="3" t="s">
        <v>14035</v>
      </c>
      <c r="F2633" s="6"/>
    </row>
    <row r="2634" spans="1:6" ht="15.75" customHeight="1" x14ac:dyDescent="0.15">
      <c r="A2634" s="3">
        <v>2630</v>
      </c>
      <c r="B2634" s="3" t="s">
        <v>3999</v>
      </c>
      <c r="C2634" s="10" t="s">
        <v>14037</v>
      </c>
      <c r="E2634" s="3" t="s">
        <v>14038</v>
      </c>
      <c r="F2634" s="6"/>
    </row>
    <row r="2635" spans="1:6" ht="15.75" customHeight="1" x14ac:dyDescent="0.15">
      <c r="A2635" s="3">
        <v>2631</v>
      </c>
      <c r="B2635" s="3" t="s">
        <v>4004</v>
      </c>
      <c r="C2635" s="10" t="s">
        <v>14039</v>
      </c>
      <c r="E2635" s="3" t="s">
        <v>2653</v>
      </c>
      <c r="F2635" s="6"/>
    </row>
    <row r="2636" spans="1:6" ht="15.75" customHeight="1" x14ac:dyDescent="0.15">
      <c r="A2636" s="3">
        <v>2632</v>
      </c>
      <c r="B2636" s="3" t="s">
        <v>4018</v>
      </c>
      <c r="C2636" s="10" t="s">
        <v>14042</v>
      </c>
      <c r="E2636" s="3" t="s">
        <v>14043</v>
      </c>
      <c r="F2636" s="6"/>
    </row>
    <row r="2637" spans="1:6" ht="15.75" customHeight="1" x14ac:dyDescent="0.15">
      <c r="A2637" s="3">
        <v>2633</v>
      </c>
      <c r="B2637" s="3" t="s">
        <v>4019</v>
      </c>
      <c r="C2637" s="10" t="s">
        <v>14044</v>
      </c>
      <c r="E2637" s="3" t="s">
        <v>5251</v>
      </c>
      <c r="F2637" s="6"/>
    </row>
    <row r="2638" spans="1:6" ht="15.75" customHeight="1" x14ac:dyDescent="0.15">
      <c r="A2638" s="3">
        <v>2634</v>
      </c>
      <c r="B2638" s="3" t="s">
        <v>4022</v>
      </c>
      <c r="C2638" s="10" t="s">
        <v>14046</v>
      </c>
      <c r="E2638" s="3" t="s">
        <v>12795</v>
      </c>
      <c r="F2638" s="6"/>
    </row>
    <row r="2639" spans="1:6" ht="15.75" customHeight="1" x14ac:dyDescent="0.15">
      <c r="A2639" s="3">
        <v>2635</v>
      </c>
      <c r="B2639" s="3" t="s">
        <v>4023</v>
      </c>
      <c r="C2639" s="10" t="s">
        <v>14048</v>
      </c>
      <c r="E2639" s="3" t="s">
        <v>2435</v>
      </c>
      <c r="F2639" s="6"/>
    </row>
    <row r="2640" spans="1:6" ht="15.75" customHeight="1" x14ac:dyDescent="0.15">
      <c r="A2640" s="3">
        <v>2636</v>
      </c>
      <c r="B2640" s="3" t="s">
        <v>4026</v>
      </c>
      <c r="C2640" s="10" t="s">
        <v>14049</v>
      </c>
      <c r="E2640" s="3" t="s">
        <v>62</v>
      </c>
      <c r="F2640" s="6"/>
    </row>
    <row r="2641" spans="1:6" ht="15.75" customHeight="1" x14ac:dyDescent="0.15">
      <c r="A2641" s="3">
        <v>2637</v>
      </c>
      <c r="B2641" s="3" t="s">
        <v>4029</v>
      </c>
      <c r="C2641" s="10" t="s">
        <v>14052</v>
      </c>
      <c r="E2641" s="3" t="s">
        <v>3840</v>
      </c>
      <c r="F2641" s="6"/>
    </row>
    <row r="2642" spans="1:6" ht="15.75" customHeight="1" x14ac:dyDescent="0.15">
      <c r="A2642" s="3">
        <v>2638</v>
      </c>
      <c r="B2642" s="3" t="s">
        <v>4032</v>
      </c>
      <c r="C2642" s="10" t="s">
        <v>14053</v>
      </c>
      <c r="E2642" s="3" t="s">
        <v>189</v>
      </c>
      <c r="F2642" s="6"/>
    </row>
    <row r="2643" spans="1:6" ht="15.75" customHeight="1" x14ac:dyDescent="0.15">
      <c r="A2643" s="3">
        <v>2639</v>
      </c>
      <c r="B2643" s="3" t="s">
        <v>4047</v>
      </c>
      <c r="C2643" s="10" t="s">
        <v>14055</v>
      </c>
      <c r="E2643" s="3" t="s">
        <v>498</v>
      </c>
      <c r="F2643" s="6"/>
    </row>
    <row r="2644" spans="1:6" ht="15.75" customHeight="1" x14ac:dyDescent="0.15">
      <c r="A2644" s="3">
        <v>2640</v>
      </c>
      <c r="B2644" s="3" t="s">
        <v>4051</v>
      </c>
      <c r="C2644" s="10" t="s">
        <v>14056</v>
      </c>
      <c r="E2644" s="3" t="s">
        <v>7662</v>
      </c>
      <c r="F2644" s="6"/>
    </row>
    <row r="2645" spans="1:6" ht="15.75" customHeight="1" x14ac:dyDescent="0.15">
      <c r="A2645" s="3">
        <v>2641</v>
      </c>
      <c r="B2645" s="3" t="s">
        <v>3452</v>
      </c>
      <c r="C2645" s="10" t="s">
        <v>14058</v>
      </c>
      <c r="E2645" s="3" t="s">
        <v>3457</v>
      </c>
      <c r="F2645" s="6"/>
    </row>
    <row r="2646" spans="1:6" ht="15.75" customHeight="1" x14ac:dyDescent="0.15">
      <c r="A2646" s="3">
        <v>2642</v>
      </c>
      <c r="B2646" s="3" t="s">
        <v>4063</v>
      </c>
      <c r="C2646" s="10" t="s">
        <v>14060</v>
      </c>
      <c r="E2646" s="3" t="s">
        <v>14061</v>
      </c>
      <c r="F2646" s="6"/>
    </row>
    <row r="2647" spans="1:6" ht="15.75" customHeight="1" x14ac:dyDescent="0.15">
      <c r="A2647" s="3">
        <v>2643</v>
      </c>
      <c r="B2647" s="3" t="s">
        <v>4065</v>
      </c>
      <c r="C2647" s="10" t="s">
        <v>14063</v>
      </c>
      <c r="E2647" s="3" t="s">
        <v>13678</v>
      </c>
      <c r="F2647" s="6"/>
    </row>
    <row r="2648" spans="1:6" ht="15.75" customHeight="1" x14ac:dyDescent="0.15">
      <c r="A2648" s="3">
        <v>2644</v>
      </c>
      <c r="B2648" s="3" t="s">
        <v>4072</v>
      </c>
      <c r="C2648" s="10" t="s">
        <v>14065</v>
      </c>
      <c r="E2648" s="3" t="s">
        <v>475</v>
      </c>
      <c r="F2648" s="6"/>
    </row>
    <row r="2649" spans="1:6" ht="15.75" customHeight="1" x14ac:dyDescent="0.15">
      <c r="A2649" s="3">
        <v>2645</v>
      </c>
      <c r="B2649" s="3" t="s">
        <v>4075</v>
      </c>
      <c r="C2649" s="10" t="s">
        <v>14066</v>
      </c>
      <c r="E2649" s="3" t="s">
        <v>6458</v>
      </c>
      <c r="F2649" s="6"/>
    </row>
    <row r="2650" spans="1:6" ht="15.75" customHeight="1" x14ac:dyDescent="0.15">
      <c r="A2650" s="3">
        <v>2646</v>
      </c>
      <c r="B2650" s="3" t="s">
        <v>4078</v>
      </c>
      <c r="C2650" s="10" t="s">
        <v>14068</v>
      </c>
      <c r="E2650" s="3" t="s">
        <v>218</v>
      </c>
      <c r="F2650" s="6"/>
    </row>
    <row r="2651" spans="1:6" ht="15.75" customHeight="1" x14ac:dyDescent="0.15">
      <c r="A2651" s="3">
        <v>2647</v>
      </c>
      <c r="B2651" s="3" t="s">
        <v>4080</v>
      </c>
      <c r="C2651" s="10" t="s">
        <v>14070</v>
      </c>
      <c r="E2651" s="3" t="s">
        <v>8394</v>
      </c>
      <c r="F2651" s="6"/>
    </row>
    <row r="2652" spans="1:6" ht="15.75" customHeight="1" x14ac:dyDescent="0.15">
      <c r="A2652" s="3">
        <v>2648</v>
      </c>
      <c r="B2652" s="3" t="s">
        <v>4099</v>
      </c>
      <c r="C2652" s="10" t="s">
        <v>14072</v>
      </c>
      <c r="E2652" s="3" t="s">
        <v>2276</v>
      </c>
      <c r="F2652" s="6"/>
    </row>
    <row r="2653" spans="1:6" ht="15.75" customHeight="1" x14ac:dyDescent="0.15">
      <c r="A2653" s="3">
        <v>2649</v>
      </c>
      <c r="B2653" s="3" t="s">
        <v>4102</v>
      </c>
      <c r="C2653" s="10" t="s">
        <v>14074</v>
      </c>
      <c r="E2653" s="3" t="s">
        <v>14075</v>
      </c>
      <c r="F2653" s="6"/>
    </row>
    <row r="2654" spans="1:6" ht="15.75" customHeight="1" x14ac:dyDescent="0.15">
      <c r="A2654" s="3">
        <v>2650</v>
      </c>
      <c r="B2654" s="3" t="s">
        <v>4104</v>
      </c>
      <c r="C2654" s="10" t="s">
        <v>14077</v>
      </c>
      <c r="E2654" s="3" t="s">
        <v>11909</v>
      </c>
      <c r="F2654" s="6"/>
    </row>
    <row r="2655" spans="1:6" ht="15.75" customHeight="1" x14ac:dyDescent="0.15">
      <c r="A2655" s="3">
        <v>2651</v>
      </c>
      <c r="B2655" s="3" t="s">
        <v>4114</v>
      </c>
      <c r="C2655" s="10" t="s">
        <v>14078</v>
      </c>
      <c r="E2655" s="3" t="s">
        <v>89</v>
      </c>
      <c r="F2655" s="6"/>
    </row>
    <row r="2656" spans="1:6" ht="15.75" customHeight="1" x14ac:dyDescent="0.15">
      <c r="A2656" s="3">
        <v>2652</v>
      </c>
      <c r="B2656" s="3" t="s">
        <v>4117</v>
      </c>
      <c r="C2656" s="10" t="s">
        <v>14080</v>
      </c>
      <c r="E2656" s="3" t="s">
        <v>7827</v>
      </c>
      <c r="F2656" s="6"/>
    </row>
    <row r="2657" spans="1:6" ht="15.75" customHeight="1" x14ac:dyDescent="0.15">
      <c r="A2657" s="3">
        <v>2653</v>
      </c>
      <c r="B2657" s="3" t="s">
        <v>4122</v>
      </c>
      <c r="C2657" s="10" t="s">
        <v>14082</v>
      </c>
      <c r="E2657" s="3" t="s">
        <v>14083</v>
      </c>
      <c r="F2657" s="6"/>
    </row>
    <row r="2658" spans="1:6" ht="15.75" customHeight="1" x14ac:dyDescent="0.15">
      <c r="A2658" s="3">
        <v>2654</v>
      </c>
      <c r="B2658" s="3" t="s">
        <v>4125</v>
      </c>
      <c r="C2658" s="10" t="s">
        <v>14084</v>
      </c>
      <c r="E2658" s="3" t="s">
        <v>5764</v>
      </c>
      <c r="F2658" s="6"/>
    </row>
    <row r="2659" spans="1:6" ht="15.75" customHeight="1" x14ac:dyDescent="0.15">
      <c r="A2659" s="3">
        <v>2655</v>
      </c>
      <c r="B2659" s="3" t="s">
        <v>4130</v>
      </c>
      <c r="C2659" s="10" t="s">
        <v>14087</v>
      </c>
      <c r="E2659" s="3" t="s">
        <v>4456</v>
      </c>
      <c r="F2659" s="6"/>
    </row>
    <row r="2660" spans="1:6" ht="15.75" customHeight="1" x14ac:dyDescent="0.15">
      <c r="A2660" s="3">
        <v>2656</v>
      </c>
      <c r="B2660" s="3" t="s">
        <v>4134</v>
      </c>
      <c r="C2660" s="10" t="s">
        <v>14088</v>
      </c>
      <c r="E2660" s="3" t="s">
        <v>4498</v>
      </c>
      <c r="F2660" s="6"/>
    </row>
    <row r="2661" spans="1:6" ht="15.75" customHeight="1" x14ac:dyDescent="0.15">
      <c r="A2661" s="3">
        <v>2657</v>
      </c>
      <c r="B2661" s="3" t="s">
        <v>4143</v>
      </c>
      <c r="C2661" s="10" t="s">
        <v>14091</v>
      </c>
      <c r="E2661" s="3" t="s">
        <v>14092</v>
      </c>
      <c r="F2661" s="6"/>
    </row>
    <row r="2662" spans="1:6" ht="15.75" customHeight="1" x14ac:dyDescent="0.15">
      <c r="A2662" s="3">
        <v>2658</v>
      </c>
      <c r="B2662" s="3" t="s">
        <v>4145</v>
      </c>
      <c r="C2662" s="10" t="s">
        <v>14093</v>
      </c>
      <c r="E2662" s="3" t="s">
        <v>264</v>
      </c>
      <c r="F2662" s="6"/>
    </row>
    <row r="2663" spans="1:6" ht="15.75" customHeight="1" x14ac:dyDescent="0.15">
      <c r="A2663" s="3">
        <v>2659</v>
      </c>
      <c r="B2663" s="3" t="s">
        <v>4161</v>
      </c>
      <c r="C2663" s="10" t="s">
        <v>14095</v>
      </c>
      <c r="E2663" s="3" t="s">
        <v>271</v>
      </c>
      <c r="F2663" s="6"/>
    </row>
    <row r="2664" spans="1:6" ht="15.75" customHeight="1" x14ac:dyDescent="0.15">
      <c r="A2664" s="3">
        <v>2660</v>
      </c>
      <c r="B2664" s="3" t="s">
        <v>4163</v>
      </c>
      <c r="C2664" s="10" t="s">
        <v>14097</v>
      </c>
      <c r="E2664" s="3" t="s">
        <v>4430</v>
      </c>
      <c r="F2664" s="6"/>
    </row>
    <row r="2665" spans="1:6" ht="15.75" customHeight="1" x14ac:dyDescent="0.15">
      <c r="A2665" s="3">
        <v>2661</v>
      </c>
      <c r="B2665" s="3" t="s">
        <v>672</v>
      </c>
      <c r="C2665" s="10" t="s">
        <v>14099</v>
      </c>
      <c r="E2665" s="3" t="s">
        <v>89</v>
      </c>
      <c r="F2665" s="6"/>
    </row>
    <row r="2666" spans="1:6" ht="15.75" customHeight="1" x14ac:dyDescent="0.15">
      <c r="A2666" s="3">
        <v>2662</v>
      </c>
      <c r="B2666" s="3" t="s">
        <v>4169</v>
      </c>
      <c r="C2666" s="10" t="s">
        <v>14101</v>
      </c>
      <c r="E2666" s="3" t="s">
        <v>817</v>
      </c>
      <c r="F2666" s="6"/>
    </row>
    <row r="2667" spans="1:6" ht="15.75" customHeight="1" x14ac:dyDescent="0.15">
      <c r="A2667" s="3">
        <v>2663</v>
      </c>
      <c r="B2667" s="3" t="s">
        <v>4172</v>
      </c>
      <c r="C2667" s="10" t="s">
        <v>14104</v>
      </c>
      <c r="E2667" s="3" t="s">
        <v>89</v>
      </c>
      <c r="F2667" s="6"/>
    </row>
    <row r="2668" spans="1:6" ht="15.75" customHeight="1" x14ac:dyDescent="0.15">
      <c r="A2668" s="3">
        <v>2664</v>
      </c>
      <c r="B2668" s="3" t="s">
        <v>4176</v>
      </c>
      <c r="C2668" s="10" t="s">
        <v>14106</v>
      </c>
      <c r="E2668" s="3" t="s">
        <v>7261</v>
      </c>
      <c r="F2668" s="6"/>
    </row>
    <row r="2669" spans="1:6" ht="15.75" customHeight="1" x14ac:dyDescent="0.15">
      <c r="A2669" s="3">
        <v>2665</v>
      </c>
      <c r="B2669" s="3" t="s">
        <v>4178</v>
      </c>
      <c r="C2669" s="10" t="s">
        <v>14108</v>
      </c>
      <c r="E2669" s="3" t="s">
        <v>264</v>
      </c>
      <c r="F2669" s="6"/>
    </row>
    <row r="2670" spans="1:6" ht="15.75" customHeight="1" x14ac:dyDescent="0.15">
      <c r="A2670" s="3">
        <v>2666</v>
      </c>
      <c r="B2670" s="3" t="s">
        <v>4179</v>
      </c>
      <c r="C2670" s="10" t="s">
        <v>14109</v>
      </c>
      <c r="E2670" s="3" t="s">
        <v>6821</v>
      </c>
      <c r="F2670" s="6"/>
    </row>
    <row r="2671" spans="1:6" ht="15.75" customHeight="1" x14ac:dyDescent="0.15">
      <c r="A2671" s="3">
        <v>2667</v>
      </c>
      <c r="B2671" s="3" t="s">
        <v>4186</v>
      </c>
      <c r="C2671" s="10" t="s">
        <v>14110</v>
      </c>
      <c r="E2671" s="3" t="s">
        <v>14111</v>
      </c>
      <c r="F2671" s="6"/>
    </row>
    <row r="2672" spans="1:6" ht="15.75" customHeight="1" x14ac:dyDescent="0.15">
      <c r="A2672" s="3">
        <v>2668</v>
      </c>
      <c r="B2672" s="3" t="s">
        <v>4198</v>
      </c>
      <c r="C2672" s="10" t="s">
        <v>14112</v>
      </c>
      <c r="E2672" s="3" t="s">
        <v>2279</v>
      </c>
      <c r="F2672" s="6"/>
    </row>
    <row r="2673" spans="1:6" ht="15.75" customHeight="1" x14ac:dyDescent="0.15">
      <c r="A2673" s="3">
        <v>2669</v>
      </c>
      <c r="B2673" s="3" t="s">
        <v>4200</v>
      </c>
      <c r="C2673" s="10" t="s">
        <v>14114</v>
      </c>
      <c r="E2673" s="3" t="s">
        <v>817</v>
      </c>
      <c r="F2673" s="6"/>
    </row>
    <row r="2674" spans="1:6" ht="15.75" customHeight="1" x14ac:dyDescent="0.15">
      <c r="A2674" s="3">
        <v>2670</v>
      </c>
      <c r="B2674" s="3" t="s">
        <v>4215</v>
      </c>
      <c r="C2674" s="10" t="s">
        <v>14115</v>
      </c>
      <c r="E2674" s="3" t="s">
        <v>817</v>
      </c>
      <c r="F2674" s="6"/>
    </row>
    <row r="2675" spans="1:6" ht="15.75" customHeight="1" x14ac:dyDescent="0.15">
      <c r="A2675" s="3">
        <v>2671</v>
      </c>
      <c r="B2675" s="3" t="s">
        <v>4217</v>
      </c>
      <c r="C2675" s="10" t="s">
        <v>14117</v>
      </c>
      <c r="E2675" s="3" t="s">
        <v>1072</v>
      </c>
      <c r="F2675" s="6"/>
    </row>
    <row r="2676" spans="1:6" ht="15.75" customHeight="1" x14ac:dyDescent="0.15">
      <c r="A2676" s="3">
        <v>2672</v>
      </c>
      <c r="B2676" s="3" t="s">
        <v>4220</v>
      </c>
      <c r="C2676" s="10" t="s">
        <v>14118</v>
      </c>
      <c r="E2676" s="3" t="s">
        <v>137</v>
      </c>
      <c r="F2676" s="6"/>
    </row>
    <row r="2677" spans="1:6" ht="15.75" customHeight="1" x14ac:dyDescent="0.15">
      <c r="A2677" s="3">
        <v>2673</v>
      </c>
      <c r="B2677" s="3" t="s">
        <v>4238</v>
      </c>
      <c r="C2677" s="10" t="s">
        <v>14119</v>
      </c>
      <c r="E2677" s="3" t="s">
        <v>4411</v>
      </c>
      <c r="F2677" s="6"/>
    </row>
    <row r="2678" spans="1:6" ht="15.75" customHeight="1" x14ac:dyDescent="0.15">
      <c r="A2678" s="3">
        <v>2674</v>
      </c>
      <c r="B2678" s="3" t="s">
        <v>4245</v>
      </c>
      <c r="C2678" s="10" t="s">
        <v>14120</v>
      </c>
      <c r="E2678" s="3" t="s">
        <v>4411</v>
      </c>
      <c r="F2678" s="6"/>
    </row>
    <row r="2679" spans="1:6" ht="15.75" customHeight="1" x14ac:dyDescent="0.15">
      <c r="A2679" s="3">
        <v>2675</v>
      </c>
      <c r="B2679" s="3" t="s">
        <v>4247</v>
      </c>
      <c r="C2679" s="10" t="s">
        <v>14122</v>
      </c>
      <c r="E2679" s="3" t="s">
        <v>4411</v>
      </c>
      <c r="F2679" s="6"/>
    </row>
    <row r="2680" spans="1:6" ht="15.75" customHeight="1" x14ac:dyDescent="0.15">
      <c r="A2680" s="3">
        <v>2676</v>
      </c>
      <c r="B2680" s="3" t="s">
        <v>4255</v>
      </c>
      <c r="C2680" s="10" t="s">
        <v>14123</v>
      </c>
      <c r="E2680" s="3" t="s">
        <v>79</v>
      </c>
      <c r="F2680" s="6"/>
    </row>
    <row r="2681" spans="1:6" ht="15.75" customHeight="1" x14ac:dyDescent="0.15">
      <c r="A2681" s="3">
        <v>2677</v>
      </c>
      <c r="B2681" s="3" t="s">
        <v>4258</v>
      </c>
      <c r="C2681" s="10" t="s">
        <v>14125</v>
      </c>
      <c r="E2681" s="3" t="s">
        <v>391</v>
      </c>
      <c r="F2681" s="6"/>
    </row>
    <row r="2682" spans="1:6" ht="15.75" customHeight="1" x14ac:dyDescent="0.15">
      <c r="A2682" s="3">
        <v>2678</v>
      </c>
      <c r="B2682" s="3" t="s">
        <v>4266</v>
      </c>
      <c r="C2682" s="10" t="s">
        <v>14126</v>
      </c>
      <c r="E2682" s="3" t="s">
        <v>11738</v>
      </c>
      <c r="F2682" s="6"/>
    </row>
    <row r="2683" spans="1:6" ht="15.75" customHeight="1" x14ac:dyDescent="0.15">
      <c r="A2683" s="3">
        <v>2679</v>
      </c>
      <c r="B2683" s="3" t="s">
        <v>4270</v>
      </c>
      <c r="C2683" s="10" t="s">
        <v>14127</v>
      </c>
      <c r="E2683" s="3" t="s">
        <v>14128</v>
      </c>
      <c r="F2683" s="6"/>
    </row>
    <row r="2684" spans="1:6" ht="15.75" customHeight="1" x14ac:dyDescent="0.15">
      <c r="A2684" s="3">
        <v>2680</v>
      </c>
      <c r="B2684" s="3" t="s">
        <v>3534</v>
      </c>
      <c r="C2684" s="10" t="s">
        <v>14130</v>
      </c>
      <c r="E2684" s="3" t="s">
        <v>475</v>
      </c>
      <c r="F2684" s="6"/>
    </row>
    <row r="2685" spans="1:6" ht="15.75" customHeight="1" x14ac:dyDescent="0.15">
      <c r="A2685" s="3">
        <v>2681</v>
      </c>
      <c r="B2685" s="3" t="s">
        <v>4275</v>
      </c>
      <c r="C2685" s="10" t="s">
        <v>14132</v>
      </c>
      <c r="E2685" s="3" t="s">
        <v>991</v>
      </c>
      <c r="F2685" s="6"/>
    </row>
    <row r="2686" spans="1:6" ht="15.75" customHeight="1" x14ac:dyDescent="0.15">
      <c r="A2686" s="3">
        <v>2682</v>
      </c>
      <c r="B2686" s="5" t="s">
        <v>4282</v>
      </c>
      <c r="C2686" s="10" t="s">
        <v>14134</v>
      </c>
      <c r="E2686" s="3" t="s">
        <v>79</v>
      </c>
      <c r="F2686" s="6"/>
    </row>
    <row r="2687" spans="1:6" ht="15.75" customHeight="1" x14ac:dyDescent="0.15">
      <c r="A2687" s="3">
        <v>2683</v>
      </c>
      <c r="B2687" s="3" t="s">
        <v>4286</v>
      </c>
      <c r="C2687" s="10" t="s">
        <v>14135</v>
      </c>
      <c r="E2687" s="3" t="s">
        <v>2653</v>
      </c>
      <c r="F2687" s="6"/>
    </row>
    <row r="2688" spans="1:6" ht="15.75" customHeight="1" x14ac:dyDescent="0.15">
      <c r="A2688" s="3">
        <v>2684</v>
      </c>
      <c r="B2688" s="5" t="s">
        <v>4289</v>
      </c>
      <c r="C2688" s="10" t="s">
        <v>14137</v>
      </c>
      <c r="E2688" s="3" t="s">
        <v>62</v>
      </c>
      <c r="F2688" s="6"/>
    </row>
    <row r="2689" spans="1:6" ht="15.75" customHeight="1" x14ac:dyDescent="0.15">
      <c r="A2689" s="3">
        <v>2685</v>
      </c>
      <c r="B2689" s="3" t="s">
        <v>4300</v>
      </c>
      <c r="C2689" s="10" t="s">
        <v>14139</v>
      </c>
      <c r="E2689" s="3" t="s">
        <v>475</v>
      </c>
      <c r="F2689" s="6"/>
    </row>
    <row r="2690" spans="1:6" ht="15.75" customHeight="1" x14ac:dyDescent="0.15">
      <c r="A2690" s="3">
        <v>2686</v>
      </c>
      <c r="B2690" s="3" t="s">
        <v>4306</v>
      </c>
      <c r="C2690" s="10" t="s">
        <v>14141</v>
      </c>
      <c r="E2690" s="3" t="s">
        <v>4248</v>
      </c>
      <c r="F2690" s="6"/>
    </row>
    <row r="2691" spans="1:6" ht="15.75" customHeight="1" x14ac:dyDescent="0.15">
      <c r="A2691" s="3">
        <v>2687</v>
      </c>
      <c r="B2691" s="3" t="s">
        <v>4309</v>
      </c>
      <c r="C2691" s="10" t="s">
        <v>14143</v>
      </c>
      <c r="E2691" s="3" t="s">
        <v>116</v>
      </c>
      <c r="F2691" s="6"/>
    </row>
    <row r="2692" spans="1:6" ht="15.75" customHeight="1" x14ac:dyDescent="0.15">
      <c r="A2692" s="3">
        <v>2688</v>
      </c>
      <c r="B2692" s="3" t="s">
        <v>4311</v>
      </c>
      <c r="C2692" s="10" t="s">
        <v>14144</v>
      </c>
      <c r="E2692" s="3" t="s">
        <v>1375</v>
      </c>
      <c r="F2692" s="6"/>
    </row>
    <row r="2693" spans="1:6" ht="15.75" customHeight="1" x14ac:dyDescent="0.15">
      <c r="A2693" s="3">
        <v>2689</v>
      </c>
      <c r="B2693" s="3" t="s">
        <v>4321</v>
      </c>
      <c r="C2693" s="10" t="s">
        <v>14146</v>
      </c>
      <c r="E2693" s="3" t="s">
        <v>14147</v>
      </c>
      <c r="F2693" s="6"/>
    </row>
    <row r="2694" spans="1:6" ht="15.75" customHeight="1" x14ac:dyDescent="0.15">
      <c r="A2694" s="3">
        <v>2690</v>
      </c>
      <c r="B2694" s="3" t="s">
        <v>4333</v>
      </c>
      <c r="C2694" s="10" t="s">
        <v>14148</v>
      </c>
      <c r="E2694" s="3" t="s">
        <v>14149</v>
      </c>
      <c r="F2694" s="6"/>
    </row>
    <row r="2695" spans="1:6" ht="15.75" customHeight="1" x14ac:dyDescent="0.15">
      <c r="A2695" s="3">
        <v>2691</v>
      </c>
      <c r="B2695" s="3" t="s">
        <v>4342</v>
      </c>
      <c r="C2695" s="10" t="s">
        <v>14151</v>
      </c>
      <c r="E2695" s="3" t="s">
        <v>742</v>
      </c>
      <c r="F2695" s="6"/>
    </row>
    <row r="2696" spans="1:6" ht="15.75" customHeight="1" x14ac:dyDescent="0.15">
      <c r="A2696" s="3">
        <v>2692</v>
      </c>
      <c r="B2696" s="3" t="s">
        <v>4345</v>
      </c>
      <c r="C2696" s="10" t="s">
        <v>14152</v>
      </c>
      <c r="E2696" s="3" t="s">
        <v>6775</v>
      </c>
      <c r="F2696" s="6"/>
    </row>
    <row r="2697" spans="1:6" ht="15.75" customHeight="1" x14ac:dyDescent="0.15">
      <c r="A2697" s="3">
        <v>2693</v>
      </c>
      <c r="B2697" s="3" t="s">
        <v>4349</v>
      </c>
      <c r="C2697" s="10" t="s">
        <v>14154</v>
      </c>
      <c r="E2697" s="3" t="s">
        <v>2656</v>
      </c>
      <c r="F2697" s="6"/>
    </row>
    <row r="2698" spans="1:6" ht="15.75" customHeight="1" x14ac:dyDescent="0.15">
      <c r="A2698" s="3">
        <v>2694</v>
      </c>
      <c r="B2698" s="3" t="s">
        <v>4352</v>
      </c>
      <c r="C2698" s="10" t="s">
        <v>14156</v>
      </c>
      <c r="E2698" s="3" t="s">
        <v>8600</v>
      </c>
      <c r="F2698" s="6"/>
    </row>
    <row r="2699" spans="1:6" ht="15.75" customHeight="1" x14ac:dyDescent="0.15">
      <c r="A2699" s="3">
        <v>2695</v>
      </c>
      <c r="B2699" s="3" t="s">
        <v>4354</v>
      </c>
      <c r="C2699" s="10" t="s">
        <v>14158</v>
      </c>
      <c r="E2699" s="3" t="s">
        <v>2190</v>
      </c>
      <c r="F2699" s="6"/>
    </row>
    <row r="2700" spans="1:6" ht="15.75" customHeight="1" x14ac:dyDescent="0.15">
      <c r="A2700" s="3">
        <v>2696</v>
      </c>
      <c r="B2700" s="3" t="s">
        <v>4357</v>
      </c>
      <c r="C2700" s="10" t="s">
        <v>14159</v>
      </c>
      <c r="E2700" s="3" t="s">
        <v>189</v>
      </c>
      <c r="F2700" s="6"/>
    </row>
    <row r="2701" spans="1:6" ht="15.75" customHeight="1" x14ac:dyDescent="0.15">
      <c r="A2701" s="3">
        <v>2697</v>
      </c>
      <c r="B2701" s="3" t="s">
        <v>4363</v>
      </c>
      <c r="C2701" s="10" t="s">
        <v>14160</v>
      </c>
      <c r="E2701" s="3" t="s">
        <v>2403</v>
      </c>
      <c r="F2701" s="6"/>
    </row>
    <row r="2702" spans="1:6" ht="15.75" customHeight="1" x14ac:dyDescent="0.15">
      <c r="A2702" s="3">
        <v>2698</v>
      </c>
      <c r="B2702" s="3" t="s">
        <v>4367</v>
      </c>
      <c r="C2702" s="10" t="s">
        <v>14163</v>
      </c>
      <c r="E2702" s="3" t="s">
        <v>2347</v>
      </c>
      <c r="F2702" s="6"/>
    </row>
    <row r="2703" spans="1:6" ht="15.75" customHeight="1" x14ac:dyDescent="0.15">
      <c r="A2703" s="3">
        <v>2699</v>
      </c>
      <c r="B2703" s="3" t="s">
        <v>4370</v>
      </c>
      <c r="C2703" s="10" t="s">
        <v>14164</v>
      </c>
      <c r="E2703" s="3" t="s">
        <v>4456</v>
      </c>
      <c r="F2703" s="6"/>
    </row>
    <row r="2704" spans="1:6" ht="15.75" customHeight="1" x14ac:dyDescent="0.15">
      <c r="A2704" s="3">
        <v>2700</v>
      </c>
      <c r="B2704" s="3" t="s">
        <v>4373</v>
      </c>
      <c r="C2704" s="10" t="s">
        <v>14166</v>
      </c>
      <c r="E2704" s="3" t="s">
        <v>12751</v>
      </c>
      <c r="F2704" s="6"/>
    </row>
    <row r="2705" spans="1:6" ht="15.75" customHeight="1" x14ac:dyDescent="0.15">
      <c r="A2705" s="3">
        <v>2701</v>
      </c>
      <c r="B2705" s="3" t="s">
        <v>4393</v>
      </c>
      <c r="C2705" s="10" t="s">
        <v>14167</v>
      </c>
      <c r="E2705" s="3" t="s">
        <v>188</v>
      </c>
      <c r="F2705" s="6"/>
    </row>
    <row r="2706" spans="1:6" ht="15.75" customHeight="1" x14ac:dyDescent="0.15">
      <c r="A2706" s="3">
        <v>2702</v>
      </c>
      <c r="B2706" s="3" t="s">
        <v>4395</v>
      </c>
      <c r="C2706" s="10" t="s">
        <v>14169</v>
      </c>
      <c r="E2706" s="3" t="s">
        <v>2403</v>
      </c>
      <c r="F2706" s="6"/>
    </row>
    <row r="2707" spans="1:6" ht="15.75" customHeight="1" x14ac:dyDescent="0.15">
      <c r="A2707" s="3">
        <v>2703</v>
      </c>
      <c r="B2707" s="3" t="s">
        <v>3813</v>
      </c>
      <c r="C2707" s="10" t="s">
        <v>14170</v>
      </c>
      <c r="E2707" s="3" t="s">
        <v>475</v>
      </c>
      <c r="F2707" s="6"/>
    </row>
    <row r="2708" spans="1:6" ht="15.75" customHeight="1" x14ac:dyDescent="0.15">
      <c r="A2708" s="3">
        <v>2704</v>
      </c>
      <c r="B2708" s="3" t="s">
        <v>4400</v>
      </c>
      <c r="C2708" s="10" t="s">
        <v>14172</v>
      </c>
      <c r="E2708" s="3" t="s">
        <v>2922</v>
      </c>
      <c r="F2708" s="6"/>
    </row>
    <row r="2709" spans="1:6" ht="15.75" customHeight="1" x14ac:dyDescent="0.15">
      <c r="A2709" s="3">
        <v>2705</v>
      </c>
      <c r="B2709" s="3" t="s">
        <v>4403</v>
      </c>
      <c r="C2709" s="10" t="s">
        <v>14174</v>
      </c>
      <c r="E2709" s="3" t="s">
        <v>5051</v>
      </c>
      <c r="F2709" s="6"/>
    </row>
    <row r="2710" spans="1:6" ht="15.75" customHeight="1" x14ac:dyDescent="0.15">
      <c r="A2710" s="3">
        <v>2706</v>
      </c>
      <c r="B2710" s="3" t="s">
        <v>4406</v>
      </c>
      <c r="C2710" s="10" t="s">
        <v>14176</v>
      </c>
      <c r="E2710" s="3" t="s">
        <v>11177</v>
      </c>
      <c r="F2710" s="6"/>
    </row>
    <row r="2711" spans="1:6" ht="15.75" customHeight="1" x14ac:dyDescent="0.15">
      <c r="A2711" s="3">
        <v>2707</v>
      </c>
      <c r="B2711" s="3" t="s">
        <v>4408</v>
      </c>
      <c r="C2711" s="10" t="s">
        <v>14179</v>
      </c>
      <c r="E2711" s="3" t="s">
        <v>2736</v>
      </c>
      <c r="F2711" s="6"/>
    </row>
    <row r="2712" spans="1:6" ht="15.75" customHeight="1" x14ac:dyDescent="0.15">
      <c r="A2712" s="3">
        <v>2708</v>
      </c>
      <c r="B2712" s="3" t="s">
        <v>4412</v>
      </c>
      <c r="C2712" s="10" t="s">
        <v>14181</v>
      </c>
      <c r="E2712" s="3" t="s">
        <v>13457</v>
      </c>
      <c r="F2712" s="6"/>
    </row>
    <row r="2713" spans="1:6" ht="15.75" customHeight="1" x14ac:dyDescent="0.15">
      <c r="A2713" s="3">
        <v>2709</v>
      </c>
      <c r="B2713" s="3" t="s">
        <v>4416</v>
      </c>
      <c r="C2713" s="10" t="s">
        <v>14183</v>
      </c>
      <c r="E2713" s="3" t="s">
        <v>742</v>
      </c>
      <c r="F2713" s="6"/>
    </row>
    <row r="2714" spans="1:6" ht="15.75" customHeight="1" x14ac:dyDescent="0.15">
      <c r="A2714" s="3">
        <v>2710</v>
      </c>
      <c r="B2714" s="3" t="s">
        <v>4418</v>
      </c>
      <c r="C2714" s="10" t="s">
        <v>14185</v>
      </c>
      <c r="E2714" s="3" t="s">
        <v>4604</v>
      </c>
      <c r="F2714" s="6"/>
    </row>
    <row r="2715" spans="1:6" ht="15.75" customHeight="1" x14ac:dyDescent="0.15">
      <c r="A2715" s="3">
        <v>2711</v>
      </c>
      <c r="B2715" s="3" t="s">
        <v>4424</v>
      </c>
      <c r="C2715" s="10" t="s">
        <v>14187</v>
      </c>
      <c r="E2715" s="3" t="s">
        <v>14188</v>
      </c>
      <c r="F2715" s="6"/>
    </row>
    <row r="2716" spans="1:6" ht="15.75" customHeight="1" x14ac:dyDescent="0.15">
      <c r="A2716" s="3">
        <v>2712</v>
      </c>
      <c r="B2716" s="3" t="s">
        <v>4425</v>
      </c>
      <c r="C2716" s="10" t="s">
        <v>14190</v>
      </c>
      <c r="E2716" s="3" t="s">
        <v>742</v>
      </c>
      <c r="F2716" s="6"/>
    </row>
    <row r="2717" spans="1:6" ht="15.75" customHeight="1" x14ac:dyDescent="0.15">
      <c r="A2717" s="3">
        <v>2713</v>
      </c>
      <c r="B2717" s="3" t="s">
        <v>4440</v>
      </c>
      <c r="C2717" s="10" t="s">
        <v>14192</v>
      </c>
      <c r="E2717" s="3" t="s">
        <v>11219</v>
      </c>
      <c r="F2717" s="6"/>
    </row>
    <row r="2718" spans="1:6" ht="15.75" customHeight="1" x14ac:dyDescent="0.15">
      <c r="A2718" s="3">
        <v>2714</v>
      </c>
      <c r="B2718" s="3" t="s">
        <v>4442</v>
      </c>
      <c r="C2718" s="10" t="s">
        <v>14193</v>
      </c>
      <c r="E2718" s="3" t="s">
        <v>8394</v>
      </c>
      <c r="F2718" s="6"/>
    </row>
    <row r="2719" spans="1:6" ht="15.75" customHeight="1" x14ac:dyDescent="0.15">
      <c r="A2719" s="3">
        <v>2715</v>
      </c>
      <c r="B2719" s="3" t="s">
        <v>4457</v>
      </c>
      <c r="C2719" s="10" t="s">
        <v>14196</v>
      </c>
      <c r="E2719" s="3" t="s">
        <v>7652</v>
      </c>
      <c r="F2719" s="6"/>
    </row>
    <row r="2720" spans="1:6" ht="15.75" customHeight="1" x14ac:dyDescent="0.15">
      <c r="A2720" s="3">
        <v>2716</v>
      </c>
      <c r="B2720" s="3" t="s">
        <v>4462</v>
      </c>
      <c r="C2720" s="10" t="s">
        <v>14197</v>
      </c>
      <c r="E2720" s="3" t="s">
        <v>7662</v>
      </c>
      <c r="F2720" s="6"/>
    </row>
    <row r="2721" spans="1:6" ht="15.75" customHeight="1" x14ac:dyDescent="0.15">
      <c r="A2721" s="3">
        <v>2717</v>
      </c>
      <c r="B2721" s="3" t="s">
        <v>4463</v>
      </c>
      <c r="C2721" s="10" t="s">
        <v>14198</v>
      </c>
      <c r="E2721" s="3" t="s">
        <v>4046</v>
      </c>
      <c r="F2721" s="6"/>
    </row>
    <row r="2722" spans="1:6" ht="15.75" customHeight="1" x14ac:dyDescent="0.15">
      <c r="A2722" s="3">
        <v>2718</v>
      </c>
      <c r="B2722" s="3" t="s">
        <v>4475</v>
      </c>
      <c r="C2722" s="10" t="s">
        <v>14201</v>
      </c>
      <c r="E2722" s="3" t="s">
        <v>283</v>
      </c>
      <c r="F2722" s="6"/>
    </row>
    <row r="2723" spans="1:6" ht="15.75" customHeight="1" x14ac:dyDescent="0.15">
      <c r="A2723" s="3">
        <v>2719</v>
      </c>
      <c r="B2723" s="3" t="s">
        <v>4479</v>
      </c>
      <c r="C2723" s="10" t="s">
        <v>14202</v>
      </c>
      <c r="E2723" s="3" t="s">
        <v>10191</v>
      </c>
      <c r="F2723" s="6"/>
    </row>
    <row r="2724" spans="1:6" ht="15.75" customHeight="1" x14ac:dyDescent="0.15">
      <c r="A2724" s="3">
        <v>2720</v>
      </c>
      <c r="B2724" s="3" t="s">
        <v>4493</v>
      </c>
      <c r="C2724" s="10" t="s">
        <v>14204</v>
      </c>
      <c r="E2724" s="3" t="s">
        <v>14205</v>
      </c>
      <c r="F2724" s="6"/>
    </row>
    <row r="2725" spans="1:6" ht="15.75" customHeight="1" x14ac:dyDescent="0.15">
      <c r="A2725" s="3">
        <v>2721</v>
      </c>
      <c r="B2725" s="3" t="s">
        <v>4497</v>
      </c>
      <c r="C2725" s="10" t="s">
        <v>14206</v>
      </c>
      <c r="E2725" s="3" t="s">
        <v>7450</v>
      </c>
      <c r="F2725" s="6"/>
    </row>
    <row r="2726" spans="1:6" ht="15.75" customHeight="1" x14ac:dyDescent="0.15">
      <c r="A2726" s="3">
        <v>2722</v>
      </c>
      <c r="B2726" s="3" t="s">
        <v>4499</v>
      </c>
      <c r="C2726" s="10" t="s">
        <v>14208</v>
      </c>
      <c r="E2726" s="3" t="s">
        <v>14209</v>
      </c>
      <c r="F2726" s="6"/>
    </row>
    <row r="2727" spans="1:6" ht="15.75" customHeight="1" x14ac:dyDescent="0.15">
      <c r="A2727" s="3">
        <v>2723</v>
      </c>
      <c r="B2727" s="3" t="s">
        <v>4502</v>
      </c>
      <c r="C2727" s="10" t="s">
        <v>14210</v>
      </c>
      <c r="E2727" s="3" t="s">
        <v>3261</v>
      </c>
      <c r="F2727" s="6"/>
    </row>
    <row r="2728" spans="1:6" ht="15.75" customHeight="1" x14ac:dyDescent="0.15">
      <c r="A2728" s="3">
        <v>2724</v>
      </c>
      <c r="B2728" s="3" t="s">
        <v>4505</v>
      </c>
      <c r="C2728" s="10" t="s">
        <v>14211</v>
      </c>
      <c r="E2728" s="3" t="s">
        <v>14212</v>
      </c>
      <c r="F2728" s="6"/>
    </row>
    <row r="2729" spans="1:6" ht="15.75" customHeight="1" x14ac:dyDescent="0.15">
      <c r="A2729" s="3">
        <v>2725</v>
      </c>
      <c r="B2729" s="3" t="s">
        <v>4509</v>
      </c>
      <c r="C2729" s="10" t="s">
        <v>14214</v>
      </c>
      <c r="E2729" s="3" t="s">
        <v>2725</v>
      </c>
      <c r="F2729" s="6"/>
    </row>
    <row r="2730" spans="1:6" ht="15.75" customHeight="1" x14ac:dyDescent="0.15">
      <c r="A2730" s="3">
        <v>2726</v>
      </c>
      <c r="B2730" s="3" t="s">
        <v>4511</v>
      </c>
      <c r="C2730" s="10" t="s">
        <v>14215</v>
      </c>
      <c r="E2730" s="3" t="s">
        <v>14216</v>
      </c>
      <c r="F2730" s="6"/>
    </row>
    <row r="2731" spans="1:6" ht="15.75" customHeight="1" x14ac:dyDescent="0.15">
      <c r="A2731" s="3">
        <v>2727</v>
      </c>
      <c r="B2731" s="3" t="s">
        <v>4514</v>
      </c>
      <c r="C2731" s="10" t="s">
        <v>14217</v>
      </c>
      <c r="E2731" s="3" t="s">
        <v>4870</v>
      </c>
      <c r="F2731" s="6"/>
    </row>
    <row r="2732" spans="1:6" ht="15.75" customHeight="1" x14ac:dyDescent="0.15">
      <c r="A2732" s="3">
        <v>2728</v>
      </c>
      <c r="B2732" s="3" t="s">
        <v>4524</v>
      </c>
      <c r="C2732" s="10" t="s">
        <v>14219</v>
      </c>
      <c r="E2732" s="3" t="s">
        <v>6185</v>
      </c>
      <c r="F2732" s="6"/>
    </row>
    <row r="2733" spans="1:6" ht="15.75" customHeight="1" x14ac:dyDescent="0.15">
      <c r="A2733" s="3">
        <v>2729</v>
      </c>
      <c r="B2733" s="3" t="s">
        <v>4528</v>
      </c>
      <c r="C2733" s="10" t="s">
        <v>14221</v>
      </c>
      <c r="E2733" s="3" t="s">
        <v>9101</v>
      </c>
      <c r="F2733" s="6"/>
    </row>
    <row r="2734" spans="1:6" ht="15.75" customHeight="1" x14ac:dyDescent="0.15">
      <c r="A2734" s="3">
        <v>2730</v>
      </c>
      <c r="B2734" s="3" t="s">
        <v>4530</v>
      </c>
      <c r="C2734" s="10" t="s">
        <v>14223</v>
      </c>
      <c r="E2734" s="3" t="s">
        <v>14224</v>
      </c>
      <c r="F2734" s="6"/>
    </row>
    <row r="2735" spans="1:6" ht="15.75" customHeight="1" x14ac:dyDescent="0.15">
      <c r="A2735" s="3">
        <v>2731</v>
      </c>
      <c r="B2735" s="3" t="s">
        <v>4532</v>
      </c>
      <c r="C2735" s="10" t="s">
        <v>14225</v>
      </c>
      <c r="E2735" s="3" t="s">
        <v>13824</v>
      </c>
      <c r="F2735" s="6"/>
    </row>
    <row r="2736" spans="1:6" ht="15.75" customHeight="1" x14ac:dyDescent="0.15">
      <c r="A2736" s="3">
        <v>2732</v>
      </c>
      <c r="B2736" s="3" t="s">
        <v>4534</v>
      </c>
      <c r="C2736" s="10" t="s">
        <v>14227</v>
      </c>
      <c r="E2736" s="3" t="s">
        <v>14228</v>
      </c>
      <c r="F2736" s="6"/>
    </row>
    <row r="2737" spans="1:6" ht="15.75" customHeight="1" x14ac:dyDescent="0.15">
      <c r="A2737" s="3">
        <v>2733</v>
      </c>
      <c r="B2737" s="3" t="s">
        <v>4551</v>
      </c>
      <c r="C2737" s="10" t="s">
        <v>14230</v>
      </c>
      <c r="E2737" s="3" t="s">
        <v>2476</v>
      </c>
      <c r="F2737" s="6"/>
    </row>
    <row r="2738" spans="1:6" ht="15.75" customHeight="1" x14ac:dyDescent="0.15">
      <c r="A2738" s="3">
        <v>2734</v>
      </c>
      <c r="B2738" s="3" t="s">
        <v>3822</v>
      </c>
      <c r="C2738" s="10" t="s">
        <v>14232</v>
      </c>
      <c r="E2738" s="3" t="s">
        <v>475</v>
      </c>
      <c r="F2738" s="6"/>
    </row>
    <row r="2739" spans="1:6" ht="15.75" customHeight="1" x14ac:dyDescent="0.15">
      <c r="A2739" s="3">
        <v>2735</v>
      </c>
      <c r="B2739" s="3" t="s">
        <v>4573</v>
      </c>
      <c r="C2739" s="10" t="s">
        <v>14233</v>
      </c>
      <c r="E2739" s="3" t="s">
        <v>2435</v>
      </c>
      <c r="F2739" s="6"/>
    </row>
    <row r="2740" spans="1:6" ht="15.75" customHeight="1" x14ac:dyDescent="0.15">
      <c r="A2740" s="3">
        <v>2736</v>
      </c>
      <c r="B2740" s="3" t="s">
        <v>4577</v>
      </c>
      <c r="C2740" s="10" t="s">
        <v>14235</v>
      </c>
      <c r="E2740" s="3" t="s">
        <v>475</v>
      </c>
      <c r="F2740" s="6"/>
    </row>
    <row r="2741" spans="1:6" ht="15.75" customHeight="1" x14ac:dyDescent="0.15">
      <c r="A2741" s="3">
        <v>2737</v>
      </c>
      <c r="B2741" s="3" t="s">
        <v>4610</v>
      </c>
      <c r="C2741" s="10" t="s">
        <v>14236</v>
      </c>
      <c r="E2741" s="3" t="s">
        <v>6030</v>
      </c>
      <c r="F2741" s="6"/>
    </row>
    <row r="2742" spans="1:6" ht="15.75" customHeight="1" x14ac:dyDescent="0.15">
      <c r="A2742" s="3">
        <v>2738</v>
      </c>
      <c r="B2742" s="3" t="s">
        <v>4630</v>
      </c>
      <c r="C2742" s="10" t="s">
        <v>14237</v>
      </c>
      <c r="E2742" s="3" t="s">
        <v>3818</v>
      </c>
      <c r="F2742" s="6"/>
    </row>
    <row r="2743" spans="1:6" ht="15.75" customHeight="1" x14ac:dyDescent="0.15">
      <c r="A2743" s="3">
        <v>2739</v>
      </c>
      <c r="B2743" s="3" t="s">
        <v>4634</v>
      </c>
      <c r="C2743" s="10" t="s">
        <v>14239</v>
      </c>
      <c r="E2743" s="3" t="s">
        <v>14240</v>
      </c>
      <c r="F2743" s="6"/>
    </row>
    <row r="2744" spans="1:6" ht="15.75" customHeight="1" x14ac:dyDescent="0.15">
      <c r="A2744" s="3">
        <v>2740</v>
      </c>
      <c r="B2744" s="3" t="s">
        <v>4638</v>
      </c>
      <c r="C2744" s="10" t="s">
        <v>14241</v>
      </c>
      <c r="E2744" s="3" t="s">
        <v>240</v>
      </c>
      <c r="F2744" s="6"/>
    </row>
    <row r="2745" spans="1:6" ht="15.75" customHeight="1" x14ac:dyDescent="0.15">
      <c r="A2745" s="3">
        <v>2741</v>
      </c>
      <c r="B2745" s="3" t="s">
        <v>4641</v>
      </c>
      <c r="C2745" s="10" t="s">
        <v>14243</v>
      </c>
      <c r="E2745" s="3" t="s">
        <v>13941</v>
      </c>
      <c r="F2745" s="6"/>
    </row>
    <row r="2746" spans="1:6" ht="15.75" customHeight="1" x14ac:dyDescent="0.15">
      <c r="A2746" s="3">
        <v>2742</v>
      </c>
      <c r="B2746" s="3" t="s">
        <v>4645</v>
      </c>
      <c r="C2746" s="10" t="s">
        <v>14245</v>
      </c>
      <c r="E2746" s="3" t="s">
        <v>1502</v>
      </c>
      <c r="F2746" s="6"/>
    </row>
    <row r="2747" spans="1:6" ht="15.75" customHeight="1" x14ac:dyDescent="0.15">
      <c r="A2747" s="3">
        <v>2743</v>
      </c>
      <c r="B2747" s="3" t="s">
        <v>4663</v>
      </c>
      <c r="C2747" s="10" t="s">
        <v>14247</v>
      </c>
      <c r="E2747" s="3" t="s">
        <v>2190</v>
      </c>
      <c r="F2747" s="6"/>
    </row>
    <row r="2748" spans="1:6" ht="15.75" customHeight="1" x14ac:dyDescent="0.15">
      <c r="A2748" s="3">
        <v>2744</v>
      </c>
      <c r="B2748" s="3" t="s">
        <v>4666</v>
      </c>
      <c r="C2748" s="10" t="s">
        <v>14249</v>
      </c>
      <c r="E2748" s="3" t="s">
        <v>240</v>
      </c>
      <c r="F2748" s="6"/>
    </row>
    <row r="2749" spans="1:6" ht="15.75" customHeight="1" x14ac:dyDescent="0.15">
      <c r="A2749" s="3">
        <v>2745</v>
      </c>
      <c r="B2749" s="3" t="s">
        <v>4682</v>
      </c>
      <c r="C2749" s="10" t="s">
        <v>14250</v>
      </c>
      <c r="E2749" s="3" t="s">
        <v>4870</v>
      </c>
      <c r="F2749" s="6"/>
    </row>
    <row r="2750" spans="1:6" ht="15.75" customHeight="1" x14ac:dyDescent="0.15">
      <c r="A2750" s="3">
        <v>2746</v>
      </c>
      <c r="B2750" s="3" t="s">
        <v>4723</v>
      </c>
      <c r="C2750" s="10" t="s">
        <v>14252</v>
      </c>
      <c r="E2750" s="3" t="s">
        <v>189</v>
      </c>
      <c r="F2750" s="6"/>
    </row>
    <row r="2751" spans="1:6" ht="15.75" customHeight="1" x14ac:dyDescent="0.15">
      <c r="A2751" s="3">
        <v>2747</v>
      </c>
      <c r="B2751" s="3" t="s">
        <v>4741</v>
      </c>
      <c r="C2751" s="10" t="s">
        <v>14253</v>
      </c>
      <c r="E2751" s="3" t="s">
        <v>14254</v>
      </c>
      <c r="F2751" s="6"/>
    </row>
    <row r="2752" spans="1:6" ht="15.75" customHeight="1" x14ac:dyDescent="0.15">
      <c r="A2752" s="3">
        <v>2748</v>
      </c>
      <c r="B2752" s="3" t="s">
        <v>4754</v>
      </c>
      <c r="C2752" s="10" t="s">
        <v>14255</v>
      </c>
      <c r="E2752" s="3" t="s">
        <v>817</v>
      </c>
      <c r="F2752" s="6"/>
    </row>
    <row r="2753" spans="1:6" ht="15.75" customHeight="1" x14ac:dyDescent="0.15">
      <c r="A2753" s="3">
        <v>2749</v>
      </c>
      <c r="B2753" s="3" t="s">
        <v>4756</v>
      </c>
      <c r="C2753" s="10" t="s">
        <v>14257</v>
      </c>
      <c r="E2753" s="3" t="s">
        <v>154</v>
      </c>
      <c r="F2753" s="6"/>
    </row>
    <row r="2754" spans="1:6" ht="15.75" customHeight="1" x14ac:dyDescent="0.15">
      <c r="A2754" s="3">
        <v>2750</v>
      </c>
      <c r="B2754" s="3" t="s">
        <v>4757</v>
      </c>
      <c r="C2754" s="10" t="s">
        <v>14259</v>
      </c>
      <c r="E2754" s="3" t="s">
        <v>2653</v>
      </c>
      <c r="F2754" s="6"/>
    </row>
    <row r="2755" spans="1:6" ht="15.75" customHeight="1" x14ac:dyDescent="0.15">
      <c r="A2755" s="3">
        <v>2751</v>
      </c>
      <c r="B2755" s="3" t="s">
        <v>4762</v>
      </c>
      <c r="C2755" s="10" t="s">
        <v>14261</v>
      </c>
      <c r="E2755" s="3" t="s">
        <v>240</v>
      </c>
      <c r="F2755" s="6"/>
    </row>
    <row r="2756" spans="1:6" ht="15.75" customHeight="1" x14ac:dyDescent="0.15">
      <c r="A2756" s="3">
        <v>2752</v>
      </c>
      <c r="B2756" s="3" t="s">
        <v>4765</v>
      </c>
      <c r="C2756" s="10" t="s">
        <v>14264</v>
      </c>
      <c r="E2756" s="3" t="s">
        <v>14265</v>
      </c>
      <c r="F2756" s="6"/>
    </row>
    <row r="2757" spans="1:6" ht="15.75" customHeight="1" x14ac:dyDescent="0.15">
      <c r="A2757" s="3">
        <v>2753</v>
      </c>
      <c r="B2757" s="3" t="s">
        <v>4768</v>
      </c>
      <c r="C2757" s="10" t="s">
        <v>14266</v>
      </c>
      <c r="E2757" s="3" t="s">
        <v>240</v>
      </c>
      <c r="F2757" s="6"/>
    </row>
    <row r="2758" spans="1:6" ht="15.75" customHeight="1" x14ac:dyDescent="0.15">
      <c r="A2758" s="3">
        <v>2754</v>
      </c>
      <c r="B2758" s="3" t="s">
        <v>4781</v>
      </c>
      <c r="C2758" s="10" t="s">
        <v>14268</v>
      </c>
      <c r="E2758" s="3" t="s">
        <v>2237</v>
      </c>
      <c r="F2758" s="6"/>
    </row>
    <row r="2759" spans="1:6" ht="15.75" customHeight="1" x14ac:dyDescent="0.15">
      <c r="A2759" s="3">
        <v>2755</v>
      </c>
      <c r="B2759" s="3" t="s">
        <v>4784</v>
      </c>
      <c r="C2759" s="10" t="s">
        <v>14270</v>
      </c>
      <c r="E2759" s="3" t="s">
        <v>14272</v>
      </c>
      <c r="F2759" s="6"/>
    </row>
    <row r="2760" spans="1:6" ht="15.75" customHeight="1" x14ac:dyDescent="0.15">
      <c r="A2760" s="3">
        <v>2756</v>
      </c>
      <c r="B2760" s="3" t="s">
        <v>4794</v>
      </c>
      <c r="C2760" s="10" t="s">
        <v>14273</v>
      </c>
      <c r="E2760" s="3" t="s">
        <v>2435</v>
      </c>
      <c r="F2760" s="6"/>
    </row>
    <row r="2761" spans="1:6" ht="15.75" customHeight="1" x14ac:dyDescent="0.15">
      <c r="A2761" s="3">
        <v>2757</v>
      </c>
      <c r="B2761" s="3" t="s">
        <v>4796</v>
      </c>
      <c r="C2761" s="10" t="s">
        <v>14276</v>
      </c>
      <c r="E2761" s="3" t="s">
        <v>9926</v>
      </c>
      <c r="F2761" s="6"/>
    </row>
    <row r="2762" spans="1:6" ht="15.75" customHeight="1" x14ac:dyDescent="0.15">
      <c r="A2762" s="3">
        <v>2758</v>
      </c>
      <c r="B2762" s="3" t="s">
        <v>4798</v>
      </c>
      <c r="C2762" s="10" t="s">
        <v>14277</v>
      </c>
      <c r="E2762" s="3" t="s">
        <v>3189</v>
      </c>
      <c r="F2762" s="6"/>
    </row>
    <row r="2763" spans="1:6" ht="15.75" customHeight="1" x14ac:dyDescent="0.15">
      <c r="A2763" s="3">
        <v>2759</v>
      </c>
      <c r="B2763" s="3" t="s">
        <v>4801</v>
      </c>
      <c r="C2763" s="10" t="s">
        <v>14280</v>
      </c>
      <c r="E2763" s="3" t="s">
        <v>39</v>
      </c>
      <c r="F2763" s="6"/>
    </row>
    <row r="2764" spans="1:6" ht="15.75" customHeight="1" x14ac:dyDescent="0.15">
      <c r="A2764" s="3">
        <v>2760</v>
      </c>
      <c r="B2764" s="3" t="s">
        <v>4806</v>
      </c>
      <c r="C2764" s="10" t="s">
        <v>14281</v>
      </c>
      <c r="E2764" s="3" t="s">
        <v>11582</v>
      </c>
      <c r="F2764" s="6"/>
    </row>
    <row r="2765" spans="1:6" ht="15.75" customHeight="1" x14ac:dyDescent="0.15">
      <c r="A2765" s="3">
        <v>2761</v>
      </c>
      <c r="B2765" s="3" t="s">
        <v>4821</v>
      </c>
      <c r="C2765" s="10" t="s">
        <v>14283</v>
      </c>
      <c r="E2765" s="3" t="s">
        <v>3291</v>
      </c>
      <c r="F2765" s="6"/>
    </row>
    <row r="2766" spans="1:6" ht="15.75" customHeight="1" x14ac:dyDescent="0.15">
      <c r="A2766" s="3">
        <v>2762</v>
      </c>
      <c r="B2766" s="3" t="s">
        <v>4823</v>
      </c>
      <c r="C2766" s="10" t="s">
        <v>14285</v>
      </c>
      <c r="E2766" s="3" t="s">
        <v>137</v>
      </c>
      <c r="F2766" s="6"/>
    </row>
    <row r="2767" spans="1:6" ht="15.75" customHeight="1" x14ac:dyDescent="0.15">
      <c r="A2767" s="3">
        <v>2763</v>
      </c>
      <c r="B2767" s="3" t="s">
        <v>4825</v>
      </c>
      <c r="C2767" s="10" t="s">
        <v>14286</v>
      </c>
      <c r="E2767" s="3" t="s">
        <v>7696</v>
      </c>
      <c r="F2767" s="6"/>
    </row>
    <row r="2768" spans="1:6" ht="15.75" customHeight="1" x14ac:dyDescent="0.15">
      <c r="A2768" s="3">
        <v>2764</v>
      </c>
      <c r="B2768" s="3" t="s">
        <v>4826</v>
      </c>
      <c r="C2768" s="10" t="s">
        <v>14289</v>
      </c>
      <c r="E2768" s="3" t="s">
        <v>742</v>
      </c>
      <c r="F2768" s="6"/>
    </row>
    <row r="2769" spans="1:6" ht="15.75" customHeight="1" x14ac:dyDescent="0.15">
      <c r="A2769" s="3">
        <v>2765</v>
      </c>
      <c r="B2769" s="3" t="s">
        <v>4829</v>
      </c>
      <c r="C2769" s="10" t="s">
        <v>14290</v>
      </c>
      <c r="E2769" s="3" t="s">
        <v>14292</v>
      </c>
      <c r="F2769" s="6"/>
    </row>
    <row r="2770" spans="1:6" ht="15.75" customHeight="1" x14ac:dyDescent="0.15">
      <c r="A2770" s="3">
        <v>2766</v>
      </c>
      <c r="B2770" s="3" t="s">
        <v>4832</v>
      </c>
      <c r="C2770" s="10" t="s">
        <v>14294</v>
      </c>
      <c r="E2770" s="3" t="s">
        <v>9243</v>
      </c>
      <c r="F2770" s="6"/>
    </row>
    <row r="2771" spans="1:6" ht="15.75" customHeight="1" x14ac:dyDescent="0.15">
      <c r="A2771" s="3">
        <v>2767</v>
      </c>
      <c r="B2771" s="3" t="s">
        <v>4835</v>
      </c>
      <c r="C2771" s="10" t="s">
        <v>14298</v>
      </c>
      <c r="E2771" s="3" t="s">
        <v>14299</v>
      </c>
      <c r="F2771" s="6"/>
    </row>
    <row r="2772" spans="1:6" ht="15.75" customHeight="1" x14ac:dyDescent="0.15">
      <c r="A2772" s="3">
        <v>2768</v>
      </c>
      <c r="B2772" s="3" t="s">
        <v>4837</v>
      </c>
      <c r="C2772" s="10" t="s">
        <v>14300</v>
      </c>
      <c r="E2772" s="3" t="s">
        <v>8394</v>
      </c>
      <c r="F2772" s="6"/>
    </row>
    <row r="2773" spans="1:6" ht="15.75" customHeight="1" x14ac:dyDescent="0.15">
      <c r="A2773" s="3">
        <v>2769</v>
      </c>
      <c r="B2773" s="3" t="s">
        <v>4850</v>
      </c>
      <c r="C2773" s="10" t="s">
        <v>14302</v>
      </c>
      <c r="E2773" s="3" t="s">
        <v>14304</v>
      </c>
      <c r="F2773" s="6"/>
    </row>
    <row r="2774" spans="1:6" ht="15.75" customHeight="1" x14ac:dyDescent="0.15">
      <c r="A2774" s="3">
        <v>2770</v>
      </c>
      <c r="B2774" s="3" t="s">
        <v>4852</v>
      </c>
      <c r="C2774" s="10" t="s">
        <v>14305</v>
      </c>
      <c r="E2774" s="3" t="s">
        <v>11738</v>
      </c>
      <c r="F2774" s="6"/>
    </row>
    <row r="2775" spans="1:6" ht="15.75" customHeight="1" x14ac:dyDescent="0.15">
      <c r="A2775" s="3">
        <v>2771</v>
      </c>
      <c r="B2775" s="3" t="s">
        <v>4860</v>
      </c>
      <c r="C2775" s="10" t="s">
        <v>14306</v>
      </c>
      <c r="E2775" s="3" t="s">
        <v>1579</v>
      </c>
      <c r="F2775" s="6"/>
    </row>
    <row r="2776" spans="1:6" ht="15.75" customHeight="1" x14ac:dyDescent="0.15">
      <c r="A2776" s="3">
        <v>2772</v>
      </c>
      <c r="B2776" s="3" t="s">
        <v>4863</v>
      </c>
      <c r="C2776" s="10" t="s">
        <v>14309</v>
      </c>
      <c r="E2776" s="3" t="s">
        <v>4662</v>
      </c>
      <c r="F2776" s="6"/>
    </row>
    <row r="2777" spans="1:6" ht="15.75" customHeight="1" x14ac:dyDescent="0.15">
      <c r="A2777" s="3">
        <v>2773</v>
      </c>
      <c r="B2777" s="3" t="s">
        <v>4872</v>
      </c>
      <c r="C2777" s="10" t="s">
        <v>14310</v>
      </c>
      <c r="E2777" s="3" t="s">
        <v>14216</v>
      </c>
      <c r="F2777" s="6"/>
    </row>
    <row r="2778" spans="1:6" ht="15.75" customHeight="1" x14ac:dyDescent="0.15">
      <c r="A2778" s="3">
        <v>2774</v>
      </c>
      <c r="B2778" s="3" t="s">
        <v>4875</v>
      </c>
      <c r="C2778" s="10" t="s">
        <v>14311</v>
      </c>
      <c r="E2778" s="3" t="s">
        <v>742</v>
      </c>
      <c r="F2778" s="6"/>
    </row>
    <row r="2779" spans="1:6" ht="15.75" customHeight="1" x14ac:dyDescent="0.15">
      <c r="A2779" s="3">
        <v>2775</v>
      </c>
      <c r="B2779" s="3" t="s">
        <v>4878</v>
      </c>
      <c r="C2779" s="10" t="s">
        <v>14314</v>
      </c>
      <c r="E2779" s="3" t="s">
        <v>14315</v>
      </c>
      <c r="F2779" s="6"/>
    </row>
    <row r="2780" spans="1:6" ht="15.75" customHeight="1" x14ac:dyDescent="0.15">
      <c r="A2780" s="3">
        <v>2776</v>
      </c>
      <c r="B2780" s="3" t="s">
        <v>4896</v>
      </c>
      <c r="C2780" s="10" t="s">
        <v>14317</v>
      </c>
      <c r="E2780" s="3" t="s">
        <v>5419</v>
      </c>
      <c r="F2780" s="6"/>
    </row>
    <row r="2781" spans="1:6" ht="15.75" customHeight="1" x14ac:dyDescent="0.15">
      <c r="A2781" s="3">
        <v>2777</v>
      </c>
      <c r="B2781" s="3" t="s">
        <v>4899</v>
      </c>
      <c r="C2781" s="10" t="s">
        <v>14318</v>
      </c>
      <c r="E2781" s="3" t="s">
        <v>14319</v>
      </c>
      <c r="F2781" s="6"/>
    </row>
    <row r="2782" spans="1:6" ht="15.75" customHeight="1" x14ac:dyDescent="0.15">
      <c r="A2782" s="3">
        <v>2778</v>
      </c>
      <c r="B2782" s="3" t="s">
        <v>4901</v>
      </c>
      <c r="C2782" s="10" t="s">
        <v>14321</v>
      </c>
      <c r="E2782" s="3" t="s">
        <v>2237</v>
      </c>
      <c r="F2782" s="6"/>
    </row>
    <row r="2783" spans="1:6" ht="15.75" customHeight="1" x14ac:dyDescent="0.15">
      <c r="A2783" s="3">
        <v>2779</v>
      </c>
      <c r="B2783" s="3" t="s">
        <v>4902</v>
      </c>
      <c r="C2783" s="10" t="s">
        <v>14323</v>
      </c>
      <c r="E2783" s="3" t="s">
        <v>148</v>
      </c>
      <c r="F2783" s="6"/>
    </row>
    <row r="2784" spans="1:6" ht="15.75" customHeight="1" x14ac:dyDescent="0.15">
      <c r="A2784" s="3">
        <v>2780</v>
      </c>
      <c r="B2784" s="3" t="s">
        <v>4903</v>
      </c>
      <c r="C2784" s="10" t="s">
        <v>14324</v>
      </c>
      <c r="E2784" s="3" t="s">
        <v>2359</v>
      </c>
      <c r="F2784" s="6"/>
    </row>
    <row r="2785" spans="1:6" ht="15.75" customHeight="1" x14ac:dyDescent="0.15">
      <c r="A2785" s="3">
        <v>2781</v>
      </c>
      <c r="B2785" s="3" t="s">
        <v>4918</v>
      </c>
      <c r="C2785" s="10" t="s">
        <v>14327</v>
      </c>
      <c r="E2785" s="3" t="s">
        <v>7252</v>
      </c>
      <c r="F2785" s="6"/>
    </row>
    <row r="2786" spans="1:6" ht="15.75" customHeight="1" x14ac:dyDescent="0.15">
      <c r="A2786" s="3">
        <v>2782</v>
      </c>
      <c r="B2786" s="3" t="s">
        <v>4922</v>
      </c>
      <c r="C2786" s="10" t="s">
        <v>14328</v>
      </c>
      <c r="E2786" s="3" t="s">
        <v>11382</v>
      </c>
      <c r="F2786" s="6"/>
    </row>
    <row r="2787" spans="1:6" ht="15.75" customHeight="1" x14ac:dyDescent="0.15">
      <c r="A2787" s="3">
        <v>2783</v>
      </c>
      <c r="B2787" s="3" t="s">
        <v>4924</v>
      </c>
      <c r="C2787" s="10" t="s">
        <v>14329</v>
      </c>
      <c r="E2787" s="3" t="s">
        <v>14330</v>
      </c>
      <c r="F2787" s="6"/>
    </row>
    <row r="2788" spans="1:6" ht="15.75" customHeight="1" x14ac:dyDescent="0.15">
      <c r="A2788" s="3">
        <v>2784</v>
      </c>
      <c r="B2788" s="3" t="s">
        <v>4933</v>
      </c>
      <c r="C2788" s="10" t="s">
        <v>14332</v>
      </c>
      <c r="E2788" s="3" t="s">
        <v>11653</v>
      </c>
      <c r="F2788" s="6"/>
    </row>
    <row r="2789" spans="1:6" ht="15.75" customHeight="1" x14ac:dyDescent="0.15">
      <c r="A2789" s="3">
        <v>2785</v>
      </c>
      <c r="B2789" s="3" t="s">
        <v>4948</v>
      </c>
      <c r="C2789" s="10" t="s">
        <v>14333</v>
      </c>
      <c r="E2789" s="3" t="s">
        <v>14335</v>
      </c>
      <c r="F2789" s="6"/>
    </row>
    <row r="2790" spans="1:6" ht="15.75" customHeight="1" x14ac:dyDescent="0.15">
      <c r="A2790" s="3">
        <v>2786</v>
      </c>
      <c r="B2790" s="3" t="s">
        <v>4952</v>
      </c>
      <c r="C2790" s="10" t="s">
        <v>14337</v>
      </c>
      <c r="E2790" s="3" t="s">
        <v>14338</v>
      </c>
      <c r="F2790" s="6"/>
    </row>
    <row r="2791" spans="1:6" ht="15.75" customHeight="1" x14ac:dyDescent="0.15">
      <c r="A2791" s="3">
        <v>2787</v>
      </c>
      <c r="B2791" s="3" t="s">
        <v>4969</v>
      </c>
      <c r="C2791" s="10" t="s">
        <v>14339</v>
      </c>
      <c r="E2791" s="3" t="s">
        <v>6602</v>
      </c>
      <c r="F2791" s="6"/>
    </row>
    <row r="2792" spans="1:6" ht="15.75" customHeight="1" x14ac:dyDescent="0.15">
      <c r="A2792" s="3">
        <v>2788</v>
      </c>
      <c r="B2792" s="3" t="s">
        <v>4971</v>
      </c>
      <c r="C2792" s="10" t="s">
        <v>14340</v>
      </c>
      <c r="E2792" s="3" t="s">
        <v>240</v>
      </c>
      <c r="F2792" s="6"/>
    </row>
    <row r="2793" spans="1:6" ht="15.75" customHeight="1" x14ac:dyDescent="0.15">
      <c r="A2793" s="3">
        <v>2789</v>
      </c>
      <c r="B2793" s="3" t="s">
        <v>3836</v>
      </c>
      <c r="C2793" s="10" t="s">
        <v>14342</v>
      </c>
      <c r="E2793" s="3" t="s">
        <v>475</v>
      </c>
      <c r="F2793" s="6"/>
    </row>
    <row r="2794" spans="1:6" ht="15.75" customHeight="1" x14ac:dyDescent="0.15">
      <c r="A2794" s="3">
        <v>2790</v>
      </c>
      <c r="B2794" s="3" t="s">
        <v>4976</v>
      </c>
      <c r="C2794" s="10" t="s">
        <v>14344</v>
      </c>
      <c r="E2794" s="3" t="s">
        <v>11778</v>
      </c>
      <c r="F2794" s="6"/>
    </row>
    <row r="2795" spans="1:6" ht="15.75" customHeight="1" x14ac:dyDescent="0.15">
      <c r="A2795" s="3">
        <v>2791</v>
      </c>
      <c r="B2795" s="3" t="s">
        <v>4998</v>
      </c>
      <c r="C2795" s="10" t="s">
        <v>14347</v>
      </c>
      <c r="E2795" s="3" t="s">
        <v>12144</v>
      </c>
      <c r="F2795" s="6"/>
    </row>
    <row r="2796" spans="1:6" ht="15.75" customHeight="1" x14ac:dyDescent="0.15">
      <c r="A2796" s="3">
        <v>2792</v>
      </c>
      <c r="B2796" s="3" t="s">
        <v>5001</v>
      </c>
      <c r="C2796" s="10" t="s">
        <v>14348</v>
      </c>
      <c r="E2796" s="3" t="s">
        <v>3818</v>
      </c>
      <c r="F2796" s="6"/>
    </row>
    <row r="2797" spans="1:6" ht="15.75" customHeight="1" x14ac:dyDescent="0.15">
      <c r="A2797" s="3">
        <v>2793</v>
      </c>
      <c r="B2797" s="3" t="s">
        <v>5005</v>
      </c>
      <c r="C2797" s="10" t="s">
        <v>14351</v>
      </c>
      <c r="E2797" s="3" t="s">
        <v>8857</v>
      </c>
      <c r="F2797" s="6"/>
    </row>
    <row r="2798" spans="1:6" ht="15.75" customHeight="1" x14ac:dyDescent="0.15">
      <c r="A2798" s="3">
        <v>2794</v>
      </c>
      <c r="B2798" s="3" t="s">
        <v>5013</v>
      </c>
      <c r="C2798" s="10" t="s">
        <v>14352</v>
      </c>
      <c r="E2798" s="3" t="s">
        <v>89</v>
      </c>
      <c r="F2798" s="6"/>
    </row>
    <row r="2799" spans="1:6" ht="15.75" customHeight="1" x14ac:dyDescent="0.15">
      <c r="A2799" s="3">
        <v>2795</v>
      </c>
      <c r="B2799" s="3" t="s">
        <v>5021</v>
      </c>
      <c r="C2799" s="10" t="s">
        <v>14354</v>
      </c>
      <c r="E2799" s="3" t="s">
        <v>475</v>
      </c>
      <c r="F2799" s="6"/>
    </row>
    <row r="2800" spans="1:6" ht="15.75" customHeight="1" x14ac:dyDescent="0.15">
      <c r="A2800" s="3">
        <v>2796</v>
      </c>
      <c r="B2800" s="3" t="s">
        <v>5024</v>
      </c>
      <c r="C2800" s="10" t="s">
        <v>14356</v>
      </c>
      <c r="E2800" s="3" t="s">
        <v>2566</v>
      </c>
      <c r="F2800" s="6"/>
    </row>
    <row r="2801" spans="1:6" ht="15.75" customHeight="1" x14ac:dyDescent="0.15">
      <c r="A2801" s="3">
        <v>2797</v>
      </c>
      <c r="B2801" s="3" t="s">
        <v>5031</v>
      </c>
      <c r="C2801" s="10" t="s">
        <v>14358</v>
      </c>
      <c r="E2801" s="3" t="s">
        <v>12334</v>
      </c>
      <c r="F2801" s="6"/>
    </row>
    <row r="2802" spans="1:6" ht="15.75" customHeight="1" x14ac:dyDescent="0.15">
      <c r="A2802" s="3">
        <v>2798</v>
      </c>
      <c r="B2802" s="3" t="s">
        <v>5044</v>
      </c>
      <c r="C2802" s="10" t="s">
        <v>14361</v>
      </c>
      <c r="E2802" s="3" t="s">
        <v>11429</v>
      </c>
      <c r="F2802" s="6"/>
    </row>
    <row r="2803" spans="1:6" ht="15.75" customHeight="1" x14ac:dyDescent="0.15">
      <c r="A2803" s="3">
        <v>2799</v>
      </c>
      <c r="B2803" s="3" t="s">
        <v>5046</v>
      </c>
      <c r="C2803" s="10" t="s">
        <v>14362</v>
      </c>
      <c r="E2803" s="3" t="s">
        <v>10901</v>
      </c>
      <c r="F2803" s="6"/>
    </row>
    <row r="2804" spans="1:6" ht="15.75" customHeight="1" x14ac:dyDescent="0.15">
      <c r="A2804" s="3">
        <v>2800</v>
      </c>
      <c r="B2804" s="3" t="s">
        <v>5049</v>
      </c>
      <c r="C2804" s="10" t="s">
        <v>14363</v>
      </c>
      <c r="E2804" s="3" t="s">
        <v>1072</v>
      </c>
      <c r="F2804" s="6"/>
    </row>
    <row r="2805" spans="1:6" ht="15.75" customHeight="1" x14ac:dyDescent="0.15">
      <c r="A2805" s="3">
        <v>2801</v>
      </c>
      <c r="B2805" s="3" t="s">
        <v>5053</v>
      </c>
      <c r="C2805" s="10" t="s">
        <v>14364</v>
      </c>
      <c r="E2805" s="3" t="s">
        <v>6185</v>
      </c>
      <c r="F2805" s="6"/>
    </row>
    <row r="2806" spans="1:6" ht="15.75" customHeight="1" x14ac:dyDescent="0.15">
      <c r="A2806" s="3">
        <v>2802</v>
      </c>
      <c r="B2806" s="3" t="s">
        <v>5067</v>
      </c>
      <c r="C2806" s="10" t="s">
        <v>14366</v>
      </c>
      <c r="E2806" s="3" t="s">
        <v>8103</v>
      </c>
      <c r="F2806" s="6"/>
    </row>
    <row r="2807" spans="1:6" ht="15.75" customHeight="1" x14ac:dyDescent="0.15">
      <c r="A2807" s="3">
        <v>2803</v>
      </c>
      <c r="B2807" s="3" t="s">
        <v>5080</v>
      </c>
      <c r="C2807" s="10" t="s">
        <v>14368</v>
      </c>
      <c r="E2807" s="3" t="s">
        <v>7434</v>
      </c>
      <c r="F2807" s="6"/>
    </row>
    <row r="2808" spans="1:6" ht="15.75" customHeight="1" x14ac:dyDescent="0.15">
      <c r="A2808" s="3">
        <v>2804</v>
      </c>
      <c r="B2808" s="3" t="s">
        <v>5084</v>
      </c>
      <c r="C2808" s="10" t="s">
        <v>14369</v>
      </c>
      <c r="E2808" s="3" t="s">
        <v>1743</v>
      </c>
      <c r="F2808" s="6"/>
    </row>
    <row r="2809" spans="1:6" ht="15.75" customHeight="1" x14ac:dyDescent="0.15">
      <c r="A2809" s="3">
        <v>2805</v>
      </c>
      <c r="B2809" s="3" t="s">
        <v>5087</v>
      </c>
      <c r="C2809" s="10" t="s">
        <v>14371</v>
      </c>
      <c r="E2809" s="3" t="s">
        <v>9271</v>
      </c>
      <c r="F2809" s="6"/>
    </row>
    <row r="2810" spans="1:6" ht="15.75" customHeight="1" x14ac:dyDescent="0.15">
      <c r="A2810" s="3">
        <v>2806</v>
      </c>
      <c r="B2810" s="3" t="s">
        <v>5091</v>
      </c>
      <c r="C2810" s="10" t="s">
        <v>14372</v>
      </c>
      <c r="E2810" s="3" t="s">
        <v>6599</v>
      </c>
      <c r="F2810" s="6"/>
    </row>
    <row r="2811" spans="1:6" ht="15.75" customHeight="1" x14ac:dyDescent="0.15">
      <c r="A2811" s="3">
        <v>2807</v>
      </c>
      <c r="B2811" s="3" t="s">
        <v>5094</v>
      </c>
      <c r="C2811" s="10" t="s">
        <v>14373</v>
      </c>
      <c r="E2811" s="3" t="s">
        <v>14375</v>
      </c>
      <c r="F2811" s="6"/>
    </row>
    <row r="2812" spans="1:6" ht="15.75" customHeight="1" x14ac:dyDescent="0.15">
      <c r="A2812" s="3">
        <v>2808</v>
      </c>
      <c r="B2812" s="3" t="s">
        <v>5097</v>
      </c>
      <c r="C2812" s="10" t="s">
        <v>14376</v>
      </c>
      <c r="E2812" s="3" t="s">
        <v>9845</v>
      </c>
      <c r="F2812" s="6"/>
    </row>
    <row r="2813" spans="1:6" ht="15.75" customHeight="1" x14ac:dyDescent="0.15">
      <c r="A2813" s="3">
        <v>2809</v>
      </c>
      <c r="B2813" s="3" t="s">
        <v>5099</v>
      </c>
      <c r="C2813" s="10" t="s">
        <v>14377</v>
      </c>
      <c r="E2813" s="3" t="s">
        <v>742</v>
      </c>
      <c r="F2813" s="6"/>
    </row>
    <row r="2814" spans="1:6" ht="15.75" customHeight="1" x14ac:dyDescent="0.15">
      <c r="A2814" s="3">
        <v>2810</v>
      </c>
      <c r="B2814" s="3" t="s">
        <v>5104</v>
      </c>
      <c r="C2814" s="10" t="s">
        <v>14379</v>
      </c>
      <c r="E2814" s="3" t="s">
        <v>14381</v>
      </c>
      <c r="F2814" s="6"/>
    </row>
    <row r="2815" spans="1:6" ht="15.75" customHeight="1" x14ac:dyDescent="0.15">
      <c r="A2815" s="3">
        <v>2811</v>
      </c>
      <c r="B2815" s="3" t="s">
        <v>5106</v>
      </c>
      <c r="C2815" s="10" t="s">
        <v>14382</v>
      </c>
      <c r="E2815" s="3" t="s">
        <v>10901</v>
      </c>
      <c r="F2815" s="6"/>
    </row>
    <row r="2816" spans="1:6" ht="15.75" customHeight="1" x14ac:dyDescent="0.15">
      <c r="A2816" s="3">
        <v>2812</v>
      </c>
      <c r="B2816" s="3" t="s">
        <v>5108</v>
      </c>
      <c r="C2816" s="10" t="s">
        <v>14383</v>
      </c>
      <c r="E2816" s="3" t="s">
        <v>7827</v>
      </c>
      <c r="F2816" s="6"/>
    </row>
    <row r="2817" spans="1:6" ht="15.75" customHeight="1" x14ac:dyDescent="0.15">
      <c r="A2817" s="3">
        <v>2813</v>
      </c>
      <c r="B2817" s="3" t="s">
        <v>5116</v>
      </c>
      <c r="C2817" s="10" t="s">
        <v>14386</v>
      </c>
      <c r="E2817" s="3" t="s">
        <v>12144</v>
      </c>
      <c r="F2817" s="6"/>
    </row>
    <row r="2818" spans="1:6" ht="15.75" customHeight="1" x14ac:dyDescent="0.15">
      <c r="A2818" s="3">
        <v>2814</v>
      </c>
      <c r="B2818" s="3" t="s">
        <v>5120</v>
      </c>
      <c r="C2818" s="10" t="s">
        <v>14387</v>
      </c>
      <c r="E2818" s="3" t="s">
        <v>5399</v>
      </c>
      <c r="F2818" s="6"/>
    </row>
    <row r="2819" spans="1:6" ht="15.75" customHeight="1" x14ac:dyDescent="0.15">
      <c r="A2819" s="3">
        <v>2815</v>
      </c>
      <c r="B2819" s="3" t="s">
        <v>5126</v>
      </c>
      <c r="C2819" s="10" t="s">
        <v>14389</v>
      </c>
      <c r="E2819" s="3" t="s">
        <v>4498</v>
      </c>
      <c r="F2819" s="6"/>
    </row>
    <row r="2820" spans="1:6" ht="15.75" customHeight="1" x14ac:dyDescent="0.15">
      <c r="A2820" s="3">
        <v>2816</v>
      </c>
      <c r="B2820" s="3" t="s">
        <v>5129</v>
      </c>
      <c r="C2820" s="10" t="s">
        <v>14390</v>
      </c>
      <c r="E2820" s="3" t="s">
        <v>2682</v>
      </c>
      <c r="F2820" s="6"/>
    </row>
    <row r="2821" spans="1:6" ht="15.75" customHeight="1" x14ac:dyDescent="0.15">
      <c r="A2821" s="3">
        <v>2817</v>
      </c>
      <c r="B2821" s="3" t="s">
        <v>5139</v>
      </c>
      <c r="C2821" s="10" t="s">
        <v>14392</v>
      </c>
      <c r="E2821" s="3" t="s">
        <v>126</v>
      </c>
      <c r="F2821" s="6"/>
    </row>
    <row r="2822" spans="1:6" ht="15.75" customHeight="1" x14ac:dyDescent="0.15">
      <c r="A2822" s="3">
        <v>2818</v>
      </c>
      <c r="B2822" s="3" t="s">
        <v>5146</v>
      </c>
      <c r="C2822" s="10" t="s">
        <v>14393</v>
      </c>
      <c r="E2822" s="3" t="s">
        <v>14394</v>
      </c>
      <c r="F2822" s="6"/>
    </row>
    <row r="2823" spans="1:6" ht="15.75" customHeight="1" x14ac:dyDescent="0.15">
      <c r="A2823" s="3">
        <v>2819</v>
      </c>
      <c r="B2823" s="3" t="s">
        <v>5150</v>
      </c>
      <c r="C2823" s="10" t="s">
        <v>14397</v>
      </c>
      <c r="E2823" s="3" t="s">
        <v>14398</v>
      </c>
      <c r="F2823" s="6"/>
    </row>
    <row r="2824" spans="1:6" ht="15.75" customHeight="1" x14ac:dyDescent="0.15">
      <c r="A2824" s="3">
        <v>2820</v>
      </c>
      <c r="B2824" s="3" t="s">
        <v>5153</v>
      </c>
      <c r="C2824" s="10" t="s">
        <v>14399</v>
      </c>
      <c r="E2824" s="3" t="s">
        <v>1375</v>
      </c>
      <c r="F2824" s="6"/>
    </row>
    <row r="2825" spans="1:6" ht="15.75" customHeight="1" x14ac:dyDescent="0.15">
      <c r="A2825" s="3">
        <v>2821</v>
      </c>
      <c r="B2825" s="3" t="s">
        <v>5182</v>
      </c>
      <c r="C2825" s="10" t="s">
        <v>14401</v>
      </c>
      <c r="E2825" s="3" t="s">
        <v>5216</v>
      </c>
      <c r="F2825" s="6"/>
    </row>
    <row r="2826" spans="1:6" ht="15.75" customHeight="1" x14ac:dyDescent="0.15">
      <c r="A2826" s="3">
        <v>2822</v>
      </c>
      <c r="B2826" s="3" t="s">
        <v>5184</v>
      </c>
      <c r="C2826" s="10" t="s">
        <v>14403</v>
      </c>
      <c r="E2826" s="3" t="s">
        <v>69</v>
      </c>
      <c r="F2826" s="6"/>
    </row>
    <row r="2827" spans="1:6" ht="15.75" customHeight="1" x14ac:dyDescent="0.15">
      <c r="A2827" s="3">
        <v>2823</v>
      </c>
      <c r="B2827" s="3" t="s">
        <v>5204</v>
      </c>
      <c r="C2827" s="10" t="s">
        <v>14404</v>
      </c>
      <c r="E2827" s="3" t="s">
        <v>3261</v>
      </c>
      <c r="F2827" s="6"/>
    </row>
    <row r="2828" spans="1:6" ht="15.75" customHeight="1" x14ac:dyDescent="0.15">
      <c r="A2828" s="3">
        <v>2824</v>
      </c>
      <c r="B2828" s="3" t="s">
        <v>5205</v>
      </c>
      <c r="C2828" s="10" t="s">
        <v>14407</v>
      </c>
      <c r="E2828" s="3" t="s">
        <v>3354</v>
      </c>
      <c r="F2828" s="6"/>
    </row>
    <row r="2829" spans="1:6" ht="15.75" customHeight="1" x14ac:dyDescent="0.15">
      <c r="A2829" s="3">
        <v>2825</v>
      </c>
      <c r="B2829" s="3" t="s">
        <v>5206</v>
      </c>
      <c r="C2829" s="10" t="s">
        <v>14408</v>
      </c>
      <c r="E2829" s="3" t="s">
        <v>7953</v>
      </c>
      <c r="F2829" s="6"/>
    </row>
    <row r="2830" spans="1:6" ht="15.75" customHeight="1" x14ac:dyDescent="0.15">
      <c r="A2830" s="3">
        <v>2826</v>
      </c>
      <c r="B2830" s="3" t="s">
        <v>5222</v>
      </c>
      <c r="C2830" s="10" t="s">
        <v>14409</v>
      </c>
      <c r="E2830" s="3" t="s">
        <v>13518</v>
      </c>
      <c r="F2830" s="6"/>
    </row>
    <row r="2831" spans="1:6" ht="15.75" customHeight="1" x14ac:dyDescent="0.15">
      <c r="A2831" s="3">
        <v>2827</v>
      </c>
      <c r="B2831" s="3" t="s">
        <v>5227</v>
      </c>
      <c r="C2831" s="10" t="s">
        <v>14411</v>
      </c>
      <c r="E2831" s="3" t="s">
        <v>6599</v>
      </c>
      <c r="F2831" s="6"/>
    </row>
    <row r="2832" spans="1:6" ht="15.75" customHeight="1" x14ac:dyDescent="0.15">
      <c r="A2832" s="3">
        <v>2828</v>
      </c>
      <c r="B2832" s="3" t="s">
        <v>5232</v>
      </c>
      <c r="C2832" s="10" t="s">
        <v>14413</v>
      </c>
      <c r="E2832" s="3" t="s">
        <v>4268</v>
      </c>
      <c r="F2832" s="6"/>
    </row>
    <row r="2833" spans="1:6" ht="15.75" customHeight="1" x14ac:dyDescent="0.15">
      <c r="A2833" s="3">
        <v>2829</v>
      </c>
      <c r="B2833" s="3" t="s">
        <v>5235</v>
      </c>
      <c r="C2833" s="10" t="s">
        <v>14415</v>
      </c>
      <c r="E2833" s="3" t="s">
        <v>14416</v>
      </c>
      <c r="F2833" s="6"/>
    </row>
    <row r="2834" spans="1:6" ht="15.75" customHeight="1" x14ac:dyDescent="0.15">
      <c r="A2834" s="3">
        <v>2830</v>
      </c>
      <c r="B2834" s="3" t="s">
        <v>5250</v>
      </c>
      <c r="C2834" s="10" t="s">
        <v>14417</v>
      </c>
      <c r="E2834" s="3" t="s">
        <v>14418</v>
      </c>
      <c r="F2834" s="6"/>
    </row>
    <row r="2835" spans="1:6" ht="15.75" customHeight="1" x14ac:dyDescent="0.15">
      <c r="A2835" s="3">
        <v>2831</v>
      </c>
      <c r="B2835" s="3" t="s">
        <v>5253</v>
      </c>
      <c r="C2835" s="10" t="s">
        <v>14420</v>
      </c>
      <c r="E2835" s="3" t="s">
        <v>7503</v>
      </c>
      <c r="F2835" s="6"/>
    </row>
    <row r="2836" spans="1:6" ht="15.75" customHeight="1" x14ac:dyDescent="0.15">
      <c r="A2836" s="3">
        <v>2832</v>
      </c>
      <c r="B2836" s="3" t="s">
        <v>5269</v>
      </c>
      <c r="C2836" s="10" t="s">
        <v>14421</v>
      </c>
      <c r="E2836" s="3" t="s">
        <v>240</v>
      </c>
      <c r="F2836" s="6"/>
    </row>
    <row r="2837" spans="1:6" ht="15.75" customHeight="1" x14ac:dyDescent="0.15">
      <c r="A2837" s="3">
        <v>2833</v>
      </c>
      <c r="B2837" s="3" t="s">
        <v>5274</v>
      </c>
      <c r="C2837" s="10" t="s">
        <v>14422</v>
      </c>
      <c r="E2837" s="3" t="s">
        <v>2279</v>
      </c>
      <c r="F2837" s="6"/>
    </row>
    <row r="2838" spans="1:6" ht="15.75" customHeight="1" x14ac:dyDescent="0.15">
      <c r="A2838" s="3">
        <v>2834</v>
      </c>
      <c r="B2838" s="3" t="s">
        <v>5277</v>
      </c>
      <c r="C2838" s="10" t="s">
        <v>14423</v>
      </c>
      <c r="E2838" s="3" t="s">
        <v>742</v>
      </c>
      <c r="F2838" s="6"/>
    </row>
    <row r="2839" spans="1:6" ht="15.75" customHeight="1" x14ac:dyDescent="0.15">
      <c r="A2839" s="3">
        <v>2835</v>
      </c>
      <c r="B2839" s="3" t="s">
        <v>5283</v>
      </c>
      <c r="C2839" s="10" t="s">
        <v>14425</v>
      </c>
      <c r="E2839" s="3" t="s">
        <v>1375</v>
      </c>
      <c r="F2839" s="6"/>
    </row>
    <row r="2840" spans="1:6" ht="15.75" customHeight="1" x14ac:dyDescent="0.15">
      <c r="A2840" s="3">
        <v>2836</v>
      </c>
      <c r="B2840" s="3" t="s">
        <v>5309</v>
      </c>
      <c r="C2840" s="10" t="s">
        <v>14426</v>
      </c>
      <c r="E2840" s="3" t="s">
        <v>9647</v>
      </c>
      <c r="F2840" s="6"/>
    </row>
    <row r="2841" spans="1:6" ht="15.75" customHeight="1" x14ac:dyDescent="0.15">
      <c r="A2841" s="3">
        <v>2837</v>
      </c>
      <c r="B2841" s="3" t="s">
        <v>5321</v>
      </c>
      <c r="C2841" s="10" t="s">
        <v>14429</v>
      </c>
      <c r="E2841" s="3" t="s">
        <v>14430</v>
      </c>
      <c r="F2841" s="6"/>
    </row>
    <row r="2842" spans="1:6" ht="15.75" customHeight="1" x14ac:dyDescent="0.15">
      <c r="A2842" s="3">
        <v>2838</v>
      </c>
      <c r="B2842" s="3" t="s">
        <v>5329</v>
      </c>
      <c r="C2842" s="10" t="s">
        <v>14431</v>
      </c>
      <c r="E2842" s="3" t="s">
        <v>12858</v>
      </c>
      <c r="F2842" s="6"/>
    </row>
    <row r="2843" spans="1:6" ht="15.75" customHeight="1" x14ac:dyDescent="0.15">
      <c r="A2843" s="3">
        <v>2839</v>
      </c>
      <c r="B2843" s="3" t="s">
        <v>5331</v>
      </c>
      <c r="C2843" s="10" t="s">
        <v>14434</v>
      </c>
      <c r="E2843" s="3" t="s">
        <v>14435</v>
      </c>
      <c r="F2843" s="6"/>
    </row>
    <row r="2844" spans="1:6" ht="15.75" customHeight="1" x14ac:dyDescent="0.15">
      <c r="A2844" s="3">
        <v>2840</v>
      </c>
      <c r="B2844" s="3" t="s">
        <v>5349</v>
      </c>
      <c r="C2844" s="10" t="s">
        <v>14436</v>
      </c>
      <c r="E2844" s="3" t="s">
        <v>2049</v>
      </c>
      <c r="F2844" s="6"/>
    </row>
    <row r="2845" spans="1:6" ht="15.75" customHeight="1" x14ac:dyDescent="0.15">
      <c r="A2845" s="3">
        <v>2841</v>
      </c>
      <c r="B2845" s="3" t="s">
        <v>5363</v>
      </c>
      <c r="C2845" s="10" t="s">
        <v>14438</v>
      </c>
      <c r="E2845" s="3" t="s">
        <v>10121</v>
      </c>
      <c r="F2845" s="6"/>
    </row>
    <row r="2846" spans="1:6" ht="15.75" customHeight="1" x14ac:dyDescent="0.15">
      <c r="A2846" s="3">
        <v>2842</v>
      </c>
      <c r="B2846" s="3" t="s">
        <v>5367</v>
      </c>
      <c r="C2846" s="10" t="s">
        <v>14439</v>
      </c>
      <c r="E2846" s="3" t="s">
        <v>14440</v>
      </c>
      <c r="F2846" s="6"/>
    </row>
    <row r="2847" spans="1:6" ht="15.75" customHeight="1" x14ac:dyDescent="0.15">
      <c r="A2847" s="3">
        <v>2843</v>
      </c>
      <c r="B2847" s="3" t="s">
        <v>5370</v>
      </c>
      <c r="C2847" s="10" t="s">
        <v>14441</v>
      </c>
      <c r="E2847" s="3" t="s">
        <v>6013</v>
      </c>
      <c r="F2847" s="6"/>
    </row>
    <row r="2848" spans="1:6" ht="15.75" customHeight="1" x14ac:dyDescent="0.15">
      <c r="A2848" s="3">
        <v>2844</v>
      </c>
      <c r="B2848" s="3" t="s">
        <v>5374</v>
      </c>
      <c r="C2848" s="10" t="s">
        <v>14444</v>
      </c>
      <c r="E2848" s="3" t="s">
        <v>4920</v>
      </c>
      <c r="F2848" s="6"/>
    </row>
    <row r="2849" spans="1:6" ht="15.75" customHeight="1" x14ac:dyDescent="0.15">
      <c r="A2849" s="3">
        <v>2845</v>
      </c>
      <c r="B2849" s="3" t="s">
        <v>5378</v>
      </c>
      <c r="C2849" s="10" t="s">
        <v>14445</v>
      </c>
      <c r="E2849" s="3" t="s">
        <v>3165</v>
      </c>
      <c r="F2849" s="6"/>
    </row>
    <row r="2850" spans="1:6" ht="15.75" customHeight="1" x14ac:dyDescent="0.15">
      <c r="A2850" s="3">
        <v>2846</v>
      </c>
      <c r="B2850" s="3" t="s">
        <v>5385</v>
      </c>
      <c r="C2850" s="10" t="s">
        <v>14447</v>
      </c>
      <c r="E2850" s="3" t="s">
        <v>3241</v>
      </c>
      <c r="F2850" s="6"/>
    </row>
    <row r="2851" spans="1:6" ht="15.75" customHeight="1" x14ac:dyDescent="0.15">
      <c r="A2851" s="3">
        <v>2847</v>
      </c>
      <c r="B2851" s="3" t="s">
        <v>5388</v>
      </c>
      <c r="C2851" s="10" t="s">
        <v>14448</v>
      </c>
      <c r="E2851" s="3" t="s">
        <v>14449</v>
      </c>
      <c r="F2851" s="6"/>
    </row>
    <row r="2852" spans="1:6" ht="15.75" customHeight="1" x14ac:dyDescent="0.15">
      <c r="A2852" s="3">
        <v>2848</v>
      </c>
      <c r="B2852" s="3" t="s">
        <v>5390</v>
      </c>
      <c r="C2852" s="10" t="s">
        <v>14450</v>
      </c>
      <c r="E2852" s="3" t="s">
        <v>4046</v>
      </c>
      <c r="F2852" s="6"/>
    </row>
    <row r="2853" spans="1:6" ht="15.75" customHeight="1" x14ac:dyDescent="0.15">
      <c r="A2853" s="3">
        <v>2849</v>
      </c>
      <c r="B2853" s="3" t="s">
        <v>5393</v>
      </c>
      <c r="C2853" s="10" t="s">
        <v>14452</v>
      </c>
      <c r="E2853" s="3" t="s">
        <v>742</v>
      </c>
      <c r="F2853" s="6"/>
    </row>
    <row r="2854" spans="1:6" ht="15.75" customHeight="1" x14ac:dyDescent="0.15">
      <c r="A2854" s="3">
        <v>2850</v>
      </c>
      <c r="B2854" s="3" t="s">
        <v>5395</v>
      </c>
      <c r="C2854" s="10" t="s">
        <v>14454</v>
      </c>
      <c r="E2854" s="3" t="s">
        <v>991</v>
      </c>
      <c r="F2854" s="6"/>
    </row>
    <row r="2855" spans="1:6" ht="15.75" customHeight="1" x14ac:dyDescent="0.15">
      <c r="A2855" s="3">
        <v>2851</v>
      </c>
      <c r="B2855" s="3" t="s">
        <v>5401</v>
      </c>
      <c r="C2855" s="10" t="s">
        <v>14456</v>
      </c>
      <c r="E2855" s="3" t="s">
        <v>6426</v>
      </c>
      <c r="F2855" s="6"/>
    </row>
    <row r="2856" spans="1:6" ht="15.75" customHeight="1" x14ac:dyDescent="0.15">
      <c r="A2856" s="3">
        <v>2852</v>
      </c>
      <c r="B2856" s="3" t="s">
        <v>5420</v>
      </c>
      <c r="C2856" s="10" t="s">
        <v>14457</v>
      </c>
      <c r="E2856" s="3" t="s">
        <v>2190</v>
      </c>
      <c r="F2856" s="6"/>
    </row>
    <row r="2857" spans="1:6" ht="15.75" customHeight="1" x14ac:dyDescent="0.15">
      <c r="A2857" s="3">
        <v>2853</v>
      </c>
      <c r="B2857" s="3" t="s">
        <v>5424</v>
      </c>
      <c r="C2857" s="10" t="s">
        <v>14459</v>
      </c>
      <c r="E2857" s="3" t="s">
        <v>475</v>
      </c>
      <c r="F2857" s="6"/>
    </row>
    <row r="2858" spans="1:6" ht="15.75" customHeight="1" x14ac:dyDescent="0.15">
      <c r="A2858" s="3">
        <v>2854</v>
      </c>
      <c r="B2858" s="3" t="s">
        <v>5427</v>
      </c>
      <c r="C2858" s="10" t="s">
        <v>14461</v>
      </c>
      <c r="E2858" s="3" t="s">
        <v>240</v>
      </c>
      <c r="F2858" s="6"/>
    </row>
    <row r="2859" spans="1:6" ht="15.75" customHeight="1" x14ac:dyDescent="0.15">
      <c r="A2859" s="3">
        <v>2855</v>
      </c>
      <c r="B2859" s="3" t="s">
        <v>5430</v>
      </c>
      <c r="C2859" s="10" t="s">
        <v>14463</v>
      </c>
      <c r="E2859" s="3" t="s">
        <v>79</v>
      </c>
      <c r="F2859" s="6"/>
    </row>
    <row r="2860" spans="1:6" ht="15.75" customHeight="1" x14ac:dyDescent="0.15">
      <c r="A2860" s="3">
        <v>2856</v>
      </c>
      <c r="B2860" s="3" t="s">
        <v>5434</v>
      </c>
      <c r="C2860" s="10" t="s">
        <v>14464</v>
      </c>
      <c r="E2860" s="3" t="s">
        <v>742</v>
      </c>
      <c r="F2860" s="6"/>
    </row>
    <row r="2861" spans="1:6" ht="15.75" customHeight="1" x14ac:dyDescent="0.15">
      <c r="A2861" s="3">
        <v>2857</v>
      </c>
      <c r="B2861" s="5" t="s">
        <v>5436</v>
      </c>
      <c r="C2861" s="10" t="s">
        <v>14467</v>
      </c>
      <c r="E2861" s="3" t="s">
        <v>14468</v>
      </c>
      <c r="F2861" s="6"/>
    </row>
    <row r="2862" spans="1:6" ht="15.75" customHeight="1" x14ac:dyDescent="0.15">
      <c r="A2862" s="3">
        <v>2858</v>
      </c>
      <c r="B2862" s="3" t="s">
        <v>5440</v>
      </c>
      <c r="C2862" s="10" t="s">
        <v>14469</v>
      </c>
      <c r="E2862" s="3" t="s">
        <v>4474</v>
      </c>
      <c r="F2862" s="6"/>
    </row>
    <row r="2863" spans="1:6" ht="15.75" customHeight="1" x14ac:dyDescent="0.15">
      <c r="A2863" s="3">
        <v>2859</v>
      </c>
      <c r="B2863" s="3" t="s">
        <v>5442</v>
      </c>
      <c r="C2863" s="10" t="s">
        <v>14471</v>
      </c>
      <c r="E2863" s="3" t="s">
        <v>742</v>
      </c>
      <c r="F2863" s="6"/>
    </row>
    <row r="2864" spans="1:6" ht="15.75" customHeight="1" x14ac:dyDescent="0.15">
      <c r="A2864" s="3">
        <v>2860</v>
      </c>
      <c r="B2864" s="3" t="s">
        <v>5460</v>
      </c>
      <c r="C2864" s="10" t="s">
        <v>14473</v>
      </c>
      <c r="E2864" s="3" t="s">
        <v>148</v>
      </c>
      <c r="F2864" s="6"/>
    </row>
    <row r="2865" spans="1:6" ht="15.75" customHeight="1" x14ac:dyDescent="0.15">
      <c r="A2865" s="3">
        <v>2861</v>
      </c>
      <c r="B2865" s="3" t="s">
        <v>2409</v>
      </c>
      <c r="C2865" s="10" t="s">
        <v>14475</v>
      </c>
      <c r="E2865" s="3" t="s">
        <v>2413</v>
      </c>
      <c r="F2865" s="6"/>
    </row>
    <row r="2866" spans="1:6" ht="15.75" customHeight="1" x14ac:dyDescent="0.15">
      <c r="A2866" s="3">
        <v>2862</v>
      </c>
      <c r="B2866" s="3" t="s">
        <v>5472</v>
      </c>
      <c r="C2866" s="10" t="s">
        <v>14477</v>
      </c>
      <c r="E2866" s="3" t="s">
        <v>1375</v>
      </c>
      <c r="F2866" s="6"/>
    </row>
    <row r="2867" spans="1:6" ht="15.75" customHeight="1" x14ac:dyDescent="0.15">
      <c r="A2867" s="3">
        <v>2863</v>
      </c>
      <c r="B2867" s="3" t="s">
        <v>5476</v>
      </c>
      <c r="C2867" s="10" t="s">
        <v>14479</v>
      </c>
      <c r="E2867" s="3" t="s">
        <v>14480</v>
      </c>
      <c r="F2867" s="6"/>
    </row>
    <row r="2868" spans="1:6" ht="15.75" customHeight="1" x14ac:dyDescent="0.15">
      <c r="A2868" s="3">
        <v>2864</v>
      </c>
      <c r="B2868" s="3" t="s">
        <v>5478</v>
      </c>
      <c r="C2868" s="10" t="s">
        <v>14482</v>
      </c>
      <c r="E2868" s="3" t="s">
        <v>1375</v>
      </c>
      <c r="F2868" s="6"/>
    </row>
    <row r="2869" spans="1:6" ht="15.75" customHeight="1" x14ac:dyDescent="0.15">
      <c r="A2869" s="3">
        <v>2865</v>
      </c>
      <c r="B2869" s="3" t="s">
        <v>5480</v>
      </c>
      <c r="C2869" s="10" t="s">
        <v>14483</v>
      </c>
      <c r="E2869" s="3" t="s">
        <v>8590</v>
      </c>
      <c r="F2869" s="6"/>
    </row>
    <row r="2870" spans="1:6" ht="15.75" customHeight="1" x14ac:dyDescent="0.15">
      <c r="A2870" s="3">
        <v>2866</v>
      </c>
      <c r="B2870" s="3" t="s">
        <v>5482</v>
      </c>
      <c r="C2870" s="10" t="s">
        <v>14484</v>
      </c>
      <c r="E2870" s="3" t="s">
        <v>4411</v>
      </c>
      <c r="F2870" s="6"/>
    </row>
    <row r="2871" spans="1:6" ht="15.75" customHeight="1" x14ac:dyDescent="0.15">
      <c r="A2871" s="3">
        <v>2867</v>
      </c>
      <c r="B2871" s="3" t="s">
        <v>5484</v>
      </c>
      <c r="C2871" s="10" t="s">
        <v>14486</v>
      </c>
      <c r="E2871" s="3" t="s">
        <v>10342</v>
      </c>
      <c r="F2871" s="6"/>
    </row>
    <row r="2872" spans="1:6" ht="15.75" customHeight="1" x14ac:dyDescent="0.15">
      <c r="A2872" s="3">
        <v>2868</v>
      </c>
      <c r="B2872" s="3" t="s">
        <v>5503</v>
      </c>
      <c r="C2872" s="10" t="s">
        <v>14487</v>
      </c>
      <c r="E2872" s="3" t="s">
        <v>14489</v>
      </c>
      <c r="F2872" s="6"/>
    </row>
    <row r="2873" spans="1:6" ht="15.75" customHeight="1" x14ac:dyDescent="0.15">
      <c r="A2873" s="3">
        <v>2869</v>
      </c>
      <c r="B2873" s="3" t="s">
        <v>5508</v>
      </c>
      <c r="C2873" s="10" t="s">
        <v>14491</v>
      </c>
      <c r="E2873" s="3" t="s">
        <v>14493</v>
      </c>
      <c r="F2873" s="6"/>
    </row>
    <row r="2874" spans="1:6" ht="15.75" customHeight="1" x14ac:dyDescent="0.15">
      <c r="A2874" s="3">
        <v>2870</v>
      </c>
      <c r="B2874" s="3" t="s">
        <v>5522</v>
      </c>
      <c r="C2874" s="10" t="s">
        <v>14494</v>
      </c>
      <c r="E2874" s="3" t="s">
        <v>2190</v>
      </c>
      <c r="F2874" s="6"/>
    </row>
    <row r="2875" spans="1:6" ht="15.75" customHeight="1" x14ac:dyDescent="0.15">
      <c r="A2875" s="3">
        <v>2871</v>
      </c>
      <c r="B2875" s="3" t="s">
        <v>5524</v>
      </c>
      <c r="C2875" s="10" t="s">
        <v>14496</v>
      </c>
      <c r="E2875" s="3" t="s">
        <v>1343</v>
      </c>
      <c r="F2875" s="6"/>
    </row>
    <row r="2876" spans="1:6" ht="15.75" customHeight="1" x14ac:dyDescent="0.15">
      <c r="A2876" s="3">
        <v>2872</v>
      </c>
      <c r="B2876" s="3" t="s">
        <v>5528</v>
      </c>
      <c r="C2876" s="10" t="s">
        <v>14498</v>
      </c>
      <c r="E2876" s="3" t="s">
        <v>475</v>
      </c>
      <c r="F2876" s="6"/>
    </row>
    <row r="2877" spans="1:6" ht="15.75" customHeight="1" x14ac:dyDescent="0.15">
      <c r="A2877" s="3">
        <v>2873</v>
      </c>
      <c r="B2877" s="3" t="s">
        <v>5531</v>
      </c>
      <c r="C2877" s="10" t="s">
        <v>14499</v>
      </c>
      <c r="E2877" s="3" t="s">
        <v>6406</v>
      </c>
      <c r="F2877" s="6"/>
    </row>
    <row r="2878" spans="1:6" ht="15.75" customHeight="1" x14ac:dyDescent="0.15">
      <c r="A2878" s="3">
        <v>2874</v>
      </c>
      <c r="B2878" s="3" t="s">
        <v>5247</v>
      </c>
      <c r="C2878" s="10" t="s">
        <v>14501</v>
      </c>
      <c r="E2878" s="3" t="s">
        <v>89</v>
      </c>
      <c r="F2878" s="6"/>
    </row>
    <row r="2879" spans="1:6" ht="15.75" customHeight="1" x14ac:dyDescent="0.15">
      <c r="A2879" s="3">
        <v>2875</v>
      </c>
      <c r="B2879" s="3" t="s">
        <v>5554</v>
      </c>
      <c r="C2879" s="10" t="s">
        <v>14502</v>
      </c>
      <c r="E2879" s="3" t="s">
        <v>1963</v>
      </c>
      <c r="F2879" s="6"/>
    </row>
    <row r="2880" spans="1:6" ht="15.75" customHeight="1" x14ac:dyDescent="0.15">
      <c r="A2880" s="3">
        <v>2876</v>
      </c>
      <c r="B2880" s="3" t="s">
        <v>5568</v>
      </c>
      <c r="C2880" s="10" t="s">
        <v>14504</v>
      </c>
      <c r="E2880" s="3" t="s">
        <v>1366</v>
      </c>
      <c r="F2880" s="6"/>
    </row>
    <row r="2881" spans="1:6" ht="15.75" customHeight="1" x14ac:dyDescent="0.15">
      <c r="A2881" s="3">
        <v>2877</v>
      </c>
      <c r="B2881" s="3" t="s">
        <v>4191</v>
      </c>
      <c r="C2881" s="10" t="s">
        <v>14505</v>
      </c>
      <c r="E2881" s="3" t="s">
        <v>971</v>
      </c>
      <c r="F2881" s="6"/>
    </row>
    <row r="2882" spans="1:6" ht="15.75" customHeight="1" x14ac:dyDescent="0.15">
      <c r="A2882" s="3">
        <v>2878</v>
      </c>
      <c r="B2882" s="3" t="s">
        <v>5587</v>
      </c>
      <c r="C2882" s="10" t="s">
        <v>14507</v>
      </c>
      <c r="E2882" s="3" t="s">
        <v>14509</v>
      </c>
      <c r="F2882" s="6"/>
    </row>
    <row r="2883" spans="1:6" ht="15.75" customHeight="1" x14ac:dyDescent="0.15">
      <c r="A2883" s="3">
        <v>2879</v>
      </c>
      <c r="B2883" s="3" t="s">
        <v>4340</v>
      </c>
      <c r="C2883" s="10" t="s">
        <v>14510</v>
      </c>
      <c r="E2883" s="3" t="s">
        <v>89</v>
      </c>
      <c r="F2883" s="6"/>
    </row>
    <row r="2884" spans="1:6" ht="15.75" customHeight="1" x14ac:dyDescent="0.15">
      <c r="A2884" s="3">
        <v>2880</v>
      </c>
      <c r="B2884" s="3" t="s">
        <v>5593</v>
      </c>
      <c r="C2884" s="10" t="s">
        <v>14511</v>
      </c>
      <c r="E2884" s="3" t="s">
        <v>6172</v>
      </c>
      <c r="F2884" s="6"/>
    </row>
    <row r="2885" spans="1:6" ht="15.75" customHeight="1" x14ac:dyDescent="0.15">
      <c r="A2885" s="3">
        <v>2881</v>
      </c>
      <c r="B2885" s="3" t="s">
        <v>5607</v>
      </c>
      <c r="C2885" s="10" t="s">
        <v>14514</v>
      </c>
      <c r="E2885" s="3" t="s">
        <v>11527</v>
      </c>
      <c r="F2885" s="6"/>
    </row>
    <row r="2886" spans="1:6" ht="15.75" customHeight="1" x14ac:dyDescent="0.15">
      <c r="A2886" s="3">
        <v>2882</v>
      </c>
      <c r="B2886" s="3" t="s">
        <v>5610</v>
      </c>
      <c r="C2886" s="10" t="s">
        <v>14516</v>
      </c>
      <c r="E2886" s="3" t="s">
        <v>4870</v>
      </c>
      <c r="F2886" s="6"/>
    </row>
    <row r="2887" spans="1:6" ht="15.75" customHeight="1" x14ac:dyDescent="0.15">
      <c r="A2887" s="3">
        <v>2883</v>
      </c>
      <c r="B2887" s="3" t="s">
        <v>5615</v>
      </c>
      <c r="C2887" s="10" t="s">
        <v>14518</v>
      </c>
      <c r="E2887" s="3" t="s">
        <v>588</v>
      </c>
      <c r="F2887" s="6"/>
    </row>
    <row r="2888" spans="1:6" ht="15.75" customHeight="1" x14ac:dyDescent="0.15">
      <c r="A2888" s="3">
        <v>2884</v>
      </c>
      <c r="B2888" s="3" t="s">
        <v>5623</v>
      </c>
      <c r="C2888" s="10" t="s">
        <v>14520</v>
      </c>
      <c r="E2888" s="3" t="s">
        <v>3354</v>
      </c>
      <c r="F2888" s="6"/>
    </row>
    <row r="2889" spans="1:6" ht="15.75" customHeight="1" x14ac:dyDescent="0.15">
      <c r="A2889" s="3">
        <v>2885</v>
      </c>
      <c r="B2889" s="3" t="s">
        <v>5626</v>
      </c>
      <c r="C2889" s="10" t="s">
        <v>14522</v>
      </c>
      <c r="E2889" s="3" t="s">
        <v>2435</v>
      </c>
      <c r="F2889" s="6"/>
    </row>
    <row r="2890" spans="1:6" ht="15.75" customHeight="1" x14ac:dyDescent="0.15">
      <c r="A2890" s="3">
        <v>2886</v>
      </c>
      <c r="B2890" s="3" t="s">
        <v>5628</v>
      </c>
      <c r="C2890" s="10" t="s">
        <v>14523</v>
      </c>
      <c r="E2890" s="3" t="s">
        <v>14525</v>
      </c>
      <c r="F2890" s="6"/>
    </row>
    <row r="2891" spans="1:6" ht="15.75" customHeight="1" x14ac:dyDescent="0.15">
      <c r="A2891" s="3">
        <v>2887</v>
      </c>
      <c r="B2891" s="3" t="s">
        <v>5631</v>
      </c>
      <c r="C2891" s="10" t="s">
        <v>14527</v>
      </c>
      <c r="E2891" s="3" t="s">
        <v>14528</v>
      </c>
      <c r="F2891" s="6"/>
    </row>
    <row r="2892" spans="1:6" ht="15.75" customHeight="1" x14ac:dyDescent="0.15">
      <c r="A2892" s="3">
        <v>2888</v>
      </c>
      <c r="B2892" s="3" t="s">
        <v>5635</v>
      </c>
      <c r="C2892" s="10" t="s">
        <v>14529</v>
      </c>
      <c r="E2892" s="3" t="s">
        <v>3818</v>
      </c>
      <c r="F2892" s="6"/>
    </row>
    <row r="2893" spans="1:6" ht="15.75" customHeight="1" x14ac:dyDescent="0.15">
      <c r="A2893" s="3">
        <v>2889</v>
      </c>
      <c r="B2893" s="3" t="s">
        <v>5640</v>
      </c>
      <c r="C2893" s="10" t="s">
        <v>14531</v>
      </c>
      <c r="E2893" s="3" t="s">
        <v>14532</v>
      </c>
      <c r="F2893" s="6"/>
    </row>
    <row r="2894" spans="1:6" ht="15.75" customHeight="1" x14ac:dyDescent="0.15">
      <c r="A2894" s="3">
        <v>2890</v>
      </c>
      <c r="B2894" s="3" t="s">
        <v>5642</v>
      </c>
      <c r="C2894" s="10" t="s">
        <v>14533</v>
      </c>
      <c r="E2894" s="3" t="s">
        <v>14534</v>
      </c>
      <c r="F2894" s="6"/>
    </row>
    <row r="2895" spans="1:6" ht="15.75" customHeight="1" x14ac:dyDescent="0.15">
      <c r="A2895" s="3">
        <v>2891</v>
      </c>
      <c r="B2895" s="3" t="s">
        <v>5643</v>
      </c>
      <c r="C2895" s="10" t="s">
        <v>14536</v>
      </c>
      <c r="E2895" s="3" t="s">
        <v>1375</v>
      </c>
      <c r="F2895" s="6"/>
    </row>
    <row r="2896" spans="1:6" ht="15.75" customHeight="1" x14ac:dyDescent="0.15">
      <c r="A2896" s="3">
        <v>2892</v>
      </c>
      <c r="B2896" s="3" t="s">
        <v>5645</v>
      </c>
      <c r="C2896" s="10" t="s">
        <v>14538</v>
      </c>
      <c r="E2896" s="3" t="s">
        <v>14539</v>
      </c>
      <c r="F2896" s="6"/>
    </row>
    <row r="2897" spans="1:6" ht="15.75" customHeight="1" x14ac:dyDescent="0.15">
      <c r="A2897" s="3">
        <v>2893</v>
      </c>
      <c r="B2897" s="3" t="s">
        <v>5647</v>
      </c>
      <c r="C2897" s="10" t="s">
        <v>14541</v>
      </c>
      <c r="E2897" s="3" t="s">
        <v>14542</v>
      </c>
      <c r="F2897" s="6"/>
    </row>
    <row r="2898" spans="1:6" ht="15.75" customHeight="1" x14ac:dyDescent="0.15">
      <c r="A2898" s="3">
        <v>2894</v>
      </c>
      <c r="B2898" s="3" t="s">
        <v>5650</v>
      </c>
      <c r="C2898" s="10" t="s">
        <v>14543</v>
      </c>
      <c r="E2898" s="3" t="s">
        <v>14544</v>
      </c>
      <c r="F2898" s="6"/>
    </row>
    <row r="2899" spans="1:6" ht="15.75" customHeight="1" x14ac:dyDescent="0.15">
      <c r="A2899" s="3">
        <v>2895</v>
      </c>
      <c r="B2899" s="3" t="s">
        <v>5654</v>
      </c>
      <c r="C2899" s="10" t="s">
        <v>14545</v>
      </c>
      <c r="E2899" s="3" t="s">
        <v>391</v>
      </c>
      <c r="F2899" s="6"/>
    </row>
    <row r="2900" spans="1:6" ht="15.75" customHeight="1" x14ac:dyDescent="0.15">
      <c r="A2900" s="3">
        <v>2896</v>
      </c>
      <c r="B2900" s="3" t="s">
        <v>5658</v>
      </c>
      <c r="C2900" s="10" t="s">
        <v>14548</v>
      </c>
      <c r="E2900" s="3" t="s">
        <v>817</v>
      </c>
      <c r="F2900" s="6"/>
    </row>
    <row r="2901" spans="1:6" ht="15.75" customHeight="1" x14ac:dyDescent="0.15">
      <c r="A2901" s="3">
        <v>2897</v>
      </c>
      <c r="B2901" s="3" t="s">
        <v>5662</v>
      </c>
      <c r="C2901" s="10" t="s">
        <v>14549</v>
      </c>
      <c r="E2901" s="3" t="s">
        <v>240</v>
      </c>
      <c r="F2901" s="6"/>
    </row>
    <row r="2902" spans="1:6" ht="15.75" customHeight="1" x14ac:dyDescent="0.15">
      <c r="A2902" s="3">
        <v>2898</v>
      </c>
      <c r="B2902" s="3" t="s">
        <v>5669</v>
      </c>
      <c r="C2902" s="10" t="s">
        <v>14551</v>
      </c>
      <c r="E2902" s="3" t="s">
        <v>14553</v>
      </c>
      <c r="F2902" s="6"/>
    </row>
    <row r="2903" spans="1:6" ht="15.75" customHeight="1" x14ac:dyDescent="0.15">
      <c r="A2903" s="3">
        <v>2899</v>
      </c>
      <c r="B2903" s="3" t="s">
        <v>2003</v>
      </c>
      <c r="C2903" s="10" t="s">
        <v>14554</v>
      </c>
      <c r="E2903" s="3" t="s">
        <v>971</v>
      </c>
      <c r="F2903" s="6"/>
    </row>
    <row r="2904" spans="1:6" ht="15.75" customHeight="1" x14ac:dyDescent="0.15">
      <c r="A2904" s="3">
        <v>2900</v>
      </c>
      <c r="B2904" s="3" t="s">
        <v>510</v>
      </c>
      <c r="C2904" s="10" t="s">
        <v>14555</v>
      </c>
      <c r="E2904" s="3" t="s">
        <v>543</v>
      </c>
      <c r="F2904" s="6"/>
    </row>
    <row r="2905" spans="1:6" ht="15.75" customHeight="1" x14ac:dyDescent="0.15">
      <c r="A2905" s="3">
        <v>2901</v>
      </c>
      <c r="B2905" s="3" t="s">
        <v>5689</v>
      </c>
      <c r="C2905" s="10" t="s">
        <v>14559</v>
      </c>
      <c r="E2905" s="3" t="s">
        <v>12428</v>
      </c>
      <c r="F2905" s="6"/>
    </row>
    <row r="2906" spans="1:6" ht="15.75" customHeight="1" x14ac:dyDescent="0.15">
      <c r="A2906" s="3">
        <v>2902</v>
      </c>
      <c r="B2906" s="3" t="s">
        <v>5699</v>
      </c>
      <c r="C2906" s="10" t="s">
        <v>14561</v>
      </c>
      <c r="E2906" s="3" t="s">
        <v>14562</v>
      </c>
      <c r="F2906" s="6"/>
    </row>
    <row r="2907" spans="1:6" ht="15.75" customHeight="1" x14ac:dyDescent="0.15">
      <c r="A2907" s="3">
        <v>2903</v>
      </c>
      <c r="B2907" s="3" t="s">
        <v>5701</v>
      </c>
      <c r="C2907" s="10" t="s">
        <v>14564</v>
      </c>
      <c r="E2907" s="3" t="s">
        <v>14566</v>
      </c>
      <c r="F2907" s="6"/>
    </row>
    <row r="2908" spans="1:6" ht="15.75" customHeight="1" x14ac:dyDescent="0.15">
      <c r="A2908" s="3">
        <v>2904</v>
      </c>
      <c r="B2908" s="3" t="s">
        <v>5704</v>
      </c>
      <c r="C2908" s="10" t="s">
        <v>14567</v>
      </c>
      <c r="E2908" s="3" t="s">
        <v>14568</v>
      </c>
      <c r="F2908" s="6"/>
    </row>
    <row r="2909" spans="1:6" ht="15.75" customHeight="1" x14ac:dyDescent="0.15">
      <c r="A2909" s="3">
        <v>2905</v>
      </c>
      <c r="B2909" s="3" t="s">
        <v>5708</v>
      </c>
      <c r="C2909" s="10" t="s">
        <v>14570</v>
      </c>
      <c r="E2909" s="3" t="s">
        <v>4692</v>
      </c>
      <c r="F2909" s="6"/>
    </row>
    <row r="2910" spans="1:6" ht="15.75" customHeight="1" x14ac:dyDescent="0.15">
      <c r="A2910" s="3">
        <v>2906</v>
      </c>
      <c r="B2910" s="3" t="s">
        <v>5710</v>
      </c>
      <c r="C2910" s="10" t="s">
        <v>14572</v>
      </c>
      <c r="E2910" s="3" t="s">
        <v>14573</v>
      </c>
      <c r="F2910" s="6"/>
    </row>
    <row r="2911" spans="1:6" ht="15.75" customHeight="1" x14ac:dyDescent="0.15">
      <c r="A2911" s="3">
        <v>2907</v>
      </c>
      <c r="B2911" s="3" t="s">
        <v>5713</v>
      </c>
      <c r="C2911" s="10" t="s">
        <v>14574</v>
      </c>
      <c r="E2911" s="3" t="s">
        <v>487</v>
      </c>
      <c r="F2911" s="6"/>
    </row>
    <row r="2912" spans="1:6" ht="15.75" customHeight="1" x14ac:dyDescent="0.15">
      <c r="A2912" s="3">
        <v>2908</v>
      </c>
      <c r="B2912" s="3" t="s">
        <v>5722</v>
      </c>
      <c r="C2912" s="10" t="s">
        <v>14577</v>
      </c>
      <c r="E2912" s="3" t="s">
        <v>14578</v>
      </c>
      <c r="F2912" s="6"/>
    </row>
    <row r="2913" spans="1:6" ht="15.75" customHeight="1" x14ac:dyDescent="0.15">
      <c r="A2913" s="3">
        <v>2909</v>
      </c>
      <c r="B2913" s="3" t="s">
        <v>5724</v>
      </c>
      <c r="C2913" s="10" t="s">
        <v>14579</v>
      </c>
      <c r="E2913" s="3" t="s">
        <v>3261</v>
      </c>
      <c r="F2913" s="6"/>
    </row>
    <row r="2914" spans="1:6" ht="15.75" customHeight="1" x14ac:dyDescent="0.15">
      <c r="A2914" s="3">
        <v>2910</v>
      </c>
      <c r="B2914" s="3" t="s">
        <v>5730</v>
      </c>
      <c r="C2914" s="10" t="s">
        <v>14581</v>
      </c>
      <c r="E2914" s="3" t="s">
        <v>1743</v>
      </c>
      <c r="F2914" s="6"/>
    </row>
    <row r="2915" spans="1:6" ht="15.75" customHeight="1" x14ac:dyDescent="0.15">
      <c r="A2915" s="3">
        <v>2911</v>
      </c>
      <c r="B2915" s="3" t="s">
        <v>4612</v>
      </c>
      <c r="C2915" s="10" t="s">
        <v>14582</v>
      </c>
      <c r="E2915" s="3" t="s">
        <v>263</v>
      </c>
      <c r="F2915" s="6"/>
    </row>
    <row r="2916" spans="1:6" ht="15.75" customHeight="1" x14ac:dyDescent="0.15">
      <c r="A2916" s="3">
        <v>2912</v>
      </c>
      <c r="B2916" s="3" t="s">
        <v>5732</v>
      </c>
      <c r="C2916" s="10" t="s">
        <v>14585</v>
      </c>
      <c r="E2916" s="3" t="s">
        <v>379</v>
      </c>
      <c r="F2916" s="6"/>
    </row>
    <row r="2917" spans="1:6" ht="15.75" customHeight="1" x14ac:dyDescent="0.15">
      <c r="A2917" s="3">
        <v>2913</v>
      </c>
      <c r="B2917" s="3" t="s">
        <v>5733</v>
      </c>
      <c r="C2917" s="10" t="s">
        <v>14586</v>
      </c>
      <c r="E2917" s="3" t="s">
        <v>1743</v>
      </c>
      <c r="F2917" s="6"/>
    </row>
    <row r="2918" spans="1:6" ht="15.75" customHeight="1" x14ac:dyDescent="0.15">
      <c r="A2918" s="3">
        <v>2914</v>
      </c>
      <c r="B2918" s="3" t="s">
        <v>5739</v>
      </c>
      <c r="C2918" s="10" t="s">
        <v>14589</v>
      </c>
      <c r="E2918" s="3" t="s">
        <v>13616</v>
      </c>
      <c r="F2918" s="6"/>
    </row>
    <row r="2919" spans="1:6" ht="15.75" customHeight="1" x14ac:dyDescent="0.15">
      <c r="A2919" s="3">
        <v>2915</v>
      </c>
      <c r="B2919" s="3" t="s">
        <v>5751</v>
      </c>
      <c r="C2919" s="10" t="s">
        <v>14590</v>
      </c>
      <c r="E2919" s="3" t="s">
        <v>14591</v>
      </c>
      <c r="F2919" s="6"/>
    </row>
    <row r="2920" spans="1:6" ht="15.75" customHeight="1" x14ac:dyDescent="0.15">
      <c r="A2920" s="3">
        <v>2916</v>
      </c>
      <c r="B2920" s="3" t="s">
        <v>5753</v>
      </c>
      <c r="C2920" s="10" t="s">
        <v>14593</v>
      </c>
      <c r="E2920" s="3" t="s">
        <v>3963</v>
      </c>
      <c r="F2920" s="6"/>
    </row>
    <row r="2921" spans="1:6" ht="15.75" customHeight="1" x14ac:dyDescent="0.15">
      <c r="A2921" s="3">
        <v>2917</v>
      </c>
      <c r="B2921" s="3" t="s">
        <v>5756</v>
      </c>
      <c r="C2921" s="10" t="s">
        <v>14595</v>
      </c>
      <c r="E2921" s="3" t="s">
        <v>14596</v>
      </c>
      <c r="F2921" s="6"/>
    </row>
    <row r="2922" spans="1:6" ht="15.75" customHeight="1" x14ac:dyDescent="0.15">
      <c r="A2922" s="3">
        <v>2918</v>
      </c>
      <c r="B2922" s="3" t="s">
        <v>5757</v>
      </c>
      <c r="C2922" s="10" t="s">
        <v>14598</v>
      </c>
      <c r="E2922" s="3" t="s">
        <v>391</v>
      </c>
      <c r="F2922" s="6"/>
    </row>
    <row r="2923" spans="1:6" ht="15.75" customHeight="1" x14ac:dyDescent="0.15">
      <c r="A2923" s="3">
        <v>2919</v>
      </c>
      <c r="B2923" s="3" t="s">
        <v>5759</v>
      </c>
      <c r="C2923" s="10" t="s">
        <v>14600</v>
      </c>
      <c r="E2923" s="3" t="s">
        <v>6626</v>
      </c>
      <c r="F2923" s="6"/>
    </row>
    <row r="2924" spans="1:6" ht="15.75" customHeight="1" x14ac:dyDescent="0.15">
      <c r="A2924" s="3">
        <v>2920</v>
      </c>
      <c r="B2924" s="3" t="s">
        <v>5778</v>
      </c>
      <c r="C2924" s="10" t="s">
        <v>14602</v>
      </c>
      <c r="E2924" s="3" t="s">
        <v>742</v>
      </c>
      <c r="F2924" s="6"/>
    </row>
    <row r="2925" spans="1:6" ht="15.75" customHeight="1" x14ac:dyDescent="0.15">
      <c r="A2925" s="3">
        <v>2921</v>
      </c>
      <c r="B2925" s="3" t="s">
        <v>5795</v>
      </c>
      <c r="C2925" s="10" t="s">
        <v>14603</v>
      </c>
      <c r="E2925" s="3" t="s">
        <v>2403</v>
      </c>
      <c r="F2925" s="6"/>
    </row>
    <row r="2926" spans="1:6" ht="15.75" customHeight="1" x14ac:dyDescent="0.15">
      <c r="A2926" s="3">
        <v>2922</v>
      </c>
      <c r="B2926" s="3" t="s">
        <v>5798</v>
      </c>
      <c r="C2926" s="10" t="s">
        <v>14605</v>
      </c>
      <c r="E2926" s="3" t="s">
        <v>3818</v>
      </c>
      <c r="F2926" s="6"/>
    </row>
    <row r="2927" spans="1:6" ht="15.75" customHeight="1" x14ac:dyDescent="0.15">
      <c r="A2927" s="3">
        <v>2923</v>
      </c>
      <c r="B2927" s="3" t="s">
        <v>2706</v>
      </c>
      <c r="C2927" s="10" t="s">
        <v>14606</v>
      </c>
      <c r="E2927" s="3" t="s">
        <v>2710</v>
      </c>
      <c r="F2927" s="6"/>
    </row>
    <row r="2928" spans="1:6" ht="15.75" customHeight="1" x14ac:dyDescent="0.15">
      <c r="A2928" s="3">
        <v>2924</v>
      </c>
      <c r="B2928" s="3" t="s">
        <v>5804</v>
      </c>
      <c r="C2928" s="10" t="s">
        <v>14609</v>
      </c>
      <c r="E2928" s="3" t="s">
        <v>11604</v>
      </c>
      <c r="F2928" s="6"/>
    </row>
    <row r="2929" spans="1:6" ht="15.75" customHeight="1" x14ac:dyDescent="0.15">
      <c r="A2929" s="3">
        <v>2925</v>
      </c>
      <c r="B2929" s="3" t="s">
        <v>5807</v>
      </c>
      <c r="C2929" s="10" t="s">
        <v>14610</v>
      </c>
      <c r="E2929" s="3" t="s">
        <v>934</v>
      </c>
      <c r="F2929" s="6"/>
    </row>
    <row r="2930" spans="1:6" ht="15.75" customHeight="1" x14ac:dyDescent="0.15">
      <c r="A2930" s="3">
        <v>2926</v>
      </c>
      <c r="B2930" s="3" t="s">
        <v>5810</v>
      </c>
      <c r="C2930" s="10" t="s">
        <v>14612</v>
      </c>
      <c r="E2930" s="3" t="s">
        <v>2626</v>
      </c>
      <c r="F2930" s="6"/>
    </row>
    <row r="2931" spans="1:6" ht="15.75" customHeight="1" x14ac:dyDescent="0.15">
      <c r="A2931" s="3">
        <v>2927</v>
      </c>
      <c r="B2931" s="3" t="s">
        <v>2036</v>
      </c>
      <c r="C2931" s="10" t="s">
        <v>14613</v>
      </c>
      <c r="E2931" s="3" t="s">
        <v>89</v>
      </c>
      <c r="F2931" s="6"/>
    </row>
    <row r="2932" spans="1:6" ht="15.75" customHeight="1" x14ac:dyDescent="0.15">
      <c r="A2932" s="3">
        <v>2928</v>
      </c>
      <c r="B2932" s="3" t="s">
        <v>5818</v>
      </c>
      <c r="C2932" s="10" t="s">
        <v>14614</v>
      </c>
      <c r="E2932" s="3" t="s">
        <v>2049</v>
      </c>
      <c r="F2932" s="6"/>
    </row>
    <row r="2933" spans="1:6" ht="15.75" customHeight="1" x14ac:dyDescent="0.15">
      <c r="A2933" s="3">
        <v>2929</v>
      </c>
      <c r="B2933" s="3" t="s">
        <v>5821</v>
      </c>
      <c r="C2933" s="10" t="s">
        <v>14616</v>
      </c>
      <c r="E2933" s="3" t="s">
        <v>9705</v>
      </c>
      <c r="F2933" s="6"/>
    </row>
    <row r="2934" spans="1:6" ht="15.75" customHeight="1" x14ac:dyDescent="0.15">
      <c r="A2934" s="3">
        <v>2930</v>
      </c>
      <c r="B2934" s="3" t="s">
        <v>5823</v>
      </c>
      <c r="C2934" s="10" t="s">
        <v>14617</v>
      </c>
      <c r="E2934" s="3" t="s">
        <v>4949</v>
      </c>
      <c r="F2934" s="6"/>
    </row>
    <row r="2935" spans="1:6" ht="15.75" customHeight="1" x14ac:dyDescent="0.15">
      <c r="A2935" s="3">
        <v>2931</v>
      </c>
      <c r="B2935" s="3" t="s">
        <v>5826</v>
      </c>
      <c r="C2935" s="10" t="s">
        <v>14620</v>
      </c>
      <c r="E2935" s="3" t="s">
        <v>14621</v>
      </c>
      <c r="F2935" s="6"/>
    </row>
    <row r="2936" spans="1:6" ht="15.75" customHeight="1" x14ac:dyDescent="0.15">
      <c r="A2936" s="3">
        <v>2932</v>
      </c>
      <c r="B2936" s="3" t="s">
        <v>5486</v>
      </c>
      <c r="C2936" s="10" t="s">
        <v>14622</v>
      </c>
      <c r="E2936" s="3" t="s">
        <v>323</v>
      </c>
      <c r="F2936" s="6"/>
    </row>
    <row r="2937" spans="1:6" ht="15.75" customHeight="1" x14ac:dyDescent="0.15">
      <c r="A2937" s="3">
        <v>2933</v>
      </c>
      <c r="B2937" s="3" t="s">
        <v>5829</v>
      </c>
      <c r="C2937" s="10" t="s">
        <v>14625</v>
      </c>
      <c r="E2937" s="3" t="s">
        <v>10630</v>
      </c>
      <c r="F2937" s="6"/>
    </row>
    <row r="2938" spans="1:6" ht="15.75" customHeight="1" x14ac:dyDescent="0.15">
      <c r="A2938" s="3">
        <v>2934</v>
      </c>
      <c r="B2938" s="3" t="s">
        <v>5831</v>
      </c>
      <c r="C2938" s="10" t="s">
        <v>14626</v>
      </c>
      <c r="E2938" s="3" t="s">
        <v>3165</v>
      </c>
      <c r="F2938" s="6"/>
    </row>
    <row r="2939" spans="1:6" ht="15.75" customHeight="1" x14ac:dyDescent="0.15">
      <c r="A2939" s="3">
        <v>2935</v>
      </c>
      <c r="B2939" s="3" t="s">
        <v>5836</v>
      </c>
      <c r="C2939" s="10" t="s">
        <v>14627</v>
      </c>
      <c r="E2939" s="3" t="s">
        <v>14630</v>
      </c>
      <c r="F2939" s="6"/>
    </row>
    <row r="2940" spans="1:6" ht="15.75" customHeight="1" x14ac:dyDescent="0.15">
      <c r="A2940" s="3">
        <v>2936</v>
      </c>
      <c r="B2940" s="3" t="s">
        <v>5839</v>
      </c>
      <c r="C2940" s="10" t="s">
        <v>14631</v>
      </c>
      <c r="E2940" s="3" t="s">
        <v>14633</v>
      </c>
      <c r="F2940" s="6"/>
    </row>
    <row r="2941" spans="1:6" ht="15.75" customHeight="1" x14ac:dyDescent="0.15">
      <c r="A2941" s="3">
        <v>2937</v>
      </c>
      <c r="B2941" s="3" t="s">
        <v>5841</v>
      </c>
      <c r="C2941" s="10" t="s">
        <v>14634</v>
      </c>
      <c r="E2941" s="3" t="s">
        <v>475</v>
      </c>
      <c r="F2941" s="6"/>
    </row>
    <row r="2942" spans="1:6" ht="15.75" customHeight="1" x14ac:dyDescent="0.15">
      <c r="A2942" s="3">
        <v>2938</v>
      </c>
      <c r="B2942" s="3" t="s">
        <v>5845</v>
      </c>
      <c r="C2942" s="10" t="s">
        <v>14636</v>
      </c>
      <c r="E2942" s="3" t="s">
        <v>2725</v>
      </c>
      <c r="F2942" s="6"/>
    </row>
    <row r="2943" spans="1:6" ht="15.75" customHeight="1" x14ac:dyDescent="0.15">
      <c r="A2943" s="3">
        <v>2939</v>
      </c>
      <c r="B2943" s="3" t="s">
        <v>5850</v>
      </c>
      <c r="C2943" s="10" t="s">
        <v>14638</v>
      </c>
      <c r="E2943" s="3" t="s">
        <v>9046</v>
      </c>
      <c r="F2943" s="6"/>
    </row>
    <row r="2944" spans="1:6" ht="15.75" customHeight="1" x14ac:dyDescent="0.15">
      <c r="A2944" s="3">
        <v>2940</v>
      </c>
      <c r="B2944" s="3" t="s">
        <v>5854</v>
      </c>
      <c r="C2944" s="10" t="s">
        <v>14642</v>
      </c>
      <c r="E2944" s="3" t="s">
        <v>264</v>
      </c>
      <c r="F2944" s="6"/>
    </row>
    <row r="2945" spans="1:6" ht="15.75" customHeight="1" x14ac:dyDescent="0.15">
      <c r="A2945" s="3">
        <v>2941</v>
      </c>
      <c r="B2945" s="3" t="s">
        <v>5856</v>
      </c>
      <c r="C2945" s="10" t="s">
        <v>14644</v>
      </c>
      <c r="E2945" s="3" t="s">
        <v>498</v>
      </c>
      <c r="F2945" s="6"/>
    </row>
    <row r="2946" spans="1:6" ht="15.75" customHeight="1" x14ac:dyDescent="0.15">
      <c r="A2946" s="3">
        <v>2942</v>
      </c>
      <c r="B2946" s="3" t="s">
        <v>5860</v>
      </c>
      <c r="C2946" s="10" t="s">
        <v>14645</v>
      </c>
      <c r="E2946" s="3" t="s">
        <v>115</v>
      </c>
      <c r="F2946" s="6"/>
    </row>
    <row r="2947" spans="1:6" ht="15.75" customHeight="1" x14ac:dyDescent="0.15">
      <c r="A2947" s="3">
        <v>2943</v>
      </c>
      <c r="B2947" s="3" t="s">
        <v>5861</v>
      </c>
      <c r="C2947" s="10" t="s">
        <v>14648</v>
      </c>
      <c r="E2947" s="3" t="s">
        <v>14649</v>
      </c>
      <c r="F2947" s="6"/>
    </row>
    <row r="2948" spans="1:6" ht="15.75" customHeight="1" x14ac:dyDescent="0.15">
      <c r="A2948" s="3">
        <v>2944</v>
      </c>
      <c r="B2948" s="3" t="s">
        <v>5863</v>
      </c>
      <c r="C2948" s="10" t="s">
        <v>14650</v>
      </c>
      <c r="E2948" s="3" t="s">
        <v>14651</v>
      </c>
      <c r="F2948" s="6"/>
    </row>
    <row r="2949" spans="1:6" ht="15.75" customHeight="1" x14ac:dyDescent="0.15">
      <c r="A2949" s="3">
        <v>2945</v>
      </c>
      <c r="B2949" s="3" t="s">
        <v>5865</v>
      </c>
      <c r="C2949" s="10" t="s">
        <v>14653</v>
      </c>
      <c r="E2949" s="3" t="s">
        <v>2653</v>
      </c>
      <c r="F2949" s="6"/>
    </row>
    <row r="2950" spans="1:6" ht="15.75" customHeight="1" x14ac:dyDescent="0.15">
      <c r="A2950" s="3">
        <v>2946</v>
      </c>
      <c r="B2950" s="3" t="s">
        <v>5870</v>
      </c>
      <c r="C2950" s="10" t="s">
        <v>14654</v>
      </c>
      <c r="E2950" s="3" t="s">
        <v>14656</v>
      </c>
      <c r="F2950" s="6"/>
    </row>
    <row r="2951" spans="1:6" ht="15.75" customHeight="1" x14ac:dyDescent="0.15">
      <c r="A2951" s="3">
        <v>2947</v>
      </c>
      <c r="B2951" s="3" t="s">
        <v>5873</v>
      </c>
      <c r="C2951" s="10" t="s">
        <v>14658</v>
      </c>
      <c r="E2951" s="3" t="s">
        <v>10113</v>
      </c>
      <c r="F2951" s="6"/>
    </row>
    <row r="2952" spans="1:6" ht="15.75" customHeight="1" x14ac:dyDescent="0.15">
      <c r="A2952" s="3">
        <v>2948</v>
      </c>
      <c r="B2952" s="3" t="s">
        <v>5876</v>
      </c>
      <c r="C2952" s="10" t="s">
        <v>14659</v>
      </c>
      <c r="E2952" s="3" t="s">
        <v>14661</v>
      </c>
      <c r="F2952" s="6"/>
    </row>
    <row r="2953" spans="1:6" ht="15.75" customHeight="1" x14ac:dyDescent="0.15">
      <c r="A2953" s="3">
        <v>2949</v>
      </c>
      <c r="B2953" s="3" t="s">
        <v>5886</v>
      </c>
      <c r="C2953" s="10" t="s">
        <v>14663</v>
      </c>
      <c r="E2953" s="3" t="s">
        <v>116</v>
      </c>
      <c r="F2953" s="6"/>
    </row>
    <row r="2954" spans="1:6" ht="15.75" customHeight="1" x14ac:dyDescent="0.15">
      <c r="A2954" s="3">
        <v>2950</v>
      </c>
      <c r="B2954" s="3" t="s">
        <v>5889</v>
      </c>
      <c r="C2954" s="10" t="s">
        <v>14664</v>
      </c>
      <c r="E2954" s="3" t="s">
        <v>240</v>
      </c>
      <c r="F2954" s="6"/>
    </row>
    <row r="2955" spans="1:6" ht="15.75" customHeight="1" x14ac:dyDescent="0.15">
      <c r="A2955" s="3">
        <v>2951</v>
      </c>
      <c r="B2955" s="3" t="s">
        <v>5891</v>
      </c>
      <c r="C2955" s="10" t="s">
        <v>14666</v>
      </c>
      <c r="E2955" s="3" t="s">
        <v>240</v>
      </c>
      <c r="F2955" s="6"/>
    </row>
    <row r="2956" spans="1:6" ht="15.75" customHeight="1" x14ac:dyDescent="0.15">
      <c r="A2956" s="3">
        <v>2952</v>
      </c>
      <c r="B2956" s="3" t="s">
        <v>5894</v>
      </c>
      <c r="C2956" s="10" t="s">
        <v>14667</v>
      </c>
      <c r="E2956" s="3" t="s">
        <v>12319</v>
      </c>
      <c r="F2956" s="6"/>
    </row>
    <row r="2957" spans="1:6" ht="15.75" customHeight="1" x14ac:dyDescent="0.15">
      <c r="A2957" s="3">
        <v>2953</v>
      </c>
      <c r="B2957" s="3" t="s">
        <v>5909</v>
      </c>
      <c r="C2957" s="10" t="s">
        <v>14669</v>
      </c>
      <c r="E2957" s="3" t="s">
        <v>12795</v>
      </c>
      <c r="F2957" s="6"/>
    </row>
    <row r="2958" spans="1:6" ht="15.75" customHeight="1" x14ac:dyDescent="0.15">
      <c r="A2958" s="3">
        <v>2954</v>
      </c>
      <c r="B2958" s="3" t="s">
        <v>5912</v>
      </c>
      <c r="C2958" s="10" t="s">
        <v>14670</v>
      </c>
      <c r="E2958" s="3" t="s">
        <v>126</v>
      </c>
      <c r="F2958" s="6"/>
    </row>
    <row r="2959" spans="1:6" ht="15.75" customHeight="1" x14ac:dyDescent="0.15">
      <c r="A2959" s="3">
        <v>2955</v>
      </c>
      <c r="B2959" s="3" t="s">
        <v>5924</v>
      </c>
      <c r="C2959" s="10" t="s">
        <v>14672</v>
      </c>
      <c r="E2959" s="3" t="s">
        <v>4315</v>
      </c>
      <c r="F2959" s="6"/>
    </row>
    <row r="2960" spans="1:6" ht="15.75" customHeight="1" x14ac:dyDescent="0.15">
      <c r="A2960" s="3">
        <v>2956</v>
      </c>
      <c r="B2960" s="3" t="s">
        <v>5926</v>
      </c>
      <c r="C2960" s="10" t="s">
        <v>14674</v>
      </c>
      <c r="E2960" s="3" t="s">
        <v>2190</v>
      </c>
      <c r="F2960" s="6"/>
    </row>
    <row r="2961" spans="1:6" ht="15.75" customHeight="1" x14ac:dyDescent="0.15">
      <c r="A2961" s="3">
        <v>2957</v>
      </c>
      <c r="B2961" s="3" t="s">
        <v>5929</v>
      </c>
      <c r="C2961" s="10" t="s">
        <v>14676</v>
      </c>
      <c r="E2961" s="3" t="s">
        <v>7540</v>
      </c>
      <c r="F2961" s="6"/>
    </row>
    <row r="2962" spans="1:6" ht="15.75" customHeight="1" x14ac:dyDescent="0.15">
      <c r="A2962" s="3">
        <v>2958</v>
      </c>
      <c r="B2962" s="3" t="s">
        <v>5933</v>
      </c>
      <c r="C2962" s="10" t="s">
        <v>14678</v>
      </c>
      <c r="E2962" s="3" t="s">
        <v>2237</v>
      </c>
      <c r="F2962" s="6"/>
    </row>
    <row r="2963" spans="1:6" ht="15.75" customHeight="1" x14ac:dyDescent="0.15">
      <c r="A2963" s="3">
        <v>2959</v>
      </c>
      <c r="B2963" s="3" t="s">
        <v>5936</v>
      </c>
      <c r="C2963" s="10" t="s">
        <v>14680</v>
      </c>
      <c r="E2963" s="3" t="s">
        <v>3818</v>
      </c>
      <c r="F2963" s="6"/>
    </row>
    <row r="2964" spans="1:6" ht="15.75" customHeight="1" x14ac:dyDescent="0.15">
      <c r="A2964" s="3">
        <v>2960</v>
      </c>
      <c r="B2964" s="3" t="s">
        <v>5937</v>
      </c>
      <c r="C2964" s="10" t="s">
        <v>14681</v>
      </c>
      <c r="E2964" s="3" t="s">
        <v>7469</v>
      </c>
      <c r="F2964" s="6"/>
    </row>
    <row r="2965" spans="1:6" ht="15.75" customHeight="1" x14ac:dyDescent="0.15">
      <c r="A2965" s="3">
        <v>2961</v>
      </c>
      <c r="B2965" s="3" t="s">
        <v>5939</v>
      </c>
      <c r="C2965" s="10" t="s">
        <v>14683</v>
      </c>
      <c r="E2965" s="3" t="s">
        <v>679</v>
      </c>
      <c r="F2965" s="6"/>
    </row>
    <row r="2966" spans="1:6" ht="15.75" customHeight="1" x14ac:dyDescent="0.15">
      <c r="A2966" s="3">
        <v>2962</v>
      </c>
      <c r="B2966" s="3" t="s">
        <v>5941</v>
      </c>
      <c r="C2966" s="10" t="s">
        <v>14685</v>
      </c>
      <c r="E2966" s="3" t="s">
        <v>12689</v>
      </c>
      <c r="F2966" s="6"/>
    </row>
    <row r="2967" spans="1:6" ht="15.75" customHeight="1" x14ac:dyDescent="0.15">
      <c r="A2967" s="3">
        <v>2963</v>
      </c>
      <c r="B2967" s="3" t="s">
        <v>5944</v>
      </c>
      <c r="C2967" s="10" t="s">
        <v>14686</v>
      </c>
      <c r="E2967" s="3" t="s">
        <v>7222</v>
      </c>
      <c r="F2967" s="6"/>
    </row>
    <row r="2968" spans="1:6" ht="15.75" customHeight="1" x14ac:dyDescent="0.15">
      <c r="A2968" s="3">
        <v>2964</v>
      </c>
      <c r="B2968" s="3" t="s">
        <v>5947</v>
      </c>
      <c r="C2968" s="10" t="s">
        <v>14689</v>
      </c>
      <c r="E2968" s="3" t="s">
        <v>991</v>
      </c>
      <c r="F2968" s="6"/>
    </row>
    <row r="2969" spans="1:6" ht="15.75" customHeight="1" x14ac:dyDescent="0.15">
      <c r="A2969" s="3">
        <v>2965</v>
      </c>
      <c r="B2969" s="3" t="s">
        <v>5951</v>
      </c>
      <c r="C2969" s="10" t="s">
        <v>14690</v>
      </c>
      <c r="E2969" s="3" t="s">
        <v>5419</v>
      </c>
      <c r="F2969" s="6"/>
    </row>
    <row r="2970" spans="1:6" ht="15.75" customHeight="1" x14ac:dyDescent="0.15">
      <c r="A2970" s="3">
        <v>2966</v>
      </c>
      <c r="B2970" s="3" t="s">
        <v>5952</v>
      </c>
      <c r="C2970" s="10" t="s">
        <v>14693</v>
      </c>
      <c r="E2970" s="3" t="s">
        <v>14335</v>
      </c>
      <c r="F2970" s="6"/>
    </row>
    <row r="2971" spans="1:6" ht="15.75" customHeight="1" x14ac:dyDescent="0.15">
      <c r="A2971" s="3">
        <v>2967</v>
      </c>
      <c r="B2971" s="3" t="s">
        <v>5955</v>
      </c>
      <c r="C2971" s="10" t="s">
        <v>14694</v>
      </c>
      <c r="E2971" s="3" t="s">
        <v>271</v>
      </c>
      <c r="F2971" s="6"/>
    </row>
    <row r="2972" spans="1:6" ht="15.75" customHeight="1" x14ac:dyDescent="0.15">
      <c r="A2972" s="3">
        <v>2968</v>
      </c>
      <c r="B2972" s="3" t="s">
        <v>5956</v>
      </c>
      <c r="C2972" s="10" t="s">
        <v>14697</v>
      </c>
      <c r="E2972" s="3" t="s">
        <v>14698</v>
      </c>
      <c r="F2972" s="6"/>
    </row>
    <row r="2973" spans="1:6" ht="15.75" customHeight="1" x14ac:dyDescent="0.15">
      <c r="A2973" s="3">
        <v>2969</v>
      </c>
      <c r="B2973" s="3" t="s">
        <v>5961</v>
      </c>
      <c r="C2973" s="10" t="s">
        <v>14699</v>
      </c>
      <c r="E2973" s="3" t="s">
        <v>6013</v>
      </c>
      <c r="F2973" s="6"/>
    </row>
    <row r="2974" spans="1:6" ht="15.75" customHeight="1" x14ac:dyDescent="0.15">
      <c r="A2974" s="3">
        <v>2970</v>
      </c>
      <c r="B2974" s="3" t="s">
        <v>5962</v>
      </c>
      <c r="C2974" s="10" t="s">
        <v>14702</v>
      </c>
      <c r="E2974" s="3" t="s">
        <v>12144</v>
      </c>
      <c r="F2974" s="6"/>
    </row>
    <row r="2975" spans="1:6" ht="15.75" customHeight="1" x14ac:dyDescent="0.15">
      <c r="A2975" s="3">
        <v>2971</v>
      </c>
      <c r="B2975" s="3" t="s">
        <v>5965</v>
      </c>
      <c r="C2975" s="10" t="s">
        <v>14703</v>
      </c>
      <c r="E2975" s="3" t="s">
        <v>3189</v>
      </c>
      <c r="F2975" s="6"/>
    </row>
    <row r="2976" spans="1:6" ht="15.75" customHeight="1" x14ac:dyDescent="0.15">
      <c r="A2976" s="3">
        <v>2972</v>
      </c>
      <c r="B2976" s="3" t="s">
        <v>5968</v>
      </c>
      <c r="C2976" s="10" t="s">
        <v>14705</v>
      </c>
      <c r="E2976" s="3" t="s">
        <v>760</v>
      </c>
      <c r="F2976" s="6"/>
    </row>
    <row r="2977" spans="1:6" ht="15.75" customHeight="1" x14ac:dyDescent="0.15">
      <c r="A2977" s="3">
        <v>2973</v>
      </c>
      <c r="B2977" s="3" t="s">
        <v>5987</v>
      </c>
      <c r="C2977" s="10" t="s">
        <v>14707</v>
      </c>
      <c r="E2977" s="3" t="s">
        <v>2724</v>
      </c>
      <c r="F2977" s="6"/>
    </row>
    <row r="2978" spans="1:6" ht="15.75" customHeight="1" x14ac:dyDescent="0.15">
      <c r="A2978" s="3">
        <v>2974</v>
      </c>
      <c r="B2978" s="3" t="s">
        <v>5990</v>
      </c>
      <c r="C2978" s="10" t="s">
        <v>14709</v>
      </c>
      <c r="E2978" s="3" t="s">
        <v>264</v>
      </c>
      <c r="F2978" s="6"/>
    </row>
    <row r="2979" spans="1:6" ht="15.75" customHeight="1" x14ac:dyDescent="0.15">
      <c r="A2979" s="3">
        <v>2975</v>
      </c>
      <c r="B2979" s="3" t="s">
        <v>5991</v>
      </c>
      <c r="C2979" s="10" t="s">
        <v>14711</v>
      </c>
      <c r="E2979" s="3" t="s">
        <v>1902</v>
      </c>
      <c r="F2979" s="6"/>
    </row>
    <row r="2980" spans="1:6" ht="15.75" customHeight="1" x14ac:dyDescent="0.15">
      <c r="A2980" s="3">
        <v>2976</v>
      </c>
      <c r="B2980" s="3" t="s">
        <v>5994</v>
      </c>
      <c r="C2980" s="10" t="s">
        <v>14712</v>
      </c>
      <c r="E2980" s="3" t="s">
        <v>1963</v>
      </c>
      <c r="F2980" s="6"/>
    </row>
    <row r="2981" spans="1:6" ht="15.75" customHeight="1" x14ac:dyDescent="0.15">
      <c r="A2981" s="3">
        <v>2977</v>
      </c>
      <c r="B2981" s="3" t="s">
        <v>5998</v>
      </c>
      <c r="C2981" s="10" t="s">
        <v>14714</v>
      </c>
      <c r="E2981" s="3" t="s">
        <v>487</v>
      </c>
      <c r="F2981" s="6"/>
    </row>
    <row r="2982" spans="1:6" ht="15.75" customHeight="1" x14ac:dyDescent="0.15">
      <c r="A2982" s="3">
        <v>2978</v>
      </c>
      <c r="B2982" s="3" t="s">
        <v>6000</v>
      </c>
      <c r="C2982" s="10" t="s">
        <v>14715</v>
      </c>
      <c r="E2982" s="3" t="s">
        <v>115</v>
      </c>
      <c r="F2982" s="6"/>
    </row>
    <row r="2983" spans="1:6" ht="15.75" customHeight="1" x14ac:dyDescent="0.15">
      <c r="A2983" s="3">
        <v>2979</v>
      </c>
      <c r="B2983" s="3" t="s">
        <v>6006</v>
      </c>
      <c r="C2983" s="10" t="s">
        <v>14718</v>
      </c>
      <c r="E2983" s="3" t="s">
        <v>550</v>
      </c>
      <c r="F2983" s="6"/>
    </row>
    <row r="2984" spans="1:6" ht="15.75" customHeight="1" x14ac:dyDescent="0.15">
      <c r="A2984" s="3">
        <v>2980</v>
      </c>
      <c r="B2984" s="3" t="s">
        <v>6011</v>
      </c>
      <c r="C2984" s="10" t="s">
        <v>14719</v>
      </c>
      <c r="E2984" s="3" t="s">
        <v>9240</v>
      </c>
      <c r="F2984" s="6"/>
    </row>
    <row r="2985" spans="1:6" ht="15.75" customHeight="1" x14ac:dyDescent="0.15">
      <c r="A2985" s="3">
        <v>2981</v>
      </c>
      <c r="B2985" s="3" t="s">
        <v>6016</v>
      </c>
      <c r="C2985" s="10" t="s">
        <v>14721</v>
      </c>
      <c r="E2985" s="3" t="s">
        <v>4662</v>
      </c>
      <c r="F2985" s="6"/>
    </row>
    <row r="2986" spans="1:6" ht="15.75" customHeight="1" x14ac:dyDescent="0.15">
      <c r="A2986" s="3">
        <v>2982</v>
      </c>
      <c r="B2986" s="3" t="s">
        <v>6023</v>
      </c>
      <c r="C2986" s="10" t="s">
        <v>14722</v>
      </c>
      <c r="E2986" s="3" t="s">
        <v>6013</v>
      </c>
      <c r="F2986" s="6"/>
    </row>
    <row r="2987" spans="1:6" ht="15.75" customHeight="1" x14ac:dyDescent="0.15">
      <c r="A2987" s="3">
        <v>2983</v>
      </c>
      <c r="B2987" s="3" t="s">
        <v>6024</v>
      </c>
      <c r="C2987" s="10" t="s">
        <v>14724</v>
      </c>
      <c r="E2987" s="3" t="s">
        <v>14725</v>
      </c>
      <c r="F2987" s="6"/>
    </row>
    <row r="2988" spans="1:6" ht="15.75" customHeight="1" x14ac:dyDescent="0.15">
      <c r="A2988" s="3">
        <v>2984</v>
      </c>
      <c r="B2988" s="3" t="s">
        <v>6028</v>
      </c>
      <c r="C2988" s="10" t="s">
        <v>14727</v>
      </c>
      <c r="E2988" s="3" t="s">
        <v>283</v>
      </c>
      <c r="F2988" s="6"/>
    </row>
    <row r="2989" spans="1:6" ht="15.75" customHeight="1" x14ac:dyDescent="0.15">
      <c r="A2989" s="3">
        <v>2985</v>
      </c>
      <c r="B2989" s="3" t="s">
        <v>6040</v>
      </c>
      <c r="C2989" s="10" t="s">
        <v>14728</v>
      </c>
      <c r="E2989" s="3" t="s">
        <v>14729</v>
      </c>
      <c r="F2989" s="6"/>
    </row>
    <row r="2990" spans="1:6" ht="15.75" customHeight="1" x14ac:dyDescent="0.15">
      <c r="A2990" s="3">
        <v>2986</v>
      </c>
      <c r="B2990" s="3" t="s">
        <v>6043</v>
      </c>
      <c r="C2990" s="10" t="s">
        <v>14730</v>
      </c>
      <c r="E2990" s="3" t="s">
        <v>116</v>
      </c>
      <c r="F2990" s="6"/>
    </row>
    <row r="2991" spans="1:6" ht="15.75" customHeight="1" x14ac:dyDescent="0.15">
      <c r="A2991" s="3">
        <v>2987</v>
      </c>
      <c r="B2991" s="3" t="s">
        <v>6047</v>
      </c>
      <c r="C2991" s="10" t="s">
        <v>14732</v>
      </c>
      <c r="E2991" s="3" t="s">
        <v>5362</v>
      </c>
      <c r="F2991" s="6"/>
    </row>
    <row r="2992" spans="1:6" ht="15.75" customHeight="1" x14ac:dyDescent="0.15">
      <c r="A2992" s="3">
        <v>2988</v>
      </c>
      <c r="B2992" s="3" t="s">
        <v>6051</v>
      </c>
      <c r="C2992" s="10" t="s">
        <v>14734</v>
      </c>
      <c r="E2992" s="3" t="s">
        <v>14735</v>
      </c>
      <c r="F2992" s="6"/>
    </row>
    <row r="2993" spans="1:6" ht="15.75" customHeight="1" x14ac:dyDescent="0.15">
      <c r="A2993" s="3">
        <v>2989</v>
      </c>
      <c r="B2993" s="3" t="s">
        <v>6052</v>
      </c>
      <c r="C2993" s="10" t="s">
        <v>14736</v>
      </c>
      <c r="E2993" s="3" t="s">
        <v>12319</v>
      </c>
      <c r="F2993" s="6"/>
    </row>
    <row r="2994" spans="1:6" ht="15.75" customHeight="1" x14ac:dyDescent="0.15">
      <c r="A2994" s="3">
        <v>2990</v>
      </c>
      <c r="B2994" s="3" t="s">
        <v>6054</v>
      </c>
      <c r="C2994" s="10" t="s">
        <v>14739</v>
      </c>
      <c r="E2994" s="3" t="s">
        <v>9363</v>
      </c>
      <c r="F2994" s="6"/>
    </row>
    <row r="2995" spans="1:6" ht="15.75" customHeight="1" x14ac:dyDescent="0.15">
      <c r="A2995" s="3">
        <v>2991</v>
      </c>
      <c r="B2995" s="3" t="s">
        <v>2265</v>
      </c>
      <c r="C2995" s="10" t="s">
        <v>14740</v>
      </c>
      <c r="E2995" s="3" t="s">
        <v>79</v>
      </c>
      <c r="F2995" s="6"/>
    </row>
    <row r="2996" spans="1:6" ht="15.75" customHeight="1" x14ac:dyDescent="0.15">
      <c r="A2996" s="3">
        <v>2992</v>
      </c>
      <c r="B2996" s="3" t="s">
        <v>6073</v>
      </c>
      <c r="C2996" s="10" t="s">
        <v>14743</v>
      </c>
      <c r="E2996" s="3" t="s">
        <v>2435</v>
      </c>
      <c r="F2996" s="6"/>
    </row>
    <row r="2997" spans="1:6" ht="15.75" customHeight="1" x14ac:dyDescent="0.15">
      <c r="A2997" s="3">
        <v>2993</v>
      </c>
      <c r="B2997" s="3" t="s">
        <v>6075</v>
      </c>
      <c r="C2997" s="10" t="s">
        <v>14744</v>
      </c>
      <c r="E2997" s="3" t="s">
        <v>7907</v>
      </c>
      <c r="F2997" s="6"/>
    </row>
    <row r="2998" spans="1:6" ht="15.75" customHeight="1" x14ac:dyDescent="0.15">
      <c r="A2998" s="3">
        <v>2994</v>
      </c>
      <c r="B2998" s="3" t="s">
        <v>6077</v>
      </c>
      <c r="C2998" s="10" t="s">
        <v>14746</v>
      </c>
      <c r="E2998" s="3" t="s">
        <v>2682</v>
      </c>
      <c r="F2998" s="6"/>
    </row>
    <row r="2999" spans="1:6" ht="15.75" customHeight="1" x14ac:dyDescent="0.15">
      <c r="A2999" s="3">
        <v>2995</v>
      </c>
      <c r="B2999" s="3" t="s">
        <v>6078</v>
      </c>
      <c r="C2999" s="10" t="s">
        <v>14747</v>
      </c>
      <c r="E2999" s="3" t="s">
        <v>240</v>
      </c>
      <c r="F2999" s="6"/>
    </row>
    <row r="3000" spans="1:6" ht="15.75" customHeight="1" x14ac:dyDescent="0.15">
      <c r="A3000" s="3">
        <v>2996</v>
      </c>
      <c r="B3000" s="3" t="s">
        <v>6081</v>
      </c>
      <c r="C3000" s="10" t="s">
        <v>14748</v>
      </c>
      <c r="E3000" s="3" t="s">
        <v>264</v>
      </c>
      <c r="F3000" s="6"/>
    </row>
    <row r="3001" spans="1:6" ht="15.75" customHeight="1" x14ac:dyDescent="0.15">
      <c r="A3001" s="3">
        <v>2997</v>
      </c>
      <c r="B3001" s="3" t="s">
        <v>6082</v>
      </c>
      <c r="C3001" s="10" t="s">
        <v>14751</v>
      </c>
      <c r="E3001" s="3" t="s">
        <v>240</v>
      </c>
      <c r="F3001" s="6"/>
    </row>
    <row r="3002" spans="1:6" ht="15.75" customHeight="1" x14ac:dyDescent="0.15">
      <c r="A3002" s="3">
        <v>2998</v>
      </c>
      <c r="B3002" s="3" t="s">
        <v>6085</v>
      </c>
      <c r="C3002" s="10" t="s">
        <v>14752</v>
      </c>
      <c r="E3002" s="3" t="s">
        <v>2279</v>
      </c>
      <c r="F3002" s="6"/>
    </row>
    <row r="3003" spans="1:6" ht="15.75" customHeight="1" x14ac:dyDescent="0.15">
      <c r="A3003" s="3">
        <v>2999</v>
      </c>
      <c r="B3003" s="3" t="s">
        <v>6088</v>
      </c>
      <c r="C3003" s="10" t="s">
        <v>14755</v>
      </c>
      <c r="E3003" s="3" t="s">
        <v>14756</v>
      </c>
      <c r="F3003" s="6"/>
    </row>
    <row r="3004" spans="1:6" ht="15.75" customHeight="1" x14ac:dyDescent="0.15">
      <c r="A3004" s="3">
        <v>3000</v>
      </c>
      <c r="B3004" s="3" t="s">
        <v>6103</v>
      </c>
      <c r="C3004" s="10" t="s">
        <v>14757</v>
      </c>
      <c r="E3004" s="3" t="s">
        <v>6030</v>
      </c>
      <c r="F3004" s="6"/>
    </row>
    <row r="3005" spans="1:6" ht="15.75" customHeight="1" x14ac:dyDescent="0.15">
      <c r="A3005" s="3">
        <v>3001</v>
      </c>
      <c r="B3005" s="3" t="s">
        <v>6992</v>
      </c>
      <c r="C3005" s="10" t="s">
        <v>14758</v>
      </c>
      <c r="E3005" s="3" t="s">
        <v>3411</v>
      </c>
      <c r="F3005" s="6"/>
    </row>
    <row r="3006" spans="1:6" ht="15.75" customHeight="1" x14ac:dyDescent="0.15">
      <c r="A3006" s="3">
        <v>3002</v>
      </c>
      <c r="B3006" s="3" t="s">
        <v>4631</v>
      </c>
      <c r="C3006" s="10" t="s">
        <v>14761</v>
      </c>
      <c r="E3006" s="3" t="s">
        <v>4635</v>
      </c>
      <c r="F3006" s="6"/>
    </row>
    <row r="3007" spans="1:6" ht="15.75" customHeight="1" x14ac:dyDescent="0.15">
      <c r="A3007" s="3">
        <v>3003</v>
      </c>
      <c r="B3007" s="3" t="s">
        <v>7015</v>
      </c>
      <c r="C3007" s="10" t="s">
        <v>14762</v>
      </c>
      <c r="E3007" s="3" t="s">
        <v>14764</v>
      </c>
      <c r="F3007" s="6"/>
    </row>
    <row r="3008" spans="1:6" ht="15.75" customHeight="1" x14ac:dyDescent="0.15">
      <c r="A3008" s="3">
        <v>3004</v>
      </c>
      <c r="B3008" s="3" t="s">
        <v>3235</v>
      </c>
      <c r="C3008" s="10" t="s">
        <v>14765</v>
      </c>
      <c r="E3008" s="3" t="s">
        <v>475</v>
      </c>
      <c r="F3008" s="6"/>
    </row>
    <row r="3009" spans="1:6" ht="15.75" customHeight="1" x14ac:dyDescent="0.15">
      <c r="A3009" s="3">
        <v>3005</v>
      </c>
      <c r="B3009" s="3" t="s">
        <v>7033</v>
      </c>
      <c r="C3009" s="10" t="s">
        <v>14767</v>
      </c>
      <c r="E3009" s="3" t="s">
        <v>1743</v>
      </c>
      <c r="F3009" s="6"/>
    </row>
    <row r="3010" spans="1:6" ht="15.75" customHeight="1" x14ac:dyDescent="0.15">
      <c r="A3010" s="3">
        <v>3006</v>
      </c>
      <c r="B3010" s="3" t="s">
        <v>7041</v>
      </c>
      <c r="C3010" s="10" t="s">
        <v>14768</v>
      </c>
      <c r="E3010" s="3" t="s">
        <v>283</v>
      </c>
      <c r="F3010" s="6"/>
    </row>
    <row r="3011" spans="1:6" ht="15.75" customHeight="1" x14ac:dyDescent="0.15">
      <c r="A3011" s="3">
        <v>3007</v>
      </c>
      <c r="B3011" s="3" t="s">
        <v>7048</v>
      </c>
      <c r="C3011" s="10" t="s">
        <v>14770</v>
      </c>
      <c r="E3011" s="3" t="s">
        <v>264</v>
      </c>
      <c r="F3011" s="6"/>
    </row>
    <row r="3012" spans="1:6" ht="15.75" customHeight="1" x14ac:dyDescent="0.15">
      <c r="A3012" s="3">
        <v>3008</v>
      </c>
      <c r="B3012" s="3" t="s">
        <v>7058</v>
      </c>
      <c r="C3012" s="10" t="s">
        <v>14771</v>
      </c>
      <c r="E3012" s="3" t="s">
        <v>1032</v>
      </c>
      <c r="F3012" s="6"/>
    </row>
    <row r="3013" spans="1:6" ht="15.75" customHeight="1" x14ac:dyDescent="0.15">
      <c r="A3013" s="3">
        <v>3009</v>
      </c>
      <c r="B3013" s="3" t="s">
        <v>7066</v>
      </c>
      <c r="C3013" s="10" t="s">
        <v>14773</v>
      </c>
      <c r="E3013" s="3" t="s">
        <v>168</v>
      </c>
      <c r="F3013" s="6"/>
    </row>
    <row r="3014" spans="1:6" ht="15.75" customHeight="1" x14ac:dyDescent="0.15">
      <c r="A3014" s="3">
        <v>3010</v>
      </c>
      <c r="B3014" s="3" t="s">
        <v>7077</v>
      </c>
      <c r="C3014" s="10" t="s">
        <v>14774</v>
      </c>
      <c r="E3014" s="3" t="s">
        <v>13939</v>
      </c>
      <c r="F3014" s="6"/>
    </row>
    <row r="3015" spans="1:6" ht="15.75" customHeight="1" x14ac:dyDescent="0.15">
      <c r="A3015" s="3">
        <v>3011</v>
      </c>
      <c r="B3015" s="3" t="s">
        <v>7088</v>
      </c>
      <c r="C3015" s="10" t="s">
        <v>14775</v>
      </c>
      <c r="E3015" s="3" t="s">
        <v>2237</v>
      </c>
      <c r="F3015" s="6"/>
    </row>
    <row r="3016" spans="1:6" ht="15.75" customHeight="1" x14ac:dyDescent="0.15">
      <c r="A3016" s="3">
        <v>3012</v>
      </c>
      <c r="B3016" s="3" t="s">
        <v>7100</v>
      </c>
      <c r="C3016" s="10" t="s">
        <v>14777</v>
      </c>
      <c r="E3016" s="3" t="s">
        <v>475</v>
      </c>
      <c r="F3016" s="6"/>
    </row>
    <row r="3017" spans="1:6" ht="15.75" customHeight="1" x14ac:dyDescent="0.15">
      <c r="A3017" s="3">
        <v>3013</v>
      </c>
      <c r="B3017" s="3" t="s">
        <v>7114</v>
      </c>
      <c r="C3017" s="10" t="s">
        <v>14779</v>
      </c>
      <c r="E3017" s="3" t="s">
        <v>14781</v>
      </c>
      <c r="F3017" s="6"/>
    </row>
    <row r="3018" spans="1:6" ht="15.75" customHeight="1" x14ac:dyDescent="0.15">
      <c r="A3018" s="3">
        <v>3014</v>
      </c>
      <c r="B3018" s="3" t="s">
        <v>7125</v>
      </c>
      <c r="C3018" s="10" t="s">
        <v>14782</v>
      </c>
      <c r="E3018" s="3" t="s">
        <v>6316</v>
      </c>
      <c r="F3018" s="6"/>
    </row>
    <row r="3019" spans="1:6" ht="15.75" customHeight="1" x14ac:dyDescent="0.15">
      <c r="A3019" s="3">
        <v>3015</v>
      </c>
      <c r="B3019" s="3" t="s">
        <v>7138</v>
      </c>
      <c r="C3019" s="10" t="s">
        <v>14783</v>
      </c>
      <c r="E3019" s="3" t="s">
        <v>5399</v>
      </c>
      <c r="F3019" s="6"/>
    </row>
    <row r="3020" spans="1:6" ht="15.75" customHeight="1" x14ac:dyDescent="0.15">
      <c r="A3020" s="3">
        <v>3016</v>
      </c>
      <c r="B3020" s="3" t="s">
        <v>7147</v>
      </c>
      <c r="C3020" s="10" t="s">
        <v>14786</v>
      </c>
      <c r="E3020" s="3" t="s">
        <v>39</v>
      </c>
      <c r="F3020" s="6"/>
    </row>
    <row r="3021" spans="1:6" ht="15.75" customHeight="1" x14ac:dyDescent="0.15">
      <c r="A3021" s="3">
        <v>3017</v>
      </c>
      <c r="B3021" s="3" t="s">
        <v>7156</v>
      </c>
      <c r="C3021" s="10" t="s">
        <v>14787</v>
      </c>
      <c r="E3021" s="3" t="s">
        <v>12314</v>
      </c>
      <c r="F3021" s="6"/>
    </row>
    <row r="3022" spans="1:6" ht="15.75" customHeight="1" x14ac:dyDescent="0.15">
      <c r="A3022" s="3">
        <v>3018</v>
      </c>
      <c r="B3022" s="3" t="s">
        <v>7165</v>
      </c>
      <c r="C3022" s="10" t="s">
        <v>14788</v>
      </c>
      <c r="E3022" s="3" t="s">
        <v>14790</v>
      </c>
      <c r="F3022" s="6"/>
    </row>
    <row r="3023" spans="1:6" ht="15.75" customHeight="1" x14ac:dyDescent="0.15">
      <c r="A3023" s="3">
        <v>3019</v>
      </c>
      <c r="B3023" s="3" t="s">
        <v>7174</v>
      </c>
      <c r="C3023" s="10" t="s">
        <v>14792</v>
      </c>
      <c r="E3023" s="3" t="s">
        <v>391</v>
      </c>
      <c r="F3023" s="6"/>
    </row>
    <row r="3024" spans="1:6" ht="15.75" customHeight="1" x14ac:dyDescent="0.15">
      <c r="A3024" s="3">
        <v>3020</v>
      </c>
      <c r="B3024" s="3" t="s">
        <v>7183</v>
      </c>
      <c r="C3024" s="10" t="s">
        <v>14793</v>
      </c>
      <c r="E3024" s="3" t="s">
        <v>2435</v>
      </c>
      <c r="F3024" s="6"/>
    </row>
    <row r="3025" spans="1:6" ht="15.75" customHeight="1" x14ac:dyDescent="0.15">
      <c r="A3025" s="3">
        <v>3021</v>
      </c>
      <c r="B3025" s="3" t="s">
        <v>7197</v>
      </c>
      <c r="C3025" s="10" t="s">
        <v>14795</v>
      </c>
      <c r="E3025" s="3" t="s">
        <v>11018</v>
      </c>
      <c r="F3025" s="6"/>
    </row>
    <row r="3026" spans="1:6" ht="15.75" customHeight="1" x14ac:dyDescent="0.15">
      <c r="A3026" s="3">
        <v>3022</v>
      </c>
      <c r="B3026" s="3" t="s">
        <v>7205</v>
      </c>
      <c r="C3026" s="10" t="s">
        <v>14796</v>
      </c>
      <c r="E3026" s="3" t="s">
        <v>10759</v>
      </c>
      <c r="F3026" s="6"/>
    </row>
    <row r="3027" spans="1:6" ht="15.75" customHeight="1" x14ac:dyDescent="0.15">
      <c r="A3027" s="3">
        <v>3023</v>
      </c>
      <c r="B3027" s="3" t="s">
        <v>7050</v>
      </c>
      <c r="C3027" s="10" t="s">
        <v>14799</v>
      </c>
      <c r="E3027" s="3" t="s">
        <v>277</v>
      </c>
      <c r="F3027" s="6"/>
    </row>
    <row r="3028" spans="1:6" ht="15.75" customHeight="1" x14ac:dyDescent="0.15">
      <c r="A3028" s="3">
        <v>3024</v>
      </c>
      <c r="B3028" s="3" t="s">
        <v>7225</v>
      </c>
      <c r="C3028" s="10" t="s">
        <v>14800</v>
      </c>
      <c r="E3028" s="3" t="s">
        <v>742</v>
      </c>
      <c r="F3028" s="6"/>
    </row>
    <row r="3029" spans="1:6" ht="15.75" customHeight="1" x14ac:dyDescent="0.15">
      <c r="A3029" s="3">
        <v>3025</v>
      </c>
      <c r="B3029" s="3" t="s">
        <v>7238</v>
      </c>
      <c r="C3029" s="10" t="s">
        <v>14801</v>
      </c>
      <c r="E3029" s="3" t="s">
        <v>11035</v>
      </c>
      <c r="F3029" s="6"/>
    </row>
    <row r="3030" spans="1:6" ht="15.75" customHeight="1" x14ac:dyDescent="0.15">
      <c r="A3030" s="3">
        <v>3026</v>
      </c>
      <c r="B3030" s="3" t="s">
        <v>7249</v>
      </c>
      <c r="C3030" s="10" t="s">
        <v>14804</v>
      </c>
      <c r="E3030" s="3" t="s">
        <v>14805</v>
      </c>
      <c r="F3030" s="6"/>
    </row>
    <row r="3031" spans="1:6" ht="15.75" customHeight="1" x14ac:dyDescent="0.15">
      <c r="A3031" s="3">
        <v>3027</v>
      </c>
      <c r="B3031" s="3" t="s">
        <v>7258</v>
      </c>
      <c r="C3031" s="10" t="s">
        <v>14806</v>
      </c>
      <c r="E3031" s="3" t="s">
        <v>379</v>
      </c>
      <c r="F3031" s="6"/>
    </row>
    <row r="3032" spans="1:6" ht="15.75" customHeight="1" x14ac:dyDescent="0.15">
      <c r="A3032" s="3">
        <v>3028</v>
      </c>
      <c r="B3032" s="3" t="s">
        <v>7266</v>
      </c>
      <c r="C3032" s="10" t="s">
        <v>14809</v>
      </c>
      <c r="E3032" s="3" t="s">
        <v>11429</v>
      </c>
      <c r="F3032" s="6"/>
    </row>
    <row r="3033" spans="1:6" ht="15.75" customHeight="1" x14ac:dyDescent="0.15">
      <c r="A3033" s="3">
        <v>3029</v>
      </c>
      <c r="B3033" s="3" t="s">
        <v>7275</v>
      </c>
      <c r="C3033" s="10" t="s">
        <v>14810</v>
      </c>
      <c r="E3033" s="3" t="s">
        <v>1479</v>
      </c>
      <c r="F3033" s="6"/>
    </row>
    <row r="3034" spans="1:6" ht="15.75" customHeight="1" x14ac:dyDescent="0.15">
      <c r="A3034" s="3">
        <v>3030</v>
      </c>
      <c r="B3034" s="3" t="s">
        <v>7284</v>
      </c>
      <c r="C3034" s="10" t="s">
        <v>14811</v>
      </c>
      <c r="E3034" s="3" t="s">
        <v>3818</v>
      </c>
      <c r="F3034" s="6"/>
    </row>
    <row r="3035" spans="1:6" ht="15.75" customHeight="1" x14ac:dyDescent="0.15">
      <c r="A3035" s="3">
        <v>3031</v>
      </c>
      <c r="B3035" s="3" t="s">
        <v>7293</v>
      </c>
      <c r="C3035" s="10" t="s">
        <v>14813</v>
      </c>
      <c r="E3035" s="3" t="s">
        <v>264</v>
      </c>
      <c r="F3035" s="6"/>
    </row>
    <row r="3036" spans="1:6" ht="15.75" customHeight="1" x14ac:dyDescent="0.15">
      <c r="A3036" s="3">
        <v>3032</v>
      </c>
      <c r="B3036" s="3" t="s">
        <v>7301</v>
      </c>
      <c r="C3036" s="10" t="s">
        <v>14815</v>
      </c>
      <c r="E3036" s="3" t="s">
        <v>14816</v>
      </c>
      <c r="F3036" s="6"/>
    </row>
    <row r="3037" spans="1:6" ht="15.75" customHeight="1" x14ac:dyDescent="0.15">
      <c r="A3037" s="3">
        <v>3033</v>
      </c>
      <c r="B3037" s="3" t="s">
        <v>7309</v>
      </c>
      <c r="C3037" s="10" t="s">
        <v>14818</v>
      </c>
      <c r="E3037" s="3" t="s">
        <v>3081</v>
      </c>
      <c r="F3037" s="6"/>
    </row>
    <row r="3038" spans="1:6" ht="15.75" customHeight="1" x14ac:dyDescent="0.15">
      <c r="A3038" s="3">
        <v>3034</v>
      </c>
      <c r="B3038" s="3" t="s">
        <v>7317</v>
      </c>
      <c r="C3038" s="10" t="s">
        <v>14820</v>
      </c>
      <c r="E3038" s="3" t="s">
        <v>2724</v>
      </c>
      <c r="F3038" s="6"/>
    </row>
    <row r="3039" spans="1:6" ht="15.75" customHeight="1" x14ac:dyDescent="0.15">
      <c r="A3039" s="3">
        <v>3035</v>
      </c>
      <c r="B3039" s="3" t="s">
        <v>7326</v>
      </c>
      <c r="C3039" s="10" t="s">
        <v>14821</v>
      </c>
      <c r="E3039" s="3" t="s">
        <v>14823</v>
      </c>
      <c r="F3039" s="6"/>
    </row>
    <row r="3040" spans="1:6" ht="15.75" customHeight="1" x14ac:dyDescent="0.15">
      <c r="A3040" s="3">
        <v>3036</v>
      </c>
      <c r="B3040" s="3" t="s">
        <v>7332</v>
      </c>
      <c r="C3040" s="10" t="s">
        <v>14824</v>
      </c>
      <c r="E3040" s="3" t="s">
        <v>9647</v>
      </c>
      <c r="F3040" s="6"/>
    </row>
    <row r="3041" spans="1:6" ht="15.75" customHeight="1" x14ac:dyDescent="0.15">
      <c r="A3041" s="3">
        <v>3037</v>
      </c>
      <c r="B3041" s="3" t="s">
        <v>7342</v>
      </c>
      <c r="C3041" s="10" t="s">
        <v>14825</v>
      </c>
      <c r="E3041" s="3" t="s">
        <v>1675</v>
      </c>
      <c r="F3041" s="6"/>
    </row>
    <row r="3042" spans="1:6" ht="15.75" customHeight="1" x14ac:dyDescent="0.15">
      <c r="A3042" s="3">
        <v>3038</v>
      </c>
      <c r="B3042" s="3" t="s">
        <v>7349</v>
      </c>
      <c r="C3042" s="10" t="s">
        <v>14828</v>
      </c>
      <c r="E3042" s="3" t="s">
        <v>8857</v>
      </c>
      <c r="F3042" s="6"/>
    </row>
    <row r="3043" spans="1:6" ht="15.75" customHeight="1" x14ac:dyDescent="0.15">
      <c r="A3043" s="3">
        <v>3039</v>
      </c>
      <c r="B3043" s="3" t="s">
        <v>7358</v>
      </c>
      <c r="C3043" s="10" t="s">
        <v>14830</v>
      </c>
      <c r="E3043" s="3" t="s">
        <v>14831</v>
      </c>
      <c r="F3043" s="6"/>
    </row>
    <row r="3044" spans="1:6" ht="15.75" customHeight="1" x14ac:dyDescent="0.15">
      <c r="A3044" s="3">
        <v>3040</v>
      </c>
      <c r="B3044" s="3" t="s">
        <v>7366</v>
      </c>
      <c r="C3044" s="10" t="s">
        <v>14833</v>
      </c>
      <c r="E3044" s="3" t="s">
        <v>14834</v>
      </c>
      <c r="F3044" s="6"/>
    </row>
    <row r="3045" spans="1:6" ht="15.75" customHeight="1" x14ac:dyDescent="0.15">
      <c r="A3045" s="3">
        <v>3041</v>
      </c>
      <c r="B3045" s="3" t="s">
        <v>7378</v>
      </c>
      <c r="C3045" s="10" t="s">
        <v>14835</v>
      </c>
      <c r="E3045" s="3" t="s">
        <v>2682</v>
      </c>
      <c r="F3045" s="6"/>
    </row>
    <row r="3046" spans="1:6" ht="15.75" customHeight="1" x14ac:dyDescent="0.15">
      <c r="A3046" s="3">
        <v>3042</v>
      </c>
      <c r="B3046" s="3" t="s">
        <v>7387</v>
      </c>
      <c r="C3046" s="10" t="s">
        <v>14838</v>
      </c>
      <c r="E3046" s="3" t="s">
        <v>14839</v>
      </c>
      <c r="F3046" s="6"/>
    </row>
    <row r="3047" spans="1:6" ht="15.75" customHeight="1" x14ac:dyDescent="0.15">
      <c r="A3047" s="3">
        <v>3043</v>
      </c>
      <c r="B3047" s="3" t="s">
        <v>7395</v>
      </c>
      <c r="C3047" s="10" t="s">
        <v>14840</v>
      </c>
      <c r="E3047" s="3" t="s">
        <v>9746</v>
      </c>
      <c r="F3047" s="6"/>
    </row>
    <row r="3048" spans="1:6" ht="15.75" customHeight="1" x14ac:dyDescent="0.15">
      <c r="A3048" s="3">
        <v>3044</v>
      </c>
      <c r="B3048" s="3" t="s">
        <v>7404</v>
      </c>
      <c r="C3048" s="10" t="s">
        <v>14841</v>
      </c>
      <c r="E3048" s="3" t="s">
        <v>2586</v>
      </c>
      <c r="F3048" s="6"/>
    </row>
    <row r="3049" spans="1:6" ht="15.75" customHeight="1" x14ac:dyDescent="0.15">
      <c r="A3049" s="3">
        <v>3045</v>
      </c>
      <c r="B3049" s="3" t="s">
        <v>7411</v>
      </c>
      <c r="C3049" s="10" t="s">
        <v>14842</v>
      </c>
      <c r="E3049" s="3" t="s">
        <v>5419</v>
      </c>
      <c r="F3049" s="6"/>
    </row>
    <row r="3050" spans="1:6" ht="15.75" customHeight="1" x14ac:dyDescent="0.15">
      <c r="A3050" s="3">
        <v>3046</v>
      </c>
      <c r="B3050" s="3" t="s">
        <v>7417</v>
      </c>
      <c r="C3050" s="10" t="s">
        <v>14844</v>
      </c>
      <c r="E3050" s="3" t="s">
        <v>2237</v>
      </c>
      <c r="F3050" s="6"/>
    </row>
    <row r="3051" spans="1:6" ht="15.75" customHeight="1" x14ac:dyDescent="0.15">
      <c r="A3051" s="3">
        <v>3047</v>
      </c>
      <c r="B3051" s="3" t="s">
        <v>7424</v>
      </c>
      <c r="C3051" s="10" t="s">
        <v>14846</v>
      </c>
      <c r="E3051" s="3" t="s">
        <v>742</v>
      </c>
      <c r="F3051" s="6"/>
    </row>
    <row r="3052" spans="1:6" ht="15.75" customHeight="1" x14ac:dyDescent="0.15">
      <c r="A3052" s="3">
        <v>3048</v>
      </c>
      <c r="B3052" s="5" t="s">
        <v>7431</v>
      </c>
      <c r="C3052" s="10" t="s">
        <v>14848</v>
      </c>
      <c r="E3052" s="3" t="s">
        <v>14849</v>
      </c>
      <c r="F3052" s="6"/>
    </row>
    <row r="3053" spans="1:6" ht="15.75" customHeight="1" x14ac:dyDescent="0.15">
      <c r="A3053" s="3">
        <v>3049</v>
      </c>
      <c r="B3053" s="3" t="s">
        <v>7440</v>
      </c>
      <c r="C3053" s="10" t="s">
        <v>14850</v>
      </c>
      <c r="E3053" s="3" t="s">
        <v>3818</v>
      </c>
      <c r="F3053" s="6"/>
    </row>
    <row r="3054" spans="1:6" ht="15.75" customHeight="1" x14ac:dyDescent="0.15">
      <c r="A3054" s="3">
        <v>3050</v>
      </c>
      <c r="B3054" s="3" t="s">
        <v>7451</v>
      </c>
      <c r="C3054" s="10" t="s">
        <v>14851</v>
      </c>
      <c r="E3054" s="3" t="s">
        <v>240</v>
      </c>
      <c r="F3054" s="6"/>
    </row>
    <row r="3055" spans="1:6" ht="15.75" customHeight="1" x14ac:dyDescent="0.15">
      <c r="A3055" s="3">
        <v>3051</v>
      </c>
      <c r="B3055" s="3" t="s">
        <v>7460</v>
      </c>
      <c r="C3055" s="10" t="s">
        <v>14852</v>
      </c>
      <c r="E3055" s="3" t="s">
        <v>11778</v>
      </c>
      <c r="F3055" s="6"/>
    </row>
    <row r="3056" spans="1:6" ht="15.75" customHeight="1" x14ac:dyDescent="0.15">
      <c r="A3056" s="3">
        <v>3052</v>
      </c>
      <c r="B3056" s="3" t="s">
        <v>7468</v>
      </c>
      <c r="C3056" s="10" t="s">
        <v>14854</v>
      </c>
      <c r="E3056" s="3" t="s">
        <v>2237</v>
      </c>
      <c r="F3056" s="6"/>
    </row>
    <row r="3057" spans="1:6" ht="15.75" customHeight="1" x14ac:dyDescent="0.15">
      <c r="A3057" s="3">
        <v>3053</v>
      </c>
      <c r="B3057" s="3" t="s">
        <v>7480</v>
      </c>
      <c r="C3057" s="10" t="s">
        <v>14855</v>
      </c>
      <c r="E3057" s="3" t="s">
        <v>2435</v>
      </c>
      <c r="F3057" s="6"/>
    </row>
    <row r="3058" spans="1:6" ht="15.75" customHeight="1" x14ac:dyDescent="0.15">
      <c r="A3058" s="3">
        <v>3054</v>
      </c>
      <c r="B3058" s="3" t="s">
        <v>4356</v>
      </c>
      <c r="C3058" s="10" t="s">
        <v>14856</v>
      </c>
      <c r="E3058" s="3" t="s">
        <v>828</v>
      </c>
      <c r="F3058" s="6"/>
    </row>
    <row r="3059" spans="1:6" ht="15.75" customHeight="1" x14ac:dyDescent="0.15">
      <c r="A3059" s="3">
        <v>3055</v>
      </c>
      <c r="B3059" s="3" t="s">
        <v>7495</v>
      </c>
      <c r="C3059" s="10" t="s">
        <v>14859</v>
      </c>
      <c r="E3059" s="3" t="s">
        <v>12911</v>
      </c>
      <c r="F3059" s="6"/>
    </row>
    <row r="3060" spans="1:6" ht="15.75" customHeight="1" x14ac:dyDescent="0.15">
      <c r="A3060" s="3">
        <v>3056</v>
      </c>
      <c r="B3060" s="3" t="s">
        <v>7505</v>
      </c>
      <c r="C3060" s="10" t="s">
        <v>14860</v>
      </c>
      <c r="E3060" s="3" t="s">
        <v>475</v>
      </c>
      <c r="F3060" s="6"/>
    </row>
    <row r="3061" spans="1:6" ht="15.75" customHeight="1" x14ac:dyDescent="0.15">
      <c r="A3061" s="3">
        <v>3057</v>
      </c>
      <c r="B3061" s="3" t="s">
        <v>7517</v>
      </c>
      <c r="C3061" s="10" t="s">
        <v>14861</v>
      </c>
      <c r="E3061" s="3" t="s">
        <v>14864</v>
      </c>
      <c r="F3061" s="6"/>
    </row>
    <row r="3062" spans="1:6" ht="15.75" customHeight="1" x14ac:dyDescent="0.15">
      <c r="A3062" s="3">
        <v>3058</v>
      </c>
      <c r="B3062" s="3" t="s">
        <v>7528</v>
      </c>
      <c r="C3062" s="10" t="s">
        <v>14865</v>
      </c>
      <c r="E3062" s="3" t="s">
        <v>14866</v>
      </c>
      <c r="F3062" s="6"/>
    </row>
    <row r="3063" spans="1:6" ht="15.75" customHeight="1" x14ac:dyDescent="0.15">
      <c r="A3063" s="3">
        <v>3059</v>
      </c>
      <c r="B3063" s="3" t="s">
        <v>7537</v>
      </c>
      <c r="C3063" s="10" t="s">
        <v>14867</v>
      </c>
      <c r="E3063" s="3" t="s">
        <v>3189</v>
      </c>
      <c r="F3063" s="6"/>
    </row>
    <row r="3064" spans="1:6" ht="15.75" customHeight="1" x14ac:dyDescent="0.15">
      <c r="A3064" s="3">
        <v>3060</v>
      </c>
      <c r="B3064" s="3" t="s">
        <v>6825</v>
      </c>
      <c r="C3064" s="10" t="s">
        <v>14870</v>
      </c>
      <c r="E3064" s="3" t="s">
        <v>475</v>
      </c>
      <c r="F3064" s="6"/>
    </row>
    <row r="3065" spans="1:6" ht="15.75" customHeight="1" x14ac:dyDescent="0.15">
      <c r="A3065" s="3">
        <v>3061</v>
      </c>
      <c r="B3065" s="3" t="s">
        <v>6832</v>
      </c>
      <c r="C3065" s="10" t="s">
        <v>14871</v>
      </c>
      <c r="E3065" s="3" t="s">
        <v>475</v>
      </c>
      <c r="F3065" s="6"/>
    </row>
    <row r="3066" spans="1:6" ht="15.75" customHeight="1" x14ac:dyDescent="0.15">
      <c r="A3066" s="3">
        <v>3062</v>
      </c>
      <c r="B3066" s="3" t="s">
        <v>7564</v>
      </c>
      <c r="C3066" s="10" t="s">
        <v>14873</v>
      </c>
      <c r="E3066" s="3" t="s">
        <v>1375</v>
      </c>
      <c r="F3066" s="6"/>
    </row>
    <row r="3067" spans="1:6" ht="15.75" customHeight="1" x14ac:dyDescent="0.15">
      <c r="A3067" s="3">
        <v>3063</v>
      </c>
      <c r="B3067" s="3" t="s">
        <v>7575</v>
      </c>
      <c r="C3067" s="10" t="s">
        <v>14874</v>
      </c>
      <c r="E3067" s="3" t="s">
        <v>2543</v>
      </c>
      <c r="F3067" s="6"/>
    </row>
    <row r="3068" spans="1:6" ht="15.75" customHeight="1" x14ac:dyDescent="0.15">
      <c r="A3068" s="3">
        <v>3064</v>
      </c>
      <c r="B3068" s="3" t="s">
        <v>7586</v>
      </c>
      <c r="C3068" s="10" t="s">
        <v>14877</v>
      </c>
      <c r="E3068" s="3" t="s">
        <v>614</v>
      </c>
      <c r="F3068" s="6"/>
    </row>
    <row r="3069" spans="1:6" ht="15.75" customHeight="1" x14ac:dyDescent="0.15">
      <c r="A3069" s="3">
        <v>3065</v>
      </c>
      <c r="B3069" s="3" t="s">
        <v>7593</v>
      </c>
      <c r="C3069" s="10" t="s">
        <v>14878</v>
      </c>
      <c r="E3069" s="3" t="s">
        <v>7719</v>
      </c>
      <c r="F3069" s="6"/>
    </row>
    <row r="3070" spans="1:6" ht="15.75" customHeight="1" x14ac:dyDescent="0.15">
      <c r="A3070" s="3">
        <v>3066</v>
      </c>
      <c r="B3070" s="3" t="s">
        <v>7608</v>
      </c>
      <c r="C3070" s="10" t="s">
        <v>14880</v>
      </c>
      <c r="E3070" s="3" t="s">
        <v>3818</v>
      </c>
      <c r="F3070" s="6"/>
    </row>
    <row r="3071" spans="1:6" ht="15.75" customHeight="1" x14ac:dyDescent="0.15">
      <c r="A3071" s="3">
        <v>3067</v>
      </c>
      <c r="B3071" s="3" t="s">
        <v>7615</v>
      </c>
      <c r="C3071" s="10" t="s">
        <v>14882</v>
      </c>
      <c r="E3071" s="3" t="s">
        <v>14883</v>
      </c>
      <c r="F3071" s="6"/>
    </row>
    <row r="3072" spans="1:6" ht="15.75" customHeight="1" x14ac:dyDescent="0.15">
      <c r="A3072" s="3">
        <v>3068</v>
      </c>
      <c r="B3072" s="3" t="s">
        <v>7624</v>
      </c>
      <c r="C3072" s="10" t="s">
        <v>14886</v>
      </c>
      <c r="E3072" s="3" t="s">
        <v>2729</v>
      </c>
      <c r="F3072" s="6"/>
    </row>
    <row r="3073" spans="1:6" ht="15.75" customHeight="1" x14ac:dyDescent="0.15">
      <c r="A3073" s="3">
        <v>3069</v>
      </c>
      <c r="B3073" s="3" t="s">
        <v>7633</v>
      </c>
      <c r="C3073" s="10" t="s">
        <v>14889</v>
      </c>
      <c r="E3073" s="3" t="s">
        <v>13760</v>
      </c>
      <c r="F3073" s="6"/>
    </row>
    <row r="3074" spans="1:6" ht="15.75" customHeight="1" x14ac:dyDescent="0.15">
      <c r="A3074" s="3">
        <v>3070</v>
      </c>
      <c r="B3074" s="3" t="s">
        <v>7641</v>
      </c>
      <c r="C3074" s="10" t="s">
        <v>14891</v>
      </c>
      <c r="E3074" s="3" t="s">
        <v>12684</v>
      </c>
      <c r="F3074" s="6"/>
    </row>
    <row r="3075" spans="1:6" ht="15.75" customHeight="1" x14ac:dyDescent="0.15">
      <c r="A3075" s="3">
        <v>3071</v>
      </c>
      <c r="B3075" s="3" t="s">
        <v>7650</v>
      </c>
      <c r="C3075" s="10" t="s">
        <v>14893</v>
      </c>
      <c r="E3075" s="3" t="s">
        <v>1032</v>
      </c>
      <c r="F3075" s="6"/>
    </row>
    <row r="3076" spans="1:6" ht="15.75" customHeight="1" x14ac:dyDescent="0.15">
      <c r="A3076" s="3">
        <v>3072</v>
      </c>
      <c r="B3076" s="3" t="s">
        <v>7658</v>
      </c>
      <c r="C3076" s="10" t="s">
        <v>14894</v>
      </c>
      <c r="E3076" s="3" t="s">
        <v>7475</v>
      </c>
      <c r="F3076" s="6"/>
    </row>
    <row r="3077" spans="1:6" ht="15.75" customHeight="1" x14ac:dyDescent="0.15">
      <c r="A3077" s="3">
        <v>3073</v>
      </c>
      <c r="B3077" s="3" t="s">
        <v>7670</v>
      </c>
      <c r="C3077" s="10" t="s">
        <v>14896</v>
      </c>
      <c r="E3077" s="3" t="s">
        <v>14897</v>
      </c>
      <c r="F3077" s="6"/>
    </row>
    <row r="3078" spans="1:6" ht="15.75" customHeight="1" x14ac:dyDescent="0.15">
      <c r="A3078" s="3">
        <v>3074</v>
      </c>
      <c r="B3078" s="3" t="s">
        <v>7675</v>
      </c>
      <c r="C3078" s="10" t="s">
        <v>14899</v>
      </c>
      <c r="E3078" s="3" t="s">
        <v>3165</v>
      </c>
      <c r="F3078" s="6"/>
    </row>
    <row r="3079" spans="1:6" ht="15.75" customHeight="1" x14ac:dyDescent="0.15">
      <c r="A3079" s="3">
        <v>3075</v>
      </c>
      <c r="B3079" s="3" t="s">
        <v>7684</v>
      </c>
      <c r="C3079" s="10" t="s">
        <v>14900</v>
      </c>
      <c r="E3079" s="3" t="s">
        <v>1902</v>
      </c>
      <c r="F3079" s="6"/>
    </row>
    <row r="3080" spans="1:6" ht="15.75" customHeight="1" x14ac:dyDescent="0.15">
      <c r="A3080" s="3">
        <v>3076</v>
      </c>
      <c r="B3080" s="3" t="s">
        <v>7691</v>
      </c>
      <c r="C3080" s="10" t="s">
        <v>14902</v>
      </c>
      <c r="E3080" s="3" t="s">
        <v>148</v>
      </c>
      <c r="F3080" s="6"/>
    </row>
    <row r="3081" spans="1:6" ht="15.75" customHeight="1" x14ac:dyDescent="0.15">
      <c r="A3081" s="3">
        <v>3077</v>
      </c>
      <c r="B3081" s="3" t="s">
        <v>1348</v>
      </c>
      <c r="C3081" s="10" t="s">
        <v>14903</v>
      </c>
      <c r="E3081" s="3" t="s">
        <v>1368</v>
      </c>
      <c r="F3081" s="6"/>
    </row>
    <row r="3082" spans="1:6" ht="15.75" customHeight="1" x14ac:dyDescent="0.15">
      <c r="A3082" s="3">
        <v>3078</v>
      </c>
      <c r="B3082" s="5" t="s">
        <v>7710</v>
      </c>
      <c r="C3082" s="10" t="s">
        <v>14906</v>
      </c>
      <c r="E3082" s="3" t="s">
        <v>4498</v>
      </c>
      <c r="F3082" s="6"/>
    </row>
    <row r="3083" spans="1:6" ht="15.75" customHeight="1" x14ac:dyDescent="0.15">
      <c r="A3083" s="3">
        <v>3079</v>
      </c>
      <c r="B3083" s="3" t="s">
        <v>7726</v>
      </c>
      <c r="C3083" s="10" t="s">
        <v>14907</v>
      </c>
      <c r="E3083" s="3" t="s">
        <v>189</v>
      </c>
      <c r="F3083" s="6"/>
    </row>
    <row r="3084" spans="1:6" ht="15.75" customHeight="1" x14ac:dyDescent="0.15">
      <c r="A3084" s="3">
        <v>3080</v>
      </c>
      <c r="B3084" s="3" t="s">
        <v>7737</v>
      </c>
      <c r="C3084" s="10" t="s">
        <v>14910</v>
      </c>
      <c r="E3084" s="3" t="s">
        <v>14911</v>
      </c>
      <c r="F3084" s="6"/>
    </row>
    <row r="3085" spans="1:6" ht="15.75" customHeight="1" x14ac:dyDescent="0.15">
      <c r="A3085" s="3">
        <v>3081</v>
      </c>
      <c r="B3085" s="3" t="s">
        <v>7744</v>
      </c>
      <c r="C3085" s="10" t="s">
        <v>14912</v>
      </c>
      <c r="E3085" s="3" t="s">
        <v>7862</v>
      </c>
      <c r="F3085" s="6"/>
    </row>
    <row r="3086" spans="1:6" ht="15.75" customHeight="1" x14ac:dyDescent="0.15">
      <c r="A3086" s="3">
        <v>3082</v>
      </c>
      <c r="B3086" s="3" t="s">
        <v>7761</v>
      </c>
      <c r="C3086" s="10" t="s">
        <v>14914</v>
      </c>
      <c r="E3086" s="3" t="s">
        <v>14916</v>
      </c>
      <c r="F3086" s="6"/>
    </row>
    <row r="3087" spans="1:6" ht="15.75" customHeight="1" x14ac:dyDescent="0.15">
      <c r="A3087" s="3">
        <v>3083</v>
      </c>
      <c r="B3087" s="3" t="s">
        <v>7770</v>
      </c>
      <c r="C3087" s="10" t="s">
        <v>14917</v>
      </c>
      <c r="E3087" s="3" t="s">
        <v>3431</v>
      </c>
      <c r="F3087" s="6"/>
    </row>
    <row r="3088" spans="1:6" ht="15.75" customHeight="1" x14ac:dyDescent="0.15">
      <c r="A3088" s="3">
        <v>3084</v>
      </c>
      <c r="B3088" s="3" t="s">
        <v>7784</v>
      </c>
      <c r="C3088" s="10" t="s">
        <v>14920</v>
      </c>
      <c r="E3088" s="3" t="s">
        <v>614</v>
      </c>
      <c r="F3088" s="6"/>
    </row>
    <row r="3089" spans="1:6" ht="15.75" customHeight="1" x14ac:dyDescent="0.15">
      <c r="A3089" s="3">
        <v>3085</v>
      </c>
      <c r="B3089" s="3" t="s">
        <v>7791</v>
      </c>
      <c r="C3089" s="10" t="s">
        <v>14921</v>
      </c>
      <c r="E3089" s="3" t="s">
        <v>1343</v>
      </c>
      <c r="F3089" s="6"/>
    </row>
    <row r="3090" spans="1:6" ht="15.75" customHeight="1" x14ac:dyDescent="0.15">
      <c r="A3090" s="3">
        <v>3086</v>
      </c>
      <c r="B3090" s="3" t="s">
        <v>6318</v>
      </c>
      <c r="C3090" s="10" t="s">
        <v>14923</v>
      </c>
      <c r="E3090" s="3" t="s">
        <v>6322</v>
      </c>
      <c r="F3090" s="6"/>
    </row>
    <row r="3091" spans="1:6" ht="15.75" customHeight="1" x14ac:dyDescent="0.15">
      <c r="A3091" s="3">
        <v>3087</v>
      </c>
      <c r="B3091" s="3" t="s">
        <v>7803</v>
      </c>
      <c r="C3091" s="10" t="s">
        <v>14925</v>
      </c>
      <c r="E3091" s="3" t="s">
        <v>9926</v>
      </c>
      <c r="F3091" s="6"/>
    </row>
    <row r="3092" spans="1:6" ht="15.75" customHeight="1" x14ac:dyDescent="0.15">
      <c r="A3092" s="3">
        <v>3088</v>
      </c>
      <c r="B3092" s="3" t="s">
        <v>7813</v>
      </c>
      <c r="C3092" s="10" t="s">
        <v>14926</v>
      </c>
      <c r="E3092" s="3" t="s">
        <v>817</v>
      </c>
      <c r="F3092" s="6"/>
    </row>
    <row r="3093" spans="1:6" ht="15.75" customHeight="1" x14ac:dyDescent="0.15">
      <c r="A3093" s="3">
        <v>3089</v>
      </c>
      <c r="B3093" s="3" t="s">
        <v>7822</v>
      </c>
      <c r="C3093" s="10" t="s">
        <v>14928</v>
      </c>
      <c r="E3093" s="3" t="s">
        <v>817</v>
      </c>
      <c r="F3093" s="6"/>
    </row>
    <row r="3094" spans="1:6" ht="15.75" customHeight="1" x14ac:dyDescent="0.15">
      <c r="A3094" s="3">
        <v>3090</v>
      </c>
      <c r="B3094" s="3" t="s">
        <v>5885</v>
      </c>
      <c r="C3094" s="10" t="s">
        <v>14929</v>
      </c>
      <c r="E3094" s="3" t="s">
        <v>2576</v>
      </c>
      <c r="F3094" s="6"/>
    </row>
    <row r="3095" spans="1:6" ht="15.75" customHeight="1" x14ac:dyDescent="0.15">
      <c r="A3095" s="3">
        <v>3091</v>
      </c>
      <c r="B3095" s="5" t="s">
        <v>7842</v>
      </c>
      <c r="C3095" s="10" t="s">
        <v>14932</v>
      </c>
      <c r="E3095" s="3" t="s">
        <v>1764</v>
      </c>
      <c r="F3095" s="6"/>
    </row>
    <row r="3096" spans="1:6" ht="15.75" customHeight="1" x14ac:dyDescent="0.15">
      <c r="A3096" s="3">
        <v>3092</v>
      </c>
      <c r="B3096" s="3" t="s">
        <v>7852</v>
      </c>
      <c r="C3096" s="10" t="s">
        <v>14933</v>
      </c>
      <c r="E3096" s="3" t="s">
        <v>4268</v>
      </c>
      <c r="F3096" s="6"/>
    </row>
    <row r="3097" spans="1:6" ht="15.75" customHeight="1" x14ac:dyDescent="0.15">
      <c r="A3097" s="3">
        <v>3093</v>
      </c>
      <c r="B3097" s="3" t="s">
        <v>7867</v>
      </c>
      <c r="C3097" s="10" t="s">
        <v>14935</v>
      </c>
      <c r="E3097" s="3" t="s">
        <v>14936</v>
      </c>
      <c r="F3097" s="6"/>
    </row>
    <row r="3098" spans="1:6" ht="15.75" customHeight="1" x14ac:dyDescent="0.15">
      <c r="A3098" s="3">
        <v>3094</v>
      </c>
      <c r="B3098" s="3" t="s">
        <v>7878</v>
      </c>
      <c r="C3098" s="10" t="s">
        <v>14937</v>
      </c>
      <c r="E3098" s="3" t="s">
        <v>7091</v>
      </c>
      <c r="F3098" s="6"/>
    </row>
    <row r="3099" spans="1:6" ht="15.75" customHeight="1" x14ac:dyDescent="0.15">
      <c r="A3099" s="3">
        <v>3095</v>
      </c>
      <c r="B3099" s="3" t="s">
        <v>7885</v>
      </c>
      <c r="C3099" s="10" t="s">
        <v>14940</v>
      </c>
      <c r="E3099" s="3" t="s">
        <v>2435</v>
      </c>
      <c r="F3099" s="6"/>
    </row>
    <row r="3100" spans="1:6" ht="15.75" customHeight="1" x14ac:dyDescent="0.15">
      <c r="A3100" s="3">
        <v>3096</v>
      </c>
      <c r="B3100" s="3" t="s">
        <v>7894</v>
      </c>
      <c r="C3100" s="10" t="s">
        <v>14941</v>
      </c>
      <c r="E3100" s="3" t="s">
        <v>189</v>
      </c>
      <c r="F3100" s="6"/>
    </row>
    <row r="3101" spans="1:6" ht="15.75" customHeight="1" x14ac:dyDescent="0.15">
      <c r="A3101" s="3">
        <v>3097</v>
      </c>
      <c r="B3101" s="3" t="s">
        <v>7908</v>
      </c>
      <c r="C3101" s="10" t="s">
        <v>14944</v>
      </c>
      <c r="E3101" s="3" t="s">
        <v>10174</v>
      </c>
      <c r="F3101" s="6"/>
    </row>
    <row r="3102" spans="1:6" ht="15.75" customHeight="1" x14ac:dyDescent="0.15">
      <c r="A3102" s="3">
        <v>3098</v>
      </c>
      <c r="B3102" s="3" t="s">
        <v>7917</v>
      </c>
      <c r="C3102" s="10" t="s">
        <v>14946</v>
      </c>
      <c r="E3102" s="3" t="s">
        <v>14947</v>
      </c>
      <c r="F3102" s="6"/>
    </row>
    <row r="3103" spans="1:6" ht="15.75" customHeight="1" x14ac:dyDescent="0.15">
      <c r="A3103" s="3">
        <v>3099</v>
      </c>
      <c r="B3103" s="3" t="s">
        <v>7925</v>
      </c>
      <c r="C3103" s="10" t="s">
        <v>14949</v>
      </c>
      <c r="E3103" s="3" t="s">
        <v>10272</v>
      </c>
      <c r="F3103" s="6"/>
    </row>
    <row r="3104" spans="1:6" ht="15.75" customHeight="1" x14ac:dyDescent="0.15">
      <c r="A3104" s="3">
        <v>3100</v>
      </c>
      <c r="B3104" s="3" t="s">
        <v>7935</v>
      </c>
      <c r="C3104" s="10" t="s">
        <v>14951</v>
      </c>
      <c r="E3104" s="3" t="s">
        <v>11042</v>
      </c>
      <c r="F3104" s="6"/>
    </row>
    <row r="3105" spans="1:6" ht="15.75" customHeight="1" x14ac:dyDescent="0.15">
      <c r="A3105" s="3">
        <v>3101</v>
      </c>
      <c r="B3105" s="3" t="s">
        <v>4987</v>
      </c>
      <c r="C3105" s="10" t="s">
        <v>14953</v>
      </c>
      <c r="E3105" s="3" t="s">
        <v>543</v>
      </c>
      <c r="F3105" s="6"/>
    </row>
    <row r="3106" spans="1:6" ht="15.75" customHeight="1" x14ac:dyDescent="0.15">
      <c r="A3106" s="3">
        <v>3102</v>
      </c>
      <c r="B3106" s="3" t="s">
        <v>6843</v>
      </c>
      <c r="C3106" s="10" t="s">
        <v>14955</v>
      </c>
      <c r="E3106" s="3" t="s">
        <v>475</v>
      </c>
      <c r="F3106" s="6"/>
    </row>
    <row r="3107" spans="1:6" ht="15.75" customHeight="1" x14ac:dyDescent="0.15">
      <c r="A3107" s="3">
        <v>3103</v>
      </c>
      <c r="B3107" s="3" t="s">
        <v>7959</v>
      </c>
      <c r="C3107" s="10" t="s">
        <v>14957</v>
      </c>
      <c r="E3107" s="3" t="s">
        <v>817</v>
      </c>
      <c r="F3107" s="6"/>
    </row>
    <row r="3108" spans="1:6" ht="15.75" customHeight="1" x14ac:dyDescent="0.15">
      <c r="A3108" s="3">
        <v>3104</v>
      </c>
      <c r="B3108" s="3" t="s">
        <v>1098</v>
      </c>
      <c r="C3108" s="10" t="s">
        <v>14959</v>
      </c>
      <c r="E3108" s="3" t="s">
        <v>588</v>
      </c>
      <c r="F3108" s="6"/>
    </row>
    <row r="3109" spans="1:6" ht="15.75" customHeight="1" x14ac:dyDescent="0.15">
      <c r="A3109" s="3">
        <v>3105</v>
      </c>
      <c r="B3109" s="3" t="s">
        <v>7979</v>
      </c>
      <c r="C3109" s="10" t="s">
        <v>14962</v>
      </c>
      <c r="E3109" s="3" t="s">
        <v>13807</v>
      </c>
      <c r="F3109" s="6"/>
    </row>
    <row r="3110" spans="1:6" ht="15.75" customHeight="1" x14ac:dyDescent="0.15">
      <c r="A3110" s="3">
        <v>3106</v>
      </c>
      <c r="B3110" s="3" t="s">
        <v>7982</v>
      </c>
      <c r="C3110" s="10" t="s">
        <v>14963</v>
      </c>
      <c r="E3110" s="3" t="s">
        <v>1502</v>
      </c>
      <c r="F3110" s="6"/>
    </row>
    <row r="3111" spans="1:6" ht="15.75" customHeight="1" x14ac:dyDescent="0.15">
      <c r="A3111" s="3">
        <v>3107</v>
      </c>
      <c r="B3111" s="3" t="s">
        <v>7986</v>
      </c>
      <c r="C3111" s="10" t="s">
        <v>14966</v>
      </c>
      <c r="E3111" s="3" t="s">
        <v>9887</v>
      </c>
      <c r="F3111" s="6"/>
    </row>
    <row r="3112" spans="1:6" ht="15.75" customHeight="1" x14ac:dyDescent="0.15">
      <c r="A3112" s="3">
        <v>3108</v>
      </c>
      <c r="B3112" s="3" t="s">
        <v>7996</v>
      </c>
      <c r="C3112" s="10" t="s">
        <v>14967</v>
      </c>
      <c r="E3112" s="3" t="s">
        <v>10739</v>
      </c>
      <c r="F3112" s="6"/>
    </row>
    <row r="3113" spans="1:6" ht="15.75" customHeight="1" x14ac:dyDescent="0.15">
      <c r="A3113" s="3">
        <v>3109</v>
      </c>
      <c r="B3113" s="3" t="s">
        <v>8007</v>
      </c>
      <c r="C3113" s="10" t="s">
        <v>14970</v>
      </c>
      <c r="E3113" s="3" t="s">
        <v>240</v>
      </c>
      <c r="F3113" s="6"/>
    </row>
    <row r="3114" spans="1:6" ht="15.75" customHeight="1" x14ac:dyDescent="0.15">
      <c r="A3114" s="3">
        <v>3110</v>
      </c>
      <c r="B3114" s="3" t="s">
        <v>5255</v>
      </c>
      <c r="C3114" s="10" t="s">
        <v>14972</v>
      </c>
      <c r="E3114" s="3" t="s">
        <v>923</v>
      </c>
      <c r="F3114" s="6"/>
    </row>
    <row r="3115" spans="1:6" ht="15.75" customHeight="1" x14ac:dyDescent="0.15">
      <c r="A3115" s="3">
        <v>3111</v>
      </c>
      <c r="B3115" s="3" t="s">
        <v>8018</v>
      </c>
      <c r="C3115" s="10" t="s">
        <v>14974</v>
      </c>
      <c r="E3115" s="3" t="s">
        <v>2725</v>
      </c>
      <c r="F3115" s="6"/>
    </row>
    <row r="3116" spans="1:6" ht="15.75" customHeight="1" x14ac:dyDescent="0.15">
      <c r="A3116" s="3">
        <v>3112</v>
      </c>
      <c r="B3116" s="3" t="s">
        <v>2292</v>
      </c>
      <c r="C3116" s="10" t="s">
        <v>14975</v>
      </c>
      <c r="E3116" s="3" t="s">
        <v>79</v>
      </c>
      <c r="F3116" s="6"/>
    </row>
    <row r="3117" spans="1:6" ht="15.75" customHeight="1" x14ac:dyDescent="0.15">
      <c r="A3117" s="3">
        <v>3113</v>
      </c>
      <c r="B3117" s="5" t="s">
        <v>8036</v>
      </c>
      <c r="C3117" s="10" t="s">
        <v>14977</v>
      </c>
      <c r="E3117" s="3" t="s">
        <v>7827</v>
      </c>
      <c r="F3117" s="6"/>
    </row>
    <row r="3118" spans="1:6" ht="15.75" customHeight="1" x14ac:dyDescent="0.15">
      <c r="A3118" s="3">
        <v>3114</v>
      </c>
      <c r="B3118" s="3" t="s">
        <v>8056</v>
      </c>
      <c r="C3118" s="10" t="s">
        <v>14979</v>
      </c>
      <c r="E3118" s="3" t="s">
        <v>1375</v>
      </c>
      <c r="F3118" s="6"/>
    </row>
    <row r="3119" spans="1:6" ht="15.75" customHeight="1" x14ac:dyDescent="0.15">
      <c r="A3119" s="3">
        <v>3115</v>
      </c>
      <c r="B3119" s="3" t="s">
        <v>8064</v>
      </c>
      <c r="C3119" s="10" t="s">
        <v>14980</v>
      </c>
      <c r="E3119" s="3" t="s">
        <v>14982</v>
      </c>
      <c r="F3119" s="6"/>
    </row>
    <row r="3120" spans="1:6" ht="15.75" customHeight="1" x14ac:dyDescent="0.15">
      <c r="A3120" s="3">
        <v>3116</v>
      </c>
      <c r="B3120" s="3" t="s">
        <v>3421</v>
      </c>
      <c r="C3120" s="10" t="s">
        <v>14983</v>
      </c>
      <c r="E3120" s="3" t="s">
        <v>475</v>
      </c>
      <c r="F3120" s="6"/>
    </row>
    <row r="3121" spans="1:6" ht="15.75" customHeight="1" x14ac:dyDescent="0.15">
      <c r="A3121" s="3">
        <v>3117</v>
      </c>
      <c r="B3121" s="3" t="s">
        <v>8084</v>
      </c>
      <c r="C3121" s="10" t="s">
        <v>14984</v>
      </c>
      <c r="E3121" s="3" t="s">
        <v>14985</v>
      </c>
      <c r="F3121" s="6"/>
    </row>
    <row r="3122" spans="1:6" ht="15.75" customHeight="1" x14ac:dyDescent="0.15">
      <c r="A3122" s="3">
        <v>3118</v>
      </c>
      <c r="B3122" s="3" t="s">
        <v>8094</v>
      </c>
      <c r="C3122" s="10" t="s">
        <v>14987</v>
      </c>
      <c r="E3122" s="3" t="s">
        <v>742</v>
      </c>
      <c r="F3122" s="6"/>
    </row>
    <row r="3123" spans="1:6" ht="15.75" customHeight="1" x14ac:dyDescent="0.15">
      <c r="A3123" s="3">
        <v>3119</v>
      </c>
      <c r="B3123" s="3" t="s">
        <v>8100</v>
      </c>
      <c r="C3123" s="10" t="s">
        <v>14988</v>
      </c>
      <c r="E3123" s="3" t="s">
        <v>817</v>
      </c>
      <c r="F3123" s="6"/>
    </row>
    <row r="3124" spans="1:6" ht="15.75" customHeight="1" x14ac:dyDescent="0.15">
      <c r="A3124" s="3">
        <v>3120</v>
      </c>
      <c r="B3124" s="3" t="s">
        <v>8106</v>
      </c>
      <c r="C3124" s="10" t="s">
        <v>14990</v>
      </c>
      <c r="E3124" s="3" t="s">
        <v>2435</v>
      </c>
      <c r="F3124" s="6"/>
    </row>
    <row r="3125" spans="1:6" ht="15.75" customHeight="1" x14ac:dyDescent="0.15">
      <c r="A3125" s="3">
        <v>3121</v>
      </c>
      <c r="B3125" s="3" t="s">
        <v>8117</v>
      </c>
      <c r="C3125" s="10" t="s">
        <v>14992</v>
      </c>
      <c r="E3125" s="3" t="s">
        <v>12066</v>
      </c>
      <c r="F3125" s="6"/>
    </row>
    <row r="3126" spans="1:6" ht="15.75" customHeight="1" x14ac:dyDescent="0.15">
      <c r="A3126" s="3">
        <v>3122</v>
      </c>
      <c r="B3126" s="3" t="s">
        <v>7898</v>
      </c>
      <c r="C3126" s="10" t="s">
        <v>14994</v>
      </c>
      <c r="E3126" s="3" t="s">
        <v>475</v>
      </c>
      <c r="F3126" s="6"/>
    </row>
    <row r="3127" spans="1:6" ht="15.75" customHeight="1" x14ac:dyDescent="0.15">
      <c r="A3127" s="3">
        <v>3123</v>
      </c>
      <c r="B3127" s="3" t="s">
        <v>8124</v>
      </c>
      <c r="C3127" s="10" t="s">
        <v>14996</v>
      </c>
      <c r="E3127" s="3" t="s">
        <v>8135</v>
      </c>
      <c r="F3127" s="6"/>
    </row>
    <row r="3128" spans="1:6" ht="15.75" customHeight="1" x14ac:dyDescent="0.15">
      <c r="A3128" s="3">
        <v>3124</v>
      </c>
      <c r="B3128" s="3" t="s">
        <v>8128</v>
      </c>
      <c r="C3128" s="10" t="s">
        <v>14997</v>
      </c>
      <c r="E3128" s="3" t="s">
        <v>14999</v>
      </c>
      <c r="F3128" s="6"/>
    </row>
    <row r="3129" spans="1:6" ht="15.75" customHeight="1" x14ac:dyDescent="0.15">
      <c r="A3129" s="3">
        <v>3125</v>
      </c>
      <c r="B3129" s="3" t="s">
        <v>8133</v>
      </c>
      <c r="C3129" s="10" t="s">
        <v>15000</v>
      </c>
      <c r="E3129" s="3" t="s">
        <v>11281</v>
      </c>
      <c r="F3129" s="6"/>
    </row>
    <row r="3130" spans="1:6" ht="15.75" customHeight="1" x14ac:dyDescent="0.15">
      <c r="A3130" s="3">
        <v>3126</v>
      </c>
      <c r="B3130" s="3" t="s">
        <v>8147</v>
      </c>
      <c r="C3130" s="10" t="s">
        <v>15001</v>
      </c>
      <c r="E3130" s="3" t="s">
        <v>6543</v>
      </c>
      <c r="F3130" s="6"/>
    </row>
    <row r="3131" spans="1:6" ht="15.75" customHeight="1" x14ac:dyDescent="0.15">
      <c r="A3131" s="3">
        <v>3127</v>
      </c>
      <c r="B3131" s="3" t="s">
        <v>4024</v>
      </c>
      <c r="C3131" s="10" t="s">
        <v>15004</v>
      </c>
      <c r="E3131" s="3" t="s">
        <v>4037</v>
      </c>
      <c r="F3131" s="6"/>
    </row>
    <row r="3132" spans="1:6" ht="15.75" customHeight="1" x14ac:dyDescent="0.15">
      <c r="A3132" s="3">
        <v>3128</v>
      </c>
      <c r="B3132" s="3" t="s">
        <v>8166</v>
      </c>
      <c r="C3132" s="10" t="s">
        <v>15005</v>
      </c>
      <c r="E3132" s="3" t="s">
        <v>4910</v>
      </c>
      <c r="F3132" s="6"/>
    </row>
    <row r="3133" spans="1:6" ht="15.75" customHeight="1" x14ac:dyDescent="0.15">
      <c r="A3133" s="3">
        <v>3129</v>
      </c>
      <c r="B3133" s="3" t="s">
        <v>8173</v>
      </c>
      <c r="C3133" s="10" t="s">
        <v>15008</v>
      </c>
      <c r="E3133" s="3" t="s">
        <v>3189</v>
      </c>
      <c r="F3133" s="6"/>
    </row>
    <row r="3134" spans="1:6" ht="15.75" customHeight="1" x14ac:dyDescent="0.15">
      <c r="A3134" s="3">
        <v>3130</v>
      </c>
      <c r="B3134" s="3" t="s">
        <v>8181</v>
      </c>
      <c r="C3134" s="10" t="s">
        <v>15009</v>
      </c>
      <c r="E3134" s="3" t="s">
        <v>4108</v>
      </c>
      <c r="F3134" s="6"/>
    </row>
    <row r="3135" spans="1:6" ht="15.75" customHeight="1" x14ac:dyDescent="0.15">
      <c r="A3135" s="3">
        <v>3131</v>
      </c>
      <c r="B3135" s="3" t="s">
        <v>8194</v>
      </c>
      <c r="C3135" s="10" t="s">
        <v>15010</v>
      </c>
      <c r="E3135" s="3" t="s">
        <v>2566</v>
      </c>
      <c r="F3135" s="6"/>
    </row>
    <row r="3136" spans="1:6" ht="15.75" customHeight="1" x14ac:dyDescent="0.15">
      <c r="A3136" s="3">
        <v>3132</v>
      </c>
      <c r="B3136" s="3" t="s">
        <v>8203</v>
      </c>
      <c r="C3136" s="10" t="s">
        <v>15013</v>
      </c>
      <c r="E3136" s="3" t="s">
        <v>742</v>
      </c>
      <c r="F3136" s="6"/>
    </row>
    <row r="3137" spans="1:6" ht="15.75" customHeight="1" x14ac:dyDescent="0.15">
      <c r="A3137" s="3">
        <v>3133</v>
      </c>
      <c r="B3137" s="3" t="s">
        <v>8209</v>
      </c>
      <c r="C3137" s="10" t="s">
        <v>15014</v>
      </c>
      <c r="E3137" s="3" t="s">
        <v>115</v>
      </c>
      <c r="F3137" s="6"/>
    </row>
    <row r="3138" spans="1:6" ht="15.75" customHeight="1" x14ac:dyDescent="0.15">
      <c r="A3138" s="3">
        <v>3134</v>
      </c>
      <c r="B3138" s="3" t="s">
        <v>8219</v>
      </c>
      <c r="C3138" s="10" t="s">
        <v>15016</v>
      </c>
      <c r="E3138" s="3" t="s">
        <v>39</v>
      </c>
      <c r="F3138" s="6"/>
    </row>
    <row r="3139" spans="1:6" ht="15.75" customHeight="1" x14ac:dyDescent="0.15">
      <c r="A3139" s="3">
        <v>3135</v>
      </c>
      <c r="B3139" s="3" t="s">
        <v>8226</v>
      </c>
      <c r="C3139" s="10" t="s">
        <v>15017</v>
      </c>
      <c r="E3139" s="3" t="s">
        <v>2435</v>
      </c>
      <c r="F3139" s="6"/>
    </row>
    <row r="3140" spans="1:6" ht="15.75" customHeight="1" x14ac:dyDescent="0.15">
      <c r="A3140" s="3">
        <v>3136</v>
      </c>
      <c r="B3140" s="3" t="s">
        <v>8232</v>
      </c>
      <c r="C3140" s="10" t="s">
        <v>15019</v>
      </c>
      <c r="E3140" s="3" t="s">
        <v>637</v>
      </c>
      <c r="F3140" s="6"/>
    </row>
    <row r="3141" spans="1:6" ht="15.75" customHeight="1" x14ac:dyDescent="0.15">
      <c r="A3141" s="3">
        <v>3137</v>
      </c>
      <c r="B3141" s="3" t="s">
        <v>8241</v>
      </c>
      <c r="C3141" s="10" t="s">
        <v>15020</v>
      </c>
      <c r="E3141" s="3" t="s">
        <v>126</v>
      </c>
      <c r="F3141" s="6"/>
    </row>
    <row r="3142" spans="1:6" ht="15.75" customHeight="1" x14ac:dyDescent="0.15">
      <c r="A3142" s="3">
        <v>3138</v>
      </c>
      <c r="B3142" s="3" t="s">
        <v>8251</v>
      </c>
      <c r="C3142" s="10" t="s">
        <v>15022</v>
      </c>
      <c r="E3142" s="3" t="s">
        <v>15023</v>
      </c>
      <c r="F3142" s="6"/>
    </row>
    <row r="3143" spans="1:6" ht="15.75" customHeight="1" x14ac:dyDescent="0.15">
      <c r="A3143" s="3">
        <v>3139</v>
      </c>
      <c r="B3143" s="3" t="s">
        <v>8261</v>
      </c>
      <c r="C3143" s="10" t="s">
        <v>15024</v>
      </c>
      <c r="E3143" s="3" t="s">
        <v>550</v>
      </c>
      <c r="F3143" s="6"/>
    </row>
    <row r="3144" spans="1:6" ht="15.75" customHeight="1" x14ac:dyDescent="0.15">
      <c r="A3144" s="3">
        <v>3140</v>
      </c>
      <c r="B3144" s="3" t="s">
        <v>8268</v>
      </c>
      <c r="C3144" s="10" t="s">
        <v>15027</v>
      </c>
      <c r="E3144" s="3" t="s">
        <v>10927</v>
      </c>
      <c r="F3144" s="6"/>
    </row>
    <row r="3145" spans="1:6" ht="15.75" customHeight="1" x14ac:dyDescent="0.15">
      <c r="A3145" s="3">
        <v>3141</v>
      </c>
      <c r="B3145" s="3" t="s">
        <v>8272</v>
      </c>
      <c r="C3145" s="10" t="s">
        <v>15028</v>
      </c>
      <c r="E3145" s="3" t="s">
        <v>14839</v>
      </c>
      <c r="F3145" s="6"/>
    </row>
    <row r="3146" spans="1:6" ht="15.75" customHeight="1" x14ac:dyDescent="0.15">
      <c r="A3146" s="3">
        <v>3142</v>
      </c>
      <c r="B3146" s="3" t="s">
        <v>8281</v>
      </c>
      <c r="C3146" s="10" t="s">
        <v>15030</v>
      </c>
      <c r="E3146" s="3" t="s">
        <v>817</v>
      </c>
      <c r="F3146" s="6"/>
    </row>
    <row r="3147" spans="1:6" ht="15.75" customHeight="1" x14ac:dyDescent="0.15">
      <c r="A3147" s="3">
        <v>3143</v>
      </c>
      <c r="B3147" s="3" t="s">
        <v>8289</v>
      </c>
      <c r="C3147" s="10" t="s">
        <v>15032</v>
      </c>
      <c r="E3147" s="3" t="s">
        <v>2724</v>
      </c>
      <c r="F3147" s="6"/>
    </row>
    <row r="3148" spans="1:6" ht="15.75" customHeight="1" x14ac:dyDescent="0.15">
      <c r="A3148" s="3">
        <v>3144</v>
      </c>
      <c r="B3148" s="3" t="s">
        <v>8301</v>
      </c>
      <c r="C3148" s="10" t="s">
        <v>15034</v>
      </c>
      <c r="E3148" s="3" t="s">
        <v>264</v>
      </c>
      <c r="F3148" s="6"/>
    </row>
    <row r="3149" spans="1:6" ht="15.75" customHeight="1" x14ac:dyDescent="0.15">
      <c r="A3149" s="3">
        <v>3145</v>
      </c>
      <c r="B3149" s="3" t="s">
        <v>8309</v>
      </c>
      <c r="C3149" s="10" t="s">
        <v>15036</v>
      </c>
      <c r="E3149" s="3" t="s">
        <v>2049</v>
      </c>
      <c r="F3149" s="6"/>
    </row>
    <row r="3150" spans="1:6" ht="15.75" customHeight="1" x14ac:dyDescent="0.15">
      <c r="A3150" s="3">
        <v>3146</v>
      </c>
      <c r="B3150" s="3" t="s">
        <v>8319</v>
      </c>
      <c r="C3150" s="10" t="s">
        <v>15037</v>
      </c>
      <c r="E3150" s="3" t="s">
        <v>6076</v>
      </c>
      <c r="F3150" s="6"/>
    </row>
    <row r="3151" spans="1:6" ht="15.75" customHeight="1" x14ac:dyDescent="0.15">
      <c r="A3151" s="3">
        <v>3147</v>
      </c>
      <c r="B3151" s="3" t="s">
        <v>8328</v>
      </c>
      <c r="C3151" s="10" t="s">
        <v>15040</v>
      </c>
      <c r="E3151" s="3" t="s">
        <v>218</v>
      </c>
      <c r="F3151" s="6"/>
    </row>
    <row r="3152" spans="1:6" ht="15.75" customHeight="1" x14ac:dyDescent="0.15">
      <c r="A3152" s="3">
        <v>3148</v>
      </c>
      <c r="B3152" s="3" t="s">
        <v>8335</v>
      </c>
      <c r="C3152" s="10" t="s">
        <v>15041</v>
      </c>
      <c r="E3152" s="3" t="s">
        <v>13765</v>
      </c>
      <c r="F3152" s="6"/>
    </row>
    <row r="3153" spans="1:6" ht="15.75" customHeight="1" x14ac:dyDescent="0.15">
      <c r="A3153" s="3">
        <v>3149</v>
      </c>
      <c r="B3153" s="3" t="s">
        <v>8344</v>
      </c>
      <c r="C3153" s="10" t="s">
        <v>15043</v>
      </c>
      <c r="E3153" s="3" t="s">
        <v>115</v>
      </c>
      <c r="F3153" s="6"/>
    </row>
    <row r="3154" spans="1:6" ht="15.75" customHeight="1" x14ac:dyDescent="0.15">
      <c r="A3154" s="3">
        <v>3150</v>
      </c>
      <c r="B3154" s="3" t="s">
        <v>8352</v>
      </c>
      <c r="C3154" s="10" t="s">
        <v>15044</v>
      </c>
      <c r="E3154" s="3" t="s">
        <v>931</v>
      </c>
      <c r="F3154" s="6"/>
    </row>
    <row r="3155" spans="1:6" ht="15.75" customHeight="1" x14ac:dyDescent="0.15">
      <c r="A3155" s="3">
        <v>3151</v>
      </c>
      <c r="B3155" s="3" t="s">
        <v>8362</v>
      </c>
      <c r="C3155" s="10" t="s">
        <v>15045</v>
      </c>
      <c r="E3155" s="3" t="s">
        <v>15047</v>
      </c>
      <c r="F3155" s="6"/>
    </row>
    <row r="3156" spans="1:6" ht="15.75" customHeight="1" x14ac:dyDescent="0.15">
      <c r="A3156" s="3">
        <v>3152</v>
      </c>
      <c r="B3156" s="3" t="s">
        <v>8374</v>
      </c>
      <c r="C3156" s="10" t="s">
        <v>15048</v>
      </c>
      <c r="E3156" s="3" t="s">
        <v>9271</v>
      </c>
      <c r="F3156" s="6"/>
    </row>
    <row r="3157" spans="1:6" ht="15.75" customHeight="1" x14ac:dyDescent="0.15">
      <c r="A3157" s="3">
        <v>3153</v>
      </c>
      <c r="B3157" s="3" t="s">
        <v>8383</v>
      </c>
      <c r="C3157" s="10" t="s">
        <v>15049</v>
      </c>
      <c r="E3157" s="3" t="s">
        <v>4870</v>
      </c>
      <c r="F3157" s="6"/>
    </row>
    <row r="3158" spans="1:6" ht="15.75" customHeight="1" x14ac:dyDescent="0.15">
      <c r="A3158" s="3">
        <v>3154</v>
      </c>
      <c r="B3158" s="3" t="s">
        <v>8397</v>
      </c>
      <c r="C3158" s="10" t="s">
        <v>15052</v>
      </c>
      <c r="E3158" s="3" t="s">
        <v>2190</v>
      </c>
      <c r="F3158" s="6"/>
    </row>
    <row r="3159" spans="1:6" ht="15.75" customHeight="1" x14ac:dyDescent="0.15">
      <c r="A3159" s="3">
        <v>3155</v>
      </c>
      <c r="B3159" s="3" t="s">
        <v>8406</v>
      </c>
      <c r="C3159" s="10" t="s">
        <v>15053</v>
      </c>
      <c r="E3159" s="3" t="s">
        <v>15054</v>
      </c>
      <c r="F3159" s="6"/>
    </row>
    <row r="3160" spans="1:6" ht="15.75" customHeight="1" x14ac:dyDescent="0.15">
      <c r="A3160" s="3">
        <v>3156</v>
      </c>
      <c r="B3160" s="3" t="s">
        <v>8415</v>
      </c>
      <c r="C3160" s="10" t="s">
        <v>15055</v>
      </c>
      <c r="E3160" s="3" t="s">
        <v>10927</v>
      </c>
      <c r="F3160" s="6"/>
    </row>
    <row r="3161" spans="1:6" ht="15.75" customHeight="1" x14ac:dyDescent="0.15">
      <c r="A3161" s="3">
        <v>3157</v>
      </c>
      <c r="B3161" s="3" t="s">
        <v>8424</v>
      </c>
      <c r="C3161" s="10" t="s">
        <v>15056</v>
      </c>
      <c r="E3161" s="3" t="s">
        <v>2049</v>
      </c>
      <c r="F3161" s="6"/>
    </row>
    <row r="3162" spans="1:6" ht="15.75" customHeight="1" x14ac:dyDescent="0.15">
      <c r="A3162" s="3">
        <v>3158</v>
      </c>
      <c r="B3162" s="3" t="s">
        <v>8435</v>
      </c>
      <c r="C3162" s="10" t="s">
        <v>15058</v>
      </c>
      <c r="E3162" s="3" t="s">
        <v>15059</v>
      </c>
      <c r="F3162" s="6"/>
    </row>
    <row r="3163" spans="1:6" ht="15.75" customHeight="1" x14ac:dyDescent="0.15">
      <c r="A3163" s="3">
        <v>3159</v>
      </c>
      <c r="B3163" s="3" t="s">
        <v>8446</v>
      </c>
      <c r="C3163" s="10" t="s">
        <v>15060</v>
      </c>
      <c r="E3163" s="3" t="s">
        <v>742</v>
      </c>
      <c r="F3163" s="6"/>
    </row>
    <row r="3164" spans="1:6" ht="15.75" customHeight="1" x14ac:dyDescent="0.15">
      <c r="A3164" s="3">
        <v>3160</v>
      </c>
      <c r="B3164" s="3" t="s">
        <v>8461</v>
      </c>
      <c r="C3164" s="10" t="s">
        <v>15061</v>
      </c>
      <c r="E3164" s="3" t="s">
        <v>4268</v>
      </c>
      <c r="F3164" s="6"/>
    </row>
    <row r="3165" spans="1:6" ht="15.75" customHeight="1" x14ac:dyDescent="0.15">
      <c r="A3165" s="3">
        <v>3161</v>
      </c>
      <c r="B3165" s="3" t="s">
        <v>8472</v>
      </c>
      <c r="C3165" s="10" t="s">
        <v>15063</v>
      </c>
      <c r="E3165" s="3" t="s">
        <v>12974</v>
      </c>
      <c r="F3165" s="6"/>
    </row>
    <row r="3166" spans="1:6" ht="15.75" customHeight="1" x14ac:dyDescent="0.15">
      <c r="A3166" s="3">
        <v>3162</v>
      </c>
      <c r="B3166" s="3" t="s">
        <v>8481</v>
      </c>
      <c r="C3166" s="5" t="s">
        <v>15065</v>
      </c>
      <c r="E3166" s="3" t="s">
        <v>1963</v>
      </c>
      <c r="F3166" s="6"/>
    </row>
    <row r="3167" spans="1:6" ht="15.75" customHeight="1" x14ac:dyDescent="0.15">
      <c r="A3167" s="3">
        <v>3163</v>
      </c>
      <c r="B3167" s="3" t="s">
        <v>8492</v>
      </c>
      <c r="C3167" s="10" t="s">
        <v>15067</v>
      </c>
      <c r="E3167" s="3" t="s">
        <v>15069</v>
      </c>
      <c r="F3167" s="6"/>
    </row>
    <row r="3168" spans="1:6" ht="15.75" customHeight="1" x14ac:dyDescent="0.15">
      <c r="A3168" s="3">
        <v>3164</v>
      </c>
      <c r="B3168" s="3" t="s">
        <v>8501</v>
      </c>
      <c r="C3168" s="10" t="s">
        <v>15070</v>
      </c>
      <c r="E3168" s="3" t="s">
        <v>379</v>
      </c>
      <c r="F3168" s="6"/>
    </row>
    <row r="3169" spans="1:6" ht="15.75" customHeight="1" x14ac:dyDescent="0.15">
      <c r="A3169" s="3">
        <v>3165</v>
      </c>
      <c r="B3169" s="3" t="s">
        <v>8508</v>
      </c>
      <c r="C3169" s="10" t="s">
        <v>15071</v>
      </c>
      <c r="E3169" s="3" t="s">
        <v>6013</v>
      </c>
      <c r="F3169" s="6"/>
    </row>
    <row r="3170" spans="1:6" ht="15.75" customHeight="1" x14ac:dyDescent="0.15">
      <c r="A3170" s="3">
        <v>3166</v>
      </c>
      <c r="B3170" s="3" t="s">
        <v>8516</v>
      </c>
      <c r="C3170" s="10" t="s">
        <v>15073</v>
      </c>
      <c r="E3170" s="3" t="s">
        <v>9029</v>
      </c>
      <c r="F3170" s="6"/>
    </row>
    <row r="3171" spans="1:6" ht="15.75" customHeight="1" x14ac:dyDescent="0.15">
      <c r="A3171" s="3">
        <v>3167</v>
      </c>
      <c r="B3171" s="3" t="s">
        <v>8525</v>
      </c>
      <c r="C3171" s="10" t="s">
        <v>15074</v>
      </c>
      <c r="E3171" s="3" t="s">
        <v>6378</v>
      </c>
      <c r="F3171" s="6"/>
    </row>
    <row r="3172" spans="1:6" ht="15.75" customHeight="1" x14ac:dyDescent="0.15">
      <c r="A3172" s="3">
        <v>3168</v>
      </c>
      <c r="B3172" s="3" t="s">
        <v>8535</v>
      </c>
      <c r="C3172" s="10" t="s">
        <v>15076</v>
      </c>
      <c r="E3172" s="3" t="s">
        <v>6219</v>
      </c>
      <c r="F3172" s="6"/>
    </row>
    <row r="3173" spans="1:6" ht="15.75" customHeight="1" x14ac:dyDescent="0.15">
      <c r="A3173" s="3">
        <v>3169</v>
      </c>
      <c r="B3173" s="3" t="s">
        <v>8567</v>
      </c>
      <c r="C3173" s="10" t="s">
        <v>15077</v>
      </c>
      <c r="E3173" s="3" t="s">
        <v>7827</v>
      </c>
      <c r="F3173" s="6"/>
    </row>
    <row r="3174" spans="1:6" ht="15.75" customHeight="1" x14ac:dyDescent="0.15">
      <c r="A3174" s="3">
        <v>3170</v>
      </c>
      <c r="B3174" s="3" t="s">
        <v>8581</v>
      </c>
      <c r="C3174" s="10" t="s">
        <v>15079</v>
      </c>
      <c r="E3174" s="3" t="s">
        <v>4814</v>
      </c>
      <c r="F3174" s="6"/>
    </row>
    <row r="3175" spans="1:6" ht="15.75" customHeight="1" x14ac:dyDescent="0.15">
      <c r="A3175" s="3">
        <v>3171</v>
      </c>
      <c r="B3175" s="3" t="s">
        <v>8593</v>
      </c>
      <c r="C3175" s="10" t="s">
        <v>15080</v>
      </c>
      <c r="E3175" s="3" t="s">
        <v>7469</v>
      </c>
      <c r="F3175" s="6"/>
    </row>
    <row r="3176" spans="1:6" ht="15.75" customHeight="1" x14ac:dyDescent="0.15">
      <c r="A3176" s="3">
        <v>3172</v>
      </c>
      <c r="B3176" s="3" t="s">
        <v>8603</v>
      </c>
      <c r="C3176" s="10" t="s">
        <v>15083</v>
      </c>
      <c r="E3176" s="3" t="s">
        <v>271</v>
      </c>
      <c r="F3176" s="6"/>
    </row>
    <row r="3177" spans="1:6" ht="15.75" customHeight="1" x14ac:dyDescent="0.15">
      <c r="A3177" s="3">
        <v>3173</v>
      </c>
      <c r="B3177" s="3" t="s">
        <v>8614</v>
      </c>
      <c r="C3177" s="10" t="s">
        <v>15084</v>
      </c>
      <c r="E3177" s="3" t="s">
        <v>5064</v>
      </c>
      <c r="F3177" s="6"/>
    </row>
    <row r="3178" spans="1:6" ht="15.75" customHeight="1" x14ac:dyDescent="0.15">
      <c r="A3178" s="3">
        <v>3174</v>
      </c>
      <c r="B3178" s="3" t="s">
        <v>8621</v>
      </c>
      <c r="C3178" s="10" t="s">
        <v>15086</v>
      </c>
      <c r="E3178" s="3" t="s">
        <v>6013</v>
      </c>
      <c r="F3178" s="6"/>
    </row>
    <row r="3179" spans="1:6" ht="15.75" customHeight="1" x14ac:dyDescent="0.15">
      <c r="A3179" s="3">
        <v>3175</v>
      </c>
      <c r="B3179" s="3" t="s">
        <v>8636</v>
      </c>
      <c r="C3179" s="10" t="s">
        <v>15088</v>
      </c>
      <c r="E3179" s="3" t="s">
        <v>10762</v>
      </c>
      <c r="F3179" s="6"/>
    </row>
    <row r="3180" spans="1:6" ht="15.75" customHeight="1" x14ac:dyDescent="0.15">
      <c r="A3180" s="3">
        <v>3176</v>
      </c>
      <c r="B3180" s="3" t="s">
        <v>8645</v>
      </c>
      <c r="C3180" s="10" t="s">
        <v>15089</v>
      </c>
      <c r="E3180" s="3" t="s">
        <v>9115</v>
      </c>
      <c r="F3180" s="6"/>
    </row>
    <row r="3181" spans="1:6" ht="15.75" customHeight="1" x14ac:dyDescent="0.15">
      <c r="A3181" s="3">
        <v>3177</v>
      </c>
      <c r="B3181" s="3" t="s">
        <v>8656</v>
      </c>
      <c r="C3181" s="10" t="s">
        <v>15091</v>
      </c>
      <c r="E3181" s="3" t="s">
        <v>2725</v>
      </c>
      <c r="F3181" s="6"/>
    </row>
    <row r="3182" spans="1:6" ht="15.75" customHeight="1" x14ac:dyDescent="0.15">
      <c r="A3182" s="3">
        <v>3178</v>
      </c>
      <c r="B3182" s="3" t="s">
        <v>8665</v>
      </c>
      <c r="C3182" s="10" t="s">
        <v>15092</v>
      </c>
      <c r="E3182" s="3" t="s">
        <v>1375</v>
      </c>
      <c r="F3182" s="6"/>
    </row>
    <row r="3183" spans="1:6" ht="15.75" customHeight="1" x14ac:dyDescent="0.15">
      <c r="A3183" s="3">
        <v>3179</v>
      </c>
      <c r="B3183" s="3" t="s">
        <v>8674</v>
      </c>
      <c r="C3183" s="10" t="s">
        <v>15094</v>
      </c>
      <c r="E3183" s="3" t="s">
        <v>2566</v>
      </c>
      <c r="F3183" s="6"/>
    </row>
    <row r="3184" spans="1:6" ht="15.75" customHeight="1" x14ac:dyDescent="0.15">
      <c r="A3184" s="3">
        <v>3180</v>
      </c>
      <c r="B3184" s="3" t="s">
        <v>8680</v>
      </c>
      <c r="C3184" s="10" t="s">
        <v>15097</v>
      </c>
      <c r="E3184" s="3" t="s">
        <v>116</v>
      </c>
      <c r="F3184" s="6"/>
    </row>
    <row r="3185" spans="1:6" ht="15.75" customHeight="1" x14ac:dyDescent="0.15">
      <c r="A3185" s="3">
        <v>3181</v>
      </c>
      <c r="B3185" s="3" t="s">
        <v>8689</v>
      </c>
      <c r="C3185" s="10" t="s">
        <v>15098</v>
      </c>
      <c r="E3185" s="3" t="s">
        <v>271</v>
      </c>
      <c r="F3185" s="6"/>
    </row>
    <row r="3186" spans="1:6" ht="15.75" customHeight="1" x14ac:dyDescent="0.15">
      <c r="A3186" s="3">
        <v>3182</v>
      </c>
      <c r="B3186" s="3" t="s">
        <v>8696</v>
      </c>
      <c r="C3186" s="10" t="s">
        <v>15099</v>
      </c>
      <c r="E3186" s="3" t="s">
        <v>15100</v>
      </c>
      <c r="F3186" s="6"/>
    </row>
    <row r="3187" spans="1:6" ht="15.75" customHeight="1" x14ac:dyDescent="0.15">
      <c r="A3187" s="3">
        <v>3183</v>
      </c>
      <c r="B3187" s="3" t="s">
        <v>8709</v>
      </c>
      <c r="C3187" s="10" t="s">
        <v>15101</v>
      </c>
      <c r="E3187" s="3" t="s">
        <v>9647</v>
      </c>
      <c r="F3187" s="6"/>
    </row>
    <row r="3188" spans="1:6" ht="15.75" customHeight="1" x14ac:dyDescent="0.15">
      <c r="A3188" s="3">
        <v>3184</v>
      </c>
      <c r="B3188" s="3" t="s">
        <v>8716</v>
      </c>
      <c r="C3188" s="10" t="s">
        <v>15104</v>
      </c>
      <c r="E3188" s="3" t="s">
        <v>14004</v>
      </c>
      <c r="F3188" s="6"/>
    </row>
    <row r="3189" spans="1:6" ht="15.75" customHeight="1" x14ac:dyDescent="0.15">
      <c r="A3189" s="3">
        <v>3185</v>
      </c>
      <c r="B3189" s="3" t="s">
        <v>4039</v>
      </c>
      <c r="C3189" s="10" t="s">
        <v>15105</v>
      </c>
      <c r="E3189" s="3" t="s">
        <v>475</v>
      </c>
      <c r="F3189" s="6"/>
    </row>
    <row r="3190" spans="1:6" ht="15.75" customHeight="1" x14ac:dyDescent="0.15">
      <c r="A3190" s="3">
        <v>3186</v>
      </c>
      <c r="B3190" s="3" t="s">
        <v>8734</v>
      </c>
      <c r="C3190" s="10" t="s">
        <v>15107</v>
      </c>
      <c r="E3190" s="3" t="s">
        <v>8947</v>
      </c>
      <c r="F3190" s="6"/>
    </row>
    <row r="3191" spans="1:6" ht="15.75" customHeight="1" x14ac:dyDescent="0.15">
      <c r="A3191" s="3">
        <v>3187</v>
      </c>
      <c r="B3191" s="3" t="s">
        <v>8741</v>
      </c>
      <c r="C3191" s="10" t="s">
        <v>15108</v>
      </c>
      <c r="E3191" s="3" t="s">
        <v>15109</v>
      </c>
      <c r="F3191" s="6"/>
    </row>
    <row r="3192" spans="1:6" ht="15.75" customHeight="1" x14ac:dyDescent="0.15">
      <c r="A3192" s="3">
        <v>3188</v>
      </c>
      <c r="B3192" s="3" t="s">
        <v>8749</v>
      </c>
      <c r="C3192" s="10" t="s">
        <v>15110</v>
      </c>
      <c r="E3192" s="3" t="s">
        <v>15112</v>
      </c>
      <c r="F3192" s="6"/>
    </row>
    <row r="3193" spans="1:6" ht="15.75" customHeight="1" x14ac:dyDescent="0.15">
      <c r="A3193" s="3">
        <v>3189</v>
      </c>
      <c r="B3193" s="3" t="s">
        <v>8756</v>
      </c>
      <c r="C3193" s="10" t="s">
        <v>15115</v>
      </c>
      <c r="E3193" s="3" t="s">
        <v>4315</v>
      </c>
      <c r="F3193" s="6"/>
    </row>
    <row r="3194" spans="1:6" ht="15.75" customHeight="1" x14ac:dyDescent="0.15">
      <c r="A3194" s="3">
        <v>3190</v>
      </c>
      <c r="B3194" s="3" t="s">
        <v>8767</v>
      </c>
      <c r="C3194" s="10" t="s">
        <v>15116</v>
      </c>
      <c r="E3194" s="3" t="s">
        <v>116</v>
      </c>
      <c r="F3194" s="6"/>
    </row>
    <row r="3195" spans="1:6" ht="15.75" customHeight="1" x14ac:dyDescent="0.15">
      <c r="A3195" s="3">
        <v>3191</v>
      </c>
      <c r="B3195" s="3" t="s">
        <v>8778</v>
      </c>
      <c r="C3195" s="10" t="s">
        <v>15119</v>
      </c>
      <c r="E3195" s="3" t="s">
        <v>1963</v>
      </c>
      <c r="F3195" s="6"/>
    </row>
    <row r="3196" spans="1:6" ht="15.75" customHeight="1" x14ac:dyDescent="0.15">
      <c r="A3196" s="3">
        <v>3192</v>
      </c>
      <c r="B3196" s="3" t="s">
        <v>8786</v>
      </c>
      <c r="C3196" s="10" t="s">
        <v>15121</v>
      </c>
      <c r="E3196" s="3" t="s">
        <v>817</v>
      </c>
      <c r="F3196" s="6"/>
    </row>
    <row r="3197" spans="1:6" ht="15.75" customHeight="1" x14ac:dyDescent="0.15">
      <c r="A3197" s="3">
        <v>3193</v>
      </c>
      <c r="B3197" s="3" t="s">
        <v>5038</v>
      </c>
      <c r="C3197" s="10" t="s">
        <v>15123</v>
      </c>
      <c r="E3197" s="3" t="s">
        <v>1629</v>
      </c>
      <c r="F3197" s="6"/>
    </row>
    <row r="3198" spans="1:6" ht="15.75" customHeight="1" x14ac:dyDescent="0.15">
      <c r="A3198" s="3">
        <v>3194</v>
      </c>
      <c r="B3198" s="3" t="s">
        <v>8815</v>
      </c>
      <c r="C3198" s="10" t="s">
        <v>15124</v>
      </c>
      <c r="E3198" s="3" t="s">
        <v>126</v>
      </c>
      <c r="F3198" s="6"/>
    </row>
    <row r="3199" spans="1:6" ht="15.75" customHeight="1" x14ac:dyDescent="0.15">
      <c r="A3199" s="3">
        <v>3195</v>
      </c>
      <c r="B3199" s="3" t="s">
        <v>8827</v>
      </c>
      <c r="C3199" s="10" t="s">
        <v>15126</v>
      </c>
      <c r="E3199" s="3" t="s">
        <v>15127</v>
      </c>
      <c r="F3199" s="6"/>
    </row>
    <row r="3200" spans="1:6" ht="15.75" customHeight="1" x14ac:dyDescent="0.15">
      <c r="A3200" s="3">
        <v>3196</v>
      </c>
      <c r="B3200" s="3" t="s">
        <v>8838</v>
      </c>
      <c r="C3200" s="10" t="s">
        <v>15128</v>
      </c>
      <c r="E3200" s="3" t="s">
        <v>4498</v>
      </c>
      <c r="F3200" s="6"/>
    </row>
    <row r="3201" spans="1:6" ht="15.75" customHeight="1" x14ac:dyDescent="0.15">
      <c r="A3201" s="3">
        <v>3197</v>
      </c>
      <c r="B3201" s="3" t="s">
        <v>8847</v>
      </c>
      <c r="C3201" s="10" t="s">
        <v>15130</v>
      </c>
      <c r="E3201" s="3" t="s">
        <v>9746</v>
      </c>
      <c r="F3201" s="6"/>
    </row>
    <row r="3202" spans="1:6" ht="15.75" customHeight="1" x14ac:dyDescent="0.15">
      <c r="A3202" s="3">
        <v>3198</v>
      </c>
      <c r="B3202" s="3" t="s">
        <v>8856</v>
      </c>
      <c r="C3202" s="10" t="s">
        <v>15131</v>
      </c>
      <c r="E3202" s="3" t="s">
        <v>10145</v>
      </c>
      <c r="F3202" s="6"/>
    </row>
    <row r="3203" spans="1:6" ht="15.75" customHeight="1" x14ac:dyDescent="0.15">
      <c r="A3203" s="3">
        <v>3199</v>
      </c>
      <c r="B3203" s="3" t="s">
        <v>8867</v>
      </c>
      <c r="C3203" s="10" t="s">
        <v>15133</v>
      </c>
      <c r="E3203" s="3" t="s">
        <v>15134</v>
      </c>
      <c r="F3203" s="6"/>
    </row>
    <row r="3204" spans="1:6" ht="15.75" customHeight="1" x14ac:dyDescent="0.15">
      <c r="A3204" s="3">
        <v>3200</v>
      </c>
      <c r="B3204" s="3" t="s">
        <v>8875</v>
      </c>
      <c r="C3204" s="10" t="s">
        <v>15135</v>
      </c>
      <c r="E3204" s="3" t="s">
        <v>7662</v>
      </c>
      <c r="F3204" s="6"/>
    </row>
    <row r="3205" spans="1:6" ht="15.75" customHeight="1" x14ac:dyDescent="0.15">
      <c r="A3205" s="3">
        <v>3201</v>
      </c>
      <c r="B3205" s="3" t="s">
        <v>8882</v>
      </c>
      <c r="C3205" s="10" t="s">
        <v>15137</v>
      </c>
      <c r="E3205" s="3" t="s">
        <v>5419</v>
      </c>
      <c r="F3205" s="6"/>
    </row>
    <row r="3206" spans="1:6" ht="15.75" customHeight="1" x14ac:dyDescent="0.15">
      <c r="A3206" s="3">
        <v>3202</v>
      </c>
      <c r="B3206" s="3" t="s">
        <v>8893</v>
      </c>
      <c r="C3206" s="10" t="s">
        <v>15138</v>
      </c>
      <c r="E3206" s="3" t="s">
        <v>2736</v>
      </c>
      <c r="F3206" s="6"/>
    </row>
    <row r="3207" spans="1:6" ht="15.75" customHeight="1" x14ac:dyDescent="0.15">
      <c r="A3207" s="3">
        <v>3203</v>
      </c>
      <c r="B3207" s="3" t="s">
        <v>8902</v>
      </c>
      <c r="C3207" s="10" t="s">
        <v>15139</v>
      </c>
      <c r="E3207" s="3" t="s">
        <v>9789</v>
      </c>
      <c r="F3207" s="6"/>
    </row>
    <row r="3208" spans="1:6" ht="15.75" customHeight="1" x14ac:dyDescent="0.15">
      <c r="A3208" s="3">
        <v>3204</v>
      </c>
      <c r="B3208" s="3" t="s">
        <v>8910</v>
      </c>
      <c r="C3208" s="10" t="s">
        <v>15141</v>
      </c>
      <c r="E3208" s="3" t="s">
        <v>8924</v>
      </c>
      <c r="F3208" s="6"/>
    </row>
    <row r="3209" spans="1:6" ht="15.75" customHeight="1" x14ac:dyDescent="0.15">
      <c r="A3209" s="3">
        <v>3205</v>
      </c>
      <c r="B3209" s="3" t="s">
        <v>8918</v>
      </c>
      <c r="C3209" s="10" t="s">
        <v>15142</v>
      </c>
      <c r="E3209" s="3" t="s">
        <v>39</v>
      </c>
      <c r="F3209" s="6"/>
    </row>
    <row r="3210" spans="1:6" ht="15.75" customHeight="1" x14ac:dyDescent="0.15">
      <c r="A3210" s="3">
        <v>3206</v>
      </c>
      <c r="B3210" s="3" t="s">
        <v>6549</v>
      </c>
      <c r="C3210" s="10" t="s">
        <v>15144</v>
      </c>
      <c r="E3210" s="3" t="s">
        <v>1086</v>
      </c>
      <c r="F3210" s="6"/>
    </row>
    <row r="3211" spans="1:6" ht="15.75" customHeight="1" x14ac:dyDescent="0.15">
      <c r="A3211" s="3">
        <v>3207</v>
      </c>
      <c r="B3211" s="3" t="s">
        <v>8936</v>
      </c>
      <c r="C3211" s="10" t="s">
        <v>15145</v>
      </c>
      <c r="E3211" s="3" t="s">
        <v>5419</v>
      </c>
      <c r="F3211" s="6"/>
    </row>
    <row r="3212" spans="1:6" ht="15.75" customHeight="1" x14ac:dyDescent="0.15">
      <c r="A3212" s="3">
        <v>3208</v>
      </c>
      <c r="B3212" s="3" t="s">
        <v>8944</v>
      </c>
      <c r="C3212" s="10" t="s">
        <v>15146</v>
      </c>
      <c r="E3212" s="3" t="s">
        <v>14839</v>
      </c>
      <c r="F3212" s="6"/>
    </row>
    <row r="3213" spans="1:6" ht="15.75" customHeight="1" x14ac:dyDescent="0.15">
      <c r="A3213" s="3">
        <v>3209</v>
      </c>
      <c r="B3213" s="3" t="s">
        <v>8386</v>
      </c>
      <c r="C3213" s="10" t="s">
        <v>15149</v>
      </c>
      <c r="E3213" s="3" t="s">
        <v>991</v>
      </c>
      <c r="F3213" s="6"/>
    </row>
    <row r="3214" spans="1:6" ht="15.75" customHeight="1" x14ac:dyDescent="0.15">
      <c r="A3214" s="3">
        <v>3210</v>
      </c>
      <c r="B3214" s="3" t="s">
        <v>8965</v>
      </c>
      <c r="C3214" s="10" t="s">
        <v>15150</v>
      </c>
      <c r="E3214" s="3" t="s">
        <v>1502</v>
      </c>
      <c r="F3214" s="6"/>
    </row>
    <row r="3215" spans="1:6" ht="15.75" customHeight="1" x14ac:dyDescent="0.15">
      <c r="A3215" s="3">
        <v>3211</v>
      </c>
      <c r="B3215" s="3" t="s">
        <v>8979</v>
      </c>
      <c r="C3215" s="10" t="s">
        <v>15154</v>
      </c>
      <c r="E3215" s="3" t="s">
        <v>15155</v>
      </c>
      <c r="F3215" s="6"/>
    </row>
    <row r="3216" spans="1:6" ht="15.75" customHeight="1" x14ac:dyDescent="0.15">
      <c r="A3216" s="3">
        <v>3212</v>
      </c>
      <c r="B3216" s="3" t="s">
        <v>8990</v>
      </c>
      <c r="C3216" s="10" t="s">
        <v>15156</v>
      </c>
      <c r="E3216" s="3" t="s">
        <v>11735</v>
      </c>
      <c r="F3216" s="6"/>
    </row>
    <row r="3217" spans="1:6" ht="15.75" customHeight="1" x14ac:dyDescent="0.15">
      <c r="A3217" s="3">
        <v>3213</v>
      </c>
      <c r="B3217" s="3" t="s">
        <v>8998</v>
      </c>
      <c r="C3217" s="10" t="s">
        <v>15158</v>
      </c>
      <c r="E3217" s="3" t="s">
        <v>13518</v>
      </c>
      <c r="F3217" s="6"/>
    </row>
    <row r="3218" spans="1:6" ht="15.75" customHeight="1" x14ac:dyDescent="0.15">
      <c r="A3218" s="3">
        <v>3214</v>
      </c>
      <c r="B3218" s="3" t="s">
        <v>9006</v>
      </c>
      <c r="C3218" s="10" t="s">
        <v>15160</v>
      </c>
      <c r="E3218" s="3" t="s">
        <v>11871</v>
      </c>
      <c r="F3218" s="6"/>
    </row>
    <row r="3219" spans="1:6" ht="15.75" customHeight="1" x14ac:dyDescent="0.15">
      <c r="A3219" s="3">
        <v>3215</v>
      </c>
      <c r="B3219" s="3" t="s">
        <v>9020</v>
      </c>
      <c r="C3219" s="10" t="s">
        <v>15162</v>
      </c>
      <c r="E3219" s="3" t="s">
        <v>3840</v>
      </c>
      <c r="F3219" s="6"/>
    </row>
    <row r="3220" spans="1:6" ht="15.75" customHeight="1" x14ac:dyDescent="0.15">
      <c r="A3220" s="3">
        <v>3216</v>
      </c>
      <c r="B3220" s="3" t="s">
        <v>9034</v>
      </c>
      <c r="C3220" s="10" t="s">
        <v>15164</v>
      </c>
      <c r="E3220" s="3" t="s">
        <v>10680</v>
      </c>
      <c r="F3220" s="6"/>
    </row>
    <row r="3221" spans="1:6" ht="15.75" customHeight="1" x14ac:dyDescent="0.15">
      <c r="A3221" s="3">
        <v>3217</v>
      </c>
      <c r="B3221" s="3" t="s">
        <v>9041</v>
      </c>
      <c r="C3221" s="10" t="s">
        <v>15166</v>
      </c>
      <c r="E3221" s="3" t="s">
        <v>12629</v>
      </c>
      <c r="F3221" s="6"/>
    </row>
    <row r="3222" spans="1:6" ht="15.75" customHeight="1" x14ac:dyDescent="0.15">
      <c r="A3222" s="3">
        <v>3218</v>
      </c>
      <c r="B3222" s="3" t="s">
        <v>9049</v>
      </c>
      <c r="C3222" s="10" t="s">
        <v>15167</v>
      </c>
      <c r="E3222" s="3" t="s">
        <v>15168</v>
      </c>
      <c r="F3222" s="6"/>
    </row>
    <row r="3223" spans="1:6" ht="15.75" customHeight="1" x14ac:dyDescent="0.15">
      <c r="A3223" s="3">
        <v>3219</v>
      </c>
      <c r="B3223" s="3" t="s">
        <v>9057</v>
      </c>
      <c r="C3223" s="10" t="s">
        <v>15169</v>
      </c>
      <c r="E3223" s="3" t="s">
        <v>9329</v>
      </c>
      <c r="F3223" s="6"/>
    </row>
    <row r="3224" spans="1:6" ht="15.75" customHeight="1" x14ac:dyDescent="0.15">
      <c r="A3224" s="3">
        <v>3220</v>
      </c>
      <c r="B3224" s="3" t="s">
        <v>9066</v>
      </c>
      <c r="C3224" s="10" t="s">
        <v>15170</v>
      </c>
      <c r="E3224" s="3" t="s">
        <v>2435</v>
      </c>
      <c r="F3224" s="6"/>
    </row>
    <row r="3225" spans="1:6" ht="15.75" customHeight="1" x14ac:dyDescent="0.15">
      <c r="A3225" s="3">
        <v>3221</v>
      </c>
      <c r="B3225" s="3" t="s">
        <v>9073</v>
      </c>
      <c r="C3225" s="10" t="s">
        <v>15171</v>
      </c>
      <c r="E3225" s="3" t="s">
        <v>8857</v>
      </c>
      <c r="F3225" s="6"/>
    </row>
    <row r="3226" spans="1:6" ht="15.75" customHeight="1" x14ac:dyDescent="0.15">
      <c r="A3226" s="3">
        <v>3222</v>
      </c>
      <c r="B3226" s="3" t="s">
        <v>4880</v>
      </c>
      <c r="C3226" s="10" t="s">
        <v>15174</v>
      </c>
      <c r="E3226" s="3" t="s">
        <v>4892</v>
      </c>
      <c r="F3226" s="6"/>
    </row>
    <row r="3227" spans="1:6" ht="15.75" customHeight="1" x14ac:dyDescent="0.15">
      <c r="A3227" s="3">
        <v>3223</v>
      </c>
      <c r="B3227" s="3" t="s">
        <v>9094</v>
      </c>
      <c r="C3227" s="10" t="s">
        <v>15178</v>
      </c>
      <c r="E3227" s="3" t="s">
        <v>3840</v>
      </c>
      <c r="F3227" s="6"/>
    </row>
    <row r="3228" spans="1:6" ht="15.75" customHeight="1" x14ac:dyDescent="0.15">
      <c r="A3228" s="3">
        <v>3224</v>
      </c>
      <c r="B3228" s="3" t="s">
        <v>9104</v>
      </c>
      <c r="C3228" s="10" t="s">
        <v>15179</v>
      </c>
      <c r="E3228" s="3" t="s">
        <v>10426</v>
      </c>
      <c r="F3228" s="6"/>
    </row>
    <row r="3229" spans="1:6" ht="15.75" customHeight="1" x14ac:dyDescent="0.15">
      <c r="A3229" s="3">
        <v>3225</v>
      </c>
      <c r="B3229" s="3" t="s">
        <v>9113</v>
      </c>
      <c r="C3229" s="10" t="s">
        <v>15181</v>
      </c>
      <c r="E3229" s="3" t="s">
        <v>7109</v>
      </c>
      <c r="F3229" s="6"/>
    </row>
    <row r="3230" spans="1:6" ht="15.75" customHeight="1" x14ac:dyDescent="0.15">
      <c r="A3230" s="3">
        <v>3226</v>
      </c>
      <c r="B3230" s="3" t="s">
        <v>9122</v>
      </c>
      <c r="C3230" s="10" t="s">
        <v>15182</v>
      </c>
      <c r="E3230" s="3" t="s">
        <v>6406</v>
      </c>
      <c r="F3230" s="6"/>
    </row>
    <row r="3231" spans="1:6" ht="15.75" customHeight="1" x14ac:dyDescent="0.15">
      <c r="A3231" s="3">
        <v>3227</v>
      </c>
      <c r="B3231" s="3" t="s">
        <v>9130</v>
      </c>
      <c r="C3231" s="10" t="s">
        <v>15184</v>
      </c>
      <c r="E3231" s="3" t="s">
        <v>7503</v>
      </c>
      <c r="F3231" s="6"/>
    </row>
    <row r="3232" spans="1:6" ht="15.75" customHeight="1" x14ac:dyDescent="0.15">
      <c r="A3232" s="3">
        <v>3228</v>
      </c>
      <c r="B3232" s="3" t="s">
        <v>9142</v>
      </c>
      <c r="C3232" s="10" t="s">
        <v>15185</v>
      </c>
      <c r="E3232" s="3" t="s">
        <v>15187</v>
      </c>
      <c r="F3232" s="6"/>
    </row>
    <row r="3233" spans="1:6" ht="15.75" customHeight="1" x14ac:dyDescent="0.15">
      <c r="A3233" s="3">
        <v>3229</v>
      </c>
      <c r="B3233" s="3" t="s">
        <v>9153</v>
      </c>
      <c r="C3233" s="10" t="s">
        <v>15188</v>
      </c>
      <c r="E3233" s="3" t="s">
        <v>3354</v>
      </c>
      <c r="F3233" s="6"/>
    </row>
    <row r="3234" spans="1:6" ht="15.75" customHeight="1" x14ac:dyDescent="0.15">
      <c r="A3234" s="3">
        <v>3230</v>
      </c>
      <c r="B3234" s="3" t="s">
        <v>9164</v>
      </c>
      <c r="C3234" s="10" t="s">
        <v>15190</v>
      </c>
      <c r="E3234" s="3" t="s">
        <v>15191</v>
      </c>
      <c r="F3234" s="6"/>
    </row>
    <row r="3235" spans="1:6" ht="15.75" customHeight="1" x14ac:dyDescent="0.15">
      <c r="A3235" s="3">
        <v>3231</v>
      </c>
      <c r="B3235" s="3" t="s">
        <v>9170</v>
      </c>
      <c r="C3235" s="10" t="s">
        <v>15193</v>
      </c>
      <c r="E3235" s="3" t="s">
        <v>1032</v>
      </c>
      <c r="F3235" s="6"/>
    </row>
    <row r="3236" spans="1:6" ht="15.75" customHeight="1" x14ac:dyDescent="0.15">
      <c r="A3236" s="3">
        <v>3232</v>
      </c>
      <c r="B3236" s="5" t="s">
        <v>9183</v>
      </c>
      <c r="C3236" s="10" t="s">
        <v>15194</v>
      </c>
      <c r="E3236" s="3" t="s">
        <v>817</v>
      </c>
      <c r="F3236" s="6"/>
    </row>
    <row r="3237" spans="1:6" ht="15.75" customHeight="1" x14ac:dyDescent="0.15">
      <c r="A3237" s="3">
        <v>3233</v>
      </c>
      <c r="B3237" s="3" t="s">
        <v>9193</v>
      </c>
      <c r="C3237" s="10" t="s">
        <v>15197</v>
      </c>
      <c r="E3237" s="3" t="s">
        <v>15198</v>
      </c>
      <c r="F3237" s="6"/>
    </row>
    <row r="3238" spans="1:6" ht="15.75" customHeight="1" x14ac:dyDescent="0.15">
      <c r="A3238" s="3">
        <v>3234</v>
      </c>
      <c r="B3238" s="3" t="s">
        <v>9207</v>
      </c>
      <c r="C3238" s="10" t="s">
        <v>15199</v>
      </c>
      <c r="E3238" s="3" t="s">
        <v>9243</v>
      </c>
      <c r="F3238" s="6"/>
    </row>
    <row r="3239" spans="1:6" ht="15.75" customHeight="1" x14ac:dyDescent="0.15">
      <c r="A3239" s="3">
        <v>3235</v>
      </c>
      <c r="B3239" s="3" t="s">
        <v>9219</v>
      </c>
      <c r="C3239" s="10" t="s">
        <v>15201</v>
      </c>
      <c r="E3239" s="3" t="s">
        <v>15202</v>
      </c>
      <c r="F3239" s="6"/>
    </row>
    <row r="3240" spans="1:6" ht="15.75" customHeight="1" x14ac:dyDescent="0.15">
      <c r="A3240" s="3">
        <v>3236</v>
      </c>
      <c r="B3240" s="3" t="s">
        <v>9228</v>
      </c>
      <c r="C3240" s="10" t="s">
        <v>15204</v>
      </c>
      <c r="E3240" s="3" t="s">
        <v>2435</v>
      </c>
      <c r="F3240" s="6"/>
    </row>
    <row r="3241" spans="1:6" ht="15.75" customHeight="1" x14ac:dyDescent="0.15">
      <c r="A3241" s="3">
        <v>3237</v>
      </c>
      <c r="B3241" s="3" t="s">
        <v>9236</v>
      </c>
      <c r="C3241" s="10" t="s">
        <v>15205</v>
      </c>
      <c r="E3241" s="3" t="s">
        <v>4456</v>
      </c>
      <c r="F3241" s="6"/>
    </row>
    <row r="3242" spans="1:6" ht="15.75" customHeight="1" x14ac:dyDescent="0.15">
      <c r="A3242" s="3">
        <v>3238</v>
      </c>
      <c r="B3242" s="3" t="s">
        <v>9246</v>
      </c>
      <c r="C3242" s="10" t="s">
        <v>15206</v>
      </c>
      <c r="E3242" s="3" t="s">
        <v>3101</v>
      </c>
      <c r="F3242" s="6"/>
    </row>
    <row r="3243" spans="1:6" ht="15.75" customHeight="1" x14ac:dyDescent="0.15">
      <c r="A3243" s="3">
        <v>3239</v>
      </c>
      <c r="B3243" s="3" t="s">
        <v>9257</v>
      </c>
      <c r="C3243" s="10" t="s">
        <v>15207</v>
      </c>
      <c r="E3243" s="3" t="s">
        <v>126</v>
      </c>
      <c r="F3243" s="6"/>
    </row>
    <row r="3244" spans="1:6" ht="15.75" customHeight="1" x14ac:dyDescent="0.15">
      <c r="A3244" s="3">
        <v>3240</v>
      </c>
      <c r="B3244" s="3" t="s">
        <v>7060</v>
      </c>
      <c r="C3244" s="10" t="s">
        <v>15209</v>
      </c>
      <c r="E3244" s="3" t="s">
        <v>7062</v>
      </c>
      <c r="F3244" s="6"/>
    </row>
    <row r="3245" spans="1:6" ht="15.75" customHeight="1" x14ac:dyDescent="0.15">
      <c r="A3245" s="3">
        <v>3241</v>
      </c>
      <c r="B3245" s="3" t="s">
        <v>9272</v>
      </c>
      <c r="C3245" s="10" t="s">
        <v>15210</v>
      </c>
      <c r="E3245" s="3" t="s">
        <v>1902</v>
      </c>
      <c r="F3245" s="6"/>
    </row>
    <row r="3246" spans="1:6" ht="15.75" customHeight="1" x14ac:dyDescent="0.15">
      <c r="A3246" s="3">
        <v>3242</v>
      </c>
      <c r="B3246" s="3" t="s">
        <v>9280</v>
      </c>
      <c r="C3246" s="10" t="s">
        <v>15213</v>
      </c>
      <c r="E3246" s="3" t="s">
        <v>89</v>
      </c>
      <c r="F3246" s="6"/>
    </row>
    <row r="3247" spans="1:6" ht="15.75" customHeight="1" x14ac:dyDescent="0.15">
      <c r="A3247" s="3">
        <v>3243</v>
      </c>
      <c r="B3247" s="3" t="s">
        <v>9289</v>
      </c>
      <c r="C3247" s="10" t="s">
        <v>15214</v>
      </c>
      <c r="E3247" s="3" t="s">
        <v>4618</v>
      </c>
      <c r="F3247" s="6"/>
    </row>
    <row r="3248" spans="1:6" ht="15.75" customHeight="1" x14ac:dyDescent="0.15">
      <c r="A3248" s="3">
        <v>3244</v>
      </c>
      <c r="B3248" s="3" t="s">
        <v>9300</v>
      </c>
      <c r="C3248" s="10" t="s">
        <v>15216</v>
      </c>
      <c r="E3248" s="3" t="s">
        <v>10673</v>
      </c>
      <c r="F3248" s="6"/>
    </row>
    <row r="3249" spans="1:6" ht="15.75" customHeight="1" x14ac:dyDescent="0.15">
      <c r="A3249" s="3">
        <v>3245</v>
      </c>
      <c r="B3249" s="3" t="s">
        <v>5627</v>
      </c>
      <c r="C3249" s="10" t="s">
        <v>15219</v>
      </c>
      <c r="E3249" s="3" t="s">
        <v>89</v>
      </c>
      <c r="F3249" s="6"/>
    </row>
    <row r="3250" spans="1:6" ht="15.75" customHeight="1" x14ac:dyDescent="0.15">
      <c r="A3250" s="3">
        <v>3246</v>
      </c>
      <c r="B3250" s="3" t="s">
        <v>9315</v>
      </c>
      <c r="C3250" s="10" t="s">
        <v>15221</v>
      </c>
      <c r="E3250" s="3" t="s">
        <v>13415</v>
      </c>
      <c r="F3250" s="6"/>
    </row>
    <row r="3251" spans="1:6" ht="15.75" customHeight="1" x14ac:dyDescent="0.15">
      <c r="A3251" s="3">
        <v>3247</v>
      </c>
      <c r="B3251" s="3" t="s">
        <v>9323</v>
      </c>
      <c r="C3251" s="10" t="s">
        <v>15223</v>
      </c>
      <c r="E3251" s="3" t="s">
        <v>817</v>
      </c>
      <c r="F3251" s="6"/>
    </row>
    <row r="3252" spans="1:6" ht="15.75" customHeight="1" x14ac:dyDescent="0.15">
      <c r="A3252" s="3">
        <v>3248</v>
      </c>
      <c r="B3252" s="3" t="s">
        <v>9337</v>
      </c>
      <c r="C3252" s="10" t="s">
        <v>15224</v>
      </c>
      <c r="E3252" s="3" t="s">
        <v>15225</v>
      </c>
      <c r="F3252" s="6"/>
    </row>
    <row r="3253" spans="1:6" ht="15.75" customHeight="1" x14ac:dyDescent="0.15">
      <c r="A3253" s="3">
        <v>3249</v>
      </c>
      <c r="B3253" s="3" t="s">
        <v>9354</v>
      </c>
      <c r="C3253" s="10" t="s">
        <v>15227</v>
      </c>
      <c r="E3253" s="3" t="s">
        <v>15047</v>
      </c>
      <c r="F3253" s="6"/>
    </row>
    <row r="3254" spans="1:6" ht="15.75" customHeight="1" x14ac:dyDescent="0.15">
      <c r="A3254" s="3">
        <v>3250</v>
      </c>
      <c r="B3254" s="3" t="s">
        <v>9362</v>
      </c>
      <c r="C3254" s="10" t="s">
        <v>15229</v>
      </c>
      <c r="E3254" s="3" t="s">
        <v>2435</v>
      </c>
      <c r="F3254" s="6"/>
    </row>
    <row r="3255" spans="1:6" ht="15.75" customHeight="1" x14ac:dyDescent="0.15">
      <c r="A3255" s="3">
        <v>3251</v>
      </c>
      <c r="B3255" s="3" t="s">
        <v>9372</v>
      </c>
      <c r="C3255" s="10" t="s">
        <v>15230</v>
      </c>
      <c r="E3255" s="3" t="s">
        <v>828</v>
      </c>
      <c r="F3255" s="6"/>
    </row>
    <row r="3256" spans="1:6" ht="15.75" customHeight="1" x14ac:dyDescent="0.15">
      <c r="A3256" s="3">
        <v>3252</v>
      </c>
      <c r="B3256" s="3" t="s">
        <v>9379</v>
      </c>
      <c r="C3256" s="10" t="s">
        <v>15232</v>
      </c>
      <c r="E3256" s="3" t="s">
        <v>13415</v>
      </c>
      <c r="F3256" s="6"/>
    </row>
    <row r="3257" spans="1:6" ht="15.75" customHeight="1" x14ac:dyDescent="0.15">
      <c r="A3257" s="3">
        <v>3253</v>
      </c>
      <c r="B3257" s="3" t="s">
        <v>9395</v>
      </c>
      <c r="C3257" s="10" t="s">
        <v>15234</v>
      </c>
      <c r="E3257" s="3" t="s">
        <v>3840</v>
      </c>
      <c r="F3257" s="6"/>
    </row>
    <row r="3258" spans="1:6" ht="15.75" customHeight="1" x14ac:dyDescent="0.15">
      <c r="A3258" s="3">
        <v>3254</v>
      </c>
      <c r="B3258" s="3" t="s">
        <v>9410</v>
      </c>
      <c r="C3258" s="10" t="s">
        <v>15235</v>
      </c>
      <c r="E3258" s="3" t="s">
        <v>15236</v>
      </c>
      <c r="F3258" s="6"/>
    </row>
    <row r="3259" spans="1:6" ht="15.75" customHeight="1" x14ac:dyDescent="0.15">
      <c r="A3259" s="3">
        <v>3255</v>
      </c>
      <c r="B3259" s="3" t="s">
        <v>9418</v>
      </c>
      <c r="C3259" s="10" t="s">
        <v>15238</v>
      </c>
      <c r="E3259" s="3" t="s">
        <v>2885</v>
      </c>
      <c r="F3259" s="6"/>
    </row>
    <row r="3260" spans="1:6" ht="15.75" customHeight="1" x14ac:dyDescent="0.15">
      <c r="A3260" s="3">
        <v>3256</v>
      </c>
      <c r="B3260" s="3" t="s">
        <v>9425</v>
      </c>
      <c r="C3260" s="10" t="s">
        <v>15240</v>
      </c>
      <c r="E3260" s="3" t="s">
        <v>1963</v>
      </c>
      <c r="F3260" s="6"/>
    </row>
    <row r="3261" spans="1:6" ht="15.75" customHeight="1" x14ac:dyDescent="0.15">
      <c r="A3261" s="3">
        <v>3257</v>
      </c>
      <c r="B3261" s="3" t="s">
        <v>6327</v>
      </c>
      <c r="C3261" s="10" t="s">
        <v>15241</v>
      </c>
      <c r="E3261" s="3" t="s">
        <v>79</v>
      </c>
      <c r="F3261" s="6"/>
    </row>
    <row r="3262" spans="1:6" ht="15.75" customHeight="1" x14ac:dyDescent="0.15">
      <c r="A3262" s="3">
        <v>3258</v>
      </c>
      <c r="B3262" s="3" t="s">
        <v>9440</v>
      </c>
      <c r="C3262" s="10" t="s">
        <v>15243</v>
      </c>
      <c r="E3262" s="3" t="s">
        <v>3818</v>
      </c>
      <c r="F3262" s="6"/>
    </row>
    <row r="3263" spans="1:6" ht="15.75" customHeight="1" x14ac:dyDescent="0.15">
      <c r="A3263" s="3">
        <v>3259</v>
      </c>
      <c r="B3263" s="3" t="s">
        <v>9446</v>
      </c>
      <c r="C3263" s="10" t="s">
        <v>15245</v>
      </c>
      <c r="E3263" s="3" t="s">
        <v>4803</v>
      </c>
      <c r="F3263" s="6"/>
    </row>
    <row r="3264" spans="1:6" ht="15.75" customHeight="1" x14ac:dyDescent="0.15">
      <c r="A3264" s="3">
        <v>3260</v>
      </c>
      <c r="B3264" s="3" t="s">
        <v>9452</v>
      </c>
      <c r="C3264" s="10" t="s">
        <v>15246</v>
      </c>
      <c r="E3264" s="3" t="s">
        <v>38</v>
      </c>
      <c r="F3264" s="6"/>
    </row>
    <row r="3265" spans="1:6" ht="15.75" customHeight="1" x14ac:dyDescent="0.15">
      <c r="A3265" s="3">
        <v>3261</v>
      </c>
      <c r="B3265" s="3" t="s">
        <v>2471</v>
      </c>
      <c r="C3265" s="10" t="s">
        <v>15248</v>
      </c>
      <c r="E3265" s="3" t="s">
        <v>2476</v>
      </c>
      <c r="F3265" s="6"/>
    </row>
    <row r="3266" spans="1:6" ht="15.75" customHeight="1" x14ac:dyDescent="0.15">
      <c r="A3266" s="3">
        <v>3262</v>
      </c>
      <c r="B3266" s="3" t="s">
        <v>9465</v>
      </c>
      <c r="C3266" s="10" t="s">
        <v>15249</v>
      </c>
      <c r="E3266" s="3" t="s">
        <v>2885</v>
      </c>
      <c r="F3266" s="6"/>
    </row>
    <row r="3267" spans="1:6" ht="15.75" customHeight="1" x14ac:dyDescent="0.15">
      <c r="A3267" s="3">
        <v>3263</v>
      </c>
      <c r="B3267" s="3" t="s">
        <v>9473</v>
      </c>
      <c r="C3267" s="10" t="s">
        <v>15253</v>
      </c>
      <c r="E3267" s="3" t="s">
        <v>62</v>
      </c>
      <c r="F3267" s="6"/>
    </row>
    <row r="3268" spans="1:6" ht="15.75" customHeight="1" x14ac:dyDescent="0.15">
      <c r="A3268" s="3">
        <v>3264</v>
      </c>
      <c r="B3268" s="3" t="s">
        <v>9481</v>
      </c>
      <c r="C3268" s="10" t="s">
        <v>15255</v>
      </c>
      <c r="E3268" s="3" t="s">
        <v>62</v>
      </c>
      <c r="F3268" s="6"/>
    </row>
    <row r="3269" spans="1:6" ht="15.75" customHeight="1" x14ac:dyDescent="0.15">
      <c r="A3269" s="3">
        <v>3265</v>
      </c>
      <c r="B3269" s="3" t="s">
        <v>9490</v>
      </c>
      <c r="C3269" s="10" t="s">
        <v>15256</v>
      </c>
      <c r="E3269" s="3" t="s">
        <v>154</v>
      </c>
      <c r="F3269" s="6"/>
    </row>
    <row r="3270" spans="1:6" ht="15.75" customHeight="1" x14ac:dyDescent="0.15">
      <c r="A3270" s="3">
        <v>3266</v>
      </c>
      <c r="B3270" s="3" t="s">
        <v>9503</v>
      </c>
      <c r="C3270" s="10" t="s">
        <v>15258</v>
      </c>
      <c r="E3270" s="3" t="s">
        <v>677</v>
      </c>
      <c r="F3270" s="6"/>
    </row>
    <row r="3271" spans="1:6" ht="15.75" customHeight="1" x14ac:dyDescent="0.15">
      <c r="A3271" s="3">
        <v>3267</v>
      </c>
      <c r="B3271" s="3" t="s">
        <v>9513</v>
      </c>
      <c r="C3271" s="10" t="s">
        <v>15259</v>
      </c>
      <c r="E3271" s="3" t="s">
        <v>379</v>
      </c>
      <c r="F3271" s="6"/>
    </row>
    <row r="3272" spans="1:6" ht="15.75" customHeight="1" x14ac:dyDescent="0.15">
      <c r="A3272" s="3">
        <v>3268</v>
      </c>
      <c r="B3272" s="3" t="s">
        <v>9523</v>
      </c>
      <c r="C3272" s="10" t="s">
        <v>15260</v>
      </c>
      <c r="E3272" s="3" t="s">
        <v>11408</v>
      </c>
      <c r="F3272" s="6"/>
    </row>
    <row r="3273" spans="1:6" ht="15.75" customHeight="1" x14ac:dyDescent="0.15">
      <c r="A3273" s="3">
        <v>3269</v>
      </c>
      <c r="B3273" s="3" t="s">
        <v>9530</v>
      </c>
      <c r="C3273" s="10" t="s">
        <v>15261</v>
      </c>
      <c r="E3273" s="3" t="s">
        <v>13158</v>
      </c>
      <c r="F3273" s="6"/>
    </row>
    <row r="3274" spans="1:6" ht="15.75" customHeight="1" x14ac:dyDescent="0.15">
      <c r="A3274" s="3">
        <v>3270</v>
      </c>
      <c r="B3274" s="3" t="s">
        <v>6620</v>
      </c>
      <c r="C3274" s="10" t="s">
        <v>15264</v>
      </c>
      <c r="E3274" s="3" t="s">
        <v>2321</v>
      </c>
      <c r="F3274" s="6"/>
    </row>
    <row r="3275" spans="1:6" ht="15.75" customHeight="1" x14ac:dyDescent="0.15">
      <c r="A3275" s="3">
        <v>3271</v>
      </c>
      <c r="B3275" s="5" t="s">
        <v>9542</v>
      </c>
      <c r="C3275" s="10" t="s">
        <v>15265</v>
      </c>
      <c r="E3275" s="3" t="s">
        <v>7516</v>
      </c>
      <c r="F3275" s="6"/>
    </row>
    <row r="3276" spans="1:6" ht="15.75" customHeight="1" x14ac:dyDescent="0.15">
      <c r="A3276" s="3">
        <v>3272</v>
      </c>
      <c r="B3276" s="3" t="s">
        <v>9553</v>
      </c>
      <c r="C3276" s="16" t="s">
        <v>15268</v>
      </c>
      <c r="E3276" s="3" t="s">
        <v>15269</v>
      </c>
      <c r="F3276" s="6"/>
    </row>
    <row r="3277" spans="1:6" ht="15.75" customHeight="1" x14ac:dyDescent="0.15">
      <c r="A3277" s="3">
        <v>3273</v>
      </c>
      <c r="B3277" s="3" t="s">
        <v>9561</v>
      </c>
      <c r="C3277" s="10" t="s">
        <v>15270</v>
      </c>
      <c r="E3277" s="3" t="s">
        <v>13049</v>
      </c>
      <c r="F3277" s="6"/>
    </row>
    <row r="3278" spans="1:6" ht="15.75" customHeight="1" x14ac:dyDescent="0.15">
      <c r="A3278" s="3">
        <v>3274</v>
      </c>
      <c r="B3278" s="3" t="s">
        <v>9571</v>
      </c>
      <c r="C3278" s="10" t="s">
        <v>15272</v>
      </c>
      <c r="E3278" s="3" t="s">
        <v>15273</v>
      </c>
      <c r="F3278" s="6"/>
    </row>
    <row r="3279" spans="1:6" ht="15.75" customHeight="1" x14ac:dyDescent="0.15">
      <c r="A3279" s="3">
        <v>3275</v>
      </c>
      <c r="B3279" s="3" t="s">
        <v>9582</v>
      </c>
      <c r="C3279" s="10" t="s">
        <v>15274</v>
      </c>
      <c r="E3279" s="3" t="s">
        <v>13252</v>
      </c>
      <c r="F3279" s="6"/>
    </row>
    <row r="3280" spans="1:6" ht="15.75" customHeight="1" x14ac:dyDescent="0.15">
      <c r="A3280" s="3">
        <v>3276</v>
      </c>
      <c r="B3280" s="3" t="s">
        <v>9591</v>
      </c>
      <c r="C3280" s="10" t="s">
        <v>15276</v>
      </c>
      <c r="E3280" s="3" t="s">
        <v>1375</v>
      </c>
      <c r="F3280" s="6"/>
    </row>
    <row r="3281" spans="1:6" ht="15.75" customHeight="1" x14ac:dyDescent="0.15">
      <c r="A3281" s="3">
        <v>3277</v>
      </c>
      <c r="B3281" s="3" t="s">
        <v>9601</v>
      </c>
      <c r="C3281" s="10" t="s">
        <v>15279</v>
      </c>
      <c r="E3281" s="3" t="s">
        <v>4716</v>
      </c>
      <c r="F3281" s="6"/>
    </row>
    <row r="3282" spans="1:6" ht="15.75" customHeight="1" x14ac:dyDescent="0.15">
      <c r="A3282" s="3">
        <v>3278</v>
      </c>
      <c r="B3282" s="3" t="s">
        <v>9613</v>
      </c>
      <c r="C3282" s="10" t="s">
        <v>15281</v>
      </c>
      <c r="E3282" s="3" t="s">
        <v>10342</v>
      </c>
      <c r="F3282" s="6"/>
    </row>
    <row r="3283" spans="1:6" ht="15.75" customHeight="1" x14ac:dyDescent="0.15">
      <c r="A3283" s="3">
        <v>3279</v>
      </c>
      <c r="B3283" s="3" t="s">
        <v>9623</v>
      </c>
      <c r="C3283" s="10" t="s">
        <v>15283</v>
      </c>
      <c r="E3283" s="3" t="s">
        <v>15284</v>
      </c>
      <c r="F3283" s="6"/>
    </row>
    <row r="3284" spans="1:6" ht="15.75" customHeight="1" x14ac:dyDescent="0.15">
      <c r="A3284" s="3">
        <v>3280</v>
      </c>
      <c r="B3284" s="3" t="s">
        <v>9631</v>
      </c>
      <c r="C3284" s="10" t="s">
        <v>15286</v>
      </c>
      <c r="E3284" s="3" t="s">
        <v>4498</v>
      </c>
      <c r="F3284" s="6"/>
    </row>
    <row r="3285" spans="1:6" ht="15.75" customHeight="1" x14ac:dyDescent="0.15">
      <c r="A3285" s="3">
        <v>3281</v>
      </c>
      <c r="B3285" s="3" t="s">
        <v>6119</v>
      </c>
      <c r="C3285" s="10" t="s">
        <v>15287</v>
      </c>
      <c r="E3285" s="3" t="s">
        <v>6126</v>
      </c>
      <c r="F3285" s="6"/>
    </row>
    <row r="3286" spans="1:6" ht="15.75" customHeight="1" x14ac:dyDescent="0.15">
      <c r="A3286" s="3">
        <v>3282</v>
      </c>
      <c r="B3286" s="3" t="s">
        <v>15288</v>
      </c>
      <c r="C3286" s="10" t="s">
        <v>15291</v>
      </c>
      <c r="E3286" s="3" t="s">
        <v>1743</v>
      </c>
      <c r="F3286" s="6"/>
    </row>
    <row r="3287" spans="1:6" ht="15.75" customHeight="1" x14ac:dyDescent="0.15">
      <c r="A3287" s="3">
        <v>3283</v>
      </c>
      <c r="B3287" s="3" t="s">
        <v>15292</v>
      </c>
      <c r="C3287" s="10" t="s">
        <v>15293</v>
      </c>
      <c r="E3287" s="3" t="s">
        <v>15294</v>
      </c>
      <c r="F3287" s="6"/>
    </row>
    <row r="3288" spans="1:6" ht="15.75" customHeight="1" x14ac:dyDescent="0.15">
      <c r="A3288" s="3">
        <v>3284</v>
      </c>
      <c r="B3288" s="3" t="s">
        <v>15295</v>
      </c>
      <c r="C3288" s="10" t="s">
        <v>15297</v>
      </c>
      <c r="E3288" s="3" t="s">
        <v>10834</v>
      </c>
      <c r="F3288" s="6"/>
    </row>
    <row r="3289" spans="1:6" ht="15.75" customHeight="1" x14ac:dyDescent="0.15">
      <c r="A3289" s="3">
        <v>3285</v>
      </c>
      <c r="B3289" s="3" t="s">
        <v>9615</v>
      </c>
      <c r="C3289" s="10" t="s">
        <v>15299</v>
      </c>
      <c r="E3289" s="3" t="s">
        <v>9617</v>
      </c>
      <c r="F3289" s="6"/>
    </row>
    <row r="3290" spans="1:6" ht="15.75" customHeight="1" x14ac:dyDescent="0.15">
      <c r="A3290" s="3">
        <v>3286</v>
      </c>
      <c r="B3290" s="3" t="s">
        <v>5907</v>
      </c>
      <c r="C3290" s="10" t="s">
        <v>15301</v>
      </c>
      <c r="E3290" s="3" t="s">
        <v>2261</v>
      </c>
      <c r="F3290" s="6"/>
    </row>
    <row r="3291" spans="1:6" ht="15.75" customHeight="1" x14ac:dyDescent="0.15">
      <c r="A3291" s="3">
        <v>3287</v>
      </c>
      <c r="B3291" s="3" t="s">
        <v>15303</v>
      </c>
      <c r="C3291" s="10" t="s">
        <v>15304</v>
      </c>
      <c r="E3291" s="3" t="s">
        <v>487</v>
      </c>
      <c r="F3291" s="6"/>
    </row>
    <row r="3292" spans="1:6" ht="15.75" customHeight="1" x14ac:dyDescent="0.15">
      <c r="A3292" s="3">
        <v>3288</v>
      </c>
      <c r="B3292" s="3" t="s">
        <v>15305</v>
      </c>
      <c r="C3292" s="10" t="s">
        <v>15306</v>
      </c>
      <c r="E3292" s="3" t="s">
        <v>62</v>
      </c>
      <c r="F3292" s="6"/>
    </row>
    <row r="3293" spans="1:6" ht="15.75" customHeight="1" x14ac:dyDescent="0.15">
      <c r="A3293" s="3">
        <v>3289</v>
      </c>
      <c r="B3293" s="3" t="s">
        <v>15308</v>
      </c>
      <c r="C3293" s="10" t="s">
        <v>15309</v>
      </c>
      <c r="E3293" s="3" t="s">
        <v>15310</v>
      </c>
      <c r="F3293" s="6"/>
    </row>
    <row r="3294" spans="1:6" ht="15.75" customHeight="1" x14ac:dyDescent="0.15">
      <c r="A3294" s="3">
        <v>3290</v>
      </c>
      <c r="B3294" s="3" t="s">
        <v>15311</v>
      </c>
      <c r="C3294" s="10" t="s">
        <v>15312</v>
      </c>
      <c r="E3294" s="3" t="s">
        <v>3261</v>
      </c>
      <c r="F3294" s="6"/>
    </row>
    <row r="3295" spans="1:6" ht="15.75" customHeight="1" x14ac:dyDescent="0.15">
      <c r="A3295" s="3">
        <v>3291</v>
      </c>
      <c r="B3295" s="3" t="s">
        <v>5502</v>
      </c>
      <c r="C3295" s="10" t="s">
        <v>15314</v>
      </c>
      <c r="E3295" s="3" t="s">
        <v>244</v>
      </c>
      <c r="F3295" s="6"/>
    </row>
    <row r="3296" spans="1:6" ht="15.75" customHeight="1" x14ac:dyDescent="0.15">
      <c r="A3296" s="3">
        <v>3292</v>
      </c>
      <c r="B3296" s="3" t="s">
        <v>4181</v>
      </c>
      <c r="C3296" s="10" t="s">
        <v>15316</v>
      </c>
      <c r="E3296" s="3" t="s">
        <v>588</v>
      </c>
      <c r="F3296" s="6"/>
    </row>
    <row r="3297" spans="1:6" ht="15.75" customHeight="1" x14ac:dyDescent="0.15">
      <c r="A3297" s="3">
        <v>3293</v>
      </c>
      <c r="B3297" s="3" t="s">
        <v>15318</v>
      </c>
      <c r="C3297" s="10" t="s">
        <v>15319</v>
      </c>
      <c r="E3297" s="3" t="s">
        <v>15294</v>
      </c>
      <c r="F3297" s="6"/>
    </row>
    <row r="3298" spans="1:6" ht="15.75" customHeight="1" x14ac:dyDescent="0.15">
      <c r="A3298" s="3">
        <v>3294</v>
      </c>
      <c r="B3298" s="3" t="s">
        <v>15321</v>
      </c>
      <c r="C3298" s="10" t="s">
        <v>15322</v>
      </c>
      <c r="E3298" s="3" t="s">
        <v>8869</v>
      </c>
      <c r="F3298" s="6"/>
    </row>
    <row r="3299" spans="1:6" ht="15.75" customHeight="1" x14ac:dyDescent="0.15">
      <c r="A3299" s="3">
        <v>3295</v>
      </c>
      <c r="B3299" s="3" t="s">
        <v>15324</v>
      </c>
      <c r="C3299" s="10" t="s">
        <v>15325</v>
      </c>
      <c r="E3299" s="3" t="s">
        <v>14265</v>
      </c>
      <c r="F3299" s="6"/>
    </row>
    <row r="3300" spans="1:6" ht="15.75" customHeight="1" x14ac:dyDescent="0.15">
      <c r="A3300" s="3">
        <v>3296</v>
      </c>
      <c r="B3300" s="3" t="s">
        <v>15327</v>
      </c>
      <c r="C3300" s="10" t="s">
        <v>15328</v>
      </c>
      <c r="E3300" s="3" t="s">
        <v>15329</v>
      </c>
      <c r="F3300" s="6"/>
    </row>
    <row r="3301" spans="1:6" ht="15.75" customHeight="1" x14ac:dyDescent="0.15">
      <c r="A3301" s="3">
        <v>3297</v>
      </c>
      <c r="B3301" s="3" t="s">
        <v>7268</v>
      </c>
      <c r="C3301" s="10" t="s">
        <v>15331</v>
      </c>
      <c r="E3301" s="3" t="s">
        <v>7272</v>
      </c>
      <c r="F3301" s="6"/>
    </row>
    <row r="3302" spans="1:6" ht="15.75" customHeight="1" x14ac:dyDescent="0.15">
      <c r="A3302" s="3">
        <v>3298</v>
      </c>
      <c r="B3302" s="3" t="s">
        <v>15333</v>
      </c>
      <c r="C3302" s="10" t="s">
        <v>15334</v>
      </c>
      <c r="E3302" s="3" t="s">
        <v>8947</v>
      </c>
      <c r="F3302" s="6"/>
    </row>
    <row r="3303" spans="1:6" ht="15.75" customHeight="1" x14ac:dyDescent="0.15">
      <c r="A3303" s="3">
        <v>3299</v>
      </c>
      <c r="B3303" s="3" t="s">
        <v>15335</v>
      </c>
      <c r="C3303" s="10" t="s">
        <v>15337</v>
      </c>
      <c r="E3303" s="3" t="s">
        <v>4870</v>
      </c>
      <c r="F3303" s="6"/>
    </row>
    <row r="3304" spans="1:6" ht="15.75" customHeight="1" x14ac:dyDescent="0.15">
      <c r="A3304" s="3">
        <v>3300</v>
      </c>
      <c r="B3304" s="3" t="s">
        <v>15338</v>
      </c>
      <c r="C3304" s="10" t="s">
        <v>15339</v>
      </c>
      <c r="E3304" s="3" t="s">
        <v>1272</v>
      </c>
      <c r="F3304" s="6"/>
    </row>
    <row r="3305" spans="1:6" ht="15.75" customHeight="1" x14ac:dyDescent="0.15">
      <c r="A3305" s="3">
        <v>3301</v>
      </c>
      <c r="B3305" s="3" t="s">
        <v>5923</v>
      </c>
      <c r="C3305" s="10" t="s">
        <v>15341</v>
      </c>
      <c r="E3305" s="3" t="s">
        <v>5928</v>
      </c>
      <c r="F3305" s="6"/>
    </row>
    <row r="3306" spans="1:6" ht="15.75" customHeight="1" x14ac:dyDescent="0.15">
      <c r="A3306" s="3">
        <v>3302</v>
      </c>
      <c r="B3306" s="3" t="s">
        <v>15343</v>
      </c>
      <c r="C3306" s="10" t="s">
        <v>15344</v>
      </c>
      <c r="E3306" s="3" t="s">
        <v>2435</v>
      </c>
      <c r="F3306" s="6"/>
    </row>
    <row r="3307" spans="1:6" ht="15.75" customHeight="1" x14ac:dyDescent="0.15">
      <c r="A3307" s="3">
        <v>3303</v>
      </c>
      <c r="B3307" s="3" t="s">
        <v>6431</v>
      </c>
      <c r="C3307" s="10" t="s">
        <v>15346</v>
      </c>
      <c r="E3307" s="3" t="s">
        <v>2626</v>
      </c>
      <c r="F3307" s="6"/>
    </row>
    <row r="3308" spans="1:6" ht="15.75" customHeight="1" x14ac:dyDescent="0.15">
      <c r="A3308" s="3">
        <v>3304</v>
      </c>
      <c r="B3308" s="3" t="s">
        <v>15348</v>
      </c>
      <c r="C3308" s="10" t="s">
        <v>15349</v>
      </c>
      <c r="E3308" s="3" t="s">
        <v>4618</v>
      </c>
      <c r="F3308" s="6"/>
    </row>
    <row r="3309" spans="1:6" ht="15.75" customHeight="1" x14ac:dyDescent="0.15">
      <c r="A3309" s="3">
        <v>3305</v>
      </c>
      <c r="B3309" s="3" t="s">
        <v>15351</v>
      </c>
      <c r="C3309" s="10" t="s">
        <v>15352</v>
      </c>
      <c r="E3309" s="3" t="s">
        <v>1072</v>
      </c>
      <c r="F3309" s="6"/>
    </row>
    <row r="3310" spans="1:6" ht="15.75" customHeight="1" x14ac:dyDescent="0.15">
      <c r="A3310" s="3">
        <v>3306</v>
      </c>
      <c r="B3310" s="3" t="s">
        <v>15353</v>
      </c>
      <c r="C3310" s="10" t="s">
        <v>15354</v>
      </c>
      <c r="E3310" s="3" t="s">
        <v>12065</v>
      </c>
      <c r="F3310" s="6"/>
    </row>
    <row r="3311" spans="1:6" ht="15.75" customHeight="1" x14ac:dyDescent="0.15">
      <c r="A3311" s="3">
        <v>3307</v>
      </c>
      <c r="B3311" s="3" t="s">
        <v>15356</v>
      </c>
      <c r="C3311" s="10" t="s">
        <v>15357</v>
      </c>
      <c r="E3311" s="3" t="s">
        <v>10942</v>
      </c>
      <c r="F3311" s="6"/>
    </row>
    <row r="3312" spans="1:6" ht="15.75" customHeight="1" x14ac:dyDescent="0.15">
      <c r="A3312" s="3">
        <v>3308</v>
      </c>
      <c r="B3312" s="3" t="s">
        <v>12241</v>
      </c>
      <c r="C3312" s="10" t="s">
        <v>15358</v>
      </c>
      <c r="E3312" s="3" t="s">
        <v>7821</v>
      </c>
      <c r="F3312" s="6"/>
    </row>
    <row r="3313" spans="1:6" ht="15.75" customHeight="1" x14ac:dyDescent="0.15">
      <c r="A3313" s="3">
        <v>3309</v>
      </c>
      <c r="B3313" s="3" t="s">
        <v>15360</v>
      </c>
      <c r="C3313" s="10" t="s">
        <v>15362</v>
      </c>
      <c r="E3313" s="3" t="s">
        <v>3840</v>
      </c>
      <c r="F3313" s="6"/>
    </row>
    <row r="3314" spans="1:6" ht="15.75" customHeight="1" x14ac:dyDescent="0.15">
      <c r="A3314" s="3">
        <v>3310</v>
      </c>
      <c r="B3314" s="3" t="s">
        <v>15363</v>
      </c>
      <c r="C3314" s="10" t="s">
        <v>15364</v>
      </c>
      <c r="E3314" s="3" t="s">
        <v>15365</v>
      </c>
      <c r="F3314" s="6"/>
    </row>
    <row r="3315" spans="1:6" ht="15.75" customHeight="1" x14ac:dyDescent="0.15">
      <c r="A3315" s="3">
        <v>3311</v>
      </c>
      <c r="B3315" s="3" t="s">
        <v>15367</v>
      </c>
      <c r="C3315" s="10" t="s">
        <v>15368</v>
      </c>
      <c r="E3315" s="3" t="s">
        <v>15370</v>
      </c>
      <c r="F3315" s="6"/>
    </row>
    <row r="3316" spans="1:6" ht="15.75" customHeight="1" x14ac:dyDescent="0.15">
      <c r="A3316" s="3">
        <v>3312</v>
      </c>
      <c r="B3316" s="3" t="s">
        <v>15371</v>
      </c>
      <c r="C3316" s="10" t="s">
        <v>15372</v>
      </c>
      <c r="E3316" s="3" t="s">
        <v>1963</v>
      </c>
      <c r="F3316" s="6"/>
    </row>
    <row r="3317" spans="1:6" ht="15.75" customHeight="1" x14ac:dyDescent="0.15">
      <c r="A3317" s="3">
        <v>3313</v>
      </c>
      <c r="B3317" s="3" t="s">
        <v>15373</v>
      </c>
      <c r="C3317" s="10" t="s">
        <v>15374</v>
      </c>
      <c r="E3317" s="3" t="s">
        <v>15376</v>
      </c>
      <c r="F3317" s="6"/>
    </row>
    <row r="3318" spans="1:6" ht="15.75" customHeight="1" x14ac:dyDescent="0.15">
      <c r="A3318" s="3">
        <v>3314</v>
      </c>
      <c r="B3318" s="3" t="s">
        <v>15378</v>
      </c>
      <c r="C3318" s="10" t="s">
        <v>15379</v>
      </c>
      <c r="E3318" s="3" t="s">
        <v>9453</v>
      </c>
      <c r="F3318" s="6"/>
    </row>
    <row r="3319" spans="1:6" ht="15.75" customHeight="1" x14ac:dyDescent="0.15">
      <c r="A3319" s="3">
        <v>3315</v>
      </c>
      <c r="B3319" s="3" t="s">
        <v>15380</v>
      </c>
      <c r="C3319" s="10" t="s">
        <v>15381</v>
      </c>
      <c r="E3319" s="3" t="s">
        <v>2653</v>
      </c>
      <c r="F3319" s="6"/>
    </row>
    <row r="3320" spans="1:6" ht="15.75" customHeight="1" x14ac:dyDescent="0.15">
      <c r="A3320" s="3">
        <v>3316</v>
      </c>
      <c r="B3320" s="3" t="s">
        <v>15383</v>
      </c>
      <c r="C3320" s="10" t="s">
        <v>15384</v>
      </c>
      <c r="E3320" s="3" t="s">
        <v>126</v>
      </c>
      <c r="F3320" s="6"/>
    </row>
    <row r="3321" spans="1:6" ht="15.75" customHeight="1" x14ac:dyDescent="0.15">
      <c r="A3321" s="3">
        <v>3317</v>
      </c>
      <c r="B3321" s="3" t="s">
        <v>15386</v>
      </c>
      <c r="C3321" s="10" t="s">
        <v>15387</v>
      </c>
      <c r="E3321" s="3" t="s">
        <v>2653</v>
      </c>
      <c r="F3321" s="6"/>
    </row>
    <row r="3322" spans="1:6" ht="15.75" customHeight="1" x14ac:dyDescent="0.15">
      <c r="A3322" s="3">
        <v>3318</v>
      </c>
      <c r="B3322" s="3" t="s">
        <v>1104</v>
      </c>
      <c r="C3322" s="10" t="s">
        <v>15389</v>
      </c>
      <c r="E3322" s="3" t="s">
        <v>188</v>
      </c>
      <c r="F3322" s="6"/>
    </row>
    <row r="3323" spans="1:6" ht="15.75" customHeight="1" x14ac:dyDescent="0.15">
      <c r="A3323" s="3">
        <v>3319</v>
      </c>
      <c r="B3323" s="3" t="s">
        <v>15391</v>
      </c>
      <c r="C3323" s="10" t="s">
        <v>15392</v>
      </c>
      <c r="E3323" s="3" t="s">
        <v>15393</v>
      </c>
      <c r="F3323" s="6"/>
    </row>
    <row r="3324" spans="1:6" ht="15.75" customHeight="1" x14ac:dyDescent="0.15">
      <c r="A3324" s="3">
        <v>3320</v>
      </c>
      <c r="B3324" s="3" t="s">
        <v>15395</v>
      </c>
      <c r="C3324" s="10" t="s">
        <v>15396</v>
      </c>
      <c r="E3324" s="3" t="s">
        <v>15397</v>
      </c>
      <c r="F3324" s="6"/>
    </row>
    <row r="3325" spans="1:6" ht="15.75" customHeight="1" x14ac:dyDescent="0.15">
      <c r="A3325" s="3">
        <v>3321</v>
      </c>
      <c r="B3325" s="3" t="s">
        <v>2178</v>
      </c>
      <c r="C3325" s="10" t="s">
        <v>15398</v>
      </c>
      <c r="E3325" s="3" t="s">
        <v>106</v>
      </c>
      <c r="F3325" s="6"/>
    </row>
    <row r="3326" spans="1:6" ht="15.75" customHeight="1" x14ac:dyDescent="0.15">
      <c r="A3326" s="3">
        <v>3322</v>
      </c>
      <c r="B3326" s="3" t="s">
        <v>15401</v>
      </c>
      <c r="C3326" s="10" t="s">
        <v>15402</v>
      </c>
      <c r="E3326" s="3" t="s">
        <v>218</v>
      </c>
      <c r="F3326" s="6"/>
    </row>
    <row r="3327" spans="1:6" ht="15.75" customHeight="1" x14ac:dyDescent="0.15">
      <c r="A3327" s="3">
        <v>3323</v>
      </c>
      <c r="B3327" s="3" t="s">
        <v>15405</v>
      </c>
      <c r="C3327" s="10" t="s">
        <v>15406</v>
      </c>
      <c r="E3327" s="3" t="s">
        <v>14335</v>
      </c>
      <c r="F3327" s="6"/>
    </row>
    <row r="3328" spans="1:6" ht="15.75" customHeight="1" x14ac:dyDescent="0.15">
      <c r="A3328" s="3">
        <v>3324</v>
      </c>
      <c r="B3328" s="3" t="s">
        <v>15407</v>
      </c>
      <c r="C3328" s="10" t="s">
        <v>15408</v>
      </c>
      <c r="E3328" s="3" t="s">
        <v>15409</v>
      </c>
      <c r="F3328" s="6"/>
    </row>
    <row r="3329" spans="1:6" ht="15.75" customHeight="1" x14ac:dyDescent="0.15">
      <c r="A3329" s="3">
        <v>3325</v>
      </c>
      <c r="B3329" s="3" t="s">
        <v>12621</v>
      </c>
      <c r="C3329" s="10" t="s">
        <v>15412</v>
      </c>
      <c r="E3329" s="3" t="s">
        <v>12624</v>
      </c>
      <c r="F3329" s="6"/>
    </row>
    <row r="3330" spans="1:6" ht="15.75" customHeight="1" x14ac:dyDescent="0.15">
      <c r="A3330" s="3">
        <v>3326</v>
      </c>
      <c r="B3330" s="3" t="s">
        <v>15413</v>
      </c>
      <c r="C3330" s="10" t="s">
        <v>15414</v>
      </c>
      <c r="E3330" s="3" t="s">
        <v>10012</v>
      </c>
      <c r="F3330" s="6"/>
    </row>
    <row r="3331" spans="1:6" ht="15.75" customHeight="1" x14ac:dyDescent="0.15">
      <c r="A3331" s="3">
        <v>3327</v>
      </c>
      <c r="B3331" s="3" t="s">
        <v>10106</v>
      </c>
      <c r="C3331" s="10" t="s">
        <v>15417</v>
      </c>
      <c r="E3331" s="3" t="s">
        <v>10112</v>
      </c>
      <c r="F3331" s="6"/>
    </row>
    <row r="3332" spans="1:6" ht="15.75" customHeight="1" x14ac:dyDescent="0.15">
      <c r="A3332" s="3">
        <v>3328</v>
      </c>
      <c r="B3332" s="3" t="s">
        <v>15418</v>
      </c>
      <c r="C3332" s="10" t="s">
        <v>15419</v>
      </c>
      <c r="E3332" s="3" t="s">
        <v>1502</v>
      </c>
      <c r="F3332" s="6"/>
    </row>
    <row r="3333" spans="1:6" ht="15.75" customHeight="1" x14ac:dyDescent="0.15">
      <c r="A3333" s="3">
        <v>3329</v>
      </c>
      <c r="B3333" s="3" t="s">
        <v>15420</v>
      </c>
      <c r="C3333" s="10" t="s">
        <v>15421</v>
      </c>
      <c r="E3333" s="3" t="s">
        <v>3353</v>
      </c>
      <c r="F3333" s="6"/>
    </row>
    <row r="3334" spans="1:6" ht="15.75" customHeight="1" x14ac:dyDescent="0.15">
      <c r="A3334" s="3">
        <v>3330</v>
      </c>
      <c r="B3334" s="3" t="s">
        <v>15422</v>
      </c>
      <c r="C3334" s="10" t="s">
        <v>15423</v>
      </c>
      <c r="E3334" s="3" t="s">
        <v>15425</v>
      </c>
      <c r="F3334" s="6"/>
    </row>
    <row r="3335" spans="1:6" ht="15.75" customHeight="1" x14ac:dyDescent="0.15">
      <c r="A3335" s="3">
        <v>3331</v>
      </c>
      <c r="B3335" s="3" t="s">
        <v>15426</v>
      </c>
      <c r="C3335" s="10" t="s">
        <v>15427</v>
      </c>
      <c r="E3335" s="3" t="s">
        <v>3818</v>
      </c>
      <c r="F3335" s="6"/>
    </row>
    <row r="3336" spans="1:6" ht="15.75" customHeight="1" x14ac:dyDescent="0.15">
      <c r="A3336" s="3">
        <v>3332</v>
      </c>
      <c r="B3336" s="3" t="s">
        <v>15428</v>
      </c>
      <c r="C3336" s="10" t="s">
        <v>15429</v>
      </c>
      <c r="E3336" s="3" t="s">
        <v>7469</v>
      </c>
      <c r="F3336" s="6"/>
    </row>
    <row r="3337" spans="1:6" ht="15.75" customHeight="1" x14ac:dyDescent="0.15">
      <c r="A3337" s="3">
        <v>3333</v>
      </c>
      <c r="B3337" s="3" t="s">
        <v>2422</v>
      </c>
      <c r="C3337" s="10" t="s">
        <v>15431</v>
      </c>
      <c r="E3337" s="3" t="s">
        <v>1094</v>
      </c>
      <c r="F3337" s="6"/>
    </row>
    <row r="3338" spans="1:6" ht="15.75" customHeight="1" x14ac:dyDescent="0.15">
      <c r="A3338" s="3">
        <v>3334</v>
      </c>
      <c r="B3338" s="3" t="s">
        <v>15432</v>
      </c>
      <c r="C3338" s="10" t="s">
        <v>15433</v>
      </c>
      <c r="E3338" s="3" t="s">
        <v>1072</v>
      </c>
      <c r="F3338" s="6"/>
    </row>
    <row r="3339" spans="1:6" ht="15.75" customHeight="1" x14ac:dyDescent="0.15">
      <c r="A3339" s="3">
        <v>3335</v>
      </c>
      <c r="B3339" s="3" t="s">
        <v>15434</v>
      </c>
      <c r="C3339" s="10" t="s">
        <v>15436</v>
      </c>
      <c r="E3339" s="3" t="s">
        <v>9951</v>
      </c>
      <c r="F3339" s="6"/>
    </row>
    <row r="3340" spans="1:6" ht="15.75" customHeight="1" x14ac:dyDescent="0.15">
      <c r="A3340" s="3">
        <v>3336</v>
      </c>
      <c r="B3340" s="3" t="s">
        <v>9209</v>
      </c>
      <c r="C3340" s="10" t="s">
        <v>15437</v>
      </c>
      <c r="E3340" s="3" t="s">
        <v>9202</v>
      </c>
      <c r="F3340" s="6"/>
    </row>
    <row r="3341" spans="1:6" ht="15.75" customHeight="1" x14ac:dyDescent="0.15">
      <c r="A3341" s="3">
        <v>3337</v>
      </c>
      <c r="B3341" s="3" t="s">
        <v>15439</v>
      </c>
      <c r="C3341" s="10" t="s">
        <v>15440</v>
      </c>
      <c r="E3341" s="3" t="s">
        <v>189</v>
      </c>
      <c r="F3341" s="6"/>
    </row>
    <row r="3342" spans="1:6" ht="15.75" customHeight="1" x14ac:dyDescent="0.15">
      <c r="A3342" s="3">
        <v>3338</v>
      </c>
      <c r="B3342" s="3" t="s">
        <v>15441</v>
      </c>
      <c r="C3342" s="10" t="s">
        <v>15442</v>
      </c>
      <c r="E3342" s="3" t="s">
        <v>8135</v>
      </c>
      <c r="F3342" s="6"/>
    </row>
    <row r="3343" spans="1:6" ht="15.75" customHeight="1" x14ac:dyDescent="0.15">
      <c r="A3343" s="3">
        <v>3339</v>
      </c>
      <c r="B3343" s="5" t="s">
        <v>10902</v>
      </c>
      <c r="C3343" s="10" t="s">
        <v>15445</v>
      </c>
      <c r="E3343" s="3" t="s">
        <v>817</v>
      </c>
      <c r="F3343" s="6"/>
    </row>
    <row r="3344" spans="1:6" ht="15.75" customHeight="1" x14ac:dyDescent="0.15">
      <c r="A3344" s="3">
        <v>3340</v>
      </c>
      <c r="B3344" s="3" t="s">
        <v>15447</v>
      </c>
      <c r="C3344" s="10" t="s">
        <v>15448</v>
      </c>
      <c r="E3344" s="3" t="s">
        <v>14621</v>
      </c>
      <c r="F3344" s="6"/>
    </row>
    <row r="3345" spans="1:6" ht="15.75" customHeight="1" x14ac:dyDescent="0.15">
      <c r="A3345" s="3">
        <v>3341</v>
      </c>
      <c r="B3345" s="3" t="s">
        <v>15450</v>
      </c>
      <c r="C3345" s="10" t="s">
        <v>15451</v>
      </c>
      <c r="E3345" s="3" t="s">
        <v>3148</v>
      </c>
      <c r="F3345" s="6"/>
    </row>
    <row r="3346" spans="1:6" ht="15.75" customHeight="1" x14ac:dyDescent="0.15">
      <c r="A3346" s="3">
        <v>3342</v>
      </c>
      <c r="B3346" s="3" t="s">
        <v>15453</v>
      </c>
      <c r="C3346" s="10" t="s">
        <v>15454</v>
      </c>
      <c r="E3346" s="3" t="s">
        <v>15455</v>
      </c>
      <c r="F3346" s="6"/>
    </row>
    <row r="3347" spans="1:6" ht="15.75" customHeight="1" x14ac:dyDescent="0.15">
      <c r="A3347" s="3">
        <v>3343</v>
      </c>
      <c r="B3347" s="3" t="s">
        <v>15456</v>
      </c>
      <c r="C3347" s="10" t="s">
        <v>15457</v>
      </c>
      <c r="E3347" s="3" t="s">
        <v>15458</v>
      </c>
      <c r="F3347" s="6"/>
    </row>
    <row r="3348" spans="1:6" ht="15.75" customHeight="1" x14ac:dyDescent="0.15">
      <c r="A3348" s="3">
        <v>3344</v>
      </c>
      <c r="B3348" s="3" t="s">
        <v>15460</v>
      </c>
      <c r="C3348" s="10" t="s">
        <v>15461</v>
      </c>
      <c r="E3348" s="3" t="s">
        <v>8626</v>
      </c>
      <c r="F3348" s="6"/>
    </row>
    <row r="3349" spans="1:6" ht="15.75" customHeight="1" x14ac:dyDescent="0.15">
      <c r="A3349" s="3">
        <v>3345</v>
      </c>
      <c r="B3349" s="3" t="s">
        <v>15462</v>
      </c>
      <c r="C3349" s="10" t="s">
        <v>15463</v>
      </c>
      <c r="E3349" s="3" t="s">
        <v>5493</v>
      </c>
      <c r="F3349" s="6"/>
    </row>
    <row r="3350" spans="1:6" ht="15.75" customHeight="1" x14ac:dyDescent="0.15">
      <c r="A3350" s="3">
        <v>3346</v>
      </c>
      <c r="B3350" s="3" t="s">
        <v>15464</v>
      </c>
      <c r="C3350" s="10" t="s">
        <v>15465</v>
      </c>
      <c r="E3350" s="3" t="s">
        <v>14534</v>
      </c>
      <c r="F3350" s="6"/>
    </row>
    <row r="3351" spans="1:6" ht="15.75" customHeight="1" x14ac:dyDescent="0.15">
      <c r="A3351" s="3">
        <v>3347</v>
      </c>
      <c r="B3351" s="3" t="s">
        <v>8639</v>
      </c>
      <c r="C3351" s="10" t="s">
        <v>15467</v>
      </c>
      <c r="E3351" s="3" t="s">
        <v>8642</v>
      </c>
      <c r="F3351" s="6"/>
    </row>
    <row r="3352" spans="1:6" ht="15.75" customHeight="1" x14ac:dyDescent="0.15">
      <c r="A3352" s="3">
        <v>3348</v>
      </c>
      <c r="B3352" s="3" t="s">
        <v>15469</v>
      </c>
      <c r="C3352" s="10" t="s">
        <v>15470</v>
      </c>
      <c r="E3352" s="3" t="s">
        <v>12109</v>
      </c>
      <c r="F3352" s="6"/>
    </row>
    <row r="3353" spans="1:6" ht="15.75" customHeight="1" x14ac:dyDescent="0.15">
      <c r="A3353" s="3">
        <v>3349</v>
      </c>
      <c r="B3353" s="3" t="s">
        <v>15473</v>
      </c>
      <c r="C3353" s="10" t="s">
        <v>15474</v>
      </c>
      <c r="E3353" s="3" t="s">
        <v>2435</v>
      </c>
      <c r="F3353" s="6"/>
    </row>
    <row r="3354" spans="1:6" ht="15.75" customHeight="1" x14ac:dyDescent="0.15">
      <c r="A3354" s="3">
        <v>3350</v>
      </c>
      <c r="B3354" s="3" t="s">
        <v>15475</v>
      </c>
      <c r="C3354" s="10" t="s">
        <v>15476</v>
      </c>
      <c r="E3354" s="3" t="s">
        <v>15294</v>
      </c>
      <c r="F3354" s="6"/>
    </row>
    <row r="3355" spans="1:6" ht="15.75" customHeight="1" x14ac:dyDescent="0.15">
      <c r="A3355" s="3">
        <v>3351</v>
      </c>
      <c r="B3355" s="5" t="s">
        <v>10911</v>
      </c>
      <c r="C3355" s="10" t="s">
        <v>15478</v>
      </c>
      <c r="E3355" s="3" t="s">
        <v>817</v>
      </c>
      <c r="F3355" s="6"/>
    </row>
    <row r="3356" spans="1:6" ht="15.75" customHeight="1" x14ac:dyDescent="0.15">
      <c r="A3356" s="3">
        <v>3352</v>
      </c>
      <c r="B3356" s="3" t="s">
        <v>15480</v>
      </c>
      <c r="C3356" s="10" t="s">
        <v>15481</v>
      </c>
      <c r="E3356" s="3" t="s">
        <v>3552</v>
      </c>
      <c r="F3356" s="6"/>
    </row>
    <row r="3357" spans="1:6" ht="15.75" customHeight="1" x14ac:dyDescent="0.15">
      <c r="A3357" s="3">
        <v>3353</v>
      </c>
      <c r="B3357" s="3" t="s">
        <v>15483</v>
      </c>
      <c r="C3357" s="10" t="s">
        <v>15484</v>
      </c>
      <c r="E3357" s="3" t="s">
        <v>15485</v>
      </c>
      <c r="F3357" s="6"/>
    </row>
    <row r="3358" spans="1:6" ht="15.75" customHeight="1" x14ac:dyDescent="0.15">
      <c r="A3358" s="3">
        <v>3354</v>
      </c>
      <c r="B3358" s="3" t="s">
        <v>15487</v>
      </c>
      <c r="C3358" s="10" t="s">
        <v>15488</v>
      </c>
      <c r="E3358" s="3" t="s">
        <v>6599</v>
      </c>
      <c r="F3358" s="6"/>
    </row>
    <row r="3359" spans="1:6" ht="15.75" customHeight="1" x14ac:dyDescent="0.15">
      <c r="A3359" s="3">
        <v>3355</v>
      </c>
      <c r="B3359" s="3" t="s">
        <v>15490</v>
      </c>
      <c r="C3359" s="10" t="s">
        <v>15491</v>
      </c>
      <c r="E3359" s="3" t="s">
        <v>2725</v>
      </c>
      <c r="F3359" s="6"/>
    </row>
    <row r="3360" spans="1:6" ht="15.75" customHeight="1" x14ac:dyDescent="0.15">
      <c r="A3360" s="3">
        <v>3356</v>
      </c>
      <c r="B3360" s="3" t="s">
        <v>15492</v>
      </c>
      <c r="C3360" s="10" t="s">
        <v>15494</v>
      </c>
      <c r="E3360" s="3" t="s">
        <v>646</v>
      </c>
      <c r="F3360" s="6"/>
    </row>
    <row r="3361" spans="1:6" ht="15.75" customHeight="1" x14ac:dyDescent="0.15">
      <c r="A3361" s="3">
        <v>3357</v>
      </c>
      <c r="B3361" s="3" t="s">
        <v>11755</v>
      </c>
      <c r="C3361" s="10" t="s">
        <v>15496</v>
      </c>
      <c r="E3361" s="3" t="s">
        <v>2190</v>
      </c>
      <c r="F3361" s="6"/>
    </row>
    <row r="3362" spans="1:6" ht="15.75" customHeight="1" x14ac:dyDescent="0.15">
      <c r="A3362" s="3">
        <v>3358</v>
      </c>
      <c r="B3362" s="3" t="s">
        <v>15497</v>
      </c>
      <c r="C3362" s="10" t="s">
        <v>15498</v>
      </c>
      <c r="E3362" s="3" t="s">
        <v>1502</v>
      </c>
      <c r="F3362" s="6"/>
    </row>
    <row r="3363" spans="1:6" ht="15.75" customHeight="1" x14ac:dyDescent="0.15">
      <c r="A3363" s="3">
        <v>3359</v>
      </c>
      <c r="B3363" s="3" t="s">
        <v>15500</v>
      </c>
      <c r="C3363" s="10" t="s">
        <v>15501</v>
      </c>
      <c r="E3363" s="3" t="s">
        <v>15047</v>
      </c>
      <c r="F3363" s="6"/>
    </row>
    <row r="3364" spans="1:6" ht="15.75" customHeight="1" x14ac:dyDescent="0.15">
      <c r="A3364" s="3">
        <v>3360</v>
      </c>
      <c r="B3364" s="3" t="s">
        <v>15502</v>
      </c>
      <c r="C3364" s="10" t="s">
        <v>15503</v>
      </c>
      <c r="E3364" s="3" t="s">
        <v>7091</v>
      </c>
      <c r="F3364" s="6"/>
    </row>
    <row r="3365" spans="1:6" ht="15.75" customHeight="1" x14ac:dyDescent="0.15">
      <c r="A3365" s="3">
        <v>3361</v>
      </c>
      <c r="B3365" s="3" t="s">
        <v>12289</v>
      </c>
      <c r="C3365" s="10" t="s">
        <v>15504</v>
      </c>
      <c r="E3365" s="3" t="s">
        <v>9489</v>
      </c>
      <c r="F3365" s="6"/>
    </row>
    <row r="3366" spans="1:6" ht="15.75" customHeight="1" x14ac:dyDescent="0.15">
      <c r="A3366" s="3">
        <v>3362</v>
      </c>
      <c r="B3366" s="3" t="s">
        <v>15507</v>
      </c>
      <c r="C3366" s="10" t="s">
        <v>15508</v>
      </c>
      <c r="E3366" s="3" t="s">
        <v>4662</v>
      </c>
      <c r="F3366" s="6"/>
    </row>
    <row r="3367" spans="1:6" ht="15.75" customHeight="1" x14ac:dyDescent="0.15">
      <c r="A3367" s="3">
        <v>3363</v>
      </c>
      <c r="B3367" s="3" t="s">
        <v>15510</v>
      </c>
      <c r="C3367" s="10" t="s">
        <v>15512</v>
      </c>
      <c r="E3367" s="3" t="s">
        <v>1343</v>
      </c>
      <c r="F3367" s="6"/>
    </row>
    <row r="3368" spans="1:6" ht="15.75" customHeight="1" x14ac:dyDescent="0.15">
      <c r="A3368" s="3">
        <v>3364</v>
      </c>
      <c r="B3368" s="3" t="s">
        <v>15513</v>
      </c>
      <c r="C3368" s="10" t="s">
        <v>15514</v>
      </c>
      <c r="E3368" s="3" t="s">
        <v>240</v>
      </c>
      <c r="F3368" s="6"/>
    </row>
    <row r="3369" spans="1:6" ht="15.75" customHeight="1" x14ac:dyDescent="0.15">
      <c r="A3369" s="3">
        <v>3365</v>
      </c>
      <c r="B3369" s="3" t="s">
        <v>8841</v>
      </c>
      <c r="C3369" s="10" t="s">
        <v>15516</v>
      </c>
      <c r="E3369" s="3" t="s">
        <v>8819</v>
      </c>
      <c r="F3369" s="6"/>
    </row>
    <row r="3370" spans="1:6" ht="15.75" customHeight="1" x14ac:dyDescent="0.15">
      <c r="A3370" s="3">
        <v>3366</v>
      </c>
      <c r="B3370" s="3" t="s">
        <v>15518</v>
      </c>
      <c r="C3370" s="10" t="s">
        <v>15519</v>
      </c>
      <c r="E3370" s="3" t="s">
        <v>11411</v>
      </c>
      <c r="F3370" s="6"/>
    </row>
    <row r="3371" spans="1:6" ht="15.75" customHeight="1" x14ac:dyDescent="0.15">
      <c r="A3371" s="3">
        <v>3367</v>
      </c>
      <c r="B3371" s="3" t="s">
        <v>15520</v>
      </c>
      <c r="C3371" s="10" t="s">
        <v>15521</v>
      </c>
      <c r="E3371" s="3" t="s">
        <v>256</v>
      </c>
      <c r="F3371" s="6"/>
    </row>
    <row r="3372" spans="1:6" ht="15.75" customHeight="1" x14ac:dyDescent="0.15">
      <c r="A3372" s="3">
        <v>3368</v>
      </c>
      <c r="B3372" s="3" t="s">
        <v>15524</v>
      </c>
      <c r="C3372" s="10" t="s">
        <v>15525</v>
      </c>
      <c r="E3372" s="3" t="s">
        <v>3818</v>
      </c>
      <c r="F3372" s="6"/>
    </row>
    <row r="3373" spans="1:6" ht="15.75" customHeight="1" x14ac:dyDescent="0.15">
      <c r="A3373" s="3">
        <v>3369</v>
      </c>
      <c r="B3373" s="3" t="s">
        <v>15527</v>
      </c>
      <c r="C3373" s="10" t="s">
        <v>15528</v>
      </c>
      <c r="E3373" s="3" t="s">
        <v>7190</v>
      </c>
      <c r="F3373" s="6"/>
    </row>
    <row r="3374" spans="1:6" ht="15.75" customHeight="1" x14ac:dyDescent="0.15">
      <c r="A3374" s="3">
        <v>3370</v>
      </c>
      <c r="B3374" s="3" t="s">
        <v>15530</v>
      </c>
      <c r="C3374" s="10" t="s">
        <v>15531</v>
      </c>
      <c r="E3374" s="3" t="s">
        <v>10448</v>
      </c>
      <c r="F3374" s="6"/>
    </row>
    <row r="3375" spans="1:6" ht="15.75" customHeight="1" x14ac:dyDescent="0.15">
      <c r="A3375" s="3">
        <v>3371</v>
      </c>
      <c r="B3375" s="3" t="s">
        <v>15532</v>
      </c>
      <c r="C3375" s="10" t="s">
        <v>15534</v>
      </c>
      <c r="E3375" s="3" t="s">
        <v>189</v>
      </c>
      <c r="F3375" s="6"/>
    </row>
    <row r="3376" spans="1:6" ht="15.75" customHeight="1" x14ac:dyDescent="0.15">
      <c r="A3376" s="3">
        <v>3372</v>
      </c>
      <c r="B3376" s="3" t="s">
        <v>15535</v>
      </c>
      <c r="C3376" s="10" t="s">
        <v>15537</v>
      </c>
      <c r="E3376" s="3" t="s">
        <v>8308</v>
      </c>
      <c r="F3376" s="6"/>
    </row>
    <row r="3377" spans="1:6" ht="15.75" customHeight="1" x14ac:dyDescent="0.15">
      <c r="A3377" s="3">
        <v>3373</v>
      </c>
      <c r="B3377" s="3" t="s">
        <v>15538</v>
      </c>
      <c r="C3377" s="10" t="s">
        <v>15540</v>
      </c>
      <c r="E3377" s="3" t="s">
        <v>2724</v>
      </c>
      <c r="F3377" s="6"/>
    </row>
    <row r="3378" spans="1:6" ht="15.75" customHeight="1" x14ac:dyDescent="0.15">
      <c r="A3378" s="3">
        <v>3374</v>
      </c>
      <c r="B3378" s="3" t="s">
        <v>7068</v>
      </c>
      <c r="C3378" s="10" t="s">
        <v>15543</v>
      </c>
      <c r="E3378" s="3" t="s">
        <v>475</v>
      </c>
      <c r="F3378" s="6"/>
    </row>
    <row r="3379" spans="1:6" ht="15.75" customHeight="1" x14ac:dyDescent="0.15">
      <c r="A3379" s="3">
        <v>3375</v>
      </c>
      <c r="B3379" s="3" t="s">
        <v>8718</v>
      </c>
      <c r="C3379" s="10" t="s">
        <v>15545</v>
      </c>
      <c r="E3379" s="3" t="s">
        <v>8721</v>
      </c>
      <c r="F3379" s="6"/>
    </row>
    <row r="3380" spans="1:6" ht="15.75" customHeight="1" x14ac:dyDescent="0.15">
      <c r="A3380" s="3">
        <v>3376</v>
      </c>
      <c r="B3380" s="3" t="s">
        <v>15547</v>
      </c>
      <c r="C3380" s="10" t="s">
        <v>15548</v>
      </c>
      <c r="E3380" s="3" t="s">
        <v>11071</v>
      </c>
      <c r="F3380" s="6"/>
    </row>
    <row r="3381" spans="1:6" ht="15.75" customHeight="1" x14ac:dyDescent="0.15">
      <c r="A3381" s="3">
        <v>3377</v>
      </c>
      <c r="B3381" s="3" t="s">
        <v>15550</v>
      </c>
      <c r="C3381" s="10" t="s">
        <v>15551</v>
      </c>
      <c r="E3381" s="3" t="s">
        <v>6210</v>
      </c>
      <c r="F3381" s="6"/>
    </row>
    <row r="3382" spans="1:6" ht="15.75" customHeight="1" x14ac:dyDescent="0.15">
      <c r="A3382" s="3">
        <v>3378</v>
      </c>
      <c r="B3382" s="3" t="s">
        <v>15553</v>
      </c>
      <c r="C3382" s="10" t="s">
        <v>15554</v>
      </c>
      <c r="E3382" s="3" t="s">
        <v>13548</v>
      </c>
      <c r="F3382" s="6"/>
    </row>
    <row r="3383" spans="1:6" ht="15.75" customHeight="1" x14ac:dyDescent="0.15">
      <c r="A3383" s="3">
        <v>3379</v>
      </c>
      <c r="B3383" s="3" t="s">
        <v>15555</v>
      </c>
      <c r="C3383" s="10" t="s">
        <v>15557</v>
      </c>
      <c r="E3383" s="3" t="s">
        <v>3241</v>
      </c>
      <c r="F3383" s="6"/>
    </row>
    <row r="3384" spans="1:6" ht="15.75" customHeight="1" x14ac:dyDescent="0.15">
      <c r="A3384" s="3">
        <v>3380</v>
      </c>
      <c r="B3384" s="3" t="s">
        <v>15559</v>
      </c>
      <c r="C3384" s="10" t="s">
        <v>15560</v>
      </c>
      <c r="E3384" s="3" t="s">
        <v>15561</v>
      </c>
      <c r="F3384" s="6"/>
    </row>
    <row r="3385" spans="1:6" ht="15.75" customHeight="1" x14ac:dyDescent="0.15">
      <c r="A3385" s="3">
        <v>3381</v>
      </c>
      <c r="B3385" s="3" t="s">
        <v>15562</v>
      </c>
      <c r="C3385" s="10" t="s">
        <v>15563</v>
      </c>
      <c r="E3385" s="3" t="s">
        <v>11925</v>
      </c>
      <c r="F3385" s="6"/>
    </row>
    <row r="3386" spans="1:6" ht="15.75" customHeight="1" x14ac:dyDescent="0.15">
      <c r="A3386" s="3">
        <v>3382</v>
      </c>
      <c r="B3386" s="3" t="s">
        <v>15565</v>
      </c>
      <c r="C3386" s="10" t="s">
        <v>15566</v>
      </c>
      <c r="E3386" s="3" t="s">
        <v>7907</v>
      </c>
      <c r="F3386" s="6"/>
    </row>
    <row r="3387" spans="1:6" ht="15.75" customHeight="1" x14ac:dyDescent="0.15">
      <c r="A3387" s="3">
        <v>3383</v>
      </c>
      <c r="B3387" s="3" t="s">
        <v>15567</v>
      </c>
      <c r="C3387" s="10" t="s">
        <v>15568</v>
      </c>
      <c r="E3387" s="3" t="s">
        <v>240</v>
      </c>
      <c r="F3387" s="6"/>
    </row>
    <row r="3388" spans="1:6" ht="15.75" customHeight="1" x14ac:dyDescent="0.15">
      <c r="A3388" s="3">
        <v>3384</v>
      </c>
      <c r="B3388" s="3" t="s">
        <v>15569</v>
      </c>
      <c r="C3388" s="10" t="s">
        <v>15570</v>
      </c>
      <c r="E3388" s="3" t="s">
        <v>116</v>
      </c>
      <c r="F3388" s="6"/>
    </row>
    <row r="3389" spans="1:6" ht="15.75" customHeight="1" x14ac:dyDescent="0.15">
      <c r="A3389" s="3">
        <v>3385</v>
      </c>
      <c r="B3389" s="3" t="s">
        <v>7987</v>
      </c>
      <c r="C3389" s="10" t="s">
        <v>15571</v>
      </c>
      <c r="E3389" s="3" t="s">
        <v>6771</v>
      </c>
      <c r="F3389" s="6"/>
    </row>
    <row r="3390" spans="1:6" ht="15.75" customHeight="1" x14ac:dyDescent="0.15">
      <c r="A3390" s="3">
        <v>3386</v>
      </c>
      <c r="B3390" s="3" t="s">
        <v>4361</v>
      </c>
      <c r="C3390" s="10" t="s">
        <v>15574</v>
      </c>
      <c r="E3390" s="3" t="s">
        <v>4385</v>
      </c>
      <c r="F3390" s="6"/>
    </row>
    <row r="3391" spans="1:6" ht="15.75" customHeight="1" x14ac:dyDescent="0.15">
      <c r="A3391" s="3">
        <v>3387</v>
      </c>
      <c r="B3391" s="3" t="s">
        <v>2480</v>
      </c>
      <c r="C3391" s="10" t="s">
        <v>15576</v>
      </c>
      <c r="E3391" s="3" t="s">
        <v>2347</v>
      </c>
      <c r="F3391" s="6"/>
    </row>
    <row r="3392" spans="1:6" ht="15.75" customHeight="1" x14ac:dyDescent="0.15">
      <c r="A3392" s="3">
        <v>3388</v>
      </c>
      <c r="B3392" s="3" t="s">
        <v>15577</v>
      </c>
      <c r="C3392" s="10" t="s">
        <v>15578</v>
      </c>
      <c r="E3392" s="3" t="s">
        <v>11429</v>
      </c>
      <c r="F3392" s="6"/>
    </row>
    <row r="3393" spans="1:6" ht="15.75" customHeight="1" x14ac:dyDescent="0.15">
      <c r="A3393" s="3">
        <v>3389</v>
      </c>
      <c r="B3393" s="3" t="s">
        <v>15580</v>
      </c>
      <c r="C3393" s="10" t="s">
        <v>15581</v>
      </c>
      <c r="E3393" s="3" t="s">
        <v>15582</v>
      </c>
      <c r="F3393" s="6"/>
    </row>
    <row r="3394" spans="1:6" ht="15.75" customHeight="1" x14ac:dyDescent="0.15">
      <c r="A3394" s="3">
        <v>3390</v>
      </c>
      <c r="B3394" s="3" t="s">
        <v>10923</v>
      </c>
      <c r="C3394" s="10" t="s">
        <v>15583</v>
      </c>
      <c r="E3394" s="3" t="s">
        <v>10252</v>
      </c>
      <c r="F3394" s="6"/>
    </row>
    <row r="3395" spans="1:6" ht="15.75" customHeight="1" x14ac:dyDescent="0.15">
      <c r="A3395" s="3">
        <v>3391</v>
      </c>
      <c r="B3395" s="3" t="s">
        <v>15585</v>
      </c>
      <c r="C3395" s="10" t="s">
        <v>15586</v>
      </c>
      <c r="E3395" s="3" t="s">
        <v>15587</v>
      </c>
      <c r="F3395" s="6"/>
    </row>
    <row r="3396" spans="1:6" ht="15.75" customHeight="1" x14ac:dyDescent="0.15">
      <c r="A3396" s="3">
        <v>3392</v>
      </c>
      <c r="B3396" s="3" t="s">
        <v>15588</v>
      </c>
      <c r="C3396" s="10" t="s">
        <v>15589</v>
      </c>
      <c r="E3396" s="3" t="s">
        <v>137</v>
      </c>
      <c r="F3396" s="6"/>
    </row>
    <row r="3397" spans="1:6" ht="15.75" customHeight="1" x14ac:dyDescent="0.15">
      <c r="A3397" s="3">
        <v>3393</v>
      </c>
      <c r="B3397" s="3" t="s">
        <v>10932</v>
      </c>
      <c r="C3397" s="10" t="s">
        <v>15592</v>
      </c>
      <c r="E3397" s="3" t="s">
        <v>817</v>
      </c>
      <c r="F3397" s="6"/>
    </row>
    <row r="3398" spans="1:6" ht="15.75" customHeight="1" x14ac:dyDescent="0.15">
      <c r="A3398" s="3">
        <v>3394</v>
      </c>
      <c r="B3398" s="3" t="s">
        <v>15593</v>
      </c>
      <c r="C3398" s="10" t="s">
        <v>15594</v>
      </c>
      <c r="E3398" s="3" t="s">
        <v>11653</v>
      </c>
      <c r="F3398" s="6"/>
    </row>
    <row r="3399" spans="1:6" ht="15.75" customHeight="1" x14ac:dyDescent="0.15">
      <c r="A3399" s="3">
        <v>3395</v>
      </c>
      <c r="B3399" s="3" t="s">
        <v>15595</v>
      </c>
      <c r="C3399" s="10" t="s">
        <v>15597</v>
      </c>
      <c r="E3399" s="3" t="s">
        <v>3189</v>
      </c>
      <c r="F3399" s="6"/>
    </row>
    <row r="3400" spans="1:6" ht="15.75" customHeight="1" x14ac:dyDescent="0.15">
      <c r="A3400" s="3">
        <v>3396</v>
      </c>
      <c r="B3400" s="3" t="s">
        <v>15599</v>
      </c>
      <c r="C3400" s="10" t="s">
        <v>15600</v>
      </c>
      <c r="E3400" s="3" t="s">
        <v>271</v>
      </c>
      <c r="F3400" s="6"/>
    </row>
    <row r="3401" spans="1:6" ht="15.75" customHeight="1" x14ac:dyDescent="0.15">
      <c r="A3401" s="3">
        <v>3397</v>
      </c>
      <c r="B3401" s="3" t="s">
        <v>15601</v>
      </c>
      <c r="C3401" s="10" t="s">
        <v>15602</v>
      </c>
      <c r="E3401" s="3" t="s">
        <v>240</v>
      </c>
      <c r="F3401" s="6"/>
    </row>
    <row r="3402" spans="1:6" ht="15.75" customHeight="1" x14ac:dyDescent="0.15">
      <c r="A3402" s="3">
        <v>3398</v>
      </c>
      <c r="B3402" s="3" t="s">
        <v>12698</v>
      </c>
      <c r="C3402" s="10" t="s">
        <v>15605</v>
      </c>
      <c r="E3402" s="3" t="s">
        <v>12669</v>
      </c>
      <c r="F3402" s="6"/>
    </row>
    <row r="3403" spans="1:6" ht="15.75" customHeight="1" x14ac:dyDescent="0.15">
      <c r="A3403" s="3">
        <v>3399</v>
      </c>
      <c r="B3403" s="3" t="s">
        <v>15606</v>
      </c>
      <c r="C3403" s="10" t="s">
        <v>15607</v>
      </c>
      <c r="E3403" s="3" t="s">
        <v>3818</v>
      </c>
      <c r="F3403" s="6"/>
    </row>
    <row r="3404" spans="1:6" ht="15.75" customHeight="1" x14ac:dyDescent="0.15">
      <c r="A3404" s="3">
        <v>3400</v>
      </c>
      <c r="B3404" s="3" t="s">
        <v>15608</v>
      </c>
      <c r="C3404" s="10" t="s">
        <v>15609</v>
      </c>
      <c r="E3404" s="3" t="s">
        <v>15611</v>
      </c>
      <c r="F3404" s="6"/>
    </row>
    <row r="3405" spans="1:6" ht="15.75" customHeight="1" x14ac:dyDescent="0.15">
      <c r="A3405" s="3">
        <v>3401</v>
      </c>
      <c r="B3405" s="3" t="s">
        <v>15613</v>
      </c>
      <c r="C3405" s="10" t="s">
        <v>15614</v>
      </c>
      <c r="E3405" s="3" t="s">
        <v>10748</v>
      </c>
      <c r="F3405" s="6"/>
    </row>
    <row r="3406" spans="1:6" ht="15.75" customHeight="1" x14ac:dyDescent="0.15">
      <c r="A3406" s="3">
        <v>3402</v>
      </c>
      <c r="B3406" s="3" t="s">
        <v>15616</v>
      </c>
      <c r="C3406" s="10" t="s">
        <v>15617</v>
      </c>
      <c r="E3406" s="3" t="s">
        <v>15611</v>
      </c>
      <c r="F3406" s="6"/>
    </row>
    <row r="3407" spans="1:6" ht="15.75" customHeight="1" x14ac:dyDescent="0.15">
      <c r="A3407" s="3">
        <v>3403</v>
      </c>
      <c r="B3407" s="3" t="s">
        <v>15619</v>
      </c>
      <c r="C3407" s="10" t="s">
        <v>15620</v>
      </c>
      <c r="E3407" s="3" t="s">
        <v>189</v>
      </c>
      <c r="F3407" s="6"/>
    </row>
    <row r="3408" spans="1:6" ht="15.75" customHeight="1" x14ac:dyDescent="0.15">
      <c r="A3408" s="3">
        <v>3404</v>
      </c>
      <c r="B3408" s="3" t="s">
        <v>15622</v>
      </c>
      <c r="C3408" s="10" t="s">
        <v>15623</v>
      </c>
      <c r="E3408" s="3" t="s">
        <v>2279</v>
      </c>
      <c r="F3408" s="6"/>
    </row>
    <row r="3409" spans="1:6" ht="15.75" customHeight="1" x14ac:dyDescent="0.15">
      <c r="A3409" s="3">
        <v>3405</v>
      </c>
      <c r="B3409" s="3" t="s">
        <v>15625</v>
      </c>
      <c r="C3409" s="10" t="s">
        <v>15626</v>
      </c>
      <c r="E3409" s="3" t="s">
        <v>2237</v>
      </c>
      <c r="F3409" s="6"/>
    </row>
    <row r="3410" spans="1:6" ht="15.75" customHeight="1" x14ac:dyDescent="0.15">
      <c r="A3410" s="3">
        <v>3406</v>
      </c>
      <c r="B3410" s="3" t="s">
        <v>5308</v>
      </c>
      <c r="C3410" s="10" t="s">
        <v>15628</v>
      </c>
      <c r="E3410" s="3" t="s">
        <v>68</v>
      </c>
      <c r="F3410" s="6"/>
    </row>
    <row r="3411" spans="1:6" ht="15.75" customHeight="1" x14ac:dyDescent="0.15">
      <c r="A3411" s="3">
        <v>3407</v>
      </c>
      <c r="B3411" s="3" t="s">
        <v>15629</v>
      </c>
      <c r="C3411" s="10" t="s">
        <v>15631</v>
      </c>
      <c r="E3411" s="3" t="s">
        <v>4949</v>
      </c>
      <c r="F3411" s="6"/>
    </row>
    <row r="3412" spans="1:6" ht="15.75" customHeight="1" x14ac:dyDescent="0.15">
      <c r="A3412" s="3">
        <v>3408</v>
      </c>
      <c r="B3412" s="3" t="s">
        <v>2348</v>
      </c>
      <c r="C3412" s="10" t="s">
        <v>15632</v>
      </c>
      <c r="E3412" s="3" t="s">
        <v>2352</v>
      </c>
      <c r="F3412" s="6"/>
    </row>
    <row r="3413" spans="1:6" ht="15.75" customHeight="1" x14ac:dyDescent="0.15">
      <c r="A3413" s="3">
        <v>3409</v>
      </c>
      <c r="B3413" s="3" t="s">
        <v>15633</v>
      </c>
      <c r="C3413" s="10" t="s">
        <v>15634</v>
      </c>
      <c r="E3413" s="3" t="s">
        <v>12617</v>
      </c>
      <c r="F3413" s="6"/>
    </row>
    <row r="3414" spans="1:6" ht="15.75" customHeight="1" x14ac:dyDescent="0.15">
      <c r="A3414" s="3">
        <v>3410</v>
      </c>
      <c r="B3414" s="3" t="s">
        <v>15636</v>
      </c>
      <c r="C3414" s="10" t="s">
        <v>15637</v>
      </c>
      <c r="E3414" s="3" t="s">
        <v>10834</v>
      </c>
      <c r="F3414" s="6"/>
    </row>
    <row r="3415" spans="1:6" ht="15.75" customHeight="1" x14ac:dyDescent="0.15">
      <c r="A3415" s="3">
        <v>3411</v>
      </c>
      <c r="B3415" s="3" t="s">
        <v>15639</v>
      </c>
      <c r="C3415" s="10" t="s">
        <v>15640</v>
      </c>
      <c r="E3415" s="3" t="s">
        <v>8857</v>
      </c>
      <c r="F3415" s="6"/>
    </row>
    <row r="3416" spans="1:6" ht="15.75" customHeight="1" x14ac:dyDescent="0.15">
      <c r="A3416" s="3">
        <v>3412</v>
      </c>
      <c r="B3416" s="3" t="s">
        <v>15642</v>
      </c>
      <c r="C3416" s="10" t="s">
        <v>15643</v>
      </c>
      <c r="E3416" s="3" t="s">
        <v>11889</v>
      </c>
      <c r="F3416" s="6"/>
    </row>
    <row r="3417" spans="1:6" ht="15.75" customHeight="1" x14ac:dyDescent="0.15">
      <c r="A3417" s="3">
        <v>3413</v>
      </c>
      <c r="B3417" s="3" t="s">
        <v>15644</v>
      </c>
      <c r="C3417" s="10" t="s">
        <v>15645</v>
      </c>
      <c r="E3417" s="3" t="s">
        <v>11640</v>
      </c>
      <c r="F3417" s="6"/>
    </row>
    <row r="3418" spans="1:6" ht="15.75" customHeight="1" x14ac:dyDescent="0.15">
      <c r="A3418" s="3">
        <v>3414</v>
      </c>
      <c r="B3418" s="3" t="s">
        <v>15647</v>
      </c>
      <c r="C3418" s="10" t="s">
        <v>15648</v>
      </c>
      <c r="E3418" s="3" t="s">
        <v>264</v>
      </c>
      <c r="F3418" s="6"/>
    </row>
    <row r="3419" spans="1:6" ht="15.75" customHeight="1" x14ac:dyDescent="0.15">
      <c r="A3419" s="3">
        <v>3415</v>
      </c>
      <c r="B3419" s="3" t="s">
        <v>15650</v>
      </c>
      <c r="C3419" s="10" t="s">
        <v>15651</v>
      </c>
      <c r="E3419" s="3" t="s">
        <v>12871</v>
      </c>
      <c r="F3419" s="6"/>
    </row>
    <row r="3420" spans="1:6" ht="15.75" customHeight="1" x14ac:dyDescent="0.15">
      <c r="A3420" s="3">
        <v>3416</v>
      </c>
      <c r="B3420" s="3" t="s">
        <v>15653</v>
      </c>
      <c r="C3420" s="10" t="s">
        <v>15654</v>
      </c>
      <c r="E3420" s="3" t="s">
        <v>15655</v>
      </c>
      <c r="F3420" s="6"/>
    </row>
    <row r="3421" spans="1:6" ht="15.75" customHeight="1" x14ac:dyDescent="0.15">
      <c r="A3421" s="3">
        <v>3417</v>
      </c>
      <c r="B3421" s="3" t="s">
        <v>15657</v>
      </c>
      <c r="C3421" s="10" t="s">
        <v>15658</v>
      </c>
      <c r="E3421" s="3" t="s">
        <v>15659</v>
      </c>
      <c r="F3421" s="6"/>
    </row>
    <row r="3422" spans="1:6" ht="15.75" customHeight="1" x14ac:dyDescent="0.15">
      <c r="A3422" s="3">
        <v>3418</v>
      </c>
      <c r="B3422" s="3" t="s">
        <v>15660</v>
      </c>
      <c r="C3422" s="10" t="s">
        <v>15661</v>
      </c>
      <c r="E3422" s="3" t="s">
        <v>15663</v>
      </c>
      <c r="F3422" s="6"/>
    </row>
    <row r="3423" spans="1:6" ht="15.75" customHeight="1" x14ac:dyDescent="0.15">
      <c r="A3423" s="3">
        <v>3419</v>
      </c>
      <c r="B3423" s="3" t="s">
        <v>15665</v>
      </c>
      <c r="C3423" s="10" t="s">
        <v>15666</v>
      </c>
      <c r="E3423" s="3" t="s">
        <v>148</v>
      </c>
      <c r="F3423" s="6"/>
    </row>
    <row r="3424" spans="1:6" ht="15.75" customHeight="1" x14ac:dyDescent="0.15">
      <c r="A3424" s="3">
        <v>3420</v>
      </c>
      <c r="B3424" s="3" t="s">
        <v>11761</v>
      </c>
      <c r="C3424" s="10" t="s">
        <v>15667</v>
      </c>
      <c r="E3424" s="3" t="s">
        <v>2190</v>
      </c>
      <c r="F3424" s="6"/>
    </row>
    <row r="3425" spans="1:6" ht="15.75" customHeight="1" x14ac:dyDescent="0.15">
      <c r="A3425" s="3">
        <v>3421</v>
      </c>
      <c r="B3425" s="3" t="s">
        <v>15669</v>
      </c>
      <c r="C3425" s="10" t="s">
        <v>15670</v>
      </c>
      <c r="E3425" s="3" t="s">
        <v>4814</v>
      </c>
      <c r="F3425" s="6"/>
    </row>
    <row r="3426" spans="1:6" ht="15.75" customHeight="1" x14ac:dyDescent="0.15">
      <c r="A3426" s="3">
        <v>3422</v>
      </c>
      <c r="B3426" s="3" t="s">
        <v>2053</v>
      </c>
      <c r="C3426" s="10" t="s">
        <v>15672</v>
      </c>
      <c r="E3426" s="3" t="s">
        <v>89</v>
      </c>
      <c r="F3426" s="6"/>
    </row>
    <row r="3427" spans="1:6" ht="15.75" customHeight="1" x14ac:dyDescent="0.15">
      <c r="A3427" s="3">
        <v>3423</v>
      </c>
      <c r="B3427" s="3" t="s">
        <v>15674</v>
      </c>
      <c r="C3427" s="10" t="s">
        <v>15675</v>
      </c>
      <c r="E3427" s="3" t="s">
        <v>13518</v>
      </c>
      <c r="F3427" s="6"/>
    </row>
    <row r="3428" spans="1:6" ht="15.75" customHeight="1" x14ac:dyDescent="0.15">
      <c r="A3428" s="3">
        <v>3424</v>
      </c>
      <c r="B3428" s="3" t="s">
        <v>15676</v>
      </c>
      <c r="C3428" s="10" t="s">
        <v>15678</v>
      </c>
      <c r="E3428" s="3" t="s">
        <v>7540</v>
      </c>
      <c r="F3428" s="6"/>
    </row>
    <row r="3429" spans="1:6" ht="15.75" customHeight="1" x14ac:dyDescent="0.15">
      <c r="A3429" s="3">
        <v>3425</v>
      </c>
      <c r="B3429" s="3" t="s">
        <v>15680</v>
      </c>
      <c r="C3429" s="10" t="s">
        <v>15681</v>
      </c>
      <c r="E3429" s="3" t="s">
        <v>3818</v>
      </c>
      <c r="F3429" s="6"/>
    </row>
    <row r="3430" spans="1:6" ht="15.75" customHeight="1" x14ac:dyDescent="0.15">
      <c r="A3430" s="3">
        <v>3426</v>
      </c>
      <c r="B3430" s="3" t="s">
        <v>15682</v>
      </c>
      <c r="C3430" s="10" t="s">
        <v>15683</v>
      </c>
      <c r="E3430" s="3" t="s">
        <v>3818</v>
      </c>
      <c r="F3430" s="6"/>
    </row>
    <row r="3431" spans="1:6" ht="15.75" customHeight="1" x14ac:dyDescent="0.15">
      <c r="A3431" s="3">
        <v>3427</v>
      </c>
      <c r="B3431" s="3" t="s">
        <v>15686</v>
      </c>
      <c r="C3431" s="10" t="s">
        <v>15687</v>
      </c>
      <c r="E3431" s="3" t="s">
        <v>1375</v>
      </c>
      <c r="F3431" s="6"/>
    </row>
    <row r="3432" spans="1:6" ht="15.75" customHeight="1" x14ac:dyDescent="0.15">
      <c r="A3432" s="3">
        <v>3428</v>
      </c>
      <c r="B3432" s="3" t="s">
        <v>2071</v>
      </c>
      <c r="C3432" s="10" t="s">
        <v>15688</v>
      </c>
      <c r="E3432" s="3" t="s">
        <v>89</v>
      </c>
      <c r="F3432" s="6"/>
    </row>
    <row r="3433" spans="1:6" ht="15.75" customHeight="1" x14ac:dyDescent="0.15">
      <c r="A3433" s="3">
        <v>3429</v>
      </c>
      <c r="B3433" s="3" t="s">
        <v>15690</v>
      </c>
      <c r="C3433" s="10" t="s">
        <v>15691</v>
      </c>
      <c r="E3433" s="3" t="s">
        <v>15692</v>
      </c>
      <c r="F3433" s="6"/>
    </row>
    <row r="3434" spans="1:6" ht="15.75" customHeight="1" x14ac:dyDescent="0.15">
      <c r="A3434" s="3">
        <v>3430</v>
      </c>
      <c r="B3434" s="3" t="s">
        <v>15693</v>
      </c>
      <c r="C3434" s="10" t="s">
        <v>15694</v>
      </c>
      <c r="E3434" s="3" t="s">
        <v>11591</v>
      </c>
      <c r="F3434" s="6"/>
    </row>
    <row r="3435" spans="1:6" ht="15.75" customHeight="1" x14ac:dyDescent="0.15">
      <c r="A3435" s="3">
        <v>3431</v>
      </c>
      <c r="B3435" s="3" t="s">
        <v>4100</v>
      </c>
      <c r="C3435" s="10" t="s">
        <v>15696</v>
      </c>
      <c r="E3435" s="3" t="s">
        <v>475</v>
      </c>
      <c r="F3435" s="6"/>
    </row>
    <row r="3436" spans="1:6" ht="15.75" customHeight="1" x14ac:dyDescent="0.15">
      <c r="A3436" s="3">
        <v>3432</v>
      </c>
      <c r="B3436" s="3" t="s">
        <v>15698</v>
      </c>
      <c r="C3436" s="10" t="s">
        <v>15699</v>
      </c>
      <c r="E3436" s="3" t="s">
        <v>1072</v>
      </c>
      <c r="F3436" s="6"/>
    </row>
    <row r="3437" spans="1:6" ht="15.75" customHeight="1" x14ac:dyDescent="0.15">
      <c r="A3437" s="3">
        <v>3433</v>
      </c>
      <c r="B3437" s="3" t="s">
        <v>15701</v>
      </c>
      <c r="C3437" s="10" t="s">
        <v>15702</v>
      </c>
      <c r="E3437" s="3" t="s">
        <v>15703</v>
      </c>
      <c r="F3437" s="6"/>
    </row>
    <row r="3438" spans="1:6" ht="15.75" customHeight="1" x14ac:dyDescent="0.15">
      <c r="A3438" s="3">
        <v>3434</v>
      </c>
      <c r="B3438" s="3" t="s">
        <v>15705</v>
      </c>
      <c r="C3438" s="10" t="s">
        <v>15706</v>
      </c>
      <c r="E3438" s="3" t="s">
        <v>11429</v>
      </c>
      <c r="F3438" s="6"/>
    </row>
    <row r="3439" spans="1:6" ht="15.75" customHeight="1" x14ac:dyDescent="0.15">
      <c r="A3439" s="3">
        <v>3435</v>
      </c>
      <c r="B3439" s="3" t="s">
        <v>9979</v>
      </c>
      <c r="C3439" s="10" t="s">
        <v>15707</v>
      </c>
      <c r="E3439" s="3" t="s">
        <v>9983</v>
      </c>
      <c r="F3439" s="6"/>
    </row>
    <row r="3440" spans="1:6" ht="15.75" customHeight="1" x14ac:dyDescent="0.15">
      <c r="A3440" s="3">
        <v>3436</v>
      </c>
      <c r="B3440" s="3" t="s">
        <v>15710</v>
      </c>
      <c r="C3440" s="10" t="s">
        <v>15711</v>
      </c>
      <c r="E3440" s="3" t="s">
        <v>8947</v>
      </c>
      <c r="F3440" s="6"/>
    </row>
    <row r="3441" spans="1:6" ht="15.75" customHeight="1" x14ac:dyDescent="0.15">
      <c r="A3441" s="3">
        <v>3437</v>
      </c>
      <c r="B3441" s="3" t="s">
        <v>15713</v>
      </c>
      <c r="C3441" s="10" t="s">
        <v>15714</v>
      </c>
      <c r="E3441" s="3" t="s">
        <v>2435</v>
      </c>
      <c r="F3441" s="6"/>
    </row>
    <row r="3442" spans="1:6" ht="15.75" customHeight="1" x14ac:dyDescent="0.15">
      <c r="A3442" s="3">
        <v>3438</v>
      </c>
      <c r="B3442" s="3" t="s">
        <v>8903</v>
      </c>
      <c r="C3442" s="10" t="s">
        <v>15716</v>
      </c>
      <c r="E3442" s="3" t="s">
        <v>8907</v>
      </c>
      <c r="F3442" s="6"/>
    </row>
    <row r="3443" spans="1:6" ht="15.75" customHeight="1" x14ac:dyDescent="0.15">
      <c r="A3443" s="3">
        <v>3439</v>
      </c>
      <c r="B3443" s="3" t="s">
        <v>15718</v>
      </c>
      <c r="C3443" s="10" t="s">
        <v>15719</v>
      </c>
      <c r="E3443" s="3" t="s">
        <v>1963</v>
      </c>
      <c r="F3443" s="6"/>
    </row>
    <row r="3444" spans="1:6" ht="15.75" customHeight="1" x14ac:dyDescent="0.15">
      <c r="A3444" s="3">
        <v>3440</v>
      </c>
      <c r="B3444" s="3" t="s">
        <v>15720</v>
      </c>
      <c r="C3444" s="10" t="s">
        <v>15721</v>
      </c>
      <c r="E3444" s="3" t="s">
        <v>15724</v>
      </c>
      <c r="F3444" s="6"/>
    </row>
    <row r="3445" spans="1:6" ht="15.75" customHeight="1" x14ac:dyDescent="0.15">
      <c r="A3445" s="3">
        <v>3441</v>
      </c>
      <c r="B3445" s="3" t="s">
        <v>15725</v>
      </c>
      <c r="C3445" s="10" t="s">
        <v>15726</v>
      </c>
      <c r="E3445" s="3" t="s">
        <v>15727</v>
      </c>
      <c r="F3445" s="6"/>
    </row>
    <row r="3446" spans="1:6" ht="15.75" customHeight="1" x14ac:dyDescent="0.15">
      <c r="A3446" s="3">
        <v>3442</v>
      </c>
      <c r="B3446" s="3" t="s">
        <v>15728</v>
      </c>
      <c r="C3446" s="10" t="s">
        <v>15729</v>
      </c>
      <c r="E3446" s="3" t="s">
        <v>3818</v>
      </c>
      <c r="F3446" s="6"/>
    </row>
    <row r="3447" spans="1:6" ht="15.75" customHeight="1" x14ac:dyDescent="0.15">
      <c r="A3447" s="3">
        <v>3443</v>
      </c>
      <c r="B3447" s="3" t="s">
        <v>15730</v>
      </c>
      <c r="C3447" s="10" t="s">
        <v>15731</v>
      </c>
      <c r="E3447" s="3" t="s">
        <v>3189</v>
      </c>
      <c r="F3447" s="6"/>
    </row>
    <row r="3448" spans="1:6" ht="15.75" customHeight="1" x14ac:dyDescent="0.15">
      <c r="A3448" s="3">
        <v>3444</v>
      </c>
      <c r="B3448" s="3" t="s">
        <v>15732</v>
      </c>
      <c r="C3448" s="10" t="s">
        <v>15734</v>
      </c>
      <c r="E3448" s="3" t="s">
        <v>116</v>
      </c>
      <c r="F3448" s="6"/>
    </row>
    <row r="3449" spans="1:6" ht="15.75" customHeight="1" x14ac:dyDescent="0.15">
      <c r="A3449" s="3">
        <v>3445</v>
      </c>
      <c r="B3449" s="3" t="s">
        <v>15735</v>
      </c>
      <c r="C3449" s="10" t="s">
        <v>15736</v>
      </c>
      <c r="E3449" s="3" t="s">
        <v>6406</v>
      </c>
      <c r="F3449" s="6"/>
    </row>
    <row r="3450" spans="1:6" ht="15.75" customHeight="1" x14ac:dyDescent="0.15">
      <c r="A3450" s="3">
        <v>3446</v>
      </c>
      <c r="B3450" s="3" t="s">
        <v>15737</v>
      </c>
      <c r="C3450" s="10" t="s">
        <v>15738</v>
      </c>
      <c r="E3450" s="3" t="s">
        <v>15739</v>
      </c>
      <c r="F3450" s="6"/>
    </row>
    <row r="3451" spans="1:6" ht="15.75" customHeight="1" x14ac:dyDescent="0.15">
      <c r="A3451" s="3">
        <v>3447</v>
      </c>
      <c r="B3451" s="3" t="s">
        <v>9074</v>
      </c>
      <c r="C3451" s="10" t="s">
        <v>15742</v>
      </c>
      <c r="E3451" s="3" t="s">
        <v>9062</v>
      </c>
      <c r="F3451" s="6"/>
    </row>
    <row r="3452" spans="1:6" ht="15.75" customHeight="1" x14ac:dyDescent="0.15">
      <c r="A3452" s="3">
        <v>3448</v>
      </c>
      <c r="B3452" s="3" t="s">
        <v>15743</v>
      </c>
      <c r="C3452" s="10" t="s">
        <v>15744</v>
      </c>
      <c r="E3452" s="3" t="s">
        <v>15745</v>
      </c>
      <c r="F3452" s="6"/>
    </row>
    <row r="3453" spans="1:6" ht="15.75" customHeight="1" x14ac:dyDescent="0.15">
      <c r="A3453" s="3">
        <v>3449</v>
      </c>
      <c r="B3453" s="3" t="s">
        <v>15746</v>
      </c>
      <c r="C3453" s="10" t="s">
        <v>15747</v>
      </c>
      <c r="E3453" s="3" t="s">
        <v>9340</v>
      </c>
      <c r="F3453" s="6"/>
    </row>
    <row r="3454" spans="1:6" ht="15.75" customHeight="1" x14ac:dyDescent="0.15">
      <c r="A3454" s="3">
        <v>3450</v>
      </c>
      <c r="B3454" s="3" t="s">
        <v>15748</v>
      </c>
      <c r="C3454" s="10" t="s">
        <v>15750</v>
      </c>
      <c r="E3454" s="3" t="s">
        <v>12871</v>
      </c>
      <c r="F3454" s="6"/>
    </row>
    <row r="3455" spans="1:6" ht="15.75" customHeight="1" x14ac:dyDescent="0.15">
      <c r="A3455" s="3">
        <v>3451</v>
      </c>
      <c r="B3455" s="3" t="s">
        <v>15751</v>
      </c>
      <c r="C3455" s="10" t="s">
        <v>15752</v>
      </c>
      <c r="E3455" s="3" t="s">
        <v>11177</v>
      </c>
      <c r="F3455" s="6"/>
    </row>
    <row r="3456" spans="1:6" ht="15.75" customHeight="1" x14ac:dyDescent="0.15">
      <c r="A3456" s="3">
        <v>3452</v>
      </c>
      <c r="B3456" s="3" t="s">
        <v>15753</v>
      </c>
      <c r="C3456" s="10" t="s">
        <v>15754</v>
      </c>
      <c r="E3456" s="3" t="s">
        <v>62</v>
      </c>
      <c r="F3456" s="6"/>
    </row>
    <row r="3457" spans="1:6" ht="15.75" customHeight="1" x14ac:dyDescent="0.15">
      <c r="A3457" s="3">
        <v>3453</v>
      </c>
      <c r="B3457" s="3" t="s">
        <v>15756</v>
      </c>
      <c r="C3457" s="10" t="s">
        <v>15757</v>
      </c>
      <c r="E3457" s="3" t="s">
        <v>10803</v>
      </c>
      <c r="F3457" s="6"/>
    </row>
    <row r="3458" spans="1:6" ht="15.75" customHeight="1" x14ac:dyDescent="0.15">
      <c r="A3458" s="3">
        <v>3454</v>
      </c>
      <c r="B3458" s="3" t="s">
        <v>15758</v>
      </c>
      <c r="C3458" s="10" t="s">
        <v>15760</v>
      </c>
      <c r="E3458" s="3" t="s">
        <v>14032</v>
      </c>
      <c r="F3458" s="6"/>
    </row>
    <row r="3459" spans="1:6" ht="15.75" customHeight="1" x14ac:dyDescent="0.15">
      <c r="A3459" s="3">
        <v>3455</v>
      </c>
      <c r="B3459" s="3" t="s">
        <v>7763</v>
      </c>
      <c r="C3459" s="10" t="s">
        <v>15762</v>
      </c>
      <c r="E3459" s="3" t="s">
        <v>3527</v>
      </c>
      <c r="F3459" s="6"/>
    </row>
    <row r="3460" spans="1:6" ht="15.75" customHeight="1" x14ac:dyDescent="0.15">
      <c r="A3460" s="3">
        <v>3456</v>
      </c>
      <c r="B3460" s="3" t="s">
        <v>15764</v>
      </c>
      <c r="C3460" s="10" t="s">
        <v>15765</v>
      </c>
      <c r="E3460" s="3" t="s">
        <v>2237</v>
      </c>
      <c r="F3460" s="6"/>
    </row>
    <row r="3461" spans="1:6" ht="15.75" customHeight="1" x14ac:dyDescent="0.15">
      <c r="A3461" s="3">
        <v>3457</v>
      </c>
      <c r="B3461" s="3" t="s">
        <v>15767</v>
      </c>
      <c r="C3461" s="10" t="s">
        <v>15768</v>
      </c>
      <c r="E3461" s="3" t="s">
        <v>3354</v>
      </c>
      <c r="F3461" s="6"/>
    </row>
    <row r="3462" spans="1:6" ht="15.75" customHeight="1" x14ac:dyDescent="0.15">
      <c r="A3462" s="3">
        <v>3458</v>
      </c>
      <c r="B3462" s="3" t="s">
        <v>8698</v>
      </c>
      <c r="C3462" s="10" t="s">
        <v>15770</v>
      </c>
      <c r="E3462" s="3" t="s">
        <v>8703</v>
      </c>
      <c r="F3462" s="6"/>
    </row>
    <row r="3463" spans="1:6" ht="15.75" customHeight="1" x14ac:dyDescent="0.15">
      <c r="A3463" s="3">
        <v>3459</v>
      </c>
      <c r="B3463" s="3" t="s">
        <v>15771</v>
      </c>
      <c r="C3463" s="10" t="s">
        <v>15772</v>
      </c>
      <c r="E3463" s="3" t="s">
        <v>10121</v>
      </c>
      <c r="F3463" s="6"/>
    </row>
    <row r="3464" spans="1:6" ht="15.75" customHeight="1" x14ac:dyDescent="0.15">
      <c r="A3464" s="3">
        <v>3460</v>
      </c>
      <c r="B3464" s="3" t="s">
        <v>15773</v>
      </c>
      <c r="C3464" s="10" t="s">
        <v>15774</v>
      </c>
      <c r="E3464" s="3" t="s">
        <v>1902</v>
      </c>
      <c r="F3464" s="6"/>
    </row>
    <row r="3465" spans="1:6" ht="15.75" customHeight="1" x14ac:dyDescent="0.15">
      <c r="A3465" s="3">
        <v>3461</v>
      </c>
      <c r="B3465" s="3" t="s">
        <v>15776</v>
      </c>
      <c r="C3465" s="10" t="s">
        <v>15777</v>
      </c>
      <c r="E3465" s="3" t="s">
        <v>15778</v>
      </c>
      <c r="F3465" s="6"/>
    </row>
    <row r="3466" spans="1:6" ht="15.75" customHeight="1" x14ac:dyDescent="0.15">
      <c r="A3466" s="3">
        <v>3462</v>
      </c>
      <c r="B3466" s="3" t="s">
        <v>15779</v>
      </c>
      <c r="C3466" s="10" t="s">
        <v>15780</v>
      </c>
      <c r="E3466" s="3" t="s">
        <v>11429</v>
      </c>
      <c r="F3466" s="6"/>
    </row>
    <row r="3467" spans="1:6" ht="15.75" customHeight="1" x14ac:dyDescent="0.15">
      <c r="A3467" s="3">
        <v>3463</v>
      </c>
      <c r="B3467" s="3" t="s">
        <v>15783</v>
      </c>
      <c r="C3467" s="10" t="s">
        <v>15784</v>
      </c>
      <c r="E3467" s="3" t="s">
        <v>13939</v>
      </c>
      <c r="F3467" s="6"/>
    </row>
    <row r="3468" spans="1:6" ht="15.75" customHeight="1" x14ac:dyDescent="0.15">
      <c r="A3468" s="3">
        <v>3464</v>
      </c>
      <c r="B3468" s="3" t="s">
        <v>15785</v>
      </c>
      <c r="C3468" s="10" t="s">
        <v>15786</v>
      </c>
      <c r="E3468" s="3" t="s">
        <v>4929</v>
      </c>
      <c r="F3468" s="6"/>
    </row>
    <row r="3469" spans="1:6" ht="15.75" customHeight="1" x14ac:dyDescent="0.15">
      <c r="A3469" s="3">
        <v>3465</v>
      </c>
      <c r="B3469" s="3" t="s">
        <v>7080</v>
      </c>
      <c r="C3469" s="10" t="s">
        <v>15789</v>
      </c>
      <c r="E3469" s="3" t="s">
        <v>475</v>
      </c>
      <c r="F3469" s="6"/>
    </row>
    <row r="3470" spans="1:6" ht="15.75" customHeight="1" x14ac:dyDescent="0.15">
      <c r="A3470" s="3">
        <v>3466</v>
      </c>
      <c r="B3470" s="3" t="s">
        <v>4387</v>
      </c>
      <c r="C3470" s="10" t="s">
        <v>15790</v>
      </c>
      <c r="E3470" s="3" t="s">
        <v>89</v>
      </c>
      <c r="F3470" s="6"/>
    </row>
    <row r="3471" spans="1:6" ht="15.75" customHeight="1" x14ac:dyDescent="0.15">
      <c r="A3471" s="3">
        <v>3467</v>
      </c>
      <c r="B3471" s="3" t="s">
        <v>15792</v>
      </c>
      <c r="C3471" s="10" t="s">
        <v>15793</v>
      </c>
      <c r="E3471" s="3" t="s">
        <v>15187</v>
      </c>
      <c r="F3471" s="6"/>
    </row>
    <row r="3472" spans="1:6" ht="15.75" customHeight="1" x14ac:dyDescent="0.15">
      <c r="A3472" s="3">
        <v>3468</v>
      </c>
      <c r="B3472" s="3" t="s">
        <v>15794</v>
      </c>
      <c r="C3472" s="10" t="s">
        <v>15795</v>
      </c>
      <c r="E3472" s="3" t="s">
        <v>15796</v>
      </c>
      <c r="F3472" s="6"/>
    </row>
    <row r="3473" spans="1:6" ht="15.75" customHeight="1" x14ac:dyDescent="0.15">
      <c r="A3473" s="3">
        <v>3469</v>
      </c>
      <c r="B3473" s="3" t="s">
        <v>15797</v>
      </c>
      <c r="C3473" s="10" t="s">
        <v>15798</v>
      </c>
      <c r="E3473" s="3" t="s">
        <v>3189</v>
      </c>
      <c r="F3473" s="6"/>
    </row>
    <row r="3474" spans="1:6" ht="15.75" customHeight="1" x14ac:dyDescent="0.15">
      <c r="A3474" s="3">
        <v>3470</v>
      </c>
      <c r="B3474" s="3" t="s">
        <v>11769</v>
      </c>
      <c r="C3474" s="10" t="s">
        <v>15803</v>
      </c>
      <c r="E3474" s="3" t="s">
        <v>2190</v>
      </c>
      <c r="F3474" s="6"/>
    </row>
    <row r="3475" spans="1:6" ht="15.75" customHeight="1" x14ac:dyDescent="0.15">
      <c r="A3475" s="3">
        <v>3471</v>
      </c>
      <c r="B3475" s="3" t="s">
        <v>15804</v>
      </c>
      <c r="C3475" s="10" t="s">
        <v>15805</v>
      </c>
      <c r="E3475" s="3" t="s">
        <v>4803</v>
      </c>
      <c r="F3475" s="6"/>
    </row>
    <row r="3476" spans="1:6" ht="15.75" customHeight="1" x14ac:dyDescent="0.15">
      <c r="A3476" s="3">
        <v>3472</v>
      </c>
      <c r="B3476" s="3" t="s">
        <v>15808</v>
      </c>
      <c r="C3476" s="10" t="s">
        <v>15809</v>
      </c>
      <c r="E3476" s="3" t="s">
        <v>8135</v>
      </c>
      <c r="F3476" s="6"/>
    </row>
    <row r="3477" spans="1:6" ht="15.75" customHeight="1" x14ac:dyDescent="0.15">
      <c r="A3477" s="3">
        <v>3473</v>
      </c>
      <c r="B3477" s="3" t="s">
        <v>15810</v>
      </c>
      <c r="C3477" s="10" t="s">
        <v>15811</v>
      </c>
      <c r="E3477" s="3" t="s">
        <v>4411</v>
      </c>
      <c r="F3477" s="6"/>
    </row>
    <row r="3478" spans="1:6" ht="15.75" customHeight="1" x14ac:dyDescent="0.15">
      <c r="A3478" s="3">
        <v>3474</v>
      </c>
      <c r="B3478" s="3" t="s">
        <v>15813</v>
      </c>
      <c r="C3478" s="10" t="s">
        <v>15814</v>
      </c>
      <c r="E3478" s="3" t="s">
        <v>4604</v>
      </c>
      <c r="F3478" s="6"/>
    </row>
    <row r="3479" spans="1:6" ht="15.75" customHeight="1" x14ac:dyDescent="0.15">
      <c r="A3479" s="3">
        <v>3475</v>
      </c>
      <c r="B3479" s="3" t="s">
        <v>15816</v>
      </c>
      <c r="C3479" s="10" t="s">
        <v>15817</v>
      </c>
      <c r="E3479" s="3" t="s">
        <v>13633</v>
      </c>
      <c r="F3479" s="6"/>
    </row>
    <row r="3480" spans="1:6" ht="15.75" customHeight="1" x14ac:dyDescent="0.15">
      <c r="A3480" s="3">
        <v>3476</v>
      </c>
      <c r="B3480" s="3" t="s">
        <v>15818</v>
      </c>
      <c r="C3480" s="10" t="s">
        <v>15820</v>
      </c>
      <c r="E3480" s="3" t="s">
        <v>10630</v>
      </c>
      <c r="F3480" s="6"/>
    </row>
    <row r="3481" spans="1:6" ht="15.75" customHeight="1" x14ac:dyDescent="0.15">
      <c r="A3481" s="3">
        <v>3477</v>
      </c>
      <c r="B3481" s="3" t="s">
        <v>15822</v>
      </c>
      <c r="C3481" s="10" t="s">
        <v>15823</v>
      </c>
      <c r="E3481" s="3" t="s">
        <v>10927</v>
      </c>
      <c r="F3481" s="6"/>
    </row>
    <row r="3482" spans="1:6" ht="15.75" customHeight="1" x14ac:dyDescent="0.15">
      <c r="A3482" s="3">
        <v>3478</v>
      </c>
      <c r="B3482" s="3" t="s">
        <v>15824</v>
      </c>
      <c r="C3482" s="10" t="s">
        <v>15825</v>
      </c>
      <c r="E3482" s="3" t="s">
        <v>5419</v>
      </c>
      <c r="F3482" s="6"/>
    </row>
    <row r="3483" spans="1:6" ht="15.75" customHeight="1" x14ac:dyDescent="0.15">
      <c r="A3483" s="3">
        <v>3479</v>
      </c>
      <c r="B3483" s="3" t="s">
        <v>15827</v>
      </c>
      <c r="C3483" s="10" t="s">
        <v>15828</v>
      </c>
      <c r="E3483" s="3" t="s">
        <v>15829</v>
      </c>
      <c r="F3483" s="6"/>
    </row>
    <row r="3484" spans="1:6" ht="15.75" customHeight="1" x14ac:dyDescent="0.15">
      <c r="A3484" s="3">
        <v>3480</v>
      </c>
      <c r="B3484" s="3" t="s">
        <v>15831</v>
      </c>
      <c r="C3484" s="10" t="s">
        <v>15832</v>
      </c>
      <c r="E3484" s="3" t="s">
        <v>4662</v>
      </c>
      <c r="F3484" s="6"/>
    </row>
    <row r="3485" spans="1:6" ht="15.75" customHeight="1" x14ac:dyDescent="0.15">
      <c r="A3485" s="3">
        <v>3481</v>
      </c>
      <c r="B3485" s="3" t="s">
        <v>15833</v>
      </c>
      <c r="C3485" s="10" t="s">
        <v>15834</v>
      </c>
      <c r="E3485" s="3" t="s">
        <v>15836</v>
      </c>
      <c r="F3485" s="6"/>
    </row>
    <row r="3486" spans="1:6" ht="15.75" customHeight="1" x14ac:dyDescent="0.15">
      <c r="A3486" s="3">
        <v>3482</v>
      </c>
      <c r="B3486" s="3" t="s">
        <v>15838</v>
      </c>
      <c r="C3486" s="10" t="s">
        <v>15839</v>
      </c>
      <c r="E3486" s="3" t="s">
        <v>14542</v>
      </c>
      <c r="F3486" s="6"/>
    </row>
    <row r="3487" spans="1:6" ht="15.75" customHeight="1" x14ac:dyDescent="0.15">
      <c r="A3487" s="3">
        <v>3483</v>
      </c>
      <c r="B3487" s="3" t="s">
        <v>15840</v>
      </c>
      <c r="C3487" s="10" t="s">
        <v>15841</v>
      </c>
      <c r="E3487" s="3" t="s">
        <v>498</v>
      </c>
      <c r="F3487" s="6"/>
    </row>
    <row r="3488" spans="1:6" ht="15.75" customHeight="1" x14ac:dyDescent="0.15">
      <c r="A3488" s="3">
        <v>3484</v>
      </c>
      <c r="B3488" s="3" t="s">
        <v>15843</v>
      </c>
      <c r="C3488" s="10" t="s">
        <v>15844</v>
      </c>
      <c r="E3488" s="3" t="s">
        <v>7907</v>
      </c>
      <c r="F3488" s="6"/>
    </row>
    <row r="3489" spans="1:6" ht="15.75" customHeight="1" x14ac:dyDescent="0.15">
      <c r="A3489" s="3">
        <v>3485</v>
      </c>
      <c r="B3489" s="3" t="s">
        <v>15845</v>
      </c>
      <c r="C3489" s="10" t="s">
        <v>15847</v>
      </c>
      <c r="E3489" s="3" t="s">
        <v>15849</v>
      </c>
      <c r="F3489" s="6"/>
    </row>
    <row r="3490" spans="1:6" ht="15.75" customHeight="1" x14ac:dyDescent="0.15">
      <c r="A3490" s="3">
        <v>3486</v>
      </c>
      <c r="B3490" s="3" t="s">
        <v>15851</v>
      </c>
      <c r="C3490" s="10" t="s">
        <v>15852</v>
      </c>
      <c r="E3490" s="3" t="s">
        <v>15853</v>
      </c>
      <c r="F3490" s="6"/>
    </row>
    <row r="3491" spans="1:6" ht="15.75" customHeight="1" x14ac:dyDescent="0.15">
      <c r="A3491" s="3">
        <v>3487</v>
      </c>
      <c r="B3491" s="3" t="s">
        <v>9396</v>
      </c>
      <c r="C3491" s="10" t="s">
        <v>15854</v>
      </c>
      <c r="E3491" s="3" t="s">
        <v>9401</v>
      </c>
      <c r="F3491" s="6"/>
    </row>
    <row r="3492" spans="1:6" ht="15.75" customHeight="1" x14ac:dyDescent="0.15">
      <c r="A3492" s="3">
        <v>3488</v>
      </c>
      <c r="B3492" s="3" t="s">
        <v>15856</v>
      </c>
      <c r="C3492" s="10" t="s">
        <v>15857</v>
      </c>
      <c r="E3492" s="3" t="s">
        <v>256</v>
      </c>
      <c r="F3492" s="6"/>
    </row>
    <row r="3493" spans="1:6" ht="15.75" customHeight="1" x14ac:dyDescent="0.15">
      <c r="A3493" s="3">
        <v>3489</v>
      </c>
      <c r="B3493" s="3" t="s">
        <v>15859</v>
      </c>
      <c r="C3493" s="10" t="s">
        <v>15860</v>
      </c>
      <c r="E3493" s="3" t="s">
        <v>3818</v>
      </c>
      <c r="F3493" s="6"/>
    </row>
    <row r="3494" spans="1:6" ht="15.75" customHeight="1" x14ac:dyDescent="0.15">
      <c r="A3494" s="3">
        <v>3490</v>
      </c>
      <c r="B3494" s="5" t="s">
        <v>15862</v>
      </c>
      <c r="C3494" s="10" t="s">
        <v>15863</v>
      </c>
      <c r="E3494" s="3" t="s">
        <v>15864</v>
      </c>
      <c r="F3494" s="6"/>
    </row>
    <row r="3495" spans="1:6" ht="15.75" customHeight="1" x14ac:dyDescent="0.15">
      <c r="A3495" s="3">
        <v>3491</v>
      </c>
      <c r="B3495" s="3" t="s">
        <v>15865</v>
      </c>
      <c r="C3495" s="10" t="s">
        <v>15866</v>
      </c>
      <c r="E3495" s="3" t="s">
        <v>11429</v>
      </c>
      <c r="F3495" s="6"/>
    </row>
    <row r="3496" spans="1:6" ht="15.75" customHeight="1" x14ac:dyDescent="0.15">
      <c r="A3496" s="3">
        <v>3492</v>
      </c>
      <c r="B3496" s="3" t="s">
        <v>2078</v>
      </c>
      <c r="C3496" s="10" t="s">
        <v>15869</v>
      </c>
      <c r="E3496" s="3" t="s">
        <v>323</v>
      </c>
      <c r="F3496" s="6"/>
    </row>
    <row r="3497" spans="1:6" ht="15.75" customHeight="1" x14ac:dyDescent="0.15">
      <c r="A3497" s="3">
        <v>3493</v>
      </c>
      <c r="B3497" s="3" t="s">
        <v>15870</v>
      </c>
      <c r="C3497" s="10" t="s">
        <v>15871</v>
      </c>
      <c r="E3497" s="3" t="s">
        <v>62</v>
      </c>
      <c r="F3497" s="6"/>
    </row>
    <row r="3498" spans="1:6" ht="15.75" customHeight="1" x14ac:dyDescent="0.15">
      <c r="A3498" s="3">
        <v>3494</v>
      </c>
      <c r="B3498" s="3" t="s">
        <v>5314</v>
      </c>
      <c r="C3498" s="10" t="s">
        <v>15872</v>
      </c>
      <c r="E3498" s="3" t="s">
        <v>69</v>
      </c>
      <c r="F3498" s="6"/>
    </row>
    <row r="3499" spans="1:6" ht="15.75" customHeight="1" x14ac:dyDescent="0.15">
      <c r="A3499" s="3">
        <v>3495</v>
      </c>
      <c r="B3499" s="3" t="s">
        <v>11190</v>
      </c>
      <c r="C3499" s="10" t="s">
        <v>15873</v>
      </c>
      <c r="E3499" s="3" t="s">
        <v>3081</v>
      </c>
      <c r="F3499" s="6"/>
    </row>
    <row r="3500" spans="1:6" ht="15.75" customHeight="1" x14ac:dyDescent="0.15">
      <c r="A3500" s="3">
        <v>3496</v>
      </c>
      <c r="B3500" s="3" t="s">
        <v>15876</v>
      </c>
      <c r="C3500" s="10" t="s">
        <v>15877</v>
      </c>
      <c r="E3500" s="3" t="s">
        <v>2725</v>
      </c>
      <c r="F3500" s="6"/>
    </row>
    <row r="3501" spans="1:6" ht="15.75" customHeight="1" x14ac:dyDescent="0.15">
      <c r="A3501" s="3">
        <v>3497</v>
      </c>
      <c r="B3501" s="3" t="s">
        <v>8877</v>
      </c>
      <c r="C3501" s="10" t="s">
        <v>15878</v>
      </c>
      <c r="E3501" s="3" t="s">
        <v>7739</v>
      </c>
      <c r="F3501" s="6"/>
    </row>
    <row r="3502" spans="1:6" ht="15.75" customHeight="1" x14ac:dyDescent="0.15">
      <c r="A3502" s="3">
        <v>3498</v>
      </c>
      <c r="B3502" s="3" t="s">
        <v>15880</v>
      </c>
      <c r="C3502" s="10" t="s">
        <v>15881</v>
      </c>
      <c r="E3502" s="3" t="s">
        <v>283</v>
      </c>
      <c r="F3502" s="6"/>
    </row>
    <row r="3503" spans="1:6" ht="15.75" customHeight="1" x14ac:dyDescent="0.15">
      <c r="A3503" s="3">
        <v>3499</v>
      </c>
      <c r="B3503" s="3" t="s">
        <v>15882</v>
      </c>
      <c r="C3503" s="10" t="s">
        <v>15883</v>
      </c>
      <c r="E3503" s="3" t="s">
        <v>7042</v>
      </c>
      <c r="F3503" s="6"/>
    </row>
    <row r="3504" spans="1:6" ht="15.75" customHeight="1" x14ac:dyDescent="0.15">
      <c r="A3504" s="3">
        <v>3500</v>
      </c>
      <c r="B3504" s="3" t="s">
        <v>15884</v>
      </c>
      <c r="C3504" s="10" t="s">
        <v>15886</v>
      </c>
      <c r="E3504" s="3" t="s">
        <v>271</v>
      </c>
      <c r="F3504" s="6"/>
    </row>
    <row r="3505" spans="1:6" ht="15.75" customHeight="1" x14ac:dyDescent="0.15">
      <c r="A3505" s="3">
        <v>3501</v>
      </c>
      <c r="B3505" s="3" t="s">
        <v>15888</v>
      </c>
      <c r="C3505" s="10" t="s">
        <v>15889</v>
      </c>
      <c r="E3505" s="3" t="s">
        <v>2566</v>
      </c>
      <c r="F3505" s="6"/>
    </row>
    <row r="3506" spans="1:6" ht="15.75" customHeight="1" x14ac:dyDescent="0.15">
      <c r="A3506" s="3">
        <v>3502</v>
      </c>
      <c r="B3506" s="3" t="s">
        <v>15890</v>
      </c>
      <c r="C3506" s="10" t="s">
        <v>15891</v>
      </c>
      <c r="E3506" s="3" t="s">
        <v>379</v>
      </c>
      <c r="F3506" s="6"/>
    </row>
    <row r="3507" spans="1:6" ht="15.75" customHeight="1" x14ac:dyDescent="0.15">
      <c r="A3507" s="3">
        <v>3503</v>
      </c>
      <c r="B3507" s="3" t="s">
        <v>6850</v>
      </c>
      <c r="C3507" s="10" t="s">
        <v>15893</v>
      </c>
      <c r="E3507" s="3" t="s">
        <v>3527</v>
      </c>
      <c r="F3507" s="6"/>
    </row>
    <row r="3508" spans="1:6" ht="15.75" customHeight="1" x14ac:dyDescent="0.15">
      <c r="A3508" s="3">
        <v>3504</v>
      </c>
      <c r="B3508" s="3" t="s">
        <v>15894</v>
      </c>
      <c r="C3508" s="10" t="s">
        <v>15895</v>
      </c>
      <c r="E3508" s="3" t="s">
        <v>218</v>
      </c>
      <c r="F3508" s="6"/>
    </row>
    <row r="3509" spans="1:6" ht="15.75" customHeight="1" x14ac:dyDescent="0.15">
      <c r="A3509" s="3">
        <v>3505</v>
      </c>
      <c r="B3509" s="3" t="s">
        <v>15898</v>
      </c>
      <c r="C3509" s="10" t="s">
        <v>15899</v>
      </c>
      <c r="E3509" s="3" t="s">
        <v>1375</v>
      </c>
      <c r="F3509" s="6"/>
    </row>
    <row r="3510" spans="1:6" ht="15.75" customHeight="1" x14ac:dyDescent="0.15">
      <c r="A3510" s="3">
        <v>3506</v>
      </c>
      <c r="B3510" s="3" t="s">
        <v>15900</v>
      </c>
      <c r="C3510" s="10" t="s">
        <v>15901</v>
      </c>
      <c r="E3510" s="3" t="s">
        <v>15902</v>
      </c>
      <c r="F3510" s="6"/>
    </row>
    <row r="3511" spans="1:6" ht="15.75" customHeight="1" x14ac:dyDescent="0.15">
      <c r="A3511" s="3">
        <v>3507</v>
      </c>
      <c r="B3511" s="3" t="s">
        <v>7090</v>
      </c>
      <c r="C3511" s="10" t="s">
        <v>15904</v>
      </c>
      <c r="E3511" s="3" t="s">
        <v>7097</v>
      </c>
      <c r="F3511" s="6"/>
    </row>
    <row r="3512" spans="1:6" ht="15.75" customHeight="1" x14ac:dyDescent="0.15">
      <c r="A3512" s="3">
        <v>3508</v>
      </c>
      <c r="B3512" s="3" t="s">
        <v>15906</v>
      </c>
      <c r="C3512" s="10" t="s">
        <v>15907</v>
      </c>
      <c r="E3512" s="3" t="s">
        <v>3840</v>
      </c>
      <c r="F3512" s="6"/>
    </row>
    <row r="3513" spans="1:6" ht="15.75" customHeight="1" x14ac:dyDescent="0.15">
      <c r="A3513" s="3">
        <v>3509</v>
      </c>
      <c r="B3513" s="3" t="s">
        <v>15909</v>
      </c>
      <c r="C3513" s="10" t="s">
        <v>15910</v>
      </c>
      <c r="E3513" s="3" t="s">
        <v>15911</v>
      </c>
      <c r="F3513" s="6"/>
    </row>
    <row r="3514" spans="1:6" ht="15.75" customHeight="1" x14ac:dyDescent="0.15">
      <c r="A3514" s="3">
        <v>3510</v>
      </c>
      <c r="B3514" s="3" t="s">
        <v>15912</v>
      </c>
      <c r="C3514" s="10" t="s">
        <v>15913</v>
      </c>
      <c r="E3514" s="3" t="s">
        <v>10048</v>
      </c>
      <c r="F3514" s="6"/>
    </row>
    <row r="3515" spans="1:6" ht="15.75" customHeight="1" x14ac:dyDescent="0.15">
      <c r="A3515" s="3">
        <v>3511</v>
      </c>
      <c r="B3515" s="3" t="s">
        <v>15915</v>
      </c>
      <c r="C3515" s="10" t="s">
        <v>15916</v>
      </c>
      <c r="E3515" s="3" t="s">
        <v>12954</v>
      </c>
      <c r="F3515" s="6"/>
    </row>
    <row r="3516" spans="1:6" ht="15.75" customHeight="1" x14ac:dyDescent="0.15">
      <c r="A3516" s="3">
        <v>3512</v>
      </c>
      <c r="B3516" s="3" t="s">
        <v>15918</v>
      </c>
      <c r="C3516" s="10" t="s">
        <v>15919</v>
      </c>
      <c r="E3516" s="3" t="s">
        <v>2435</v>
      </c>
      <c r="F3516" s="6"/>
    </row>
    <row r="3517" spans="1:6" ht="15.75" customHeight="1" x14ac:dyDescent="0.15">
      <c r="A3517" s="3">
        <v>3513</v>
      </c>
      <c r="B3517" s="3" t="s">
        <v>15921</v>
      </c>
      <c r="C3517" s="10" t="s">
        <v>15922</v>
      </c>
      <c r="E3517" s="3" t="s">
        <v>7652</v>
      </c>
      <c r="F3517" s="6"/>
    </row>
    <row r="3518" spans="1:6" ht="15.75" customHeight="1" x14ac:dyDescent="0.15">
      <c r="A3518" s="3">
        <v>3514</v>
      </c>
      <c r="B3518" s="3" t="s">
        <v>12676</v>
      </c>
      <c r="C3518" s="10" t="s">
        <v>15924</v>
      </c>
      <c r="E3518" s="3" t="s">
        <v>318</v>
      </c>
      <c r="F3518" s="6"/>
    </row>
    <row r="3519" spans="1:6" ht="15.75" customHeight="1" x14ac:dyDescent="0.15">
      <c r="A3519" s="3">
        <v>3515</v>
      </c>
      <c r="B3519" s="3" t="s">
        <v>15925</v>
      </c>
      <c r="C3519" s="10" t="s">
        <v>15926</v>
      </c>
      <c r="E3519" s="3" t="s">
        <v>7662</v>
      </c>
      <c r="F3519" s="6"/>
    </row>
    <row r="3520" spans="1:6" ht="15.75" customHeight="1" x14ac:dyDescent="0.15">
      <c r="A3520" s="3">
        <v>3516</v>
      </c>
      <c r="B3520" s="3" t="s">
        <v>15928</v>
      </c>
      <c r="C3520" s="10" t="s">
        <v>15929</v>
      </c>
      <c r="E3520" s="3" t="s">
        <v>13063</v>
      </c>
      <c r="F3520" s="6"/>
    </row>
    <row r="3521" spans="1:6" ht="15.75" customHeight="1" x14ac:dyDescent="0.15">
      <c r="A3521" s="3">
        <v>3517</v>
      </c>
      <c r="B3521" s="3" t="s">
        <v>4394</v>
      </c>
      <c r="C3521" s="10" t="s">
        <v>15930</v>
      </c>
      <c r="E3521" s="3" t="s">
        <v>89</v>
      </c>
      <c r="F3521" s="6"/>
    </row>
    <row r="3522" spans="1:6" ht="15.75" customHeight="1" x14ac:dyDescent="0.15">
      <c r="A3522" s="3">
        <v>3518</v>
      </c>
      <c r="B3522" s="3" t="s">
        <v>15931</v>
      </c>
      <c r="C3522" s="10" t="s">
        <v>15934</v>
      </c>
      <c r="E3522" s="3" t="s">
        <v>6406</v>
      </c>
      <c r="F3522" s="6"/>
    </row>
    <row r="3523" spans="1:6" ht="15.75" customHeight="1" x14ac:dyDescent="0.15">
      <c r="A3523" s="3">
        <v>3519</v>
      </c>
      <c r="B3523" s="3" t="s">
        <v>5930</v>
      </c>
      <c r="C3523" s="10" t="s">
        <v>15935</v>
      </c>
      <c r="E3523" s="3" t="s">
        <v>5934</v>
      </c>
      <c r="F3523" s="6"/>
    </row>
    <row r="3524" spans="1:6" ht="15.75" customHeight="1" x14ac:dyDescent="0.15">
      <c r="A3524" s="3">
        <v>3520</v>
      </c>
      <c r="B3524" s="3" t="s">
        <v>15937</v>
      </c>
      <c r="C3524" s="10" t="s">
        <v>15939</v>
      </c>
      <c r="E3524" s="3" t="s">
        <v>11591</v>
      </c>
      <c r="F3524" s="6"/>
    </row>
    <row r="3525" spans="1:6" ht="15.75" customHeight="1" x14ac:dyDescent="0.15">
      <c r="A3525" s="3">
        <v>3521</v>
      </c>
      <c r="B3525" s="3" t="s">
        <v>6240</v>
      </c>
      <c r="C3525" s="10" t="s">
        <v>15940</v>
      </c>
      <c r="E3525" s="3" t="s">
        <v>2229</v>
      </c>
      <c r="F3525" s="6"/>
    </row>
    <row r="3526" spans="1:6" ht="15.75" customHeight="1" x14ac:dyDescent="0.15">
      <c r="A3526" s="3">
        <v>3522</v>
      </c>
      <c r="B3526" s="3" t="s">
        <v>15941</v>
      </c>
      <c r="C3526" s="10" t="s">
        <v>15942</v>
      </c>
      <c r="E3526" s="3" t="s">
        <v>10004</v>
      </c>
      <c r="F3526" s="6"/>
    </row>
    <row r="3527" spans="1:6" ht="15.75" customHeight="1" x14ac:dyDescent="0.15">
      <c r="A3527" s="3">
        <v>3523</v>
      </c>
      <c r="B3527" s="3" t="s">
        <v>15944</v>
      </c>
      <c r="C3527" s="10" t="s">
        <v>15945</v>
      </c>
      <c r="E3527" s="3" t="s">
        <v>15187</v>
      </c>
      <c r="F3527" s="6"/>
    </row>
    <row r="3528" spans="1:6" ht="15.75" customHeight="1" x14ac:dyDescent="0.15">
      <c r="A3528" s="3">
        <v>3524</v>
      </c>
      <c r="B3528" s="3" t="s">
        <v>15948</v>
      </c>
      <c r="C3528" s="10" t="s">
        <v>15949</v>
      </c>
      <c r="E3528" s="3" t="s">
        <v>13807</v>
      </c>
      <c r="F3528" s="6"/>
    </row>
    <row r="3529" spans="1:6" ht="15.75" customHeight="1" x14ac:dyDescent="0.15">
      <c r="A3529" s="3">
        <v>3525</v>
      </c>
      <c r="B3529" s="3" t="s">
        <v>15950</v>
      </c>
      <c r="C3529" s="10" t="s">
        <v>15951</v>
      </c>
      <c r="E3529" s="3" t="s">
        <v>4136</v>
      </c>
      <c r="F3529" s="6"/>
    </row>
    <row r="3530" spans="1:6" ht="15.75" customHeight="1" x14ac:dyDescent="0.15">
      <c r="A3530" s="3">
        <v>3526</v>
      </c>
      <c r="B3530" s="3" t="s">
        <v>15954</v>
      </c>
      <c r="C3530" s="10" t="s">
        <v>15955</v>
      </c>
      <c r="E3530" s="3" t="s">
        <v>116</v>
      </c>
      <c r="F3530" s="6"/>
    </row>
    <row r="3531" spans="1:6" ht="15.75" customHeight="1" x14ac:dyDescent="0.15">
      <c r="A3531" s="3">
        <v>3527</v>
      </c>
      <c r="B3531" s="3" t="s">
        <v>15956</v>
      </c>
      <c r="C3531" s="10" t="s">
        <v>15958</v>
      </c>
      <c r="E3531" s="3" t="s">
        <v>15959</v>
      </c>
      <c r="F3531" s="6"/>
    </row>
    <row r="3532" spans="1:6" ht="15.75" customHeight="1" x14ac:dyDescent="0.15">
      <c r="A3532" s="3">
        <v>3528</v>
      </c>
      <c r="B3532" s="3" t="s">
        <v>11777</v>
      </c>
      <c r="C3532" s="10" t="s">
        <v>15960</v>
      </c>
      <c r="E3532" s="3" t="s">
        <v>2190</v>
      </c>
      <c r="F3532" s="6"/>
    </row>
    <row r="3533" spans="1:6" ht="15.75" customHeight="1" x14ac:dyDescent="0.15">
      <c r="A3533" s="3">
        <v>3529</v>
      </c>
      <c r="B3533" s="3" t="s">
        <v>15962</v>
      </c>
      <c r="C3533" s="10" t="s">
        <v>15963</v>
      </c>
      <c r="E3533" s="3" t="s">
        <v>2725</v>
      </c>
      <c r="F3533" s="6"/>
    </row>
    <row r="3534" spans="1:6" ht="15.75" customHeight="1" x14ac:dyDescent="0.15">
      <c r="A3534" s="3">
        <v>3530</v>
      </c>
      <c r="B3534" s="3" t="s">
        <v>15964</v>
      </c>
      <c r="C3534" s="10" t="s">
        <v>15966</v>
      </c>
      <c r="E3534" s="3" t="s">
        <v>15967</v>
      </c>
      <c r="F3534" s="6"/>
    </row>
    <row r="3535" spans="1:6" ht="15.75" customHeight="1" x14ac:dyDescent="0.15">
      <c r="A3535" s="3">
        <v>3531</v>
      </c>
      <c r="B3535" s="3" t="s">
        <v>15968</v>
      </c>
      <c r="C3535" s="10" t="s">
        <v>15969</v>
      </c>
      <c r="E3535" s="3" t="s">
        <v>15970</v>
      </c>
      <c r="F3535" s="6"/>
    </row>
    <row r="3536" spans="1:6" ht="15.75" customHeight="1" x14ac:dyDescent="0.15">
      <c r="A3536" s="3">
        <v>3532</v>
      </c>
      <c r="B3536" s="3" t="s">
        <v>15972</v>
      </c>
      <c r="C3536" s="10" t="s">
        <v>15974</v>
      </c>
      <c r="E3536" s="3" t="s">
        <v>11429</v>
      </c>
      <c r="F3536" s="6"/>
    </row>
    <row r="3537" spans="1:6" ht="15.75" customHeight="1" x14ac:dyDescent="0.15">
      <c r="A3537" s="3">
        <v>3533</v>
      </c>
      <c r="B3537" s="3" t="s">
        <v>15975</v>
      </c>
      <c r="C3537" s="10" t="s">
        <v>15976</v>
      </c>
      <c r="E3537" s="3" t="s">
        <v>2435</v>
      </c>
      <c r="F3537" s="6"/>
    </row>
    <row r="3538" spans="1:6" ht="15.75" customHeight="1" x14ac:dyDescent="0.15">
      <c r="A3538" s="3">
        <v>3534</v>
      </c>
      <c r="B3538" s="3" t="s">
        <v>15978</v>
      </c>
      <c r="C3538" s="10" t="s">
        <v>15980</v>
      </c>
      <c r="E3538" s="3" t="s">
        <v>2279</v>
      </c>
      <c r="F3538" s="6"/>
    </row>
    <row r="3539" spans="1:6" ht="15.75" customHeight="1" x14ac:dyDescent="0.15">
      <c r="A3539" s="3">
        <v>3535</v>
      </c>
      <c r="B3539" s="3" t="s">
        <v>15981</v>
      </c>
      <c r="C3539" s="10" t="s">
        <v>15982</v>
      </c>
      <c r="E3539" s="3" t="s">
        <v>13958</v>
      </c>
      <c r="F3539" s="6"/>
    </row>
    <row r="3540" spans="1:6" ht="15.75" customHeight="1" x14ac:dyDescent="0.15">
      <c r="A3540" s="3">
        <v>3536</v>
      </c>
      <c r="B3540" s="3" t="s">
        <v>15985</v>
      </c>
      <c r="C3540" s="10" t="s">
        <v>15986</v>
      </c>
      <c r="E3540" s="3" t="s">
        <v>15987</v>
      </c>
      <c r="F3540" s="6"/>
    </row>
    <row r="3541" spans="1:6" ht="15.75" customHeight="1" x14ac:dyDescent="0.15">
      <c r="A3541" s="3">
        <v>3537</v>
      </c>
      <c r="B3541" s="3" t="s">
        <v>15988</v>
      </c>
      <c r="C3541" s="10" t="s">
        <v>15989</v>
      </c>
      <c r="E3541" s="3" t="s">
        <v>15990</v>
      </c>
      <c r="F3541" s="6"/>
    </row>
    <row r="3542" spans="1:6" ht="15.75" customHeight="1" x14ac:dyDescent="0.15">
      <c r="A3542" s="3">
        <v>3538</v>
      </c>
      <c r="B3542" s="3" t="s">
        <v>3853</v>
      </c>
      <c r="C3542" s="10" t="s">
        <v>15991</v>
      </c>
      <c r="E3542" s="3" t="s">
        <v>475</v>
      </c>
      <c r="F3542" s="6"/>
    </row>
    <row r="3543" spans="1:6" ht="15.75" customHeight="1" x14ac:dyDescent="0.15">
      <c r="A3543" s="3">
        <v>3539</v>
      </c>
      <c r="B3543" s="3" t="s">
        <v>15993</v>
      </c>
      <c r="C3543" s="10" t="s">
        <v>15994</v>
      </c>
      <c r="E3543" s="3" t="s">
        <v>487</v>
      </c>
      <c r="F3543" s="6"/>
    </row>
    <row r="3544" spans="1:6" ht="15.75" customHeight="1" x14ac:dyDescent="0.15">
      <c r="A3544" s="3">
        <v>3540</v>
      </c>
      <c r="B3544" s="3" t="s">
        <v>15995</v>
      </c>
      <c r="C3544" s="10" t="s">
        <v>15996</v>
      </c>
      <c r="E3544" s="3" t="s">
        <v>12871</v>
      </c>
      <c r="F3544" s="6"/>
    </row>
    <row r="3545" spans="1:6" ht="15.75" customHeight="1" x14ac:dyDescent="0.15">
      <c r="A3545" s="3">
        <v>3541</v>
      </c>
      <c r="B3545" s="3" t="s">
        <v>15998</v>
      </c>
      <c r="C3545" s="10" t="s">
        <v>15999</v>
      </c>
      <c r="E3545" s="3" t="s">
        <v>16000</v>
      </c>
      <c r="F3545" s="6"/>
    </row>
    <row r="3546" spans="1:6" ht="15.75" customHeight="1" x14ac:dyDescent="0.15">
      <c r="A3546" s="3">
        <v>3542</v>
      </c>
      <c r="B3546" s="3" t="s">
        <v>16001</v>
      </c>
      <c r="C3546" s="10" t="s">
        <v>16002</v>
      </c>
      <c r="E3546" s="3" t="s">
        <v>1072</v>
      </c>
      <c r="F3546" s="6"/>
    </row>
    <row r="3547" spans="1:6" ht="15.75" customHeight="1" x14ac:dyDescent="0.15">
      <c r="A3547" s="3">
        <v>3543</v>
      </c>
      <c r="B3547" s="3" t="s">
        <v>5117</v>
      </c>
      <c r="C3547" s="10" t="s">
        <v>16005</v>
      </c>
      <c r="E3547" s="3" t="s">
        <v>5122</v>
      </c>
      <c r="F3547" s="6"/>
    </row>
    <row r="3548" spans="1:6" ht="15.75" customHeight="1" x14ac:dyDescent="0.15">
      <c r="A3548" s="3">
        <v>3544</v>
      </c>
      <c r="B3548" s="3" t="s">
        <v>16006</v>
      </c>
      <c r="C3548" s="10" t="s">
        <v>16007</v>
      </c>
      <c r="E3548" s="3" t="s">
        <v>16008</v>
      </c>
      <c r="F3548" s="6"/>
    </row>
    <row r="3549" spans="1:6" ht="15.75" customHeight="1" x14ac:dyDescent="0.15">
      <c r="A3549" s="3">
        <v>3545</v>
      </c>
      <c r="B3549" s="3" t="s">
        <v>16011</v>
      </c>
      <c r="C3549" s="10" t="s">
        <v>16012</v>
      </c>
      <c r="E3549" s="3" t="s">
        <v>8626</v>
      </c>
      <c r="F3549" s="6"/>
    </row>
    <row r="3550" spans="1:6" ht="15.75" customHeight="1" x14ac:dyDescent="0.15">
      <c r="A3550" s="3">
        <v>3546</v>
      </c>
      <c r="B3550" s="3" t="s">
        <v>16013</v>
      </c>
      <c r="C3550" s="10" t="s">
        <v>16014</v>
      </c>
      <c r="E3550" s="3" t="s">
        <v>14319</v>
      </c>
      <c r="F3550" s="6"/>
    </row>
    <row r="3551" spans="1:6" ht="15.75" customHeight="1" x14ac:dyDescent="0.15">
      <c r="A3551" s="3">
        <v>3547</v>
      </c>
      <c r="B3551" s="3" t="s">
        <v>16016</v>
      </c>
      <c r="C3551" s="10" t="s">
        <v>16017</v>
      </c>
      <c r="E3551" s="3" t="s">
        <v>16019</v>
      </c>
      <c r="F3551" s="6"/>
    </row>
    <row r="3552" spans="1:6" ht="15.75" customHeight="1" x14ac:dyDescent="0.15">
      <c r="A3552" s="3">
        <v>3548</v>
      </c>
      <c r="B3552" s="3" t="s">
        <v>12704</v>
      </c>
      <c r="C3552" s="10" t="s">
        <v>16020</v>
      </c>
      <c r="E3552" s="3" t="s">
        <v>12707</v>
      </c>
      <c r="F3552" s="6"/>
    </row>
    <row r="3553" spans="1:6" ht="15.75" customHeight="1" x14ac:dyDescent="0.15">
      <c r="A3553" s="3">
        <v>3549</v>
      </c>
      <c r="B3553" s="3" t="s">
        <v>16022</v>
      </c>
      <c r="C3553" s="10" t="s">
        <v>16023</v>
      </c>
      <c r="E3553" s="3" t="s">
        <v>3189</v>
      </c>
      <c r="F3553" s="6"/>
    </row>
    <row r="3554" spans="1:6" ht="15.75" customHeight="1" x14ac:dyDescent="0.15">
      <c r="A3554" s="3">
        <v>3550</v>
      </c>
      <c r="B3554" s="3" t="s">
        <v>16025</v>
      </c>
      <c r="C3554" s="10" t="s">
        <v>16026</v>
      </c>
      <c r="E3554" s="3" t="s">
        <v>264</v>
      </c>
      <c r="F3554" s="6"/>
    </row>
    <row r="3555" spans="1:6" ht="15.75" customHeight="1" x14ac:dyDescent="0.15">
      <c r="A3555" s="3">
        <v>3551</v>
      </c>
      <c r="B3555" s="3" t="s">
        <v>6033</v>
      </c>
      <c r="C3555" s="10" t="s">
        <v>16027</v>
      </c>
      <c r="E3555" s="3" t="s">
        <v>1086</v>
      </c>
      <c r="F3555" s="6"/>
    </row>
    <row r="3556" spans="1:6" ht="15.75" customHeight="1" x14ac:dyDescent="0.15">
      <c r="A3556" s="3">
        <v>3552</v>
      </c>
      <c r="B3556" s="3" t="s">
        <v>6635</v>
      </c>
      <c r="C3556" s="10" t="s">
        <v>16029</v>
      </c>
      <c r="E3556" s="3" t="s">
        <v>79</v>
      </c>
      <c r="F3556" s="6"/>
    </row>
    <row r="3557" spans="1:6" ht="15.75" customHeight="1" x14ac:dyDescent="0.15">
      <c r="A3557" s="3">
        <v>3553</v>
      </c>
      <c r="B3557" s="3" t="s">
        <v>16030</v>
      </c>
      <c r="C3557" s="10" t="s">
        <v>16031</v>
      </c>
      <c r="E3557" s="3" t="s">
        <v>10630</v>
      </c>
      <c r="F3557" s="6"/>
    </row>
    <row r="3558" spans="1:6" ht="15.75" customHeight="1" x14ac:dyDescent="0.15">
      <c r="A3558" s="3">
        <v>3554</v>
      </c>
      <c r="B3558" s="3" t="s">
        <v>16032</v>
      </c>
      <c r="C3558" s="10" t="s">
        <v>16033</v>
      </c>
      <c r="E3558" s="3" t="s">
        <v>15485</v>
      </c>
      <c r="F3558" s="6"/>
    </row>
    <row r="3559" spans="1:6" ht="15.75" customHeight="1" x14ac:dyDescent="0.15">
      <c r="A3559" s="3">
        <v>3555</v>
      </c>
      <c r="B3559" s="3" t="s">
        <v>16035</v>
      </c>
      <c r="C3559" s="10" t="s">
        <v>16036</v>
      </c>
      <c r="E3559" s="3" t="s">
        <v>16037</v>
      </c>
      <c r="F3559" s="6"/>
    </row>
    <row r="3560" spans="1:6" ht="15.75" customHeight="1" x14ac:dyDescent="0.15">
      <c r="A3560" s="3">
        <v>3556</v>
      </c>
      <c r="B3560" s="3" t="s">
        <v>16039</v>
      </c>
      <c r="C3560" s="10" t="s">
        <v>16040</v>
      </c>
      <c r="E3560" s="3" t="s">
        <v>11557</v>
      </c>
      <c r="F3560" s="6"/>
    </row>
    <row r="3561" spans="1:6" ht="15.75" customHeight="1" x14ac:dyDescent="0.15">
      <c r="A3561" s="3">
        <v>3557</v>
      </c>
      <c r="B3561" s="3" t="s">
        <v>16042</v>
      </c>
      <c r="C3561" s="10" t="s">
        <v>16043</v>
      </c>
      <c r="E3561" s="3" t="s">
        <v>2682</v>
      </c>
      <c r="F3561" s="6"/>
    </row>
    <row r="3562" spans="1:6" ht="15.75" customHeight="1" x14ac:dyDescent="0.15">
      <c r="A3562" s="3">
        <v>3558</v>
      </c>
      <c r="B3562" s="3" t="s">
        <v>16045</v>
      </c>
      <c r="C3562" s="10" t="s">
        <v>16046</v>
      </c>
      <c r="E3562" s="3" t="s">
        <v>218</v>
      </c>
      <c r="F3562" s="6"/>
    </row>
    <row r="3563" spans="1:6" ht="15.75" customHeight="1" x14ac:dyDescent="0.15">
      <c r="A3563" s="3">
        <v>3559</v>
      </c>
      <c r="B3563" s="3" t="s">
        <v>16047</v>
      </c>
      <c r="C3563" s="10" t="s">
        <v>16048</v>
      </c>
      <c r="E3563" s="3" t="s">
        <v>887</v>
      </c>
      <c r="F3563" s="6"/>
    </row>
    <row r="3564" spans="1:6" ht="15.75" customHeight="1" x14ac:dyDescent="0.15">
      <c r="A3564" s="3">
        <v>3560</v>
      </c>
      <c r="B3564" s="3" t="s">
        <v>16050</v>
      </c>
      <c r="C3564" s="10" t="s">
        <v>16051</v>
      </c>
      <c r="E3564" s="3" t="s">
        <v>3840</v>
      </c>
      <c r="F3564" s="6"/>
    </row>
    <row r="3565" spans="1:6" ht="15.75" customHeight="1" x14ac:dyDescent="0.15">
      <c r="A3565" s="3">
        <v>3561</v>
      </c>
      <c r="B3565" s="3" t="s">
        <v>16052</v>
      </c>
      <c r="C3565" s="10" t="s">
        <v>16053</v>
      </c>
      <c r="E3565" s="3" t="s">
        <v>1032</v>
      </c>
      <c r="F3565" s="6"/>
    </row>
    <row r="3566" spans="1:6" ht="15.75" customHeight="1" x14ac:dyDescent="0.15">
      <c r="A3566" s="3">
        <v>3562</v>
      </c>
      <c r="B3566" s="3" t="s">
        <v>559</v>
      </c>
      <c r="C3566" s="10" t="s">
        <v>16058</v>
      </c>
      <c r="E3566" s="3" t="s">
        <v>588</v>
      </c>
      <c r="F3566" s="6"/>
    </row>
    <row r="3567" spans="1:6" ht="15.75" customHeight="1" x14ac:dyDescent="0.15">
      <c r="A3567" s="3">
        <v>3563</v>
      </c>
      <c r="B3567" s="3" t="s">
        <v>16059</v>
      </c>
      <c r="C3567" s="10" t="s">
        <v>16060</v>
      </c>
      <c r="E3567" s="3" t="s">
        <v>16062</v>
      </c>
      <c r="F3567" s="6"/>
    </row>
    <row r="3568" spans="1:6" ht="15.75" customHeight="1" x14ac:dyDescent="0.15">
      <c r="A3568" s="3">
        <v>3564</v>
      </c>
      <c r="B3568" s="3" t="s">
        <v>11385</v>
      </c>
      <c r="C3568" s="10" t="s">
        <v>16064</v>
      </c>
      <c r="E3568" s="3" t="s">
        <v>10040</v>
      </c>
      <c r="F3568" s="6"/>
    </row>
    <row r="3569" spans="1:6" ht="15.75" customHeight="1" x14ac:dyDescent="0.15">
      <c r="A3569" s="3">
        <v>3565</v>
      </c>
      <c r="B3569" s="3" t="s">
        <v>16065</v>
      </c>
      <c r="C3569" s="10" t="s">
        <v>16066</v>
      </c>
      <c r="E3569" s="3" t="s">
        <v>16067</v>
      </c>
      <c r="F3569" s="6"/>
    </row>
    <row r="3570" spans="1:6" ht="15.75" customHeight="1" x14ac:dyDescent="0.15">
      <c r="A3570" s="3">
        <v>3566</v>
      </c>
      <c r="B3570" s="3" t="s">
        <v>16069</v>
      </c>
      <c r="C3570" s="10" t="s">
        <v>16070</v>
      </c>
      <c r="E3570" s="3" t="s">
        <v>8857</v>
      </c>
      <c r="F3570" s="6"/>
    </row>
    <row r="3571" spans="1:6" ht="15.75" customHeight="1" x14ac:dyDescent="0.15">
      <c r="A3571" s="3">
        <v>3567</v>
      </c>
      <c r="B3571" s="3" t="s">
        <v>16071</v>
      </c>
      <c r="C3571" s="10" t="s">
        <v>16073</v>
      </c>
      <c r="E3571" s="3" t="s">
        <v>12114</v>
      </c>
      <c r="F3571" s="6"/>
    </row>
    <row r="3572" spans="1:6" ht="15.75" customHeight="1" x14ac:dyDescent="0.15">
      <c r="A3572" s="3">
        <v>3568</v>
      </c>
      <c r="B3572" s="3" t="s">
        <v>16075</v>
      </c>
      <c r="C3572" s="10" t="s">
        <v>16076</v>
      </c>
      <c r="E3572" s="3" t="s">
        <v>2681</v>
      </c>
      <c r="F3572" s="6"/>
    </row>
    <row r="3573" spans="1:6" ht="15.75" customHeight="1" x14ac:dyDescent="0.15">
      <c r="A3573" s="3">
        <v>3569</v>
      </c>
      <c r="B3573" s="3" t="s">
        <v>16077</v>
      </c>
      <c r="C3573" s="10" t="s">
        <v>16079</v>
      </c>
      <c r="E3573" s="3" t="s">
        <v>11557</v>
      </c>
      <c r="F3573" s="6"/>
    </row>
    <row r="3574" spans="1:6" ht="15.75" customHeight="1" x14ac:dyDescent="0.15">
      <c r="A3574" s="3">
        <v>3570</v>
      </c>
      <c r="B3574" s="3" t="s">
        <v>6332</v>
      </c>
      <c r="C3574" s="10" t="s">
        <v>16082</v>
      </c>
      <c r="E3574" s="3" t="s">
        <v>79</v>
      </c>
      <c r="F3574" s="6"/>
    </row>
    <row r="3575" spans="1:6" ht="15.75" customHeight="1" x14ac:dyDescent="0.15">
      <c r="A3575" s="3">
        <v>3571</v>
      </c>
      <c r="B3575" s="3" t="s">
        <v>16083</v>
      </c>
      <c r="C3575" s="10" t="s">
        <v>16084</v>
      </c>
      <c r="E3575" s="3" t="s">
        <v>8626</v>
      </c>
      <c r="F3575" s="6"/>
    </row>
    <row r="3576" spans="1:6" ht="15.75" customHeight="1" x14ac:dyDescent="0.15">
      <c r="A3576" s="3">
        <v>3572</v>
      </c>
      <c r="B3576" s="3" t="s">
        <v>16085</v>
      </c>
      <c r="C3576" s="10" t="s">
        <v>16086</v>
      </c>
      <c r="E3576" s="3" t="s">
        <v>2435</v>
      </c>
      <c r="F3576" s="6"/>
    </row>
    <row r="3577" spans="1:6" ht="15.75" customHeight="1" x14ac:dyDescent="0.15">
      <c r="A3577" s="3">
        <v>3573</v>
      </c>
      <c r="B3577" s="3" t="s">
        <v>16088</v>
      </c>
      <c r="C3577" s="10" t="s">
        <v>16090</v>
      </c>
      <c r="E3577" s="3" t="s">
        <v>16091</v>
      </c>
      <c r="F3577" s="6"/>
    </row>
    <row r="3578" spans="1:6" ht="15.75" customHeight="1" x14ac:dyDescent="0.15">
      <c r="A3578" s="3">
        <v>3574</v>
      </c>
      <c r="B3578" s="3" t="s">
        <v>16092</v>
      </c>
      <c r="C3578" s="10" t="s">
        <v>16093</v>
      </c>
      <c r="E3578" s="3" t="s">
        <v>4046</v>
      </c>
      <c r="F3578" s="6"/>
    </row>
    <row r="3579" spans="1:6" ht="15.75" customHeight="1" x14ac:dyDescent="0.15">
      <c r="A3579" s="3">
        <v>3575</v>
      </c>
      <c r="B3579" s="3" t="s">
        <v>16095</v>
      </c>
      <c r="C3579" s="10" t="s">
        <v>16097</v>
      </c>
      <c r="E3579" s="3" t="s">
        <v>16098</v>
      </c>
      <c r="F3579" s="6"/>
    </row>
    <row r="3580" spans="1:6" ht="15.75" customHeight="1" x14ac:dyDescent="0.15">
      <c r="A3580" s="3">
        <v>3576</v>
      </c>
      <c r="B3580" s="3" t="s">
        <v>16099</v>
      </c>
      <c r="C3580" s="10" t="s">
        <v>16100</v>
      </c>
      <c r="E3580" s="3" t="s">
        <v>9587</v>
      </c>
      <c r="F3580" s="6"/>
    </row>
    <row r="3581" spans="1:6" ht="15.75" customHeight="1" x14ac:dyDescent="0.15">
      <c r="A3581" s="3">
        <v>3577</v>
      </c>
      <c r="B3581" s="3" t="s">
        <v>7531</v>
      </c>
      <c r="C3581" s="10" t="s">
        <v>16103</v>
      </c>
      <c r="E3581" s="3" t="s">
        <v>475</v>
      </c>
      <c r="F3581" s="6"/>
    </row>
    <row r="3582" spans="1:6" ht="15.75" customHeight="1" x14ac:dyDescent="0.15">
      <c r="A3582" s="3">
        <v>3578</v>
      </c>
      <c r="B3582" s="3" t="s">
        <v>16104</v>
      </c>
      <c r="C3582" s="10" t="s">
        <v>16106</v>
      </c>
      <c r="E3582" s="3" t="s">
        <v>13158</v>
      </c>
      <c r="F3582" s="6"/>
    </row>
    <row r="3583" spans="1:6" ht="15.75" customHeight="1" x14ac:dyDescent="0.15">
      <c r="A3583" s="3">
        <v>3579</v>
      </c>
      <c r="B3583" s="3" t="s">
        <v>16107</v>
      </c>
      <c r="C3583" s="10" t="s">
        <v>16108</v>
      </c>
      <c r="E3583" s="3" t="s">
        <v>742</v>
      </c>
      <c r="F3583" s="6"/>
    </row>
    <row r="3584" spans="1:6" ht="15.75" customHeight="1" x14ac:dyDescent="0.15">
      <c r="A3584" s="3">
        <v>3580</v>
      </c>
      <c r="B3584" s="3" t="s">
        <v>16110</v>
      </c>
      <c r="C3584" s="10" t="s">
        <v>16111</v>
      </c>
      <c r="E3584" s="3" t="s">
        <v>3165</v>
      </c>
      <c r="F3584" s="6"/>
    </row>
    <row r="3585" spans="1:6" ht="15.75" customHeight="1" x14ac:dyDescent="0.15">
      <c r="A3585" s="3">
        <v>3581</v>
      </c>
      <c r="B3585" s="3" t="s">
        <v>16112</v>
      </c>
      <c r="C3585" s="10" t="s">
        <v>16113</v>
      </c>
      <c r="E3585" s="3" t="s">
        <v>2537</v>
      </c>
      <c r="F3585" s="6"/>
    </row>
    <row r="3586" spans="1:6" ht="15.75" customHeight="1" x14ac:dyDescent="0.15">
      <c r="A3586" s="3">
        <v>3582</v>
      </c>
      <c r="B3586" s="3" t="s">
        <v>16115</v>
      </c>
      <c r="C3586" s="10" t="s">
        <v>16116</v>
      </c>
      <c r="E3586" s="3" t="s">
        <v>2435</v>
      </c>
      <c r="F3586" s="6"/>
    </row>
    <row r="3587" spans="1:6" ht="15.75" customHeight="1" x14ac:dyDescent="0.15">
      <c r="A3587" s="3">
        <v>3583</v>
      </c>
      <c r="B3587" s="3" t="s">
        <v>16118</v>
      </c>
      <c r="C3587" s="10" t="s">
        <v>16119</v>
      </c>
      <c r="E3587" s="3" t="s">
        <v>6780</v>
      </c>
      <c r="F3587" s="6"/>
    </row>
    <row r="3588" spans="1:6" ht="15.75" customHeight="1" x14ac:dyDescent="0.15">
      <c r="A3588" s="3">
        <v>3584</v>
      </c>
      <c r="B3588" s="3" t="s">
        <v>16120</v>
      </c>
      <c r="C3588" s="10" t="s">
        <v>16122</v>
      </c>
      <c r="E3588" s="3" t="s">
        <v>1375</v>
      </c>
      <c r="F3588" s="6"/>
    </row>
    <row r="3589" spans="1:6" ht="15.75" customHeight="1" x14ac:dyDescent="0.15">
      <c r="A3589" s="3">
        <v>3585</v>
      </c>
      <c r="B3589" s="3" t="s">
        <v>16123</v>
      </c>
      <c r="C3589" s="10" t="s">
        <v>16124</v>
      </c>
      <c r="E3589" s="3" t="s">
        <v>16125</v>
      </c>
      <c r="F3589" s="6"/>
    </row>
    <row r="3590" spans="1:6" ht="15.75" customHeight="1" x14ac:dyDescent="0.15">
      <c r="A3590" s="3">
        <v>3586</v>
      </c>
      <c r="B3590" s="3" t="s">
        <v>16126</v>
      </c>
      <c r="C3590" s="10" t="s">
        <v>16127</v>
      </c>
      <c r="E3590" s="3" t="s">
        <v>10189</v>
      </c>
      <c r="F3590" s="6"/>
    </row>
    <row r="3591" spans="1:6" ht="15.75" customHeight="1" x14ac:dyDescent="0.15">
      <c r="A3591" s="3">
        <v>3587</v>
      </c>
      <c r="B3591" s="3" t="s">
        <v>16130</v>
      </c>
      <c r="C3591" s="10" t="s">
        <v>16131</v>
      </c>
      <c r="E3591" s="3" t="s">
        <v>5051</v>
      </c>
      <c r="F3591" s="6"/>
    </row>
    <row r="3592" spans="1:6" ht="15.75" customHeight="1" x14ac:dyDescent="0.15">
      <c r="A3592" s="3">
        <v>3588</v>
      </c>
      <c r="B3592" s="3" t="s">
        <v>16132</v>
      </c>
      <c r="C3592" s="10" t="s">
        <v>16133</v>
      </c>
      <c r="E3592" s="3" t="s">
        <v>8626</v>
      </c>
      <c r="F3592" s="6"/>
    </row>
    <row r="3593" spans="1:6" ht="15.75" customHeight="1" x14ac:dyDescent="0.15">
      <c r="A3593" s="3">
        <v>3589</v>
      </c>
      <c r="B3593" s="3" t="s">
        <v>16135</v>
      </c>
      <c r="C3593" s="10" t="s">
        <v>16136</v>
      </c>
      <c r="E3593" s="3" t="s">
        <v>1366</v>
      </c>
      <c r="F3593" s="6"/>
    </row>
    <row r="3594" spans="1:6" ht="15.75" customHeight="1" x14ac:dyDescent="0.15">
      <c r="A3594" s="3">
        <v>3590</v>
      </c>
      <c r="B3594" s="3" t="s">
        <v>10938</v>
      </c>
      <c r="C3594" s="10" t="s">
        <v>16138</v>
      </c>
      <c r="E3594" s="3" t="s">
        <v>817</v>
      </c>
      <c r="F3594" s="6"/>
    </row>
    <row r="3595" spans="1:6" ht="15.75" customHeight="1" x14ac:dyDescent="0.15">
      <c r="A3595" s="3">
        <v>3591</v>
      </c>
      <c r="B3595" s="3" t="s">
        <v>16141</v>
      </c>
      <c r="C3595" s="10" t="s">
        <v>16142</v>
      </c>
      <c r="E3595" s="3" t="s">
        <v>12795</v>
      </c>
      <c r="F3595" s="6"/>
    </row>
    <row r="3596" spans="1:6" ht="15.75" customHeight="1" x14ac:dyDescent="0.15">
      <c r="A3596" s="3">
        <v>3592</v>
      </c>
      <c r="B3596" s="3" t="s">
        <v>16145</v>
      </c>
      <c r="C3596" s="10" t="s">
        <v>16146</v>
      </c>
      <c r="E3596" s="3" t="s">
        <v>3818</v>
      </c>
      <c r="F3596" s="6"/>
    </row>
    <row r="3597" spans="1:6" ht="15.75" customHeight="1" x14ac:dyDescent="0.15">
      <c r="A3597" s="3">
        <v>3593</v>
      </c>
      <c r="B3597" s="3" t="s">
        <v>16147</v>
      </c>
      <c r="C3597" s="10" t="s">
        <v>16149</v>
      </c>
      <c r="E3597" s="3" t="s">
        <v>16150</v>
      </c>
      <c r="F3597" s="6"/>
    </row>
    <row r="3598" spans="1:6" ht="15.75" customHeight="1" x14ac:dyDescent="0.15">
      <c r="A3598" s="3">
        <v>3594</v>
      </c>
      <c r="B3598" s="3" t="s">
        <v>6251</v>
      </c>
      <c r="C3598" s="10" t="s">
        <v>16152</v>
      </c>
      <c r="E3598" s="3" t="s">
        <v>79</v>
      </c>
      <c r="F3598" s="6"/>
    </row>
    <row r="3599" spans="1:6" ht="15.75" customHeight="1" x14ac:dyDescent="0.15">
      <c r="A3599" s="3">
        <v>3595</v>
      </c>
      <c r="B3599" s="3" t="s">
        <v>16154</v>
      </c>
      <c r="C3599" s="10" t="s">
        <v>16156</v>
      </c>
      <c r="E3599" s="3" t="s">
        <v>16157</v>
      </c>
      <c r="F3599" s="6"/>
    </row>
    <row r="3600" spans="1:6" ht="15.75" customHeight="1" x14ac:dyDescent="0.15">
      <c r="A3600" s="3">
        <v>3596</v>
      </c>
      <c r="B3600" s="3" t="s">
        <v>16158</v>
      </c>
      <c r="C3600" s="10" t="s">
        <v>16159</v>
      </c>
      <c r="E3600" s="3" t="s">
        <v>2537</v>
      </c>
      <c r="F3600" s="6"/>
    </row>
    <row r="3601" spans="1:6" ht="15.75" customHeight="1" x14ac:dyDescent="0.15">
      <c r="A3601" s="3">
        <v>3597</v>
      </c>
      <c r="B3601" s="3" t="s">
        <v>10946</v>
      </c>
      <c r="C3601" s="10" t="s">
        <v>16161</v>
      </c>
      <c r="E3601" s="3" t="s">
        <v>817</v>
      </c>
      <c r="F3601" s="6"/>
    </row>
    <row r="3602" spans="1:6" ht="15.75" customHeight="1" x14ac:dyDescent="0.15">
      <c r="A3602" s="3">
        <v>3598</v>
      </c>
      <c r="B3602" s="3" t="s">
        <v>10958</v>
      </c>
      <c r="C3602" s="10" t="s">
        <v>16163</v>
      </c>
      <c r="E3602" s="3" t="s">
        <v>817</v>
      </c>
      <c r="F3602" s="6"/>
    </row>
    <row r="3603" spans="1:6" ht="15.75" customHeight="1" x14ac:dyDescent="0.15">
      <c r="A3603" s="3">
        <v>3599</v>
      </c>
      <c r="B3603" s="3" t="s">
        <v>16164</v>
      </c>
      <c r="C3603" s="10" t="s">
        <v>16165</v>
      </c>
      <c r="E3603" s="3" t="s">
        <v>16168</v>
      </c>
      <c r="F3603" s="6"/>
    </row>
    <row r="3604" spans="1:6" ht="15.75" customHeight="1" x14ac:dyDescent="0.15">
      <c r="A3604" s="3">
        <v>3600</v>
      </c>
      <c r="B3604" s="3" t="s">
        <v>16169</v>
      </c>
      <c r="C3604" s="10" t="s">
        <v>16170</v>
      </c>
      <c r="E3604" s="3" t="s">
        <v>1963</v>
      </c>
      <c r="F3604" s="6"/>
    </row>
    <row r="3605" spans="1:6" ht="15.75" customHeight="1" x14ac:dyDescent="0.15">
      <c r="A3605" s="3">
        <v>3601</v>
      </c>
      <c r="B3605" s="3" t="s">
        <v>16171</v>
      </c>
      <c r="C3605" s="10" t="s">
        <v>16172</v>
      </c>
      <c r="E3605" s="3" t="s">
        <v>10012</v>
      </c>
      <c r="F3605" s="6"/>
    </row>
    <row r="3606" spans="1:6" ht="15.75" customHeight="1" x14ac:dyDescent="0.15">
      <c r="A3606" s="3">
        <v>3602</v>
      </c>
      <c r="B3606" s="3" t="s">
        <v>16175</v>
      </c>
      <c r="C3606" s="10" t="s">
        <v>16176</v>
      </c>
      <c r="E3606" s="3" t="s">
        <v>488</v>
      </c>
      <c r="F3606" s="6"/>
    </row>
    <row r="3607" spans="1:6" ht="15.75" customHeight="1" x14ac:dyDescent="0.15">
      <c r="A3607" s="3">
        <v>3603</v>
      </c>
      <c r="B3607" s="3" t="s">
        <v>16177</v>
      </c>
      <c r="C3607" s="10" t="s">
        <v>16178</v>
      </c>
      <c r="E3607" s="3" t="s">
        <v>16179</v>
      </c>
      <c r="F3607" s="6"/>
    </row>
    <row r="3608" spans="1:6" ht="15.75" customHeight="1" x14ac:dyDescent="0.15">
      <c r="A3608" s="3">
        <v>3604</v>
      </c>
      <c r="B3608" s="3" t="s">
        <v>16180</v>
      </c>
      <c r="C3608" s="10" t="s">
        <v>16182</v>
      </c>
      <c r="E3608" s="3" t="s">
        <v>10630</v>
      </c>
      <c r="F3608" s="6"/>
    </row>
    <row r="3609" spans="1:6" ht="15.75" customHeight="1" x14ac:dyDescent="0.15">
      <c r="A3609" s="3">
        <v>3605</v>
      </c>
      <c r="B3609" s="3" t="s">
        <v>16183</v>
      </c>
      <c r="C3609" s="10" t="s">
        <v>16184</v>
      </c>
      <c r="E3609" s="3" t="s">
        <v>7942</v>
      </c>
      <c r="F3609" s="6"/>
    </row>
    <row r="3610" spans="1:6" ht="15.75" customHeight="1" x14ac:dyDescent="0.15">
      <c r="A3610" s="3">
        <v>3606</v>
      </c>
      <c r="B3610" s="3" t="s">
        <v>16185</v>
      </c>
      <c r="C3610" s="10" t="s">
        <v>16186</v>
      </c>
      <c r="E3610" s="3" t="s">
        <v>2537</v>
      </c>
      <c r="F3610" s="6"/>
    </row>
    <row r="3611" spans="1:6" ht="15.75" customHeight="1" x14ac:dyDescent="0.15">
      <c r="A3611" s="3">
        <v>3607</v>
      </c>
      <c r="B3611" s="3" t="s">
        <v>16188</v>
      </c>
      <c r="C3611" s="10" t="s">
        <v>16190</v>
      </c>
      <c r="E3611" s="3" t="s">
        <v>7827</v>
      </c>
      <c r="F3611" s="6"/>
    </row>
    <row r="3612" spans="1:6" ht="15.75" customHeight="1" x14ac:dyDescent="0.15">
      <c r="A3612" s="3">
        <v>3608</v>
      </c>
      <c r="B3612" s="3" t="s">
        <v>6341</v>
      </c>
      <c r="C3612" s="10" t="s">
        <v>16191</v>
      </c>
      <c r="E3612" s="3" t="s">
        <v>2476</v>
      </c>
      <c r="F3612" s="6"/>
    </row>
    <row r="3613" spans="1:6" ht="15.75" customHeight="1" x14ac:dyDescent="0.15">
      <c r="A3613" s="3">
        <v>3609</v>
      </c>
      <c r="B3613" s="3" t="s">
        <v>16192</v>
      </c>
      <c r="C3613" s="10" t="s">
        <v>16194</v>
      </c>
      <c r="E3613" s="3" t="s">
        <v>12159</v>
      </c>
      <c r="F3613" s="6"/>
    </row>
    <row r="3614" spans="1:6" ht="15.75" customHeight="1" x14ac:dyDescent="0.15">
      <c r="A3614" s="3">
        <v>3610</v>
      </c>
      <c r="B3614" s="3" t="s">
        <v>16195</v>
      </c>
      <c r="C3614" s="10" t="s">
        <v>16196</v>
      </c>
      <c r="E3614" s="3" t="s">
        <v>16199</v>
      </c>
      <c r="F3614" s="6"/>
    </row>
    <row r="3615" spans="1:6" ht="15.75" customHeight="1" x14ac:dyDescent="0.15">
      <c r="A3615" s="3">
        <v>3611</v>
      </c>
      <c r="B3615" s="5" t="s">
        <v>7103</v>
      </c>
      <c r="C3615" s="10" t="s">
        <v>16200</v>
      </c>
      <c r="E3615" s="3" t="s">
        <v>991</v>
      </c>
      <c r="F3615" s="6"/>
    </row>
    <row r="3616" spans="1:6" ht="15.75" customHeight="1" x14ac:dyDescent="0.15">
      <c r="A3616" s="3">
        <v>3612</v>
      </c>
      <c r="B3616" s="3" t="s">
        <v>16201</v>
      </c>
      <c r="C3616" s="10" t="s">
        <v>16202</v>
      </c>
      <c r="E3616" s="3" t="s">
        <v>1375</v>
      </c>
      <c r="F3616" s="6"/>
    </row>
    <row r="3617" spans="1:6" ht="15.75" customHeight="1" x14ac:dyDescent="0.15">
      <c r="A3617" s="3">
        <v>3613</v>
      </c>
      <c r="B3617" s="3" t="s">
        <v>16205</v>
      </c>
      <c r="C3617" s="10" t="s">
        <v>16206</v>
      </c>
      <c r="E3617" s="3" t="s">
        <v>2537</v>
      </c>
      <c r="F3617" s="6"/>
    </row>
    <row r="3618" spans="1:6" ht="15.75" customHeight="1" x14ac:dyDescent="0.15">
      <c r="A3618" s="3">
        <v>3614</v>
      </c>
      <c r="B3618" s="3" t="s">
        <v>16207</v>
      </c>
      <c r="C3618" s="10" t="s">
        <v>16208</v>
      </c>
      <c r="E3618" s="3" t="s">
        <v>792</v>
      </c>
      <c r="F3618" s="6"/>
    </row>
    <row r="3619" spans="1:6" ht="15.75" customHeight="1" x14ac:dyDescent="0.15">
      <c r="A3619" s="3">
        <v>3615</v>
      </c>
      <c r="B3619" s="3" t="s">
        <v>11338</v>
      </c>
      <c r="C3619" s="10" t="s">
        <v>16211</v>
      </c>
      <c r="E3619" s="3" t="s">
        <v>11343</v>
      </c>
      <c r="F3619" s="6"/>
    </row>
    <row r="3620" spans="1:6" ht="15.75" customHeight="1" x14ac:dyDescent="0.15">
      <c r="A3620" s="3">
        <v>3616</v>
      </c>
      <c r="B3620" s="3" t="s">
        <v>8183</v>
      </c>
      <c r="C3620" s="10" t="s">
        <v>16212</v>
      </c>
      <c r="E3620" s="3" t="s">
        <v>991</v>
      </c>
      <c r="F3620" s="6"/>
    </row>
    <row r="3621" spans="1:6" ht="15.75" customHeight="1" x14ac:dyDescent="0.15">
      <c r="A3621" s="3">
        <v>3617</v>
      </c>
      <c r="B3621" s="3" t="s">
        <v>16213</v>
      </c>
      <c r="C3621" s="10" t="s">
        <v>16214</v>
      </c>
      <c r="E3621" s="3" t="s">
        <v>16217</v>
      </c>
      <c r="F3621" s="6"/>
    </row>
    <row r="3622" spans="1:6" ht="15.75" customHeight="1" x14ac:dyDescent="0.15">
      <c r="A3622" s="3">
        <v>3618</v>
      </c>
      <c r="B3622" s="3" t="s">
        <v>16218</v>
      </c>
      <c r="C3622" s="10" t="s">
        <v>16219</v>
      </c>
      <c r="E3622" s="3" t="s">
        <v>2247</v>
      </c>
      <c r="F3622" s="6"/>
    </row>
    <row r="3623" spans="1:6" ht="15.75" customHeight="1" x14ac:dyDescent="0.15">
      <c r="A3623" s="3">
        <v>3619</v>
      </c>
      <c r="B3623" s="3" t="s">
        <v>16220</v>
      </c>
      <c r="C3623" s="10" t="s">
        <v>16221</v>
      </c>
      <c r="E3623" s="3" t="s">
        <v>16224</v>
      </c>
      <c r="F3623" s="6"/>
    </row>
    <row r="3624" spans="1:6" ht="15.75" customHeight="1" x14ac:dyDescent="0.15">
      <c r="A3624" s="3">
        <v>3620</v>
      </c>
      <c r="B3624" s="3" t="s">
        <v>16225</v>
      </c>
      <c r="C3624" s="10" t="s">
        <v>16226</v>
      </c>
      <c r="E3624" s="3" t="s">
        <v>2279</v>
      </c>
      <c r="F3624" s="6"/>
    </row>
    <row r="3625" spans="1:6" ht="15.75" customHeight="1" x14ac:dyDescent="0.15">
      <c r="A3625" s="3">
        <v>3621</v>
      </c>
      <c r="B3625" s="3" t="s">
        <v>16227</v>
      </c>
      <c r="C3625" s="10" t="s">
        <v>16229</v>
      </c>
      <c r="E3625" s="3" t="s">
        <v>16231</v>
      </c>
      <c r="F3625" s="6"/>
    </row>
    <row r="3626" spans="1:6" ht="15.75" customHeight="1" x14ac:dyDescent="0.15">
      <c r="A3626" s="3">
        <v>3622</v>
      </c>
      <c r="B3626" s="3" t="s">
        <v>16232</v>
      </c>
      <c r="C3626" s="10" t="s">
        <v>16233</v>
      </c>
      <c r="E3626" s="3" t="s">
        <v>3527</v>
      </c>
      <c r="F3626" s="6"/>
    </row>
    <row r="3627" spans="1:6" ht="15.75" customHeight="1" x14ac:dyDescent="0.15">
      <c r="A3627" s="3">
        <v>3623</v>
      </c>
      <c r="B3627" s="3" t="s">
        <v>16234</v>
      </c>
      <c r="C3627" s="10" t="s">
        <v>16235</v>
      </c>
      <c r="E3627" s="3" t="s">
        <v>16236</v>
      </c>
      <c r="F3627" s="6"/>
    </row>
    <row r="3628" spans="1:6" ht="15.75" customHeight="1" x14ac:dyDescent="0.15">
      <c r="A3628" s="3">
        <v>3624</v>
      </c>
      <c r="B3628" s="3" t="s">
        <v>16238</v>
      </c>
      <c r="C3628" s="10" t="s">
        <v>16240</v>
      </c>
      <c r="E3628" s="3" t="s">
        <v>16241</v>
      </c>
      <c r="F3628" s="6"/>
    </row>
    <row r="3629" spans="1:6" ht="15.75" customHeight="1" x14ac:dyDescent="0.15">
      <c r="A3629" s="3">
        <v>3625</v>
      </c>
      <c r="B3629" s="3" t="s">
        <v>16242</v>
      </c>
      <c r="C3629" s="10" t="s">
        <v>16243</v>
      </c>
      <c r="E3629" s="3" t="s">
        <v>10520</v>
      </c>
      <c r="F3629" s="6"/>
    </row>
    <row r="3630" spans="1:6" ht="15.75" customHeight="1" x14ac:dyDescent="0.15">
      <c r="A3630" s="3">
        <v>3626</v>
      </c>
      <c r="B3630" s="3" t="s">
        <v>16244</v>
      </c>
      <c r="C3630" s="10" t="s">
        <v>16246</v>
      </c>
      <c r="E3630" s="3" t="s">
        <v>2435</v>
      </c>
      <c r="F3630" s="6"/>
    </row>
    <row r="3631" spans="1:6" ht="15.75" customHeight="1" x14ac:dyDescent="0.15">
      <c r="A3631" s="3">
        <v>3627</v>
      </c>
      <c r="B3631" s="3" t="s">
        <v>16248</v>
      </c>
      <c r="C3631" s="10" t="s">
        <v>16249</v>
      </c>
      <c r="E3631" s="3" t="s">
        <v>14790</v>
      </c>
      <c r="F3631" s="6"/>
    </row>
    <row r="3632" spans="1:6" ht="15.75" customHeight="1" x14ac:dyDescent="0.15">
      <c r="A3632" s="3">
        <v>3628</v>
      </c>
      <c r="B3632" s="3" t="s">
        <v>12078</v>
      </c>
      <c r="C3632" s="10" t="s">
        <v>16250</v>
      </c>
      <c r="E3632" s="3" t="s">
        <v>39</v>
      </c>
      <c r="F3632" s="6"/>
    </row>
    <row r="3633" spans="1:6" ht="15.75" customHeight="1" x14ac:dyDescent="0.15">
      <c r="A3633" s="3">
        <v>3629</v>
      </c>
      <c r="B3633" s="3" t="s">
        <v>16251</v>
      </c>
      <c r="C3633" s="10" t="s">
        <v>16253</v>
      </c>
      <c r="E3633" s="3" t="s">
        <v>7662</v>
      </c>
      <c r="F3633" s="6"/>
    </row>
    <row r="3634" spans="1:6" ht="15.75" customHeight="1" x14ac:dyDescent="0.15">
      <c r="A3634" s="3">
        <v>3630</v>
      </c>
      <c r="B3634" s="3" t="s">
        <v>16254</v>
      </c>
      <c r="C3634" s="10" t="s">
        <v>16255</v>
      </c>
      <c r="E3634" s="3" t="s">
        <v>16256</v>
      </c>
      <c r="F3634" s="6"/>
    </row>
    <row r="3635" spans="1:6" ht="15.75" customHeight="1" x14ac:dyDescent="0.15">
      <c r="A3635" s="3">
        <v>3631</v>
      </c>
      <c r="B3635" s="3" t="s">
        <v>12247</v>
      </c>
      <c r="C3635" s="10" t="s">
        <v>16257</v>
      </c>
      <c r="E3635" s="3" t="s">
        <v>7821</v>
      </c>
      <c r="F3635" s="6"/>
    </row>
    <row r="3636" spans="1:6" ht="15.75" customHeight="1" x14ac:dyDescent="0.15">
      <c r="A3636" s="3">
        <v>3632</v>
      </c>
      <c r="B3636" s="3" t="s">
        <v>16258</v>
      </c>
      <c r="C3636" s="10" t="s">
        <v>16259</v>
      </c>
      <c r="E3636" s="3" t="s">
        <v>3030</v>
      </c>
      <c r="F3636" s="6"/>
    </row>
    <row r="3637" spans="1:6" ht="15.75" customHeight="1" x14ac:dyDescent="0.15">
      <c r="A3637" s="3">
        <v>3633</v>
      </c>
      <c r="B3637" s="3" t="s">
        <v>5510</v>
      </c>
      <c r="C3637" s="10" t="s">
        <v>16262</v>
      </c>
      <c r="E3637" s="3" t="s">
        <v>144</v>
      </c>
      <c r="F3637" s="6"/>
    </row>
    <row r="3638" spans="1:6" ht="15.75" customHeight="1" x14ac:dyDescent="0.15">
      <c r="A3638" s="3">
        <v>3634</v>
      </c>
      <c r="B3638" s="3" t="s">
        <v>16263</v>
      </c>
      <c r="C3638" s="10" t="s">
        <v>16264</v>
      </c>
      <c r="E3638" s="3" t="s">
        <v>4870</v>
      </c>
      <c r="F3638" s="6"/>
    </row>
    <row r="3639" spans="1:6" ht="15.75" customHeight="1" x14ac:dyDescent="0.15">
      <c r="A3639" s="3">
        <v>3635</v>
      </c>
      <c r="B3639" s="3" t="s">
        <v>16265</v>
      </c>
      <c r="C3639" s="10" t="s">
        <v>16266</v>
      </c>
      <c r="E3639" s="3" t="s">
        <v>11442</v>
      </c>
      <c r="F3639" s="6"/>
    </row>
    <row r="3640" spans="1:6" ht="15.75" customHeight="1" x14ac:dyDescent="0.15">
      <c r="A3640" s="3">
        <v>3636</v>
      </c>
      <c r="B3640" s="3" t="s">
        <v>16269</v>
      </c>
      <c r="C3640" s="10" t="s">
        <v>16270</v>
      </c>
      <c r="E3640" s="3" t="s">
        <v>742</v>
      </c>
      <c r="F3640" s="6"/>
    </row>
    <row r="3641" spans="1:6" ht="15.75" customHeight="1" x14ac:dyDescent="0.15">
      <c r="A3641" s="3">
        <v>3637</v>
      </c>
      <c r="B3641" s="3" t="s">
        <v>16271</v>
      </c>
      <c r="C3641" s="10" t="s">
        <v>16272</v>
      </c>
      <c r="E3641" s="3" t="s">
        <v>13063</v>
      </c>
      <c r="F3641" s="6"/>
    </row>
    <row r="3642" spans="1:6" ht="15.75" customHeight="1" x14ac:dyDescent="0.15">
      <c r="A3642" s="3">
        <v>3638</v>
      </c>
      <c r="B3642" s="3" t="s">
        <v>16274</v>
      </c>
      <c r="C3642" s="10" t="s">
        <v>16275</v>
      </c>
      <c r="E3642" s="3" t="s">
        <v>379</v>
      </c>
      <c r="F3642" s="6"/>
    </row>
    <row r="3643" spans="1:6" ht="15.75" customHeight="1" x14ac:dyDescent="0.15">
      <c r="A3643" s="3">
        <v>3639</v>
      </c>
      <c r="B3643" s="3" t="s">
        <v>16276</v>
      </c>
      <c r="C3643" s="10" t="s">
        <v>16277</v>
      </c>
      <c r="E3643" s="3" t="s">
        <v>1072</v>
      </c>
      <c r="F3643" s="6"/>
    </row>
    <row r="3644" spans="1:6" ht="15.75" customHeight="1" x14ac:dyDescent="0.15">
      <c r="A3644" s="3">
        <v>3640</v>
      </c>
      <c r="B3644" s="3" t="s">
        <v>16280</v>
      </c>
      <c r="C3644" s="10" t="s">
        <v>16281</v>
      </c>
      <c r="E3644" s="3" t="s">
        <v>614</v>
      </c>
      <c r="F3644" s="6"/>
    </row>
    <row r="3645" spans="1:6" ht="15.75" customHeight="1" x14ac:dyDescent="0.15">
      <c r="A3645" s="3">
        <v>3641</v>
      </c>
      <c r="B3645" s="3" t="s">
        <v>12419</v>
      </c>
      <c r="C3645" s="10" t="s">
        <v>16283</v>
      </c>
      <c r="E3645" s="3" t="s">
        <v>2774</v>
      </c>
      <c r="F3645" s="6"/>
    </row>
    <row r="3646" spans="1:6" ht="15.75" customHeight="1" x14ac:dyDescent="0.15">
      <c r="A3646" s="3">
        <v>3642</v>
      </c>
      <c r="B3646" s="3" t="s">
        <v>6859</v>
      </c>
      <c r="C3646" s="10" t="s">
        <v>16284</v>
      </c>
      <c r="E3646" s="3" t="s">
        <v>475</v>
      </c>
      <c r="F3646" s="6"/>
    </row>
    <row r="3647" spans="1:6" ht="15.75" customHeight="1" x14ac:dyDescent="0.15">
      <c r="A3647" s="3">
        <v>3643</v>
      </c>
      <c r="B3647" s="3" t="s">
        <v>16285</v>
      </c>
      <c r="C3647" s="10" t="s">
        <v>16286</v>
      </c>
      <c r="E3647" s="3" t="s">
        <v>4148</v>
      </c>
      <c r="F3647" s="6"/>
    </row>
    <row r="3648" spans="1:6" ht="15.75" customHeight="1" x14ac:dyDescent="0.15">
      <c r="A3648" s="3">
        <v>3644</v>
      </c>
      <c r="B3648" s="3" t="s">
        <v>16287</v>
      </c>
      <c r="C3648" s="10" t="s">
        <v>16289</v>
      </c>
      <c r="E3648" s="3" t="s">
        <v>391</v>
      </c>
      <c r="F3648" s="6"/>
    </row>
    <row r="3649" spans="1:6" ht="15.75" customHeight="1" x14ac:dyDescent="0.15">
      <c r="A3649" s="3">
        <v>3645</v>
      </c>
      <c r="B3649" s="3" t="s">
        <v>16290</v>
      </c>
      <c r="C3649" s="10" t="s">
        <v>16291</v>
      </c>
      <c r="E3649" s="3" t="s">
        <v>3261</v>
      </c>
      <c r="F3649" s="6"/>
    </row>
    <row r="3650" spans="1:6" ht="15.75" customHeight="1" x14ac:dyDescent="0.15">
      <c r="A3650" s="3">
        <v>3646</v>
      </c>
      <c r="B3650" s="3" t="s">
        <v>2124</v>
      </c>
      <c r="C3650" s="10" t="s">
        <v>16293</v>
      </c>
      <c r="E3650" s="3" t="s">
        <v>263</v>
      </c>
      <c r="F3650" s="6"/>
    </row>
    <row r="3651" spans="1:6" ht="15.75" customHeight="1" x14ac:dyDescent="0.15">
      <c r="A3651" s="3">
        <v>3647</v>
      </c>
      <c r="B3651" s="3" t="s">
        <v>16294</v>
      </c>
      <c r="C3651" s="10" t="s">
        <v>16295</v>
      </c>
      <c r="E3651" s="3" t="s">
        <v>2237</v>
      </c>
      <c r="F3651" s="6"/>
    </row>
    <row r="3652" spans="1:6" ht="15.75" customHeight="1" x14ac:dyDescent="0.15">
      <c r="A3652" s="3">
        <v>3648</v>
      </c>
      <c r="B3652" s="3" t="s">
        <v>16297</v>
      </c>
      <c r="C3652" s="10" t="s">
        <v>16298</v>
      </c>
      <c r="E3652" s="3" t="s">
        <v>2653</v>
      </c>
      <c r="F3652" s="6"/>
    </row>
    <row r="3653" spans="1:6" ht="15.75" customHeight="1" x14ac:dyDescent="0.15">
      <c r="A3653" s="3">
        <v>3649</v>
      </c>
      <c r="B3653" s="3" t="s">
        <v>16299</v>
      </c>
      <c r="C3653" s="10" t="s">
        <v>16300</v>
      </c>
      <c r="E3653" s="3" t="s">
        <v>5431</v>
      </c>
      <c r="F3653" s="6"/>
    </row>
    <row r="3654" spans="1:6" ht="15.75" customHeight="1" x14ac:dyDescent="0.15">
      <c r="A3654" s="3">
        <v>3650</v>
      </c>
      <c r="B3654" s="3" t="s">
        <v>16303</v>
      </c>
      <c r="C3654" s="10" t="s">
        <v>16304</v>
      </c>
      <c r="E3654" s="3" t="s">
        <v>16305</v>
      </c>
      <c r="F3654" s="6"/>
    </row>
    <row r="3655" spans="1:6" ht="15.75" customHeight="1" x14ac:dyDescent="0.15">
      <c r="A3655" s="3">
        <v>3651</v>
      </c>
      <c r="B3655" s="3" t="s">
        <v>16306</v>
      </c>
      <c r="C3655" s="10" t="s">
        <v>16307</v>
      </c>
      <c r="E3655" s="3" t="s">
        <v>16308</v>
      </c>
      <c r="F3655" s="6"/>
    </row>
    <row r="3656" spans="1:6" ht="15.75" customHeight="1" x14ac:dyDescent="0.15">
      <c r="A3656" s="3">
        <v>3652</v>
      </c>
      <c r="B3656" s="3" t="s">
        <v>3857</v>
      </c>
      <c r="C3656" s="10" t="s">
        <v>16310</v>
      </c>
      <c r="E3656" s="3" t="s">
        <v>475</v>
      </c>
      <c r="F3656" s="6"/>
    </row>
    <row r="3657" spans="1:6" ht="15.75" customHeight="1" x14ac:dyDescent="0.15">
      <c r="A3657" s="3">
        <v>3653</v>
      </c>
      <c r="B3657" s="3" t="s">
        <v>16312</v>
      </c>
      <c r="C3657" s="10" t="s">
        <v>16313</v>
      </c>
      <c r="E3657" s="3" t="s">
        <v>271</v>
      </c>
      <c r="F3657" s="6"/>
    </row>
    <row r="3658" spans="1:6" ht="15.75" customHeight="1" x14ac:dyDescent="0.15">
      <c r="A3658" s="3">
        <v>3654</v>
      </c>
      <c r="B3658" s="3" t="s">
        <v>16314</v>
      </c>
      <c r="C3658" s="10" t="s">
        <v>16316</v>
      </c>
      <c r="E3658" s="3" t="s">
        <v>12109</v>
      </c>
      <c r="F3658" s="6"/>
    </row>
    <row r="3659" spans="1:6" ht="15.75" customHeight="1" x14ac:dyDescent="0.15">
      <c r="A3659" s="3">
        <v>3655</v>
      </c>
      <c r="B3659" s="3" t="s">
        <v>3864</v>
      </c>
      <c r="C3659" s="10" t="s">
        <v>16317</v>
      </c>
      <c r="E3659" s="3" t="s">
        <v>475</v>
      </c>
      <c r="F3659" s="6"/>
    </row>
    <row r="3660" spans="1:6" ht="15.75" customHeight="1" x14ac:dyDescent="0.15">
      <c r="A3660" s="3">
        <v>3656</v>
      </c>
      <c r="B3660" s="3" t="s">
        <v>16319</v>
      </c>
      <c r="C3660" s="10" t="s">
        <v>16320</v>
      </c>
      <c r="E3660" s="3" t="s">
        <v>148</v>
      </c>
      <c r="F3660" s="6"/>
    </row>
    <row r="3661" spans="1:6" ht="15.75" customHeight="1" x14ac:dyDescent="0.15">
      <c r="A3661" s="3">
        <v>3657</v>
      </c>
      <c r="B3661" s="3" t="s">
        <v>7854</v>
      </c>
      <c r="C3661" s="10" t="s">
        <v>16322</v>
      </c>
      <c r="E3661" s="3" t="s">
        <v>7858</v>
      </c>
      <c r="F3661" s="6"/>
    </row>
    <row r="3662" spans="1:6" ht="15.75" customHeight="1" x14ac:dyDescent="0.15">
      <c r="A3662" s="3">
        <v>3658</v>
      </c>
      <c r="B3662" s="3" t="s">
        <v>16323</v>
      </c>
      <c r="C3662" s="10" t="s">
        <v>16324</v>
      </c>
      <c r="E3662" s="3" t="s">
        <v>7399</v>
      </c>
      <c r="F3662" s="6"/>
    </row>
    <row r="3663" spans="1:6" ht="15.75" customHeight="1" x14ac:dyDescent="0.15">
      <c r="A3663" s="3">
        <v>3659</v>
      </c>
      <c r="B3663" s="3" t="s">
        <v>16326</v>
      </c>
      <c r="C3663" s="10" t="s">
        <v>16327</v>
      </c>
      <c r="E3663" s="3" t="s">
        <v>1072</v>
      </c>
      <c r="F3663" s="6"/>
    </row>
    <row r="3664" spans="1:6" ht="15.75" customHeight="1" x14ac:dyDescent="0.15">
      <c r="A3664" s="3">
        <v>3660</v>
      </c>
      <c r="B3664" s="3" t="s">
        <v>16328</v>
      </c>
      <c r="C3664" s="10" t="s">
        <v>16329</v>
      </c>
      <c r="E3664" s="3" t="s">
        <v>16330</v>
      </c>
      <c r="F3664" s="6"/>
    </row>
    <row r="3665" spans="1:6" ht="15.75" customHeight="1" x14ac:dyDescent="0.15">
      <c r="A3665" s="3">
        <v>3661</v>
      </c>
      <c r="B3665" s="3" t="s">
        <v>12492</v>
      </c>
      <c r="C3665" s="10" t="s">
        <v>16331</v>
      </c>
      <c r="E3665" s="3" t="s">
        <v>3291</v>
      </c>
      <c r="F3665" s="6"/>
    </row>
    <row r="3666" spans="1:6" ht="15.75" customHeight="1" x14ac:dyDescent="0.15">
      <c r="A3666" s="3">
        <v>3662</v>
      </c>
      <c r="B3666" s="3" t="s">
        <v>16333</v>
      </c>
      <c r="C3666" s="10" t="s">
        <v>16334</v>
      </c>
      <c r="E3666" s="3" t="s">
        <v>11084</v>
      </c>
      <c r="F3666" s="6"/>
    </row>
    <row r="3667" spans="1:6" ht="15.75" customHeight="1" x14ac:dyDescent="0.15">
      <c r="A3667" s="3">
        <v>3663</v>
      </c>
      <c r="B3667" s="3" t="s">
        <v>16335</v>
      </c>
      <c r="C3667" s="10" t="s">
        <v>16336</v>
      </c>
      <c r="E3667" s="3" t="s">
        <v>6448</v>
      </c>
      <c r="F3667" s="6"/>
    </row>
    <row r="3668" spans="1:6" ht="15.75" customHeight="1" x14ac:dyDescent="0.15">
      <c r="A3668" s="3">
        <v>3664</v>
      </c>
      <c r="B3668" s="3" t="s">
        <v>16338</v>
      </c>
      <c r="C3668" s="10" t="s">
        <v>16339</v>
      </c>
      <c r="E3668" s="3" t="s">
        <v>2337</v>
      </c>
      <c r="F3668" s="6"/>
    </row>
    <row r="3669" spans="1:6" ht="15.75" customHeight="1" x14ac:dyDescent="0.15">
      <c r="A3669" s="3">
        <v>3665</v>
      </c>
      <c r="B3669" s="3" t="s">
        <v>7997</v>
      </c>
      <c r="C3669" s="10" t="s">
        <v>16341</v>
      </c>
      <c r="E3669" s="3" t="s">
        <v>991</v>
      </c>
      <c r="F3669" s="6"/>
    </row>
    <row r="3670" spans="1:6" ht="15.75" customHeight="1" x14ac:dyDescent="0.15">
      <c r="A3670" s="3">
        <v>3666</v>
      </c>
      <c r="B3670" s="3" t="s">
        <v>16343</v>
      </c>
      <c r="C3670" s="10" t="s">
        <v>16344</v>
      </c>
      <c r="E3670" s="3" t="s">
        <v>7240</v>
      </c>
      <c r="F3670" s="6"/>
    </row>
    <row r="3671" spans="1:6" ht="15.75" customHeight="1" x14ac:dyDescent="0.15">
      <c r="A3671" s="3">
        <v>3667</v>
      </c>
      <c r="B3671" s="3" t="s">
        <v>16345</v>
      </c>
      <c r="C3671" s="10" t="s">
        <v>16346</v>
      </c>
      <c r="E3671" s="3" t="s">
        <v>256</v>
      </c>
      <c r="F3671" s="6"/>
    </row>
    <row r="3672" spans="1:6" ht="15.75" customHeight="1" x14ac:dyDescent="0.15">
      <c r="A3672" s="3">
        <v>3668</v>
      </c>
      <c r="B3672" s="3" t="s">
        <v>16348</v>
      </c>
      <c r="C3672" s="10" t="s">
        <v>16350</v>
      </c>
      <c r="E3672" s="3" t="s">
        <v>4148</v>
      </c>
      <c r="F3672" s="6"/>
    </row>
    <row r="3673" spans="1:6" ht="15.75" customHeight="1" x14ac:dyDescent="0.15">
      <c r="A3673" s="3">
        <v>3669</v>
      </c>
      <c r="B3673" s="3" t="s">
        <v>16351</v>
      </c>
      <c r="C3673" s="10" t="s">
        <v>16352</v>
      </c>
      <c r="E3673" s="3" t="s">
        <v>1124</v>
      </c>
      <c r="F3673" s="6"/>
    </row>
    <row r="3674" spans="1:6" ht="15.75" customHeight="1" x14ac:dyDescent="0.15">
      <c r="A3674" s="3">
        <v>3670</v>
      </c>
      <c r="B3674" s="3" t="s">
        <v>16354</v>
      </c>
      <c r="C3674" s="10" t="s">
        <v>16355</v>
      </c>
      <c r="E3674" s="3" t="s">
        <v>4870</v>
      </c>
      <c r="F3674" s="6"/>
    </row>
    <row r="3675" spans="1:6" ht="15.75" customHeight="1" x14ac:dyDescent="0.15">
      <c r="A3675" s="3">
        <v>3671</v>
      </c>
      <c r="B3675" s="3" t="s">
        <v>10059</v>
      </c>
      <c r="C3675" s="10" t="s">
        <v>16357</v>
      </c>
      <c r="E3675" s="3" t="s">
        <v>3963</v>
      </c>
      <c r="F3675" s="6"/>
    </row>
    <row r="3676" spans="1:6" ht="15.75" customHeight="1" x14ac:dyDescent="0.15">
      <c r="A3676" s="3">
        <v>3672</v>
      </c>
      <c r="B3676" s="3" t="s">
        <v>16359</v>
      </c>
      <c r="C3676" s="10" t="s">
        <v>16360</v>
      </c>
      <c r="E3676" s="3" t="s">
        <v>742</v>
      </c>
      <c r="F3676" s="6"/>
    </row>
    <row r="3677" spans="1:6" ht="15.75" customHeight="1" x14ac:dyDescent="0.15">
      <c r="A3677" s="3">
        <v>3673</v>
      </c>
      <c r="B3677" s="3" t="s">
        <v>16361</v>
      </c>
      <c r="C3677" s="10" t="s">
        <v>16363</v>
      </c>
      <c r="E3677" s="3" t="s">
        <v>6803</v>
      </c>
      <c r="F3677" s="6"/>
    </row>
    <row r="3678" spans="1:6" ht="15.75" customHeight="1" x14ac:dyDescent="0.15">
      <c r="A3678" s="3">
        <v>3674</v>
      </c>
      <c r="B3678" s="3" t="s">
        <v>16365</v>
      </c>
      <c r="C3678" s="10" t="s">
        <v>16366</v>
      </c>
      <c r="E3678" s="3" t="s">
        <v>9358</v>
      </c>
      <c r="F3678" s="6"/>
    </row>
    <row r="3679" spans="1:6" ht="15.75" customHeight="1" x14ac:dyDescent="0.15">
      <c r="A3679" s="3">
        <v>3675</v>
      </c>
      <c r="B3679" s="3" t="s">
        <v>16367</v>
      </c>
      <c r="C3679" s="10" t="s">
        <v>16368</v>
      </c>
      <c r="E3679" s="3" t="s">
        <v>4662</v>
      </c>
      <c r="F3679" s="6"/>
    </row>
    <row r="3680" spans="1:6" ht="15.75" customHeight="1" x14ac:dyDescent="0.15">
      <c r="A3680" s="3">
        <v>3676</v>
      </c>
      <c r="B3680" s="3" t="s">
        <v>16371</v>
      </c>
      <c r="C3680" s="10" t="s">
        <v>16372</v>
      </c>
      <c r="E3680" s="3" t="s">
        <v>126</v>
      </c>
      <c r="F3680" s="6"/>
    </row>
    <row r="3681" spans="1:6" ht="15.75" customHeight="1" x14ac:dyDescent="0.15">
      <c r="A3681" s="3">
        <v>3677</v>
      </c>
      <c r="B3681" s="3" t="s">
        <v>16373</v>
      </c>
      <c r="C3681" s="10" t="s">
        <v>16374</v>
      </c>
      <c r="E3681" s="3" t="s">
        <v>16375</v>
      </c>
      <c r="F3681" s="6"/>
    </row>
    <row r="3682" spans="1:6" ht="15.75" customHeight="1" x14ac:dyDescent="0.15">
      <c r="A3682" s="3">
        <v>3678</v>
      </c>
      <c r="B3682" s="3" t="s">
        <v>16377</v>
      </c>
      <c r="C3682" s="10" t="s">
        <v>16378</v>
      </c>
      <c r="E3682" s="3" t="s">
        <v>218</v>
      </c>
      <c r="F3682" s="6"/>
    </row>
    <row r="3683" spans="1:6" ht="15.75" customHeight="1" x14ac:dyDescent="0.15">
      <c r="A3683" s="3">
        <v>3679</v>
      </c>
      <c r="B3683" s="3" t="s">
        <v>16379</v>
      </c>
      <c r="C3683" s="10" t="s">
        <v>16380</v>
      </c>
      <c r="E3683" s="3" t="s">
        <v>11333</v>
      </c>
      <c r="F3683" s="6"/>
    </row>
    <row r="3684" spans="1:6" ht="15.75" customHeight="1" x14ac:dyDescent="0.15">
      <c r="A3684" s="3">
        <v>3680</v>
      </c>
      <c r="B3684" s="3" t="s">
        <v>16382</v>
      </c>
      <c r="C3684" s="10" t="s">
        <v>16384</v>
      </c>
      <c r="E3684" s="3" t="s">
        <v>16385</v>
      </c>
      <c r="F3684" s="6"/>
    </row>
    <row r="3685" spans="1:6" ht="15.75" customHeight="1" x14ac:dyDescent="0.15">
      <c r="A3685" s="3">
        <v>3681</v>
      </c>
      <c r="B3685" s="3" t="s">
        <v>16386</v>
      </c>
      <c r="C3685" s="10" t="s">
        <v>16387</v>
      </c>
      <c r="E3685" s="3" t="s">
        <v>4660</v>
      </c>
      <c r="F3685" s="6"/>
    </row>
    <row r="3686" spans="1:6" ht="15.75" customHeight="1" x14ac:dyDescent="0.15">
      <c r="A3686" s="3">
        <v>3682</v>
      </c>
      <c r="B3686" s="3" t="s">
        <v>16388</v>
      </c>
      <c r="C3686" s="10" t="s">
        <v>16390</v>
      </c>
      <c r="E3686" s="3" t="s">
        <v>1523</v>
      </c>
      <c r="F3686" s="6"/>
    </row>
    <row r="3687" spans="1:6" ht="15.75" customHeight="1" x14ac:dyDescent="0.15">
      <c r="A3687" s="3">
        <v>3683</v>
      </c>
      <c r="B3687" s="3" t="s">
        <v>16392</v>
      </c>
      <c r="C3687" s="10" t="s">
        <v>16393</v>
      </c>
      <c r="E3687" s="3" t="s">
        <v>13660</v>
      </c>
      <c r="F3687" s="6"/>
    </row>
    <row r="3688" spans="1:6" ht="15.75" customHeight="1" x14ac:dyDescent="0.15">
      <c r="A3688" s="3">
        <v>3684</v>
      </c>
      <c r="B3688" s="3" t="s">
        <v>16394</v>
      </c>
      <c r="C3688" s="10" t="s">
        <v>16395</v>
      </c>
      <c r="E3688" s="3" t="s">
        <v>16397</v>
      </c>
      <c r="F3688" s="6"/>
    </row>
    <row r="3689" spans="1:6" ht="15.75" customHeight="1" x14ac:dyDescent="0.15">
      <c r="A3689" s="3">
        <v>3685</v>
      </c>
      <c r="B3689" s="3" t="s">
        <v>16398</v>
      </c>
      <c r="C3689" s="10" t="s">
        <v>16399</v>
      </c>
      <c r="E3689" s="3" t="s">
        <v>14532</v>
      </c>
      <c r="F3689" s="6"/>
    </row>
    <row r="3690" spans="1:6" ht="15.75" customHeight="1" x14ac:dyDescent="0.15">
      <c r="A3690" s="3">
        <v>3686</v>
      </c>
      <c r="B3690" s="3" t="s">
        <v>16400</v>
      </c>
      <c r="C3690" s="10" t="s">
        <v>16401</v>
      </c>
      <c r="E3690" s="3" t="s">
        <v>679</v>
      </c>
      <c r="F3690" s="6"/>
    </row>
    <row r="3691" spans="1:6" ht="15.75" customHeight="1" x14ac:dyDescent="0.15">
      <c r="A3691" s="3">
        <v>3687</v>
      </c>
      <c r="B3691" s="3" t="s">
        <v>16403</v>
      </c>
      <c r="C3691" s="10" t="s">
        <v>16404</v>
      </c>
      <c r="E3691" s="3" t="s">
        <v>11429</v>
      </c>
      <c r="F3691" s="6"/>
    </row>
    <row r="3692" spans="1:6" ht="15.75" customHeight="1" x14ac:dyDescent="0.15">
      <c r="A3692" s="3">
        <v>3688</v>
      </c>
      <c r="B3692" s="3" t="s">
        <v>16406</v>
      </c>
      <c r="C3692" s="10" t="s">
        <v>16408</v>
      </c>
      <c r="E3692" s="3" t="s">
        <v>10260</v>
      </c>
      <c r="F3692" s="6"/>
    </row>
    <row r="3693" spans="1:6" ht="15.75" customHeight="1" x14ac:dyDescent="0.15">
      <c r="A3693" s="3">
        <v>3689</v>
      </c>
      <c r="B3693" s="3" t="s">
        <v>16410</v>
      </c>
      <c r="C3693" s="10" t="s">
        <v>16412</v>
      </c>
      <c r="E3693" s="3" t="s">
        <v>10630</v>
      </c>
      <c r="F3693" s="6"/>
    </row>
    <row r="3694" spans="1:6" ht="15.75" customHeight="1" x14ac:dyDescent="0.15">
      <c r="A3694" s="3">
        <v>3690</v>
      </c>
      <c r="B3694" s="3" t="s">
        <v>16413</v>
      </c>
      <c r="C3694" s="10" t="s">
        <v>16414</v>
      </c>
      <c r="E3694" s="3" t="s">
        <v>16415</v>
      </c>
      <c r="F3694" s="6"/>
    </row>
    <row r="3695" spans="1:6" ht="15.75" customHeight="1" x14ac:dyDescent="0.15">
      <c r="A3695" s="3">
        <v>3691</v>
      </c>
      <c r="B3695" s="3" t="s">
        <v>16416</v>
      </c>
      <c r="C3695" s="10" t="s">
        <v>16417</v>
      </c>
      <c r="E3695" s="3" t="s">
        <v>2653</v>
      </c>
      <c r="F3695" s="6"/>
    </row>
    <row r="3696" spans="1:6" ht="15.75" customHeight="1" x14ac:dyDescent="0.15">
      <c r="A3696" s="3">
        <v>3692</v>
      </c>
      <c r="B3696" s="3" t="s">
        <v>16419</v>
      </c>
      <c r="C3696" s="10" t="s">
        <v>16421</v>
      </c>
      <c r="E3696" s="3" t="s">
        <v>3241</v>
      </c>
      <c r="F3696" s="6"/>
    </row>
    <row r="3697" spans="1:6" ht="15.75" customHeight="1" x14ac:dyDescent="0.15">
      <c r="A3697" s="3">
        <v>3693</v>
      </c>
      <c r="B3697" s="3" t="s">
        <v>11584</v>
      </c>
      <c r="C3697" s="10" t="s">
        <v>16422</v>
      </c>
      <c r="E3697" s="3" t="s">
        <v>7522</v>
      </c>
      <c r="F3697" s="6"/>
    </row>
    <row r="3698" spans="1:6" ht="15.75" customHeight="1" x14ac:dyDescent="0.15">
      <c r="A3698" s="3">
        <v>3694</v>
      </c>
      <c r="B3698" s="3" t="s">
        <v>16423</v>
      </c>
      <c r="C3698" s="10" t="s">
        <v>16425</v>
      </c>
      <c r="E3698" s="3" t="s">
        <v>2725</v>
      </c>
      <c r="F3698" s="6"/>
    </row>
    <row r="3699" spans="1:6" ht="15.75" customHeight="1" x14ac:dyDescent="0.15">
      <c r="A3699" s="3">
        <v>3695</v>
      </c>
      <c r="B3699" s="3" t="s">
        <v>16427</v>
      </c>
      <c r="C3699" s="10" t="s">
        <v>16428</v>
      </c>
      <c r="E3699" s="3" t="s">
        <v>3818</v>
      </c>
      <c r="F3699" s="6"/>
    </row>
    <row r="3700" spans="1:6" ht="15.75" customHeight="1" x14ac:dyDescent="0.15">
      <c r="A3700" s="3">
        <v>3696</v>
      </c>
      <c r="B3700" s="3" t="s">
        <v>16429</v>
      </c>
      <c r="C3700" s="10" t="s">
        <v>16431</v>
      </c>
      <c r="E3700" s="3" t="s">
        <v>1343</v>
      </c>
      <c r="F3700" s="6"/>
    </row>
    <row r="3701" spans="1:6" ht="15.75" customHeight="1" x14ac:dyDescent="0.15">
      <c r="A3701" s="3">
        <v>3697</v>
      </c>
      <c r="B3701" s="3" t="s">
        <v>16433</v>
      </c>
      <c r="C3701" s="10" t="s">
        <v>16434</v>
      </c>
      <c r="E3701" s="3" t="s">
        <v>16436</v>
      </c>
      <c r="F3701" s="6"/>
    </row>
    <row r="3702" spans="1:6" ht="15.75" customHeight="1" x14ac:dyDescent="0.15">
      <c r="A3702" s="3">
        <v>3698</v>
      </c>
      <c r="B3702" s="3" t="s">
        <v>16437</v>
      </c>
      <c r="C3702" s="10" t="s">
        <v>16438</v>
      </c>
      <c r="E3702" s="3" t="s">
        <v>2537</v>
      </c>
      <c r="F3702" s="6"/>
    </row>
    <row r="3703" spans="1:6" ht="15.75" customHeight="1" x14ac:dyDescent="0.15">
      <c r="A3703" s="3">
        <v>3699</v>
      </c>
      <c r="B3703" s="3" t="s">
        <v>16441</v>
      </c>
      <c r="C3703" s="10" t="s">
        <v>16442</v>
      </c>
      <c r="E3703" s="3" t="s">
        <v>3818</v>
      </c>
      <c r="F3703" s="6"/>
    </row>
    <row r="3704" spans="1:6" ht="15.75" customHeight="1" x14ac:dyDescent="0.15">
      <c r="A3704" s="3">
        <v>3700</v>
      </c>
      <c r="B3704" s="3" t="s">
        <v>5772</v>
      </c>
      <c r="C3704" s="10" t="s">
        <v>16443</v>
      </c>
      <c r="E3704" s="3" t="s">
        <v>5790</v>
      </c>
      <c r="F3704" s="6"/>
    </row>
    <row r="3705" spans="1:6" ht="15.75" customHeight="1" x14ac:dyDescent="0.15">
      <c r="A3705" s="3">
        <v>3701</v>
      </c>
      <c r="B3705" s="3" t="s">
        <v>16445</v>
      </c>
      <c r="C3705" s="10" t="s">
        <v>16446</v>
      </c>
      <c r="E3705" s="3" t="s">
        <v>10748</v>
      </c>
      <c r="F3705" s="6"/>
    </row>
    <row r="3706" spans="1:6" ht="15.75" customHeight="1" x14ac:dyDescent="0.15">
      <c r="A3706" s="3">
        <v>3702</v>
      </c>
      <c r="B3706" s="3" t="s">
        <v>16448</v>
      </c>
      <c r="C3706" s="10" t="s">
        <v>16449</v>
      </c>
      <c r="E3706" s="3" t="s">
        <v>8191</v>
      </c>
      <c r="F3706" s="6"/>
    </row>
    <row r="3707" spans="1:6" ht="15.75" customHeight="1" x14ac:dyDescent="0.15">
      <c r="A3707" s="3">
        <v>3703</v>
      </c>
      <c r="B3707" s="3" t="s">
        <v>16451</v>
      </c>
      <c r="C3707" s="10" t="s">
        <v>16452</v>
      </c>
      <c r="E3707" s="3" t="s">
        <v>16453</v>
      </c>
      <c r="F3707" s="6"/>
    </row>
    <row r="3708" spans="1:6" ht="15.75" customHeight="1" x14ac:dyDescent="0.15">
      <c r="A3708" s="3">
        <v>3704</v>
      </c>
      <c r="B3708" s="3" t="s">
        <v>16454</v>
      </c>
      <c r="C3708" s="10" t="s">
        <v>16455</v>
      </c>
      <c r="E3708" s="3" t="s">
        <v>5030</v>
      </c>
      <c r="F3708" s="6"/>
    </row>
    <row r="3709" spans="1:6" ht="15.75" customHeight="1" x14ac:dyDescent="0.15">
      <c r="A3709" s="3">
        <v>3705</v>
      </c>
      <c r="B3709" s="3" t="s">
        <v>16458</v>
      </c>
      <c r="C3709" s="10" t="s">
        <v>16459</v>
      </c>
      <c r="E3709" s="3" t="s">
        <v>16460</v>
      </c>
      <c r="F3709" s="6"/>
    </row>
    <row r="3710" spans="1:6" ht="15.75" customHeight="1" x14ac:dyDescent="0.15">
      <c r="A3710" s="3">
        <v>3706</v>
      </c>
      <c r="B3710" s="3" t="s">
        <v>16462</v>
      </c>
      <c r="C3710" s="10" t="s">
        <v>16464</v>
      </c>
      <c r="E3710" s="3" t="s">
        <v>742</v>
      </c>
      <c r="F3710" s="6"/>
    </row>
    <row r="3711" spans="1:6" ht="15.75" customHeight="1" x14ac:dyDescent="0.15">
      <c r="A3711" s="3">
        <v>3707</v>
      </c>
      <c r="B3711" s="3" t="s">
        <v>16465</v>
      </c>
      <c r="C3711" s="10" t="s">
        <v>16466</v>
      </c>
      <c r="E3711" s="3" t="s">
        <v>900</v>
      </c>
      <c r="F3711" s="6"/>
    </row>
    <row r="3712" spans="1:6" ht="15.75" customHeight="1" x14ac:dyDescent="0.15">
      <c r="A3712" s="3">
        <v>3708</v>
      </c>
      <c r="B3712" s="3" t="s">
        <v>16469</v>
      </c>
      <c r="C3712" s="10" t="s">
        <v>16470</v>
      </c>
      <c r="E3712" s="3" t="s">
        <v>1072</v>
      </c>
      <c r="F3712" s="6"/>
    </row>
    <row r="3713" spans="1:6" ht="15.75" customHeight="1" x14ac:dyDescent="0.15">
      <c r="A3713" s="3">
        <v>3709</v>
      </c>
      <c r="B3713" s="3" t="s">
        <v>16472</v>
      </c>
      <c r="C3713" s="10" t="s">
        <v>16474</v>
      </c>
      <c r="E3713" s="3" t="s">
        <v>16475</v>
      </c>
      <c r="F3713" s="6"/>
    </row>
    <row r="3714" spans="1:6" ht="15.75" customHeight="1" x14ac:dyDescent="0.15">
      <c r="A3714" s="3">
        <v>3710</v>
      </c>
      <c r="B3714" s="3" t="s">
        <v>10965</v>
      </c>
      <c r="C3714" s="10" t="s">
        <v>16476</v>
      </c>
      <c r="E3714" s="3" t="s">
        <v>817</v>
      </c>
      <c r="F3714" s="6"/>
    </row>
    <row r="3715" spans="1:6" ht="15.75" customHeight="1" x14ac:dyDescent="0.15">
      <c r="A3715" s="3">
        <v>3711</v>
      </c>
      <c r="B3715" s="3" t="s">
        <v>7471</v>
      </c>
      <c r="C3715" s="10" t="s">
        <v>16479</v>
      </c>
      <c r="E3715" s="3" t="s">
        <v>475</v>
      </c>
      <c r="F3715" s="6"/>
    </row>
    <row r="3716" spans="1:6" ht="15.75" customHeight="1" x14ac:dyDescent="0.15">
      <c r="A3716" s="3">
        <v>3712</v>
      </c>
      <c r="B3716" s="3" t="s">
        <v>16480</v>
      </c>
      <c r="C3716" s="10" t="s">
        <v>16481</v>
      </c>
      <c r="E3716" s="3" t="s">
        <v>16482</v>
      </c>
      <c r="F3716" s="6"/>
    </row>
    <row r="3717" spans="1:6" ht="15.75" customHeight="1" x14ac:dyDescent="0.15">
      <c r="A3717" s="3">
        <v>3713</v>
      </c>
      <c r="B3717" s="3" t="s">
        <v>16485</v>
      </c>
      <c r="C3717" s="10" t="s">
        <v>16486</v>
      </c>
      <c r="E3717" s="3" t="s">
        <v>116</v>
      </c>
      <c r="F3717" s="6"/>
    </row>
    <row r="3718" spans="1:6" ht="15.75" customHeight="1" x14ac:dyDescent="0.15">
      <c r="A3718" s="3">
        <v>3714</v>
      </c>
      <c r="B3718" s="3" t="s">
        <v>16487</v>
      </c>
      <c r="C3718" s="10" t="s">
        <v>16488</v>
      </c>
      <c r="E3718" s="3" t="s">
        <v>16489</v>
      </c>
      <c r="F3718" s="6"/>
    </row>
    <row r="3719" spans="1:6" ht="15.75" customHeight="1" x14ac:dyDescent="0.15">
      <c r="A3719" s="3">
        <v>3715</v>
      </c>
      <c r="B3719" s="3" t="s">
        <v>16491</v>
      </c>
      <c r="C3719" s="10" t="s">
        <v>16492</v>
      </c>
      <c r="E3719" s="3" t="s">
        <v>10113</v>
      </c>
      <c r="F3719" s="6"/>
    </row>
    <row r="3720" spans="1:6" ht="15.75" customHeight="1" x14ac:dyDescent="0.15">
      <c r="A3720" s="3">
        <v>3716</v>
      </c>
      <c r="B3720" s="3" t="s">
        <v>16493</v>
      </c>
      <c r="C3720" s="10" t="s">
        <v>16494</v>
      </c>
      <c r="E3720" s="3" t="s">
        <v>10012</v>
      </c>
      <c r="F3720" s="6"/>
    </row>
    <row r="3721" spans="1:6" ht="15.75" customHeight="1" x14ac:dyDescent="0.15">
      <c r="A3721" s="3">
        <v>3717</v>
      </c>
      <c r="B3721" s="3" t="s">
        <v>16495</v>
      </c>
      <c r="C3721" s="10" t="s">
        <v>16496</v>
      </c>
      <c r="E3721" s="3" t="s">
        <v>16497</v>
      </c>
      <c r="F3721" s="6"/>
    </row>
    <row r="3722" spans="1:6" ht="15.75" customHeight="1" x14ac:dyDescent="0.15">
      <c r="A3722" s="3">
        <v>3718</v>
      </c>
      <c r="B3722" s="3" t="s">
        <v>6128</v>
      </c>
      <c r="C3722" s="10" t="s">
        <v>16498</v>
      </c>
      <c r="E3722" s="3" t="s">
        <v>6132</v>
      </c>
      <c r="F3722" s="6"/>
    </row>
    <row r="3723" spans="1:6" ht="15.75" customHeight="1" x14ac:dyDescent="0.15">
      <c r="A3723" s="3">
        <v>3719</v>
      </c>
      <c r="B3723" s="3" t="s">
        <v>10068</v>
      </c>
      <c r="C3723" s="10" t="s">
        <v>16501</v>
      </c>
      <c r="E3723" s="3" t="s">
        <v>10072</v>
      </c>
      <c r="F3723" s="6"/>
    </row>
    <row r="3724" spans="1:6" ht="15.75" customHeight="1" x14ac:dyDescent="0.15">
      <c r="A3724" s="3">
        <v>3720</v>
      </c>
      <c r="B3724" s="3" t="s">
        <v>16502</v>
      </c>
      <c r="C3724" s="10" t="s">
        <v>16503</v>
      </c>
      <c r="E3724" s="3" t="s">
        <v>6955</v>
      </c>
      <c r="F3724" s="6"/>
    </row>
    <row r="3725" spans="1:6" ht="15.75" customHeight="1" x14ac:dyDescent="0.15">
      <c r="A3725" s="3">
        <v>3721</v>
      </c>
      <c r="B3725" s="3" t="s">
        <v>9492</v>
      </c>
      <c r="C3725" s="10" t="s">
        <v>16505</v>
      </c>
      <c r="E3725" s="3" t="s">
        <v>9495</v>
      </c>
      <c r="F3725" s="6"/>
    </row>
    <row r="3726" spans="1:6" ht="15.75" customHeight="1" x14ac:dyDescent="0.15">
      <c r="A3726" s="3">
        <v>3722</v>
      </c>
      <c r="B3726" s="3" t="s">
        <v>16506</v>
      </c>
      <c r="C3726" s="10" t="s">
        <v>16507</v>
      </c>
      <c r="E3726" s="3" t="s">
        <v>240</v>
      </c>
      <c r="F3726" s="6"/>
    </row>
    <row r="3727" spans="1:6" ht="15.75" customHeight="1" x14ac:dyDescent="0.15">
      <c r="A3727" s="3">
        <v>3723</v>
      </c>
      <c r="B3727" s="3" t="s">
        <v>10330</v>
      </c>
      <c r="C3727" s="10" t="s">
        <v>16509</v>
      </c>
      <c r="E3727" s="3" t="s">
        <v>10335</v>
      </c>
      <c r="F3727" s="6"/>
    </row>
    <row r="3728" spans="1:6" ht="15.75" customHeight="1" x14ac:dyDescent="0.15">
      <c r="A3728" s="3">
        <v>3724</v>
      </c>
      <c r="B3728" s="3" t="s">
        <v>16510</v>
      </c>
      <c r="C3728" s="10" t="s">
        <v>16512</v>
      </c>
      <c r="E3728" s="3" t="s">
        <v>16513</v>
      </c>
      <c r="F3728" s="6"/>
    </row>
    <row r="3729" spans="1:6" ht="15.75" customHeight="1" x14ac:dyDescent="0.15">
      <c r="A3729" s="3">
        <v>3725</v>
      </c>
      <c r="B3729" s="3" t="s">
        <v>16514</v>
      </c>
      <c r="C3729" s="10" t="s">
        <v>16515</v>
      </c>
      <c r="E3729" s="3" t="s">
        <v>5431</v>
      </c>
      <c r="F3729" s="6"/>
    </row>
    <row r="3730" spans="1:6" ht="15.75" customHeight="1" x14ac:dyDescent="0.15">
      <c r="A3730" s="3">
        <v>3726</v>
      </c>
      <c r="B3730" s="3" t="s">
        <v>16519</v>
      </c>
      <c r="C3730" s="10" t="s">
        <v>16521</v>
      </c>
      <c r="E3730" s="3" t="s">
        <v>62</v>
      </c>
      <c r="F3730" s="6"/>
    </row>
    <row r="3731" spans="1:6" ht="15.75" customHeight="1" x14ac:dyDescent="0.15">
      <c r="A3731" s="3">
        <v>3727</v>
      </c>
      <c r="B3731" s="3" t="s">
        <v>16522</v>
      </c>
      <c r="C3731" s="10" t="s">
        <v>16523</v>
      </c>
      <c r="E3731" s="3" t="s">
        <v>1922</v>
      </c>
      <c r="F3731" s="6"/>
    </row>
    <row r="3732" spans="1:6" ht="15.75" customHeight="1" x14ac:dyDescent="0.15">
      <c r="A3732" s="3">
        <v>3728</v>
      </c>
      <c r="B3732" s="3" t="s">
        <v>16525</v>
      </c>
      <c r="C3732" s="10" t="s">
        <v>16526</v>
      </c>
      <c r="E3732" s="3" t="s">
        <v>2435</v>
      </c>
      <c r="F3732" s="6"/>
    </row>
    <row r="3733" spans="1:6" ht="15.75" customHeight="1" x14ac:dyDescent="0.15">
      <c r="A3733" s="3">
        <v>3729</v>
      </c>
      <c r="B3733" s="3" t="s">
        <v>16527</v>
      </c>
      <c r="C3733" s="10" t="s">
        <v>16528</v>
      </c>
      <c r="E3733" s="3" t="s">
        <v>2725</v>
      </c>
      <c r="F3733" s="6"/>
    </row>
    <row r="3734" spans="1:6" ht="15.75" customHeight="1" x14ac:dyDescent="0.15">
      <c r="A3734" s="3">
        <v>3730</v>
      </c>
      <c r="B3734" s="3" t="s">
        <v>16529</v>
      </c>
      <c r="C3734" s="10" t="s">
        <v>16532</v>
      </c>
      <c r="E3734" s="3" t="s">
        <v>3818</v>
      </c>
      <c r="F3734" s="6"/>
    </row>
    <row r="3735" spans="1:6" ht="15.75" customHeight="1" x14ac:dyDescent="0.15">
      <c r="A3735" s="3">
        <v>3731</v>
      </c>
      <c r="B3735" s="3" t="s">
        <v>16533</v>
      </c>
      <c r="C3735" s="10" t="s">
        <v>16534</v>
      </c>
      <c r="E3735" s="3" t="s">
        <v>12489</v>
      </c>
      <c r="F3735" s="6"/>
    </row>
    <row r="3736" spans="1:6" ht="15.75" customHeight="1" x14ac:dyDescent="0.15">
      <c r="A3736" s="3">
        <v>3732</v>
      </c>
      <c r="B3736" s="3" t="s">
        <v>16535</v>
      </c>
      <c r="C3736" s="10" t="s">
        <v>16536</v>
      </c>
      <c r="E3736" s="3" t="s">
        <v>4870</v>
      </c>
      <c r="F3736" s="6"/>
    </row>
    <row r="3737" spans="1:6" ht="15.75" customHeight="1" x14ac:dyDescent="0.15">
      <c r="A3737" s="3">
        <v>3733</v>
      </c>
      <c r="B3737" s="3" t="s">
        <v>16538</v>
      </c>
      <c r="C3737" s="10" t="s">
        <v>16539</v>
      </c>
      <c r="E3737" s="3" t="s">
        <v>4268</v>
      </c>
      <c r="F3737" s="6"/>
    </row>
    <row r="3738" spans="1:6" ht="15.75" customHeight="1" x14ac:dyDescent="0.15">
      <c r="A3738" s="3">
        <v>3734</v>
      </c>
      <c r="B3738" s="3" t="s">
        <v>8647</v>
      </c>
      <c r="C3738" s="10" t="s">
        <v>16540</v>
      </c>
      <c r="E3738" s="3" t="s">
        <v>8652</v>
      </c>
      <c r="F3738" s="6"/>
    </row>
    <row r="3739" spans="1:6" ht="15.75" customHeight="1" x14ac:dyDescent="0.15">
      <c r="A3739" s="3">
        <v>3735</v>
      </c>
      <c r="B3739" s="3" t="s">
        <v>16543</v>
      </c>
      <c r="C3739" s="10" t="s">
        <v>16544</v>
      </c>
      <c r="E3739" s="3" t="s">
        <v>15284</v>
      </c>
      <c r="F3739" s="6"/>
    </row>
    <row r="3740" spans="1:6" ht="15.75" customHeight="1" x14ac:dyDescent="0.15">
      <c r="A3740" s="3">
        <v>3736</v>
      </c>
      <c r="B3740" s="3" t="s">
        <v>6280</v>
      </c>
      <c r="C3740" s="10" t="s">
        <v>16545</v>
      </c>
      <c r="E3740" s="3" t="s">
        <v>6286</v>
      </c>
      <c r="F3740" s="6"/>
    </row>
    <row r="3741" spans="1:6" ht="15.75" customHeight="1" x14ac:dyDescent="0.15">
      <c r="A3741" s="3">
        <v>3737</v>
      </c>
      <c r="B3741" s="3" t="s">
        <v>16548</v>
      </c>
      <c r="C3741" s="10" t="s">
        <v>16549</v>
      </c>
      <c r="E3741" s="3" t="s">
        <v>264</v>
      </c>
      <c r="F3741" s="6"/>
    </row>
    <row r="3742" spans="1:6" ht="15.75" customHeight="1" x14ac:dyDescent="0.15">
      <c r="A3742" s="3">
        <v>3738</v>
      </c>
      <c r="B3742" s="3" t="s">
        <v>16550</v>
      </c>
      <c r="C3742" s="10" t="s">
        <v>16551</v>
      </c>
      <c r="E3742" s="3" t="s">
        <v>6448</v>
      </c>
      <c r="F3742" s="6"/>
    </row>
    <row r="3743" spans="1:6" ht="15.75" customHeight="1" x14ac:dyDescent="0.15">
      <c r="A3743" s="3">
        <v>3739</v>
      </c>
      <c r="B3743" s="3" t="s">
        <v>16552</v>
      </c>
      <c r="C3743" s="10" t="s">
        <v>16554</v>
      </c>
      <c r="E3743" s="3" t="s">
        <v>828</v>
      </c>
      <c r="F3743" s="6"/>
    </row>
    <row r="3744" spans="1:6" ht="15.75" customHeight="1" x14ac:dyDescent="0.15">
      <c r="A3744" s="3">
        <v>3740</v>
      </c>
      <c r="B3744" s="3" t="s">
        <v>8474</v>
      </c>
      <c r="C3744" s="10" t="s">
        <v>16556</v>
      </c>
      <c r="E3744" s="3" t="s">
        <v>8478</v>
      </c>
      <c r="F3744" s="6"/>
    </row>
    <row r="3745" spans="1:6" ht="15.75" customHeight="1" x14ac:dyDescent="0.15">
      <c r="A3745" s="3">
        <v>3741</v>
      </c>
      <c r="B3745" s="3" t="s">
        <v>16557</v>
      </c>
      <c r="C3745" s="10" t="s">
        <v>16558</v>
      </c>
      <c r="E3745" s="3" t="s">
        <v>4662</v>
      </c>
      <c r="F3745" s="6"/>
    </row>
    <row r="3746" spans="1:6" ht="15.75" customHeight="1" x14ac:dyDescent="0.15">
      <c r="A3746" s="3">
        <v>3742</v>
      </c>
      <c r="B3746" s="3" t="s">
        <v>16560</v>
      </c>
      <c r="C3746" s="10" t="s">
        <v>16561</v>
      </c>
      <c r="E3746" s="3" t="s">
        <v>16562</v>
      </c>
      <c r="F3746" s="6"/>
    </row>
    <row r="3747" spans="1:6" ht="15.75" customHeight="1" x14ac:dyDescent="0.15">
      <c r="A3747" s="3">
        <v>3743</v>
      </c>
      <c r="B3747" s="3" t="s">
        <v>16563</v>
      </c>
      <c r="C3747" s="10" t="s">
        <v>16564</v>
      </c>
      <c r="E3747" s="3" t="s">
        <v>4248</v>
      </c>
      <c r="F3747" s="6"/>
    </row>
    <row r="3748" spans="1:6" ht="15.75" customHeight="1" x14ac:dyDescent="0.15">
      <c r="A3748" s="3">
        <v>3744</v>
      </c>
      <c r="B3748" s="3" t="s">
        <v>16566</v>
      </c>
      <c r="C3748" s="10" t="s">
        <v>16568</v>
      </c>
      <c r="E3748" s="3" t="s">
        <v>4870</v>
      </c>
      <c r="F3748" s="6"/>
    </row>
    <row r="3749" spans="1:6" ht="15.75" customHeight="1" x14ac:dyDescent="0.15">
      <c r="A3749" s="3">
        <v>3745</v>
      </c>
      <c r="B3749" s="3" t="s">
        <v>16569</v>
      </c>
      <c r="C3749" s="10" t="s">
        <v>16570</v>
      </c>
      <c r="E3749" s="3" t="s">
        <v>16571</v>
      </c>
      <c r="F3749" s="6"/>
    </row>
    <row r="3750" spans="1:6" ht="15.75" customHeight="1" x14ac:dyDescent="0.15">
      <c r="A3750" s="3">
        <v>3746</v>
      </c>
      <c r="B3750" s="3" t="s">
        <v>10972</v>
      </c>
      <c r="C3750" s="10" t="s">
        <v>16574</v>
      </c>
      <c r="E3750" s="3" t="s">
        <v>817</v>
      </c>
      <c r="F3750" s="6"/>
    </row>
    <row r="3751" spans="1:6" ht="15.75" customHeight="1" x14ac:dyDescent="0.15">
      <c r="A3751" s="3">
        <v>3747</v>
      </c>
      <c r="B3751" s="3" t="s">
        <v>16575</v>
      </c>
      <c r="C3751" s="10" t="s">
        <v>16576</v>
      </c>
      <c r="E3751" s="3" t="s">
        <v>6071</v>
      </c>
      <c r="F3751" s="6"/>
    </row>
    <row r="3752" spans="1:6" ht="15.75" customHeight="1" x14ac:dyDescent="0.15">
      <c r="A3752" s="3">
        <v>3748</v>
      </c>
      <c r="B3752" s="3" t="s">
        <v>16579</v>
      </c>
      <c r="C3752" s="10" t="s">
        <v>16581</v>
      </c>
      <c r="E3752" s="3" t="s">
        <v>11851</v>
      </c>
      <c r="F3752" s="6"/>
    </row>
    <row r="3753" spans="1:6" ht="15.75" customHeight="1" x14ac:dyDescent="0.15">
      <c r="A3753" s="3">
        <v>3749</v>
      </c>
      <c r="B3753" s="3" t="s">
        <v>16582</v>
      </c>
      <c r="C3753" s="10" t="s">
        <v>16583</v>
      </c>
      <c r="E3753" s="3" t="s">
        <v>12109</v>
      </c>
      <c r="F3753" s="6"/>
    </row>
    <row r="3754" spans="1:6" ht="15.75" customHeight="1" x14ac:dyDescent="0.15">
      <c r="A3754" s="3">
        <v>3750</v>
      </c>
      <c r="B3754" s="3" t="s">
        <v>16586</v>
      </c>
      <c r="C3754" s="10" t="s">
        <v>16587</v>
      </c>
      <c r="E3754" s="3" t="s">
        <v>10189</v>
      </c>
      <c r="F3754" s="6"/>
    </row>
    <row r="3755" spans="1:6" ht="15.75" customHeight="1" x14ac:dyDescent="0.15">
      <c r="A3755" s="3">
        <v>3751</v>
      </c>
      <c r="B3755" s="3" t="s">
        <v>16588</v>
      </c>
      <c r="C3755" s="10" t="s">
        <v>16589</v>
      </c>
      <c r="E3755" s="3" t="s">
        <v>379</v>
      </c>
      <c r="F3755" s="6"/>
    </row>
    <row r="3756" spans="1:6" ht="15.75" customHeight="1" x14ac:dyDescent="0.15">
      <c r="A3756" s="3">
        <v>3752</v>
      </c>
      <c r="B3756" s="3" t="s">
        <v>16590</v>
      </c>
      <c r="C3756" s="10" t="s">
        <v>16591</v>
      </c>
      <c r="E3756" s="3" t="s">
        <v>6013</v>
      </c>
      <c r="F3756" s="6"/>
    </row>
    <row r="3757" spans="1:6" ht="15.75" customHeight="1" x14ac:dyDescent="0.15">
      <c r="A3757" s="3">
        <v>3753</v>
      </c>
      <c r="B3757" s="3" t="s">
        <v>16594</v>
      </c>
      <c r="C3757" s="10" t="s">
        <v>16595</v>
      </c>
      <c r="E3757" s="3" t="s">
        <v>3531</v>
      </c>
      <c r="F3757" s="6"/>
    </row>
    <row r="3758" spans="1:6" ht="15.75" customHeight="1" x14ac:dyDescent="0.15">
      <c r="A3758" s="3">
        <v>3754</v>
      </c>
      <c r="B3758" s="3" t="s">
        <v>16596</v>
      </c>
      <c r="C3758" s="10" t="s">
        <v>16597</v>
      </c>
      <c r="E3758" s="3" t="s">
        <v>2537</v>
      </c>
      <c r="F3758" s="6"/>
    </row>
    <row r="3759" spans="1:6" ht="15.75" customHeight="1" x14ac:dyDescent="0.15">
      <c r="A3759" s="3">
        <v>3755</v>
      </c>
      <c r="B3759" s="3" t="s">
        <v>11309</v>
      </c>
      <c r="C3759" s="10" t="s">
        <v>16600</v>
      </c>
      <c r="E3759" s="3" t="s">
        <v>11313</v>
      </c>
      <c r="F3759" s="6"/>
    </row>
    <row r="3760" spans="1:6" ht="15.75" customHeight="1" x14ac:dyDescent="0.15">
      <c r="A3760" s="3">
        <v>3756</v>
      </c>
      <c r="B3760" s="3" t="s">
        <v>5515</v>
      </c>
      <c r="C3760" s="10" t="s">
        <v>16601</v>
      </c>
      <c r="E3760" s="3" t="s">
        <v>69</v>
      </c>
      <c r="F3760" s="6"/>
    </row>
    <row r="3761" spans="1:6" ht="15.75" customHeight="1" x14ac:dyDescent="0.15">
      <c r="A3761" s="3">
        <v>3757</v>
      </c>
      <c r="B3761" s="3" t="s">
        <v>16604</v>
      </c>
      <c r="C3761" s="10" t="s">
        <v>16605</v>
      </c>
      <c r="E3761" s="3" t="s">
        <v>379</v>
      </c>
      <c r="F3761" s="6"/>
    </row>
    <row r="3762" spans="1:6" ht="15.75" customHeight="1" x14ac:dyDescent="0.15">
      <c r="A3762" s="3">
        <v>3758</v>
      </c>
      <c r="B3762" s="3" t="s">
        <v>16606</v>
      </c>
      <c r="C3762" s="10" t="s">
        <v>16607</v>
      </c>
      <c r="E3762" s="3" t="s">
        <v>240</v>
      </c>
      <c r="F3762" s="6"/>
    </row>
    <row r="3763" spans="1:6" ht="15.75" customHeight="1" x14ac:dyDescent="0.15">
      <c r="A3763" s="3">
        <v>3759</v>
      </c>
      <c r="B3763" s="3" t="s">
        <v>16609</v>
      </c>
      <c r="C3763" s="10" t="s">
        <v>16610</v>
      </c>
      <c r="E3763" s="3" t="s">
        <v>679</v>
      </c>
      <c r="F3763" s="6"/>
    </row>
    <row r="3764" spans="1:6" ht="15.75" customHeight="1" x14ac:dyDescent="0.15">
      <c r="A3764" s="3">
        <v>3760</v>
      </c>
      <c r="B3764" s="3" t="s">
        <v>16611</v>
      </c>
      <c r="C3764" s="10" t="s">
        <v>16612</v>
      </c>
      <c r="E3764" s="3" t="s">
        <v>16613</v>
      </c>
      <c r="F3764" s="6"/>
    </row>
    <row r="3765" spans="1:6" ht="15.75" customHeight="1" x14ac:dyDescent="0.15">
      <c r="A3765" s="3">
        <v>3761</v>
      </c>
      <c r="B3765" s="3" t="s">
        <v>16614</v>
      </c>
      <c r="C3765" s="10" t="s">
        <v>16616</v>
      </c>
      <c r="E3765" s="3" t="s">
        <v>7212</v>
      </c>
      <c r="F3765" s="6"/>
    </row>
    <row r="3766" spans="1:6" ht="15.75" customHeight="1" x14ac:dyDescent="0.15">
      <c r="A3766" s="3">
        <v>3762</v>
      </c>
      <c r="B3766" s="3" t="s">
        <v>16618</v>
      </c>
      <c r="C3766" s="10" t="s">
        <v>16619</v>
      </c>
      <c r="E3766" s="3" t="s">
        <v>5920</v>
      </c>
      <c r="F3766" s="6"/>
    </row>
    <row r="3767" spans="1:6" ht="15.75" customHeight="1" x14ac:dyDescent="0.15">
      <c r="A3767" s="3">
        <v>3763</v>
      </c>
      <c r="B3767" s="3" t="s">
        <v>8008</v>
      </c>
      <c r="C3767" s="10" t="s">
        <v>16621</v>
      </c>
      <c r="E3767" s="3" t="s">
        <v>475</v>
      </c>
      <c r="F3767" s="6"/>
    </row>
    <row r="3768" spans="1:6" ht="15.75" customHeight="1" x14ac:dyDescent="0.15">
      <c r="A3768" s="3">
        <v>3764</v>
      </c>
      <c r="B3768" s="3" t="s">
        <v>16623</v>
      </c>
      <c r="C3768" s="10" t="s">
        <v>16624</v>
      </c>
      <c r="E3768" s="3" t="s">
        <v>11778</v>
      </c>
      <c r="F3768" s="6"/>
    </row>
    <row r="3769" spans="1:6" ht="15.75" customHeight="1" x14ac:dyDescent="0.15">
      <c r="A3769" s="3">
        <v>3765</v>
      </c>
      <c r="B3769" s="3" t="s">
        <v>16625</v>
      </c>
      <c r="C3769" s="10" t="s">
        <v>16626</v>
      </c>
      <c r="E3769" s="3" t="s">
        <v>16627</v>
      </c>
      <c r="F3769" s="6"/>
    </row>
    <row r="3770" spans="1:6" ht="15.75" customHeight="1" x14ac:dyDescent="0.15">
      <c r="A3770" s="3">
        <v>3766</v>
      </c>
      <c r="B3770" s="3" t="s">
        <v>2743</v>
      </c>
      <c r="C3770" s="10" t="s">
        <v>16629</v>
      </c>
      <c r="E3770" s="3" t="s">
        <v>2626</v>
      </c>
      <c r="F3770" s="6"/>
    </row>
    <row r="3771" spans="1:6" ht="15.75" customHeight="1" x14ac:dyDescent="0.15">
      <c r="A3771" s="3">
        <v>3767</v>
      </c>
      <c r="B3771" s="3" t="s">
        <v>16631</v>
      </c>
      <c r="C3771" s="10" t="s">
        <v>16632</v>
      </c>
      <c r="E3771" s="3" t="s">
        <v>7109</v>
      </c>
      <c r="F3771" s="6"/>
    </row>
    <row r="3772" spans="1:6" ht="15.75" customHeight="1" x14ac:dyDescent="0.15">
      <c r="A3772" s="3">
        <v>3768</v>
      </c>
      <c r="B3772" s="3" t="s">
        <v>16633</v>
      </c>
      <c r="C3772" s="10" t="s">
        <v>16634</v>
      </c>
      <c r="E3772" s="3" t="s">
        <v>3818</v>
      </c>
      <c r="F3772" s="6"/>
    </row>
    <row r="3773" spans="1:6" ht="15.75" customHeight="1" x14ac:dyDescent="0.15">
      <c r="A3773" s="3">
        <v>3769</v>
      </c>
      <c r="B3773" s="3" t="s">
        <v>16637</v>
      </c>
      <c r="C3773" s="10" t="s">
        <v>16638</v>
      </c>
      <c r="E3773" s="3" t="s">
        <v>742</v>
      </c>
      <c r="F3773" s="6"/>
    </row>
    <row r="3774" spans="1:6" ht="15.75" customHeight="1" x14ac:dyDescent="0.15">
      <c r="A3774" s="3">
        <v>3770</v>
      </c>
      <c r="B3774" s="3" t="s">
        <v>7115</v>
      </c>
      <c r="C3774" s="10" t="s">
        <v>16639</v>
      </c>
      <c r="E3774" s="3" t="s">
        <v>475</v>
      </c>
      <c r="F3774" s="6"/>
    </row>
    <row r="3775" spans="1:6" ht="15.75" customHeight="1" x14ac:dyDescent="0.15">
      <c r="A3775" s="3">
        <v>3771</v>
      </c>
      <c r="B3775" s="3" t="s">
        <v>16642</v>
      </c>
      <c r="C3775" s="10" t="s">
        <v>16643</v>
      </c>
      <c r="E3775" s="3" t="s">
        <v>126</v>
      </c>
      <c r="F3775" s="6"/>
    </row>
    <row r="3776" spans="1:6" ht="15.75" customHeight="1" x14ac:dyDescent="0.15">
      <c r="A3776" s="3">
        <v>3772</v>
      </c>
      <c r="B3776" s="3" t="s">
        <v>16644</v>
      </c>
      <c r="C3776" s="10" t="s">
        <v>16646</v>
      </c>
      <c r="E3776" s="3" t="s">
        <v>12272</v>
      </c>
      <c r="F3776" s="6"/>
    </row>
    <row r="3777" spans="1:6" ht="15.75" customHeight="1" x14ac:dyDescent="0.15">
      <c r="A3777" s="3">
        <v>3773</v>
      </c>
      <c r="B3777" s="3" t="s">
        <v>6867</v>
      </c>
      <c r="C3777" s="10" t="s">
        <v>16648</v>
      </c>
      <c r="E3777" s="3" t="s">
        <v>475</v>
      </c>
      <c r="F3777" s="6"/>
    </row>
    <row r="3778" spans="1:6" ht="15.75" customHeight="1" x14ac:dyDescent="0.15">
      <c r="A3778" s="3">
        <v>3774</v>
      </c>
      <c r="B3778" s="3" t="s">
        <v>16649</v>
      </c>
      <c r="C3778" s="10" t="s">
        <v>16650</v>
      </c>
      <c r="E3778" s="3" t="s">
        <v>6378</v>
      </c>
      <c r="F3778" s="6"/>
    </row>
    <row r="3779" spans="1:6" ht="15.75" customHeight="1" x14ac:dyDescent="0.15">
      <c r="A3779" s="3">
        <v>3775</v>
      </c>
      <c r="B3779" s="3" t="s">
        <v>10980</v>
      </c>
      <c r="C3779" s="10" t="s">
        <v>16653</v>
      </c>
      <c r="E3779" s="3" t="s">
        <v>817</v>
      </c>
      <c r="F3779" s="6"/>
    </row>
    <row r="3780" spans="1:6" ht="15.75" customHeight="1" x14ac:dyDescent="0.15">
      <c r="A3780" s="3">
        <v>3776</v>
      </c>
      <c r="B3780" s="3" t="s">
        <v>16654</v>
      </c>
      <c r="C3780" s="10" t="s">
        <v>16655</v>
      </c>
      <c r="E3780" s="3" t="s">
        <v>487</v>
      </c>
      <c r="F3780" s="6"/>
    </row>
    <row r="3781" spans="1:6" ht="15.75" customHeight="1" x14ac:dyDescent="0.15">
      <c r="A3781" s="3">
        <v>3777</v>
      </c>
      <c r="B3781" s="3" t="s">
        <v>16658</v>
      </c>
      <c r="C3781" s="10" t="s">
        <v>16659</v>
      </c>
      <c r="E3781" s="3" t="s">
        <v>7240</v>
      </c>
      <c r="F3781" s="6"/>
    </row>
    <row r="3782" spans="1:6" ht="15.75" customHeight="1" x14ac:dyDescent="0.15">
      <c r="A3782" s="3">
        <v>3778</v>
      </c>
      <c r="B3782" s="3" t="s">
        <v>16660</v>
      </c>
      <c r="C3782" s="10" t="s">
        <v>16661</v>
      </c>
      <c r="E3782" s="3" t="s">
        <v>1902</v>
      </c>
      <c r="F3782" s="6"/>
    </row>
    <row r="3783" spans="1:6" ht="15.75" customHeight="1" x14ac:dyDescent="0.15">
      <c r="A3783" s="3">
        <v>3779</v>
      </c>
      <c r="B3783" s="3" t="s">
        <v>16662</v>
      </c>
      <c r="C3783" s="10" t="s">
        <v>16663</v>
      </c>
      <c r="E3783" s="3" t="s">
        <v>487</v>
      </c>
      <c r="F3783" s="6"/>
    </row>
    <row r="3784" spans="1:6" ht="15.75" customHeight="1" x14ac:dyDescent="0.15">
      <c r="A3784" s="3">
        <v>3780</v>
      </c>
      <c r="B3784" s="3" t="s">
        <v>16665</v>
      </c>
      <c r="C3784" s="10" t="s">
        <v>16666</v>
      </c>
      <c r="E3784" s="3" t="s">
        <v>116</v>
      </c>
      <c r="F3784" s="6"/>
    </row>
    <row r="3785" spans="1:6" ht="15.75" customHeight="1" x14ac:dyDescent="0.15">
      <c r="A3785" s="3">
        <v>3781</v>
      </c>
      <c r="B3785" s="3" t="s">
        <v>16667</v>
      </c>
      <c r="C3785" s="10" t="s">
        <v>16668</v>
      </c>
      <c r="E3785" s="3" t="s">
        <v>11333</v>
      </c>
      <c r="F3785" s="6"/>
    </row>
    <row r="3786" spans="1:6" ht="15.75" customHeight="1" x14ac:dyDescent="0.15">
      <c r="A3786" s="3">
        <v>3782</v>
      </c>
      <c r="B3786" s="3" t="s">
        <v>16670</v>
      </c>
      <c r="C3786" s="10" t="s">
        <v>16672</v>
      </c>
      <c r="E3786" s="3" t="s">
        <v>1375</v>
      </c>
      <c r="F3786" s="6"/>
    </row>
    <row r="3787" spans="1:6" ht="15.75" customHeight="1" x14ac:dyDescent="0.15">
      <c r="A3787" s="3">
        <v>3783</v>
      </c>
      <c r="B3787" s="3" t="s">
        <v>16673</v>
      </c>
      <c r="C3787" s="10" t="s">
        <v>16674</v>
      </c>
      <c r="E3787" s="3" t="s">
        <v>240</v>
      </c>
      <c r="F3787" s="6"/>
    </row>
    <row r="3788" spans="1:6" ht="15.75" customHeight="1" x14ac:dyDescent="0.15">
      <c r="A3788" s="3">
        <v>3784</v>
      </c>
      <c r="B3788" s="3" t="s">
        <v>16675</v>
      </c>
      <c r="C3788" s="10" t="s">
        <v>16677</v>
      </c>
      <c r="E3788" s="3" t="s">
        <v>2725</v>
      </c>
      <c r="F3788" s="6"/>
    </row>
    <row r="3789" spans="1:6" ht="15.75" customHeight="1" x14ac:dyDescent="0.15">
      <c r="A3789" s="3">
        <v>3785</v>
      </c>
      <c r="B3789" s="3" t="s">
        <v>12083</v>
      </c>
      <c r="C3789" s="10" t="s">
        <v>16679</v>
      </c>
      <c r="E3789" s="3" t="s">
        <v>39</v>
      </c>
      <c r="F3789" s="6"/>
    </row>
    <row r="3790" spans="1:6" ht="15.75" customHeight="1" x14ac:dyDescent="0.15">
      <c r="A3790" s="3">
        <v>3786</v>
      </c>
      <c r="B3790" s="3" t="s">
        <v>16680</v>
      </c>
      <c r="C3790" s="10" t="s">
        <v>16681</v>
      </c>
      <c r="E3790" s="3" t="s">
        <v>16683</v>
      </c>
      <c r="F3790" s="6"/>
    </row>
    <row r="3791" spans="1:6" ht="15.75" customHeight="1" x14ac:dyDescent="0.15">
      <c r="A3791" s="3">
        <v>3787</v>
      </c>
      <c r="B3791" s="3" t="s">
        <v>16685</v>
      </c>
      <c r="C3791" s="10" t="s">
        <v>16686</v>
      </c>
      <c r="E3791" s="3" t="s">
        <v>13799</v>
      </c>
      <c r="F3791" s="6"/>
    </row>
    <row r="3792" spans="1:6" ht="15.75" customHeight="1" x14ac:dyDescent="0.15">
      <c r="A3792" s="3">
        <v>3788</v>
      </c>
      <c r="B3792" s="5" t="s">
        <v>16688</v>
      </c>
      <c r="C3792" s="10" t="s">
        <v>16689</v>
      </c>
      <c r="E3792" s="3" t="s">
        <v>16690</v>
      </c>
      <c r="F3792" s="6"/>
    </row>
    <row r="3793" spans="1:6" ht="15.75" customHeight="1" x14ac:dyDescent="0.15">
      <c r="A3793" s="3">
        <v>3789</v>
      </c>
      <c r="B3793" s="3" t="s">
        <v>16691</v>
      </c>
      <c r="C3793" s="10" t="s">
        <v>16692</v>
      </c>
      <c r="E3793" s="3" t="s">
        <v>15365</v>
      </c>
      <c r="F3793" s="6"/>
    </row>
    <row r="3794" spans="1:6" ht="15.75" customHeight="1" x14ac:dyDescent="0.15">
      <c r="A3794" s="3">
        <v>3790</v>
      </c>
      <c r="B3794" s="5" t="s">
        <v>16694</v>
      </c>
      <c r="C3794" s="5" t="s">
        <v>16694</v>
      </c>
      <c r="E3794" s="3" t="s">
        <v>1375</v>
      </c>
      <c r="F3794" s="6"/>
    </row>
    <row r="3795" spans="1:6" ht="15.75" customHeight="1" x14ac:dyDescent="0.15">
      <c r="A3795" s="3">
        <v>3791</v>
      </c>
      <c r="B3795" s="3" t="s">
        <v>16695</v>
      </c>
      <c r="C3795" s="10" t="s">
        <v>16697</v>
      </c>
      <c r="E3795" s="3" t="s">
        <v>11429</v>
      </c>
      <c r="F3795" s="6"/>
    </row>
    <row r="3796" spans="1:6" ht="15.75" customHeight="1" x14ac:dyDescent="0.15">
      <c r="A3796" s="3">
        <v>3792</v>
      </c>
      <c r="B3796" s="3" t="s">
        <v>16700</v>
      </c>
      <c r="C3796" s="10" t="s">
        <v>16702</v>
      </c>
      <c r="E3796" s="3" t="s">
        <v>5102</v>
      </c>
      <c r="F3796" s="6"/>
    </row>
    <row r="3797" spans="1:6" ht="15.75" customHeight="1" x14ac:dyDescent="0.15">
      <c r="A3797" s="3">
        <v>3793</v>
      </c>
      <c r="B3797" s="3" t="s">
        <v>16704</v>
      </c>
      <c r="C3797" s="10" t="s">
        <v>16705</v>
      </c>
      <c r="E3797" s="3" t="s">
        <v>2435</v>
      </c>
      <c r="F3797" s="6"/>
    </row>
    <row r="3798" spans="1:6" ht="15.75" customHeight="1" x14ac:dyDescent="0.15">
      <c r="A3798" s="3">
        <v>3794</v>
      </c>
      <c r="B3798" s="3" t="s">
        <v>10989</v>
      </c>
      <c r="C3798" s="10" t="s">
        <v>16707</v>
      </c>
      <c r="E3798" s="3" t="s">
        <v>10991</v>
      </c>
      <c r="F3798" s="6"/>
    </row>
    <row r="3799" spans="1:6" ht="15.75" customHeight="1" x14ac:dyDescent="0.15">
      <c r="A3799" s="3">
        <v>3795</v>
      </c>
      <c r="B3799" s="3" t="s">
        <v>16708</v>
      </c>
      <c r="C3799" s="10" t="s">
        <v>16710</v>
      </c>
      <c r="E3799" s="3" t="s">
        <v>4274</v>
      </c>
      <c r="F3799" s="6"/>
    </row>
    <row r="3800" spans="1:6" ht="15.75" customHeight="1" x14ac:dyDescent="0.15">
      <c r="A3800" s="3">
        <v>3796</v>
      </c>
      <c r="B3800" s="5" t="s">
        <v>16712</v>
      </c>
      <c r="C3800" s="10" t="s">
        <v>16713</v>
      </c>
      <c r="E3800" s="3" t="s">
        <v>14866</v>
      </c>
      <c r="F3800" s="6"/>
    </row>
    <row r="3801" spans="1:6" ht="15.75" customHeight="1" x14ac:dyDescent="0.15">
      <c r="A3801" s="3">
        <v>3797</v>
      </c>
      <c r="B3801" s="3" t="s">
        <v>16714</v>
      </c>
      <c r="C3801" s="10" t="s">
        <v>16716</v>
      </c>
      <c r="E3801" s="3" t="s">
        <v>6543</v>
      </c>
      <c r="F3801" s="6"/>
    </row>
    <row r="3802" spans="1:6" ht="15.75" customHeight="1" x14ac:dyDescent="0.15">
      <c r="A3802" s="3">
        <v>3798</v>
      </c>
      <c r="B3802" s="3" t="s">
        <v>16717</v>
      </c>
      <c r="C3802" s="10" t="s">
        <v>16718</v>
      </c>
      <c r="E3802" s="3" t="s">
        <v>8240</v>
      </c>
      <c r="F3802" s="6"/>
    </row>
    <row r="3803" spans="1:6" ht="15.75" customHeight="1" x14ac:dyDescent="0.15">
      <c r="A3803" s="3">
        <v>3799</v>
      </c>
      <c r="B3803" s="3" t="s">
        <v>16720</v>
      </c>
      <c r="C3803" s="10" t="s">
        <v>16721</v>
      </c>
      <c r="E3803" s="3" t="s">
        <v>10342</v>
      </c>
      <c r="F3803" s="6"/>
    </row>
    <row r="3804" spans="1:6" ht="15.75" customHeight="1" x14ac:dyDescent="0.15">
      <c r="A3804" s="3">
        <v>3800</v>
      </c>
      <c r="B3804" s="3" t="s">
        <v>16723</v>
      </c>
      <c r="C3804" s="10" t="s">
        <v>16724</v>
      </c>
      <c r="E3804" s="3" t="s">
        <v>126</v>
      </c>
      <c r="F3804" s="6"/>
    </row>
    <row r="3805" spans="1:6" ht="15.75" customHeight="1" x14ac:dyDescent="0.15">
      <c r="A3805" s="3">
        <v>3801</v>
      </c>
      <c r="B3805" s="3" t="s">
        <v>16725</v>
      </c>
      <c r="C3805" s="10" t="s">
        <v>16726</v>
      </c>
      <c r="E3805" s="3" t="s">
        <v>6543</v>
      </c>
      <c r="F3805" s="6"/>
    </row>
    <row r="3806" spans="1:6" ht="15.75" customHeight="1" x14ac:dyDescent="0.15">
      <c r="A3806" s="3">
        <v>3802</v>
      </c>
      <c r="B3806" s="3" t="s">
        <v>16729</v>
      </c>
      <c r="C3806" s="10" t="s">
        <v>16731</v>
      </c>
      <c r="E3806" s="3" t="s">
        <v>2725</v>
      </c>
      <c r="F3806" s="6"/>
    </row>
    <row r="3807" spans="1:6" ht="15.75" customHeight="1" x14ac:dyDescent="0.15">
      <c r="A3807" s="3">
        <v>3803</v>
      </c>
      <c r="B3807" s="3" t="s">
        <v>16732</v>
      </c>
      <c r="C3807" s="10" t="s">
        <v>16734</v>
      </c>
      <c r="E3807" s="3" t="s">
        <v>16241</v>
      </c>
      <c r="F3807" s="6"/>
    </row>
    <row r="3808" spans="1:6" ht="15.75" customHeight="1" x14ac:dyDescent="0.15">
      <c r="A3808" s="3">
        <v>3804</v>
      </c>
      <c r="B3808" s="3" t="s">
        <v>16735</v>
      </c>
      <c r="C3808" s="10" t="s">
        <v>16736</v>
      </c>
      <c r="E3808" s="3" t="s">
        <v>16737</v>
      </c>
      <c r="F3808" s="6"/>
    </row>
    <row r="3809" spans="1:6" ht="15.75" customHeight="1" x14ac:dyDescent="0.15">
      <c r="A3809" s="3">
        <v>3805</v>
      </c>
      <c r="B3809" s="3" t="s">
        <v>16739</v>
      </c>
      <c r="C3809" s="10" t="s">
        <v>16740</v>
      </c>
      <c r="E3809" s="3" t="s">
        <v>15187</v>
      </c>
      <c r="F3809" s="6"/>
    </row>
    <row r="3810" spans="1:6" ht="15.75" customHeight="1" x14ac:dyDescent="0.15">
      <c r="A3810" s="3">
        <v>3806</v>
      </c>
      <c r="B3810" s="3" t="s">
        <v>16741</v>
      </c>
      <c r="C3810" s="10" t="s">
        <v>16742</v>
      </c>
      <c r="E3810" s="3" t="s">
        <v>2435</v>
      </c>
      <c r="F3810" s="6"/>
    </row>
    <row r="3811" spans="1:6" ht="15.75" customHeight="1" x14ac:dyDescent="0.15">
      <c r="A3811" s="3">
        <v>3807</v>
      </c>
      <c r="B3811" s="3" t="s">
        <v>16744</v>
      </c>
      <c r="C3811" s="10" t="s">
        <v>16745</v>
      </c>
      <c r="E3811" s="3" t="s">
        <v>11552</v>
      </c>
      <c r="F3811" s="6"/>
    </row>
    <row r="3812" spans="1:6" ht="15.75" customHeight="1" x14ac:dyDescent="0.15">
      <c r="A3812" s="3">
        <v>3808</v>
      </c>
      <c r="B3812" s="3" t="s">
        <v>16747</v>
      </c>
      <c r="C3812" s="10" t="s">
        <v>16748</v>
      </c>
      <c r="E3812" s="3" t="s">
        <v>16749</v>
      </c>
      <c r="F3812" s="6"/>
    </row>
    <row r="3813" spans="1:6" ht="15.75" customHeight="1" x14ac:dyDescent="0.15">
      <c r="A3813" s="3">
        <v>3809</v>
      </c>
      <c r="B3813" s="3" t="s">
        <v>12183</v>
      </c>
      <c r="C3813" s="10" t="s">
        <v>16751</v>
      </c>
      <c r="E3813" s="3" t="s">
        <v>12178</v>
      </c>
      <c r="F3813" s="6"/>
    </row>
    <row r="3814" spans="1:6" ht="15.75" customHeight="1" x14ac:dyDescent="0.15">
      <c r="A3814" s="3">
        <v>3810</v>
      </c>
      <c r="B3814" s="3" t="s">
        <v>12093</v>
      </c>
      <c r="C3814" s="10" t="s">
        <v>16752</v>
      </c>
      <c r="E3814" s="3" t="s">
        <v>39</v>
      </c>
      <c r="F3814" s="6"/>
    </row>
    <row r="3815" spans="1:6" ht="15.75" customHeight="1" x14ac:dyDescent="0.15">
      <c r="A3815" s="3">
        <v>3811</v>
      </c>
      <c r="B3815" s="3" t="s">
        <v>16753</v>
      </c>
      <c r="C3815" s="10" t="s">
        <v>16754</v>
      </c>
      <c r="E3815" s="3" t="s">
        <v>16756</v>
      </c>
      <c r="F3815" s="6"/>
    </row>
    <row r="3816" spans="1:6" ht="15.75" customHeight="1" x14ac:dyDescent="0.15">
      <c r="A3816" s="3">
        <v>3812</v>
      </c>
      <c r="B3816" s="3" t="s">
        <v>16757</v>
      </c>
      <c r="C3816" s="10" t="s">
        <v>16758</v>
      </c>
      <c r="E3816" s="3" t="s">
        <v>11425</v>
      </c>
      <c r="F3816" s="6"/>
    </row>
    <row r="3817" spans="1:6" ht="15.75" customHeight="1" x14ac:dyDescent="0.15">
      <c r="A3817" s="3">
        <v>3813</v>
      </c>
      <c r="B3817" s="3" t="s">
        <v>16763</v>
      </c>
      <c r="C3817" s="10" t="s">
        <v>16764</v>
      </c>
      <c r="E3817" s="3" t="s">
        <v>13668</v>
      </c>
      <c r="F3817" s="6"/>
    </row>
    <row r="3818" spans="1:6" ht="15.75" customHeight="1" x14ac:dyDescent="0.15">
      <c r="A3818" s="3">
        <v>3814</v>
      </c>
      <c r="B3818" s="3" t="s">
        <v>16766</v>
      </c>
      <c r="C3818" s="10" t="s">
        <v>16768</v>
      </c>
      <c r="E3818" s="3" t="s">
        <v>1375</v>
      </c>
      <c r="F3818" s="6"/>
    </row>
    <row r="3819" spans="1:6" ht="15.75" customHeight="1" x14ac:dyDescent="0.15">
      <c r="A3819" s="3">
        <v>3815</v>
      </c>
      <c r="B3819" s="3" t="s">
        <v>16770</v>
      </c>
      <c r="C3819" s="10" t="s">
        <v>16771</v>
      </c>
      <c r="E3819" s="3" t="s">
        <v>240</v>
      </c>
      <c r="F3819" s="6"/>
    </row>
    <row r="3820" spans="1:6" ht="15.75" customHeight="1" x14ac:dyDescent="0.15">
      <c r="A3820" s="3">
        <v>3816</v>
      </c>
      <c r="B3820" s="3" t="s">
        <v>16772</v>
      </c>
      <c r="C3820" s="10" t="s">
        <v>16774</v>
      </c>
      <c r="E3820" s="3" t="s">
        <v>742</v>
      </c>
      <c r="F3820" s="6"/>
    </row>
    <row r="3821" spans="1:6" ht="15.75" customHeight="1" x14ac:dyDescent="0.15">
      <c r="A3821" s="3">
        <v>3817</v>
      </c>
      <c r="B3821" s="3" t="s">
        <v>16775</v>
      </c>
      <c r="C3821" s="10" t="s">
        <v>16777</v>
      </c>
      <c r="E3821" s="3" t="s">
        <v>15112</v>
      </c>
      <c r="F3821" s="6"/>
    </row>
    <row r="3822" spans="1:6" ht="15.75" customHeight="1" x14ac:dyDescent="0.15">
      <c r="A3822" s="3">
        <v>3818</v>
      </c>
      <c r="B3822" s="3" t="s">
        <v>16778</v>
      </c>
      <c r="C3822" s="10" t="s">
        <v>16779</v>
      </c>
      <c r="E3822" s="3" t="s">
        <v>12181</v>
      </c>
      <c r="F3822" s="6"/>
    </row>
    <row r="3823" spans="1:6" ht="15.75" customHeight="1" x14ac:dyDescent="0.15">
      <c r="A3823" s="3">
        <v>3819</v>
      </c>
      <c r="B3823" s="3" t="s">
        <v>16781</v>
      </c>
      <c r="C3823" s="10" t="s">
        <v>16782</v>
      </c>
      <c r="E3823" s="3" t="s">
        <v>9647</v>
      </c>
      <c r="F3823" s="6"/>
    </row>
    <row r="3824" spans="1:6" ht="15.75" customHeight="1" x14ac:dyDescent="0.15">
      <c r="A3824" s="3">
        <v>3820</v>
      </c>
      <c r="B3824" s="3" t="s">
        <v>16783</v>
      </c>
      <c r="C3824" s="10" t="s">
        <v>16784</v>
      </c>
      <c r="E3824" s="3" t="s">
        <v>4411</v>
      </c>
      <c r="F3824" s="6"/>
    </row>
    <row r="3825" spans="1:6" ht="15.75" customHeight="1" x14ac:dyDescent="0.15">
      <c r="A3825" s="3">
        <v>3821</v>
      </c>
      <c r="B3825" s="3" t="s">
        <v>5369</v>
      </c>
      <c r="C3825" s="10" t="s">
        <v>16785</v>
      </c>
      <c r="E3825" s="3" t="s">
        <v>5377</v>
      </c>
      <c r="F3825" s="6"/>
    </row>
    <row r="3826" spans="1:6" ht="15.75" customHeight="1" x14ac:dyDescent="0.15">
      <c r="A3826" s="3">
        <v>3822</v>
      </c>
      <c r="B3826" s="3" t="s">
        <v>16788</v>
      </c>
      <c r="C3826" s="10" t="s">
        <v>16789</v>
      </c>
      <c r="E3826" s="3" t="s">
        <v>7399</v>
      </c>
      <c r="F3826" s="6"/>
    </row>
    <row r="3827" spans="1:6" ht="15.75" customHeight="1" x14ac:dyDescent="0.15">
      <c r="A3827" s="3">
        <v>3823</v>
      </c>
      <c r="B3827" s="3" t="s">
        <v>16790</v>
      </c>
      <c r="C3827" s="10" t="s">
        <v>16791</v>
      </c>
      <c r="E3827" s="3" t="s">
        <v>13513</v>
      </c>
      <c r="F3827" s="6"/>
    </row>
    <row r="3828" spans="1:6" ht="15.75" customHeight="1" x14ac:dyDescent="0.15">
      <c r="A3828" s="3">
        <v>3824</v>
      </c>
      <c r="B3828" s="3" t="s">
        <v>11330</v>
      </c>
      <c r="C3828" s="10" t="s">
        <v>16792</v>
      </c>
      <c r="E3828" s="3" t="s">
        <v>11334</v>
      </c>
      <c r="F3828" s="6"/>
    </row>
    <row r="3829" spans="1:6" ht="15.75" customHeight="1" x14ac:dyDescent="0.15">
      <c r="A3829" s="3">
        <v>3825</v>
      </c>
      <c r="B3829" s="3" t="s">
        <v>16793</v>
      </c>
      <c r="C3829" s="10" t="s">
        <v>16794</v>
      </c>
      <c r="E3829" s="3" t="s">
        <v>614</v>
      </c>
      <c r="F3829" s="6"/>
    </row>
    <row r="3830" spans="1:6" ht="15.75" customHeight="1" x14ac:dyDescent="0.15">
      <c r="A3830" s="3">
        <v>3826</v>
      </c>
      <c r="B3830" s="3" t="s">
        <v>16796</v>
      </c>
      <c r="C3830" s="10" t="s">
        <v>16797</v>
      </c>
      <c r="E3830" s="3" t="s">
        <v>116</v>
      </c>
      <c r="F3830" s="6"/>
    </row>
    <row r="3831" spans="1:6" ht="15.75" customHeight="1" x14ac:dyDescent="0.15">
      <c r="A3831" s="3">
        <v>3827</v>
      </c>
      <c r="B3831" s="3" t="s">
        <v>16798</v>
      </c>
      <c r="C3831" s="10" t="s">
        <v>16799</v>
      </c>
      <c r="E3831" s="3" t="s">
        <v>5825</v>
      </c>
      <c r="F3831" s="6"/>
    </row>
    <row r="3832" spans="1:6" ht="15.75" customHeight="1" x14ac:dyDescent="0.15">
      <c r="A3832" s="3">
        <v>3828</v>
      </c>
      <c r="B3832" s="3" t="s">
        <v>16800</v>
      </c>
      <c r="C3832" s="10" t="s">
        <v>16801</v>
      </c>
      <c r="E3832" s="3" t="s">
        <v>16803</v>
      </c>
      <c r="F3832" s="6"/>
    </row>
    <row r="3833" spans="1:6" ht="15.75" customHeight="1" x14ac:dyDescent="0.15">
      <c r="A3833" s="3">
        <v>3829</v>
      </c>
      <c r="B3833" s="3" t="s">
        <v>16804</v>
      </c>
      <c r="C3833" s="10" t="s">
        <v>16805</v>
      </c>
      <c r="E3833" s="3" t="s">
        <v>7652</v>
      </c>
      <c r="F3833" s="6"/>
    </row>
    <row r="3834" spans="1:6" ht="15.75" customHeight="1" x14ac:dyDescent="0.15">
      <c r="A3834" s="3">
        <v>3830</v>
      </c>
      <c r="B3834" s="3" t="s">
        <v>16806</v>
      </c>
      <c r="C3834" s="10" t="s">
        <v>16807</v>
      </c>
      <c r="E3834" s="3" t="s">
        <v>742</v>
      </c>
      <c r="F3834" s="6"/>
    </row>
    <row r="3835" spans="1:6" ht="15.75" customHeight="1" x14ac:dyDescent="0.15">
      <c r="A3835" s="3">
        <v>3831</v>
      </c>
      <c r="B3835" s="3" t="s">
        <v>16810</v>
      </c>
      <c r="C3835" s="10" t="s">
        <v>16811</v>
      </c>
      <c r="E3835" s="3" t="s">
        <v>3840</v>
      </c>
      <c r="F3835" s="6"/>
    </row>
    <row r="3836" spans="1:6" ht="15.75" customHeight="1" x14ac:dyDescent="0.15">
      <c r="A3836" s="3">
        <v>3832</v>
      </c>
      <c r="B3836" s="3" t="s">
        <v>16812</v>
      </c>
      <c r="C3836" s="10" t="s">
        <v>16813</v>
      </c>
      <c r="E3836" s="3" t="s">
        <v>16815</v>
      </c>
      <c r="F3836" s="6"/>
    </row>
    <row r="3837" spans="1:6" ht="15.75" customHeight="1" x14ac:dyDescent="0.15">
      <c r="A3837" s="3">
        <v>3833</v>
      </c>
      <c r="B3837" s="3" t="s">
        <v>16817</v>
      </c>
      <c r="C3837" s="10" t="s">
        <v>16818</v>
      </c>
      <c r="E3837" s="3" t="s">
        <v>264</v>
      </c>
      <c r="F3837" s="6"/>
    </row>
    <row r="3838" spans="1:6" ht="15.75" customHeight="1" x14ac:dyDescent="0.15">
      <c r="A3838" s="3">
        <v>3834</v>
      </c>
      <c r="B3838" s="3" t="s">
        <v>16819</v>
      </c>
      <c r="C3838" s="10" t="s">
        <v>16820</v>
      </c>
      <c r="E3838" s="3" t="s">
        <v>742</v>
      </c>
      <c r="F3838" s="6"/>
    </row>
    <row r="3839" spans="1:6" ht="15.75" customHeight="1" x14ac:dyDescent="0.15">
      <c r="A3839" s="3">
        <v>3835</v>
      </c>
      <c r="B3839" s="3" t="s">
        <v>16822</v>
      </c>
      <c r="C3839" s="10" t="s">
        <v>16823</v>
      </c>
      <c r="E3839" s="3" t="s">
        <v>5493</v>
      </c>
      <c r="F3839" s="6"/>
    </row>
    <row r="3840" spans="1:6" ht="15.75" customHeight="1" x14ac:dyDescent="0.15">
      <c r="A3840" s="3">
        <v>3836</v>
      </c>
      <c r="B3840" s="3" t="s">
        <v>16825</v>
      </c>
      <c r="C3840" s="10" t="s">
        <v>16826</v>
      </c>
      <c r="E3840" s="3" t="s">
        <v>264</v>
      </c>
      <c r="F3840" s="6"/>
    </row>
    <row r="3841" spans="1:6" ht="15.75" customHeight="1" x14ac:dyDescent="0.15">
      <c r="A3841" s="3">
        <v>3837</v>
      </c>
      <c r="B3841" s="3" t="s">
        <v>16827</v>
      </c>
      <c r="C3841" s="10" t="s">
        <v>16829</v>
      </c>
      <c r="E3841" s="3" t="s">
        <v>2724</v>
      </c>
      <c r="F3841" s="6"/>
    </row>
    <row r="3842" spans="1:6" ht="15.75" customHeight="1" x14ac:dyDescent="0.15">
      <c r="A3842" s="3">
        <v>3838</v>
      </c>
      <c r="B3842" s="3" t="s">
        <v>16830</v>
      </c>
      <c r="C3842" s="10" t="s">
        <v>16831</v>
      </c>
      <c r="E3842" s="3" t="s">
        <v>1389</v>
      </c>
      <c r="F3842" s="6"/>
    </row>
    <row r="3843" spans="1:6" ht="15.75" customHeight="1" x14ac:dyDescent="0.15">
      <c r="A3843" s="3">
        <v>3839</v>
      </c>
      <c r="B3843" s="3" t="s">
        <v>7773</v>
      </c>
      <c r="C3843" s="10" t="s">
        <v>16833</v>
      </c>
      <c r="E3843" s="3" t="s">
        <v>475</v>
      </c>
      <c r="F3843" s="6"/>
    </row>
    <row r="3844" spans="1:6" ht="15.75" customHeight="1" x14ac:dyDescent="0.15">
      <c r="A3844" s="3">
        <v>3840</v>
      </c>
      <c r="B3844" s="5" t="s">
        <v>16836</v>
      </c>
      <c r="C3844" s="10" t="s">
        <v>16837</v>
      </c>
      <c r="E3844" s="3" t="s">
        <v>1963</v>
      </c>
      <c r="F3844" s="6"/>
    </row>
    <row r="3845" spans="1:6" ht="15.75" customHeight="1" x14ac:dyDescent="0.15">
      <c r="A3845" s="3">
        <v>3841</v>
      </c>
      <c r="B3845" s="3" t="s">
        <v>11315</v>
      </c>
      <c r="C3845" s="10" t="s">
        <v>16838</v>
      </c>
      <c r="E3845" s="3" t="s">
        <v>11313</v>
      </c>
      <c r="F3845" s="6"/>
    </row>
    <row r="3846" spans="1:6" ht="15.75" customHeight="1" x14ac:dyDescent="0.15">
      <c r="A3846" s="3">
        <v>3842</v>
      </c>
      <c r="B3846" s="3" t="s">
        <v>16841</v>
      </c>
      <c r="C3846" s="10" t="s">
        <v>16842</v>
      </c>
      <c r="E3846" s="3" t="s">
        <v>6590</v>
      </c>
      <c r="F3846" s="6"/>
    </row>
    <row r="3847" spans="1:6" ht="15.75" customHeight="1" x14ac:dyDescent="0.15">
      <c r="A3847" s="3">
        <v>3843</v>
      </c>
      <c r="B3847" s="3" t="s">
        <v>16843</v>
      </c>
      <c r="C3847" s="10" t="s">
        <v>16844</v>
      </c>
      <c r="E3847" s="3" t="s">
        <v>2435</v>
      </c>
      <c r="F3847" s="6"/>
    </row>
    <row r="3848" spans="1:6" ht="15.75" customHeight="1" x14ac:dyDescent="0.15">
      <c r="A3848" s="3">
        <v>3844</v>
      </c>
      <c r="B3848" s="3" t="s">
        <v>16847</v>
      </c>
      <c r="C3848" s="10" t="s">
        <v>16848</v>
      </c>
      <c r="E3848" s="3" t="s">
        <v>16849</v>
      </c>
      <c r="F3848" s="6"/>
    </row>
    <row r="3849" spans="1:6" ht="15.75" customHeight="1" x14ac:dyDescent="0.15">
      <c r="A3849" s="3">
        <v>3845</v>
      </c>
      <c r="B3849" s="3" t="s">
        <v>16850</v>
      </c>
      <c r="C3849" s="10" t="s">
        <v>16851</v>
      </c>
      <c r="E3849" s="3" t="s">
        <v>2682</v>
      </c>
      <c r="F3849" s="6"/>
    </row>
    <row r="3850" spans="1:6" ht="15.75" customHeight="1" x14ac:dyDescent="0.15">
      <c r="A3850" s="3">
        <v>3846</v>
      </c>
      <c r="B3850" s="3" t="s">
        <v>16854</v>
      </c>
      <c r="C3850" s="10" t="s">
        <v>16855</v>
      </c>
      <c r="E3850" s="3" t="s">
        <v>6898</v>
      </c>
      <c r="F3850" s="6"/>
    </row>
    <row r="3851" spans="1:6" ht="15.75" customHeight="1" x14ac:dyDescent="0.15">
      <c r="A3851" s="3">
        <v>3847</v>
      </c>
      <c r="B3851" s="3" t="s">
        <v>16856</v>
      </c>
      <c r="C3851" s="10" t="s">
        <v>16857</v>
      </c>
      <c r="E3851" s="3" t="s">
        <v>3818</v>
      </c>
      <c r="F3851" s="6"/>
    </row>
    <row r="3852" spans="1:6" ht="15.75" customHeight="1" x14ac:dyDescent="0.15">
      <c r="A3852" s="3">
        <v>3848</v>
      </c>
      <c r="B3852" s="3" t="s">
        <v>16859</v>
      </c>
      <c r="C3852" s="10" t="s">
        <v>16860</v>
      </c>
      <c r="E3852" s="3" t="s">
        <v>16862</v>
      </c>
      <c r="F3852" s="6"/>
    </row>
    <row r="3853" spans="1:6" ht="15.75" customHeight="1" x14ac:dyDescent="0.15">
      <c r="A3853" s="3">
        <v>3849</v>
      </c>
      <c r="B3853" s="3" t="s">
        <v>16863</v>
      </c>
      <c r="C3853" s="10" t="s">
        <v>16864</v>
      </c>
      <c r="E3853" s="3" t="s">
        <v>4456</v>
      </c>
      <c r="F3853" s="6"/>
    </row>
    <row r="3854" spans="1:6" ht="15.75" customHeight="1" x14ac:dyDescent="0.15">
      <c r="A3854" s="3">
        <v>3850</v>
      </c>
      <c r="B3854" s="3" t="s">
        <v>16866</v>
      </c>
      <c r="C3854" s="10" t="s">
        <v>16867</v>
      </c>
      <c r="E3854" s="3" t="s">
        <v>498</v>
      </c>
      <c r="F3854" s="6"/>
    </row>
    <row r="3855" spans="1:6" ht="15.75" customHeight="1" x14ac:dyDescent="0.15">
      <c r="A3855" s="3">
        <v>3851</v>
      </c>
      <c r="B3855" s="3" t="s">
        <v>16869</v>
      </c>
      <c r="C3855" s="10" t="s">
        <v>16870</v>
      </c>
      <c r="E3855" s="3" t="s">
        <v>2653</v>
      </c>
      <c r="F3855" s="6"/>
    </row>
    <row r="3856" spans="1:6" ht="15.75" customHeight="1" x14ac:dyDescent="0.15">
      <c r="A3856" s="3">
        <v>3852</v>
      </c>
      <c r="B3856" s="3" t="s">
        <v>16872</v>
      </c>
      <c r="C3856" s="10" t="s">
        <v>16873</v>
      </c>
      <c r="E3856" s="3" t="s">
        <v>9750</v>
      </c>
      <c r="F3856" s="6"/>
    </row>
    <row r="3857" spans="1:6" ht="15.75" customHeight="1" x14ac:dyDescent="0.15">
      <c r="A3857" s="3">
        <v>3853</v>
      </c>
      <c r="B3857" s="3" t="s">
        <v>16874</v>
      </c>
      <c r="C3857" s="10" t="s">
        <v>16876</v>
      </c>
      <c r="E3857" s="3" t="s">
        <v>16877</v>
      </c>
      <c r="F3857" s="6"/>
    </row>
    <row r="3858" spans="1:6" ht="15.75" customHeight="1" x14ac:dyDescent="0.15">
      <c r="A3858" s="3">
        <v>3854</v>
      </c>
      <c r="B3858" s="3" t="s">
        <v>16879</v>
      </c>
      <c r="C3858" s="10" t="s">
        <v>16880</v>
      </c>
      <c r="E3858" s="3" t="s">
        <v>4136</v>
      </c>
      <c r="F3858" s="6"/>
    </row>
    <row r="3859" spans="1:6" ht="15.75" customHeight="1" x14ac:dyDescent="0.15">
      <c r="A3859" s="3">
        <v>3855</v>
      </c>
      <c r="B3859" s="3" t="s">
        <v>11529</v>
      </c>
      <c r="C3859" s="10" t="s">
        <v>16881</v>
      </c>
      <c r="E3859" s="3" t="s">
        <v>11527</v>
      </c>
      <c r="F3859" s="6"/>
    </row>
    <row r="3860" spans="1:6" ht="15.75" customHeight="1" x14ac:dyDescent="0.15">
      <c r="A3860" s="3">
        <v>3856</v>
      </c>
      <c r="B3860" s="3" t="s">
        <v>16883</v>
      </c>
      <c r="C3860" s="10" t="s">
        <v>16885</v>
      </c>
      <c r="E3860" s="3" t="s">
        <v>16886</v>
      </c>
      <c r="F3860" s="6"/>
    </row>
    <row r="3861" spans="1:6" ht="15.75" customHeight="1" x14ac:dyDescent="0.15">
      <c r="A3861" s="3">
        <v>3857</v>
      </c>
      <c r="B3861" s="3" t="s">
        <v>16888</v>
      </c>
      <c r="C3861" s="10" t="s">
        <v>16889</v>
      </c>
      <c r="E3861" s="3" t="s">
        <v>5419</v>
      </c>
      <c r="F3861" s="6"/>
    </row>
    <row r="3862" spans="1:6" ht="15.75" customHeight="1" x14ac:dyDescent="0.15">
      <c r="A3862" s="3">
        <v>3858</v>
      </c>
      <c r="B3862" s="3" t="s">
        <v>7785</v>
      </c>
      <c r="C3862" s="10" t="s">
        <v>16890</v>
      </c>
      <c r="E3862" s="3" t="s">
        <v>3230</v>
      </c>
      <c r="F3862" s="6"/>
    </row>
    <row r="3863" spans="1:6" ht="15.75" customHeight="1" x14ac:dyDescent="0.15">
      <c r="A3863" s="3">
        <v>3859</v>
      </c>
      <c r="B3863" s="3" t="s">
        <v>16891</v>
      </c>
      <c r="C3863" s="10" t="s">
        <v>16893</v>
      </c>
      <c r="E3863" s="3" t="s">
        <v>10901</v>
      </c>
      <c r="F3863" s="6"/>
    </row>
    <row r="3864" spans="1:6" ht="15.75" customHeight="1" x14ac:dyDescent="0.15">
      <c r="A3864" s="3">
        <v>3860</v>
      </c>
      <c r="B3864" s="3" t="s">
        <v>16895</v>
      </c>
      <c r="C3864" s="10" t="s">
        <v>16896</v>
      </c>
      <c r="E3864" s="3" t="s">
        <v>7109</v>
      </c>
      <c r="F3864" s="6"/>
    </row>
    <row r="3865" spans="1:6" ht="15.75" customHeight="1" x14ac:dyDescent="0.15">
      <c r="A3865" s="3">
        <v>3861</v>
      </c>
      <c r="B3865" s="3" t="s">
        <v>16897</v>
      </c>
      <c r="C3865" s="10" t="s">
        <v>16898</v>
      </c>
      <c r="E3865" s="3" t="s">
        <v>13479</v>
      </c>
      <c r="F3865" s="6"/>
    </row>
    <row r="3866" spans="1:6" ht="15.75" customHeight="1" x14ac:dyDescent="0.15">
      <c r="A3866" s="3">
        <v>3862</v>
      </c>
      <c r="B3866" s="3" t="s">
        <v>16901</v>
      </c>
      <c r="C3866" s="10" t="s">
        <v>16903</v>
      </c>
      <c r="E3866" s="3" t="s">
        <v>4411</v>
      </c>
      <c r="F3866" s="6"/>
    </row>
    <row r="3867" spans="1:6" ht="15.75" customHeight="1" x14ac:dyDescent="0.15">
      <c r="A3867" s="3">
        <v>3863</v>
      </c>
      <c r="B3867" s="3" t="s">
        <v>16904</v>
      </c>
      <c r="C3867" s="10" t="s">
        <v>16905</v>
      </c>
      <c r="E3867" s="3" t="s">
        <v>283</v>
      </c>
      <c r="F3867" s="6"/>
    </row>
    <row r="3868" spans="1:6" ht="15.75" customHeight="1" x14ac:dyDescent="0.15">
      <c r="A3868" s="3">
        <v>3864</v>
      </c>
      <c r="B3868" s="3" t="s">
        <v>16906</v>
      </c>
      <c r="C3868" s="10" t="s">
        <v>16907</v>
      </c>
      <c r="E3868" s="3" t="s">
        <v>10448</v>
      </c>
      <c r="F3868" s="6"/>
    </row>
    <row r="3869" spans="1:6" ht="15.75" customHeight="1" x14ac:dyDescent="0.15">
      <c r="A3869" s="3">
        <v>3865</v>
      </c>
      <c r="B3869" s="3" t="s">
        <v>9592</v>
      </c>
      <c r="C3869" s="10" t="s">
        <v>16909</v>
      </c>
      <c r="E3869" s="3" t="s">
        <v>9596</v>
      </c>
      <c r="F3869" s="6"/>
    </row>
    <row r="3870" spans="1:6" ht="15.75" customHeight="1" x14ac:dyDescent="0.15">
      <c r="A3870" s="3">
        <v>3866</v>
      </c>
      <c r="B3870" s="3" t="s">
        <v>16911</v>
      </c>
      <c r="C3870" s="10" t="s">
        <v>16912</v>
      </c>
      <c r="E3870" s="3" t="s">
        <v>379</v>
      </c>
      <c r="F3870" s="6"/>
    </row>
    <row r="3871" spans="1:6" ht="15.75" customHeight="1" x14ac:dyDescent="0.15">
      <c r="A3871" s="3">
        <v>3867</v>
      </c>
      <c r="B3871" s="3" t="s">
        <v>16914</v>
      </c>
      <c r="C3871" s="10" t="s">
        <v>16915</v>
      </c>
      <c r="E3871" s="3" t="s">
        <v>16916</v>
      </c>
      <c r="F3871" s="6"/>
    </row>
    <row r="3872" spans="1:6" ht="15.75" customHeight="1" x14ac:dyDescent="0.15">
      <c r="A3872" s="3">
        <v>3868</v>
      </c>
      <c r="B3872" s="3" t="s">
        <v>16918</v>
      </c>
      <c r="C3872" s="10" t="s">
        <v>16919</v>
      </c>
      <c r="E3872" s="3" t="s">
        <v>2237</v>
      </c>
      <c r="F3872" s="6"/>
    </row>
    <row r="3873" spans="1:6" ht="15.75" customHeight="1" x14ac:dyDescent="0.15">
      <c r="A3873" s="3">
        <v>3869</v>
      </c>
      <c r="B3873" s="3" t="s">
        <v>16921</v>
      </c>
      <c r="C3873" s="10" t="s">
        <v>16922</v>
      </c>
      <c r="E3873" s="3" t="s">
        <v>384</v>
      </c>
      <c r="F3873" s="6"/>
    </row>
    <row r="3874" spans="1:6" ht="15.75" customHeight="1" x14ac:dyDescent="0.15">
      <c r="A3874" s="3">
        <v>3870</v>
      </c>
      <c r="B3874" s="3" t="s">
        <v>16924</v>
      </c>
      <c r="C3874" s="10" t="s">
        <v>16925</v>
      </c>
      <c r="E3874" s="3" t="s">
        <v>10189</v>
      </c>
      <c r="F3874" s="6"/>
    </row>
    <row r="3875" spans="1:6" ht="15.75" customHeight="1" x14ac:dyDescent="0.15">
      <c r="A3875" s="3">
        <v>3871</v>
      </c>
      <c r="B3875" s="3" t="s">
        <v>16926</v>
      </c>
      <c r="C3875" s="10" t="s">
        <v>16928</v>
      </c>
      <c r="E3875" s="3" t="s">
        <v>3328</v>
      </c>
      <c r="F3875" s="6"/>
    </row>
    <row r="3876" spans="1:6" ht="15.75" customHeight="1" x14ac:dyDescent="0.15">
      <c r="A3876" s="3">
        <v>3872</v>
      </c>
      <c r="B3876" s="3" t="s">
        <v>16929</v>
      </c>
      <c r="C3876" s="10" t="s">
        <v>16930</v>
      </c>
      <c r="E3876" s="3" t="s">
        <v>9845</v>
      </c>
      <c r="F3876" s="6"/>
    </row>
    <row r="3877" spans="1:6" ht="15.75" customHeight="1" x14ac:dyDescent="0.15">
      <c r="A3877" s="3">
        <v>3873</v>
      </c>
      <c r="B3877" s="3" t="s">
        <v>16933</v>
      </c>
      <c r="C3877" s="10" t="s">
        <v>16934</v>
      </c>
      <c r="E3877" s="3" t="s">
        <v>16935</v>
      </c>
      <c r="F3877" s="6"/>
    </row>
    <row r="3878" spans="1:6" ht="15.75" customHeight="1" x14ac:dyDescent="0.15">
      <c r="A3878" s="3">
        <v>3874</v>
      </c>
      <c r="B3878" s="3" t="s">
        <v>16936</v>
      </c>
      <c r="C3878" s="10" t="s">
        <v>16937</v>
      </c>
      <c r="E3878" s="3" t="s">
        <v>6688</v>
      </c>
      <c r="F3878" s="6"/>
    </row>
    <row r="3879" spans="1:6" ht="15.75" customHeight="1" x14ac:dyDescent="0.15">
      <c r="A3879" s="3">
        <v>3875</v>
      </c>
      <c r="B3879" s="3" t="s">
        <v>16939</v>
      </c>
      <c r="C3879" s="10" t="s">
        <v>16940</v>
      </c>
      <c r="E3879" s="3" t="s">
        <v>3818</v>
      </c>
      <c r="F3879" s="6"/>
    </row>
    <row r="3880" spans="1:6" ht="15.75" customHeight="1" x14ac:dyDescent="0.15">
      <c r="A3880" s="3">
        <v>3876</v>
      </c>
      <c r="B3880" s="3" t="s">
        <v>16942</v>
      </c>
      <c r="C3880" s="10" t="s">
        <v>16943</v>
      </c>
      <c r="E3880" s="3" t="s">
        <v>15187</v>
      </c>
      <c r="F3880" s="6"/>
    </row>
    <row r="3881" spans="1:6" ht="15.75" customHeight="1" x14ac:dyDescent="0.15">
      <c r="A3881" s="3">
        <v>3877</v>
      </c>
      <c r="B3881" s="3" t="s">
        <v>16944</v>
      </c>
      <c r="C3881" s="10" t="s">
        <v>16946</v>
      </c>
      <c r="E3881" s="3" t="s">
        <v>550</v>
      </c>
      <c r="F3881" s="6"/>
    </row>
    <row r="3882" spans="1:6" ht="15.75" customHeight="1" x14ac:dyDescent="0.15">
      <c r="A3882" s="3">
        <v>3878</v>
      </c>
      <c r="B3882" s="3" t="s">
        <v>16947</v>
      </c>
      <c r="C3882" s="10" t="s">
        <v>16948</v>
      </c>
      <c r="E3882" s="3" t="s">
        <v>2724</v>
      </c>
      <c r="F3882" s="6"/>
    </row>
    <row r="3883" spans="1:6" ht="15.75" customHeight="1" x14ac:dyDescent="0.15">
      <c r="A3883" s="3">
        <v>3879</v>
      </c>
      <c r="B3883" s="3" t="s">
        <v>16949</v>
      </c>
      <c r="C3883" s="10" t="s">
        <v>16950</v>
      </c>
      <c r="E3883" s="3" t="s">
        <v>16952</v>
      </c>
      <c r="F3883" s="6"/>
    </row>
    <row r="3884" spans="1:6" ht="15.75" customHeight="1" x14ac:dyDescent="0.15">
      <c r="A3884" s="3">
        <v>3880</v>
      </c>
      <c r="B3884" s="5" t="s">
        <v>16954</v>
      </c>
      <c r="C3884" s="10" t="s">
        <v>16955</v>
      </c>
      <c r="E3884" s="3" t="s">
        <v>2435</v>
      </c>
      <c r="F3884" s="6"/>
    </row>
    <row r="3885" spans="1:6" ht="15.75" customHeight="1" x14ac:dyDescent="0.15">
      <c r="A3885" s="3">
        <v>3881</v>
      </c>
      <c r="B3885" s="3" t="s">
        <v>16956</v>
      </c>
      <c r="C3885" s="10" t="s">
        <v>16957</v>
      </c>
      <c r="E3885" s="3" t="s">
        <v>62</v>
      </c>
      <c r="F3885" s="6"/>
    </row>
    <row r="3886" spans="1:6" ht="15.75" customHeight="1" x14ac:dyDescent="0.15">
      <c r="A3886" s="3">
        <v>3882</v>
      </c>
      <c r="B3886" s="3" t="s">
        <v>6068</v>
      </c>
      <c r="C3886" s="10" t="s">
        <v>16959</v>
      </c>
      <c r="E3886" s="3" t="s">
        <v>6071</v>
      </c>
      <c r="F3886" s="6"/>
    </row>
    <row r="3887" spans="1:6" ht="15.75" customHeight="1" x14ac:dyDescent="0.15">
      <c r="A3887" s="3">
        <v>3883</v>
      </c>
      <c r="B3887" s="3" t="s">
        <v>16960</v>
      </c>
      <c r="C3887" s="10" t="s">
        <v>16961</v>
      </c>
      <c r="E3887" s="3" t="s">
        <v>614</v>
      </c>
      <c r="F3887" s="6"/>
    </row>
    <row r="3888" spans="1:6" ht="15.75" customHeight="1" x14ac:dyDescent="0.15">
      <c r="A3888" s="3">
        <v>3884</v>
      </c>
      <c r="B3888" s="3" t="s">
        <v>16963</v>
      </c>
      <c r="C3888" s="10" t="s">
        <v>16964</v>
      </c>
      <c r="E3888" s="3" t="s">
        <v>5790</v>
      </c>
      <c r="F3888" s="6"/>
    </row>
    <row r="3889" spans="1:6" ht="15.75" customHeight="1" x14ac:dyDescent="0.15">
      <c r="A3889" s="3">
        <v>3885</v>
      </c>
      <c r="B3889" s="3" t="s">
        <v>16966</v>
      </c>
      <c r="C3889" s="10" t="s">
        <v>16967</v>
      </c>
      <c r="E3889" s="3" t="s">
        <v>16968</v>
      </c>
      <c r="F3889" s="6"/>
    </row>
    <row r="3890" spans="1:6" ht="15.75" customHeight="1" x14ac:dyDescent="0.15">
      <c r="A3890" s="3">
        <v>3886</v>
      </c>
      <c r="B3890" s="3" t="s">
        <v>16969</v>
      </c>
      <c r="C3890" s="10" t="s">
        <v>16970</v>
      </c>
      <c r="E3890" s="3" t="s">
        <v>614</v>
      </c>
      <c r="F3890" s="6"/>
    </row>
    <row r="3891" spans="1:6" ht="15.75" customHeight="1" x14ac:dyDescent="0.15">
      <c r="A3891" s="3">
        <v>3887</v>
      </c>
      <c r="B3891" s="3" t="s">
        <v>16972</v>
      </c>
      <c r="C3891" s="10" t="s">
        <v>16973</v>
      </c>
      <c r="E3891" s="3" t="s">
        <v>2725</v>
      </c>
      <c r="F3891" s="6"/>
    </row>
    <row r="3892" spans="1:6" ht="15.75" customHeight="1" x14ac:dyDescent="0.15">
      <c r="A3892" s="3">
        <v>3888</v>
      </c>
      <c r="B3892" s="3" t="s">
        <v>16975</v>
      </c>
      <c r="C3892" s="10" t="s">
        <v>16976</v>
      </c>
      <c r="E3892" s="3" t="s">
        <v>16977</v>
      </c>
      <c r="F3892" s="6"/>
    </row>
    <row r="3893" spans="1:6" ht="15.75" customHeight="1" x14ac:dyDescent="0.15">
      <c r="A3893" s="3">
        <v>3889</v>
      </c>
      <c r="B3893" s="3" t="s">
        <v>16979</v>
      </c>
      <c r="C3893" s="10" t="s">
        <v>16980</v>
      </c>
      <c r="E3893" s="3" t="s">
        <v>7652</v>
      </c>
      <c r="F3893" s="6"/>
    </row>
    <row r="3894" spans="1:6" ht="15.75" customHeight="1" x14ac:dyDescent="0.15">
      <c r="A3894" s="3">
        <v>3890</v>
      </c>
      <c r="B3894" s="3" t="s">
        <v>16981</v>
      </c>
      <c r="C3894" s="10" t="s">
        <v>16983</v>
      </c>
      <c r="E3894" s="3" t="s">
        <v>2725</v>
      </c>
      <c r="F3894" s="6"/>
    </row>
    <row r="3895" spans="1:6" ht="15.75" customHeight="1" x14ac:dyDescent="0.15">
      <c r="A3895" s="3">
        <v>3891</v>
      </c>
      <c r="B3895" s="3" t="s">
        <v>12098</v>
      </c>
      <c r="C3895" s="10" t="s">
        <v>16986</v>
      </c>
      <c r="E3895" s="3" t="s">
        <v>39</v>
      </c>
      <c r="F3895" s="6"/>
    </row>
    <row r="3896" spans="1:6" ht="15.75" customHeight="1" x14ac:dyDescent="0.15">
      <c r="A3896" s="3">
        <v>3892</v>
      </c>
      <c r="B3896" s="3" t="s">
        <v>2490</v>
      </c>
      <c r="C3896" s="10" t="s">
        <v>16988</v>
      </c>
      <c r="E3896" s="3" t="s">
        <v>2458</v>
      </c>
      <c r="F3896" s="6"/>
    </row>
    <row r="3897" spans="1:6" ht="15.75" customHeight="1" x14ac:dyDescent="0.15">
      <c r="A3897" s="3">
        <v>3893</v>
      </c>
      <c r="B3897" s="3" t="s">
        <v>16989</v>
      </c>
      <c r="C3897" s="10" t="s">
        <v>16990</v>
      </c>
      <c r="E3897" s="3" t="s">
        <v>16991</v>
      </c>
      <c r="F3897" s="6"/>
    </row>
    <row r="3898" spans="1:6" ht="15.75" customHeight="1" x14ac:dyDescent="0.15">
      <c r="A3898" s="3">
        <v>3894</v>
      </c>
      <c r="B3898" s="3" t="s">
        <v>16993</v>
      </c>
      <c r="C3898" s="10" t="s">
        <v>16994</v>
      </c>
      <c r="E3898" s="3" t="s">
        <v>11591</v>
      </c>
      <c r="F3898" s="6"/>
    </row>
    <row r="3899" spans="1:6" ht="15.75" customHeight="1" x14ac:dyDescent="0.15">
      <c r="A3899" s="3">
        <v>3895</v>
      </c>
      <c r="B3899" s="3" t="s">
        <v>16996</v>
      </c>
      <c r="C3899" s="10" t="s">
        <v>16997</v>
      </c>
      <c r="E3899" s="3" t="s">
        <v>12607</v>
      </c>
      <c r="F3899" s="6"/>
    </row>
    <row r="3900" spans="1:6" ht="15.75" customHeight="1" x14ac:dyDescent="0.15">
      <c r="A3900" s="3">
        <v>3896</v>
      </c>
      <c r="B3900" s="3" t="s">
        <v>16999</v>
      </c>
      <c r="C3900" s="10" t="s">
        <v>17000</v>
      </c>
      <c r="E3900" s="3" t="s">
        <v>2435</v>
      </c>
      <c r="F3900" s="6"/>
    </row>
    <row r="3901" spans="1:6" ht="15.75" customHeight="1" x14ac:dyDescent="0.15">
      <c r="A3901" s="3">
        <v>3897</v>
      </c>
      <c r="B3901" s="3" t="s">
        <v>17002</v>
      </c>
      <c r="C3901" s="10" t="s">
        <v>17003</v>
      </c>
      <c r="E3901" s="3" t="s">
        <v>10342</v>
      </c>
      <c r="F3901" s="6"/>
    </row>
    <row r="3902" spans="1:6" ht="15.75" customHeight="1" x14ac:dyDescent="0.15">
      <c r="A3902" s="3">
        <v>3898</v>
      </c>
      <c r="B3902" s="3" t="s">
        <v>17004</v>
      </c>
      <c r="C3902" s="10" t="s">
        <v>17005</v>
      </c>
      <c r="E3902" s="3" t="s">
        <v>4148</v>
      </c>
      <c r="F3902" s="6"/>
    </row>
    <row r="3903" spans="1:6" ht="15.75" customHeight="1" x14ac:dyDescent="0.15">
      <c r="A3903" s="3">
        <v>3899</v>
      </c>
      <c r="B3903" s="3" t="s">
        <v>17006</v>
      </c>
      <c r="C3903" s="10" t="s">
        <v>17008</v>
      </c>
      <c r="E3903" s="3" t="s">
        <v>4604</v>
      </c>
      <c r="F3903" s="6"/>
    </row>
    <row r="3904" spans="1:6" ht="15.75" customHeight="1" x14ac:dyDescent="0.15">
      <c r="A3904" s="3">
        <v>3900</v>
      </c>
      <c r="B3904" s="3" t="s">
        <v>17010</v>
      </c>
      <c r="C3904" s="10" t="s">
        <v>17011</v>
      </c>
      <c r="E3904" s="3" t="s">
        <v>13158</v>
      </c>
      <c r="F3904" s="6"/>
    </row>
    <row r="3905" spans="1:6" ht="15.75" customHeight="1" x14ac:dyDescent="0.15">
      <c r="A3905" s="3">
        <v>3901</v>
      </c>
      <c r="B3905" s="3" t="s">
        <v>1113</v>
      </c>
      <c r="C3905" s="10" t="s">
        <v>17012</v>
      </c>
      <c r="E3905" s="3" t="s">
        <v>89</v>
      </c>
      <c r="F3905" s="6"/>
    </row>
    <row r="3906" spans="1:6" ht="15.75" customHeight="1" x14ac:dyDescent="0.15">
      <c r="A3906" s="3">
        <v>3902</v>
      </c>
      <c r="B3906" s="3" t="s">
        <v>17014</v>
      </c>
      <c r="C3906" s="10" t="s">
        <v>17016</v>
      </c>
      <c r="E3906" s="3" t="s">
        <v>126</v>
      </c>
      <c r="F3906" s="6"/>
    </row>
    <row r="3907" spans="1:6" ht="15.75" customHeight="1" x14ac:dyDescent="0.15">
      <c r="A3907" s="3">
        <v>3903</v>
      </c>
      <c r="B3907" s="3" t="s">
        <v>11784</v>
      </c>
      <c r="C3907" s="10" t="s">
        <v>17018</v>
      </c>
      <c r="E3907" s="3" t="s">
        <v>2190</v>
      </c>
      <c r="F3907" s="6"/>
    </row>
    <row r="3908" spans="1:6" ht="15.75" customHeight="1" x14ac:dyDescent="0.15">
      <c r="A3908" s="3">
        <v>3904</v>
      </c>
      <c r="B3908" s="3" t="s">
        <v>17019</v>
      </c>
      <c r="C3908" s="10" t="s">
        <v>17020</v>
      </c>
      <c r="E3908" s="3" t="s">
        <v>8857</v>
      </c>
      <c r="F3908" s="6"/>
    </row>
    <row r="3909" spans="1:6" ht="15.75" customHeight="1" x14ac:dyDescent="0.15">
      <c r="A3909" s="3">
        <v>3905</v>
      </c>
      <c r="B3909" s="3" t="s">
        <v>6039</v>
      </c>
      <c r="C3909" s="10" t="s">
        <v>17023</v>
      </c>
      <c r="E3909" s="3" t="s">
        <v>6045</v>
      </c>
      <c r="F3909" s="6"/>
    </row>
    <row r="3910" spans="1:6" ht="15.75" customHeight="1" x14ac:dyDescent="0.15">
      <c r="A3910" s="3">
        <v>3906</v>
      </c>
      <c r="B3910" s="3" t="s">
        <v>17024</v>
      </c>
      <c r="C3910" s="10" t="s">
        <v>17025</v>
      </c>
      <c r="E3910" s="3" t="s">
        <v>240</v>
      </c>
      <c r="F3910" s="6"/>
    </row>
    <row r="3911" spans="1:6" ht="15.75" customHeight="1" x14ac:dyDescent="0.15">
      <c r="A3911" s="3">
        <v>3907</v>
      </c>
      <c r="B3911" s="3" t="s">
        <v>10997</v>
      </c>
      <c r="C3911" s="10" t="s">
        <v>17028</v>
      </c>
      <c r="E3911" s="3" t="s">
        <v>817</v>
      </c>
      <c r="F3911" s="6"/>
    </row>
    <row r="3912" spans="1:6" ht="15.75" customHeight="1" x14ac:dyDescent="0.15">
      <c r="A3912" s="3">
        <v>3908</v>
      </c>
      <c r="B3912" s="5" t="s">
        <v>17029</v>
      </c>
      <c r="C3912" s="10" t="s">
        <v>17030</v>
      </c>
      <c r="E3912" s="3" t="s">
        <v>17032</v>
      </c>
      <c r="F3912" s="6"/>
    </row>
    <row r="3913" spans="1:6" ht="15.75" customHeight="1" x14ac:dyDescent="0.15">
      <c r="A3913" s="3">
        <v>3909</v>
      </c>
      <c r="B3913" s="3" t="s">
        <v>4426</v>
      </c>
      <c r="C3913" s="10" t="s">
        <v>17033</v>
      </c>
      <c r="E3913" s="3" t="s">
        <v>89</v>
      </c>
      <c r="F3913" s="6"/>
    </row>
    <row r="3914" spans="1:6" ht="15.75" customHeight="1" x14ac:dyDescent="0.15">
      <c r="A3914" s="3">
        <v>3910</v>
      </c>
      <c r="B3914" s="3" t="s">
        <v>17034</v>
      </c>
      <c r="C3914" s="10" t="s">
        <v>17035</v>
      </c>
      <c r="E3914" s="3" t="s">
        <v>6210</v>
      </c>
      <c r="F3914" s="6"/>
    </row>
    <row r="3915" spans="1:6" ht="15.75" customHeight="1" x14ac:dyDescent="0.15">
      <c r="A3915" s="3">
        <v>3911</v>
      </c>
      <c r="B3915" s="3" t="s">
        <v>17037</v>
      </c>
      <c r="C3915" s="10" t="s">
        <v>17039</v>
      </c>
      <c r="E3915" s="3" t="s">
        <v>12080</v>
      </c>
      <c r="F3915" s="6"/>
    </row>
    <row r="3916" spans="1:6" ht="15.75" customHeight="1" x14ac:dyDescent="0.15">
      <c r="A3916" s="3">
        <v>3912</v>
      </c>
      <c r="B3916" s="3" t="s">
        <v>17040</v>
      </c>
      <c r="C3916" s="10" t="s">
        <v>17041</v>
      </c>
      <c r="E3916" s="3" t="s">
        <v>8857</v>
      </c>
      <c r="F3916" s="6"/>
    </row>
    <row r="3917" spans="1:6" ht="15.75" customHeight="1" x14ac:dyDescent="0.15">
      <c r="A3917" s="3">
        <v>3913</v>
      </c>
      <c r="B3917" s="3" t="s">
        <v>5025</v>
      </c>
      <c r="C3917" s="10" t="s">
        <v>17043</v>
      </c>
      <c r="E3917" s="3" t="s">
        <v>69</v>
      </c>
      <c r="F3917" s="6"/>
    </row>
    <row r="3918" spans="1:6" ht="15.75" customHeight="1" x14ac:dyDescent="0.15">
      <c r="A3918" s="3">
        <v>3914</v>
      </c>
      <c r="B3918" s="3" t="s">
        <v>17045</v>
      </c>
      <c r="C3918" s="10" t="s">
        <v>17046</v>
      </c>
      <c r="E3918" s="3" t="s">
        <v>9647</v>
      </c>
      <c r="F3918" s="6"/>
    </row>
    <row r="3919" spans="1:6" ht="15.75" customHeight="1" x14ac:dyDescent="0.15">
      <c r="A3919" s="3">
        <v>3915</v>
      </c>
      <c r="B3919" s="3" t="s">
        <v>17047</v>
      </c>
      <c r="C3919" s="10" t="s">
        <v>17048</v>
      </c>
      <c r="E3919" s="3" t="s">
        <v>137</v>
      </c>
      <c r="F3919" s="6"/>
    </row>
    <row r="3920" spans="1:6" ht="15.75" customHeight="1" x14ac:dyDescent="0.15">
      <c r="A3920" s="3">
        <v>3916</v>
      </c>
      <c r="B3920" s="3" t="s">
        <v>12578</v>
      </c>
      <c r="C3920" s="10" t="s">
        <v>17051</v>
      </c>
      <c r="E3920" s="3" t="s">
        <v>7374</v>
      </c>
      <c r="F3920" s="6"/>
    </row>
    <row r="3921" spans="1:6" ht="15.75" customHeight="1" x14ac:dyDescent="0.15">
      <c r="A3921" s="3">
        <v>3917</v>
      </c>
      <c r="B3921" s="3" t="s">
        <v>17052</v>
      </c>
      <c r="C3921" s="10" t="s">
        <v>17053</v>
      </c>
      <c r="E3921" s="3" t="s">
        <v>17055</v>
      </c>
      <c r="F3921" s="6"/>
    </row>
    <row r="3922" spans="1:6" ht="15.75" customHeight="1" x14ac:dyDescent="0.15">
      <c r="A3922" s="3">
        <v>3918</v>
      </c>
      <c r="B3922" s="3" t="s">
        <v>17057</v>
      </c>
      <c r="C3922" s="10" t="s">
        <v>17058</v>
      </c>
      <c r="E3922" s="3" t="s">
        <v>1072</v>
      </c>
      <c r="F3922" s="6"/>
    </row>
    <row r="3923" spans="1:6" ht="15.75" customHeight="1" x14ac:dyDescent="0.15">
      <c r="A3923" s="3">
        <v>3919</v>
      </c>
      <c r="B3923" s="3" t="s">
        <v>17059</v>
      </c>
      <c r="C3923" s="10" t="s">
        <v>17060</v>
      </c>
      <c r="E3923" s="3" t="s">
        <v>17062</v>
      </c>
      <c r="F3923" s="6"/>
    </row>
    <row r="3924" spans="1:6" ht="15.75" customHeight="1" x14ac:dyDescent="0.15">
      <c r="A3924" s="3">
        <v>3920</v>
      </c>
      <c r="B3924" s="3" t="s">
        <v>6099</v>
      </c>
      <c r="C3924" s="10" t="s">
        <v>17064</v>
      </c>
      <c r="E3924" s="3" t="s">
        <v>2413</v>
      </c>
      <c r="F3924" s="6"/>
    </row>
    <row r="3925" spans="1:6" ht="15.75" customHeight="1" x14ac:dyDescent="0.15">
      <c r="A3925" s="3">
        <v>3921</v>
      </c>
      <c r="B3925" s="3" t="s">
        <v>17065</v>
      </c>
      <c r="C3925" s="10" t="s">
        <v>17066</v>
      </c>
      <c r="E3925" s="3" t="s">
        <v>17068</v>
      </c>
      <c r="F3925" s="6"/>
    </row>
    <row r="3926" spans="1:6" ht="15.75" customHeight="1" x14ac:dyDescent="0.15">
      <c r="A3926" s="3">
        <v>3922</v>
      </c>
      <c r="B3926" s="3" t="s">
        <v>8244</v>
      </c>
      <c r="C3926" s="10" t="s">
        <v>17070</v>
      </c>
      <c r="E3926" s="3" t="s">
        <v>475</v>
      </c>
      <c r="F3926" s="6"/>
    </row>
    <row r="3927" spans="1:6" ht="15.75" customHeight="1" x14ac:dyDescent="0.15">
      <c r="A3927" s="3">
        <v>3923</v>
      </c>
      <c r="B3927" s="3" t="s">
        <v>17071</v>
      </c>
      <c r="C3927" s="10" t="s">
        <v>17072</v>
      </c>
      <c r="E3927" s="3" t="s">
        <v>17073</v>
      </c>
      <c r="F3927" s="6"/>
    </row>
    <row r="3928" spans="1:6" ht="15.75" customHeight="1" x14ac:dyDescent="0.15">
      <c r="A3928" s="3">
        <v>3924</v>
      </c>
      <c r="B3928" s="3" t="s">
        <v>17075</v>
      </c>
      <c r="C3928" s="10" t="s">
        <v>17076</v>
      </c>
      <c r="E3928" s="3" t="s">
        <v>3411</v>
      </c>
      <c r="F3928" s="6"/>
    </row>
    <row r="3929" spans="1:6" ht="15.75" customHeight="1" x14ac:dyDescent="0.15">
      <c r="A3929" s="3">
        <v>3925</v>
      </c>
      <c r="B3929" s="3" t="s">
        <v>11400</v>
      </c>
      <c r="C3929" s="10" t="s">
        <v>17078</v>
      </c>
      <c r="E3929" s="3" t="s">
        <v>11404</v>
      </c>
      <c r="F3929" s="6"/>
    </row>
    <row r="3930" spans="1:6" ht="15.75" customHeight="1" x14ac:dyDescent="0.15">
      <c r="A3930" s="3">
        <v>3926</v>
      </c>
      <c r="B3930" s="3" t="s">
        <v>9364</v>
      </c>
      <c r="C3930" s="10" t="s">
        <v>17080</v>
      </c>
      <c r="E3930" s="3" t="s">
        <v>9367</v>
      </c>
      <c r="F3930" s="6"/>
    </row>
    <row r="3931" spans="1:6" ht="15.75" customHeight="1" x14ac:dyDescent="0.15">
      <c r="A3931" s="3">
        <v>3927</v>
      </c>
      <c r="B3931" s="3" t="s">
        <v>17081</v>
      </c>
      <c r="C3931" s="10" t="s">
        <v>17082</v>
      </c>
      <c r="E3931" s="3" t="s">
        <v>742</v>
      </c>
      <c r="F3931" s="6"/>
    </row>
    <row r="3932" spans="1:6" ht="15.75" customHeight="1" x14ac:dyDescent="0.15">
      <c r="A3932" s="3">
        <v>3928</v>
      </c>
      <c r="B3932" s="3" t="s">
        <v>17084</v>
      </c>
      <c r="C3932" s="10" t="s">
        <v>17085</v>
      </c>
      <c r="E3932" s="3" t="s">
        <v>17087</v>
      </c>
      <c r="F3932" s="6"/>
    </row>
    <row r="3933" spans="1:6" ht="15.75" customHeight="1" x14ac:dyDescent="0.15">
      <c r="A3933" s="3">
        <v>3929</v>
      </c>
      <c r="B3933" s="3" t="s">
        <v>17088</v>
      </c>
      <c r="C3933" s="10" t="s">
        <v>17089</v>
      </c>
      <c r="E3933" s="3" t="s">
        <v>17091</v>
      </c>
      <c r="F3933" s="6"/>
    </row>
    <row r="3934" spans="1:6" ht="15.75" customHeight="1" x14ac:dyDescent="0.15">
      <c r="A3934" s="3">
        <v>3930</v>
      </c>
      <c r="B3934" s="3" t="s">
        <v>17092</v>
      </c>
      <c r="C3934" s="10" t="s">
        <v>17093</v>
      </c>
      <c r="E3934" s="3" t="s">
        <v>189</v>
      </c>
      <c r="F3934" s="6"/>
    </row>
    <row r="3935" spans="1:6" ht="15.75" customHeight="1" x14ac:dyDescent="0.15">
      <c r="A3935" s="3">
        <v>3931</v>
      </c>
      <c r="B3935" s="3" t="s">
        <v>17095</v>
      </c>
      <c r="C3935" s="10" t="s">
        <v>17096</v>
      </c>
      <c r="E3935" s="3" t="s">
        <v>9243</v>
      </c>
      <c r="F3935" s="6"/>
    </row>
    <row r="3936" spans="1:6" ht="15.75" customHeight="1" x14ac:dyDescent="0.15">
      <c r="A3936" s="3">
        <v>3932</v>
      </c>
      <c r="B3936" s="3" t="s">
        <v>17097</v>
      </c>
      <c r="C3936" s="10" t="s">
        <v>17099</v>
      </c>
      <c r="E3936" s="3" t="s">
        <v>1963</v>
      </c>
      <c r="F3936" s="6"/>
    </row>
    <row r="3937" spans="1:6" ht="15.75" customHeight="1" x14ac:dyDescent="0.15">
      <c r="A3937" s="3">
        <v>3933</v>
      </c>
      <c r="B3937" s="3" t="s">
        <v>17101</v>
      </c>
      <c r="C3937" s="10" t="s">
        <v>17102</v>
      </c>
      <c r="E3937" s="3" t="s">
        <v>11411</v>
      </c>
      <c r="F3937" s="6"/>
    </row>
    <row r="3938" spans="1:6" ht="15.75" customHeight="1" x14ac:dyDescent="0.15">
      <c r="A3938" s="3">
        <v>3934</v>
      </c>
      <c r="B3938" s="3" t="s">
        <v>17104</v>
      </c>
      <c r="C3938" s="10" t="s">
        <v>17105</v>
      </c>
      <c r="E3938" s="3" t="s">
        <v>7195</v>
      </c>
      <c r="F3938" s="6"/>
    </row>
    <row r="3939" spans="1:6" ht="15.75" customHeight="1" x14ac:dyDescent="0.15">
      <c r="A3939" s="3">
        <v>3935</v>
      </c>
      <c r="B3939" s="3" t="s">
        <v>11792</v>
      </c>
      <c r="C3939" s="10" t="s">
        <v>17107</v>
      </c>
      <c r="E3939" s="3" t="s">
        <v>2190</v>
      </c>
      <c r="F3939" s="6"/>
    </row>
    <row r="3940" spans="1:6" ht="15.75" customHeight="1" x14ac:dyDescent="0.15">
      <c r="A3940" s="3">
        <v>3936</v>
      </c>
      <c r="B3940" s="3" t="s">
        <v>9145</v>
      </c>
      <c r="C3940" s="10" t="s">
        <v>17108</v>
      </c>
      <c r="E3940" s="3" t="s">
        <v>8324</v>
      </c>
      <c r="F3940" s="6"/>
    </row>
    <row r="3941" spans="1:6" ht="15.75" customHeight="1" x14ac:dyDescent="0.15">
      <c r="A3941" s="3">
        <v>3937</v>
      </c>
      <c r="B3941" s="3" t="s">
        <v>17110</v>
      </c>
      <c r="C3941" s="10" t="s">
        <v>17112</v>
      </c>
      <c r="E3941" s="3" t="s">
        <v>3148</v>
      </c>
      <c r="F3941" s="6"/>
    </row>
    <row r="3942" spans="1:6" ht="15.75" customHeight="1" x14ac:dyDescent="0.15">
      <c r="A3942" s="3">
        <v>3938</v>
      </c>
      <c r="B3942" s="3" t="s">
        <v>9562</v>
      </c>
      <c r="C3942" s="10" t="s">
        <v>17114</v>
      </c>
      <c r="E3942" s="3" t="s">
        <v>9567</v>
      </c>
      <c r="F3942" s="6"/>
    </row>
    <row r="3943" spans="1:6" ht="15.75" customHeight="1" x14ac:dyDescent="0.15">
      <c r="A3943" s="3">
        <v>3939</v>
      </c>
      <c r="B3943" s="3" t="s">
        <v>5125</v>
      </c>
      <c r="C3943" s="10" t="s">
        <v>17116</v>
      </c>
      <c r="E3943" s="3" t="s">
        <v>89</v>
      </c>
      <c r="F3943" s="6"/>
    </row>
    <row r="3944" spans="1:6" ht="15.75" customHeight="1" x14ac:dyDescent="0.15">
      <c r="A3944" s="3">
        <v>3940</v>
      </c>
      <c r="B3944" s="3" t="s">
        <v>17117</v>
      </c>
      <c r="C3944" s="10" t="s">
        <v>17118</v>
      </c>
      <c r="E3944" s="3" t="s">
        <v>4046</v>
      </c>
      <c r="F3944" s="6"/>
    </row>
    <row r="3945" spans="1:6" ht="15.75" customHeight="1" x14ac:dyDescent="0.15">
      <c r="A3945" s="3">
        <v>3941</v>
      </c>
      <c r="B3945" s="3" t="s">
        <v>17119</v>
      </c>
      <c r="C3945" s="10" t="s">
        <v>17120</v>
      </c>
      <c r="E3945" s="3" t="s">
        <v>62</v>
      </c>
      <c r="F3945" s="6"/>
    </row>
    <row r="3946" spans="1:6" ht="15.75" customHeight="1" x14ac:dyDescent="0.15">
      <c r="A3946" s="3">
        <v>3942</v>
      </c>
      <c r="B3946" s="3" t="s">
        <v>17122</v>
      </c>
      <c r="C3946" s="10" t="s">
        <v>17123</v>
      </c>
      <c r="E3946" s="3" t="s">
        <v>10630</v>
      </c>
      <c r="F3946" s="6"/>
    </row>
    <row r="3947" spans="1:6" ht="15.75" customHeight="1" x14ac:dyDescent="0.15">
      <c r="A3947" s="3">
        <v>3943</v>
      </c>
      <c r="B3947" s="3" t="s">
        <v>17124</v>
      </c>
      <c r="C3947" s="10" t="s">
        <v>17125</v>
      </c>
      <c r="E3947" s="3" t="s">
        <v>10592</v>
      </c>
      <c r="F3947" s="6"/>
    </row>
    <row r="3948" spans="1:6" ht="15.75" customHeight="1" x14ac:dyDescent="0.15">
      <c r="A3948" s="3">
        <v>3944</v>
      </c>
      <c r="B3948" s="3" t="s">
        <v>6440</v>
      </c>
      <c r="C3948" s="10" t="s">
        <v>11867</v>
      </c>
      <c r="E3948" s="3" t="s">
        <v>79</v>
      </c>
      <c r="F3948" s="6"/>
    </row>
    <row r="3949" spans="1:6" ht="15.75" customHeight="1" x14ac:dyDescent="0.15">
      <c r="A3949" s="3">
        <v>3945</v>
      </c>
      <c r="B3949" s="3" t="s">
        <v>17128</v>
      </c>
      <c r="C3949" s="10" t="s">
        <v>17129</v>
      </c>
      <c r="E3949" s="3" t="s">
        <v>679</v>
      </c>
      <c r="F3949" s="6"/>
    </row>
    <row r="3950" spans="1:6" ht="15.75" customHeight="1" x14ac:dyDescent="0.15">
      <c r="A3950" s="3">
        <v>3946</v>
      </c>
      <c r="B3950" s="3" t="s">
        <v>17131</v>
      </c>
      <c r="C3950" s="10" t="s">
        <v>17133</v>
      </c>
      <c r="E3950" s="3" t="s">
        <v>7540</v>
      </c>
      <c r="F3950" s="6"/>
    </row>
    <row r="3951" spans="1:6" ht="15.75" customHeight="1" x14ac:dyDescent="0.15">
      <c r="A3951" s="3">
        <v>3947</v>
      </c>
      <c r="B3951" s="3" t="s">
        <v>17134</v>
      </c>
      <c r="C3951" s="10" t="s">
        <v>17135</v>
      </c>
      <c r="E3951" s="3" t="s">
        <v>218</v>
      </c>
      <c r="F3951" s="6"/>
    </row>
    <row r="3952" spans="1:6" ht="15.75" customHeight="1" x14ac:dyDescent="0.15">
      <c r="A3952" s="3">
        <v>3948</v>
      </c>
      <c r="B3952" s="3" t="s">
        <v>17136</v>
      </c>
      <c r="C3952" s="10" t="s">
        <v>17139</v>
      </c>
      <c r="E3952" s="3" t="s">
        <v>10630</v>
      </c>
      <c r="F3952" s="6"/>
    </row>
    <row r="3953" spans="1:6" ht="15.75" customHeight="1" x14ac:dyDescent="0.15">
      <c r="A3953" s="3">
        <v>3949</v>
      </c>
      <c r="B3953" s="3" t="s">
        <v>17140</v>
      </c>
      <c r="C3953" s="10" t="s">
        <v>17141</v>
      </c>
      <c r="E3953" s="3" t="s">
        <v>17142</v>
      </c>
      <c r="F3953" s="6"/>
    </row>
    <row r="3954" spans="1:6" ht="15.75" customHeight="1" x14ac:dyDescent="0.15">
      <c r="A3954" s="3">
        <v>3950</v>
      </c>
      <c r="B3954" s="3" t="s">
        <v>12103</v>
      </c>
      <c r="C3954" s="10" t="s">
        <v>17143</v>
      </c>
      <c r="E3954" s="3" t="s">
        <v>39</v>
      </c>
      <c r="F3954" s="6"/>
    </row>
    <row r="3955" spans="1:6" ht="15.75" customHeight="1" x14ac:dyDescent="0.15">
      <c r="A3955" s="3">
        <v>3951</v>
      </c>
      <c r="B3955" s="3" t="s">
        <v>12108</v>
      </c>
      <c r="C3955" s="10" t="s">
        <v>17146</v>
      </c>
      <c r="E3955" s="3" t="s">
        <v>39</v>
      </c>
      <c r="F3955" s="6"/>
    </row>
    <row r="3956" spans="1:6" ht="15.75" customHeight="1" x14ac:dyDescent="0.15">
      <c r="A3956" s="3">
        <v>3952</v>
      </c>
      <c r="B3956" s="3" t="s">
        <v>17147</v>
      </c>
      <c r="C3956" s="10" t="s">
        <v>17148</v>
      </c>
      <c r="E3956" s="3" t="s">
        <v>6815</v>
      </c>
      <c r="F3956" s="6"/>
    </row>
    <row r="3957" spans="1:6" ht="15.75" customHeight="1" x14ac:dyDescent="0.15">
      <c r="A3957" s="3">
        <v>3953</v>
      </c>
      <c r="B3957" s="3" t="s">
        <v>17150</v>
      </c>
      <c r="C3957" s="10" t="s">
        <v>17152</v>
      </c>
      <c r="E3957" s="3" t="s">
        <v>17153</v>
      </c>
      <c r="F3957" s="6"/>
    </row>
    <row r="3958" spans="1:6" ht="15.75" customHeight="1" x14ac:dyDescent="0.15">
      <c r="A3958" s="3">
        <v>3954</v>
      </c>
      <c r="B3958" s="3" t="s">
        <v>17154</v>
      </c>
      <c r="C3958" s="10" t="s">
        <v>17155</v>
      </c>
      <c r="E3958" s="3" t="s">
        <v>742</v>
      </c>
      <c r="F3958" s="6"/>
    </row>
    <row r="3959" spans="1:6" ht="15.75" customHeight="1" x14ac:dyDescent="0.15">
      <c r="A3959" s="3">
        <v>3955</v>
      </c>
      <c r="B3959" s="3" t="s">
        <v>17156</v>
      </c>
      <c r="C3959" s="10" t="s">
        <v>17157</v>
      </c>
      <c r="E3959" s="3" t="s">
        <v>8394</v>
      </c>
      <c r="F3959" s="6"/>
    </row>
    <row r="3960" spans="1:6" ht="15.75" customHeight="1" x14ac:dyDescent="0.15">
      <c r="A3960" s="3">
        <v>3956</v>
      </c>
      <c r="B3960" s="3" t="s">
        <v>17159</v>
      </c>
      <c r="C3960" s="10" t="s">
        <v>17160</v>
      </c>
      <c r="E3960" s="3" t="s">
        <v>271</v>
      </c>
      <c r="F3960" s="6"/>
    </row>
    <row r="3961" spans="1:6" ht="15.75" customHeight="1" x14ac:dyDescent="0.15">
      <c r="A3961" s="3">
        <v>3957</v>
      </c>
      <c r="B3961" s="3" t="s">
        <v>17161</v>
      </c>
      <c r="C3961" s="10" t="s">
        <v>17162</v>
      </c>
      <c r="E3961" s="3" t="s">
        <v>1743</v>
      </c>
      <c r="F3961" s="6"/>
    </row>
    <row r="3962" spans="1:6" ht="15.75" customHeight="1" x14ac:dyDescent="0.15">
      <c r="A3962" s="3">
        <v>3958</v>
      </c>
      <c r="B3962" s="3" t="s">
        <v>6134</v>
      </c>
      <c r="C3962" s="10" t="s">
        <v>17165</v>
      </c>
      <c r="E3962" s="3" t="s">
        <v>2576</v>
      </c>
      <c r="F3962" s="6"/>
    </row>
    <row r="3963" spans="1:6" ht="15.75" customHeight="1" x14ac:dyDescent="0.15">
      <c r="A3963" s="3">
        <v>3959</v>
      </c>
      <c r="B3963" s="3" t="s">
        <v>17166</v>
      </c>
      <c r="C3963" s="10" t="s">
        <v>17167</v>
      </c>
      <c r="E3963" s="3" t="s">
        <v>1764</v>
      </c>
      <c r="F3963" s="6"/>
    </row>
    <row r="3964" spans="1:6" ht="15.75" customHeight="1" x14ac:dyDescent="0.15">
      <c r="A3964" s="3">
        <v>3960</v>
      </c>
      <c r="B3964" s="3" t="s">
        <v>12336</v>
      </c>
      <c r="C3964" s="10" t="s">
        <v>17170</v>
      </c>
      <c r="E3964" s="3" t="s">
        <v>9754</v>
      </c>
      <c r="F3964" s="6"/>
    </row>
    <row r="3965" spans="1:6" ht="15.75" customHeight="1" x14ac:dyDescent="0.15">
      <c r="A3965" s="3">
        <v>3961</v>
      </c>
      <c r="B3965" s="3" t="s">
        <v>17171</v>
      </c>
      <c r="C3965" s="10" t="s">
        <v>17172</v>
      </c>
      <c r="E3965" s="3" t="s">
        <v>4814</v>
      </c>
      <c r="F3965" s="6"/>
    </row>
    <row r="3966" spans="1:6" ht="15.75" customHeight="1" x14ac:dyDescent="0.15">
      <c r="A3966" s="3">
        <v>3962</v>
      </c>
      <c r="B3966" s="3" t="s">
        <v>17174</v>
      </c>
      <c r="C3966" s="10" t="s">
        <v>17175</v>
      </c>
      <c r="E3966" s="3" t="s">
        <v>5419</v>
      </c>
      <c r="F3966" s="6"/>
    </row>
    <row r="3967" spans="1:6" ht="15.75" customHeight="1" x14ac:dyDescent="0.15">
      <c r="A3967" s="3">
        <v>3963</v>
      </c>
      <c r="B3967" s="3" t="s">
        <v>17176</v>
      </c>
      <c r="C3967" s="10" t="s">
        <v>17177</v>
      </c>
      <c r="E3967" s="3" t="s">
        <v>1032</v>
      </c>
      <c r="F3967" s="6"/>
    </row>
    <row r="3968" spans="1:6" ht="15.75" customHeight="1" x14ac:dyDescent="0.15">
      <c r="A3968" s="3">
        <v>3964</v>
      </c>
      <c r="B3968" s="3" t="s">
        <v>6048</v>
      </c>
      <c r="C3968" s="10" t="s">
        <v>17180</v>
      </c>
      <c r="E3968" s="3" t="s">
        <v>1086</v>
      </c>
      <c r="F3968" s="6"/>
    </row>
    <row r="3969" spans="1:6" ht="15.75" customHeight="1" x14ac:dyDescent="0.15">
      <c r="A3969" s="3">
        <v>3965</v>
      </c>
      <c r="B3969" s="3" t="s">
        <v>17181</v>
      </c>
      <c r="C3969" s="10" t="s">
        <v>17182</v>
      </c>
      <c r="E3969" s="3" t="s">
        <v>17184</v>
      </c>
      <c r="F3969" s="6"/>
    </row>
    <row r="3970" spans="1:6" ht="15.75" customHeight="1" x14ac:dyDescent="0.15">
      <c r="A3970" s="3">
        <v>3966</v>
      </c>
      <c r="B3970" s="3" t="s">
        <v>17185</v>
      </c>
      <c r="C3970" s="10" t="s">
        <v>17186</v>
      </c>
      <c r="E3970" s="3" t="s">
        <v>11889</v>
      </c>
      <c r="F3970" s="6"/>
    </row>
    <row r="3971" spans="1:6" ht="15.75" customHeight="1" x14ac:dyDescent="0.15">
      <c r="A3971" s="3">
        <v>3967</v>
      </c>
      <c r="B3971" s="3" t="s">
        <v>12377</v>
      </c>
      <c r="C3971" s="10" t="s">
        <v>17188</v>
      </c>
      <c r="E3971" s="3" t="s">
        <v>12382</v>
      </c>
      <c r="F3971" s="6"/>
    </row>
    <row r="3972" spans="1:6" ht="15.75" customHeight="1" x14ac:dyDescent="0.15">
      <c r="A3972" s="3">
        <v>3968</v>
      </c>
      <c r="B3972" s="3" t="s">
        <v>17189</v>
      </c>
      <c r="C3972" s="10" t="s">
        <v>17190</v>
      </c>
      <c r="E3972" s="3" t="s">
        <v>8595</v>
      </c>
      <c r="F3972" s="6"/>
    </row>
    <row r="3973" spans="1:6" ht="15.75" customHeight="1" x14ac:dyDescent="0.15">
      <c r="A3973" s="3">
        <v>3969</v>
      </c>
      <c r="B3973" s="3" t="s">
        <v>17192</v>
      </c>
      <c r="C3973" s="10" t="s">
        <v>17194</v>
      </c>
      <c r="E3973" s="3" t="s">
        <v>8071</v>
      </c>
      <c r="F3973" s="6"/>
    </row>
    <row r="3974" spans="1:6" ht="15.75" customHeight="1" x14ac:dyDescent="0.15">
      <c r="A3974" s="3">
        <v>3970</v>
      </c>
      <c r="B3974" s="3" t="s">
        <v>17195</v>
      </c>
      <c r="C3974" s="10" t="s">
        <v>17196</v>
      </c>
      <c r="E3974" s="3" t="s">
        <v>17197</v>
      </c>
      <c r="F3974" s="6"/>
    </row>
    <row r="3975" spans="1:6" ht="15.75" customHeight="1" x14ac:dyDescent="0.15">
      <c r="A3975" s="3">
        <v>3971</v>
      </c>
      <c r="B3975" s="3" t="s">
        <v>17198</v>
      </c>
      <c r="C3975" s="10" t="s">
        <v>17199</v>
      </c>
      <c r="E3975" s="3" t="s">
        <v>3840</v>
      </c>
      <c r="F3975" s="6"/>
    </row>
    <row r="3976" spans="1:6" ht="15.75" customHeight="1" x14ac:dyDescent="0.15">
      <c r="A3976" s="3">
        <v>3972</v>
      </c>
      <c r="B3976" s="3" t="s">
        <v>17201</v>
      </c>
      <c r="C3976" s="10" t="s">
        <v>17202</v>
      </c>
      <c r="E3976" s="3" t="s">
        <v>189</v>
      </c>
      <c r="F3976" s="6"/>
    </row>
    <row r="3977" spans="1:6" ht="15.75" customHeight="1" x14ac:dyDescent="0.15">
      <c r="A3977" s="3">
        <v>3973</v>
      </c>
      <c r="B3977" s="3" t="s">
        <v>6158</v>
      </c>
      <c r="C3977" s="10" t="s">
        <v>17203</v>
      </c>
      <c r="E3977" s="3" t="s">
        <v>6162</v>
      </c>
      <c r="F3977" s="6"/>
    </row>
    <row r="3978" spans="1:6" ht="15.75" customHeight="1" x14ac:dyDescent="0.15">
      <c r="A3978" s="3">
        <v>3974</v>
      </c>
      <c r="B3978" s="3" t="s">
        <v>17206</v>
      </c>
      <c r="C3978" s="10" t="s">
        <v>17207</v>
      </c>
      <c r="E3978" s="3" t="s">
        <v>4456</v>
      </c>
      <c r="F3978" s="6"/>
    </row>
    <row r="3979" spans="1:6" ht="15.75" customHeight="1" x14ac:dyDescent="0.15">
      <c r="A3979" s="3">
        <v>3975</v>
      </c>
      <c r="B3979" s="3" t="s">
        <v>17208</v>
      </c>
      <c r="C3979" s="10" t="s">
        <v>17209</v>
      </c>
      <c r="E3979" s="3" t="s">
        <v>934</v>
      </c>
      <c r="F3979" s="6"/>
    </row>
    <row r="3980" spans="1:6" ht="15.75" customHeight="1" x14ac:dyDescent="0.15">
      <c r="A3980" s="3">
        <v>3976</v>
      </c>
      <c r="B3980" s="3" t="s">
        <v>17211</v>
      </c>
      <c r="C3980" s="10" t="s">
        <v>17213</v>
      </c>
      <c r="E3980" s="3" t="s">
        <v>8394</v>
      </c>
      <c r="F3980" s="6"/>
    </row>
    <row r="3981" spans="1:6" ht="15.75" customHeight="1" x14ac:dyDescent="0.15">
      <c r="A3981" s="3">
        <v>3977</v>
      </c>
      <c r="B3981" s="3" t="s">
        <v>9154</v>
      </c>
      <c r="C3981" s="10" t="s">
        <v>17214</v>
      </c>
      <c r="E3981" s="3" t="s">
        <v>9160</v>
      </c>
      <c r="F3981" s="6"/>
    </row>
    <row r="3982" spans="1:6" ht="15.75" customHeight="1" x14ac:dyDescent="0.15">
      <c r="A3982" s="3">
        <v>3978</v>
      </c>
      <c r="B3982" s="3" t="s">
        <v>12251</v>
      </c>
      <c r="C3982" s="10" t="s">
        <v>17215</v>
      </c>
      <c r="E3982" s="3" t="s">
        <v>7821</v>
      </c>
      <c r="F3982" s="6"/>
    </row>
    <row r="3983" spans="1:6" ht="15.75" customHeight="1" x14ac:dyDescent="0.15">
      <c r="A3983" s="3">
        <v>3979</v>
      </c>
      <c r="B3983" s="3" t="s">
        <v>17218</v>
      </c>
      <c r="C3983" s="10" t="s">
        <v>17219</v>
      </c>
      <c r="E3983" s="3" t="s">
        <v>17220</v>
      </c>
      <c r="F3983" s="6"/>
    </row>
    <row r="3984" spans="1:6" ht="15.75" customHeight="1" x14ac:dyDescent="0.15">
      <c r="A3984" s="3">
        <v>3980</v>
      </c>
      <c r="B3984" s="3" t="s">
        <v>17221</v>
      </c>
      <c r="C3984" s="10" t="s">
        <v>17222</v>
      </c>
      <c r="E3984" s="3" t="s">
        <v>4456</v>
      </c>
      <c r="F3984" s="6"/>
    </row>
    <row r="3985" spans="1:6" ht="15.75" customHeight="1" x14ac:dyDescent="0.15">
      <c r="A3985" s="3">
        <v>3981</v>
      </c>
      <c r="B3985" s="3" t="s">
        <v>12431</v>
      </c>
      <c r="C3985" s="10" t="s">
        <v>17224</v>
      </c>
      <c r="E3985" s="3" t="s">
        <v>12428</v>
      </c>
      <c r="F3985" s="6"/>
    </row>
    <row r="3986" spans="1:6" ht="15.75" customHeight="1" x14ac:dyDescent="0.15">
      <c r="A3986" s="3">
        <v>3982</v>
      </c>
      <c r="B3986" s="3" t="s">
        <v>17225</v>
      </c>
      <c r="C3986" s="10" t="s">
        <v>17226</v>
      </c>
      <c r="E3986" s="3" t="s">
        <v>17227</v>
      </c>
      <c r="F3986" s="6"/>
    </row>
    <row r="3987" spans="1:6" ht="15.75" customHeight="1" x14ac:dyDescent="0.15">
      <c r="A3987" s="3">
        <v>3983</v>
      </c>
      <c r="B3987" s="5" t="s">
        <v>17228</v>
      </c>
      <c r="C3987" s="10" t="s">
        <v>17231</v>
      </c>
      <c r="E3987" s="3" t="s">
        <v>6013</v>
      </c>
      <c r="F3987" s="6"/>
    </row>
    <row r="3988" spans="1:6" ht="15.75" customHeight="1" x14ac:dyDescent="0.15">
      <c r="A3988" s="3">
        <v>3984</v>
      </c>
      <c r="B3988" s="3" t="s">
        <v>17232</v>
      </c>
      <c r="C3988" s="10" t="s">
        <v>17233</v>
      </c>
      <c r="E3988" s="3" t="s">
        <v>391</v>
      </c>
      <c r="F3988" s="6"/>
    </row>
    <row r="3989" spans="1:6" ht="15.75" customHeight="1" x14ac:dyDescent="0.15">
      <c r="A3989" s="3">
        <v>3985</v>
      </c>
      <c r="B3989" s="3" t="s">
        <v>17236</v>
      </c>
      <c r="C3989" s="10" t="s">
        <v>17237</v>
      </c>
      <c r="E3989" s="3" t="s">
        <v>379</v>
      </c>
      <c r="F3989" s="6"/>
    </row>
    <row r="3990" spans="1:6" ht="15.75" customHeight="1" x14ac:dyDescent="0.15">
      <c r="A3990" s="3">
        <v>3986</v>
      </c>
      <c r="B3990" s="3" t="s">
        <v>17240</v>
      </c>
      <c r="C3990" s="10" t="s">
        <v>17241</v>
      </c>
      <c r="E3990" s="3" t="s">
        <v>189</v>
      </c>
      <c r="F3990" s="6"/>
    </row>
    <row r="3991" spans="1:6" ht="15.75" customHeight="1" x14ac:dyDescent="0.15">
      <c r="A3991" s="3">
        <v>3987</v>
      </c>
      <c r="B3991" s="3" t="s">
        <v>17243</v>
      </c>
      <c r="C3991" s="10" t="s">
        <v>17244</v>
      </c>
      <c r="E3991" s="3" t="s">
        <v>17246</v>
      </c>
      <c r="F3991" s="6"/>
    </row>
    <row r="3992" spans="1:6" ht="15.75" customHeight="1" x14ac:dyDescent="0.15">
      <c r="A3992" s="3">
        <v>3988</v>
      </c>
      <c r="B3992" s="3" t="s">
        <v>17247</v>
      </c>
      <c r="C3992" s="10" t="s">
        <v>17248</v>
      </c>
      <c r="E3992" s="3" t="s">
        <v>934</v>
      </c>
      <c r="F3992" s="6"/>
    </row>
    <row r="3993" spans="1:6" ht="15.75" customHeight="1" x14ac:dyDescent="0.15">
      <c r="A3993" s="3">
        <v>3989</v>
      </c>
      <c r="B3993" s="3" t="s">
        <v>17250</v>
      </c>
      <c r="C3993" s="10" t="s">
        <v>17251</v>
      </c>
      <c r="E3993" s="3" t="s">
        <v>17252</v>
      </c>
      <c r="F3993" s="6"/>
    </row>
    <row r="3994" spans="1:6" ht="15.75" customHeight="1" x14ac:dyDescent="0.15">
      <c r="A3994" s="3">
        <v>3990</v>
      </c>
      <c r="B3994" s="3" t="s">
        <v>17254</v>
      </c>
      <c r="C3994" s="10" t="s">
        <v>17255</v>
      </c>
      <c r="E3994" s="3" t="s">
        <v>6013</v>
      </c>
      <c r="F3994" s="6"/>
    </row>
    <row r="3995" spans="1:6" ht="15.75" customHeight="1" x14ac:dyDescent="0.15">
      <c r="A3995" s="3">
        <v>3991</v>
      </c>
      <c r="B3995" s="5" t="s">
        <v>17256</v>
      </c>
      <c r="C3995" s="10" t="s">
        <v>17258</v>
      </c>
      <c r="E3995" s="3" t="s">
        <v>384</v>
      </c>
      <c r="F3995" s="6"/>
    </row>
    <row r="3996" spans="1:6" ht="15.75" customHeight="1" x14ac:dyDescent="0.15">
      <c r="A3996" s="3">
        <v>3992</v>
      </c>
      <c r="B3996" s="3" t="s">
        <v>17260</v>
      </c>
      <c r="C3996" s="10" t="s">
        <v>17261</v>
      </c>
      <c r="E3996" s="3" t="s">
        <v>17262</v>
      </c>
      <c r="F3996" s="6"/>
    </row>
    <row r="3997" spans="1:6" ht="15.75" customHeight="1" x14ac:dyDescent="0.15">
      <c r="A3997" s="3">
        <v>3993</v>
      </c>
      <c r="B3997" s="3" t="s">
        <v>5379</v>
      </c>
      <c r="C3997" s="10" t="s">
        <v>17264</v>
      </c>
      <c r="E3997" s="3" t="s">
        <v>89</v>
      </c>
      <c r="F3997" s="6"/>
    </row>
    <row r="3998" spans="1:6" ht="15.75" customHeight="1" x14ac:dyDescent="0.15">
      <c r="A3998" s="3">
        <v>3994</v>
      </c>
      <c r="B3998" s="3" t="s">
        <v>17265</v>
      </c>
      <c r="C3998" s="10" t="s">
        <v>17266</v>
      </c>
      <c r="E3998" s="3" t="s">
        <v>6406</v>
      </c>
      <c r="F3998" s="6"/>
    </row>
    <row r="3999" spans="1:6" ht="15.75" customHeight="1" x14ac:dyDescent="0.15">
      <c r="A3999" s="3">
        <v>3995</v>
      </c>
      <c r="B3999" s="3" t="s">
        <v>17268</v>
      </c>
      <c r="C3999" s="10" t="s">
        <v>17269</v>
      </c>
      <c r="E3999" s="3" t="s">
        <v>9647</v>
      </c>
      <c r="F3999" s="6"/>
    </row>
    <row r="4000" spans="1:6" ht="15.75" customHeight="1" x14ac:dyDescent="0.15">
      <c r="A4000" s="3">
        <v>3996</v>
      </c>
      <c r="B4000" s="3" t="s">
        <v>17270</v>
      </c>
      <c r="C4000" s="10" t="s">
        <v>17271</v>
      </c>
      <c r="E4000" s="3" t="s">
        <v>5083</v>
      </c>
      <c r="F4000" s="6"/>
    </row>
    <row r="4001" spans="1:6" ht="15.75" customHeight="1" x14ac:dyDescent="0.15">
      <c r="A4001" s="3">
        <v>3997</v>
      </c>
      <c r="B4001" s="3" t="s">
        <v>12348</v>
      </c>
      <c r="C4001" s="10" t="s">
        <v>17273</v>
      </c>
      <c r="E4001" s="3" t="s">
        <v>9754</v>
      </c>
      <c r="F4001" s="6"/>
    </row>
    <row r="4002" spans="1:6" ht="15.75" customHeight="1" x14ac:dyDescent="0.15">
      <c r="A4002" s="3">
        <v>3998</v>
      </c>
      <c r="B4002" s="3" t="s">
        <v>17275</v>
      </c>
      <c r="C4002" s="10" t="s">
        <v>17276</v>
      </c>
      <c r="E4002" s="3" t="s">
        <v>10004</v>
      </c>
      <c r="F4002" s="6"/>
    </row>
    <row r="4003" spans="1:6" ht="15.75" customHeight="1" x14ac:dyDescent="0.15">
      <c r="A4003" s="3">
        <v>3999</v>
      </c>
      <c r="B4003" s="3" t="s">
        <v>17278</v>
      </c>
      <c r="C4003" s="10" t="s">
        <v>17279</v>
      </c>
      <c r="E4003" s="3" t="s">
        <v>189</v>
      </c>
      <c r="F4003" s="6"/>
    </row>
    <row r="4004" spans="1:6" ht="15.75" customHeight="1" x14ac:dyDescent="0.15">
      <c r="A4004" s="3">
        <v>4000</v>
      </c>
      <c r="B4004" s="3" t="s">
        <v>11005</v>
      </c>
      <c r="C4004" s="10" t="s">
        <v>17281</v>
      </c>
      <c r="E4004" s="3" t="s">
        <v>817</v>
      </c>
      <c r="F4004" s="6"/>
    </row>
    <row r="4005" spans="1:6" ht="15.75" customHeight="1" x14ac:dyDescent="0.15">
      <c r="A4005" s="3">
        <v>4001</v>
      </c>
      <c r="B4005" s="3" t="s">
        <v>17282</v>
      </c>
      <c r="C4005" s="10" t="s">
        <v>17283</v>
      </c>
      <c r="E4005" s="3" t="s">
        <v>8135</v>
      </c>
      <c r="F4005" s="6"/>
    </row>
    <row r="4006" spans="1:6" ht="15.75" customHeight="1" x14ac:dyDescent="0.15">
      <c r="A4006" s="3">
        <v>4002</v>
      </c>
      <c r="B4006" s="3" t="s">
        <v>17285</v>
      </c>
      <c r="C4006" s="10" t="s">
        <v>17286</v>
      </c>
      <c r="E4006" s="3" t="s">
        <v>4268</v>
      </c>
      <c r="F4006" s="6"/>
    </row>
    <row r="4007" spans="1:6" ht="15.75" customHeight="1" x14ac:dyDescent="0.15">
      <c r="A4007" s="3">
        <v>4003</v>
      </c>
      <c r="B4007" s="3" t="s">
        <v>7541</v>
      </c>
      <c r="C4007" s="10" t="s">
        <v>17289</v>
      </c>
      <c r="E4007" s="3" t="s">
        <v>7545</v>
      </c>
      <c r="F4007" s="6"/>
    </row>
    <row r="4008" spans="1:6" ht="15.75" customHeight="1" x14ac:dyDescent="0.15">
      <c r="A4008" s="3">
        <v>4004</v>
      </c>
      <c r="B4008" s="3" t="s">
        <v>4995</v>
      </c>
      <c r="C4008" s="10" t="s">
        <v>17291</v>
      </c>
      <c r="E4008" s="3" t="s">
        <v>89</v>
      </c>
      <c r="F4008" s="6"/>
    </row>
    <row r="4009" spans="1:6" ht="15.75" customHeight="1" x14ac:dyDescent="0.15">
      <c r="A4009" s="3">
        <v>4005</v>
      </c>
      <c r="B4009" s="3" t="s">
        <v>17292</v>
      </c>
      <c r="C4009" s="10" t="s">
        <v>17293</v>
      </c>
      <c r="E4009" s="3" t="s">
        <v>3818</v>
      </c>
      <c r="F4009" s="6"/>
    </row>
    <row r="4010" spans="1:6" ht="15.75" customHeight="1" x14ac:dyDescent="0.15">
      <c r="A4010" s="3">
        <v>4006</v>
      </c>
      <c r="B4010" s="3" t="s">
        <v>17296</v>
      </c>
      <c r="C4010" s="10" t="s">
        <v>17297</v>
      </c>
      <c r="E4010" s="3" t="s">
        <v>4411</v>
      </c>
      <c r="F4010" s="6"/>
    </row>
    <row r="4011" spans="1:6" ht="15.75" customHeight="1" x14ac:dyDescent="0.15">
      <c r="A4011" s="3">
        <v>4007</v>
      </c>
      <c r="B4011" s="3" t="s">
        <v>17299</v>
      </c>
      <c r="C4011" s="10" t="s">
        <v>17300</v>
      </c>
      <c r="E4011" s="3" t="s">
        <v>1375</v>
      </c>
      <c r="F4011" s="6"/>
    </row>
    <row r="4012" spans="1:6" ht="15.75" customHeight="1" x14ac:dyDescent="0.15">
      <c r="A4012" s="3">
        <v>4008</v>
      </c>
      <c r="B4012" s="3" t="s">
        <v>17301</v>
      </c>
      <c r="C4012" s="10" t="s">
        <v>17302</v>
      </c>
      <c r="E4012" s="3" t="s">
        <v>10942</v>
      </c>
      <c r="F4012" s="6"/>
    </row>
    <row r="4013" spans="1:6" ht="15.75" customHeight="1" x14ac:dyDescent="0.15">
      <c r="A4013" s="3">
        <v>4009</v>
      </c>
      <c r="B4013" s="3" t="s">
        <v>17303</v>
      </c>
      <c r="C4013" s="10" t="s">
        <v>17305</v>
      </c>
      <c r="E4013" s="3" t="s">
        <v>379</v>
      </c>
      <c r="F4013" s="6"/>
    </row>
    <row r="4014" spans="1:6" ht="15.75" customHeight="1" x14ac:dyDescent="0.15">
      <c r="A4014" s="3">
        <v>4010</v>
      </c>
      <c r="B4014" s="5" t="s">
        <v>17306</v>
      </c>
      <c r="C4014" s="10" t="s">
        <v>17307</v>
      </c>
      <c r="E4014" s="3" t="s">
        <v>13465</v>
      </c>
      <c r="F4014" s="6"/>
    </row>
    <row r="4015" spans="1:6" ht="15.75" customHeight="1" x14ac:dyDescent="0.15">
      <c r="A4015" s="3">
        <v>4011</v>
      </c>
      <c r="B4015" s="3" t="s">
        <v>17308</v>
      </c>
      <c r="C4015" s="10" t="s">
        <v>17310</v>
      </c>
      <c r="E4015" s="3" t="s">
        <v>9181</v>
      </c>
      <c r="F4015" s="6"/>
    </row>
    <row r="4016" spans="1:6" ht="15.75" customHeight="1" x14ac:dyDescent="0.15">
      <c r="A4016" s="3">
        <v>4012</v>
      </c>
      <c r="B4016" s="3" t="s">
        <v>17311</v>
      </c>
      <c r="C4016" s="10" t="s">
        <v>17312</v>
      </c>
      <c r="E4016" s="3" t="s">
        <v>264</v>
      </c>
      <c r="F4016" s="6"/>
    </row>
    <row r="4017" spans="1:6" ht="15.75" customHeight="1" x14ac:dyDescent="0.15">
      <c r="A4017" s="3">
        <v>4013</v>
      </c>
      <c r="B4017" s="3" t="s">
        <v>17314</v>
      </c>
      <c r="C4017" s="10" t="s">
        <v>17315</v>
      </c>
      <c r="E4017" s="3" t="s">
        <v>5414</v>
      </c>
      <c r="F4017" s="6"/>
    </row>
    <row r="4018" spans="1:6" ht="15.75" customHeight="1" x14ac:dyDescent="0.15">
      <c r="A4018" s="3">
        <v>4014</v>
      </c>
      <c r="B4018" s="3" t="s">
        <v>17316</v>
      </c>
      <c r="C4018" s="10" t="s">
        <v>17317</v>
      </c>
      <c r="E4018" s="3" t="s">
        <v>4136</v>
      </c>
      <c r="F4018" s="6"/>
    </row>
    <row r="4019" spans="1:6" ht="15.75" customHeight="1" x14ac:dyDescent="0.15">
      <c r="A4019" s="3">
        <v>4015</v>
      </c>
      <c r="B4019" s="3" t="s">
        <v>17319</v>
      </c>
      <c r="C4019" s="10" t="s">
        <v>17321</v>
      </c>
      <c r="E4019" s="3" t="s">
        <v>17322</v>
      </c>
      <c r="F4019" s="6"/>
    </row>
    <row r="4020" spans="1:6" ht="15.75" customHeight="1" x14ac:dyDescent="0.15">
      <c r="A4020" s="3">
        <v>4016</v>
      </c>
      <c r="B4020" s="3" t="s">
        <v>17323</v>
      </c>
      <c r="C4020" s="10" t="s">
        <v>17324</v>
      </c>
      <c r="E4020" s="3" t="s">
        <v>17325</v>
      </c>
      <c r="F4020" s="6"/>
    </row>
    <row r="4021" spans="1:6" ht="15.75" customHeight="1" x14ac:dyDescent="0.15">
      <c r="A4021" s="3">
        <v>4017</v>
      </c>
      <c r="B4021" s="3" t="s">
        <v>17326</v>
      </c>
      <c r="C4021" s="10" t="s">
        <v>17328</v>
      </c>
      <c r="E4021" s="3" t="s">
        <v>17330</v>
      </c>
      <c r="F4021" s="6"/>
    </row>
    <row r="4022" spans="1:6" ht="15.75" customHeight="1" x14ac:dyDescent="0.15">
      <c r="A4022" s="3">
        <v>4018</v>
      </c>
      <c r="B4022" s="3" t="s">
        <v>17331</v>
      </c>
      <c r="C4022" s="10" t="s">
        <v>17332</v>
      </c>
      <c r="E4022" s="3" t="s">
        <v>6219</v>
      </c>
      <c r="F4022" s="6"/>
    </row>
    <row r="4023" spans="1:6" ht="15.75" customHeight="1" x14ac:dyDescent="0.15">
      <c r="A4023" s="3">
        <v>4019</v>
      </c>
      <c r="B4023" s="3" t="s">
        <v>17333</v>
      </c>
      <c r="C4023" s="10" t="s">
        <v>17334</v>
      </c>
      <c r="E4023" s="3" t="s">
        <v>742</v>
      </c>
      <c r="F4023" s="6"/>
    </row>
    <row r="4024" spans="1:6" ht="15.75" customHeight="1" x14ac:dyDescent="0.15">
      <c r="A4024" s="3">
        <v>4020</v>
      </c>
      <c r="B4024" s="3" t="s">
        <v>17337</v>
      </c>
      <c r="C4024" s="10" t="s">
        <v>17338</v>
      </c>
      <c r="E4024" s="3" t="s">
        <v>17339</v>
      </c>
      <c r="F4024" s="6"/>
    </row>
    <row r="4025" spans="1:6" ht="15.75" customHeight="1" x14ac:dyDescent="0.15">
      <c r="A4025" s="3">
        <v>4021</v>
      </c>
      <c r="B4025" s="3" t="s">
        <v>17340</v>
      </c>
      <c r="C4025" s="10" t="s">
        <v>17341</v>
      </c>
      <c r="E4025" s="3" t="s">
        <v>1072</v>
      </c>
      <c r="F4025" s="6"/>
    </row>
    <row r="4026" spans="1:6" ht="15.75" customHeight="1" x14ac:dyDescent="0.15">
      <c r="A4026" s="3">
        <v>4022</v>
      </c>
      <c r="B4026" s="3" t="s">
        <v>17343</v>
      </c>
      <c r="C4026" s="10" t="s">
        <v>17344</v>
      </c>
      <c r="E4026" s="3" t="s">
        <v>62</v>
      </c>
      <c r="F4026" s="6"/>
    </row>
    <row r="4027" spans="1:6" ht="15.75" customHeight="1" x14ac:dyDescent="0.15">
      <c r="A4027" s="3">
        <v>4023</v>
      </c>
      <c r="B4027" s="3" t="s">
        <v>6346</v>
      </c>
      <c r="C4027" s="10" t="s">
        <v>17346</v>
      </c>
      <c r="E4027" s="3" t="s">
        <v>6087</v>
      </c>
      <c r="F4027" s="6"/>
    </row>
    <row r="4028" spans="1:6" ht="15.75" customHeight="1" x14ac:dyDescent="0.15">
      <c r="A4028" s="3">
        <v>4024</v>
      </c>
      <c r="B4028" s="3" t="s">
        <v>11797</v>
      </c>
      <c r="C4028" s="10" t="s">
        <v>17347</v>
      </c>
      <c r="E4028" s="3" t="s">
        <v>2190</v>
      </c>
      <c r="F4028" s="6"/>
    </row>
    <row r="4029" spans="1:6" ht="15.75" customHeight="1" x14ac:dyDescent="0.15">
      <c r="A4029" s="3">
        <v>4025</v>
      </c>
      <c r="B4029" s="3" t="s">
        <v>17349</v>
      </c>
      <c r="C4029" s="10" t="s">
        <v>17350</v>
      </c>
      <c r="E4029" s="3" t="s">
        <v>1072</v>
      </c>
      <c r="F4029" s="6"/>
    </row>
    <row r="4030" spans="1:6" ht="15.75" customHeight="1" x14ac:dyDescent="0.15">
      <c r="A4030" s="3">
        <v>4026</v>
      </c>
      <c r="B4030" s="3" t="s">
        <v>17352</v>
      </c>
      <c r="C4030" s="10" t="s">
        <v>17353</v>
      </c>
      <c r="E4030" s="3" t="s">
        <v>271</v>
      </c>
      <c r="F4030" s="6"/>
    </row>
    <row r="4031" spans="1:6" ht="15.75" customHeight="1" x14ac:dyDescent="0.15">
      <c r="A4031" s="3">
        <v>4027</v>
      </c>
      <c r="B4031" s="3" t="s">
        <v>17354</v>
      </c>
      <c r="C4031" s="10" t="s">
        <v>17356</v>
      </c>
      <c r="E4031" s="3" t="s">
        <v>240</v>
      </c>
      <c r="F4031" s="6"/>
    </row>
    <row r="4032" spans="1:6" ht="15.75" customHeight="1" x14ac:dyDescent="0.15">
      <c r="A4032" s="3">
        <v>4028</v>
      </c>
      <c r="B4032" s="3" t="s">
        <v>17357</v>
      </c>
      <c r="C4032" s="10" t="s">
        <v>17358</v>
      </c>
      <c r="E4032" s="3" t="s">
        <v>13616</v>
      </c>
      <c r="F4032" s="6"/>
    </row>
    <row r="4033" spans="1:6" ht="15.75" customHeight="1" x14ac:dyDescent="0.15">
      <c r="A4033" s="3">
        <v>4029</v>
      </c>
      <c r="B4033" s="3" t="s">
        <v>17360</v>
      </c>
      <c r="C4033" s="10" t="s">
        <v>17361</v>
      </c>
      <c r="E4033" s="3" t="s">
        <v>189</v>
      </c>
      <c r="F4033" s="6"/>
    </row>
    <row r="4034" spans="1:6" ht="15.75" customHeight="1" x14ac:dyDescent="0.15">
      <c r="A4034" s="3">
        <v>4030</v>
      </c>
      <c r="B4034" s="3" t="s">
        <v>17362</v>
      </c>
      <c r="C4034" s="10" t="s">
        <v>17363</v>
      </c>
      <c r="E4034" s="3" t="s">
        <v>11429</v>
      </c>
      <c r="F4034" s="6"/>
    </row>
    <row r="4035" spans="1:6" ht="15.75" customHeight="1" x14ac:dyDescent="0.15">
      <c r="A4035" s="3">
        <v>4031</v>
      </c>
      <c r="B4035" s="3" t="s">
        <v>11016</v>
      </c>
      <c r="C4035" s="10" t="s">
        <v>17365</v>
      </c>
      <c r="E4035" s="3" t="s">
        <v>817</v>
      </c>
      <c r="F4035" s="6"/>
    </row>
    <row r="4036" spans="1:6" ht="15.75" customHeight="1" x14ac:dyDescent="0.15">
      <c r="A4036" s="3">
        <v>4032</v>
      </c>
      <c r="B4036" s="3" t="s">
        <v>6454</v>
      </c>
      <c r="C4036" s="10" t="s">
        <v>17367</v>
      </c>
      <c r="E4036" s="3" t="s">
        <v>6458</v>
      </c>
      <c r="F4036" s="6"/>
    </row>
    <row r="4037" spans="1:6" ht="15.75" customHeight="1" x14ac:dyDescent="0.15">
      <c r="A4037" s="3">
        <v>4033</v>
      </c>
      <c r="B4037" s="3" t="s">
        <v>17369</v>
      </c>
      <c r="C4037" s="10" t="s">
        <v>17370</v>
      </c>
      <c r="E4037" s="3" t="s">
        <v>13063</v>
      </c>
      <c r="F4037" s="6"/>
    </row>
    <row r="4038" spans="1:6" ht="15.75" customHeight="1" x14ac:dyDescent="0.15">
      <c r="A4038" s="3">
        <v>4034</v>
      </c>
      <c r="B4038" s="3" t="s">
        <v>17371</v>
      </c>
      <c r="C4038" s="10" t="s">
        <v>17372</v>
      </c>
      <c r="E4038" s="3" t="s">
        <v>5419</v>
      </c>
      <c r="F4038" s="6"/>
    </row>
    <row r="4039" spans="1:6" ht="15.75" customHeight="1" x14ac:dyDescent="0.15">
      <c r="A4039" s="3">
        <v>4035</v>
      </c>
      <c r="B4039" s="3" t="s">
        <v>17375</v>
      </c>
      <c r="C4039" s="10" t="s">
        <v>17376</v>
      </c>
      <c r="E4039" s="3" t="s">
        <v>17377</v>
      </c>
      <c r="F4039" s="6"/>
    </row>
    <row r="4040" spans="1:6" ht="15.75" customHeight="1" x14ac:dyDescent="0.15">
      <c r="A4040" s="3">
        <v>4036</v>
      </c>
      <c r="B4040" s="3" t="s">
        <v>17378</v>
      </c>
      <c r="C4040" s="10" t="s">
        <v>17379</v>
      </c>
      <c r="E4040" s="3" t="s">
        <v>17381</v>
      </c>
      <c r="F4040" s="6"/>
    </row>
    <row r="4041" spans="1:6" ht="15.75" customHeight="1" x14ac:dyDescent="0.15">
      <c r="A4041" s="3">
        <v>4037</v>
      </c>
      <c r="B4041" s="3" t="s">
        <v>17382</v>
      </c>
      <c r="C4041" s="10" t="s">
        <v>17383</v>
      </c>
      <c r="E4041" s="3" t="s">
        <v>2885</v>
      </c>
      <c r="F4041" s="6"/>
    </row>
    <row r="4042" spans="1:6" ht="15.75" customHeight="1" x14ac:dyDescent="0.15">
      <c r="A4042" s="3">
        <v>4038</v>
      </c>
      <c r="B4042" s="3" t="s">
        <v>17388</v>
      </c>
      <c r="C4042" s="10" t="s">
        <v>17389</v>
      </c>
      <c r="E4042" s="3" t="s">
        <v>15703</v>
      </c>
      <c r="F4042" s="6"/>
    </row>
    <row r="4043" spans="1:6" ht="15.75" customHeight="1" x14ac:dyDescent="0.15">
      <c r="A4043" s="3">
        <v>4039</v>
      </c>
      <c r="B4043" s="3" t="s">
        <v>8605</v>
      </c>
      <c r="C4043" s="10" t="s">
        <v>17392</v>
      </c>
      <c r="E4043" s="3" t="s">
        <v>8610</v>
      </c>
      <c r="F4043" s="6"/>
    </row>
    <row r="4044" spans="1:6" ht="15.75" customHeight="1" x14ac:dyDescent="0.15">
      <c r="A4044" s="3">
        <v>4040</v>
      </c>
      <c r="B4044" s="3" t="s">
        <v>17393</v>
      </c>
      <c r="C4044" s="10" t="s">
        <v>17394</v>
      </c>
      <c r="E4044" s="3" t="s">
        <v>17396</v>
      </c>
      <c r="F4044" s="6"/>
    </row>
    <row r="4045" spans="1:6" ht="15.75" customHeight="1" x14ac:dyDescent="0.15">
      <c r="A4045" s="3">
        <v>4041</v>
      </c>
      <c r="B4045" s="3" t="s">
        <v>17398</v>
      </c>
      <c r="C4045" s="10" t="s">
        <v>17399</v>
      </c>
      <c r="E4045" s="3" t="s">
        <v>7862</v>
      </c>
      <c r="F4045" s="6"/>
    </row>
    <row r="4046" spans="1:6" ht="15.75" customHeight="1" x14ac:dyDescent="0.15">
      <c r="A4046" s="3">
        <v>4042</v>
      </c>
      <c r="B4046" s="3" t="s">
        <v>17400</v>
      </c>
      <c r="C4046" s="10" t="s">
        <v>17401</v>
      </c>
      <c r="E4046" s="3" t="s">
        <v>17402</v>
      </c>
      <c r="F4046" s="6"/>
    </row>
    <row r="4047" spans="1:6" ht="15.75" customHeight="1" x14ac:dyDescent="0.15">
      <c r="A4047" s="3">
        <v>4043</v>
      </c>
      <c r="B4047" s="3" t="s">
        <v>17404</v>
      </c>
      <c r="C4047" s="10" t="s">
        <v>17405</v>
      </c>
      <c r="E4047" s="3" t="s">
        <v>1375</v>
      </c>
      <c r="F4047" s="6"/>
    </row>
    <row r="4048" spans="1:6" ht="15.75" customHeight="1" x14ac:dyDescent="0.15">
      <c r="A4048" s="3">
        <v>4044</v>
      </c>
      <c r="B4048" s="3" t="s">
        <v>17407</v>
      </c>
      <c r="C4048" s="10" t="s">
        <v>17408</v>
      </c>
      <c r="E4048" s="3" t="s">
        <v>12065</v>
      </c>
      <c r="F4048" s="6"/>
    </row>
    <row r="4049" spans="1:6" ht="15.75" customHeight="1" x14ac:dyDescent="0.15">
      <c r="A4049" s="3">
        <v>4045</v>
      </c>
      <c r="B4049" s="3" t="s">
        <v>17409</v>
      </c>
      <c r="C4049" s="10" t="s">
        <v>17410</v>
      </c>
      <c r="E4049" s="3" t="s">
        <v>4870</v>
      </c>
      <c r="F4049" s="6"/>
    </row>
    <row r="4050" spans="1:6" ht="15.75" customHeight="1" x14ac:dyDescent="0.15">
      <c r="A4050" s="3">
        <v>4046</v>
      </c>
      <c r="B4050" s="3" t="s">
        <v>17412</v>
      </c>
      <c r="C4050" s="10" t="s">
        <v>17414</v>
      </c>
      <c r="E4050" s="3" t="s">
        <v>2725</v>
      </c>
      <c r="F4050" s="6"/>
    </row>
    <row r="4051" spans="1:6" ht="15.75" customHeight="1" x14ac:dyDescent="0.15">
      <c r="A4051" s="3">
        <v>4047</v>
      </c>
      <c r="B4051" s="3" t="s">
        <v>17415</v>
      </c>
      <c r="C4051" s="10" t="s">
        <v>17416</v>
      </c>
      <c r="E4051" s="3" t="s">
        <v>62</v>
      </c>
      <c r="F4051" s="6"/>
    </row>
    <row r="4052" spans="1:6" ht="15.75" customHeight="1" x14ac:dyDescent="0.15">
      <c r="A4052" s="3">
        <v>4048</v>
      </c>
      <c r="B4052" s="3" t="s">
        <v>17418</v>
      </c>
      <c r="C4052" s="10" t="s">
        <v>17420</v>
      </c>
      <c r="E4052" s="3" t="s">
        <v>17422</v>
      </c>
      <c r="F4052" s="6"/>
    </row>
    <row r="4053" spans="1:6" ht="15.75" customHeight="1" x14ac:dyDescent="0.15">
      <c r="A4053" s="3">
        <v>4049</v>
      </c>
      <c r="B4053" s="3" t="s">
        <v>17423</v>
      </c>
      <c r="C4053" s="10" t="s">
        <v>17424</v>
      </c>
      <c r="E4053" s="3" t="s">
        <v>10942</v>
      </c>
      <c r="F4053" s="6"/>
    </row>
    <row r="4054" spans="1:6" ht="15.75" customHeight="1" x14ac:dyDescent="0.15">
      <c r="A4054" s="3">
        <v>4050</v>
      </c>
      <c r="B4054" s="3" t="s">
        <v>11025</v>
      </c>
      <c r="C4054" s="10" t="s">
        <v>17426</v>
      </c>
      <c r="E4054" s="3" t="s">
        <v>817</v>
      </c>
      <c r="F4054" s="6"/>
    </row>
    <row r="4055" spans="1:6" ht="15.75" customHeight="1" x14ac:dyDescent="0.15">
      <c r="A4055" s="3">
        <v>4051</v>
      </c>
      <c r="B4055" s="3" t="s">
        <v>17428</v>
      </c>
      <c r="C4055" s="10" t="s">
        <v>17430</v>
      </c>
      <c r="E4055" s="3" t="s">
        <v>1963</v>
      </c>
      <c r="F4055" s="6"/>
    </row>
    <row r="4056" spans="1:6" ht="15.75" customHeight="1" x14ac:dyDescent="0.15">
      <c r="A4056" s="3">
        <v>4052</v>
      </c>
      <c r="B4056" s="3" t="s">
        <v>17431</v>
      </c>
      <c r="C4056" s="10" t="s">
        <v>17432</v>
      </c>
      <c r="E4056" s="3" t="s">
        <v>2435</v>
      </c>
      <c r="F4056" s="6"/>
    </row>
    <row r="4057" spans="1:6" ht="15.75" customHeight="1" x14ac:dyDescent="0.15">
      <c r="A4057" s="3">
        <v>4053</v>
      </c>
      <c r="B4057" s="3" t="s">
        <v>17433</v>
      </c>
      <c r="C4057" s="10" t="s">
        <v>17435</v>
      </c>
      <c r="E4057" s="3" t="s">
        <v>6626</v>
      </c>
      <c r="F4057" s="6"/>
    </row>
    <row r="4058" spans="1:6" ht="15.75" customHeight="1" x14ac:dyDescent="0.15">
      <c r="A4058" s="3">
        <v>4054</v>
      </c>
      <c r="B4058" s="3" t="s">
        <v>17437</v>
      </c>
      <c r="C4058" s="10" t="s">
        <v>17438</v>
      </c>
      <c r="E4058" s="3" t="s">
        <v>7662</v>
      </c>
      <c r="F4058" s="6"/>
    </row>
    <row r="4059" spans="1:6" ht="15.75" customHeight="1" x14ac:dyDescent="0.15">
      <c r="A4059" s="3">
        <v>4055</v>
      </c>
      <c r="B4059" s="3" t="s">
        <v>11803</v>
      </c>
      <c r="C4059" s="10" t="s">
        <v>17439</v>
      </c>
      <c r="E4059" s="3" t="s">
        <v>2190</v>
      </c>
      <c r="F4059" s="6"/>
    </row>
    <row r="4060" spans="1:6" ht="15.75" customHeight="1" x14ac:dyDescent="0.15">
      <c r="A4060" s="3">
        <v>4056</v>
      </c>
      <c r="B4060" s="3" t="s">
        <v>17440</v>
      </c>
      <c r="C4060" s="10" t="s">
        <v>17441</v>
      </c>
      <c r="E4060" s="3" t="s">
        <v>3818</v>
      </c>
      <c r="F4060" s="6"/>
    </row>
    <row r="4061" spans="1:6" ht="15.75" customHeight="1" x14ac:dyDescent="0.15">
      <c r="A4061" s="3">
        <v>4057</v>
      </c>
      <c r="B4061" s="3" t="s">
        <v>17442</v>
      </c>
      <c r="C4061" s="10" t="s">
        <v>17443</v>
      </c>
      <c r="E4061" s="3" t="s">
        <v>271</v>
      </c>
      <c r="F4061" s="6"/>
    </row>
    <row r="4062" spans="1:6" ht="15.75" customHeight="1" x14ac:dyDescent="0.15">
      <c r="A4062" s="3">
        <v>4058</v>
      </c>
      <c r="B4062" s="3" t="s">
        <v>17445</v>
      </c>
      <c r="C4062" s="10" t="s">
        <v>17446</v>
      </c>
      <c r="E4062" s="3" t="s">
        <v>4618</v>
      </c>
      <c r="F4062" s="6"/>
    </row>
    <row r="4063" spans="1:6" ht="15.75" customHeight="1" x14ac:dyDescent="0.15">
      <c r="A4063" s="3">
        <v>4059</v>
      </c>
      <c r="B4063" s="3" t="s">
        <v>17447</v>
      </c>
      <c r="C4063" s="10" t="s">
        <v>17448</v>
      </c>
      <c r="E4063" s="3" t="s">
        <v>6013</v>
      </c>
      <c r="F4063" s="6"/>
    </row>
    <row r="4064" spans="1:6" ht="15.75" customHeight="1" x14ac:dyDescent="0.15">
      <c r="A4064" s="3">
        <v>4060</v>
      </c>
      <c r="B4064" s="3" t="s">
        <v>17450</v>
      </c>
      <c r="C4064" s="10" t="s">
        <v>17451</v>
      </c>
      <c r="E4064" s="3" t="s">
        <v>1032</v>
      </c>
      <c r="F4064" s="6"/>
    </row>
    <row r="4065" spans="1:6" ht="15.75" customHeight="1" x14ac:dyDescent="0.15">
      <c r="A4065" s="3">
        <v>4061</v>
      </c>
      <c r="B4065" s="5" t="s">
        <v>11564</v>
      </c>
      <c r="C4065" s="10" t="s">
        <v>17453</v>
      </c>
      <c r="E4065" s="3" t="s">
        <v>11562</v>
      </c>
      <c r="F4065" s="6"/>
    </row>
    <row r="4066" spans="1:6" ht="15.75" customHeight="1" x14ac:dyDescent="0.15">
      <c r="A4066" s="3">
        <v>4062</v>
      </c>
      <c r="B4066" s="3" t="s">
        <v>11393</v>
      </c>
      <c r="C4066" s="10" t="s">
        <v>17455</v>
      </c>
      <c r="E4066" s="3" t="s">
        <v>10040</v>
      </c>
      <c r="F4066" s="6"/>
    </row>
    <row r="4067" spans="1:6" ht="15.75" customHeight="1" x14ac:dyDescent="0.15">
      <c r="A4067" s="3">
        <v>4063</v>
      </c>
      <c r="B4067" s="3" t="s">
        <v>17458</v>
      </c>
      <c r="C4067" s="10" t="s">
        <v>17459</v>
      </c>
      <c r="E4067" s="3" t="s">
        <v>8370</v>
      </c>
      <c r="F4067" s="6"/>
    </row>
    <row r="4068" spans="1:6" ht="15.75" customHeight="1" x14ac:dyDescent="0.15">
      <c r="A4068" s="3">
        <v>4064</v>
      </c>
      <c r="B4068" s="3" t="s">
        <v>8760</v>
      </c>
      <c r="C4068" s="10" t="s">
        <v>17461</v>
      </c>
      <c r="E4068" s="3" t="s">
        <v>5251</v>
      </c>
      <c r="F4068" s="6"/>
    </row>
    <row r="4069" spans="1:6" ht="15.75" customHeight="1" x14ac:dyDescent="0.15">
      <c r="A4069" s="3">
        <v>4065</v>
      </c>
      <c r="B4069" s="3" t="s">
        <v>17462</v>
      </c>
      <c r="C4069" s="10" t="s">
        <v>17463</v>
      </c>
      <c r="E4069" s="3" t="s">
        <v>2435</v>
      </c>
      <c r="F4069" s="6"/>
    </row>
    <row r="4070" spans="1:6" ht="15.75" customHeight="1" x14ac:dyDescent="0.15">
      <c r="A4070" s="3">
        <v>4066</v>
      </c>
      <c r="B4070" s="3" t="s">
        <v>11501</v>
      </c>
      <c r="C4070" s="10" t="s">
        <v>17466</v>
      </c>
      <c r="E4070" s="3" t="s">
        <v>11504</v>
      </c>
      <c r="F4070" s="6"/>
    </row>
    <row r="4071" spans="1:6" ht="15.75" customHeight="1" x14ac:dyDescent="0.15">
      <c r="A4071" s="3">
        <v>4067</v>
      </c>
      <c r="B4071" s="3" t="s">
        <v>17467</v>
      </c>
      <c r="C4071" s="10" t="s">
        <v>17468</v>
      </c>
      <c r="E4071" s="3" t="s">
        <v>11925</v>
      </c>
      <c r="F4071" s="6"/>
    </row>
    <row r="4072" spans="1:6" ht="15.75" customHeight="1" x14ac:dyDescent="0.15">
      <c r="A4072" s="3">
        <v>4068</v>
      </c>
      <c r="B4072" s="3" t="s">
        <v>17471</v>
      </c>
      <c r="C4072" s="10" t="s">
        <v>17472</v>
      </c>
      <c r="E4072" s="3" t="s">
        <v>17473</v>
      </c>
      <c r="F4072" s="6"/>
    </row>
    <row r="4073" spans="1:6" ht="15.75" customHeight="1" x14ac:dyDescent="0.15">
      <c r="A4073" s="3">
        <v>4069</v>
      </c>
      <c r="B4073" s="3" t="s">
        <v>17474</v>
      </c>
      <c r="C4073" s="10" t="s">
        <v>17475</v>
      </c>
      <c r="E4073" s="3" t="s">
        <v>13360</v>
      </c>
      <c r="F4073" s="6"/>
    </row>
    <row r="4074" spans="1:6" ht="15.75" customHeight="1" x14ac:dyDescent="0.15">
      <c r="A4074" s="3">
        <v>4070</v>
      </c>
      <c r="B4074" s="3" t="s">
        <v>17477</v>
      </c>
      <c r="C4074" s="10" t="s">
        <v>17479</v>
      </c>
      <c r="E4074" s="3" t="s">
        <v>264</v>
      </c>
      <c r="F4074" s="6"/>
    </row>
    <row r="4075" spans="1:6" ht="15.75" customHeight="1" x14ac:dyDescent="0.15">
      <c r="A4075" s="3">
        <v>4071</v>
      </c>
      <c r="B4075" s="3" t="s">
        <v>17481</v>
      </c>
      <c r="C4075" s="10" t="s">
        <v>17483</v>
      </c>
      <c r="E4075" s="3" t="s">
        <v>2435</v>
      </c>
      <c r="F4075" s="6"/>
    </row>
    <row r="4076" spans="1:6" ht="15.75" customHeight="1" x14ac:dyDescent="0.15">
      <c r="A4076" s="3">
        <v>4072</v>
      </c>
      <c r="B4076" s="3" t="s">
        <v>17484</v>
      </c>
      <c r="C4076" s="10" t="s">
        <v>17485</v>
      </c>
      <c r="E4076" s="3" t="s">
        <v>17486</v>
      </c>
      <c r="F4076" s="6"/>
    </row>
    <row r="4077" spans="1:6" ht="15.75" customHeight="1" x14ac:dyDescent="0.15">
      <c r="A4077" s="3">
        <v>4073</v>
      </c>
      <c r="B4077" s="3" t="s">
        <v>17488</v>
      </c>
      <c r="C4077" s="10" t="s">
        <v>17489</v>
      </c>
      <c r="E4077" s="3" t="s">
        <v>9029</v>
      </c>
      <c r="F4077" s="6"/>
    </row>
    <row r="4078" spans="1:6" ht="15.75" customHeight="1" x14ac:dyDescent="0.15">
      <c r="A4078" s="3">
        <v>4074</v>
      </c>
      <c r="B4078" s="3" t="s">
        <v>11273</v>
      </c>
      <c r="C4078" s="10" t="s">
        <v>17490</v>
      </c>
      <c r="E4078" s="3" t="s">
        <v>7222</v>
      </c>
      <c r="F4078" s="6"/>
    </row>
    <row r="4079" spans="1:6" ht="15.75" customHeight="1" x14ac:dyDescent="0.15">
      <c r="A4079" s="3">
        <v>4075</v>
      </c>
      <c r="B4079" s="3" t="s">
        <v>17492</v>
      </c>
      <c r="C4079" s="10" t="s">
        <v>17494</v>
      </c>
      <c r="E4079" s="3" t="s">
        <v>14534</v>
      </c>
      <c r="F4079" s="6"/>
    </row>
    <row r="4080" spans="1:6" ht="15.75" customHeight="1" x14ac:dyDescent="0.15">
      <c r="A4080" s="3">
        <v>4076</v>
      </c>
      <c r="B4080" s="3" t="s">
        <v>17495</v>
      </c>
      <c r="C4080" s="10" t="s">
        <v>17496</v>
      </c>
      <c r="E4080" s="3" t="s">
        <v>9726</v>
      </c>
      <c r="F4080" s="6"/>
    </row>
    <row r="4081" spans="1:6" ht="15.75" customHeight="1" x14ac:dyDescent="0.15">
      <c r="A4081" s="3">
        <v>4077</v>
      </c>
      <c r="B4081" s="3" t="s">
        <v>17500</v>
      </c>
      <c r="C4081" s="10" t="s">
        <v>17501</v>
      </c>
      <c r="E4081" s="3" t="s">
        <v>14265</v>
      </c>
      <c r="F4081" s="6"/>
    </row>
    <row r="4082" spans="1:6" ht="15.75" customHeight="1" x14ac:dyDescent="0.15">
      <c r="A4082" s="3">
        <v>4078</v>
      </c>
      <c r="B4082" s="3" t="s">
        <v>17503</v>
      </c>
      <c r="C4082" s="10" t="s">
        <v>17504</v>
      </c>
      <c r="E4082" s="3" t="s">
        <v>6126</v>
      </c>
      <c r="F4082" s="6"/>
    </row>
    <row r="4083" spans="1:6" ht="15.75" customHeight="1" x14ac:dyDescent="0.15">
      <c r="A4083" s="3">
        <v>4079</v>
      </c>
      <c r="B4083" s="3" t="s">
        <v>17506</v>
      </c>
      <c r="C4083" s="10" t="s">
        <v>17507</v>
      </c>
      <c r="E4083" s="3" t="s">
        <v>5431</v>
      </c>
      <c r="F4083" s="6"/>
    </row>
    <row r="4084" spans="1:6" ht="15.75" customHeight="1" x14ac:dyDescent="0.15">
      <c r="A4084" s="3">
        <v>4080</v>
      </c>
      <c r="B4084" s="3" t="s">
        <v>17508</v>
      </c>
      <c r="C4084" s="10" t="s">
        <v>17510</v>
      </c>
      <c r="E4084" s="3" t="s">
        <v>4870</v>
      </c>
      <c r="F4084" s="6"/>
    </row>
    <row r="4085" spans="1:6" ht="15.75" customHeight="1" x14ac:dyDescent="0.15">
      <c r="A4085" s="3">
        <v>4081</v>
      </c>
      <c r="B4085" s="3" t="s">
        <v>17512</v>
      </c>
      <c r="C4085" s="10" t="s">
        <v>17513</v>
      </c>
      <c r="E4085" s="3" t="s">
        <v>12109</v>
      </c>
      <c r="F4085" s="6"/>
    </row>
    <row r="4086" spans="1:6" ht="15.75" customHeight="1" x14ac:dyDescent="0.15">
      <c r="A4086" s="3">
        <v>4082</v>
      </c>
      <c r="B4086" s="3" t="s">
        <v>17514</v>
      </c>
      <c r="C4086" s="10" t="s">
        <v>17516</v>
      </c>
      <c r="E4086" s="3" t="s">
        <v>17517</v>
      </c>
      <c r="F4086" s="6"/>
    </row>
    <row r="4087" spans="1:6" ht="15.75" customHeight="1" x14ac:dyDescent="0.15">
      <c r="A4087" s="3">
        <v>4083</v>
      </c>
      <c r="B4087" s="3" t="s">
        <v>17519</v>
      </c>
      <c r="C4087" s="10" t="s">
        <v>17520</v>
      </c>
      <c r="E4087" s="3" t="s">
        <v>11514</v>
      </c>
      <c r="F4087" s="6"/>
    </row>
    <row r="4088" spans="1:6" ht="15.75" customHeight="1" x14ac:dyDescent="0.15">
      <c r="A4088" s="3">
        <v>4084</v>
      </c>
      <c r="B4088" s="3" t="s">
        <v>6875</v>
      </c>
      <c r="C4088" s="10" t="s">
        <v>17521</v>
      </c>
      <c r="E4088" s="3" t="s">
        <v>475</v>
      </c>
      <c r="F4088" s="6"/>
    </row>
    <row r="4089" spans="1:6" ht="15.75" customHeight="1" x14ac:dyDescent="0.15">
      <c r="A4089" s="3">
        <v>4085</v>
      </c>
      <c r="B4089" s="5" t="s">
        <v>17523</v>
      </c>
      <c r="C4089" s="10" t="s">
        <v>17525</v>
      </c>
      <c r="E4089" s="3" t="s">
        <v>2279</v>
      </c>
      <c r="F4089" s="6"/>
    </row>
    <row r="4090" spans="1:6" ht="15.75" customHeight="1" x14ac:dyDescent="0.15">
      <c r="A4090" s="3">
        <v>4086</v>
      </c>
      <c r="B4090" s="3" t="s">
        <v>17526</v>
      </c>
      <c r="C4090" s="10" t="s">
        <v>17527</v>
      </c>
      <c r="E4090" s="3" t="s">
        <v>679</v>
      </c>
      <c r="F4090" s="6"/>
    </row>
    <row r="4091" spans="1:6" ht="15.75" customHeight="1" x14ac:dyDescent="0.15">
      <c r="A4091" s="3">
        <v>4087</v>
      </c>
      <c r="B4091" s="3" t="s">
        <v>17529</v>
      </c>
      <c r="C4091" s="10" t="s">
        <v>17530</v>
      </c>
      <c r="E4091" s="3" t="s">
        <v>3101</v>
      </c>
      <c r="F4091" s="6"/>
    </row>
    <row r="4092" spans="1:6" ht="15.75" customHeight="1" x14ac:dyDescent="0.15">
      <c r="A4092" s="3">
        <v>4088</v>
      </c>
      <c r="B4092" s="3" t="s">
        <v>17531</v>
      </c>
      <c r="C4092" s="10" t="s">
        <v>17532</v>
      </c>
      <c r="E4092" s="3" t="s">
        <v>1902</v>
      </c>
      <c r="F4092" s="6"/>
    </row>
    <row r="4093" spans="1:6" ht="15.75" customHeight="1" x14ac:dyDescent="0.15">
      <c r="A4093" s="3">
        <v>4089</v>
      </c>
      <c r="B4093" s="3" t="s">
        <v>17534</v>
      </c>
      <c r="C4093" s="10" t="s">
        <v>17535</v>
      </c>
      <c r="E4093" s="3" t="s">
        <v>7604</v>
      </c>
      <c r="F4093" s="6"/>
    </row>
    <row r="4094" spans="1:6" ht="15.75" customHeight="1" x14ac:dyDescent="0.15">
      <c r="A4094" s="3">
        <v>4090</v>
      </c>
      <c r="B4094" s="3" t="s">
        <v>17536</v>
      </c>
      <c r="C4094" s="10" t="s">
        <v>17537</v>
      </c>
      <c r="E4094" s="3" t="s">
        <v>7109</v>
      </c>
      <c r="F4094" s="6"/>
    </row>
    <row r="4095" spans="1:6" ht="15.75" customHeight="1" x14ac:dyDescent="0.15">
      <c r="A4095" s="3">
        <v>4091</v>
      </c>
      <c r="B4095" s="3" t="s">
        <v>17539</v>
      </c>
      <c r="C4095" s="10" t="s">
        <v>17540</v>
      </c>
      <c r="E4095" s="3" t="s">
        <v>10927</v>
      </c>
      <c r="F4095" s="6"/>
    </row>
    <row r="4096" spans="1:6" ht="15.75" customHeight="1" x14ac:dyDescent="0.15">
      <c r="A4096" s="3">
        <v>4092</v>
      </c>
      <c r="B4096" s="3" t="s">
        <v>17541</v>
      </c>
      <c r="C4096" s="10" t="s">
        <v>17542</v>
      </c>
      <c r="E4096" s="3" t="s">
        <v>271</v>
      </c>
      <c r="F4096" s="6"/>
    </row>
    <row r="4097" spans="1:6" ht="15.75" customHeight="1" x14ac:dyDescent="0.15">
      <c r="A4097" s="3">
        <v>4093</v>
      </c>
      <c r="B4097" s="3" t="s">
        <v>17544</v>
      </c>
      <c r="C4097" s="10" t="s">
        <v>17545</v>
      </c>
      <c r="E4097" s="3" t="s">
        <v>17547</v>
      </c>
      <c r="F4097" s="6"/>
    </row>
    <row r="4098" spans="1:6" ht="15.75" customHeight="1" x14ac:dyDescent="0.15">
      <c r="A4098" s="3">
        <v>4094</v>
      </c>
      <c r="B4098" s="3" t="s">
        <v>17548</v>
      </c>
      <c r="C4098" s="10" t="s">
        <v>17549</v>
      </c>
      <c r="E4098" s="3" t="s">
        <v>3411</v>
      </c>
      <c r="F4098" s="6"/>
    </row>
    <row r="4099" spans="1:6" ht="15.75" customHeight="1" x14ac:dyDescent="0.15">
      <c r="A4099" s="3">
        <v>4095</v>
      </c>
      <c r="B4099" s="3" t="s">
        <v>17551</v>
      </c>
      <c r="C4099" s="10" t="s">
        <v>17552</v>
      </c>
      <c r="E4099" s="3" t="s">
        <v>240</v>
      </c>
      <c r="F4099" s="6"/>
    </row>
    <row r="4100" spans="1:6" ht="15.75" customHeight="1" x14ac:dyDescent="0.15">
      <c r="A4100" s="3">
        <v>4096</v>
      </c>
      <c r="B4100" s="3" t="s">
        <v>17553</v>
      </c>
      <c r="C4100" s="10" t="s">
        <v>17554</v>
      </c>
      <c r="E4100" s="3" t="s">
        <v>7469</v>
      </c>
      <c r="F4100" s="6"/>
    </row>
    <row r="4101" spans="1:6" ht="15.75" customHeight="1" x14ac:dyDescent="0.15">
      <c r="A4101" s="3">
        <v>4097</v>
      </c>
      <c r="B4101" s="3" t="s">
        <v>17556</v>
      </c>
      <c r="C4101" s="10" t="s">
        <v>17557</v>
      </c>
      <c r="E4101" s="3" t="s">
        <v>15778</v>
      </c>
      <c r="F4101" s="6"/>
    </row>
    <row r="4102" spans="1:6" ht="15.75" customHeight="1" x14ac:dyDescent="0.15">
      <c r="A4102" s="3">
        <v>4098</v>
      </c>
      <c r="B4102" s="3" t="s">
        <v>17558</v>
      </c>
      <c r="C4102" s="10" t="s">
        <v>17559</v>
      </c>
      <c r="E4102" s="3" t="s">
        <v>14004</v>
      </c>
      <c r="F4102" s="6"/>
    </row>
    <row r="4103" spans="1:6" ht="15.75" customHeight="1" x14ac:dyDescent="0.15">
      <c r="A4103" s="3">
        <v>4099</v>
      </c>
      <c r="B4103" s="3" t="s">
        <v>11199</v>
      </c>
      <c r="C4103" s="10" t="s">
        <v>17561</v>
      </c>
      <c r="E4103" s="3" t="s">
        <v>3081</v>
      </c>
      <c r="F4103" s="6"/>
    </row>
    <row r="4104" spans="1:6" ht="15.75" customHeight="1" x14ac:dyDescent="0.15">
      <c r="A4104" s="3">
        <v>4100</v>
      </c>
      <c r="B4104" s="3" t="s">
        <v>17563</v>
      </c>
      <c r="C4104" s="10" t="s">
        <v>17564</v>
      </c>
      <c r="E4104" s="3" t="s">
        <v>126</v>
      </c>
      <c r="F4104" s="6"/>
    </row>
    <row r="4105" spans="1:6" ht="15.75" customHeight="1" x14ac:dyDescent="0.15">
      <c r="A4105" s="3">
        <v>4101</v>
      </c>
      <c r="B4105" s="3" t="s">
        <v>17565</v>
      </c>
      <c r="C4105" s="10" t="s">
        <v>17566</v>
      </c>
      <c r="E4105" s="3" t="s">
        <v>10592</v>
      </c>
      <c r="F4105" s="6"/>
    </row>
    <row r="4106" spans="1:6" ht="15.75" customHeight="1" x14ac:dyDescent="0.15">
      <c r="A4106" s="3">
        <v>4102</v>
      </c>
      <c r="B4106" s="3" t="s">
        <v>17568</v>
      </c>
      <c r="C4106" s="10" t="s">
        <v>17569</v>
      </c>
      <c r="E4106" s="3" t="s">
        <v>17570</v>
      </c>
      <c r="F4106" s="6"/>
    </row>
    <row r="4107" spans="1:6" ht="15.75" customHeight="1" x14ac:dyDescent="0.15">
      <c r="A4107" s="3">
        <v>4103</v>
      </c>
      <c r="B4107" s="3" t="s">
        <v>17571</v>
      </c>
      <c r="C4107" s="10" t="s">
        <v>17572</v>
      </c>
      <c r="E4107" s="3" t="s">
        <v>2247</v>
      </c>
      <c r="F4107" s="6"/>
    </row>
    <row r="4108" spans="1:6" ht="15.75" customHeight="1" x14ac:dyDescent="0.15">
      <c r="A4108" s="3">
        <v>4104</v>
      </c>
      <c r="B4108" s="3" t="s">
        <v>17575</v>
      </c>
      <c r="C4108" s="10" t="s">
        <v>17576</v>
      </c>
      <c r="E4108" s="3" t="s">
        <v>391</v>
      </c>
      <c r="F4108" s="6"/>
    </row>
    <row r="4109" spans="1:6" ht="15.75" customHeight="1" x14ac:dyDescent="0.15">
      <c r="A4109" s="3">
        <v>4105</v>
      </c>
      <c r="B4109" s="3" t="s">
        <v>8485</v>
      </c>
      <c r="C4109" s="10" t="s">
        <v>17577</v>
      </c>
      <c r="E4109" s="3" t="s">
        <v>475</v>
      </c>
      <c r="F4109" s="6"/>
    </row>
    <row r="4110" spans="1:6" ht="15.75" customHeight="1" x14ac:dyDescent="0.15">
      <c r="A4110" s="3">
        <v>4106</v>
      </c>
      <c r="B4110" s="3" t="s">
        <v>17579</v>
      </c>
      <c r="C4110" s="10" t="s">
        <v>17580</v>
      </c>
      <c r="E4110" s="3" t="s">
        <v>2237</v>
      </c>
      <c r="F4110" s="6"/>
    </row>
    <row r="4111" spans="1:6" ht="15.75" customHeight="1" x14ac:dyDescent="0.15">
      <c r="A4111" s="3">
        <v>4107</v>
      </c>
      <c r="B4111" s="3" t="s">
        <v>17581</v>
      </c>
      <c r="C4111" s="10" t="s">
        <v>17582</v>
      </c>
      <c r="E4111" s="3" t="s">
        <v>7942</v>
      </c>
      <c r="F4111" s="6"/>
    </row>
    <row r="4112" spans="1:6" ht="15.75" customHeight="1" x14ac:dyDescent="0.15">
      <c r="A4112" s="3">
        <v>4108</v>
      </c>
      <c r="B4112" s="3" t="s">
        <v>17585</v>
      </c>
      <c r="C4112" s="10" t="s">
        <v>17586</v>
      </c>
      <c r="E4112" s="3" t="s">
        <v>17587</v>
      </c>
      <c r="F4112" s="6"/>
    </row>
    <row r="4113" spans="1:6" ht="15.75" customHeight="1" x14ac:dyDescent="0.15">
      <c r="A4113" s="3">
        <v>4109</v>
      </c>
      <c r="B4113" s="3" t="s">
        <v>17588</v>
      </c>
      <c r="C4113" s="10" t="s">
        <v>17589</v>
      </c>
      <c r="E4113" s="3" t="s">
        <v>17590</v>
      </c>
      <c r="F4113" s="6"/>
    </row>
    <row r="4114" spans="1:6" ht="15.75" customHeight="1" x14ac:dyDescent="0.15">
      <c r="A4114" s="3">
        <v>4110</v>
      </c>
      <c r="B4114" s="3" t="s">
        <v>17593</v>
      </c>
      <c r="C4114" s="10" t="s">
        <v>17594</v>
      </c>
      <c r="E4114" s="3" t="s">
        <v>11851</v>
      </c>
      <c r="F4114" s="6"/>
    </row>
    <row r="4115" spans="1:6" ht="15.75" customHeight="1" x14ac:dyDescent="0.15">
      <c r="A4115" s="3">
        <v>4111</v>
      </c>
      <c r="B4115" s="3" t="s">
        <v>17595</v>
      </c>
      <c r="C4115" s="10" t="s">
        <v>17596</v>
      </c>
      <c r="E4115" s="3" t="s">
        <v>5239</v>
      </c>
      <c r="F4115" s="6"/>
    </row>
    <row r="4116" spans="1:6" ht="15.75" customHeight="1" x14ac:dyDescent="0.15">
      <c r="A4116" s="3">
        <v>4112</v>
      </c>
      <c r="B4116" s="3" t="s">
        <v>17600</v>
      </c>
      <c r="C4116" s="10" t="s">
        <v>17601</v>
      </c>
      <c r="E4116" s="3" t="s">
        <v>1375</v>
      </c>
      <c r="F4116" s="6"/>
    </row>
    <row r="4117" spans="1:6" ht="15.75" customHeight="1" x14ac:dyDescent="0.15">
      <c r="A4117" s="3">
        <v>4113</v>
      </c>
      <c r="B4117" s="3" t="s">
        <v>17602</v>
      </c>
      <c r="C4117" s="10" t="s">
        <v>17603</v>
      </c>
      <c r="E4117" s="3" t="s">
        <v>17605</v>
      </c>
      <c r="F4117" s="6"/>
    </row>
    <row r="4118" spans="1:6" ht="15.75" customHeight="1" x14ac:dyDescent="0.15">
      <c r="A4118" s="3">
        <v>4114</v>
      </c>
      <c r="B4118" s="3" t="s">
        <v>17606</v>
      </c>
      <c r="C4118" s="10" t="s">
        <v>17607</v>
      </c>
      <c r="E4118" s="3" t="s">
        <v>17608</v>
      </c>
      <c r="F4118" s="6"/>
    </row>
    <row r="4119" spans="1:6" ht="15.75" customHeight="1" x14ac:dyDescent="0.15">
      <c r="A4119" s="3">
        <v>4115</v>
      </c>
      <c r="B4119" s="3" t="s">
        <v>9994</v>
      </c>
      <c r="C4119" s="10" t="s">
        <v>17609</v>
      </c>
      <c r="E4119" s="3" t="s">
        <v>9989</v>
      </c>
      <c r="F4119" s="6"/>
    </row>
    <row r="4120" spans="1:6" ht="15.75" customHeight="1" x14ac:dyDescent="0.15">
      <c r="A4120" s="3">
        <v>4116</v>
      </c>
      <c r="B4120" s="3" t="s">
        <v>17611</v>
      </c>
      <c r="C4120" s="10" t="s">
        <v>17612</v>
      </c>
      <c r="E4120" s="3" t="s">
        <v>934</v>
      </c>
      <c r="F4120" s="6"/>
    </row>
    <row r="4121" spans="1:6" ht="15.75" customHeight="1" x14ac:dyDescent="0.15">
      <c r="A4121" s="3">
        <v>4117</v>
      </c>
      <c r="B4121" s="3" t="s">
        <v>9804</v>
      </c>
      <c r="C4121" s="10" t="s">
        <v>17613</v>
      </c>
      <c r="E4121" s="3" t="s">
        <v>9808</v>
      </c>
      <c r="F4121" s="6"/>
    </row>
    <row r="4122" spans="1:6" ht="15.75" customHeight="1" x14ac:dyDescent="0.15">
      <c r="A4122" s="3">
        <v>4118</v>
      </c>
      <c r="B4122" s="3" t="s">
        <v>4115</v>
      </c>
      <c r="C4122" s="10" t="s">
        <v>17616</v>
      </c>
      <c r="E4122" s="3" t="s">
        <v>475</v>
      </c>
      <c r="F4122" s="6"/>
    </row>
    <row r="4123" spans="1:6" ht="15.75" customHeight="1" x14ac:dyDescent="0.15">
      <c r="A4123" s="3">
        <v>4119</v>
      </c>
      <c r="B4123" s="3" t="s">
        <v>17617</v>
      </c>
      <c r="C4123" s="10" t="s">
        <v>17618</v>
      </c>
      <c r="E4123" s="3" t="s">
        <v>240</v>
      </c>
      <c r="F4123" s="6"/>
    </row>
    <row r="4124" spans="1:6" ht="15.75" customHeight="1" x14ac:dyDescent="0.15">
      <c r="A4124" s="3">
        <v>4120</v>
      </c>
      <c r="B4124" s="3" t="s">
        <v>17619</v>
      </c>
      <c r="C4124" s="10" t="s">
        <v>17620</v>
      </c>
      <c r="E4124" s="3" t="s">
        <v>264</v>
      </c>
      <c r="F4124" s="6"/>
    </row>
    <row r="4125" spans="1:6" ht="15.75" customHeight="1" x14ac:dyDescent="0.15">
      <c r="A4125" s="3">
        <v>4121</v>
      </c>
      <c r="B4125" s="3" t="s">
        <v>17621</v>
      </c>
      <c r="C4125" s="10" t="s">
        <v>17623</v>
      </c>
      <c r="E4125" s="3" t="s">
        <v>240</v>
      </c>
      <c r="F4125" s="6"/>
    </row>
    <row r="4126" spans="1:6" ht="15.75" customHeight="1" x14ac:dyDescent="0.15">
      <c r="A4126" s="3">
        <v>4122</v>
      </c>
      <c r="B4126" s="3" t="s">
        <v>2135</v>
      </c>
      <c r="C4126" s="10" t="s">
        <v>17624</v>
      </c>
      <c r="E4126" s="3" t="s">
        <v>2137</v>
      </c>
      <c r="F4126" s="6"/>
    </row>
    <row r="4127" spans="1:6" ht="15.75" customHeight="1" x14ac:dyDescent="0.15">
      <c r="A4127" s="3">
        <v>4123</v>
      </c>
      <c r="B4127" s="3" t="s">
        <v>17625</v>
      </c>
      <c r="C4127" s="10" t="s">
        <v>17626</v>
      </c>
      <c r="E4127" s="3" t="s">
        <v>11110</v>
      </c>
      <c r="F4127" s="6"/>
    </row>
    <row r="4128" spans="1:6" ht="15.75" customHeight="1" x14ac:dyDescent="0.15">
      <c r="A4128" s="3">
        <v>4124</v>
      </c>
      <c r="B4128" s="3" t="s">
        <v>8014</v>
      </c>
      <c r="C4128" s="10" t="s">
        <v>17628</v>
      </c>
      <c r="E4128" s="3" t="s">
        <v>475</v>
      </c>
      <c r="F4128" s="6"/>
    </row>
    <row r="4129" spans="1:6" ht="15.75" customHeight="1" x14ac:dyDescent="0.15">
      <c r="A4129" s="3">
        <v>4125</v>
      </c>
      <c r="B4129" s="3" t="s">
        <v>17629</v>
      </c>
      <c r="C4129" s="10" t="s">
        <v>17630</v>
      </c>
      <c r="E4129" s="3" t="s">
        <v>14216</v>
      </c>
      <c r="F4129" s="6"/>
    </row>
    <row r="4130" spans="1:6" ht="15.75" customHeight="1" x14ac:dyDescent="0.15">
      <c r="A4130" s="3">
        <v>4126</v>
      </c>
      <c r="B4130" s="3" t="s">
        <v>17631</v>
      </c>
      <c r="C4130" s="10" t="s">
        <v>17633</v>
      </c>
      <c r="E4130" s="3" t="s">
        <v>10878</v>
      </c>
      <c r="F4130" s="6"/>
    </row>
    <row r="4131" spans="1:6" ht="15.75" customHeight="1" x14ac:dyDescent="0.15">
      <c r="A4131" s="3">
        <v>4127</v>
      </c>
      <c r="B4131" s="3" t="s">
        <v>17635</v>
      </c>
      <c r="C4131" s="10" t="s">
        <v>17636</v>
      </c>
      <c r="E4131" s="3" t="s">
        <v>10630</v>
      </c>
      <c r="F4131" s="6"/>
    </row>
    <row r="4132" spans="1:6" ht="15.75" customHeight="1" x14ac:dyDescent="0.15">
      <c r="A4132" s="3">
        <v>4128</v>
      </c>
      <c r="B4132" s="3" t="s">
        <v>17638</v>
      </c>
      <c r="C4132" s="10" t="s">
        <v>17639</v>
      </c>
      <c r="E4132" s="3" t="s">
        <v>17640</v>
      </c>
      <c r="F4132" s="6"/>
    </row>
    <row r="4133" spans="1:6" ht="15.75" customHeight="1" x14ac:dyDescent="0.15">
      <c r="A4133" s="3">
        <v>4129</v>
      </c>
      <c r="B4133" s="3" t="s">
        <v>17641</v>
      </c>
      <c r="C4133" s="10" t="s">
        <v>17643</v>
      </c>
      <c r="E4133" s="3" t="s">
        <v>6983</v>
      </c>
      <c r="F4133" s="6"/>
    </row>
    <row r="4134" spans="1:6" ht="15.75" customHeight="1" x14ac:dyDescent="0.15">
      <c r="A4134" s="3">
        <v>4130</v>
      </c>
      <c r="B4134" s="3" t="s">
        <v>8494</v>
      </c>
      <c r="C4134" s="10" t="s">
        <v>17644</v>
      </c>
      <c r="E4134" s="3" t="s">
        <v>8498</v>
      </c>
      <c r="F4134" s="6"/>
    </row>
    <row r="4135" spans="1:6" ht="15.75" customHeight="1" x14ac:dyDescent="0.15">
      <c r="A4135" s="3">
        <v>4131</v>
      </c>
      <c r="B4135" s="3" t="s">
        <v>17646</v>
      </c>
      <c r="C4135" s="10" t="s">
        <v>17647</v>
      </c>
      <c r="E4135" s="3" t="s">
        <v>2237</v>
      </c>
      <c r="F4135" s="6"/>
    </row>
    <row r="4136" spans="1:6" ht="15.75" customHeight="1" x14ac:dyDescent="0.15">
      <c r="A4136" s="3">
        <v>4132</v>
      </c>
      <c r="B4136" s="3" t="s">
        <v>5519</v>
      </c>
      <c r="C4136" s="10" t="s">
        <v>17651</v>
      </c>
      <c r="E4136" s="3" t="s">
        <v>244</v>
      </c>
      <c r="F4136" s="6"/>
    </row>
    <row r="4137" spans="1:6" ht="15.75" customHeight="1" x14ac:dyDescent="0.15">
      <c r="A4137" s="3">
        <v>4133</v>
      </c>
      <c r="B4137" s="3" t="s">
        <v>17653</v>
      </c>
      <c r="C4137" s="10" t="s">
        <v>17655</v>
      </c>
      <c r="E4137" s="3" t="s">
        <v>17656</v>
      </c>
      <c r="F4137" s="6"/>
    </row>
    <row r="4138" spans="1:6" ht="15.75" customHeight="1" x14ac:dyDescent="0.15">
      <c r="A4138" s="3">
        <v>4134</v>
      </c>
      <c r="B4138" s="3" t="s">
        <v>17657</v>
      </c>
      <c r="C4138" s="10" t="s">
        <v>17658</v>
      </c>
      <c r="E4138" s="3" t="s">
        <v>17660</v>
      </c>
      <c r="F4138" s="6"/>
    </row>
    <row r="4139" spans="1:6" ht="15.75" customHeight="1" x14ac:dyDescent="0.15">
      <c r="A4139" s="3">
        <v>4135</v>
      </c>
      <c r="B4139" s="3" t="s">
        <v>17662</v>
      </c>
      <c r="C4139" s="10" t="s">
        <v>17663</v>
      </c>
      <c r="E4139" s="3" t="s">
        <v>17664</v>
      </c>
      <c r="F4139" s="6"/>
    </row>
    <row r="4140" spans="1:6" ht="15.75" customHeight="1" x14ac:dyDescent="0.15">
      <c r="A4140" s="3">
        <v>4136</v>
      </c>
      <c r="B4140" s="3" t="s">
        <v>8399</v>
      </c>
      <c r="C4140" s="10" t="s">
        <v>17666</v>
      </c>
      <c r="E4140" s="3" t="s">
        <v>1305</v>
      </c>
      <c r="F4140" s="6"/>
    </row>
    <row r="4141" spans="1:6" ht="15.75" customHeight="1" x14ac:dyDescent="0.15">
      <c r="A4141" s="3">
        <v>4137</v>
      </c>
      <c r="B4141" s="3" t="s">
        <v>17668</v>
      </c>
      <c r="C4141" s="10" t="s">
        <v>17669</v>
      </c>
      <c r="E4141" s="3" t="s">
        <v>11429</v>
      </c>
      <c r="F4141" s="6"/>
    </row>
    <row r="4142" spans="1:6" ht="15.75" customHeight="1" x14ac:dyDescent="0.15">
      <c r="A4142" s="3">
        <v>4138</v>
      </c>
      <c r="B4142" s="3" t="s">
        <v>17670</v>
      </c>
      <c r="C4142" s="10" t="s">
        <v>17671</v>
      </c>
      <c r="E4142" s="3" t="s">
        <v>5790</v>
      </c>
      <c r="F4142" s="6"/>
    </row>
    <row r="4143" spans="1:6" ht="15.75" customHeight="1" x14ac:dyDescent="0.15">
      <c r="A4143" s="3">
        <v>4139</v>
      </c>
      <c r="B4143" s="3" t="s">
        <v>17674</v>
      </c>
      <c r="C4143" s="10" t="s">
        <v>17675</v>
      </c>
      <c r="E4143" s="3" t="s">
        <v>10697</v>
      </c>
      <c r="F4143" s="6"/>
    </row>
    <row r="4144" spans="1:6" ht="15.75" customHeight="1" x14ac:dyDescent="0.15">
      <c r="A4144" s="3">
        <v>4140</v>
      </c>
      <c r="B4144" s="3" t="s">
        <v>17676</v>
      </c>
      <c r="C4144" s="10" t="s">
        <v>17677</v>
      </c>
      <c r="E4144" s="3" t="s">
        <v>379</v>
      </c>
      <c r="F4144" s="6"/>
    </row>
    <row r="4145" spans="1:6" ht="15.75" customHeight="1" x14ac:dyDescent="0.15">
      <c r="A4145" s="3">
        <v>4141</v>
      </c>
      <c r="B4145" s="3" t="s">
        <v>17680</v>
      </c>
      <c r="C4145" s="10" t="s">
        <v>17681</v>
      </c>
      <c r="E4145" s="3" t="s">
        <v>9329</v>
      </c>
      <c r="F4145" s="6"/>
    </row>
    <row r="4146" spans="1:6" ht="15.75" customHeight="1" x14ac:dyDescent="0.15">
      <c r="A4146" s="3">
        <v>4142</v>
      </c>
      <c r="B4146" s="3" t="s">
        <v>12116</v>
      </c>
      <c r="C4146" s="10" t="s">
        <v>17682</v>
      </c>
      <c r="E4146" s="3" t="s">
        <v>39</v>
      </c>
      <c r="F4146" s="6"/>
    </row>
    <row r="4147" spans="1:6" ht="15.75" customHeight="1" x14ac:dyDescent="0.15">
      <c r="A4147" s="3">
        <v>4143</v>
      </c>
      <c r="B4147" s="3" t="s">
        <v>17683</v>
      </c>
      <c r="C4147" s="10" t="s">
        <v>17684</v>
      </c>
      <c r="E4147" s="3" t="s">
        <v>271</v>
      </c>
      <c r="F4147" s="6"/>
    </row>
    <row r="4148" spans="1:6" ht="15.75" customHeight="1" x14ac:dyDescent="0.15">
      <c r="A4148" s="3">
        <v>4144</v>
      </c>
      <c r="B4148" s="3" t="s">
        <v>10425</v>
      </c>
      <c r="C4148" s="10" t="s">
        <v>17687</v>
      </c>
      <c r="E4148" s="3" t="s">
        <v>10419</v>
      </c>
      <c r="F4148" s="6"/>
    </row>
    <row r="4149" spans="1:6" ht="15.75" customHeight="1" x14ac:dyDescent="0.15">
      <c r="A4149" s="3">
        <v>4145</v>
      </c>
      <c r="B4149" s="3" t="s">
        <v>17688</v>
      </c>
      <c r="C4149" s="10" t="s">
        <v>17690</v>
      </c>
      <c r="E4149" s="3" t="s">
        <v>17691</v>
      </c>
      <c r="F4149" s="6"/>
    </row>
    <row r="4150" spans="1:6" ht="15.75" customHeight="1" x14ac:dyDescent="0.15">
      <c r="A4150" s="3">
        <v>4146</v>
      </c>
      <c r="B4150" s="3" t="s">
        <v>17692</v>
      </c>
      <c r="C4150" s="10" t="s">
        <v>17693</v>
      </c>
      <c r="E4150" s="3" t="s">
        <v>17694</v>
      </c>
      <c r="F4150" s="6"/>
    </row>
    <row r="4151" spans="1:6" ht="15.75" customHeight="1" x14ac:dyDescent="0.15">
      <c r="A4151" s="3">
        <v>4147</v>
      </c>
      <c r="B4151" s="3" t="s">
        <v>17695</v>
      </c>
      <c r="C4151" s="10" t="s">
        <v>17696</v>
      </c>
      <c r="E4151" s="3" t="s">
        <v>6983</v>
      </c>
      <c r="F4151" s="6"/>
    </row>
    <row r="4152" spans="1:6" ht="15.75" customHeight="1" x14ac:dyDescent="0.15">
      <c r="A4152" s="3">
        <v>4148</v>
      </c>
      <c r="B4152" s="3" t="s">
        <v>17698</v>
      </c>
      <c r="C4152" s="10" t="s">
        <v>17699</v>
      </c>
      <c r="E4152" s="3" t="s">
        <v>1902</v>
      </c>
      <c r="F4152" s="6"/>
    </row>
    <row r="4153" spans="1:6" ht="15.75" customHeight="1" x14ac:dyDescent="0.15">
      <c r="A4153" s="3">
        <v>4149</v>
      </c>
      <c r="B4153" s="3" t="s">
        <v>17700</v>
      </c>
      <c r="C4153" s="10" t="s">
        <v>17701</v>
      </c>
      <c r="E4153" s="3" t="s">
        <v>7662</v>
      </c>
      <c r="F4153" s="6"/>
    </row>
    <row r="4154" spans="1:6" ht="15.75" customHeight="1" x14ac:dyDescent="0.15">
      <c r="A4154" s="3">
        <v>4150</v>
      </c>
      <c r="B4154" s="3" t="s">
        <v>17702</v>
      </c>
      <c r="C4154" s="10" t="s">
        <v>17704</v>
      </c>
      <c r="E4154" s="3" t="s">
        <v>6543</v>
      </c>
      <c r="F4154" s="6"/>
    </row>
    <row r="4155" spans="1:6" ht="15.75" customHeight="1" x14ac:dyDescent="0.15">
      <c r="A4155" s="3">
        <v>4151</v>
      </c>
      <c r="B4155" s="3" t="s">
        <v>17706</v>
      </c>
      <c r="C4155" s="10" t="s">
        <v>17707</v>
      </c>
      <c r="E4155" s="3" t="s">
        <v>11560</v>
      </c>
      <c r="F4155" s="6"/>
    </row>
    <row r="4156" spans="1:6" ht="15.75" customHeight="1" x14ac:dyDescent="0.15">
      <c r="A4156" s="3">
        <v>4152</v>
      </c>
      <c r="B4156" s="3" t="s">
        <v>10011</v>
      </c>
      <c r="C4156" s="10" t="s">
        <v>17709</v>
      </c>
      <c r="E4156" s="3" t="s">
        <v>10017</v>
      </c>
      <c r="F4156" s="6"/>
    </row>
    <row r="4157" spans="1:6" ht="15.75" customHeight="1" x14ac:dyDescent="0.15">
      <c r="A4157" s="3">
        <v>4153</v>
      </c>
      <c r="B4157" s="3" t="s">
        <v>17710</v>
      </c>
      <c r="C4157" s="10" t="s">
        <v>17711</v>
      </c>
      <c r="E4157" s="3" t="s">
        <v>12607</v>
      </c>
      <c r="F4157" s="6"/>
    </row>
    <row r="4158" spans="1:6" ht="15.75" customHeight="1" x14ac:dyDescent="0.15">
      <c r="A4158" s="3">
        <v>4154</v>
      </c>
      <c r="B4158" s="3" t="s">
        <v>9036</v>
      </c>
      <c r="C4158" s="10" t="s">
        <v>17713</v>
      </c>
      <c r="E4158" s="3" t="s">
        <v>9029</v>
      </c>
      <c r="F4158" s="6"/>
    </row>
    <row r="4159" spans="1:6" ht="15.75" customHeight="1" x14ac:dyDescent="0.15">
      <c r="A4159" s="3">
        <v>4155</v>
      </c>
      <c r="B4159" s="3" t="s">
        <v>4437</v>
      </c>
      <c r="C4159" s="10" t="s">
        <v>17714</v>
      </c>
      <c r="E4159" s="3" t="s">
        <v>971</v>
      </c>
      <c r="F4159" s="6"/>
    </row>
    <row r="4160" spans="1:6" ht="15.75" customHeight="1" x14ac:dyDescent="0.15">
      <c r="A4160" s="3">
        <v>4156</v>
      </c>
      <c r="B4160" s="3" t="s">
        <v>8710</v>
      </c>
      <c r="C4160" s="10" t="s">
        <v>17715</v>
      </c>
      <c r="E4160" s="3" t="s">
        <v>93</v>
      </c>
      <c r="F4160" s="6"/>
    </row>
    <row r="4161" spans="1:6" ht="15.75" customHeight="1" x14ac:dyDescent="0.15">
      <c r="A4161" s="3">
        <v>4157</v>
      </c>
      <c r="B4161" s="3" t="s">
        <v>17717</v>
      </c>
      <c r="C4161" s="10" t="s">
        <v>17719</v>
      </c>
      <c r="E4161" s="3" t="s">
        <v>12304</v>
      </c>
      <c r="F4161" s="6"/>
    </row>
    <row r="4162" spans="1:6" ht="15.75" customHeight="1" x14ac:dyDescent="0.15">
      <c r="A4162" s="3">
        <v>4158</v>
      </c>
      <c r="B4162" s="3" t="s">
        <v>17720</v>
      </c>
      <c r="C4162" s="10" t="s">
        <v>17721</v>
      </c>
      <c r="E4162" s="3" t="s">
        <v>2435</v>
      </c>
      <c r="F4162" s="6"/>
    </row>
    <row r="4163" spans="1:6" ht="15.75" customHeight="1" x14ac:dyDescent="0.15">
      <c r="A4163" s="3">
        <v>4159</v>
      </c>
      <c r="B4163" s="3" t="s">
        <v>17723</v>
      </c>
      <c r="C4163" s="10" t="s">
        <v>17724</v>
      </c>
      <c r="E4163" s="3" t="s">
        <v>614</v>
      </c>
      <c r="F4163" s="6"/>
    </row>
    <row r="4164" spans="1:6" ht="15.75" customHeight="1" x14ac:dyDescent="0.15">
      <c r="A4164" s="3">
        <v>4160</v>
      </c>
      <c r="B4164" s="3" t="s">
        <v>11458</v>
      </c>
      <c r="C4164" s="10" t="s">
        <v>17726</v>
      </c>
      <c r="E4164" s="3" t="s">
        <v>38</v>
      </c>
      <c r="F4164" s="6"/>
    </row>
    <row r="4165" spans="1:6" ht="15.75" customHeight="1" x14ac:dyDescent="0.15">
      <c r="A4165" s="3">
        <v>4161</v>
      </c>
      <c r="B4165" s="3" t="s">
        <v>17727</v>
      </c>
      <c r="C4165" s="10" t="s">
        <v>17728</v>
      </c>
      <c r="E4165" s="3" t="s">
        <v>1032</v>
      </c>
      <c r="F4165" s="6"/>
    </row>
    <row r="4166" spans="1:6" ht="15.75" customHeight="1" x14ac:dyDescent="0.15">
      <c r="A4166" s="3">
        <v>4162</v>
      </c>
      <c r="B4166" s="3" t="s">
        <v>17731</v>
      </c>
      <c r="C4166" s="10" t="s">
        <v>17732</v>
      </c>
      <c r="E4166" s="3" t="s">
        <v>3241</v>
      </c>
      <c r="F4166" s="6"/>
    </row>
    <row r="4167" spans="1:6" ht="15.75" customHeight="1" x14ac:dyDescent="0.15">
      <c r="A4167" s="3">
        <v>4163</v>
      </c>
      <c r="B4167" s="3" t="s">
        <v>17733</v>
      </c>
      <c r="C4167" s="10" t="s">
        <v>17734</v>
      </c>
      <c r="E4167" s="3" t="s">
        <v>6947</v>
      </c>
      <c r="F4167" s="6"/>
    </row>
    <row r="4168" spans="1:6" ht="15.75" customHeight="1" x14ac:dyDescent="0.15">
      <c r="A4168" s="3">
        <v>4164</v>
      </c>
      <c r="B4168" s="3" t="s">
        <v>7276</v>
      </c>
      <c r="C4168" s="10" t="s">
        <v>17736</v>
      </c>
      <c r="E4168" s="3" t="s">
        <v>475</v>
      </c>
      <c r="F4168" s="6"/>
    </row>
    <row r="4169" spans="1:6" ht="15.75" customHeight="1" x14ac:dyDescent="0.15">
      <c r="A4169" s="3">
        <v>4165</v>
      </c>
      <c r="B4169" s="3" t="s">
        <v>17739</v>
      </c>
      <c r="C4169" s="10" t="s">
        <v>11867</v>
      </c>
      <c r="E4169" s="3" t="s">
        <v>4870</v>
      </c>
      <c r="F4169" s="6"/>
    </row>
    <row r="4170" spans="1:6" ht="15.75" customHeight="1" x14ac:dyDescent="0.15">
      <c r="A4170" s="3">
        <v>4166</v>
      </c>
      <c r="B4170" s="3" t="s">
        <v>17741</v>
      </c>
      <c r="C4170" s="10" t="s">
        <v>17742</v>
      </c>
      <c r="E4170" s="3" t="s">
        <v>4870</v>
      </c>
      <c r="F4170" s="6"/>
    </row>
    <row r="4171" spans="1:6" ht="15.75" customHeight="1" x14ac:dyDescent="0.15">
      <c r="A4171" s="3">
        <v>4167</v>
      </c>
      <c r="B4171" s="3" t="s">
        <v>17744</v>
      </c>
      <c r="C4171" s="10" t="s">
        <v>17746</v>
      </c>
      <c r="E4171" s="3" t="s">
        <v>379</v>
      </c>
      <c r="F4171" s="6"/>
    </row>
    <row r="4172" spans="1:6" ht="15.75" customHeight="1" x14ac:dyDescent="0.15">
      <c r="A4172" s="3">
        <v>4168</v>
      </c>
      <c r="B4172" s="3" t="s">
        <v>17747</v>
      </c>
      <c r="C4172" s="10" t="s">
        <v>17748</v>
      </c>
      <c r="E4172" s="3" t="s">
        <v>168</v>
      </c>
      <c r="F4172" s="6"/>
    </row>
    <row r="4173" spans="1:6" ht="15.75" customHeight="1" x14ac:dyDescent="0.15">
      <c r="A4173" s="3">
        <v>4169</v>
      </c>
      <c r="B4173" s="3" t="s">
        <v>17749</v>
      </c>
      <c r="C4173" s="10" t="s">
        <v>17751</v>
      </c>
      <c r="E4173" s="3" t="s">
        <v>17752</v>
      </c>
      <c r="F4173" s="6"/>
    </row>
    <row r="4174" spans="1:6" ht="15.75" customHeight="1" x14ac:dyDescent="0.15">
      <c r="A4174" s="3">
        <v>4170</v>
      </c>
      <c r="B4174" s="3" t="s">
        <v>17753</v>
      </c>
      <c r="C4174" s="10" t="s">
        <v>17754</v>
      </c>
      <c r="E4174" s="3" t="s">
        <v>3101</v>
      </c>
      <c r="F4174" s="6"/>
    </row>
    <row r="4175" spans="1:6" ht="15.75" customHeight="1" x14ac:dyDescent="0.15">
      <c r="A4175" s="3">
        <v>4171</v>
      </c>
      <c r="B4175" s="3" t="s">
        <v>17755</v>
      </c>
      <c r="C4175" s="10" t="s">
        <v>17756</v>
      </c>
      <c r="E4175" s="3" t="s">
        <v>2049</v>
      </c>
      <c r="F4175" s="6"/>
    </row>
    <row r="4176" spans="1:6" ht="15.75" customHeight="1" x14ac:dyDescent="0.15">
      <c r="A4176" s="3">
        <v>4172</v>
      </c>
      <c r="B4176" s="3" t="s">
        <v>17759</v>
      </c>
      <c r="C4176" s="10" t="s">
        <v>17760</v>
      </c>
      <c r="E4176" s="3" t="s">
        <v>12911</v>
      </c>
      <c r="F4176" s="6"/>
    </row>
    <row r="4177" spans="1:6" ht="15.75" customHeight="1" x14ac:dyDescent="0.15">
      <c r="A4177" s="3">
        <v>4173</v>
      </c>
      <c r="B4177" s="3" t="s">
        <v>17761</v>
      </c>
      <c r="C4177" s="10" t="s">
        <v>17762</v>
      </c>
      <c r="E4177" s="3" t="s">
        <v>7469</v>
      </c>
      <c r="F4177" s="6"/>
    </row>
    <row r="4178" spans="1:6" ht="15.75" customHeight="1" x14ac:dyDescent="0.15">
      <c r="A4178" s="3">
        <v>4174</v>
      </c>
      <c r="B4178" s="3" t="s">
        <v>17763</v>
      </c>
      <c r="C4178" s="10" t="s">
        <v>17765</v>
      </c>
      <c r="E4178" s="3" t="s">
        <v>4724</v>
      </c>
      <c r="F4178" s="6"/>
    </row>
    <row r="4179" spans="1:6" ht="15.75" customHeight="1" x14ac:dyDescent="0.15">
      <c r="A4179" s="3">
        <v>4175</v>
      </c>
      <c r="B4179" s="3" t="s">
        <v>17767</v>
      </c>
      <c r="C4179" s="10" t="s">
        <v>17768</v>
      </c>
      <c r="E4179" s="3" t="s">
        <v>7540</v>
      </c>
      <c r="F4179" s="6"/>
    </row>
    <row r="4180" spans="1:6" ht="15.75" customHeight="1" x14ac:dyDescent="0.15">
      <c r="A4180" s="3">
        <v>4176</v>
      </c>
      <c r="B4180" s="3" t="s">
        <v>17770</v>
      </c>
      <c r="C4180" s="10" t="s">
        <v>17771</v>
      </c>
      <c r="E4180" s="3" t="s">
        <v>1072</v>
      </c>
      <c r="F4180" s="6"/>
    </row>
    <row r="4181" spans="1:6" ht="15.75" customHeight="1" x14ac:dyDescent="0.15">
      <c r="A4181" s="3">
        <v>4177</v>
      </c>
      <c r="B4181" s="3" t="s">
        <v>17773</v>
      </c>
      <c r="C4181" s="10" t="s">
        <v>17774</v>
      </c>
      <c r="E4181" s="3" t="s">
        <v>742</v>
      </c>
      <c r="F4181" s="6"/>
    </row>
    <row r="4182" spans="1:6" ht="15.75" customHeight="1" x14ac:dyDescent="0.15">
      <c r="A4182" s="3">
        <v>4178</v>
      </c>
      <c r="B4182" s="3" t="s">
        <v>9640</v>
      </c>
      <c r="C4182" s="10" t="s">
        <v>17776</v>
      </c>
      <c r="E4182" s="3" t="s">
        <v>9645</v>
      </c>
      <c r="F4182" s="6"/>
    </row>
    <row r="4183" spans="1:6" ht="15.75" customHeight="1" x14ac:dyDescent="0.15">
      <c r="A4183" s="3">
        <v>4179</v>
      </c>
      <c r="B4183" s="3" t="s">
        <v>17777</v>
      </c>
      <c r="C4183" s="10" t="s">
        <v>17778</v>
      </c>
      <c r="E4183" s="3" t="s">
        <v>17779</v>
      </c>
      <c r="F4183" s="6"/>
    </row>
    <row r="4184" spans="1:6" ht="15.75" customHeight="1" x14ac:dyDescent="0.15">
      <c r="A4184" s="3">
        <v>4180</v>
      </c>
      <c r="B4184" s="3" t="s">
        <v>17780</v>
      </c>
      <c r="C4184" s="10" t="s">
        <v>17781</v>
      </c>
      <c r="E4184" s="3" t="s">
        <v>17783</v>
      </c>
      <c r="F4184" s="6"/>
    </row>
    <row r="4185" spans="1:6" ht="15.75" customHeight="1" x14ac:dyDescent="0.15">
      <c r="A4185" s="3">
        <v>4181</v>
      </c>
      <c r="B4185" s="3" t="s">
        <v>17785</v>
      </c>
      <c r="C4185" s="10" t="s">
        <v>17786</v>
      </c>
      <c r="E4185" s="3" t="s">
        <v>17787</v>
      </c>
      <c r="F4185" s="6"/>
    </row>
    <row r="4186" spans="1:6" ht="15.75" customHeight="1" x14ac:dyDescent="0.15">
      <c r="A4186" s="3">
        <v>4182</v>
      </c>
      <c r="B4186" s="3" t="s">
        <v>17788</v>
      </c>
      <c r="C4186" s="10" t="s">
        <v>17789</v>
      </c>
      <c r="E4186" s="3" t="s">
        <v>1963</v>
      </c>
      <c r="F4186" s="6"/>
    </row>
    <row r="4187" spans="1:6" ht="15.75" customHeight="1" x14ac:dyDescent="0.15">
      <c r="A4187" s="3">
        <v>4183</v>
      </c>
      <c r="B4187" s="3" t="s">
        <v>2751</v>
      </c>
      <c r="C4187" s="10" t="s">
        <v>17792</v>
      </c>
      <c r="E4187" s="3" t="s">
        <v>2703</v>
      </c>
      <c r="F4187" s="6"/>
    </row>
    <row r="4188" spans="1:6" ht="15.75" customHeight="1" x14ac:dyDescent="0.15">
      <c r="A4188" s="3">
        <v>4184</v>
      </c>
      <c r="B4188" s="3" t="s">
        <v>11040</v>
      </c>
      <c r="C4188" s="10" t="s">
        <v>17793</v>
      </c>
      <c r="E4188" s="3" t="s">
        <v>817</v>
      </c>
      <c r="F4188" s="6"/>
    </row>
    <row r="4189" spans="1:6" ht="15.75" customHeight="1" x14ac:dyDescent="0.15">
      <c r="A4189" s="3">
        <v>4185</v>
      </c>
      <c r="B4189" s="3" t="s">
        <v>6881</v>
      </c>
      <c r="C4189" s="10" t="s">
        <v>17795</v>
      </c>
      <c r="E4189" s="3" t="s">
        <v>475</v>
      </c>
      <c r="F4189" s="6"/>
    </row>
    <row r="4190" spans="1:6" ht="15.75" customHeight="1" x14ac:dyDescent="0.15">
      <c r="A4190" s="3">
        <v>4186</v>
      </c>
      <c r="B4190" s="3" t="s">
        <v>17797</v>
      </c>
      <c r="C4190" s="10" t="s">
        <v>17798</v>
      </c>
      <c r="E4190" s="3" t="s">
        <v>8370</v>
      </c>
      <c r="F4190" s="6"/>
    </row>
    <row r="4191" spans="1:6" ht="15.75" customHeight="1" x14ac:dyDescent="0.15">
      <c r="A4191" s="3">
        <v>4187</v>
      </c>
      <c r="B4191" s="3" t="s">
        <v>9652</v>
      </c>
      <c r="C4191" s="10" t="s">
        <v>17800</v>
      </c>
      <c r="E4191" s="3" t="s">
        <v>9645</v>
      </c>
      <c r="F4191" s="6"/>
    </row>
    <row r="4192" spans="1:6" ht="15.75" customHeight="1" x14ac:dyDescent="0.15">
      <c r="A4192" s="3">
        <v>4188</v>
      </c>
      <c r="B4192" s="3" t="s">
        <v>17802</v>
      </c>
      <c r="C4192" s="10" t="s">
        <v>17803</v>
      </c>
      <c r="E4192" s="3" t="s">
        <v>379</v>
      </c>
      <c r="F4192" s="6"/>
    </row>
    <row r="4193" spans="1:6" ht="15.75" customHeight="1" x14ac:dyDescent="0.15">
      <c r="A4193" s="3">
        <v>4189</v>
      </c>
      <c r="B4193" s="3" t="s">
        <v>17804</v>
      </c>
      <c r="C4193" s="10" t="s">
        <v>17805</v>
      </c>
      <c r="E4193" s="3" t="s">
        <v>8180</v>
      </c>
      <c r="F4193" s="6"/>
    </row>
    <row r="4194" spans="1:6" ht="15.75" customHeight="1" x14ac:dyDescent="0.15">
      <c r="A4194" s="3">
        <v>4190</v>
      </c>
      <c r="B4194" s="3" t="s">
        <v>17807</v>
      </c>
      <c r="C4194" s="10" t="s">
        <v>17808</v>
      </c>
      <c r="E4194" s="3" t="s">
        <v>283</v>
      </c>
      <c r="F4194" s="6"/>
    </row>
    <row r="4195" spans="1:6" ht="15.75" customHeight="1" x14ac:dyDescent="0.15">
      <c r="A4195" s="3">
        <v>4191</v>
      </c>
      <c r="B4195" s="3" t="s">
        <v>11862</v>
      </c>
      <c r="C4195" s="10" t="s">
        <v>17810</v>
      </c>
      <c r="E4195" s="3" t="s">
        <v>11865</v>
      </c>
      <c r="F4195" s="6"/>
    </row>
    <row r="4196" spans="1:6" ht="15.75" customHeight="1" x14ac:dyDescent="0.15">
      <c r="A4196" s="3">
        <v>4192</v>
      </c>
      <c r="B4196" s="3" t="s">
        <v>17811</v>
      </c>
      <c r="C4196" s="10" t="s">
        <v>17812</v>
      </c>
      <c r="E4196" s="3" t="s">
        <v>17813</v>
      </c>
      <c r="F4196" s="6"/>
    </row>
    <row r="4197" spans="1:6" ht="15.75" customHeight="1" x14ac:dyDescent="0.15">
      <c r="A4197" s="3">
        <v>4193</v>
      </c>
      <c r="B4197" s="3" t="s">
        <v>17816</v>
      </c>
      <c r="C4197" s="10" t="s">
        <v>17817</v>
      </c>
      <c r="E4197" s="3" t="s">
        <v>3840</v>
      </c>
      <c r="F4197" s="6"/>
    </row>
    <row r="4198" spans="1:6" ht="15.75" customHeight="1" x14ac:dyDescent="0.15">
      <c r="A4198" s="3">
        <v>4194</v>
      </c>
      <c r="B4198" s="3" t="s">
        <v>17818</v>
      </c>
      <c r="C4198" s="10" t="s">
        <v>17819</v>
      </c>
      <c r="E4198" s="3" t="s">
        <v>17820</v>
      </c>
      <c r="F4198" s="6"/>
    </row>
    <row r="4199" spans="1:6" ht="15.75" customHeight="1" x14ac:dyDescent="0.15">
      <c r="A4199" s="3">
        <v>4195</v>
      </c>
      <c r="B4199" s="3" t="s">
        <v>17822</v>
      </c>
      <c r="C4199" s="10" t="s">
        <v>17824</v>
      </c>
      <c r="E4199" s="3" t="s">
        <v>1764</v>
      </c>
      <c r="F4199" s="6"/>
    </row>
    <row r="4200" spans="1:6" ht="15.75" customHeight="1" x14ac:dyDescent="0.15">
      <c r="A4200" s="3">
        <v>4196</v>
      </c>
      <c r="B4200" s="3" t="s">
        <v>12365</v>
      </c>
      <c r="C4200" s="10" t="s">
        <v>17825</v>
      </c>
      <c r="E4200" s="3" t="s">
        <v>12363</v>
      </c>
      <c r="F4200" s="6"/>
    </row>
    <row r="4201" spans="1:6" ht="15.75" customHeight="1" x14ac:dyDescent="0.15">
      <c r="A4201" s="3">
        <v>4197</v>
      </c>
      <c r="B4201" s="3" t="s">
        <v>5136</v>
      </c>
      <c r="C4201" s="10" t="s">
        <v>17828</v>
      </c>
      <c r="E4201" s="3" t="s">
        <v>144</v>
      </c>
      <c r="F4201" s="6"/>
    </row>
    <row r="4202" spans="1:6" ht="15.75" customHeight="1" x14ac:dyDescent="0.15">
      <c r="A4202" s="3">
        <v>4198</v>
      </c>
      <c r="B4202" s="3" t="s">
        <v>11808</v>
      </c>
      <c r="C4202" s="10" t="s">
        <v>17829</v>
      </c>
      <c r="E4202" s="3" t="s">
        <v>2190</v>
      </c>
      <c r="F4202" s="6"/>
    </row>
    <row r="4203" spans="1:6" ht="15.75" customHeight="1" x14ac:dyDescent="0.15">
      <c r="A4203" s="3">
        <v>4199</v>
      </c>
      <c r="B4203" s="3" t="s">
        <v>17830</v>
      </c>
      <c r="C4203" s="10" t="s">
        <v>17833</v>
      </c>
      <c r="E4203" s="3" t="s">
        <v>9845</v>
      </c>
      <c r="F4203" s="6"/>
    </row>
    <row r="4204" spans="1:6" ht="15.75" customHeight="1" x14ac:dyDescent="0.15">
      <c r="A4204" s="3">
        <v>4200</v>
      </c>
      <c r="B4204" s="3" t="s">
        <v>17835</v>
      </c>
      <c r="C4204" s="10" t="s">
        <v>17836</v>
      </c>
      <c r="E4204" s="3" t="s">
        <v>264</v>
      </c>
      <c r="F4204" s="6"/>
    </row>
    <row r="4205" spans="1:6" ht="15.75" customHeight="1" x14ac:dyDescent="0.15">
      <c r="A4205" s="3">
        <v>4201</v>
      </c>
      <c r="B4205" s="3" t="s">
        <v>17838</v>
      </c>
      <c r="C4205" s="10" t="s">
        <v>17840</v>
      </c>
      <c r="E4205" s="3" t="s">
        <v>7399</v>
      </c>
      <c r="F4205" s="6"/>
    </row>
    <row r="4206" spans="1:6" ht="15.75" customHeight="1" x14ac:dyDescent="0.15">
      <c r="A4206" s="3">
        <v>4202</v>
      </c>
      <c r="B4206" s="3" t="s">
        <v>17841</v>
      </c>
      <c r="C4206" s="10" t="s">
        <v>17844</v>
      </c>
      <c r="E4206" s="3" t="s">
        <v>10630</v>
      </c>
      <c r="F4206" s="6"/>
    </row>
    <row r="4207" spans="1:6" ht="15.75" customHeight="1" x14ac:dyDescent="0.15">
      <c r="A4207" s="3">
        <v>4203</v>
      </c>
      <c r="B4207" s="3" t="s">
        <v>17846</v>
      </c>
      <c r="C4207" s="10" t="s">
        <v>17848</v>
      </c>
      <c r="E4207" s="3" t="s">
        <v>4870</v>
      </c>
      <c r="F4207" s="6"/>
    </row>
    <row r="4208" spans="1:6" ht="15.75" customHeight="1" x14ac:dyDescent="0.15">
      <c r="A4208" s="3">
        <v>4204</v>
      </c>
      <c r="B4208" s="3" t="s">
        <v>9583</v>
      </c>
      <c r="C4208" s="10" t="s">
        <v>17850</v>
      </c>
      <c r="E4208" s="3" t="s">
        <v>93</v>
      </c>
      <c r="F4208" s="6"/>
    </row>
    <row r="4209" spans="1:6" ht="15.75" customHeight="1" x14ac:dyDescent="0.15">
      <c r="A4209" s="3">
        <v>4205</v>
      </c>
      <c r="B4209" s="3" t="s">
        <v>12122</v>
      </c>
      <c r="C4209" s="10" t="s">
        <v>17851</v>
      </c>
      <c r="E4209" s="3" t="s">
        <v>39</v>
      </c>
      <c r="F4209" s="6"/>
    </row>
    <row r="4210" spans="1:6" ht="15.75" customHeight="1" x14ac:dyDescent="0.15">
      <c r="A4210" s="3">
        <v>4206</v>
      </c>
      <c r="B4210" s="3" t="s">
        <v>17853</v>
      </c>
      <c r="C4210" s="10" t="s">
        <v>17854</v>
      </c>
      <c r="E4210" s="3" t="s">
        <v>283</v>
      </c>
      <c r="F4210" s="6"/>
    </row>
    <row r="4211" spans="1:6" ht="15.75" customHeight="1" x14ac:dyDescent="0.15">
      <c r="A4211" s="3">
        <v>4207</v>
      </c>
      <c r="B4211" s="3" t="s">
        <v>17856</v>
      </c>
      <c r="C4211" s="10" t="s">
        <v>17857</v>
      </c>
      <c r="E4211" s="3" t="s">
        <v>17858</v>
      </c>
      <c r="F4211" s="6"/>
    </row>
    <row r="4212" spans="1:6" ht="15.75" customHeight="1" x14ac:dyDescent="0.15">
      <c r="A4212" s="3">
        <v>4208</v>
      </c>
      <c r="B4212" s="3" t="s">
        <v>17859</v>
      </c>
      <c r="C4212" s="10" t="s">
        <v>17860</v>
      </c>
      <c r="E4212" s="3" t="s">
        <v>8191</v>
      </c>
      <c r="F4212" s="6"/>
    </row>
    <row r="4213" spans="1:6" ht="15.75" customHeight="1" x14ac:dyDescent="0.15">
      <c r="A4213" s="3">
        <v>4209</v>
      </c>
      <c r="B4213" s="3" t="s">
        <v>17863</v>
      </c>
      <c r="C4213" s="10" t="s">
        <v>17864</v>
      </c>
      <c r="E4213" s="3" t="s">
        <v>17865</v>
      </c>
      <c r="F4213" s="6"/>
    </row>
    <row r="4214" spans="1:6" ht="15.75" customHeight="1" x14ac:dyDescent="0.15">
      <c r="A4214" s="3">
        <v>4210</v>
      </c>
      <c r="B4214" s="3" t="s">
        <v>17866</v>
      </c>
      <c r="C4214" s="10" t="s">
        <v>17867</v>
      </c>
      <c r="E4214" s="3" t="s">
        <v>7827</v>
      </c>
      <c r="F4214" s="6"/>
    </row>
    <row r="4215" spans="1:6" ht="15.75" customHeight="1" x14ac:dyDescent="0.15">
      <c r="A4215" s="3">
        <v>4211</v>
      </c>
      <c r="B4215" s="3" t="s">
        <v>17868</v>
      </c>
      <c r="C4215" s="10" t="s">
        <v>17869</v>
      </c>
      <c r="E4215" s="3" t="s">
        <v>1072</v>
      </c>
      <c r="F4215" s="6"/>
    </row>
    <row r="4216" spans="1:6" ht="15.75" customHeight="1" x14ac:dyDescent="0.15">
      <c r="A4216" s="3">
        <v>4212</v>
      </c>
      <c r="B4216" s="3" t="s">
        <v>17870</v>
      </c>
      <c r="C4216" s="10" t="s">
        <v>17872</v>
      </c>
      <c r="E4216" s="3" t="s">
        <v>126</v>
      </c>
      <c r="F4216" s="6"/>
    </row>
    <row r="4217" spans="1:6" ht="15.75" customHeight="1" x14ac:dyDescent="0.15">
      <c r="A4217" s="3">
        <v>4213</v>
      </c>
      <c r="B4217" s="3" t="s">
        <v>17874</v>
      </c>
      <c r="C4217" s="10" t="s">
        <v>17875</v>
      </c>
      <c r="E4217" s="3" t="s">
        <v>12334</v>
      </c>
      <c r="F4217" s="6"/>
    </row>
    <row r="4218" spans="1:6" ht="15.75" customHeight="1" x14ac:dyDescent="0.15">
      <c r="A4218" s="3">
        <v>4214</v>
      </c>
      <c r="B4218" s="3" t="s">
        <v>17876</v>
      </c>
      <c r="C4218" s="10" t="s">
        <v>17877</v>
      </c>
      <c r="E4218" s="3" t="s">
        <v>10854</v>
      </c>
      <c r="F4218" s="6"/>
    </row>
    <row r="4219" spans="1:6" ht="15.75" customHeight="1" x14ac:dyDescent="0.15">
      <c r="A4219" s="3">
        <v>4215</v>
      </c>
      <c r="B4219" s="3" t="s">
        <v>8807</v>
      </c>
      <c r="C4219" s="10" t="s">
        <v>17879</v>
      </c>
      <c r="E4219" s="3" t="s">
        <v>244</v>
      </c>
      <c r="F4219" s="6"/>
    </row>
    <row r="4220" spans="1:6" ht="15.75" customHeight="1" x14ac:dyDescent="0.15">
      <c r="A4220" s="3">
        <v>4216</v>
      </c>
      <c r="B4220" s="3" t="s">
        <v>6896</v>
      </c>
      <c r="C4220" s="10" t="s">
        <v>17880</v>
      </c>
      <c r="E4220" s="3" t="s">
        <v>475</v>
      </c>
      <c r="F4220" s="6"/>
    </row>
    <row r="4221" spans="1:6" ht="15.75" customHeight="1" x14ac:dyDescent="0.15">
      <c r="A4221" s="3">
        <v>4217</v>
      </c>
      <c r="B4221" s="3" t="s">
        <v>17882</v>
      </c>
      <c r="C4221" s="10" t="s">
        <v>17883</v>
      </c>
      <c r="E4221" s="3" t="s">
        <v>9574</v>
      </c>
      <c r="F4221" s="6"/>
    </row>
    <row r="4222" spans="1:6" ht="15.75" customHeight="1" x14ac:dyDescent="0.15">
      <c r="A4222" s="3">
        <v>4218</v>
      </c>
      <c r="B4222" s="3" t="s">
        <v>17885</v>
      </c>
      <c r="C4222" s="10" t="s">
        <v>17886</v>
      </c>
      <c r="E4222" s="3" t="s">
        <v>13518</v>
      </c>
      <c r="F4222" s="6"/>
    </row>
    <row r="4223" spans="1:6" ht="15.75" customHeight="1" x14ac:dyDescent="0.15">
      <c r="A4223" s="3">
        <v>4219</v>
      </c>
      <c r="B4223" s="3" t="s">
        <v>17887</v>
      </c>
      <c r="C4223" s="10" t="s">
        <v>17889</v>
      </c>
      <c r="E4223" s="3" t="s">
        <v>15987</v>
      </c>
      <c r="F4223" s="6"/>
    </row>
    <row r="4224" spans="1:6" ht="15.75" customHeight="1" x14ac:dyDescent="0.15">
      <c r="A4224" s="3">
        <v>4220</v>
      </c>
      <c r="B4224" s="3" t="s">
        <v>17891</v>
      </c>
      <c r="C4224" s="10" t="s">
        <v>17892</v>
      </c>
      <c r="E4224" s="3" t="s">
        <v>17893</v>
      </c>
      <c r="F4224" s="6"/>
    </row>
    <row r="4225" spans="1:6" ht="15.75" customHeight="1" x14ac:dyDescent="0.15">
      <c r="A4225" s="3">
        <v>4221</v>
      </c>
      <c r="B4225" s="3" t="s">
        <v>17894</v>
      </c>
      <c r="C4225" s="10" t="s">
        <v>17895</v>
      </c>
      <c r="E4225" s="3" t="s">
        <v>11653</v>
      </c>
      <c r="F4225" s="6"/>
    </row>
    <row r="4226" spans="1:6" ht="15.75" customHeight="1" x14ac:dyDescent="0.15">
      <c r="A4226" s="3">
        <v>4222</v>
      </c>
      <c r="B4226" s="3" t="s">
        <v>2838</v>
      </c>
      <c r="C4226" s="10" t="s">
        <v>17898</v>
      </c>
      <c r="E4226" s="3" t="s">
        <v>2321</v>
      </c>
      <c r="F4226" s="6"/>
    </row>
    <row r="4227" spans="1:6" ht="15.75" customHeight="1" x14ac:dyDescent="0.15">
      <c r="A4227" s="3">
        <v>4223</v>
      </c>
      <c r="B4227" s="3" t="s">
        <v>17900</v>
      </c>
      <c r="C4227" s="10" t="s">
        <v>17902</v>
      </c>
      <c r="E4227" s="3" t="s">
        <v>17903</v>
      </c>
      <c r="F4227" s="6"/>
    </row>
    <row r="4228" spans="1:6" ht="15.75" customHeight="1" x14ac:dyDescent="0.15">
      <c r="A4228" s="3">
        <v>4224</v>
      </c>
      <c r="B4228" s="3" t="s">
        <v>17905</v>
      </c>
      <c r="C4228" s="10" t="s">
        <v>17906</v>
      </c>
      <c r="E4228" s="3" t="s">
        <v>2725</v>
      </c>
      <c r="F4228" s="6"/>
    </row>
    <row r="4229" spans="1:6" ht="15.75" customHeight="1" x14ac:dyDescent="0.15">
      <c r="A4229" s="3">
        <v>4225</v>
      </c>
      <c r="B4229" s="3" t="s">
        <v>17908</v>
      </c>
      <c r="C4229" s="10" t="s">
        <v>17909</v>
      </c>
      <c r="E4229" s="3" t="s">
        <v>14542</v>
      </c>
      <c r="F4229" s="6"/>
    </row>
    <row r="4230" spans="1:6" ht="15.75" customHeight="1" x14ac:dyDescent="0.15">
      <c r="A4230" s="3">
        <v>4226</v>
      </c>
      <c r="B4230" s="3" t="s">
        <v>17910</v>
      </c>
      <c r="C4230" s="10" t="s">
        <v>17911</v>
      </c>
      <c r="E4230" s="3" t="s">
        <v>4430</v>
      </c>
      <c r="F4230" s="6"/>
    </row>
    <row r="4231" spans="1:6" ht="15.75" customHeight="1" x14ac:dyDescent="0.15">
      <c r="A4231" s="3">
        <v>4227</v>
      </c>
      <c r="B4231" s="3" t="s">
        <v>17912</v>
      </c>
      <c r="C4231" s="10" t="s">
        <v>17913</v>
      </c>
      <c r="E4231" s="3" t="s">
        <v>17916</v>
      </c>
      <c r="F4231" s="6"/>
    </row>
    <row r="4232" spans="1:6" ht="15.75" customHeight="1" x14ac:dyDescent="0.15">
      <c r="A4232" s="3">
        <v>4228</v>
      </c>
      <c r="B4232" s="3" t="s">
        <v>17917</v>
      </c>
      <c r="C4232" s="10" t="s">
        <v>17918</v>
      </c>
      <c r="E4232" s="3" t="s">
        <v>62</v>
      </c>
      <c r="F4232" s="6"/>
    </row>
    <row r="4233" spans="1:6" ht="15.75" customHeight="1" x14ac:dyDescent="0.15">
      <c r="A4233" s="3">
        <v>4229</v>
      </c>
      <c r="B4233" s="5" t="s">
        <v>9675</v>
      </c>
      <c r="C4233" s="10" t="s">
        <v>17919</v>
      </c>
      <c r="E4233" s="3" t="s">
        <v>9679</v>
      </c>
      <c r="F4233" s="6"/>
    </row>
    <row r="4234" spans="1:6" ht="15.75" customHeight="1" x14ac:dyDescent="0.15">
      <c r="A4234" s="3">
        <v>4230</v>
      </c>
      <c r="B4234" s="3" t="s">
        <v>17920</v>
      </c>
      <c r="C4234" s="10" t="s">
        <v>17922</v>
      </c>
      <c r="E4234" s="3" t="s">
        <v>115</v>
      </c>
      <c r="F4234" s="6"/>
    </row>
    <row r="4235" spans="1:6" ht="15.75" customHeight="1" x14ac:dyDescent="0.15">
      <c r="A4235" s="3">
        <v>4231</v>
      </c>
      <c r="B4235" s="3" t="s">
        <v>4912</v>
      </c>
      <c r="C4235" s="10" t="s">
        <v>17924</v>
      </c>
      <c r="E4235" s="3" t="s">
        <v>4892</v>
      </c>
      <c r="F4235" s="6"/>
    </row>
    <row r="4236" spans="1:6" ht="15.75" customHeight="1" x14ac:dyDescent="0.15">
      <c r="A4236" s="3">
        <v>4232</v>
      </c>
      <c r="B4236" s="3" t="s">
        <v>12131</v>
      </c>
      <c r="C4236" s="10" t="s">
        <v>17925</v>
      </c>
      <c r="E4236" s="3" t="s">
        <v>39</v>
      </c>
      <c r="F4236" s="6"/>
    </row>
    <row r="4237" spans="1:6" ht="15.75" customHeight="1" x14ac:dyDescent="0.15">
      <c r="A4237" s="3">
        <v>4233</v>
      </c>
      <c r="B4237" s="3" t="s">
        <v>17928</v>
      </c>
      <c r="C4237" s="10" t="s">
        <v>17929</v>
      </c>
      <c r="E4237" s="3" t="s">
        <v>17930</v>
      </c>
      <c r="F4237" s="6"/>
    </row>
    <row r="4238" spans="1:6" ht="15.75" customHeight="1" x14ac:dyDescent="0.15">
      <c r="A4238" s="3">
        <v>4234</v>
      </c>
      <c r="B4238" s="3" t="s">
        <v>17931</v>
      </c>
      <c r="C4238" s="10" t="s">
        <v>17932</v>
      </c>
      <c r="E4238" s="3" t="s">
        <v>17933</v>
      </c>
      <c r="F4238" s="6"/>
    </row>
    <row r="4239" spans="1:6" ht="15.75" customHeight="1" x14ac:dyDescent="0.15">
      <c r="A4239" s="3">
        <v>4235</v>
      </c>
      <c r="B4239" s="3" t="s">
        <v>17935</v>
      </c>
      <c r="C4239" s="10" t="s">
        <v>17936</v>
      </c>
      <c r="E4239" s="3" t="s">
        <v>17938</v>
      </c>
      <c r="F4239" s="6"/>
    </row>
    <row r="4240" spans="1:6" ht="15.75" customHeight="1" x14ac:dyDescent="0.15">
      <c r="A4240" s="3">
        <v>4236</v>
      </c>
      <c r="B4240" s="3" t="s">
        <v>9339</v>
      </c>
      <c r="C4240" s="10" t="s">
        <v>17939</v>
      </c>
      <c r="E4240" s="3" t="s">
        <v>7503</v>
      </c>
      <c r="F4240" s="6"/>
    </row>
    <row r="4241" spans="1:6" ht="15.75" customHeight="1" x14ac:dyDescent="0.15">
      <c r="A4241" s="3">
        <v>4237</v>
      </c>
      <c r="B4241" s="3" t="s">
        <v>8883</v>
      </c>
      <c r="C4241" s="10" t="s">
        <v>17941</v>
      </c>
      <c r="E4241" s="3" t="s">
        <v>7739</v>
      </c>
      <c r="F4241" s="6"/>
    </row>
    <row r="4242" spans="1:6" ht="15.75" customHeight="1" x14ac:dyDescent="0.15">
      <c r="A4242" s="3">
        <v>4238</v>
      </c>
      <c r="B4242" s="3" t="s">
        <v>17943</v>
      </c>
      <c r="C4242" s="10" t="s">
        <v>17944</v>
      </c>
      <c r="E4242" s="3" t="s">
        <v>116</v>
      </c>
      <c r="F4242" s="6"/>
    </row>
    <row r="4243" spans="1:6" ht="15.75" customHeight="1" x14ac:dyDescent="0.15">
      <c r="A4243" s="3">
        <v>4239</v>
      </c>
      <c r="B4243" s="3" t="s">
        <v>17945</v>
      </c>
      <c r="C4243" s="10" t="s">
        <v>17946</v>
      </c>
      <c r="E4243" s="3" t="s">
        <v>15155</v>
      </c>
      <c r="F4243" s="6"/>
    </row>
    <row r="4244" spans="1:6" ht="15.75" customHeight="1" x14ac:dyDescent="0.15">
      <c r="A4244" s="3">
        <v>4240</v>
      </c>
      <c r="B4244" s="3" t="s">
        <v>17949</v>
      </c>
      <c r="C4244" s="10" t="s">
        <v>17950</v>
      </c>
      <c r="E4244" s="3" t="s">
        <v>17951</v>
      </c>
      <c r="F4244" s="6"/>
    </row>
    <row r="4245" spans="1:6" ht="15.75" customHeight="1" x14ac:dyDescent="0.15">
      <c r="A4245" s="3">
        <v>4241</v>
      </c>
      <c r="B4245" s="3" t="s">
        <v>17952</v>
      </c>
      <c r="C4245" s="10" t="s">
        <v>17953</v>
      </c>
      <c r="E4245" s="3" t="s">
        <v>9181</v>
      </c>
      <c r="F4245" s="6"/>
    </row>
    <row r="4246" spans="1:6" ht="15.75" customHeight="1" x14ac:dyDescent="0.15">
      <c r="A4246" s="3">
        <v>4242</v>
      </c>
      <c r="B4246" s="3" t="s">
        <v>17954</v>
      </c>
      <c r="C4246" s="10" t="s">
        <v>17955</v>
      </c>
      <c r="E4246" s="3" t="s">
        <v>391</v>
      </c>
      <c r="F4246" s="6"/>
    </row>
    <row r="4247" spans="1:6" ht="15.75" customHeight="1" x14ac:dyDescent="0.15">
      <c r="A4247" s="3">
        <v>4243</v>
      </c>
      <c r="B4247" s="3" t="s">
        <v>17958</v>
      </c>
      <c r="C4247" s="10" t="s">
        <v>17959</v>
      </c>
      <c r="E4247" s="3" t="s">
        <v>3354</v>
      </c>
      <c r="F4247" s="6"/>
    </row>
    <row r="4248" spans="1:6" ht="15.75" customHeight="1" x14ac:dyDescent="0.15">
      <c r="A4248" s="3">
        <v>4244</v>
      </c>
      <c r="B4248" s="3" t="s">
        <v>17960</v>
      </c>
      <c r="C4248" s="10" t="s">
        <v>17962</v>
      </c>
      <c r="E4248" s="3" t="s">
        <v>14330</v>
      </c>
      <c r="F4248" s="6"/>
    </row>
    <row r="4249" spans="1:6" ht="15.75" customHeight="1" x14ac:dyDescent="0.15">
      <c r="A4249" s="3">
        <v>4245</v>
      </c>
      <c r="B4249" s="3" t="s">
        <v>17965</v>
      </c>
      <c r="C4249" s="10" t="s">
        <v>17966</v>
      </c>
      <c r="E4249" s="3" t="s">
        <v>7907</v>
      </c>
      <c r="F4249" s="6"/>
    </row>
    <row r="4250" spans="1:6" ht="15.75" customHeight="1" x14ac:dyDescent="0.15">
      <c r="A4250" s="3">
        <v>4246</v>
      </c>
      <c r="B4250" s="3" t="s">
        <v>17967</v>
      </c>
      <c r="C4250" s="10" t="s">
        <v>17968</v>
      </c>
      <c r="E4250" s="3" t="s">
        <v>17969</v>
      </c>
      <c r="F4250" s="6"/>
    </row>
    <row r="4251" spans="1:6" ht="15.75" customHeight="1" x14ac:dyDescent="0.15">
      <c r="A4251" s="3">
        <v>4247</v>
      </c>
      <c r="B4251" s="3" t="s">
        <v>17970</v>
      </c>
      <c r="C4251" s="10" t="s">
        <v>17972</v>
      </c>
      <c r="E4251" s="3" t="s">
        <v>17973</v>
      </c>
      <c r="F4251" s="6"/>
    </row>
    <row r="4252" spans="1:6" ht="15.75" customHeight="1" x14ac:dyDescent="0.15">
      <c r="A4252" s="3">
        <v>4248</v>
      </c>
      <c r="B4252" s="3" t="s">
        <v>17974</v>
      </c>
      <c r="C4252" s="10" t="s">
        <v>17975</v>
      </c>
      <c r="E4252" s="3" t="s">
        <v>17976</v>
      </c>
      <c r="F4252" s="6"/>
    </row>
    <row r="4253" spans="1:6" ht="15.75" customHeight="1" x14ac:dyDescent="0.15">
      <c r="A4253" s="3">
        <v>4249</v>
      </c>
      <c r="B4253" s="3" t="s">
        <v>17977</v>
      </c>
      <c r="C4253" s="10" t="s">
        <v>17978</v>
      </c>
      <c r="E4253" s="3" t="s">
        <v>4604</v>
      </c>
      <c r="F4253" s="6"/>
    </row>
    <row r="4254" spans="1:6" ht="15.75" customHeight="1" x14ac:dyDescent="0.15">
      <c r="A4254" s="3">
        <v>4250</v>
      </c>
      <c r="B4254" s="3" t="s">
        <v>17980</v>
      </c>
      <c r="C4254" s="10" t="s">
        <v>17981</v>
      </c>
      <c r="E4254" s="3" t="s">
        <v>4803</v>
      </c>
      <c r="F4254" s="6"/>
    </row>
    <row r="4255" spans="1:6" ht="15.75" customHeight="1" x14ac:dyDescent="0.15">
      <c r="A4255" s="3">
        <v>4251</v>
      </c>
      <c r="B4255" s="3" t="s">
        <v>17982</v>
      </c>
      <c r="C4255" s="10" t="s">
        <v>17983</v>
      </c>
      <c r="E4255" s="3" t="s">
        <v>742</v>
      </c>
      <c r="F4255" s="6"/>
    </row>
    <row r="4256" spans="1:6" ht="15.75" customHeight="1" x14ac:dyDescent="0.15">
      <c r="A4256" s="3">
        <v>4252</v>
      </c>
      <c r="B4256" s="3" t="s">
        <v>7126</v>
      </c>
      <c r="C4256" s="10" t="s">
        <v>17985</v>
      </c>
      <c r="E4256" s="3" t="s">
        <v>7132</v>
      </c>
      <c r="F4256" s="6"/>
    </row>
    <row r="4257" spans="1:6" ht="15.75" customHeight="1" x14ac:dyDescent="0.15">
      <c r="A4257" s="3">
        <v>4253</v>
      </c>
      <c r="B4257" s="3" t="s">
        <v>1548</v>
      </c>
      <c r="C4257" s="10" t="s">
        <v>17986</v>
      </c>
      <c r="E4257" s="3" t="s">
        <v>144</v>
      </c>
      <c r="F4257" s="6"/>
    </row>
    <row r="4258" spans="1:6" ht="15.75" customHeight="1" x14ac:dyDescent="0.15">
      <c r="A4258" s="3">
        <v>4254</v>
      </c>
      <c r="B4258" s="3" t="s">
        <v>12299</v>
      </c>
      <c r="C4258" s="10" t="s">
        <v>17988</v>
      </c>
      <c r="E4258" s="3" t="s">
        <v>9489</v>
      </c>
      <c r="F4258" s="6"/>
    </row>
    <row r="4259" spans="1:6" ht="15.75" customHeight="1" x14ac:dyDescent="0.15">
      <c r="A4259" s="3">
        <v>4255</v>
      </c>
      <c r="B4259" s="3" t="s">
        <v>17989</v>
      </c>
      <c r="C4259" s="10" t="s">
        <v>17990</v>
      </c>
      <c r="E4259" s="3" t="s">
        <v>9754</v>
      </c>
      <c r="F4259" s="6"/>
    </row>
    <row r="4260" spans="1:6" ht="15.75" customHeight="1" x14ac:dyDescent="0.15">
      <c r="A4260" s="3">
        <v>4256</v>
      </c>
      <c r="B4260" s="3" t="s">
        <v>17991</v>
      </c>
      <c r="C4260" s="10" t="s">
        <v>17992</v>
      </c>
      <c r="E4260" s="3" t="s">
        <v>2725</v>
      </c>
      <c r="F4260" s="6"/>
    </row>
    <row r="4261" spans="1:6" ht="15.75" customHeight="1" x14ac:dyDescent="0.15">
      <c r="A4261" s="3">
        <v>4257</v>
      </c>
      <c r="B4261" s="3" t="s">
        <v>17993</v>
      </c>
      <c r="C4261" s="10" t="s">
        <v>17994</v>
      </c>
      <c r="E4261" s="3" t="s">
        <v>8798</v>
      </c>
      <c r="F4261" s="6"/>
    </row>
    <row r="4262" spans="1:6" ht="15.75" customHeight="1" x14ac:dyDescent="0.15">
      <c r="A4262" s="3">
        <v>4258</v>
      </c>
      <c r="B4262" s="3" t="s">
        <v>17996</v>
      </c>
      <c r="C4262" s="10" t="s">
        <v>17997</v>
      </c>
      <c r="E4262" s="3" t="s">
        <v>17999</v>
      </c>
      <c r="F4262" s="6"/>
    </row>
    <row r="4263" spans="1:6" ht="15.75" customHeight="1" x14ac:dyDescent="0.15">
      <c r="A4263" s="3">
        <v>4259</v>
      </c>
      <c r="B4263" s="3" t="s">
        <v>18000</v>
      </c>
      <c r="C4263" s="10" t="s">
        <v>18001</v>
      </c>
      <c r="E4263" s="3" t="s">
        <v>126</v>
      </c>
      <c r="F4263" s="6"/>
    </row>
    <row r="4264" spans="1:6" ht="15.75" customHeight="1" x14ac:dyDescent="0.15">
      <c r="A4264" s="3">
        <v>4260</v>
      </c>
      <c r="B4264" s="3" t="s">
        <v>18003</v>
      </c>
      <c r="C4264" s="10" t="s">
        <v>18004</v>
      </c>
      <c r="E4264" s="3" t="s">
        <v>18005</v>
      </c>
      <c r="F4264" s="6"/>
    </row>
    <row r="4265" spans="1:6" ht="15.75" customHeight="1" x14ac:dyDescent="0.15">
      <c r="A4265" s="3">
        <v>4261</v>
      </c>
      <c r="B4265" s="3" t="s">
        <v>12136</v>
      </c>
      <c r="C4265" s="10" t="s">
        <v>18007</v>
      </c>
      <c r="E4265" s="3" t="s">
        <v>39</v>
      </c>
      <c r="F4265" s="6"/>
    </row>
    <row r="4266" spans="1:6" ht="15.75" customHeight="1" x14ac:dyDescent="0.15">
      <c r="A4266" s="3">
        <v>4262</v>
      </c>
      <c r="B4266" s="3" t="s">
        <v>18008</v>
      </c>
      <c r="C4266" s="10" t="s">
        <v>18009</v>
      </c>
      <c r="E4266" s="3" t="s">
        <v>10697</v>
      </c>
      <c r="F4266" s="6"/>
    </row>
    <row r="4267" spans="1:6" ht="15.75" customHeight="1" x14ac:dyDescent="0.15">
      <c r="A4267" s="3">
        <v>4263</v>
      </c>
      <c r="B4267" s="3" t="s">
        <v>18011</v>
      </c>
      <c r="C4267" s="10" t="s">
        <v>18012</v>
      </c>
      <c r="E4267" s="3" t="s">
        <v>11429</v>
      </c>
      <c r="F4267" s="6"/>
    </row>
    <row r="4268" spans="1:6" ht="15.75" customHeight="1" x14ac:dyDescent="0.15">
      <c r="A4268" s="3">
        <v>4264</v>
      </c>
      <c r="B4268" s="3" t="s">
        <v>18013</v>
      </c>
      <c r="C4268" s="10" t="s">
        <v>18014</v>
      </c>
      <c r="E4268" s="3" t="s">
        <v>4430</v>
      </c>
      <c r="F4268" s="6"/>
    </row>
    <row r="4269" spans="1:6" ht="15.75" customHeight="1" x14ac:dyDescent="0.15">
      <c r="A4269" s="3">
        <v>4265</v>
      </c>
      <c r="B4269" s="3" t="s">
        <v>18016</v>
      </c>
      <c r="C4269" s="10" t="s">
        <v>18018</v>
      </c>
      <c r="E4269" s="3" t="s">
        <v>17197</v>
      </c>
      <c r="F4269" s="6"/>
    </row>
    <row r="4270" spans="1:6" ht="15.75" customHeight="1" x14ac:dyDescent="0.15">
      <c r="A4270" s="3">
        <v>4266</v>
      </c>
      <c r="B4270" s="3" t="s">
        <v>18019</v>
      </c>
      <c r="C4270" s="10" t="s">
        <v>18022</v>
      </c>
      <c r="E4270" s="3" t="s">
        <v>10426</v>
      </c>
      <c r="F4270" s="6"/>
    </row>
    <row r="4271" spans="1:6" ht="15.75" customHeight="1" x14ac:dyDescent="0.15">
      <c r="A4271" s="3">
        <v>4267</v>
      </c>
      <c r="B4271" s="3" t="s">
        <v>18024</v>
      </c>
      <c r="C4271" s="10" t="s">
        <v>18025</v>
      </c>
      <c r="E4271" s="3" t="s">
        <v>379</v>
      </c>
      <c r="F4271" s="6"/>
    </row>
    <row r="4272" spans="1:6" ht="15.75" customHeight="1" x14ac:dyDescent="0.15">
      <c r="A4272" s="3">
        <v>4268</v>
      </c>
      <c r="B4272" s="3" t="s">
        <v>18026</v>
      </c>
      <c r="C4272" s="10" t="s">
        <v>18028</v>
      </c>
      <c r="E4272" s="3" t="s">
        <v>18029</v>
      </c>
      <c r="F4272" s="6"/>
    </row>
    <row r="4273" spans="1:6" ht="15.75" customHeight="1" x14ac:dyDescent="0.15">
      <c r="A4273" s="3">
        <v>4269</v>
      </c>
      <c r="B4273" s="3" t="s">
        <v>18030</v>
      </c>
      <c r="C4273" s="10" t="s">
        <v>18031</v>
      </c>
      <c r="E4273" s="3" t="s">
        <v>12589</v>
      </c>
      <c r="F4273" s="6"/>
    </row>
    <row r="4274" spans="1:6" ht="15.75" customHeight="1" x14ac:dyDescent="0.15">
      <c r="A4274" s="3">
        <v>4270</v>
      </c>
      <c r="B4274" s="3" t="s">
        <v>18033</v>
      </c>
      <c r="C4274" s="10" t="s">
        <v>18034</v>
      </c>
      <c r="E4274" s="3" t="s">
        <v>18035</v>
      </c>
      <c r="F4274" s="6"/>
    </row>
    <row r="4275" spans="1:6" ht="15.75" customHeight="1" x14ac:dyDescent="0.15">
      <c r="A4275" s="3">
        <v>4271</v>
      </c>
      <c r="B4275" s="3" t="s">
        <v>18036</v>
      </c>
      <c r="C4275" s="10" t="s">
        <v>18037</v>
      </c>
      <c r="E4275" s="3" t="s">
        <v>16862</v>
      </c>
      <c r="F4275" s="6"/>
    </row>
    <row r="4276" spans="1:6" ht="15.75" customHeight="1" x14ac:dyDescent="0.15">
      <c r="A4276" s="3">
        <v>4272</v>
      </c>
      <c r="B4276" s="3" t="s">
        <v>12641</v>
      </c>
      <c r="C4276" s="10" t="s">
        <v>18039</v>
      </c>
      <c r="E4276" s="3" t="s">
        <v>9913</v>
      </c>
      <c r="F4276" s="6"/>
    </row>
    <row r="4277" spans="1:6" ht="15.75" customHeight="1" x14ac:dyDescent="0.15">
      <c r="A4277" s="3">
        <v>4273</v>
      </c>
      <c r="B4277" s="3" t="s">
        <v>18041</v>
      </c>
      <c r="C4277" s="10" t="s">
        <v>18042</v>
      </c>
      <c r="E4277" s="3" t="s">
        <v>11183</v>
      </c>
      <c r="F4277" s="6"/>
    </row>
    <row r="4278" spans="1:6" ht="15.75" customHeight="1" x14ac:dyDescent="0.15">
      <c r="A4278" s="3">
        <v>4274</v>
      </c>
      <c r="B4278" s="3" t="s">
        <v>234</v>
      </c>
      <c r="C4278" s="10" t="s">
        <v>18044</v>
      </c>
      <c r="E4278" s="3" t="s">
        <v>244</v>
      </c>
      <c r="F4278" s="6"/>
    </row>
    <row r="4279" spans="1:6" ht="15.75" customHeight="1" x14ac:dyDescent="0.15">
      <c r="A4279" s="3">
        <v>4275</v>
      </c>
      <c r="B4279" s="3" t="s">
        <v>18046</v>
      </c>
      <c r="C4279" s="10" t="s">
        <v>18047</v>
      </c>
      <c r="E4279" s="3" t="s">
        <v>7091</v>
      </c>
      <c r="F4279" s="6"/>
    </row>
    <row r="4280" spans="1:6" ht="15.75" customHeight="1" x14ac:dyDescent="0.15">
      <c r="A4280" s="3">
        <v>4276</v>
      </c>
      <c r="B4280" s="3" t="s">
        <v>18049</v>
      </c>
      <c r="C4280" s="10" t="s">
        <v>18050</v>
      </c>
      <c r="E4280" s="3" t="s">
        <v>15397</v>
      </c>
      <c r="F4280" s="6"/>
    </row>
    <row r="4281" spans="1:6" ht="15.75" customHeight="1" x14ac:dyDescent="0.15">
      <c r="A4281" s="3">
        <v>4277</v>
      </c>
      <c r="B4281" s="3" t="s">
        <v>18051</v>
      </c>
      <c r="C4281" s="10" t="s">
        <v>18052</v>
      </c>
      <c r="E4281" s="3" t="s">
        <v>16453</v>
      </c>
      <c r="F4281" s="6"/>
    </row>
    <row r="4282" spans="1:6" ht="15.75" customHeight="1" x14ac:dyDescent="0.15">
      <c r="A4282" s="3">
        <v>4278</v>
      </c>
      <c r="B4282" s="3" t="s">
        <v>18053</v>
      </c>
      <c r="C4282" s="10" t="s">
        <v>18054</v>
      </c>
      <c r="E4282" s="3" t="s">
        <v>62</v>
      </c>
      <c r="F4282" s="6"/>
    </row>
    <row r="4283" spans="1:6" ht="15.75" customHeight="1" x14ac:dyDescent="0.15">
      <c r="A4283" s="3">
        <v>4279</v>
      </c>
      <c r="B4283" s="3" t="s">
        <v>18057</v>
      </c>
      <c r="C4283" s="10" t="s">
        <v>18058</v>
      </c>
      <c r="E4283" s="3" t="s">
        <v>197</v>
      </c>
      <c r="F4283" s="6"/>
    </row>
    <row r="4284" spans="1:6" ht="15.75" customHeight="1" x14ac:dyDescent="0.15">
      <c r="A4284" s="3">
        <v>4280</v>
      </c>
      <c r="B4284" s="3" t="s">
        <v>18059</v>
      </c>
      <c r="C4284" s="10" t="s">
        <v>18060</v>
      </c>
      <c r="E4284" s="3" t="s">
        <v>3818</v>
      </c>
      <c r="F4284" s="6"/>
    </row>
    <row r="4285" spans="1:6" ht="15.75" customHeight="1" x14ac:dyDescent="0.15">
      <c r="A4285" s="3">
        <v>4281</v>
      </c>
      <c r="B4285" s="3" t="s">
        <v>18061</v>
      </c>
      <c r="C4285" s="10" t="s">
        <v>18063</v>
      </c>
      <c r="E4285" s="3" t="s">
        <v>934</v>
      </c>
      <c r="F4285" s="6"/>
    </row>
    <row r="4286" spans="1:6" ht="15.75" customHeight="1" x14ac:dyDescent="0.15">
      <c r="A4286" s="3">
        <v>4282</v>
      </c>
      <c r="B4286" s="3" t="s">
        <v>18064</v>
      </c>
      <c r="C4286" s="10" t="s">
        <v>18065</v>
      </c>
      <c r="E4286" s="3" t="s">
        <v>10275</v>
      </c>
      <c r="F4286" s="6"/>
    </row>
    <row r="4287" spans="1:6" ht="15.75" customHeight="1" x14ac:dyDescent="0.15">
      <c r="A4287" s="3">
        <v>4283</v>
      </c>
      <c r="B4287" s="3" t="s">
        <v>18066</v>
      </c>
      <c r="C4287" s="10" t="s">
        <v>18067</v>
      </c>
      <c r="E4287" s="3" t="s">
        <v>18069</v>
      </c>
      <c r="F4287" s="6"/>
    </row>
    <row r="4288" spans="1:6" ht="15.75" customHeight="1" x14ac:dyDescent="0.15">
      <c r="A4288" s="3">
        <v>4284</v>
      </c>
      <c r="B4288" s="3" t="s">
        <v>18070</v>
      </c>
      <c r="C4288" s="10" t="s">
        <v>18071</v>
      </c>
      <c r="E4288" s="3" t="s">
        <v>2537</v>
      </c>
      <c r="F4288" s="6"/>
    </row>
    <row r="4289" spans="1:6" ht="15.75" customHeight="1" x14ac:dyDescent="0.15">
      <c r="A4289" s="3">
        <v>4285</v>
      </c>
      <c r="B4289" s="3" t="s">
        <v>8426</v>
      </c>
      <c r="C4289" s="10" t="s">
        <v>18073</v>
      </c>
      <c r="E4289" s="3" t="s">
        <v>8431</v>
      </c>
      <c r="F4289" s="6"/>
    </row>
    <row r="4290" spans="1:6" ht="15.75" customHeight="1" x14ac:dyDescent="0.15">
      <c r="A4290" s="3">
        <v>4286</v>
      </c>
      <c r="B4290" s="3" t="s">
        <v>18075</v>
      </c>
      <c r="C4290" s="10" t="s">
        <v>18076</v>
      </c>
      <c r="E4290" s="3" t="s">
        <v>18077</v>
      </c>
      <c r="F4290" s="6"/>
    </row>
    <row r="4291" spans="1:6" ht="15.75" customHeight="1" x14ac:dyDescent="0.15">
      <c r="A4291" s="3">
        <v>4287</v>
      </c>
      <c r="B4291" s="3" t="s">
        <v>18079</v>
      </c>
      <c r="C4291" s="10" t="s">
        <v>18081</v>
      </c>
      <c r="E4291" s="3" t="s">
        <v>126</v>
      </c>
      <c r="F4291" s="6"/>
    </row>
    <row r="4292" spans="1:6" ht="15.75" customHeight="1" x14ac:dyDescent="0.15">
      <c r="A4292" s="3">
        <v>4288</v>
      </c>
      <c r="B4292" s="3" t="s">
        <v>18082</v>
      </c>
      <c r="C4292" s="10" t="s">
        <v>18083</v>
      </c>
      <c r="E4292" s="3" t="s">
        <v>900</v>
      </c>
      <c r="F4292" s="6"/>
    </row>
    <row r="4293" spans="1:6" ht="15.75" customHeight="1" x14ac:dyDescent="0.15">
      <c r="A4293" s="3">
        <v>4289</v>
      </c>
      <c r="B4293" s="5" t="s">
        <v>18085</v>
      </c>
      <c r="C4293" s="10" t="s">
        <v>18086</v>
      </c>
      <c r="E4293" s="3" t="s">
        <v>4660</v>
      </c>
      <c r="F4293" s="6"/>
    </row>
    <row r="4294" spans="1:6" ht="15.75" customHeight="1" x14ac:dyDescent="0.15">
      <c r="A4294" s="3">
        <v>4290</v>
      </c>
      <c r="B4294" s="3" t="s">
        <v>18088</v>
      </c>
      <c r="C4294" s="10" t="s">
        <v>18089</v>
      </c>
      <c r="E4294" s="3" t="s">
        <v>391</v>
      </c>
      <c r="F4294" s="6"/>
    </row>
    <row r="4295" spans="1:6" ht="15.75" customHeight="1" x14ac:dyDescent="0.15">
      <c r="A4295" s="3">
        <v>4291</v>
      </c>
      <c r="B4295" s="3" t="s">
        <v>18091</v>
      </c>
      <c r="C4295" s="10" t="s">
        <v>18092</v>
      </c>
      <c r="E4295" s="3" t="s">
        <v>13889</v>
      </c>
      <c r="F4295" s="6"/>
    </row>
    <row r="4296" spans="1:6" ht="15.75" customHeight="1" x14ac:dyDescent="0.15">
      <c r="A4296" s="3">
        <v>4292</v>
      </c>
      <c r="B4296" s="3" t="s">
        <v>18094</v>
      </c>
      <c r="C4296" s="10" t="s">
        <v>18095</v>
      </c>
      <c r="E4296" s="3" t="s">
        <v>4456</v>
      </c>
      <c r="F4296" s="6"/>
    </row>
    <row r="4297" spans="1:6" ht="15.75" customHeight="1" x14ac:dyDescent="0.15">
      <c r="A4297" s="3">
        <v>4293</v>
      </c>
      <c r="B4297" s="3" t="s">
        <v>18097</v>
      </c>
      <c r="C4297" s="10" t="s">
        <v>18098</v>
      </c>
      <c r="E4297" s="3" t="s">
        <v>3241</v>
      </c>
      <c r="F4297" s="6"/>
    </row>
    <row r="4298" spans="1:6" ht="15.75" customHeight="1" x14ac:dyDescent="0.15">
      <c r="A4298" s="3">
        <v>4294</v>
      </c>
      <c r="B4298" s="3" t="s">
        <v>18099</v>
      </c>
      <c r="C4298" s="10" t="s">
        <v>18100</v>
      </c>
      <c r="E4298" s="3" t="s">
        <v>1375</v>
      </c>
      <c r="F4298" s="6"/>
    </row>
    <row r="4299" spans="1:6" ht="15.75" customHeight="1" x14ac:dyDescent="0.15">
      <c r="A4299" s="3">
        <v>4295</v>
      </c>
      <c r="B4299" s="3" t="s">
        <v>18103</v>
      </c>
      <c r="C4299" s="10" t="s">
        <v>18104</v>
      </c>
      <c r="E4299" s="3" t="s">
        <v>13660</v>
      </c>
      <c r="F4299" s="6"/>
    </row>
    <row r="4300" spans="1:6" ht="15.75" customHeight="1" x14ac:dyDescent="0.15">
      <c r="A4300" s="3">
        <v>4296</v>
      </c>
      <c r="B4300" s="3" t="s">
        <v>18105</v>
      </c>
      <c r="C4300" s="10" t="s">
        <v>18106</v>
      </c>
      <c r="E4300" s="3" t="s">
        <v>1538</v>
      </c>
      <c r="F4300" s="6"/>
    </row>
    <row r="4301" spans="1:6" ht="15.75" customHeight="1" x14ac:dyDescent="0.15">
      <c r="A4301" s="3">
        <v>4297</v>
      </c>
      <c r="B4301" s="3" t="s">
        <v>18108</v>
      </c>
      <c r="C4301" s="10" t="s">
        <v>18109</v>
      </c>
      <c r="E4301" s="3" t="s">
        <v>18111</v>
      </c>
      <c r="F4301" s="6"/>
    </row>
    <row r="4302" spans="1:6" ht="15.75" customHeight="1" x14ac:dyDescent="0.15">
      <c r="A4302" s="3">
        <v>4298</v>
      </c>
      <c r="B4302" s="3" t="s">
        <v>3878</v>
      </c>
      <c r="C4302" s="10" t="s">
        <v>18112</v>
      </c>
      <c r="E4302" s="3" t="s">
        <v>475</v>
      </c>
      <c r="F4302" s="6"/>
    </row>
    <row r="4303" spans="1:6" ht="15.75" customHeight="1" x14ac:dyDescent="0.15">
      <c r="A4303" s="3">
        <v>4299</v>
      </c>
      <c r="B4303" s="3" t="s">
        <v>18114</v>
      </c>
      <c r="C4303" s="10" t="s">
        <v>18115</v>
      </c>
      <c r="E4303" s="3" t="s">
        <v>62</v>
      </c>
      <c r="F4303" s="6"/>
    </row>
    <row r="4304" spans="1:6" ht="15.75" customHeight="1" x14ac:dyDescent="0.15">
      <c r="A4304" s="3">
        <v>4300</v>
      </c>
      <c r="B4304" s="3" t="s">
        <v>11049</v>
      </c>
      <c r="C4304" s="10" t="s">
        <v>18116</v>
      </c>
      <c r="E4304" s="3" t="s">
        <v>817</v>
      </c>
      <c r="F4304" s="6"/>
    </row>
    <row r="4305" spans="1:6" ht="15.75" customHeight="1" x14ac:dyDescent="0.15">
      <c r="A4305" s="3">
        <v>4301</v>
      </c>
      <c r="B4305" s="3" t="s">
        <v>4779</v>
      </c>
      <c r="C4305" s="10" t="s">
        <v>18118</v>
      </c>
      <c r="E4305" s="3" t="s">
        <v>69</v>
      </c>
      <c r="F4305" s="6"/>
    </row>
    <row r="4306" spans="1:6" ht="15.75" customHeight="1" x14ac:dyDescent="0.15">
      <c r="A4306" s="3">
        <v>4302</v>
      </c>
      <c r="B4306" s="3" t="s">
        <v>18119</v>
      </c>
      <c r="C4306" s="10" t="s">
        <v>18120</v>
      </c>
      <c r="E4306" s="3" t="s">
        <v>264</v>
      </c>
      <c r="F4306" s="6"/>
    </row>
    <row r="4307" spans="1:6" ht="15.75" customHeight="1" x14ac:dyDescent="0.15">
      <c r="A4307" s="3">
        <v>4303</v>
      </c>
      <c r="B4307" s="3" t="s">
        <v>18122</v>
      </c>
      <c r="C4307" s="10" t="s">
        <v>18123</v>
      </c>
      <c r="E4307" s="3" t="s">
        <v>18125</v>
      </c>
      <c r="F4307" s="6"/>
    </row>
    <row r="4308" spans="1:6" ht="15.75" customHeight="1" x14ac:dyDescent="0.15">
      <c r="A4308" s="3">
        <v>4304</v>
      </c>
      <c r="B4308" s="3" t="s">
        <v>18126</v>
      </c>
      <c r="C4308" s="10" t="s">
        <v>18127</v>
      </c>
      <c r="E4308" s="3" t="s">
        <v>256</v>
      </c>
      <c r="F4308" s="6"/>
    </row>
    <row r="4309" spans="1:6" ht="15.75" customHeight="1" x14ac:dyDescent="0.15">
      <c r="A4309" s="3">
        <v>4305</v>
      </c>
      <c r="B4309" s="3" t="s">
        <v>9083</v>
      </c>
      <c r="C4309" s="10" t="s">
        <v>18129</v>
      </c>
      <c r="E4309" s="3" t="s">
        <v>9062</v>
      </c>
      <c r="F4309" s="6"/>
    </row>
    <row r="4310" spans="1:6" ht="15.75" customHeight="1" x14ac:dyDescent="0.15">
      <c r="A4310" s="3">
        <v>4306</v>
      </c>
      <c r="B4310" s="3" t="s">
        <v>18130</v>
      </c>
      <c r="C4310" s="10" t="s">
        <v>18132</v>
      </c>
      <c r="E4310" s="3" t="s">
        <v>2566</v>
      </c>
      <c r="F4310" s="6"/>
    </row>
    <row r="4311" spans="1:6" ht="15.75" customHeight="1" x14ac:dyDescent="0.15">
      <c r="A4311" s="3">
        <v>4307</v>
      </c>
      <c r="B4311" s="3" t="s">
        <v>18133</v>
      </c>
      <c r="C4311" s="10" t="s">
        <v>18134</v>
      </c>
      <c r="E4311" s="3" t="s">
        <v>11851</v>
      </c>
      <c r="F4311" s="6"/>
    </row>
    <row r="4312" spans="1:6" ht="15.75" customHeight="1" x14ac:dyDescent="0.15">
      <c r="A4312" s="3">
        <v>4308</v>
      </c>
      <c r="B4312" s="3" t="s">
        <v>18135</v>
      </c>
      <c r="C4312" s="10" t="s">
        <v>18136</v>
      </c>
      <c r="E4312" s="3" t="s">
        <v>4692</v>
      </c>
      <c r="F4312" s="6"/>
    </row>
    <row r="4313" spans="1:6" ht="15.75" customHeight="1" x14ac:dyDescent="0.15">
      <c r="A4313" s="3">
        <v>4309</v>
      </c>
      <c r="B4313" s="3" t="s">
        <v>18137</v>
      </c>
      <c r="C4313" s="10" t="s">
        <v>18138</v>
      </c>
      <c r="E4313" s="3" t="s">
        <v>18140</v>
      </c>
      <c r="F4313" s="6"/>
    </row>
    <row r="4314" spans="1:6" ht="15.75" customHeight="1" x14ac:dyDescent="0.15">
      <c r="A4314" s="3">
        <v>4310</v>
      </c>
      <c r="B4314" s="3" t="s">
        <v>18142</v>
      </c>
      <c r="C4314" s="10" t="s">
        <v>18143</v>
      </c>
      <c r="E4314" s="3" t="s">
        <v>6590</v>
      </c>
      <c r="F4314" s="6"/>
    </row>
    <row r="4315" spans="1:6" ht="15.75" customHeight="1" x14ac:dyDescent="0.15">
      <c r="A4315" s="3">
        <v>4311</v>
      </c>
      <c r="B4315" s="3" t="s">
        <v>18144</v>
      </c>
      <c r="C4315" s="10" t="s">
        <v>18145</v>
      </c>
      <c r="E4315" s="3" t="s">
        <v>7399</v>
      </c>
      <c r="F4315" s="6"/>
    </row>
    <row r="4316" spans="1:6" ht="15.75" customHeight="1" x14ac:dyDescent="0.15">
      <c r="A4316" s="3">
        <v>4312</v>
      </c>
      <c r="B4316" s="3" t="s">
        <v>18146</v>
      </c>
      <c r="C4316" s="10" t="s">
        <v>18148</v>
      </c>
      <c r="E4316" s="3" t="s">
        <v>10451</v>
      </c>
      <c r="F4316" s="6"/>
    </row>
    <row r="4317" spans="1:6" ht="15.75" customHeight="1" x14ac:dyDescent="0.15">
      <c r="A4317" s="3">
        <v>4313</v>
      </c>
      <c r="B4317" s="3" t="s">
        <v>18150</v>
      </c>
      <c r="C4317" s="10" t="s">
        <v>18151</v>
      </c>
      <c r="E4317" s="3" t="s">
        <v>218</v>
      </c>
      <c r="F4317" s="6"/>
    </row>
    <row r="4318" spans="1:6" ht="15.75" customHeight="1" x14ac:dyDescent="0.15">
      <c r="A4318" s="3">
        <v>4314</v>
      </c>
      <c r="B4318" s="3" t="s">
        <v>11241</v>
      </c>
      <c r="C4318" s="10" t="s">
        <v>18152</v>
      </c>
      <c r="E4318" s="3" t="s">
        <v>11245</v>
      </c>
      <c r="F4318" s="6"/>
    </row>
    <row r="4319" spans="1:6" ht="15.75" customHeight="1" x14ac:dyDescent="0.15">
      <c r="A4319" s="3">
        <v>4315</v>
      </c>
      <c r="B4319" s="3" t="s">
        <v>18155</v>
      </c>
      <c r="C4319" s="10" t="s">
        <v>18156</v>
      </c>
      <c r="E4319" s="3" t="s">
        <v>18157</v>
      </c>
      <c r="F4319" s="6"/>
    </row>
    <row r="4320" spans="1:6" ht="15.75" customHeight="1" x14ac:dyDescent="0.15">
      <c r="A4320" s="3">
        <v>4316</v>
      </c>
      <c r="B4320" s="3" t="s">
        <v>18158</v>
      </c>
      <c r="C4320" s="10" t="s">
        <v>18160</v>
      </c>
      <c r="E4320" s="3" t="s">
        <v>18162</v>
      </c>
      <c r="F4320" s="6"/>
    </row>
    <row r="4321" spans="1:6" ht="15.75" customHeight="1" x14ac:dyDescent="0.15">
      <c r="A4321" s="3">
        <v>4317</v>
      </c>
      <c r="B4321" s="3" t="s">
        <v>18163</v>
      </c>
      <c r="C4321" s="10" t="s">
        <v>18164</v>
      </c>
      <c r="E4321" s="3" t="s">
        <v>10448</v>
      </c>
      <c r="F4321" s="6"/>
    </row>
    <row r="4322" spans="1:6" ht="15.75" customHeight="1" x14ac:dyDescent="0.15">
      <c r="A4322" s="3">
        <v>4318</v>
      </c>
      <c r="B4322" s="3" t="s">
        <v>18165</v>
      </c>
      <c r="C4322" s="10" t="s">
        <v>18166</v>
      </c>
      <c r="E4322" s="3" t="s">
        <v>10012</v>
      </c>
      <c r="F4322" s="6"/>
    </row>
    <row r="4323" spans="1:6" ht="15.75" customHeight="1" x14ac:dyDescent="0.15">
      <c r="A4323" s="3">
        <v>4319</v>
      </c>
      <c r="B4323" s="3" t="s">
        <v>18169</v>
      </c>
      <c r="C4323" s="10" t="s">
        <v>18170</v>
      </c>
      <c r="E4323" s="3" t="s">
        <v>2682</v>
      </c>
      <c r="F4323" s="6"/>
    </row>
    <row r="4324" spans="1:6" ht="15.75" customHeight="1" x14ac:dyDescent="0.15">
      <c r="A4324" s="3">
        <v>4320</v>
      </c>
      <c r="B4324" s="3" t="s">
        <v>7552</v>
      </c>
      <c r="C4324" s="10" t="s">
        <v>18171</v>
      </c>
      <c r="E4324" s="3" t="s">
        <v>475</v>
      </c>
      <c r="F4324" s="6"/>
    </row>
    <row r="4325" spans="1:6" ht="15.75" customHeight="1" x14ac:dyDescent="0.15">
      <c r="A4325" s="3">
        <v>4321</v>
      </c>
      <c r="B4325" s="3" t="s">
        <v>18173</v>
      </c>
      <c r="C4325" s="10" t="s">
        <v>18174</v>
      </c>
      <c r="E4325" s="3" t="s">
        <v>218</v>
      </c>
      <c r="F4325" s="6"/>
    </row>
    <row r="4326" spans="1:6" ht="15.75" customHeight="1" x14ac:dyDescent="0.15">
      <c r="A4326" s="3">
        <v>4322</v>
      </c>
      <c r="B4326" s="3" t="s">
        <v>18176</v>
      </c>
      <c r="C4326" s="10" t="s">
        <v>18177</v>
      </c>
      <c r="E4326" s="3" t="s">
        <v>4456</v>
      </c>
      <c r="F4326" s="6"/>
    </row>
    <row r="4327" spans="1:6" ht="15.75" customHeight="1" x14ac:dyDescent="0.15">
      <c r="A4327" s="3">
        <v>4323</v>
      </c>
      <c r="B4327" s="3" t="s">
        <v>18179</v>
      </c>
      <c r="C4327" s="10" t="s">
        <v>18180</v>
      </c>
      <c r="E4327" s="3" t="s">
        <v>18181</v>
      </c>
      <c r="F4327" s="6"/>
    </row>
    <row r="4328" spans="1:6" ht="15.75" customHeight="1" x14ac:dyDescent="0.15">
      <c r="A4328" s="3">
        <v>4324</v>
      </c>
      <c r="B4328" s="3" t="s">
        <v>18183</v>
      </c>
      <c r="C4328" s="10" t="s">
        <v>18184</v>
      </c>
      <c r="E4328" s="3" t="s">
        <v>7540</v>
      </c>
      <c r="F4328" s="6"/>
    </row>
    <row r="4329" spans="1:6" ht="15.75" customHeight="1" x14ac:dyDescent="0.15">
      <c r="A4329" s="3">
        <v>4325</v>
      </c>
      <c r="B4329" s="3" t="s">
        <v>18185</v>
      </c>
      <c r="C4329" s="10" t="s">
        <v>18187</v>
      </c>
      <c r="E4329" s="3" t="s">
        <v>488</v>
      </c>
      <c r="F4329" s="6"/>
    </row>
    <row r="4330" spans="1:6" ht="15.75" customHeight="1" x14ac:dyDescent="0.15">
      <c r="A4330" s="3">
        <v>4326</v>
      </c>
      <c r="B4330" s="3" t="s">
        <v>18189</v>
      </c>
      <c r="C4330" s="10" t="s">
        <v>18190</v>
      </c>
      <c r="E4330" s="3" t="s">
        <v>18191</v>
      </c>
      <c r="F4330" s="6"/>
    </row>
    <row r="4331" spans="1:6" ht="15.75" customHeight="1" x14ac:dyDescent="0.15">
      <c r="A4331" s="3">
        <v>4327</v>
      </c>
      <c r="B4331" s="3" t="s">
        <v>18192</v>
      </c>
      <c r="C4331" s="10" t="s">
        <v>18193</v>
      </c>
      <c r="E4331" s="3" t="s">
        <v>6013</v>
      </c>
      <c r="F4331" s="6"/>
    </row>
    <row r="4332" spans="1:6" ht="15.75" customHeight="1" x14ac:dyDescent="0.15">
      <c r="A4332" s="3">
        <v>4328</v>
      </c>
      <c r="B4332" s="3" t="s">
        <v>8438</v>
      </c>
      <c r="C4332" s="10" t="s">
        <v>18196</v>
      </c>
      <c r="E4332" s="3" t="s">
        <v>4963</v>
      </c>
      <c r="F4332" s="6"/>
    </row>
    <row r="4333" spans="1:6" ht="15.75" customHeight="1" x14ac:dyDescent="0.15">
      <c r="A4333" s="3">
        <v>4329</v>
      </c>
      <c r="B4333" s="3" t="s">
        <v>18197</v>
      </c>
      <c r="C4333" s="10" t="s">
        <v>18198</v>
      </c>
      <c r="E4333" s="3" t="s">
        <v>4870</v>
      </c>
      <c r="F4333" s="6"/>
    </row>
    <row r="4334" spans="1:6" ht="15.75" customHeight="1" x14ac:dyDescent="0.15">
      <c r="A4334" s="3">
        <v>4330</v>
      </c>
      <c r="B4334" s="3" t="s">
        <v>18200</v>
      </c>
      <c r="C4334" s="10" t="s">
        <v>18201</v>
      </c>
      <c r="E4334" s="3" t="s">
        <v>10680</v>
      </c>
      <c r="F4334" s="6"/>
    </row>
    <row r="4335" spans="1:6" ht="15.75" customHeight="1" x14ac:dyDescent="0.15">
      <c r="A4335" s="3">
        <v>4331</v>
      </c>
      <c r="B4335" s="3" t="s">
        <v>18203</v>
      </c>
      <c r="C4335" s="10" t="s">
        <v>18204</v>
      </c>
      <c r="E4335" s="3" t="s">
        <v>115</v>
      </c>
      <c r="F4335" s="6"/>
    </row>
    <row r="4336" spans="1:6" ht="15.75" customHeight="1" x14ac:dyDescent="0.15">
      <c r="A4336" s="3">
        <v>4332</v>
      </c>
      <c r="B4336" s="3" t="s">
        <v>11294</v>
      </c>
      <c r="C4336" s="10" t="s">
        <v>18206</v>
      </c>
      <c r="E4336" s="3" t="s">
        <v>11298</v>
      </c>
      <c r="F4336" s="6"/>
    </row>
    <row r="4337" spans="1:6" ht="15.75" customHeight="1" x14ac:dyDescent="0.15">
      <c r="A4337" s="3">
        <v>4333</v>
      </c>
      <c r="B4337" s="3" t="s">
        <v>18207</v>
      </c>
      <c r="C4337" s="10" t="s">
        <v>18208</v>
      </c>
      <c r="E4337" s="3" t="s">
        <v>8642</v>
      </c>
      <c r="F4337" s="6"/>
    </row>
    <row r="4338" spans="1:6" ht="15.75" customHeight="1" x14ac:dyDescent="0.15">
      <c r="A4338" s="3">
        <v>4334</v>
      </c>
      <c r="B4338" s="3" t="s">
        <v>18210</v>
      </c>
      <c r="C4338" s="10" t="s">
        <v>18211</v>
      </c>
      <c r="E4338" s="3" t="s">
        <v>7267</v>
      </c>
      <c r="F4338" s="6"/>
    </row>
    <row r="4339" spans="1:6" ht="15.75" customHeight="1" x14ac:dyDescent="0.15">
      <c r="A4339" s="3">
        <v>4335</v>
      </c>
      <c r="B4339" s="3" t="s">
        <v>12500</v>
      </c>
      <c r="C4339" s="10" t="s">
        <v>18213</v>
      </c>
      <c r="E4339" s="3" t="s">
        <v>3291</v>
      </c>
      <c r="F4339" s="6"/>
    </row>
    <row r="4340" spans="1:6" ht="15.75" customHeight="1" x14ac:dyDescent="0.15">
      <c r="A4340" s="3">
        <v>4336</v>
      </c>
      <c r="B4340" s="3" t="s">
        <v>1179</v>
      </c>
      <c r="C4340" s="10" t="s">
        <v>18216</v>
      </c>
      <c r="E4340" s="3" t="s">
        <v>106</v>
      </c>
      <c r="F4340" s="6"/>
    </row>
    <row r="4341" spans="1:6" ht="15.75" customHeight="1" x14ac:dyDescent="0.15">
      <c r="A4341" s="3">
        <v>4337</v>
      </c>
      <c r="B4341" s="3" t="s">
        <v>18218</v>
      </c>
      <c r="C4341" s="10" t="s">
        <v>18219</v>
      </c>
      <c r="E4341" s="3" t="s">
        <v>18220</v>
      </c>
      <c r="F4341" s="6"/>
    </row>
    <row r="4342" spans="1:6" ht="15.75" customHeight="1" x14ac:dyDescent="0.15">
      <c r="A4342" s="3">
        <v>4338</v>
      </c>
      <c r="B4342" s="3" t="s">
        <v>9748</v>
      </c>
      <c r="C4342" s="10" t="s">
        <v>18222</v>
      </c>
      <c r="E4342" s="3" t="s">
        <v>9407</v>
      </c>
      <c r="F4342" s="6"/>
    </row>
    <row r="4343" spans="1:6" ht="15.75" customHeight="1" x14ac:dyDescent="0.15">
      <c r="A4343" s="3">
        <v>4339</v>
      </c>
      <c r="B4343" s="3" t="s">
        <v>18223</v>
      </c>
      <c r="C4343" s="10" t="s">
        <v>18224</v>
      </c>
      <c r="E4343" s="3" t="s">
        <v>18225</v>
      </c>
      <c r="F4343" s="6"/>
    </row>
    <row r="4344" spans="1:6" ht="15.75" customHeight="1" x14ac:dyDescent="0.15">
      <c r="A4344" s="3">
        <v>4340</v>
      </c>
      <c r="B4344" s="5" t="s">
        <v>18226</v>
      </c>
      <c r="C4344" s="5" t="s">
        <v>18226</v>
      </c>
      <c r="E4344" s="3" t="s">
        <v>16935</v>
      </c>
      <c r="F4344" s="6"/>
    </row>
    <row r="4345" spans="1:6" ht="15.75" customHeight="1" x14ac:dyDescent="0.15">
      <c r="A4345" s="3">
        <v>4341</v>
      </c>
      <c r="B4345" s="3" t="s">
        <v>18229</v>
      </c>
      <c r="C4345" s="10" t="s">
        <v>18230</v>
      </c>
      <c r="E4345" s="3" t="s">
        <v>18231</v>
      </c>
      <c r="F4345" s="6"/>
    </row>
    <row r="4346" spans="1:6" ht="15.75" customHeight="1" x14ac:dyDescent="0.15">
      <c r="A4346" s="3">
        <v>4342</v>
      </c>
      <c r="B4346" s="3" t="s">
        <v>7870</v>
      </c>
      <c r="C4346" s="10" t="s">
        <v>18232</v>
      </c>
      <c r="E4346" s="3" t="s">
        <v>475</v>
      </c>
      <c r="F4346" s="6"/>
    </row>
    <row r="4347" spans="1:6" ht="15.75" customHeight="1" x14ac:dyDescent="0.15">
      <c r="A4347" s="3">
        <v>4343</v>
      </c>
      <c r="B4347" s="3" t="s">
        <v>18234</v>
      </c>
      <c r="C4347" s="10" t="s">
        <v>18235</v>
      </c>
      <c r="E4347" s="3" t="s">
        <v>12109</v>
      </c>
      <c r="F4347" s="6"/>
    </row>
    <row r="4348" spans="1:6" ht="15.75" customHeight="1" x14ac:dyDescent="0.15">
      <c r="A4348" s="3">
        <v>4344</v>
      </c>
      <c r="B4348" s="3" t="s">
        <v>18236</v>
      </c>
      <c r="C4348" s="10" t="s">
        <v>18237</v>
      </c>
      <c r="E4348" s="3" t="s">
        <v>218</v>
      </c>
      <c r="F4348" s="6"/>
    </row>
    <row r="4349" spans="1:6" ht="15.75" customHeight="1" x14ac:dyDescent="0.15">
      <c r="A4349" s="3">
        <v>4345</v>
      </c>
      <c r="B4349" s="3" t="s">
        <v>18239</v>
      </c>
      <c r="C4349" s="10" t="s">
        <v>18240</v>
      </c>
      <c r="E4349" s="3" t="s">
        <v>7399</v>
      </c>
      <c r="F4349" s="6"/>
    </row>
    <row r="4350" spans="1:6" ht="15.75" customHeight="1" x14ac:dyDescent="0.15">
      <c r="A4350" s="3">
        <v>4346</v>
      </c>
      <c r="B4350" s="3" t="s">
        <v>5532</v>
      </c>
      <c r="C4350" s="10" t="s">
        <v>18242</v>
      </c>
      <c r="E4350" s="3" t="s">
        <v>1272</v>
      </c>
      <c r="F4350" s="6"/>
    </row>
    <row r="4351" spans="1:6" ht="15.75" customHeight="1" x14ac:dyDescent="0.15">
      <c r="A4351" s="3">
        <v>4347</v>
      </c>
      <c r="B4351" s="3" t="s">
        <v>5946</v>
      </c>
      <c r="C4351" s="10" t="s">
        <v>18244</v>
      </c>
      <c r="E4351" s="3" t="s">
        <v>2626</v>
      </c>
      <c r="F4351" s="6"/>
    </row>
    <row r="4352" spans="1:6" ht="15.75" customHeight="1" x14ac:dyDescent="0.15">
      <c r="A4352" s="3">
        <v>4348</v>
      </c>
      <c r="B4352" s="3" t="s">
        <v>9858</v>
      </c>
      <c r="C4352" s="10" t="s">
        <v>18246</v>
      </c>
      <c r="E4352" s="3" t="s">
        <v>5959</v>
      </c>
      <c r="F4352" s="6"/>
    </row>
    <row r="4353" spans="1:6" ht="15.75" customHeight="1" x14ac:dyDescent="0.15">
      <c r="A4353" s="3">
        <v>4349</v>
      </c>
      <c r="B4353" s="3" t="s">
        <v>18248</v>
      </c>
      <c r="C4353" s="10" t="s">
        <v>18249</v>
      </c>
      <c r="E4353" s="3" t="s">
        <v>2681</v>
      </c>
      <c r="F4353" s="6"/>
    </row>
    <row r="4354" spans="1:6" ht="15.75" customHeight="1" x14ac:dyDescent="0.15">
      <c r="A4354" s="3">
        <v>4350</v>
      </c>
      <c r="B4354" s="3" t="s">
        <v>18251</v>
      </c>
      <c r="C4354" s="10" t="s">
        <v>18252</v>
      </c>
      <c r="E4354" s="3" t="s">
        <v>18254</v>
      </c>
      <c r="F4354" s="6"/>
    </row>
    <row r="4355" spans="1:6" ht="15.75" customHeight="1" x14ac:dyDescent="0.15">
      <c r="A4355" s="3">
        <v>4351</v>
      </c>
      <c r="B4355" s="3" t="s">
        <v>11055</v>
      </c>
      <c r="C4355" s="10" t="s">
        <v>18255</v>
      </c>
      <c r="E4355" s="3" t="s">
        <v>817</v>
      </c>
      <c r="F4355" s="6"/>
    </row>
    <row r="4356" spans="1:6" ht="15.75" customHeight="1" x14ac:dyDescent="0.15">
      <c r="A4356" s="3">
        <v>4352</v>
      </c>
      <c r="B4356" s="3" t="s">
        <v>18257</v>
      </c>
      <c r="C4356" s="10" t="s">
        <v>18258</v>
      </c>
      <c r="E4356" s="3" t="s">
        <v>1963</v>
      </c>
      <c r="F4356" s="6"/>
    </row>
    <row r="4357" spans="1:6" ht="15.75" customHeight="1" x14ac:dyDescent="0.15">
      <c r="A4357" s="3">
        <v>4353</v>
      </c>
      <c r="B4357" s="3" t="s">
        <v>18260</v>
      </c>
      <c r="C4357" s="10" t="s">
        <v>18261</v>
      </c>
      <c r="E4357" s="3" t="s">
        <v>742</v>
      </c>
      <c r="F4357" s="6"/>
    </row>
    <row r="4358" spans="1:6" ht="15.75" customHeight="1" x14ac:dyDescent="0.15">
      <c r="A4358" s="3">
        <v>4354</v>
      </c>
      <c r="B4358" s="3" t="s">
        <v>18263</v>
      </c>
      <c r="C4358" s="10" t="s">
        <v>18264</v>
      </c>
      <c r="E4358" s="3" t="s">
        <v>4662</v>
      </c>
      <c r="F4358" s="6"/>
    </row>
    <row r="4359" spans="1:6" ht="15.75" customHeight="1" x14ac:dyDescent="0.15">
      <c r="A4359" s="3">
        <v>4355</v>
      </c>
      <c r="B4359" s="3" t="s">
        <v>18265</v>
      </c>
      <c r="C4359" s="10" t="s">
        <v>18266</v>
      </c>
      <c r="E4359" s="3" t="s">
        <v>18268</v>
      </c>
      <c r="F4359" s="6"/>
    </row>
    <row r="4360" spans="1:6" ht="15.75" customHeight="1" x14ac:dyDescent="0.15">
      <c r="A4360" s="3">
        <v>4356</v>
      </c>
      <c r="B4360" s="3" t="s">
        <v>18269</v>
      </c>
      <c r="C4360" s="10" t="s">
        <v>18271</v>
      </c>
      <c r="E4360" s="3" t="s">
        <v>614</v>
      </c>
      <c r="F4360" s="6"/>
    </row>
    <row r="4361" spans="1:6" ht="15.75" customHeight="1" x14ac:dyDescent="0.15">
      <c r="A4361" s="3">
        <v>4357</v>
      </c>
      <c r="B4361" s="3" t="s">
        <v>18272</v>
      </c>
      <c r="C4361" s="10" t="s">
        <v>18273</v>
      </c>
      <c r="E4361" s="3" t="s">
        <v>18274</v>
      </c>
      <c r="F4361" s="6"/>
    </row>
    <row r="4362" spans="1:6" ht="15.75" customHeight="1" x14ac:dyDescent="0.15">
      <c r="A4362" s="3">
        <v>4358</v>
      </c>
      <c r="B4362" s="3" t="s">
        <v>18276</v>
      </c>
      <c r="C4362" s="10" t="s">
        <v>18277</v>
      </c>
      <c r="E4362" s="3" t="s">
        <v>7662</v>
      </c>
      <c r="F4362" s="6"/>
    </row>
    <row r="4363" spans="1:6" ht="15.75" customHeight="1" x14ac:dyDescent="0.15">
      <c r="A4363" s="3">
        <v>4359</v>
      </c>
      <c r="B4363" s="3" t="s">
        <v>18278</v>
      </c>
      <c r="C4363" s="10" t="s">
        <v>18279</v>
      </c>
      <c r="E4363" s="3" t="s">
        <v>1902</v>
      </c>
      <c r="F4363" s="6"/>
    </row>
    <row r="4364" spans="1:6" ht="15.75" customHeight="1" x14ac:dyDescent="0.15">
      <c r="A4364" s="3">
        <v>4360</v>
      </c>
      <c r="B4364" s="3" t="s">
        <v>18281</v>
      </c>
      <c r="C4364" s="10" t="s">
        <v>18283</v>
      </c>
      <c r="E4364" s="3" t="s">
        <v>18284</v>
      </c>
      <c r="F4364" s="6"/>
    </row>
    <row r="4365" spans="1:6" ht="15.75" customHeight="1" x14ac:dyDescent="0.15">
      <c r="A4365" s="3">
        <v>4361</v>
      </c>
      <c r="B4365" s="3" t="s">
        <v>18285</v>
      </c>
      <c r="C4365" s="10" t="s">
        <v>18286</v>
      </c>
      <c r="E4365" s="3" t="s">
        <v>2435</v>
      </c>
      <c r="F4365" s="6"/>
    </row>
    <row r="4366" spans="1:6" ht="15.75" customHeight="1" x14ac:dyDescent="0.15">
      <c r="A4366" s="3">
        <v>4362</v>
      </c>
      <c r="B4366" s="3" t="s">
        <v>9734</v>
      </c>
      <c r="C4366" s="10" t="s">
        <v>18287</v>
      </c>
      <c r="E4366" s="3" t="s">
        <v>9736</v>
      </c>
      <c r="F4366" s="6"/>
    </row>
    <row r="4367" spans="1:6" ht="15.75" customHeight="1" x14ac:dyDescent="0.15">
      <c r="A4367" s="3">
        <v>4363</v>
      </c>
      <c r="B4367" s="3" t="s">
        <v>18289</v>
      </c>
      <c r="C4367" s="10" t="s">
        <v>18291</v>
      </c>
      <c r="E4367" s="3" t="s">
        <v>4803</v>
      </c>
      <c r="F4367" s="6"/>
    </row>
    <row r="4368" spans="1:6" ht="15.75" customHeight="1" x14ac:dyDescent="0.15">
      <c r="A4368" s="3">
        <v>4364</v>
      </c>
      <c r="B4368" s="3" t="s">
        <v>18292</v>
      </c>
      <c r="C4368" s="10" t="s">
        <v>18293</v>
      </c>
      <c r="E4368" s="3" t="s">
        <v>4803</v>
      </c>
      <c r="F4368" s="6"/>
    </row>
    <row r="4369" spans="1:6" ht="15.75" customHeight="1" x14ac:dyDescent="0.15">
      <c r="A4369" s="3">
        <v>4365</v>
      </c>
      <c r="B4369" s="3" t="s">
        <v>18295</v>
      </c>
      <c r="C4369" s="10" t="s">
        <v>18296</v>
      </c>
      <c r="E4369" s="3" t="s">
        <v>18297</v>
      </c>
      <c r="F4369" s="6"/>
    </row>
    <row r="4370" spans="1:6" ht="15.75" customHeight="1" x14ac:dyDescent="0.15">
      <c r="A4370" s="3">
        <v>4366</v>
      </c>
      <c r="B4370" s="3" t="s">
        <v>18298</v>
      </c>
      <c r="C4370" s="10" t="s">
        <v>18299</v>
      </c>
      <c r="E4370" s="3" t="s">
        <v>283</v>
      </c>
      <c r="F4370" s="6"/>
    </row>
    <row r="4371" spans="1:6" ht="15.75" customHeight="1" x14ac:dyDescent="0.15">
      <c r="A4371" s="3">
        <v>4367</v>
      </c>
      <c r="B4371" s="3" t="s">
        <v>18301</v>
      </c>
      <c r="C4371" s="10" t="s">
        <v>18302</v>
      </c>
      <c r="E4371" s="3" t="s">
        <v>18303</v>
      </c>
      <c r="F4371" s="6"/>
    </row>
    <row r="4372" spans="1:6" ht="15.75" customHeight="1" x14ac:dyDescent="0.15">
      <c r="A4372" s="3">
        <v>4368</v>
      </c>
      <c r="B4372" s="3" t="s">
        <v>10090</v>
      </c>
      <c r="C4372" s="10" t="s">
        <v>18305</v>
      </c>
      <c r="E4372" s="3" t="s">
        <v>10094</v>
      </c>
      <c r="F4372" s="6"/>
    </row>
    <row r="4373" spans="1:6" ht="15.75" customHeight="1" x14ac:dyDescent="0.15">
      <c r="A4373" s="3">
        <v>4369</v>
      </c>
      <c r="B4373" s="3" t="s">
        <v>18307</v>
      </c>
      <c r="C4373" s="10" t="s">
        <v>18308</v>
      </c>
      <c r="E4373" s="3" t="s">
        <v>256</v>
      </c>
      <c r="F4373" s="6"/>
    </row>
    <row r="4374" spans="1:6" ht="15.75" customHeight="1" x14ac:dyDescent="0.15">
      <c r="A4374" s="3">
        <v>4370</v>
      </c>
      <c r="B4374" s="3" t="s">
        <v>18309</v>
      </c>
      <c r="C4374" s="10" t="s">
        <v>18310</v>
      </c>
      <c r="E4374" s="3" t="s">
        <v>18312</v>
      </c>
      <c r="F4374" s="6"/>
    </row>
    <row r="4375" spans="1:6" ht="15.75" customHeight="1" x14ac:dyDescent="0.15">
      <c r="A4375" s="3">
        <v>4371</v>
      </c>
      <c r="B4375" s="3" t="s">
        <v>18313</v>
      </c>
      <c r="C4375" s="10" t="s">
        <v>18314</v>
      </c>
      <c r="E4375" s="3" t="s">
        <v>18315</v>
      </c>
      <c r="F4375" s="6"/>
    </row>
    <row r="4376" spans="1:6" ht="15.75" customHeight="1" x14ac:dyDescent="0.15">
      <c r="A4376" s="3">
        <v>4372</v>
      </c>
      <c r="B4376" s="3" t="s">
        <v>18316</v>
      </c>
      <c r="C4376" s="10" t="s">
        <v>18317</v>
      </c>
      <c r="E4376" s="3" t="s">
        <v>18318</v>
      </c>
      <c r="F4376" s="6"/>
    </row>
    <row r="4377" spans="1:6" ht="15.75" customHeight="1" x14ac:dyDescent="0.15">
      <c r="A4377" s="3">
        <v>4373</v>
      </c>
      <c r="B4377" s="3" t="s">
        <v>18319</v>
      </c>
      <c r="C4377" s="10" t="s">
        <v>18320</v>
      </c>
      <c r="E4377" s="3" t="s">
        <v>18322</v>
      </c>
      <c r="F4377" s="6"/>
    </row>
    <row r="4378" spans="1:6" ht="15.75" customHeight="1" x14ac:dyDescent="0.15">
      <c r="A4378" s="3">
        <v>4374</v>
      </c>
      <c r="B4378" s="3" t="s">
        <v>7140</v>
      </c>
      <c r="C4378" s="10" t="s">
        <v>18324</v>
      </c>
      <c r="E4378" s="3" t="s">
        <v>6757</v>
      </c>
      <c r="F4378" s="6"/>
    </row>
    <row r="4379" spans="1:6" ht="15.75" customHeight="1" x14ac:dyDescent="0.15">
      <c r="A4379" s="3">
        <v>4375</v>
      </c>
      <c r="B4379" s="3" t="s">
        <v>18325</v>
      </c>
      <c r="C4379" s="10" t="s">
        <v>18326</v>
      </c>
      <c r="E4379" s="3" t="s">
        <v>18327</v>
      </c>
      <c r="F4379" s="6"/>
    </row>
    <row r="4380" spans="1:6" ht="15.75" customHeight="1" x14ac:dyDescent="0.15">
      <c r="A4380" s="3">
        <v>4376</v>
      </c>
      <c r="B4380" s="3" t="s">
        <v>18328</v>
      </c>
      <c r="C4380" s="10" t="s">
        <v>18329</v>
      </c>
      <c r="E4380" s="3" t="s">
        <v>126</v>
      </c>
      <c r="F4380" s="6"/>
    </row>
    <row r="4381" spans="1:6" ht="15.75" customHeight="1" x14ac:dyDescent="0.15">
      <c r="A4381" s="3">
        <v>4377</v>
      </c>
      <c r="B4381" s="3" t="s">
        <v>18331</v>
      </c>
      <c r="C4381" s="10" t="s">
        <v>18332</v>
      </c>
      <c r="E4381" s="3" t="s">
        <v>18333</v>
      </c>
      <c r="F4381" s="6"/>
    </row>
    <row r="4382" spans="1:6" ht="15.75" customHeight="1" x14ac:dyDescent="0.15">
      <c r="A4382" s="3">
        <v>4378</v>
      </c>
      <c r="B4382" s="3" t="s">
        <v>18334</v>
      </c>
      <c r="C4382" s="10" t="s">
        <v>18335</v>
      </c>
      <c r="E4382" s="3" t="s">
        <v>18336</v>
      </c>
      <c r="F4382" s="6"/>
    </row>
    <row r="4383" spans="1:6" ht="15.75" customHeight="1" x14ac:dyDescent="0.15">
      <c r="A4383" s="3">
        <v>4379</v>
      </c>
      <c r="B4383" s="3" t="s">
        <v>18337</v>
      </c>
      <c r="C4383" s="10" t="s">
        <v>18338</v>
      </c>
      <c r="E4383" s="3" t="s">
        <v>2435</v>
      </c>
      <c r="F4383" s="6"/>
    </row>
    <row r="4384" spans="1:6" ht="15.75" customHeight="1" x14ac:dyDescent="0.15">
      <c r="A4384" s="3">
        <v>4380</v>
      </c>
      <c r="B4384" s="3" t="s">
        <v>18340</v>
      </c>
      <c r="C4384" s="10" t="s">
        <v>18341</v>
      </c>
      <c r="E4384" s="3" t="s">
        <v>18342</v>
      </c>
      <c r="F4384" s="6"/>
    </row>
    <row r="4385" spans="1:6" ht="15.75" customHeight="1" x14ac:dyDescent="0.15">
      <c r="A4385" s="3">
        <v>4381</v>
      </c>
      <c r="B4385" s="3" t="s">
        <v>4467</v>
      </c>
      <c r="C4385" s="10" t="s">
        <v>18343</v>
      </c>
      <c r="E4385" s="3" t="s">
        <v>1272</v>
      </c>
      <c r="F4385" s="6"/>
    </row>
    <row r="4386" spans="1:6" ht="15.75" customHeight="1" x14ac:dyDescent="0.15">
      <c r="A4386" s="3">
        <v>4382</v>
      </c>
      <c r="B4386" s="3" t="s">
        <v>18344</v>
      </c>
      <c r="C4386" s="10" t="s">
        <v>18346</v>
      </c>
      <c r="E4386" s="3" t="s">
        <v>3353</v>
      </c>
      <c r="F4386" s="6"/>
    </row>
    <row r="4387" spans="1:6" ht="15.75" customHeight="1" x14ac:dyDescent="0.15">
      <c r="A4387" s="3">
        <v>4383</v>
      </c>
      <c r="B4387" s="3" t="s">
        <v>5389</v>
      </c>
      <c r="C4387" s="10" t="s">
        <v>18347</v>
      </c>
      <c r="E4387" s="3" t="s">
        <v>1234</v>
      </c>
      <c r="F4387" s="6"/>
    </row>
    <row r="4388" spans="1:6" ht="15.75" customHeight="1" x14ac:dyDescent="0.15">
      <c r="A4388" s="3">
        <v>4384</v>
      </c>
      <c r="B4388" s="3" t="s">
        <v>11249</v>
      </c>
      <c r="C4388" s="10" t="s">
        <v>18349</v>
      </c>
      <c r="E4388" s="3" t="s">
        <v>11253</v>
      </c>
      <c r="F4388" s="6"/>
    </row>
    <row r="4389" spans="1:6" ht="15.75" customHeight="1" x14ac:dyDescent="0.15">
      <c r="A4389" s="3">
        <v>4385</v>
      </c>
      <c r="B4389" s="3" t="s">
        <v>18350</v>
      </c>
      <c r="C4389" s="10" t="s">
        <v>18351</v>
      </c>
      <c r="E4389" s="3" t="s">
        <v>2566</v>
      </c>
      <c r="F4389" s="6"/>
    </row>
    <row r="4390" spans="1:6" ht="15.75" customHeight="1" x14ac:dyDescent="0.15">
      <c r="A4390" s="3">
        <v>4386</v>
      </c>
      <c r="B4390" s="3" t="s">
        <v>18352</v>
      </c>
      <c r="C4390" s="10" t="s">
        <v>18354</v>
      </c>
      <c r="E4390" s="3" t="s">
        <v>9647</v>
      </c>
      <c r="F4390" s="6"/>
    </row>
    <row r="4391" spans="1:6" ht="15.75" customHeight="1" x14ac:dyDescent="0.15">
      <c r="A4391" s="3">
        <v>4387</v>
      </c>
      <c r="B4391" s="3" t="s">
        <v>9052</v>
      </c>
      <c r="C4391" s="10" t="s">
        <v>18355</v>
      </c>
      <c r="E4391" s="3" t="s">
        <v>9054</v>
      </c>
      <c r="F4391" s="6"/>
    </row>
    <row r="4392" spans="1:6" ht="15.75" customHeight="1" x14ac:dyDescent="0.15">
      <c r="A4392" s="3">
        <v>4388</v>
      </c>
      <c r="B4392" s="3" t="s">
        <v>18356</v>
      </c>
      <c r="C4392" s="10" t="s">
        <v>18357</v>
      </c>
      <c r="E4392" s="3" t="s">
        <v>2566</v>
      </c>
      <c r="F4392" s="6"/>
    </row>
    <row r="4393" spans="1:6" ht="15.75" customHeight="1" x14ac:dyDescent="0.15">
      <c r="A4393" s="3">
        <v>4389</v>
      </c>
      <c r="B4393" s="3" t="s">
        <v>18360</v>
      </c>
      <c r="C4393" s="10" t="s">
        <v>18361</v>
      </c>
      <c r="E4393" s="3" t="s">
        <v>7662</v>
      </c>
      <c r="F4393" s="6"/>
    </row>
    <row r="4394" spans="1:6" ht="15.75" customHeight="1" x14ac:dyDescent="0.15">
      <c r="A4394" s="3">
        <v>4390</v>
      </c>
      <c r="B4394" s="3" t="s">
        <v>18362</v>
      </c>
      <c r="C4394" s="10" t="s">
        <v>18363</v>
      </c>
      <c r="E4394" s="3" t="s">
        <v>3818</v>
      </c>
      <c r="F4394" s="6"/>
    </row>
    <row r="4395" spans="1:6" ht="15.75" customHeight="1" x14ac:dyDescent="0.15">
      <c r="A4395" s="3">
        <v>4391</v>
      </c>
      <c r="B4395" s="3" t="s">
        <v>18366</v>
      </c>
      <c r="C4395" s="10" t="s">
        <v>18367</v>
      </c>
      <c r="E4395" s="3" t="s">
        <v>2279</v>
      </c>
      <c r="F4395" s="6"/>
    </row>
    <row r="4396" spans="1:6" ht="15.75" customHeight="1" x14ac:dyDescent="0.15">
      <c r="A4396" s="3">
        <v>4392</v>
      </c>
      <c r="B4396" s="3" t="s">
        <v>18368</v>
      </c>
      <c r="C4396" s="10" t="s">
        <v>18369</v>
      </c>
      <c r="E4396" s="3" t="s">
        <v>18370</v>
      </c>
      <c r="F4396" s="6"/>
    </row>
    <row r="4397" spans="1:6" ht="15.75" customHeight="1" x14ac:dyDescent="0.15">
      <c r="A4397" s="3">
        <v>4393</v>
      </c>
      <c r="B4397" s="3" t="s">
        <v>18372</v>
      </c>
      <c r="C4397" s="10" t="s">
        <v>18373</v>
      </c>
      <c r="E4397" s="3" t="s">
        <v>4662</v>
      </c>
      <c r="F4397" s="6"/>
    </row>
    <row r="4398" spans="1:6" ht="15.75" customHeight="1" x14ac:dyDescent="0.15">
      <c r="A4398" s="3">
        <v>4394</v>
      </c>
      <c r="B4398" s="3" t="s">
        <v>11817</v>
      </c>
      <c r="C4398" s="10" t="s">
        <v>18375</v>
      </c>
      <c r="E4398" s="3" t="s">
        <v>11820</v>
      </c>
      <c r="F4398" s="6"/>
    </row>
    <row r="4399" spans="1:6" ht="15.75" customHeight="1" x14ac:dyDescent="0.15">
      <c r="A4399" s="3">
        <v>4395</v>
      </c>
      <c r="B4399" s="3" t="s">
        <v>7149</v>
      </c>
      <c r="C4399" s="10" t="s">
        <v>18377</v>
      </c>
      <c r="E4399" s="3" t="s">
        <v>475</v>
      </c>
      <c r="F4399" s="6"/>
    </row>
    <row r="4400" spans="1:6" ht="15.75" customHeight="1" x14ac:dyDescent="0.15">
      <c r="A4400" s="3">
        <v>4396</v>
      </c>
      <c r="B4400" s="3" t="s">
        <v>11064</v>
      </c>
      <c r="C4400" s="10" t="s">
        <v>18378</v>
      </c>
      <c r="E4400" s="3" t="s">
        <v>817</v>
      </c>
      <c r="F4400" s="6"/>
    </row>
    <row r="4401" spans="1:6" ht="15.75" customHeight="1" x14ac:dyDescent="0.15">
      <c r="A4401" s="3">
        <v>4397</v>
      </c>
      <c r="B4401" s="3" t="s">
        <v>10131</v>
      </c>
      <c r="C4401" s="10" t="s">
        <v>18380</v>
      </c>
      <c r="E4401" s="3" t="s">
        <v>10134</v>
      </c>
      <c r="F4401" s="6"/>
    </row>
    <row r="4402" spans="1:6" ht="15.75" customHeight="1" x14ac:dyDescent="0.15">
      <c r="A4402" s="3">
        <v>4398</v>
      </c>
      <c r="B4402" s="3" t="s">
        <v>18381</v>
      </c>
      <c r="C4402" s="10" t="s">
        <v>18382</v>
      </c>
      <c r="E4402" s="3" t="s">
        <v>1072</v>
      </c>
      <c r="F4402" s="6"/>
    </row>
    <row r="4403" spans="1:6" ht="15.75" customHeight="1" x14ac:dyDescent="0.15">
      <c r="A4403" s="3">
        <v>4399</v>
      </c>
      <c r="B4403" s="3" t="s">
        <v>18384</v>
      </c>
      <c r="C4403" s="10" t="s">
        <v>18385</v>
      </c>
      <c r="E4403" s="3" t="s">
        <v>18386</v>
      </c>
      <c r="F4403" s="6"/>
    </row>
    <row r="4404" spans="1:6" ht="15.75" customHeight="1" x14ac:dyDescent="0.15">
      <c r="A4404" s="3">
        <v>4400</v>
      </c>
      <c r="B4404" s="3" t="s">
        <v>18387</v>
      </c>
      <c r="C4404" s="10" t="s">
        <v>18388</v>
      </c>
      <c r="E4404" s="3" t="s">
        <v>9608</v>
      </c>
      <c r="F4404" s="6"/>
    </row>
    <row r="4405" spans="1:6" ht="15.75" customHeight="1" x14ac:dyDescent="0.15">
      <c r="A4405" s="3">
        <v>4401</v>
      </c>
      <c r="B4405" s="3" t="s">
        <v>11073</v>
      </c>
      <c r="C4405" s="10" t="s">
        <v>18389</v>
      </c>
      <c r="E4405" s="3" t="s">
        <v>817</v>
      </c>
      <c r="F4405" s="6"/>
    </row>
    <row r="4406" spans="1:6" ht="15.75" customHeight="1" x14ac:dyDescent="0.15">
      <c r="A4406" s="3">
        <v>4402</v>
      </c>
      <c r="B4406" s="3" t="s">
        <v>6643</v>
      </c>
      <c r="C4406" s="10" t="s">
        <v>18390</v>
      </c>
      <c r="E4406" s="3" t="s">
        <v>79</v>
      </c>
      <c r="F4406" s="6"/>
    </row>
    <row r="4407" spans="1:6" ht="15.75" customHeight="1" x14ac:dyDescent="0.15">
      <c r="A4407" s="3">
        <v>4403</v>
      </c>
      <c r="B4407" s="3" t="s">
        <v>6905</v>
      </c>
      <c r="C4407" s="10" t="s">
        <v>18392</v>
      </c>
      <c r="E4407" s="3" t="s">
        <v>6909</v>
      </c>
      <c r="F4407" s="6"/>
    </row>
    <row r="4408" spans="1:6" ht="15.75" customHeight="1" x14ac:dyDescent="0.15">
      <c r="A4408" s="3">
        <v>4404</v>
      </c>
      <c r="B4408" s="5" t="s">
        <v>18394</v>
      </c>
      <c r="C4408" s="10" t="s">
        <v>18395</v>
      </c>
      <c r="E4408" s="3" t="s">
        <v>11735</v>
      </c>
      <c r="F4408" s="6"/>
    </row>
    <row r="4409" spans="1:6" ht="15.75" customHeight="1" x14ac:dyDescent="0.15">
      <c r="A4409" s="3">
        <v>4405</v>
      </c>
      <c r="B4409" s="3" t="s">
        <v>18397</v>
      </c>
      <c r="C4409" s="10" t="s">
        <v>18398</v>
      </c>
      <c r="E4409" s="3" t="s">
        <v>2279</v>
      </c>
      <c r="F4409" s="6"/>
    </row>
    <row r="4410" spans="1:6" ht="15.75" customHeight="1" x14ac:dyDescent="0.15">
      <c r="A4410" s="3">
        <v>4406</v>
      </c>
      <c r="B4410" s="3" t="s">
        <v>18399</v>
      </c>
      <c r="C4410" s="10" t="s">
        <v>18400</v>
      </c>
      <c r="E4410" s="3" t="s">
        <v>17694</v>
      </c>
      <c r="F4410" s="6"/>
    </row>
    <row r="4411" spans="1:6" ht="15.75" customHeight="1" x14ac:dyDescent="0.15">
      <c r="A4411" s="3">
        <v>4407</v>
      </c>
      <c r="B4411" s="3" t="s">
        <v>18402</v>
      </c>
      <c r="C4411" s="10" t="s">
        <v>18403</v>
      </c>
      <c r="E4411" s="3" t="s">
        <v>18404</v>
      </c>
      <c r="F4411" s="6"/>
    </row>
    <row r="4412" spans="1:6" ht="15.75" customHeight="1" x14ac:dyDescent="0.15">
      <c r="A4412" s="3">
        <v>4408</v>
      </c>
      <c r="B4412" s="3" t="s">
        <v>18406</v>
      </c>
      <c r="C4412" s="10" t="s">
        <v>18407</v>
      </c>
      <c r="E4412" s="3" t="s">
        <v>18408</v>
      </c>
      <c r="F4412" s="6"/>
    </row>
    <row r="4413" spans="1:6" ht="15.75" customHeight="1" x14ac:dyDescent="0.15">
      <c r="A4413" s="3">
        <v>4409</v>
      </c>
      <c r="B4413" s="3" t="s">
        <v>18409</v>
      </c>
      <c r="C4413" s="10" t="s">
        <v>18411</v>
      </c>
      <c r="E4413" s="3" t="s">
        <v>614</v>
      </c>
      <c r="F4413" s="6"/>
    </row>
    <row r="4414" spans="1:6" ht="15.75" customHeight="1" x14ac:dyDescent="0.15">
      <c r="A4414" s="3">
        <v>4410</v>
      </c>
      <c r="B4414" s="3" t="s">
        <v>18412</v>
      </c>
      <c r="C4414" s="10" t="s">
        <v>18414</v>
      </c>
      <c r="E4414" s="3" t="s">
        <v>2435</v>
      </c>
      <c r="F4414" s="6"/>
    </row>
    <row r="4415" spans="1:6" ht="15.75" customHeight="1" x14ac:dyDescent="0.15">
      <c r="A4415" s="3">
        <v>4411</v>
      </c>
      <c r="B4415" s="3" t="s">
        <v>5397</v>
      </c>
      <c r="C4415" s="10" t="s">
        <v>18416</v>
      </c>
      <c r="E4415" s="3" t="s">
        <v>588</v>
      </c>
      <c r="F4415" s="6"/>
    </row>
    <row r="4416" spans="1:6" ht="15.75" customHeight="1" x14ac:dyDescent="0.15">
      <c r="A4416" s="3">
        <v>4412</v>
      </c>
      <c r="B4416" s="3" t="s">
        <v>18417</v>
      </c>
      <c r="C4416" s="10" t="s">
        <v>18418</v>
      </c>
      <c r="E4416" s="3" t="s">
        <v>18420</v>
      </c>
      <c r="F4416" s="6"/>
    </row>
    <row r="4417" spans="1:6" ht="15.75" customHeight="1" x14ac:dyDescent="0.15">
      <c r="A4417" s="3">
        <v>4413</v>
      </c>
      <c r="B4417" s="3" t="s">
        <v>18421</v>
      </c>
      <c r="C4417" s="10" t="s">
        <v>18423</v>
      </c>
      <c r="E4417" s="3" t="s">
        <v>1594</v>
      </c>
      <c r="F4417" s="6"/>
    </row>
    <row r="4418" spans="1:6" ht="15.75" customHeight="1" x14ac:dyDescent="0.15">
      <c r="A4418" s="3">
        <v>4414</v>
      </c>
      <c r="B4418" s="3" t="s">
        <v>18424</v>
      </c>
      <c r="C4418" s="10" t="s">
        <v>18425</v>
      </c>
      <c r="E4418" s="3" t="s">
        <v>2448</v>
      </c>
      <c r="F4418" s="6"/>
    </row>
    <row r="4419" spans="1:6" ht="15.75" customHeight="1" x14ac:dyDescent="0.15">
      <c r="A4419" s="3">
        <v>4415</v>
      </c>
      <c r="B4419" s="3" t="s">
        <v>18427</v>
      </c>
      <c r="C4419" s="10" t="s">
        <v>18428</v>
      </c>
      <c r="E4419" s="3" t="s">
        <v>10121</v>
      </c>
      <c r="F4419" s="6"/>
    </row>
    <row r="4420" spans="1:6" ht="15.75" customHeight="1" x14ac:dyDescent="0.15">
      <c r="A4420" s="3">
        <v>4416</v>
      </c>
      <c r="B4420" s="3" t="s">
        <v>18430</v>
      </c>
      <c r="C4420" s="10" t="s">
        <v>18431</v>
      </c>
      <c r="E4420" s="3" t="s">
        <v>2682</v>
      </c>
      <c r="F4420" s="6"/>
    </row>
    <row r="4421" spans="1:6" ht="15.75" customHeight="1" x14ac:dyDescent="0.15">
      <c r="A4421" s="3">
        <v>4417</v>
      </c>
      <c r="B4421" s="3" t="s">
        <v>18433</v>
      </c>
      <c r="C4421" s="10" t="s">
        <v>18434</v>
      </c>
      <c r="E4421" s="3" t="s">
        <v>1343</v>
      </c>
      <c r="F4421" s="6"/>
    </row>
    <row r="4422" spans="1:6" ht="15.75" customHeight="1" x14ac:dyDescent="0.15">
      <c r="A4422" s="3">
        <v>4418</v>
      </c>
      <c r="B4422" s="3" t="s">
        <v>18436</v>
      </c>
      <c r="C4422" s="10" t="s">
        <v>18437</v>
      </c>
      <c r="E4422" s="3" t="s">
        <v>14209</v>
      </c>
      <c r="F4422" s="6"/>
    </row>
    <row r="4423" spans="1:6" ht="15.75" customHeight="1" x14ac:dyDescent="0.15">
      <c r="A4423" s="3">
        <v>4419</v>
      </c>
      <c r="B4423" s="3" t="s">
        <v>18439</v>
      </c>
      <c r="C4423" s="10" t="s">
        <v>18440</v>
      </c>
      <c r="E4423" s="3" t="s">
        <v>3354</v>
      </c>
      <c r="F4423" s="6"/>
    </row>
    <row r="4424" spans="1:6" ht="15.75" customHeight="1" x14ac:dyDescent="0.15">
      <c r="A4424" s="3">
        <v>4420</v>
      </c>
      <c r="B4424" s="3" t="s">
        <v>18442</v>
      </c>
      <c r="C4424" s="10" t="s">
        <v>18444</v>
      </c>
      <c r="E4424" s="3" t="s">
        <v>115</v>
      </c>
      <c r="F4424" s="6"/>
    </row>
    <row r="4425" spans="1:6" ht="15.75" customHeight="1" x14ac:dyDescent="0.15">
      <c r="A4425" s="3">
        <v>4421</v>
      </c>
      <c r="B4425" s="3" t="s">
        <v>18445</v>
      </c>
      <c r="C4425" s="10" t="s">
        <v>18446</v>
      </c>
      <c r="E4425" s="3" t="s">
        <v>115</v>
      </c>
      <c r="F4425" s="6"/>
    </row>
    <row r="4426" spans="1:6" ht="15.75" customHeight="1" x14ac:dyDescent="0.15">
      <c r="A4426" s="3">
        <v>4422</v>
      </c>
      <c r="B4426" s="3" t="s">
        <v>18447</v>
      </c>
      <c r="C4426" s="10" t="s">
        <v>18449</v>
      </c>
      <c r="E4426" s="3" t="s">
        <v>4949</v>
      </c>
      <c r="F4426" s="6"/>
    </row>
    <row r="4427" spans="1:6" ht="15.75" customHeight="1" x14ac:dyDescent="0.15">
      <c r="A4427" s="3">
        <v>4423</v>
      </c>
      <c r="B4427" s="5" t="s">
        <v>18451</v>
      </c>
      <c r="C4427" s="10" t="s">
        <v>18453</v>
      </c>
      <c r="E4427" s="3" t="s">
        <v>283</v>
      </c>
      <c r="F4427" s="6"/>
    </row>
    <row r="4428" spans="1:6" ht="15.75" customHeight="1" x14ac:dyDescent="0.15">
      <c r="A4428" s="3">
        <v>4424</v>
      </c>
      <c r="B4428" s="3" t="s">
        <v>11283</v>
      </c>
      <c r="C4428" s="10" t="s">
        <v>18455</v>
      </c>
      <c r="E4428" s="3" t="s">
        <v>11281</v>
      </c>
      <c r="F4428" s="6"/>
    </row>
    <row r="4429" spans="1:6" ht="15.75" customHeight="1" x14ac:dyDescent="0.15">
      <c r="A4429" s="3">
        <v>4425</v>
      </c>
      <c r="B4429" s="3" t="s">
        <v>18456</v>
      </c>
      <c r="C4429" s="10" t="s">
        <v>18457</v>
      </c>
      <c r="E4429" s="3" t="s">
        <v>3840</v>
      </c>
      <c r="F4429" s="6"/>
    </row>
    <row r="4430" spans="1:6" ht="15.75" customHeight="1" x14ac:dyDescent="0.15">
      <c r="A4430" s="3">
        <v>4426</v>
      </c>
      <c r="B4430" s="3" t="s">
        <v>9172</v>
      </c>
      <c r="C4430" s="10" t="s">
        <v>18459</v>
      </c>
      <c r="E4430" s="3" t="s">
        <v>9177</v>
      </c>
      <c r="F4430" s="6"/>
    </row>
    <row r="4431" spans="1:6" ht="15.75" customHeight="1" x14ac:dyDescent="0.15">
      <c r="A4431" s="3">
        <v>4427</v>
      </c>
      <c r="B4431" s="3" t="s">
        <v>18461</v>
      </c>
      <c r="C4431" s="10" t="s">
        <v>18462</v>
      </c>
      <c r="E4431" s="3" t="s">
        <v>283</v>
      </c>
      <c r="F4431" s="6"/>
    </row>
    <row r="4432" spans="1:6" ht="15.75" customHeight="1" x14ac:dyDescent="0.15">
      <c r="A4432" s="3">
        <v>4428</v>
      </c>
      <c r="B4432" s="3" t="s">
        <v>4477</v>
      </c>
      <c r="C4432" s="10" t="s">
        <v>18463</v>
      </c>
      <c r="E4432" s="3" t="s">
        <v>4480</v>
      </c>
      <c r="F4432" s="6"/>
    </row>
    <row r="4433" spans="1:6" ht="15.75" customHeight="1" x14ac:dyDescent="0.15">
      <c r="A4433" s="3">
        <v>4429</v>
      </c>
      <c r="B4433" s="3" t="s">
        <v>9694</v>
      </c>
      <c r="C4433" s="10" t="s">
        <v>18465</v>
      </c>
      <c r="E4433" s="3" t="s">
        <v>9689</v>
      </c>
      <c r="F4433" s="6"/>
    </row>
    <row r="4434" spans="1:6" ht="15.75" customHeight="1" x14ac:dyDescent="0.15">
      <c r="A4434" s="3">
        <v>4430</v>
      </c>
      <c r="B4434" s="3" t="s">
        <v>8252</v>
      </c>
      <c r="C4434" s="10" t="s">
        <v>18466</v>
      </c>
      <c r="E4434" s="3" t="s">
        <v>475</v>
      </c>
      <c r="F4434" s="6"/>
    </row>
    <row r="4435" spans="1:6" ht="15.75" customHeight="1" x14ac:dyDescent="0.15">
      <c r="A4435" s="3">
        <v>4431</v>
      </c>
      <c r="B4435" s="3" t="s">
        <v>18468</v>
      </c>
      <c r="C4435" s="10" t="s">
        <v>18469</v>
      </c>
      <c r="E4435" s="3" t="s">
        <v>271</v>
      </c>
      <c r="F4435" s="6"/>
    </row>
    <row r="4436" spans="1:6" ht="15.75" customHeight="1" x14ac:dyDescent="0.15">
      <c r="A4436" s="3">
        <v>4432</v>
      </c>
      <c r="B4436" s="3" t="s">
        <v>18471</v>
      </c>
      <c r="C4436" s="10" t="s">
        <v>18472</v>
      </c>
      <c r="E4436" s="3" t="s">
        <v>126</v>
      </c>
      <c r="F4436" s="6"/>
    </row>
    <row r="4437" spans="1:6" ht="15.75" customHeight="1" x14ac:dyDescent="0.15">
      <c r="A4437" s="3">
        <v>4433</v>
      </c>
      <c r="B4437" s="3" t="s">
        <v>18474</v>
      </c>
      <c r="C4437" s="10" t="s">
        <v>18476</v>
      </c>
      <c r="E4437" s="3" t="s">
        <v>7469</v>
      </c>
      <c r="F4437" s="6"/>
    </row>
    <row r="4438" spans="1:6" ht="15.75" customHeight="1" x14ac:dyDescent="0.15">
      <c r="A4438" s="3">
        <v>4434</v>
      </c>
      <c r="B4438" s="3" t="s">
        <v>18477</v>
      </c>
      <c r="C4438" s="10" t="s">
        <v>18478</v>
      </c>
      <c r="E4438" s="3" t="s">
        <v>264</v>
      </c>
      <c r="F4438" s="6"/>
    </row>
    <row r="4439" spans="1:6" ht="15.75" customHeight="1" x14ac:dyDescent="0.15">
      <c r="A4439" s="3">
        <v>4435</v>
      </c>
      <c r="B4439" s="3" t="s">
        <v>18479</v>
      </c>
      <c r="C4439" s="10" t="s">
        <v>18480</v>
      </c>
      <c r="E4439" s="3" t="s">
        <v>18482</v>
      </c>
      <c r="F4439" s="6"/>
    </row>
    <row r="4440" spans="1:6" ht="15.75" customHeight="1" x14ac:dyDescent="0.15">
      <c r="A4440" s="3">
        <v>4436</v>
      </c>
      <c r="B4440" s="3" t="s">
        <v>18484</v>
      </c>
      <c r="C4440" s="10" t="s">
        <v>18485</v>
      </c>
      <c r="E4440" s="3" t="s">
        <v>4662</v>
      </c>
      <c r="F4440" s="6"/>
    </row>
    <row r="4441" spans="1:6" ht="15.75" customHeight="1" x14ac:dyDescent="0.15">
      <c r="A4441" s="3">
        <v>4437</v>
      </c>
      <c r="B4441" s="3" t="s">
        <v>9514</v>
      </c>
      <c r="C4441" s="10" t="s">
        <v>18487</v>
      </c>
      <c r="E4441" s="3" t="s">
        <v>9518</v>
      </c>
      <c r="F4441" s="6"/>
    </row>
    <row r="4442" spans="1:6" ht="15.75" customHeight="1" x14ac:dyDescent="0.15">
      <c r="A4442" s="3">
        <v>4438</v>
      </c>
      <c r="B4442" s="3" t="s">
        <v>18489</v>
      </c>
      <c r="C4442" s="10" t="s">
        <v>18490</v>
      </c>
      <c r="E4442" s="3" t="s">
        <v>4268</v>
      </c>
      <c r="F4442" s="6"/>
    </row>
    <row r="4443" spans="1:6" ht="15.75" customHeight="1" x14ac:dyDescent="0.15">
      <c r="A4443" s="3">
        <v>4439</v>
      </c>
      <c r="B4443" s="3" t="s">
        <v>18492</v>
      </c>
      <c r="C4443" s="10" t="s">
        <v>18493</v>
      </c>
      <c r="E4443" s="3" t="s">
        <v>4046</v>
      </c>
      <c r="F4443" s="6"/>
    </row>
    <row r="4444" spans="1:6" ht="15.75" customHeight="1" x14ac:dyDescent="0.15">
      <c r="A4444" s="3">
        <v>4440</v>
      </c>
      <c r="B4444" s="3" t="s">
        <v>18495</v>
      </c>
      <c r="C4444" s="10" t="s">
        <v>18496</v>
      </c>
      <c r="E4444" s="3" t="s">
        <v>11851</v>
      </c>
      <c r="F4444" s="6"/>
    </row>
    <row r="4445" spans="1:6" ht="15.75" customHeight="1" x14ac:dyDescent="0.15">
      <c r="A4445" s="3">
        <v>4441</v>
      </c>
      <c r="B4445" s="3" t="s">
        <v>4674</v>
      </c>
      <c r="C4445" s="10" t="s">
        <v>18497</v>
      </c>
      <c r="E4445" s="3" t="s">
        <v>68</v>
      </c>
      <c r="F4445" s="6"/>
    </row>
    <row r="4446" spans="1:6" ht="15.75" customHeight="1" x14ac:dyDescent="0.15">
      <c r="A4446" s="3">
        <v>4442</v>
      </c>
      <c r="B4446" s="3" t="s">
        <v>7158</v>
      </c>
      <c r="C4446" s="10" t="s">
        <v>18499</v>
      </c>
      <c r="E4446" s="3" t="s">
        <v>475</v>
      </c>
      <c r="F4446" s="6"/>
    </row>
    <row r="4447" spans="1:6" ht="15.75" customHeight="1" x14ac:dyDescent="0.15">
      <c r="A4447" s="3">
        <v>4443</v>
      </c>
      <c r="B4447" s="3" t="s">
        <v>18500</v>
      </c>
      <c r="C4447" s="10" t="s">
        <v>18501</v>
      </c>
      <c r="E4447" s="3" t="s">
        <v>18502</v>
      </c>
      <c r="F4447" s="6"/>
    </row>
    <row r="4448" spans="1:6" ht="15.75" customHeight="1" x14ac:dyDescent="0.15">
      <c r="A4448" s="3">
        <v>4444</v>
      </c>
      <c r="B4448" s="3" t="s">
        <v>18503</v>
      </c>
      <c r="C4448" s="10" t="s">
        <v>18504</v>
      </c>
      <c r="E4448" s="3" t="s">
        <v>218</v>
      </c>
      <c r="F4448" s="6"/>
    </row>
    <row r="4449" spans="1:6" ht="15.75" customHeight="1" x14ac:dyDescent="0.15">
      <c r="A4449" s="3">
        <v>4445</v>
      </c>
      <c r="B4449" s="3" t="s">
        <v>18506</v>
      </c>
      <c r="C4449" s="10" t="s">
        <v>18507</v>
      </c>
      <c r="E4449" s="3" t="s">
        <v>18508</v>
      </c>
      <c r="F4449" s="6"/>
    </row>
    <row r="4450" spans="1:6" ht="15.75" customHeight="1" x14ac:dyDescent="0.15">
      <c r="A4450" s="3">
        <v>4446</v>
      </c>
      <c r="B4450" s="3" t="s">
        <v>18509</v>
      </c>
      <c r="C4450" s="10" t="s">
        <v>18510</v>
      </c>
      <c r="E4450" s="3" t="s">
        <v>1343</v>
      </c>
      <c r="F4450" s="6"/>
    </row>
    <row r="4451" spans="1:6" ht="15.75" customHeight="1" x14ac:dyDescent="0.15">
      <c r="A4451" s="3">
        <v>4447</v>
      </c>
      <c r="B4451" s="3" t="s">
        <v>18513</v>
      </c>
      <c r="C4451" s="10" t="s">
        <v>18514</v>
      </c>
      <c r="E4451" s="3" t="s">
        <v>2725</v>
      </c>
      <c r="F4451" s="6"/>
    </row>
    <row r="4452" spans="1:6" ht="15.75" customHeight="1" x14ac:dyDescent="0.15">
      <c r="A4452" s="3">
        <v>4448</v>
      </c>
      <c r="B4452" s="3" t="s">
        <v>18515</v>
      </c>
      <c r="C4452" s="10" t="s">
        <v>18516</v>
      </c>
      <c r="E4452" s="3" t="s">
        <v>2435</v>
      </c>
      <c r="F4452" s="6"/>
    </row>
    <row r="4453" spans="1:6" ht="15.75" customHeight="1" x14ac:dyDescent="0.15">
      <c r="A4453" s="3">
        <v>4449</v>
      </c>
      <c r="B4453" s="3" t="s">
        <v>9865</v>
      </c>
      <c r="C4453" s="10" t="s">
        <v>18518</v>
      </c>
      <c r="E4453" s="3" t="s">
        <v>9870</v>
      </c>
      <c r="F4453" s="6"/>
    </row>
    <row r="4454" spans="1:6" ht="15.75" customHeight="1" x14ac:dyDescent="0.15">
      <c r="A4454" s="3">
        <v>4450</v>
      </c>
      <c r="B4454" s="3" t="s">
        <v>18519</v>
      </c>
      <c r="C4454" s="10" t="s">
        <v>18520</v>
      </c>
      <c r="E4454" s="3" t="s">
        <v>12692</v>
      </c>
      <c r="F4454" s="6"/>
    </row>
    <row r="4455" spans="1:6" ht="15.75" customHeight="1" x14ac:dyDescent="0.15">
      <c r="A4455" s="3">
        <v>4451</v>
      </c>
      <c r="B4455" s="3" t="s">
        <v>18521</v>
      </c>
      <c r="C4455" s="10" t="s">
        <v>18522</v>
      </c>
      <c r="E4455" s="3" t="s">
        <v>1579</v>
      </c>
      <c r="F4455" s="6"/>
    </row>
    <row r="4456" spans="1:6" ht="15.75" customHeight="1" x14ac:dyDescent="0.15">
      <c r="A4456" s="3">
        <v>4452</v>
      </c>
      <c r="B4456" s="3" t="s">
        <v>18523</v>
      </c>
      <c r="C4456" s="10" t="s">
        <v>18525</v>
      </c>
      <c r="E4456" s="3" t="s">
        <v>498</v>
      </c>
      <c r="F4456" s="6"/>
    </row>
    <row r="4457" spans="1:6" ht="15.75" customHeight="1" x14ac:dyDescent="0.15">
      <c r="A4457" s="3">
        <v>4453</v>
      </c>
      <c r="B4457" s="3" t="s">
        <v>18526</v>
      </c>
      <c r="C4457" s="10" t="s">
        <v>18527</v>
      </c>
      <c r="E4457" s="3" t="s">
        <v>2681</v>
      </c>
      <c r="F4457" s="6"/>
    </row>
    <row r="4458" spans="1:6" ht="15.75" customHeight="1" x14ac:dyDescent="0.15">
      <c r="A4458" s="3">
        <v>4454</v>
      </c>
      <c r="B4458" s="3" t="s">
        <v>18529</v>
      </c>
      <c r="C4458" s="10" t="s">
        <v>18530</v>
      </c>
      <c r="E4458" s="3" t="s">
        <v>18532</v>
      </c>
      <c r="F4458" s="6"/>
    </row>
    <row r="4459" spans="1:6" ht="15.75" customHeight="1" x14ac:dyDescent="0.15">
      <c r="A4459" s="3">
        <v>4455</v>
      </c>
      <c r="B4459" s="3" t="s">
        <v>18533</v>
      </c>
      <c r="C4459" s="10" t="s">
        <v>18534</v>
      </c>
      <c r="E4459" s="3" t="s">
        <v>17608</v>
      </c>
      <c r="F4459" s="6"/>
    </row>
    <row r="4460" spans="1:6" ht="15.75" customHeight="1" x14ac:dyDescent="0.15">
      <c r="A4460" s="3">
        <v>4456</v>
      </c>
      <c r="B4460" s="3" t="s">
        <v>18535</v>
      </c>
      <c r="C4460" s="10" t="s">
        <v>18536</v>
      </c>
      <c r="E4460" s="3" t="s">
        <v>8889</v>
      </c>
      <c r="F4460" s="6"/>
    </row>
    <row r="4461" spans="1:6" ht="15.75" customHeight="1" x14ac:dyDescent="0.15">
      <c r="A4461" s="3">
        <v>4457</v>
      </c>
      <c r="B4461" s="3" t="s">
        <v>3901</v>
      </c>
      <c r="C4461" s="10" t="s">
        <v>18538</v>
      </c>
      <c r="E4461" s="3" t="s">
        <v>475</v>
      </c>
      <c r="F4461" s="6"/>
    </row>
    <row r="4462" spans="1:6" ht="15.75" customHeight="1" x14ac:dyDescent="0.15">
      <c r="A4462" s="3">
        <v>4458</v>
      </c>
      <c r="B4462" s="3" t="s">
        <v>18539</v>
      </c>
      <c r="C4462" s="10" t="s">
        <v>18540</v>
      </c>
      <c r="E4462" s="3" t="s">
        <v>3030</v>
      </c>
      <c r="F4462" s="6"/>
    </row>
    <row r="4463" spans="1:6" ht="15.75" customHeight="1" x14ac:dyDescent="0.15">
      <c r="A4463" s="3">
        <v>4459</v>
      </c>
      <c r="B4463" s="3" t="s">
        <v>18543</v>
      </c>
      <c r="C4463" s="10" t="s">
        <v>18544</v>
      </c>
      <c r="E4463" s="3" t="s">
        <v>13660</v>
      </c>
      <c r="F4463" s="6"/>
    </row>
    <row r="4464" spans="1:6" ht="15.75" customHeight="1" x14ac:dyDescent="0.15">
      <c r="A4464" s="3">
        <v>4460</v>
      </c>
      <c r="B4464" s="3" t="s">
        <v>18545</v>
      </c>
      <c r="C4464" s="10" t="s">
        <v>18546</v>
      </c>
      <c r="E4464" s="3" t="s">
        <v>240</v>
      </c>
      <c r="F4464" s="6"/>
    </row>
    <row r="4465" spans="1:6" ht="15.75" customHeight="1" x14ac:dyDescent="0.15">
      <c r="A4465" s="3">
        <v>4461</v>
      </c>
      <c r="B4465" s="3" t="s">
        <v>18547</v>
      </c>
      <c r="C4465" s="10" t="s">
        <v>18548</v>
      </c>
      <c r="E4465" s="3" t="s">
        <v>8135</v>
      </c>
      <c r="F4465" s="6"/>
    </row>
    <row r="4466" spans="1:6" ht="15.75" customHeight="1" x14ac:dyDescent="0.15">
      <c r="A4466" s="3">
        <v>4462</v>
      </c>
      <c r="B4466" s="3" t="s">
        <v>7167</v>
      </c>
      <c r="C4466" s="10" t="s">
        <v>18550</v>
      </c>
      <c r="E4466" s="3" t="s">
        <v>475</v>
      </c>
      <c r="F4466" s="6"/>
    </row>
    <row r="4467" spans="1:6" ht="15.75" customHeight="1" x14ac:dyDescent="0.15">
      <c r="A4467" s="3">
        <v>4463</v>
      </c>
      <c r="B4467" s="3" t="s">
        <v>11822</v>
      </c>
      <c r="C4467" s="10" t="s">
        <v>18552</v>
      </c>
      <c r="E4467" s="3" t="s">
        <v>2190</v>
      </c>
      <c r="F4467" s="6"/>
    </row>
    <row r="4468" spans="1:6" ht="15.75" customHeight="1" x14ac:dyDescent="0.15">
      <c r="A4468" s="3">
        <v>4464</v>
      </c>
      <c r="B4468" s="3" t="s">
        <v>18553</v>
      </c>
      <c r="C4468" s="10" t="s">
        <v>18555</v>
      </c>
      <c r="E4468" s="3" t="s">
        <v>18556</v>
      </c>
      <c r="F4468" s="6"/>
    </row>
    <row r="4469" spans="1:6" ht="15.75" customHeight="1" x14ac:dyDescent="0.15">
      <c r="A4469" s="3">
        <v>4465</v>
      </c>
      <c r="B4469" s="3" t="s">
        <v>18558</v>
      </c>
      <c r="C4469" s="10" t="s">
        <v>18559</v>
      </c>
      <c r="E4469" s="3" t="s">
        <v>3840</v>
      </c>
      <c r="F4469" s="6"/>
    </row>
    <row r="4470" spans="1:6" ht="15.75" customHeight="1" x14ac:dyDescent="0.15">
      <c r="A4470" s="3">
        <v>4466</v>
      </c>
      <c r="B4470" s="3" t="s">
        <v>18560</v>
      </c>
      <c r="C4470" s="10" t="s">
        <v>18562</v>
      </c>
      <c r="E4470" s="3" t="s">
        <v>7724</v>
      </c>
      <c r="F4470" s="6"/>
    </row>
    <row r="4471" spans="1:6" ht="15.75" customHeight="1" x14ac:dyDescent="0.15">
      <c r="A4471" s="3">
        <v>4467</v>
      </c>
      <c r="B4471" s="3" t="s">
        <v>18564</v>
      </c>
      <c r="C4471" s="10" t="s">
        <v>18565</v>
      </c>
      <c r="E4471" s="3" t="s">
        <v>12751</v>
      </c>
      <c r="F4471" s="6"/>
    </row>
    <row r="4472" spans="1:6" ht="15.75" customHeight="1" x14ac:dyDescent="0.15">
      <c r="A4472" s="3">
        <v>4468</v>
      </c>
      <c r="B4472" s="3" t="s">
        <v>18567</v>
      </c>
      <c r="C4472" s="10" t="s">
        <v>18568</v>
      </c>
      <c r="E4472" s="3" t="s">
        <v>5419</v>
      </c>
      <c r="F4472" s="6"/>
    </row>
    <row r="4473" spans="1:6" ht="15.75" customHeight="1" x14ac:dyDescent="0.15">
      <c r="A4473" s="3">
        <v>4469</v>
      </c>
      <c r="B4473" s="3" t="s">
        <v>18569</v>
      </c>
      <c r="C4473" s="10" t="s">
        <v>18570</v>
      </c>
      <c r="E4473" s="3" t="s">
        <v>487</v>
      </c>
      <c r="F4473" s="6"/>
    </row>
    <row r="4474" spans="1:6" ht="15.75" customHeight="1" x14ac:dyDescent="0.15">
      <c r="A4474" s="3">
        <v>4470</v>
      </c>
      <c r="B4474" s="3" t="s">
        <v>18571</v>
      </c>
      <c r="C4474" s="10" t="s">
        <v>18573</v>
      </c>
      <c r="E4474" s="3" t="s">
        <v>2566</v>
      </c>
      <c r="F4474" s="6"/>
    </row>
    <row r="4475" spans="1:6" ht="15.75" customHeight="1" x14ac:dyDescent="0.15">
      <c r="A4475" s="3">
        <v>4471</v>
      </c>
      <c r="B4475" s="3" t="s">
        <v>18574</v>
      </c>
      <c r="C4475" s="10" t="s">
        <v>18575</v>
      </c>
      <c r="E4475" s="3" t="s">
        <v>10697</v>
      </c>
      <c r="F4475" s="6"/>
    </row>
    <row r="4476" spans="1:6" ht="15.75" customHeight="1" x14ac:dyDescent="0.15">
      <c r="A4476" s="3">
        <v>4472</v>
      </c>
      <c r="B4476" s="3" t="s">
        <v>18577</v>
      </c>
      <c r="C4476" s="10" t="s">
        <v>18579</v>
      </c>
      <c r="E4476" s="3" t="s">
        <v>8884</v>
      </c>
      <c r="F4476" s="6"/>
    </row>
    <row r="4477" spans="1:6" ht="15.75" customHeight="1" x14ac:dyDescent="0.15">
      <c r="A4477" s="3">
        <v>4473</v>
      </c>
      <c r="B4477" s="3" t="s">
        <v>18580</v>
      </c>
      <c r="C4477" s="10" t="s">
        <v>18581</v>
      </c>
      <c r="E4477" s="3" t="s">
        <v>3261</v>
      </c>
      <c r="F4477" s="6"/>
    </row>
    <row r="4478" spans="1:6" ht="15.75" customHeight="1" x14ac:dyDescent="0.15">
      <c r="A4478" s="3">
        <v>4474</v>
      </c>
      <c r="B4478" s="3" t="s">
        <v>18582</v>
      </c>
      <c r="C4478" s="10" t="s">
        <v>18583</v>
      </c>
      <c r="E4478" s="3" t="s">
        <v>1343</v>
      </c>
      <c r="F4478" s="6"/>
    </row>
    <row r="4479" spans="1:6" ht="15.75" customHeight="1" x14ac:dyDescent="0.15">
      <c r="A4479" s="3">
        <v>4475</v>
      </c>
      <c r="B4479" s="3" t="s">
        <v>18584</v>
      </c>
      <c r="C4479" s="10" t="s">
        <v>18585</v>
      </c>
      <c r="E4479" s="3" t="s">
        <v>7450</v>
      </c>
      <c r="F4479" s="6"/>
    </row>
    <row r="4480" spans="1:6" ht="15.75" customHeight="1" x14ac:dyDescent="0.15">
      <c r="A4480" s="3">
        <v>4476</v>
      </c>
      <c r="B4480" s="3" t="s">
        <v>18587</v>
      </c>
      <c r="C4480" s="10" t="s">
        <v>18588</v>
      </c>
      <c r="E4480" s="3" t="s">
        <v>18589</v>
      </c>
      <c r="F4480" s="6"/>
    </row>
    <row r="4481" spans="1:6" ht="15.75" customHeight="1" x14ac:dyDescent="0.15">
      <c r="A4481" s="3">
        <v>4477</v>
      </c>
      <c r="B4481" s="3" t="s">
        <v>18590</v>
      </c>
      <c r="C4481" s="10" t="s">
        <v>18591</v>
      </c>
      <c r="E4481" s="3" t="s">
        <v>12489</v>
      </c>
      <c r="F4481" s="6"/>
    </row>
    <row r="4482" spans="1:6" ht="15.75" customHeight="1" x14ac:dyDescent="0.15">
      <c r="A4482" s="3">
        <v>4478</v>
      </c>
      <c r="B4482" s="3" t="s">
        <v>18593</v>
      </c>
      <c r="C4482" s="10" t="s">
        <v>18594</v>
      </c>
      <c r="E4482" s="3" t="s">
        <v>18595</v>
      </c>
      <c r="F4482" s="6"/>
    </row>
    <row r="4483" spans="1:6" ht="15.75" customHeight="1" x14ac:dyDescent="0.15">
      <c r="A4483" s="3">
        <v>4479</v>
      </c>
      <c r="B4483" s="3" t="s">
        <v>18596</v>
      </c>
      <c r="C4483" s="10" t="s">
        <v>18597</v>
      </c>
      <c r="E4483" s="3" t="s">
        <v>2682</v>
      </c>
      <c r="F4483" s="6"/>
    </row>
    <row r="4484" spans="1:6" ht="15.75" customHeight="1" x14ac:dyDescent="0.15">
      <c r="A4484" s="3">
        <v>4480</v>
      </c>
      <c r="B4484" s="3" t="s">
        <v>18600</v>
      </c>
      <c r="C4484" s="10" t="s">
        <v>18601</v>
      </c>
      <c r="E4484" s="3" t="s">
        <v>6543</v>
      </c>
      <c r="F4484" s="6"/>
    </row>
    <row r="4485" spans="1:6" ht="15.75" customHeight="1" x14ac:dyDescent="0.15">
      <c r="A4485" s="3">
        <v>4481</v>
      </c>
      <c r="B4485" s="3" t="s">
        <v>5743</v>
      </c>
      <c r="C4485" s="10" t="s">
        <v>18602</v>
      </c>
      <c r="E4485" s="3" t="s">
        <v>5747</v>
      </c>
      <c r="F4485" s="6"/>
    </row>
    <row r="4486" spans="1:6" ht="15.75" customHeight="1" x14ac:dyDescent="0.15">
      <c r="A4486" s="3">
        <v>4482</v>
      </c>
      <c r="B4486" s="3" t="s">
        <v>18604</v>
      </c>
      <c r="C4486" s="10" t="s">
        <v>18605</v>
      </c>
      <c r="E4486" s="3" t="s">
        <v>7934</v>
      </c>
      <c r="F4486" s="6"/>
    </row>
    <row r="4487" spans="1:6" ht="15.75" customHeight="1" x14ac:dyDescent="0.15">
      <c r="A4487" s="3">
        <v>4483</v>
      </c>
      <c r="B4487" s="3" t="s">
        <v>18606</v>
      </c>
      <c r="C4487" s="10" t="s">
        <v>18607</v>
      </c>
      <c r="E4487" s="3" t="s">
        <v>283</v>
      </c>
      <c r="F4487" s="6"/>
    </row>
    <row r="4488" spans="1:6" ht="15.75" customHeight="1" x14ac:dyDescent="0.15">
      <c r="A4488" s="3">
        <v>4484</v>
      </c>
      <c r="B4488" s="3" t="s">
        <v>18609</v>
      </c>
      <c r="C4488" s="10" t="s">
        <v>18611</v>
      </c>
      <c r="E4488" s="3" t="s">
        <v>10762</v>
      </c>
      <c r="F4488" s="6"/>
    </row>
    <row r="4489" spans="1:6" ht="15.75" customHeight="1" x14ac:dyDescent="0.15">
      <c r="A4489" s="3">
        <v>4485</v>
      </c>
      <c r="B4489" s="3" t="s">
        <v>18613</v>
      </c>
      <c r="C4489" s="10" t="s">
        <v>18614</v>
      </c>
      <c r="E4489" s="3" t="s">
        <v>3241</v>
      </c>
      <c r="F4489" s="6"/>
    </row>
    <row r="4490" spans="1:6" ht="15.75" customHeight="1" x14ac:dyDescent="0.15">
      <c r="A4490" s="3">
        <v>4486</v>
      </c>
      <c r="B4490" s="3" t="s">
        <v>18617</v>
      </c>
      <c r="C4490" s="10" t="s">
        <v>18618</v>
      </c>
      <c r="E4490" s="3" t="s">
        <v>10630</v>
      </c>
      <c r="F4490" s="6"/>
    </row>
    <row r="4491" spans="1:6" ht="15.75" customHeight="1" x14ac:dyDescent="0.15">
      <c r="A4491" s="3">
        <v>4487</v>
      </c>
      <c r="B4491" s="3" t="s">
        <v>18619</v>
      </c>
      <c r="C4491" s="10" t="s">
        <v>18620</v>
      </c>
      <c r="E4491" s="3" t="s">
        <v>12730</v>
      </c>
      <c r="F4491" s="6"/>
    </row>
    <row r="4492" spans="1:6" ht="15.75" customHeight="1" x14ac:dyDescent="0.15">
      <c r="A4492" s="3">
        <v>4488</v>
      </c>
      <c r="B4492" s="3" t="s">
        <v>18621</v>
      </c>
      <c r="C4492" s="10" t="s">
        <v>18623</v>
      </c>
      <c r="E4492" s="3" t="s">
        <v>10803</v>
      </c>
      <c r="F4492" s="6"/>
    </row>
    <row r="4493" spans="1:6" ht="15.75" customHeight="1" x14ac:dyDescent="0.15">
      <c r="A4493" s="3">
        <v>4489</v>
      </c>
      <c r="B4493" s="3" t="s">
        <v>18625</v>
      </c>
      <c r="C4493" s="10" t="s">
        <v>18626</v>
      </c>
      <c r="E4493" s="3" t="s">
        <v>12730</v>
      </c>
      <c r="F4493" s="6"/>
    </row>
    <row r="4494" spans="1:6" ht="15.75" customHeight="1" x14ac:dyDescent="0.15">
      <c r="A4494" s="3">
        <v>4490</v>
      </c>
      <c r="B4494" s="3" t="s">
        <v>18628</v>
      </c>
      <c r="C4494" s="10" t="s">
        <v>18629</v>
      </c>
      <c r="E4494" s="3" t="s">
        <v>18632</v>
      </c>
      <c r="F4494" s="6"/>
    </row>
    <row r="4495" spans="1:6" ht="15.75" customHeight="1" x14ac:dyDescent="0.15">
      <c r="A4495" s="3">
        <v>4491</v>
      </c>
      <c r="B4495" s="3" t="s">
        <v>11141</v>
      </c>
      <c r="C4495" s="10" t="s">
        <v>18633</v>
      </c>
      <c r="E4495" s="3" t="s">
        <v>10608</v>
      </c>
      <c r="F4495" s="6"/>
    </row>
    <row r="4496" spans="1:6" ht="15.75" customHeight="1" x14ac:dyDescent="0.15">
      <c r="A4496" s="3">
        <v>4492</v>
      </c>
      <c r="B4496" s="3" t="s">
        <v>18634</v>
      </c>
      <c r="C4496" s="10" t="s">
        <v>18635</v>
      </c>
      <c r="E4496" s="3" t="s">
        <v>887</v>
      </c>
      <c r="F4496" s="6"/>
    </row>
    <row r="4497" spans="1:6" ht="15.75" customHeight="1" x14ac:dyDescent="0.15">
      <c r="A4497" s="3">
        <v>4493</v>
      </c>
      <c r="B4497" s="3" t="s">
        <v>7176</v>
      </c>
      <c r="C4497" s="10" t="s">
        <v>18636</v>
      </c>
      <c r="E4497" s="3" t="s">
        <v>991</v>
      </c>
      <c r="F4497" s="6"/>
    </row>
    <row r="4498" spans="1:6" ht="15.75" customHeight="1" x14ac:dyDescent="0.15">
      <c r="A4498" s="3">
        <v>4494</v>
      </c>
      <c r="B4498" s="3" t="s">
        <v>18639</v>
      </c>
      <c r="C4498" s="10" t="s">
        <v>18640</v>
      </c>
      <c r="E4498" s="3" t="s">
        <v>4814</v>
      </c>
      <c r="F4498" s="6"/>
    </row>
    <row r="4499" spans="1:6" ht="15.75" customHeight="1" x14ac:dyDescent="0.15">
      <c r="A4499" s="3">
        <v>4495</v>
      </c>
      <c r="B4499" s="3" t="s">
        <v>18641</v>
      </c>
      <c r="C4499" s="10" t="s">
        <v>18642</v>
      </c>
      <c r="E4499" s="3" t="s">
        <v>2448</v>
      </c>
      <c r="F4499" s="6"/>
    </row>
    <row r="4500" spans="1:6" ht="15.75" customHeight="1" x14ac:dyDescent="0.15">
      <c r="A4500" s="3">
        <v>4496</v>
      </c>
      <c r="B4500" s="3" t="s">
        <v>18645</v>
      </c>
      <c r="C4500" s="10" t="s">
        <v>18646</v>
      </c>
      <c r="E4500" s="3" t="s">
        <v>9181</v>
      </c>
      <c r="F4500" s="6"/>
    </row>
    <row r="4501" spans="1:6" ht="15.75" customHeight="1" x14ac:dyDescent="0.15">
      <c r="A4501" s="3">
        <v>4497</v>
      </c>
      <c r="B4501" s="3" t="s">
        <v>18647</v>
      </c>
      <c r="C4501" s="10" t="s">
        <v>18648</v>
      </c>
      <c r="E4501" s="3" t="s">
        <v>934</v>
      </c>
      <c r="F4501" s="6"/>
    </row>
    <row r="4502" spans="1:6" ht="15.75" customHeight="1" x14ac:dyDescent="0.15">
      <c r="A4502" s="3">
        <v>4498</v>
      </c>
      <c r="B4502" s="3" t="s">
        <v>18650</v>
      </c>
      <c r="C4502" s="10" t="s">
        <v>18651</v>
      </c>
      <c r="E4502" s="3" t="s">
        <v>4662</v>
      </c>
      <c r="F4502" s="6"/>
    </row>
    <row r="4503" spans="1:6" ht="15.75" customHeight="1" x14ac:dyDescent="0.15">
      <c r="A4503" s="3">
        <v>4499</v>
      </c>
      <c r="B4503" s="3" t="s">
        <v>7406</v>
      </c>
      <c r="C4503" s="10" t="s">
        <v>18653</v>
      </c>
      <c r="E4503" s="3" t="s">
        <v>7261</v>
      </c>
      <c r="F4503" s="6"/>
    </row>
    <row r="4504" spans="1:6" ht="15.75" customHeight="1" x14ac:dyDescent="0.15">
      <c r="A4504" s="3">
        <v>4500</v>
      </c>
      <c r="B4504" s="3" t="s">
        <v>18654</v>
      </c>
      <c r="C4504" s="10" t="s">
        <v>18656</v>
      </c>
      <c r="E4504" s="3" t="s">
        <v>18657</v>
      </c>
      <c r="F4504" s="6"/>
    </row>
    <row r="4505" spans="1:6" ht="15.75" customHeight="1" x14ac:dyDescent="0.15">
      <c r="A4505" s="3">
        <v>4501</v>
      </c>
      <c r="B4505" s="3" t="s">
        <v>4049</v>
      </c>
      <c r="C4505" s="10" t="s">
        <v>18658</v>
      </c>
      <c r="E4505" s="3" t="s">
        <v>4054</v>
      </c>
      <c r="F4505" s="6"/>
    </row>
    <row r="4506" spans="1:6" ht="15.75" customHeight="1" x14ac:dyDescent="0.15">
      <c r="A4506" s="3">
        <v>4502</v>
      </c>
      <c r="B4506" s="3" t="s">
        <v>18660</v>
      </c>
      <c r="C4506" s="10" t="s">
        <v>18661</v>
      </c>
      <c r="E4506" s="3" t="s">
        <v>4814</v>
      </c>
      <c r="F4506" s="6"/>
    </row>
    <row r="4507" spans="1:6" ht="15.75" customHeight="1" x14ac:dyDescent="0.15">
      <c r="A4507" s="3">
        <v>4503</v>
      </c>
      <c r="B4507" s="3" t="s">
        <v>18662</v>
      </c>
      <c r="C4507" s="10" t="s">
        <v>18663</v>
      </c>
      <c r="E4507" s="3" t="s">
        <v>1579</v>
      </c>
      <c r="F4507" s="6"/>
    </row>
    <row r="4508" spans="1:6" ht="15.75" customHeight="1" x14ac:dyDescent="0.15">
      <c r="A4508" s="3">
        <v>4504</v>
      </c>
      <c r="B4508" s="3" t="s">
        <v>18665</v>
      </c>
      <c r="C4508" s="10" t="s">
        <v>18667</v>
      </c>
      <c r="E4508" s="3" t="s">
        <v>9647</v>
      </c>
      <c r="F4508" s="6"/>
    </row>
    <row r="4509" spans="1:6" ht="15.75" customHeight="1" x14ac:dyDescent="0.15">
      <c r="A4509" s="3">
        <v>4505</v>
      </c>
      <c r="B4509" s="3" t="s">
        <v>18668</v>
      </c>
      <c r="C4509" s="10" t="s">
        <v>18669</v>
      </c>
      <c r="E4509" s="3" t="s">
        <v>6837</v>
      </c>
      <c r="F4509" s="6"/>
    </row>
    <row r="4510" spans="1:6" ht="15.75" customHeight="1" x14ac:dyDescent="0.15">
      <c r="A4510" s="3">
        <v>4506</v>
      </c>
      <c r="B4510" s="3" t="s">
        <v>18671</v>
      </c>
      <c r="C4510" s="10" t="s">
        <v>18672</v>
      </c>
      <c r="E4510" s="3" t="s">
        <v>4108</v>
      </c>
      <c r="F4510" s="6"/>
    </row>
    <row r="4511" spans="1:6" ht="15.75" customHeight="1" x14ac:dyDescent="0.15">
      <c r="A4511" s="3">
        <v>4507</v>
      </c>
      <c r="B4511" s="3" t="s">
        <v>18674</v>
      </c>
      <c r="C4511" s="10" t="s">
        <v>18675</v>
      </c>
      <c r="E4511" s="3" t="s">
        <v>6406</v>
      </c>
      <c r="F4511" s="6"/>
    </row>
    <row r="4512" spans="1:6" ht="15.75" customHeight="1" x14ac:dyDescent="0.15">
      <c r="A4512" s="3">
        <v>4508</v>
      </c>
      <c r="B4512" s="3" t="s">
        <v>7442</v>
      </c>
      <c r="C4512" s="10" t="s">
        <v>18677</v>
      </c>
      <c r="E4512" s="3" t="s">
        <v>475</v>
      </c>
      <c r="F4512" s="6"/>
    </row>
    <row r="4513" spans="1:6" ht="15.75" customHeight="1" x14ac:dyDescent="0.15">
      <c r="A4513" s="3">
        <v>4509</v>
      </c>
      <c r="B4513" s="3" t="s">
        <v>18679</v>
      </c>
      <c r="C4513" s="10" t="s">
        <v>18680</v>
      </c>
      <c r="E4513" s="3" t="s">
        <v>1375</v>
      </c>
      <c r="F4513" s="6"/>
    </row>
    <row r="4514" spans="1:6" ht="15.75" customHeight="1" x14ac:dyDescent="0.15">
      <c r="A4514" s="3">
        <v>4510</v>
      </c>
      <c r="B4514" s="3" t="s">
        <v>18681</v>
      </c>
      <c r="C4514" s="10" t="s">
        <v>18682</v>
      </c>
      <c r="E4514" s="3" t="s">
        <v>4248</v>
      </c>
      <c r="F4514" s="6"/>
    </row>
    <row r="4515" spans="1:6" ht="15.75" customHeight="1" x14ac:dyDescent="0.15">
      <c r="A4515" s="3">
        <v>4511</v>
      </c>
      <c r="B4515" s="3" t="s">
        <v>8019</v>
      </c>
      <c r="C4515" s="10" t="s">
        <v>18686</v>
      </c>
      <c r="E4515" s="3" t="s">
        <v>7719</v>
      </c>
      <c r="F4515" s="6"/>
    </row>
    <row r="4516" spans="1:6" ht="15.75" customHeight="1" x14ac:dyDescent="0.15">
      <c r="A4516" s="3">
        <v>4512</v>
      </c>
      <c r="B4516" s="3" t="s">
        <v>18687</v>
      </c>
      <c r="C4516" s="10" t="s">
        <v>18688</v>
      </c>
      <c r="E4516" s="3" t="s">
        <v>148</v>
      </c>
      <c r="F4516" s="6"/>
    </row>
    <row r="4517" spans="1:6" ht="15.75" customHeight="1" x14ac:dyDescent="0.15">
      <c r="A4517" s="3">
        <v>4513</v>
      </c>
      <c r="B4517" s="3" t="s">
        <v>18690</v>
      </c>
      <c r="C4517" s="10" t="s">
        <v>18691</v>
      </c>
      <c r="E4517" s="3" t="s">
        <v>2237</v>
      </c>
      <c r="F4517" s="6"/>
    </row>
    <row r="4518" spans="1:6" ht="15.75" customHeight="1" x14ac:dyDescent="0.15">
      <c r="A4518" s="3">
        <v>4514</v>
      </c>
      <c r="B4518" s="3" t="s">
        <v>18692</v>
      </c>
      <c r="C4518" s="10" t="s">
        <v>18693</v>
      </c>
      <c r="E4518" s="3" t="s">
        <v>7281</v>
      </c>
      <c r="F4518" s="6"/>
    </row>
    <row r="4519" spans="1:6" ht="15.75" customHeight="1" x14ac:dyDescent="0.15">
      <c r="A4519" s="3">
        <v>4515</v>
      </c>
      <c r="B4519" s="3" t="s">
        <v>18695</v>
      </c>
      <c r="C4519" s="10" t="s">
        <v>18696</v>
      </c>
      <c r="E4519" s="3" t="s">
        <v>3818</v>
      </c>
      <c r="F4519" s="6"/>
    </row>
    <row r="4520" spans="1:6" ht="15.75" customHeight="1" x14ac:dyDescent="0.15">
      <c r="A4520" s="3">
        <v>4516</v>
      </c>
      <c r="B4520" s="3" t="s">
        <v>18698</v>
      </c>
      <c r="C4520" s="10" t="s">
        <v>18699</v>
      </c>
      <c r="E4520" s="3" t="s">
        <v>742</v>
      </c>
      <c r="F4520" s="6"/>
    </row>
    <row r="4521" spans="1:6" ht="15.75" customHeight="1" x14ac:dyDescent="0.15">
      <c r="A4521" s="3">
        <v>4517</v>
      </c>
      <c r="B4521" s="3" t="s">
        <v>18700</v>
      </c>
      <c r="C4521" s="10" t="s">
        <v>18701</v>
      </c>
      <c r="E4521" s="3" t="s">
        <v>1072</v>
      </c>
      <c r="F4521" s="6"/>
    </row>
    <row r="4522" spans="1:6" ht="15.75" customHeight="1" x14ac:dyDescent="0.15">
      <c r="A4522" s="3">
        <v>4518</v>
      </c>
      <c r="B4522" s="3" t="s">
        <v>18704</v>
      </c>
      <c r="C4522" s="10" t="s">
        <v>18705</v>
      </c>
      <c r="E4522" s="3" t="s">
        <v>16935</v>
      </c>
      <c r="F4522" s="6"/>
    </row>
    <row r="4523" spans="1:6" ht="15.75" customHeight="1" x14ac:dyDescent="0.15">
      <c r="A4523" s="3">
        <v>4519</v>
      </c>
      <c r="B4523" s="3" t="s">
        <v>18706</v>
      </c>
      <c r="C4523" s="10" t="s">
        <v>18707</v>
      </c>
      <c r="E4523" s="3" t="s">
        <v>18709</v>
      </c>
      <c r="F4523" s="6"/>
    </row>
    <row r="4524" spans="1:6" ht="15.75" customHeight="1" x14ac:dyDescent="0.15">
      <c r="A4524" s="3">
        <v>4520</v>
      </c>
      <c r="B4524" s="3" t="s">
        <v>18710</v>
      </c>
      <c r="C4524" s="10" t="s">
        <v>18711</v>
      </c>
      <c r="E4524" s="3" t="s">
        <v>18712</v>
      </c>
      <c r="F4524" s="6"/>
    </row>
    <row r="4525" spans="1:6" ht="15.75" customHeight="1" x14ac:dyDescent="0.15">
      <c r="A4525" s="3">
        <v>4521</v>
      </c>
      <c r="B4525" s="3" t="s">
        <v>18713</v>
      </c>
      <c r="C4525" s="10" t="s">
        <v>18714</v>
      </c>
      <c r="E4525" s="3" t="s">
        <v>9340</v>
      </c>
      <c r="F4525" s="6"/>
    </row>
    <row r="4526" spans="1:6" ht="15.75" customHeight="1" x14ac:dyDescent="0.15">
      <c r="A4526" s="3">
        <v>4522</v>
      </c>
      <c r="B4526" s="3" t="s">
        <v>11537</v>
      </c>
      <c r="C4526" s="10" t="s">
        <v>18715</v>
      </c>
      <c r="E4526" s="3" t="s">
        <v>11527</v>
      </c>
      <c r="F4526" s="6"/>
    </row>
    <row r="4527" spans="1:6" ht="15.75" customHeight="1" x14ac:dyDescent="0.15">
      <c r="A4527" s="3">
        <v>4523</v>
      </c>
      <c r="B4527" s="3" t="s">
        <v>18716</v>
      </c>
      <c r="C4527" s="10" t="s">
        <v>18717</v>
      </c>
      <c r="E4527" s="3" t="s">
        <v>11177</v>
      </c>
      <c r="F4527" s="6"/>
    </row>
    <row r="4528" spans="1:6" ht="15.75" customHeight="1" x14ac:dyDescent="0.15">
      <c r="A4528" s="3">
        <v>4524</v>
      </c>
      <c r="B4528" s="3" t="s">
        <v>18719</v>
      </c>
      <c r="C4528" s="10" t="s">
        <v>18720</v>
      </c>
      <c r="E4528" s="3" t="s">
        <v>18721</v>
      </c>
      <c r="F4528" s="6"/>
    </row>
    <row r="4529" spans="1:6" ht="15.75" customHeight="1" x14ac:dyDescent="0.15">
      <c r="A4529" s="3">
        <v>4525</v>
      </c>
      <c r="B4529" s="3" t="s">
        <v>18722</v>
      </c>
      <c r="C4529" s="10" t="s">
        <v>18723</v>
      </c>
      <c r="E4529" s="3" t="s">
        <v>9608</v>
      </c>
      <c r="F4529" s="6"/>
    </row>
    <row r="4530" spans="1:6" ht="15.75" customHeight="1" x14ac:dyDescent="0.15">
      <c r="A4530" s="3">
        <v>4526</v>
      </c>
      <c r="B4530" s="3" t="s">
        <v>18725</v>
      </c>
      <c r="C4530" s="10" t="s">
        <v>18726</v>
      </c>
      <c r="E4530" s="3" t="s">
        <v>3101</v>
      </c>
      <c r="F4530" s="6"/>
    </row>
    <row r="4531" spans="1:6" ht="15.75" customHeight="1" x14ac:dyDescent="0.15">
      <c r="A4531" s="3">
        <v>4527</v>
      </c>
      <c r="B4531" s="3" t="s">
        <v>18728</v>
      </c>
      <c r="C4531" s="10" t="s">
        <v>18729</v>
      </c>
      <c r="E4531" s="3" t="s">
        <v>256</v>
      </c>
      <c r="F4531" s="6"/>
    </row>
    <row r="4532" spans="1:6" ht="15.75" customHeight="1" x14ac:dyDescent="0.15">
      <c r="A4532" s="3">
        <v>4528</v>
      </c>
      <c r="B4532" s="3" t="s">
        <v>18730</v>
      </c>
      <c r="C4532" s="10" t="s">
        <v>18732</v>
      </c>
      <c r="E4532" s="3" t="s">
        <v>742</v>
      </c>
      <c r="F4532" s="6"/>
    </row>
    <row r="4533" spans="1:6" ht="15.75" customHeight="1" x14ac:dyDescent="0.15">
      <c r="A4533" s="3">
        <v>4529</v>
      </c>
      <c r="B4533" s="3" t="s">
        <v>18734</v>
      </c>
      <c r="C4533" s="10" t="s">
        <v>18735</v>
      </c>
      <c r="E4533" s="3" t="s">
        <v>13522</v>
      </c>
      <c r="F4533" s="6"/>
    </row>
    <row r="4534" spans="1:6" ht="15.75" customHeight="1" x14ac:dyDescent="0.15">
      <c r="A4534" s="3">
        <v>4530</v>
      </c>
      <c r="B4534" s="3" t="s">
        <v>18736</v>
      </c>
      <c r="C4534" s="10" t="s">
        <v>18738</v>
      </c>
      <c r="E4534" s="3" t="s">
        <v>115</v>
      </c>
      <c r="F4534" s="6"/>
    </row>
    <row r="4535" spans="1:6" ht="15.75" customHeight="1" x14ac:dyDescent="0.15">
      <c r="A4535" s="3">
        <v>4531</v>
      </c>
      <c r="B4535" s="3" t="s">
        <v>18739</v>
      </c>
      <c r="C4535" s="10" t="s">
        <v>18740</v>
      </c>
      <c r="E4535" s="3" t="s">
        <v>18742</v>
      </c>
      <c r="F4535" s="6"/>
    </row>
    <row r="4536" spans="1:6" ht="15.75" customHeight="1" x14ac:dyDescent="0.15">
      <c r="A4536" s="3">
        <v>4532</v>
      </c>
      <c r="B4536" s="3" t="s">
        <v>18743</v>
      </c>
      <c r="C4536" s="10" t="s">
        <v>18745</v>
      </c>
      <c r="E4536" s="3" t="s">
        <v>18746</v>
      </c>
      <c r="F4536" s="6"/>
    </row>
    <row r="4537" spans="1:6" ht="15.75" customHeight="1" x14ac:dyDescent="0.15">
      <c r="A4537" s="3">
        <v>4533</v>
      </c>
      <c r="B4537" s="3" t="s">
        <v>18747</v>
      </c>
      <c r="C4537" s="10" t="s">
        <v>18748</v>
      </c>
      <c r="E4537" s="3" t="s">
        <v>10451</v>
      </c>
      <c r="F4537" s="6"/>
    </row>
    <row r="4538" spans="1:6" ht="15.75" customHeight="1" x14ac:dyDescent="0.15">
      <c r="A4538" s="3">
        <v>4534</v>
      </c>
      <c r="B4538" s="3" t="s">
        <v>10159</v>
      </c>
      <c r="C4538" s="10" t="s">
        <v>18750</v>
      </c>
      <c r="E4538" s="3" t="s">
        <v>8308</v>
      </c>
      <c r="F4538" s="6"/>
    </row>
    <row r="4539" spans="1:6" ht="15.75" customHeight="1" x14ac:dyDescent="0.15">
      <c r="A4539" s="3">
        <v>4535</v>
      </c>
      <c r="B4539" s="3" t="s">
        <v>10001</v>
      </c>
      <c r="C4539" s="10" t="s">
        <v>18752</v>
      </c>
      <c r="E4539" s="3" t="s">
        <v>10005</v>
      </c>
      <c r="F4539" s="6"/>
    </row>
    <row r="4540" spans="1:6" ht="15.75" customHeight="1" x14ac:dyDescent="0.15">
      <c r="A4540" s="3">
        <v>4536</v>
      </c>
      <c r="B4540" s="3" t="s">
        <v>18753</v>
      </c>
      <c r="C4540" s="10" t="s">
        <v>18755</v>
      </c>
      <c r="E4540" s="3" t="s">
        <v>1963</v>
      </c>
      <c r="F4540" s="6"/>
    </row>
    <row r="4541" spans="1:6" ht="15.75" customHeight="1" x14ac:dyDescent="0.15">
      <c r="A4541" s="3">
        <v>4537</v>
      </c>
      <c r="B4541" s="3" t="s">
        <v>12436</v>
      </c>
      <c r="C4541" s="10" t="s">
        <v>18758</v>
      </c>
      <c r="E4541" s="3" t="s">
        <v>12428</v>
      </c>
      <c r="F4541" s="6"/>
    </row>
    <row r="4542" spans="1:6" ht="15.75" customHeight="1" x14ac:dyDescent="0.15">
      <c r="A4542" s="3">
        <v>4538</v>
      </c>
      <c r="B4542" s="3" t="s">
        <v>18759</v>
      </c>
      <c r="C4542" s="10" t="s">
        <v>18761</v>
      </c>
      <c r="E4542" s="3" t="s">
        <v>189</v>
      </c>
      <c r="F4542" s="6"/>
    </row>
    <row r="4543" spans="1:6" ht="15.75" customHeight="1" x14ac:dyDescent="0.15">
      <c r="A4543" s="3">
        <v>4539</v>
      </c>
      <c r="B4543" s="3" t="s">
        <v>797</v>
      </c>
      <c r="C4543" s="10" t="s">
        <v>18763</v>
      </c>
      <c r="E4543" s="3" t="s">
        <v>828</v>
      </c>
      <c r="F4543" s="6"/>
    </row>
    <row r="4544" spans="1:6" ht="15.75" customHeight="1" x14ac:dyDescent="0.15">
      <c r="A4544" s="3">
        <v>4540</v>
      </c>
      <c r="B4544" s="3" t="s">
        <v>18765</v>
      </c>
      <c r="C4544" s="10" t="s">
        <v>18766</v>
      </c>
      <c r="E4544" s="3" t="s">
        <v>742</v>
      </c>
      <c r="F4544" s="6"/>
    </row>
    <row r="4545" spans="1:6" ht="15.75" customHeight="1" x14ac:dyDescent="0.15">
      <c r="A4545" s="3">
        <v>4541</v>
      </c>
      <c r="B4545" s="3" t="s">
        <v>18768</v>
      </c>
      <c r="C4545" s="10" t="s">
        <v>18769</v>
      </c>
      <c r="E4545" s="3" t="s">
        <v>10567</v>
      </c>
      <c r="F4545" s="6"/>
    </row>
    <row r="4546" spans="1:6" ht="15.75" customHeight="1" x14ac:dyDescent="0.15">
      <c r="A4546" s="3">
        <v>4542</v>
      </c>
      <c r="B4546" s="3" t="s">
        <v>18772</v>
      </c>
      <c r="C4546" s="10" t="s">
        <v>18773</v>
      </c>
      <c r="E4546" s="3" t="s">
        <v>18774</v>
      </c>
      <c r="F4546" s="6"/>
    </row>
    <row r="4547" spans="1:6" ht="15.75" customHeight="1" x14ac:dyDescent="0.15">
      <c r="A4547" s="3">
        <v>4543</v>
      </c>
      <c r="B4547" s="3" t="s">
        <v>18776</v>
      </c>
      <c r="C4547" s="10" t="s">
        <v>18777</v>
      </c>
      <c r="E4547" s="3" t="s">
        <v>391</v>
      </c>
      <c r="F4547" s="6"/>
    </row>
    <row r="4548" spans="1:6" ht="15.75" customHeight="1" x14ac:dyDescent="0.15">
      <c r="A4548" s="3">
        <v>4544</v>
      </c>
      <c r="B4548" s="3" t="s">
        <v>18778</v>
      </c>
      <c r="C4548" s="10" t="s">
        <v>18780</v>
      </c>
      <c r="E4548" s="3" t="s">
        <v>9329</v>
      </c>
      <c r="F4548" s="6"/>
    </row>
    <row r="4549" spans="1:6" ht="15.75" customHeight="1" x14ac:dyDescent="0.15">
      <c r="A4549" s="3">
        <v>4545</v>
      </c>
      <c r="B4549" s="3" t="s">
        <v>11083</v>
      </c>
      <c r="C4549" s="10" t="s">
        <v>18782</v>
      </c>
      <c r="E4549" s="3" t="s">
        <v>817</v>
      </c>
      <c r="F4549" s="6"/>
    </row>
    <row r="4550" spans="1:6" ht="15.75" customHeight="1" x14ac:dyDescent="0.15">
      <c r="A4550" s="3">
        <v>4546</v>
      </c>
      <c r="B4550" s="3" t="s">
        <v>18784</v>
      </c>
      <c r="C4550" s="10" t="s">
        <v>18785</v>
      </c>
      <c r="E4550" s="3" t="s">
        <v>3818</v>
      </c>
      <c r="F4550" s="6"/>
    </row>
    <row r="4551" spans="1:6" ht="15.75" customHeight="1" x14ac:dyDescent="0.15">
      <c r="A4551" s="3">
        <v>4547</v>
      </c>
      <c r="B4551" s="3" t="s">
        <v>18786</v>
      </c>
      <c r="C4551" s="10" t="s">
        <v>18787</v>
      </c>
      <c r="E4551" s="3" t="s">
        <v>18231</v>
      </c>
      <c r="F4551" s="6"/>
    </row>
    <row r="4552" spans="1:6" ht="15.75" customHeight="1" x14ac:dyDescent="0.15">
      <c r="A4552" s="3">
        <v>4548</v>
      </c>
      <c r="B4552" s="3" t="s">
        <v>10320</v>
      </c>
      <c r="C4552" s="10" t="s">
        <v>18788</v>
      </c>
      <c r="E4552" s="3" t="s">
        <v>10316</v>
      </c>
      <c r="F4552" s="6"/>
    </row>
    <row r="4553" spans="1:6" ht="15.75" customHeight="1" x14ac:dyDescent="0.15">
      <c r="A4553" s="3">
        <v>4549</v>
      </c>
      <c r="B4553" s="3" t="s">
        <v>9908</v>
      </c>
      <c r="C4553" s="10" t="s">
        <v>18790</v>
      </c>
      <c r="E4553" s="3" t="s">
        <v>9912</v>
      </c>
      <c r="F4553" s="6"/>
    </row>
    <row r="4554" spans="1:6" ht="15.75" customHeight="1" x14ac:dyDescent="0.15">
      <c r="A4554" s="3">
        <v>4550</v>
      </c>
      <c r="B4554" s="3" t="s">
        <v>18792</v>
      </c>
      <c r="C4554" s="10" t="s">
        <v>18793</v>
      </c>
      <c r="E4554" s="3" t="s">
        <v>2725</v>
      </c>
      <c r="F4554" s="6"/>
    </row>
    <row r="4555" spans="1:6" ht="15.75" customHeight="1" x14ac:dyDescent="0.15">
      <c r="A4555" s="3">
        <v>4551</v>
      </c>
      <c r="B4555" s="3" t="s">
        <v>6259</v>
      </c>
      <c r="C4555" s="10" t="s">
        <v>18796</v>
      </c>
      <c r="E4555" s="3" t="s">
        <v>79</v>
      </c>
      <c r="F4555" s="6"/>
    </row>
    <row r="4556" spans="1:6" ht="15.75" customHeight="1" x14ac:dyDescent="0.15">
      <c r="A4556" s="3">
        <v>4552</v>
      </c>
      <c r="B4556" s="3" t="s">
        <v>18797</v>
      </c>
      <c r="C4556" s="10" t="s">
        <v>18798</v>
      </c>
      <c r="E4556" s="3" t="s">
        <v>18408</v>
      </c>
      <c r="F4556" s="6"/>
    </row>
    <row r="4557" spans="1:6" ht="15.75" customHeight="1" x14ac:dyDescent="0.15">
      <c r="A4557" s="3">
        <v>4553</v>
      </c>
      <c r="B4557" s="3" t="s">
        <v>18800</v>
      </c>
      <c r="C4557" s="10" t="s">
        <v>18802</v>
      </c>
      <c r="E4557" s="3" t="s">
        <v>2682</v>
      </c>
      <c r="F4557" s="6"/>
    </row>
    <row r="4558" spans="1:6" ht="15.75" customHeight="1" x14ac:dyDescent="0.15">
      <c r="A4558" s="3">
        <v>4554</v>
      </c>
      <c r="B4558" s="3" t="s">
        <v>18803</v>
      </c>
      <c r="C4558" s="10" t="s">
        <v>18804</v>
      </c>
      <c r="E4558" s="3" t="s">
        <v>18805</v>
      </c>
      <c r="F4558" s="6"/>
    </row>
    <row r="4559" spans="1:6" ht="15.75" customHeight="1" x14ac:dyDescent="0.15">
      <c r="A4559" s="3">
        <v>4555</v>
      </c>
      <c r="B4559" s="3" t="s">
        <v>18806</v>
      </c>
      <c r="C4559" s="10" t="s">
        <v>18808</v>
      </c>
      <c r="E4559" s="3" t="s">
        <v>18810</v>
      </c>
      <c r="F4559" s="6"/>
    </row>
    <row r="4560" spans="1:6" ht="15.75" customHeight="1" x14ac:dyDescent="0.15">
      <c r="A4560" s="3">
        <v>4556</v>
      </c>
      <c r="B4560" s="3" t="s">
        <v>18811</v>
      </c>
      <c r="C4560" s="10" t="s">
        <v>18812</v>
      </c>
      <c r="E4560" s="3" t="s">
        <v>18813</v>
      </c>
      <c r="F4560" s="6"/>
    </row>
    <row r="4561" spans="1:6" ht="15.75" customHeight="1" x14ac:dyDescent="0.15">
      <c r="A4561" s="3">
        <v>4557</v>
      </c>
      <c r="B4561" s="3" t="s">
        <v>18814</v>
      </c>
      <c r="C4561" s="10" t="s">
        <v>18815</v>
      </c>
      <c r="E4561" s="3" t="s">
        <v>18818</v>
      </c>
      <c r="F4561" s="6"/>
    </row>
    <row r="4562" spans="1:6" ht="15.75" customHeight="1" x14ac:dyDescent="0.15">
      <c r="A4562" s="3">
        <v>4558</v>
      </c>
      <c r="B4562" s="3" t="s">
        <v>18819</v>
      </c>
      <c r="C4562" s="10" t="s">
        <v>18820</v>
      </c>
      <c r="E4562" s="3" t="s">
        <v>115</v>
      </c>
      <c r="F4562" s="6"/>
    </row>
    <row r="4563" spans="1:6" ht="15.75" customHeight="1" x14ac:dyDescent="0.15">
      <c r="A4563" s="3">
        <v>4559</v>
      </c>
      <c r="B4563" s="3" t="s">
        <v>18821</v>
      </c>
      <c r="C4563" s="10" t="s">
        <v>18822</v>
      </c>
      <c r="E4563" s="3" t="s">
        <v>4411</v>
      </c>
      <c r="F4563" s="6"/>
    </row>
    <row r="4564" spans="1:6" ht="15.75" customHeight="1" x14ac:dyDescent="0.15">
      <c r="A4564" s="3">
        <v>4560</v>
      </c>
      <c r="B4564" s="3" t="s">
        <v>18823</v>
      </c>
      <c r="C4564" s="10" t="s">
        <v>18824</v>
      </c>
      <c r="E4564" s="3" t="s">
        <v>18826</v>
      </c>
      <c r="F4564" s="6"/>
    </row>
    <row r="4565" spans="1:6" ht="15.75" customHeight="1" x14ac:dyDescent="0.15">
      <c r="A4565" s="3">
        <v>4561</v>
      </c>
      <c r="B4565" s="3" t="s">
        <v>18827</v>
      </c>
      <c r="C4565" s="10" t="s">
        <v>18828</v>
      </c>
      <c r="E4565" s="3" t="s">
        <v>5920</v>
      </c>
      <c r="F4565" s="6"/>
    </row>
    <row r="4566" spans="1:6" ht="15.75" customHeight="1" x14ac:dyDescent="0.15">
      <c r="A4566" s="3">
        <v>4562</v>
      </c>
      <c r="B4566" s="3" t="s">
        <v>18830</v>
      </c>
      <c r="C4566" s="10" t="s">
        <v>18831</v>
      </c>
      <c r="E4566" s="3" t="s">
        <v>6071</v>
      </c>
      <c r="F4566" s="6"/>
    </row>
    <row r="4567" spans="1:6" ht="15.75" customHeight="1" x14ac:dyDescent="0.15">
      <c r="A4567" s="3">
        <v>4563</v>
      </c>
      <c r="B4567" s="3" t="s">
        <v>6914</v>
      </c>
      <c r="C4567" s="10" t="s">
        <v>18834</v>
      </c>
      <c r="E4567" s="3" t="s">
        <v>475</v>
      </c>
      <c r="F4567" s="6"/>
    </row>
    <row r="4568" spans="1:6" ht="15.75" customHeight="1" x14ac:dyDescent="0.15">
      <c r="A4568" s="3">
        <v>4564</v>
      </c>
      <c r="B4568" s="3" t="s">
        <v>6922</v>
      </c>
      <c r="C4568" s="10" t="s">
        <v>18835</v>
      </c>
      <c r="E4568" s="3" t="s">
        <v>6924</v>
      </c>
      <c r="F4568" s="6"/>
    </row>
    <row r="4569" spans="1:6" ht="15.75" customHeight="1" x14ac:dyDescent="0.15">
      <c r="A4569" s="3">
        <v>4565</v>
      </c>
      <c r="B4569" s="3" t="s">
        <v>18837</v>
      </c>
      <c r="C4569" s="10" t="s">
        <v>18838</v>
      </c>
      <c r="E4569" s="3" t="s">
        <v>3354</v>
      </c>
      <c r="F4569" s="6"/>
    </row>
    <row r="4570" spans="1:6" ht="15.75" customHeight="1" x14ac:dyDescent="0.15">
      <c r="A4570" s="3">
        <v>4566</v>
      </c>
      <c r="B4570" s="3" t="s">
        <v>18839</v>
      </c>
      <c r="C4570" s="10" t="s">
        <v>18840</v>
      </c>
      <c r="E4570" s="3" t="s">
        <v>2725</v>
      </c>
      <c r="F4570" s="6"/>
    </row>
    <row r="4571" spans="1:6" ht="15.75" customHeight="1" x14ac:dyDescent="0.15">
      <c r="A4571" s="3">
        <v>4567</v>
      </c>
      <c r="B4571" s="3" t="s">
        <v>18842</v>
      </c>
      <c r="C4571" s="10" t="s">
        <v>18843</v>
      </c>
      <c r="E4571" s="3" t="s">
        <v>3354</v>
      </c>
      <c r="F4571" s="6"/>
    </row>
    <row r="4572" spans="1:6" ht="15.75" customHeight="1" x14ac:dyDescent="0.15">
      <c r="A4572" s="3">
        <v>4568</v>
      </c>
      <c r="B4572" s="3" t="s">
        <v>18844</v>
      </c>
      <c r="C4572" s="10" t="s">
        <v>18845</v>
      </c>
      <c r="E4572" s="3" t="s">
        <v>8240</v>
      </c>
      <c r="F4572" s="6"/>
    </row>
    <row r="4573" spans="1:6" ht="15.75" customHeight="1" x14ac:dyDescent="0.15">
      <c r="A4573" s="3">
        <v>4569</v>
      </c>
      <c r="B4573" s="3" t="s">
        <v>18846</v>
      </c>
      <c r="C4573" s="10" t="s">
        <v>18847</v>
      </c>
      <c r="E4573" s="3" t="s">
        <v>3354</v>
      </c>
      <c r="F4573" s="6"/>
    </row>
    <row r="4574" spans="1:6" ht="15.75" customHeight="1" x14ac:dyDescent="0.15">
      <c r="A4574" s="3">
        <v>4570</v>
      </c>
      <c r="B4574" s="3" t="s">
        <v>3922</v>
      </c>
      <c r="C4574" s="10" t="s">
        <v>18849</v>
      </c>
      <c r="E4574" s="3" t="s">
        <v>3927</v>
      </c>
      <c r="F4574" s="6"/>
    </row>
    <row r="4575" spans="1:6" ht="15.75" customHeight="1" x14ac:dyDescent="0.15">
      <c r="A4575" s="3">
        <v>4571</v>
      </c>
      <c r="B4575" s="3" t="s">
        <v>9874</v>
      </c>
      <c r="C4575" s="10" t="s">
        <v>18850</v>
      </c>
      <c r="E4575" s="3" t="s">
        <v>5959</v>
      </c>
      <c r="F4575" s="6"/>
    </row>
    <row r="4576" spans="1:6" ht="15.75" customHeight="1" x14ac:dyDescent="0.15">
      <c r="A4576" s="3">
        <v>4572</v>
      </c>
      <c r="B4576" s="3" t="s">
        <v>18853</v>
      </c>
      <c r="C4576" s="10" t="s">
        <v>18854</v>
      </c>
      <c r="E4576" s="3" t="s">
        <v>2682</v>
      </c>
      <c r="F4576" s="6"/>
    </row>
    <row r="4577" spans="1:6" ht="15.75" customHeight="1" x14ac:dyDescent="0.15">
      <c r="A4577" s="3">
        <v>4573</v>
      </c>
      <c r="B4577" s="3" t="s">
        <v>18855</v>
      </c>
      <c r="C4577" s="10" t="s">
        <v>18856</v>
      </c>
      <c r="E4577" s="3" t="s">
        <v>218</v>
      </c>
      <c r="F4577" s="6"/>
    </row>
    <row r="4578" spans="1:6" ht="15.75" customHeight="1" x14ac:dyDescent="0.15">
      <c r="A4578" s="3">
        <v>4574</v>
      </c>
      <c r="B4578" s="3" t="s">
        <v>9555</v>
      </c>
      <c r="C4578" s="10" t="s">
        <v>18857</v>
      </c>
      <c r="E4578" s="3" t="s">
        <v>4315</v>
      </c>
      <c r="F4578" s="6"/>
    </row>
    <row r="4579" spans="1:6" ht="15.75" customHeight="1" x14ac:dyDescent="0.15">
      <c r="A4579" s="3">
        <v>4575</v>
      </c>
      <c r="B4579" s="3" t="s">
        <v>11091</v>
      </c>
      <c r="C4579" s="10" t="s">
        <v>18859</v>
      </c>
      <c r="E4579" s="3" t="s">
        <v>817</v>
      </c>
      <c r="F4579" s="6"/>
    </row>
    <row r="4580" spans="1:6" ht="15.75" customHeight="1" x14ac:dyDescent="0.15">
      <c r="A4580" s="3">
        <v>4576</v>
      </c>
      <c r="B4580" s="3" t="s">
        <v>12142</v>
      </c>
      <c r="C4580" s="10" t="s">
        <v>18862</v>
      </c>
      <c r="E4580" s="3" t="s">
        <v>39</v>
      </c>
      <c r="F4580" s="6"/>
    </row>
    <row r="4581" spans="1:6" ht="15.75" customHeight="1" x14ac:dyDescent="0.15">
      <c r="A4581" s="3">
        <v>4577</v>
      </c>
      <c r="B4581" s="3" t="s">
        <v>2144</v>
      </c>
      <c r="C4581" s="10" t="s">
        <v>18863</v>
      </c>
      <c r="E4581" s="3" t="s">
        <v>180</v>
      </c>
      <c r="F4581" s="6"/>
    </row>
    <row r="4582" spans="1:6" ht="15.75" customHeight="1" x14ac:dyDescent="0.15">
      <c r="A4582" s="3">
        <v>4578</v>
      </c>
      <c r="B4582" s="3" t="s">
        <v>18865</v>
      </c>
      <c r="C4582" s="10" t="s">
        <v>18866</v>
      </c>
      <c r="E4582" s="3" t="s">
        <v>2725</v>
      </c>
      <c r="F4582" s="6"/>
    </row>
    <row r="4583" spans="1:6" ht="15.75" customHeight="1" x14ac:dyDescent="0.15">
      <c r="A4583" s="3">
        <v>4579</v>
      </c>
      <c r="B4583" s="3" t="s">
        <v>5537</v>
      </c>
      <c r="C4583" s="10" t="s">
        <v>18869</v>
      </c>
      <c r="E4583" s="3" t="s">
        <v>69</v>
      </c>
      <c r="F4583" s="6"/>
    </row>
    <row r="4584" spans="1:6" ht="15.75" customHeight="1" x14ac:dyDescent="0.15">
      <c r="A4584" s="3">
        <v>4580</v>
      </c>
      <c r="B4584" s="3" t="s">
        <v>18870</v>
      </c>
      <c r="C4584" s="10" t="s">
        <v>18871</v>
      </c>
      <c r="E4584" s="3" t="s">
        <v>6013</v>
      </c>
      <c r="F4584" s="6"/>
    </row>
    <row r="4585" spans="1:6" ht="15.75" customHeight="1" x14ac:dyDescent="0.15">
      <c r="A4585" s="3">
        <v>4581</v>
      </c>
      <c r="B4585" s="5" t="s">
        <v>18874</v>
      </c>
      <c r="C4585" s="10" t="s">
        <v>18875</v>
      </c>
      <c r="E4585" s="3" t="s">
        <v>3818</v>
      </c>
      <c r="F4585" s="6"/>
    </row>
    <row r="4586" spans="1:6" ht="15.75" customHeight="1" x14ac:dyDescent="0.15">
      <c r="A4586" s="3">
        <v>4582</v>
      </c>
      <c r="B4586" s="3" t="s">
        <v>18876</v>
      </c>
      <c r="C4586" s="10" t="s">
        <v>18877</v>
      </c>
      <c r="E4586" s="3" t="s">
        <v>391</v>
      </c>
      <c r="F4586" s="6"/>
    </row>
    <row r="4587" spans="1:6" ht="15.75" customHeight="1" x14ac:dyDescent="0.15">
      <c r="A4587" s="3">
        <v>4583</v>
      </c>
      <c r="B4587" s="3" t="s">
        <v>18880</v>
      </c>
      <c r="C4587" s="10" t="s">
        <v>18881</v>
      </c>
      <c r="E4587" s="3" t="s">
        <v>4411</v>
      </c>
      <c r="F4587" s="6"/>
    </row>
    <row r="4588" spans="1:6" ht="15.75" customHeight="1" x14ac:dyDescent="0.15">
      <c r="A4588" s="3">
        <v>4584</v>
      </c>
      <c r="B4588" s="3" t="s">
        <v>11912</v>
      </c>
      <c r="C4588" s="10" t="s">
        <v>18882</v>
      </c>
      <c r="E4588" s="3" t="s">
        <v>11909</v>
      </c>
      <c r="F4588" s="6"/>
    </row>
    <row r="4589" spans="1:6" ht="15.75" customHeight="1" x14ac:dyDescent="0.15">
      <c r="A4589" s="3">
        <v>4585</v>
      </c>
      <c r="B4589" s="3" t="s">
        <v>18883</v>
      </c>
      <c r="C4589" s="10" t="s">
        <v>18884</v>
      </c>
      <c r="E4589" s="3" t="s">
        <v>18886</v>
      </c>
      <c r="F4589" s="6"/>
    </row>
    <row r="4590" spans="1:6" ht="15.75" customHeight="1" x14ac:dyDescent="0.15">
      <c r="A4590" s="3">
        <v>4586</v>
      </c>
      <c r="B4590" s="3" t="s">
        <v>18888</v>
      </c>
      <c r="C4590" s="10" t="s">
        <v>18889</v>
      </c>
      <c r="E4590" s="3" t="s">
        <v>18890</v>
      </c>
      <c r="F4590" s="6"/>
    </row>
    <row r="4591" spans="1:6" ht="15.75" customHeight="1" x14ac:dyDescent="0.15">
      <c r="A4591" s="3">
        <v>4587</v>
      </c>
      <c r="B4591" s="3" t="s">
        <v>18891</v>
      </c>
      <c r="C4591" s="10" t="s">
        <v>18892</v>
      </c>
      <c r="E4591" s="3" t="s">
        <v>115</v>
      </c>
      <c r="F4591" s="6"/>
    </row>
    <row r="4592" spans="1:6" ht="15.75" customHeight="1" x14ac:dyDescent="0.15">
      <c r="A4592" s="3">
        <v>4588</v>
      </c>
      <c r="B4592" s="3" t="s">
        <v>18895</v>
      </c>
      <c r="C4592" s="10" t="s">
        <v>18896</v>
      </c>
      <c r="E4592" s="3" t="s">
        <v>12516</v>
      </c>
      <c r="F4592" s="6"/>
    </row>
    <row r="4593" spans="1:6" ht="15.75" customHeight="1" x14ac:dyDescent="0.15">
      <c r="A4593" s="3">
        <v>4589</v>
      </c>
      <c r="B4593" s="3" t="s">
        <v>18897</v>
      </c>
      <c r="C4593" s="10" t="s">
        <v>18898</v>
      </c>
      <c r="E4593" s="3" t="s">
        <v>14985</v>
      </c>
      <c r="F4593" s="6"/>
    </row>
    <row r="4594" spans="1:6" ht="15.75" customHeight="1" x14ac:dyDescent="0.15">
      <c r="A4594" s="3">
        <v>4590</v>
      </c>
      <c r="B4594" s="3" t="s">
        <v>18899</v>
      </c>
      <c r="C4594" s="10" t="s">
        <v>18901</v>
      </c>
      <c r="E4594" s="3" t="s">
        <v>2279</v>
      </c>
      <c r="F4594" s="6"/>
    </row>
    <row r="4595" spans="1:6" ht="15.75" customHeight="1" x14ac:dyDescent="0.15">
      <c r="A4595" s="3">
        <v>4591</v>
      </c>
      <c r="B4595" s="3" t="s">
        <v>18903</v>
      </c>
      <c r="C4595" s="10" t="s">
        <v>18904</v>
      </c>
      <c r="E4595" s="3" t="s">
        <v>240</v>
      </c>
      <c r="F4595" s="6"/>
    </row>
    <row r="4596" spans="1:6" ht="15.75" customHeight="1" x14ac:dyDescent="0.15">
      <c r="A4596" s="3">
        <v>4592</v>
      </c>
      <c r="B4596" s="3" t="s">
        <v>7653</v>
      </c>
      <c r="C4596" s="10" t="s">
        <v>18905</v>
      </c>
      <c r="E4596" s="3" t="s">
        <v>991</v>
      </c>
      <c r="F4596" s="6"/>
    </row>
    <row r="4597" spans="1:6" ht="15.75" customHeight="1" x14ac:dyDescent="0.15">
      <c r="A4597" s="3">
        <v>4593</v>
      </c>
      <c r="B4597" s="3" t="s">
        <v>18908</v>
      </c>
      <c r="C4597" s="10" t="s">
        <v>18909</v>
      </c>
      <c r="E4597" s="3" t="s">
        <v>126</v>
      </c>
      <c r="F4597" s="6"/>
    </row>
    <row r="4598" spans="1:6" ht="15.75" customHeight="1" x14ac:dyDescent="0.15">
      <c r="A4598" s="3">
        <v>4594</v>
      </c>
      <c r="B4598" s="3" t="s">
        <v>18911</v>
      </c>
      <c r="C4598" s="10" t="s">
        <v>18913</v>
      </c>
      <c r="E4598" s="3" t="s">
        <v>5419</v>
      </c>
      <c r="F4598" s="6"/>
    </row>
    <row r="4599" spans="1:6" ht="15.75" customHeight="1" x14ac:dyDescent="0.15">
      <c r="A4599" s="3">
        <v>4595</v>
      </c>
      <c r="B4599" s="3" t="s">
        <v>18914</v>
      </c>
      <c r="C4599" s="10" t="s">
        <v>18917</v>
      </c>
      <c r="E4599" s="3" t="s">
        <v>2455</v>
      </c>
      <c r="F4599" s="6"/>
    </row>
    <row r="4600" spans="1:6" ht="15.75" customHeight="1" x14ac:dyDescent="0.15">
      <c r="A4600" s="3">
        <v>4596</v>
      </c>
      <c r="B4600" s="3" t="s">
        <v>11826</v>
      </c>
      <c r="C4600" s="10" t="s">
        <v>18918</v>
      </c>
      <c r="E4600" s="3" t="s">
        <v>2190</v>
      </c>
      <c r="F4600" s="6"/>
    </row>
    <row r="4601" spans="1:6" ht="15.75" customHeight="1" x14ac:dyDescent="0.15">
      <c r="A4601" s="3">
        <v>4597</v>
      </c>
      <c r="B4601" s="3" t="s">
        <v>8726</v>
      </c>
      <c r="C4601" s="10" t="s">
        <v>18921</v>
      </c>
      <c r="E4601" s="3" t="s">
        <v>8731</v>
      </c>
      <c r="F4601" s="6"/>
    </row>
    <row r="4602" spans="1:6" ht="15.75" customHeight="1" x14ac:dyDescent="0.15">
      <c r="A4602" s="3">
        <v>4598</v>
      </c>
      <c r="B4602" s="3" t="s">
        <v>18922</v>
      </c>
      <c r="C4602" s="10" t="s">
        <v>18923</v>
      </c>
      <c r="E4602" s="3" t="s">
        <v>3818</v>
      </c>
      <c r="F4602" s="6"/>
    </row>
    <row r="4603" spans="1:6" ht="15.75" customHeight="1" x14ac:dyDescent="0.15">
      <c r="A4603" s="3">
        <v>4599</v>
      </c>
      <c r="B4603" s="3" t="s">
        <v>18925</v>
      </c>
      <c r="C4603" s="10" t="s">
        <v>18927</v>
      </c>
      <c r="E4603" s="3" t="s">
        <v>18928</v>
      </c>
      <c r="F4603" s="6"/>
    </row>
    <row r="4604" spans="1:6" ht="15.75" customHeight="1" x14ac:dyDescent="0.15">
      <c r="A4604" s="3">
        <v>4600</v>
      </c>
      <c r="B4604" s="3" t="s">
        <v>18929</v>
      </c>
      <c r="C4604" s="10" t="s">
        <v>18930</v>
      </c>
      <c r="E4604" s="3" t="s">
        <v>18931</v>
      </c>
      <c r="F4604" s="6"/>
    </row>
    <row r="4605" spans="1:6" ht="15.75" customHeight="1" x14ac:dyDescent="0.15">
      <c r="A4605" s="3">
        <v>4601</v>
      </c>
      <c r="B4605" s="3" t="s">
        <v>18932</v>
      </c>
      <c r="C4605" s="10" t="s">
        <v>18933</v>
      </c>
      <c r="E4605" s="3" t="s">
        <v>5790</v>
      </c>
      <c r="F4605" s="6"/>
    </row>
    <row r="4606" spans="1:6" ht="15.75" customHeight="1" x14ac:dyDescent="0.15">
      <c r="A4606" s="3">
        <v>4602</v>
      </c>
      <c r="B4606" s="3" t="s">
        <v>18935</v>
      </c>
      <c r="C4606" s="10" t="s">
        <v>18936</v>
      </c>
      <c r="E4606" s="3" t="s">
        <v>18937</v>
      </c>
      <c r="F4606" s="6"/>
    </row>
    <row r="4607" spans="1:6" ht="15.75" customHeight="1" x14ac:dyDescent="0.15">
      <c r="A4607" s="3">
        <v>4603</v>
      </c>
      <c r="B4607" s="3" t="s">
        <v>6459</v>
      </c>
      <c r="C4607" s="10" t="s">
        <v>18938</v>
      </c>
      <c r="E4607" s="3" t="s">
        <v>2413</v>
      </c>
      <c r="F4607" s="6"/>
    </row>
    <row r="4608" spans="1:6" ht="15.75" customHeight="1" x14ac:dyDescent="0.15">
      <c r="A4608" s="3">
        <v>4604</v>
      </c>
      <c r="B4608" s="3" t="s">
        <v>18941</v>
      </c>
      <c r="C4608" s="10" t="s">
        <v>18942</v>
      </c>
      <c r="E4608" s="3" t="s">
        <v>13222</v>
      </c>
      <c r="F4608" s="6"/>
    </row>
    <row r="4609" spans="1:6" ht="15.75" customHeight="1" x14ac:dyDescent="0.15">
      <c r="A4609" s="3">
        <v>4605</v>
      </c>
      <c r="B4609" s="3" t="s">
        <v>18943</v>
      </c>
      <c r="C4609" s="10" t="s">
        <v>18944</v>
      </c>
      <c r="E4609" s="3" t="s">
        <v>11738</v>
      </c>
      <c r="F4609" s="6"/>
    </row>
    <row r="4610" spans="1:6" ht="15.75" customHeight="1" x14ac:dyDescent="0.15">
      <c r="A4610" s="3">
        <v>4606</v>
      </c>
      <c r="B4610" s="3" t="s">
        <v>18947</v>
      </c>
      <c r="C4610" s="10" t="s">
        <v>18948</v>
      </c>
      <c r="E4610" s="3" t="s">
        <v>3189</v>
      </c>
      <c r="F4610" s="6"/>
    </row>
    <row r="4611" spans="1:6" ht="15.75" customHeight="1" x14ac:dyDescent="0.15">
      <c r="A4611" s="3">
        <v>4607</v>
      </c>
      <c r="B4611" s="3" t="s">
        <v>18949</v>
      </c>
      <c r="C4611" s="10" t="s">
        <v>18950</v>
      </c>
      <c r="E4611" s="3" t="s">
        <v>3818</v>
      </c>
      <c r="F4611" s="6"/>
    </row>
    <row r="4612" spans="1:6" ht="15.75" customHeight="1" x14ac:dyDescent="0.15">
      <c r="A4612" s="3">
        <v>4608</v>
      </c>
      <c r="B4612" s="3" t="s">
        <v>18953</v>
      </c>
      <c r="C4612" s="10" t="s">
        <v>18954</v>
      </c>
      <c r="E4612" s="3" t="s">
        <v>742</v>
      </c>
      <c r="F4612" s="6"/>
    </row>
    <row r="4613" spans="1:6" ht="15.75" customHeight="1" x14ac:dyDescent="0.15">
      <c r="A4613" s="3">
        <v>4609</v>
      </c>
      <c r="B4613" s="3" t="s">
        <v>18955</v>
      </c>
      <c r="C4613" s="10" t="s">
        <v>18956</v>
      </c>
      <c r="E4613" s="3" t="s">
        <v>18957</v>
      </c>
      <c r="F4613" s="6"/>
    </row>
    <row r="4614" spans="1:6" ht="15.75" customHeight="1" x14ac:dyDescent="0.15">
      <c r="A4614" s="3">
        <v>4610</v>
      </c>
      <c r="B4614" s="3" t="s">
        <v>18959</v>
      </c>
      <c r="C4614" s="10" t="s">
        <v>18960</v>
      </c>
      <c r="E4614" s="3" t="s">
        <v>4456</v>
      </c>
      <c r="F4614" s="6"/>
    </row>
    <row r="4615" spans="1:6" ht="15.75" customHeight="1" x14ac:dyDescent="0.15">
      <c r="A4615" s="3">
        <v>4611</v>
      </c>
      <c r="B4615" s="5" t="s">
        <v>18961</v>
      </c>
      <c r="C4615" s="10" t="s">
        <v>18962</v>
      </c>
      <c r="E4615" s="3" t="s">
        <v>9750</v>
      </c>
      <c r="F4615" s="6"/>
    </row>
    <row r="4616" spans="1:6" ht="15.75" customHeight="1" x14ac:dyDescent="0.15">
      <c r="A4616" s="3">
        <v>4612</v>
      </c>
      <c r="B4616" s="3" t="s">
        <v>4685</v>
      </c>
      <c r="C4616" s="10" t="s">
        <v>18964</v>
      </c>
      <c r="E4616" s="3" t="s">
        <v>69</v>
      </c>
      <c r="F4616" s="6"/>
    </row>
    <row r="4617" spans="1:6" ht="15.75" customHeight="1" x14ac:dyDescent="0.15">
      <c r="A4617" s="3">
        <v>4613</v>
      </c>
      <c r="B4617" s="3" t="s">
        <v>12307</v>
      </c>
      <c r="C4617" s="10" t="s">
        <v>18965</v>
      </c>
      <c r="E4617" s="3" t="s">
        <v>9489</v>
      </c>
      <c r="F4617" s="6"/>
    </row>
    <row r="4618" spans="1:6" ht="15.75" customHeight="1" x14ac:dyDescent="0.15">
      <c r="A4618" s="3">
        <v>4614</v>
      </c>
      <c r="B4618" s="3" t="s">
        <v>11465</v>
      </c>
      <c r="C4618" s="10" t="s">
        <v>18966</v>
      </c>
      <c r="E4618" s="3" t="s">
        <v>38</v>
      </c>
      <c r="F4618" s="6"/>
    </row>
    <row r="4619" spans="1:6" ht="15.75" customHeight="1" x14ac:dyDescent="0.15">
      <c r="A4619" s="3">
        <v>4615</v>
      </c>
      <c r="B4619" s="3" t="s">
        <v>18967</v>
      </c>
      <c r="C4619" s="10" t="s">
        <v>18968</v>
      </c>
      <c r="E4619" s="3" t="s">
        <v>12743</v>
      </c>
      <c r="F4619" s="6"/>
    </row>
    <row r="4620" spans="1:6" ht="15.75" customHeight="1" x14ac:dyDescent="0.15">
      <c r="A4620" s="3">
        <v>4616</v>
      </c>
      <c r="B4620" s="3" t="s">
        <v>18970</v>
      </c>
      <c r="C4620" s="10" t="s">
        <v>18971</v>
      </c>
      <c r="E4620" s="3" t="s">
        <v>379</v>
      </c>
      <c r="F4620" s="6"/>
    </row>
    <row r="4621" spans="1:6" ht="15.75" customHeight="1" x14ac:dyDescent="0.15">
      <c r="A4621" s="3">
        <v>4617</v>
      </c>
      <c r="B4621" s="3" t="s">
        <v>18973</v>
      </c>
      <c r="C4621" s="10" t="s">
        <v>18974</v>
      </c>
      <c r="E4621" s="3" t="s">
        <v>154</v>
      </c>
      <c r="F4621" s="6"/>
    </row>
    <row r="4622" spans="1:6" ht="15.75" customHeight="1" x14ac:dyDescent="0.15">
      <c r="A4622" s="3">
        <v>4618</v>
      </c>
      <c r="B4622" s="3" t="s">
        <v>18975</v>
      </c>
      <c r="C4622" s="10" t="s">
        <v>18976</v>
      </c>
      <c r="E4622" s="3" t="s">
        <v>16952</v>
      </c>
      <c r="F4622" s="6"/>
    </row>
    <row r="4623" spans="1:6" ht="15.75" customHeight="1" x14ac:dyDescent="0.15">
      <c r="A4623" s="3">
        <v>4619</v>
      </c>
      <c r="B4623" s="3" t="s">
        <v>18978</v>
      </c>
      <c r="C4623" s="10" t="s">
        <v>18979</v>
      </c>
      <c r="E4623" s="3" t="s">
        <v>11411</v>
      </c>
      <c r="F4623" s="6"/>
    </row>
    <row r="4624" spans="1:6" ht="15.75" customHeight="1" x14ac:dyDescent="0.15">
      <c r="A4624" s="3">
        <v>4620</v>
      </c>
      <c r="B4624" s="3" t="s">
        <v>10282</v>
      </c>
      <c r="C4624" s="10" t="s">
        <v>18980</v>
      </c>
      <c r="E4624" s="3" t="s">
        <v>4498</v>
      </c>
      <c r="F4624" s="6"/>
    </row>
    <row r="4625" spans="1:6" ht="15.75" customHeight="1" x14ac:dyDescent="0.15">
      <c r="A4625" s="3">
        <v>4621</v>
      </c>
      <c r="B4625" s="3" t="s">
        <v>18981</v>
      </c>
      <c r="C4625" s="10" t="s">
        <v>18982</v>
      </c>
      <c r="E4625" s="3" t="s">
        <v>115</v>
      </c>
      <c r="F4625" s="6"/>
    </row>
    <row r="4626" spans="1:6" ht="15.75" customHeight="1" x14ac:dyDescent="0.15">
      <c r="A4626" s="3">
        <v>4622</v>
      </c>
      <c r="B4626" s="3" t="s">
        <v>18984</v>
      </c>
      <c r="C4626" s="10" t="s">
        <v>18985</v>
      </c>
      <c r="E4626" s="3" t="s">
        <v>9329</v>
      </c>
      <c r="F4626" s="6"/>
    </row>
    <row r="4627" spans="1:6" ht="15.75" customHeight="1" x14ac:dyDescent="0.15">
      <c r="A4627" s="3">
        <v>4623</v>
      </c>
      <c r="B4627" s="3" t="s">
        <v>18987</v>
      </c>
      <c r="C4627" s="10" t="s">
        <v>18988</v>
      </c>
      <c r="E4627" s="3" t="s">
        <v>18990</v>
      </c>
      <c r="F4627" s="6"/>
    </row>
    <row r="4628" spans="1:6" ht="15.75" customHeight="1" x14ac:dyDescent="0.15">
      <c r="A4628" s="3">
        <v>4624</v>
      </c>
      <c r="B4628" s="3" t="s">
        <v>18991</v>
      </c>
      <c r="C4628" s="10" t="s">
        <v>18992</v>
      </c>
      <c r="E4628" s="3" t="s">
        <v>10520</v>
      </c>
      <c r="F4628" s="6"/>
    </row>
    <row r="4629" spans="1:6" ht="15.75" customHeight="1" x14ac:dyDescent="0.15">
      <c r="A4629" s="3">
        <v>4625</v>
      </c>
      <c r="B4629" s="3" t="s">
        <v>18993</v>
      </c>
      <c r="C4629" s="10" t="s">
        <v>18995</v>
      </c>
      <c r="E4629" s="3" t="s">
        <v>11018</v>
      </c>
      <c r="F4629" s="6"/>
    </row>
    <row r="4630" spans="1:6" ht="15.75" customHeight="1" x14ac:dyDescent="0.15">
      <c r="A4630" s="3">
        <v>4626</v>
      </c>
      <c r="B4630" s="3" t="s">
        <v>18997</v>
      </c>
      <c r="C4630" s="10" t="s">
        <v>18998</v>
      </c>
      <c r="E4630" s="3" t="s">
        <v>1902</v>
      </c>
      <c r="F4630" s="6"/>
    </row>
    <row r="4631" spans="1:6" ht="15.75" customHeight="1" x14ac:dyDescent="0.15">
      <c r="A4631" s="3">
        <v>4627</v>
      </c>
      <c r="B4631" s="3" t="s">
        <v>18999</v>
      </c>
      <c r="C4631" s="10" t="s">
        <v>19000</v>
      </c>
      <c r="E4631" s="3" t="s">
        <v>4662</v>
      </c>
      <c r="F4631" s="6"/>
    </row>
    <row r="4632" spans="1:6" ht="15.75" customHeight="1" x14ac:dyDescent="0.15">
      <c r="A4632" s="3">
        <v>4628</v>
      </c>
      <c r="B4632" s="3" t="s">
        <v>19003</v>
      </c>
      <c r="C4632" s="10" t="s">
        <v>19004</v>
      </c>
      <c r="E4632" s="3" t="s">
        <v>19005</v>
      </c>
      <c r="F4632" s="6"/>
    </row>
    <row r="4633" spans="1:6" ht="15.75" customHeight="1" x14ac:dyDescent="0.15">
      <c r="A4633" s="3">
        <v>4629</v>
      </c>
      <c r="B4633" s="3" t="s">
        <v>19006</v>
      </c>
      <c r="C4633" s="10" t="s">
        <v>19007</v>
      </c>
      <c r="E4633" s="3" t="s">
        <v>3818</v>
      </c>
      <c r="F4633" s="6"/>
    </row>
    <row r="4634" spans="1:6" ht="15.75" customHeight="1" x14ac:dyDescent="0.15">
      <c r="A4634" s="3">
        <v>4630</v>
      </c>
      <c r="B4634" s="3" t="s">
        <v>19009</v>
      </c>
      <c r="C4634" s="10" t="s">
        <v>19011</v>
      </c>
      <c r="E4634" s="3" t="s">
        <v>1743</v>
      </c>
      <c r="F4634" s="6"/>
    </row>
    <row r="4635" spans="1:6" ht="15.75" customHeight="1" x14ac:dyDescent="0.15">
      <c r="A4635" s="3">
        <v>4631</v>
      </c>
      <c r="B4635" s="3" t="s">
        <v>4142</v>
      </c>
      <c r="C4635" s="10" t="s">
        <v>19012</v>
      </c>
      <c r="E4635" s="3" t="s">
        <v>475</v>
      </c>
      <c r="F4635" s="6"/>
    </row>
    <row r="4636" spans="1:6" ht="15.75" customHeight="1" x14ac:dyDescent="0.15">
      <c r="A4636" s="3">
        <v>4632</v>
      </c>
      <c r="B4636" s="3" t="s">
        <v>19014</v>
      </c>
      <c r="C4636" s="10" t="s">
        <v>19016</v>
      </c>
      <c r="E4636" s="3" t="s">
        <v>19017</v>
      </c>
      <c r="F4636" s="6"/>
    </row>
    <row r="4637" spans="1:6" ht="15.75" customHeight="1" x14ac:dyDescent="0.15">
      <c r="A4637" s="3">
        <v>4633</v>
      </c>
      <c r="B4637" s="3" t="s">
        <v>6152</v>
      </c>
      <c r="C4637" s="10" t="s">
        <v>19018</v>
      </c>
      <c r="E4637" s="3" t="s">
        <v>2352</v>
      </c>
      <c r="F4637" s="6"/>
    </row>
    <row r="4638" spans="1:6" ht="15.75" customHeight="1" x14ac:dyDescent="0.15">
      <c r="A4638" s="3">
        <v>4634</v>
      </c>
      <c r="B4638" s="3" t="s">
        <v>19019</v>
      </c>
      <c r="C4638" s="10" t="s">
        <v>19020</v>
      </c>
      <c r="E4638" s="3" t="s">
        <v>9115</v>
      </c>
      <c r="F4638" s="6"/>
    </row>
    <row r="4639" spans="1:6" ht="15.75" customHeight="1" x14ac:dyDescent="0.15">
      <c r="A4639" s="3">
        <v>4635</v>
      </c>
      <c r="B4639" s="3" t="s">
        <v>19022</v>
      </c>
      <c r="C4639" s="10" t="s">
        <v>19023</v>
      </c>
      <c r="E4639" s="3" t="s">
        <v>1072</v>
      </c>
      <c r="F4639" s="6"/>
    </row>
    <row r="4640" spans="1:6" ht="15.75" customHeight="1" x14ac:dyDescent="0.15">
      <c r="A4640" s="3">
        <v>4636</v>
      </c>
      <c r="B4640" s="3" t="s">
        <v>19024</v>
      </c>
      <c r="C4640" s="10" t="s">
        <v>19025</v>
      </c>
      <c r="E4640" s="3" t="s">
        <v>10927</v>
      </c>
      <c r="F4640" s="6"/>
    </row>
    <row r="4641" spans="1:6" ht="15.75" customHeight="1" x14ac:dyDescent="0.15">
      <c r="A4641" s="3">
        <v>4637</v>
      </c>
      <c r="B4641" s="3" t="s">
        <v>19026</v>
      </c>
      <c r="C4641" s="10" t="s">
        <v>19027</v>
      </c>
      <c r="E4641" s="3" t="s">
        <v>9115</v>
      </c>
      <c r="F4641" s="6"/>
    </row>
    <row r="4642" spans="1:6" ht="15.75" customHeight="1" x14ac:dyDescent="0.15">
      <c r="A4642" s="3">
        <v>4638</v>
      </c>
      <c r="B4642" s="3" t="s">
        <v>19029</v>
      </c>
      <c r="C4642" s="10" t="s">
        <v>19030</v>
      </c>
      <c r="E4642" s="3" t="s">
        <v>19031</v>
      </c>
      <c r="F4642" s="6"/>
    </row>
    <row r="4643" spans="1:6" ht="15.75" customHeight="1" x14ac:dyDescent="0.15">
      <c r="A4643" s="3">
        <v>4639</v>
      </c>
      <c r="B4643" s="3" t="s">
        <v>19032</v>
      </c>
      <c r="C4643" s="10" t="s">
        <v>19033</v>
      </c>
      <c r="E4643" s="3" t="s">
        <v>7540</v>
      </c>
      <c r="F4643" s="6"/>
    </row>
    <row r="4644" spans="1:6" ht="15.75" customHeight="1" x14ac:dyDescent="0.15">
      <c r="A4644" s="3">
        <v>4640</v>
      </c>
      <c r="B4644" s="3" t="s">
        <v>19034</v>
      </c>
      <c r="C4644" s="10" t="s">
        <v>19035</v>
      </c>
      <c r="E4644" s="3" t="s">
        <v>264</v>
      </c>
      <c r="F4644" s="6"/>
    </row>
    <row r="4645" spans="1:6" ht="15.75" customHeight="1" x14ac:dyDescent="0.15">
      <c r="A4645" s="3">
        <v>4641</v>
      </c>
      <c r="B4645" s="3" t="s">
        <v>11098</v>
      </c>
      <c r="C4645" s="10" t="s">
        <v>19036</v>
      </c>
      <c r="E4645" s="3" t="s">
        <v>817</v>
      </c>
      <c r="F4645" s="6"/>
    </row>
    <row r="4646" spans="1:6" ht="15.75" customHeight="1" x14ac:dyDescent="0.15">
      <c r="A4646" s="3">
        <v>4642</v>
      </c>
      <c r="B4646" s="3" t="s">
        <v>7452</v>
      </c>
      <c r="C4646" s="10" t="s">
        <v>19039</v>
      </c>
      <c r="E4646" s="3" t="s">
        <v>7456</v>
      </c>
      <c r="F4646" s="6"/>
    </row>
    <row r="4647" spans="1:6" ht="15.75" customHeight="1" x14ac:dyDescent="0.15">
      <c r="A4647" s="3">
        <v>4643</v>
      </c>
      <c r="B4647" s="3" t="s">
        <v>4711</v>
      </c>
      <c r="C4647" s="10" t="s">
        <v>19041</v>
      </c>
      <c r="E4647" s="3" t="s">
        <v>4715</v>
      </c>
      <c r="F4647" s="6"/>
    </row>
    <row r="4648" spans="1:6" ht="15.75" customHeight="1" x14ac:dyDescent="0.15">
      <c r="A4648" s="3">
        <v>4644</v>
      </c>
      <c r="B4648" s="3" t="s">
        <v>19043</v>
      </c>
      <c r="C4648" s="10" t="s">
        <v>19044</v>
      </c>
      <c r="E4648" s="3" t="s">
        <v>7862</v>
      </c>
      <c r="F4648" s="6"/>
    </row>
    <row r="4649" spans="1:6" ht="15.75" customHeight="1" x14ac:dyDescent="0.15">
      <c r="A4649" s="3">
        <v>4645</v>
      </c>
      <c r="B4649" s="3" t="s">
        <v>2496</v>
      </c>
      <c r="C4649" s="10" t="s">
        <v>19045</v>
      </c>
      <c r="E4649" s="3" t="s">
        <v>2403</v>
      </c>
      <c r="F4649" s="6"/>
    </row>
    <row r="4650" spans="1:6" ht="15.75" customHeight="1" x14ac:dyDescent="0.15">
      <c r="A4650" s="3">
        <v>4646</v>
      </c>
      <c r="B4650" s="3" t="s">
        <v>19048</v>
      </c>
      <c r="C4650" s="10" t="s">
        <v>19049</v>
      </c>
      <c r="E4650" s="3" t="s">
        <v>742</v>
      </c>
      <c r="F4650" s="6"/>
    </row>
    <row r="4651" spans="1:6" ht="15.75" customHeight="1" x14ac:dyDescent="0.15">
      <c r="A4651" s="3">
        <v>4647</v>
      </c>
      <c r="B4651" s="3" t="s">
        <v>19050</v>
      </c>
      <c r="C4651" s="10" t="s">
        <v>19051</v>
      </c>
      <c r="E4651" s="3" t="s">
        <v>391</v>
      </c>
      <c r="F4651" s="6"/>
    </row>
    <row r="4652" spans="1:6" ht="15.75" customHeight="1" x14ac:dyDescent="0.15">
      <c r="A4652" s="3">
        <v>4648</v>
      </c>
      <c r="B4652" s="3" t="s">
        <v>19053</v>
      </c>
      <c r="C4652" s="10" t="s">
        <v>19054</v>
      </c>
      <c r="E4652" s="3" t="s">
        <v>19056</v>
      </c>
      <c r="F4652" s="6"/>
    </row>
    <row r="4653" spans="1:6" ht="15.75" customHeight="1" x14ac:dyDescent="0.15">
      <c r="A4653" s="3">
        <v>4649</v>
      </c>
      <c r="B4653" s="3" t="s">
        <v>9778</v>
      </c>
      <c r="C4653" s="10" t="s">
        <v>19057</v>
      </c>
      <c r="E4653" s="3" t="s">
        <v>9780</v>
      </c>
      <c r="F4653" s="6"/>
    </row>
    <row r="4654" spans="1:6" ht="15.75" customHeight="1" x14ac:dyDescent="0.15">
      <c r="A4654" s="3">
        <v>4650</v>
      </c>
      <c r="B4654" s="3" t="s">
        <v>19059</v>
      </c>
      <c r="C4654" s="10" t="s">
        <v>19060</v>
      </c>
      <c r="E4654" s="3" t="s">
        <v>6316</v>
      </c>
      <c r="F4654" s="6"/>
    </row>
    <row r="4655" spans="1:6" ht="15.75" customHeight="1" x14ac:dyDescent="0.15">
      <c r="A4655" s="3">
        <v>4651</v>
      </c>
      <c r="B4655" s="3" t="s">
        <v>19062</v>
      </c>
      <c r="C4655" s="10" t="s">
        <v>19063</v>
      </c>
      <c r="E4655" s="3" t="s">
        <v>488</v>
      </c>
      <c r="F4655" s="6"/>
    </row>
    <row r="4656" spans="1:6" ht="15.75" customHeight="1" x14ac:dyDescent="0.15">
      <c r="A4656" s="3">
        <v>4652</v>
      </c>
      <c r="B4656" s="3" t="s">
        <v>19065</v>
      </c>
      <c r="C4656" s="10" t="s">
        <v>19066</v>
      </c>
      <c r="E4656" s="3" t="s">
        <v>379</v>
      </c>
      <c r="F4656" s="6"/>
    </row>
    <row r="4657" spans="1:6" ht="15.75" customHeight="1" x14ac:dyDescent="0.15">
      <c r="A4657" s="3">
        <v>4653</v>
      </c>
      <c r="B4657" s="3" t="s">
        <v>5158</v>
      </c>
      <c r="C4657" s="10" t="s">
        <v>19068</v>
      </c>
      <c r="E4657" s="3" t="s">
        <v>69</v>
      </c>
      <c r="F4657" s="6"/>
    </row>
    <row r="4658" spans="1:6" ht="15.75" customHeight="1" x14ac:dyDescent="0.15">
      <c r="A4658" s="3">
        <v>4654</v>
      </c>
      <c r="B4658" s="3" t="s">
        <v>19070</v>
      </c>
      <c r="C4658" s="10" t="s">
        <v>19071</v>
      </c>
      <c r="E4658" s="3" t="s">
        <v>10448</v>
      </c>
      <c r="F4658" s="6"/>
    </row>
    <row r="4659" spans="1:6" ht="15.75" customHeight="1" x14ac:dyDescent="0.15">
      <c r="A4659" s="3">
        <v>4655</v>
      </c>
      <c r="B4659" s="3" t="s">
        <v>19072</v>
      </c>
      <c r="C4659" s="10" t="s">
        <v>19074</v>
      </c>
      <c r="E4659" s="3" t="s">
        <v>19075</v>
      </c>
      <c r="F4659" s="6"/>
    </row>
    <row r="4660" spans="1:6" ht="15.75" customHeight="1" x14ac:dyDescent="0.15">
      <c r="A4660" s="3">
        <v>4656</v>
      </c>
      <c r="B4660" s="3" t="s">
        <v>19076</v>
      </c>
      <c r="C4660" s="10" t="s">
        <v>19077</v>
      </c>
      <c r="E4660" s="3" t="s">
        <v>62</v>
      </c>
      <c r="F4660" s="6"/>
    </row>
    <row r="4661" spans="1:6" ht="15.75" customHeight="1" x14ac:dyDescent="0.15">
      <c r="A4661" s="3">
        <v>4657</v>
      </c>
      <c r="B4661" s="3" t="s">
        <v>19079</v>
      </c>
      <c r="C4661" s="10" t="s">
        <v>19080</v>
      </c>
      <c r="E4661" s="3" t="s">
        <v>19081</v>
      </c>
      <c r="F4661" s="6"/>
    </row>
    <row r="4662" spans="1:6" ht="15.75" customHeight="1" x14ac:dyDescent="0.15">
      <c r="A4662" s="3">
        <v>4658</v>
      </c>
      <c r="B4662" s="3" t="s">
        <v>19082</v>
      </c>
      <c r="C4662" s="10" t="s">
        <v>19083</v>
      </c>
      <c r="E4662" s="3" t="s">
        <v>7540</v>
      </c>
      <c r="F4662" s="6"/>
    </row>
    <row r="4663" spans="1:6" ht="15.75" customHeight="1" x14ac:dyDescent="0.15">
      <c r="A4663" s="3">
        <v>4659</v>
      </c>
      <c r="B4663" s="3" t="s">
        <v>19085</v>
      </c>
      <c r="C4663" s="10" t="s">
        <v>19086</v>
      </c>
      <c r="E4663" s="3" t="s">
        <v>12181</v>
      </c>
      <c r="F4663" s="6"/>
    </row>
    <row r="4664" spans="1:6" ht="15.75" customHeight="1" x14ac:dyDescent="0.15">
      <c r="A4664" s="3">
        <v>4660</v>
      </c>
      <c r="B4664" s="3" t="s">
        <v>19088</v>
      </c>
      <c r="C4664" s="10" t="s">
        <v>19089</v>
      </c>
      <c r="E4664" s="3" t="s">
        <v>4148</v>
      </c>
      <c r="F4664" s="6"/>
    </row>
    <row r="4665" spans="1:6" ht="15.75" customHeight="1" x14ac:dyDescent="0.15">
      <c r="A4665" s="3">
        <v>4661</v>
      </c>
      <c r="B4665" s="3" t="s">
        <v>1200</v>
      </c>
      <c r="C4665" s="10" t="s">
        <v>19090</v>
      </c>
      <c r="E4665" s="3" t="s">
        <v>971</v>
      </c>
      <c r="F4665" s="6"/>
    </row>
    <row r="4666" spans="1:6" ht="15.75" customHeight="1" x14ac:dyDescent="0.15">
      <c r="A4666" s="3">
        <v>4662</v>
      </c>
      <c r="B4666" s="3" t="s">
        <v>19091</v>
      </c>
      <c r="C4666" s="10" t="s">
        <v>19092</v>
      </c>
      <c r="E4666" s="3" t="s">
        <v>4148</v>
      </c>
      <c r="F4666" s="6"/>
    </row>
    <row r="4667" spans="1:6" ht="15.75" customHeight="1" x14ac:dyDescent="0.15">
      <c r="A4667" s="3">
        <v>4663</v>
      </c>
      <c r="B4667" s="3" t="s">
        <v>19095</v>
      </c>
      <c r="C4667" s="10" t="s">
        <v>19096</v>
      </c>
      <c r="E4667" s="3" t="s">
        <v>3840</v>
      </c>
      <c r="F4667" s="6"/>
    </row>
    <row r="4668" spans="1:6" ht="15.75" customHeight="1" x14ac:dyDescent="0.15">
      <c r="A4668" s="3">
        <v>4664</v>
      </c>
      <c r="B4668" s="3" t="s">
        <v>19097</v>
      </c>
      <c r="C4668" s="10" t="s">
        <v>19098</v>
      </c>
      <c r="E4668" s="3" t="s">
        <v>5362</v>
      </c>
      <c r="F4668" s="6"/>
    </row>
    <row r="4669" spans="1:6" ht="15.75" customHeight="1" x14ac:dyDescent="0.15">
      <c r="A4669" s="3">
        <v>4665</v>
      </c>
      <c r="B4669" s="3" t="s">
        <v>19101</v>
      </c>
      <c r="C4669" s="10" t="s">
        <v>19102</v>
      </c>
      <c r="E4669" s="3" t="s">
        <v>3241</v>
      </c>
      <c r="F4669" s="6"/>
    </row>
    <row r="4670" spans="1:6" ht="15.75" customHeight="1" x14ac:dyDescent="0.15">
      <c r="A4670" s="3">
        <v>4666</v>
      </c>
      <c r="B4670" s="3" t="s">
        <v>19103</v>
      </c>
      <c r="C4670" s="10" t="s">
        <v>19104</v>
      </c>
      <c r="E4670" s="3" t="s">
        <v>2566</v>
      </c>
      <c r="F4670" s="6"/>
    </row>
    <row r="4671" spans="1:6" ht="15.75" customHeight="1" x14ac:dyDescent="0.15">
      <c r="A4671" s="3">
        <v>4667</v>
      </c>
      <c r="B4671" s="3" t="s">
        <v>12189</v>
      </c>
      <c r="C4671" s="10" t="s">
        <v>19106</v>
      </c>
      <c r="E4671" s="3" t="s">
        <v>12178</v>
      </c>
      <c r="F4671" s="6"/>
    </row>
    <row r="4672" spans="1:6" ht="15.75" customHeight="1" x14ac:dyDescent="0.15">
      <c r="A4672" s="3">
        <v>4668</v>
      </c>
      <c r="B4672" s="3" t="s">
        <v>19108</v>
      </c>
      <c r="C4672" s="10" t="s">
        <v>19109</v>
      </c>
      <c r="E4672" s="3" t="s">
        <v>14897</v>
      </c>
      <c r="F4672" s="6"/>
    </row>
    <row r="4673" spans="1:6" ht="15.75" customHeight="1" x14ac:dyDescent="0.15">
      <c r="A4673" s="3">
        <v>4669</v>
      </c>
      <c r="B4673" s="3" t="s">
        <v>19111</v>
      </c>
      <c r="C4673" s="10" t="s">
        <v>19112</v>
      </c>
      <c r="E4673" s="3" t="s">
        <v>13474</v>
      </c>
      <c r="F4673" s="6"/>
    </row>
    <row r="4674" spans="1:6" ht="15.75" customHeight="1" x14ac:dyDescent="0.15">
      <c r="A4674" s="3">
        <v>4670</v>
      </c>
      <c r="B4674" s="3" t="s">
        <v>19113</v>
      </c>
      <c r="C4674" s="10" t="s">
        <v>19114</v>
      </c>
      <c r="E4674" s="3" t="s">
        <v>6448</v>
      </c>
      <c r="F4674" s="6"/>
    </row>
    <row r="4675" spans="1:6" ht="15.75" customHeight="1" x14ac:dyDescent="0.15">
      <c r="A4675" s="3">
        <v>4671</v>
      </c>
      <c r="B4675" s="3" t="s">
        <v>19116</v>
      </c>
      <c r="C4675" s="10" t="s">
        <v>19117</v>
      </c>
      <c r="E4675" s="3" t="s">
        <v>168</v>
      </c>
      <c r="F4675" s="6"/>
    </row>
    <row r="4676" spans="1:6" ht="15.75" customHeight="1" x14ac:dyDescent="0.15">
      <c r="A4676" s="3">
        <v>4672</v>
      </c>
      <c r="B4676" s="3" t="s">
        <v>19119</v>
      </c>
      <c r="C4676" s="10" t="s">
        <v>19120</v>
      </c>
      <c r="E4676" s="3" t="s">
        <v>264</v>
      </c>
      <c r="F4676" s="6"/>
    </row>
    <row r="4677" spans="1:6" ht="15.75" customHeight="1" x14ac:dyDescent="0.15">
      <c r="A4677" s="3">
        <v>4673</v>
      </c>
      <c r="B4677" s="3" t="s">
        <v>7879</v>
      </c>
      <c r="C4677" s="10" t="s">
        <v>19121</v>
      </c>
      <c r="E4677" s="3" t="s">
        <v>475</v>
      </c>
      <c r="F4677" s="6"/>
    </row>
    <row r="4678" spans="1:6" ht="15.75" customHeight="1" x14ac:dyDescent="0.15">
      <c r="A4678" s="3">
        <v>4674</v>
      </c>
      <c r="B4678" s="3" t="s">
        <v>19123</v>
      </c>
      <c r="C4678" s="10" t="s">
        <v>19124</v>
      </c>
      <c r="E4678" s="3" t="s">
        <v>19125</v>
      </c>
      <c r="F4678" s="6"/>
    </row>
    <row r="4679" spans="1:6" ht="15.75" customHeight="1" x14ac:dyDescent="0.15">
      <c r="A4679" s="3">
        <v>4675</v>
      </c>
      <c r="B4679" s="3" t="s">
        <v>19128</v>
      </c>
      <c r="C4679" s="10" t="s">
        <v>19129</v>
      </c>
      <c r="E4679" s="3" t="s">
        <v>6219</v>
      </c>
      <c r="F4679" s="6"/>
    </row>
    <row r="4680" spans="1:6" ht="15.75" customHeight="1" x14ac:dyDescent="0.15">
      <c r="A4680" s="3">
        <v>4676</v>
      </c>
      <c r="B4680" s="5" t="s">
        <v>19130</v>
      </c>
      <c r="C4680" s="10" t="s">
        <v>19131</v>
      </c>
      <c r="E4680" s="3" t="s">
        <v>115</v>
      </c>
      <c r="F4680" s="6"/>
    </row>
    <row r="4681" spans="1:6" ht="15.75" customHeight="1" x14ac:dyDescent="0.15">
      <c r="A4681" s="3">
        <v>4677</v>
      </c>
      <c r="B4681" s="3" t="s">
        <v>19134</v>
      </c>
      <c r="C4681" s="10" t="s">
        <v>19135</v>
      </c>
      <c r="E4681" s="3" t="s">
        <v>742</v>
      </c>
      <c r="F4681" s="6"/>
    </row>
    <row r="4682" spans="1:6" ht="15.75" customHeight="1" x14ac:dyDescent="0.15">
      <c r="A4682" s="3">
        <v>4678</v>
      </c>
      <c r="B4682" s="3" t="s">
        <v>11106</v>
      </c>
      <c r="C4682" s="10" t="s">
        <v>19136</v>
      </c>
      <c r="E4682" s="3" t="s">
        <v>817</v>
      </c>
      <c r="F4682" s="6"/>
    </row>
    <row r="4683" spans="1:6" ht="15.75" customHeight="1" x14ac:dyDescent="0.15">
      <c r="A4683" s="3">
        <v>4679</v>
      </c>
      <c r="B4683" s="3" t="s">
        <v>19139</v>
      </c>
      <c r="C4683" s="10" t="s">
        <v>19140</v>
      </c>
      <c r="E4683" s="3" t="s">
        <v>11071</v>
      </c>
      <c r="F4683" s="6"/>
    </row>
    <row r="4684" spans="1:6" ht="15.75" customHeight="1" x14ac:dyDescent="0.15">
      <c r="A4684" s="3">
        <v>4680</v>
      </c>
      <c r="B4684" s="3" t="s">
        <v>6192</v>
      </c>
      <c r="C4684" s="10" t="s">
        <v>19141</v>
      </c>
      <c r="E4684" s="3" t="s">
        <v>2403</v>
      </c>
      <c r="F4684" s="6"/>
    </row>
    <row r="4685" spans="1:6" ht="15.75" customHeight="1" x14ac:dyDescent="0.15">
      <c r="A4685" s="3">
        <v>4681</v>
      </c>
      <c r="B4685" s="3" t="s">
        <v>19144</v>
      </c>
      <c r="C4685" s="10" t="s">
        <v>19145</v>
      </c>
      <c r="E4685" s="3" t="s">
        <v>18721</v>
      </c>
      <c r="F4685" s="6"/>
    </row>
    <row r="4686" spans="1:6" ht="15.75" customHeight="1" x14ac:dyDescent="0.15">
      <c r="A4686" s="3">
        <v>4682</v>
      </c>
      <c r="B4686" s="3" t="s">
        <v>19146</v>
      </c>
      <c r="C4686" s="10" t="s">
        <v>19147</v>
      </c>
      <c r="E4686" s="3" t="s">
        <v>11604</v>
      </c>
      <c r="F4686" s="6"/>
    </row>
    <row r="4687" spans="1:6" ht="15.75" customHeight="1" x14ac:dyDescent="0.15">
      <c r="A4687" s="3">
        <v>4683</v>
      </c>
      <c r="B4687" s="3" t="s">
        <v>19150</v>
      </c>
      <c r="C4687" s="10" t="s">
        <v>19151</v>
      </c>
      <c r="E4687" s="3" t="s">
        <v>19152</v>
      </c>
      <c r="F4687" s="6"/>
    </row>
    <row r="4688" spans="1:6" ht="15.75" customHeight="1" x14ac:dyDescent="0.15">
      <c r="A4688" s="3">
        <v>4684</v>
      </c>
      <c r="B4688" s="3" t="s">
        <v>19153</v>
      </c>
      <c r="C4688" s="10" t="s">
        <v>19154</v>
      </c>
      <c r="E4688" s="3" t="s">
        <v>488</v>
      </c>
      <c r="F4688" s="6"/>
    </row>
    <row r="4689" spans="1:6" ht="15.75" customHeight="1" x14ac:dyDescent="0.15">
      <c r="A4689" s="3">
        <v>4685</v>
      </c>
      <c r="B4689" s="3" t="s">
        <v>19156</v>
      </c>
      <c r="C4689" s="10" t="s">
        <v>19157</v>
      </c>
      <c r="E4689" s="3" t="s">
        <v>2435</v>
      </c>
      <c r="F4689" s="6"/>
    </row>
    <row r="4690" spans="1:6" ht="15.75" customHeight="1" x14ac:dyDescent="0.15">
      <c r="A4690" s="3">
        <v>4686</v>
      </c>
      <c r="B4690" s="3" t="s">
        <v>19159</v>
      </c>
      <c r="C4690" s="10" t="s">
        <v>19160</v>
      </c>
      <c r="E4690" s="3" t="s">
        <v>10942</v>
      </c>
      <c r="F4690" s="6"/>
    </row>
    <row r="4691" spans="1:6" ht="15.75" customHeight="1" x14ac:dyDescent="0.15">
      <c r="A4691" s="3">
        <v>4687</v>
      </c>
      <c r="B4691" s="3" t="s">
        <v>19161</v>
      </c>
      <c r="C4691" s="10" t="s">
        <v>19162</v>
      </c>
      <c r="E4691" s="3" t="s">
        <v>679</v>
      </c>
      <c r="F4691" s="6"/>
    </row>
    <row r="4692" spans="1:6" ht="15.75" customHeight="1" x14ac:dyDescent="0.15">
      <c r="A4692" s="3">
        <v>4688</v>
      </c>
      <c r="B4692" s="3" t="s">
        <v>19165</v>
      </c>
      <c r="C4692" s="10" t="s">
        <v>19166</v>
      </c>
      <c r="E4692" s="3" t="s">
        <v>742</v>
      </c>
      <c r="F4692" s="6"/>
    </row>
    <row r="4693" spans="1:6" ht="15.75" customHeight="1" x14ac:dyDescent="0.15">
      <c r="A4693" s="3">
        <v>4689</v>
      </c>
      <c r="B4693" s="3" t="s">
        <v>19167</v>
      </c>
      <c r="C4693" s="10" t="s">
        <v>19168</v>
      </c>
      <c r="E4693" s="3" t="s">
        <v>19170</v>
      </c>
      <c r="F4693" s="6"/>
    </row>
    <row r="4694" spans="1:6" ht="15.75" customHeight="1" x14ac:dyDescent="0.15">
      <c r="A4694" s="3">
        <v>4690</v>
      </c>
      <c r="B4694" s="3" t="s">
        <v>19171</v>
      </c>
      <c r="C4694" s="10" t="s">
        <v>19172</v>
      </c>
      <c r="E4694" s="3" t="s">
        <v>3165</v>
      </c>
      <c r="F4694" s="6"/>
    </row>
    <row r="4695" spans="1:6" ht="15.75" customHeight="1" x14ac:dyDescent="0.15">
      <c r="A4695" s="3">
        <v>4691</v>
      </c>
      <c r="B4695" s="3" t="s">
        <v>19174</v>
      </c>
      <c r="C4695" s="10" t="s">
        <v>19175</v>
      </c>
      <c r="E4695" s="3" t="s">
        <v>7907</v>
      </c>
      <c r="F4695" s="6"/>
    </row>
    <row r="4696" spans="1:6" ht="15.75" customHeight="1" x14ac:dyDescent="0.15">
      <c r="A4696" s="3">
        <v>4692</v>
      </c>
      <c r="B4696" s="3" t="s">
        <v>19177</v>
      </c>
      <c r="C4696" s="10" t="s">
        <v>19178</v>
      </c>
      <c r="E4696" s="3" t="s">
        <v>3818</v>
      </c>
      <c r="F4696" s="6"/>
    </row>
    <row r="4697" spans="1:6" ht="15.75" customHeight="1" x14ac:dyDescent="0.15">
      <c r="A4697" s="3">
        <v>4693</v>
      </c>
      <c r="B4697" s="3" t="s">
        <v>19179</v>
      </c>
      <c r="C4697" s="10" t="s">
        <v>19180</v>
      </c>
      <c r="E4697" s="3" t="s">
        <v>3165</v>
      </c>
      <c r="F4697" s="6"/>
    </row>
    <row r="4698" spans="1:6" ht="15.75" customHeight="1" x14ac:dyDescent="0.15">
      <c r="A4698" s="3">
        <v>4694</v>
      </c>
      <c r="B4698" s="3" t="s">
        <v>6510</v>
      </c>
      <c r="C4698" s="10" t="s">
        <v>19182</v>
      </c>
      <c r="E4698" s="3" t="s">
        <v>2458</v>
      </c>
      <c r="F4698" s="6"/>
    </row>
    <row r="4699" spans="1:6" ht="15.75" customHeight="1" x14ac:dyDescent="0.15">
      <c r="A4699" s="3">
        <v>4695</v>
      </c>
      <c r="B4699" s="3" t="s">
        <v>19183</v>
      </c>
      <c r="C4699" s="10" t="s">
        <v>19184</v>
      </c>
      <c r="E4699" s="3" t="s">
        <v>2279</v>
      </c>
      <c r="F4699" s="6"/>
    </row>
    <row r="4700" spans="1:6" ht="15.75" customHeight="1" x14ac:dyDescent="0.15">
      <c r="A4700" s="3">
        <v>4696</v>
      </c>
      <c r="B4700" s="3" t="s">
        <v>19186</v>
      </c>
      <c r="C4700" s="10" t="s">
        <v>19187</v>
      </c>
      <c r="E4700" s="3" t="s">
        <v>19189</v>
      </c>
      <c r="F4700" s="6"/>
    </row>
    <row r="4701" spans="1:6" ht="15.75" customHeight="1" x14ac:dyDescent="0.15">
      <c r="A4701" s="3">
        <v>4697</v>
      </c>
      <c r="B4701" s="3" t="s">
        <v>6188</v>
      </c>
      <c r="C4701" s="10" t="s">
        <v>19190</v>
      </c>
      <c r="E4701" s="3" t="s">
        <v>2576</v>
      </c>
      <c r="F4701" s="6"/>
    </row>
    <row r="4702" spans="1:6" ht="15.75" customHeight="1" x14ac:dyDescent="0.15">
      <c r="A4702" s="3">
        <v>4698</v>
      </c>
      <c r="B4702" s="3" t="s">
        <v>19191</v>
      </c>
      <c r="C4702" s="10" t="s">
        <v>19192</v>
      </c>
      <c r="E4702" s="3" t="s">
        <v>5790</v>
      </c>
      <c r="F4702" s="6"/>
    </row>
    <row r="4703" spans="1:6" ht="15.75" customHeight="1" x14ac:dyDescent="0.15">
      <c r="A4703" s="3">
        <v>4699</v>
      </c>
      <c r="B4703" s="3" t="s">
        <v>19194</v>
      </c>
      <c r="C4703" s="10" t="s">
        <v>19195</v>
      </c>
      <c r="E4703" s="3" t="s">
        <v>2435</v>
      </c>
      <c r="F4703" s="6"/>
    </row>
    <row r="4704" spans="1:6" ht="15.75" customHeight="1" x14ac:dyDescent="0.15">
      <c r="A4704" s="3">
        <v>4700</v>
      </c>
      <c r="B4704" s="3" t="s">
        <v>19196</v>
      </c>
      <c r="C4704" s="10" t="s">
        <v>19198</v>
      </c>
      <c r="E4704" s="3" t="s">
        <v>11851</v>
      </c>
      <c r="F4704" s="6"/>
    </row>
    <row r="4705" spans="1:6" ht="15.75" customHeight="1" x14ac:dyDescent="0.15">
      <c r="A4705" s="3">
        <v>4701</v>
      </c>
      <c r="B4705" s="3" t="s">
        <v>19201</v>
      </c>
      <c r="C4705" s="10" t="s">
        <v>19202</v>
      </c>
      <c r="E4705" s="3" t="s">
        <v>8857</v>
      </c>
      <c r="F4705" s="6"/>
    </row>
    <row r="4706" spans="1:6" ht="15.75" customHeight="1" x14ac:dyDescent="0.15">
      <c r="A4706" s="3">
        <v>4702</v>
      </c>
      <c r="B4706" s="3" t="s">
        <v>8028</v>
      </c>
      <c r="C4706" s="10" t="s">
        <v>19204</v>
      </c>
      <c r="E4706" s="3" t="s">
        <v>475</v>
      </c>
      <c r="F4706" s="6"/>
    </row>
    <row r="4707" spans="1:6" ht="15.75" customHeight="1" x14ac:dyDescent="0.15">
      <c r="A4707" s="3">
        <v>4703</v>
      </c>
      <c r="B4707" s="3" t="s">
        <v>19205</v>
      </c>
      <c r="C4707" s="10" t="s">
        <v>19206</v>
      </c>
      <c r="E4707" s="3" t="s">
        <v>19207</v>
      </c>
      <c r="F4707" s="6"/>
    </row>
    <row r="4708" spans="1:6" ht="15.75" customHeight="1" x14ac:dyDescent="0.15">
      <c r="A4708" s="3">
        <v>4704</v>
      </c>
      <c r="B4708" s="3" t="s">
        <v>4489</v>
      </c>
      <c r="C4708" s="10" t="s">
        <v>19208</v>
      </c>
      <c r="E4708" s="3" t="s">
        <v>144</v>
      </c>
      <c r="F4708" s="6"/>
    </row>
    <row r="4709" spans="1:6" ht="15.75" customHeight="1" x14ac:dyDescent="0.15">
      <c r="A4709" s="3">
        <v>4705</v>
      </c>
      <c r="B4709" s="3" t="s">
        <v>19209</v>
      </c>
      <c r="C4709" s="10" t="s">
        <v>19210</v>
      </c>
      <c r="E4709" s="3" t="s">
        <v>7965</v>
      </c>
      <c r="F4709" s="6"/>
    </row>
    <row r="4710" spans="1:6" ht="15.75" customHeight="1" x14ac:dyDescent="0.15">
      <c r="A4710" s="3">
        <v>4706</v>
      </c>
      <c r="B4710" s="3" t="s">
        <v>19212</v>
      </c>
      <c r="C4710" s="10" t="s">
        <v>19213</v>
      </c>
      <c r="E4710" s="3" t="s">
        <v>9329</v>
      </c>
      <c r="F4710" s="6"/>
    </row>
    <row r="4711" spans="1:6" ht="15.75" customHeight="1" x14ac:dyDescent="0.15">
      <c r="A4711" s="3">
        <v>4707</v>
      </c>
      <c r="B4711" s="3" t="s">
        <v>9482</v>
      </c>
      <c r="C4711" s="10" t="s">
        <v>19215</v>
      </c>
      <c r="E4711" s="3" t="s">
        <v>5499</v>
      </c>
      <c r="F4711" s="6"/>
    </row>
    <row r="4712" spans="1:6" ht="15.75" customHeight="1" x14ac:dyDescent="0.15">
      <c r="A4712" s="3">
        <v>4708</v>
      </c>
      <c r="B4712" s="3" t="s">
        <v>19216</v>
      </c>
      <c r="C4712" s="10" t="s">
        <v>19217</v>
      </c>
      <c r="E4712" s="3" t="s">
        <v>11131</v>
      </c>
      <c r="F4712" s="6"/>
    </row>
    <row r="4713" spans="1:6" ht="15.75" customHeight="1" x14ac:dyDescent="0.15">
      <c r="A4713" s="3">
        <v>4709</v>
      </c>
      <c r="B4713" s="3" t="s">
        <v>19218</v>
      </c>
      <c r="C4713" s="10" t="s">
        <v>19219</v>
      </c>
      <c r="E4713" s="3" t="s">
        <v>379</v>
      </c>
      <c r="F4713" s="6"/>
    </row>
    <row r="4714" spans="1:6" ht="15.75" customHeight="1" x14ac:dyDescent="0.15">
      <c r="A4714" s="3">
        <v>4710</v>
      </c>
      <c r="B4714" s="3" t="s">
        <v>590</v>
      </c>
      <c r="C4714" s="10" t="s">
        <v>19221</v>
      </c>
      <c r="E4714" s="3" t="s">
        <v>263</v>
      </c>
      <c r="F4714" s="6"/>
    </row>
    <row r="4715" spans="1:6" ht="15.75" customHeight="1" x14ac:dyDescent="0.15">
      <c r="A4715" s="3">
        <v>4711</v>
      </c>
      <c r="B4715" s="3" t="s">
        <v>19222</v>
      </c>
      <c r="C4715" s="10" t="s">
        <v>19223</v>
      </c>
      <c r="E4715" s="3" t="s">
        <v>19224</v>
      </c>
      <c r="F4715" s="6"/>
    </row>
    <row r="4716" spans="1:6" ht="15.75" customHeight="1" x14ac:dyDescent="0.15">
      <c r="A4716" s="3">
        <v>4712</v>
      </c>
      <c r="B4716" s="3" t="s">
        <v>19225</v>
      </c>
      <c r="C4716" s="10" t="s">
        <v>19226</v>
      </c>
      <c r="E4716" s="3" t="s">
        <v>19228</v>
      </c>
      <c r="F4716" s="6"/>
    </row>
    <row r="4717" spans="1:6" ht="15.75" customHeight="1" x14ac:dyDescent="0.15">
      <c r="A4717" s="3">
        <v>4713</v>
      </c>
      <c r="B4717" s="3" t="s">
        <v>19230</v>
      </c>
      <c r="C4717" s="10" t="s">
        <v>19231</v>
      </c>
      <c r="E4717" s="3" t="s">
        <v>9329</v>
      </c>
      <c r="F4717" s="6"/>
    </row>
    <row r="4718" spans="1:6" ht="15.75" customHeight="1" x14ac:dyDescent="0.15">
      <c r="A4718" s="3">
        <v>4714</v>
      </c>
      <c r="B4718" s="3" t="s">
        <v>19233</v>
      </c>
      <c r="C4718" s="10" t="s">
        <v>19234</v>
      </c>
      <c r="E4718" s="3" t="s">
        <v>3818</v>
      </c>
      <c r="F4718" s="6"/>
    </row>
    <row r="4719" spans="1:6" ht="15.75" customHeight="1" x14ac:dyDescent="0.15">
      <c r="A4719" s="3">
        <v>4715</v>
      </c>
      <c r="B4719" s="3" t="s">
        <v>19235</v>
      </c>
      <c r="C4719" s="10" t="s">
        <v>19236</v>
      </c>
      <c r="E4719" s="3" t="s">
        <v>4929</v>
      </c>
      <c r="F4719" s="6"/>
    </row>
    <row r="4720" spans="1:6" ht="15.75" customHeight="1" x14ac:dyDescent="0.15">
      <c r="A4720" s="3">
        <v>4716</v>
      </c>
      <c r="B4720" s="3" t="s">
        <v>5165</v>
      </c>
      <c r="C4720" s="10" t="s">
        <v>19237</v>
      </c>
      <c r="E4720" s="3" t="s">
        <v>188</v>
      </c>
      <c r="F4720" s="6"/>
    </row>
    <row r="4721" spans="1:6" ht="15.75" customHeight="1" x14ac:dyDescent="0.15">
      <c r="A4721" s="3">
        <v>4717</v>
      </c>
      <c r="B4721" s="3" t="s">
        <v>19239</v>
      </c>
      <c r="C4721" s="10" t="s">
        <v>19240</v>
      </c>
      <c r="E4721" s="3" t="s">
        <v>1594</v>
      </c>
      <c r="F4721" s="6"/>
    </row>
    <row r="4722" spans="1:6" ht="15.75" customHeight="1" x14ac:dyDescent="0.15">
      <c r="A4722" s="3">
        <v>4718</v>
      </c>
      <c r="B4722" s="3" t="s">
        <v>10374</v>
      </c>
      <c r="C4722" s="10" t="s">
        <v>19241</v>
      </c>
      <c r="E4722" s="3" t="s">
        <v>5399</v>
      </c>
      <c r="F4722" s="6"/>
    </row>
    <row r="4723" spans="1:6" ht="15.75" customHeight="1" x14ac:dyDescent="0.15">
      <c r="A4723" s="3">
        <v>4719</v>
      </c>
      <c r="B4723" s="3" t="s">
        <v>19243</v>
      </c>
      <c r="C4723" s="10" t="s">
        <v>19245</v>
      </c>
      <c r="E4723" s="3" t="s">
        <v>8947</v>
      </c>
      <c r="F4723" s="6"/>
    </row>
    <row r="4724" spans="1:6" ht="15.75" customHeight="1" x14ac:dyDescent="0.15">
      <c r="A4724" s="3">
        <v>4720</v>
      </c>
      <c r="B4724" s="3" t="s">
        <v>19246</v>
      </c>
      <c r="C4724" s="10" t="s">
        <v>19247</v>
      </c>
      <c r="E4724" s="3" t="s">
        <v>567</v>
      </c>
      <c r="F4724" s="6"/>
    </row>
    <row r="4725" spans="1:6" ht="15.75" customHeight="1" x14ac:dyDescent="0.15">
      <c r="A4725" s="3">
        <v>4721</v>
      </c>
      <c r="B4725" s="3" t="s">
        <v>19248</v>
      </c>
      <c r="C4725" s="10" t="s">
        <v>19250</v>
      </c>
      <c r="E4725" s="3" t="s">
        <v>14216</v>
      </c>
      <c r="F4725" s="6"/>
    </row>
    <row r="4726" spans="1:6" ht="15.75" customHeight="1" x14ac:dyDescent="0.15">
      <c r="A4726" s="3">
        <v>4722</v>
      </c>
      <c r="B4726" s="3" t="s">
        <v>2151</v>
      </c>
      <c r="C4726" s="10" t="s">
        <v>19251</v>
      </c>
      <c r="E4726" s="3" t="s">
        <v>89</v>
      </c>
      <c r="F4726" s="6"/>
    </row>
    <row r="4727" spans="1:6" ht="15.75" customHeight="1" x14ac:dyDescent="0.15">
      <c r="A4727" s="3">
        <v>4723</v>
      </c>
      <c r="B4727" s="3" t="s">
        <v>10295</v>
      </c>
      <c r="C4727" s="10" t="s">
        <v>19252</v>
      </c>
      <c r="E4727" s="3" t="s">
        <v>4498</v>
      </c>
      <c r="F4727" s="6"/>
    </row>
    <row r="4728" spans="1:6" ht="15.75" customHeight="1" x14ac:dyDescent="0.15">
      <c r="A4728" s="3">
        <v>4724</v>
      </c>
      <c r="B4728" s="3" t="s">
        <v>19254</v>
      </c>
      <c r="C4728" s="10" t="s">
        <v>19255</v>
      </c>
      <c r="E4728" s="3" t="s">
        <v>8394</v>
      </c>
      <c r="F4728" s="6"/>
    </row>
    <row r="4729" spans="1:6" ht="15.75" customHeight="1" x14ac:dyDescent="0.15">
      <c r="A4729" s="3">
        <v>4725</v>
      </c>
      <c r="B4729" s="3" t="s">
        <v>19256</v>
      </c>
      <c r="C4729" s="10" t="s">
        <v>19257</v>
      </c>
      <c r="E4729" s="3" t="s">
        <v>2653</v>
      </c>
      <c r="F4729" s="6"/>
    </row>
    <row r="4730" spans="1:6" ht="15.75" customHeight="1" x14ac:dyDescent="0.15">
      <c r="A4730" s="3">
        <v>4726</v>
      </c>
      <c r="B4730" s="3" t="s">
        <v>19258</v>
      </c>
      <c r="C4730" s="10" t="s">
        <v>19260</v>
      </c>
      <c r="E4730" s="3" t="s">
        <v>19261</v>
      </c>
      <c r="F4730" s="6"/>
    </row>
    <row r="4731" spans="1:6" ht="15.75" customHeight="1" x14ac:dyDescent="0.15">
      <c r="A4731" s="3">
        <v>4727</v>
      </c>
      <c r="B4731" s="3" t="s">
        <v>19262</v>
      </c>
      <c r="C4731" s="10" t="s">
        <v>19263</v>
      </c>
      <c r="E4731" s="3" t="s">
        <v>1343</v>
      </c>
      <c r="F4731" s="6"/>
    </row>
    <row r="4732" spans="1:6" ht="15.75" customHeight="1" x14ac:dyDescent="0.15">
      <c r="A4732" s="3">
        <v>4728</v>
      </c>
      <c r="B4732" s="3" t="s">
        <v>19264</v>
      </c>
      <c r="C4732" s="10" t="s">
        <v>19265</v>
      </c>
      <c r="E4732" s="3" t="s">
        <v>379</v>
      </c>
      <c r="F4732" s="6"/>
    </row>
    <row r="4733" spans="1:6" ht="15.75" customHeight="1" x14ac:dyDescent="0.15">
      <c r="A4733" s="3">
        <v>4729</v>
      </c>
      <c r="B4733" s="3" t="s">
        <v>10081</v>
      </c>
      <c r="C4733" s="10" t="s">
        <v>19267</v>
      </c>
      <c r="E4733" s="3" t="s">
        <v>3963</v>
      </c>
      <c r="F4733" s="6"/>
    </row>
    <row r="4734" spans="1:6" ht="15.75" customHeight="1" x14ac:dyDescent="0.15">
      <c r="A4734" s="3">
        <v>4730</v>
      </c>
      <c r="B4734" s="3" t="s">
        <v>19268</v>
      </c>
      <c r="C4734" s="10" t="s">
        <v>19269</v>
      </c>
      <c r="E4734" s="3" t="s">
        <v>3818</v>
      </c>
      <c r="F4734" s="6"/>
    </row>
    <row r="4735" spans="1:6" ht="15.75" customHeight="1" x14ac:dyDescent="0.15">
      <c r="A4735" s="3">
        <v>4731</v>
      </c>
      <c r="B4735" s="3" t="s">
        <v>19272</v>
      </c>
      <c r="C4735" s="10" t="s">
        <v>19273</v>
      </c>
      <c r="E4735" s="3" t="s">
        <v>116</v>
      </c>
      <c r="F4735" s="6"/>
    </row>
    <row r="4736" spans="1:6" ht="15.75" customHeight="1" x14ac:dyDescent="0.15">
      <c r="A4736" s="3">
        <v>4732</v>
      </c>
      <c r="B4736" s="3" t="s">
        <v>11832</v>
      </c>
      <c r="C4736" s="10" t="s">
        <v>19274</v>
      </c>
      <c r="E4736" s="3" t="s">
        <v>2190</v>
      </c>
      <c r="F4736" s="6"/>
    </row>
    <row r="4737" spans="1:6" ht="15.75" customHeight="1" x14ac:dyDescent="0.15">
      <c r="A4737" s="3">
        <v>4733</v>
      </c>
      <c r="B4737" s="3" t="s">
        <v>19276</v>
      </c>
      <c r="C4737" s="10" t="s">
        <v>19277</v>
      </c>
      <c r="E4737" s="3" t="s">
        <v>4046</v>
      </c>
      <c r="F4737" s="6"/>
    </row>
    <row r="4738" spans="1:6" ht="15.75" customHeight="1" x14ac:dyDescent="0.15">
      <c r="A4738" s="3">
        <v>4734</v>
      </c>
      <c r="B4738" s="3" t="s">
        <v>19278</v>
      </c>
      <c r="C4738" s="10" t="s">
        <v>19279</v>
      </c>
      <c r="E4738" s="3" t="s">
        <v>18318</v>
      </c>
      <c r="F4738" s="6"/>
    </row>
    <row r="4739" spans="1:6" ht="15.75" customHeight="1" x14ac:dyDescent="0.15">
      <c r="A4739" s="3">
        <v>4735</v>
      </c>
      <c r="B4739" s="3" t="s">
        <v>19282</v>
      </c>
      <c r="C4739" s="10" t="s">
        <v>19283</v>
      </c>
      <c r="E4739" s="3" t="s">
        <v>19284</v>
      </c>
      <c r="F4739" s="6"/>
    </row>
    <row r="4740" spans="1:6" ht="15.75" customHeight="1" x14ac:dyDescent="0.15">
      <c r="A4740" s="3">
        <v>4736</v>
      </c>
      <c r="B4740" s="3" t="s">
        <v>19285</v>
      </c>
      <c r="C4740" s="10" t="s">
        <v>19286</v>
      </c>
      <c r="E4740" s="3" t="s">
        <v>19287</v>
      </c>
      <c r="F4740" s="6"/>
    </row>
    <row r="4741" spans="1:6" ht="15.75" customHeight="1" x14ac:dyDescent="0.15">
      <c r="A4741" s="3">
        <v>4737</v>
      </c>
      <c r="B4741" s="3" t="s">
        <v>19288</v>
      </c>
      <c r="C4741" s="10" t="s">
        <v>19290</v>
      </c>
      <c r="E4741" s="3" t="s">
        <v>240</v>
      </c>
      <c r="F4741" s="6"/>
    </row>
    <row r="4742" spans="1:6" ht="15.75" customHeight="1" x14ac:dyDescent="0.15">
      <c r="A4742" s="3">
        <v>4738</v>
      </c>
      <c r="B4742" s="3" t="s">
        <v>19292</v>
      </c>
      <c r="C4742" s="10" t="s">
        <v>19293</v>
      </c>
      <c r="E4742" s="3" t="s">
        <v>3531</v>
      </c>
      <c r="F4742" s="6"/>
    </row>
    <row r="4743" spans="1:6" ht="15.75" customHeight="1" x14ac:dyDescent="0.15">
      <c r="A4743" s="3">
        <v>4739</v>
      </c>
      <c r="B4743" s="5" t="s">
        <v>19294</v>
      </c>
      <c r="C4743" s="10" t="s">
        <v>19296</v>
      </c>
      <c r="E4743" s="3" t="s">
        <v>7109</v>
      </c>
      <c r="F4743" s="6"/>
    </row>
    <row r="4744" spans="1:6" ht="15.75" customHeight="1" x14ac:dyDescent="0.15">
      <c r="A4744" s="3">
        <v>4740</v>
      </c>
      <c r="B4744" s="3" t="s">
        <v>19298</v>
      </c>
      <c r="C4744" s="10" t="s">
        <v>19299</v>
      </c>
      <c r="E4744" s="3" t="s">
        <v>4660</v>
      </c>
      <c r="F4744" s="6"/>
    </row>
    <row r="4745" spans="1:6" ht="15.75" customHeight="1" x14ac:dyDescent="0.15">
      <c r="A4745" s="3">
        <v>4741</v>
      </c>
      <c r="B4745" s="3" t="s">
        <v>19300</v>
      </c>
      <c r="C4745" s="10" t="s">
        <v>19302</v>
      </c>
      <c r="E4745" s="3" t="s">
        <v>15069</v>
      </c>
      <c r="F4745" s="6"/>
    </row>
    <row r="4746" spans="1:6" ht="15.75" customHeight="1" x14ac:dyDescent="0.15">
      <c r="A4746" s="3">
        <v>4742</v>
      </c>
      <c r="B4746" s="3" t="s">
        <v>19303</v>
      </c>
      <c r="C4746" s="10" t="s">
        <v>19304</v>
      </c>
      <c r="E4746" s="3" t="s">
        <v>19305</v>
      </c>
      <c r="F4746" s="6"/>
    </row>
    <row r="4747" spans="1:6" ht="15.75" customHeight="1" x14ac:dyDescent="0.15">
      <c r="A4747" s="3">
        <v>4743</v>
      </c>
      <c r="B4747" s="3" t="s">
        <v>19306</v>
      </c>
      <c r="C4747" s="10" t="s">
        <v>19307</v>
      </c>
      <c r="E4747" s="3" t="s">
        <v>3354</v>
      </c>
      <c r="F4747" s="6"/>
    </row>
    <row r="4748" spans="1:6" ht="15.75" customHeight="1" x14ac:dyDescent="0.15">
      <c r="A4748" s="3">
        <v>4744</v>
      </c>
      <c r="B4748" s="3" t="s">
        <v>6929</v>
      </c>
      <c r="C4748" s="10" t="s">
        <v>19310</v>
      </c>
      <c r="E4748" s="3" t="s">
        <v>475</v>
      </c>
      <c r="F4748" s="6"/>
    </row>
    <row r="4749" spans="1:6" ht="15.75" customHeight="1" x14ac:dyDescent="0.15">
      <c r="A4749" s="3">
        <v>4745</v>
      </c>
      <c r="B4749" s="3" t="s">
        <v>11202</v>
      </c>
      <c r="C4749" s="10" t="s">
        <v>19311</v>
      </c>
      <c r="E4749" s="3" t="s">
        <v>3081</v>
      </c>
      <c r="F4749" s="6"/>
    </row>
    <row r="4750" spans="1:6" ht="15.75" customHeight="1" x14ac:dyDescent="0.15">
      <c r="A4750" s="3">
        <v>4746</v>
      </c>
      <c r="B4750" s="3" t="s">
        <v>7659</v>
      </c>
      <c r="C4750" s="10" t="s">
        <v>19314</v>
      </c>
      <c r="E4750" s="3" t="s">
        <v>3527</v>
      </c>
      <c r="F4750" s="6"/>
    </row>
    <row r="4751" spans="1:6" ht="15.75" customHeight="1" x14ac:dyDescent="0.15">
      <c r="A4751" s="3">
        <v>4747</v>
      </c>
      <c r="B4751" s="3" t="s">
        <v>9798</v>
      </c>
      <c r="C4751" s="10" t="s">
        <v>19316</v>
      </c>
      <c r="E4751" s="3" t="s">
        <v>487</v>
      </c>
      <c r="F4751" s="6"/>
    </row>
    <row r="4752" spans="1:6" ht="15.75" customHeight="1" x14ac:dyDescent="0.15">
      <c r="A4752" s="3">
        <v>4748</v>
      </c>
      <c r="B4752" s="3" t="s">
        <v>19317</v>
      </c>
      <c r="C4752" s="10" t="s">
        <v>19318</v>
      </c>
      <c r="E4752" s="3" t="s">
        <v>13741</v>
      </c>
      <c r="F4752" s="6"/>
    </row>
    <row r="4753" spans="1:6" ht="15.75" customHeight="1" x14ac:dyDescent="0.15">
      <c r="A4753" s="3">
        <v>4749</v>
      </c>
      <c r="B4753" s="3" t="s">
        <v>12354</v>
      </c>
      <c r="C4753" s="10" t="s">
        <v>19319</v>
      </c>
      <c r="E4753" s="3" t="s">
        <v>9754</v>
      </c>
      <c r="F4753" s="6"/>
    </row>
    <row r="4754" spans="1:6" ht="15.75" customHeight="1" x14ac:dyDescent="0.15">
      <c r="A4754" s="3">
        <v>4750</v>
      </c>
      <c r="B4754" s="3" t="s">
        <v>19321</v>
      </c>
      <c r="C4754" s="10" t="s">
        <v>19322</v>
      </c>
      <c r="E4754" s="3" t="s">
        <v>18532</v>
      </c>
      <c r="F4754" s="6"/>
    </row>
    <row r="4755" spans="1:6" ht="15.75" customHeight="1" x14ac:dyDescent="0.15">
      <c r="A4755" s="3">
        <v>4751</v>
      </c>
      <c r="B4755" s="3" t="s">
        <v>19323</v>
      </c>
      <c r="C4755" s="10" t="s">
        <v>19324</v>
      </c>
      <c r="E4755" s="3" t="s">
        <v>13889</v>
      </c>
      <c r="F4755" s="6"/>
    </row>
    <row r="4756" spans="1:6" ht="15.75" customHeight="1" x14ac:dyDescent="0.15">
      <c r="A4756" s="3">
        <v>4752</v>
      </c>
      <c r="B4756" s="3" t="s">
        <v>19327</v>
      </c>
      <c r="C4756" s="10" t="s">
        <v>19328</v>
      </c>
      <c r="E4756" s="3" t="s">
        <v>742</v>
      </c>
      <c r="F4756" s="6"/>
    </row>
    <row r="4757" spans="1:6" ht="15.75" customHeight="1" x14ac:dyDescent="0.15">
      <c r="A4757" s="3">
        <v>4753</v>
      </c>
      <c r="B4757" s="3" t="s">
        <v>19329</v>
      </c>
      <c r="C4757" s="10" t="s">
        <v>19330</v>
      </c>
      <c r="E4757" s="3" t="s">
        <v>10196</v>
      </c>
      <c r="F4757" s="6"/>
    </row>
    <row r="4758" spans="1:6" ht="15.75" customHeight="1" x14ac:dyDescent="0.15">
      <c r="A4758" s="3">
        <v>4754</v>
      </c>
      <c r="B4758" s="3" t="s">
        <v>19332</v>
      </c>
      <c r="C4758" s="10" t="s">
        <v>19333</v>
      </c>
      <c r="E4758" s="3" t="s">
        <v>19334</v>
      </c>
      <c r="F4758" s="6"/>
    </row>
    <row r="4759" spans="1:6" ht="15.75" customHeight="1" x14ac:dyDescent="0.15">
      <c r="A4759" s="3">
        <v>4755</v>
      </c>
      <c r="B4759" s="3" t="s">
        <v>19335</v>
      </c>
      <c r="C4759" s="10" t="s">
        <v>19336</v>
      </c>
      <c r="E4759" s="3" t="s">
        <v>62</v>
      </c>
      <c r="F4759" s="6"/>
    </row>
    <row r="4760" spans="1:6" ht="15.75" customHeight="1" x14ac:dyDescent="0.15">
      <c r="A4760" s="3">
        <v>4756</v>
      </c>
      <c r="B4760" s="3" t="s">
        <v>19338</v>
      </c>
      <c r="C4760" s="10" t="s">
        <v>19339</v>
      </c>
      <c r="E4760" s="3" t="s">
        <v>19340</v>
      </c>
      <c r="F4760" s="6"/>
    </row>
    <row r="4761" spans="1:6" ht="15.75" customHeight="1" x14ac:dyDescent="0.15">
      <c r="A4761" s="3">
        <v>4757</v>
      </c>
      <c r="B4761" s="3" t="s">
        <v>19341</v>
      </c>
      <c r="C4761" s="10" t="s">
        <v>19342</v>
      </c>
      <c r="E4761" s="3" t="s">
        <v>7469</v>
      </c>
      <c r="F4761" s="6"/>
    </row>
    <row r="4762" spans="1:6" ht="15.75" customHeight="1" x14ac:dyDescent="0.15">
      <c r="A4762" s="3">
        <v>4758</v>
      </c>
      <c r="B4762" s="3" t="s">
        <v>4717</v>
      </c>
      <c r="C4762" s="10" t="s">
        <v>19344</v>
      </c>
      <c r="E4762" s="3" t="s">
        <v>1272</v>
      </c>
      <c r="F4762" s="6"/>
    </row>
    <row r="4763" spans="1:6" ht="15.75" customHeight="1" x14ac:dyDescent="0.15">
      <c r="A4763" s="3">
        <v>4759</v>
      </c>
      <c r="B4763" s="3" t="s">
        <v>8667</v>
      </c>
      <c r="C4763" s="10" t="s">
        <v>19345</v>
      </c>
      <c r="E4763" s="3" t="s">
        <v>8670</v>
      </c>
      <c r="F4763" s="6"/>
    </row>
    <row r="4764" spans="1:6" ht="15.75" customHeight="1" x14ac:dyDescent="0.15">
      <c r="A4764" s="3">
        <v>4760</v>
      </c>
      <c r="B4764" s="3" t="s">
        <v>7558</v>
      </c>
      <c r="C4764" s="10" t="s">
        <v>19347</v>
      </c>
      <c r="E4764" s="3" t="s">
        <v>475</v>
      </c>
      <c r="F4764" s="6"/>
    </row>
    <row r="4765" spans="1:6" ht="15.75" customHeight="1" x14ac:dyDescent="0.15">
      <c r="A4765" s="3">
        <v>4761</v>
      </c>
      <c r="B4765" s="3" t="s">
        <v>19348</v>
      </c>
      <c r="C4765" s="10" t="s">
        <v>19349</v>
      </c>
      <c r="E4765" s="3" t="s">
        <v>379</v>
      </c>
      <c r="F4765" s="6"/>
    </row>
    <row r="4766" spans="1:6" ht="15.75" customHeight="1" x14ac:dyDescent="0.15">
      <c r="A4766" s="3">
        <v>4762</v>
      </c>
      <c r="B4766" s="3" t="s">
        <v>19350</v>
      </c>
      <c r="C4766" s="10" t="s">
        <v>19351</v>
      </c>
      <c r="E4766" s="3" t="s">
        <v>19352</v>
      </c>
      <c r="F4766" s="6"/>
    </row>
    <row r="4767" spans="1:6" ht="15.75" customHeight="1" x14ac:dyDescent="0.15">
      <c r="A4767" s="3">
        <v>4763</v>
      </c>
      <c r="B4767" s="3" t="s">
        <v>19354</v>
      </c>
      <c r="C4767" s="10" t="s">
        <v>19355</v>
      </c>
      <c r="E4767" s="3" t="s">
        <v>2435</v>
      </c>
      <c r="F4767" s="6"/>
    </row>
    <row r="4768" spans="1:6" ht="15.75" customHeight="1" x14ac:dyDescent="0.15">
      <c r="A4768" s="3">
        <v>4764</v>
      </c>
      <c r="B4768" s="3" t="s">
        <v>19357</v>
      </c>
      <c r="C4768" s="10" t="s">
        <v>19358</v>
      </c>
      <c r="E4768" s="3" t="s">
        <v>115</v>
      </c>
      <c r="F4768" s="6"/>
    </row>
    <row r="4769" spans="1:6" ht="15.75" customHeight="1" x14ac:dyDescent="0.15">
      <c r="A4769" s="3">
        <v>4765</v>
      </c>
      <c r="B4769" s="3" t="s">
        <v>11836</v>
      </c>
      <c r="C4769" s="10" t="s">
        <v>19360</v>
      </c>
      <c r="E4769" s="3" t="s">
        <v>2190</v>
      </c>
      <c r="F4769" s="6"/>
    </row>
    <row r="4770" spans="1:6" ht="15.75" customHeight="1" x14ac:dyDescent="0.15">
      <c r="A4770" s="3">
        <v>4766</v>
      </c>
      <c r="B4770" s="3" t="s">
        <v>19361</v>
      </c>
      <c r="C4770" s="10" t="s">
        <v>19362</v>
      </c>
      <c r="E4770" s="3" t="s">
        <v>19363</v>
      </c>
      <c r="F4770" s="6"/>
    </row>
    <row r="4771" spans="1:6" ht="15.75" customHeight="1" x14ac:dyDescent="0.15">
      <c r="A4771" s="3">
        <v>4767</v>
      </c>
      <c r="B4771" s="3" t="s">
        <v>19364</v>
      </c>
      <c r="C4771" s="10" t="s">
        <v>19366</v>
      </c>
      <c r="E4771" s="3" t="s">
        <v>391</v>
      </c>
      <c r="F4771" s="6"/>
    </row>
    <row r="4772" spans="1:6" ht="15.75" customHeight="1" x14ac:dyDescent="0.15">
      <c r="A4772" s="3">
        <v>4768</v>
      </c>
      <c r="B4772" s="3" t="s">
        <v>19369</v>
      </c>
      <c r="C4772" s="10" t="s">
        <v>19370</v>
      </c>
      <c r="E4772" s="3" t="s">
        <v>283</v>
      </c>
      <c r="F4772" s="6"/>
    </row>
    <row r="4773" spans="1:6" ht="15.75" customHeight="1" x14ac:dyDescent="0.15">
      <c r="A4773" s="3">
        <v>4769</v>
      </c>
      <c r="B4773" s="3" t="s">
        <v>19371</v>
      </c>
      <c r="C4773" s="10" t="s">
        <v>19372</v>
      </c>
      <c r="E4773" s="3" t="s">
        <v>2682</v>
      </c>
      <c r="F4773" s="6"/>
    </row>
    <row r="4774" spans="1:6" ht="15.75" customHeight="1" x14ac:dyDescent="0.15">
      <c r="A4774" s="3">
        <v>4770</v>
      </c>
      <c r="B4774" s="3" t="s">
        <v>19374</v>
      </c>
      <c r="C4774" s="10" t="s">
        <v>19375</v>
      </c>
      <c r="E4774" s="3" t="s">
        <v>6222</v>
      </c>
      <c r="F4774" s="6"/>
    </row>
    <row r="4775" spans="1:6" ht="15.75" customHeight="1" x14ac:dyDescent="0.15">
      <c r="A4775" s="3">
        <v>4771</v>
      </c>
      <c r="B4775" s="3" t="s">
        <v>19377</v>
      </c>
      <c r="C4775" s="10" t="s">
        <v>19378</v>
      </c>
      <c r="E4775" s="3" t="s">
        <v>7216</v>
      </c>
      <c r="F4775" s="6"/>
    </row>
    <row r="4776" spans="1:6" ht="15.75" customHeight="1" x14ac:dyDescent="0.15">
      <c r="A4776" s="3">
        <v>4772</v>
      </c>
      <c r="B4776" s="3" t="s">
        <v>19380</v>
      </c>
      <c r="C4776" s="10" t="s">
        <v>19381</v>
      </c>
      <c r="E4776" s="3" t="s">
        <v>137</v>
      </c>
      <c r="F4776" s="6"/>
    </row>
    <row r="4777" spans="1:6" ht="15.75" customHeight="1" x14ac:dyDescent="0.15">
      <c r="A4777" s="3">
        <v>4773</v>
      </c>
      <c r="B4777" s="3" t="s">
        <v>19382</v>
      </c>
      <c r="C4777" s="10" t="s">
        <v>19383</v>
      </c>
      <c r="E4777" s="3" t="s">
        <v>2049</v>
      </c>
      <c r="F4777" s="6"/>
    </row>
    <row r="4778" spans="1:6" ht="15.75" customHeight="1" x14ac:dyDescent="0.15">
      <c r="A4778" s="3">
        <v>4774</v>
      </c>
      <c r="B4778" s="3" t="s">
        <v>6467</v>
      </c>
      <c r="C4778" s="10" t="s">
        <v>19384</v>
      </c>
      <c r="E4778" s="3" t="s">
        <v>2576</v>
      </c>
      <c r="F4778" s="6"/>
    </row>
    <row r="4779" spans="1:6" ht="15.75" customHeight="1" x14ac:dyDescent="0.15">
      <c r="A4779" s="3">
        <v>4775</v>
      </c>
      <c r="B4779" s="3" t="s">
        <v>19387</v>
      </c>
      <c r="C4779" s="10" t="s">
        <v>19388</v>
      </c>
      <c r="E4779" s="3" t="s">
        <v>10680</v>
      </c>
      <c r="F4779" s="6"/>
    </row>
    <row r="4780" spans="1:6" ht="15.75" customHeight="1" x14ac:dyDescent="0.15">
      <c r="A4780" s="3">
        <v>4776</v>
      </c>
      <c r="B4780" s="3" t="s">
        <v>7186</v>
      </c>
      <c r="C4780" s="10" t="s">
        <v>19389</v>
      </c>
      <c r="E4780" s="3" t="s">
        <v>7190</v>
      </c>
      <c r="F4780" s="6"/>
    </row>
    <row r="4781" spans="1:6" ht="15.75" customHeight="1" x14ac:dyDescent="0.15">
      <c r="A4781" s="3">
        <v>4777</v>
      </c>
      <c r="B4781" s="3" t="s">
        <v>11841</v>
      </c>
      <c r="C4781" s="10" t="s">
        <v>19391</v>
      </c>
      <c r="E4781" s="3" t="s">
        <v>2190</v>
      </c>
      <c r="F4781" s="6"/>
    </row>
    <row r="4782" spans="1:6" ht="15.75" customHeight="1" x14ac:dyDescent="0.15">
      <c r="A4782" s="3">
        <v>4778</v>
      </c>
      <c r="B4782" s="3" t="s">
        <v>19392</v>
      </c>
      <c r="C4782" s="10" t="s">
        <v>19393</v>
      </c>
      <c r="E4782" s="3" t="s">
        <v>19395</v>
      </c>
      <c r="F4782" s="6"/>
    </row>
    <row r="4783" spans="1:6" ht="15.75" customHeight="1" x14ac:dyDescent="0.15">
      <c r="A4783" s="3">
        <v>4779</v>
      </c>
      <c r="B4783" s="3" t="s">
        <v>9759</v>
      </c>
      <c r="C4783" s="10" t="s">
        <v>19397</v>
      </c>
      <c r="E4783" s="3" t="s">
        <v>9763</v>
      </c>
      <c r="F4783" s="6"/>
    </row>
    <row r="4784" spans="1:6" ht="15.75" customHeight="1" x14ac:dyDescent="0.15">
      <c r="A4784" s="3">
        <v>4780</v>
      </c>
      <c r="B4784" s="3" t="s">
        <v>19398</v>
      </c>
      <c r="C4784" s="10" t="s">
        <v>19399</v>
      </c>
      <c r="E4784" s="3" t="s">
        <v>12399</v>
      </c>
      <c r="F4784" s="6"/>
    </row>
    <row r="4785" spans="1:6" ht="15.75" customHeight="1" x14ac:dyDescent="0.15">
      <c r="A4785" s="3">
        <v>4781</v>
      </c>
      <c r="B4785" s="3" t="s">
        <v>6350</v>
      </c>
      <c r="C4785" s="10" t="s">
        <v>19401</v>
      </c>
      <c r="E4785" s="3" t="s">
        <v>6355</v>
      </c>
      <c r="F4785" s="6"/>
    </row>
    <row r="4786" spans="1:6" ht="15.75" customHeight="1" x14ac:dyDescent="0.15">
      <c r="A4786" s="3">
        <v>4782</v>
      </c>
      <c r="B4786" s="5" t="s">
        <v>11169</v>
      </c>
      <c r="C4786" s="10" t="s">
        <v>19402</v>
      </c>
      <c r="E4786" s="3" t="s">
        <v>8758</v>
      </c>
      <c r="F4786" s="6"/>
    </row>
    <row r="4787" spans="1:6" ht="15.75" customHeight="1" x14ac:dyDescent="0.15">
      <c r="A4787" s="3">
        <v>4783</v>
      </c>
      <c r="B4787" s="3" t="s">
        <v>19404</v>
      </c>
      <c r="C4787" s="10" t="s">
        <v>19405</v>
      </c>
      <c r="E4787" s="3" t="s">
        <v>19406</v>
      </c>
      <c r="F4787" s="6"/>
    </row>
    <row r="4788" spans="1:6" ht="15.75" customHeight="1" x14ac:dyDescent="0.15">
      <c r="A4788" s="3">
        <v>4784</v>
      </c>
      <c r="B4788" s="3" t="s">
        <v>19407</v>
      </c>
      <c r="C4788" s="10" t="s">
        <v>19408</v>
      </c>
      <c r="E4788" s="3" t="s">
        <v>10222</v>
      </c>
      <c r="F4788" s="6"/>
    </row>
    <row r="4789" spans="1:6" ht="15.75" customHeight="1" x14ac:dyDescent="0.15">
      <c r="A4789" s="3">
        <v>4785</v>
      </c>
      <c r="B4789" s="3" t="s">
        <v>19410</v>
      </c>
      <c r="C4789" s="10" t="s">
        <v>19411</v>
      </c>
      <c r="E4789" s="3" t="s">
        <v>240</v>
      </c>
      <c r="F4789" s="6"/>
    </row>
    <row r="4790" spans="1:6" ht="15.75" customHeight="1" x14ac:dyDescent="0.15">
      <c r="A4790" s="3">
        <v>4786</v>
      </c>
      <c r="B4790" s="3" t="s">
        <v>19412</v>
      </c>
      <c r="C4790" s="10" t="s">
        <v>19414</v>
      </c>
      <c r="E4790" s="3" t="s">
        <v>10834</v>
      </c>
      <c r="F4790" s="6"/>
    </row>
    <row r="4791" spans="1:6" ht="15.75" customHeight="1" x14ac:dyDescent="0.15">
      <c r="A4791" s="3">
        <v>4787</v>
      </c>
      <c r="B4791" s="3" t="s">
        <v>19415</v>
      </c>
      <c r="C4791" s="10" t="s">
        <v>19416</v>
      </c>
      <c r="E4791" s="3" t="s">
        <v>19417</v>
      </c>
      <c r="F4791" s="6"/>
    </row>
    <row r="4792" spans="1:6" ht="15.75" customHeight="1" x14ac:dyDescent="0.15">
      <c r="A4792" s="3">
        <v>4788</v>
      </c>
      <c r="B4792" s="3" t="s">
        <v>19418</v>
      </c>
      <c r="C4792" s="10" t="s">
        <v>19420</v>
      </c>
      <c r="E4792" s="3" t="s">
        <v>9329</v>
      </c>
      <c r="F4792" s="6"/>
    </row>
    <row r="4793" spans="1:6" ht="15.75" customHeight="1" x14ac:dyDescent="0.15">
      <c r="A4793" s="3">
        <v>4789</v>
      </c>
      <c r="B4793" s="3" t="s">
        <v>19421</v>
      </c>
      <c r="C4793" s="10" t="s">
        <v>19422</v>
      </c>
      <c r="E4793" s="3" t="s">
        <v>14790</v>
      </c>
      <c r="F4793" s="6"/>
    </row>
    <row r="4794" spans="1:6" ht="15.75" customHeight="1" x14ac:dyDescent="0.15">
      <c r="A4794" s="3">
        <v>4790</v>
      </c>
      <c r="B4794" s="3" t="s">
        <v>19425</v>
      </c>
      <c r="C4794" s="10" t="s">
        <v>19426</v>
      </c>
      <c r="E4794" s="3" t="s">
        <v>9709</v>
      </c>
      <c r="F4794" s="6"/>
    </row>
    <row r="4795" spans="1:6" ht="15.75" customHeight="1" x14ac:dyDescent="0.15">
      <c r="A4795" s="3">
        <v>4791</v>
      </c>
      <c r="B4795" s="3" t="s">
        <v>19427</v>
      </c>
      <c r="C4795" s="10" t="s">
        <v>19428</v>
      </c>
      <c r="E4795" s="3" t="s">
        <v>256</v>
      </c>
      <c r="F4795" s="6"/>
    </row>
    <row r="4796" spans="1:6" ht="15.75" customHeight="1" x14ac:dyDescent="0.15">
      <c r="A4796" s="3">
        <v>4792</v>
      </c>
      <c r="B4796" s="3" t="s">
        <v>19429</v>
      </c>
      <c r="C4796" s="10" t="s">
        <v>19431</v>
      </c>
      <c r="E4796" s="3" t="s">
        <v>116</v>
      </c>
      <c r="F4796" s="6"/>
    </row>
    <row r="4797" spans="1:6" ht="15.75" customHeight="1" x14ac:dyDescent="0.15">
      <c r="A4797" s="3">
        <v>4793</v>
      </c>
      <c r="B4797" s="3" t="s">
        <v>11302</v>
      </c>
      <c r="C4797" s="10" t="s">
        <v>19432</v>
      </c>
      <c r="E4797" s="3" t="s">
        <v>11298</v>
      </c>
      <c r="F4797" s="6"/>
    </row>
    <row r="4798" spans="1:6" ht="15.75" customHeight="1" x14ac:dyDescent="0.15">
      <c r="A4798" s="3">
        <v>4794</v>
      </c>
      <c r="B4798" s="3" t="s">
        <v>1230</v>
      </c>
      <c r="C4798" s="10" t="s">
        <v>19434</v>
      </c>
      <c r="E4798" s="3" t="s">
        <v>1234</v>
      </c>
      <c r="F4798" s="6"/>
    </row>
    <row r="4799" spans="1:6" ht="15.75" customHeight="1" x14ac:dyDescent="0.15">
      <c r="A4799" s="3">
        <v>4795</v>
      </c>
      <c r="B4799" s="3" t="s">
        <v>1235</v>
      </c>
      <c r="C4799" s="10" t="s">
        <v>19436</v>
      </c>
      <c r="E4799" s="3" t="s">
        <v>1240</v>
      </c>
      <c r="F4799" s="6"/>
    </row>
    <row r="4800" spans="1:6" ht="15.75" customHeight="1" x14ac:dyDescent="0.15">
      <c r="A4800" s="3">
        <v>4796</v>
      </c>
      <c r="B4800" s="3" t="s">
        <v>19437</v>
      </c>
      <c r="C4800" s="10" t="s">
        <v>19438</v>
      </c>
      <c r="E4800" s="3" t="s">
        <v>19439</v>
      </c>
      <c r="F4800" s="6"/>
    </row>
    <row r="4801" spans="1:6" ht="15.75" customHeight="1" x14ac:dyDescent="0.15">
      <c r="A4801" s="3">
        <v>4797</v>
      </c>
      <c r="B4801" s="3" t="s">
        <v>19440</v>
      </c>
      <c r="C4801" s="10" t="s">
        <v>19441</v>
      </c>
      <c r="E4801" s="3" t="s">
        <v>2435</v>
      </c>
      <c r="F4801" s="6"/>
    </row>
    <row r="4802" spans="1:6" ht="15.75" customHeight="1" x14ac:dyDescent="0.15">
      <c r="A4802" s="3">
        <v>4798</v>
      </c>
      <c r="B4802" s="3" t="s">
        <v>19443</v>
      </c>
      <c r="C4802" s="10" t="s">
        <v>19444</v>
      </c>
      <c r="E4802" s="3" t="s">
        <v>6013</v>
      </c>
      <c r="F4802" s="6"/>
    </row>
    <row r="4803" spans="1:6" ht="15.75" customHeight="1" x14ac:dyDescent="0.15">
      <c r="A4803" s="3">
        <v>4799</v>
      </c>
      <c r="B4803" s="3" t="s">
        <v>19446</v>
      </c>
      <c r="C4803" s="10" t="s">
        <v>19448</v>
      </c>
      <c r="E4803" s="3" t="s">
        <v>13824</v>
      </c>
      <c r="F4803" s="6"/>
    </row>
    <row r="4804" spans="1:6" ht="15.75" customHeight="1" x14ac:dyDescent="0.15">
      <c r="A4804" s="3">
        <v>4800</v>
      </c>
      <c r="B4804" s="3" t="s">
        <v>11118</v>
      </c>
      <c r="C4804" s="10" t="s">
        <v>19450</v>
      </c>
      <c r="E4804" s="3" t="s">
        <v>817</v>
      </c>
      <c r="F4804" s="6"/>
    </row>
    <row r="4805" spans="1:6" ht="15.75" customHeight="1" x14ac:dyDescent="0.15">
      <c r="A4805" s="3">
        <v>4801</v>
      </c>
      <c r="B4805" s="3" t="s">
        <v>19452</v>
      </c>
      <c r="C4805" s="10" t="s">
        <v>19453</v>
      </c>
      <c r="E4805" s="3" t="s">
        <v>1389</v>
      </c>
      <c r="F4805" s="6"/>
    </row>
    <row r="4806" spans="1:6" ht="15.75" customHeight="1" x14ac:dyDescent="0.15">
      <c r="A4806" s="3">
        <v>4802</v>
      </c>
      <c r="B4806" s="3" t="s">
        <v>19454</v>
      </c>
      <c r="C4806" s="10" t="s">
        <v>19455</v>
      </c>
      <c r="E4806" s="3" t="s">
        <v>3411</v>
      </c>
      <c r="F4806" s="6"/>
    </row>
    <row r="4807" spans="1:6" ht="15.75" customHeight="1" x14ac:dyDescent="0.15">
      <c r="A4807" s="3">
        <v>4803</v>
      </c>
      <c r="B4807" s="3" t="s">
        <v>19457</v>
      </c>
      <c r="C4807" s="10" t="s">
        <v>19458</v>
      </c>
      <c r="E4807" s="3" t="s">
        <v>7091</v>
      </c>
      <c r="F4807" s="6"/>
    </row>
    <row r="4808" spans="1:6" ht="15.75" customHeight="1" x14ac:dyDescent="0.15">
      <c r="A4808" s="3">
        <v>4804</v>
      </c>
      <c r="B4808" s="3" t="s">
        <v>19459</v>
      </c>
      <c r="C4808" s="10" t="s">
        <v>19460</v>
      </c>
      <c r="E4808" s="3" t="s">
        <v>6947</v>
      </c>
      <c r="F4808" s="6"/>
    </row>
    <row r="4809" spans="1:6" ht="15.75" customHeight="1" x14ac:dyDescent="0.15">
      <c r="A4809" s="3">
        <v>4805</v>
      </c>
      <c r="B4809" s="3" t="s">
        <v>19463</v>
      </c>
      <c r="C4809" s="10" t="s">
        <v>19464</v>
      </c>
      <c r="E4809" s="3" t="s">
        <v>742</v>
      </c>
      <c r="F4809" s="6"/>
    </row>
    <row r="4810" spans="1:6" ht="15.75" customHeight="1" x14ac:dyDescent="0.15">
      <c r="A4810" s="3">
        <v>4806</v>
      </c>
      <c r="B4810" s="3" t="s">
        <v>19465</v>
      </c>
      <c r="C4810" s="10" t="s">
        <v>19466</v>
      </c>
      <c r="E4810" s="3" t="s">
        <v>1072</v>
      </c>
      <c r="F4810" s="6"/>
    </row>
    <row r="4811" spans="1:6" ht="15.75" customHeight="1" x14ac:dyDescent="0.15">
      <c r="A4811" s="3">
        <v>4807</v>
      </c>
      <c r="B4811" s="3" t="s">
        <v>19467</v>
      </c>
      <c r="C4811" s="10" t="s">
        <v>19468</v>
      </c>
      <c r="E4811" s="3" t="s">
        <v>8947</v>
      </c>
      <c r="F4811" s="6"/>
    </row>
    <row r="4812" spans="1:6" ht="15.75" customHeight="1" x14ac:dyDescent="0.15">
      <c r="A4812" s="3">
        <v>4808</v>
      </c>
      <c r="B4812" s="3" t="s">
        <v>19470</v>
      </c>
      <c r="C4812" s="10" t="s">
        <v>19471</v>
      </c>
      <c r="E4812" s="3" t="s">
        <v>19473</v>
      </c>
      <c r="F4812" s="6"/>
    </row>
    <row r="4813" spans="1:6" ht="15.75" customHeight="1" x14ac:dyDescent="0.15">
      <c r="A4813" s="3">
        <v>4809</v>
      </c>
      <c r="B4813" s="3" t="s">
        <v>19474</v>
      </c>
      <c r="C4813" s="10" t="s">
        <v>19475</v>
      </c>
      <c r="E4813" s="3" t="s">
        <v>2435</v>
      </c>
      <c r="F4813" s="6"/>
    </row>
    <row r="4814" spans="1:6" ht="15.75" customHeight="1" x14ac:dyDescent="0.15">
      <c r="A4814" s="3">
        <v>4810</v>
      </c>
      <c r="B4814" s="3" t="s">
        <v>19476</v>
      </c>
      <c r="C4814" s="10" t="s">
        <v>19477</v>
      </c>
      <c r="E4814" s="3" t="s">
        <v>10680</v>
      </c>
      <c r="F4814" s="6"/>
    </row>
    <row r="4815" spans="1:6" ht="15.75" customHeight="1" x14ac:dyDescent="0.15">
      <c r="A4815" s="3">
        <v>4811</v>
      </c>
      <c r="B4815" s="3" t="s">
        <v>19479</v>
      </c>
      <c r="C4815" s="10" t="s">
        <v>19480</v>
      </c>
      <c r="E4815" s="3" t="s">
        <v>19481</v>
      </c>
      <c r="F4815" s="6"/>
    </row>
    <row r="4816" spans="1:6" ht="15.75" customHeight="1" x14ac:dyDescent="0.15">
      <c r="A4816" s="3">
        <v>4812</v>
      </c>
      <c r="B4816" s="3" t="s">
        <v>5058</v>
      </c>
      <c r="C4816" s="10" t="s">
        <v>19482</v>
      </c>
      <c r="E4816" s="3" t="s">
        <v>4727</v>
      </c>
      <c r="F4816" s="6"/>
    </row>
    <row r="4817" spans="1:6" ht="15.75" customHeight="1" x14ac:dyDescent="0.15">
      <c r="A4817" s="3">
        <v>4813</v>
      </c>
      <c r="B4817" s="3" t="s">
        <v>19485</v>
      </c>
      <c r="C4817" s="10" t="s">
        <v>19486</v>
      </c>
      <c r="E4817" s="3" t="s">
        <v>19488</v>
      </c>
      <c r="F4817" s="6"/>
    </row>
    <row r="4818" spans="1:6" ht="15.75" customHeight="1" x14ac:dyDescent="0.15">
      <c r="A4818" s="3">
        <v>4814</v>
      </c>
      <c r="B4818" s="3" t="s">
        <v>19489</v>
      </c>
      <c r="C4818" s="10" t="s">
        <v>19490</v>
      </c>
      <c r="E4818" s="3" t="s">
        <v>2435</v>
      </c>
      <c r="F4818" s="6"/>
    </row>
    <row r="4819" spans="1:6" ht="15.75" customHeight="1" x14ac:dyDescent="0.15">
      <c r="A4819" s="3">
        <v>4815</v>
      </c>
      <c r="B4819" s="3" t="s">
        <v>19492</v>
      </c>
      <c r="C4819" s="10" t="s">
        <v>19493</v>
      </c>
      <c r="E4819" s="3" t="s">
        <v>2347</v>
      </c>
      <c r="F4819" s="6"/>
    </row>
    <row r="4820" spans="1:6" ht="15.75" customHeight="1" x14ac:dyDescent="0.15">
      <c r="A4820" s="3">
        <v>4816</v>
      </c>
      <c r="B4820" s="3" t="s">
        <v>5323</v>
      </c>
      <c r="C4820" s="10" t="s">
        <v>19495</v>
      </c>
      <c r="E4820" s="3" t="s">
        <v>1513</v>
      </c>
      <c r="F4820" s="6"/>
    </row>
    <row r="4821" spans="1:6" ht="15.75" customHeight="1" x14ac:dyDescent="0.15">
      <c r="A4821" s="3">
        <v>4817</v>
      </c>
      <c r="B4821" s="3" t="s">
        <v>19497</v>
      </c>
      <c r="C4821" s="10" t="s">
        <v>19498</v>
      </c>
      <c r="E4821" s="3" t="s">
        <v>4456</v>
      </c>
      <c r="F4821" s="6"/>
    </row>
    <row r="4822" spans="1:6" ht="15.75" customHeight="1" x14ac:dyDescent="0.15">
      <c r="A4822" s="3">
        <v>4818</v>
      </c>
      <c r="B4822" s="3" t="s">
        <v>19499</v>
      </c>
      <c r="C4822" s="10" t="s">
        <v>19500</v>
      </c>
      <c r="E4822" s="3" t="s">
        <v>9608</v>
      </c>
      <c r="F4822" s="6"/>
    </row>
    <row r="4823" spans="1:6" ht="15.75" customHeight="1" x14ac:dyDescent="0.15">
      <c r="A4823" s="3">
        <v>4819</v>
      </c>
      <c r="B4823" s="3" t="s">
        <v>19503</v>
      </c>
      <c r="C4823" s="10" t="s">
        <v>19504</v>
      </c>
      <c r="E4823" s="3" t="s">
        <v>4870</v>
      </c>
      <c r="F4823" s="6"/>
    </row>
    <row r="4824" spans="1:6" ht="15.75" customHeight="1" x14ac:dyDescent="0.15">
      <c r="A4824" s="3">
        <v>4820</v>
      </c>
      <c r="B4824" s="3" t="s">
        <v>19505</v>
      </c>
      <c r="C4824" s="10" t="s">
        <v>19506</v>
      </c>
      <c r="E4824" s="3" t="s">
        <v>1032</v>
      </c>
      <c r="F4824" s="6"/>
    </row>
    <row r="4825" spans="1:6" ht="15.75" customHeight="1" x14ac:dyDescent="0.15">
      <c r="A4825" s="3">
        <v>4821</v>
      </c>
      <c r="B4825" s="3" t="s">
        <v>19507</v>
      </c>
      <c r="C4825" s="10" t="s">
        <v>19508</v>
      </c>
      <c r="E4825" s="3" t="s">
        <v>2725</v>
      </c>
      <c r="F4825" s="6"/>
    </row>
    <row r="4826" spans="1:6" ht="15.75" customHeight="1" x14ac:dyDescent="0.15">
      <c r="A4826" s="3">
        <v>4822</v>
      </c>
      <c r="B4826" s="3" t="s">
        <v>19509</v>
      </c>
      <c r="C4826" s="10" t="s">
        <v>19510</v>
      </c>
      <c r="E4826" s="3" t="s">
        <v>742</v>
      </c>
      <c r="F4826" s="6"/>
    </row>
    <row r="4827" spans="1:6" ht="15.75" customHeight="1" x14ac:dyDescent="0.15">
      <c r="A4827" s="3">
        <v>4823</v>
      </c>
      <c r="B4827" s="3" t="s">
        <v>19513</v>
      </c>
      <c r="C4827" s="10" t="s">
        <v>19514</v>
      </c>
      <c r="E4827" s="3" t="s">
        <v>264</v>
      </c>
      <c r="F4827" s="6"/>
    </row>
    <row r="4828" spans="1:6" ht="15.75" customHeight="1" x14ac:dyDescent="0.15">
      <c r="A4828" s="3">
        <v>4824</v>
      </c>
      <c r="B4828" s="3" t="s">
        <v>6472</v>
      </c>
      <c r="C4828" s="10" t="s">
        <v>19515</v>
      </c>
      <c r="E4828" s="3" t="s">
        <v>2626</v>
      </c>
      <c r="F4828" s="6"/>
    </row>
    <row r="4829" spans="1:6" ht="15.75" customHeight="1" x14ac:dyDescent="0.15">
      <c r="A4829" s="3">
        <v>4825</v>
      </c>
      <c r="B4829" s="3" t="s">
        <v>19517</v>
      </c>
      <c r="C4829" s="10" t="s">
        <v>19518</v>
      </c>
      <c r="E4829" s="3" t="s">
        <v>15370</v>
      </c>
      <c r="F4829" s="6"/>
    </row>
    <row r="4830" spans="1:6" ht="15.75" customHeight="1" x14ac:dyDescent="0.15">
      <c r="A4830" s="3">
        <v>4826</v>
      </c>
      <c r="B4830" s="3" t="s">
        <v>8894</v>
      </c>
      <c r="C4830" s="10" t="s">
        <v>19520</v>
      </c>
      <c r="E4830" s="3" t="s">
        <v>7739</v>
      </c>
      <c r="F4830" s="6"/>
    </row>
    <row r="4831" spans="1:6" ht="15.75" customHeight="1" x14ac:dyDescent="0.15">
      <c r="A4831" s="3">
        <v>4827</v>
      </c>
      <c r="B4831" s="3" t="s">
        <v>19522</v>
      </c>
      <c r="C4831" s="10" t="s">
        <v>19523</v>
      </c>
      <c r="E4831" s="3" t="s">
        <v>5419</v>
      </c>
      <c r="F4831" s="6"/>
    </row>
    <row r="4832" spans="1:6" ht="15.75" customHeight="1" x14ac:dyDescent="0.15">
      <c r="A4832" s="3">
        <v>4828</v>
      </c>
      <c r="B4832" s="3" t="s">
        <v>19525</v>
      </c>
      <c r="C4832" s="10" t="s">
        <v>19526</v>
      </c>
      <c r="E4832" s="3" t="s">
        <v>10927</v>
      </c>
      <c r="F4832" s="6"/>
    </row>
    <row r="4833" spans="1:6" ht="15.75" customHeight="1" x14ac:dyDescent="0.15">
      <c r="A4833" s="3">
        <v>4829</v>
      </c>
      <c r="B4833" s="3" t="s">
        <v>12161</v>
      </c>
      <c r="C4833" s="10" t="s">
        <v>19528</v>
      </c>
      <c r="E4833" s="3" t="s">
        <v>12166</v>
      </c>
      <c r="F4833" s="6"/>
    </row>
    <row r="4834" spans="1:6" ht="15.75" customHeight="1" x14ac:dyDescent="0.15">
      <c r="A4834" s="3">
        <v>4830</v>
      </c>
      <c r="B4834" s="3" t="s">
        <v>2866</v>
      </c>
      <c r="C4834" s="10" t="s">
        <v>19529</v>
      </c>
      <c r="E4834" s="3" t="s">
        <v>2403</v>
      </c>
      <c r="F4834" s="6"/>
    </row>
    <row r="4835" spans="1:6" ht="15.75" customHeight="1" x14ac:dyDescent="0.15">
      <c r="A4835" s="3">
        <v>4831</v>
      </c>
      <c r="B4835" s="3" t="s">
        <v>19531</v>
      </c>
      <c r="C4835" s="10" t="s">
        <v>19532</v>
      </c>
      <c r="E4835" s="3" t="s">
        <v>5355</v>
      </c>
      <c r="F4835" s="6"/>
    </row>
    <row r="4836" spans="1:6" ht="15.75" customHeight="1" x14ac:dyDescent="0.15">
      <c r="A4836" s="3">
        <v>4832</v>
      </c>
      <c r="B4836" s="3" t="s">
        <v>19534</v>
      </c>
      <c r="C4836" s="10" t="s">
        <v>19535</v>
      </c>
      <c r="E4836" s="3" t="s">
        <v>19536</v>
      </c>
      <c r="F4836" s="6"/>
    </row>
    <row r="4837" spans="1:6" ht="15.75" customHeight="1" x14ac:dyDescent="0.15">
      <c r="A4837" s="3">
        <v>4833</v>
      </c>
      <c r="B4837" s="3" t="s">
        <v>19538</v>
      </c>
      <c r="C4837" s="10" t="s">
        <v>19539</v>
      </c>
      <c r="E4837" s="3" t="s">
        <v>3241</v>
      </c>
      <c r="F4837" s="6"/>
    </row>
    <row r="4838" spans="1:6" ht="15.75" customHeight="1" x14ac:dyDescent="0.15">
      <c r="A4838" s="3">
        <v>4834</v>
      </c>
      <c r="B4838" s="3" t="s">
        <v>8447</v>
      </c>
      <c r="C4838" s="10" t="s">
        <v>19541</v>
      </c>
      <c r="E4838" s="3" t="s">
        <v>8455</v>
      </c>
      <c r="F4838" s="6"/>
    </row>
    <row r="4839" spans="1:6" ht="15.75" customHeight="1" x14ac:dyDescent="0.15">
      <c r="A4839" s="3">
        <v>4835</v>
      </c>
      <c r="B4839" s="3" t="s">
        <v>19542</v>
      </c>
      <c r="C4839" s="10" t="s">
        <v>19543</v>
      </c>
      <c r="E4839" s="3" t="s">
        <v>18742</v>
      </c>
      <c r="F4839" s="6"/>
    </row>
    <row r="4840" spans="1:6" ht="15.75" customHeight="1" x14ac:dyDescent="0.15">
      <c r="A4840" s="3">
        <v>4836</v>
      </c>
      <c r="B4840" s="3" t="s">
        <v>19545</v>
      </c>
      <c r="C4840" s="10" t="s">
        <v>19546</v>
      </c>
      <c r="E4840" s="3" t="s">
        <v>189</v>
      </c>
      <c r="F4840" s="6"/>
    </row>
    <row r="4841" spans="1:6" ht="15.75" customHeight="1" x14ac:dyDescent="0.15">
      <c r="A4841" s="3">
        <v>4837</v>
      </c>
      <c r="B4841" s="3" t="s">
        <v>8039</v>
      </c>
      <c r="C4841" s="10" t="s">
        <v>19548</v>
      </c>
      <c r="E4841" s="3" t="s">
        <v>277</v>
      </c>
      <c r="F4841" s="6"/>
    </row>
    <row r="4842" spans="1:6" ht="15.75" customHeight="1" x14ac:dyDescent="0.15">
      <c r="A4842" s="3">
        <v>4838</v>
      </c>
      <c r="B4842" s="3" t="s">
        <v>19550</v>
      </c>
      <c r="C4842" s="10" t="s">
        <v>19551</v>
      </c>
      <c r="E4842" s="3" t="s">
        <v>7042</v>
      </c>
      <c r="F4842" s="6"/>
    </row>
    <row r="4843" spans="1:6" ht="15.75" customHeight="1" x14ac:dyDescent="0.15">
      <c r="A4843" s="3">
        <v>4839</v>
      </c>
      <c r="B4843" s="3" t="s">
        <v>19552</v>
      </c>
      <c r="C4843" s="10" t="s">
        <v>19553</v>
      </c>
      <c r="E4843" s="3" t="s">
        <v>19554</v>
      </c>
      <c r="F4843" s="6"/>
    </row>
    <row r="4844" spans="1:6" ht="15.75" customHeight="1" x14ac:dyDescent="0.15">
      <c r="A4844" s="3">
        <v>4840</v>
      </c>
      <c r="B4844" s="3" t="s">
        <v>19556</v>
      </c>
      <c r="C4844" s="10" t="s">
        <v>19557</v>
      </c>
      <c r="E4844" s="3" t="s">
        <v>2130</v>
      </c>
      <c r="F4844" s="6"/>
    </row>
    <row r="4845" spans="1:6" ht="15.75" customHeight="1" x14ac:dyDescent="0.15">
      <c r="A4845" s="3">
        <v>4841</v>
      </c>
      <c r="B4845" s="3" t="s">
        <v>19559</v>
      </c>
      <c r="C4845" s="10" t="s">
        <v>19560</v>
      </c>
      <c r="E4845" s="3" t="s">
        <v>567</v>
      </c>
      <c r="F4845" s="6"/>
    </row>
    <row r="4846" spans="1:6" ht="15.75" customHeight="1" x14ac:dyDescent="0.15">
      <c r="A4846" s="3">
        <v>4842</v>
      </c>
      <c r="B4846" s="3" t="s">
        <v>19562</v>
      </c>
      <c r="C4846" s="10" t="s">
        <v>19563</v>
      </c>
      <c r="E4846" s="3" t="s">
        <v>12954</v>
      </c>
      <c r="F4846" s="6"/>
    </row>
    <row r="4847" spans="1:6" ht="15.75" customHeight="1" x14ac:dyDescent="0.15">
      <c r="A4847" s="3">
        <v>4843</v>
      </c>
      <c r="B4847" s="3" t="s">
        <v>19565</v>
      </c>
      <c r="C4847" s="10" t="s">
        <v>19566</v>
      </c>
      <c r="E4847" s="3" t="s">
        <v>12144</v>
      </c>
      <c r="F4847" s="6"/>
    </row>
    <row r="4848" spans="1:6" ht="15.75" customHeight="1" x14ac:dyDescent="0.15">
      <c r="A4848" s="3">
        <v>4844</v>
      </c>
      <c r="B4848" s="3" t="s">
        <v>19568</v>
      </c>
      <c r="C4848" s="10" t="s">
        <v>19569</v>
      </c>
      <c r="E4848" s="3" t="s">
        <v>3261</v>
      </c>
      <c r="F4848" s="6"/>
    </row>
    <row r="4849" spans="1:6" ht="15.75" customHeight="1" x14ac:dyDescent="0.15">
      <c r="A4849" s="3">
        <v>4845</v>
      </c>
      <c r="B4849" s="3" t="s">
        <v>19570</v>
      </c>
      <c r="C4849" s="10" t="s">
        <v>19571</v>
      </c>
      <c r="E4849" s="3" t="s">
        <v>4814</v>
      </c>
      <c r="F4849" s="6"/>
    </row>
    <row r="4850" spans="1:6" ht="15.75" customHeight="1" x14ac:dyDescent="0.15">
      <c r="A4850" s="3">
        <v>4846</v>
      </c>
      <c r="B4850" s="3" t="s">
        <v>19572</v>
      </c>
      <c r="C4850" s="16" t="s">
        <v>19574</v>
      </c>
      <c r="E4850" s="3" t="s">
        <v>19575</v>
      </c>
      <c r="F4850" s="6"/>
    </row>
    <row r="4851" spans="1:6" ht="15.75" customHeight="1" x14ac:dyDescent="0.15">
      <c r="A4851" s="3">
        <v>4847</v>
      </c>
      <c r="B4851" s="3" t="s">
        <v>19576</v>
      </c>
      <c r="C4851" s="10" t="s">
        <v>19577</v>
      </c>
      <c r="E4851" s="3" t="s">
        <v>10448</v>
      </c>
      <c r="F4851" s="6"/>
    </row>
    <row r="4852" spans="1:6" ht="15.75" customHeight="1" x14ac:dyDescent="0.15">
      <c r="A4852" s="3">
        <v>4848</v>
      </c>
      <c r="B4852" s="3" t="s">
        <v>19578</v>
      </c>
      <c r="C4852" s="10" t="s">
        <v>19579</v>
      </c>
      <c r="E4852" s="3" t="s">
        <v>19581</v>
      </c>
      <c r="F4852" s="6"/>
    </row>
    <row r="4853" spans="1:6" ht="15.75" customHeight="1" x14ac:dyDescent="0.15">
      <c r="A4853" s="3">
        <v>4849</v>
      </c>
      <c r="B4853" s="3" t="s">
        <v>19582</v>
      </c>
      <c r="C4853" s="10" t="s">
        <v>19583</v>
      </c>
      <c r="E4853" s="3" t="s">
        <v>19584</v>
      </c>
      <c r="F4853" s="6"/>
    </row>
    <row r="4854" spans="1:6" ht="15.75" customHeight="1" x14ac:dyDescent="0.15">
      <c r="A4854" s="3">
        <v>4850</v>
      </c>
      <c r="B4854" s="3" t="s">
        <v>19585</v>
      </c>
      <c r="C4854" s="10" t="s">
        <v>19587</v>
      </c>
      <c r="E4854" s="3" t="s">
        <v>4411</v>
      </c>
      <c r="F4854" s="6"/>
    </row>
    <row r="4855" spans="1:6" ht="15.75" customHeight="1" x14ac:dyDescent="0.15">
      <c r="A4855" s="3">
        <v>4851</v>
      </c>
      <c r="B4855" s="3" t="s">
        <v>5404</v>
      </c>
      <c r="C4855" s="10" t="s">
        <v>19589</v>
      </c>
      <c r="E4855" s="3" t="s">
        <v>68</v>
      </c>
      <c r="F4855" s="6"/>
    </row>
    <row r="4856" spans="1:6" ht="15.75" customHeight="1" x14ac:dyDescent="0.15">
      <c r="A4856" s="3">
        <v>4852</v>
      </c>
      <c r="B4856" s="3" t="s">
        <v>19590</v>
      </c>
      <c r="C4856" s="10" t="s">
        <v>19591</v>
      </c>
      <c r="E4856" s="3" t="s">
        <v>4870</v>
      </c>
      <c r="F4856" s="6"/>
    </row>
    <row r="4857" spans="1:6" ht="15.75" customHeight="1" x14ac:dyDescent="0.15">
      <c r="A4857" s="3">
        <v>4853</v>
      </c>
      <c r="B4857" s="3" t="s">
        <v>19594</v>
      </c>
      <c r="C4857" s="10" t="s">
        <v>19595</v>
      </c>
      <c r="E4857" s="3" t="s">
        <v>6045</v>
      </c>
      <c r="F4857" s="6"/>
    </row>
    <row r="4858" spans="1:6" ht="15.75" customHeight="1" x14ac:dyDescent="0.15">
      <c r="A4858" s="3">
        <v>4854</v>
      </c>
      <c r="B4858" s="3" t="s">
        <v>19596</v>
      </c>
      <c r="C4858" s="10" t="s">
        <v>19597</v>
      </c>
      <c r="E4858" s="3" t="s">
        <v>12684</v>
      </c>
      <c r="F4858" s="6"/>
    </row>
    <row r="4859" spans="1:6" ht="15.75" customHeight="1" x14ac:dyDescent="0.15">
      <c r="A4859" s="3">
        <v>4855</v>
      </c>
      <c r="B4859" s="3" t="s">
        <v>19599</v>
      </c>
      <c r="C4859" s="10" t="s">
        <v>19600</v>
      </c>
      <c r="E4859" s="3" t="s">
        <v>2279</v>
      </c>
      <c r="F4859" s="6"/>
    </row>
    <row r="4860" spans="1:6" ht="15.75" customHeight="1" x14ac:dyDescent="0.15">
      <c r="A4860" s="3">
        <v>4856</v>
      </c>
      <c r="B4860" s="3" t="s">
        <v>19601</v>
      </c>
      <c r="C4860" s="10" t="s">
        <v>19602</v>
      </c>
      <c r="E4860" s="3" t="s">
        <v>7662</v>
      </c>
      <c r="F4860" s="6"/>
    </row>
    <row r="4861" spans="1:6" ht="15.75" customHeight="1" x14ac:dyDescent="0.15">
      <c r="A4861" s="3">
        <v>4857</v>
      </c>
      <c r="B4861" s="3" t="s">
        <v>19603</v>
      </c>
      <c r="C4861" s="10" t="s">
        <v>19606</v>
      </c>
      <c r="E4861" s="3" t="s">
        <v>6219</v>
      </c>
      <c r="F4861" s="6"/>
    </row>
    <row r="4862" spans="1:6" ht="15.75" customHeight="1" x14ac:dyDescent="0.15">
      <c r="A4862" s="3">
        <v>4858</v>
      </c>
      <c r="B4862" s="3" t="s">
        <v>19607</v>
      </c>
      <c r="C4862" s="10" t="s">
        <v>19608</v>
      </c>
      <c r="E4862" s="3" t="s">
        <v>614</v>
      </c>
      <c r="F4862" s="6"/>
    </row>
    <row r="4863" spans="1:6" ht="15.75" customHeight="1" x14ac:dyDescent="0.15">
      <c r="A4863" s="3">
        <v>4859</v>
      </c>
      <c r="B4863" s="3" t="s">
        <v>19609</v>
      </c>
      <c r="C4863" s="10" t="s">
        <v>19610</v>
      </c>
      <c r="E4863" s="3" t="s">
        <v>18312</v>
      </c>
      <c r="F4863" s="6"/>
    </row>
    <row r="4864" spans="1:6" ht="15.75" customHeight="1" x14ac:dyDescent="0.15">
      <c r="A4864" s="3">
        <v>4860</v>
      </c>
      <c r="B4864" s="3" t="s">
        <v>19612</v>
      </c>
      <c r="C4864" s="10" t="s">
        <v>19613</v>
      </c>
      <c r="E4864" s="3" t="s">
        <v>19614</v>
      </c>
      <c r="F4864" s="6"/>
    </row>
    <row r="4865" spans="1:6" ht="15.75" customHeight="1" x14ac:dyDescent="0.15">
      <c r="A4865" s="3">
        <v>4861</v>
      </c>
      <c r="B4865" s="3" t="s">
        <v>19615</v>
      </c>
      <c r="C4865" s="10" t="s">
        <v>19616</v>
      </c>
      <c r="E4865" s="3" t="s">
        <v>1072</v>
      </c>
      <c r="F4865" s="6"/>
    </row>
    <row r="4866" spans="1:6" ht="15.75" customHeight="1" x14ac:dyDescent="0.15">
      <c r="A4866" s="3">
        <v>4862</v>
      </c>
      <c r="B4866" s="3" t="s">
        <v>19617</v>
      </c>
      <c r="C4866" s="10" t="s">
        <v>19619</v>
      </c>
      <c r="E4866" s="3" t="s">
        <v>13465</v>
      </c>
      <c r="F4866" s="6"/>
    </row>
    <row r="4867" spans="1:6" ht="15.75" customHeight="1" x14ac:dyDescent="0.15">
      <c r="A4867" s="3">
        <v>4863</v>
      </c>
      <c r="B4867" s="3" t="s">
        <v>19620</v>
      </c>
      <c r="C4867" s="10" t="s">
        <v>19621</v>
      </c>
      <c r="E4867" s="3" t="s">
        <v>240</v>
      </c>
      <c r="F4867" s="6"/>
    </row>
    <row r="4868" spans="1:6" ht="15.75" customHeight="1" x14ac:dyDescent="0.15">
      <c r="A4868" s="3">
        <v>4864</v>
      </c>
      <c r="B4868" s="5" t="s">
        <v>8780</v>
      </c>
      <c r="C4868" s="10" t="s">
        <v>19623</v>
      </c>
      <c r="E4868" s="3" t="s">
        <v>8783</v>
      </c>
      <c r="F4868" s="6"/>
    </row>
    <row r="4869" spans="1:6" ht="15.75" customHeight="1" x14ac:dyDescent="0.15">
      <c r="A4869" s="3">
        <v>4865</v>
      </c>
      <c r="B4869" s="3" t="s">
        <v>19624</v>
      </c>
      <c r="C4869" s="10" t="s">
        <v>19626</v>
      </c>
      <c r="E4869" s="3" t="s">
        <v>8394</v>
      </c>
      <c r="F4869" s="6"/>
    </row>
    <row r="4870" spans="1:6" ht="15.75" customHeight="1" x14ac:dyDescent="0.15">
      <c r="A4870" s="3">
        <v>4866</v>
      </c>
      <c r="B4870" s="3" t="s">
        <v>19627</v>
      </c>
      <c r="C4870" s="10" t="s">
        <v>19628</v>
      </c>
      <c r="E4870" s="3" t="s">
        <v>19630</v>
      </c>
      <c r="F4870" s="6"/>
    </row>
    <row r="4871" spans="1:6" ht="15.75" customHeight="1" x14ac:dyDescent="0.15">
      <c r="A4871" s="3">
        <v>4867</v>
      </c>
      <c r="B4871" s="3" t="s">
        <v>4057</v>
      </c>
      <c r="C4871" s="10" t="s">
        <v>19631</v>
      </c>
      <c r="E4871" s="3" t="s">
        <v>475</v>
      </c>
      <c r="F4871" s="6"/>
    </row>
    <row r="4872" spans="1:6" ht="15.75" customHeight="1" x14ac:dyDescent="0.15">
      <c r="A4872" s="3">
        <v>4868</v>
      </c>
      <c r="B4872" s="3" t="s">
        <v>19633</v>
      </c>
      <c r="C4872" s="10" t="s">
        <v>19634</v>
      </c>
      <c r="E4872" s="3" t="s">
        <v>189</v>
      </c>
      <c r="F4872" s="6"/>
    </row>
    <row r="4873" spans="1:6" ht="15.75" customHeight="1" x14ac:dyDescent="0.15">
      <c r="A4873" s="3">
        <v>4869</v>
      </c>
      <c r="B4873" s="3" t="s">
        <v>19635</v>
      </c>
      <c r="C4873" s="10" t="s">
        <v>19636</v>
      </c>
      <c r="E4873" s="3" t="s">
        <v>19638</v>
      </c>
      <c r="F4873" s="6"/>
    </row>
    <row r="4874" spans="1:6" ht="15.75" customHeight="1" x14ac:dyDescent="0.15">
      <c r="A4874" s="3">
        <v>4870</v>
      </c>
      <c r="B4874" s="3" t="s">
        <v>19639</v>
      </c>
      <c r="C4874" s="10" t="s">
        <v>19640</v>
      </c>
      <c r="E4874" s="3" t="s">
        <v>10901</v>
      </c>
      <c r="F4874" s="6"/>
    </row>
    <row r="4875" spans="1:6" ht="15.75" customHeight="1" x14ac:dyDescent="0.15">
      <c r="A4875" s="3">
        <v>4871</v>
      </c>
      <c r="B4875" s="3" t="s">
        <v>19641</v>
      </c>
      <c r="C4875" s="10" t="s">
        <v>19642</v>
      </c>
      <c r="E4875" s="3" t="s">
        <v>384</v>
      </c>
      <c r="F4875" s="6"/>
    </row>
    <row r="4876" spans="1:6" ht="15.75" customHeight="1" x14ac:dyDescent="0.15">
      <c r="A4876" s="3">
        <v>4872</v>
      </c>
      <c r="B4876" s="3" t="s">
        <v>19644</v>
      </c>
      <c r="C4876" s="10" t="s">
        <v>19645</v>
      </c>
      <c r="E4876" s="3" t="s">
        <v>264</v>
      </c>
      <c r="F4876" s="6"/>
    </row>
    <row r="4877" spans="1:6" ht="15.75" customHeight="1" x14ac:dyDescent="0.15">
      <c r="A4877" s="3">
        <v>4873</v>
      </c>
      <c r="B4877" s="3" t="s">
        <v>19647</v>
      </c>
      <c r="C4877" s="10" t="s">
        <v>19648</v>
      </c>
      <c r="E4877" s="3" t="s">
        <v>19649</v>
      </c>
      <c r="F4877" s="6"/>
    </row>
    <row r="4878" spans="1:6" ht="15.75" customHeight="1" x14ac:dyDescent="0.15">
      <c r="A4878" s="3">
        <v>4874</v>
      </c>
      <c r="B4878" s="3" t="s">
        <v>11507</v>
      </c>
      <c r="C4878" s="10" t="s">
        <v>19650</v>
      </c>
      <c r="E4878" s="3" t="s">
        <v>11511</v>
      </c>
      <c r="F4878" s="6"/>
    </row>
    <row r="4879" spans="1:6" ht="15.75" customHeight="1" x14ac:dyDescent="0.15">
      <c r="A4879" s="3">
        <v>4875</v>
      </c>
      <c r="B4879" s="3" t="s">
        <v>19651</v>
      </c>
      <c r="C4879" s="10" t="s">
        <v>19652</v>
      </c>
      <c r="E4879" s="3" t="s">
        <v>3538</v>
      </c>
      <c r="F4879" s="6"/>
    </row>
    <row r="4880" spans="1:6" ht="15.75" customHeight="1" x14ac:dyDescent="0.15">
      <c r="A4880" s="3">
        <v>4876</v>
      </c>
      <c r="B4880" s="3" t="s">
        <v>19654</v>
      </c>
      <c r="C4880" s="10" t="s">
        <v>19655</v>
      </c>
      <c r="E4880" s="3" t="s">
        <v>116</v>
      </c>
      <c r="F4880" s="6"/>
    </row>
    <row r="4881" spans="1:6" ht="15.75" customHeight="1" x14ac:dyDescent="0.15">
      <c r="A4881" s="3">
        <v>4877</v>
      </c>
      <c r="B4881" s="3" t="s">
        <v>19656</v>
      </c>
      <c r="C4881" s="10" t="s">
        <v>19657</v>
      </c>
      <c r="E4881" s="3" t="s">
        <v>3189</v>
      </c>
      <c r="F4881" s="6"/>
    </row>
    <row r="4882" spans="1:6" ht="15.75" customHeight="1" x14ac:dyDescent="0.15">
      <c r="A4882" s="3">
        <v>4878</v>
      </c>
      <c r="B4882" s="3" t="s">
        <v>19658</v>
      </c>
      <c r="C4882" s="10" t="s">
        <v>19660</v>
      </c>
      <c r="E4882" s="3" t="s">
        <v>19661</v>
      </c>
      <c r="F4882" s="6"/>
    </row>
    <row r="4883" spans="1:6" ht="15.75" customHeight="1" x14ac:dyDescent="0.15">
      <c r="A4883" s="3">
        <v>4879</v>
      </c>
      <c r="B4883" s="3" t="s">
        <v>19662</v>
      </c>
      <c r="C4883" s="10" t="s">
        <v>19663</v>
      </c>
      <c r="E4883" s="3" t="s">
        <v>15109</v>
      </c>
      <c r="F4883" s="6"/>
    </row>
    <row r="4884" spans="1:6" ht="15.75" customHeight="1" x14ac:dyDescent="0.15">
      <c r="A4884" s="3">
        <v>4880</v>
      </c>
      <c r="B4884" s="3" t="s">
        <v>9815</v>
      </c>
      <c r="C4884" s="10" t="s">
        <v>19666</v>
      </c>
      <c r="E4884" s="3" t="s">
        <v>9819</v>
      </c>
      <c r="F4884" s="6"/>
    </row>
    <row r="4885" spans="1:6" ht="15.75" customHeight="1" x14ac:dyDescent="0.15">
      <c r="A4885" s="3">
        <v>4881</v>
      </c>
      <c r="B4885" s="5" t="s">
        <v>19668</v>
      </c>
      <c r="C4885" s="10" t="s">
        <v>19669</v>
      </c>
      <c r="E4885" s="3" t="s">
        <v>9726</v>
      </c>
      <c r="F4885" s="6"/>
    </row>
    <row r="4886" spans="1:6" ht="15.75" customHeight="1" x14ac:dyDescent="0.15">
      <c r="A4886" s="3">
        <v>4882</v>
      </c>
      <c r="B4886" s="3" t="s">
        <v>11176</v>
      </c>
      <c r="C4886" s="10" t="s">
        <v>19671</v>
      </c>
      <c r="E4886" s="3" t="s">
        <v>8758</v>
      </c>
      <c r="F4886" s="6"/>
    </row>
    <row r="4887" spans="1:6" ht="15.75" customHeight="1" x14ac:dyDescent="0.15">
      <c r="A4887" s="3">
        <v>4883</v>
      </c>
      <c r="B4887" s="3" t="s">
        <v>19673</v>
      </c>
      <c r="C4887" s="10" t="s">
        <v>19674</v>
      </c>
      <c r="E4887" s="3" t="s">
        <v>19675</v>
      </c>
      <c r="F4887" s="6"/>
    </row>
    <row r="4888" spans="1:6" ht="15.75" customHeight="1" x14ac:dyDescent="0.15">
      <c r="A4888" s="3">
        <v>4884</v>
      </c>
      <c r="B4888" s="3" t="s">
        <v>5544</v>
      </c>
      <c r="C4888" s="10" t="s">
        <v>19677</v>
      </c>
      <c r="E4888" s="3" t="s">
        <v>2137</v>
      </c>
      <c r="F4888" s="6"/>
    </row>
    <row r="4889" spans="1:6" ht="15.75" customHeight="1" x14ac:dyDescent="0.15">
      <c r="A4889" s="3">
        <v>4885</v>
      </c>
      <c r="B4889" s="3" t="s">
        <v>8658</v>
      </c>
      <c r="C4889" s="10" t="s">
        <v>19678</v>
      </c>
      <c r="E4889" s="3" t="s">
        <v>8662</v>
      </c>
      <c r="F4889" s="6"/>
    </row>
    <row r="4890" spans="1:6" ht="15.75" customHeight="1" x14ac:dyDescent="0.15">
      <c r="A4890" s="3">
        <v>4886</v>
      </c>
      <c r="B4890" s="3" t="s">
        <v>19680</v>
      </c>
      <c r="C4890" s="10" t="s">
        <v>19681</v>
      </c>
      <c r="E4890" s="3" t="s">
        <v>283</v>
      </c>
      <c r="F4890" s="6"/>
    </row>
    <row r="4891" spans="1:6" ht="15.75" customHeight="1" x14ac:dyDescent="0.15">
      <c r="A4891" s="3">
        <v>4887</v>
      </c>
      <c r="B4891" s="3" t="s">
        <v>19682</v>
      </c>
      <c r="C4891" s="10" t="s">
        <v>19683</v>
      </c>
      <c r="E4891" s="3" t="s">
        <v>4814</v>
      </c>
      <c r="F4891" s="6"/>
    </row>
    <row r="4892" spans="1:6" ht="15.75" customHeight="1" x14ac:dyDescent="0.15">
      <c r="A4892" s="3">
        <v>4888</v>
      </c>
      <c r="B4892" s="3" t="s">
        <v>19685</v>
      </c>
      <c r="C4892" s="10" t="s">
        <v>19687</v>
      </c>
      <c r="E4892" s="3" t="s">
        <v>7827</v>
      </c>
      <c r="F4892" s="6"/>
    </row>
    <row r="4893" spans="1:6" ht="15.75" customHeight="1" x14ac:dyDescent="0.15">
      <c r="A4893" s="3">
        <v>4889</v>
      </c>
      <c r="B4893" s="3" t="s">
        <v>19688</v>
      </c>
      <c r="C4893" s="10" t="s">
        <v>19689</v>
      </c>
      <c r="E4893" s="3" t="s">
        <v>115</v>
      </c>
      <c r="F4893" s="6"/>
    </row>
    <row r="4894" spans="1:6" ht="15.75" customHeight="1" x14ac:dyDescent="0.15">
      <c r="A4894" s="3">
        <v>4890</v>
      </c>
      <c r="B4894" s="3" t="s">
        <v>19690</v>
      </c>
      <c r="C4894" s="10" t="s">
        <v>19691</v>
      </c>
      <c r="E4894" s="3" t="s">
        <v>3261</v>
      </c>
      <c r="F4894" s="6"/>
    </row>
    <row r="4895" spans="1:6" ht="15.75" customHeight="1" x14ac:dyDescent="0.15">
      <c r="A4895" s="3">
        <v>4891</v>
      </c>
      <c r="B4895" s="3" t="s">
        <v>19693</v>
      </c>
      <c r="C4895" s="10" t="s">
        <v>19694</v>
      </c>
      <c r="E4895" s="3" t="s">
        <v>256</v>
      </c>
      <c r="F4895" s="6"/>
    </row>
    <row r="4896" spans="1:6" ht="15.75" customHeight="1" x14ac:dyDescent="0.15">
      <c r="A4896" s="3">
        <v>4892</v>
      </c>
      <c r="B4896" s="3" t="s">
        <v>6941</v>
      </c>
      <c r="C4896" s="10" t="s">
        <v>19695</v>
      </c>
      <c r="E4896" s="3" t="s">
        <v>475</v>
      </c>
      <c r="F4896" s="6"/>
    </row>
    <row r="4897" spans="1:6" ht="15.75" customHeight="1" x14ac:dyDescent="0.15">
      <c r="A4897" s="3">
        <v>4893</v>
      </c>
      <c r="B4897" s="3" t="s">
        <v>6201</v>
      </c>
      <c r="C4897" s="10" t="s">
        <v>19697</v>
      </c>
      <c r="E4897" s="3" t="s">
        <v>2403</v>
      </c>
      <c r="F4897" s="6"/>
    </row>
    <row r="4898" spans="1:6" ht="15.75" customHeight="1" x14ac:dyDescent="0.15">
      <c r="A4898" s="3">
        <v>4894</v>
      </c>
      <c r="B4898" s="3" t="s">
        <v>19698</v>
      </c>
      <c r="C4898" s="10" t="s">
        <v>19699</v>
      </c>
      <c r="E4898" s="3" t="s">
        <v>9329</v>
      </c>
      <c r="F4898" s="6"/>
    </row>
    <row r="4899" spans="1:6" ht="15.75" customHeight="1" x14ac:dyDescent="0.15">
      <c r="A4899" s="3">
        <v>4895</v>
      </c>
      <c r="B4899" s="3" t="s">
        <v>11844</v>
      </c>
      <c r="C4899" s="10" t="s">
        <v>19700</v>
      </c>
      <c r="E4899" s="3" t="s">
        <v>2190</v>
      </c>
      <c r="F4899" s="6"/>
    </row>
    <row r="4900" spans="1:6" ht="15.75" customHeight="1" x14ac:dyDescent="0.15">
      <c r="A4900" s="3">
        <v>4896</v>
      </c>
      <c r="B4900" s="3" t="s">
        <v>19702</v>
      </c>
      <c r="C4900" s="10" t="s">
        <v>19703</v>
      </c>
      <c r="E4900" s="3" t="s">
        <v>14790</v>
      </c>
      <c r="F4900" s="6"/>
    </row>
    <row r="4901" spans="1:6" ht="15.75" customHeight="1" x14ac:dyDescent="0.15">
      <c r="A4901" s="3">
        <v>4897</v>
      </c>
      <c r="B4901" s="3" t="s">
        <v>19704</v>
      </c>
      <c r="C4901" s="10" t="s">
        <v>19705</v>
      </c>
      <c r="E4901" s="3" t="s">
        <v>19707</v>
      </c>
      <c r="F4901" s="6"/>
    </row>
    <row r="4902" spans="1:6" ht="15.75" customHeight="1" x14ac:dyDescent="0.15">
      <c r="A4902" s="3">
        <v>4898</v>
      </c>
      <c r="B4902" s="3" t="s">
        <v>19708</v>
      </c>
      <c r="C4902" s="10" t="s">
        <v>19709</v>
      </c>
      <c r="E4902" s="3" t="s">
        <v>6780</v>
      </c>
      <c r="F4902" s="6"/>
    </row>
    <row r="4903" spans="1:6" ht="15.75" customHeight="1" x14ac:dyDescent="0.15">
      <c r="A4903" s="3">
        <v>4899</v>
      </c>
      <c r="B4903" s="3" t="s">
        <v>19710</v>
      </c>
      <c r="C4903" s="10" t="s">
        <v>19711</v>
      </c>
      <c r="E4903" s="3" t="s">
        <v>614</v>
      </c>
      <c r="F4903" s="6"/>
    </row>
    <row r="4904" spans="1:6" ht="15.75" customHeight="1" x14ac:dyDescent="0.15">
      <c r="A4904" s="3">
        <v>4900</v>
      </c>
      <c r="B4904" s="3" t="s">
        <v>19714</v>
      </c>
      <c r="C4904" s="10" t="s">
        <v>19715</v>
      </c>
      <c r="E4904" s="3" t="s">
        <v>9608</v>
      </c>
      <c r="F4904" s="6"/>
    </row>
    <row r="4905" spans="1:6" ht="15.75" customHeight="1" x14ac:dyDescent="0.15">
      <c r="A4905" s="3">
        <v>4901</v>
      </c>
      <c r="B4905" s="3" t="s">
        <v>19716</v>
      </c>
      <c r="C4905" s="10" t="s">
        <v>19717</v>
      </c>
      <c r="E4905" s="3" t="s">
        <v>19718</v>
      </c>
      <c r="F4905" s="6"/>
    </row>
    <row r="4906" spans="1:6" ht="15.75" customHeight="1" x14ac:dyDescent="0.15">
      <c r="A4906" s="3">
        <v>4902</v>
      </c>
      <c r="B4906" s="3" t="s">
        <v>11289</v>
      </c>
      <c r="C4906" s="10" t="s">
        <v>19720</v>
      </c>
      <c r="E4906" s="3" t="s">
        <v>11293</v>
      </c>
      <c r="F4906" s="6"/>
    </row>
    <row r="4907" spans="1:6" ht="15.75" customHeight="1" x14ac:dyDescent="0.15">
      <c r="A4907" s="3">
        <v>4903</v>
      </c>
      <c r="B4907" s="3" t="s">
        <v>19721</v>
      </c>
      <c r="C4907" s="10" t="s">
        <v>19722</v>
      </c>
      <c r="E4907" s="3" t="s">
        <v>19723</v>
      </c>
      <c r="F4907" s="6"/>
    </row>
    <row r="4908" spans="1:6" ht="15.75" customHeight="1" x14ac:dyDescent="0.15">
      <c r="A4908" s="3">
        <v>4904</v>
      </c>
      <c r="B4908" s="3" t="s">
        <v>5953</v>
      </c>
      <c r="C4908" s="10" t="s">
        <v>19724</v>
      </c>
      <c r="E4908" s="3" t="s">
        <v>1094</v>
      </c>
      <c r="F4908" s="6"/>
    </row>
    <row r="4909" spans="1:6" ht="15.75" customHeight="1" x14ac:dyDescent="0.15">
      <c r="A4909" s="3">
        <v>4905</v>
      </c>
      <c r="B4909" s="3" t="s">
        <v>19726</v>
      </c>
      <c r="C4909" s="10" t="s">
        <v>19727</v>
      </c>
      <c r="E4909" s="3" t="s">
        <v>19729</v>
      </c>
      <c r="F4909" s="6"/>
    </row>
    <row r="4910" spans="1:6" ht="15.75" customHeight="1" x14ac:dyDescent="0.15">
      <c r="A4910" s="3">
        <v>4906</v>
      </c>
      <c r="B4910" s="3" t="s">
        <v>19730</v>
      </c>
      <c r="C4910" s="10" t="s">
        <v>19731</v>
      </c>
      <c r="E4910" s="3" t="s">
        <v>2724</v>
      </c>
      <c r="F4910" s="6"/>
    </row>
    <row r="4911" spans="1:6" ht="15.75" customHeight="1" x14ac:dyDescent="0.15">
      <c r="A4911" s="3">
        <v>4907</v>
      </c>
      <c r="B4911" s="3" t="s">
        <v>10097</v>
      </c>
      <c r="C4911" s="10" t="s">
        <v>19733</v>
      </c>
      <c r="E4911" s="3" t="s">
        <v>10094</v>
      </c>
      <c r="F4911" s="6"/>
    </row>
    <row r="4912" spans="1:6" ht="15.75" customHeight="1" x14ac:dyDescent="0.15">
      <c r="A4912" s="3">
        <v>4908</v>
      </c>
      <c r="B4912" s="3" t="s">
        <v>19735</v>
      </c>
      <c r="C4912" s="10" t="s">
        <v>19736</v>
      </c>
      <c r="E4912" s="3" t="s">
        <v>19737</v>
      </c>
      <c r="F4912" s="6"/>
    </row>
    <row r="4913" spans="1:6" ht="15.75" customHeight="1" x14ac:dyDescent="0.15">
      <c r="A4913" s="3">
        <v>4909</v>
      </c>
      <c r="B4913" s="3" t="s">
        <v>19738</v>
      </c>
      <c r="C4913" s="10" t="s">
        <v>19739</v>
      </c>
      <c r="E4913" s="3" t="s">
        <v>264</v>
      </c>
      <c r="F4913" s="6"/>
    </row>
    <row r="4914" spans="1:6" ht="15.75" customHeight="1" x14ac:dyDescent="0.15">
      <c r="A4914" s="3">
        <v>4910</v>
      </c>
      <c r="B4914" s="3" t="s">
        <v>19741</v>
      </c>
      <c r="C4914" s="10" t="s">
        <v>19742</v>
      </c>
      <c r="E4914" s="3" t="s">
        <v>19744</v>
      </c>
      <c r="F4914" s="6"/>
    </row>
    <row r="4915" spans="1:6" ht="15.75" customHeight="1" x14ac:dyDescent="0.15">
      <c r="A4915" s="3">
        <v>4911</v>
      </c>
      <c r="B4915" s="3" t="s">
        <v>19745</v>
      </c>
      <c r="C4915" s="10" t="s">
        <v>19746</v>
      </c>
      <c r="E4915" s="3" t="s">
        <v>9115</v>
      </c>
      <c r="F4915" s="6"/>
    </row>
    <row r="4916" spans="1:6" ht="15.75" customHeight="1" x14ac:dyDescent="0.15">
      <c r="A4916" s="3">
        <v>4912</v>
      </c>
      <c r="B4916" s="3" t="s">
        <v>19747</v>
      </c>
      <c r="C4916" s="10" t="s">
        <v>19748</v>
      </c>
      <c r="E4916" s="3" t="s">
        <v>4411</v>
      </c>
      <c r="F4916" s="6"/>
    </row>
    <row r="4917" spans="1:6" ht="15.75" customHeight="1" x14ac:dyDescent="0.15">
      <c r="A4917" s="3">
        <v>4913</v>
      </c>
      <c r="B4917" s="3" t="s">
        <v>19749</v>
      </c>
      <c r="C4917" s="10" t="s">
        <v>19750</v>
      </c>
      <c r="E4917" s="3" t="s">
        <v>19751</v>
      </c>
      <c r="F4917" s="6"/>
    </row>
    <row r="4918" spans="1:6" ht="15.75" customHeight="1" x14ac:dyDescent="0.15">
      <c r="A4918" s="3">
        <v>4914</v>
      </c>
      <c r="B4918" s="3" t="s">
        <v>19752</v>
      </c>
      <c r="C4918" s="10" t="s">
        <v>19753</v>
      </c>
      <c r="E4918" s="3" t="s">
        <v>2435</v>
      </c>
      <c r="F4918" s="6"/>
    </row>
    <row r="4919" spans="1:6" ht="15.75" customHeight="1" x14ac:dyDescent="0.15">
      <c r="A4919" s="3">
        <v>4915</v>
      </c>
      <c r="B4919" s="3" t="s">
        <v>9723</v>
      </c>
      <c r="C4919" s="10" t="s">
        <v>19755</v>
      </c>
      <c r="E4919" s="3" t="s">
        <v>9705</v>
      </c>
      <c r="F4919" s="6"/>
    </row>
    <row r="4920" spans="1:6" ht="15.75" customHeight="1" x14ac:dyDescent="0.15">
      <c r="A4920" s="3">
        <v>4916</v>
      </c>
      <c r="B4920" s="3" t="s">
        <v>11881</v>
      </c>
      <c r="C4920" s="10" t="s">
        <v>19756</v>
      </c>
      <c r="E4920" s="3" t="s">
        <v>7083</v>
      </c>
      <c r="F4920" s="6"/>
    </row>
    <row r="4921" spans="1:6" ht="15.75" customHeight="1" x14ac:dyDescent="0.15">
      <c r="A4921" s="3">
        <v>4917</v>
      </c>
      <c r="B4921" s="3" t="s">
        <v>19759</v>
      </c>
      <c r="C4921" s="10" t="s">
        <v>19760</v>
      </c>
      <c r="E4921" s="3" t="s">
        <v>7361</v>
      </c>
      <c r="F4921" s="6"/>
    </row>
    <row r="4922" spans="1:6" ht="15.75" customHeight="1" x14ac:dyDescent="0.15">
      <c r="A4922" s="3">
        <v>4918</v>
      </c>
      <c r="B4922" s="3" t="s">
        <v>5971</v>
      </c>
      <c r="C4922" s="10" t="s">
        <v>19761</v>
      </c>
      <c r="E4922" s="3" t="s">
        <v>79</v>
      </c>
      <c r="F4922" s="6"/>
    </row>
    <row r="4923" spans="1:6" ht="15.75" customHeight="1" x14ac:dyDescent="0.15">
      <c r="A4923" s="3">
        <v>4919</v>
      </c>
      <c r="B4923" s="3" t="s">
        <v>19762</v>
      </c>
      <c r="C4923" s="10" t="s">
        <v>19763</v>
      </c>
      <c r="E4923" s="3" t="s">
        <v>1240</v>
      </c>
      <c r="F4923" s="6"/>
    </row>
    <row r="4924" spans="1:6" ht="15.75" customHeight="1" x14ac:dyDescent="0.15">
      <c r="A4924" s="3">
        <v>4920</v>
      </c>
      <c r="B4924" s="3" t="s">
        <v>19765</v>
      </c>
      <c r="C4924" s="10" t="s">
        <v>19766</v>
      </c>
      <c r="E4924" s="3" t="s">
        <v>19768</v>
      </c>
      <c r="F4924" s="6"/>
    </row>
    <row r="4925" spans="1:6" ht="15.75" customHeight="1" x14ac:dyDescent="0.15">
      <c r="A4925" s="3">
        <v>4921</v>
      </c>
      <c r="B4925" s="3" t="s">
        <v>6586</v>
      </c>
      <c r="C4925" s="10" t="s">
        <v>19769</v>
      </c>
      <c r="E4925" s="3" t="s">
        <v>5934</v>
      </c>
      <c r="F4925" s="6"/>
    </row>
    <row r="4926" spans="1:6" ht="15.75" customHeight="1" x14ac:dyDescent="0.15">
      <c r="A4926" s="3">
        <v>4922</v>
      </c>
      <c r="B4926" s="3" t="s">
        <v>19770</v>
      </c>
      <c r="C4926" s="10" t="s">
        <v>19772</v>
      </c>
      <c r="E4926" s="3" t="s">
        <v>19773</v>
      </c>
      <c r="F4926" s="6"/>
    </row>
    <row r="4927" spans="1:6" ht="15.75" customHeight="1" x14ac:dyDescent="0.15">
      <c r="A4927" s="3">
        <v>4923</v>
      </c>
      <c r="B4927" s="3" t="s">
        <v>19774</v>
      </c>
      <c r="C4927" s="10" t="s">
        <v>19775</v>
      </c>
      <c r="E4927" s="3" t="s">
        <v>19776</v>
      </c>
      <c r="F4927" s="6"/>
    </row>
    <row r="4928" spans="1:6" ht="15.75" customHeight="1" x14ac:dyDescent="0.15">
      <c r="A4928" s="3">
        <v>4924</v>
      </c>
      <c r="B4928" s="3" t="s">
        <v>19778</v>
      </c>
      <c r="C4928" s="10" t="s">
        <v>19779</v>
      </c>
      <c r="E4928" s="3" t="s">
        <v>391</v>
      </c>
      <c r="F4928" s="6"/>
    </row>
    <row r="4929" spans="1:6" ht="15.75" customHeight="1" x14ac:dyDescent="0.15">
      <c r="A4929" s="3">
        <v>4925</v>
      </c>
      <c r="B4929" s="3" t="s">
        <v>19781</v>
      </c>
      <c r="C4929" s="10" t="s">
        <v>19782</v>
      </c>
      <c r="E4929" s="3" t="s">
        <v>2725</v>
      </c>
      <c r="F4929" s="6"/>
    </row>
    <row r="4930" spans="1:6" ht="15.75" customHeight="1" x14ac:dyDescent="0.15">
      <c r="A4930" s="3">
        <v>4926</v>
      </c>
      <c r="B4930" s="3" t="s">
        <v>11856</v>
      </c>
      <c r="C4930" s="10" t="s">
        <v>19784</v>
      </c>
      <c r="E4930" s="3" t="s">
        <v>2190</v>
      </c>
      <c r="F4930" s="6"/>
    </row>
    <row r="4931" spans="1:6" ht="15.75" customHeight="1" x14ac:dyDescent="0.15">
      <c r="A4931" s="3">
        <v>4927</v>
      </c>
      <c r="B4931" s="3" t="s">
        <v>6478</v>
      </c>
      <c r="C4931" s="10" t="s">
        <v>19786</v>
      </c>
      <c r="E4931" s="3" t="s">
        <v>2413</v>
      </c>
      <c r="F4931" s="6"/>
    </row>
    <row r="4932" spans="1:6" ht="15.75" customHeight="1" x14ac:dyDescent="0.15">
      <c r="A4932" s="3">
        <v>4928</v>
      </c>
      <c r="B4932" s="3" t="s">
        <v>19787</v>
      </c>
      <c r="C4932" s="10" t="s">
        <v>19788</v>
      </c>
      <c r="E4932" s="3" t="s">
        <v>240</v>
      </c>
      <c r="F4932" s="6"/>
    </row>
    <row r="4933" spans="1:6" ht="15.75" customHeight="1" x14ac:dyDescent="0.15">
      <c r="A4933" s="3">
        <v>4929</v>
      </c>
      <c r="B4933" s="3" t="s">
        <v>19791</v>
      </c>
      <c r="C4933" s="10" t="s">
        <v>19792</v>
      </c>
      <c r="E4933" s="3" t="s">
        <v>19793</v>
      </c>
      <c r="F4933" s="6"/>
    </row>
    <row r="4934" spans="1:6" ht="15.75" customHeight="1" x14ac:dyDescent="0.15">
      <c r="A4934" s="3">
        <v>4930</v>
      </c>
      <c r="B4934" s="3" t="s">
        <v>19794</v>
      </c>
      <c r="C4934" s="10" t="s">
        <v>19795</v>
      </c>
      <c r="E4934" s="3" t="s">
        <v>10927</v>
      </c>
      <c r="F4934" s="6"/>
    </row>
    <row r="4935" spans="1:6" ht="15.75" customHeight="1" x14ac:dyDescent="0.15">
      <c r="A4935" s="3">
        <v>4931</v>
      </c>
      <c r="B4935" s="3" t="s">
        <v>19796</v>
      </c>
      <c r="C4935" s="10" t="s">
        <v>19797</v>
      </c>
      <c r="E4935" s="3" t="s">
        <v>11543</v>
      </c>
      <c r="F4935" s="6"/>
    </row>
    <row r="4936" spans="1:6" ht="15.75" customHeight="1" x14ac:dyDescent="0.15">
      <c r="A4936" s="3">
        <v>4932</v>
      </c>
      <c r="B4936" s="3" t="s">
        <v>19799</v>
      </c>
      <c r="C4936" s="10" t="s">
        <v>19800</v>
      </c>
      <c r="E4936" s="3" t="s">
        <v>271</v>
      </c>
      <c r="F4936" s="6"/>
    </row>
    <row r="4937" spans="1:6" ht="15.75" customHeight="1" x14ac:dyDescent="0.15">
      <c r="A4937" s="3">
        <v>4933</v>
      </c>
      <c r="B4937" s="3" t="s">
        <v>19801</v>
      </c>
      <c r="C4937" s="10" t="s">
        <v>19802</v>
      </c>
      <c r="E4937" s="3" t="s">
        <v>19805</v>
      </c>
      <c r="F4937" s="6"/>
    </row>
    <row r="4938" spans="1:6" ht="15.75" customHeight="1" x14ac:dyDescent="0.15">
      <c r="A4938" s="3">
        <v>4934</v>
      </c>
      <c r="B4938" s="3" t="s">
        <v>19806</v>
      </c>
      <c r="C4938" s="10" t="s">
        <v>19807</v>
      </c>
      <c r="E4938" s="3" t="s">
        <v>1375</v>
      </c>
      <c r="F4938" s="6"/>
    </row>
    <row r="4939" spans="1:6" ht="15.75" customHeight="1" x14ac:dyDescent="0.15">
      <c r="A4939" s="3">
        <v>4935</v>
      </c>
      <c r="B4939" s="3" t="s">
        <v>19808</v>
      </c>
      <c r="C4939" s="10" t="s">
        <v>19809</v>
      </c>
      <c r="E4939" s="3" t="s">
        <v>19812</v>
      </c>
      <c r="F4939" s="6"/>
    </row>
    <row r="4940" spans="1:6" ht="15.75" customHeight="1" x14ac:dyDescent="0.15">
      <c r="A4940" s="3">
        <v>4936</v>
      </c>
      <c r="B4940" s="3" t="s">
        <v>19813</v>
      </c>
      <c r="C4940" s="10" t="s">
        <v>19814</v>
      </c>
      <c r="E4940" s="3" t="s">
        <v>19815</v>
      </c>
      <c r="F4940" s="6"/>
    </row>
    <row r="4941" spans="1:6" ht="15.75" customHeight="1" x14ac:dyDescent="0.15">
      <c r="A4941" s="3">
        <v>4937</v>
      </c>
      <c r="B4941" s="3" t="s">
        <v>19816</v>
      </c>
      <c r="C4941" s="10" t="s">
        <v>19817</v>
      </c>
      <c r="E4941" s="3" t="s">
        <v>5419</v>
      </c>
      <c r="F4941" s="6"/>
    </row>
    <row r="4942" spans="1:6" ht="15.75" customHeight="1" x14ac:dyDescent="0.15">
      <c r="A4942" s="3">
        <v>4938</v>
      </c>
      <c r="B4942" s="3" t="s">
        <v>11471</v>
      </c>
      <c r="C4942" s="10" t="s">
        <v>19820</v>
      </c>
      <c r="E4942" s="3" t="s">
        <v>38</v>
      </c>
      <c r="F4942" s="6"/>
    </row>
    <row r="4943" spans="1:6" ht="15.75" customHeight="1" x14ac:dyDescent="0.15">
      <c r="A4943" s="3">
        <v>4939</v>
      </c>
      <c r="B4943" s="3" t="s">
        <v>19821</v>
      </c>
      <c r="C4943" s="10" t="s">
        <v>19822</v>
      </c>
      <c r="E4943" s="3" t="s">
        <v>11953</v>
      </c>
      <c r="F4943" s="6"/>
    </row>
    <row r="4944" spans="1:6" ht="15.75" customHeight="1" x14ac:dyDescent="0.15">
      <c r="A4944" s="3">
        <v>4940</v>
      </c>
      <c r="B4944" s="3" t="s">
        <v>19824</v>
      </c>
      <c r="C4944" s="10" t="s">
        <v>19825</v>
      </c>
      <c r="E4944" s="3" t="s">
        <v>2435</v>
      </c>
      <c r="F4944" s="6"/>
    </row>
    <row r="4945" spans="1:6" ht="15.75" customHeight="1" x14ac:dyDescent="0.15">
      <c r="A4945" s="3">
        <v>4941</v>
      </c>
      <c r="B4945" s="3" t="s">
        <v>19826</v>
      </c>
      <c r="C4945" s="10" t="s">
        <v>19827</v>
      </c>
      <c r="E4945" s="3" t="s">
        <v>19829</v>
      </c>
      <c r="F4945" s="6"/>
    </row>
    <row r="4946" spans="1:6" ht="15.75" customHeight="1" x14ac:dyDescent="0.15">
      <c r="A4946" s="3">
        <v>4942</v>
      </c>
      <c r="B4946" s="3" t="s">
        <v>9769</v>
      </c>
      <c r="C4946" s="10" t="s">
        <v>19830</v>
      </c>
      <c r="E4946" s="3" t="s">
        <v>9763</v>
      </c>
      <c r="F4946" s="6"/>
    </row>
    <row r="4947" spans="1:6" ht="15.75" customHeight="1" x14ac:dyDescent="0.15">
      <c r="A4947" s="3">
        <v>4943</v>
      </c>
      <c r="B4947" s="3" t="s">
        <v>19831</v>
      </c>
      <c r="C4947" s="10" t="s">
        <v>19832</v>
      </c>
      <c r="E4947" s="3" t="s">
        <v>13660</v>
      </c>
      <c r="F4947" s="6"/>
    </row>
    <row r="4948" spans="1:6" ht="15.75" customHeight="1" x14ac:dyDescent="0.15">
      <c r="A4948" s="3">
        <v>4944</v>
      </c>
      <c r="B4948" s="3" t="s">
        <v>19834</v>
      </c>
      <c r="C4948" s="10" t="s">
        <v>19835</v>
      </c>
      <c r="E4948" s="3" t="s">
        <v>240</v>
      </c>
      <c r="F4948" s="6"/>
    </row>
    <row r="4949" spans="1:6" ht="15.75" customHeight="1" x14ac:dyDescent="0.15">
      <c r="A4949" s="3">
        <v>4945</v>
      </c>
      <c r="B4949" s="3" t="s">
        <v>19836</v>
      </c>
      <c r="C4949" s="10" t="s">
        <v>19837</v>
      </c>
      <c r="E4949" s="3" t="s">
        <v>8135</v>
      </c>
      <c r="F4949" s="6"/>
    </row>
    <row r="4950" spans="1:6" ht="15.75" customHeight="1" x14ac:dyDescent="0.15">
      <c r="A4950" s="3">
        <v>4946</v>
      </c>
      <c r="B4950" s="3" t="s">
        <v>8058</v>
      </c>
      <c r="C4950" s="10" t="s">
        <v>19839</v>
      </c>
      <c r="E4950" s="3" t="s">
        <v>3527</v>
      </c>
      <c r="F4950" s="6"/>
    </row>
    <row r="4951" spans="1:6" ht="15.75" customHeight="1" x14ac:dyDescent="0.15">
      <c r="A4951" s="3">
        <v>4947</v>
      </c>
      <c r="B4951" s="3" t="s">
        <v>9282</v>
      </c>
      <c r="C4951" s="10" t="s">
        <v>19841</v>
      </c>
      <c r="E4951" s="3" t="s">
        <v>9284</v>
      </c>
      <c r="F4951" s="6"/>
    </row>
    <row r="4952" spans="1:6" ht="15.75" customHeight="1" x14ac:dyDescent="0.15">
      <c r="A4952" s="3">
        <v>4948</v>
      </c>
      <c r="B4952" s="5" t="s">
        <v>19842</v>
      </c>
      <c r="C4952" s="10" t="s">
        <v>19843</v>
      </c>
      <c r="E4952" s="3" t="s">
        <v>19844</v>
      </c>
      <c r="F4952" s="6"/>
    </row>
    <row r="4953" spans="1:6" ht="15.75" customHeight="1" x14ac:dyDescent="0.15">
      <c r="A4953" s="3">
        <v>4949</v>
      </c>
      <c r="B4953" s="3" t="s">
        <v>19845</v>
      </c>
      <c r="C4953" s="10" t="s">
        <v>19846</v>
      </c>
      <c r="E4953" s="3" t="s">
        <v>240</v>
      </c>
      <c r="F4953" s="6"/>
    </row>
    <row r="4954" spans="1:6" ht="15.75" customHeight="1" x14ac:dyDescent="0.15">
      <c r="A4954" s="3">
        <v>4950</v>
      </c>
      <c r="B4954" s="3" t="s">
        <v>19848</v>
      </c>
      <c r="C4954" s="10" t="s">
        <v>19849</v>
      </c>
      <c r="E4954" s="3" t="s">
        <v>9098</v>
      </c>
      <c r="F4954" s="6"/>
    </row>
    <row r="4955" spans="1:6" ht="15.75" customHeight="1" x14ac:dyDescent="0.15">
      <c r="A4955" s="3">
        <v>4951</v>
      </c>
      <c r="B4955" s="3" t="s">
        <v>19850</v>
      </c>
      <c r="C4955" s="10" t="s">
        <v>19851</v>
      </c>
      <c r="E4955" s="3" t="s">
        <v>887</v>
      </c>
      <c r="F4955" s="6"/>
    </row>
    <row r="4956" spans="1:6" ht="15.75" customHeight="1" x14ac:dyDescent="0.15">
      <c r="A4956" s="3">
        <v>4952</v>
      </c>
      <c r="B4956" s="3" t="s">
        <v>9505</v>
      </c>
      <c r="C4956" s="10" t="s">
        <v>19852</v>
      </c>
      <c r="E4956" s="3" t="s">
        <v>9510</v>
      </c>
      <c r="F4956" s="6"/>
    </row>
    <row r="4957" spans="1:6" ht="15.75" customHeight="1" x14ac:dyDescent="0.15">
      <c r="A4957" s="3">
        <v>4953</v>
      </c>
      <c r="B4957" s="3" t="s">
        <v>12254</v>
      </c>
      <c r="C4957" s="10" t="s">
        <v>19854</v>
      </c>
      <c r="E4957" s="3" t="s">
        <v>12256</v>
      </c>
      <c r="F4957" s="6"/>
    </row>
    <row r="4958" spans="1:6" ht="15.75" customHeight="1" x14ac:dyDescent="0.15">
      <c r="A4958" s="3">
        <v>4954</v>
      </c>
      <c r="B4958" s="3" t="s">
        <v>19855</v>
      </c>
      <c r="C4958" s="10" t="s">
        <v>19856</v>
      </c>
      <c r="E4958" s="3" t="s">
        <v>2435</v>
      </c>
      <c r="F4958" s="6"/>
    </row>
    <row r="4959" spans="1:6" ht="15.75" customHeight="1" x14ac:dyDescent="0.15">
      <c r="A4959" s="3">
        <v>4955</v>
      </c>
      <c r="B4959" s="3" t="s">
        <v>19857</v>
      </c>
      <c r="C4959" s="10" t="s">
        <v>19858</v>
      </c>
      <c r="E4959" s="3" t="s">
        <v>19860</v>
      </c>
      <c r="F4959" s="6"/>
    </row>
    <row r="4960" spans="1:6" ht="15.75" customHeight="1" x14ac:dyDescent="0.15">
      <c r="A4960" s="3">
        <v>4956</v>
      </c>
      <c r="B4960" s="3" t="s">
        <v>7910</v>
      </c>
      <c r="C4960" s="10" t="s">
        <v>19861</v>
      </c>
      <c r="E4960" s="3" t="s">
        <v>475</v>
      </c>
      <c r="F4960" s="6"/>
    </row>
    <row r="4961" spans="1:6" ht="15.75" customHeight="1" x14ac:dyDescent="0.15">
      <c r="A4961" s="3">
        <v>4957</v>
      </c>
      <c r="B4961" s="3" t="s">
        <v>19862</v>
      </c>
      <c r="C4961" s="10" t="s">
        <v>19863</v>
      </c>
      <c r="E4961" s="3" t="s">
        <v>760</v>
      </c>
      <c r="F4961" s="6"/>
    </row>
    <row r="4962" spans="1:6" ht="15.75" customHeight="1" x14ac:dyDescent="0.15">
      <c r="A4962" s="3">
        <v>4958</v>
      </c>
      <c r="B4962" s="3" t="s">
        <v>9524</v>
      </c>
      <c r="C4962" s="10" t="s">
        <v>19865</v>
      </c>
      <c r="E4962" s="3" t="s">
        <v>5188</v>
      </c>
      <c r="F4962" s="6"/>
    </row>
    <row r="4963" spans="1:6" ht="15.75" customHeight="1" x14ac:dyDescent="0.15">
      <c r="A4963" s="3">
        <v>4959</v>
      </c>
      <c r="B4963" s="3" t="s">
        <v>19867</v>
      </c>
      <c r="C4963" s="10" t="s">
        <v>19868</v>
      </c>
      <c r="E4963" s="3" t="s">
        <v>18111</v>
      </c>
      <c r="F4963" s="6"/>
    </row>
    <row r="4964" spans="1:6" ht="15.75" customHeight="1" x14ac:dyDescent="0.15">
      <c r="A4964" s="3">
        <v>4960</v>
      </c>
      <c r="B4964" s="3" t="s">
        <v>19870</v>
      </c>
      <c r="C4964" s="10" t="s">
        <v>19871</v>
      </c>
      <c r="E4964" s="3" t="s">
        <v>742</v>
      </c>
      <c r="F4964" s="6"/>
    </row>
    <row r="4965" spans="1:6" ht="15.75" customHeight="1" x14ac:dyDescent="0.15">
      <c r="A4965" s="3">
        <v>4961</v>
      </c>
      <c r="B4965" s="3" t="s">
        <v>6518</v>
      </c>
      <c r="C4965" s="10" t="s">
        <v>19872</v>
      </c>
      <c r="E4965" s="3" t="s">
        <v>6524</v>
      </c>
      <c r="F4965" s="6"/>
    </row>
    <row r="4966" spans="1:6" ht="15.75" customHeight="1" x14ac:dyDescent="0.15">
      <c r="A4966" s="3">
        <v>4962</v>
      </c>
      <c r="B4966" s="3" t="s">
        <v>19874</v>
      </c>
      <c r="C4966" s="10" t="s">
        <v>19875</v>
      </c>
      <c r="E4966" s="3" t="s">
        <v>11587</v>
      </c>
      <c r="F4966" s="6"/>
    </row>
    <row r="4967" spans="1:6" ht="15.75" customHeight="1" x14ac:dyDescent="0.15">
      <c r="A4967" s="3">
        <v>4963</v>
      </c>
      <c r="B4967" s="3" t="s">
        <v>19876</v>
      </c>
      <c r="C4967" s="10" t="s">
        <v>19878</v>
      </c>
      <c r="E4967" s="3" t="s">
        <v>11851</v>
      </c>
      <c r="F4967" s="6"/>
    </row>
    <row r="4968" spans="1:6" ht="15.75" customHeight="1" x14ac:dyDescent="0.15">
      <c r="A4968" s="3">
        <v>4964</v>
      </c>
      <c r="B4968" s="3" t="s">
        <v>5563</v>
      </c>
      <c r="C4968" s="10" t="s">
        <v>19880</v>
      </c>
      <c r="E4968" s="3" t="s">
        <v>1629</v>
      </c>
      <c r="F4968" s="6"/>
    </row>
    <row r="4969" spans="1:6" ht="15.75" customHeight="1" x14ac:dyDescent="0.15">
      <c r="A4969" s="3">
        <v>4965</v>
      </c>
      <c r="B4969" s="3" t="s">
        <v>19881</v>
      </c>
      <c r="C4969" s="10" t="s">
        <v>19882</v>
      </c>
      <c r="E4969" s="3" t="s">
        <v>2725</v>
      </c>
      <c r="F4969" s="6"/>
    </row>
    <row r="4970" spans="1:6" ht="15.75" customHeight="1" x14ac:dyDescent="0.15">
      <c r="A4970" s="3">
        <v>4966</v>
      </c>
      <c r="B4970" s="5" t="s">
        <v>19884</v>
      </c>
      <c r="C4970" s="10" t="s">
        <v>19885</v>
      </c>
      <c r="E4970" s="3" t="s">
        <v>4910</v>
      </c>
      <c r="F4970" s="6"/>
    </row>
    <row r="4971" spans="1:6" ht="15.75" customHeight="1" x14ac:dyDescent="0.15">
      <c r="A4971" s="3">
        <v>4967</v>
      </c>
      <c r="B4971" s="3" t="s">
        <v>6062</v>
      </c>
      <c r="C4971" s="10" t="s">
        <v>19887</v>
      </c>
      <c r="E4971" s="3" t="s">
        <v>2710</v>
      </c>
      <c r="F4971" s="6"/>
    </row>
    <row r="4972" spans="1:6" ht="15.75" customHeight="1" x14ac:dyDescent="0.15">
      <c r="A4972" s="3">
        <v>4968</v>
      </c>
      <c r="B4972" s="3" t="s">
        <v>7918</v>
      </c>
      <c r="C4972" s="10" t="s">
        <v>19889</v>
      </c>
      <c r="E4972" s="3" t="s">
        <v>1305</v>
      </c>
      <c r="F4972" s="6"/>
    </row>
    <row r="4973" spans="1:6" ht="15.75" customHeight="1" x14ac:dyDescent="0.15">
      <c r="A4973" s="3">
        <v>4969</v>
      </c>
      <c r="B4973" s="3" t="s">
        <v>19891</v>
      </c>
      <c r="C4973" s="10" t="s">
        <v>19892</v>
      </c>
      <c r="E4973" s="3" t="s">
        <v>13941</v>
      </c>
      <c r="F4973" s="6"/>
    </row>
    <row r="4974" spans="1:6" ht="15.75" customHeight="1" x14ac:dyDescent="0.15">
      <c r="A4974" s="3">
        <v>4970</v>
      </c>
      <c r="B4974" s="3" t="s">
        <v>19893</v>
      </c>
      <c r="C4974" s="10" t="s">
        <v>19894</v>
      </c>
      <c r="E4974" s="3" t="s">
        <v>2537</v>
      </c>
      <c r="F4974" s="6"/>
    </row>
    <row r="4975" spans="1:6" ht="15.75" customHeight="1" x14ac:dyDescent="0.15">
      <c r="A4975" s="3">
        <v>4971</v>
      </c>
      <c r="B4975" s="3" t="s">
        <v>19897</v>
      </c>
      <c r="C4975" s="10" t="s">
        <v>19898</v>
      </c>
      <c r="E4975" s="3" t="s">
        <v>14440</v>
      </c>
      <c r="F4975" s="6"/>
    </row>
    <row r="4976" spans="1:6" ht="15.75" customHeight="1" x14ac:dyDescent="0.15">
      <c r="A4976" s="3">
        <v>4972</v>
      </c>
      <c r="B4976" s="3" t="s">
        <v>7566</v>
      </c>
      <c r="C4976" s="10" t="s">
        <v>19901</v>
      </c>
      <c r="E4976" s="3" t="s">
        <v>475</v>
      </c>
      <c r="F4976" s="6"/>
    </row>
    <row r="4977" spans="1:6" ht="15.75" customHeight="1" x14ac:dyDescent="0.15">
      <c r="A4977" s="3">
        <v>4973</v>
      </c>
      <c r="B4977" s="3" t="s">
        <v>19902</v>
      </c>
      <c r="C4977" s="10" t="s">
        <v>19903</v>
      </c>
      <c r="E4977" s="3" t="s">
        <v>5419</v>
      </c>
      <c r="F4977" s="6"/>
    </row>
    <row r="4978" spans="1:6" ht="15.75" customHeight="1" x14ac:dyDescent="0.15">
      <c r="A4978" s="3">
        <v>4974</v>
      </c>
      <c r="B4978" s="3" t="s">
        <v>19905</v>
      </c>
      <c r="C4978" s="10" t="s">
        <v>19906</v>
      </c>
      <c r="E4978" s="3" t="s">
        <v>19907</v>
      </c>
      <c r="F4978" s="6"/>
    </row>
    <row r="4979" spans="1:6" ht="15.75" customHeight="1" x14ac:dyDescent="0.15">
      <c r="A4979" s="3">
        <v>4975</v>
      </c>
      <c r="B4979" s="3" t="s">
        <v>12560</v>
      </c>
      <c r="C4979" s="10" t="s">
        <v>19908</v>
      </c>
      <c r="E4979" s="3" t="s">
        <v>10702</v>
      </c>
      <c r="F4979" s="6"/>
    </row>
    <row r="4980" spans="1:6" ht="15.75" customHeight="1" x14ac:dyDescent="0.15">
      <c r="A4980" s="3">
        <v>4976</v>
      </c>
      <c r="B4980" s="3" t="s">
        <v>19909</v>
      </c>
      <c r="C4980" s="10" t="s">
        <v>19911</v>
      </c>
      <c r="E4980" s="3" t="s">
        <v>8191</v>
      </c>
      <c r="F4980" s="6"/>
    </row>
    <row r="4981" spans="1:6" ht="15.75" customHeight="1" x14ac:dyDescent="0.15">
      <c r="A4981" s="3">
        <v>4977</v>
      </c>
      <c r="B4981" s="3" t="s">
        <v>4494</v>
      </c>
      <c r="C4981" s="10" t="s">
        <v>19912</v>
      </c>
      <c r="E4981" s="3" t="s">
        <v>543</v>
      </c>
      <c r="F4981" s="6"/>
    </row>
    <row r="4982" spans="1:6" ht="15.75" customHeight="1" x14ac:dyDescent="0.15">
      <c r="A4982" s="3">
        <v>4978</v>
      </c>
      <c r="B4982" s="3" t="s">
        <v>12150</v>
      </c>
      <c r="C4982" s="10" t="s">
        <v>19914</v>
      </c>
      <c r="E4982" s="3" t="s">
        <v>39</v>
      </c>
      <c r="F4982" s="6"/>
    </row>
    <row r="4983" spans="1:6" ht="15.75" customHeight="1" x14ac:dyDescent="0.15">
      <c r="A4983" s="3">
        <v>4979</v>
      </c>
      <c r="B4983" s="3" t="s">
        <v>19915</v>
      </c>
      <c r="C4983" s="10" t="s">
        <v>19917</v>
      </c>
      <c r="E4983" s="3" t="s">
        <v>6406</v>
      </c>
      <c r="F4983" s="6"/>
    </row>
    <row r="4984" spans="1:6" ht="15.75" customHeight="1" x14ac:dyDescent="0.15">
      <c r="A4984" s="3">
        <v>4980</v>
      </c>
      <c r="B4984" s="3" t="s">
        <v>4725</v>
      </c>
      <c r="C4984" s="10" t="s">
        <v>19918</v>
      </c>
      <c r="E4984" s="3" t="s">
        <v>4727</v>
      </c>
      <c r="F4984" s="6"/>
    </row>
    <row r="4985" spans="1:6" ht="15.75" customHeight="1" x14ac:dyDescent="0.15">
      <c r="A4985" s="3">
        <v>4981</v>
      </c>
      <c r="B4985" s="3" t="s">
        <v>19920</v>
      </c>
      <c r="C4985" s="10" t="s">
        <v>19921</v>
      </c>
      <c r="E4985" s="3" t="s">
        <v>11726</v>
      </c>
      <c r="F4985" s="6"/>
    </row>
    <row r="4986" spans="1:6" ht="15.75" customHeight="1" x14ac:dyDescent="0.15">
      <c r="A4986" s="3">
        <v>4982</v>
      </c>
      <c r="B4986" s="3" t="s">
        <v>19923</v>
      </c>
      <c r="C4986" s="10" t="s">
        <v>19924</v>
      </c>
      <c r="E4986" s="3" t="s">
        <v>19926</v>
      </c>
      <c r="F4986" s="6"/>
    </row>
    <row r="4987" spans="1:6" ht="15.75" customHeight="1" x14ac:dyDescent="0.15">
      <c r="A4987" s="3">
        <v>4983</v>
      </c>
      <c r="B4987" s="3" t="s">
        <v>8526</v>
      </c>
      <c r="C4987" s="10" t="s">
        <v>19928</v>
      </c>
      <c r="E4987" s="3" t="s">
        <v>475</v>
      </c>
      <c r="F4987" s="6"/>
    </row>
    <row r="4988" spans="1:6" ht="15.75" customHeight="1" x14ac:dyDescent="0.15">
      <c r="A4988" s="3">
        <v>4984</v>
      </c>
      <c r="B4988" s="3" t="s">
        <v>19930</v>
      </c>
      <c r="C4988" s="10" t="s">
        <v>19931</v>
      </c>
      <c r="E4988" s="3" t="s">
        <v>13660</v>
      </c>
      <c r="F4988" s="6"/>
    </row>
    <row r="4989" spans="1:6" ht="15.75" customHeight="1" x14ac:dyDescent="0.15">
      <c r="A4989" s="3">
        <v>4985</v>
      </c>
      <c r="B4989" s="3" t="s">
        <v>19932</v>
      </c>
      <c r="C4989" s="10" t="s">
        <v>19933</v>
      </c>
      <c r="E4989" s="3" t="s">
        <v>19935</v>
      </c>
      <c r="F4989" s="6"/>
    </row>
    <row r="4990" spans="1:6" ht="15.75" customHeight="1" x14ac:dyDescent="0.15">
      <c r="A4990" s="3">
        <v>4986</v>
      </c>
      <c r="B4990" s="3" t="s">
        <v>19937</v>
      </c>
      <c r="C4990" s="10" t="s">
        <v>19938</v>
      </c>
      <c r="E4990" s="3" t="s">
        <v>1963</v>
      </c>
      <c r="F4990" s="6"/>
    </row>
    <row r="4991" spans="1:6" ht="15.75" customHeight="1" x14ac:dyDescent="0.15">
      <c r="A4991" s="3">
        <v>4987</v>
      </c>
      <c r="B4991" s="3" t="s">
        <v>19939</v>
      </c>
      <c r="C4991" s="10" t="s">
        <v>19940</v>
      </c>
      <c r="E4991" s="3" t="s">
        <v>17656</v>
      </c>
      <c r="F4991" s="6"/>
    </row>
    <row r="4992" spans="1:6" ht="15.75" customHeight="1" x14ac:dyDescent="0.15">
      <c r="A4992" s="3">
        <v>4988</v>
      </c>
      <c r="B4992" s="3" t="s">
        <v>19942</v>
      </c>
      <c r="C4992" s="10" t="s">
        <v>19943</v>
      </c>
      <c r="E4992" s="3" t="s">
        <v>4430</v>
      </c>
      <c r="F4992" s="6"/>
    </row>
    <row r="4993" spans="1:6" ht="15.75" customHeight="1" x14ac:dyDescent="0.15">
      <c r="A4993" s="3">
        <v>4989</v>
      </c>
      <c r="B4993" s="3" t="s">
        <v>9383</v>
      </c>
      <c r="C4993" s="10" t="s">
        <v>19945</v>
      </c>
      <c r="E4993" s="3" t="s">
        <v>9389</v>
      </c>
      <c r="F4993" s="6"/>
    </row>
    <row r="4994" spans="1:6" ht="15.75" customHeight="1" x14ac:dyDescent="0.15">
      <c r="A4994" s="3">
        <v>4990</v>
      </c>
      <c r="B4994" s="3" t="s">
        <v>19946</v>
      </c>
      <c r="C4994" s="10" t="s">
        <v>19947</v>
      </c>
      <c r="E4994" s="3" t="s">
        <v>13616</v>
      </c>
      <c r="F4994" s="6"/>
    </row>
    <row r="4995" spans="1:6" ht="15.75" customHeight="1" x14ac:dyDescent="0.15">
      <c r="A4995" s="3">
        <v>4991</v>
      </c>
      <c r="B4995" s="3" t="s">
        <v>19948</v>
      </c>
      <c r="C4995" s="10" t="s">
        <v>19949</v>
      </c>
      <c r="E4995" s="3" t="s">
        <v>2435</v>
      </c>
      <c r="F4995" s="6"/>
    </row>
    <row r="4996" spans="1:6" ht="15.75" customHeight="1" x14ac:dyDescent="0.15">
      <c r="A4996" s="3">
        <v>4992</v>
      </c>
      <c r="B4996" s="3" t="s">
        <v>7579</v>
      </c>
      <c r="C4996" s="10" t="s">
        <v>19951</v>
      </c>
      <c r="E4996" s="3" t="s">
        <v>7031</v>
      </c>
      <c r="F4996" s="6"/>
    </row>
    <row r="4997" spans="1:6" ht="15.75" customHeight="1" x14ac:dyDescent="0.15">
      <c r="A4997" s="3">
        <v>4993</v>
      </c>
      <c r="B4997" s="3" t="s">
        <v>19952</v>
      </c>
      <c r="C4997" s="10" t="s">
        <v>19953</v>
      </c>
      <c r="E4997" s="3" t="s">
        <v>3818</v>
      </c>
      <c r="F4997" s="6"/>
    </row>
    <row r="4998" spans="1:6" ht="15.75" customHeight="1" x14ac:dyDescent="0.15">
      <c r="A4998" s="3">
        <v>4994</v>
      </c>
      <c r="B4998" s="3" t="s">
        <v>19955</v>
      </c>
      <c r="C4998" s="10" t="s">
        <v>19956</v>
      </c>
      <c r="E4998" s="3" t="s">
        <v>7907</v>
      </c>
      <c r="F4998" s="6"/>
    </row>
    <row r="4999" spans="1:6" ht="15.75" customHeight="1" x14ac:dyDescent="0.15">
      <c r="A4999" s="3">
        <v>4995</v>
      </c>
      <c r="B4999" s="3" t="s">
        <v>19957</v>
      </c>
      <c r="C4999" s="10" t="s">
        <v>19958</v>
      </c>
      <c r="E4999" s="3" t="s">
        <v>13660</v>
      </c>
      <c r="F4999" s="6"/>
    </row>
    <row r="5000" spans="1:6" ht="15.75" customHeight="1" x14ac:dyDescent="0.15">
      <c r="A5000" s="3">
        <v>4996</v>
      </c>
      <c r="B5000" s="3" t="s">
        <v>19961</v>
      </c>
      <c r="C5000" s="10" t="s">
        <v>19962</v>
      </c>
      <c r="E5000" s="3" t="s">
        <v>7862</v>
      </c>
      <c r="F5000" s="6"/>
    </row>
    <row r="5001" spans="1:6" ht="15.75" customHeight="1" x14ac:dyDescent="0.15">
      <c r="A5001" s="3">
        <v>4997</v>
      </c>
      <c r="B5001" s="3" t="s">
        <v>19963</v>
      </c>
      <c r="C5001" s="10" t="s">
        <v>19964</v>
      </c>
      <c r="E5001" s="3" t="s">
        <v>7540</v>
      </c>
      <c r="F5001" s="6"/>
    </row>
    <row r="5002" spans="1:6" ht="15.75" customHeight="1" x14ac:dyDescent="0.15">
      <c r="A5002" s="3">
        <v>4998</v>
      </c>
      <c r="B5002" s="3" t="s">
        <v>12155</v>
      </c>
      <c r="C5002" s="10" t="s">
        <v>19967</v>
      </c>
      <c r="E5002" s="3" t="s">
        <v>39</v>
      </c>
      <c r="F5002" s="6"/>
    </row>
    <row r="5003" spans="1:6" ht="15.75" customHeight="1" x14ac:dyDescent="0.15">
      <c r="A5003" s="3">
        <v>4999</v>
      </c>
      <c r="B5003" s="3" t="s">
        <v>19968</v>
      </c>
      <c r="C5003" s="10" t="s">
        <v>19969</v>
      </c>
      <c r="E5003" s="3" t="s">
        <v>13513</v>
      </c>
      <c r="F5003" s="6"/>
    </row>
    <row r="5004" spans="1:6" ht="15.75" customHeight="1" x14ac:dyDescent="0.15">
      <c r="A5004" s="3">
        <v>5000</v>
      </c>
      <c r="B5004" s="3" t="s">
        <v>19972</v>
      </c>
      <c r="C5004" s="10" t="s">
        <v>19973</v>
      </c>
      <c r="E5004" s="3" t="s">
        <v>256</v>
      </c>
      <c r="F5004" s="6"/>
    </row>
  </sheetData>
  <hyperlinks>
    <hyperlink ref="O2" r:id="rId1" xr:uid="{00000000-0004-0000-0300-000000000000}"/>
    <hyperlink ref="A3" r:id="rId2" xr:uid="{00000000-0004-0000-0300-000001000000}"/>
    <hyperlink ref="C5" r:id="rId3" xr:uid="{00000000-0004-0000-0300-000002000000}"/>
    <hyperlink ref="L5" r:id="rId4" xr:uid="{00000000-0004-0000-0300-000003000000}"/>
    <hyperlink ref="C6" r:id="rId5" xr:uid="{00000000-0004-0000-0300-000004000000}"/>
    <hyperlink ref="L6" r:id="rId6" xr:uid="{00000000-0004-0000-0300-000005000000}"/>
    <hyperlink ref="C7" r:id="rId7" xr:uid="{00000000-0004-0000-0300-000006000000}"/>
    <hyperlink ref="L7" r:id="rId8" xr:uid="{00000000-0004-0000-0300-000007000000}"/>
    <hyperlink ref="C8" r:id="rId9" xr:uid="{00000000-0004-0000-0300-000008000000}"/>
    <hyperlink ref="L8" r:id="rId10" xr:uid="{00000000-0004-0000-0300-000009000000}"/>
    <hyperlink ref="C9" r:id="rId11" xr:uid="{00000000-0004-0000-0300-00000A000000}"/>
    <hyperlink ref="L9" r:id="rId12" xr:uid="{00000000-0004-0000-0300-00000B000000}"/>
    <hyperlink ref="C10" r:id="rId13" xr:uid="{00000000-0004-0000-0300-00000C000000}"/>
    <hyperlink ref="L10" r:id="rId14" xr:uid="{00000000-0004-0000-0300-00000D000000}"/>
    <hyperlink ref="C11" r:id="rId15" xr:uid="{00000000-0004-0000-0300-00000E000000}"/>
    <hyperlink ref="L11" r:id="rId16" xr:uid="{00000000-0004-0000-0300-00000F000000}"/>
    <hyperlink ref="C12" r:id="rId17" xr:uid="{00000000-0004-0000-0300-000010000000}"/>
    <hyperlink ref="L12" r:id="rId18" xr:uid="{00000000-0004-0000-0300-000011000000}"/>
    <hyperlink ref="C13" r:id="rId19" xr:uid="{00000000-0004-0000-0300-000012000000}"/>
    <hyperlink ref="L13" r:id="rId20" xr:uid="{00000000-0004-0000-0300-000013000000}"/>
    <hyperlink ref="C14" r:id="rId21" xr:uid="{00000000-0004-0000-0300-000014000000}"/>
    <hyperlink ref="L14" r:id="rId22" xr:uid="{00000000-0004-0000-0300-000015000000}"/>
    <hyperlink ref="C15" r:id="rId23" xr:uid="{00000000-0004-0000-0300-000016000000}"/>
    <hyperlink ref="L15" r:id="rId24" xr:uid="{00000000-0004-0000-0300-000017000000}"/>
    <hyperlink ref="C16" r:id="rId25" xr:uid="{00000000-0004-0000-0300-000018000000}"/>
    <hyperlink ref="L16" r:id="rId26" xr:uid="{00000000-0004-0000-0300-000019000000}"/>
    <hyperlink ref="C17" r:id="rId27" xr:uid="{00000000-0004-0000-0300-00001A000000}"/>
    <hyperlink ref="L17" r:id="rId28" xr:uid="{00000000-0004-0000-0300-00001B000000}"/>
    <hyperlink ref="C18" r:id="rId29" xr:uid="{00000000-0004-0000-0300-00001C000000}"/>
    <hyperlink ref="L18" r:id="rId30" xr:uid="{00000000-0004-0000-0300-00001D000000}"/>
    <hyperlink ref="C19" r:id="rId31" xr:uid="{00000000-0004-0000-0300-00001E000000}"/>
    <hyperlink ref="L19" r:id="rId32" xr:uid="{00000000-0004-0000-0300-00001F000000}"/>
    <hyperlink ref="C20" r:id="rId33" xr:uid="{00000000-0004-0000-0300-000020000000}"/>
    <hyperlink ref="L20" r:id="rId34" xr:uid="{00000000-0004-0000-0300-000021000000}"/>
    <hyperlink ref="C21" r:id="rId35" xr:uid="{00000000-0004-0000-0300-000022000000}"/>
    <hyperlink ref="L21" r:id="rId36" xr:uid="{00000000-0004-0000-0300-000023000000}"/>
    <hyperlink ref="C22" r:id="rId37" xr:uid="{00000000-0004-0000-0300-000024000000}"/>
    <hyperlink ref="L22" r:id="rId38" xr:uid="{00000000-0004-0000-0300-000025000000}"/>
    <hyperlink ref="C23" r:id="rId39" xr:uid="{00000000-0004-0000-0300-000026000000}"/>
    <hyperlink ref="L23" r:id="rId40" xr:uid="{00000000-0004-0000-0300-000027000000}"/>
    <hyperlink ref="C24" r:id="rId41" xr:uid="{00000000-0004-0000-0300-000028000000}"/>
    <hyperlink ref="L24" r:id="rId42" xr:uid="{00000000-0004-0000-0300-000029000000}"/>
    <hyperlink ref="C25" r:id="rId43" xr:uid="{00000000-0004-0000-0300-00002A000000}"/>
    <hyperlink ref="L25" r:id="rId44" xr:uid="{00000000-0004-0000-0300-00002B000000}"/>
    <hyperlink ref="C26" r:id="rId45" xr:uid="{00000000-0004-0000-0300-00002C000000}"/>
    <hyperlink ref="L26" r:id="rId46" xr:uid="{00000000-0004-0000-0300-00002D000000}"/>
    <hyperlink ref="C27" r:id="rId47" xr:uid="{00000000-0004-0000-0300-00002E000000}"/>
    <hyperlink ref="L27" r:id="rId48" xr:uid="{00000000-0004-0000-0300-00002F000000}"/>
    <hyperlink ref="C28" r:id="rId49" xr:uid="{00000000-0004-0000-0300-000030000000}"/>
    <hyperlink ref="L28" r:id="rId50" xr:uid="{00000000-0004-0000-0300-000031000000}"/>
    <hyperlink ref="C29" r:id="rId51" xr:uid="{00000000-0004-0000-0300-000032000000}"/>
    <hyperlink ref="L29" r:id="rId52" xr:uid="{00000000-0004-0000-0300-000033000000}"/>
    <hyperlink ref="C30" r:id="rId53" xr:uid="{00000000-0004-0000-0300-000034000000}"/>
    <hyperlink ref="L30" r:id="rId54" xr:uid="{00000000-0004-0000-0300-000035000000}"/>
    <hyperlink ref="C31" r:id="rId55" xr:uid="{00000000-0004-0000-0300-000036000000}"/>
    <hyperlink ref="L31" r:id="rId56" xr:uid="{00000000-0004-0000-0300-000037000000}"/>
    <hyperlink ref="C32" r:id="rId57" xr:uid="{00000000-0004-0000-0300-000038000000}"/>
    <hyperlink ref="L32" r:id="rId58" xr:uid="{00000000-0004-0000-0300-000039000000}"/>
    <hyperlink ref="C33" r:id="rId59" xr:uid="{00000000-0004-0000-0300-00003A000000}"/>
    <hyperlink ref="L33" r:id="rId60" xr:uid="{00000000-0004-0000-0300-00003B000000}"/>
    <hyperlink ref="C34" r:id="rId61" xr:uid="{00000000-0004-0000-0300-00003C000000}"/>
    <hyperlink ref="L34" r:id="rId62" xr:uid="{00000000-0004-0000-0300-00003D000000}"/>
    <hyperlink ref="C35" r:id="rId63" xr:uid="{00000000-0004-0000-0300-00003E000000}"/>
    <hyperlink ref="L35" r:id="rId64" xr:uid="{00000000-0004-0000-0300-00003F000000}"/>
    <hyperlink ref="C36" r:id="rId65" xr:uid="{00000000-0004-0000-0300-000040000000}"/>
    <hyperlink ref="L36" r:id="rId66" xr:uid="{00000000-0004-0000-0300-000041000000}"/>
    <hyperlink ref="C37" r:id="rId67" xr:uid="{00000000-0004-0000-0300-000042000000}"/>
    <hyperlink ref="L37" r:id="rId68" xr:uid="{00000000-0004-0000-0300-000043000000}"/>
    <hyperlink ref="C38" r:id="rId69" xr:uid="{00000000-0004-0000-0300-000044000000}"/>
    <hyperlink ref="L38" r:id="rId70" xr:uid="{00000000-0004-0000-0300-000045000000}"/>
    <hyperlink ref="C39" r:id="rId71" xr:uid="{00000000-0004-0000-0300-000046000000}"/>
    <hyperlink ref="L39" r:id="rId72" xr:uid="{00000000-0004-0000-0300-000047000000}"/>
    <hyperlink ref="C40" r:id="rId73" xr:uid="{00000000-0004-0000-0300-000048000000}"/>
    <hyperlink ref="L40" r:id="rId74" xr:uid="{00000000-0004-0000-0300-000049000000}"/>
    <hyperlink ref="C41" r:id="rId75" xr:uid="{00000000-0004-0000-0300-00004A000000}"/>
    <hyperlink ref="L41" r:id="rId76" xr:uid="{00000000-0004-0000-0300-00004B000000}"/>
    <hyperlink ref="C42" r:id="rId77" xr:uid="{00000000-0004-0000-0300-00004C000000}"/>
    <hyperlink ref="L42" r:id="rId78" xr:uid="{00000000-0004-0000-0300-00004D000000}"/>
    <hyperlink ref="C43" r:id="rId79" xr:uid="{00000000-0004-0000-0300-00004E000000}"/>
    <hyperlink ref="L43" r:id="rId80" xr:uid="{00000000-0004-0000-0300-00004F000000}"/>
    <hyperlink ref="C44" r:id="rId81" xr:uid="{00000000-0004-0000-0300-000050000000}"/>
    <hyperlink ref="L44" r:id="rId82" xr:uid="{00000000-0004-0000-0300-000051000000}"/>
    <hyperlink ref="C45" r:id="rId83" xr:uid="{00000000-0004-0000-0300-000052000000}"/>
    <hyperlink ref="L45" r:id="rId84" xr:uid="{00000000-0004-0000-0300-000053000000}"/>
    <hyperlink ref="C46" r:id="rId85" xr:uid="{00000000-0004-0000-0300-000054000000}"/>
    <hyperlink ref="L46" r:id="rId86" xr:uid="{00000000-0004-0000-0300-000055000000}"/>
    <hyperlink ref="C47" r:id="rId87" xr:uid="{00000000-0004-0000-0300-000056000000}"/>
    <hyperlink ref="L47" r:id="rId88" xr:uid="{00000000-0004-0000-0300-000057000000}"/>
    <hyperlink ref="C48" r:id="rId89" xr:uid="{00000000-0004-0000-0300-000058000000}"/>
    <hyperlink ref="L48" r:id="rId90" xr:uid="{00000000-0004-0000-0300-000059000000}"/>
    <hyperlink ref="C49" r:id="rId91" xr:uid="{00000000-0004-0000-0300-00005A000000}"/>
    <hyperlink ref="L49" r:id="rId92" xr:uid="{00000000-0004-0000-0300-00005B000000}"/>
    <hyperlink ref="C50" r:id="rId93" xr:uid="{00000000-0004-0000-0300-00005C000000}"/>
    <hyperlink ref="L50" r:id="rId94" xr:uid="{00000000-0004-0000-0300-00005D000000}"/>
    <hyperlink ref="C51" r:id="rId95" xr:uid="{00000000-0004-0000-0300-00005E000000}"/>
    <hyperlink ref="L51" r:id="rId96" xr:uid="{00000000-0004-0000-0300-00005F000000}"/>
    <hyperlink ref="C52" r:id="rId97" xr:uid="{00000000-0004-0000-0300-000060000000}"/>
    <hyperlink ref="L52" r:id="rId98" xr:uid="{00000000-0004-0000-0300-000061000000}"/>
    <hyperlink ref="C53" r:id="rId99" xr:uid="{00000000-0004-0000-0300-000062000000}"/>
    <hyperlink ref="L53" r:id="rId100" xr:uid="{00000000-0004-0000-0300-000063000000}"/>
    <hyperlink ref="C54" r:id="rId101" xr:uid="{00000000-0004-0000-0300-000064000000}"/>
    <hyperlink ref="L54" r:id="rId102" xr:uid="{00000000-0004-0000-0300-000065000000}"/>
    <hyperlink ref="C55" r:id="rId103" xr:uid="{00000000-0004-0000-0300-000066000000}"/>
    <hyperlink ref="L55" r:id="rId104" xr:uid="{00000000-0004-0000-0300-000067000000}"/>
    <hyperlink ref="C56" r:id="rId105" xr:uid="{00000000-0004-0000-0300-000068000000}"/>
    <hyperlink ref="L56" r:id="rId106" xr:uid="{00000000-0004-0000-0300-000069000000}"/>
    <hyperlink ref="C57" r:id="rId107" xr:uid="{00000000-0004-0000-0300-00006A000000}"/>
    <hyperlink ref="L57" r:id="rId108" xr:uid="{00000000-0004-0000-0300-00006B000000}"/>
    <hyperlink ref="C58" r:id="rId109" xr:uid="{00000000-0004-0000-0300-00006C000000}"/>
    <hyperlink ref="L58" r:id="rId110" xr:uid="{00000000-0004-0000-0300-00006D000000}"/>
    <hyperlink ref="C59" r:id="rId111" xr:uid="{00000000-0004-0000-0300-00006E000000}"/>
    <hyperlink ref="L59" r:id="rId112" xr:uid="{00000000-0004-0000-0300-00006F000000}"/>
    <hyperlink ref="C60" r:id="rId113" xr:uid="{00000000-0004-0000-0300-000070000000}"/>
    <hyperlink ref="L60" r:id="rId114" xr:uid="{00000000-0004-0000-0300-000071000000}"/>
    <hyperlink ref="C61" r:id="rId115" xr:uid="{00000000-0004-0000-0300-000072000000}"/>
    <hyperlink ref="L61" r:id="rId116" xr:uid="{00000000-0004-0000-0300-000073000000}"/>
    <hyperlink ref="C62" r:id="rId117" xr:uid="{00000000-0004-0000-0300-000074000000}"/>
    <hyperlink ref="L62" r:id="rId118" xr:uid="{00000000-0004-0000-0300-000075000000}"/>
    <hyperlink ref="C63" r:id="rId119" xr:uid="{00000000-0004-0000-0300-000076000000}"/>
    <hyperlink ref="L63" r:id="rId120" xr:uid="{00000000-0004-0000-0300-000077000000}"/>
    <hyperlink ref="C64" r:id="rId121" xr:uid="{00000000-0004-0000-0300-000078000000}"/>
    <hyperlink ref="L64" r:id="rId122" xr:uid="{00000000-0004-0000-0300-000079000000}"/>
    <hyperlink ref="C65" r:id="rId123" xr:uid="{00000000-0004-0000-0300-00007A000000}"/>
    <hyperlink ref="L65" r:id="rId124" xr:uid="{00000000-0004-0000-0300-00007B000000}"/>
    <hyperlink ref="C66" r:id="rId125" xr:uid="{00000000-0004-0000-0300-00007C000000}"/>
    <hyperlink ref="L66" r:id="rId126" xr:uid="{00000000-0004-0000-0300-00007D000000}"/>
    <hyperlink ref="C67" r:id="rId127" xr:uid="{00000000-0004-0000-0300-00007E000000}"/>
    <hyperlink ref="L67" r:id="rId128" xr:uid="{00000000-0004-0000-0300-00007F000000}"/>
    <hyperlink ref="C68" r:id="rId129" xr:uid="{00000000-0004-0000-0300-000080000000}"/>
    <hyperlink ref="L68" r:id="rId130" xr:uid="{00000000-0004-0000-0300-000081000000}"/>
    <hyperlink ref="C69" r:id="rId131" xr:uid="{00000000-0004-0000-0300-000082000000}"/>
    <hyperlink ref="L69" r:id="rId132" xr:uid="{00000000-0004-0000-0300-000083000000}"/>
    <hyperlink ref="C70" r:id="rId133" xr:uid="{00000000-0004-0000-0300-000084000000}"/>
    <hyperlink ref="L70" r:id="rId134" xr:uid="{00000000-0004-0000-0300-000085000000}"/>
    <hyperlink ref="C71" r:id="rId135" xr:uid="{00000000-0004-0000-0300-000086000000}"/>
    <hyperlink ref="L71" r:id="rId136" xr:uid="{00000000-0004-0000-0300-000087000000}"/>
    <hyperlink ref="C72" r:id="rId137" xr:uid="{00000000-0004-0000-0300-000088000000}"/>
    <hyperlink ref="L72" r:id="rId138" xr:uid="{00000000-0004-0000-0300-000089000000}"/>
    <hyperlink ref="C73" r:id="rId139" xr:uid="{00000000-0004-0000-0300-00008A000000}"/>
    <hyperlink ref="L73" r:id="rId140" xr:uid="{00000000-0004-0000-0300-00008B000000}"/>
    <hyperlink ref="C74" r:id="rId141" xr:uid="{00000000-0004-0000-0300-00008C000000}"/>
    <hyperlink ref="L74" r:id="rId142" xr:uid="{00000000-0004-0000-0300-00008D000000}"/>
    <hyperlink ref="C75" r:id="rId143" xr:uid="{00000000-0004-0000-0300-00008E000000}"/>
    <hyperlink ref="L75" r:id="rId144" xr:uid="{00000000-0004-0000-0300-00008F000000}"/>
    <hyperlink ref="C76" r:id="rId145" xr:uid="{00000000-0004-0000-0300-000090000000}"/>
    <hyperlink ref="L76" r:id="rId146" xr:uid="{00000000-0004-0000-0300-000091000000}"/>
    <hyperlink ref="C77" r:id="rId147" xr:uid="{00000000-0004-0000-0300-000092000000}"/>
    <hyperlink ref="L77" r:id="rId148" xr:uid="{00000000-0004-0000-0300-000093000000}"/>
    <hyperlink ref="C78" r:id="rId149" xr:uid="{00000000-0004-0000-0300-000094000000}"/>
    <hyperlink ref="L78" r:id="rId150" xr:uid="{00000000-0004-0000-0300-000095000000}"/>
    <hyperlink ref="C79" r:id="rId151" xr:uid="{00000000-0004-0000-0300-000096000000}"/>
    <hyperlink ref="L79" r:id="rId152" xr:uid="{00000000-0004-0000-0300-000097000000}"/>
    <hyperlink ref="C80" r:id="rId153" xr:uid="{00000000-0004-0000-0300-000098000000}"/>
    <hyperlink ref="L80" r:id="rId154" xr:uid="{00000000-0004-0000-0300-000099000000}"/>
    <hyperlink ref="C81" r:id="rId155" xr:uid="{00000000-0004-0000-0300-00009A000000}"/>
    <hyperlink ref="L81" r:id="rId156" xr:uid="{00000000-0004-0000-0300-00009B000000}"/>
    <hyperlink ref="C82" r:id="rId157" xr:uid="{00000000-0004-0000-0300-00009C000000}"/>
    <hyperlink ref="L82" r:id="rId158" xr:uid="{00000000-0004-0000-0300-00009D000000}"/>
    <hyperlink ref="C83" r:id="rId159" xr:uid="{00000000-0004-0000-0300-00009E000000}"/>
    <hyperlink ref="L83" r:id="rId160" xr:uid="{00000000-0004-0000-0300-00009F000000}"/>
    <hyperlink ref="B84" r:id="rId161" xr:uid="{00000000-0004-0000-0300-0000A0000000}"/>
    <hyperlink ref="C84" r:id="rId162" xr:uid="{00000000-0004-0000-0300-0000A1000000}"/>
    <hyperlink ref="H84" r:id="rId163" xr:uid="{00000000-0004-0000-0300-0000A2000000}"/>
    <hyperlink ref="K84" r:id="rId164" xr:uid="{00000000-0004-0000-0300-0000A3000000}"/>
    <hyperlink ref="L84" r:id="rId165" xr:uid="{00000000-0004-0000-0300-0000A4000000}"/>
    <hyperlink ref="C85" r:id="rId166" xr:uid="{00000000-0004-0000-0300-0000A5000000}"/>
    <hyperlink ref="L85" r:id="rId167" xr:uid="{00000000-0004-0000-0300-0000A6000000}"/>
    <hyperlink ref="C86" r:id="rId168" xr:uid="{00000000-0004-0000-0300-0000A7000000}"/>
    <hyperlink ref="L86" r:id="rId169" xr:uid="{00000000-0004-0000-0300-0000A8000000}"/>
    <hyperlink ref="C87" r:id="rId170" xr:uid="{00000000-0004-0000-0300-0000A9000000}"/>
    <hyperlink ref="L87" r:id="rId171" xr:uid="{00000000-0004-0000-0300-0000AA000000}"/>
    <hyperlink ref="C88" r:id="rId172" xr:uid="{00000000-0004-0000-0300-0000AB000000}"/>
    <hyperlink ref="L88" r:id="rId173" xr:uid="{00000000-0004-0000-0300-0000AC000000}"/>
    <hyperlink ref="C89" r:id="rId174" xr:uid="{00000000-0004-0000-0300-0000AD000000}"/>
    <hyperlink ref="L89" r:id="rId175" xr:uid="{00000000-0004-0000-0300-0000AE000000}"/>
    <hyperlink ref="C90" r:id="rId176" xr:uid="{00000000-0004-0000-0300-0000AF000000}"/>
    <hyperlink ref="L90" r:id="rId177" xr:uid="{00000000-0004-0000-0300-0000B0000000}"/>
    <hyperlink ref="C91" r:id="rId178" xr:uid="{00000000-0004-0000-0300-0000B1000000}"/>
    <hyperlink ref="L91" r:id="rId179" xr:uid="{00000000-0004-0000-0300-0000B2000000}"/>
    <hyperlink ref="C92" r:id="rId180" xr:uid="{00000000-0004-0000-0300-0000B3000000}"/>
    <hyperlink ref="L92" r:id="rId181" xr:uid="{00000000-0004-0000-0300-0000B4000000}"/>
    <hyperlink ref="C93" r:id="rId182" xr:uid="{00000000-0004-0000-0300-0000B5000000}"/>
    <hyperlink ref="L93" r:id="rId183" xr:uid="{00000000-0004-0000-0300-0000B6000000}"/>
    <hyperlink ref="C94" r:id="rId184" xr:uid="{00000000-0004-0000-0300-0000B7000000}"/>
    <hyperlink ref="L94" r:id="rId185" xr:uid="{00000000-0004-0000-0300-0000B8000000}"/>
    <hyperlink ref="C95" r:id="rId186" xr:uid="{00000000-0004-0000-0300-0000B9000000}"/>
    <hyperlink ref="L95" r:id="rId187" xr:uid="{00000000-0004-0000-0300-0000BA000000}"/>
    <hyperlink ref="C96" r:id="rId188" xr:uid="{00000000-0004-0000-0300-0000BB000000}"/>
    <hyperlink ref="L96" r:id="rId189" xr:uid="{00000000-0004-0000-0300-0000BC000000}"/>
    <hyperlink ref="C97" r:id="rId190" xr:uid="{00000000-0004-0000-0300-0000BD000000}"/>
    <hyperlink ref="L97" r:id="rId191" xr:uid="{00000000-0004-0000-0300-0000BE000000}"/>
    <hyperlink ref="C98" r:id="rId192" xr:uid="{00000000-0004-0000-0300-0000BF000000}"/>
    <hyperlink ref="L98" r:id="rId193" xr:uid="{00000000-0004-0000-0300-0000C0000000}"/>
    <hyperlink ref="C99" r:id="rId194" xr:uid="{00000000-0004-0000-0300-0000C1000000}"/>
    <hyperlink ref="L99" r:id="rId195" xr:uid="{00000000-0004-0000-0300-0000C2000000}"/>
    <hyperlink ref="C100" r:id="rId196" xr:uid="{00000000-0004-0000-0300-0000C3000000}"/>
    <hyperlink ref="L100" r:id="rId197" xr:uid="{00000000-0004-0000-0300-0000C4000000}"/>
    <hyperlink ref="C101" r:id="rId198" xr:uid="{00000000-0004-0000-0300-0000C5000000}"/>
    <hyperlink ref="L101" r:id="rId199" xr:uid="{00000000-0004-0000-0300-0000C6000000}"/>
    <hyperlink ref="C102" r:id="rId200" xr:uid="{00000000-0004-0000-0300-0000C7000000}"/>
    <hyperlink ref="L102" r:id="rId201" xr:uid="{00000000-0004-0000-0300-0000C8000000}"/>
    <hyperlink ref="C103" r:id="rId202" xr:uid="{00000000-0004-0000-0300-0000C9000000}"/>
    <hyperlink ref="L103" r:id="rId203" xr:uid="{00000000-0004-0000-0300-0000CA000000}"/>
    <hyperlink ref="C104" r:id="rId204" xr:uid="{00000000-0004-0000-0300-0000CB000000}"/>
    <hyperlink ref="L104" r:id="rId205" xr:uid="{00000000-0004-0000-0300-0000CC000000}"/>
    <hyperlink ref="C105" r:id="rId206" xr:uid="{00000000-0004-0000-0300-0000CD000000}"/>
    <hyperlink ref="L105" r:id="rId207" xr:uid="{00000000-0004-0000-0300-0000CE000000}"/>
    <hyperlink ref="C106" r:id="rId208" xr:uid="{00000000-0004-0000-0300-0000CF000000}"/>
    <hyperlink ref="L106" r:id="rId209" xr:uid="{00000000-0004-0000-0300-0000D0000000}"/>
    <hyperlink ref="C107" r:id="rId210" xr:uid="{00000000-0004-0000-0300-0000D1000000}"/>
    <hyperlink ref="L107" r:id="rId211" xr:uid="{00000000-0004-0000-0300-0000D2000000}"/>
    <hyperlink ref="C108" r:id="rId212" xr:uid="{00000000-0004-0000-0300-0000D3000000}"/>
    <hyperlink ref="L108" r:id="rId213" xr:uid="{00000000-0004-0000-0300-0000D4000000}"/>
    <hyperlink ref="C109" r:id="rId214" xr:uid="{00000000-0004-0000-0300-0000D5000000}"/>
    <hyperlink ref="L109" r:id="rId215" xr:uid="{00000000-0004-0000-0300-0000D6000000}"/>
    <hyperlink ref="C110" r:id="rId216" xr:uid="{00000000-0004-0000-0300-0000D7000000}"/>
    <hyperlink ref="L110" r:id="rId217" xr:uid="{00000000-0004-0000-0300-0000D8000000}"/>
    <hyperlink ref="C111" r:id="rId218" xr:uid="{00000000-0004-0000-0300-0000D9000000}"/>
    <hyperlink ref="L111" r:id="rId219" xr:uid="{00000000-0004-0000-0300-0000DA000000}"/>
    <hyperlink ref="C112" r:id="rId220" xr:uid="{00000000-0004-0000-0300-0000DB000000}"/>
    <hyperlink ref="L112" r:id="rId221" xr:uid="{00000000-0004-0000-0300-0000DC000000}"/>
    <hyperlink ref="C113" r:id="rId222" xr:uid="{00000000-0004-0000-0300-0000DD000000}"/>
    <hyperlink ref="L113" r:id="rId223" xr:uid="{00000000-0004-0000-0300-0000DE000000}"/>
    <hyperlink ref="C114" r:id="rId224" xr:uid="{00000000-0004-0000-0300-0000DF000000}"/>
    <hyperlink ref="L114" r:id="rId225" xr:uid="{00000000-0004-0000-0300-0000E0000000}"/>
    <hyperlink ref="C115" r:id="rId226" xr:uid="{00000000-0004-0000-0300-0000E1000000}"/>
    <hyperlink ref="L115" r:id="rId227" xr:uid="{00000000-0004-0000-0300-0000E2000000}"/>
    <hyperlink ref="C116" r:id="rId228" xr:uid="{00000000-0004-0000-0300-0000E3000000}"/>
    <hyperlink ref="L116" r:id="rId229" xr:uid="{00000000-0004-0000-0300-0000E4000000}"/>
    <hyperlink ref="C117" r:id="rId230" xr:uid="{00000000-0004-0000-0300-0000E5000000}"/>
    <hyperlink ref="L117" r:id="rId231" xr:uid="{00000000-0004-0000-0300-0000E6000000}"/>
    <hyperlink ref="C118" r:id="rId232" xr:uid="{00000000-0004-0000-0300-0000E7000000}"/>
    <hyperlink ref="L118" r:id="rId233" xr:uid="{00000000-0004-0000-0300-0000E8000000}"/>
    <hyperlink ref="C119" r:id="rId234" xr:uid="{00000000-0004-0000-0300-0000E9000000}"/>
    <hyperlink ref="L119" r:id="rId235" xr:uid="{00000000-0004-0000-0300-0000EA000000}"/>
    <hyperlink ref="C120" r:id="rId236" xr:uid="{00000000-0004-0000-0300-0000EB000000}"/>
    <hyperlink ref="L120" r:id="rId237" xr:uid="{00000000-0004-0000-0300-0000EC000000}"/>
    <hyperlink ref="C121" r:id="rId238" xr:uid="{00000000-0004-0000-0300-0000ED000000}"/>
    <hyperlink ref="L121" r:id="rId239" xr:uid="{00000000-0004-0000-0300-0000EE000000}"/>
    <hyperlink ref="C122" r:id="rId240" xr:uid="{00000000-0004-0000-0300-0000EF000000}"/>
    <hyperlink ref="L122" r:id="rId241" xr:uid="{00000000-0004-0000-0300-0000F0000000}"/>
    <hyperlink ref="C123" r:id="rId242" xr:uid="{00000000-0004-0000-0300-0000F1000000}"/>
    <hyperlink ref="L123" r:id="rId243" xr:uid="{00000000-0004-0000-0300-0000F2000000}"/>
    <hyperlink ref="C124" r:id="rId244" xr:uid="{00000000-0004-0000-0300-0000F3000000}"/>
    <hyperlink ref="L124" r:id="rId245" xr:uid="{00000000-0004-0000-0300-0000F4000000}"/>
    <hyperlink ref="C125" r:id="rId246" xr:uid="{00000000-0004-0000-0300-0000F5000000}"/>
    <hyperlink ref="L125" r:id="rId247" xr:uid="{00000000-0004-0000-0300-0000F6000000}"/>
    <hyperlink ref="C126" r:id="rId248" xr:uid="{00000000-0004-0000-0300-0000F7000000}"/>
    <hyperlink ref="L126" r:id="rId249" xr:uid="{00000000-0004-0000-0300-0000F8000000}"/>
    <hyperlink ref="C127" r:id="rId250" xr:uid="{00000000-0004-0000-0300-0000F9000000}"/>
    <hyperlink ref="L127" r:id="rId251" xr:uid="{00000000-0004-0000-0300-0000FA000000}"/>
    <hyperlink ref="C128" r:id="rId252" xr:uid="{00000000-0004-0000-0300-0000FB000000}"/>
    <hyperlink ref="L128" r:id="rId253" xr:uid="{00000000-0004-0000-0300-0000FC000000}"/>
    <hyperlink ref="B129" r:id="rId254" xr:uid="{00000000-0004-0000-0300-0000FD000000}"/>
    <hyperlink ref="C129" r:id="rId255" xr:uid="{00000000-0004-0000-0300-0000FE000000}"/>
    <hyperlink ref="H129" r:id="rId256" xr:uid="{00000000-0004-0000-0300-0000FF000000}"/>
    <hyperlink ref="K129" r:id="rId257" xr:uid="{00000000-0004-0000-0300-000000010000}"/>
    <hyperlink ref="L129" r:id="rId258" xr:uid="{00000000-0004-0000-0300-000001010000}"/>
    <hyperlink ref="C130" r:id="rId259" xr:uid="{00000000-0004-0000-0300-000002010000}"/>
    <hyperlink ref="L130" r:id="rId260" xr:uid="{00000000-0004-0000-0300-000003010000}"/>
    <hyperlink ref="C131" r:id="rId261" xr:uid="{00000000-0004-0000-0300-000004010000}"/>
    <hyperlink ref="L131" r:id="rId262" xr:uid="{00000000-0004-0000-0300-000005010000}"/>
    <hyperlink ref="C132" r:id="rId263" xr:uid="{00000000-0004-0000-0300-000006010000}"/>
    <hyperlink ref="L132" r:id="rId264" xr:uid="{00000000-0004-0000-0300-000007010000}"/>
    <hyperlink ref="C133" r:id="rId265" xr:uid="{00000000-0004-0000-0300-000008010000}"/>
    <hyperlink ref="L133" r:id="rId266" xr:uid="{00000000-0004-0000-0300-000009010000}"/>
    <hyperlink ref="C134" r:id="rId267" xr:uid="{00000000-0004-0000-0300-00000A010000}"/>
    <hyperlink ref="L134" r:id="rId268" xr:uid="{00000000-0004-0000-0300-00000B010000}"/>
    <hyperlink ref="C135" r:id="rId269" xr:uid="{00000000-0004-0000-0300-00000C010000}"/>
    <hyperlink ref="L135" r:id="rId270" xr:uid="{00000000-0004-0000-0300-00000D010000}"/>
    <hyperlink ref="C136" r:id="rId271" xr:uid="{00000000-0004-0000-0300-00000E010000}"/>
    <hyperlink ref="L136" r:id="rId272" xr:uid="{00000000-0004-0000-0300-00000F010000}"/>
    <hyperlink ref="C137" r:id="rId273" xr:uid="{00000000-0004-0000-0300-000010010000}"/>
    <hyperlink ref="L137" r:id="rId274" xr:uid="{00000000-0004-0000-0300-000011010000}"/>
    <hyperlink ref="C138" r:id="rId275" xr:uid="{00000000-0004-0000-0300-000012010000}"/>
    <hyperlink ref="L138" r:id="rId276" xr:uid="{00000000-0004-0000-0300-000013010000}"/>
    <hyperlink ref="C139" r:id="rId277" xr:uid="{00000000-0004-0000-0300-000014010000}"/>
    <hyperlink ref="L139" r:id="rId278" xr:uid="{00000000-0004-0000-0300-000015010000}"/>
    <hyperlink ref="C140" r:id="rId279" xr:uid="{00000000-0004-0000-0300-000016010000}"/>
    <hyperlink ref="L140" r:id="rId280" xr:uid="{00000000-0004-0000-0300-000017010000}"/>
    <hyperlink ref="C141" r:id="rId281" xr:uid="{00000000-0004-0000-0300-000018010000}"/>
    <hyperlink ref="L141" r:id="rId282" xr:uid="{00000000-0004-0000-0300-000019010000}"/>
    <hyperlink ref="C142" r:id="rId283" xr:uid="{00000000-0004-0000-0300-00001A010000}"/>
    <hyperlink ref="L142" r:id="rId284" xr:uid="{00000000-0004-0000-0300-00001B010000}"/>
    <hyperlink ref="C143" r:id="rId285" xr:uid="{00000000-0004-0000-0300-00001C010000}"/>
    <hyperlink ref="L143" r:id="rId286" xr:uid="{00000000-0004-0000-0300-00001D010000}"/>
    <hyperlink ref="C144" r:id="rId287" xr:uid="{00000000-0004-0000-0300-00001E010000}"/>
    <hyperlink ref="L144" r:id="rId288" xr:uid="{00000000-0004-0000-0300-00001F010000}"/>
    <hyperlink ref="C145" r:id="rId289" xr:uid="{00000000-0004-0000-0300-000020010000}"/>
    <hyperlink ref="L145" r:id="rId290" xr:uid="{00000000-0004-0000-0300-000021010000}"/>
    <hyperlink ref="C146" r:id="rId291" xr:uid="{00000000-0004-0000-0300-000022010000}"/>
    <hyperlink ref="L146" r:id="rId292" xr:uid="{00000000-0004-0000-0300-000023010000}"/>
    <hyperlink ref="C147" r:id="rId293" xr:uid="{00000000-0004-0000-0300-000024010000}"/>
    <hyperlink ref="L147" r:id="rId294" xr:uid="{00000000-0004-0000-0300-000025010000}"/>
    <hyperlink ref="C148" r:id="rId295" xr:uid="{00000000-0004-0000-0300-000026010000}"/>
    <hyperlink ref="L148" r:id="rId296" xr:uid="{00000000-0004-0000-0300-000027010000}"/>
    <hyperlink ref="C149" r:id="rId297" xr:uid="{00000000-0004-0000-0300-000028010000}"/>
    <hyperlink ref="L149" r:id="rId298" xr:uid="{00000000-0004-0000-0300-000029010000}"/>
    <hyperlink ref="C150" r:id="rId299" xr:uid="{00000000-0004-0000-0300-00002A010000}"/>
    <hyperlink ref="L150" r:id="rId300" xr:uid="{00000000-0004-0000-0300-00002B010000}"/>
    <hyperlink ref="C151" r:id="rId301" xr:uid="{00000000-0004-0000-0300-00002C010000}"/>
    <hyperlink ref="L151" r:id="rId302" xr:uid="{00000000-0004-0000-0300-00002D010000}"/>
    <hyperlink ref="C152" r:id="rId303" xr:uid="{00000000-0004-0000-0300-00002E010000}"/>
    <hyperlink ref="L152" r:id="rId304" xr:uid="{00000000-0004-0000-0300-00002F010000}"/>
    <hyperlink ref="C153" r:id="rId305" xr:uid="{00000000-0004-0000-0300-000030010000}"/>
    <hyperlink ref="L153" r:id="rId306" xr:uid="{00000000-0004-0000-0300-000031010000}"/>
    <hyperlink ref="C154" r:id="rId307" xr:uid="{00000000-0004-0000-0300-000032010000}"/>
    <hyperlink ref="L154" r:id="rId308" xr:uid="{00000000-0004-0000-0300-000033010000}"/>
    <hyperlink ref="C155" r:id="rId309" xr:uid="{00000000-0004-0000-0300-000034010000}"/>
    <hyperlink ref="L155" r:id="rId310" xr:uid="{00000000-0004-0000-0300-000035010000}"/>
    <hyperlink ref="C156" r:id="rId311" xr:uid="{00000000-0004-0000-0300-000036010000}"/>
    <hyperlink ref="L156" r:id="rId312" xr:uid="{00000000-0004-0000-0300-000037010000}"/>
    <hyperlink ref="C157" r:id="rId313" xr:uid="{00000000-0004-0000-0300-000038010000}"/>
    <hyperlink ref="L157" r:id="rId314" xr:uid="{00000000-0004-0000-0300-000039010000}"/>
    <hyperlink ref="C158" r:id="rId315" xr:uid="{00000000-0004-0000-0300-00003A010000}"/>
    <hyperlink ref="L158" r:id="rId316" xr:uid="{00000000-0004-0000-0300-00003B010000}"/>
    <hyperlink ref="C159" r:id="rId317" xr:uid="{00000000-0004-0000-0300-00003C010000}"/>
    <hyperlink ref="L159" r:id="rId318" xr:uid="{00000000-0004-0000-0300-00003D010000}"/>
    <hyperlink ref="C160" r:id="rId319" xr:uid="{00000000-0004-0000-0300-00003E010000}"/>
    <hyperlink ref="L160" r:id="rId320" xr:uid="{00000000-0004-0000-0300-00003F010000}"/>
    <hyperlink ref="C161" r:id="rId321" xr:uid="{00000000-0004-0000-0300-000040010000}"/>
    <hyperlink ref="L161" r:id="rId322" xr:uid="{00000000-0004-0000-0300-000041010000}"/>
    <hyperlink ref="C162" r:id="rId323" xr:uid="{00000000-0004-0000-0300-000042010000}"/>
    <hyperlink ref="L162" r:id="rId324" xr:uid="{00000000-0004-0000-0300-000043010000}"/>
    <hyperlink ref="C163" r:id="rId325" xr:uid="{00000000-0004-0000-0300-000044010000}"/>
    <hyperlink ref="L163" r:id="rId326" xr:uid="{00000000-0004-0000-0300-000045010000}"/>
    <hyperlink ref="C164" r:id="rId327" xr:uid="{00000000-0004-0000-0300-000046010000}"/>
    <hyperlink ref="L164" r:id="rId328" xr:uid="{00000000-0004-0000-0300-000047010000}"/>
    <hyperlink ref="C165" r:id="rId329" xr:uid="{00000000-0004-0000-0300-000048010000}"/>
    <hyperlink ref="L165" r:id="rId330" xr:uid="{00000000-0004-0000-0300-000049010000}"/>
    <hyperlink ref="C166" r:id="rId331" xr:uid="{00000000-0004-0000-0300-00004A010000}"/>
    <hyperlink ref="L166" r:id="rId332" xr:uid="{00000000-0004-0000-0300-00004B010000}"/>
    <hyperlink ref="C167" r:id="rId333" xr:uid="{00000000-0004-0000-0300-00004C010000}"/>
    <hyperlink ref="L167" r:id="rId334" xr:uid="{00000000-0004-0000-0300-00004D010000}"/>
    <hyperlink ref="C168" r:id="rId335" xr:uid="{00000000-0004-0000-0300-00004E010000}"/>
    <hyperlink ref="L168" r:id="rId336" xr:uid="{00000000-0004-0000-0300-00004F010000}"/>
    <hyperlink ref="C169" r:id="rId337" xr:uid="{00000000-0004-0000-0300-000050010000}"/>
    <hyperlink ref="L169" r:id="rId338" xr:uid="{00000000-0004-0000-0300-000051010000}"/>
    <hyperlink ref="C170" r:id="rId339" xr:uid="{00000000-0004-0000-0300-000052010000}"/>
    <hyperlink ref="L170" r:id="rId340" xr:uid="{00000000-0004-0000-0300-000053010000}"/>
    <hyperlink ref="C171" r:id="rId341" xr:uid="{00000000-0004-0000-0300-000054010000}"/>
    <hyperlink ref="L171" r:id="rId342" xr:uid="{00000000-0004-0000-0300-000055010000}"/>
    <hyperlink ref="C172" r:id="rId343" xr:uid="{00000000-0004-0000-0300-000056010000}"/>
    <hyperlink ref="L172" r:id="rId344" xr:uid="{00000000-0004-0000-0300-000057010000}"/>
    <hyperlink ref="C173" r:id="rId345" xr:uid="{00000000-0004-0000-0300-000058010000}"/>
    <hyperlink ref="L173" r:id="rId346" xr:uid="{00000000-0004-0000-0300-000059010000}"/>
    <hyperlink ref="C174" r:id="rId347" xr:uid="{00000000-0004-0000-0300-00005A010000}"/>
    <hyperlink ref="L174" r:id="rId348" xr:uid="{00000000-0004-0000-0300-00005B010000}"/>
    <hyperlink ref="C175" r:id="rId349" xr:uid="{00000000-0004-0000-0300-00005C010000}"/>
    <hyperlink ref="L175" r:id="rId350" xr:uid="{00000000-0004-0000-0300-00005D010000}"/>
    <hyperlink ref="C176" r:id="rId351" xr:uid="{00000000-0004-0000-0300-00005E010000}"/>
    <hyperlink ref="L176" r:id="rId352" xr:uid="{00000000-0004-0000-0300-00005F010000}"/>
    <hyperlink ref="C177" r:id="rId353" xr:uid="{00000000-0004-0000-0300-000060010000}"/>
    <hyperlink ref="L177" r:id="rId354" xr:uid="{00000000-0004-0000-0300-000061010000}"/>
    <hyperlink ref="C178" r:id="rId355" xr:uid="{00000000-0004-0000-0300-000062010000}"/>
    <hyperlink ref="L178" r:id="rId356" xr:uid="{00000000-0004-0000-0300-000063010000}"/>
    <hyperlink ref="C179" r:id="rId357" xr:uid="{00000000-0004-0000-0300-000064010000}"/>
    <hyperlink ref="L179" r:id="rId358" xr:uid="{00000000-0004-0000-0300-000065010000}"/>
    <hyperlink ref="C180" r:id="rId359" xr:uid="{00000000-0004-0000-0300-000066010000}"/>
    <hyperlink ref="L180" r:id="rId360" xr:uid="{00000000-0004-0000-0300-000067010000}"/>
    <hyperlink ref="C181" r:id="rId361" xr:uid="{00000000-0004-0000-0300-000068010000}"/>
    <hyperlink ref="L181" r:id="rId362" xr:uid="{00000000-0004-0000-0300-000069010000}"/>
    <hyperlink ref="C182" r:id="rId363" xr:uid="{00000000-0004-0000-0300-00006A010000}"/>
    <hyperlink ref="L182" r:id="rId364" xr:uid="{00000000-0004-0000-0300-00006B010000}"/>
    <hyperlink ref="C183" r:id="rId365" xr:uid="{00000000-0004-0000-0300-00006C010000}"/>
    <hyperlink ref="L183" r:id="rId366" xr:uid="{00000000-0004-0000-0300-00006D010000}"/>
    <hyperlink ref="C184" r:id="rId367" xr:uid="{00000000-0004-0000-0300-00006E010000}"/>
    <hyperlink ref="L184" r:id="rId368" xr:uid="{00000000-0004-0000-0300-00006F010000}"/>
    <hyperlink ref="C185" r:id="rId369" xr:uid="{00000000-0004-0000-0300-000070010000}"/>
    <hyperlink ref="L185" r:id="rId370" xr:uid="{00000000-0004-0000-0300-000071010000}"/>
    <hyperlink ref="C186" r:id="rId371" xr:uid="{00000000-0004-0000-0300-000072010000}"/>
    <hyperlink ref="L186" r:id="rId372" xr:uid="{00000000-0004-0000-0300-000073010000}"/>
    <hyperlink ref="C187" r:id="rId373" xr:uid="{00000000-0004-0000-0300-000074010000}"/>
    <hyperlink ref="L187" r:id="rId374" xr:uid="{00000000-0004-0000-0300-000075010000}"/>
    <hyperlink ref="C188" r:id="rId375" xr:uid="{00000000-0004-0000-0300-000076010000}"/>
    <hyperlink ref="L188" r:id="rId376" xr:uid="{00000000-0004-0000-0300-000077010000}"/>
    <hyperlink ref="C189" r:id="rId377" xr:uid="{00000000-0004-0000-0300-000078010000}"/>
    <hyperlink ref="L189" r:id="rId378" xr:uid="{00000000-0004-0000-0300-000079010000}"/>
    <hyperlink ref="C190" r:id="rId379" xr:uid="{00000000-0004-0000-0300-00007A010000}"/>
    <hyperlink ref="L190" r:id="rId380" xr:uid="{00000000-0004-0000-0300-00007B010000}"/>
    <hyperlink ref="C191" r:id="rId381" xr:uid="{00000000-0004-0000-0300-00007C010000}"/>
    <hyperlink ref="L191" r:id="rId382" xr:uid="{00000000-0004-0000-0300-00007D010000}"/>
    <hyperlink ref="C192" r:id="rId383" xr:uid="{00000000-0004-0000-0300-00007E010000}"/>
    <hyperlink ref="L192" r:id="rId384" xr:uid="{00000000-0004-0000-0300-00007F010000}"/>
    <hyperlink ref="L193" r:id="rId385" xr:uid="{00000000-0004-0000-0300-000080010000}"/>
    <hyperlink ref="C194" r:id="rId386" xr:uid="{00000000-0004-0000-0300-000081010000}"/>
    <hyperlink ref="L194" r:id="rId387" xr:uid="{00000000-0004-0000-0300-000082010000}"/>
    <hyperlink ref="C195" r:id="rId388" xr:uid="{00000000-0004-0000-0300-000083010000}"/>
    <hyperlink ref="L195" r:id="rId389" xr:uid="{00000000-0004-0000-0300-000084010000}"/>
    <hyperlink ref="C196" r:id="rId390" xr:uid="{00000000-0004-0000-0300-000085010000}"/>
    <hyperlink ref="L196" r:id="rId391" xr:uid="{00000000-0004-0000-0300-000086010000}"/>
    <hyperlink ref="C197" r:id="rId392" xr:uid="{00000000-0004-0000-0300-000087010000}"/>
    <hyperlink ref="L197" r:id="rId393" xr:uid="{00000000-0004-0000-0300-000088010000}"/>
    <hyperlink ref="C198" r:id="rId394" xr:uid="{00000000-0004-0000-0300-000089010000}"/>
    <hyperlink ref="L198" r:id="rId395" xr:uid="{00000000-0004-0000-0300-00008A010000}"/>
    <hyperlink ref="C199" r:id="rId396" xr:uid="{00000000-0004-0000-0300-00008B010000}"/>
    <hyperlink ref="L199" r:id="rId397" xr:uid="{00000000-0004-0000-0300-00008C010000}"/>
    <hyperlink ref="C200" r:id="rId398" xr:uid="{00000000-0004-0000-0300-00008D010000}"/>
    <hyperlink ref="L200" r:id="rId399" xr:uid="{00000000-0004-0000-0300-00008E010000}"/>
    <hyperlink ref="C201" r:id="rId400" xr:uid="{00000000-0004-0000-0300-00008F010000}"/>
    <hyperlink ref="L201" r:id="rId401" xr:uid="{00000000-0004-0000-0300-000090010000}"/>
    <hyperlink ref="C202" r:id="rId402" xr:uid="{00000000-0004-0000-0300-000091010000}"/>
    <hyperlink ref="L202" r:id="rId403" xr:uid="{00000000-0004-0000-0300-000092010000}"/>
    <hyperlink ref="B203" r:id="rId404" xr:uid="{00000000-0004-0000-0300-000093010000}"/>
    <hyperlink ref="C203" r:id="rId405" xr:uid="{00000000-0004-0000-0300-000094010000}"/>
    <hyperlink ref="H203" r:id="rId406" xr:uid="{00000000-0004-0000-0300-000095010000}"/>
    <hyperlink ref="K203" r:id="rId407" xr:uid="{00000000-0004-0000-0300-000096010000}"/>
    <hyperlink ref="L203" r:id="rId408" xr:uid="{00000000-0004-0000-0300-000097010000}"/>
    <hyperlink ref="C204" r:id="rId409" xr:uid="{00000000-0004-0000-0300-000098010000}"/>
    <hyperlink ref="L204" r:id="rId410" xr:uid="{00000000-0004-0000-0300-000099010000}"/>
    <hyperlink ref="C205" r:id="rId411" xr:uid="{00000000-0004-0000-0300-00009A010000}"/>
    <hyperlink ref="L205" r:id="rId412" xr:uid="{00000000-0004-0000-0300-00009B010000}"/>
    <hyperlink ref="C206" r:id="rId413" xr:uid="{00000000-0004-0000-0300-00009C010000}"/>
    <hyperlink ref="L206" r:id="rId414" xr:uid="{00000000-0004-0000-0300-00009D010000}"/>
    <hyperlink ref="C207" r:id="rId415" xr:uid="{00000000-0004-0000-0300-00009E010000}"/>
    <hyperlink ref="L207" r:id="rId416" xr:uid="{00000000-0004-0000-0300-00009F010000}"/>
    <hyperlink ref="C208" r:id="rId417" xr:uid="{00000000-0004-0000-0300-0000A0010000}"/>
    <hyperlink ref="L208" r:id="rId418" xr:uid="{00000000-0004-0000-0300-0000A1010000}"/>
    <hyperlink ref="C209" r:id="rId419" xr:uid="{00000000-0004-0000-0300-0000A2010000}"/>
    <hyperlink ref="L209" r:id="rId420" xr:uid="{00000000-0004-0000-0300-0000A3010000}"/>
    <hyperlink ref="C210" r:id="rId421" xr:uid="{00000000-0004-0000-0300-0000A4010000}"/>
    <hyperlink ref="L210" r:id="rId422" xr:uid="{00000000-0004-0000-0300-0000A5010000}"/>
    <hyperlink ref="C211" r:id="rId423" xr:uid="{00000000-0004-0000-0300-0000A6010000}"/>
    <hyperlink ref="L211" r:id="rId424" xr:uid="{00000000-0004-0000-0300-0000A7010000}"/>
    <hyperlink ref="C212" r:id="rId425" xr:uid="{00000000-0004-0000-0300-0000A8010000}"/>
    <hyperlink ref="L212" r:id="rId426" xr:uid="{00000000-0004-0000-0300-0000A9010000}"/>
    <hyperlink ref="C213" r:id="rId427" xr:uid="{00000000-0004-0000-0300-0000AA010000}"/>
    <hyperlink ref="L213" r:id="rId428" xr:uid="{00000000-0004-0000-0300-0000AB010000}"/>
    <hyperlink ref="C214" r:id="rId429" xr:uid="{00000000-0004-0000-0300-0000AC010000}"/>
    <hyperlink ref="L214" r:id="rId430" xr:uid="{00000000-0004-0000-0300-0000AD010000}"/>
    <hyperlink ref="C215" r:id="rId431" xr:uid="{00000000-0004-0000-0300-0000AE010000}"/>
    <hyperlink ref="L215" r:id="rId432" xr:uid="{00000000-0004-0000-0300-0000AF010000}"/>
    <hyperlink ref="C216" r:id="rId433" xr:uid="{00000000-0004-0000-0300-0000B0010000}"/>
    <hyperlink ref="L216" r:id="rId434" xr:uid="{00000000-0004-0000-0300-0000B1010000}"/>
    <hyperlink ref="C217" r:id="rId435" xr:uid="{00000000-0004-0000-0300-0000B2010000}"/>
    <hyperlink ref="L217" r:id="rId436" xr:uid="{00000000-0004-0000-0300-0000B3010000}"/>
    <hyperlink ref="B218" r:id="rId437" xr:uid="{00000000-0004-0000-0300-0000B4010000}"/>
    <hyperlink ref="C218" r:id="rId438" xr:uid="{00000000-0004-0000-0300-0000B5010000}"/>
    <hyperlink ref="H218" r:id="rId439" xr:uid="{00000000-0004-0000-0300-0000B6010000}"/>
    <hyperlink ref="K218" r:id="rId440" xr:uid="{00000000-0004-0000-0300-0000B7010000}"/>
    <hyperlink ref="L218" r:id="rId441" xr:uid="{00000000-0004-0000-0300-0000B8010000}"/>
    <hyperlink ref="C219" r:id="rId442" xr:uid="{00000000-0004-0000-0300-0000B9010000}"/>
    <hyperlink ref="L219" r:id="rId443" xr:uid="{00000000-0004-0000-0300-0000BA010000}"/>
    <hyperlink ref="C220" r:id="rId444" xr:uid="{00000000-0004-0000-0300-0000BB010000}"/>
    <hyperlink ref="L220" r:id="rId445" xr:uid="{00000000-0004-0000-0300-0000BC010000}"/>
    <hyperlink ref="C221" r:id="rId446" xr:uid="{00000000-0004-0000-0300-0000BD010000}"/>
    <hyperlink ref="L221" r:id="rId447" xr:uid="{00000000-0004-0000-0300-0000BE010000}"/>
    <hyperlink ref="C222" r:id="rId448" xr:uid="{00000000-0004-0000-0300-0000BF010000}"/>
    <hyperlink ref="L222" r:id="rId449" xr:uid="{00000000-0004-0000-0300-0000C0010000}"/>
    <hyperlink ref="C223" r:id="rId450" xr:uid="{00000000-0004-0000-0300-0000C1010000}"/>
    <hyperlink ref="L223" r:id="rId451" xr:uid="{00000000-0004-0000-0300-0000C2010000}"/>
    <hyperlink ref="C224" r:id="rId452" xr:uid="{00000000-0004-0000-0300-0000C3010000}"/>
    <hyperlink ref="L224" r:id="rId453" xr:uid="{00000000-0004-0000-0300-0000C4010000}"/>
    <hyperlink ref="C225" r:id="rId454" xr:uid="{00000000-0004-0000-0300-0000C5010000}"/>
    <hyperlink ref="L225" r:id="rId455" xr:uid="{00000000-0004-0000-0300-0000C6010000}"/>
    <hyperlink ref="C226" r:id="rId456" xr:uid="{00000000-0004-0000-0300-0000C7010000}"/>
    <hyperlink ref="L226" r:id="rId457" xr:uid="{00000000-0004-0000-0300-0000C8010000}"/>
    <hyperlink ref="C227" r:id="rId458" xr:uid="{00000000-0004-0000-0300-0000C9010000}"/>
    <hyperlink ref="L227" r:id="rId459" xr:uid="{00000000-0004-0000-0300-0000CA010000}"/>
    <hyperlink ref="C228" r:id="rId460" xr:uid="{00000000-0004-0000-0300-0000CB010000}"/>
    <hyperlink ref="L228" r:id="rId461" xr:uid="{00000000-0004-0000-0300-0000CC010000}"/>
    <hyperlink ref="C229" r:id="rId462" xr:uid="{00000000-0004-0000-0300-0000CD010000}"/>
    <hyperlink ref="L229" r:id="rId463" xr:uid="{00000000-0004-0000-0300-0000CE010000}"/>
    <hyperlink ref="C230" r:id="rId464" xr:uid="{00000000-0004-0000-0300-0000CF010000}"/>
    <hyperlink ref="L230" r:id="rId465" xr:uid="{00000000-0004-0000-0300-0000D0010000}"/>
    <hyperlink ref="C231" r:id="rId466" xr:uid="{00000000-0004-0000-0300-0000D1010000}"/>
    <hyperlink ref="L231" r:id="rId467" xr:uid="{00000000-0004-0000-0300-0000D2010000}"/>
    <hyperlink ref="C232" r:id="rId468" xr:uid="{00000000-0004-0000-0300-0000D3010000}"/>
    <hyperlink ref="L232" r:id="rId469" xr:uid="{00000000-0004-0000-0300-0000D4010000}"/>
    <hyperlink ref="C233" r:id="rId470" xr:uid="{00000000-0004-0000-0300-0000D5010000}"/>
    <hyperlink ref="L233" r:id="rId471" xr:uid="{00000000-0004-0000-0300-0000D6010000}"/>
    <hyperlink ref="C234" r:id="rId472" xr:uid="{00000000-0004-0000-0300-0000D7010000}"/>
    <hyperlink ref="L234" r:id="rId473" xr:uid="{00000000-0004-0000-0300-0000D8010000}"/>
    <hyperlink ref="C235" r:id="rId474" xr:uid="{00000000-0004-0000-0300-0000D9010000}"/>
    <hyperlink ref="L235" r:id="rId475" xr:uid="{00000000-0004-0000-0300-0000DA010000}"/>
    <hyperlink ref="C236" r:id="rId476" xr:uid="{00000000-0004-0000-0300-0000DB010000}"/>
    <hyperlink ref="L236" r:id="rId477" xr:uid="{00000000-0004-0000-0300-0000DC010000}"/>
    <hyperlink ref="C237" r:id="rId478" xr:uid="{00000000-0004-0000-0300-0000DD010000}"/>
    <hyperlink ref="L237" r:id="rId479" xr:uid="{00000000-0004-0000-0300-0000DE010000}"/>
    <hyperlink ref="C238" r:id="rId480" xr:uid="{00000000-0004-0000-0300-0000DF010000}"/>
    <hyperlink ref="L238" r:id="rId481" xr:uid="{00000000-0004-0000-0300-0000E0010000}"/>
    <hyperlink ref="C239" r:id="rId482" xr:uid="{00000000-0004-0000-0300-0000E1010000}"/>
    <hyperlink ref="L239" r:id="rId483" xr:uid="{00000000-0004-0000-0300-0000E2010000}"/>
    <hyperlink ref="C240" r:id="rId484" xr:uid="{00000000-0004-0000-0300-0000E3010000}"/>
    <hyperlink ref="L240" r:id="rId485" xr:uid="{00000000-0004-0000-0300-0000E4010000}"/>
    <hyperlink ref="C241" r:id="rId486" xr:uid="{00000000-0004-0000-0300-0000E5010000}"/>
    <hyperlink ref="L241" r:id="rId487" xr:uid="{00000000-0004-0000-0300-0000E6010000}"/>
    <hyperlink ref="C242" r:id="rId488" xr:uid="{00000000-0004-0000-0300-0000E7010000}"/>
    <hyperlink ref="L242" r:id="rId489" xr:uid="{00000000-0004-0000-0300-0000E8010000}"/>
    <hyperlink ref="C243" r:id="rId490" xr:uid="{00000000-0004-0000-0300-0000E9010000}"/>
    <hyperlink ref="L243" r:id="rId491" xr:uid="{00000000-0004-0000-0300-0000EA010000}"/>
    <hyperlink ref="C244" r:id="rId492" xr:uid="{00000000-0004-0000-0300-0000EB010000}"/>
    <hyperlink ref="L244" r:id="rId493" xr:uid="{00000000-0004-0000-0300-0000EC010000}"/>
    <hyperlink ref="C245" r:id="rId494" xr:uid="{00000000-0004-0000-0300-0000ED010000}"/>
    <hyperlink ref="L245" r:id="rId495" xr:uid="{00000000-0004-0000-0300-0000EE010000}"/>
    <hyperlink ref="C246" r:id="rId496" xr:uid="{00000000-0004-0000-0300-0000EF010000}"/>
    <hyperlink ref="L246" r:id="rId497" xr:uid="{00000000-0004-0000-0300-0000F0010000}"/>
    <hyperlink ref="C247" r:id="rId498" xr:uid="{00000000-0004-0000-0300-0000F1010000}"/>
    <hyperlink ref="L247" r:id="rId499" xr:uid="{00000000-0004-0000-0300-0000F2010000}"/>
    <hyperlink ref="C248" r:id="rId500" xr:uid="{00000000-0004-0000-0300-0000F3010000}"/>
    <hyperlink ref="L248" r:id="rId501" xr:uid="{00000000-0004-0000-0300-0000F4010000}"/>
    <hyperlink ref="C249" r:id="rId502" xr:uid="{00000000-0004-0000-0300-0000F5010000}"/>
    <hyperlink ref="L249" r:id="rId503" xr:uid="{00000000-0004-0000-0300-0000F6010000}"/>
    <hyperlink ref="C250" r:id="rId504" xr:uid="{00000000-0004-0000-0300-0000F7010000}"/>
    <hyperlink ref="L250" r:id="rId505" xr:uid="{00000000-0004-0000-0300-0000F8010000}"/>
    <hyperlink ref="C251" r:id="rId506" xr:uid="{00000000-0004-0000-0300-0000F9010000}"/>
    <hyperlink ref="L251" r:id="rId507" xr:uid="{00000000-0004-0000-0300-0000FA010000}"/>
    <hyperlink ref="C252" r:id="rId508" xr:uid="{00000000-0004-0000-0300-0000FB010000}"/>
    <hyperlink ref="L252" r:id="rId509" xr:uid="{00000000-0004-0000-0300-0000FC010000}"/>
    <hyperlink ref="C253" r:id="rId510" xr:uid="{00000000-0004-0000-0300-0000FD010000}"/>
    <hyperlink ref="L253" r:id="rId511" xr:uid="{00000000-0004-0000-0300-0000FE010000}"/>
    <hyperlink ref="C254" r:id="rId512" xr:uid="{00000000-0004-0000-0300-0000FF010000}"/>
    <hyperlink ref="L254" r:id="rId513" xr:uid="{00000000-0004-0000-0300-000000020000}"/>
    <hyperlink ref="C255" r:id="rId514" xr:uid="{00000000-0004-0000-0300-000001020000}"/>
    <hyperlink ref="L255" r:id="rId515" xr:uid="{00000000-0004-0000-0300-000002020000}"/>
    <hyperlink ref="C256" r:id="rId516" xr:uid="{00000000-0004-0000-0300-000003020000}"/>
    <hyperlink ref="L256" r:id="rId517" xr:uid="{00000000-0004-0000-0300-000004020000}"/>
    <hyperlink ref="C257" r:id="rId518" xr:uid="{00000000-0004-0000-0300-000005020000}"/>
    <hyperlink ref="L257" r:id="rId519" xr:uid="{00000000-0004-0000-0300-000006020000}"/>
    <hyperlink ref="C258" r:id="rId520" xr:uid="{00000000-0004-0000-0300-000007020000}"/>
    <hyperlink ref="L258" r:id="rId521" xr:uid="{00000000-0004-0000-0300-000008020000}"/>
    <hyperlink ref="C259" r:id="rId522" xr:uid="{00000000-0004-0000-0300-000009020000}"/>
    <hyperlink ref="L259" r:id="rId523" xr:uid="{00000000-0004-0000-0300-00000A020000}"/>
    <hyperlink ref="C260" r:id="rId524" xr:uid="{00000000-0004-0000-0300-00000B020000}"/>
    <hyperlink ref="L260" r:id="rId525" xr:uid="{00000000-0004-0000-0300-00000C020000}"/>
    <hyperlink ref="C261" r:id="rId526" xr:uid="{00000000-0004-0000-0300-00000D020000}"/>
    <hyperlink ref="L261" r:id="rId527" xr:uid="{00000000-0004-0000-0300-00000E020000}"/>
    <hyperlink ref="C262" r:id="rId528" xr:uid="{00000000-0004-0000-0300-00000F020000}"/>
    <hyperlink ref="L262" r:id="rId529" xr:uid="{00000000-0004-0000-0300-000010020000}"/>
    <hyperlink ref="C263" r:id="rId530" xr:uid="{00000000-0004-0000-0300-000011020000}"/>
    <hyperlink ref="L263" r:id="rId531" xr:uid="{00000000-0004-0000-0300-000012020000}"/>
    <hyperlink ref="C264" r:id="rId532" xr:uid="{00000000-0004-0000-0300-000013020000}"/>
    <hyperlink ref="L264" r:id="rId533" xr:uid="{00000000-0004-0000-0300-000014020000}"/>
    <hyperlink ref="C265" r:id="rId534" xr:uid="{00000000-0004-0000-0300-000015020000}"/>
    <hyperlink ref="L265" r:id="rId535" xr:uid="{00000000-0004-0000-0300-000016020000}"/>
    <hyperlink ref="C266" r:id="rId536" xr:uid="{00000000-0004-0000-0300-000017020000}"/>
    <hyperlink ref="L266" r:id="rId537" xr:uid="{00000000-0004-0000-0300-000018020000}"/>
    <hyperlink ref="C267" r:id="rId538" xr:uid="{00000000-0004-0000-0300-000019020000}"/>
    <hyperlink ref="L267" r:id="rId539" xr:uid="{00000000-0004-0000-0300-00001A020000}"/>
    <hyperlink ref="C268" r:id="rId540" xr:uid="{00000000-0004-0000-0300-00001B020000}"/>
    <hyperlink ref="L268" r:id="rId541" xr:uid="{00000000-0004-0000-0300-00001C020000}"/>
    <hyperlink ref="C269" r:id="rId542" xr:uid="{00000000-0004-0000-0300-00001D020000}"/>
    <hyperlink ref="L269" r:id="rId543" xr:uid="{00000000-0004-0000-0300-00001E020000}"/>
    <hyperlink ref="C270" r:id="rId544" xr:uid="{00000000-0004-0000-0300-00001F020000}"/>
    <hyperlink ref="L270" r:id="rId545" xr:uid="{00000000-0004-0000-0300-000020020000}"/>
    <hyperlink ref="C271" r:id="rId546" xr:uid="{00000000-0004-0000-0300-000021020000}"/>
    <hyperlink ref="L271" r:id="rId547" xr:uid="{00000000-0004-0000-0300-000022020000}"/>
    <hyperlink ref="C272" r:id="rId548" xr:uid="{00000000-0004-0000-0300-000023020000}"/>
    <hyperlink ref="L272" r:id="rId549" xr:uid="{00000000-0004-0000-0300-000024020000}"/>
    <hyperlink ref="C273" r:id="rId550" xr:uid="{00000000-0004-0000-0300-000025020000}"/>
    <hyperlink ref="L273" r:id="rId551" xr:uid="{00000000-0004-0000-0300-000026020000}"/>
    <hyperlink ref="C274" r:id="rId552" xr:uid="{00000000-0004-0000-0300-000027020000}"/>
    <hyperlink ref="L274" r:id="rId553" xr:uid="{00000000-0004-0000-0300-000028020000}"/>
    <hyperlink ref="C275" r:id="rId554" xr:uid="{00000000-0004-0000-0300-000029020000}"/>
    <hyperlink ref="L275" r:id="rId555" xr:uid="{00000000-0004-0000-0300-00002A020000}"/>
    <hyperlink ref="C276" r:id="rId556" xr:uid="{00000000-0004-0000-0300-00002B020000}"/>
    <hyperlink ref="L276" r:id="rId557" xr:uid="{00000000-0004-0000-0300-00002C020000}"/>
    <hyperlink ref="C277" r:id="rId558" xr:uid="{00000000-0004-0000-0300-00002D020000}"/>
    <hyperlink ref="L277" r:id="rId559" xr:uid="{00000000-0004-0000-0300-00002E020000}"/>
    <hyperlink ref="C278" r:id="rId560" xr:uid="{00000000-0004-0000-0300-00002F020000}"/>
    <hyperlink ref="L278" r:id="rId561" xr:uid="{00000000-0004-0000-0300-000030020000}"/>
    <hyperlink ref="C279" r:id="rId562" xr:uid="{00000000-0004-0000-0300-000031020000}"/>
    <hyperlink ref="L279" r:id="rId563" xr:uid="{00000000-0004-0000-0300-000032020000}"/>
    <hyperlink ref="C280" r:id="rId564" xr:uid="{00000000-0004-0000-0300-000033020000}"/>
    <hyperlink ref="L280" r:id="rId565" xr:uid="{00000000-0004-0000-0300-000034020000}"/>
    <hyperlink ref="C281" r:id="rId566" xr:uid="{00000000-0004-0000-0300-000035020000}"/>
    <hyperlink ref="L281" r:id="rId567" xr:uid="{00000000-0004-0000-0300-000036020000}"/>
    <hyperlink ref="C282" r:id="rId568" xr:uid="{00000000-0004-0000-0300-000037020000}"/>
    <hyperlink ref="L282" r:id="rId569" xr:uid="{00000000-0004-0000-0300-000038020000}"/>
    <hyperlink ref="C283" r:id="rId570" xr:uid="{00000000-0004-0000-0300-000039020000}"/>
    <hyperlink ref="L283" r:id="rId571" xr:uid="{00000000-0004-0000-0300-00003A020000}"/>
    <hyperlink ref="C284" r:id="rId572" xr:uid="{00000000-0004-0000-0300-00003B020000}"/>
    <hyperlink ref="L284" r:id="rId573" xr:uid="{00000000-0004-0000-0300-00003C020000}"/>
    <hyperlink ref="C285" r:id="rId574" xr:uid="{00000000-0004-0000-0300-00003D020000}"/>
    <hyperlink ref="L285" r:id="rId575" xr:uid="{00000000-0004-0000-0300-00003E020000}"/>
    <hyperlink ref="C286" r:id="rId576" xr:uid="{00000000-0004-0000-0300-00003F020000}"/>
    <hyperlink ref="L286" r:id="rId577" xr:uid="{00000000-0004-0000-0300-000040020000}"/>
    <hyperlink ref="B287" r:id="rId578" xr:uid="{00000000-0004-0000-0300-000041020000}"/>
    <hyperlink ref="C287" r:id="rId579" xr:uid="{00000000-0004-0000-0300-000042020000}"/>
    <hyperlink ref="H287" r:id="rId580" xr:uid="{00000000-0004-0000-0300-000043020000}"/>
    <hyperlink ref="K287" r:id="rId581" xr:uid="{00000000-0004-0000-0300-000044020000}"/>
    <hyperlink ref="L287" r:id="rId582" xr:uid="{00000000-0004-0000-0300-000045020000}"/>
    <hyperlink ref="C288" r:id="rId583" xr:uid="{00000000-0004-0000-0300-000046020000}"/>
    <hyperlink ref="L288" r:id="rId584" xr:uid="{00000000-0004-0000-0300-000047020000}"/>
    <hyperlink ref="C289" r:id="rId585" xr:uid="{00000000-0004-0000-0300-000048020000}"/>
    <hyperlink ref="L289" r:id="rId586" xr:uid="{00000000-0004-0000-0300-000049020000}"/>
    <hyperlink ref="C290" r:id="rId587" xr:uid="{00000000-0004-0000-0300-00004A020000}"/>
    <hyperlink ref="L290" r:id="rId588" xr:uid="{00000000-0004-0000-0300-00004B020000}"/>
    <hyperlink ref="C291" r:id="rId589" xr:uid="{00000000-0004-0000-0300-00004C020000}"/>
    <hyperlink ref="L291" r:id="rId590" xr:uid="{00000000-0004-0000-0300-00004D020000}"/>
    <hyperlink ref="C292" r:id="rId591" xr:uid="{00000000-0004-0000-0300-00004E020000}"/>
    <hyperlink ref="L292" r:id="rId592" xr:uid="{00000000-0004-0000-0300-00004F020000}"/>
    <hyperlink ref="C293" r:id="rId593" xr:uid="{00000000-0004-0000-0300-000050020000}"/>
    <hyperlink ref="L293" r:id="rId594" xr:uid="{00000000-0004-0000-0300-000051020000}"/>
    <hyperlink ref="C294" r:id="rId595" xr:uid="{00000000-0004-0000-0300-000052020000}"/>
    <hyperlink ref="L294" r:id="rId596" xr:uid="{00000000-0004-0000-0300-000053020000}"/>
    <hyperlink ref="C295" r:id="rId597" xr:uid="{00000000-0004-0000-0300-000054020000}"/>
    <hyperlink ref="L295" r:id="rId598" xr:uid="{00000000-0004-0000-0300-000055020000}"/>
    <hyperlink ref="C296" r:id="rId599" xr:uid="{00000000-0004-0000-0300-000056020000}"/>
    <hyperlink ref="L296" r:id="rId600" xr:uid="{00000000-0004-0000-0300-000057020000}"/>
    <hyperlink ref="C297" r:id="rId601" xr:uid="{00000000-0004-0000-0300-000058020000}"/>
    <hyperlink ref="L297" r:id="rId602" xr:uid="{00000000-0004-0000-0300-000059020000}"/>
    <hyperlink ref="C298" r:id="rId603" xr:uid="{00000000-0004-0000-0300-00005A020000}"/>
    <hyperlink ref="L298" r:id="rId604" xr:uid="{00000000-0004-0000-0300-00005B020000}"/>
    <hyperlink ref="C299" r:id="rId605" xr:uid="{00000000-0004-0000-0300-00005C020000}"/>
    <hyperlink ref="L299" r:id="rId606" xr:uid="{00000000-0004-0000-0300-00005D020000}"/>
    <hyperlink ref="B300" r:id="rId607" xr:uid="{00000000-0004-0000-0300-00005E020000}"/>
    <hyperlink ref="C300" r:id="rId608" xr:uid="{00000000-0004-0000-0300-00005F020000}"/>
    <hyperlink ref="H300" r:id="rId609" xr:uid="{00000000-0004-0000-0300-000060020000}"/>
    <hyperlink ref="K300" r:id="rId610" xr:uid="{00000000-0004-0000-0300-000061020000}"/>
    <hyperlink ref="L300" r:id="rId611" xr:uid="{00000000-0004-0000-0300-000062020000}"/>
    <hyperlink ref="C301" r:id="rId612" xr:uid="{00000000-0004-0000-0300-000063020000}"/>
    <hyperlink ref="L301" r:id="rId613" xr:uid="{00000000-0004-0000-0300-000064020000}"/>
    <hyperlink ref="C302" r:id="rId614" xr:uid="{00000000-0004-0000-0300-000065020000}"/>
    <hyperlink ref="L302" r:id="rId615" xr:uid="{00000000-0004-0000-0300-000066020000}"/>
    <hyperlink ref="C303" r:id="rId616" xr:uid="{00000000-0004-0000-0300-000067020000}"/>
    <hyperlink ref="L303" r:id="rId617" xr:uid="{00000000-0004-0000-0300-000068020000}"/>
    <hyperlink ref="C304" r:id="rId618" xr:uid="{00000000-0004-0000-0300-000069020000}"/>
    <hyperlink ref="L304" r:id="rId619" xr:uid="{00000000-0004-0000-0300-00006A020000}"/>
    <hyperlink ref="C305" r:id="rId620" xr:uid="{00000000-0004-0000-0300-00006B020000}"/>
    <hyperlink ref="L305" r:id="rId621" xr:uid="{00000000-0004-0000-0300-00006C020000}"/>
    <hyperlink ref="C306" r:id="rId622" xr:uid="{00000000-0004-0000-0300-00006D020000}"/>
    <hyperlink ref="L306" r:id="rId623" xr:uid="{00000000-0004-0000-0300-00006E020000}"/>
    <hyperlink ref="C307" r:id="rId624" xr:uid="{00000000-0004-0000-0300-00006F020000}"/>
    <hyperlink ref="L307" r:id="rId625" xr:uid="{00000000-0004-0000-0300-000070020000}"/>
    <hyperlink ref="C308" r:id="rId626" xr:uid="{00000000-0004-0000-0300-000071020000}"/>
    <hyperlink ref="L308" r:id="rId627" xr:uid="{00000000-0004-0000-0300-000072020000}"/>
    <hyperlink ref="C309" r:id="rId628" xr:uid="{00000000-0004-0000-0300-000073020000}"/>
    <hyperlink ref="L309" r:id="rId629" xr:uid="{00000000-0004-0000-0300-000074020000}"/>
    <hyperlink ref="C310" r:id="rId630" xr:uid="{00000000-0004-0000-0300-000075020000}"/>
    <hyperlink ref="L310" r:id="rId631" xr:uid="{00000000-0004-0000-0300-000076020000}"/>
    <hyperlink ref="C311" r:id="rId632" xr:uid="{00000000-0004-0000-0300-000077020000}"/>
    <hyperlink ref="L311" r:id="rId633" xr:uid="{00000000-0004-0000-0300-000078020000}"/>
    <hyperlink ref="C312" r:id="rId634" xr:uid="{00000000-0004-0000-0300-000079020000}"/>
    <hyperlink ref="L312" r:id="rId635" xr:uid="{00000000-0004-0000-0300-00007A020000}"/>
    <hyperlink ref="C313" r:id="rId636" xr:uid="{00000000-0004-0000-0300-00007B020000}"/>
    <hyperlink ref="L313" r:id="rId637" xr:uid="{00000000-0004-0000-0300-00007C020000}"/>
    <hyperlink ref="C314" r:id="rId638" xr:uid="{00000000-0004-0000-0300-00007D020000}"/>
    <hyperlink ref="L314" r:id="rId639" xr:uid="{00000000-0004-0000-0300-00007E020000}"/>
    <hyperlink ref="C315" r:id="rId640" xr:uid="{00000000-0004-0000-0300-00007F020000}"/>
    <hyperlink ref="L315" r:id="rId641" xr:uid="{00000000-0004-0000-0300-000080020000}"/>
    <hyperlink ref="C316" r:id="rId642" xr:uid="{00000000-0004-0000-0300-000081020000}"/>
    <hyperlink ref="L316" r:id="rId643" xr:uid="{00000000-0004-0000-0300-000082020000}"/>
    <hyperlink ref="C317" r:id="rId644" xr:uid="{00000000-0004-0000-0300-000083020000}"/>
    <hyperlink ref="L317" r:id="rId645" xr:uid="{00000000-0004-0000-0300-000084020000}"/>
    <hyperlink ref="C318" r:id="rId646" xr:uid="{00000000-0004-0000-0300-000085020000}"/>
    <hyperlink ref="L318" r:id="rId647" xr:uid="{00000000-0004-0000-0300-000086020000}"/>
    <hyperlink ref="C319" r:id="rId648" xr:uid="{00000000-0004-0000-0300-000087020000}"/>
    <hyperlink ref="L319" r:id="rId649" xr:uid="{00000000-0004-0000-0300-000088020000}"/>
    <hyperlink ref="C320" r:id="rId650" xr:uid="{00000000-0004-0000-0300-000089020000}"/>
    <hyperlink ref="L320" r:id="rId651" xr:uid="{00000000-0004-0000-0300-00008A020000}"/>
    <hyperlink ref="C321" r:id="rId652" xr:uid="{00000000-0004-0000-0300-00008B020000}"/>
    <hyperlink ref="L321" r:id="rId653" xr:uid="{00000000-0004-0000-0300-00008C020000}"/>
    <hyperlink ref="C322" r:id="rId654" xr:uid="{00000000-0004-0000-0300-00008D020000}"/>
    <hyperlink ref="L322" r:id="rId655" xr:uid="{00000000-0004-0000-0300-00008E020000}"/>
    <hyperlink ref="C323" r:id="rId656" xr:uid="{00000000-0004-0000-0300-00008F020000}"/>
    <hyperlink ref="L323" r:id="rId657" xr:uid="{00000000-0004-0000-0300-000090020000}"/>
    <hyperlink ref="C324" r:id="rId658" xr:uid="{00000000-0004-0000-0300-000091020000}"/>
    <hyperlink ref="L324" r:id="rId659" xr:uid="{00000000-0004-0000-0300-000092020000}"/>
    <hyperlink ref="C325" r:id="rId660" xr:uid="{00000000-0004-0000-0300-000093020000}"/>
    <hyperlink ref="L325" r:id="rId661" xr:uid="{00000000-0004-0000-0300-000094020000}"/>
    <hyperlink ref="C326" r:id="rId662" xr:uid="{00000000-0004-0000-0300-000095020000}"/>
    <hyperlink ref="L326" r:id="rId663" xr:uid="{00000000-0004-0000-0300-000096020000}"/>
    <hyperlink ref="C327" r:id="rId664" xr:uid="{00000000-0004-0000-0300-000097020000}"/>
    <hyperlink ref="L327" r:id="rId665" xr:uid="{00000000-0004-0000-0300-000098020000}"/>
    <hyperlink ref="C328" r:id="rId666" xr:uid="{00000000-0004-0000-0300-000099020000}"/>
    <hyperlink ref="L328" r:id="rId667" xr:uid="{00000000-0004-0000-0300-00009A020000}"/>
    <hyperlink ref="C329" r:id="rId668" xr:uid="{00000000-0004-0000-0300-00009B020000}"/>
    <hyperlink ref="L329" r:id="rId669" xr:uid="{00000000-0004-0000-0300-00009C020000}"/>
    <hyperlink ref="C330" r:id="rId670" xr:uid="{00000000-0004-0000-0300-00009D020000}"/>
    <hyperlink ref="L330" r:id="rId671" xr:uid="{00000000-0004-0000-0300-00009E020000}"/>
    <hyperlink ref="C331" r:id="rId672" xr:uid="{00000000-0004-0000-0300-00009F020000}"/>
    <hyperlink ref="L331" r:id="rId673" xr:uid="{00000000-0004-0000-0300-0000A0020000}"/>
    <hyperlink ref="C332" r:id="rId674" xr:uid="{00000000-0004-0000-0300-0000A1020000}"/>
    <hyperlink ref="L332" r:id="rId675" xr:uid="{00000000-0004-0000-0300-0000A2020000}"/>
    <hyperlink ref="C333" r:id="rId676" xr:uid="{00000000-0004-0000-0300-0000A3020000}"/>
    <hyperlink ref="L333" r:id="rId677" xr:uid="{00000000-0004-0000-0300-0000A4020000}"/>
    <hyperlink ref="C334" r:id="rId678" xr:uid="{00000000-0004-0000-0300-0000A5020000}"/>
    <hyperlink ref="L334" r:id="rId679" xr:uid="{00000000-0004-0000-0300-0000A6020000}"/>
    <hyperlink ref="C335" r:id="rId680" xr:uid="{00000000-0004-0000-0300-0000A7020000}"/>
    <hyperlink ref="L335" r:id="rId681" xr:uid="{00000000-0004-0000-0300-0000A8020000}"/>
    <hyperlink ref="C336" r:id="rId682" xr:uid="{00000000-0004-0000-0300-0000A9020000}"/>
    <hyperlink ref="L336" r:id="rId683" xr:uid="{00000000-0004-0000-0300-0000AA020000}"/>
    <hyperlink ref="C337" r:id="rId684" xr:uid="{00000000-0004-0000-0300-0000AB020000}"/>
    <hyperlink ref="L337" r:id="rId685" xr:uid="{00000000-0004-0000-0300-0000AC020000}"/>
    <hyperlink ref="C338" r:id="rId686" xr:uid="{00000000-0004-0000-0300-0000AD020000}"/>
    <hyperlink ref="L338" r:id="rId687" xr:uid="{00000000-0004-0000-0300-0000AE020000}"/>
    <hyperlink ref="C339" r:id="rId688" xr:uid="{00000000-0004-0000-0300-0000AF020000}"/>
    <hyperlink ref="L339" r:id="rId689" xr:uid="{00000000-0004-0000-0300-0000B0020000}"/>
    <hyperlink ref="C340" r:id="rId690" xr:uid="{00000000-0004-0000-0300-0000B1020000}"/>
    <hyperlink ref="L340" r:id="rId691" xr:uid="{00000000-0004-0000-0300-0000B2020000}"/>
    <hyperlink ref="C341" r:id="rId692" xr:uid="{00000000-0004-0000-0300-0000B3020000}"/>
    <hyperlink ref="L341" r:id="rId693" xr:uid="{00000000-0004-0000-0300-0000B4020000}"/>
    <hyperlink ref="C342" r:id="rId694" xr:uid="{00000000-0004-0000-0300-0000B5020000}"/>
    <hyperlink ref="L342" r:id="rId695" xr:uid="{00000000-0004-0000-0300-0000B6020000}"/>
    <hyperlink ref="C343" r:id="rId696" xr:uid="{00000000-0004-0000-0300-0000B7020000}"/>
    <hyperlink ref="L343" r:id="rId697" xr:uid="{00000000-0004-0000-0300-0000B8020000}"/>
    <hyperlink ref="C344" r:id="rId698" xr:uid="{00000000-0004-0000-0300-0000B9020000}"/>
    <hyperlink ref="L344" r:id="rId699" xr:uid="{00000000-0004-0000-0300-0000BA020000}"/>
    <hyperlink ref="C345" r:id="rId700" xr:uid="{00000000-0004-0000-0300-0000BB020000}"/>
    <hyperlink ref="L345" r:id="rId701" xr:uid="{00000000-0004-0000-0300-0000BC020000}"/>
    <hyperlink ref="C346" r:id="rId702" xr:uid="{00000000-0004-0000-0300-0000BD020000}"/>
    <hyperlink ref="L346" r:id="rId703" xr:uid="{00000000-0004-0000-0300-0000BE020000}"/>
    <hyperlink ref="C347" r:id="rId704" xr:uid="{00000000-0004-0000-0300-0000BF020000}"/>
    <hyperlink ref="L347" r:id="rId705" xr:uid="{00000000-0004-0000-0300-0000C0020000}"/>
    <hyperlink ref="C348" r:id="rId706" xr:uid="{00000000-0004-0000-0300-0000C1020000}"/>
    <hyperlink ref="L348" r:id="rId707" xr:uid="{00000000-0004-0000-0300-0000C2020000}"/>
    <hyperlink ref="C349" r:id="rId708" xr:uid="{00000000-0004-0000-0300-0000C3020000}"/>
    <hyperlink ref="L349" r:id="rId709" xr:uid="{00000000-0004-0000-0300-0000C4020000}"/>
    <hyperlink ref="C350" r:id="rId710" xr:uid="{00000000-0004-0000-0300-0000C5020000}"/>
    <hyperlink ref="L350" r:id="rId711" xr:uid="{00000000-0004-0000-0300-0000C6020000}"/>
    <hyperlink ref="C351" r:id="rId712" xr:uid="{00000000-0004-0000-0300-0000C7020000}"/>
    <hyperlink ref="L351" r:id="rId713" xr:uid="{00000000-0004-0000-0300-0000C8020000}"/>
    <hyperlink ref="C352" r:id="rId714" xr:uid="{00000000-0004-0000-0300-0000C9020000}"/>
    <hyperlink ref="L352" r:id="rId715" xr:uid="{00000000-0004-0000-0300-0000CA020000}"/>
    <hyperlink ref="C353" r:id="rId716" xr:uid="{00000000-0004-0000-0300-0000CB020000}"/>
    <hyperlink ref="L353" r:id="rId717" xr:uid="{00000000-0004-0000-0300-0000CC020000}"/>
    <hyperlink ref="C354" r:id="rId718" xr:uid="{00000000-0004-0000-0300-0000CD020000}"/>
    <hyperlink ref="L354" r:id="rId719" xr:uid="{00000000-0004-0000-0300-0000CE020000}"/>
    <hyperlink ref="C355" r:id="rId720" xr:uid="{00000000-0004-0000-0300-0000CF020000}"/>
    <hyperlink ref="L355" r:id="rId721" xr:uid="{00000000-0004-0000-0300-0000D0020000}"/>
    <hyperlink ref="C356" r:id="rId722" xr:uid="{00000000-0004-0000-0300-0000D1020000}"/>
    <hyperlink ref="L356" r:id="rId723" xr:uid="{00000000-0004-0000-0300-0000D2020000}"/>
    <hyperlink ref="C357" r:id="rId724" xr:uid="{00000000-0004-0000-0300-0000D3020000}"/>
    <hyperlink ref="L357" r:id="rId725" xr:uid="{00000000-0004-0000-0300-0000D4020000}"/>
    <hyperlink ref="C358" r:id="rId726" xr:uid="{00000000-0004-0000-0300-0000D5020000}"/>
    <hyperlink ref="L358" r:id="rId727" xr:uid="{00000000-0004-0000-0300-0000D6020000}"/>
    <hyperlink ref="C359" r:id="rId728" xr:uid="{00000000-0004-0000-0300-0000D7020000}"/>
    <hyperlink ref="L359" r:id="rId729" xr:uid="{00000000-0004-0000-0300-0000D8020000}"/>
    <hyperlink ref="C360" r:id="rId730" xr:uid="{00000000-0004-0000-0300-0000D9020000}"/>
    <hyperlink ref="L360" r:id="rId731" xr:uid="{00000000-0004-0000-0300-0000DA020000}"/>
    <hyperlink ref="B361" r:id="rId732" xr:uid="{00000000-0004-0000-0300-0000DB020000}"/>
    <hyperlink ref="C361" r:id="rId733" xr:uid="{00000000-0004-0000-0300-0000DC020000}"/>
    <hyperlink ref="H361" r:id="rId734" xr:uid="{00000000-0004-0000-0300-0000DD020000}"/>
    <hyperlink ref="K361" r:id="rId735" xr:uid="{00000000-0004-0000-0300-0000DE020000}"/>
    <hyperlink ref="L361" r:id="rId736" xr:uid="{00000000-0004-0000-0300-0000DF020000}"/>
    <hyperlink ref="C362" r:id="rId737" xr:uid="{00000000-0004-0000-0300-0000E0020000}"/>
    <hyperlink ref="L362" r:id="rId738" xr:uid="{00000000-0004-0000-0300-0000E1020000}"/>
    <hyperlink ref="C363" r:id="rId739" xr:uid="{00000000-0004-0000-0300-0000E2020000}"/>
    <hyperlink ref="L363" r:id="rId740" xr:uid="{00000000-0004-0000-0300-0000E3020000}"/>
    <hyperlink ref="C364" r:id="rId741" xr:uid="{00000000-0004-0000-0300-0000E4020000}"/>
    <hyperlink ref="L364" r:id="rId742" xr:uid="{00000000-0004-0000-0300-0000E5020000}"/>
    <hyperlink ref="C365" r:id="rId743" xr:uid="{00000000-0004-0000-0300-0000E6020000}"/>
    <hyperlink ref="L365" r:id="rId744" xr:uid="{00000000-0004-0000-0300-0000E7020000}"/>
    <hyperlink ref="C366" r:id="rId745" xr:uid="{00000000-0004-0000-0300-0000E8020000}"/>
    <hyperlink ref="L366" r:id="rId746" xr:uid="{00000000-0004-0000-0300-0000E9020000}"/>
    <hyperlink ref="C367" r:id="rId747" xr:uid="{00000000-0004-0000-0300-0000EA020000}"/>
    <hyperlink ref="L367" r:id="rId748" xr:uid="{00000000-0004-0000-0300-0000EB020000}"/>
    <hyperlink ref="C368" r:id="rId749" xr:uid="{00000000-0004-0000-0300-0000EC020000}"/>
    <hyperlink ref="L368" r:id="rId750" xr:uid="{00000000-0004-0000-0300-0000ED020000}"/>
    <hyperlink ref="C369" r:id="rId751" xr:uid="{00000000-0004-0000-0300-0000EE020000}"/>
    <hyperlink ref="L369" r:id="rId752" xr:uid="{00000000-0004-0000-0300-0000EF020000}"/>
    <hyperlink ref="C370" r:id="rId753" xr:uid="{00000000-0004-0000-0300-0000F0020000}"/>
    <hyperlink ref="L370" r:id="rId754" xr:uid="{00000000-0004-0000-0300-0000F1020000}"/>
    <hyperlink ref="C371" r:id="rId755" xr:uid="{00000000-0004-0000-0300-0000F2020000}"/>
    <hyperlink ref="L371" r:id="rId756" xr:uid="{00000000-0004-0000-0300-0000F3020000}"/>
    <hyperlink ref="C372" r:id="rId757" xr:uid="{00000000-0004-0000-0300-0000F4020000}"/>
    <hyperlink ref="L372" r:id="rId758" xr:uid="{00000000-0004-0000-0300-0000F5020000}"/>
    <hyperlink ref="C373" r:id="rId759" xr:uid="{00000000-0004-0000-0300-0000F6020000}"/>
    <hyperlink ref="L373" r:id="rId760" xr:uid="{00000000-0004-0000-0300-0000F7020000}"/>
    <hyperlink ref="C374" r:id="rId761" xr:uid="{00000000-0004-0000-0300-0000F8020000}"/>
    <hyperlink ref="L374" r:id="rId762" xr:uid="{00000000-0004-0000-0300-0000F9020000}"/>
    <hyperlink ref="C375" r:id="rId763" xr:uid="{00000000-0004-0000-0300-0000FA020000}"/>
    <hyperlink ref="L375" r:id="rId764" xr:uid="{00000000-0004-0000-0300-0000FB020000}"/>
    <hyperlink ref="C376" r:id="rId765" xr:uid="{00000000-0004-0000-0300-0000FC020000}"/>
    <hyperlink ref="L376" r:id="rId766" xr:uid="{00000000-0004-0000-0300-0000FD020000}"/>
    <hyperlink ref="C377" r:id="rId767" xr:uid="{00000000-0004-0000-0300-0000FE020000}"/>
    <hyperlink ref="L377" r:id="rId768" xr:uid="{00000000-0004-0000-0300-0000FF020000}"/>
    <hyperlink ref="C378" r:id="rId769" xr:uid="{00000000-0004-0000-0300-000000030000}"/>
    <hyperlink ref="L378" r:id="rId770" xr:uid="{00000000-0004-0000-0300-000001030000}"/>
    <hyperlink ref="C379" r:id="rId771" xr:uid="{00000000-0004-0000-0300-000002030000}"/>
    <hyperlink ref="L379" r:id="rId772" xr:uid="{00000000-0004-0000-0300-000003030000}"/>
    <hyperlink ref="C380" r:id="rId773" xr:uid="{00000000-0004-0000-0300-000004030000}"/>
    <hyperlink ref="L380" r:id="rId774" xr:uid="{00000000-0004-0000-0300-000005030000}"/>
    <hyperlink ref="C381" r:id="rId775" xr:uid="{00000000-0004-0000-0300-000006030000}"/>
    <hyperlink ref="L381" r:id="rId776" xr:uid="{00000000-0004-0000-0300-000007030000}"/>
    <hyperlink ref="C382" r:id="rId777" xr:uid="{00000000-0004-0000-0300-000008030000}"/>
    <hyperlink ref="L382" r:id="rId778" xr:uid="{00000000-0004-0000-0300-000009030000}"/>
    <hyperlink ref="C383" r:id="rId779" xr:uid="{00000000-0004-0000-0300-00000A030000}"/>
    <hyperlink ref="L383" r:id="rId780" xr:uid="{00000000-0004-0000-0300-00000B030000}"/>
    <hyperlink ref="C384" r:id="rId781" xr:uid="{00000000-0004-0000-0300-00000C030000}"/>
    <hyperlink ref="L384" r:id="rId782" xr:uid="{00000000-0004-0000-0300-00000D030000}"/>
    <hyperlink ref="C385" r:id="rId783" xr:uid="{00000000-0004-0000-0300-00000E030000}"/>
    <hyperlink ref="L385" r:id="rId784" xr:uid="{00000000-0004-0000-0300-00000F030000}"/>
    <hyperlink ref="C386" r:id="rId785" xr:uid="{00000000-0004-0000-0300-000010030000}"/>
    <hyperlink ref="L386" r:id="rId786" xr:uid="{00000000-0004-0000-0300-000011030000}"/>
    <hyperlink ref="C387" r:id="rId787" xr:uid="{00000000-0004-0000-0300-000012030000}"/>
    <hyperlink ref="L387" r:id="rId788" xr:uid="{00000000-0004-0000-0300-000013030000}"/>
    <hyperlink ref="C388" r:id="rId789" xr:uid="{00000000-0004-0000-0300-000014030000}"/>
    <hyperlink ref="L388" r:id="rId790" xr:uid="{00000000-0004-0000-0300-000015030000}"/>
    <hyperlink ref="C389" r:id="rId791" xr:uid="{00000000-0004-0000-0300-000016030000}"/>
    <hyperlink ref="L389" r:id="rId792" xr:uid="{00000000-0004-0000-0300-000017030000}"/>
    <hyperlink ref="C390" r:id="rId793" xr:uid="{00000000-0004-0000-0300-000018030000}"/>
    <hyperlink ref="L390" r:id="rId794" xr:uid="{00000000-0004-0000-0300-000019030000}"/>
    <hyperlink ref="C391" r:id="rId795" xr:uid="{00000000-0004-0000-0300-00001A030000}"/>
    <hyperlink ref="L391" r:id="rId796" xr:uid="{00000000-0004-0000-0300-00001B030000}"/>
    <hyperlink ref="C392" r:id="rId797" xr:uid="{00000000-0004-0000-0300-00001C030000}"/>
    <hyperlink ref="L392" r:id="rId798" xr:uid="{00000000-0004-0000-0300-00001D030000}"/>
    <hyperlink ref="C393" r:id="rId799" xr:uid="{00000000-0004-0000-0300-00001E030000}"/>
    <hyperlink ref="L393" r:id="rId800" xr:uid="{00000000-0004-0000-0300-00001F030000}"/>
    <hyperlink ref="C394" r:id="rId801" xr:uid="{00000000-0004-0000-0300-000020030000}"/>
    <hyperlink ref="L394" r:id="rId802" xr:uid="{00000000-0004-0000-0300-000021030000}"/>
    <hyperlink ref="C395" r:id="rId803" xr:uid="{00000000-0004-0000-0300-000022030000}"/>
    <hyperlink ref="L395" r:id="rId804" xr:uid="{00000000-0004-0000-0300-000023030000}"/>
    <hyperlink ref="C396" r:id="rId805" xr:uid="{00000000-0004-0000-0300-000024030000}"/>
    <hyperlink ref="L396" r:id="rId806" xr:uid="{00000000-0004-0000-0300-000025030000}"/>
    <hyperlink ref="C397" r:id="rId807" xr:uid="{00000000-0004-0000-0300-000026030000}"/>
    <hyperlink ref="L397" r:id="rId808" xr:uid="{00000000-0004-0000-0300-000027030000}"/>
    <hyperlink ref="B398" r:id="rId809" xr:uid="{00000000-0004-0000-0300-000028030000}"/>
    <hyperlink ref="C398" r:id="rId810" xr:uid="{00000000-0004-0000-0300-000029030000}"/>
    <hyperlink ref="H398" r:id="rId811" xr:uid="{00000000-0004-0000-0300-00002A030000}"/>
    <hyperlink ref="K398" r:id="rId812" xr:uid="{00000000-0004-0000-0300-00002B030000}"/>
    <hyperlink ref="L398" r:id="rId813" xr:uid="{00000000-0004-0000-0300-00002C030000}"/>
    <hyperlink ref="C399" r:id="rId814" xr:uid="{00000000-0004-0000-0300-00002D030000}"/>
    <hyperlink ref="L399" r:id="rId815" xr:uid="{00000000-0004-0000-0300-00002E030000}"/>
    <hyperlink ref="C400" r:id="rId816" xr:uid="{00000000-0004-0000-0300-00002F030000}"/>
    <hyperlink ref="L400" r:id="rId817" xr:uid="{00000000-0004-0000-0300-000030030000}"/>
    <hyperlink ref="C401" r:id="rId818" xr:uid="{00000000-0004-0000-0300-000031030000}"/>
    <hyperlink ref="L401" r:id="rId819" xr:uid="{00000000-0004-0000-0300-000032030000}"/>
    <hyperlink ref="C402" r:id="rId820" xr:uid="{00000000-0004-0000-0300-000033030000}"/>
    <hyperlink ref="L402" r:id="rId821" xr:uid="{00000000-0004-0000-0300-000034030000}"/>
    <hyperlink ref="C403" r:id="rId822" xr:uid="{00000000-0004-0000-0300-000035030000}"/>
    <hyperlink ref="L403" r:id="rId823" xr:uid="{00000000-0004-0000-0300-000036030000}"/>
    <hyperlink ref="C404" r:id="rId824" xr:uid="{00000000-0004-0000-0300-000037030000}"/>
    <hyperlink ref="L404" r:id="rId825" xr:uid="{00000000-0004-0000-0300-000038030000}"/>
    <hyperlink ref="C405" r:id="rId826" xr:uid="{00000000-0004-0000-0300-000039030000}"/>
    <hyperlink ref="L405" r:id="rId827" xr:uid="{00000000-0004-0000-0300-00003A030000}"/>
    <hyperlink ref="C406" r:id="rId828" xr:uid="{00000000-0004-0000-0300-00003B030000}"/>
    <hyperlink ref="L406" r:id="rId829" xr:uid="{00000000-0004-0000-0300-00003C030000}"/>
    <hyperlink ref="C407" r:id="rId830" xr:uid="{00000000-0004-0000-0300-00003D030000}"/>
    <hyperlink ref="L407" r:id="rId831" xr:uid="{00000000-0004-0000-0300-00003E030000}"/>
    <hyperlink ref="C408" r:id="rId832" xr:uid="{00000000-0004-0000-0300-00003F030000}"/>
    <hyperlink ref="L408" r:id="rId833" xr:uid="{00000000-0004-0000-0300-000040030000}"/>
    <hyperlink ref="C409" r:id="rId834" xr:uid="{00000000-0004-0000-0300-000041030000}"/>
    <hyperlink ref="L409" r:id="rId835" xr:uid="{00000000-0004-0000-0300-000042030000}"/>
    <hyperlink ref="C410" r:id="rId836" xr:uid="{00000000-0004-0000-0300-000043030000}"/>
    <hyperlink ref="L410" r:id="rId837" xr:uid="{00000000-0004-0000-0300-000044030000}"/>
    <hyperlink ref="C411" r:id="rId838" xr:uid="{00000000-0004-0000-0300-000045030000}"/>
    <hyperlink ref="L411" r:id="rId839" xr:uid="{00000000-0004-0000-0300-000046030000}"/>
    <hyperlink ref="C412" r:id="rId840" xr:uid="{00000000-0004-0000-0300-000047030000}"/>
    <hyperlink ref="L412" r:id="rId841" xr:uid="{00000000-0004-0000-0300-000048030000}"/>
    <hyperlink ref="C413" r:id="rId842" xr:uid="{00000000-0004-0000-0300-000049030000}"/>
    <hyperlink ref="L413" r:id="rId843" xr:uid="{00000000-0004-0000-0300-00004A030000}"/>
    <hyperlink ref="C414" r:id="rId844" xr:uid="{00000000-0004-0000-0300-00004B030000}"/>
    <hyperlink ref="L414" r:id="rId845" xr:uid="{00000000-0004-0000-0300-00004C030000}"/>
    <hyperlink ref="C415" r:id="rId846" xr:uid="{00000000-0004-0000-0300-00004D030000}"/>
    <hyperlink ref="L415" r:id="rId847" xr:uid="{00000000-0004-0000-0300-00004E030000}"/>
    <hyperlink ref="C416" r:id="rId848" xr:uid="{00000000-0004-0000-0300-00004F030000}"/>
    <hyperlink ref="L416" r:id="rId849" xr:uid="{00000000-0004-0000-0300-000050030000}"/>
    <hyperlink ref="C417" r:id="rId850" xr:uid="{00000000-0004-0000-0300-000051030000}"/>
    <hyperlink ref="L417" r:id="rId851" xr:uid="{00000000-0004-0000-0300-000052030000}"/>
    <hyperlink ref="C418" r:id="rId852" xr:uid="{00000000-0004-0000-0300-000053030000}"/>
    <hyperlink ref="L418" r:id="rId853" xr:uid="{00000000-0004-0000-0300-000054030000}"/>
    <hyperlink ref="C419" r:id="rId854" xr:uid="{00000000-0004-0000-0300-000055030000}"/>
    <hyperlink ref="L419" r:id="rId855" xr:uid="{00000000-0004-0000-0300-000056030000}"/>
    <hyperlink ref="C420" r:id="rId856" xr:uid="{00000000-0004-0000-0300-000057030000}"/>
    <hyperlink ref="L420" r:id="rId857" xr:uid="{00000000-0004-0000-0300-000058030000}"/>
    <hyperlink ref="B421" r:id="rId858" xr:uid="{00000000-0004-0000-0300-000059030000}"/>
    <hyperlink ref="C421" r:id="rId859" xr:uid="{00000000-0004-0000-0300-00005A030000}"/>
    <hyperlink ref="H421" r:id="rId860" xr:uid="{00000000-0004-0000-0300-00005B030000}"/>
    <hyperlink ref="K421" r:id="rId861" xr:uid="{00000000-0004-0000-0300-00005C030000}"/>
    <hyperlink ref="L421" r:id="rId862" xr:uid="{00000000-0004-0000-0300-00005D030000}"/>
    <hyperlink ref="C422" r:id="rId863" xr:uid="{00000000-0004-0000-0300-00005E030000}"/>
    <hyperlink ref="L422" r:id="rId864" xr:uid="{00000000-0004-0000-0300-00005F030000}"/>
    <hyperlink ref="C423" r:id="rId865" xr:uid="{00000000-0004-0000-0300-000060030000}"/>
    <hyperlink ref="L423" r:id="rId866" xr:uid="{00000000-0004-0000-0300-000061030000}"/>
    <hyperlink ref="C424" r:id="rId867" xr:uid="{00000000-0004-0000-0300-000062030000}"/>
    <hyperlink ref="L424" r:id="rId868" xr:uid="{00000000-0004-0000-0300-000063030000}"/>
    <hyperlink ref="C425" r:id="rId869" xr:uid="{00000000-0004-0000-0300-000064030000}"/>
    <hyperlink ref="L425" r:id="rId870" xr:uid="{00000000-0004-0000-0300-000065030000}"/>
    <hyperlink ref="C426" r:id="rId871" xr:uid="{00000000-0004-0000-0300-000066030000}"/>
    <hyperlink ref="L426" r:id="rId872" xr:uid="{00000000-0004-0000-0300-000067030000}"/>
    <hyperlink ref="C427" r:id="rId873" xr:uid="{00000000-0004-0000-0300-000068030000}"/>
    <hyperlink ref="L427" r:id="rId874" xr:uid="{00000000-0004-0000-0300-000069030000}"/>
    <hyperlink ref="C428" r:id="rId875" xr:uid="{00000000-0004-0000-0300-00006A030000}"/>
    <hyperlink ref="L428" r:id="rId876" xr:uid="{00000000-0004-0000-0300-00006B030000}"/>
    <hyperlink ref="C429" r:id="rId877" xr:uid="{00000000-0004-0000-0300-00006C030000}"/>
    <hyperlink ref="L429" r:id="rId878" xr:uid="{00000000-0004-0000-0300-00006D030000}"/>
    <hyperlink ref="C430" r:id="rId879" xr:uid="{00000000-0004-0000-0300-00006E030000}"/>
    <hyperlink ref="L430" r:id="rId880" xr:uid="{00000000-0004-0000-0300-00006F030000}"/>
    <hyperlink ref="C431" r:id="rId881" xr:uid="{00000000-0004-0000-0300-000070030000}"/>
    <hyperlink ref="L431" r:id="rId882" xr:uid="{00000000-0004-0000-0300-000071030000}"/>
    <hyperlink ref="C432" r:id="rId883" xr:uid="{00000000-0004-0000-0300-000072030000}"/>
    <hyperlink ref="L432" r:id="rId884" xr:uid="{00000000-0004-0000-0300-000073030000}"/>
    <hyperlink ref="C433" r:id="rId885" xr:uid="{00000000-0004-0000-0300-000074030000}"/>
    <hyperlink ref="L433" r:id="rId886" xr:uid="{00000000-0004-0000-0300-000075030000}"/>
    <hyperlink ref="C434" r:id="rId887" xr:uid="{00000000-0004-0000-0300-000076030000}"/>
    <hyperlink ref="L434" r:id="rId888" xr:uid="{00000000-0004-0000-0300-000077030000}"/>
    <hyperlink ref="C435" r:id="rId889" xr:uid="{00000000-0004-0000-0300-000078030000}"/>
    <hyperlink ref="L435" r:id="rId890" xr:uid="{00000000-0004-0000-0300-000079030000}"/>
    <hyperlink ref="C436" r:id="rId891" xr:uid="{00000000-0004-0000-0300-00007A030000}"/>
    <hyperlink ref="L436" r:id="rId892" xr:uid="{00000000-0004-0000-0300-00007B030000}"/>
    <hyperlink ref="C437" r:id="rId893" xr:uid="{00000000-0004-0000-0300-00007C030000}"/>
    <hyperlink ref="L437" r:id="rId894" xr:uid="{00000000-0004-0000-0300-00007D030000}"/>
    <hyperlink ref="C438" r:id="rId895" xr:uid="{00000000-0004-0000-0300-00007E030000}"/>
    <hyperlink ref="L438" r:id="rId896" xr:uid="{00000000-0004-0000-0300-00007F030000}"/>
    <hyperlink ref="C439" r:id="rId897" xr:uid="{00000000-0004-0000-0300-000080030000}"/>
    <hyperlink ref="L439" r:id="rId898" xr:uid="{00000000-0004-0000-0300-000081030000}"/>
    <hyperlink ref="C440" r:id="rId899" xr:uid="{00000000-0004-0000-0300-000082030000}"/>
    <hyperlink ref="L440" r:id="rId900" xr:uid="{00000000-0004-0000-0300-000083030000}"/>
    <hyperlink ref="C441" r:id="rId901" xr:uid="{00000000-0004-0000-0300-000084030000}"/>
    <hyperlink ref="L441" r:id="rId902" xr:uid="{00000000-0004-0000-0300-000085030000}"/>
    <hyperlink ref="C442" r:id="rId903" xr:uid="{00000000-0004-0000-0300-000086030000}"/>
    <hyperlink ref="L442" r:id="rId904" xr:uid="{00000000-0004-0000-0300-000087030000}"/>
    <hyperlink ref="C443" r:id="rId905" xr:uid="{00000000-0004-0000-0300-000088030000}"/>
    <hyperlink ref="L443" r:id="rId906" xr:uid="{00000000-0004-0000-0300-000089030000}"/>
    <hyperlink ref="C444" r:id="rId907" xr:uid="{00000000-0004-0000-0300-00008A030000}"/>
    <hyperlink ref="L444" r:id="rId908" xr:uid="{00000000-0004-0000-0300-00008B030000}"/>
    <hyperlink ref="C445" r:id="rId909" xr:uid="{00000000-0004-0000-0300-00008C030000}"/>
    <hyperlink ref="L445" r:id="rId910" xr:uid="{00000000-0004-0000-0300-00008D030000}"/>
    <hyperlink ref="C446" r:id="rId911" xr:uid="{00000000-0004-0000-0300-00008E030000}"/>
    <hyperlink ref="L446" r:id="rId912" xr:uid="{00000000-0004-0000-0300-00008F030000}"/>
    <hyperlink ref="C447" r:id="rId913" xr:uid="{00000000-0004-0000-0300-000090030000}"/>
    <hyperlink ref="L447" r:id="rId914" xr:uid="{00000000-0004-0000-0300-000091030000}"/>
    <hyperlink ref="C448" r:id="rId915" xr:uid="{00000000-0004-0000-0300-000092030000}"/>
    <hyperlink ref="L448" r:id="rId916" xr:uid="{00000000-0004-0000-0300-000093030000}"/>
    <hyperlink ref="C449" r:id="rId917" xr:uid="{00000000-0004-0000-0300-000094030000}"/>
    <hyperlink ref="L449" r:id="rId918" xr:uid="{00000000-0004-0000-0300-000095030000}"/>
    <hyperlink ref="C450" r:id="rId919" xr:uid="{00000000-0004-0000-0300-000096030000}"/>
    <hyperlink ref="L450" r:id="rId920" xr:uid="{00000000-0004-0000-0300-000097030000}"/>
    <hyperlink ref="C451" r:id="rId921" xr:uid="{00000000-0004-0000-0300-000098030000}"/>
    <hyperlink ref="L451" r:id="rId922" xr:uid="{00000000-0004-0000-0300-000099030000}"/>
    <hyperlink ref="C452" r:id="rId923" xr:uid="{00000000-0004-0000-0300-00009A030000}"/>
    <hyperlink ref="L452" r:id="rId924" xr:uid="{00000000-0004-0000-0300-00009B030000}"/>
    <hyperlink ref="C453" r:id="rId925" xr:uid="{00000000-0004-0000-0300-00009C030000}"/>
    <hyperlink ref="L453" r:id="rId926" xr:uid="{00000000-0004-0000-0300-00009D030000}"/>
    <hyperlink ref="C454" r:id="rId927" xr:uid="{00000000-0004-0000-0300-00009E030000}"/>
    <hyperlink ref="L454" r:id="rId928" xr:uid="{00000000-0004-0000-0300-00009F030000}"/>
    <hyperlink ref="C455" r:id="rId929" xr:uid="{00000000-0004-0000-0300-0000A0030000}"/>
    <hyperlink ref="L455" r:id="rId930" xr:uid="{00000000-0004-0000-0300-0000A1030000}"/>
    <hyperlink ref="C456" r:id="rId931" xr:uid="{00000000-0004-0000-0300-0000A2030000}"/>
    <hyperlink ref="L456" r:id="rId932" xr:uid="{00000000-0004-0000-0300-0000A3030000}"/>
    <hyperlink ref="C457" r:id="rId933" xr:uid="{00000000-0004-0000-0300-0000A4030000}"/>
    <hyperlink ref="L457" r:id="rId934" xr:uid="{00000000-0004-0000-0300-0000A5030000}"/>
    <hyperlink ref="C458" r:id="rId935" xr:uid="{00000000-0004-0000-0300-0000A6030000}"/>
    <hyperlink ref="L458" r:id="rId936" xr:uid="{00000000-0004-0000-0300-0000A7030000}"/>
    <hyperlink ref="C459" r:id="rId937" xr:uid="{00000000-0004-0000-0300-0000A8030000}"/>
    <hyperlink ref="L459" r:id="rId938" xr:uid="{00000000-0004-0000-0300-0000A9030000}"/>
    <hyperlink ref="C460" r:id="rId939" xr:uid="{00000000-0004-0000-0300-0000AA030000}"/>
    <hyperlink ref="L460" r:id="rId940" xr:uid="{00000000-0004-0000-0300-0000AB030000}"/>
    <hyperlink ref="C461" r:id="rId941" xr:uid="{00000000-0004-0000-0300-0000AC030000}"/>
    <hyperlink ref="L461" r:id="rId942" xr:uid="{00000000-0004-0000-0300-0000AD030000}"/>
    <hyperlink ref="C462" r:id="rId943" xr:uid="{00000000-0004-0000-0300-0000AE030000}"/>
    <hyperlink ref="L462" r:id="rId944" xr:uid="{00000000-0004-0000-0300-0000AF030000}"/>
    <hyperlink ref="C463" r:id="rId945" xr:uid="{00000000-0004-0000-0300-0000B0030000}"/>
    <hyperlink ref="L463" r:id="rId946" xr:uid="{00000000-0004-0000-0300-0000B1030000}"/>
    <hyperlink ref="C464" r:id="rId947" xr:uid="{00000000-0004-0000-0300-0000B2030000}"/>
    <hyperlink ref="L464" r:id="rId948" xr:uid="{00000000-0004-0000-0300-0000B3030000}"/>
    <hyperlink ref="C465" r:id="rId949" xr:uid="{00000000-0004-0000-0300-0000B4030000}"/>
    <hyperlink ref="L465" r:id="rId950" xr:uid="{00000000-0004-0000-0300-0000B5030000}"/>
    <hyperlink ref="C466" r:id="rId951" xr:uid="{00000000-0004-0000-0300-0000B6030000}"/>
    <hyperlink ref="L466" r:id="rId952" xr:uid="{00000000-0004-0000-0300-0000B7030000}"/>
    <hyperlink ref="C467" r:id="rId953" xr:uid="{00000000-0004-0000-0300-0000B8030000}"/>
    <hyperlink ref="L467" r:id="rId954" xr:uid="{00000000-0004-0000-0300-0000B9030000}"/>
    <hyperlink ref="C468" r:id="rId955" xr:uid="{00000000-0004-0000-0300-0000BA030000}"/>
    <hyperlink ref="L468" r:id="rId956" xr:uid="{00000000-0004-0000-0300-0000BB030000}"/>
    <hyperlink ref="C469" r:id="rId957" xr:uid="{00000000-0004-0000-0300-0000BC030000}"/>
    <hyperlink ref="L469" r:id="rId958" xr:uid="{00000000-0004-0000-0300-0000BD030000}"/>
    <hyperlink ref="C470" r:id="rId959" xr:uid="{00000000-0004-0000-0300-0000BE030000}"/>
    <hyperlink ref="L470" r:id="rId960" xr:uid="{00000000-0004-0000-0300-0000BF030000}"/>
    <hyperlink ref="C471" r:id="rId961" xr:uid="{00000000-0004-0000-0300-0000C0030000}"/>
    <hyperlink ref="L471" r:id="rId962" xr:uid="{00000000-0004-0000-0300-0000C1030000}"/>
    <hyperlink ref="C472" r:id="rId963" xr:uid="{00000000-0004-0000-0300-0000C2030000}"/>
    <hyperlink ref="L472" r:id="rId964" xr:uid="{00000000-0004-0000-0300-0000C3030000}"/>
    <hyperlink ref="C473" r:id="rId965" xr:uid="{00000000-0004-0000-0300-0000C4030000}"/>
    <hyperlink ref="L473" r:id="rId966" xr:uid="{00000000-0004-0000-0300-0000C5030000}"/>
    <hyperlink ref="C474" r:id="rId967" xr:uid="{00000000-0004-0000-0300-0000C6030000}"/>
    <hyperlink ref="L474" r:id="rId968" xr:uid="{00000000-0004-0000-0300-0000C7030000}"/>
    <hyperlink ref="C475" r:id="rId969" xr:uid="{00000000-0004-0000-0300-0000C8030000}"/>
    <hyperlink ref="L475" r:id="rId970" xr:uid="{00000000-0004-0000-0300-0000C9030000}"/>
    <hyperlink ref="C476" r:id="rId971" xr:uid="{00000000-0004-0000-0300-0000CA030000}"/>
    <hyperlink ref="L476" r:id="rId972" xr:uid="{00000000-0004-0000-0300-0000CB030000}"/>
    <hyperlink ref="C477" r:id="rId973" xr:uid="{00000000-0004-0000-0300-0000CC030000}"/>
    <hyperlink ref="L477" r:id="rId974" xr:uid="{00000000-0004-0000-0300-0000CD030000}"/>
    <hyperlink ref="C478" r:id="rId975" xr:uid="{00000000-0004-0000-0300-0000CE030000}"/>
    <hyperlink ref="L478" r:id="rId976" xr:uid="{00000000-0004-0000-0300-0000CF030000}"/>
    <hyperlink ref="C479" r:id="rId977" xr:uid="{00000000-0004-0000-0300-0000D0030000}"/>
    <hyperlink ref="L479" r:id="rId978" xr:uid="{00000000-0004-0000-0300-0000D1030000}"/>
    <hyperlink ref="C480" r:id="rId979" xr:uid="{00000000-0004-0000-0300-0000D2030000}"/>
    <hyperlink ref="L480" r:id="rId980" xr:uid="{00000000-0004-0000-0300-0000D3030000}"/>
    <hyperlink ref="C481" r:id="rId981" xr:uid="{00000000-0004-0000-0300-0000D4030000}"/>
    <hyperlink ref="L481" r:id="rId982" xr:uid="{00000000-0004-0000-0300-0000D5030000}"/>
    <hyperlink ref="C482" r:id="rId983" xr:uid="{00000000-0004-0000-0300-0000D6030000}"/>
    <hyperlink ref="L482" r:id="rId984" xr:uid="{00000000-0004-0000-0300-0000D7030000}"/>
    <hyperlink ref="C483" r:id="rId985" xr:uid="{00000000-0004-0000-0300-0000D8030000}"/>
    <hyperlink ref="L483" r:id="rId986" xr:uid="{00000000-0004-0000-0300-0000D9030000}"/>
    <hyperlink ref="C484" r:id="rId987" xr:uid="{00000000-0004-0000-0300-0000DA030000}"/>
    <hyperlink ref="L484" r:id="rId988" xr:uid="{00000000-0004-0000-0300-0000DB030000}"/>
    <hyperlink ref="C485" r:id="rId989" xr:uid="{00000000-0004-0000-0300-0000DC030000}"/>
    <hyperlink ref="L485" r:id="rId990" xr:uid="{00000000-0004-0000-0300-0000DD030000}"/>
    <hyperlink ref="C486" r:id="rId991" xr:uid="{00000000-0004-0000-0300-0000DE030000}"/>
    <hyperlink ref="L486" r:id="rId992" xr:uid="{00000000-0004-0000-0300-0000DF030000}"/>
    <hyperlink ref="C487" r:id="rId993" xr:uid="{00000000-0004-0000-0300-0000E0030000}"/>
    <hyperlink ref="L487" r:id="rId994" xr:uid="{00000000-0004-0000-0300-0000E1030000}"/>
    <hyperlink ref="C488" r:id="rId995" xr:uid="{00000000-0004-0000-0300-0000E2030000}"/>
    <hyperlink ref="L488" r:id="rId996" xr:uid="{00000000-0004-0000-0300-0000E3030000}"/>
    <hyperlink ref="C489" r:id="rId997" xr:uid="{00000000-0004-0000-0300-0000E4030000}"/>
    <hyperlink ref="L489" r:id="rId998" xr:uid="{00000000-0004-0000-0300-0000E5030000}"/>
    <hyperlink ref="C490" r:id="rId999" xr:uid="{00000000-0004-0000-0300-0000E6030000}"/>
    <hyperlink ref="L490" r:id="rId1000" xr:uid="{00000000-0004-0000-0300-0000E7030000}"/>
    <hyperlink ref="C491" r:id="rId1001" xr:uid="{00000000-0004-0000-0300-0000E8030000}"/>
    <hyperlink ref="L491" r:id="rId1002" xr:uid="{00000000-0004-0000-0300-0000E9030000}"/>
    <hyperlink ref="C492" r:id="rId1003" xr:uid="{00000000-0004-0000-0300-0000EA030000}"/>
    <hyperlink ref="L492" r:id="rId1004" xr:uid="{00000000-0004-0000-0300-0000EB030000}"/>
    <hyperlink ref="C493" r:id="rId1005" xr:uid="{00000000-0004-0000-0300-0000EC030000}"/>
    <hyperlink ref="L493" r:id="rId1006" xr:uid="{00000000-0004-0000-0300-0000ED030000}"/>
    <hyperlink ref="C494" r:id="rId1007" xr:uid="{00000000-0004-0000-0300-0000EE030000}"/>
    <hyperlink ref="L494" r:id="rId1008" xr:uid="{00000000-0004-0000-0300-0000EF030000}"/>
    <hyperlink ref="C495" r:id="rId1009" xr:uid="{00000000-0004-0000-0300-0000F0030000}"/>
    <hyperlink ref="L495" r:id="rId1010" xr:uid="{00000000-0004-0000-0300-0000F1030000}"/>
    <hyperlink ref="C496" r:id="rId1011" xr:uid="{00000000-0004-0000-0300-0000F2030000}"/>
    <hyperlink ref="L496" r:id="rId1012" xr:uid="{00000000-0004-0000-0300-0000F3030000}"/>
    <hyperlink ref="C497" r:id="rId1013" xr:uid="{00000000-0004-0000-0300-0000F4030000}"/>
    <hyperlink ref="L497" r:id="rId1014" xr:uid="{00000000-0004-0000-0300-0000F5030000}"/>
    <hyperlink ref="C498" r:id="rId1015" xr:uid="{00000000-0004-0000-0300-0000F6030000}"/>
    <hyperlink ref="L498" r:id="rId1016" xr:uid="{00000000-0004-0000-0300-0000F7030000}"/>
    <hyperlink ref="C499" r:id="rId1017" xr:uid="{00000000-0004-0000-0300-0000F8030000}"/>
    <hyperlink ref="L499" r:id="rId1018" xr:uid="{00000000-0004-0000-0300-0000F9030000}"/>
    <hyperlink ref="C500" r:id="rId1019" xr:uid="{00000000-0004-0000-0300-0000FA030000}"/>
    <hyperlink ref="L500" r:id="rId1020" xr:uid="{00000000-0004-0000-0300-0000FB030000}"/>
    <hyperlink ref="C501" r:id="rId1021" xr:uid="{00000000-0004-0000-0300-0000FC030000}"/>
    <hyperlink ref="L501" r:id="rId1022" xr:uid="{00000000-0004-0000-0300-0000FD030000}"/>
    <hyperlink ref="C502" r:id="rId1023" xr:uid="{00000000-0004-0000-0300-0000FE030000}"/>
    <hyperlink ref="L502" r:id="rId1024" xr:uid="{00000000-0004-0000-0300-0000FF030000}"/>
    <hyperlink ref="C503" r:id="rId1025" xr:uid="{00000000-0004-0000-0300-000000040000}"/>
    <hyperlink ref="L503" r:id="rId1026" xr:uid="{00000000-0004-0000-0300-000001040000}"/>
    <hyperlink ref="C504" r:id="rId1027" xr:uid="{00000000-0004-0000-0300-000002040000}"/>
    <hyperlink ref="L504" r:id="rId1028" xr:uid="{00000000-0004-0000-0300-000003040000}"/>
    <hyperlink ref="C505" r:id="rId1029" xr:uid="{00000000-0004-0000-0300-000004040000}"/>
    <hyperlink ref="L505" r:id="rId1030" xr:uid="{00000000-0004-0000-0300-000005040000}"/>
    <hyperlink ref="C506" r:id="rId1031" xr:uid="{00000000-0004-0000-0300-000006040000}"/>
    <hyperlink ref="L506" r:id="rId1032" xr:uid="{00000000-0004-0000-0300-000007040000}"/>
    <hyperlink ref="C507" r:id="rId1033" xr:uid="{00000000-0004-0000-0300-000008040000}"/>
    <hyperlink ref="L507" r:id="rId1034" xr:uid="{00000000-0004-0000-0300-000009040000}"/>
    <hyperlink ref="C508" r:id="rId1035" xr:uid="{00000000-0004-0000-0300-00000A040000}"/>
    <hyperlink ref="L508" r:id="rId1036" xr:uid="{00000000-0004-0000-0300-00000B040000}"/>
    <hyperlink ref="C509" r:id="rId1037" xr:uid="{00000000-0004-0000-0300-00000C040000}"/>
    <hyperlink ref="L509" r:id="rId1038" xr:uid="{00000000-0004-0000-0300-00000D040000}"/>
    <hyperlink ref="C510" r:id="rId1039" xr:uid="{00000000-0004-0000-0300-00000E040000}"/>
    <hyperlink ref="L510" r:id="rId1040" xr:uid="{00000000-0004-0000-0300-00000F040000}"/>
    <hyperlink ref="C511" r:id="rId1041" xr:uid="{00000000-0004-0000-0300-000010040000}"/>
    <hyperlink ref="L511" r:id="rId1042" xr:uid="{00000000-0004-0000-0300-000011040000}"/>
    <hyperlink ref="C512" r:id="rId1043" xr:uid="{00000000-0004-0000-0300-000012040000}"/>
    <hyperlink ref="L512" r:id="rId1044" xr:uid="{00000000-0004-0000-0300-000013040000}"/>
    <hyperlink ref="C513" r:id="rId1045" xr:uid="{00000000-0004-0000-0300-000014040000}"/>
    <hyperlink ref="L513" r:id="rId1046" xr:uid="{00000000-0004-0000-0300-000015040000}"/>
    <hyperlink ref="C514" r:id="rId1047" xr:uid="{00000000-0004-0000-0300-000016040000}"/>
    <hyperlink ref="L514" r:id="rId1048" xr:uid="{00000000-0004-0000-0300-000017040000}"/>
    <hyperlink ref="C515" r:id="rId1049" xr:uid="{00000000-0004-0000-0300-000018040000}"/>
    <hyperlink ref="L515" r:id="rId1050" xr:uid="{00000000-0004-0000-0300-000019040000}"/>
    <hyperlink ref="C516" r:id="rId1051" xr:uid="{00000000-0004-0000-0300-00001A040000}"/>
    <hyperlink ref="L516" r:id="rId1052" xr:uid="{00000000-0004-0000-0300-00001B040000}"/>
    <hyperlink ref="C517" r:id="rId1053" xr:uid="{00000000-0004-0000-0300-00001C040000}"/>
    <hyperlink ref="L517" r:id="rId1054" xr:uid="{00000000-0004-0000-0300-00001D040000}"/>
    <hyperlink ref="C518" r:id="rId1055" xr:uid="{00000000-0004-0000-0300-00001E040000}"/>
    <hyperlink ref="L518" r:id="rId1056" xr:uid="{00000000-0004-0000-0300-00001F040000}"/>
    <hyperlink ref="C519" r:id="rId1057" xr:uid="{00000000-0004-0000-0300-000020040000}"/>
    <hyperlink ref="L519" r:id="rId1058" xr:uid="{00000000-0004-0000-0300-000021040000}"/>
    <hyperlink ref="C520" r:id="rId1059" xr:uid="{00000000-0004-0000-0300-000022040000}"/>
    <hyperlink ref="L520" r:id="rId1060" xr:uid="{00000000-0004-0000-0300-000023040000}"/>
    <hyperlink ref="C521" r:id="rId1061" xr:uid="{00000000-0004-0000-0300-000024040000}"/>
    <hyperlink ref="L521" r:id="rId1062" xr:uid="{00000000-0004-0000-0300-000025040000}"/>
    <hyperlink ref="C522" r:id="rId1063" xr:uid="{00000000-0004-0000-0300-000026040000}"/>
    <hyperlink ref="L522" r:id="rId1064" xr:uid="{00000000-0004-0000-0300-000027040000}"/>
    <hyperlink ref="C523" r:id="rId1065" xr:uid="{00000000-0004-0000-0300-000028040000}"/>
    <hyperlink ref="L523" r:id="rId1066" xr:uid="{00000000-0004-0000-0300-000029040000}"/>
    <hyperlink ref="C524" r:id="rId1067" xr:uid="{00000000-0004-0000-0300-00002A040000}"/>
    <hyperlink ref="L524" r:id="rId1068" xr:uid="{00000000-0004-0000-0300-00002B040000}"/>
    <hyperlink ref="C525" r:id="rId1069" xr:uid="{00000000-0004-0000-0300-00002C040000}"/>
    <hyperlink ref="L525" r:id="rId1070" xr:uid="{00000000-0004-0000-0300-00002D040000}"/>
    <hyperlink ref="C526" r:id="rId1071" xr:uid="{00000000-0004-0000-0300-00002E040000}"/>
    <hyperlink ref="L526" r:id="rId1072" xr:uid="{00000000-0004-0000-0300-00002F040000}"/>
    <hyperlink ref="C527" r:id="rId1073" xr:uid="{00000000-0004-0000-0300-000030040000}"/>
    <hyperlink ref="L527" r:id="rId1074" xr:uid="{00000000-0004-0000-0300-000031040000}"/>
    <hyperlink ref="C528" r:id="rId1075" xr:uid="{00000000-0004-0000-0300-000032040000}"/>
    <hyperlink ref="L528" r:id="rId1076" xr:uid="{00000000-0004-0000-0300-000033040000}"/>
    <hyperlink ref="C529" r:id="rId1077" xr:uid="{00000000-0004-0000-0300-000034040000}"/>
    <hyperlink ref="L529" r:id="rId1078" xr:uid="{00000000-0004-0000-0300-000035040000}"/>
    <hyperlink ref="C530" r:id="rId1079" xr:uid="{00000000-0004-0000-0300-000036040000}"/>
    <hyperlink ref="L530" r:id="rId1080" xr:uid="{00000000-0004-0000-0300-000037040000}"/>
    <hyperlink ref="C531" r:id="rId1081" xr:uid="{00000000-0004-0000-0300-000038040000}"/>
    <hyperlink ref="L531" r:id="rId1082" xr:uid="{00000000-0004-0000-0300-000039040000}"/>
    <hyperlink ref="C532" r:id="rId1083" xr:uid="{00000000-0004-0000-0300-00003A040000}"/>
    <hyperlink ref="L532" r:id="rId1084" xr:uid="{00000000-0004-0000-0300-00003B040000}"/>
    <hyperlink ref="C533" r:id="rId1085" xr:uid="{00000000-0004-0000-0300-00003C040000}"/>
    <hyperlink ref="L533" r:id="rId1086" xr:uid="{00000000-0004-0000-0300-00003D040000}"/>
    <hyperlink ref="C534" r:id="rId1087" xr:uid="{00000000-0004-0000-0300-00003E040000}"/>
    <hyperlink ref="L534" r:id="rId1088" xr:uid="{00000000-0004-0000-0300-00003F040000}"/>
    <hyperlink ref="C535" r:id="rId1089" xr:uid="{00000000-0004-0000-0300-000040040000}"/>
    <hyperlink ref="L535" r:id="rId1090" xr:uid="{00000000-0004-0000-0300-000041040000}"/>
    <hyperlink ref="C536" r:id="rId1091" xr:uid="{00000000-0004-0000-0300-000042040000}"/>
    <hyperlink ref="L536" r:id="rId1092" xr:uid="{00000000-0004-0000-0300-000043040000}"/>
    <hyperlink ref="C537" r:id="rId1093" xr:uid="{00000000-0004-0000-0300-000044040000}"/>
    <hyperlink ref="L537" r:id="rId1094" xr:uid="{00000000-0004-0000-0300-000045040000}"/>
    <hyperlink ref="C538" r:id="rId1095" xr:uid="{00000000-0004-0000-0300-000046040000}"/>
    <hyperlink ref="L538" r:id="rId1096" xr:uid="{00000000-0004-0000-0300-000047040000}"/>
    <hyperlink ref="C539" r:id="rId1097" xr:uid="{00000000-0004-0000-0300-000048040000}"/>
    <hyperlink ref="L539" r:id="rId1098" xr:uid="{00000000-0004-0000-0300-000049040000}"/>
    <hyperlink ref="C540" r:id="rId1099" xr:uid="{00000000-0004-0000-0300-00004A040000}"/>
    <hyperlink ref="L540" r:id="rId1100" xr:uid="{00000000-0004-0000-0300-00004B040000}"/>
    <hyperlink ref="C541" r:id="rId1101" xr:uid="{00000000-0004-0000-0300-00004C040000}"/>
    <hyperlink ref="L541" r:id="rId1102" xr:uid="{00000000-0004-0000-0300-00004D040000}"/>
    <hyperlink ref="C542" r:id="rId1103" xr:uid="{00000000-0004-0000-0300-00004E040000}"/>
    <hyperlink ref="L542" r:id="rId1104" xr:uid="{00000000-0004-0000-0300-00004F040000}"/>
    <hyperlink ref="C543" r:id="rId1105" xr:uid="{00000000-0004-0000-0300-000050040000}"/>
    <hyperlink ref="L543" r:id="rId1106" xr:uid="{00000000-0004-0000-0300-000051040000}"/>
    <hyperlink ref="C544" r:id="rId1107" xr:uid="{00000000-0004-0000-0300-000052040000}"/>
    <hyperlink ref="L544" r:id="rId1108" xr:uid="{00000000-0004-0000-0300-000053040000}"/>
    <hyperlink ref="C545" r:id="rId1109" xr:uid="{00000000-0004-0000-0300-000054040000}"/>
    <hyperlink ref="L545" r:id="rId1110" xr:uid="{00000000-0004-0000-0300-000055040000}"/>
    <hyperlink ref="C546" r:id="rId1111" xr:uid="{00000000-0004-0000-0300-000056040000}"/>
    <hyperlink ref="L546" r:id="rId1112" xr:uid="{00000000-0004-0000-0300-000057040000}"/>
    <hyperlink ref="C547" r:id="rId1113" xr:uid="{00000000-0004-0000-0300-000058040000}"/>
    <hyperlink ref="L547" r:id="rId1114" xr:uid="{00000000-0004-0000-0300-000059040000}"/>
    <hyperlink ref="C548" r:id="rId1115" xr:uid="{00000000-0004-0000-0300-00005A040000}"/>
    <hyperlink ref="L548" r:id="rId1116" xr:uid="{00000000-0004-0000-0300-00005B040000}"/>
    <hyperlink ref="C549" r:id="rId1117" xr:uid="{00000000-0004-0000-0300-00005C040000}"/>
    <hyperlink ref="L549" r:id="rId1118" xr:uid="{00000000-0004-0000-0300-00005D040000}"/>
    <hyperlink ref="C550" r:id="rId1119" xr:uid="{00000000-0004-0000-0300-00005E040000}"/>
    <hyperlink ref="L550" r:id="rId1120" xr:uid="{00000000-0004-0000-0300-00005F040000}"/>
    <hyperlink ref="C551" r:id="rId1121" xr:uid="{00000000-0004-0000-0300-000060040000}"/>
    <hyperlink ref="L551" r:id="rId1122" xr:uid="{00000000-0004-0000-0300-000061040000}"/>
    <hyperlink ref="C552" r:id="rId1123" xr:uid="{00000000-0004-0000-0300-000062040000}"/>
    <hyperlink ref="L552" r:id="rId1124" xr:uid="{00000000-0004-0000-0300-000063040000}"/>
    <hyperlink ref="B553" r:id="rId1125" xr:uid="{00000000-0004-0000-0300-000064040000}"/>
    <hyperlink ref="C553" r:id="rId1126" xr:uid="{00000000-0004-0000-0300-000065040000}"/>
    <hyperlink ref="H553" r:id="rId1127" xr:uid="{00000000-0004-0000-0300-000066040000}"/>
    <hyperlink ref="K553" r:id="rId1128" xr:uid="{00000000-0004-0000-0300-000067040000}"/>
    <hyperlink ref="L553" r:id="rId1129" xr:uid="{00000000-0004-0000-0300-000068040000}"/>
    <hyperlink ref="C554" r:id="rId1130" xr:uid="{00000000-0004-0000-0300-000069040000}"/>
    <hyperlink ref="L554" r:id="rId1131" xr:uid="{00000000-0004-0000-0300-00006A040000}"/>
    <hyperlink ref="C555" r:id="rId1132" xr:uid="{00000000-0004-0000-0300-00006B040000}"/>
    <hyperlink ref="L555" r:id="rId1133" xr:uid="{00000000-0004-0000-0300-00006C040000}"/>
    <hyperlink ref="C556" r:id="rId1134" xr:uid="{00000000-0004-0000-0300-00006D040000}"/>
    <hyperlink ref="L556" r:id="rId1135" xr:uid="{00000000-0004-0000-0300-00006E040000}"/>
    <hyperlink ref="C557" r:id="rId1136" xr:uid="{00000000-0004-0000-0300-00006F040000}"/>
    <hyperlink ref="L557" r:id="rId1137" xr:uid="{00000000-0004-0000-0300-000070040000}"/>
    <hyperlink ref="C558" r:id="rId1138" xr:uid="{00000000-0004-0000-0300-000071040000}"/>
    <hyperlink ref="L558" r:id="rId1139" xr:uid="{00000000-0004-0000-0300-000072040000}"/>
    <hyperlink ref="C559" r:id="rId1140" xr:uid="{00000000-0004-0000-0300-000073040000}"/>
    <hyperlink ref="L559" r:id="rId1141" xr:uid="{00000000-0004-0000-0300-000074040000}"/>
    <hyperlink ref="C560" r:id="rId1142" xr:uid="{00000000-0004-0000-0300-000075040000}"/>
    <hyperlink ref="L560" r:id="rId1143" xr:uid="{00000000-0004-0000-0300-000076040000}"/>
    <hyperlink ref="C561" r:id="rId1144" xr:uid="{00000000-0004-0000-0300-000077040000}"/>
    <hyperlink ref="L561" r:id="rId1145" xr:uid="{00000000-0004-0000-0300-000078040000}"/>
    <hyperlink ref="C562" r:id="rId1146" xr:uid="{00000000-0004-0000-0300-000079040000}"/>
    <hyperlink ref="L562" r:id="rId1147" xr:uid="{00000000-0004-0000-0300-00007A040000}"/>
    <hyperlink ref="C563" r:id="rId1148" xr:uid="{00000000-0004-0000-0300-00007B040000}"/>
    <hyperlink ref="L563" r:id="rId1149" xr:uid="{00000000-0004-0000-0300-00007C040000}"/>
    <hyperlink ref="C564" r:id="rId1150" xr:uid="{00000000-0004-0000-0300-00007D040000}"/>
    <hyperlink ref="L564" r:id="rId1151" xr:uid="{00000000-0004-0000-0300-00007E040000}"/>
    <hyperlink ref="C565" r:id="rId1152" xr:uid="{00000000-0004-0000-0300-00007F040000}"/>
    <hyperlink ref="L565" r:id="rId1153" xr:uid="{00000000-0004-0000-0300-000080040000}"/>
    <hyperlink ref="C566" r:id="rId1154" xr:uid="{00000000-0004-0000-0300-000081040000}"/>
    <hyperlink ref="L566" r:id="rId1155" xr:uid="{00000000-0004-0000-0300-000082040000}"/>
    <hyperlink ref="C567" r:id="rId1156" xr:uid="{00000000-0004-0000-0300-000083040000}"/>
    <hyperlink ref="L567" r:id="rId1157" xr:uid="{00000000-0004-0000-0300-000084040000}"/>
    <hyperlink ref="C568" r:id="rId1158" xr:uid="{00000000-0004-0000-0300-000085040000}"/>
    <hyperlink ref="L568" r:id="rId1159" xr:uid="{00000000-0004-0000-0300-000086040000}"/>
    <hyperlink ref="C569" r:id="rId1160" xr:uid="{00000000-0004-0000-0300-000087040000}"/>
    <hyperlink ref="L569" r:id="rId1161" xr:uid="{00000000-0004-0000-0300-000088040000}"/>
    <hyperlink ref="C570" r:id="rId1162" xr:uid="{00000000-0004-0000-0300-000089040000}"/>
    <hyperlink ref="L570" r:id="rId1163" xr:uid="{00000000-0004-0000-0300-00008A040000}"/>
    <hyperlink ref="C571" r:id="rId1164" xr:uid="{00000000-0004-0000-0300-00008B040000}"/>
    <hyperlink ref="L571" r:id="rId1165" xr:uid="{00000000-0004-0000-0300-00008C040000}"/>
    <hyperlink ref="C572" r:id="rId1166" xr:uid="{00000000-0004-0000-0300-00008D040000}"/>
    <hyperlink ref="L572" r:id="rId1167" xr:uid="{00000000-0004-0000-0300-00008E040000}"/>
    <hyperlink ref="C573" r:id="rId1168" xr:uid="{00000000-0004-0000-0300-00008F040000}"/>
    <hyperlink ref="L573" r:id="rId1169" xr:uid="{00000000-0004-0000-0300-000090040000}"/>
    <hyperlink ref="C574" r:id="rId1170" xr:uid="{00000000-0004-0000-0300-000091040000}"/>
    <hyperlink ref="L574" r:id="rId1171" xr:uid="{00000000-0004-0000-0300-000092040000}"/>
    <hyperlink ref="C575" r:id="rId1172" xr:uid="{00000000-0004-0000-0300-000093040000}"/>
    <hyperlink ref="L575" r:id="rId1173" xr:uid="{00000000-0004-0000-0300-000094040000}"/>
    <hyperlink ref="C576" r:id="rId1174" xr:uid="{00000000-0004-0000-0300-000095040000}"/>
    <hyperlink ref="L576" r:id="rId1175" xr:uid="{00000000-0004-0000-0300-000096040000}"/>
    <hyperlink ref="C577" r:id="rId1176" xr:uid="{00000000-0004-0000-0300-000097040000}"/>
    <hyperlink ref="L577" r:id="rId1177" xr:uid="{00000000-0004-0000-0300-000098040000}"/>
    <hyperlink ref="C578" r:id="rId1178" xr:uid="{00000000-0004-0000-0300-000099040000}"/>
    <hyperlink ref="L578" r:id="rId1179" xr:uid="{00000000-0004-0000-0300-00009A040000}"/>
    <hyperlink ref="C579" r:id="rId1180" xr:uid="{00000000-0004-0000-0300-00009B040000}"/>
    <hyperlink ref="L579" r:id="rId1181" xr:uid="{00000000-0004-0000-0300-00009C040000}"/>
    <hyperlink ref="C580" r:id="rId1182" xr:uid="{00000000-0004-0000-0300-00009D040000}"/>
    <hyperlink ref="L580" r:id="rId1183" xr:uid="{00000000-0004-0000-0300-00009E040000}"/>
    <hyperlink ref="C581" r:id="rId1184" xr:uid="{00000000-0004-0000-0300-00009F040000}"/>
    <hyperlink ref="L581" r:id="rId1185" xr:uid="{00000000-0004-0000-0300-0000A0040000}"/>
    <hyperlink ref="C582" r:id="rId1186" xr:uid="{00000000-0004-0000-0300-0000A1040000}"/>
    <hyperlink ref="L582" r:id="rId1187" xr:uid="{00000000-0004-0000-0300-0000A2040000}"/>
    <hyperlink ref="C583" r:id="rId1188" xr:uid="{00000000-0004-0000-0300-0000A3040000}"/>
    <hyperlink ref="L583" r:id="rId1189" xr:uid="{00000000-0004-0000-0300-0000A4040000}"/>
    <hyperlink ref="C584" r:id="rId1190" xr:uid="{00000000-0004-0000-0300-0000A5040000}"/>
    <hyperlink ref="L584" r:id="rId1191" xr:uid="{00000000-0004-0000-0300-0000A6040000}"/>
    <hyperlink ref="C585" r:id="rId1192" xr:uid="{00000000-0004-0000-0300-0000A7040000}"/>
    <hyperlink ref="L585" r:id="rId1193" xr:uid="{00000000-0004-0000-0300-0000A8040000}"/>
    <hyperlink ref="C586" r:id="rId1194" xr:uid="{00000000-0004-0000-0300-0000A9040000}"/>
    <hyperlink ref="L586" r:id="rId1195" xr:uid="{00000000-0004-0000-0300-0000AA040000}"/>
    <hyperlink ref="C587" r:id="rId1196" xr:uid="{00000000-0004-0000-0300-0000AB040000}"/>
    <hyperlink ref="L587" r:id="rId1197" xr:uid="{00000000-0004-0000-0300-0000AC040000}"/>
    <hyperlink ref="C588" r:id="rId1198" xr:uid="{00000000-0004-0000-0300-0000AD040000}"/>
    <hyperlink ref="L588" r:id="rId1199" xr:uid="{00000000-0004-0000-0300-0000AE040000}"/>
    <hyperlink ref="C589" r:id="rId1200" xr:uid="{00000000-0004-0000-0300-0000AF040000}"/>
    <hyperlink ref="L589" r:id="rId1201" xr:uid="{00000000-0004-0000-0300-0000B0040000}"/>
    <hyperlink ref="B590" r:id="rId1202" xr:uid="{00000000-0004-0000-0300-0000B1040000}"/>
    <hyperlink ref="C590" r:id="rId1203" xr:uid="{00000000-0004-0000-0300-0000B2040000}"/>
    <hyperlink ref="H590" r:id="rId1204" xr:uid="{00000000-0004-0000-0300-0000B3040000}"/>
    <hyperlink ref="K590" r:id="rId1205" xr:uid="{00000000-0004-0000-0300-0000B4040000}"/>
    <hyperlink ref="L590" r:id="rId1206" xr:uid="{00000000-0004-0000-0300-0000B5040000}"/>
    <hyperlink ref="C591" r:id="rId1207" xr:uid="{00000000-0004-0000-0300-0000B6040000}"/>
    <hyperlink ref="L591" r:id="rId1208" xr:uid="{00000000-0004-0000-0300-0000B7040000}"/>
    <hyperlink ref="C592" r:id="rId1209" xr:uid="{00000000-0004-0000-0300-0000B8040000}"/>
    <hyperlink ref="L592" r:id="rId1210" xr:uid="{00000000-0004-0000-0300-0000B9040000}"/>
    <hyperlink ref="C593" r:id="rId1211" xr:uid="{00000000-0004-0000-0300-0000BA040000}"/>
    <hyperlink ref="L593" r:id="rId1212" xr:uid="{00000000-0004-0000-0300-0000BB040000}"/>
    <hyperlink ref="C594" r:id="rId1213" xr:uid="{00000000-0004-0000-0300-0000BC040000}"/>
    <hyperlink ref="L594" r:id="rId1214" xr:uid="{00000000-0004-0000-0300-0000BD040000}"/>
    <hyperlink ref="C595" r:id="rId1215" xr:uid="{00000000-0004-0000-0300-0000BE040000}"/>
    <hyperlink ref="L595" r:id="rId1216" xr:uid="{00000000-0004-0000-0300-0000BF040000}"/>
    <hyperlink ref="C596" r:id="rId1217" xr:uid="{00000000-0004-0000-0300-0000C0040000}"/>
    <hyperlink ref="L596" r:id="rId1218" xr:uid="{00000000-0004-0000-0300-0000C1040000}"/>
    <hyperlink ref="C597" r:id="rId1219" xr:uid="{00000000-0004-0000-0300-0000C2040000}"/>
    <hyperlink ref="L597" r:id="rId1220" xr:uid="{00000000-0004-0000-0300-0000C3040000}"/>
    <hyperlink ref="C598" r:id="rId1221" xr:uid="{00000000-0004-0000-0300-0000C4040000}"/>
    <hyperlink ref="L598" r:id="rId1222" xr:uid="{00000000-0004-0000-0300-0000C5040000}"/>
    <hyperlink ref="C599" r:id="rId1223" xr:uid="{00000000-0004-0000-0300-0000C6040000}"/>
    <hyperlink ref="L599" r:id="rId1224" xr:uid="{00000000-0004-0000-0300-0000C7040000}"/>
    <hyperlink ref="C600" r:id="rId1225" xr:uid="{00000000-0004-0000-0300-0000C8040000}"/>
    <hyperlink ref="L600" r:id="rId1226" xr:uid="{00000000-0004-0000-0300-0000C9040000}"/>
    <hyperlink ref="C601" r:id="rId1227" xr:uid="{00000000-0004-0000-0300-0000CA040000}"/>
    <hyperlink ref="L601" r:id="rId1228" xr:uid="{00000000-0004-0000-0300-0000CB040000}"/>
    <hyperlink ref="C602" r:id="rId1229" xr:uid="{00000000-0004-0000-0300-0000CC040000}"/>
    <hyperlink ref="L602" r:id="rId1230" xr:uid="{00000000-0004-0000-0300-0000CD040000}"/>
    <hyperlink ref="C603" r:id="rId1231" xr:uid="{00000000-0004-0000-0300-0000CE040000}"/>
    <hyperlink ref="L603" r:id="rId1232" xr:uid="{00000000-0004-0000-0300-0000CF040000}"/>
    <hyperlink ref="C604" r:id="rId1233" xr:uid="{00000000-0004-0000-0300-0000D0040000}"/>
    <hyperlink ref="L604" r:id="rId1234" xr:uid="{00000000-0004-0000-0300-0000D1040000}"/>
    <hyperlink ref="C605" r:id="rId1235" xr:uid="{00000000-0004-0000-0300-0000D2040000}"/>
    <hyperlink ref="L605" r:id="rId1236" xr:uid="{00000000-0004-0000-0300-0000D3040000}"/>
    <hyperlink ref="C606" r:id="rId1237" xr:uid="{00000000-0004-0000-0300-0000D4040000}"/>
    <hyperlink ref="L606" r:id="rId1238" xr:uid="{00000000-0004-0000-0300-0000D5040000}"/>
    <hyperlink ref="C607" r:id="rId1239" xr:uid="{00000000-0004-0000-0300-0000D6040000}"/>
    <hyperlink ref="L607" r:id="rId1240" xr:uid="{00000000-0004-0000-0300-0000D7040000}"/>
    <hyperlink ref="C608" r:id="rId1241" xr:uid="{00000000-0004-0000-0300-0000D8040000}"/>
    <hyperlink ref="L608" r:id="rId1242" xr:uid="{00000000-0004-0000-0300-0000D9040000}"/>
    <hyperlink ref="C609" r:id="rId1243" xr:uid="{00000000-0004-0000-0300-0000DA040000}"/>
    <hyperlink ref="L609" r:id="rId1244" xr:uid="{00000000-0004-0000-0300-0000DB040000}"/>
    <hyperlink ref="C610" r:id="rId1245" xr:uid="{00000000-0004-0000-0300-0000DC040000}"/>
    <hyperlink ref="L610" r:id="rId1246" xr:uid="{00000000-0004-0000-0300-0000DD040000}"/>
    <hyperlink ref="C611" r:id="rId1247" xr:uid="{00000000-0004-0000-0300-0000DE040000}"/>
    <hyperlink ref="L611" r:id="rId1248" xr:uid="{00000000-0004-0000-0300-0000DF040000}"/>
    <hyperlink ref="C612" r:id="rId1249" xr:uid="{00000000-0004-0000-0300-0000E0040000}"/>
    <hyperlink ref="L612" r:id="rId1250" xr:uid="{00000000-0004-0000-0300-0000E1040000}"/>
    <hyperlink ref="C613" r:id="rId1251" xr:uid="{00000000-0004-0000-0300-0000E2040000}"/>
    <hyperlink ref="L613" r:id="rId1252" xr:uid="{00000000-0004-0000-0300-0000E3040000}"/>
    <hyperlink ref="C614" r:id="rId1253" xr:uid="{00000000-0004-0000-0300-0000E4040000}"/>
    <hyperlink ref="L614" r:id="rId1254" xr:uid="{00000000-0004-0000-0300-0000E5040000}"/>
    <hyperlink ref="C615" r:id="rId1255" xr:uid="{00000000-0004-0000-0300-0000E6040000}"/>
    <hyperlink ref="L615" r:id="rId1256" xr:uid="{00000000-0004-0000-0300-0000E7040000}"/>
    <hyperlink ref="C616" r:id="rId1257" xr:uid="{00000000-0004-0000-0300-0000E8040000}"/>
    <hyperlink ref="L616" r:id="rId1258" xr:uid="{00000000-0004-0000-0300-0000E9040000}"/>
    <hyperlink ref="C617" r:id="rId1259" xr:uid="{00000000-0004-0000-0300-0000EA040000}"/>
    <hyperlink ref="L617" r:id="rId1260" xr:uid="{00000000-0004-0000-0300-0000EB040000}"/>
    <hyperlink ref="C618" r:id="rId1261" xr:uid="{00000000-0004-0000-0300-0000EC040000}"/>
    <hyperlink ref="L618" r:id="rId1262" xr:uid="{00000000-0004-0000-0300-0000ED040000}"/>
    <hyperlink ref="C619" r:id="rId1263" xr:uid="{00000000-0004-0000-0300-0000EE040000}"/>
    <hyperlink ref="L619" r:id="rId1264" xr:uid="{00000000-0004-0000-0300-0000EF040000}"/>
    <hyperlink ref="C620" r:id="rId1265" xr:uid="{00000000-0004-0000-0300-0000F0040000}"/>
    <hyperlink ref="L620" r:id="rId1266" xr:uid="{00000000-0004-0000-0300-0000F1040000}"/>
    <hyperlink ref="C621" r:id="rId1267" xr:uid="{00000000-0004-0000-0300-0000F2040000}"/>
    <hyperlink ref="L621" r:id="rId1268" xr:uid="{00000000-0004-0000-0300-0000F3040000}"/>
    <hyperlink ref="C622" r:id="rId1269" xr:uid="{00000000-0004-0000-0300-0000F4040000}"/>
    <hyperlink ref="L622" r:id="rId1270" xr:uid="{00000000-0004-0000-0300-0000F5040000}"/>
    <hyperlink ref="C624" r:id="rId1271" xr:uid="{00000000-0004-0000-0300-0000F6040000}"/>
    <hyperlink ref="L624" r:id="rId1272" xr:uid="{00000000-0004-0000-0300-0000F7040000}"/>
    <hyperlink ref="C625" r:id="rId1273" xr:uid="{00000000-0004-0000-0300-0000F8040000}"/>
    <hyperlink ref="L625" r:id="rId1274" xr:uid="{00000000-0004-0000-0300-0000F9040000}"/>
    <hyperlink ref="C626" r:id="rId1275" xr:uid="{00000000-0004-0000-0300-0000FA040000}"/>
    <hyperlink ref="L626" r:id="rId1276" xr:uid="{00000000-0004-0000-0300-0000FB040000}"/>
    <hyperlink ref="C627" r:id="rId1277" xr:uid="{00000000-0004-0000-0300-0000FC040000}"/>
    <hyperlink ref="L627" r:id="rId1278" xr:uid="{00000000-0004-0000-0300-0000FD040000}"/>
    <hyperlink ref="C628" r:id="rId1279" xr:uid="{00000000-0004-0000-0300-0000FE040000}"/>
    <hyperlink ref="L628" r:id="rId1280" xr:uid="{00000000-0004-0000-0300-0000FF040000}"/>
    <hyperlink ref="C629" r:id="rId1281" xr:uid="{00000000-0004-0000-0300-000000050000}"/>
    <hyperlink ref="L629" r:id="rId1282" xr:uid="{00000000-0004-0000-0300-000001050000}"/>
    <hyperlink ref="C630" r:id="rId1283" xr:uid="{00000000-0004-0000-0300-000002050000}"/>
    <hyperlink ref="L630" r:id="rId1284" xr:uid="{00000000-0004-0000-0300-000003050000}"/>
    <hyperlink ref="C631" r:id="rId1285" xr:uid="{00000000-0004-0000-0300-000004050000}"/>
    <hyperlink ref="L631" r:id="rId1286" xr:uid="{00000000-0004-0000-0300-000005050000}"/>
    <hyperlink ref="C632" r:id="rId1287" xr:uid="{00000000-0004-0000-0300-000006050000}"/>
    <hyperlink ref="L632" r:id="rId1288" xr:uid="{00000000-0004-0000-0300-000007050000}"/>
    <hyperlink ref="C633" r:id="rId1289" xr:uid="{00000000-0004-0000-0300-000008050000}"/>
    <hyperlink ref="L633" r:id="rId1290" xr:uid="{00000000-0004-0000-0300-000009050000}"/>
    <hyperlink ref="C634" r:id="rId1291" xr:uid="{00000000-0004-0000-0300-00000A050000}"/>
    <hyperlink ref="L634" r:id="rId1292" xr:uid="{00000000-0004-0000-0300-00000B050000}"/>
    <hyperlink ref="C635" r:id="rId1293" xr:uid="{00000000-0004-0000-0300-00000C050000}"/>
    <hyperlink ref="L635" r:id="rId1294" xr:uid="{00000000-0004-0000-0300-00000D050000}"/>
    <hyperlink ref="C636" r:id="rId1295" xr:uid="{00000000-0004-0000-0300-00000E050000}"/>
    <hyperlink ref="L636" r:id="rId1296" xr:uid="{00000000-0004-0000-0300-00000F050000}"/>
    <hyperlink ref="C637" r:id="rId1297" xr:uid="{00000000-0004-0000-0300-000010050000}"/>
    <hyperlink ref="L637" r:id="rId1298" xr:uid="{00000000-0004-0000-0300-000011050000}"/>
    <hyperlink ref="C638" r:id="rId1299" xr:uid="{00000000-0004-0000-0300-000012050000}"/>
    <hyperlink ref="L638" r:id="rId1300" xr:uid="{00000000-0004-0000-0300-000013050000}"/>
    <hyperlink ref="C639" r:id="rId1301" xr:uid="{00000000-0004-0000-0300-000014050000}"/>
    <hyperlink ref="L639" r:id="rId1302" xr:uid="{00000000-0004-0000-0300-000015050000}"/>
    <hyperlink ref="C640" r:id="rId1303" xr:uid="{00000000-0004-0000-0300-000016050000}"/>
    <hyperlink ref="L640" r:id="rId1304" xr:uid="{00000000-0004-0000-0300-000017050000}"/>
    <hyperlink ref="C641" r:id="rId1305" xr:uid="{00000000-0004-0000-0300-000018050000}"/>
    <hyperlink ref="L641" r:id="rId1306" xr:uid="{00000000-0004-0000-0300-000019050000}"/>
    <hyperlink ref="C642" r:id="rId1307" xr:uid="{00000000-0004-0000-0300-00001A050000}"/>
    <hyperlink ref="L642" r:id="rId1308" xr:uid="{00000000-0004-0000-0300-00001B050000}"/>
    <hyperlink ref="C643" r:id="rId1309" xr:uid="{00000000-0004-0000-0300-00001C050000}"/>
    <hyperlink ref="L643" r:id="rId1310" xr:uid="{00000000-0004-0000-0300-00001D050000}"/>
    <hyperlink ref="C644" r:id="rId1311" xr:uid="{00000000-0004-0000-0300-00001E050000}"/>
    <hyperlink ref="L644" r:id="rId1312" xr:uid="{00000000-0004-0000-0300-00001F050000}"/>
    <hyperlink ref="C645" r:id="rId1313" xr:uid="{00000000-0004-0000-0300-000020050000}"/>
    <hyperlink ref="L645" r:id="rId1314" xr:uid="{00000000-0004-0000-0300-000021050000}"/>
    <hyperlink ref="C646" r:id="rId1315" xr:uid="{00000000-0004-0000-0300-000022050000}"/>
    <hyperlink ref="L646" r:id="rId1316" xr:uid="{00000000-0004-0000-0300-000023050000}"/>
    <hyperlink ref="C647" r:id="rId1317" xr:uid="{00000000-0004-0000-0300-000024050000}"/>
    <hyperlink ref="L647" r:id="rId1318" xr:uid="{00000000-0004-0000-0300-000025050000}"/>
    <hyperlink ref="C648" r:id="rId1319" xr:uid="{00000000-0004-0000-0300-000026050000}"/>
    <hyperlink ref="L648" r:id="rId1320" xr:uid="{00000000-0004-0000-0300-000027050000}"/>
    <hyperlink ref="C649" r:id="rId1321" xr:uid="{00000000-0004-0000-0300-000028050000}"/>
    <hyperlink ref="L649" r:id="rId1322" xr:uid="{00000000-0004-0000-0300-000029050000}"/>
    <hyperlink ref="C650" r:id="rId1323" xr:uid="{00000000-0004-0000-0300-00002A050000}"/>
    <hyperlink ref="L650" r:id="rId1324" xr:uid="{00000000-0004-0000-0300-00002B050000}"/>
    <hyperlink ref="C651" r:id="rId1325" xr:uid="{00000000-0004-0000-0300-00002C050000}"/>
    <hyperlink ref="L651" r:id="rId1326" xr:uid="{00000000-0004-0000-0300-00002D050000}"/>
    <hyperlink ref="C652" r:id="rId1327" xr:uid="{00000000-0004-0000-0300-00002E050000}"/>
    <hyperlink ref="L652" r:id="rId1328" xr:uid="{00000000-0004-0000-0300-00002F050000}"/>
    <hyperlink ref="C653" r:id="rId1329" xr:uid="{00000000-0004-0000-0300-000030050000}"/>
    <hyperlink ref="L653" r:id="rId1330" xr:uid="{00000000-0004-0000-0300-000031050000}"/>
    <hyperlink ref="C654" r:id="rId1331" xr:uid="{00000000-0004-0000-0300-000032050000}"/>
    <hyperlink ref="L654" r:id="rId1332" xr:uid="{00000000-0004-0000-0300-000033050000}"/>
    <hyperlink ref="C655" r:id="rId1333" xr:uid="{00000000-0004-0000-0300-000034050000}"/>
    <hyperlink ref="L655" r:id="rId1334" xr:uid="{00000000-0004-0000-0300-000035050000}"/>
    <hyperlink ref="C656" r:id="rId1335" xr:uid="{00000000-0004-0000-0300-000036050000}"/>
    <hyperlink ref="L656" r:id="rId1336" xr:uid="{00000000-0004-0000-0300-000037050000}"/>
    <hyperlink ref="C657" r:id="rId1337" xr:uid="{00000000-0004-0000-0300-000038050000}"/>
    <hyperlink ref="L657" r:id="rId1338" xr:uid="{00000000-0004-0000-0300-000039050000}"/>
    <hyperlink ref="C658" r:id="rId1339" xr:uid="{00000000-0004-0000-0300-00003A050000}"/>
    <hyperlink ref="L658" r:id="rId1340" xr:uid="{00000000-0004-0000-0300-00003B050000}"/>
    <hyperlink ref="C659" r:id="rId1341" xr:uid="{00000000-0004-0000-0300-00003C050000}"/>
    <hyperlink ref="L659" r:id="rId1342" xr:uid="{00000000-0004-0000-0300-00003D050000}"/>
    <hyperlink ref="C660" r:id="rId1343" xr:uid="{00000000-0004-0000-0300-00003E050000}"/>
    <hyperlink ref="L660" r:id="rId1344" xr:uid="{00000000-0004-0000-0300-00003F050000}"/>
    <hyperlink ref="C661" r:id="rId1345" xr:uid="{00000000-0004-0000-0300-000040050000}"/>
    <hyperlink ref="L661" r:id="rId1346" xr:uid="{00000000-0004-0000-0300-000041050000}"/>
    <hyperlink ref="C662" r:id="rId1347" xr:uid="{00000000-0004-0000-0300-000042050000}"/>
    <hyperlink ref="L662" r:id="rId1348" xr:uid="{00000000-0004-0000-0300-000043050000}"/>
    <hyperlink ref="C663" r:id="rId1349" xr:uid="{00000000-0004-0000-0300-000044050000}"/>
    <hyperlink ref="L663" r:id="rId1350" xr:uid="{00000000-0004-0000-0300-000045050000}"/>
    <hyperlink ref="C664" r:id="rId1351" xr:uid="{00000000-0004-0000-0300-000046050000}"/>
    <hyperlink ref="L664" r:id="rId1352" xr:uid="{00000000-0004-0000-0300-000047050000}"/>
    <hyperlink ref="C665" r:id="rId1353" xr:uid="{00000000-0004-0000-0300-000048050000}"/>
    <hyperlink ref="L665" r:id="rId1354" xr:uid="{00000000-0004-0000-0300-000049050000}"/>
    <hyperlink ref="C666" r:id="rId1355" xr:uid="{00000000-0004-0000-0300-00004A050000}"/>
    <hyperlink ref="L666" r:id="rId1356" xr:uid="{00000000-0004-0000-0300-00004B050000}"/>
    <hyperlink ref="C667" r:id="rId1357" xr:uid="{00000000-0004-0000-0300-00004C050000}"/>
    <hyperlink ref="L667" r:id="rId1358" xr:uid="{00000000-0004-0000-0300-00004D050000}"/>
    <hyperlink ref="C668" r:id="rId1359" xr:uid="{00000000-0004-0000-0300-00004E050000}"/>
    <hyperlink ref="L668" r:id="rId1360" xr:uid="{00000000-0004-0000-0300-00004F050000}"/>
    <hyperlink ref="C669" r:id="rId1361" xr:uid="{00000000-0004-0000-0300-000050050000}"/>
    <hyperlink ref="L669" r:id="rId1362" xr:uid="{00000000-0004-0000-0300-000051050000}"/>
    <hyperlink ref="C670" r:id="rId1363" xr:uid="{00000000-0004-0000-0300-000052050000}"/>
    <hyperlink ref="L670" r:id="rId1364" xr:uid="{00000000-0004-0000-0300-000053050000}"/>
    <hyperlink ref="C671" r:id="rId1365" xr:uid="{00000000-0004-0000-0300-000054050000}"/>
    <hyperlink ref="L671" r:id="rId1366" xr:uid="{00000000-0004-0000-0300-000055050000}"/>
    <hyperlink ref="C672" r:id="rId1367" xr:uid="{00000000-0004-0000-0300-000056050000}"/>
    <hyperlink ref="L672" r:id="rId1368" xr:uid="{00000000-0004-0000-0300-000057050000}"/>
    <hyperlink ref="C673" r:id="rId1369" xr:uid="{00000000-0004-0000-0300-000058050000}"/>
    <hyperlink ref="L673" r:id="rId1370" xr:uid="{00000000-0004-0000-0300-000059050000}"/>
    <hyperlink ref="C674" r:id="rId1371" xr:uid="{00000000-0004-0000-0300-00005A050000}"/>
    <hyperlink ref="L674" r:id="rId1372" xr:uid="{00000000-0004-0000-0300-00005B050000}"/>
    <hyperlink ref="C675" r:id="rId1373" xr:uid="{00000000-0004-0000-0300-00005C050000}"/>
    <hyperlink ref="L675" r:id="rId1374" xr:uid="{00000000-0004-0000-0300-00005D050000}"/>
    <hyperlink ref="C676" r:id="rId1375" xr:uid="{00000000-0004-0000-0300-00005E050000}"/>
    <hyperlink ref="L676" r:id="rId1376" xr:uid="{00000000-0004-0000-0300-00005F050000}"/>
    <hyperlink ref="C677" r:id="rId1377" xr:uid="{00000000-0004-0000-0300-000060050000}"/>
    <hyperlink ref="L677" r:id="rId1378" xr:uid="{00000000-0004-0000-0300-000061050000}"/>
    <hyperlink ref="C678" r:id="rId1379" xr:uid="{00000000-0004-0000-0300-000062050000}"/>
    <hyperlink ref="L678" r:id="rId1380" xr:uid="{00000000-0004-0000-0300-000063050000}"/>
    <hyperlink ref="C679" r:id="rId1381" xr:uid="{00000000-0004-0000-0300-000064050000}"/>
    <hyperlink ref="L679" r:id="rId1382" xr:uid="{00000000-0004-0000-0300-000065050000}"/>
    <hyperlink ref="C680" r:id="rId1383" xr:uid="{00000000-0004-0000-0300-000066050000}"/>
    <hyperlink ref="L680" r:id="rId1384" xr:uid="{00000000-0004-0000-0300-000067050000}"/>
    <hyperlink ref="C681" r:id="rId1385" xr:uid="{00000000-0004-0000-0300-000068050000}"/>
    <hyperlink ref="L681" r:id="rId1386" xr:uid="{00000000-0004-0000-0300-000069050000}"/>
    <hyperlink ref="B682" r:id="rId1387" xr:uid="{00000000-0004-0000-0300-00006A050000}"/>
    <hyperlink ref="C682" r:id="rId1388" xr:uid="{00000000-0004-0000-0300-00006B050000}"/>
    <hyperlink ref="H682" r:id="rId1389" xr:uid="{00000000-0004-0000-0300-00006C050000}"/>
    <hyperlink ref="K682" r:id="rId1390" xr:uid="{00000000-0004-0000-0300-00006D050000}"/>
    <hyperlink ref="L682" r:id="rId1391" xr:uid="{00000000-0004-0000-0300-00006E050000}"/>
    <hyperlink ref="C683" r:id="rId1392" xr:uid="{00000000-0004-0000-0300-00006F050000}"/>
    <hyperlink ref="L683" r:id="rId1393" xr:uid="{00000000-0004-0000-0300-000070050000}"/>
    <hyperlink ref="C684" r:id="rId1394" xr:uid="{00000000-0004-0000-0300-000071050000}"/>
    <hyperlink ref="L684" r:id="rId1395" xr:uid="{00000000-0004-0000-0300-000072050000}"/>
    <hyperlink ref="C685" r:id="rId1396" xr:uid="{00000000-0004-0000-0300-000073050000}"/>
    <hyperlink ref="L685" r:id="rId1397" xr:uid="{00000000-0004-0000-0300-000074050000}"/>
    <hyperlink ref="C686" r:id="rId1398" xr:uid="{00000000-0004-0000-0300-000075050000}"/>
    <hyperlink ref="L686" r:id="rId1399" xr:uid="{00000000-0004-0000-0300-000076050000}"/>
    <hyperlink ref="C687" r:id="rId1400" xr:uid="{00000000-0004-0000-0300-000077050000}"/>
    <hyperlink ref="L687" r:id="rId1401" xr:uid="{00000000-0004-0000-0300-000078050000}"/>
    <hyperlink ref="C688" r:id="rId1402" xr:uid="{00000000-0004-0000-0300-000079050000}"/>
    <hyperlink ref="L688" r:id="rId1403" xr:uid="{00000000-0004-0000-0300-00007A050000}"/>
    <hyperlink ref="C689" r:id="rId1404" xr:uid="{00000000-0004-0000-0300-00007B050000}"/>
    <hyperlink ref="L689" r:id="rId1405" xr:uid="{00000000-0004-0000-0300-00007C050000}"/>
    <hyperlink ref="C690" r:id="rId1406" xr:uid="{00000000-0004-0000-0300-00007D050000}"/>
    <hyperlink ref="L690" r:id="rId1407" xr:uid="{00000000-0004-0000-0300-00007E050000}"/>
    <hyperlink ref="B691" r:id="rId1408" xr:uid="{00000000-0004-0000-0300-00007F050000}"/>
    <hyperlink ref="C691" r:id="rId1409" xr:uid="{00000000-0004-0000-0300-000080050000}"/>
    <hyperlink ref="H691" r:id="rId1410" xr:uid="{00000000-0004-0000-0300-000081050000}"/>
    <hyperlink ref="K691" r:id="rId1411" xr:uid="{00000000-0004-0000-0300-000082050000}"/>
    <hyperlink ref="L691" r:id="rId1412" xr:uid="{00000000-0004-0000-0300-000083050000}"/>
    <hyperlink ref="C692" r:id="rId1413" xr:uid="{00000000-0004-0000-0300-000084050000}"/>
    <hyperlink ref="L692" r:id="rId1414" xr:uid="{00000000-0004-0000-0300-000085050000}"/>
    <hyperlink ref="C693" r:id="rId1415" xr:uid="{00000000-0004-0000-0300-000086050000}"/>
    <hyperlink ref="L693" r:id="rId1416" xr:uid="{00000000-0004-0000-0300-000087050000}"/>
    <hyperlink ref="C694" r:id="rId1417" xr:uid="{00000000-0004-0000-0300-000088050000}"/>
    <hyperlink ref="L694" r:id="rId1418" xr:uid="{00000000-0004-0000-0300-000089050000}"/>
    <hyperlink ref="C695" r:id="rId1419" xr:uid="{00000000-0004-0000-0300-00008A050000}"/>
    <hyperlink ref="L695" r:id="rId1420" xr:uid="{00000000-0004-0000-0300-00008B050000}"/>
    <hyperlink ref="C696" r:id="rId1421" xr:uid="{00000000-0004-0000-0300-00008C050000}"/>
    <hyperlink ref="L696" r:id="rId1422" xr:uid="{00000000-0004-0000-0300-00008D050000}"/>
    <hyperlink ref="C697" r:id="rId1423" xr:uid="{00000000-0004-0000-0300-00008E050000}"/>
    <hyperlink ref="L697" r:id="rId1424" xr:uid="{00000000-0004-0000-0300-00008F050000}"/>
    <hyperlink ref="C698" r:id="rId1425" xr:uid="{00000000-0004-0000-0300-000090050000}"/>
    <hyperlink ref="L698" r:id="rId1426" xr:uid="{00000000-0004-0000-0300-000091050000}"/>
    <hyperlink ref="C699" r:id="rId1427" xr:uid="{00000000-0004-0000-0300-000092050000}"/>
    <hyperlink ref="L699" r:id="rId1428" xr:uid="{00000000-0004-0000-0300-000093050000}"/>
    <hyperlink ref="C700" r:id="rId1429" xr:uid="{00000000-0004-0000-0300-000094050000}"/>
    <hyperlink ref="L700" r:id="rId1430" xr:uid="{00000000-0004-0000-0300-000095050000}"/>
    <hyperlink ref="C701" r:id="rId1431" xr:uid="{00000000-0004-0000-0300-000096050000}"/>
    <hyperlink ref="L701" r:id="rId1432" xr:uid="{00000000-0004-0000-0300-000097050000}"/>
    <hyperlink ref="C702" r:id="rId1433" xr:uid="{00000000-0004-0000-0300-000098050000}"/>
    <hyperlink ref="L702" r:id="rId1434" xr:uid="{00000000-0004-0000-0300-000099050000}"/>
    <hyperlink ref="C703" r:id="rId1435" xr:uid="{00000000-0004-0000-0300-00009A050000}"/>
    <hyperlink ref="L703" r:id="rId1436" xr:uid="{00000000-0004-0000-0300-00009B050000}"/>
    <hyperlink ref="C704" r:id="rId1437" xr:uid="{00000000-0004-0000-0300-00009C050000}"/>
    <hyperlink ref="L704" r:id="rId1438" xr:uid="{00000000-0004-0000-0300-00009D050000}"/>
    <hyperlink ref="C705" r:id="rId1439" xr:uid="{00000000-0004-0000-0300-00009E050000}"/>
    <hyperlink ref="L705" r:id="rId1440" xr:uid="{00000000-0004-0000-0300-00009F050000}"/>
    <hyperlink ref="C706" r:id="rId1441" xr:uid="{00000000-0004-0000-0300-0000A0050000}"/>
    <hyperlink ref="L706" r:id="rId1442" xr:uid="{00000000-0004-0000-0300-0000A1050000}"/>
    <hyperlink ref="C707" r:id="rId1443" xr:uid="{00000000-0004-0000-0300-0000A2050000}"/>
    <hyperlink ref="L707" r:id="rId1444" xr:uid="{00000000-0004-0000-0300-0000A3050000}"/>
    <hyperlink ref="C708" r:id="rId1445" xr:uid="{00000000-0004-0000-0300-0000A4050000}"/>
    <hyperlink ref="L708" r:id="rId1446" xr:uid="{00000000-0004-0000-0300-0000A5050000}"/>
    <hyperlink ref="C709" r:id="rId1447" xr:uid="{00000000-0004-0000-0300-0000A6050000}"/>
    <hyperlink ref="L709" r:id="rId1448" xr:uid="{00000000-0004-0000-0300-0000A7050000}"/>
    <hyperlink ref="B710" r:id="rId1449" xr:uid="{00000000-0004-0000-0300-0000A8050000}"/>
    <hyperlink ref="C710" r:id="rId1450" xr:uid="{00000000-0004-0000-0300-0000A9050000}"/>
    <hyperlink ref="H710" r:id="rId1451" xr:uid="{00000000-0004-0000-0300-0000AA050000}"/>
    <hyperlink ref="K710" r:id="rId1452" xr:uid="{00000000-0004-0000-0300-0000AB050000}"/>
    <hyperlink ref="L710" r:id="rId1453" xr:uid="{00000000-0004-0000-0300-0000AC050000}"/>
    <hyperlink ref="C711" r:id="rId1454" xr:uid="{00000000-0004-0000-0300-0000AD050000}"/>
    <hyperlink ref="L711" r:id="rId1455" xr:uid="{00000000-0004-0000-0300-0000AE050000}"/>
    <hyperlink ref="C712" r:id="rId1456" xr:uid="{00000000-0004-0000-0300-0000AF050000}"/>
    <hyperlink ref="L712" r:id="rId1457" xr:uid="{00000000-0004-0000-0300-0000B0050000}"/>
    <hyperlink ref="C713" r:id="rId1458" xr:uid="{00000000-0004-0000-0300-0000B1050000}"/>
    <hyperlink ref="L713" r:id="rId1459" xr:uid="{00000000-0004-0000-0300-0000B2050000}"/>
    <hyperlink ref="C714" r:id="rId1460" xr:uid="{00000000-0004-0000-0300-0000B3050000}"/>
    <hyperlink ref="L714" r:id="rId1461" xr:uid="{00000000-0004-0000-0300-0000B4050000}"/>
    <hyperlink ref="C715" r:id="rId1462" xr:uid="{00000000-0004-0000-0300-0000B5050000}"/>
    <hyperlink ref="L715" r:id="rId1463" xr:uid="{00000000-0004-0000-0300-0000B6050000}"/>
    <hyperlink ref="C716" r:id="rId1464" xr:uid="{00000000-0004-0000-0300-0000B7050000}"/>
    <hyperlink ref="L716" r:id="rId1465" xr:uid="{00000000-0004-0000-0300-0000B8050000}"/>
    <hyperlink ref="C717" r:id="rId1466" xr:uid="{00000000-0004-0000-0300-0000B9050000}"/>
    <hyperlink ref="L717" r:id="rId1467" xr:uid="{00000000-0004-0000-0300-0000BA050000}"/>
    <hyperlink ref="C718" r:id="rId1468" xr:uid="{00000000-0004-0000-0300-0000BB050000}"/>
    <hyperlink ref="L718" r:id="rId1469" xr:uid="{00000000-0004-0000-0300-0000BC050000}"/>
    <hyperlink ref="C719" r:id="rId1470" xr:uid="{00000000-0004-0000-0300-0000BD050000}"/>
    <hyperlink ref="L719" r:id="rId1471" xr:uid="{00000000-0004-0000-0300-0000BE050000}"/>
    <hyperlink ref="C720" r:id="rId1472" xr:uid="{00000000-0004-0000-0300-0000BF050000}"/>
    <hyperlink ref="L720" r:id="rId1473" xr:uid="{00000000-0004-0000-0300-0000C0050000}"/>
    <hyperlink ref="C721" r:id="rId1474" xr:uid="{00000000-0004-0000-0300-0000C1050000}"/>
    <hyperlink ref="L721" r:id="rId1475" xr:uid="{00000000-0004-0000-0300-0000C2050000}"/>
    <hyperlink ref="C722" r:id="rId1476" xr:uid="{00000000-0004-0000-0300-0000C3050000}"/>
    <hyperlink ref="L722" r:id="rId1477" xr:uid="{00000000-0004-0000-0300-0000C4050000}"/>
    <hyperlink ref="C723" r:id="rId1478" xr:uid="{00000000-0004-0000-0300-0000C5050000}"/>
    <hyperlink ref="L723" r:id="rId1479" xr:uid="{00000000-0004-0000-0300-0000C6050000}"/>
    <hyperlink ref="C724" r:id="rId1480" xr:uid="{00000000-0004-0000-0300-0000C7050000}"/>
    <hyperlink ref="L724" r:id="rId1481" xr:uid="{00000000-0004-0000-0300-0000C8050000}"/>
    <hyperlink ref="C725" r:id="rId1482" xr:uid="{00000000-0004-0000-0300-0000C9050000}"/>
    <hyperlink ref="C726" r:id="rId1483" xr:uid="{00000000-0004-0000-0300-0000CA050000}"/>
    <hyperlink ref="L726" r:id="rId1484" xr:uid="{00000000-0004-0000-0300-0000CB050000}"/>
    <hyperlink ref="C727" r:id="rId1485" xr:uid="{00000000-0004-0000-0300-0000CC050000}"/>
    <hyperlink ref="L727" r:id="rId1486" xr:uid="{00000000-0004-0000-0300-0000CD050000}"/>
    <hyperlink ref="C728" r:id="rId1487" xr:uid="{00000000-0004-0000-0300-0000CE050000}"/>
    <hyperlink ref="L728" r:id="rId1488" xr:uid="{00000000-0004-0000-0300-0000CF050000}"/>
    <hyperlink ref="C729" r:id="rId1489" xr:uid="{00000000-0004-0000-0300-0000D0050000}"/>
    <hyperlink ref="L729" r:id="rId1490" xr:uid="{00000000-0004-0000-0300-0000D1050000}"/>
    <hyperlink ref="C730" r:id="rId1491" xr:uid="{00000000-0004-0000-0300-0000D2050000}"/>
    <hyperlink ref="L730" r:id="rId1492" xr:uid="{00000000-0004-0000-0300-0000D3050000}"/>
    <hyperlink ref="C731" r:id="rId1493" xr:uid="{00000000-0004-0000-0300-0000D4050000}"/>
    <hyperlink ref="L731" r:id="rId1494" xr:uid="{00000000-0004-0000-0300-0000D5050000}"/>
    <hyperlink ref="C732" r:id="rId1495" xr:uid="{00000000-0004-0000-0300-0000D6050000}"/>
    <hyperlink ref="L732" r:id="rId1496" xr:uid="{00000000-0004-0000-0300-0000D7050000}"/>
    <hyperlink ref="C733" r:id="rId1497" xr:uid="{00000000-0004-0000-0300-0000D8050000}"/>
    <hyperlink ref="L733" r:id="rId1498" xr:uid="{00000000-0004-0000-0300-0000D9050000}"/>
    <hyperlink ref="C734" r:id="rId1499" xr:uid="{00000000-0004-0000-0300-0000DA050000}"/>
    <hyperlink ref="L734" r:id="rId1500" xr:uid="{00000000-0004-0000-0300-0000DB050000}"/>
    <hyperlink ref="C735" r:id="rId1501" xr:uid="{00000000-0004-0000-0300-0000DC050000}"/>
    <hyperlink ref="L735" r:id="rId1502" xr:uid="{00000000-0004-0000-0300-0000DD050000}"/>
    <hyperlink ref="C736" r:id="rId1503" xr:uid="{00000000-0004-0000-0300-0000DE050000}"/>
    <hyperlink ref="L736" r:id="rId1504" xr:uid="{00000000-0004-0000-0300-0000DF050000}"/>
    <hyperlink ref="C737" r:id="rId1505" xr:uid="{00000000-0004-0000-0300-0000E0050000}"/>
    <hyperlink ref="L737" r:id="rId1506" xr:uid="{00000000-0004-0000-0300-0000E1050000}"/>
    <hyperlink ref="C738" r:id="rId1507" xr:uid="{00000000-0004-0000-0300-0000E2050000}"/>
    <hyperlink ref="L738" r:id="rId1508" xr:uid="{00000000-0004-0000-0300-0000E3050000}"/>
    <hyperlink ref="C739" r:id="rId1509" xr:uid="{00000000-0004-0000-0300-0000E4050000}"/>
    <hyperlink ref="L739" r:id="rId1510" xr:uid="{00000000-0004-0000-0300-0000E5050000}"/>
    <hyperlink ref="C740" r:id="rId1511" xr:uid="{00000000-0004-0000-0300-0000E6050000}"/>
    <hyperlink ref="L740" r:id="rId1512" xr:uid="{00000000-0004-0000-0300-0000E7050000}"/>
    <hyperlink ref="C741" r:id="rId1513" xr:uid="{00000000-0004-0000-0300-0000E8050000}"/>
    <hyperlink ref="L741" r:id="rId1514" xr:uid="{00000000-0004-0000-0300-0000E9050000}"/>
    <hyperlink ref="C742" r:id="rId1515" xr:uid="{00000000-0004-0000-0300-0000EA050000}"/>
    <hyperlink ref="L742" r:id="rId1516" xr:uid="{00000000-0004-0000-0300-0000EB050000}"/>
    <hyperlink ref="C743" r:id="rId1517" xr:uid="{00000000-0004-0000-0300-0000EC050000}"/>
    <hyperlink ref="L743" r:id="rId1518" xr:uid="{00000000-0004-0000-0300-0000ED050000}"/>
    <hyperlink ref="C744" r:id="rId1519" xr:uid="{00000000-0004-0000-0300-0000EE050000}"/>
    <hyperlink ref="L744" r:id="rId1520" xr:uid="{00000000-0004-0000-0300-0000EF050000}"/>
    <hyperlink ref="C745" r:id="rId1521" xr:uid="{00000000-0004-0000-0300-0000F0050000}"/>
    <hyperlink ref="L745" r:id="rId1522" xr:uid="{00000000-0004-0000-0300-0000F1050000}"/>
    <hyperlink ref="C746" r:id="rId1523" xr:uid="{00000000-0004-0000-0300-0000F2050000}"/>
    <hyperlink ref="L746" r:id="rId1524" xr:uid="{00000000-0004-0000-0300-0000F3050000}"/>
    <hyperlink ref="B747" r:id="rId1525" xr:uid="{00000000-0004-0000-0300-0000F4050000}"/>
    <hyperlink ref="C747" r:id="rId1526" xr:uid="{00000000-0004-0000-0300-0000F5050000}"/>
    <hyperlink ref="H747" r:id="rId1527" xr:uid="{00000000-0004-0000-0300-0000F6050000}"/>
    <hyperlink ref="K747" r:id="rId1528" xr:uid="{00000000-0004-0000-0300-0000F7050000}"/>
    <hyperlink ref="L747" r:id="rId1529" xr:uid="{00000000-0004-0000-0300-0000F8050000}"/>
    <hyperlink ref="B748" r:id="rId1530" xr:uid="{00000000-0004-0000-0300-0000F9050000}"/>
    <hyperlink ref="C748" r:id="rId1531" xr:uid="{00000000-0004-0000-0300-0000FA050000}"/>
    <hyperlink ref="H748" r:id="rId1532" xr:uid="{00000000-0004-0000-0300-0000FB050000}"/>
    <hyperlink ref="K748" r:id="rId1533" xr:uid="{00000000-0004-0000-0300-0000FC050000}"/>
    <hyperlink ref="L748" r:id="rId1534" xr:uid="{00000000-0004-0000-0300-0000FD050000}"/>
    <hyperlink ref="C749" r:id="rId1535" xr:uid="{00000000-0004-0000-0300-0000FE050000}"/>
    <hyperlink ref="L749" r:id="rId1536" xr:uid="{00000000-0004-0000-0300-0000FF050000}"/>
    <hyperlink ref="C750" r:id="rId1537" xr:uid="{00000000-0004-0000-0300-000000060000}"/>
    <hyperlink ref="L750" r:id="rId1538" xr:uid="{00000000-0004-0000-0300-000001060000}"/>
    <hyperlink ref="C751" r:id="rId1539" xr:uid="{00000000-0004-0000-0300-000002060000}"/>
    <hyperlink ref="L751" r:id="rId1540" xr:uid="{00000000-0004-0000-0300-000003060000}"/>
    <hyperlink ref="C752" r:id="rId1541" xr:uid="{00000000-0004-0000-0300-000004060000}"/>
    <hyperlink ref="L752" r:id="rId1542" xr:uid="{00000000-0004-0000-0300-000005060000}"/>
    <hyperlink ref="C753" r:id="rId1543" xr:uid="{00000000-0004-0000-0300-000006060000}"/>
    <hyperlink ref="L753" r:id="rId1544" xr:uid="{00000000-0004-0000-0300-000007060000}"/>
    <hyperlink ref="C754" r:id="rId1545" xr:uid="{00000000-0004-0000-0300-000008060000}"/>
    <hyperlink ref="L754" r:id="rId1546" xr:uid="{00000000-0004-0000-0300-000009060000}"/>
    <hyperlink ref="C755" r:id="rId1547" xr:uid="{00000000-0004-0000-0300-00000A060000}"/>
    <hyperlink ref="L755" r:id="rId1548" xr:uid="{00000000-0004-0000-0300-00000B060000}"/>
    <hyperlink ref="C756" r:id="rId1549" xr:uid="{00000000-0004-0000-0300-00000C060000}"/>
    <hyperlink ref="L756" r:id="rId1550" xr:uid="{00000000-0004-0000-0300-00000D060000}"/>
    <hyperlink ref="C757" r:id="rId1551" xr:uid="{00000000-0004-0000-0300-00000E060000}"/>
    <hyperlink ref="L757" r:id="rId1552" xr:uid="{00000000-0004-0000-0300-00000F060000}"/>
    <hyperlink ref="C758" r:id="rId1553" xr:uid="{00000000-0004-0000-0300-000010060000}"/>
    <hyperlink ref="L758" r:id="rId1554" xr:uid="{00000000-0004-0000-0300-000011060000}"/>
    <hyperlink ref="C759" r:id="rId1555" xr:uid="{00000000-0004-0000-0300-000012060000}"/>
    <hyperlink ref="L759" r:id="rId1556" xr:uid="{00000000-0004-0000-0300-000013060000}"/>
    <hyperlink ref="C760" r:id="rId1557" xr:uid="{00000000-0004-0000-0300-000014060000}"/>
    <hyperlink ref="L760" r:id="rId1558" xr:uid="{00000000-0004-0000-0300-000015060000}"/>
    <hyperlink ref="C761" r:id="rId1559" xr:uid="{00000000-0004-0000-0300-000016060000}"/>
    <hyperlink ref="L761" r:id="rId1560" xr:uid="{00000000-0004-0000-0300-000017060000}"/>
    <hyperlink ref="C762" r:id="rId1561" xr:uid="{00000000-0004-0000-0300-000018060000}"/>
    <hyperlink ref="L762" r:id="rId1562" xr:uid="{00000000-0004-0000-0300-000019060000}"/>
    <hyperlink ref="C763" r:id="rId1563" xr:uid="{00000000-0004-0000-0300-00001A060000}"/>
    <hyperlink ref="L763" r:id="rId1564" xr:uid="{00000000-0004-0000-0300-00001B060000}"/>
    <hyperlink ref="C764" r:id="rId1565" xr:uid="{00000000-0004-0000-0300-00001C060000}"/>
    <hyperlink ref="L764" r:id="rId1566" xr:uid="{00000000-0004-0000-0300-00001D060000}"/>
    <hyperlink ref="C765" r:id="rId1567" xr:uid="{00000000-0004-0000-0300-00001E060000}"/>
    <hyperlink ref="L765" r:id="rId1568" xr:uid="{00000000-0004-0000-0300-00001F060000}"/>
    <hyperlink ref="C766" r:id="rId1569" xr:uid="{00000000-0004-0000-0300-000020060000}"/>
    <hyperlink ref="L766" r:id="rId1570" xr:uid="{00000000-0004-0000-0300-000021060000}"/>
    <hyperlink ref="C767" r:id="rId1571" xr:uid="{00000000-0004-0000-0300-000022060000}"/>
    <hyperlink ref="L767" r:id="rId1572" xr:uid="{00000000-0004-0000-0300-000023060000}"/>
    <hyperlink ref="C768" r:id="rId1573" xr:uid="{00000000-0004-0000-0300-000024060000}"/>
    <hyperlink ref="L768" r:id="rId1574" xr:uid="{00000000-0004-0000-0300-000025060000}"/>
    <hyperlink ref="C769" r:id="rId1575" xr:uid="{00000000-0004-0000-0300-000026060000}"/>
    <hyperlink ref="L769" r:id="rId1576" xr:uid="{00000000-0004-0000-0300-000027060000}"/>
    <hyperlink ref="C770" r:id="rId1577" xr:uid="{00000000-0004-0000-0300-000028060000}"/>
    <hyperlink ref="L770" r:id="rId1578" xr:uid="{00000000-0004-0000-0300-000029060000}"/>
    <hyperlink ref="C771" r:id="rId1579" xr:uid="{00000000-0004-0000-0300-00002A060000}"/>
    <hyperlink ref="L771" r:id="rId1580" xr:uid="{00000000-0004-0000-0300-00002B060000}"/>
    <hyperlink ref="C772" r:id="rId1581" xr:uid="{00000000-0004-0000-0300-00002C060000}"/>
    <hyperlink ref="L772" r:id="rId1582" xr:uid="{00000000-0004-0000-0300-00002D060000}"/>
    <hyperlink ref="C773" r:id="rId1583" xr:uid="{00000000-0004-0000-0300-00002E060000}"/>
    <hyperlink ref="L773" r:id="rId1584" xr:uid="{00000000-0004-0000-0300-00002F060000}"/>
    <hyperlink ref="C774" r:id="rId1585" xr:uid="{00000000-0004-0000-0300-000030060000}"/>
    <hyperlink ref="L774" r:id="rId1586" xr:uid="{00000000-0004-0000-0300-000031060000}"/>
    <hyperlink ref="C775" r:id="rId1587" xr:uid="{00000000-0004-0000-0300-000032060000}"/>
    <hyperlink ref="L775" r:id="rId1588" xr:uid="{00000000-0004-0000-0300-000033060000}"/>
    <hyperlink ref="C776" r:id="rId1589" xr:uid="{00000000-0004-0000-0300-000034060000}"/>
    <hyperlink ref="L776" r:id="rId1590" xr:uid="{00000000-0004-0000-0300-000035060000}"/>
    <hyperlink ref="C777" r:id="rId1591" xr:uid="{00000000-0004-0000-0300-000036060000}"/>
    <hyperlink ref="L777" r:id="rId1592" xr:uid="{00000000-0004-0000-0300-000037060000}"/>
    <hyperlink ref="C778" r:id="rId1593" xr:uid="{00000000-0004-0000-0300-000038060000}"/>
    <hyperlink ref="L778" r:id="rId1594" xr:uid="{00000000-0004-0000-0300-000039060000}"/>
    <hyperlink ref="C779" r:id="rId1595" xr:uid="{00000000-0004-0000-0300-00003A060000}"/>
    <hyperlink ref="L779" r:id="rId1596" xr:uid="{00000000-0004-0000-0300-00003B060000}"/>
    <hyperlink ref="C780" r:id="rId1597" xr:uid="{00000000-0004-0000-0300-00003C060000}"/>
    <hyperlink ref="L780" r:id="rId1598" xr:uid="{00000000-0004-0000-0300-00003D060000}"/>
    <hyperlink ref="C781" r:id="rId1599" xr:uid="{00000000-0004-0000-0300-00003E060000}"/>
    <hyperlink ref="L781" r:id="rId1600" xr:uid="{00000000-0004-0000-0300-00003F060000}"/>
    <hyperlink ref="C782" r:id="rId1601" xr:uid="{00000000-0004-0000-0300-000040060000}"/>
    <hyperlink ref="L782" r:id="rId1602" xr:uid="{00000000-0004-0000-0300-000041060000}"/>
    <hyperlink ref="C783" r:id="rId1603" xr:uid="{00000000-0004-0000-0300-000042060000}"/>
    <hyperlink ref="L783" r:id="rId1604" xr:uid="{00000000-0004-0000-0300-000043060000}"/>
    <hyperlink ref="C784" r:id="rId1605" xr:uid="{00000000-0004-0000-0300-000044060000}"/>
    <hyperlink ref="L784" r:id="rId1606" xr:uid="{00000000-0004-0000-0300-000045060000}"/>
    <hyperlink ref="C785" r:id="rId1607" xr:uid="{00000000-0004-0000-0300-000046060000}"/>
    <hyperlink ref="L785" r:id="rId1608" xr:uid="{00000000-0004-0000-0300-000047060000}"/>
    <hyperlink ref="C786" r:id="rId1609" xr:uid="{00000000-0004-0000-0300-000048060000}"/>
    <hyperlink ref="L786" r:id="rId1610" xr:uid="{00000000-0004-0000-0300-000049060000}"/>
    <hyperlink ref="C787" r:id="rId1611" xr:uid="{00000000-0004-0000-0300-00004A060000}"/>
    <hyperlink ref="L787" r:id="rId1612" xr:uid="{00000000-0004-0000-0300-00004B060000}"/>
    <hyperlink ref="C788" r:id="rId1613" xr:uid="{00000000-0004-0000-0300-00004C060000}"/>
    <hyperlink ref="L788" r:id="rId1614" xr:uid="{00000000-0004-0000-0300-00004D060000}"/>
    <hyperlink ref="C789" r:id="rId1615" xr:uid="{00000000-0004-0000-0300-00004E060000}"/>
    <hyperlink ref="L789" r:id="rId1616" xr:uid="{00000000-0004-0000-0300-00004F060000}"/>
    <hyperlink ref="C790" r:id="rId1617" xr:uid="{00000000-0004-0000-0300-000050060000}"/>
    <hyperlink ref="L790" r:id="rId1618" xr:uid="{00000000-0004-0000-0300-000051060000}"/>
    <hyperlink ref="C791" r:id="rId1619" xr:uid="{00000000-0004-0000-0300-000052060000}"/>
    <hyperlink ref="L791" r:id="rId1620" xr:uid="{00000000-0004-0000-0300-000053060000}"/>
    <hyperlink ref="C792" r:id="rId1621" xr:uid="{00000000-0004-0000-0300-000054060000}"/>
    <hyperlink ref="L792" r:id="rId1622" xr:uid="{00000000-0004-0000-0300-000055060000}"/>
    <hyperlink ref="C793" r:id="rId1623" xr:uid="{00000000-0004-0000-0300-000056060000}"/>
    <hyperlink ref="L793" r:id="rId1624" xr:uid="{00000000-0004-0000-0300-000057060000}"/>
    <hyperlink ref="C794" r:id="rId1625" xr:uid="{00000000-0004-0000-0300-000058060000}"/>
    <hyperlink ref="L794" r:id="rId1626" xr:uid="{00000000-0004-0000-0300-000059060000}"/>
    <hyperlink ref="C795" r:id="rId1627" xr:uid="{00000000-0004-0000-0300-00005A060000}"/>
    <hyperlink ref="L795" r:id="rId1628" xr:uid="{00000000-0004-0000-0300-00005B060000}"/>
    <hyperlink ref="C796" r:id="rId1629" xr:uid="{00000000-0004-0000-0300-00005C060000}"/>
    <hyperlink ref="L796" r:id="rId1630" xr:uid="{00000000-0004-0000-0300-00005D060000}"/>
    <hyperlink ref="C797" r:id="rId1631" xr:uid="{00000000-0004-0000-0300-00005E060000}"/>
    <hyperlink ref="L797" r:id="rId1632" xr:uid="{00000000-0004-0000-0300-00005F060000}"/>
    <hyperlink ref="C798" r:id="rId1633" xr:uid="{00000000-0004-0000-0300-000060060000}"/>
    <hyperlink ref="L798" r:id="rId1634" xr:uid="{00000000-0004-0000-0300-000061060000}"/>
    <hyperlink ref="C799" r:id="rId1635" xr:uid="{00000000-0004-0000-0300-000062060000}"/>
    <hyperlink ref="L799" r:id="rId1636" xr:uid="{00000000-0004-0000-0300-000063060000}"/>
    <hyperlink ref="C800" r:id="rId1637" xr:uid="{00000000-0004-0000-0300-000064060000}"/>
    <hyperlink ref="L800" r:id="rId1638" xr:uid="{00000000-0004-0000-0300-000065060000}"/>
    <hyperlink ref="C801" r:id="rId1639" xr:uid="{00000000-0004-0000-0300-000066060000}"/>
    <hyperlink ref="L801" r:id="rId1640" xr:uid="{00000000-0004-0000-0300-000067060000}"/>
    <hyperlink ref="C802" r:id="rId1641" xr:uid="{00000000-0004-0000-0300-000068060000}"/>
    <hyperlink ref="L802" r:id="rId1642" xr:uid="{00000000-0004-0000-0300-000069060000}"/>
    <hyperlink ref="C803" r:id="rId1643" xr:uid="{00000000-0004-0000-0300-00006A060000}"/>
    <hyperlink ref="L803" r:id="rId1644" xr:uid="{00000000-0004-0000-0300-00006B060000}"/>
    <hyperlink ref="C804" r:id="rId1645" xr:uid="{00000000-0004-0000-0300-00006C060000}"/>
    <hyperlink ref="L804" r:id="rId1646" xr:uid="{00000000-0004-0000-0300-00006D060000}"/>
    <hyperlink ref="C805" r:id="rId1647" xr:uid="{00000000-0004-0000-0300-00006E060000}"/>
    <hyperlink ref="L805" r:id="rId1648" xr:uid="{00000000-0004-0000-0300-00006F060000}"/>
    <hyperlink ref="C806" r:id="rId1649" xr:uid="{00000000-0004-0000-0300-000070060000}"/>
    <hyperlink ref="L806" r:id="rId1650" xr:uid="{00000000-0004-0000-0300-000071060000}"/>
    <hyperlink ref="C807" r:id="rId1651" xr:uid="{00000000-0004-0000-0300-000072060000}"/>
    <hyperlink ref="L807" r:id="rId1652" xr:uid="{00000000-0004-0000-0300-000073060000}"/>
    <hyperlink ref="C808" r:id="rId1653" xr:uid="{00000000-0004-0000-0300-000074060000}"/>
    <hyperlink ref="L808" r:id="rId1654" xr:uid="{00000000-0004-0000-0300-000075060000}"/>
    <hyperlink ref="B809" r:id="rId1655" xr:uid="{00000000-0004-0000-0300-000076060000}"/>
    <hyperlink ref="C809" r:id="rId1656" xr:uid="{00000000-0004-0000-0300-000077060000}"/>
    <hyperlink ref="H809" r:id="rId1657" xr:uid="{00000000-0004-0000-0300-000078060000}"/>
    <hyperlink ref="K809" r:id="rId1658" xr:uid="{00000000-0004-0000-0300-000079060000}"/>
    <hyperlink ref="L809" r:id="rId1659" xr:uid="{00000000-0004-0000-0300-00007A060000}"/>
    <hyperlink ref="C810" r:id="rId1660" xr:uid="{00000000-0004-0000-0300-00007B060000}"/>
    <hyperlink ref="L810" r:id="rId1661" xr:uid="{00000000-0004-0000-0300-00007C060000}"/>
    <hyperlink ref="C811" r:id="rId1662" xr:uid="{00000000-0004-0000-0300-00007D060000}"/>
    <hyperlink ref="L811" r:id="rId1663" xr:uid="{00000000-0004-0000-0300-00007E060000}"/>
    <hyperlink ref="C812" r:id="rId1664" xr:uid="{00000000-0004-0000-0300-00007F060000}"/>
    <hyperlink ref="L812" r:id="rId1665" xr:uid="{00000000-0004-0000-0300-000080060000}"/>
    <hyperlink ref="C813" r:id="rId1666" xr:uid="{00000000-0004-0000-0300-000081060000}"/>
    <hyperlink ref="L813" r:id="rId1667" xr:uid="{00000000-0004-0000-0300-000082060000}"/>
    <hyperlink ref="C814" r:id="rId1668" xr:uid="{00000000-0004-0000-0300-000083060000}"/>
    <hyperlink ref="L814" r:id="rId1669" xr:uid="{00000000-0004-0000-0300-000084060000}"/>
    <hyperlink ref="C815" r:id="rId1670" xr:uid="{00000000-0004-0000-0300-000085060000}"/>
    <hyperlink ref="L815" r:id="rId1671" xr:uid="{00000000-0004-0000-0300-000086060000}"/>
    <hyperlink ref="C816" r:id="rId1672" xr:uid="{00000000-0004-0000-0300-000087060000}"/>
    <hyperlink ref="L816" r:id="rId1673" xr:uid="{00000000-0004-0000-0300-000088060000}"/>
    <hyperlink ref="C817" r:id="rId1674" xr:uid="{00000000-0004-0000-0300-000089060000}"/>
    <hyperlink ref="L817" r:id="rId1675" xr:uid="{00000000-0004-0000-0300-00008A060000}"/>
    <hyperlink ref="C818" r:id="rId1676" xr:uid="{00000000-0004-0000-0300-00008B060000}"/>
    <hyperlink ref="L818" r:id="rId1677" xr:uid="{00000000-0004-0000-0300-00008C060000}"/>
    <hyperlink ref="C819" r:id="rId1678" xr:uid="{00000000-0004-0000-0300-00008D060000}"/>
    <hyperlink ref="L819" r:id="rId1679" xr:uid="{00000000-0004-0000-0300-00008E060000}"/>
    <hyperlink ref="C820" r:id="rId1680" xr:uid="{00000000-0004-0000-0300-00008F060000}"/>
    <hyperlink ref="L820" r:id="rId1681" xr:uid="{00000000-0004-0000-0300-000090060000}"/>
    <hyperlink ref="C821" r:id="rId1682" xr:uid="{00000000-0004-0000-0300-000091060000}"/>
    <hyperlink ref="L821" r:id="rId1683" xr:uid="{00000000-0004-0000-0300-000092060000}"/>
    <hyperlink ref="C822" r:id="rId1684" xr:uid="{00000000-0004-0000-0300-000093060000}"/>
    <hyperlink ref="L822" r:id="rId1685" xr:uid="{00000000-0004-0000-0300-000094060000}"/>
    <hyperlink ref="C823" r:id="rId1686" xr:uid="{00000000-0004-0000-0300-000095060000}"/>
    <hyperlink ref="L823" r:id="rId1687" xr:uid="{00000000-0004-0000-0300-000096060000}"/>
    <hyperlink ref="C824" r:id="rId1688" xr:uid="{00000000-0004-0000-0300-000097060000}"/>
    <hyperlink ref="L824" r:id="rId1689" xr:uid="{00000000-0004-0000-0300-000098060000}"/>
    <hyperlink ref="C825" r:id="rId1690" xr:uid="{00000000-0004-0000-0300-000099060000}"/>
    <hyperlink ref="L825" r:id="rId1691" xr:uid="{00000000-0004-0000-0300-00009A060000}"/>
    <hyperlink ref="C826" r:id="rId1692" xr:uid="{00000000-0004-0000-0300-00009B060000}"/>
    <hyperlink ref="L826" r:id="rId1693" xr:uid="{00000000-0004-0000-0300-00009C060000}"/>
    <hyperlink ref="C827" r:id="rId1694" xr:uid="{00000000-0004-0000-0300-00009D060000}"/>
    <hyperlink ref="L827" r:id="rId1695" xr:uid="{00000000-0004-0000-0300-00009E060000}"/>
    <hyperlink ref="C828" r:id="rId1696" xr:uid="{00000000-0004-0000-0300-00009F060000}"/>
    <hyperlink ref="L828" r:id="rId1697" xr:uid="{00000000-0004-0000-0300-0000A0060000}"/>
    <hyperlink ref="C829" r:id="rId1698" xr:uid="{00000000-0004-0000-0300-0000A1060000}"/>
    <hyperlink ref="L829" r:id="rId1699" xr:uid="{00000000-0004-0000-0300-0000A2060000}"/>
    <hyperlink ref="C830" r:id="rId1700" xr:uid="{00000000-0004-0000-0300-0000A3060000}"/>
    <hyperlink ref="L830" r:id="rId1701" xr:uid="{00000000-0004-0000-0300-0000A4060000}"/>
    <hyperlink ref="C831" r:id="rId1702" xr:uid="{00000000-0004-0000-0300-0000A5060000}"/>
    <hyperlink ref="L831" r:id="rId1703" xr:uid="{00000000-0004-0000-0300-0000A6060000}"/>
    <hyperlink ref="C832" r:id="rId1704" xr:uid="{00000000-0004-0000-0300-0000A7060000}"/>
    <hyperlink ref="L832" r:id="rId1705" xr:uid="{00000000-0004-0000-0300-0000A8060000}"/>
    <hyperlink ref="C833" r:id="rId1706" xr:uid="{00000000-0004-0000-0300-0000A9060000}"/>
    <hyperlink ref="L833" r:id="rId1707" xr:uid="{00000000-0004-0000-0300-0000AA060000}"/>
    <hyperlink ref="C834" r:id="rId1708" xr:uid="{00000000-0004-0000-0300-0000AB060000}"/>
    <hyperlink ref="L834" r:id="rId1709" xr:uid="{00000000-0004-0000-0300-0000AC060000}"/>
    <hyperlink ref="C835" r:id="rId1710" xr:uid="{00000000-0004-0000-0300-0000AD060000}"/>
    <hyperlink ref="L835" r:id="rId1711" xr:uid="{00000000-0004-0000-0300-0000AE060000}"/>
    <hyperlink ref="C836" r:id="rId1712" xr:uid="{00000000-0004-0000-0300-0000AF060000}"/>
    <hyperlink ref="L836" r:id="rId1713" xr:uid="{00000000-0004-0000-0300-0000B0060000}"/>
    <hyperlink ref="C837" r:id="rId1714" xr:uid="{00000000-0004-0000-0300-0000B1060000}"/>
    <hyperlink ref="L837" r:id="rId1715" xr:uid="{00000000-0004-0000-0300-0000B2060000}"/>
    <hyperlink ref="C838" r:id="rId1716" xr:uid="{00000000-0004-0000-0300-0000B3060000}"/>
    <hyperlink ref="L838" r:id="rId1717" xr:uid="{00000000-0004-0000-0300-0000B4060000}"/>
    <hyperlink ref="C839" r:id="rId1718" xr:uid="{00000000-0004-0000-0300-0000B5060000}"/>
    <hyperlink ref="L839" r:id="rId1719" xr:uid="{00000000-0004-0000-0300-0000B6060000}"/>
    <hyperlink ref="C840" r:id="rId1720" xr:uid="{00000000-0004-0000-0300-0000B7060000}"/>
    <hyperlink ref="L840" r:id="rId1721" xr:uid="{00000000-0004-0000-0300-0000B8060000}"/>
    <hyperlink ref="C841" r:id="rId1722" xr:uid="{00000000-0004-0000-0300-0000B9060000}"/>
    <hyperlink ref="L841" r:id="rId1723" xr:uid="{00000000-0004-0000-0300-0000BA060000}"/>
    <hyperlink ref="C842" r:id="rId1724" xr:uid="{00000000-0004-0000-0300-0000BB060000}"/>
    <hyperlink ref="L842" r:id="rId1725" xr:uid="{00000000-0004-0000-0300-0000BC060000}"/>
    <hyperlink ref="C843" r:id="rId1726" xr:uid="{00000000-0004-0000-0300-0000BD060000}"/>
    <hyperlink ref="L843" r:id="rId1727" xr:uid="{00000000-0004-0000-0300-0000BE060000}"/>
    <hyperlink ref="C844" r:id="rId1728" xr:uid="{00000000-0004-0000-0300-0000BF060000}"/>
    <hyperlink ref="L844" r:id="rId1729" xr:uid="{00000000-0004-0000-0300-0000C0060000}"/>
    <hyperlink ref="C845" r:id="rId1730" xr:uid="{00000000-0004-0000-0300-0000C1060000}"/>
    <hyperlink ref="L845" r:id="rId1731" xr:uid="{00000000-0004-0000-0300-0000C2060000}"/>
    <hyperlink ref="C846" r:id="rId1732" xr:uid="{00000000-0004-0000-0300-0000C3060000}"/>
    <hyperlink ref="L846" r:id="rId1733" xr:uid="{00000000-0004-0000-0300-0000C4060000}"/>
    <hyperlink ref="C847" r:id="rId1734" xr:uid="{00000000-0004-0000-0300-0000C5060000}"/>
    <hyperlink ref="L847" r:id="rId1735" xr:uid="{00000000-0004-0000-0300-0000C6060000}"/>
    <hyperlink ref="C848" r:id="rId1736" xr:uid="{00000000-0004-0000-0300-0000C7060000}"/>
    <hyperlink ref="L848" r:id="rId1737" xr:uid="{00000000-0004-0000-0300-0000C8060000}"/>
    <hyperlink ref="C849" r:id="rId1738" xr:uid="{00000000-0004-0000-0300-0000C9060000}"/>
    <hyperlink ref="L849" r:id="rId1739" xr:uid="{00000000-0004-0000-0300-0000CA060000}"/>
    <hyperlink ref="C850" r:id="rId1740" xr:uid="{00000000-0004-0000-0300-0000CB060000}"/>
    <hyperlink ref="L850" r:id="rId1741" xr:uid="{00000000-0004-0000-0300-0000CC060000}"/>
    <hyperlink ref="C851" r:id="rId1742" xr:uid="{00000000-0004-0000-0300-0000CD060000}"/>
    <hyperlink ref="L851" r:id="rId1743" xr:uid="{00000000-0004-0000-0300-0000CE060000}"/>
    <hyperlink ref="C852" r:id="rId1744" xr:uid="{00000000-0004-0000-0300-0000CF060000}"/>
    <hyperlink ref="L852" r:id="rId1745" xr:uid="{00000000-0004-0000-0300-0000D0060000}"/>
    <hyperlink ref="C853" r:id="rId1746" xr:uid="{00000000-0004-0000-0300-0000D1060000}"/>
    <hyperlink ref="L853" r:id="rId1747" xr:uid="{00000000-0004-0000-0300-0000D2060000}"/>
    <hyperlink ref="C854" r:id="rId1748" xr:uid="{00000000-0004-0000-0300-0000D3060000}"/>
    <hyperlink ref="L854" r:id="rId1749" xr:uid="{00000000-0004-0000-0300-0000D4060000}"/>
    <hyperlink ref="C855" r:id="rId1750" xr:uid="{00000000-0004-0000-0300-0000D5060000}"/>
    <hyperlink ref="L855" r:id="rId1751" xr:uid="{00000000-0004-0000-0300-0000D6060000}"/>
    <hyperlink ref="C856" r:id="rId1752" xr:uid="{00000000-0004-0000-0300-0000D7060000}"/>
    <hyperlink ref="L856" r:id="rId1753" xr:uid="{00000000-0004-0000-0300-0000D8060000}"/>
    <hyperlink ref="C857" r:id="rId1754" xr:uid="{00000000-0004-0000-0300-0000D9060000}"/>
    <hyperlink ref="L857" r:id="rId1755" xr:uid="{00000000-0004-0000-0300-0000DA060000}"/>
    <hyperlink ref="C858" r:id="rId1756" xr:uid="{00000000-0004-0000-0300-0000DB060000}"/>
    <hyperlink ref="L858" r:id="rId1757" xr:uid="{00000000-0004-0000-0300-0000DC060000}"/>
    <hyperlink ref="C859" r:id="rId1758" xr:uid="{00000000-0004-0000-0300-0000DD060000}"/>
    <hyperlink ref="L859" r:id="rId1759" xr:uid="{00000000-0004-0000-0300-0000DE060000}"/>
    <hyperlink ref="C860" r:id="rId1760" xr:uid="{00000000-0004-0000-0300-0000DF060000}"/>
    <hyperlink ref="L860" r:id="rId1761" xr:uid="{00000000-0004-0000-0300-0000E0060000}"/>
    <hyperlink ref="C861" r:id="rId1762" xr:uid="{00000000-0004-0000-0300-0000E1060000}"/>
    <hyperlink ref="L861" r:id="rId1763" xr:uid="{00000000-0004-0000-0300-0000E2060000}"/>
    <hyperlink ref="C862" r:id="rId1764" xr:uid="{00000000-0004-0000-0300-0000E3060000}"/>
    <hyperlink ref="L862" r:id="rId1765" xr:uid="{00000000-0004-0000-0300-0000E4060000}"/>
    <hyperlink ref="C863" r:id="rId1766" xr:uid="{00000000-0004-0000-0300-0000E5060000}"/>
    <hyperlink ref="L863" r:id="rId1767" xr:uid="{00000000-0004-0000-0300-0000E6060000}"/>
    <hyperlink ref="C864" r:id="rId1768" xr:uid="{00000000-0004-0000-0300-0000E7060000}"/>
    <hyperlink ref="L864" r:id="rId1769" xr:uid="{00000000-0004-0000-0300-0000E8060000}"/>
    <hyperlink ref="C865" r:id="rId1770" xr:uid="{00000000-0004-0000-0300-0000E9060000}"/>
    <hyperlink ref="L865" r:id="rId1771" xr:uid="{00000000-0004-0000-0300-0000EA060000}"/>
    <hyperlink ref="C866" r:id="rId1772" xr:uid="{00000000-0004-0000-0300-0000EB060000}"/>
    <hyperlink ref="L866" r:id="rId1773" xr:uid="{00000000-0004-0000-0300-0000EC060000}"/>
    <hyperlink ref="C867" r:id="rId1774" xr:uid="{00000000-0004-0000-0300-0000ED060000}"/>
    <hyperlink ref="L867" r:id="rId1775" xr:uid="{00000000-0004-0000-0300-0000EE060000}"/>
    <hyperlink ref="C868" r:id="rId1776" xr:uid="{00000000-0004-0000-0300-0000EF060000}"/>
    <hyperlink ref="L868" r:id="rId1777" xr:uid="{00000000-0004-0000-0300-0000F0060000}"/>
    <hyperlink ref="C869" r:id="rId1778" xr:uid="{00000000-0004-0000-0300-0000F1060000}"/>
    <hyperlink ref="L869" r:id="rId1779" xr:uid="{00000000-0004-0000-0300-0000F2060000}"/>
    <hyperlink ref="C870" r:id="rId1780" xr:uid="{00000000-0004-0000-0300-0000F3060000}"/>
    <hyperlink ref="L870" r:id="rId1781" xr:uid="{00000000-0004-0000-0300-0000F4060000}"/>
    <hyperlink ref="C871" r:id="rId1782" xr:uid="{00000000-0004-0000-0300-0000F5060000}"/>
    <hyperlink ref="L871" r:id="rId1783" xr:uid="{00000000-0004-0000-0300-0000F6060000}"/>
    <hyperlink ref="C872" r:id="rId1784" xr:uid="{00000000-0004-0000-0300-0000F7060000}"/>
    <hyperlink ref="L872" r:id="rId1785" xr:uid="{00000000-0004-0000-0300-0000F8060000}"/>
    <hyperlink ref="C873" r:id="rId1786" xr:uid="{00000000-0004-0000-0300-0000F9060000}"/>
    <hyperlink ref="L873" r:id="rId1787" xr:uid="{00000000-0004-0000-0300-0000FA060000}"/>
    <hyperlink ref="C874" r:id="rId1788" xr:uid="{00000000-0004-0000-0300-0000FB060000}"/>
    <hyperlink ref="L874" r:id="rId1789" xr:uid="{00000000-0004-0000-0300-0000FC060000}"/>
    <hyperlink ref="C875" r:id="rId1790" xr:uid="{00000000-0004-0000-0300-0000FD060000}"/>
    <hyperlink ref="L875" r:id="rId1791" xr:uid="{00000000-0004-0000-0300-0000FE060000}"/>
    <hyperlink ref="B876" r:id="rId1792" xr:uid="{00000000-0004-0000-0300-0000FF060000}"/>
    <hyperlink ref="C876" r:id="rId1793" xr:uid="{00000000-0004-0000-0300-000000070000}"/>
    <hyperlink ref="H876" r:id="rId1794" xr:uid="{00000000-0004-0000-0300-000001070000}"/>
    <hyperlink ref="K876" r:id="rId1795" xr:uid="{00000000-0004-0000-0300-000002070000}"/>
    <hyperlink ref="L876" r:id="rId1796" xr:uid="{00000000-0004-0000-0300-000003070000}"/>
    <hyperlink ref="C877" r:id="rId1797" xr:uid="{00000000-0004-0000-0300-000004070000}"/>
    <hyperlink ref="L877" r:id="rId1798" xr:uid="{00000000-0004-0000-0300-000005070000}"/>
    <hyperlink ref="C878" r:id="rId1799" xr:uid="{00000000-0004-0000-0300-000006070000}"/>
    <hyperlink ref="L878" r:id="rId1800" xr:uid="{00000000-0004-0000-0300-000007070000}"/>
    <hyperlink ref="C879" r:id="rId1801" xr:uid="{00000000-0004-0000-0300-000008070000}"/>
    <hyperlink ref="L879" r:id="rId1802" xr:uid="{00000000-0004-0000-0300-000009070000}"/>
    <hyperlink ref="C880" r:id="rId1803" xr:uid="{00000000-0004-0000-0300-00000A070000}"/>
    <hyperlink ref="L880" r:id="rId1804" xr:uid="{00000000-0004-0000-0300-00000B070000}"/>
    <hyperlink ref="C881" r:id="rId1805" xr:uid="{00000000-0004-0000-0300-00000C070000}"/>
    <hyperlink ref="L881" r:id="rId1806" xr:uid="{00000000-0004-0000-0300-00000D070000}"/>
    <hyperlink ref="C882" r:id="rId1807" xr:uid="{00000000-0004-0000-0300-00000E070000}"/>
    <hyperlink ref="L882" r:id="rId1808" xr:uid="{00000000-0004-0000-0300-00000F070000}"/>
    <hyperlink ref="C883" r:id="rId1809" xr:uid="{00000000-0004-0000-0300-000010070000}"/>
    <hyperlink ref="L883" r:id="rId1810" xr:uid="{00000000-0004-0000-0300-000011070000}"/>
    <hyperlink ref="C884" r:id="rId1811" xr:uid="{00000000-0004-0000-0300-000012070000}"/>
    <hyperlink ref="L884" r:id="rId1812" xr:uid="{00000000-0004-0000-0300-000013070000}"/>
    <hyperlink ref="C885" r:id="rId1813" xr:uid="{00000000-0004-0000-0300-000014070000}"/>
    <hyperlink ref="L885" r:id="rId1814" xr:uid="{00000000-0004-0000-0300-000015070000}"/>
    <hyperlink ref="C886" r:id="rId1815" xr:uid="{00000000-0004-0000-0300-000016070000}"/>
    <hyperlink ref="L886" r:id="rId1816" xr:uid="{00000000-0004-0000-0300-000017070000}"/>
    <hyperlink ref="C887" r:id="rId1817" xr:uid="{00000000-0004-0000-0300-000018070000}"/>
    <hyperlink ref="L887" r:id="rId1818" xr:uid="{00000000-0004-0000-0300-000019070000}"/>
    <hyperlink ref="C888" r:id="rId1819" xr:uid="{00000000-0004-0000-0300-00001A070000}"/>
    <hyperlink ref="L888" r:id="rId1820" xr:uid="{00000000-0004-0000-0300-00001B070000}"/>
    <hyperlink ref="C889" r:id="rId1821" xr:uid="{00000000-0004-0000-0300-00001C070000}"/>
    <hyperlink ref="L889" r:id="rId1822" xr:uid="{00000000-0004-0000-0300-00001D070000}"/>
    <hyperlink ref="C890" r:id="rId1823" xr:uid="{00000000-0004-0000-0300-00001E070000}"/>
    <hyperlink ref="L890" r:id="rId1824" xr:uid="{00000000-0004-0000-0300-00001F070000}"/>
    <hyperlink ref="C891" r:id="rId1825" xr:uid="{00000000-0004-0000-0300-000020070000}"/>
    <hyperlink ref="L891" r:id="rId1826" xr:uid="{00000000-0004-0000-0300-000021070000}"/>
    <hyperlink ref="C892" r:id="rId1827" xr:uid="{00000000-0004-0000-0300-000022070000}"/>
    <hyperlink ref="L892" r:id="rId1828" xr:uid="{00000000-0004-0000-0300-000023070000}"/>
    <hyperlink ref="C893" r:id="rId1829" xr:uid="{00000000-0004-0000-0300-000024070000}"/>
    <hyperlink ref="L893" r:id="rId1830" xr:uid="{00000000-0004-0000-0300-000025070000}"/>
    <hyperlink ref="C894" r:id="rId1831" xr:uid="{00000000-0004-0000-0300-000026070000}"/>
    <hyperlink ref="L894" r:id="rId1832" xr:uid="{00000000-0004-0000-0300-000027070000}"/>
    <hyperlink ref="C895" r:id="rId1833" xr:uid="{00000000-0004-0000-0300-000028070000}"/>
    <hyperlink ref="L895" r:id="rId1834" xr:uid="{00000000-0004-0000-0300-000029070000}"/>
    <hyperlink ref="C896" r:id="rId1835" xr:uid="{00000000-0004-0000-0300-00002A070000}"/>
    <hyperlink ref="L896" r:id="rId1836" xr:uid="{00000000-0004-0000-0300-00002B070000}"/>
    <hyperlink ref="C897" r:id="rId1837" xr:uid="{00000000-0004-0000-0300-00002C070000}"/>
    <hyperlink ref="L897" r:id="rId1838" xr:uid="{00000000-0004-0000-0300-00002D070000}"/>
    <hyperlink ref="C898" r:id="rId1839" xr:uid="{00000000-0004-0000-0300-00002E070000}"/>
    <hyperlink ref="L898" r:id="rId1840" xr:uid="{00000000-0004-0000-0300-00002F070000}"/>
    <hyperlink ref="C899" r:id="rId1841" xr:uid="{00000000-0004-0000-0300-000030070000}"/>
    <hyperlink ref="L899" r:id="rId1842" xr:uid="{00000000-0004-0000-0300-000031070000}"/>
    <hyperlink ref="C900" r:id="rId1843" xr:uid="{00000000-0004-0000-0300-000032070000}"/>
    <hyperlink ref="L900" r:id="rId1844" xr:uid="{00000000-0004-0000-0300-000033070000}"/>
    <hyperlink ref="C901" r:id="rId1845" xr:uid="{00000000-0004-0000-0300-000034070000}"/>
    <hyperlink ref="L901" r:id="rId1846" xr:uid="{00000000-0004-0000-0300-000035070000}"/>
    <hyperlink ref="C902" r:id="rId1847" xr:uid="{00000000-0004-0000-0300-000036070000}"/>
    <hyperlink ref="L902" r:id="rId1848" xr:uid="{00000000-0004-0000-0300-000037070000}"/>
    <hyperlink ref="C903" r:id="rId1849" xr:uid="{00000000-0004-0000-0300-000038070000}"/>
    <hyperlink ref="L903" r:id="rId1850" xr:uid="{00000000-0004-0000-0300-000039070000}"/>
    <hyperlink ref="C904" r:id="rId1851" xr:uid="{00000000-0004-0000-0300-00003A070000}"/>
    <hyperlink ref="L904" r:id="rId1852" xr:uid="{00000000-0004-0000-0300-00003B070000}"/>
    <hyperlink ref="C905" r:id="rId1853" xr:uid="{00000000-0004-0000-0300-00003C070000}"/>
    <hyperlink ref="L905" r:id="rId1854" xr:uid="{00000000-0004-0000-0300-00003D070000}"/>
    <hyperlink ref="C906" r:id="rId1855" xr:uid="{00000000-0004-0000-0300-00003E070000}"/>
    <hyperlink ref="L906" r:id="rId1856" xr:uid="{00000000-0004-0000-0300-00003F070000}"/>
    <hyperlink ref="C907" r:id="rId1857" xr:uid="{00000000-0004-0000-0300-000040070000}"/>
    <hyperlink ref="L907" r:id="rId1858" xr:uid="{00000000-0004-0000-0300-000041070000}"/>
    <hyperlink ref="C908" r:id="rId1859" xr:uid="{00000000-0004-0000-0300-000042070000}"/>
    <hyperlink ref="L908" r:id="rId1860" xr:uid="{00000000-0004-0000-0300-000043070000}"/>
    <hyperlink ref="C909" r:id="rId1861" xr:uid="{00000000-0004-0000-0300-000044070000}"/>
    <hyperlink ref="L909" r:id="rId1862" xr:uid="{00000000-0004-0000-0300-000045070000}"/>
    <hyperlink ref="C910" r:id="rId1863" xr:uid="{00000000-0004-0000-0300-000046070000}"/>
    <hyperlink ref="L910" r:id="rId1864" xr:uid="{00000000-0004-0000-0300-000047070000}"/>
    <hyperlink ref="C911" r:id="rId1865" xr:uid="{00000000-0004-0000-0300-000048070000}"/>
    <hyperlink ref="L911" r:id="rId1866" xr:uid="{00000000-0004-0000-0300-000049070000}"/>
    <hyperlink ref="C912" r:id="rId1867" xr:uid="{00000000-0004-0000-0300-00004A070000}"/>
    <hyperlink ref="L912" r:id="rId1868" xr:uid="{00000000-0004-0000-0300-00004B070000}"/>
    <hyperlink ref="C913" r:id="rId1869" xr:uid="{00000000-0004-0000-0300-00004C070000}"/>
    <hyperlink ref="L913" r:id="rId1870" xr:uid="{00000000-0004-0000-0300-00004D070000}"/>
    <hyperlink ref="C914" r:id="rId1871" xr:uid="{00000000-0004-0000-0300-00004E070000}"/>
    <hyperlink ref="L914" r:id="rId1872" xr:uid="{00000000-0004-0000-0300-00004F070000}"/>
    <hyperlink ref="C915" r:id="rId1873" xr:uid="{00000000-0004-0000-0300-000050070000}"/>
    <hyperlink ref="L915" r:id="rId1874" xr:uid="{00000000-0004-0000-0300-000051070000}"/>
    <hyperlink ref="C916" r:id="rId1875" xr:uid="{00000000-0004-0000-0300-000052070000}"/>
    <hyperlink ref="L916" r:id="rId1876" xr:uid="{00000000-0004-0000-0300-000053070000}"/>
    <hyperlink ref="C917" r:id="rId1877" xr:uid="{00000000-0004-0000-0300-000054070000}"/>
    <hyperlink ref="L917" r:id="rId1878" xr:uid="{00000000-0004-0000-0300-000055070000}"/>
    <hyperlink ref="C918" r:id="rId1879" xr:uid="{00000000-0004-0000-0300-000056070000}"/>
    <hyperlink ref="L918" r:id="rId1880" xr:uid="{00000000-0004-0000-0300-000057070000}"/>
    <hyperlink ref="C919" r:id="rId1881" xr:uid="{00000000-0004-0000-0300-000058070000}"/>
    <hyperlink ref="L919" r:id="rId1882" xr:uid="{00000000-0004-0000-0300-000059070000}"/>
    <hyperlink ref="C920" r:id="rId1883" xr:uid="{00000000-0004-0000-0300-00005A070000}"/>
    <hyperlink ref="L920" r:id="rId1884" xr:uid="{00000000-0004-0000-0300-00005B070000}"/>
    <hyperlink ref="C921" r:id="rId1885" xr:uid="{00000000-0004-0000-0300-00005C070000}"/>
    <hyperlink ref="L921" r:id="rId1886" xr:uid="{00000000-0004-0000-0300-00005D070000}"/>
    <hyperlink ref="C922" r:id="rId1887" xr:uid="{00000000-0004-0000-0300-00005E070000}"/>
    <hyperlink ref="L922" r:id="rId1888" xr:uid="{00000000-0004-0000-0300-00005F070000}"/>
    <hyperlink ref="C923" r:id="rId1889" xr:uid="{00000000-0004-0000-0300-000060070000}"/>
    <hyperlink ref="L923" r:id="rId1890" xr:uid="{00000000-0004-0000-0300-000061070000}"/>
    <hyperlink ref="C924" r:id="rId1891" xr:uid="{00000000-0004-0000-0300-000062070000}"/>
    <hyperlink ref="L924" r:id="rId1892" xr:uid="{00000000-0004-0000-0300-000063070000}"/>
    <hyperlink ref="C925" r:id="rId1893" xr:uid="{00000000-0004-0000-0300-000064070000}"/>
    <hyperlink ref="L925" r:id="rId1894" xr:uid="{00000000-0004-0000-0300-000065070000}"/>
    <hyperlink ref="C926" r:id="rId1895" xr:uid="{00000000-0004-0000-0300-000066070000}"/>
    <hyperlink ref="L926" r:id="rId1896" xr:uid="{00000000-0004-0000-0300-000067070000}"/>
    <hyperlink ref="C927" r:id="rId1897" xr:uid="{00000000-0004-0000-0300-000068070000}"/>
    <hyperlink ref="L927" r:id="rId1898" xr:uid="{00000000-0004-0000-0300-000069070000}"/>
    <hyperlink ref="C928" r:id="rId1899" xr:uid="{00000000-0004-0000-0300-00006A070000}"/>
    <hyperlink ref="L928" r:id="rId1900" xr:uid="{00000000-0004-0000-0300-00006B070000}"/>
    <hyperlink ref="C929" r:id="rId1901" xr:uid="{00000000-0004-0000-0300-00006C070000}"/>
    <hyperlink ref="L929" r:id="rId1902" xr:uid="{00000000-0004-0000-0300-00006D070000}"/>
    <hyperlink ref="C930" r:id="rId1903" xr:uid="{00000000-0004-0000-0300-00006E070000}"/>
    <hyperlink ref="L930" r:id="rId1904" xr:uid="{00000000-0004-0000-0300-00006F070000}"/>
    <hyperlink ref="C931" r:id="rId1905" xr:uid="{00000000-0004-0000-0300-000070070000}"/>
    <hyperlink ref="L931" r:id="rId1906" xr:uid="{00000000-0004-0000-0300-000071070000}"/>
    <hyperlink ref="C932" r:id="rId1907" xr:uid="{00000000-0004-0000-0300-000072070000}"/>
    <hyperlink ref="L932" r:id="rId1908" xr:uid="{00000000-0004-0000-0300-000073070000}"/>
    <hyperlink ref="C933" r:id="rId1909" xr:uid="{00000000-0004-0000-0300-000074070000}"/>
    <hyperlink ref="L933" r:id="rId1910" xr:uid="{00000000-0004-0000-0300-000075070000}"/>
    <hyperlink ref="C934" r:id="rId1911" xr:uid="{00000000-0004-0000-0300-000076070000}"/>
    <hyperlink ref="L934" r:id="rId1912" xr:uid="{00000000-0004-0000-0300-000077070000}"/>
    <hyperlink ref="C935" r:id="rId1913" xr:uid="{00000000-0004-0000-0300-000078070000}"/>
    <hyperlink ref="L935" r:id="rId1914" xr:uid="{00000000-0004-0000-0300-000079070000}"/>
    <hyperlink ref="C936" r:id="rId1915" xr:uid="{00000000-0004-0000-0300-00007A070000}"/>
    <hyperlink ref="L936" r:id="rId1916" xr:uid="{00000000-0004-0000-0300-00007B070000}"/>
    <hyperlink ref="C937" r:id="rId1917" xr:uid="{00000000-0004-0000-0300-00007C070000}"/>
    <hyperlink ref="L937" r:id="rId1918" xr:uid="{00000000-0004-0000-0300-00007D070000}"/>
    <hyperlink ref="C938" r:id="rId1919" xr:uid="{00000000-0004-0000-0300-00007E070000}"/>
    <hyperlink ref="L938" r:id="rId1920" xr:uid="{00000000-0004-0000-0300-00007F070000}"/>
    <hyperlink ref="C939" r:id="rId1921" xr:uid="{00000000-0004-0000-0300-000080070000}"/>
    <hyperlink ref="L939" r:id="rId1922" xr:uid="{00000000-0004-0000-0300-000081070000}"/>
    <hyperlink ref="C940" r:id="rId1923" xr:uid="{00000000-0004-0000-0300-000082070000}"/>
    <hyperlink ref="L940" r:id="rId1924" xr:uid="{00000000-0004-0000-0300-000083070000}"/>
    <hyperlink ref="C941" r:id="rId1925" xr:uid="{00000000-0004-0000-0300-000084070000}"/>
    <hyperlink ref="L941" r:id="rId1926" xr:uid="{00000000-0004-0000-0300-000085070000}"/>
    <hyperlink ref="C942" r:id="rId1927" xr:uid="{00000000-0004-0000-0300-000086070000}"/>
    <hyperlink ref="L942" r:id="rId1928" xr:uid="{00000000-0004-0000-0300-000087070000}"/>
    <hyperlink ref="C943" r:id="rId1929" xr:uid="{00000000-0004-0000-0300-000088070000}"/>
    <hyperlink ref="L943" r:id="rId1930" xr:uid="{00000000-0004-0000-0300-000089070000}"/>
    <hyperlink ref="C944" r:id="rId1931" xr:uid="{00000000-0004-0000-0300-00008A070000}"/>
    <hyperlink ref="L944" r:id="rId1932" xr:uid="{00000000-0004-0000-0300-00008B070000}"/>
    <hyperlink ref="C945" r:id="rId1933" xr:uid="{00000000-0004-0000-0300-00008C070000}"/>
    <hyperlink ref="L945" r:id="rId1934" xr:uid="{00000000-0004-0000-0300-00008D070000}"/>
    <hyperlink ref="C946" r:id="rId1935" xr:uid="{00000000-0004-0000-0300-00008E070000}"/>
    <hyperlink ref="L946" r:id="rId1936" xr:uid="{00000000-0004-0000-0300-00008F070000}"/>
    <hyperlink ref="C947" r:id="rId1937" xr:uid="{00000000-0004-0000-0300-000090070000}"/>
    <hyperlink ref="L947" r:id="rId1938" xr:uid="{00000000-0004-0000-0300-000091070000}"/>
    <hyperlink ref="C948" r:id="rId1939" xr:uid="{00000000-0004-0000-0300-000092070000}"/>
    <hyperlink ref="L948" r:id="rId1940" xr:uid="{00000000-0004-0000-0300-000093070000}"/>
    <hyperlink ref="C949" r:id="rId1941" xr:uid="{00000000-0004-0000-0300-000094070000}"/>
    <hyperlink ref="L949" r:id="rId1942" xr:uid="{00000000-0004-0000-0300-000095070000}"/>
    <hyperlink ref="C950" r:id="rId1943" xr:uid="{00000000-0004-0000-0300-000096070000}"/>
    <hyperlink ref="L950" r:id="rId1944" xr:uid="{00000000-0004-0000-0300-000097070000}"/>
    <hyperlink ref="C951" r:id="rId1945" xr:uid="{00000000-0004-0000-0300-000098070000}"/>
    <hyperlink ref="L951" r:id="rId1946" xr:uid="{00000000-0004-0000-0300-000099070000}"/>
    <hyperlink ref="C952" r:id="rId1947" xr:uid="{00000000-0004-0000-0300-00009A070000}"/>
    <hyperlink ref="L952" r:id="rId1948" xr:uid="{00000000-0004-0000-0300-00009B070000}"/>
    <hyperlink ref="C953" r:id="rId1949" xr:uid="{00000000-0004-0000-0300-00009C070000}"/>
    <hyperlink ref="L953" r:id="rId1950" xr:uid="{00000000-0004-0000-0300-00009D070000}"/>
    <hyperlink ref="C954" r:id="rId1951" xr:uid="{00000000-0004-0000-0300-00009E070000}"/>
    <hyperlink ref="L954" r:id="rId1952" xr:uid="{00000000-0004-0000-0300-00009F070000}"/>
    <hyperlink ref="C955" r:id="rId1953" xr:uid="{00000000-0004-0000-0300-0000A0070000}"/>
    <hyperlink ref="L955" r:id="rId1954" xr:uid="{00000000-0004-0000-0300-0000A1070000}"/>
    <hyperlink ref="C956" r:id="rId1955" xr:uid="{00000000-0004-0000-0300-0000A2070000}"/>
    <hyperlink ref="L956" r:id="rId1956" xr:uid="{00000000-0004-0000-0300-0000A3070000}"/>
    <hyperlink ref="C957" r:id="rId1957" xr:uid="{00000000-0004-0000-0300-0000A4070000}"/>
    <hyperlink ref="L957" r:id="rId1958" xr:uid="{00000000-0004-0000-0300-0000A5070000}"/>
    <hyperlink ref="C958" r:id="rId1959" xr:uid="{00000000-0004-0000-0300-0000A6070000}"/>
    <hyperlink ref="L958" r:id="rId1960" xr:uid="{00000000-0004-0000-0300-0000A7070000}"/>
    <hyperlink ref="C959" r:id="rId1961" xr:uid="{00000000-0004-0000-0300-0000A8070000}"/>
    <hyperlink ref="L959" r:id="rId1962" xr:uid="{00000000-0004-0000-0300-0000A9070000}"/>
    <hyperlink ref="C960" r:id="rId1963" xr:uid="{00000000-0004-0000-0300-0000AA070000}"/>
    <hyperlink ref="L960" r:id="rId1964" xr:uid="{00000000-0004-0000-0300-0000AB070000}"/>
    <hyperlink ref="C961" r:id="rId1965" xr:uid="{00000000-0004-0000-0300-0000AC070000}"/>
    <hyperlink ref="L961" r:id="rId1966" xr:uid="{00000000-0004-0000-0300-0000AD070000}"/>
    <hyperlink ref="C962" r:id="rId1967" xr:uid="{00000000-0004-0000-0300-0000AE070000}"/>
    <hyperlink ref="L962" r:id="rId1968" xr:uid="{00000000-0004-0000-0300-0000AF070000}"/>
    <hyperlink ref="C963" r:id="rId1969" xr:uid="{00000000-0004-0000-0300-0000B0070000}"/>
    <hyperlink ref="L963" r:id="rId1970" xr:uid="{00000000-0004-0000-0300-0000B1070000}"/>
    <hyperlink ref="C964" r:id="rId1971" xr:uid="{00000000-0004-0000-0300-0000B2070000}"/>
    <hyperlink ref="L964" r:id="rId1972" xr:uid="{00000000-0004-0000-0300-0000B3070000}"/>
    <hyperlink ref="C965" r:id="rId1973" xr:uid="{00000000-0004-0000-0300-0000B4070000}"/>
    <hyperlink ref="L965" r:id="rId1974" xr:uid="{00000000-0004-0000-0300-0000B5070000}"/>
    <hyperlink ref="C966" r:id="rId1975" xr:uid="{00000000-0004-0000-0300-0000B6070000}"/>
    <hyperlink ref="L966" r:id="rId1976" xr:uid="{00000000-0004-0000-0300-0000B7070000}"/>
    <hyperlink ref="C967" r:id="rId1977" xr:uid="{00000000-0004-0000-0300-0000B8070000}"/>
    <hyperlink ref="L967" r:id="rId1978" xr:uid="{00000000-0004-0000-0300-0000B9070000}"/>
    <hyperlink ref="C968" r:id="rId1979" xr:uid="{00000000-0004-0000-0300-0000BA070000}"/>
    <hyperlink ref="L968" r:id="rId1980" xr:uid="{00000000-0004-0000-0300-0000BB070000}"/>
    <hyperlink ref="C969" r:id="rId1981" xr:uid="{00000000-0004-0000-0300-0000BC070000}"/>
    <hyperlink ref="L969" r:id="rId1982" xr:uid="{00000000-0004-0000-0300-0000BD070000}"/>
    <hyperlink ref="C970" r:id="rId1983" xr:uid="{00000000-0004-0000-0300-0000BE070000}"/>
    <hyperlink ref="L970" r:id="rId1984" xr:uid="{00000000-0004-0000-0300-0000BF070000}"/>
    <hyperlink ref="C971" r:id="rId1985" xr:uid="{00000000-0004-0000-0300-0000C0070000}"/>
    <hyperlink ref="L971" r:id="rId1986" xr:uid="{00000000-0004-0000-0300-0000C1070000}"/>
    <hyperlink ref="C972" r:id="rId1987" xr:uid="{00000000-0004-0000-0300-0000C2070000}"/>
    <hyperlink ref="L972" r:id="rId1988" xr:uid="{00000000-0004-0000-0300-0000C3070000}"/>
    <hyperlink ref="C973" r:id="rId1989" xr:uid="{00000000-0004-0000-0300-0000C4070000}"/>
    <hyperlink ref="L973" r:id="rId1990" xr:uid="{00000000-0004-0000-0300-0000C5070000}"/>
    <hyperlink ref="B974" r:id="rId1991" xr:uid="{00000000-0004-0000-0300-0000C6070000}"/>
    <hyperlink ref="C974" r:id="rId1992" xr:uid="{00000000-0004-0000-0300-0000C7070000}"/>
    <hyperlink ref="H974" r:id="rId1993" xr:uid="{00000000-0004-0000-0300-0000C8070000}"/>
    <hyperlink ref="K974" r:id="rId1994" xr:uid="{00000000-0004-0000-0300-0000C9070000}"/>
    <hyperlink ref="L974" r:id="rId1995" xr:uid="{00000000-0004-0000-0300-0000CA070000}"/>
    <hyperlink ref="C975" r:id="rId1996" xr:uid="{00000000-0004-0000-0300-0000CB070000}"/>
    <hyperlink ref="L975" r:id="rId1997" xr:uid="{00000000-0004-0000-0300-0000CC070000}"/>
    <hyperlink ref="C976" r:id="rId1998" xr:uid="{00000000-0004-0000-0300-0000CD070000}"/>
    <hyperlink ref="L976" r:id="rId1999" xr:uid="{00000000-0004-0000-0300-0000CE070000}"/>
    <hyperlink ref="C977" r:id="rId2000" xr:uid="{00000000-0004-0000-0300-0000CF070000}"/>
    <hyperlink ref="L977" r:id="rId2001" xr:uid="{00000000-0004-0000-0300-0000D0070000}"/>
    <hyperlink ref="C978" r:id="rId2002" xr:uid="{00000000-0004-0000-0300-0000D1070000}"/>
    <hyperlink ref="L978" r:id="rId2003" xr:uid="{00000000-0004-0000-0300-0000D2070000}"/>
    <hyperlink ref="C979" r:id="rId2004" xr:uid="{00000000-0004-0000-0300-0000D3070000}"/>
    <hyperlink ref="L979" r:id="rId2005" xr:uid="{00000000-0004-0000-0300-0000D4070000}"/>
    <hyperlink ref="C980" r:id="rId2006" xr:uid="{00000000-0004-0000-0300-0000D5070000}"/>
    <hyperlink ref="L980" r:id="rId2007" xr:uid="{00000000-0004-0000-0300-0000D6070000}"/>
    <hyperlink ref="C981" r:id="rId2008" xr:uid="{00000000-0004-0000-0300-0000D7070000}"/>
    <hyperlink ref="L981" r:id="rId2009" xr:uid="{00000000-0004-0000-0300-0000D8070000}"/>
    <hyperlink ref="C982" r:id="rId2010" xr:uid="{00000000-0004-0000-0300-0000D9070000}"/>
    <hyperlink ref="L982" r:id="rId2011" xr:uid="{00000000-0004-0000-0300-0000DA070000}"/>
    <hyperlink ref="C983" r:id="rId2012" xr:uid="{00000000-0004-0000-0300-0000DB070000}"/>
    <hyperlink ref="L983" r:id="rId2013" xr:uid="{00000000-0004-0000-0300-0000DC070000}"/>
    <hyperlink ref="C984" r:id="rId2014" xr:uid="{00000000-0004-0000-0300-0000DD070000}"/>
    <hyperlink ref="L984" r:id="rId2015" xr:uid="{00000000-0004-0000-0300-0000DE070000}"/>
    <hyperlink ref="C985" r:id="rId2016" xr:uid="{00000000-0004-0000-0300-0000DF070000}"/>
    <hyperlink ref="L985" r:id="rId2017" xr:uid="{00000000-0004-0000-0300-0000E0070000}"/>
    <hyperlink ref="C986" r:id="rId2018" xr:uid="{00000000-0004-0000-0300-0000E1070000}"/>
    <hyperlink ref="L986" r:id="rId2019" xr:uid="{00000000-0004-0000-0300-0000E2070000}"/>
    <hyperlink ref="C987" r:id="rId2020" xr:uid="{00000000-0004-0000-0300-0000E3070000}"/>
    <hyperlink ref="L987" r:id="rId2021" xr:uid="{00000000-0004-0000-0300-0000E4070000}"/>
    <hyperlink ref="C988" r:id="rId2022" xr:uid="{00000000-0004-0000-0300-0000E5070000}"/>
    <hyperlink ref="L988" r:id="rId2023" xr:uid="{00000000-0004-0000-0300-0000E6070000}"/>
    <hyperlink ref="C989" r:id="rId2024" xr:uid="{00000000-0004-0000-0300-0000E7070000}"/>
    <hyperlink ref="L989" r:id="rId2025" xr:uid="{00000000-0004-0000-0300-0000E8070000}"/>
    <hyperlink ref="C990" r:id="rId2026" xr:uid="{00000000-0004-0000-0300-0000E9070000}"/>
    <hyperlink ref="L990" r:id="rId2027" xr:uid="{00000000-0004-0000-0300-0000EA070000}"/>
    <hyperlink ref="C991" r:id="rId2028" xr:uid="{00000000-0004-0000-0300-0000EB070000}"/>
    <hyperlink ref="L991" r:id="rId2029" xr:uid="{00000000-0004-0000-0300-0000EC070000}"/>
    <hyperlink ref="C992" r:id="rId2030" xr:uid="{00000000-0004-0000-0300-0000ED070000}"/>
    <hyperlink ref="L992" r:id="rId2031" xr:uid="{00000000-0004-0000-0300-0000EE070000}"/>
    <hyperlink ref="C993" r:id="rId2032" xr:uid="{00000000-0004-0000-0300-0000EF070000}"/>
    <hyperlink ref="L993" r:id="rId2033" xr:uid="{00000000-0004-0000-0300-0000F0070000}"/>
    <hyperlink ref="C994" r:id="rId2034" xr:uid="{00000000-0004-0000-0300-0000F1070000}"/>
    <hyperlink ref="L994" r:id="rId2035" xr:uid="{00000000-0004-0000-0300-0000F2070000}"/>
    <hyperlink ref="C995" r:id="rId2036" xr:uid="{00000000-0004-0000-0300-0000F3070000}"/>
    <hyperlink ref="L995" r:id="rId2037" xr:uid="{00000000-0004-0000-0300-0000F4070000}"/>
    <hyperlink ref="C996" r:id="rId2038" xr:uid="{00000000-0004-0000-0300-0000F5070000}"/>
    <hyperlink ref="L996" r:id="rId2039" xr:uid="{00000000-0004-0000-0300-0000F6070000}"/>
    <hyperlink ref="C997" r:id="rId2040" xr:uid="{00000000-0004-0000-0300-0000F7070000}"/>
    <hyperlink ref="L997" r:id="rId2041" xr:uid="{00000000-0004-0000-0300-0000F8070000}"/>
    <hyperlink ref="C998" r:id="rId2042" xr:uid="{00000000-0004-0000-0300-0000F9070000}"/>
    <hyperlink ref="L998" r:id="rId2043" xr:uid="{00000000-0004-0000-0300-0000FA070000}"/>
    <hyperlink ref="C999" r:id="rId2044" xr:uid="{00000000-0004-0000-0300-0000FB070000}"/>
    <hyperlink ref="L999" r:id="rId2045" xr:uid="{00000000-0004-0000-0300-0000FC070000}"/>
    <hyperlink ref="C1000" r:id="rId2046" xr:uid="{00000000-0004-0000-0300-0000FD070000}"/>
    <hyperlink ref="L1000" r:id="rId2047" xr:uid="{00000000-0004-0000-0300-0000FE070000}"/>
    <hyperlink ref="C1001" r:id="rId2048" xr:uid="{00000000-0004-0000-0300-0000FF070000}"/>
    <hyperlink ref="L1001" r:id="rId2049" xr:uid="{00000000-0004-0000-0300-000000080000}"/>
    <hyperlink ref="C1002" r:id="rId2050" xr:uid="{00000000-0004-0000-0300-000001080000}"/>
    <hyperlink ref="L1002" r:id="rId2051" xr:uid="{00000000-0004-0000-0300-000002080000}"/>
    <hyperlink ref="C1003" r:id="rId2052" xr:uid="{00000000-0004-0000-0300-000003080000}"/>
    <hyperlink ref="L1003" r:id="rId2053" xr:uid="{00000000-0004-0000-0300-000004080000}"/>
    <hyperlink ref="C1004" r:id="rId2054" xr:uid="{00000000-0004-0000-0300-000005080000}"/>
    <hyperlink ref="L1004" r:id="rId2055" xr:uid="{00000000-0004-0000-0300-000006080000}"/>
    <hyperlink ref="C1005" r:id="rId2056" xr:uid="{00000000-0004-0000-0300-000007080000}"/>
    <hyperlink ref="C1006" r:id="rId2057" xr:uid="{00000000-0004-0000-0300-000008080000}"/>
    <hyperlink ref="C1007" r:id="rId2058" xr:uid="{00000000-0004-0000-0300-000009080000}"/>
    <hyperlink ref="C1008" r:id="rId2059" xr:uid="{00000000-0004-0000-0300-00000A080000}"/>
    <hyperlink ref="C1009" r:id="rId2060" xr:uid="{00000000-0004-0000-0300-00000B080000}"/>
    <hyperlink ref="C1010" r:id="rId2061" xr:uid="{00000000-0004-0000-0300-00000C080000}"/>
    <hyperlink ref="C1011" r:id="rId2062" xr:uid="{00000000-0004-0000-0300-00000D080000}"/>
    <hyperlink ref="C1012" r:id="rId2063" xr:uid="{00000000-0004-0000-0300-00000E080000}"/>
    <hyperlink ref="C1013" r:id="rId2064" xr:uid="{00000000-0004-0000-0300-00000F080000}"/>
    <hyperlink ref="C1014" r:id="rId2065" xr:uid="{00000000-0004-0000-0300-000010080000}"/>
    <hyperlink ref="C1015" r:id="rId2066" xr:uid="{00000000-0004-0000-0300-000011080000}"/>
    <hyperlink ref="C1016" r:id="rId2067" xr:uid="{00000000-0004-0000-0300-000012080000}"/>
    <hyperlink ref="C1017" r:id="rId2068" xr:uid="{00000000-0004-0000-0300-000013080000}"/>
    <hyperlink ref="C1018" r:id="rId2069" xr:uid="{00000000-0004-0000-0300-000014080000}"/>
    <hyperlink ref="C1019" r:id="rId2070" xr:uid="{00000000-0004-0000-0300-000015080000}"/>
    <hyperlink ref="C1020" r:id="rId2071" xr:uid="{00000000-0004-0000-0300-000016080000}"/>
    <hyperlink ref="C1021" r:id="rId2072" xr:uid="{00000000-0004-0000-0300-000017080000}"/>
    <hyperlink ref="C1022" r:id="rId2073" xr:uid="{00000000-0004-0000-0300-000018080000}"/>
    <hyperlink ref="C1023" r:id="rId2074" xr:uid="{00000000-0004-0000-0300-000019080000}"/>
    <hyperlink ref="C1024" r:id="rId2075" xr:uid="{00000000-0004-0000-0300-00001A080000}"/>
    <hyperlink ref="C1025" r:id="rId2076" xr:uid="{00000000-0004-0000-0300-00001B080000}"/>
    <hyperlink ref="C1026" r:id="rId2077" xr:uid="{00000000-0004-0000-0300-00001C080000}"/>
    <hyperlink ref="C1027" r:id="rId2078" xr:uid="{00000000-0004-0000-0300-00001D080000}"/>
    <hyperlink ref="C1028" r:id="rId2079" xr:uid="{00000000-0004-0000-0300-00001E080000}"/>
    <hyperlink ref="C1029" r:id="rId2080" xr:uid="{00000000-0004-0000-0300-00001F080000}"/>
    <hyperlink ref="C1030" r:id="rId2081" xr:uid="{00000000-0004-0000-0300-000020080000}"/>
    <hyperlink ref="C1031" r:id="rId2082" xr:uid="{00000000-0004-0000-0300-000021080000}"/>
    <hyperlink ref="C1032" r:id="rId2083" xr:uid="{00000000-0004-0000-0300-000022080000}"/>
    <hyperlink ref="C1033" r:id="rId2084" xr:uid="{00000000-0004-0000-0300-000023080000}"/>
    <hyperlink ref="C1034" r:id="rId2085" xr:uid="{00000000-0004-0000-0300-000024080000}"/>
    <hyperlink ref="C1035" r:id="rId2086" xr:uid="{00000000-0004-0000-0300-000025080000}"/>
    <hyperlink ref="C1036" r:id="rId2087" xr:uid="{00000000-0004-0000-0300-000026080000}"/>
    <hyperlink ref="C1037" r:id="rId2088" xr:uid="{00000000-0004-0000-0300-000027080000}"/>
    <hyperlink ref="C1038" r:id="rId2089" xr:uid="{00000000-0004-0000-0300-000028080000}"/>
    <hyperlink ref="C1039" r:id="rId2090" xr:uid="{00000000-0004-0000-0300-000029080000}"/>
    <hyperlink ref="C1040" r:id="rId2091" xr:uid="{00000000-0004-0000-0300-00002A080000}"/>
    <hyperlink ref="C1041" r:id="rId2092" xr:uid="{00000000-0004-0000-0300-00002B080000}"/>
    <hyperlink ref="C1042" r:id="rId2093" xr:uid="{00000000-0004-0000-0300-00002C080000}"/>
    <hyperlink ref="B1043" r:id="rId2094" xr:uid="{00000000-0004-0000-0300-00002D080000}"/>
    <hyperlink ref="C1043" r:id="rId2095" xr:uid="{00000000-0004-0000-0300-00002E080000}"/>
    <hyperlink ref="C1044" r:id="rId2096" xr:uid="{00000000-0004-0000-0300-00002F080000}"/>
    <hyperlink ref="C1045" r:id="rId2097" xr:uid="{00000000-0004-0000-0300-000030080000}"/>
    <hyperlink ref="C1046" r:id="rId2098" xr:uid="{00000000-0004-0000-0300-000031080000}"/>
    <hyperlink ref="C1047" r:id="rId2099" xr:uid="{00000000-0004-0000-0300-000032080000}"/>
    <hyperlink ref="C1048" r:id="rId2100" xr:uid="{00000000-0004-0000-0300-000033080000}"/>
    <hyperlink ref="C1049" r:id="rId2101" xr:uid="{00000000-0004-0000-0300-000034080000}"/>
    <hyperlink ref="C1050" r:id="rId2102" xr:uid="{00000000-0004-0000-0300-000035080000}"/>
    <hyperlink ref="C1051" r:id="rId2103" xr:uid="{00000000-0004-0000-0300-000036080000}"/>
    <hyperlink ref="C1052" r:id="rId2104" xr:uid="{00000000-0004-0000-0300-000037080000}"/>
    <hyperlink ref="C1053" r:id="rId2105" xr:uid="{00000000-0004-0000-0300-000038080000}"/>
    <hyperlink ref="C1054" r:id="rId2106" xr:uid="{00000000-0004-0000-0300-000039080000}"/>
    <hyperlink ref="C1055" r:id="rId2107" xr:uid="{00000000-0004-0000-0300-00003A080000}"/>
    <hyperlink ref="C1056" r:id="rId2108" xr:uid="{00000000-0004-0000-0300-00003B080000}"/>
    <hyperlink ref="C1057" r:id="rId2109" xr:uid="{00000000-0004-0000-0300-00003C080000}"/>
    <hyperlink ref="C1058" r:id="rId2110" xr:uid="{00000000-0004-0000-0300-00003D080000}"/>
    <hyperlink ref="C1059" r:id="rId2111" xr:uid="{00000000-0004-0000-0300-00003E080000}"/>
    <hyperlink ref="C1060" r:id="rId2112" xr:uid="{00000000-0004-0000-0300-00003F080000}"/>
    <hyperlink ref="C1061" r:id="rId2113" xr:uid="{00000000-0004-0000-0300-000040080000}"/>
    <hyperlink ref="C1062" r:id="rId2114" xr:uid="{00000000-0004-0000-0300-000041080000}"/>
    <hyperlink ref="C1063" r:id="rId2115" xr:uid="{00000000-0004-0000-0300-000042080000}"/>
    <hyperlink ref="C1064" r:id="rId2116" xr:uid="{00000000-0004-0000-0300-000043080000}"/>
    <hyperlink ref="C1065" r:id="rId2117" xr:uid="{00000000-0004-0000-0300-000044080000}"/>
    <hyperlink ref="C1066" r:id="rId2118" xr:uid="{00000000-0004-0000-0300-000045080000}"/>
    <hyperlink ref="C1067" r:id="rId2119" xr:uid="{00000000-0004-0000-0300-000046080000}"/>
    <hyperlink ref="C1068" r:id="rId2120" xr:uid="{00000000-0004-0000-0300-000047080000}"/>
    <hyperlink ref="C1069" r:id="rId2121" xr:uid="{00000000-0004-0000-0300-000048080000}"/>
    <hyperlink ref="B1070" r:id="rId2122" xr:uid="{00000000-0004-0000-0300-000049080000}"/>
    <hyperlink ref="C1070" r:id="rId2123" xr:uid="{00000000-0004-0000-0300-00004A080000}"/>
    <hyperlink ref="C1071" r:id="rId2124" xr:uid="{00000000-0004-0000-0300-00004B080000}"/>
    <hyperlink ref="C1072" r:id="rId2125" xr:uid="{00000000-0004-0000-0300-00004C080000}"/>
    <hyperlink ref="C1073" r:id="rId2126" xr:uid="{00000000-0004-0000-0300-00004D080000}"/>
    <hyperlink ref="C1074" r:id="rId2127" xr:uid="{00000000-0004-0000-0300-00004E080000}"/>
    <hyperlink ref="C1075" r:id="rId2128" xr:uid="{00000000-0004-0000-0300-00004F080000}"/>
    <hyperlink ref="C1076" r:id="rId2129" xr:uid="{00000000-0004-0000-0300-000050080000}"/>
    <hyperlink ref="C1077" r:id="rId2130" xr:uid="{00000000-0004-0000-0300-000051080000}"/>
    <hyperlink ref="C1078" r:id="rId2131" xr:uid="{00000000-0004-0000-0300-000052080000}"/>
    <hyperlink ref="C1079" r:id="rId2132" xr:uid="{00000000-0004-0000-0300-000053080000}"/>
    <hyperlink ref="C1080" r:id="rId2133" xr:uid="{00000000-0004-0000-0300-000054080000}"/>
    <hyperlink ref="C1081" r:id="rId2134" xr:uid="{00000000-0004-0000-0300-000055080000}"/>
    <hyperlink ref="C1082" r:id="rId2135" xr:uid="{00000000-0004-0000-0300-000056080000}"/>
    <hyperlink ref="C1083" r:id="rId2136" xr:uid="{00000000-0004-0000-0300-000057080000}"/>
    <hyperlink ref="C1084" r:id="rId2137" xr:uid="{00000000-0004-0000-0300-000058080000}"/>
    <hyperlink ref="C1085" r:id="rId2138" xr:uid="{00000000-0004-0000-0300-000059080000}"/>
    <hyperlink ref="C1086" r:id="rId2139" xr:uid="{00000000-0004-0000-0300-00005A080000}"/>
    <hyperlink ref="C1087" r:id="rId2140" xr:uid="{00000000-0004-0000-0300-00005B080000}"/>
    <hyperlink ref="C1088" r:id="rId2141" xr:uid="{00000000-0004-0000-0300-00005C080000}"/>
    <hyperlink ref="C1089" r:id="rId2142" xr:uid="{00000000-0004-0000-0300-00005D080000}"/>
    <hyperlink ref="C1090" r:id="rId2143" xr:uid="{00000000-0004-0000-0300-00005E080000}"/>
    <hyperlink ref="C1091" r:id="rId2144" xr:uid="{00000000-0004-0000-0300-00005F080000}"/>
    <hyperlink ref="C1092" r:id="rId2145" xr:uid="{00000000-0004-0000-0300-000060080000}"/>
    <hyperlink ref="C1093" r:id="rId2146" xr:uid="{00000000-0004-0000-0300-000061080000}"/>
    <hyperlink ref="C1094" r:id="rId2147" xr:uid="{00000000-0004-0000-0300-000062080000}"/>
    <hyperlink ref="C1095" r:id="rId2148" xr:uid="{00000000-0004-0000-0300-000063080000}"/>
    <hyperlink ref="C1096" r:id="rId2149" xr:uid="{00000000-0004-0000-0300-000064080000}"/>
    <hyperlink ref="C1097" r:id="rId2150" xr:uid="{00000000-0004-0000-0300-000065080000}"/>
    <hyperlink ref="C1098" r:id="rId2151" xr:uid="{00000000-0004-0000-0300-000066080000}"/>
    <hyperlink ref="C1099" r:id="rId2152" xr:uid="{00000000-0004-0000-0300-000067080000}"/>
    <hyperlink ref="C1100" r:id="rId2153" xr:uid="{00000000-0004-0000-0300-000068080000}"/>
    <hyperlink ref="C1101" r:id="rId2154" xr:uid="{00000000-0004-0000-0300-000069080000}"/>
    <hyperlink ref="C1102" r:id="rId2155" xr:uid="{00000000-0004-0000-0300-00006A080000}"/>
    <hyperlink ref="C1103" r:id="rId2156" xr:uid="{00000000-0004-0000-0300-00006B080000}"/>
    <hyperlink ref="C1104" r:id="rId2157" xr:uid="{00000000-0004-0000-0300-00006C080000}"/>
    <hyperlink ref="C1105" r:id="rId2158" xr:uid="{00000000-0004-0000-0300-00006D080000}"/>
    <hyperlink ref="C1106" r:id="rId2159" xr:uid="{00000000-0004-0000-0300-00006E080000}"/>
    <hyperlink ref="C1107" r:id="rId2160" xr:uid="{00000000-0004-0000-0300-00006F080000}"/>
    <hyperlink ref="C1108" r:id="rId2161" xr:uid="{00000000-0004-0000-0300-000070080000}"/>
    <hyperlink ref="C1109" r:id="rId2162" xr:uid="{00000000-0004-0000-0300-000071080000}"/>
    <hyperlink ref="C1110" r:id="rId2163" xr:uid="{00000000-0004-0000-0300-000072080000}"/>
    <hyperlink ref="C1111" r:id="rId2164" xr:uid="{00000000-0004-0000-0300-000073080000}"/>
    <hyperlink ref="C1112" r:id="rId2165" xr:uid="{00000000-0004-0000-0300-000074080000}"/>
    <hyperlink ref="C1113" r:id="rId2166" xr:uid="{00000000-0004-0000-0300-000075080000}"/>
    <hyperlink ref="C1114" r:id="rId2167" xr:uid="{00000000-0004-0000-0300-000076080000}"/>
    <hyperlink ref="C1115" r:id="rId2168" xr:uid="{00000000-0004-0000-0300-000077080000}"/>
    <hyperlink ref="C1116" r:id="rId2169" xr:uid="{00000000-0004-0000-0300-000078080000}"/>
    <hyperlink ref="C1117" r:id="rId2170" xr:uid="{00000000-0004-0000-0300-000079080000}"/>
    <hyperlink ref="C1118" r:id="rId2171" xr:uid="{00000000-0004-0000-0300-00007A080000}"/>
    <hyperlink ref="C1119" r:id="rId2172" xr:uid="{00000000-0004-0000-0300-00007B080000}"/>
    <hyperlink ref="C1120" r:id="rId2173" xr:uid="{00000000-0004-0000-0300-00007C080000}"/>
    <hyperlink ref="C1121" r:id="rId2174" xr:uid="{00000000-0004-0000-0300-00007D080000}"/>
    <hyperlink ref="C1122" r:id="rId2175" xr:uid="{00000000-0004-0000-0300-00007E080000}"/>
    <hyperlink ref="C1123" r:id="rId2176" xr:uid="{00000000-0004-0000-0300-00007F080000}"/>
    <hyperlink ref="C1124" r:id="rId2177" xr:uid="{00000000-0004-0000-0300-000080080000}"/>
    <hyperlink ref="B1125" r:id="rId2178" xr:uid="{00000000-0004-0000-0300-000081080000}"/>
    <hyperlink ref="C1125" r:id="rId2179" xr:uid="{00000000-0004-0000-0300-000082080000}"/>
    <hyperlink ref="C1126" r:id="rId2180" xr:uid="{00000000-0004-0000-0300-000083080000}"/>
    <hyperlink ref="C1127" r:id="rId2181" xr:uid="{00000000-0004-0000-0300-000084080000}"/>
    <hyperlink ref="C1128" r:id="rId2182" xr:uid="{00000000-0004-0000-0300-000085080000}"/>
    <hyperlink ref="C1129" r:id="rId2183" xr:uid="{00000000-0004-0000-0300-000086080000}"/>
    <hyperlink ref="C1130" r:id="rId2184" xr:uid="{00000000-0004-0000-0300-000087080000}"/>
    <hyperlink ref="C1131" r:id="rId2185" xr:uid="{00000000-0004-0000-0300-000088080000}"/>
    <hyperlink ref="C1132" r:id="rId2186" xr:uid="{00000000-0004-0000-0300-000089080000}"/>
    <hyperlink ref="C1133" r:id="rId2187" xr:uid="{00000000-0004-0000-0300-00008A080000}"/>
    <hyperlink ref="C1134" r:id="rId2188" xr:uid="{00000000-0004-0000-0300-00008B080000}"/>
    <hyperlink ref="C1135" r:id="rId2189" xr:uid="{00000000-0004-0000-0300-00008C080000}"/>
    <hyperlink ref="C1136" r:id="rId2190" xr:uid="{00000000-0004-0000-0300-00008D080000}"/>
    <hyperlink ref="C1137" r:id="rId2191" xr:uid="{00000000-0004-0000-0300-00008E080000}"/>
    <hyperlink ref="C1138" r:id="rId2192" xr:uid="{00000000-0004-0000-0300-00008F080000}"/>
    <hyperlink ref="C1139" r:id="rId2193" xr:uid="{00000000-0004-0000-0300-000090080000}"/>
    <hyperlink ref="C1140" r:id="rId2194" xr:uid="{00000000-0004-0000-0300-000091080000}"/>
    <hyperlink ref="C1141" r:id="rId2195" xr:uid="{00000000-0004-0000-0300-000092080000}"/>
    <hyperlink ref="C1142" r:id="rId2196" xr:uid="{00000000-0004-0000-0300-000093080000}"/>
    <hyperlink ref="C1143" r:id="rId2197" xr:uid="{00000000-0004-0000-0300-000094080000}"/>
    <hyperlink ref="C1144" r:id="rId2198" xr:uid="{00000000-0004-0000-0300-000095080000}"/>
    <hyperlink ref="C1145" r:id="rId2199" xr:uid="{00000000-0004-0000-0300-000096080000}"/>
    <hyperlink ref="C1146" r:id="rId2200" xr:uid="{00000000-0004-0000-0300-000097080000}"/>
    <hyperlink ref="C1147" r:id="rId2201" xr:uid="{00000000-0004-0000-0300-000098080000}"/>
    <hyperlink ref="C1148" r:id="rId2202" xr:uid="{00000000-0004-0000-0300-000099080000}"/>
    <hyperlink ref="C1149" r:id="rId2203" xr:uid="{00000000-0004-0000-0300-00009A080000}"/>
    <hyperlink ref="C1150" r:id="rId2204" xr:uid="{00000000-0004-0000-0300-00009B080000}"/>
    <hyperlink ref="C1151" r:id="rId2205" xr:uid="{00000000-0004-0000-0300-00009C080000}"/>
    <hyperlink ref="C1152" r:id="rId2206" xr:uid="{00000000-0004-0000-0300-00009D080000}"/>
    <hyperlink ref="C1153" r:id="rId2207" xr:uid="{00000000-0004-0000-0300-00009E080000}"/>
    <hyperlink ref="C1154" r:id="rId2208" xr:uid="{00000000-0004-0000-0300-00009F080000}"/>
    <hyperlink ref="C1155" r:id="rId2209" xr:uid="{00000000-0004-0000-0300-0000A0080000}"/>
    <hyperlink ref="C1156" r:id="rId2210" xr:uid="{00000000-0004-0000-0300-0000A1080000}"/>
    <hyperlink ref="C1157" r:id="rId2211" xr:uid="{00000000-0004-0000-0300-0000A2080000}"/>
    <hyperlink ref="C1158" r:id="rId2212" xr:uid="{00000000-0004-0000-0300-0000A3080000}"/>
    <hyperlink ref="C1159" r:id="rId2213" xr:uid="{00000000-0004-0000-0300-0000A4080000}"/>
    <hyperlink ref="C1160" r:id="rId2214" xr:uid="{00000000-0004-0000-0300-0000A5080000}"/>
    <hyperlink ref="B1161" r:id="rId2215" xr:uid="{00000000-0004-0000-0300-0000A6080000}"/>
    <hyperlink ref="C1161" r:id="rId2216" xr:uid="{00000000-0004-0000-0300-0000A7080000}"/>
    <hyperlink ref="C1162" r:id="rId2217" xr:uid="{00000000-0004-0000-0300-0000A8080000}"/>
    <hyperlink ref="C1163" r:id="rId2218" xr:uid="{00000000-0004-0000-0300-0000A9080000}"/>
    <hyperlink ref="C1164" r:id="rId2219" xr:uid="{00000000-0004-0000-0300-0000AA080000}"/>
    <hyperlink ref="C1165" r:id="rId2220" xr:uid="{00000000-0004-0000-0300-0000AB080000}"/>
    <hyperlink ref="C1166" r:id="rId2221" xr:uid="{00000000-0004-0000-0300-0000AC080000}"/>
    <hyperlink ref="C1167" r:id="rId2222" xr:uid="{00000000-0004-0000-0300-0000AD080000}"/>
    <hyperlink ref="E1167" r:id="rId2223" xr:uid="{00000000-0004-0000-0300-0000AE080000}"/>
    <hyperlink ref="C1168" r:id="rId2224" xr:uid="{00000000-0004-0000-0300-0000AF080000}"/>
    <hyperlink ref="C1169" r:id="rId2225" xr:uid="{00000000-0004-0000-0300-0000B0080000}"/>
    <hyperlink ref="C1170" r:id="rId2226" xr:uid="{00000000-0004-0000-0300-0000B1080000}"/>
    <hyperlink ref="C1171" r:id="rId2227" xr:uid="{00000000-0004-0000-0300-0000B2080000}"/>
    <hyperlink ref="C1172" r:id="rId2228" xr:uid="{00000000-0004-0000-0300-0000B3080000}"/>
    <hyperlink ref="C1173" r:id="rId2229" xr:uid="{00000000-0004-0000-0300-0000B4080000}"/>
    <hyperlink ref="C1174" r:id="rId2230" xr:uid="{00000000-0004-0000-0300-0000B5080000}"/>
    <hyperlink ref="C1175" r:id="rId2231" xr:uid="{00000000-0004-0000-0300-0000B6080000}"/>
    <hyperlink ref="C1176" r:id="rId2232" xr:uid="{00000000-0004-0000-0300-0000B7080000}"/>
    <hyperlink ref="C1177" r:id="rId2233" xr:uid="{00000000-0004-0000-0300-0000B8080000}"/>
    <hyperlink ref="C1178" r:id="rId2234" xr:uid="{00000000-0004-0000-0300-0000B9080000}"/>
    <hyperlink ref="C1179" r:id="rId2235" xr:uid="{00000000-0004-0000-0300-0000BA080000}"/>
    <hyperlink ref="C1180" r:id="rId2236" xr:uid="{00000000-0004-0000-0300-0000BB080000}"/>
    <hyperlink ref="C1181" r:id="rId2237" xr:uid="{00000000-0004-0000-0300-0000BC080000}"/>
    <hyperlink ref="C1182" r:id="rId2238" xr:uid="{00000000-0004-0000-0300-0000BD080000}"/>
    <hyperlink ref="C1183" r:id="rId2239" xr:uid="{00000000-0004-0000-0300-0000BE080000}"/>
    <hyperlink ref="B1184" r:id="rId2240" xr:uid="{00000000-0004-0000-0300-0000BF080000}"/>
    <hyperlink ref="C1184" r:id="rId2241" xr:uid="{00000000-0004-0000-0300-0000C0080000}"/>
    <hyperlink ref="C1185" r:id="rId2242" xr:uid="{00000000-0004-0000-0300-0000C1080000}"/>
    <hyperlink ref="C1186" r:id="rId2243" xr:uid="{00000000-0004-0000-0300-0000C2080000}"/>
    <hyperlink ref="C1187" r:id="rId2244" xr:uid="{00000000-0004-0000-0300-0000C3080000}"/>
    <hyperlink ref="C1188" r:id="rId2245" xr:uid="{00000000-0004-0000-0300-0000C4080000}"/>
    <hyperlink ref="C1189" r:id="rId2246" xr:uid="{00000000-0004-0000-0300-0000C5080000}"/>
    <hyperlink ref="C1190" r:id="rId2247" xr:uid="{00000000-0004-0000-0300-0000C6080000}"/>
    <hyperlink ref="C1191" r:id="rId2248" xr:uid="{00000000-0004-0000-0300-0000C7080000}"/>
    <hyperlink ref="C1192" r:id="rId2249" xr:uid="{00000000-0004-0000-0300-0000C8080000}"/>
    <hyperlink ref="C1193" r:id="rId2250" xr:uid="{00000000-0004-0000-0300-0000C9080000}"/>
    <hyperlink ref="C1194" r:id="rId2251" xr:uid="{00000000-0004-0000-0300-0000CA080000}"/>
    <hyperlink ref="C1195" r:id="rId2252" xr:uid="{00000000-0004-0000-0300-0000CB080000}"/>
    <hyperlink ref="C1196" r:id="rId2253" xr:uid="{00000000-0004-0000-0300-0000CC080000}"/>
    <hyperlink ref="C1197" r:id="rId2254" xr:uid="{00000000-0004-0000-0300-0000CD080000}"/>
    <hyperlink ref="C1198" r:id="rId2255" xr:uid="{00000000-0004-0000-0300-0000CE080000}"/>
    <hyperlink ref="C1199" r:id="rId2256" xr:uid="{00000000-0004-0000-0300-0000CF080000}"/>
    <hyperlink ref="C1200" r:id="rId2257" xr:uid="{00000000-0004-0000-0300-0000D0080000}"/>
    <hyperlink ref="C1201" r:id="rId2258" xr:uid="{00000000-0004-0000-0300-0000D1080000}"/>
    <hyperlink ref="C1202" r:id="rId2259" xr:uid="{00000000-0004-0000-0300-0000D2080000}"/>
    <hyperlink ref="C1203" r:id="rId2260" xr:uid="{00000000-0004-0000-0300-0000D3080000}"/>
    <hyperlink ref="C1204" r:id="rId2261" xr:uid="{00000000-0004-0000-0300-0000D4080000}"/>
    <hyperlink ref="C1205" r:id="rId2262" xr:uid="{00000000-0004-0000-0300-0000D5080000}"/>
    <hyperlink ref="C1206" r:id="rId2263" xr:uid="{00000000-0004-0000-0300-0000D6080000}"/>
    <hyperlink ref="C1207" r:id="rId2264" xr:uid="{00000000-0004-0000-0300-0000D7080000}"/>
    <hyperlink ref="C1208" r:id="rId2265" xr:uid="{00000000-0004-0000-0300-0000D8080000}"/>
    <hyperlink ref="C1209" r:id="rId2266" xr:uid="{00000000-0004-0000-0300-0000D9080000}"/>
    <hyperlink ref="C1210" r:id="rId2267" xr:uid="{00000000-0004-0000-0300-0000DA080000}"/>
    <hyperlink ref="C1211" r:id="rId2268" xr:uid="{00000000-0004-0000-0300-0000DB080000}"/>
    <hyperlink ref="C1212" r:id="rId2269" xr:uid="{00000000-0004-0000-0300-0000DC080000}"/>
    <hyperlink ref="C1213" r:id="rId2270" xr:uid="{00000000-0004-0000-0300-0000DD080000}"/>
    <hyperlink ref="C1214" r:id="rId2271" xr:uid="{00000000-0004-0000-0300-0000DE080000}"/>
    <hyperlink ref="C1215" r:id="rId2272" xr:uid="{00000000-0004-0000-0300-0000DF080000}"/>
    <hyperlink ref="C1216" r:id="rId2273" xr:uid="{00000000-0004-0000-0300-0000E0080000}"/>
    <hyperlink ref="C1217" r:id="rId2274" xr:uid="{00000000-0004-0000-0300-0000E1080000}"/>
    <hyperlink ref="C1218" r:id="rId2275" xr:uid="{00000000-0004-0000-0300-0000E2080000}"/>
    <hyperlink ref="C1219" r:id="rId2276" xr:uid="{00000000-0004-0000-0300-0000E3080000}"/>
    <hyperlink ref="C1220" r:id="rId2277" xr:uid="{00000000-0004-0000-0300-0000E4080000}"/>
    <hyperlink ref="C1221" r:id="rId2278" xr:uid="{00000000-0004-0000-0300-0000E5080000}"/>
    <hyperlink ref="C1223" r:id="rId2279" xr:uid="{00000000-0004-0000-0300-0000E6080000}"/>
    <hyperlink ref="C1224" r:id="rId2280" xr:uid="{00000000-0004-0000-0300-0000E7080000}"/>
    <hyperlink ref="C1225" r:id="rId2281" xr:uid="{00000000-0004-0000-0300-0000E8080000}"/>
    <hyperlink ref="C1226" r:id="rId2282" xr:uid="{00000000-0004-0000-0300-0000E9080000}"/>
    <hyperlink ref="C1227" r:id="rId2283" xr:uid="{00000000-0004-0000-0300-0000EA080000}"/>
    <hyperlink ref="C1228" r:id="rId2284" xr:uid="{00000000-0004-0000-0300-0000EB080000}"/>
    <hyperlink ref="C1229" r:id="rId2285" xr:uid="{00000000-0004-0000-0300-0000EC080000}"/>
    <hyperlink ref="C1230" r:id="rId2286" xr:uid="{00000000-0004-0000-0300-0000ED080000}"/>
    <hyperlink ref="C1231" r:id="rId2287" xr:uid="{00000000-0004-0000-0300-0000EE080000}"/>
    <hyperlink ref="C1232" r:id="rId2288" xr:uid="{00000000-0004-0000-0300-0000EF080000}"/>
    <hyperlink ref="C1233" r:id="rId2289" xr:uid="{00000000-0004-0000-0300-0000F0080000}"/>
    <hyperlink ref="C1234" r:id="rId2290" xr:uid="{00000000-0004-0000-0300-0000F1080000}"/>
    <hyperlink ref="C1235" r:id="rId2291" xr:uid="{00000000-0004-0000-0300-0000F2080000}"/>
    <hyperlink ref="C1236" r:id="rId2292" xr:uid="{00000000-0004-0000-0300-0000F3080000}"/>
    <hyperlink ref="C1237" r:id="rId2293" xr:uid="{00000000-0004-0000-0300-0000F4080000}"/>
    <hyperlink ref="C1238" r:id="rId2294" xr:uid="{00000000-0004-0000-0300-0000F5080000}"/>
    <hyperlink ref="C1239" r:id="rId2295" xr:uid="{00000000-0004-0000-0300-0000F6080000}"/>
    <hyperlink ref="C1240" r:id="rId2296" xr:uid="{00000000-0004-0000-0300-0000F7080000}"/>
    <hyperlink ref="C1241" r:id="rId2297" xr:uid="{00000000-0004-0000-0300-0000F8080000}"/>
    <hyperlink ref="C1242" r:id="rId2298" xr:uid="{00000000-0004-0000-0300-0000F9080000}"/>
    <hyperlink ref="C1243" r:id="rId2299" xr:uid="{00000000-0004-0000-0300-0000FA080000}"/>
    <hyperlink ref="C1244" r:id="rId2300" xr:uid="{00000000-0004-0000-0300-0000FB080000}"/>
    <hyperlink ref="C1245" r:id="rId2301" xr:uid="{00000000-0004-0000-0300-0000FC080000}"/>
    <hyperlink ref="C1246" r:id="rId2302" xr:uid="{00000000-0004-0000-0300-0000FD080000}"/>
    <hyperlink ref="C1247" r:id="rId2303" xr:uid="{00000000-0004-0000-0300-0000FE080000}"/>
    <hyperlink ref="C1248" r:id="rId2304" xr:uid="{00000000-0004-0000-0300-0000FF080000}"/>
    <hyperlink ref="C1249" r:id="rId2305" xr:uid="{00000000-0004-0000-0300-000000090000}"/>
    <hyperlink ref="C1250" r:id="rId2306" xr:uid="{00000000-0004-0000-0300-000001090000}"/>
    <hyperlink ref="C1251" r:id="rId2307" xr:uid="{00000000-0004-0000-0300-000002090000}"/>
    <hyperlink ref="C1252" r:id="rId2308" xr:uid="{00000000-0004-0000-0300-000003090000}"/>
    <hyperlink ref="C1253" r:id="rId2309" xr:uid="{00000000-0004-0000-0300-000004090000}"/>
    <hyperlink ref="C1254" r:id="rId2310" xr:uid="{00000000-0004-0000-0300-000005090000}"/>
    <hyperlink ref="C1255" r:id="rId2311" xr:uid="{00000000-0004-0000-0300-000006090000}"/>
    <hyperlink ref="C1256" r:id="rId2312" xr:uid="{00000000-0004-0000-0300-000007090000}"/>
    <hyperlink ref="C1257" r:id="rId2313" xr:uid="{00000000-0004-0000-0300-000008090000}"/>
    <hyperlink ref="C1258" r:id="rId2314" xr:uid="{00000000-0004-0000-0300-000009090000}"/>
    <hyperlink ref="C1259" r:id="rId2315" xr:uid="{00000000-0004-0000-0300-00000A090000}"/>
    <hyperlink ref="C1260" r:id="rId2316" xr:uid="{00000000-0004-0000-0300-00000B090000}"/>
    <hyperlink ref="C1261" r:id="rId2317" xr:uid="{00000000-0004-0000-0300-00000C090000}"/>
    <hyperlink ref="C1262" r:id="rId2318" xr:uid="{00000000-0004-0000-0300-00000D090000}"/>
    <hyperlink ref="C1263" r:id="rId2319" xr:uid="{00000000-0004-0000-0300-00000E090000}"/>
    <hyperlink ref="C1264" r:id="rId2320" xr:uid="{00000000-0004-0000-0300-00000F090000}"/>
    <hyperlink ref="C1265" r:id="rId2321" xr:uid="{00000000-0004-0000-0300-000010090000}"/>
    <hyperlink ref="C1266" r:id="rId2322" xr:uid="{00000000-0004-0000-0300-000011090000}"/>
    <hyperlink ref="C1267" r:id="rId2323" xr:uid="{00000000-0004-0000-0300-000012090000}"/>
    <hyperlink ref="C1268" r:id="rId2324" xr:uid="{00000000-0004-0000-0300-000013090000}"/>
    <hyperlink ref="C1269" r:id="rId2325" xr:uid="{00000000-0004-0000-0300-000014090000}"/>
    <hyperlink ref="C1270" r:id="rId2326" xr:uid="{00000000-0004-0000-0300-000015090000}"/>
    <hyperlink ref="C1271" r:id="rId2327" xr:uid="{00000000-0004-0000-0300-000016090000}"/>
    <hyperlink ref="C1272" r:id="rId2328" xr:uid="{00000000-0004-0000-0300-000017090000}"/>
    <hyperlink ref="C1273" r:id="rId2329" xr:uid="{00000000-0004-0000-0300-000018090000}"/>
    <hyperlink ref="C1274" r:id="rId2330" xr:uid="{00000000-0004-0000-0300-000019090000}"/>
    <hyperlink ref="C1275" r:id="rId2331" xr:uid="{00000000-0004-0000-0300-00001A090000}"/>
    <hyperlink ref="C1276" r:id="rId2332" xr:uid="{00000000-0004-0000-0300-00001B090000}"/>
    <hyperlink ref="C1277" r:id="rId2333" xr:uid="{00000000-0004-0000-0300-00001C090000}"/>
    <hyperlink ref="C1278" r:id="rId2334" xr:uid="{00000000-0004-0000-0300-00001D090000}"/>
    <hyperlink ref="C1279" r:id="rId2335" xr:uid="{00000000-0004-0000-0300-00001E090000}"/>
    <hyperlink ref="C1280" r:id="rId2336" xr:uid="{00000000-0004-0000-0300-00001F090000}"/>
    <hyperlink ref="C1281" r:id="rId2337" xr:uid="{00000000-0004-0000-0300-000020090000}"/>
    <hyperlink ref="C1282" r:id="rId2338" xr:uid="{00000000-0004-0000-0300-000021090000}"/>
    <hyperlink ref="C1283" r:id="rId2339" xr:uid="{00000000-0004-0000-0300-000022090000}"/>
    <hyperlink ref="C1284" r:id="rId2340" xr:uid="{00000000-0004-0000-0300-000023090000}"/>
    <hyperlink ref="C1285" r:id="rId2341" xr:uid="{00000000-0004-0000-0300-000024090000}"/>
    <hyperlink ref="C1286" r:id="rId2342" xr:uid="{00000000-0004-0000-0300-000025090000}"/>
    <hyperlink ref="C1287" r:id="rId2343" xr:uid="{00000000-0004-0000-0300-000026090000}"/>
    <hyperlink ref="C1288" r:id="rId2344" xr:uid="{00000000-0004-0000-0300-000027090000}"/>
    <hyperlink ref="C1289" r:id="rId2345" xr:uid="{00000000-0004-0000-0300-000028090000}"/>
    <hyperlink ref="C1290" r:id="rId2346" xr:uid="{00000000-0004-0000-0300-000029090000}"/>
    <hyperlink ref="C1291" r:id="rId2347" xr:uid="{00000000-0004-0000-0300-00002A090000}"/>
    <hyperlink ref="C1292" r:id="rId2348" xr:uid="{00000000-0004-0000-0300-00002B090000}"/>
    <hyperlink ref="C1293" r:id="rId2349" xr:uid="{00000000-0004-0000-0300-00002C090000}"/>
    <hyperlink ref="C1294" r:id="rId2350" xr:uid="{00000000-0004-0000-0300-00002D090000}"/>
    <hyperlink ref="C1295" r:id="rId2351" xr:uid="{00000000-0004-0000-0300-00002E090000}"/>
    <hyperlink ref="C1296" r:id="rId2352" xr:uid="{00000000-0004-0000-0300-00002F090000}"/>
    <hyperlink ref="C1297" r:id="rId2353" xr:uid="{00000000-0004-0000-0300-000030090000}"/>
    <hyperlink ref="C1298" r:id="rId2354" xr:uid="{00000000-0004-0000-0300-000031090000}"/>
    <hyperlink ref="C1299" r:id="rId2355" xr:uid="{00000000-0004-0000-0300-000032090000}"/>
    <hyperlink ref="C1300" r:id="rId2356" xr:uid="{00000000-0004-0000-0300-000033090000}"/>
    <hyperlink ref="C1301" r:id="rId2357" xr:uid="{00000000-0004-0000-0300-000034090000}"/>
    <hyperlink ref="C1302" r:id="rId2358" xr:uid="{00000000-0004-0000-0300-000035090000}"/>
    <hyperlink ref="C1303" r:id="rId2359" xr:uid="{00000000-0004-0000-0300-000036090000}"/>
    <hyperlink ref="C1304" r:id="rId2360" xr:uid="{00000000-0004-0000-0300-000037090000}"/>
    <hyperlink ref="C1305" r:id="rId2361" xr:uid="{00000000-0004-0000-0300-000038090000}"/>
    <hyperlink ref="C1306" r:id="rId2362" xr:uid="{00000000-0004-0000-0300-000039090000}"/>
    <hyperlink ref="C1307" r:id="rId2363" xr:uid="{00000000-0004-0000-0300-00003A090000}"/>
    <hyperlink ref="C1308" r:id="rId2364" xr:uid="{00000000-0004-0000-0300-00003B090000}"/>
    <hyperlink ref="C1309" r:id="rId2365" xr:uid="{00000000-0004-0000-0300-00003C090000}"/>
    <hyperlink ref="C1310" r:id="rId2366" xr:uid="{00000000-0004-0000-0300-00003D090000}"/>
    <hyperlink ref="C1311" r:id="rId2367" xr:uid="{00000000-0004-0000-0300-00003E090000}"/>
    <hyperlink ref="C1312" r:id="rId2368" xr:uid="{00000000-0004-0000-0300-00003F090000}"/>
    <hyperlink ref="C1313" r:id="rId2369" xr:uid="{00000000-0004-0000-0300-000040090000}"/>
    <hyperlink ref="C1314" r:id="rId2370" xr:uid="{00000000-0004-0000-0300-000041090000}"/>
    <hyperlink ref="C1315" r:id="rId2371" xr:uid="{00000000-0004-0000-0300-000042090000}"/>
    <hyperlink ref="C1316" r:id="rId2372" xr:uid="{00000000-0004-0000-0300-000043090000}"/>
    <hyperlink ref="C1317" r:id="rId2373" xr:uid="{00000000-0004-0000-0300-000044090000}"/>
    <hyperlink ref="C1318" r:id="rId2374" xr:uid="{00000000-0004-0000-0300-000045090000}"/>
    <hyperlink ref="C1319" r:id="rId2375" xr:uid="{00000000-0004-0000-0300-000046090000}"/>
    <hyperlink ref="C1320" r:id="rId2376" xr:uid="{00000000-0004-0000-0300-000047090000}"/>
    <hyperlink ref="C1321" r:id="rId2377" xr:uid="{00000000-0004-0000-0300-000048090000}"/>
    <hyperlink ref="C1322" r:id="rId2378" xr:uid="{00000000-0004-0000-0300-000049090000}"/>
    <hyperlink ref="C1323" r:id="rId2379" xr:uid="{00000000-0004-0000-0300-00004A090000}"/>
    <hyperlink ref="C1324" r:id="rId2380" xr:uid="{00000000-0004-0000-0300-00004B090000}"/>
    <hyperlink ref="C1325" r:id="rId2381" xr:uid="{00000000-0004-0000-0300-00004C090000}"/>
    <hyperlink ref="C1326" r:id="rId2382" xr:uid="{00000000-0004-0000-0300-00004D090000}"/>
    <hyperlink ref="C1327" r:id="rId2383" xr:uid="{00000000-0004-0000-0300-00004E090000}"/>
    <hyperlink ref="C1328" r:id="rId2384" xr:uid="{00000000-0004-0000-0300-00004F090000}"/>
    <hyperlink ref="C1329" r:id="rId2385" xr:uid="{00000000-0004-0000-0300-000050090000}"/>
    <hyperlink ref="C1330" r:id="rId2386" xr:uid="{00000000-0004-0000-0300-000051090000}"/>
    <hyperlink ref="C1331" r:id="rId2387" xr:uid="{00000000-0004-0000-0300-000052090000}"/>
    <hyperlink ref="C1332" r:id="rId2388" xr:uid="{00000000-0004-0000-0300-000053090000}"/>
    <hyperlink ref="C1333" r:id="rId2389" xr:uid="{00000000-0004-0000-0300-000054090000}"/>
    <hyperlink ref="C1334" r:id="rId2390" xr:uid="{00000000-0004-0000-0300-000055090000}"/>
    <hyperlink ref="C1335" r:id="rId2391" xr:uid="{00000000-0004-0000-0300-000056090000}"/>
    <hyperlink ref="C1336" r:id="rId2392" xr:uid="{00000000-0004-0000-0300-000057090000}"/>
    <hyperlink ref="C1337" r:id="rId2393" xr:uid="{00000000-0004-0000-0300-000058090000}"/>
    <hyperlink ref="C1338" r:id="rId2394" xr:uid="{00000000-0004-0000-0300-000059090000}"/>
    <hyperlink ref="C1339" r:id="rId2395" xr:uid="{00000000-0004-0000-0300-00005A090000}"/>
    <hyperlink ref="C1340" r:id="rId2396" xr:uid="{00000000-0004-0000-0300-00005B090000}"/>
    <hyperlink ref="C1341" r:id="rId2397" xr:uid="{00000000-0004-0000-0300-00005C090000}"/>
    <hyperlink ref="C1342" r:id="rId2398" xr:uid="{00000000-0004-0000-0300-00005D090000}"/>
    <hyperlink ref="C1343" r:id="rId2399" xr:uid="{00000000-0004-0000-0300-00005E090000}"/>
    <hyperlink ref="C1344" r:id="rId2400" xr:uid="{00000000-0004-0000-0300-00005F090000}"/>
    <hyperlink ref="C1345" r:id="rId2401" xr:uid="{00000000-0004-0000-0300-000060090000}"/>
    <hyperlink ref="C1346" r:id="rId2402" xr:uid="{00000000-0004-0000-0300-000061090000}"/>
    <hyperlink ref="C1347" r:id="rId2403" xr:uid="{00000000-0004-0000-0300-000062090000}"/>
    <hyperlink ref="C1348" r:id="rId2404" xr:uid="{00000000-0004-0000-0300-000063090000}"/>
    <hyperlink ref="C1349" r:id="rId2405" xr:uid="{00000000-0004-0000-0300-000064090000}"/>
    <hyperlink ref="C1350" r:id="rId2406" xr:uid="{00000000-0004-0000-0300-000065090000}"/>
    <hyperlink ref="C1351" r:id="rId2407" xr:uid="{00000000-0004-0000-0300-000066090000}"/>
    <hyperlink ref="C1352" r:id="rId2408" xr:uid="{00000000-0004-0000-0300-000067090000}"/>
    <hyperlink ref="C1353" r:id="rId2409" xr:uid="{00000000-0004-0000-0300-000068090000}"/>
    <hyperlink ref="C1354" r:id="rId2410" xr:uid="{00000000-0004-0000-0300-000069090000}"/>
    <hyperlink ref="C1355" r:id="rId2411" xr:uid="{00000000-0004-0000-0300-00006A090000}"/>
    <hyperlink ref="C1356" r:id="rId2412" xr:uid="{00000000-0004-0000-0300-00006B090000}"/>
    <hyperlink ref="C1357" r:id="rId2413" xr:uid="{00000000-0004-0000-0300-00006C090000}"/>
    <hyperlink ref="C1358" r:id="rId2414" xr:uid="{00000000-0004-0000-0300-00006D090000}"/>
    <hyperlink ref="C1359" r:id="rId2415" xr:uid="{00000000-0004-0000-0300-00006E090000}"/>
    <hyperlink ref="C1360" r:id="rId2416" xr:uid="{00000000-0004-0000-0300-00006F090000}"/>
    <hyperlink ref="C1361" r:id="rId2417" xr:uid="{00000000-0004-0000-0300-000070090000}"/>
    <hyperlink ref="C1362" r:id="rId2418" xr:uid="{00000000-0004-0000-0300-000071090000}"/>
    <hyperlink ref="C1363" r:id="rId2419" xr:uid="{00000000-0004-0000-0300-000072090000}"/>
    <hyperlink ref="C1364" r:id="rId2420" xr:uid="{00000000-0004-0000-0300-000073090000}"/>
    <hyperlink ref="C1365" r:id="rId2421" xr:uid="{00000000-0004-0000-0300-000074090000}"/>
    <hyperlink ref="C1366" r:id="rId2422" xr:uid="{00000000-0004-0000-0300-000075090000}"/>
    <hyperlink ref="C1367" r:id="rId2423" xr:uid="{00000000-0004-0000-0300-000076090000}"/>
    <hyperlink ref="C1368" r:id="rId2424" xr:uid="{00000000-0004-0000-0300-000077090000}"/>
    <hyperlink ref="C1369" r:id="rId2425" xr:uid="{00000000-0004-0000-0300-000078090000}"/>
    <hyperlink ref="C1370" r:id="rId2426" xr:uid="{00000000-0004-0000-0300-000079090000}"/>
    <hyperlink ref="C1371" r:id="rId2427" xr:uid="{00000000-0004-0000-0300-00007A090000}"/>
    <hyperlink ref="C1372" r:id="rId2428" xr:uid="{00000000-0004-0000-0300-00007B090000}"/>
    <hyperlink ref="C1373" r:id="rId2429" xr:uid="{00000000-0004-0000-0300-00007C090000}"/>
    <hyperlink ref="B1374" r:id="rId2430" xr:uid="{00000000-0004-0000-0300-00007D090000}"/>
    <hyperlink ref="C1374" r:id="rId2431" xr:uid="{00000000-0004-0000-0300-00007E090000}"/>
    <hyperlink ref="C1375" r:id="rId2432" xr:uid="{00000000-0004-0000-0300-00007F090000}"/>
    <hyperlink ref="C1376" r:id="rId2433" xr:uid="{00000000-0004-0000-0300-000080090000}"/>
    <hyperlink ref="C1377" r:id="rId2434" xr:uid="{00000000-0004-0000-0300-000081090000}"/>
    <hyperlink ref="C1378" r:id="rId2435" xr:uid="{00000000-0004-0000-0300-000082090000}"/>
    <hyperlink ref="C1379" r:id="rId2436" xr:uid="{00000000-0004-0000-0300-000083090000}"/>
    <hyperlink ref="C1380" r:id="rId2437" xr:uid="{00000000-0004-0000-0300-000084090000}"/>
    <hyperlink ref="C1381" r:id="rId2438" xr:uid="{00000000-0004-0000-0300-000085090000}"/>
    <hyperlink ref="C1382" r:id="rId2439" xr:uid="{00000000-0004-0000-0300-000086090000}"/>
    <hyperlink ref="C1383" r:id="rId2440" xr:uid="{00000000-0004-0000-0300-000087090000}"/>
    <hyperlink ref="C1384" r:id="rId2441" xr:uid="{00000000-0004-0000-0300-000088090000}"/>
    <hyperlink ref="C1385" r:id="rId2442" xr:uid="{00000000-0004-0000-0300-000089090000}"/>
    <hyperlink ref="C1386" r:id="rId2443" xr:uid="{00000000-0004-0000-0300-00008A090000}"/>
    <hyperlink ref="C1387" r:id="rId2444" xr:uid="{00000000-0004-0000-0300-00008B090000}"/>
    <hyperlink ref="C1388" r:id="rId2445" xr:uid="{00000000-0004-0000-0300-00008C090000}"/>
    <hyperlink ref="C1389" r:id="rId2446" xr:uid="{00000000-0004-0000-0300-00008D090000}"/>
    <hyperlink ref="C1390" r:id="rId2447" xr:uid="{00000000-0004-0000-0300-00008E090000}"/>
    <hyperlink ref="C1391" r:id="rId2448" xr:uid="{00000000-0004-0000-0300-00008F090000}"/>
    <hyperlink ref="C1392" r:id="rId2449" xr:uid="{00000000-0004-0000-0300-000090090000}"/>
    <hyperlink ref="C1393" r:id="rId2450" xr:uid="{00000000-0004-0000-0300-000091090000}"/>
    <hyperlink ref="C1394" r:id="rId2451" xr:uid="{00000000-0004-0000-0300-000092090000}"/>
    <hyperlink ref="C1395" r:id="rId2452" xr:uid="{00000000-0004-0000-0300-000093090000}"/>
    <hyperlink ref="C1396" r:id="rId2453" xr:uid="{00000000-0004-0000-0300-000094090000}"/>
    <hyperlink ref="C1397" r:id="rId2454" xr:uid="{00000000-0004-0000-0300-000095090000}"/>
    <hyperlink ref="C1398" r:id="rId2455" xr:uid="{00000000-0004-0000-0300-000096090000}"/>
    <hyperlink ref="C1399" r:id="rId2456" xr:uid="{00000000-0004-0000-0300-000097090000}"/>
    <hyperlink ref="C1400" r:id="rId2457" xr:uid="{00000000-0004-0000-0300-000098090000}"/>
    <hyperlink ref="C1401" r:id="rId2458" xr:uid="{00000000-0004-0000-0300-000099090000}"/>
    <hyperlink ref="C1402" r:id="rId2459" xr:uid="{00000000-0004-0000-0300-00009A090000}"/>
    <hyperlink ref="C1403" r:id="rId2460" xr:uid="{00000000-0004-0000-0300-00009B090000}"/>
    <hyperlink ref="C1404" r:id="rId2461" xr:uid="{00000000-0004-0000-0300-00009C090000}"/>
    <hyperlink ref="C1405" r:id="rId2462" xr:uid="{00000000-0004-0000-0300-00009D090000}"/>
    <hyperlink ref="C1406" r:id="rId2463" xr:uid="{00000000-0004-0000-0300-00009E090000}"/>
    <hyperlink ref="C1407" r:id="rId2464" xr:uid="{00000000-0004-0000-0300-00009F090000}"/>
    <hyperlink ref="C1408" r:id="rId2465" xr:uid="{00000000-0004-0000-0300-0000A0090000}"/>
    <hyperlink ref="C1409" r:id="rId2466" xr:uid="{00000000-0004-0000-0300-0000A1090000}"/>
    <hyperlink ref="C1410" r:id="rId2467" xr:uid="{00000000-0004-0000-0300-0000A2090000}"/>
    <hyperlink ref="C1411" r:id="rId2468" xr:uid="{00000000-0004-0000-0300-0000A3090000}"/>
    <hyperlink ref="C1412" r:id="rId2469" xr:uid="{00000000-0004-0000-0300-0000A4090000}"/>
    <hyperlink ref="C1413" r:id="rId2470" xr:uid="{00000000-0004-0000-0300-0000A5090000}"/>
    <hyperlink ref="C1414" r:id="rId2471" xr:uid="{00000000-0004-0000-0300-0000A6090000}"/>
    <hyperlink ref="C1415" r:id="rId2472" xr:uid="{00000000-0004-0000-0300-0000A7090000}"/>
    <hyperlink ref="C1416" r:id="rId2473" xr:uid="{00000000-0004-0000-0300-0000A8090000}"/>
    <hyperlink ref="C1417" r:id="rId2474" xr:uid="{00000000-0004-0000-0300-0000A9090000}"/>
    <hyperlink ref="C1418" r:id="rId2475" xr:uid="{00000000-0004-0000-0300-0000AA090000}"/>
    <hyperlink ref="C1419" r:id="rId2476" xr:uid="{00000000-0004-0000-0300-0000AB090000}"/>
    <hyperlink ref="C1420" r:id="rId2477" xr:uid="{00000000-0004-0000-0300-0000AC090000}"/>
    <hyperlink ref="C1421" r:id="rId2478" xr:uid="{00000000-0004-0000-0300-0000AD090000}"/>
    <hyperlink ref="C1422" r:id="rId2479" xr:uid="{00000000-0004-0000-0300-0000AE090000}"/>
    <hyperlink ref="C1423" r:id="rId2480" xr:uid="{00000000-0004-0000-0300-0000AF090000}"/>
    <hyperlink ref="C1424" r:id="rId2481" xr:uid="{00000000-0004-0000-0300-0000B0090000}"/>
    <hyperlink ref="C1425" r:id="rId2482" xr:uid="{00000000-0004-0000-0300-0000B1090000}"/>
    <hyperlink ref="C1426" r:id="rId2483" xr:uid="{00000000-0004-0000-0300-0000B2090000}"/>
    <hyperlink ref="C1427" r:id="rId2484" xr:uid="{00000000-0004-0000-0300-0000B3090000}"/>
    <hyperlink ref="C1428" r:id="rId2485" xr:uid="{00000000-0004-0000-0300-0000B4090000}"/>
    <hyperlink ref="C1429" r:id="rId2486" xr:uid="{00000000-0004-0000-0300-0000B5090000}"/>
    <hyperlink ref="C1430" r:id="rId2487" xr:uid="{00000000-0004-0000-0300-0000B6090000}"/>
    <hyperlink ref="C1431" r:id="rId2488" xr:uid="{00000000-0004-0000-0300-0000B7090000}"/>
    <hyperlink ref="C1432" r:id="rId2489" xr:uid="{00000000-0004-0000-0300-0000B8090000}"/>
    <hyperlink ref="C1433" r:id="rId2490" xr:uid="{00000000-0004-0000-0300-0000B9090000}"/>
    <hyperlink ref="C1434" r:id="rId2491" xr:uid="{00000000-0004-0000-0300-0000BA090000}"/>
    <hyperlink ref="C1435" r:id="rId2492" xr:uid="{00000000-0004-0000-0300-0000BB090000}"/>
    <hyperlink ref="C1436" r:id="rId2493" xr:uid="{00000000-0004-0000-0300-0000BC090000}"/>
    <hyperlink ref="C1437" r:id="rId2494" xr:uid="{00000000-0004-0000-0300-0000BD090000}"/>
    <hyperlink ref="C1438" r:id="rId2495" xr:uid="{00000000-0004-0000-0300-0000BE090000}"/>
    <hyperlink ref="C1439" r:id="rId2496" xr:uid="{00000000-0004-0000-0300-0000BF090000}"/>
    <hyperlink ref="C1440" r:id="rId2497" xr:uid="{00000000-0004-0000-0300-0000C0090000}"/>
    <hyperlink ref="C1441" r:id="rId2498" xr:uid="{00000000-0004-0000-0300-0000C1090000}"/>
    <hyperlink ref="C1442" r:id="rId2499" xr:uid="{00000000-0004-0000-0300-0000C2090000}"/>
    <hyperlink ref="C1443" r:id="rId2500" xr:uid="{00000000-0004-0000-0300-0000C3090000}"/>
    <hyperlink ref="C1444" r:id="rId2501" xr:uid="{00000000-0004-0000-0300-0000C4090000}"/>
    <hyperlink ref="C1445" r:id="rId2502" xr:uid="{00000000-0004-0000-0300-0000C5090000}"/>
    <hyperlink ref="C1446" r:id="rId2503" xr:uid="{00000000-0004-0000-0300-0000C6090000}"/>
    <hyperlink ref="C1447" r:id="rId2504" xr:uid="{00000000-0004-0000-0300-0000C7090000}"/>
    <hyperlink ref="C1448" r:id="rId2505" xr:uid="{00000000-0004-0000-0300-0000C8090000}"/>
    <hyperlink ref="C1449" r:id="rId2506" xr:uid="{00000000-0004-0000-0300-0000C9090000}"/>
    <hyperlink ref="C1450" r:id="rId2507" xr:uid="{00000000-0004-0000-0300-0000CA090000}"/>
    <hyperlink ref="C1451" r:id="rId2508" xr:uid="{00000000-0004-0000-0300-0000CB090000}"/>
    <hyperlink ref="C1452" r:id="rId2509" xr:uid="{00000000-0004-0000-0300-0000CC090000}"/>
    <hyperlink ref="C1453" r:id="rId2510" xr:uid="{00000000-0004-0000-0300-0000CD090000}"/>
    <hyperlink ref="C1454" r:id="rId2511" xr:uid="{00000000-0004-0000-0300-0000CE090000}"/>
    <hyperlink ref="C1455" r:id="rId2512" xr:uid="{00000000-0004-0000-0300-0000CF090000}"/>
    <hyperlink ref="C1456" r:id="rId2513" xr:uid="{00000000-0004-0000-0300-0000D0090000}"/>
    <hyperlink ref="C1457" r:id="rId2514" xr:uid="{00000000-0004-0000-0300-0000D1090000}"/>
    <hyperlink ref="C1458" r:id="rId2515" xr:uid="{00000000-0004-0000-0300-0000D2090000}"/>
    <hyperlink ref="C1459" r:id="rId2516" xr:uid="{00000000-0004-0000-0300-0000D3090000}"/>
    <hyperlink ref="C1460" r:id="rId2517" xr:uid="{00000000-0004-0000-0300-0000D4090000}"/>
    <hyperlink ref="C1461" r:id="rId2518" xr:uid="{00000000-0004-0000-0300-0000D5090000}"/>
    <hyperlink ref="C1462" r:id="rId2519" xr:uid="{00000000-0004-0000-0300-0000D6090000}"/>
    <hyperlink ref="C1463" r:id="rId2520" xr:uid="{00000000-0004-0000-0300-0000D7090000}"/>
    <hyperlink ref="C1464" r:id="rId2521" xr:uid="{00000000-0004-0000-0300-0000D8090000}"/>
    <hyperlink ref="C1465" r:id="rId2522" xr:uid="{00000000-0004-0000-0300-0000D9090000}"/>
    <hyperlink ref="C1466" r:id="rId2523" xr:uid="{00000000-0004-0000-0300-0000DA090000}"/>
    <hyperlink ref="C1467" r:id="rId2524" xr:uid="{00000000-0004-0000-0300-0000DB090000}"/>
    <hyperlink ref="C1468" r:id="rId2525" xr:uid="{00000000-0004-0000-0300-0000DC090000}"/>
    <hyperlink ref="C1469" r:id="rId2526" xr:uid="{00000000-0004-0000-0300-0000DD090000}"/>
    <hyperlink ref="C1470" r:id="rId2527" xr:uid="{00000000-0004-0000-0300-0000DE090000}"/>
    <hyperlink ref="C1471" r:id="rId2528" xr:uid="{00000000-0004-0000-0300-0000DF090000}"/>
    <hyperlink ref="C1472" r:id="rId2529" xr:uid="{00000000-0004-0000-0300-0000E0090000}"/>
    <hyperlink ref="C1473" r:id="rId2530" xr:uid="{00000000-0004-0000-0300-0000E1090000}"/>
    <hyperlink ref="C1474" r:id="rId2531" xr:uid="{00000000-0004-0000-0300-0000E2090000}"/>
    <hyperlink ref="C1475" r:id="rId2532" xr:uid="{00000000-0004-0000-0300-0000E3090000}"/>
    <hyperlink ref="C1476" r:id="rId2533" xr:uid="{00000000-0004-0000-0300-0000E4090000}"/>
    <hyperlink ref="B1477" r:id="rId2534" xr:uid="{00000000-0004-0000-0300-0000E5090000}"/>
    <hyperlink ref="C1477" r:id="rId2535" xr:uid="{00000000-0004-0000-0300-0000E6090000}"/>
    <hyperlink ref="C1478" r:id="rId2536" xr:uid="{00000000-0004-0000-0300-0000E7090000}"/>
    <hyperlink ref="C1479" r:id="rId2537" xr:uid="{00000000-0004-0000-0300-0000E8090000}"/>
    <hyperlink ref="C1480" r:id="rId2538" xr:uid="{00000000-0004-0000-0300-0000E9090000}"/>
    <hyperlink ref="C1481" r:id="rId2539" xr:uid="{00000000-0004-0000-0300-0000EA090000}"/>
    <hyperlink ref="C1482" r:id="rId2540" xr:uid="{00000000-0004-0000-0300-0000EB090000}"/>
    <hyperlink ref="C1483" r:id="rId2541" xr:uid="{00000000-0004-0000-0300-0000EC090000}"/>
    <hyperlink ref="C1484" r:id="rId2542" xr:uid="{00000000-0004-0000-0300-0000ED090000}"/>
    <hyperlink ref="C1485" r:id="rId2543" xr:uid="{00000000-0004-0000-0300-0000EE090000}"/>
    <hyperlink ref="C1486" r:id="rId2544" xr:uid="{00000000-0004-0000-0300-0000EF090000}"/>
    <hyperlink ref="C1487" r:id="rId2545" xr:uid="{00000000-0004-0000-0300-0000F0090000}"/>
    <hyperlink ref="C1488" r:id="rId2546" xr:uid="{00000000-0004-0000-0300-0000F1090000}"/>
    <hyperlink ref="C1489" r:id="rId2547" xr:uid="{00000000-0004-0000-0300-0000F2090000}"/>
    <hyperlink ref="C1490" r:id="rId2548" xr:uid="{00000000-0004-0000-0300-0000F3090000}"/>
    <hyperlink ref="C1491" r:id="rId2549" xr:uid="{00000000-0004-0000-0300-0000F4090000}"/>
    <hyperlink ref="C1492" r:id="rId2550" xr:uid="{00000000-0004-0000-0300-0000F5090000}"/>
    <hyperlink ref="C1493" r:id="rId2551" xr:uid="{00000000-0004-0000-0300-0000F6090000}"/>
    <hyperlink ref="C1494" r:id="rId2552" xr:uid="{00000000-0004-0000-0300-0000F7090000}"/>
    <hyperlink ref="C1495" r:id="rId2553" xr:uid="{00000000-0004-0000-0300-0000F8090000}"/>
    <hyperlink ref="C1496" r:id="rId2554" xr:uid="{00000000-0004-0000-0300-0000F9090000}"/>
    <hyperlink ref="C1497" r:id="rId2555" xr:uid="{00000000-0004-0000-0300-0000FA090000}"/>
    <hyperlink ref="C1498" r:id="rId2556" xr:uid="{00000000-0004-0000-0300-0000FB090000}"/>
    <hyperlink ref="C1499" r:id="rId2557" xr:uid="{00000000-0004-0000-0300-0000FC090000}"/>
    <hyperlink ref="C1500" r:id="rId2558" xr:uid="{00000000-0004-0000-0300-0000FD090000}"/>
    <hyperlink ref="C1501" r:id="rId2559" xr:uid="{00000000-0004-0000-0300-0000FE090000}"/>
    <hyperlink ref="C1502" r:id="rId2560" xr:uid="{00000000-0004-0000-0300-0000FF090000}"/>
    <hyperlink ref="C1503" r:id="rId2561" xr:uid="{00000000-0004-0000-0300-0000000A0000}"/>
    <hyperlink ref="C1504" r:id="rId2562" xr:uid="{00000000-0004-0000-0300-0000010A0000}"/>
    <hyperlink ref="C1505" r:id="rId2563" xr:uid="{00000000-0004-0000-0300-0000020A0000}"/>
    <hyperlink ref="C1506" r:id="rId2564" xr:uid="{00000000-0004-0000-0300-0000030A0000}"/>
    <hyperlink ref="C1507" r:id="rId2565" xr:uid="{00000000-0004-0000-0300-0000040A0000}"/>
    <hyperlink ref="C1508" r:id="rId2566" xr:uid="{00000000-0004-0000-0300-0000050A0000}"/>
    <hyperlink ref="C1509" r:id="rId2567" xr:uid="{00000000-0004-0000-0300-0000060A0000}"/>
    <hyperlink ref="C1510" r:id="rId2568" xr:uid="{00000000-0004-0000-0300-0000070A0000}"/>
    <hyperlink ref="C1511" r:id="rId2569" xr:uid="{00000000-0004-0000-0300-0000080A0000}"/>
    <hyperlink ref="C1512" r:id="rId2570" xr:uid="{00000000-0004-0000-0300-0000090A0000}"/>
    <hyperlink ref="C1513" r:id="rId2571" xr:uid="{00000000-0004-0000-0300-00000A0A0000}"/>
    <hyperlink ref="C1514" r:id="rId2572" xr:uid="{00000000-0004-0000-0300-00000B0A0000}"/>
    <hyperlink ref="C1515" r:id="rId2573" xr:uid="{00000000-0004-0000-0300-00000C0A0000}"/>
    <hyperlink ref="C1516" r:id="rId2574" xr:uid="{00000000-0004-0000-0300-00000D0A0000}"/>
    <hyperlink ref="C1517" r:id="rId2575" xr:uid="{00000000-0004-0000-0300-00000E0A0000}"/>
    <hyperlink ref="C1518" r:id="rId2576" xr:uid="{00000000-0004-0000-0300-00000F0A0000}"/>
    <hyperlink ref="C1519" r:id="rId2577" xr:uid="{00000000-0004-0000-0300-0000100A0000}"/>
    <hyperlink ref="C1520" r:id="rId2578" xr:uid="{00000000-0004-0000-0300-0000110A0000}"/>
    <hyperlink ref="C1521" r:id="rId2579" xr:uid="{00000000-0004-0000-0300-0000120A0000}"/>
    <hyperlink ref="C1522" r:id="rId2580" xr:uid="{00000000-0004-0000-0300-0000130A0000}"/>
    <hyperlink ref="C1523" r:id="rId2581" xr:uid="{00000000-0004-0000-0300-0000140A0000}"/>
    <hyperlink ref="C1524" r:id="rId2582" xr:uid="{00000000-0004-0000-0300-0000150A0000}"/>
    <hyperlink ref="C1525" r:id="rId2583" xr:uid="{00000000-0004-0000-0300-0000160A0000}"/>
    <hyperlink ref="C1526" r:id="rId2584" xr:uid="{00000000-0004-0000-0300-0000170A0000}"/>
    <hyperlink ref="C1527" r:id="rId2585" xr:uid="{00000000-0004-0000-0300-0000180A0000}"/>
    <hyperlink ref="C1528" r:id="rId2586" xr:uid="{00000000-0004-0000-0300-0000190A0000}"/>
    <hyperlink ref="C1529" r:id="rId2587" xr:uid="{00000000-0004-0000-0300-00001A0A0000}"/>
    <hyperlink ref="C1530" r:id="rId2588" xr:uid="{00000000-0004-0000-0300-00001B0A0000}"/>
    <hyperlink ref="C1531" r:id="rId2589" xr:uid="{00000000-0004-0000-0300-00001C0A0000}"/>
    <hyperlink ref="C1532" r:id="rId2590" xr:uid="{00000000-0004-0000-0300-00001D0A0000}"/>
    <hyperlink ref="C1533" r:id="rId2591" xr:uid="{00000000-0004-0000-0300-00001E0A0000}"/>
    <hyperlink ref="C1534" r:id="rId2592" xr:uid="{00000000-0004-0000-0300-00001F0A0000}"/>
    <hyperlink ref="C1535" r:id="rId2593" xr:uid="{00000000-0004-0000-0300-0000200A0000}"/>
    <hyperlink ref="C1536" r:id="rId2594" xr:uid="{00000000-0004-0000-0300-0000210A0000}"/>
    <hyperlink ref="C1537" r:id="rId2595" xr:uid="{00000000-0004-0000-0300-0000220A0000}"/>
    <hyperlink ref="C1538" r:id="rId2596" xr:uid="{00000000-0004-0000-0300-0000230A0000}"/>
    <hyperlink ref="C1539" r:id="rId2597" xr:uid="{00000000-0004-0000-0300-0000240A0000}"/>
    <hyperlink ref="C1540" r:id="rId2598" xr:uid="{00000000-0004-0000-0300-0000250A0000}"/>
    <hyperlink ref="C1541" r:id="rId2599" xr:uid="{00000000-0004-0000-0300-0000260A0000}"/>
    <hyperlink ref="C1542" r:id="rId2600" xr:uid="{00000000-0004-0000-0300-0000270A0000}"/>
    <hyperlink ref="C1543" r:id="rId2601" xr:uid="{00000000-0004-0000-0300-0000280A0000}"/>
    <hyperlink ref="C1544" r:id="rId2602" xr:uid="{00000000-0004-0000-0300-0000290A0000}"/>
    <hyperlink ref="C1545" r:id="rId2603" xr:uid="{00000000-0004-0000-0300-00002A0A0000}"/>
    <hyperlink ref="C1546" r:id="rId2604" xr:uid="{00000000-0004-0000-0300-00002B0A0000}"/>
    <hyperlink ref="C1547" r:id="rId2605" xr:uid="{00000000-0004-0000-0300-00002C0A0000}"/>
    <hyperlink ref="C1548" r:id="rId2606" xr:uid="{00000000-0004-0000-0300-00002D0A0000}"/>
    <hyperlink ref="C1549" r:id="rId2607" xr:uid="{00000000-0004-0000-0300-00002E0A0000}"/>
    <hyperlink ref="C1550" r:id="rId2608" xr:uid="{00000000-0004-0000-0300-00002F0A0000}"/>
    <hyperlink ref="C1551" r:id="rId2609" xr:uid="{00000000-0004-0000-0300-0000300A0000}"/>
    <hyperlink ref="C1552" r:id="rId2610" xr:uid="{00000000-0004-0000-0300-0000310A0000}"/>
    <hyperlink ref="C1553" r:id="rId2611" xr:uid="{00000000-0004-0000-0300-0000320A0000}"/>
    <hyperlink ref="C1554" r:id="rId2612" xr:uid="{00000000-0004-0000-0300-0000330A0000}"/>
    <hyperlink ref="C1555" r:id="rId2613" xr:uid="{00000000-0004-0000-0300-0000340A0000}"/>
    <hyperlink ref="C1556" r:id="rId2614" xr:uid="{00000000-0004-0000-0300-0000350A0000}"/>
    <hyperlink ref="B1557" r:id="rId2615" xr:uid="{00000000-0004-0000-0300-0000360A0000}"/>
    <hyperlink ref="C1557" r:id="rId2616" xr:uid="{00000000-0004-0000-0300-0000370A0000}"/>
    <hyperlink ref="C1558" r:id="rId2617" xr:uid="{00000000-0004-0000-0300-0000380A0000}"/>
    <hyperlink ref="C1559" r:id="rId2618" xr:uid="{00000000-0004-0000-0300-0000390A0000}"/>
    <hyperlink ref="C1560" r:id="rId2619" xr:uid="{00000000-0004-0000-0300-00003A0A0000}"/>
    <hyperlink ref="B1561" r:id="rId2620" xr:uid="{00000000-0004-0000-0300-00003B0A0000}"/>
    <hyperlink ref="C1561" r:id="rId2621" xr:uid="{00000000-0004-0000-0300-00003C0A0000}"/>
    <hyperlink ref="C1562" r:id="rId2622" xr:uid="{00000000-0004-0000-0300-00003D0A0000}"/>
    <hyperlink ref="C1563" r:id="rId2623" xr:uid="{00000000-0004-0000-0300-00003E0A0000}"/>
    <hyperlink ref="C1564" r:id="rId2624" xr:uid="{00000000-0004-0000-0300-00003F0A0000}"/>
    <hyperlink ref="C1565" r:id="rId2625" xr:uid="{00000000-0004-0000-0300-0000400A0000}"/>
    <hyperlink ref="C1566" r:id="rId2626" xr:uid="{00000000-0004-0000-0300-0000410A0000}"/>
    <hyperlink ref="B1567" r:id="rId2627" xr:uid="{00000000-0004-0000-0300-0000420A0000}"/>
    <hyperlink ref="C1567" r:id="rId2628" xr:uid="{00000000-0004-0000-0300-0000430A0000}"/>
    <hyperlink ref="C1568" r:id="rId2629" xr:uid="{00000000-0004-0000-0300-0000440A0000}"/>
    <hyperlink ref="C1569" r:id="rId2630" xr:uid="{00000000-0004-0000-0300-0000450A0000}"/>
    <hyperlink ref="C1570" r:id="rId2631" xr:uid="{00000000-0004-0000-0300-0000460A0000}"/>
    <hyperlink ref="C1571" r:id="rId2632" xr:uid="{00000000-0004-0000-0300-0000470A0000}"/>
    <hyperlink ref="C1572" r:id="rId2633" xr:uid="{00000000-0004-0000-0300-0000480A0000}"/>
    <hyperlink ref="C1573" r:id="rId2634" xr:uid="{00000000-0004-0000-0300-0000490A0000}"/>
    <hyperlink ref="C1574" r:id="rId2635" xr:uid="{00000000-0004-0000-0300-00004A0A0000}"/>
    <hyperlink ref="C1575" r:id="rId2636" xr:uid="{00000000-0004-0000-0300-00004B0A0000}"/>
    <hyperlink ref="C1576" r:id="rId2637" xr:uid="{00000000-0004-0000-0300-00004C0A0000}"/>
    <hyperlink ref="C1577" r:id="rId2638" xr:uid="{00000000-0004-0000-0300-00004D0A0000}"/>
    <hyperlink ref="C1578" r:id="rId2639" xr:uid="{00000000-0004-0000-0300-00004E0A0000}"/>
    <hyperlink ref="C1579" r:id="rId2640" xr:uid="{00000000-0004-0000-0300-00004F0A0000}"/>
    <hyperlink ref="C1580" r:id="rId2641" xr:uid="{00000000-0004-0000-0300-0000500A0000}"/>
    <hyperlink ref="C1581" r:id="rId2642" xr:uid="{00000000-0004-0000-0300-0000510A0000}"/>
    <hyperlink ref="C1582" r:id="rId2643" xr:uid="{00000000-0004-0000-0300-0000520A0000}"/>
    <hyperlink ref="C1583" r:id="rId2644" xr:uid="{00000000-0004-0000-0300-0000530A0000}"/>
    <hyperlink ref="C1584" r:id="rId2645" xr:uid="{00000000-0004-0000-0300-0000540A0000}"/>
    <hyperlink ref="C1585" r:id="rId2646" xr:uid="{00000000-0004-0000-0300-0000550A0000}"/>
    <hyperlink ref="C1586" r:id="rId2647" xr:uid="{00000000-0004-0000-0300-0000560A0000}"/>
    <hyperlink ref="B1587" r:id="rId2648" xr:uid="{00000000-0004-0000-0300-0000570A0000}"/>
    <hyperlink ref="C1587" r:id="rId2649" xr:uid="{00000000-0004-0000-0300-0000580A0000}"/>
    <hyperlink ref="C1588" r:id="rId2650" xr:uid="{00000000-0004-0000-0300-0000590A0000}"/>
    <hyperlink ref="C1589" r:id="rId2651" xr:uid="{00000000-0004-0000-0300-00005A0A0000}"/>
    <hyperlink ref="C1590" r:id="rId2652" xr:uid="{00000000-0004-0000-0300-00005B0A0000}"/>
    <hyperlink ref="C1591" r:id="rId2653" xr:uid="{00000000-0004-0000-0300-00005C0A0000}"/>
    <hyperlink ref="C1592" r:id="rId2654" xr:uid="{00000000-0004-0000-0300-00005D0A0000}"/>
    <hyperlink ref="C1593" r:id="rId2655" xr:uid="{00000000-0004-0000-0300-00005E0A0000}"/>
    <hyperlink ref="C1594" r:id="rId2656" xr:uid="{00000000-0004-0000-0300-00005F0A0000}"/>
    <hyperlink ref="C1595" r:id="rId2657" xr:uid="{00000000-0004-0000-0300-0000600A0000}"/>
    <hyperlink ref="C1596" r:id="rId2658" xr:uid="{00000000-0004-0000-0300-0000610A0000}"/>
    <hyperlink ref="C1597" r:id="rId2659" xr:uid="{00000000-0004-0000-0300-0000620A0000}"/>
    <hyperlink ref="C1598" r:id="rId2660" xr:uid="{00000000-0004-0000-0300-0000630A0000}"/>
    <hyperlink ref="C1599" r:id="rId2661" xr:uid="{00000000-0004-0000-0300-0000640A0000}"/>
    <hyperlink ref="C1600" r:id="rId2662" xr:uid="{00000000-0004-0000-0300-0000650A0000}"/>
    <hyperlink ref="C1601" r:id="rId2663" xr:uid="{00000000-0004-0000-0300-0000660A0000}"/>
    <hyperlink ref="C1602" r:id="rId2664" xr:uid="{00000000-0004-0000-0300-0000670A0000}"/>
    <hyperlink ref="C1603" r:id="rId2665" xr:uid="{00000000-0004-0000-0300-0000680A0000}"/>
    <hyperlink ref="C1604" r:id="rId2666" xr:uid="{00000000-0004-0000-0300-0000690A0000}"/>
    <hyperlink ref="C1605" r:id="rId2667" xr:uid="{00000000-0004-0000-0300-00006A0A0000}"/>
    <hyperlink ref="C1606" r:id="rId2668" xr:uid="{00000000-0004-0000-0300-00006B0A0000}"/>
    <hyperlink ref="C1607" r:id="rId2669" xr:uid="{00000000-0004-0000-0300-00006C0A0000}"/>
    <hyperlink ref="C1608" r:id="rId2670" xr:uid="{00000000-0004-0000-0300-00006D0A0000}"/>
    <hyperlink ref="C1609" r:id="rId2671" xr:uid="{00000000-0004-0000-0300-00006E0A0000}"/>
    <hyperlink ref="C1610" r:id="rId2672" xr:uid="{00000000-0004-0000-0300-00006F0A0000}"/>
    <hyperlink ref="C1611" r:id="rId2673" xr:uid="{00000000-0004-0000-0300-0000700A0000}"/>
    <hyperlink ref="C1612" r:id="rId2674" xr:uid="{00000000-0004-0000-0300-0000710A0000}"/>
    <hyperlink ref="C1613" r:id="rId2675" xr:uid="{00000000-0004-0000-0300-0000720A0000}"/>
    <hyperlink ref="C1614" r:id="rId2676" xr:uid="{00000000-0004-0000-0300-0000730A0000}"/>
    <hyperlink ref="C1615" r:id="rId2677" xr:uid="{00000000-0004-0000-0300-0000740A0000}"/>
    <hyperlink ref="C1616" r:id="rId2678" xr:uid="{00000000-0004-0000-0300-0000750A0000}"/>
    <hyperlink ref="C1617" r:id="rId2679" xr:uid="{00000000-0004-0000-0300-0000760A0000}"/>
    <hyperlink ref="B1618" r:id="rId2680" xr:uid="{00000000-0004-0000-0300-0000770A0000}"/>
    <hyperlink ref="C1618" r:id="rId2681" xr:uid="{00000000-0004-0000-0300-0000780A0000}"/>
    <hyperlink ref="C1619" r:id="rId2682" xr:uid="{00000000-0004-0000-0300-0000790A0000}"/>
    <hyperlink ref="C1620" r:id="rId2683" xr:uid="{00000000-0004-0000-0300-00007A0A0000}"/>
    <hyperlink ref="C1621" r:id="rId2684" xr:uid="{00000000-0004-0000-0300-00007B0A0000}"/>
    <hyperlink ref="C1622" r:id="rId2685" xr:uid="{00000000-0004-0000-0300-00007C0A0000}"/>
    <hyperlink ref="C1623" r:id="rId2686" xr:uid="{00000000-0004-0000-0300-00007D0A0000}"/>
    <hyperlink ref="C1624" r:id="rId2687" xr:uid="{00000000-0004-0000-0300-00007E0A0000}"/>
    <hyperlink ref="C1625" r:id="rId2688" xr:uid="{00000000-0004-0000-0300-00007F0A0000}"/>
    <hyperlink ref="C1626" r:id="rId2689" xr:uid="{00000000-0004-0000-0300-0000800A0000}"/>
    <hyperlink ref="C1627" r:id="rId2690" xr:uid="{00000000-0004-0000-0300-0000810A0000}"/>
    <hyperlink ref="C1628" r:id="rId2691" xr:uid="{00000000-0004-0000-0300-0000820A0000}"/>
    <hyperlink ref="C1629" r:id="rId2692" xr:uid="{00000000-0004-0000-0300-0000830A0000}"/>
    <hyperlink ref="C1630" r:id="rId2693" xr:uid="{00000000-0004-0000-0300-0000840A0000}"/>
    <hyperlink ref="C1631" r:id="rId2694" xr:uid="{00000000-0004-0000-0300-0000850A0000}"/>
    <hyperlink ref="C1632" r:id="rId2695" xr:uid="{00000000-0004-0000-0300-0000860A0000}"/>
    <hyperlink ref="C1633" r:id="rId2696" xr:uid="{00000000-0004-0000-0300-0000870A0000}"/>
    <hyperlink ref="C1634" r:id="rId2697" xr:uid="{00000000-0004-0000-0300-0000880A0000}"/>
    <hyperlink ref="C1635" r:id="rId2698" xr:uid="{00000000-0004-0000-0300-0000890A0000}"/>
    <hyperlink ref="C1636" r:id="rId2699" xr:uid="{00000000-0004-0000-0300-00008A0A0000}"/>
    <hyperlink ref="C1637" r:id="rId2700" xr:uid="{00000000-0004-0000-0300-00008B0A0000}"/>
    <hyperlink ref="C1638" r:id="rId2701" xr:uid="{00000000-0004-0000-0300-00008C0A0000}"/>
    <hyperlink ref="C1639" r:id="rId2702" xr:uid="{00000000-0004-0000-0300-00008D0A0000}"/>
    <hyperlink ref="C1640" r:id="rId2703" xr:uid="{00000000-0004-0000-0300-00008E0A0000}"/>
    <hyperlink ref="C1641" r:id="rId2704" xr:uid="{00000000-0004-0000-0300-00008F0A0000}"/>
    <hyperlink ref="C1642" r:id="rId2705" xr:uid="{00000000-0004-0000-0300-0000900A0000}"/>
    <hyperlink ref="C1643" r:id="rId2706" xr:uid="{00000000-0004-0000-0300-0000910A0000}"/>
    <hyperlink ref="C1644" r:id="rId2707" xr:uid="{00000000-0004-0000-0300-0000920A0000}"/>
    <hyperlink ref="C1645" r:id="rId2708" xr:uid="{00000000-0004-0000-0300-0000930A0000}"/>
    <hyperlink ref="C1646" r:id="rId2709" xr:uid="{00000000-0004-0000-0300-0000940A0000}"/>
    <hyperlink ref="C1647" r:id="rId2710" xr:uid="{00000000-0004-0000-0300-0000950A0000}"/>
    <hyperlink ref="C1648" r:id="rId2711" xr:uid="{00000000-0004-0000-0300-0000960A0000}"/>
    <hyperlink ref="C1649" r:id="rId2712" xr:uid="{00000000-0004-0000-0300-0000970A0000}"/>
    <hyperlink ref="C1650" r:id="rId2713" xr:uid="{00000000-0004-0000-0300-0000980A0000}"/>
    <hyperlink ref="C1651" r:id="rId2714" xr:uid="{00000000-0004-0000-0300-0000990A0000}"/>
    <hyperlink ref="C1652" r:id="rId2715" xr:uid="{00000000-0004-0000-0300-00009A0A0000}"/>
    <hyperlink ref="C1653" r:id="rId2716" xr:uid="{00000000-0004-0000-0300-00009B0A0000}"/>
    <hyperlink ref="C1654" r:id="rId2717" xr:uid="{00000000-0004-0000-0300-00009C0A0000}"/>
    <hyperlink ref="C1655" r:id="rId2718" xr:uid="{00000000-0004-0000-0300-00009D0A0000}"/>
    <hyperlink ref="C1656" r:id="rId2719" xr:uid="{00000000-0004-0000-0300-00009E0A0000}"/>
    <hyperlink ref="C1657" r:id="rId2720" xr:uid="{00000000-0004-0000-0300-00009F0A0000}"/>
    <hyperlink ref="C1658" r:id="rId2721" xr:uid="{00000000-0004-0000-0300-0000A00A0000}"/>
    <hyperlink ref="C1659" r:id="rId2722" xr:uid="{00000000-0004-0000-0300-0000A10A0000}"/>
    <hyperlink ref="C1660" r:id="rId2723" xr:uid="{00000000-0004-0000-0300-0000A20A0000}"/>
    <hyperlink ref="C1661" r:id="rId2724" xr:uid="{00000000-0004-0000-0300-0000A30A0000}"/>
    <hyperlink ref="C1662" r:id="rId2725" xr:uid="{00000000-0004-0000-0300-0000A40A0000}"/>
    <hyperlink ref="C1663" r:id="rId2726" xr:uid="{00000000-0004-0000-0300-0000A50A0000}"/>
    <hyperlink ref="C1664" r:id="rId2727" xr:uid="{00000000-0004-0000-0300-0000A60A0000}"/>
    <hyperlink ref="C1665" r:id="rId2728" xr:uid="{00000000-0004-0000-0300-0000A70A0000}"/>
    <hyperlink ref="C1666" r:id="rId2729" xr:uid="{00000000-0004-0000-0300-0000A80A0000}"/>
    <hyperlink ref="C1667" r:id="rId2730" xr:uid="{00000000-0004-0000-0300-0000A90A0000}"/>
    <hyperlink ref="C1668" r:id="rId2731" xr:uid="{00000000-0004-0000-0300-0000AA0A0000}"/>
    <hyperlink ref="C1669" r:id="rId2732" xr:uid="{00000000-0004-0000-0300-0000AB0A0000}"/>
    <hyperlink ref="C1670" r:id="rId2733" xr:uid="{00000000-0004-0000-0300-0000AC0A0000}"/>
    <hyperlink ref="C1671" r:id="rId2734" xr:uid="{00000000-0004-0000-0300-0000AD0A0000}"/>
    <hyperlink ref="C1672" r:id="rId2735" xr:uid="{00000000-0004-0000-0300-0000AE0A0000}"/>
    <hyperlink ref="C1673" r:id="rId2736" xr:uid="{00000000-0004-0000-0300-0000AF0A0000}"/>
    <hyperlink ref="C1674" r:id="rId2737" xr:uid="{00000000-0004-0000-0300-0000B00A0000}"/>
    <hyperlink ref="C1675" r:id="rId2738" xr:uid="{00000000-0004-0000-0300-0000B10A0000}"/>
    <hyperlink ref="C1676" r:id="rId2739" xr:uid="{00000000-0004-0000-0300-0000B20A0000}"/>
    <hyperlink ref="C1677" r:id="rId2740" xr:uid="{00000000-0004-0000-0300-0000B30A0000}"/>
    <hyperlink ref="C1678" r:id="rId2741" xr:uid="{00000000-0004-0000-0300-0000B40A0000}"/>
    <hyperlink ref="C1679" r:id="rId2742" xr:uid="{00000000-0004-0000-0300-0000B50A0000}"/>
    <hyperlink ref="C1680" r:id="rId2743" xr:uid="{00000000-0004-0000-0300-0000B60A0000}"/>
    <hyperlink ref="C1681" r:id="rId2744" xr:uid="{00000000-0004-0000-0300-0000B70A0000}"/>
    <hyperlink ref="C1682" r:id="rId2745" xr:uid="{00000000-0004-0000-0300-0000B80A0000}"/>
    <hyperlink ref="C1683" r:id="rId2746" xr:uid="{00000000-0004-0000-0300-0000B90A0000}"/>
    <hyperlink ref="C1684" r:id="rId2747" xr:uid="{00000000-0004-0000-0300-0000BA0A0000}"/>
    <hyperlink ref="C1685" r:id="rId2748" xr:uid="{00000000-0004-0000-0300-0000BB0A0000}"/>
    <hyperlink ref="C1686" r:id="rId2749" xr:uid="{00000000-0004-0000-0300-0000BC0A0000}"/>
    <hyperlink ref="C1687" r:id="rId2750" xr:uid="{00000000-0004-0000-0300-0000BD0A0000}"/>
    <hyperlink ref="C1688" r:id="rId2751" xr:uid="{00000000-0004-0000-0300-0000BE0A0000}"/>
    <hyperlink ref="C1689" r:id="rId2752" xr:uid="{00000000-0004-0000-0300-0000BF0A0000}"/>
    <hyperlink ref="C1690" r:id="rId2753" xr:uid="{00000000-0004-0000-0300-0000C00A0000}"/>
    <hyperlink ref="C1691" r:id="rId2754" xr:uid="{00000000-0004-0000-0300-0000C10A0000}"/>
    <hyperlink ref="C1692" r:id="rId2755" xr:uid="{00000000-0004-0000-0300-0000C20A0000}"/>
    <hyperlink ref="C1693" r:id="rId2756" xr:uid="{00000000-0004-0000-0300-0000C30A0000}"/>
    <hyperlink ref="C1694" r:id="rId2757" xr:uid="{00000000-0004-0000-0300-0000C40A0000}"/>
    <hyperlink ref="C1695" r:id="rId2758" xr:uid="{00000000-0004-0000-0300-0000C50A0000}"/>
    <hyperlink ref="C1696" r:id="rId2759" xr:uid="{00000000-0004-0000-0300-0000C60A0000}"/>
    <hyperlink ref="C1697" r:id="rId2760" xr:uid="{00000000-0004-0000-0300-0000C70A0000}"/>
    <hyperlink ref="C1698" r:id="rId2761" xr:uid="{00000000-0004-0000-0300-0000C80A0000}"/>
    <hyperlink ref="C1699" r:id="rId2762" xr:uid="{00000000-0004-0000-0300-0000C90A0000}"/>
    <hyperlink ref="C1700" r:id="rId2763" xr:uid="{00000000-0004-0000-0300-0000CA0A0000}"/>
    <hyperlink ref="C1701" r:id="rId2764" xr:uid="{00000000-0004-0000-0300-0000CB0A0000}"/>
    <hyperlink ref="C1702" r:id="rId2765" xr:uid="{00000000-0004-0000-0300-0000CC0A0000}"/>
    <hyperlink ref="C1703" r:id="rId2766" xr:uid="{00000000-0004-0000-0300-0000CD0A0000}"/>
    <hyperlink ref="C1704" r:id="rId2767" xr:uid="{00000000-0004-0000-0300-0000CE0A0000}"/>
    <hyperlink ref="C1705" r:id="rId2768" xr:uid="{00000000-0004-0000-0300-0000CF0A0000}"/>
    <hyperlink ref="C1706" r:id="rId2769" xr:uid="{00000000-0004-0000-0300-0000D00A0000}"/>
    <hyperlink ref="C1707" r:id="rId2770" xr:uid="{00000000-0004-0000-0300-0000D10A0000}"/>
    <hyperlink ref="C1708" r:id="rId2771" xr:uid="{00000000-0004-0000-0300-0000D20A0000}"/>
    <hyperlink ref="C1709" r:id="rId2772" xr:uid="{00000000-0004-0000-0300-0000D30A0000}"/>
    <hyperlink ref="C1710" r:id="rId2773" xr:uid="{00000000-0004-0000-0300-0000D40A0000}"/>
    <hyperlink ref="C1711" r:id="rId2774" xr:uid="{00000000-0004-0000-0300-0000D50A0000}"/>
    <hyperlink ref="C1712" r:id="rId2775" xr:uid="{00000000-0004-0000-0300-0000D60A0000}"/>
    <hyperlink ref="C1713" r:id="rId2776" xr:uid="{00000000-0004-0000-0300-0000D70A0000}"/>
    <hyperlink ref="C1714" r:id="rId2777" xr:uid="{00000000-0004-0000-0300-0000D80A0000}"/>
    <hyperlink ref="C1715" r:id="rId2778" xr:uid="{00000000-0004-0000-0300-0000D90A0000}"/>
    <hyperlink ref="C1716" r:id="rId2779" xr:uid="{00000000-0004-0000-0300-0000DA0A0000}"/>
    <hyperlink ref="C1717" r:id="rId2780" xr:uid="{00000000-0004-0000-0300-0000DB0A0000}"/>
    <hyperlink ref="C1718" r:id="rId2781" xr:uid="{00000000-0004-0000-0300-0000DC0A0000}"/>
    <hyperlink ref="C1719" r:id="rId2782" xr:uid="{00000000-0004-0000-0300-0000DD0A0000}"/>
    <hyperlink ref="C1720" r:id="rId2783" xr:uid="{00000000-0004-0000-0300-0000DE0A0000}"/>
    <hyperlink ref="C1721" r:id="rId2784" xr:uid="{00000000-0004-0000-0300-0000DF0A0000}"/>
    <hyperlink ref="C1722" r:id="rId2785" xr:uid="{00000000-0004-0000-0300-0000E00A0000}"/>
    <hyperlink ref="C1723" r:id="rId2786" xr:uid="{00000000-0004-0000-0300-0000E10A0000}"/>
    <hyperlink ref="C1724" r:id="rId2787" xr:uid="{00000000-0004-0000-0300-0000E20A0000}"/>
    <hyperlink ref="C1725" r:id="rId2788" xr:uid="{00000000-0004-0000-0300-0000E30A0000}"/>
    <hyperlink ref="C1726" r:id="rId2789" xr:uid="{00000000-0004-0000-0300-0000E40A0000}"/>
    <hyperlink ref="C1727" r:id="rId2790" xr:uid="{00000000-0004-0000-0300-0000E50A0000}"/>
    <hyperlink ref="C1728" r:id="rId2791" xr:uid="{00000000-0004-0000-0300-0000E60A0000}"/>
    <hyperlink ref="C1729" r:id="rId2792" xr:uid="{00000000-0004-0000-0300-0000E70A0000}"/>
    <hyperlink ref="C1730" r:id="rId2793" xr:uid="{00000000-0004-0000-0300-0000E80A0000}"/>
    <hyperlink ref="C1731" r:id="rId2794" xr:uid="{00000000-0004-0000-0300-0000E90A0000}"/>
    <hyperlink ref="C1732" r:id="rId2795" xr:uid="{00000000-0004-0000-0300-0000EA0A0000}"/>
    <hyperlink ref="C1733" r:id="rId2796" xr:uid="{00000000-0004-0000-0300-0000EB0A0000}"/>
    <hyperlink ref="C1734" r:id="rId2797" xr:uid="{00000000-0004-0000-0300-0000EC0A0000}"/>
    <hyperlink ref="C1735" r:id="rId2798" xr:uid="{00000000-0004-0000-0300-0000ED0A0000}"/>
    <hyperlink ref="C1736" r:id="rId2799" xr:uid="{00000000-0004-0000-0300-0000EE0A0000}"/>
    <hyperlink ref="C1737" r:id="rId2800" xr:uid="{00000000-0004-0000-0300-0000EF0A0000}"/>
    <hyperlink ref="C1738" r:id="rId2801" xr:uid="{00000000-0004-0000-0300-0000F00A0000}"/>
    <hyperlink ref="C1739" r:id="rId2802" xr:uid="{00000000-0004-0000-0300-0000F10A0000}"/>
    <hyperlink ref="C1740" r:id="rId2803" xr:uid="{00000000-0004-0000-0300-0000F20A0000}"/>
    <hyperlink ref="C1741" r:id="rId2804" xr:uid="{00000000-0004-0000-0300-0000F30A0000}"/>
    <hyperlink ref="C1742" r:id="rId2805" xr:uid="{00000000-0004-0000-0300-0000F40A0000}"/>
    <hyperlink ref="C1743" r:id="rId2806" xr:uid="{00000000-0004-0000-0300-0000F50A0000}"/>
    <hyperlink ref="C1744" r:id="rId2807" xr:uid="{00000000-0004-0000-0300-0000F60A0000}"/>
    <hyperlink ref="C1745" r:id="rId2808" xr:uid="{00000000-0004-0000-0300-0000F70A0000}"/>
    <hyperlink ref="C1746" r:id="rId2809" xr:uid="{00000000-0004-0000-0300-0000F80A0000}"/>
    <hyperlink ref="C1747" r:id="rId2810" xr:uid="{00000000-0004-0000-0300-0000F90A0000}"/>
    <hyperlink ref="C1748" r:id="rId2811" xr:uid="{00000000-0004-0000-0300-0000FA0A0000}"/>
    <hyperlink ref="C1749" r:id="rId2812" xr:uid="{00000000-0004-0000-0300-0000FB0A0000}"/>
    <hyperlink ref="C1750" r:id="rId2813" xr:uid="{00000000-0004-0000-0300-0000FC0A0000}"/>
    <hyperlink ref="C1751" r:id="rId2814" xr:uid="{00000000-0004-0000-0300-0000FD0A0000}"/>
    <hyperlink ref="C1752" r:id="rId2815" xr:uid="{00000000-0004-0000-0300-0000FE0A0000}"/>
    <hyperlink ref="B1753" r:id="rId2816" xr:uid="{00000000-0004-0000-0300-0000FF0A0000}"/>
    <hyperlink ref="C1753" r:id="rId2817" xr:uid="{00000000-0004-0000-0300-0000000B0000}"/>
    <hyperlink ref="C1754" r:id="rId2818" xr:uid="{00000000-0004-0000-0300-0000010B0000}"/>
    <hyperlink ref="C1755" r:id="rId2819" xr:uid="{00000000-0004-0000-0300-0000020B0000}"/>
    <hyperlink ref="C1756" r:id="rId2820" xr:uid="{00000000-0004-0000-0300-0000030B0000}"/>
    <hyperlink ref="B1757" r:id="rId2821" xr:uid="{00000000-0004-0000-0300-0000040B0000}"/>
    <hyperlink ref="C1757" r:id="rId2822" xr:uid="{00000000-0004-0000-0300-0000050B0000}"/>
    <hyperlink ref="B1758" r:id="rId2823" xr:uid="{00000000-0004-0000-0300-0000060B0000}"/>
    <hyperlink ref="C1758" r:id="rId2824" xr:uid="{00000000-0004-0000-0300-0000070B0000}"/>
    <hyperlink ref="C1759" r:id="rId2825" xr:uid="{00000000-0004-0000-0300-0000080B0000}"/>
    <hyperlink ref="C1760" r:id="rId2826" xr:uid="{00000000-0004-0000-0300-0000090B0000}"/>
    <hyperlink ref="C1761" r:id="rId2827" xr:uid="{00000000-0004-0000-0300-00000A0B0000}"/>
    <hyperlink ref="C1762" r:id="rId2828" xr:uid="{00000000-0004-0000-0300-00000B0B0000}"/>
    <hyperlink ref="C1763" r:id="rId2829" xr:uid="{00000000-0004-0000-0300-00000C0B0000}"/>
    <hyperlink ref="C1764" r:id="rId2830" xr:uid="{00000000-0004-0000-0300-00000D0B0000}"/>
    <hyperlink ref="C1765" r:id="rId2831" xr:uid="{00000000-0004-0000-0300-00000E0B0000}"/>
    <hyperlink ref="C1766" r:id="rId2832" xr:uid="{00000000-0004-0000-0300-00000F0B0000}"/>
    <hyperlink ref="C1767" r:id="rId2833" xr:uid="{00000000-0004-0000-0300-0000100B0000}"/>
    <hyperlink ref="C1768" r:id="rId2834" xr:uid="{00000000-0004-0000-0300-0000110B0000}"/>
    <hyperlink ref="C1769" r:id="rId2835" xr:uid="{00000000-0004-0000-0300-0000120B0000}"/>
    <hyperlink ref="C1770" r:id="rId2836" xr:uid="{00000000-0004-0000-0300-0000130B0000}"/>
    <hyperlink ref="C1771" r:id="rId2837" xr:uid="{00000000-0004-0000-0300-0000140B0000}"/>
    <hyperlink ref="C1772" r:id="rId2838" xr:uid="{00000000-0004-0000-0300-0000150B0000}"/>
    <hyperlink ref="C1773" r:id="rId2839" xr:uid="{00000000-0004-0000-0300-0000160B0000}"/>
    <hyperlink ref="C1774" r:id="rId2840" xr:uid="{00000000-0004-0000-0300-0000170B0000}"/>
    <hyperlink ref="C1775" r:id="rId2841" xr:uid="{00000000-0004-0000-0300-0000180B0000}"/>
    <hyperlink ref="C1776" r:id="rId2842" xr:uid="{00000000-0004-0000-0300-0000190B0000}"/>
    <hyperlink ref="C1777" r:id="rId2843" xr:uid="{00000000-0004-0000-0300-00001A0B0000}"/>
    <hyperlink ref="C1778" r:id="rId2844" xr:uid="{00000000-0004-0000-0300-00001B0B0000}"/>
    <hyperlink ref="C1779" r:id="rId2845" xr:uid="{00000000-0004-0000-0300-00001C0B0000}"/>
    <hyperlink ref="C1780" r:id="rId2846" xr:uid="{00000000-0004-0000-0300-00001D0B0000}"/>
    <hyperlink ref="C1781" r:id="rId2847" xr:uid="{00000000-0004-0000-0300-00001E0B0000}"/>
    <hyperlink ref="C1782" r:id="rId2848" xr:uid="{00000000-0004-0000-0300-00001F0B0000}"/>
    <hyperlink ref="C1783" r:id="rId2849" xr:uid="{00000000-0004-0000-0300-0000200B0000}"/>
    <hyperlink ref="C1784" r:id="rId2850" xr:uid="{00000000-0004-0000-0300-0000210B0000}"/>
    <hyperlink ref="C1785" r:id="rId2851" xr:uid="{00000000-0004-0000-0300-0000220B0000}"/>
    <hyperlink ref="C1786" r:id="rId2852" xr:uid="{00000000-0004-0000-0300-0000230B0000}"/>
    <hyperlink ref="C1787" r:id="rId2853" xr:uid="{00000000-0004-0000-0300-0000240B0000}"/>
    <hyperlink ref="C1788" r:id="rId2854" xr:uid="{00000000-0004-0000-0300-0000250B0000}"/>
    <hyperlink ref="C1789" r:id="rId2855" xr:uid="{00000000-0004-0000-0300-0000260B0000}"/>
    <hyperlink ref="C1790" r:id="rId2856" xr:uid="{00000000-0004-0000-0300-0000270B0000}"/>
    <hyperlink ref="C1791" r:id="rId2857" xr:uid="{00000000-0004-0000-0300-0000280B0000}"/>
    <hyperlink ref="C1792" r:id="rId2858" xr:uid="{00000000-0004-0000-0300-0000290B0000}"/>
    <hyperlink ref="C1793" r:id="rId2859" xr:uid="{00000000-0004-0000-0300-00002A0B0000}"/>
    <hyperlink ref="C1794" r:id="rId2860" xr:uid="{00000000-0004-0000-0300-00002B0B0000}"/>
    <hyperlink ref="C1795" r:id="rId2861" xr:uid="{00000000-0004-0000-0300-00002C0B0000}"/>
    <hyperlink ref="C1796" r:id="rId2862" xr:uid="{00000000-0004-0000-0300-00002D0B0000}"/>
    <hyperlink ref="C1797" r:id="rId2863" xr:uid="{00000000-0004-0000-0300-00002E0B0000}"/>
    <hyperlink ref="B1798" r:id="rId2864" xr:uid="{00000000-0004-0000-0300-00002F0B0000}"/>
    <hyperlink ref="C1798" r:id="rId2865" xr:uid="{00000000-0004-0000-0300-0000300B0000}"/>
    <hyperlink ref="C1799" r:id="rId2866" xr:uid="{00000000-0004-0000-0300-0000310B0000}"/>
    <hyperlink ref="C1800" r:id="rId2867" xr:uid="{00000000-0004-0000-0300-0000320B0000}"/>
    <hyperlink ref="C1801" r:id="rId2868" xr:uid="{00000000-0004-0000-0300-0000330B0000}"/>
    <hyperlink ref="C1802" r:id="rId2869" xr:uid="{00000000-0004-0000-0300-0000340B0000}"/>
    <hyperlink ref="C1803" r:id="rId2870" xr:uid="{00000000-0004-0000-0300-0000350B0000}"/>
    <hyperlink ref="C1804" r:id="rId2871" xr:uid="{00000000-0004-0000-0300-0000360B0000}"/>
    <hyperlink ref="C1805" r:id="rId2872" xr:uid="{00000000-0004-0000-0300-0000370B0000}"/>
    <hyperlink ref="C1806" r:id="rId2873" xr:uid="{00000000-0004-0000-0300-0000380B0000}"/>
    <hyperlink ref="C1807" r:id="rId2874" xr:uid="{00000000-0004-0000-0300-0000390B0000}"/>
    <hyperlink ref="C1808" r:id="rId2875" xr:uid="{00000000-0004-0000-0300-00003A0B0000}"/>
    <hyperlink ref="C1809" r:id="rId2876" xr:uid="{00000000-0004-0000-0300-00003B0B0000}"/>
    <hyperlink ref="C1810" r:id="rId2877" xr:uid="{00000000-0004-0000-0300-00003C0B0000}"/>
    <hyperlink ref="C1811" r:id="rId2878" xr:uid="{00000000-0004-0000-0300-00003D0B0000}"/>
    <hyperlink ref="C1812" r:id="rId2879" xr:uid="{00000000-0004-0000-0300-00003E0B0000}"/>
    <hyperlink ref="C1813" r:id="rId2880" xr:uid="{00000000-0004-0000-0300-00003F0B0000}"/>
    <hyperlink ref="C1814" r:id="rId2881" xr:uid="{00000000-0004-0000-0300-0000400B0000}"/>
    <hyperlink ref="C1815" r:id="rId2882" xr:uid="{00000000-0004-0000-0300-0000410B0000}"/>
    <hyperlink ref="C1816" r:id="rId2883" xr:uid="{00000000-0004-0000-0300-0000420B0000}"/>
    <hyperlink ref="C1817" r:id="rId2884" xr:uid="{00000000-0004-0000-0300-0000430B0000}"/>
    <hyperlink ref="C1818" r:id="rId2885" xr:uid="{00000000-0004-0000-0300-0000440B0000}"/>
    <hyperlink ref="C1819" r:id="rId2886" xr:uid="{00000000-0004-0000-0300-0000450B0000}"/>
    <hyperlink ref="C1820" r:id="rId2887" xr:uid="{00000000-0004-0000-0300-0000460B0000}"/>
    <hyperlink ref="C1821" r:id="rId2888" xr:uid="{00000000-0004-0000-0300-0000470B0000}"/>
    <hyperlink ref="C1822" r:id="rId2889" xr:uid="{00000000-0004-0000-0300-0000480B0000}"/>
    <hyperlink ref="C1823" r:id="rId2890" xr:uid="{00000000-0004-0000-0300-0000490B0000}"/>
    <hyperlink ref="C1824" r:id="rId2891" xr:uid="{00000000-0004-0000-0300-00004A0B0000}"/>
    <hyperlink ref="C1825" r:id="rId2892" xr:uid="{00000000-0004-0000-0300-00004B0B0000}"/>
    <hyperlink ref="C1826" r:id="rId2893" xr:uid="{00000000-0004-0000-0300-00004C0B0000}"/>
    <hyperlink ref="C1827" r:id="rId2894" xr:uid="{00000000-0004-0000-0300-00004D0B0000}"/>
    <hyperlink ref="C1828" r:id="rId2895" xr:uid="{00000000-0004-0000-0300-00004E0B0000}"/>
    <hyperlink ref="C1829" r:id="rId2896" xr:uid="{00000000-0004-0000-0300-00004F0B0000}"/>
    <hyperlink ref="C1830" r:id="rId2897" xr:uid="{00000000-0004-0000-0300-0000500B0000}"/>
    <hyperlink ref="C1831" r:id="rId2898" xr:uid="{00000000-0004-0000-0300-0000510B0000}"/>
    <hyperlink ref="C1832" r:id="rId2899" xr:uid="{00000000-0004-0000-0300-0000520B0000}"/>
    <hyperlink ref="C1833" r:id="rId2900" xr:uid="{00000000-0004-0000-0300-0000530B0000}"/>
    <hyperlink ref="C1834" r:id="rId2901" xr:uid="{00000000-0004-0000-0300-0000540B0000}"/>
    <hyperlink ref="C1835" r:id="rId2902" xr:uid="{00000000-0004-0000-0300-0000550B0000}"/>
    <hyperlink ref="C1836" r:id="rId2903" xr:uid="{00000000-0004-0000-0300-0000560B0000}"/>
    <hyperlink ref="C1837" r:id="rId2904" xr:uid="{00000000-0004-0000-0300-0000570B0000}"/>
    <hyperlink ref="C1838" r:id="rId2905" xr:uid="{00000000-0004-0000-0300-0000580B0000}"/>
    <hyperlink ref="C1839" r:id="rId2906" xr:uid="{00000000-0004-0000-0300-0000590B0000}"/>
    <hyperlink ref="C1840" r:id="rId2907" xr:uid="{00000000-0004-0000-0300-00005A0B0000}"/>
    <hyperlink ref="B1841" r:id="rId2908" xr:uid="{00000000-0004-0000-0300-00005B0B0000}"/>
    <hyperlink ref="C1841" r:id="rId2909" xr:uid="{00000000-0004-0000-0300-00005C0B0000}"/>
    <hyperlink ref="C1842" r:id="rId2910" xr:uid="{00000000-0004-0000-0300-00005D0B0000}"/>
    <hyperlink ref="C1843" r:id="rId2911" xr:uid="{00000000-0004-0000-0300-00005E0B0000}"/>
    <hyperlink ref="C1844" r:id="rId2912" xr:uid="{00000000-0004-0000-0300-00005F0B0000}"/>
    <hyperlink ref="C1845" r:id="rId2913" xr:uid="{00000000-0004-0000-0300-0000600B0000}"/>
    <hyperlink ref="C1846" r:id="rId2914" xr:uid="{00000000-0004-0000-0300-0000610B0000}"/>
    <hyperlink ref="C1847" r:id="rId2915" xr:uid="{00000000-0004-0000-0300-0000620B0000}"/>
    <hyperlink ref="C1848" r:id="rId2916" xr:uid="{00000000-0004-0000-0300-0000630B0000}"/>
    <hyperlink ref="C1849" r:id="rId2917" xr:uid="{00000000-0004-0000-0300-0000640B0000}"/>
    <hyperlink ref="C1850" r:id="rId2918" xr:uid="{00000000-0004-0000-0300-0000650B0000}"/>
    <hyperlink ref="C1851" r:id="rId2919" xr:uid="{00000000-0004-0000-0300-0000660B0000}"/>
    <hyperlink ref="C1852" r:id="rId2920" xr:uid="{00000000-0004-0000-0300-0000670B0000}"/>
    <hyperlink ref="C1853" r:id="rId2921" xr:uid="{00000000-0004-0000-0300-0000680B0000}"/>
    <hyperlink ref="C1854" r:id="rId2922" xr:uid="{00000000-0004-0000-0300-0000690B0000}"/>
    <hyperlink ref="C1855" r:id="rId2923" xr:uid="{00000000-0004-0000-0300-00006A0B0000}"/>
    <hyperlink ref="C1856" r:id="rId2924" xr:uid="{00000000-0004-0000-0300-00006B0B0000}"/>
    <hyperlink ref="C1857" r:id="rId2925" xr:uid="{00000000-0004-0000-0300-00006C0B0000}"/>
    <hyperlink ref="C1858" r:id="rId2926" xr:uid="{00000000-0004-0000-0300-00006D0B0000}"/>
    <hyperlink ref="B1859" r:id="rId2927" xr:uid="{00000000-0004-0000-0300-00006E0B0000}"/>
    <hyperlink ref="C1859" r:id="rId2928" xr:uid="{00000000-0004-0000-0300-00006F0B0000}"/>
    <hyperlink ref="C1860" r:id="rId2929" xr:uid="{00000000-0004-0000-0300-0000700B0000}"/>
    <hyperlink ref="C1861" r:id="rId2930" xr:uid="{00000000-0004-0000-0300-0000710B0000}"/>
    <hyperlink ref="C1862" r:id="rId2931" xr:uid="{00000000-0004-0000-0300-0000720B0000}"/>
    <hyperlink ref="C1863" r:id="rId2932" xr:uid="{00000000-0004-0000-0300-0000730B0000}"/>
    <hyperlink ref="C1864" r:id="rId2933" xr:uid="{00000000-0004-0000-0300-0000740B0000}"/>
    <hyperlink ref="C1865" r:id="rId2934" xr:uid="{00000000-0004-0000-0300-0000750B0000}"/>
    <hyperlink ref="C1866" r:id="rId2935" xr:uid="{00000000-0004-0000-0300-0000760B0000}"/>
    <hyperlink ref="C1867" r:id="rId2936" xr:uid="{00000000-0004-0000-0300-0000770B0000}"/>
    <hyperlink ref="C1868" r:id="rId2937" xr:uid="{00000000-0004-0000-0300-0000780B0000}"/>
    <hyperlink ref="C1869" r:id="rId2938" xr:uid="{00000000-0004-0000-0300-0000790B0000}"/>
    <hyperlink ref="C1870" r:id="rId2939" xr:uid="{00000000-0004-0000-0300-00007A0B0000}"/>
    <hyperlink ref="C1871" r:id="rId2940" xr:uid="{00000000-0004-0000-0300-00007B0B0000}"/>
    <hyperlink ref="C1872" r:id="rId2941" xr:uid="{00000000-0004-0000-0300-00007C0B0000}"/>
    <hyperlink ref="C1873" r:id="rId2942" xr:uid="{00000000-0004-0000-0300-00007D0B0000}"/>
    <hyperlink ref="C1874" r:id="rId2943" xr:uid="{00000000-0004-0000-0300-00007E0B0000}"/>
    <hyperlink ref="C1875" r:id="rId2944" xr:uid="{00000000-0004-0000-0300-00007F0B0000}"/>
    <hyperlink ref="C1876" r:id="rId2945" xr:uid="{00000000-0004-0000-0300-0000800B0000}"/>
    <hyperlink ref="C1877" r:id="rId2946" xr:uid="{00000000-0004-0000-0300-0000810B0000}"/>
    <hyperlink ref="C1878" r:id="rId2947" xr:uid="{00000000-0004-0000-0300-0000820B0000}"/>
    <hyperlink ref="C1879" r:id="rId2948" xr:uid="{00000000-0004-0000-0300-0000830B0000}"/>
    <hyperlink ref="C1880" r:id="rId2949" xr:uid="{00000000-0004-0000-0300-0000840B0000}"/>
    <hyperlink ref="C1881" r:id="rId2950" xr:uid="{00000000-0004-0000-0300-0000850B0000}"/>
    <hyperlink ref="C1882" r:id="rId2951" xr:uid="{00000000-0004-0000-0300-0000860B0000}"/>
    <hyperlink ref="C1883" r:id="rId2952" xr:uid="{00000000-0004-0000-0300-0000870B0000}"/>
    <hyperlink ref="C1884" r:id="rId2953" xr:uid="{00000000-0004-0000-0300-0000880B0000}"/>
    <hyperlink ref="C1885" r:id="rId2954" xr:uid="{00000000-0004-0000-0300-0000890B0000}"/>
    <hyperlink ref="C1886" r:id="rId2955" xr:uid="{00000000-0004-0000-0300-00008A0B0000}"/>
    <hyperlink ref="C1887" r:id="rId2956" xr:uid="{00000000-0004-0000-0300-00008B0B0000}"/>
    <hyperlink ref="C1888" r:id="rId2957" xr:uid="{00000000-0004-0000-0300-00008C0B0000}"/>
    <hyperlink ref="C1889" r:id="rId2958" xr:uid="{00000000-0004-0000-0300-00008D0B0000}"/>
    <hyperlink ref="C1890" r:id="rId2959" xr:uid="{00000000-0004-0000-0300-00008E0B0000}"/>
    <hyperlink ref="C1891" r:id="rId2960" xr:uid="{00000000-0004-0000-0300-00008F0B0000}"/>
    <hyperlink ref="C1892" r:id="rId2961" xr:uid="{00000000-0004-0000-0300-0000900B0000}"/>
    <hyperlink ref="C1893" r:id="rId2962" xr:uid="{00000000-0004-0000-0300-0000910B0000}"/>
    <hyperlink ref="C1894" r:id="rId2963" xr:uid="{00000000-0004-0000-0300-0000920B0000}"/>
    <hyperlink ref="C1895" r:id="rId2964" xr:uid="{00000000-0004-0000-0300-0000930B0000}"/>
    <hyperlink ref="C1896" r:id="rId2965" xr:uid="{00000000-0004-0000-0300-0000940B0000}"/>
    <hyperlink ref="C1897" r:id="rId2966" xr:uid="{00000000-0004-0000-0300-0000950B0000}"/>
    <hyperlink ref="C1898" r:id="rId2967" xr:uid="{00000000-0004-0000-0300-0000960B0000}"/>
    <hyperlink ref="C1899" r:id="rId2968" xr:uid="{00000000-0004-0000-0300-0000970B0000}"/>
    <hyperlink ref="C1900" r:id="rId2969" xr:uid="{00000000-0004-0000-0300-0000980B0000}"/>
    <hyperlink ref="C1901" r:id="rId2970" xr:uid="{00000000-0004-0000-0300-0000990B0000}"/>
    <hyperlink ref="C1902" r:id="rId2971" xr:uid="{00000000-0004-0000-0300-00009A0B0000}"/>
    <hyperlink ref="C1903" r:id="rId2972" xr:uid="{00000000-0004-0000-0300-00009B0B0000}"/>
    <hyperlink ref="C1904" r:id="rId2973" xr:uid="{00000000-0004-0000-0300-00009C0B0000}"/>
    <hyperlink ref="C1905" r:id="rId2974" xr:uid="{00000000-0004-0000-0300-00009D0B0000}"/>
    <hyperlink ref="C1906" r:id="rId2975" xr:uid="{00000000-0004-0000-0300-00009E0B0000}"/>
    <hyperlink ref="C1907" r:id="rId2976" xr:uid="{00000000-0004-0000-0300-00009F0B0000}"/>
    <hyperlink ref="C1908" r:id="rId2977" xr:uid="{00000000-0004-0000-0300-0000A00B0000}"/>
    <hyperlink ref="C1909" r:id="rId2978" xr:uid="{00000000-0004-0000-0300-0000A10B0000}"/>
    <hyperlink ref="C1910" r:id="rId2979" xr:uid="{00000000-0004-0000-0300-0000A20B0000}"/>
    <hyperlink ref="C1911" r:id="rId2980" xr:uid="{00000000-0004-0000-0300-0000A30B0000}"/>
    <hyperlink ref="C1912" r:id="rId2981" xr:uid="{00000000-0004-0000-0300-0000A40B0000}"/>
    <hyperlink ref="C1913" r:id="rId2982" xr:uid="{00000000-0004-0000-0300-0000A50B0000}"/>
    <hyperlink ref="C1914" r:id="rId2983" xr:uid="{00000000-0004-0000-0300-0000A60B0000}"/>
    <hyperlink ref="C1915" r:id="rId2984" xr:uid="{00000000-0004-0000-0300-0000A70B0000}"/>
    <hyperlink ref="C1916" r:id="rId2985" xr:uid="{00000000-0004-0000-0300-0000A80B0000}"/>
    <hyperlink ref="C1917" r:id="rId2986" xr:uid="{00000000-0004-0000-0300-0000A90B0000}"/>
    <hyperlink ref="C1918" r:id="rId2987" xr:uid="{00000000-0004-0000-0300-0000AA0B0000}"/>
    <hyperlink ref="C1919" r:id="rId2988" xr:uid="{00000000-0004-0000-0300-0000AB0B0000}"/>
    <hyperlink ref="C1920" r:id="rId2989" xr:uid="{00000000-0004-0000-0300-0000AC0B0000}"/>
    <hyperlink ref="C1921" r:id="rId2990" xr:uid="{00000000-0004-0000-0300-0000AD0B0000}"/>
    <hyperlink ref="C1922" r:id="rId2991" xr:uid="{00000000-0004-0000-0300-0000AE0B0000}"/>
    <hyperlink ref="C1923" r:id="rId2992" xr:uid="{00000000-0004-0000-0300-0000AF0B0000}"/>
    <hyperlink ref="C1924" r:id="rId2993" xr:uid="{00000000-0004-0000-0300-0000B00B0000}"/>
    <hyperlink ref="C1925" r:id="rId2994" xr:uid="{00000000-0004-0000-0300-0000B10B0000}"/>
    <hyperlink ref="C1926" r:id="rId2995" xr:uid="{00000000-0004-0000-0300-0000B20B0000}"/>
    <hyperlink ref="C1927" r:id="rId2996" xr:uid="{00000000-0004-0000-0300-0000B30B0000}"/>
    <hyperlink ref="C1928" r:id="rId2997" xr:uid="{00000000-0004-0000-0300-0000B40B0000}"/>
    <hyperlink ref="C1929" r:id="rId2998" xr:uid="{00000000-0004-0000-0300-0000B50B0000}"/>
    <hyperlink ref="C1930" r:id="rId2999" xr:uid="{00000000-0004-0000-0300-0000B60B0000}"/>
    <hyperlink ref="C1931" r:id="rId3000" xr:uid="{00000000-0004-0000-0300-0000B70B0000}"/>
    <hyperlink ref="C1932" r:id="rId3001" xr:uid="{00000000-0004-0000-0300-0000B80B0000}"/>
    <hyperlink ref="C1933" r:id="rId3002" xr:uid="{00000000-0004-0000-0300-0000B90B0000}"/>
    <hyperlink ref="C1934" r:id="rId3003" xr:uid="{00000000-0004-0000-0300-0000BA0B0000}"/>
    <hyperlink ref="C1935" r:id="rId3004" xr:uid="{00000000-0004-0000-0300-0000BB0B0000}"/>
    <hyperlink ref="C1936" r:id="rId3005" xr:uid="{00000000-0004-0000-0300-0000BC0B0000}"/>
    <hyperlink ref="C1937" r:id="rId3006" xr:uid="{00000000-0004-0000-0300-0000BD0B0000}"/>
    <hyperlink ref="C1938" r:id="rId3007" xr:uid="{00000000-0004-0000-0300-0000BE0B0000}"/>
    <hyperlink ref="C1939" r:id="rId3008" xr:uid="{00000000-0004-0000-0300-0000BF0B0000}"/>
    <hyperlink ref="C1940" r:id="rId3009" xr:uid="{00000000-0004-0000-0300-0000C00B0000}"/>
    <hyperlink ref="C1941" r:id="rId3010" xr:uid="{00000000-0004-0000-0300-0000C10B0000}"/>
    <hyperlink ref="C1942" r:id="rId3011" xr:uid="{00000000-0004-0000-0300-0000C20B0000}"/>
    <hyperlink ref="C1943" r:id="rId3012" xr:uid="{00000000-0004-0000-0300-0000C30B0000}"/>
    <hyperlink ref="C1944" r:id="rId3013" xr:uid="{00000000-0004-0000-0300-0000C40B0000}"/>
    <hyperlink ref="C1945" r:id="rId3014" xr:uid="{00000000-0004-0000-0300-0000C50B0000}"/>
    <hyperlink ref="C1946" r:id="rId3015" xr:uid="{00000000-0004-0000-0300-0000C60B0000}"/>
    <hyperlink ref="C1947" r:id="rId3016" xr:uid="{00000000-0004-0000-0300-0000C70B0000}"/>
    <hyperlink ref="C1948" r:id="rId3017" xr:uid="{00000000-0004-0000-0300-0000C80B0000}"/>
    <hyperlink ref="C1949" r:id="rId3018" xr:uid="{00000000-0004-0000-0300-0000C90B0000}"/>
    <hyperlink ref="C1950" r:id="rId3019" xr:uid="{00000000-0004-0000-0300-0000CA0B0000}"/>
    <hyperlink ref="C1951" r:id="rId3020" xr:uid="{00000000-0004-0000-0300-0000CB0B0000}"/>
    <hyperlink ref="C1952" r:id="rId3021" xr:uid="{00000000-0004-0000-0300-0000CC0B0000}"/>
    <hyperlink ref="C1953" r:id="rId3022" xr:uid="{00000000-0004-0000-0300-0000CD0B0000}"/>
    <hyperlink ref="C1954" r:id="rId3023" xr:uid="{00000000-0004-0000-0300-0000CE0B0000}"/>
    <hyperlink ref="C1955" r:id="rId3024" xr:uid="{00000000-0004-0000-0300-0000CF0B0000}"/>
    <hyperlink ref="C1956" r:id="rId3025" xr:uid="{00000000-0004-0000-0300-0000D00B0000}"/>
    <hyperlink ref="C1957" r:id="rId3026" xr:uid="{00000000-0004-0000-0300-0000D10B0000}"/>
    <hyperlink ref="C1958" r:id="rId3027" xr:uid="{00000000-0004-0000-0300-0000D20B0000}"/>
    <hyperlink ref="C1959" r:id="rId3028" xr:uid="{00000000-0004-0000-0300-0000D30B0000}"/>
    <hyperlink ref="C1960" r:id="rId3029" xr:uid="{00000000-0004-0000-0300-0000D40B0000}"/>
    <hyperlink ref="C1961" r:id="rId3030" xr:uid="{00000000-0004-0000-0300-0000D50B0000}"/>
    <hyperlink ref="C1962" r:id="rId3031" xr:uid="{00000000-0004-0000-0300-0000D60B0000}"/>
    <hyperlink ref="C1963" r:id="rId3032" xr:uid="{00000000-0004-0000-0300-0000D70B0000}"/>
    <hyperlink ref="C1964" r:id="rId3033" xr:uid="{00000000-0004-0000-0300-0000D80B0000}"/>
    <hyperlink ref="C1965" r:id="rId3034" xr:uid="{00000000-0004-0000-0300-0000D90B0000}"/>
    <hyperlink ref="C1966" r:id="rId3035" xr:uid="{00000000-0004-0000-0300-0000DA0B0000}"/>
    <hyperlink ref="C1967" r:id="rId3036" xr:uid="{00000000-0004-0000-0300-0000DB0B0000}"/>
    <hyperlink ref="C1968" r:id="rId3037" xr:uid="{00000000-0004-0000-0300-0000DC0B0000}"/>
    <hyperlink ref="C1969" r:id="rId3038" xr:uid="{00000000-0004-0000-0300-0000DD0B0000}"/>
    <hyperlink ref="C1970" r:id="rId3039" xr:uid="{00000000-0004-0000-0300-0000DE0B0000}"/>
    <hyperlink ref="C1971" r:id="rId3040" xr:uid="{00000000-0004-0000-0300-0000DF0B0000}"/>
    <hyperlink ref="C1972" r:id="rId3041" xr:uid="{00000000-0004-0000-0300-0000E00B0000}"/>
    <hyperlink ref="C1973" r:id="rId3042" xr:uid="{00000000-0004-0000-0300-0000E10B0000}"/>
    <hyperlink ref="C1974" r:id="rId3043" xr:uid="{00000000-0004-0000-0300-0000E20B0000}"/>
    <hyperlink ref="C1975" r:id="rId3044" xr:uid="{00000000-0004-0000-0300-0000E30B0000}"/>
    <hyperlink ref="C1976" r:id="rId3045" xr:uid="{00000000-0004-0000-0300-0000E40B0000}"/>
    <hyperlink ref="C1977" r:id="rId3046" xr:uid="{00000000-0004-0000-0300-0000E50B0000}"/>
    <hyperlink ref="C1978" r:id="rId3047" xr:uid="{00000000-0004-0000-0300-0000E60B0000}"/>
    <hyperlink ref="C1979" r:id="rId3048" xr:uid="{00000000-0004-0000-0300-0000E70B0000}"/>
    <hyperlink ref="C1980" r:id="rId3049" xr:uid="{00000000-0004-0000-0300-0000E80B0000}"/>
    <hyperlink ref="C1981" r:id="rId3050" xr:uid="{00000000-0004-0000-0300-0000E90B0000}"/>
    <hyperlink ref="C1982" r:id="rId3051" xr:uid="{00000000-0004-0000-0300-0000EA0B0000}"/>
    <hyperlink ref="C1983" r:id="rId3052" xr:uid="{00000000-0004-0000-0300-0000EB0B0000}"/>
    <hyperlink ref="C1984" r:id="rId3053" xr:uid="{00000000-0004-0000-0300-0000EC0B0000}"/>
    <hyperlink ref="C1985" r:id="rId3054" xr:uid="{00000000-0004-0000-0300-0000ED0B0000}"/>
    <hyperlink ref="C1986" r:id="rId3055" xr:uid="{00000000-0004-0000-0300-0000EE0B0000}"/>
    <hyperlink ref="C1987" r:id="rId3056" xr:uid="{00000000-0004-0000-0300-0000EF0B0000}"/>
    <hyperlink ref="C1988" r:id="rId3057" xr:uid="{00000000-0004-0000-0300-0000F00B0000}"/>
    <hyperlink ref="C1989" r:id="rId3058" xr:uid="{00000000-0004-0000-0300-0000F10B0000}"/>
    <hyperlink ref="C1990" r:id="rId3059" xr:uid="{00000000-0004-0000-0300-0000F20B0000}"/>
    <hyperlink ref="C1991" r:id="rId3060" xr:uid="{00000000-0004-0000-0300-0000F30B0000}"/>
    <hyperlink ref="C1992" r:id="rId3061" xr:uid="{00000000-0004-0000-0300-0000F40B0000}"/>
    <hyperlink ref="C1993" r:id="rId3062" xr:uid="{00000000-0004-0000-0300-0000F50B0000}"/>
    <hyperlink ref="C1994" r:id="rId3063" xr:uid="{00000000-0004-0000-0300-0000F60B0000}"/>
    <hyperlink ref="C1995" r:id="rId3064" xr:uid="{00000000-0004-0000-0300-0000F70B0000}"/>
    <hyperlink ref="C1996" r:id="rId3065" xr:uid="{00000000-0004-0000-0300-0000F80B0000}"/>
    <hyperlink ref="C1997" r:id="rId3066" xr:uid="{00000000-0004-0000-0300-0000F90B0000}"/>
    <hyperlink ref="C1998" r:id="rId3067" xr:uid="{00000000-0004-0000-0300-0000FA0B0000}"/>
    <hyperlink ref="C1999" r:id="rId3068" xr:uid="{00000000-0004-0000-0300-0000FB0B0000}"/>
    <hyperlink ref="C2000" r:id="rId3069" xr:uid="{00000000-0004-0000-0300-0000FC0B0000}"/>
    <hyperlink ref="C2001" r:id="rId3070" xr:uid="{00000000-0004-0000-0300-0000FD0B0000}"/>
    <hyperlink ref="C2002" r:id="rId3071" xr:uid="{00000000-0004-0000-0300-0000FE0B0000}"/>
    <hyperlink ref="C2003" r:id="rId3072" xr:uid="{00000000-0004-0000-0300-0000FF0B0000}"/>
    <hyperlink ref="C2004" r:id="rId3073" xr:uid="{00000000-0004-0000-0300-0000000C0000}"/>
    <hyperlink ref="C2005" r:id="rId3074" xr:uid="{00000000-0004-0000-0300-0000010C0000}"/>
    <hyperlink ref="C2006" r:id="rId3075" xr:uid="{00000000-0004-0000-0300-0000020C0000}"/>
    <hyperlink ref="C2007" r:id="rId3076" xr:uid="{00000000-0004-0000-0300-0000030C0000}"/>
    <hyperlink ref="C2008" r:id="rId3077" xr:uid="{00000000-0004-0000-0300-0000040C0000}"/>
    <hyperlink ref="C2009" r:id="rId3078" xr:uid="{00000000-0004-0000-0300-0000050C0000}"/>
    <hyperlink ref="C2010" r:id="rId3079" xr:uid="{00000000-0004-0000-0300-0000060C0000}"/>
    <hyperlink ref="C2011" r:id="rId3080" xr:uid="{00000000-0004-0000-0300-0000070C0000}"/>
    <hyperlink ref="C2012" r:id="rId3081" xr:uid="{00000000-0004-0000-0300-0000080C0000}"/>
    <hyperlink ref="C2013" r:id="rId3082" xr:uid="{00000000-0004-0000-0300-0000090C0000}"/>
    <hyperlink ref="C2014" r:id="rId3083" xr:uid="{00000000-0004-0000-0300-00000A0C0000}"/>
    <hyperlink ref="C2015" r:id="rId3084" xr:uid="{00000000-0004-0000-0300-00000B0C0000}"/>
    <hyperlink ref="C2016" r:id="rId3085" xr:uid="{00000000-0004-0000-0300-00000C0C0000}"/>
    <hyperlink ref="C2017" r:id="rId3086" xr:uid="{00000000-0004-0000-0300-00000D0C0000}"/>
    <hyperlink ref="C2018" r:id="rId3087" xr:uid="{00000000-0004-0000-0300-00000E0C0000}"/>
    <hyperlink ref="C2019" r:id="rId3088" xr:uid="{00000000-0004-0000-0300-00000F0C0000}"/>
    <hyperlink ref="C2020" r:id="rId3089" xr:uid="{00000000-0004-0000-0300-0000100C0000}"/>
    <hyperlink ref="C2021" r:id="rId3090" xr:uid="{00000000-0004-0000-0300-0000110C0000}"/>
    <hyperlink ref="C2022" r:id="rId3091" xr:uid="{00000000-0004-0000-0300-0000120C0000}"/>
    <hyperlink ref="C2023" r:id="rId3092" xr:uid="{00000000-0004-0000-0300-0000130C0000}"/>
    <hyperlink ref="C2024" r:id="rId3093" xr:uid="{00000000-0004-0000-0300-0000140C0000}"/>
    <hyperlink ref="C2025" r:id="rId3094" xr:uid="{00000000-0004-0000-0300-0000150C0000}"/>
    <hyperlink ref="C2026" r:id="rId3095" xr:uid="{00000000-0004-0000-0300-0000160C0000}"/>
    <hyperlink ref="C2027" r:id="rId3096" xr:uid="{00000000-0004-0000-0300-0000170C0000}"/>
    <hyperlink ref="C2028" r:id="rId3097" xr:uid="{00000000-0004-0000-0300-0000180C0000}"/>
    <hyperlink ref="C2029" r:id="rId3098" xr:uid="{00000000-0004-0000-0300-0000190C0000}"/>
    <hyperlink ref="B2030" r:id="rId3099" xr:uid="{00000000-0004-0000-0300-00001A0C0000}"/>
    <hyperlink ref="C2030" r:id="rId3100" xr:uid="{00000000-0004-0000-0300-00001B0C0000}"/>
    <hyperlink ref="C2031" r:id="rId3101" xr:uid="{00000000-0004-0000-0300-00001C0C0000}"/>
    <hyperlink ref="C2032" r:id="rId3102" xr:uid="{00000000-0004-0000-0300-00001D0C0000}"/>
    <hyperlink ref="C2033" r:id="rId3103" xr:uid="{00000000-0004-0000-0300-00001E0C0000}"/>
    <hyperlink ref="C2034" r:id="rId3104" xr:uid="{00000000-0004-0000-0300-00001F0C0000}"/>
    <hyperlink ref="C2035" r:id="rId3105" xr:uid="{00000000-0004-0000-0300-0000200C0000}"/>
    <hyperlink ref="C2036" r:id="rId3106" xr:uid="{00000000-0004-0000-0300-0000210C0000}"/>
    <hyperlink ref="C2037" r:id="rId3107" xr:uid="{00000000-0004-0000-0300-0000220C0000}"/>
    <hyperlink ref="C2038" r:id="rId3108" xr:uid="{00000000-0004-0000-0300-0000230C0000}"/>
    <hyperlink ref="C2039" r:id="rId3109" xr:uid="{00000000-0004-0000-0300-0000240C0000}"/>
    <hyperlink ref="C2040" r:id="rId3110" xr:uid="{00000000-0004-0000-0300-0000250C0000}"/>
    <hyperlink ref="C2041" r:id="rId3111" xr:uid="{00000000-0004-0000-0300-0000260C0000}"/>
    <hyperlink ref="C2042" r:id="rId3112" xr:uid="{00000000-0004-0000-0300-0000270C0000}"/>
    <hyperlink ref="C2043" r:id="rId3113" xr:uid="{00000000-0004-0000-0300-0000280C0000}"/>
    <hyperlink ref="C2044" r:id="rId3114" xr:uid="{00000000-0004-0000-0300-0000290C0000}"/>
    <hyperlink ref="C2045" r:id="rId3115" xr:uid="{00000000-0004-0000-0300-00002A0C0000}"/>
    <hyperlink ref="C2046" r:id="rId3116" xr:uid="{00000000-0004-0000-0300-00002B0C0000}"/>
    <hyperlink ref="C2047" r:id="rId3117" xr:uid="{00000000-0004-0000-0300-00002C0C0000}"/>
    <hyperlink ref="C2048" r:id="rId3118" xr:uid="{00000000-0004-0000-0300-00002D0C0000}"/>
    <hyperlink ref="C2049" r:id="rId3119" xr:uid="{00000000-0004-0000-0300-00002E0C0000}"/>
    <hyperlink ref="C2050" r:id="rId3120" xr:uid="{00000000-0004-0000-0300-00002F0C0000}"/>
    <hyperlink ref="C2051" r:id="rId3121" xr:uid="{00000000-0004-0000-0300-0000300C0000}"/>
    <hyperlink ref="C2052" r:id="rId3122" xr:uid="{00000000-0004-0000-0300-0000310C0000}"/>
    <hyperlink ref="C2053" r:id="rId3123" xr:uid="{00000000-0004-0000-0300-0000320C0000}"/>
    <hyperlink ref="C2054" r:id="rId3124" xr:uid="{00000000-0004-0000-0300-0000330C0000}"/>
    <hyperlink ref="C2055" r:id="rId3125" xr:uid="{00000000-0004-0000-0300-0000340C0000}"/>
    <hyperlink ref="C2056" r:id="rId3126" xr:uid="{00000000-0004-0000-0300-0000350C0000}"/>
    <hyperlink ref="C2057" r:id="rId3127" xr:uid="{00000000-0004-0000-0300-0000360C0000}"/>
    <hyperlink ref="C2058" r:id="rId3128" xr:uid="{00000000-0004-0000-0300-0000370C0000}"/>
    <hyperlink ref="C2059" r:id="rId3129" xr:uid="{00000000-0004-0000-0300-0000380C0000}"/>
    <hyperlink ref="C2060" r:id="rId3130" xr:uid="{00000000-0004-0000-0300-0000390C0000}"/>
    <hyperlink ref="C2061" r:id="rId3131" xr:uid="{00000000-0004-0000-0300-00003A0C0000}"/>
    <hyperlink ref="C2062" r:id="rId3132" xr:uid="{00000000-0004-0000-0300-00003B0C0000}"/>
    <hyperlink ref="C2063" r:id="rId3133" xr:uid="{00000000-0004-0000-0300-00003C0C0000}"/>
    <hyperlink ref="C2064" r:id="rId3134" xr:uid="{00000000-0004-0000-0300-00003D0C0000}"/>
    <hyperlink ref="C2065" r:id="rId3135" xr:uid="{00000000-0004-0000-0300-00003E0C0000}"/>
    <hyperlink ref="C2066" r:id="rId3136" xr:uid="{00000000-0004-0000-0300-00003F0C0000}"/>
    <hyperlink ref="C2067" r:id="rId3137" xr:uid="{00000000-0004-0000-0300-0000400C0000}"/>
    <hyperlink ref="C2068" r:id="rId3138" xr:uid="{00000000-0004-0000-0300-0000410C0000}"/>
    <hyperlink ref="C2069" r:id="rId3139" xr:uid="{00000000-0004-0000-0300-0000420C0000}"/>
    <hyperlink ref="C2070" r:id="rId3140" xr:uid="{00000000-0004-0000-0300-0000430C0000}"/>
    <hyperlink ref="C2071" r:id="rId3141" xr:uid="{00000000-0004-0000-0300-0000440C0000}"/>
    <hyperlink ref="C2072" r:id="rId3142" xr:uid="{00000000-0004-0000-0300-0000450C0000}"/>
    <hyperlink ref="C2073" r:id="rId3143" xr:uid="{00000000-0004-0000-0300-0000460C0000}"/>
    <hyperlink ref="C2074" r:id="rId3144" xr:uid="{00000000-0004-0000-0300-0000470C0000}"/>
    <hyperlink ref="C2075" r:id="rId3145" xr:uid="{00000000-0004-0000-0300-0000480C0000}"/>
    <hyperlink ref="C2076" r:id="rId3146" xr:uid="{00000000-0004-0000-0300-0000490C0000}"/>
    <hyperlink ref="C2077" r:id="rId3147" xr:uid="{00000000-0004-0000-0300-00004A0C0000}"/>
    <hyperlink ref="C2078" r:id="rId3148" xr:uid="{00000000-0004-0000-0300-00004B0C0000}"/>
    <hyperlink ref="C2079" r:id="rId3149" xr:uid="{00000000-0004-0000-0300-00004C0C0000}"/>
    <hyperlink ref="C2080" r:id="rId3150" xr:uid="{00000000-0004-0000-0300-00004D0C0000}"/>
    <hyperlink ref="C2081" r:id="rId3151" xr:uid="{00000000-0004-0000-0300-00004E0C0000}"/>
    <hyperlink ref="C2082" r:id="rId3152" xr:uid="{00000000-0004-0000-0300-00004F0C0000}"/>
    <hyperlink ref="C2083" r:id="rId3153" xr:uid="{00000000-0004-0000-0300-0000500C0000}"/>
    <hyperlink ref="C2084" r:id="rId3154" xr:uid="{00000000-0004-0000-0300-0000510C0000}"/>
    <hyperlink ref="C2085" r:id="rId3155" xr:uid="{00000000-0004-0000-0300-0000520C0000}"/>
    <hyperlink ref="C2086" r:id="rId3156" xr:uid="{00000000-0004-0000-0300-0000530C0000}"/>
    <hyperlink ref="C2087" r:id="rId3157" xr:uid="{00000000-0004-0000-0300-0000540C0000}"/>
    <hyperlink ref="C2088" r:id="rId3158" xr:uid="{00000000-0004-0000-0300-0000550C0000}"/>
    <hyperlink ref="C2089" r:id="rId3159" xr:uid="{00000000-0004-0000-0300-0000560C0000}"/>
    <hyperlink ref="C2090" r:id="rId3160" xr:uid="{00000000-0004-0000-0300-0000570C0000}"/>
    <hyperlink ref="C2091" r:id="rId3161" xr:uid="{00000000-0004-0000-0300-0000580C0000}"/>
    <hyperlink ref="C2092" r:id="rId3162" xr:uid="{00000000-0004-0000-0300-0000590C0000}"/>
    <hyperlink ref="C2093" r:id="rId3163" xr:uid="{00000000-0004-0000-0300-00005A0C0000}"/>
    <hyperlink ref="C2094" r:id="rId3164" xr:uid="{00000000-0004-0000-0300-00005B0C0000}"/>
    <hyperlink ref="C2095" r:id="rId3165" xr:uid="{00000000-0004-0000-0300-00005C0C0000}"/>
    <hyperlink ref="C2096" r:id="rId3166" xr:uid="{00000000-0004-0000-0300-00005D0C0000}"/>
    <hyperlink ref="C2097" r:id="rId3167" xr:uid="{00000000-0004-0000-0300-00005E0C0000}"/>
    <hyperlink ref="C2098" r:id="rId3168" xr:uid="{00000000-0004-0000-0300-00005F0C0000}"/>
    <hyperlink ref="C2099" r:id="rId3169" xr:uid="{00000000-0004-0000-0300-0000600C0000}"/>
    <hyperlink ref="C2100" r:id="rId3170" xr:uid="{00000000-0004-0000-0300-0000610C0000}"/>
    <hyperlink ref="C2101" r:id="rId3171" xr:uid="{00000000-0004-0000-0300-0000620C0000}"/>
    <hyperlink ref="C2102" r:id="rId3172" xr:uid="{00000000-0004-0000-0300-0000630C0000}"/>
    <hyperlink ref="C2103" r:id="rId3173" xr:uid="{00000000-0004-0000-0300-0000640C0000}"/>
    <hyperlink ref="C2104" r:id="rId3174" xr:uid="{00000000-0004-0000-0300-0000650C0000}"/>
    <hyperlink ref="C2105" r:id="rId3175" xr:uid="{00000000-0004-0000-0300-0000660C0000}"/>
    <hyperlink ref="C2106" r:id="rId3176" xr:uid="{00000000-0004-0000-0300-0000670C0000}"/>
    <hyperlink ref="C2107" r:id="rId3177" xr:uid="{00000000-0004-0000-0300-0000680C0000}"/>
    <hyperlink ref="C2108" r:id="rId3178" xr:uid="{00000000-0004-0000-0300-0000690C0000}"/>
    <hyperlink ref="C2109" r:id="rId3179" xr:uid="{00000000-0004-0000-0300-00006A0C0000}"/>
    <hyperlink ref="C2110" r:id="rId3180" xr:uid="{00000000-0004-0000-0300-00006B0C0000}"/>
    <hyperlink ref="C2111" r:id="rId3181" xr:uid="{00000000-0004-0000-0300-00006C0C0000}"/>
    <hyperlink ref="C2112" r:id="rId3182" xr:uid="{00000000-0004-0000-0300-00006D0C0000}"/>
    <hyperlink ref="C2113" r:id="rId3183" xr:uid="{00000000-0004-0000-0300-00006E0C0000}"/>
    <hyperlink ref="C2114" r:id="rId3184" xr:uid="{00000000-0004-0000-0300-00006F0C0000}"/>
    <hyperlink ref="C2115" r:id="rId3185" xr:uid="{00000000-0004-0000-0300-0000700C0000}"/>
    <hyperlink ref="C2116" r:id="rId3186" xr:uid="{00000000-0004-0000-0300-0000710C0000}"/>
    <hyperlink ref="C2117" r:id="rId3187" xr:uid="{00000000-0004-0000-0300-0000720C0000}"/>
    <hyperlink ref="C2118" r:id="rId3188" xr:uid="{00000000-0004-0000-0300-0000730C0000}"/>
    <hyperlink ref="C2119" r:id="rId3189" xr:uid="{00000000-0004-0000-0300-0000740C0000}"/>
    <hyperlink ref="C2120" r:id="rId3190" xr:uid="{00000000-0004-0000-0300-0000750C0000}"/>
    <hyperlink ref="C2121" r:id="rId3191" xr:uid="{00000000-0004-0000-0300-0000760C0000}"/>
    <hyperlink ref="C2122" r:id="rId3192" xr:uid="{00000000-0004-0000-0300-0000770C0000}"/>
    <hyperlink ref="C2123" r:id="rId3193" xr:uid="{00000000-0004-0000-0300-0000780C0000}"/>
    <hyperlink ref="C2124" r:id="rId3194" xr:uid="{00000000-0004-0000-0300-0000790C0000}"/>
    <hyperlink ref="C2125" r:id="rId3195" xr:uid="{00000000-0004-0000-0300-00007A0C0000}"/>
    <hyperlink ref="C2126" r:id="rId3196" xr:uid="{00000000-0004-0000-0300-00007B0C0000}"/>
    <hyperlink ref="C2127" r:id="rId3197" xr:uid="{00000000-0004-0000-0300-00007C0C0000}"/>
    <hyperlink ref="C2128" r:id="rId3198" xr:uid="{00000000-0004-0000-0300-00007D0C0000}"/>
    <hyperlink ref="C2129" r:id="rId3199" xr:uid="{00000000-0004-0000-0300-00007E0C0000}"/>
    <hyperlink ref="C2130" r:id="rId3200" xr:uid="{00000000-0004-0000-0300-00007F0C0000}"/>
    <hyperlink ref="C2131" r:id="rId3201" xr:uid="{00000000-0004-0000-0300-0000800C0000}"/>
    <hyperlink ref="C2132" r:id="rId3202" xr:uid="{00000000-0004-0000-0300-0000810C0000}"/>
    <hyperlink ref="C2133" r:id="rId3203" xr:uid="{00000000-0004-0000-0300-0000820C0000}"/>
    <hyperlink ref="C2134" r:id="rId3204" xr:uid="{00000000-0004-0000-0300-0000830C0000}"/>
    <hyperlink ref="C2135" r:id="rId3205" xr:uid="{00000000-0004-0000-0300-0000840C0000}"/>
    <hyperlink ref="C2136" r:id="rId3206" xr:uid="{00000000-0004-0000-0300-0000850C0000}"/>
    <hyperlink ref="C2137" r:id="rId3207" xr:uid="{00000000-0004-0000-0300-0000860C0000}"/>
    <hyperlink ref="C2138" r:id="rId3208" xr:uid="{00000000-0004-0000-0300-0000870C0000}"/>
    <hyperlink ref="C2139" r:id="rId3209" xr:uid="{00000000-0004-0000-0300-0000880C0000}"/>
    <hyperlink ref="C2140" r:id="rId3210" xr:uid="{00000000-0004-0000-0300-0000890C0000}"/>
    <hyperlink ref="C2141" r:id="rId3211" xr:uid="{00000000-0004-0000-0300-00008A0C0000}"/>
    <hyperlink ref="C2142" r:id="rId3212" xr:uid="{00000000-0004-0000-0300-00008B0C0000}"/>
    <hyperlink ref="C2143" r:id="rId3213" xr:uid="{00000000-0004-0000-0300-00008C0C0000}"/>
    <hyperlink ref="C2144" r:id="rId3214" xr:uid="{00000000-0004-0000-0300-00008D0C0000}"/>
    <hyperlink ref="C2145" r:id="rId3215" xr:uid="{00000000-0004-0000-0300-00008E0C0000}"/>
    <hyperlink ref="C2146" r:id="rId3216" xr:uid="{00000000-0004-0000-0300-00008F0C0000}"/>
    <hyperlink ref="C2147" r:id="rId3217" xr:uid="{00000000-0004-0000-0300-0000900C0000}"/>
    <hyperlink ref="C2148" r:id="rId3218" xr:uid="{00000000-0004-0000-0300-0000910C0000}"/>
    <hyperlink ref="C2149" r:id="rId3219" xr:uid="{00000000-0004-0000-0300-0000920C0000}"/>
    <hyperlink ref="C2150" r:id="rId3220" xr:uid="{00000000-0004-0000-0300-0000930C0000}"/>
    <hyperlink ref="C2151" r:id="rId3221" xr:uid="{00000000-0004-0000-0300-0000940C0000}"/>
    <hyperlink ref="C2152" r:id="rId3222" xr:uid="{00000000-0004-0000-0300-0000950C0000}"/>
    <hyperlink ref="C2153" r:id="rId3223" xr:uid="{00000000-0004-0000-0300-0000960C0000}"/>
    <hyperlink ref="C2154" r:id="rId3224" xr:uid="{00000000-0004-0000-0300-0000970C0000}"/>
    <hyperlink ref="C2155" r:id="rId3225" xr:uid="{00000000-0004-0000-0300-0000980C0000}"/>
    <hyperlink ref="C2156" r:id="rId3226" xr:uid="{00000000-0004-0000-0300-0000990C0000}"/>
    <hyperlink ref="C2157" r:id="rId3227" xr:uid="{00000000-0004-0000-0300-00009A0C0000}"/>
    <hyperlink ref="C2158" r:id="rId3228" xr:uid="{00000000-0004-0000-0300-00009B0C0000}"/>
    <hyperlink ref="C2159" r:id="rId3229" xr:uid="{00000000-0004-0000-0300-00009C0C0000}"/>
    <hyperlink ref="C2160" r:id="rId3230" xr:uid="{00000000-0004-0000-0300-00009D0C0000}"/>
    <hyperlink ref="C2161" r:id="rId3231" xr:uid="{00000000-0004-0000-0300-00009E0C0000}"/>
    <hyperlink ref="B2162" r:id="rId3232" xr:uid="{00000000-0004-0000-0300-00009F0C0000}"/>
    <hyperlink ref="C2162" r:id="rId3233" xr:uid="{00000000-0004-0000-0300-0000A00C0000}"/>
    <hyperlink ref="C2163" r:id="rId3234" xr:uid="{00000000-0004-0000-0300-0000A10C0000}"/>
    <hyperlink ref="C2164" r:id="rId3235" xr:uid="{00000000-0004-0000-0300-0000A20C0000}"/>
    <hyperlink ref="C2165" r:id="rId3236" xr:uid="{00000000-0004-0000-0300-0000A30C0000}"/>
    <hyperlink ref="C2166" r:id="rId3237" xr:uid="{00000000-0004-0000-0300-0000A40C0000}"/>
    <hyperlink ref="C2167" r:id="rId3238" xr:uid="{00000000-0004-0000-0300-0000A50C0000}"/>
    <hyperlink ref="C2168" r:id="rId3239" xr:uid="{00000000-0004-0000-0300-0000A60C0000}"/>
    <hyperlink ref="C2169" r:id="rId3240" xr:uid="{00000000-0004-0000-0300-0000A70C0000}"/>
    <hyperlink ref="C2170" r:id="rId3241" xr:uid="{00000000-0004-0000-0300-0000A80C0000}"/>
    <hyperlink ref="C2171" r:id="rId3242" xr:uid="{00000000-0004-0000-0300-0000A90C0000}"/>
    <hyperlink ref="C2172" r:id="rId3243" xr:uid="{00000000-0004-0000-0300-0000AA0C0000}"/>
    <hyperlink ref="C2173" r:id="rId3244" xr:uid="{00000000-0004-0000-0300-0000AB0C0000}"/>
    <hyperlink ref="C2174" r:id="rId3245" xr:uid="{00000000-0004-0000-0300-0000AC0C0000}"/>
    <hyperlink ref="C2175" r:id="rId3246" xr:uid="{00000000-0004-0000-0300-0000AD0C0000}"/>
    <hyperlink ref="C2176" r:id="rId3247" xr:uid="{00000000-0004-0000-0300-0000AE0C0000}"/>
    <hyperlink ref="C2177" r:id="rId3248" xr:uid="{00000000-0004-0000-0300-0000AF0C0000}"/>
    <hyperlink ref="C2178" r:id="rId3249" xr:uid="{00000000-0004-0000-0300-0000B00C0000}"/>
    <hyperlink ref="C2179" r:id="rId3250" xr:uid="{00000000-0004-0000-0300-0000B10C0000}"/>
    <hyperlink ref="C2180" r:id="rId3251" xr:uid="{00000000-0004-0000-0300-0000B20C0000}"/>
    <hyperlink ref="C2181" r:id="rId3252" xr:uid="{00000000-0004-0000-0300-0000B30C0000}"/>
    <hyperlink ref="C2182" r:id="rId3253" xr:uid="{00000000-0004-0000-0300-0000B40C0000}"/>
    <hyperlink ref="C2183" r:id="rId3254" xr:uid="{00000000-0004-0000-0300-0000B50C0000}"/>
    <hyperlink ref="C2184" r:id="rId3255" xr:uid="{00000000-0004-0000-0300-0000B60C0000}"/>
    <hyperlink ref="C2185" r:id="rId3256" xr:uid="{00000000-0004-0000-0300-0000B70C0000}"/>
    <hyperlink ref="C2186" r:id="rId3257" xr:uid="{00000000-0004-0000-0300-0000B80C0000}"/>
    <hyperlink ref="C2187" r:id="rId3258" xr:uid="{00000000-0004-0000-0300-0000B90C0000}"/>
    <hyperlink ref="C2188" r:id="rId3259" xr:uid="{00000000-0004-0000-0300-0000BA0C0000}"/>
    <hyperlink ref="C2189" r:id="rId3260" xr:uid="{00000000-0004-0000-0300-0000BB0C0000}"/>
    <hyperlink ref="C2190" r:id="rId3261" xr:uid="{00000000-0004-0000-0300-0000BC0C0000}"/>
    <hyperlink ref="C2191" r:id="rId3262" xr:uid="{00000000-0004-0000-0300-0000BD0C0000}"/>
    <hyperlink ref="C2192" r:id="rId3263" xr:uid="{00000000-0004-0000-0300-0000BE0C0000}"/>
    <hyperlink ref="C2193" r:id="rId3264" xr:uid="{00000000-0004-0000-0300-0000BF0C0000}"/>
    <hyperlink ref="C2194" r:id="rId3265" xr:uid="{00000000-0004-0000-0300-0000C00C0000}"/>
    <hyperlink ref="C2195" r:id="rId3266" xr:uid="{00000000-0004-0000-0300-0000C10C0000}"/>
    <hyperlink ref="C2196" r:id="rId3267" xr:uid="{00000000-0004-0000-0300-0000C20C0000}"/>
    <hyperlink ref="C2197" r:id="rId3268" xr:uid="{00000000-0004-0000-0300-0000C30C0000}"/>
    <hyperlink ref="C2198" r:id="rId3269" xr:uid="{00000000-0004-0000-0300-0000C40C0000}"/>
    <hyperlink ref="C2199" r:id="rId3270" xr:uid="{00000000-0004-0000-0300-0000C50C0000}"/>
    <hyperlink ref="C2200" r:id="rId3271" xr:uid="{00000000-0004-0000-0300-0000C60C0000}"/>
    <hyperlink ref="C2201" r:id="rId3272" xr:uid="{00000000-0004-0000-0300-0000C70C0000}"/>
    <hyperlink ref="C2202" r:id="rId3273" xr:uid="{00000000-0004-0000-0300-0000C80C0000}"/>
    <hyperlink ref="C2203" r:id="rId3274" xr:uid="{00000000-0004-0000-0300-0000C90C0000}"/>
    <hyperlink ref="C2204" r:id="rId3275" xr:uid="{00000000-0004-0000-0300-0000CA0C0000}"/>
    <hyperlink ref="C2205" r:id="rId3276" xr:uid="{00000000-0004-0000-0300-0000CB0C0000}"/>
    <hyperlink ref="C2206" r:id="rId3277" xr:uid="{00000000-0004-0000-0300-0000CC0C0000}"/>
    <hyperlink ref="C2207" r:id="rId3278" xr:uid="{00000000-0004-0000-0300-0000CD0C0000}"/>
    <hyperlink ref="C2208" r:id="rId3279" xr:uid="{00000000-0004-0000-0300-0000CE0C0000}"/>
    <hyperlink ref="C2209" r:id="rId3280" xr:uid="{00000000-0004-0000-0300-0000CF0C0000}"/>
    <hyperlink ref="C2210" r:id="rId3281" xr:uid="{00000000-0004-0000-0300-0000D00C0000}"/>
    <hyperlink ref="C2211" r:id="rId3282" xr:uid="{00000000-0004-0000-0300-0000D10C0000}"/>
    <hyperlink ref="C2212" r:id="rId3283" xr:uid="{00000000-0004-0000-0300-0000D20C0000}"/>
    <hyperlink ref="C2213" r:id="rId3284" xr:uid="{00000000-0004-0000-0300-0000D30C0000}"/>
    <hyperlink ref="C2214" r:id="rId3285" xr:uid="{00000000-0004-0000-0300-0000D40C0000}"/>
    <hyperlink ref="C2215" r:id="rId3286" xr:uid="{00000000-0004-0000-0300-0000D50C0000}"/>
    <hyperlink ref="C2216" r:id="rId3287" xr:uid="{00000000-0004-0000-0300-0000D60C0000}"/>
    <hyperlink ref="C2217" r:id="rId3288" xr:uid="{00000000-0004-0000-0300-0000D70C0000}"/>
    <hyperlink ref="C2218" r:id="rId3289" xr:uid="{00000000-0004-0000-0300-0000D80C0000}"/>
    <hyperlink ref="C2219" r:id="rId3290" xr:uid="{00000000-0004-0000-0300-0000D90C0000}"/>
    <hyperlink ref="C2220" r:id="rId3291" xr:uid="{00000000-0004-0000-0300-0000DA0C0000}"/>
    <hyperlink ref="C2221" r:id="rId3292" xr:uid="{00000000-0004-0000-0300-0000DB0C0000}"/>
    <hyperlink ref="C2222" r:id="rId3293" xr:uid="{00000000-0004-0000-0300-0000DC0C0000}"/>
    <hyperlink ref="C2223" r:id="rId3294" xr:uid="{00000000-0004-0000-0300-0000DD0C0000}"/>
    <hyperlink ref="C2224" r:id="rId3295" xr:uid="{00000000-0004-0000-0300-0000DE0C0000}"/>
    <hyperlink ref="C2225" r:id="rId3296" xr:uid="{00000000-0004-0000-0300-0000DF0C0000}"/>
    <hyperlink ref="C2226" r:id="rId3297" xr:uid="{00000000-0004-0000-0300-0000E00C0000}"/>
    <hyperlink ref="C2227" r:id="rId3298" xr:uid="{00000000-0004-0000-0300-0000E10C0000}"/>
    <hyperlink ref="C2228" r:id="rId3299" xr:uid="{00000000-0004-0000-0300-0000E20C0000}"/>
    <hyperlink ref="B2229" r:id="rId3300" xr:uid="{00000000-0004-0000-0300-0000E30C0000}"/>
    <hyperlink ref="C2229" r:id="rId3301" xr:uid="{00000000-0004-0000-0300-0000E40C0000}"/>
    <hyperlink ref="C2230" r:id="rId3302" xr:uid="{00000000-0004-0000-0300-0000E50C0000}"/>
    <hyperlink ref="C2231" r:id="rId3303" xr:uid="{00000000-0004-0000-0300-0000E60C0000}"/>
    <hyperlink ref="C2232" r:id="rId3304" xr:uid="{00000000-0004-0000-0300-0000E70C0000}"/>
    <hyperlink ref="C2233" r:id="rId3305" xr:uid="{00000000-0004-0000-0300-0000E80C0000}"/>
    <hyperlink ref="C2234" r:id="rId3306" xr:uid="{00000000-0004-0000-0300-0000E90C0000}"/>
    <hyperlink ref="C2235" r:id="rId3307" xr:uid="{00000000-0004-0000-0300-0000EA0C0000}"/>
    <hyperlink ref="C2236" r:id="rId3308" xr:uid="{00000000-0004-0000-0300-0000EB0C0000}"/>
    <hyperlink ref="C2237" r:id="rId3309" xr:uid="{00000000-0004-0000-0300-0000EC0C0000}"/>
    <hyperlink ref="C2238" r:id="rId3310" xr:uid="{00000000-0004-0000-0300-0000ED0C0000}"/>
    <hyperlink ref="C2239" r:id="rId3311" xr:uid="{00000000-0004-0000-0300-0000EE0C0000}"/>
    <hyperlink ref="C2240" r:id="rId3312" xr:uid="{00000000-0004-0000-0300-0000EF0C0000}"/>
    <hyperlink ref="C2241" r:id="rId3313" xr:uid="{00000000-0004-0000-0300-0000F00C0000}"/>
    <hyperlink ref="C2242" r:id="rId3314" xr:uid="{00000000-0004-0000-0300-0000F10C0000}"/>
    <hyperlink ref="C2243" r:id="rId3315" xr:uid="{00000000-0004-0000-0300-0000F20C0000}"/>
    <hyperlink ref="C2244" r:id="rId3316" xr:uid="{00000000-0004-0000-0300-0000F30C0000}"/>
    <hyperlink ref="C2245" r:id="rId3317" xr:uid="{00000000-0004-0000-0300-0000F40C0000}"/>
    <hyperlink ref="C2246" r:id="rId3318" xr:uid="{00000000-0004-0000-0300-0000F50C0000}"/>
    <hyperlink ref="C2247" r:id="rId3319" xr:uid="{00000000-0004-0000-0300-0000F60C0000}"/>
    <hyperlink ref="C2248" r:id="rId3320" xr:uid="{00000000-0004-0000-0300-0000F70C0000}"/>
    <hyperlink ref="C2249" r:id="rId3321" xr:uid="{00000000-0004-0000-0300-0000F80C0000}"/>
    <hyperlink ref="C2250" r:id="rId3322" xr:uid="{00000000-0004-0000-0300-0000F90C0000}"/>
    <hyperlink ref="C2251" r:id="rId3323" xr:uid="{00000000-0004-0000-0300-0000FA0C0000}"/>
    <hyperlink ref="C2252" r:id="rId3324" xr:uid="{00000000-0004-0000-0300-0000FB0C0000}"/>
    <hyperlink ref="C2253" r:id="rId3325" xr:uid="{00000000-0004-0000-0300-0000FC0C0000}"/>
    <hyperlink ref="C2254" r:id="rId3326" xr:uid="{00000000-0004-0000-0300-0000FD0C0000}"/>
    <hyperlink ref="C2255" r:id="rId3327" xr:uid="{00000000-0004-0000-0300-0000FE0C0000}"/>
    <hyperlink ref="C2256" r:id="rId3328" xr:uid="{00000000-0004-0000-0300-0000FF0C0000}"/>
    <hyperlink ref="C2257" r:id="rId3329" xr:uid="{00000000-0004-0000-0300-0000000D0000}"/>
    <hyperlink ref="C2258" r:id="rId3330" xr:uid="{00000000-0004-0000-0300-0000010D0000}"/>
    <hyperlink ref="B2259" r:id="rId3331" xr:uid="{00000000-0004-0000-0300-0000020D0000}"/>
    <hyperlink ref="C2259" r:id="rId3332" xr:uid="{00000000-0004-0000-0300-0000030D0000}"/>
    <hyperlink ref="C2260" r:id="rId3333" xr:uid="{00000000-0004-0000-0300-0000040D0000}"/>
    <hyperlink ref="C2261" r:id="rId3334" xr:uid="{00000000-0004-0000-0300-0000050D0000}"/>
    <hyperlink ref="C2262" r:id="rId3335" xr:uid="{00000000-0004-0000-0300-0000060D0000}"/>
    <hyperlink ref="C2263" r:id="rId3336" xr:uid="{00000000-0004-0000-0300-0000070D0000}"/>
    <hyperlink ref="C2264" r:id="rId3337" xr:uid="{00000000-0004-0000-0300-0000080D0000}"/>
    <hyperlink ref="C2265" r:id="rId3338" xr:uid="{00000000-0004-0000-0300-0000090D0000}"/>
    <hyperlink ref="C2266" r:id="rId3339" xr:uid="{00000000-0004-0000-0300-00000A0D0000}"/>
    <hyperlink ref="C2267" r:id="rId3340" xr:uid="{00000000-0004-0000-0300-00000B0D0000}"/>
    <hyperlink ref="C2268" r:id="rId3341" xr:uid="{00000000-0004-0000-0300-00000C0D0000}"/>
    <hyperlink ref="C2269" r:id="rId3342" xr:uid="{00000000-0004-0000-0300-00000D0D0000}"/>
    <hyperlink ref="C2270" r:id="rId3343" xr:uid="{00000000-0004-0000-0300-00000E0D0000}"/>
    <hyperlink ref="C2271" r:id="rId3344" xr:uid="{00000000-0004-0000-0300-00000F0D0000}"/>
    <hyperlink ref="C2272" r:id="rId3345" xr:uid="{00000000-0004-0000-0300-0000100D0000}"/>
    <hyperlink ref="C2273" r:id="rId3346" xr:uid="{00000000-0004-0000-0300-0000110D0000}"/>
    <hyperlink ref="C2274" r:id="rId3347" xr:uid="{00000000-0004-0000-0300-0000120D0000}"/>
    <hyperlink ref="C2275" r:id="rId3348" xr:uid="{00000000-0004-0000-0300-0000130D0000}"/>
    <hyperlink ref="C2276" r:id="rId3349" xr:uid="{00000000-0004-0000-0300-0000140D0000}"/>
    <hyperlink ref="C2277" r:id="rId3350" xr:uid="{00000000-0004-0000-0300-0000150D0000}"/>
    <hyperlink ref="C2278" r:id="rId3351" xr:uid="{00000000-0004-0000-0300-0000160D0000}"/>
    <hyperlink ref="C2279" r:id="rId3352" xr:uid="{00000000-0004-0000-0300-0000170D0000}"/>
    <hyperlink ref="C2280" r:id="rId3353" xr:uid="{00000000-0004-0000-0300-0000180D0000}"/>
    <hyperlink ref="C2281" r:id="rId3354" xr:uid="{00000000-0004-0000-0300-0000190D0000}"/>
    <hyperlink ref="C2282" r:id="rId3355" xr:uid="{00000000-0004-0000-0300-00001A0D0000}"/>
    <hyperlink ref="C2283" r:id="rId3356" xr:uid="{00000000-0004-0000-0300-00001B0D0000}"/>
    <hyperlink ref="C2284" r:id="rId3357" xr:uid="{00000000-0004-0000-0300-00001C0D0000}"/>
    <hyperlink ref="C2285" r:id="rId3358" xr:uid="{00000000-0004-0000-0300-00001D0D0000}"/>
    <hyperlink ref="C2286" r:id="rId3359" xr:uid="{00000000-0004-0000-0300-00001E0D0000}"/>
    <hyperlink ref="C2287" r:id="rId3360" xr:uid="{00000000-0004-0000-0300-00001F0D0000}"/>
    <hyperlink ref="C2288" r:id="rId3361" xr:uid="{00000000-0004-0000-0300-0000200D0000}"/>
    <hyperlink ref="C2289" r:id="rId3362" xr:uid="{00000000-0004-0000-0300-0000210D0000}"/>
    <hyperlink ref="C2290" r:id="rId3363" xr:uid="{00000000-0004-0000-0300-0000220D0000}"/>
    <hyperlink ref="C2291" r:id="rId3364" xr:uid="{00000000-0004-0000-0300-0000230D0000}"/>
    <hyperlink ref="C2292" r:id="rId3365" xr:uid="{00000000-0004-0000-0300-0000240D0000}"/>
    <hyperlink ref="C2293" r:id="rId3366" xr:uid="{00000000-0004-0000-0300-0000250D0000}"/>
    <hyperlink ref="C2294" r:id="rId3367" xr:uid="{00000000-0004-0000-0300-0000260D0000}"/>
    <hyperlink ref="C2295" r:id="rId3368" xr:uid="{00000000-0004-0000-0300-0000270D0000}"/>
    <hyperlink ref="C2296" r:id="rId3369" xr:uid="{00000000-0004-0000-0300-0000280D0000}"/>
    <hyperlink ref="C2297" r:id="rId3370" xr:uid="{00000000-0004-0000-0300-0000290D0000}"/>
    <hyperlink ref="C2298" r:id="rId3371" xr:uid="{00000000-0004-0000-0300-00002A0D0000}"/>
    <hyperlink ref="C2299" r:id="rId3372" xr:uid="{00000000-0004-0000-0300-00002B0D0000}"/>
    <hyperlink ref="B2300" r:id="rId3373" xr:uid="{00000000-0004-0000-0300-00002C0D0000}"/>
    <hyperlink ref="C2300" r:id="rId3374" xr:uid="{00000000-0004-0000-0300-00002D0D0000}"/>
    <hyperlink ref="C2301" r:id="rId3375" xr:uid="{00000000-0004-0000-0300-00002E0D0000}"/>
    <hyperlink ref="C2302" r:id="rId3376" xr:uid="{00000000-0004-0000-0300-00002F0D0000}"/>
    <hyperlink ref="C2303" r:id="rId3377" xr:uid="{00000000-0004-0000-0300-0000300D0000}"/>
    <hyperlink ref="C2304" r:id="rId3378" xr:uid="{00000000-0004-0000-0300-0000310D0000}"/>
    <hyperlink ref="C2305" r:id="rId3379" xr:uid="{00000000-0004-0000-0300-0000320D0000}"/>
    <hyperlink ref="C2306" r:id="rId3380" xr:uid="{00000000-0004-0000-0300-0000330D0000}"/>
    <hyperlink ref="C2307" r:id="rId3381" xr:uid="{00000000-0004-0000-0300-0000340D0000}"/>
    <hyperlink ref="C2308" r:id="rId3382" xr:uid="{00000000-0004-0000-0300-0000350D0000}"/>
    <hyperlink ref="C2309" r:id="rId3383" xr:uid="{00000000-0004-0000-0300-0000360D0000}"/>
    <hyperlink ref="C2310" r:id="rId3384" xr:uid="{00000000-0004-0000-0300-0000370D0000}"/>
    <hyperlink ref="C2311" r:id="rId3385" xr:uid="{00000000-0004-0000-0300-0000380D0000}"/>
    <hyperlink ref="C2312" r:id="rId3386" xr:uid="{00000000-0004-0000-0300-0000390D0000}"/>
    <hyperlink ref="C2313" r:id="rId3387" xr:uid="{00000000-0004-0000-0300-00003A0D0000}"/>
    <hyperlink ref="C2314" r:id="rId3388" xr:uid="{00000000-0004-0000-0300-00003B0D0000}"/>
    <hyperlink ref="C2315" r:id="rId3389" xr:uid="{00000000-0004-0000-0300-00003C0D0000}"/>
    <hyperlink ref="C2316" r:id="rId3390" xr:uid="{00000000-0004-0000-0300-00003D0D0000}"/>
    <hyperlink ref="C2317" r:id="rId3391" xr:uid="{00000000-0004-0000-0300-00003E0D0000}"/>
    <hyperlink ref="C2318" r:id="rId3392" xr:uid="{00000000-0004-0000-0300-00003F0D0000}"/>
    <hyperlink ref="C2319" r:id="rId3393" xr:uid="{00000000-0004-0000-0300-0000400D0000}"/>
    <hyperlink ref="C2320" r:id="rId3394" xr:uid="{00000000-0004-0000-0300-0000410D0000}"/>
    <hyperlink ref="C2321" r:id="rId3395" xr:uid="{00000000-0004-0000-0300-0000420D0000}"/>
    <hyperlink ref="C2322" r:id="rId3396" xr:uid="{00000000-0004-0000-0300-0000430D0000}"/>
    <hyperlink ref="C2323" r:id="rId3397" xr:uid="{00000000-0004-0000-0300-0000440D0000}"/>
    <hyperlink ref="C2324" r:id="rId3398" xr:uid="{00000000-0004-0000-0300-0000450D0000}"/>
    <hyperlink ref="C2325" r:id="rId3399" xr:uid="{00000000-0004-0000-0300-0000460D0000}"/>
    <hyperlink ref="C2326" r:id="rId3400" xr:uid="{00000000-0004-0000-0300-0000470D0000}"/>
    <hyperlink ref="C2327" r:id="rId3401" xr:uid="{00000000-0004-0000-0300-0000480D0000}"/>
    <hyperlink ref="C2328" r:id="rId3402" xr:uid="{00000000-0004-0000-0300-0000490D0000}"/>
    <hyperlink ref="C2329" r:id="rId3403" xr:uid="{00000000-0004-0000-0300-00004A0D0000}"/>
    <hyperlink ref="C2330" r:id="rId3404" xr:uid="{00000000-0004-0000-0300-00004B0D0000}"/>
    <hyperlink ref="C2331" r:id="rId3405" xr:uid="{00000000-0004-0000-0300-00004C0D0000}"/>
    <hyperlink ref="C2332" r:id="rId3406" xr:uid="{00000000-0004-0000-0300-00004D0D0000}"/>
    <hyperlink ref="C2333" r:id="rId3407" xr:uid="{00000000-0004-0000-0300-00004E0D0000}"/>
    <hyperlink ref="C2334" r:id="rId3408" xr:uid="{00000000-0004-0000-0300-00004F0D0000}"/>
    <hyperlink ref="C2335" r:id="rId3409" xr:uid="{00000000-0004-0000-0300-0000500D0000}"/>
    <hyperlink ref="C2336" r:id="rId3410" xr:uid="{00000000-0004-0000-0300-0000510D0000}"/>
    <hyperlink ref="C2337" r:id="rId3411" xr:uid="{00000000-0004-0000-0300-0000520D0000}"/>
    <hyperlink ref="C2338" r:id="rId3412" xr:uid="{00000000-0004-0000-0300-0000530D0000}"/>
    <hyperlink ref="C2339" r:id="rId3413" xr:uid="{00000000-0004-0000-0300-0000540D0000}"/>
    <hyperlink ref="C2340" r:id="rId3414" xr:uid="{00000000-0004-0000-0300-0000550D0000}"/>
    <hyperlink ref="C2341" r:id="rId3415" xr:uid="{00000000-0004-0000-0300-0000560D0000}"/>
    <hyperlink ref="C2342" r:id="rId3416" xr:uid="{00000000-0004-0000-0300-0000570D0000}"/>
    <hyperlink ref="C2343" r:id="rId3417" xr:uid="{00000000-0004-0000-0300-0000580D0000}"/>
    <hyperlink ref="C2344" r:id="rId3418" xr:uid="{00000000-0004-0000-0300-0000590D0000}"/>
    <hyperlink ref="C2345" r:id="rId3419" xr:uid="{00000000-0004-0000-0300-00005A0D0000}"/>
    <hyperlink ref="B2346" r:id="rId3420" xr:uid="{00000000-0004-0000-0300-00005B0D0000}"/>
    <hyperlink ref="C2346" r:id="rId3421" xr:uid="{00000000-0004-0000-0300-00005C0D0000}"/>
    <hyperlink ref="C2347" r:id="rId3422" xr:uid="{00000000-0004-0000-0300-00005D0D0000}"/>
    <hyperlink ref="C2348" r:id="rId3423" xr:uid="{00000000-0004-0000-0300-00005E0D0000}"/>
    <hyperlink ref="C2349" r:id="rId3424" xr:uid="{00000000-0004-0000-0300-00005F0D0000}"/>
    <hyperlink ref="C2350" r:id="rId3425" xr:uid="{00000000-0004-0000-0300-0000600D0000}"/>
    <hyperlink ref="C2351" r:id="rId3426" xr:uid="{00000000-0004-0000-0300-0000610D0000}"/>
    <hyperlink ref="C2352" r:id="rId3427" xr:uid="{00000000-0004-0000-0300-0000620D0000}"/>
    <hyperlink ref="C2353" r:id="rId3428" xr:uid="{00000000-0004-0000-0300-0000630D0000}"/>
    <hyperlink ref="C2354" r:id="rId3429" xr:uid="{00000000-0004-0000-0300-0000640D0000}"/>
    <hyperlink ref="C2355" r:id="rId3430" xr:uid="{00000000-0004-0000-0300-0000650D0000}"/>
    <hyperlink ref="C2356" r:id="rId3431" xr:uid="{00000000-0004-0000-0300-0000660D0000}"/>
    <hyperlink ref="C2357" r:id="rId3432" xr:uid="{00000000-0004-0000-0300-0000670D0000}"/>
    <hyperlink ref="C2358" r:id="rId3433" xr:uid="{00000000-0004-0000-0300-0000680D0000}"/>
    <hyperlink ref="C2359" r:id="rId3434" xr:uid="{00000000-0004-0000-0300-0000690D0000}"/>
    <hyperlink ref="C2360" r:id="rId3435" xr:uid="{00000000-0004-0000-0300-00006A0D0000}"/>
    <hyperlink ref="C2361" r:id="rId3436" xr:uid="{00000000-0004-0000-0300-00006B0D0000}"/>
    <hyperlink ref="C2362" r:id="rId3437" xr:uid="{00000000-0004-0000-0300-00006C0D0000}"/>
    <hyperlink ref="C2363" r:id="rId3438" xr:uid="{00000000-0004-0000-0300-00006D0D0000}"/>
    <hyperlink ref="C2364" r:id="rId3439" xr:uid="{00000000-0004-0000-0300-00006E0D0000}"/>
    <hyperlink ref="C2365" r:id="rId3440" xr:uid="{00000000-0004-0000-0300-00006F0D0000}"/>
    <hyperlink ref="C2366" r:id="rId3441" xr:uid="{00000000-0004-0000-0300-0000700D0000}"/>
    <hyperlink ref="C2367" r:id="rId3442" xr:uid="{00000000-0004-0000-0300-0000710D0000}"/>
    <hyperlink ref="C2368" r:id="rId3443" xr:uid="{00000000-0004-0000-0300-0000720D0000}"/>
    <hyperlink ref="C2369" r:id="rId3444" xr:uid="{00000000-0004-0000-0300-0000730D0000}"/>
    <hyperlink ref="C2370" r:id="rId3445" xr:uid="{00000000-0004-0000-0300-0000740D0000}"/>
    <hyperlink ref="C2371" r:id="rId3446" xr:uid="{00000000-0004-0000-0300-0000750D0000}"/>
    <hyperlink ref="C2372" r:id="rId3447" xr:uid="{00000000-0004-0000-0300-0000760D0000}"/>
    <hyperlink ref="C2373" r:id="rId3448" xr:uid="{00000000-0004-0000-0300-0000770D0000}"/>
    <hyperlink ref="C2374" r:id="rId3449" xr:uid="{00000000-0004-0000-0300-0000780D0000}"/>
    <hyperlink ref="C2375" r:id="rId3450" xr:uid="{00000000-0004-0000-0300-0000790D0000}"/>
    <hyperlink ref="C2376" r:id="rId3451" xr:uid="{00000000-0004-0000-0300-00007A0D0000}"/>
    <hyperlink ref="C2377" r:id="rId3452" xr:uid="{00000000-0004-0000-0300-00007B0D0000}"/>
    <hyperlink ref="C2378" r:id="rId3453" xr:uid="{00000000-0004-0000-0300-00007C0D0000}"/>
    <hyperlink ref="C2379" r:id="rId3454" xr:uid="{00000000-0004-0000-0300-00007D0D0000}"/>
    <hyperlink ref="C2380" r:id="rId3455" xr:uid="{00000000-0004-0000-0300-00007E0D0000}"/>
    <hyperlink ref="C2381" r:id="rId3456" xr:uid="{00000000-0004-0000-0300-00007F0D0000}"/>
    <hyperlink ref="C2382" r:id="rId3457" xr:uid="{00000000-0004-0000-0300-0000800D0000}"/>
    <hyperlink ref="C2383" r:id="rId3458" xr:uid="{00000000-0004-0000-0300-0000810D0000}"/>
    <hyperlink ref="C2384" r:id="rId3459" xr:uid="{00000000-0004-0000-0300-0000820D0000}"/>
    <hyperlink ref="C2385" r:id="rId3460" xr:uid="{00000000-0004-0000-0300-0000830D0000}"/>
    <hyperlink ref="C2386" r:id="rId3461" xr:uid="{00000000-0004-0000-0300-0000840D0000}"/>
    <hyperlink ref="C2387" r:id="rId3462" xr:uid="{00000000-0004-0000-0300-0000850D0000}"/>
    <hyperlink ref="C2388" r:id="rId3463" xr:uid="{00000000-0004-0000-0300-0000860D0000}"/>
    <hyperlink ref="C2389" r:id="rId3464" xr:uid="{00000000-0004-0000-0300-0000870D0000}"/>
    <hyperlink ref="C2390" r:id="rId3465" xr:uid="{00000000-0004-0000-0300-0000880D0000}"/>
    <hyperlink ref="C2391" r:id="rId3466" xr:uid="{00000000-0004-0000-0300-0000890D0000}"/>
    <hyperlink ref="C2392" r:id="rId3467" xr:uid="{00000000-0004-0000-0300-00008A0D0000}"/>
    <hyperlink ref="C2393" r:id="rId3468" xr:uid="{00000000-0004-0000-0300-00008B0D0000}"/>
    <hyperlink ref="C2394" r:id="rId3469" xr:uid="{00000000-0004-0000-0300-00008C0D0000}"/>
    <hyperlink ref="C2395" r:id="rId3470" xr:uid="{00000000-0004-0000-0300-00008D0D0000}"/>
    <hyperlink ref="C2396" r:id="rId3471" xr:uid="{00000000-0004-0000-0300-00008E0D0000}"/>
    <hyperlink ref="C2397" r:id="rId3472" xr:uid="{00000000-0004-0000-0300-00008F0D0000}"/>
    <hyperlink ref="C2398" r:id="rId3473" xr:uid="{00000000-0004-0000-0300-0000900D0000}"/>
    <hyperlink ref="C2399" r:id="rId3474" xr:uid="{00000000-0004-0000-0300-0000910D0000}"/>
    <hyperlink ref="C2400" r:id="rId3475" xr:uid="{00000000-0004-0000-0300-0000920D0000}"/>
    <hyperlink ref="C2401" r:id="rId3476" xr:uid="{00000000-0004-0000-0300-0000930D0000}"/>
    <hyperlink ref="C2402" r:id="rId3477" xr:uid="{00000000-0004-0000-0300-0000940D0000}"/>
    <hyperlink ref="C2403" r:id="rId3478" xr:uid="{00000000-0004-0000-0300-0000950D0000}"/>
    <hyperlink ref="C2404" r:id="rId3479" xr:uid="{00000000-0004-0000-0300-0000960D0000}"/>
    <hyperlink ref="C2405" r:id="rId3480" xr:uid="{00000000-0004-0000-0300-0000970D0000}"/>
    <hyperlink ref="C2406" r:id="rId3481" xr:uid="{00000000-0004-0000-0300-0000980D0000}"/>
    <hyperlink ref="C2407" r:id="rId3482" xr:uid="{00000000-0004-0000-0300-0000990D0000}"/>
    <hyperlink ref="C2408" r:id="rId3483" xr:uid="{00000000-0004-0000-0300-00009A0D0000}"/>
    <hyperlink ref="C2409" r:id="rId3484" xr:uid="{00000000-0004-0000-0300-00009B0D0000}"/>
    <hyperlink ref="C2410" r:id="rId3485" xr:uid="{00000000-0004-0000-0300-00009C0D0000}"/>
    <hyperlink ref="C2411" r:id="rId3486" xr:uid="{00000000-0004-0000-0300-00009D0D0000}"/>
    <hyperlink ref="C2412" r:id="rId3487" xr:uid="{00000000-0004-0000-0300-00009E0D0000}"/>
    <hyperlink ref="C2413" r:id="rId3488" xr:uid="{00000000-0004-0000-0300-00009F0D0000}"/>
    <hyperlink ref="C2414" r:id="rId3489" xr:uid="{00000000-0004-0000-0300-0000A00D0000}"/>
    <hyperlink ref="C2415" r:id="rId3490" xr:uid="{00000000-0004-0000-0300-0000A10D0000}"/>
    <hyperlink ref="C2416" r:id="rId3491" xr:uid="{00000000-0004-0000-0300-0000A20D0000}"/>
    <hyperlink ref="C2417" r:id="rId3492" xr:uid="{00000000-0004-0000-0300-0000A30D0000}"/>
    <hyperlink ref="C2418" r:id="rId3493" xr:uid="{00000000-0004-0000-0300-0000A40D0000}"/>
    <hyperlink ref="C2419" r:id="rId3494" xr:uid="{00000000-0004-0000-0300-0000A50D0000}"/>
    <hyperlink ref="C2420" r:id="rId3495" xr:uid="{00000000-0004-0000-0300-0000A60D0000}"/>
    <hyperlink ref="C2421" r:id="rId3496" xr:uid="{00000000-0004-0000-0300-0000A70D0000}"/>
    <hyperlink ref="C2422" r:id="rId3497" xr:uid="{00000000-0004-0000-0300-0000A80D0000}"/>
    <hyperlink ref="C2423" r:id="rId3498" xr:uid="{00000000-0004-0000-0300-0000A90D0000}"/>
    <hyperlink ref="C2424" r:id="rId3499" xr:uid="{00000000-0004-0000-0300-0000AA0D0000}"/>
    <hyperlink ref="C2425" r:id="rId3500" xr:uid="{00000000-0004-0000-0300-0000AB0D0000}"/>
    <hyperlink ref="C2426" r:id="rId3501" xr:uid="{00000000-0004-0000-0300-0000AC0D0000}"/>
    <hyperlink ref="C2427" r:id="rId3502" xr:uid="{00000000-0004-0000-0300-0000AD0D0000}"/>
    <hyperlink ref="C2428" r:id="rId3503" xr:uid="{00000000-0004-0000-0300-0000AE0D0000}"/>
    <hyperlink ref="C2429" r:id="rId3504" xr:uid="{00000000-0004-0000-0300-0000AF0D0000}"/>
    <hyperlink ref="C2430" r:id="rId3505" xr:uid="{00000000-0004-0000-0300-0000B00D0000}"/>
    <hyperlink ref="C2431" r:id="rId3506" xr:uid="{00000000-0004-0000-0300-0000B10D0000}"/>
    <hyperlink ref="C2432" r:id="rId3507" xr:uid="{00000000-0004-0000-0300-0000B20D0000}"/>
    <hyperlink ref="C2433" r:id="rId3508" xr:uid="{00000000-0004-0000-0300-0000B30D0000}"/>
    <hyperlink ref="C2434" r:id="rId3509" xr:uid="{00000000-0004-0000-0300-0000B40D0000}"/>
    <hyperlink ref="C2435" r:id="rId3510" xr:uid="{00000000-0004-0000-0300-0000B50D0000}"/>
    <hyperlink ref="C2436" r:id="rId3511" xr:uid="{00000000-0004-0000-0300-0000B60D0000}"/>
    <hyperlink ref="C2437" r:id="rId3512" xr:uid="{00000000-0004-0000-0300-0000B70D0000}"/>
    <hyperlink ref="C2438" r:id="rId3513" xr:uid="{00000000-0004-0000-0300-0000B80D0000}"/>
    <hyperlink ref="C2439" r:id="rId3514" xr:uid="{00000000-0004-0000-0300-0000B90D0000}"/>
    <hyperlink ref="C2440" r:id="rId3515" xr:uid="{00000000-0004-0000-0300-0000BA0D0000}"/>
    <hyperlink ref="C2441" r:id="rId3516" xr:uid="{00000000-0004-0000-0300-0000BB0D0000}"/>
    <hyperlink ref="C2442" r:id="rId3517" xr:uid="{00000000-0004-0000-0300-0000BC0D0000}"/>
    <hyperlink ref="C2443" r:id="rId3518" xr:uid="{00000000-0004-0000-0300-0000BD0D0000}"/>
    <hyperlink ref="C2444" r:id="rId3519" xr:uid="{00000000-0004-0000-0300-0000BE0D0000}"/>
    <hyperlink ref="C2445" r:id="rId3520" xr:uid="{00000000-0004-0000-0300-0000BF0D0000}"/>
    <hyperlink ref="C2446" r:id="rId3521" xr:uid="{00000000-0004-0000-0300-0000C00D0000}"/>
    <hyperlink ref="C2447" r:id="rId3522" xr:uid="{00000000-0004-0000-0300-0000C10D0000}"/>
    <hyperlink ref="C2448" r:id="rId3523" xr:uid="{00000000-0004-0000-0300-0000C20D0000}"/>
    <hyperlink ref="C2449" r:id="rId3524" xr:uid="{00000000-0004-0000-0300-0000C30D0000}"/>
    <hyperlink ref="C2450" r:id="rId3525" xr:uid="{00000000-0004-0000-0300-0000C40D0000}"/>
    <hyperlink ref="C2451" r:id="rId3526" xr:uid="{00000000-0004-0000-0300-0000C50D0000}"/>
    <hyperlink ref="C2452" r:id="rId3527" xr:uid="{00000000-0004-0000-0300-0000C60D0000}"/>
    <hyperlink ref="C2453" r:id="rId3528" xr:uid="{00000000-0004-0000-0300-0000C70D0000}"/>
    <hyperlink ref="C2454" r:id="rId3529" xr:uid="{00000000-0004-0000-0300-0000C80D0000}"/>
    <hyperlink ref="C2455" r:id="rId3530" xr:uid="{00000000-0004-0000-0300-0000C90D0000}"/>
    <hyperlink ref="C2456" r:id="rId3531" xr:uid="{00000000-0004-0000-0300-0000CA0D0000}"/>
    <hyperlink ref="C2457" r:id="rId3532" xr:uid="{00000000-0004-0000-0300-0000CB0D0000}"/>
    <hyperlink ref="C2458" r:id="rId3533" xr:uid="{00000000-0004-0000-0300-0000CC0D0000}"/>
    <hyperlink ref="C2459" r:id="rId3534" xr:uid="{00000000-0004-0000-0300-0000CD0D0000}"/>
    <hyperlink ref="C2460" r:id="rId3535" xr:uid="{00000000-0004-0000-0300-0000CE0D0000}"/>
    <hyperlink ref="C2461" r:id="rId3536" xr:uid="{00000000-0004-0000-0300-0000CF0D0000}"/>
    <hyperlink ref="C2462" r:id="rId3537" xr:uid="{00000000-0004-0000-0300-0000D00D0000}"/>
    <hyperlink ref="C2463" r:id="rId3538" xr:uid="{00000000-0004-0000-0300-0000D10D0000}"/>
    <hyperlink ref="C2464" r:id="rId3539" xr:uid="{00000000-0004-0000-0300-0000D20D0000}"/>
    <hyperlink ref="C2465" r:id="rId3540" xr:uid="{00000000-0004-0000-0300-0000D30D0000}"/>
    <hyperlink ref="C2466" r:id="rId3541" xr:uid="{00000000-0004-0000-0300-0000D40D0000}"/>
    <hyperlink ref="C2467" r:id="rId3542" xr:uid="{00000000-0004-0000-0300-0000D50D0000}"/>
    <hyperlink ref="C2468" r:id="rId3543" xr:uid="{00000000-0004-0000-0300-0000D60D0000}"/>
    <hyperlink ref="C2469" r:id="rId3544" xr:uid="{00000000-0004-0000-0300-0000D70D0000}"/>
    <hyperlink ref="C2470" r:id="rId3545" xr:uid="{00000000-0004-0000-0300-0000D80D0000}"/>
    <hyperlink ref="C2471" r:id="rId3546" xr:uid="{00000000-0004-0000-0300-0000D90D0000}"/>
    <hyperlink ref="C2472" r:id="rId3547" xr:uid="{00000000-0004-0000-0300-0000DA0D0000}"/>
    <hyperlink ref="C2473" r:id="rId3548" xr:uid="{00000000-0004-0000-0300-0000DB0D0000}"/>
    <hyperlink ref="C2474" r:id="rId3549" xr:uid="{00000000-0004-0000-0300-0000DC0D0000}"/>
    <hyperlink ref="C2475" r:id="rId3550" xr:uid="{00000000-0004-0000-0300-0000DD0D0000}"/>
    <hyperlink ref="C2476" r:id="rId3551" xr:uid="{00000000-0004-0000-0300-0000DE0D0000}"/>
    <hyperlink ref="C2477" r:id="rId3552" xr:uid="{00000000-0004-0000-0300-0000DF0D0000}"/>
    <hyperlink ref="C2478" r:id="rId3553" xr:uid="{00000000-0004-0000-0300-0000E00D0000}"/>
    <hyperlink ref="C2479" r:id="rId3554" xr:uid="{00000000-0004-0000-0300-0000E10D0000}"/>
    <hyperlink ref="C2480" r:id="rId3555" xr:uid="{00000000-0004-0000-0300-0000E20D0000}"/>
    <hyperlink ref="C2481" r:id="rId3556" xr:uid="{00000000-0004-0000-0300-0000E30D0000}"/>
    <hyperlink ref="C2482" r:id="rId3557" xr:uid="{00000000-0004-0000-0300-0000E40D0000}"/>
    <hyperlink ref="C2483" r:id="rId3558" xr:uid="{00000000-0004-0000-0300-0000E50D0000}"/>
    <hyperlink ref="C2484" r:id="rId3559" xr:uid="{00000000-0004-0000-0300-0000E60D0000}"/>
    <hyperlink ref="C2485" r:id="rId3560" xr:uid="{00000000-0004-0000-0300-0000E70D0000}"/>
    <hyperlink ref="C2486" r:id="rId3561" xr:uid="{00000000-0004-0000-0300-0000E80D0000}"/>
    <hyperlink ref="C2487" r:id="rId3562" xr:uid="{00000000-0004-0000-0300-0000E90D0000}"/>
    <hyperlink ref="C2488" r:id="rId3563" xr:uid="{00000000-0004-0000-0300-0000EA0D0000}"/>
    <hyperlink ref="C2489" r:id="rId3564" xr:uid="{00000000-0004-0000-0300-0000EB0D0000}"/>
    <hyperlink ref="C2490" r:id="rId3565" xr:uid="{00000000-0004-0000-0300-0000EC0D0000}"/>
    <hyperlink ref="C2491" r:id="rId3566" xr:uid="{00000000-0004-0000-0300-0000ED0D0000}"/>
    <hyperlink ref="C2492" r:id="rId3567" xr:uid="{00000000-0004-0000-0300-0000EE0D0000}"/>
    <hyperlink ref="C2493" r:id="rId3568" xr:uid="{00000000-0004-0000-0300-0000EF0D0000}"/>
    <hyperlink ref="C2494" r:id="rId3569" xr:uid="{00000000-0004-0000-0300-0000F00D0000}"/>
    <hyperlink ref="C2495" r:id="rId3570" xr:uid="{00000000-0004-0000-0300-0000F10D0000}"/>
    <hyperlink ref="C2496" r:id="rId3571" xr:uid="{00000000-0004-0000-0300-0000F20D0000}"/>
    <hyperlink ref="C2497" r:id="rId3572" xr:uid="{00000000-0004-0000-0300-0000F30D0000}"/>
    <hyperlink ref="C2498" r:id="rId3573" xr:uid="{00000000-0004-0000-0300-0000F40D0000}"/>
    <hyperlink ref="C2499" r:id="rId3574" xr:uid="{00000000-0004-0000-0300-0000F50D0000}"/>
    <hyperlink ref="C2500" r:id="rId3575" xr:uid="{00000000-0004-0000-0300-0000F60D0000}"/>
    <hyperlink ref="C2501" r:id="rId3576" xr:uid="{00000000-0004-0000-0300-0000F70D0000}"/>
    <hyperlink ref="C2502" r:id="rId3577" xr:uid="{00000000-0004-0000-0300-0000F80D0000}"/>
    <hyperlink ref="C2503" r:id="rId3578" xr:uid="{00000000-0004-0000-0300-0000F90D0000}"/>
    <hyperlink ref="C2504" r:id="rId3579" xr:uid="{00000000-0004-0000-0300-0000FA0D0000}"/>
    <hyperlink ref="C2505" r:id="rId3580" xr:uid="{00000000-0004-0000-0300-0000FB0D0000}"/>
    <hyperlink ref="C2506" r:id="rId3581" xr:uid="{00000000-0004-0000-0300-0000FC0D0000}"/>
    <hyperlink ref="C2507" r:id="rId3582" xr:uid="{00000000-0004-0000-0300-0000FD0D0000}"/>
    <hyperlink ref="C2508" r:id="rId3583" xr:uid="{00000000-0004-0000-0300-0000FE0D0000}"/>
    <hyperlink ref="C2509" r:id="rId3584" xr:uid="{00000000-0004-0000-0300-0000FF0D0000}"/>
    <hyperlink ref="C2510" r:id="rId3585" xr:uid="{00000000-0004-0000-0300-0000000E0000}"/>
    <hyperlink ref="C2511" r:id="rId3586" xr:uid="{00000000-0004-0000-0300-0000010E0000}"/>
    <hyperlink ref="C2512" r:id="rId3587" xr:uid="{00000000-0004-0000-0300-0000020E0000}"/>
    <hyperlink ref="C2513" r:id="rId3588" xr:uid="{00000000-0004-0000-0300-0000030E0000}"/>
    <hyperlink ref="C2514" r:id="rId3589" xr:uid="{00000000-0004-0000-0300-0000040E0000}"/>
    <hyperlink ref="C2515" r:id="rId3590" xr:uid="{00000000-0004-0000-0300-0000050E0000}"/>
    <hyperlink ref="C2516" r:id="rId3591" xr:uid="{00000000-0004-0000-0300-0000060E0000}"/>
    <hyperlink ref="C2518" r:id="rId3592" xr:uid="{00000000-0004-0000-0300-0000070E0000}"/>
    <hyperlink ref="C2519" r:id="rId3593" xr:uid="{00000000-0004-0000-0300-0000080E0000}"/>
    <hyperlink ref="C2520" r:id="rId3594" xr:uid="{00000000-0004-0000-0300-0000090E0000}"/>
    <hyperlink ref="C2521" r:id="rId3595" xr:uid="{00000000-0004-0000-0300-00000A0E0000}"/>
    <hyperlink ref="C2522" r:id="rId3596" xr:uid="{00000000-0004-0000-0300-00000B0E0000}"/>
    <hyperlink ref="C2523" r:id="rId3597" xr:uid="{00000000-0004-0000-0300-00000C0E0000}"/>
    <hyperlink ref="C2524" r:id="rId3598" xr:uid="{00000000-0004-0000-0300-00000D0E0000}"/>
    <hyperlink ref="C2525" r:id="rId3599" xr:uid="{00000000-0004-0000-0300-00000E0E0000}"/>
    <hyperlink ref="C2526" r:id="rId3600" xr:uid="{00000000-0004-0000-0300-00000F0E0000}"/>
    <hyperlink ref="C2527" r:id="rId3601" xr:uid="{00000000-0004-0000-0300-0000100E0000}"/>
    <hyperlink ref="C2528" r:id="rId3602" xr:uid="{00000000-0004-0000-0300-0000110E0000}"/>
    <hyperlink ref="C2529" r:id="rId3603" xr:uid="{00000000-0004-0000-0300-0000120E0000}"/>
    <hyperlink ref="C2530" r:id="rId3604" xr:uid="{00000000-0004-0000-0300-0000130E0000}"/>
    <hyperlink ref="C2531" r:id="rId3605" xr:uid="{00000000-0004-0000-0300-0000140E0000}"/>
    <hyperlink ref="C2532" r:id="rId3606" xr:uid="{00000000-0004-0000-0300-0000150E0000}"/>
    <hyperlink ref="C2533" r:id="rId3607" xr:uid="{00000000-0004-0000-0300-0000160E0000}"/>
    <hyperlink ref="C2534" r:id="rId3608" xr:uid="{00000000-0004-0000-0300-0000170E0000}"/>
    <hyperlink ref="C2535" r:id="rId3609" xr:uid="{00000000-0004-0000-0300-0000180E0000}"/>
    <hyperlink ref="C2536" r:id="rId3610" xr:uid="{00000000-0004-0000-0300-0000190E0000}"/>
    <hyperlink ref="C2537" r:id="rId3611" xr:uid="{00000000-0004-0000-0300-00001A0E0000}"/>
    <hyperlink ref="C2538" r:id="rId3612" xr:uid="{00000000-0004-0000-0300-00001B0E0000}"/>
    <hyperlink ref="C2539" r:id="rId3613" xr:uid="{00000000-0004-0000-0300-00001C0E0000}"/>
    <hyperlink ref="C2540" r:id="rId3614" xr:uid="{00000000-0004-0000-0300-00001D0E0000}"/>
    <hyperlink ref="C2541" r:id="rId3615" xr:uid="{00000000-0004-0000-0300-00001E0E0000}"/>
    <hyperlink ref="C2542" r:id="rId3616" xr:uid="{00000000-0004-0000-0300-00001F0E0000}"/>
    <hyperlink ref="C2543" r:id="rId3617" xr:uid="{00000000-0004-0000-0300-0000200E0000}"/>
    <hyperlink ref="C2544" r:id="rId3618" xr:uid="{00000000-0004-0000-0300-0000210E0000}"/>
    <hyperlink ref="C2545" r:id="rId3619" xr:uid="{00000000-0004-0000-0300-0000220E0000}"/>
    <hyperlink ref="C2546" r:id="rId3620" xr:uid="{00000000-0004-0000-0300-0000230E0000}"/>
    <hyperlink ref="C2547" r:id="rId3621" xr:uid="{00000000-0004-0000-0300-0000240E0000}"/>
    <hyperlink ref="C2548" r:id="rId3622" xr:uid="{00000000-0004-0000-0300-0000250E0000}"/>
    <hyperlink ref="C2549" r:id="rId3623" xr:uid="{00000000-0004-0000-0300-0000260E0000}"/>
    <hyperlink ref="C2550" r:id="rId3624" xr:uid="{00000000-0004-0000-0300-0000270E0000}"/>
    <hyperlink ref="C2551" r:id="rId3625" xr:uid="{00000000-0004-0000-0300-0000280E0000}"/>
    <hyperlink ref="C2552" r:id="rId3626" xr:uid="{00000000-0004-0000-0300-0000290E0000}"/>
    <hyperlink ref="C2553" r:id="rId3627" xr:uid="{00000000-0004-0000-0300-00002A0E0000}"/>
    <hyperlink ref="C2554" r:id="rId3628" xr:uid="{00000000-0004-0000-0300-00002B0E0000}"/>
    <hyperlink ref="C2555" r:id="rId3629" xr:uid="{00000000-0004-0000-0300-00002C0E0000}"/>
    <hyperlink ref="C2556" r:id="rId3630" xr:uid="{00000000-0004-0000-0300-00002D0E0000}"/>
    <hyperlink ref="C2557" r:id="rId3631" xr:uid="{00000000-0004-0000-0300-00002E0E0000}"/>
    <hyperlink ref="C2558" r:id="rId3632" xr:uid="{00000000-0004-0000-0300-00002F0E0000}"/>
    <hyperlink ref="C2559" r:id="rId3633" xr:uid="{00000000-0004-0000-0300-0000300E0000}"/>
    <hyperlink ref="C2560" r:id="rId3634" xr:uid="{00000000-0004-0000-0300-0000310E0000}"/>
    <hyperlink ref="C2561" r:id="rId3635" xr:uid="{00000000-0004-0000-0300-0000320E0000}"/>
    <hyperlink ref="C2562" r:id="rId3636" xr:uid="{00000000-0004-0000-0300-0000330E0000}"/>
    <hyperlink ref="C2563" r:id="rId3637" xr:uid="{00000000-0004-0000-0300-0000340E0000}"/>
    <hyperlink ref="C2564" r:id="rId3638" xr:uid="{00000000-0004-0000-0300-0000350E0000}"/>
    <hyperlink ref="C2565" r:id="rId3639" xr:uid="{00000000-0004-0000-0300-0000360E0000}"/>
    <hyperlink ref="C2566" r:id="rId3640" xr:uid="{00000000-0004-0000-0300-0000370E0000}"/>
    <hyperlink ref="B2567" r:id="rId3641" xr:uid="{00000000-0004-0000-0300-0000380E0000}"/>
    <hyperlink ref="C2567" r:id="rId3642" xr:uid="{00000000-0004-0000-0300-0000390E0000}"/>
    <hyperlink ref="C2568" r:id="rId3643" xr:uid="{00000000-0004-0000-0300-00003A0E0000}"/>
    <hyperlink ref="C2569" r:id="rId3644" xr:uid="{00000000-0004-0000-0300-00003B0E0000}"/>
    <hyperlink ref="C2570" r:id="rId3645" xr:uid="{00000000-0004-0000-0300-00003C0E0000}"/>
    <hyperlink ref="C2571" r:id="rId3646" xr:uid="{00000000-0004-0000-0300-00003D0E0000}"/>
    <hyperlink ref="C2572" r:id="rId3647" xr:uid="{00000000-0004-0000-0300-00003E0E0000}"/>
    <hyperlink ref="C2573" r:id="rId3648" xr:uid="{00000000-0004-0000-0300-00003F0E0000}"/>
    <hyperlink ref="C2574" r:id="rId3649" xr:uid="{00000000-0004-0000-0300-0000400E0000}"/>
    <hyperlink ref="C2575" r:id="rId3650" xr:uid="{00000000-0004-0000-0300-0000410E0000}"/>
    <hyperlink ref="C2576" r:id="rId3651" xr:uid="{00000000-0004-0000-0300-0000420E0000}"/>
    <hyperlink ref="C2577" r:id="rId3652" xr:uid="{00000000-0004-0000-0300-0000430E0000}"/>
    <hyperlink ref="C2578" r:id="rId3653" xr:uid="{00000000-0004-0000-0300-0000440E0000}"/>
    <hyperlink ref="C2579" r:id="rId3654" xr:uid="{00000000-0004-0000-0300-0000450E0000}"/>
    <hyperlink ref="C2580" r:id="rId3655" xr:uid="{00000000-0004-0000-0300-0000460E0000}"/>
    <hyperlink ref="C2581" r:id="rId3656" xr:uid="{00000000-0004-0000-0300-0000470E0000}"/>
    <hyperlink ref="C2582" r:id="rId3657" xr:uid="{00000000-0004-0000-0300-0000480E0000}"/>
    <hyperlink ref="C2583" r:id="rId3658" xr:uid="{00000000-0004-0000-0300-0000490E0000}"/>
    <hyperlink ref="C2584" r:id="rId3659" xr:uid="{00000000-0004-0000-0300-00004A0E0000}"/>
    <hyperlink ref="C2585" r:id="rId3660" xr:uid="{00000000-0004-0000-0300-00004B0E0000}"/>
    <hyperlink ref="C2586" r:id="rId3661" xr:uid="{00000000-0004-0000-0300-00004C0E0000}"/>
    <hyperlink ref="C2587" r:id="rId3662" xr:uid="{00000000-0004-0000-0300-00004D0E0000}"/>
    <hyperlink ref="C2588" r:id="rId3663" xr:uid="{00000000-0004-0000-0300-00004E0E0000}"/>
    <hyperlink ref="C2589" r:id="rId3664" xr:uid="{00000000-0004-0000-0300-00004F0E0000}"/>
    <hyperlink ref="C2590" r:id="rId3665" xr:uid="{00000000-0004-0000-0300-0000500E0000}"/>
    <hyperlink ref="C2591" r:id="rId3666" xr:uid="{00000000-0004-0000-0300-0000510E0000}"/>
    <hyperlink ref="C2592" r:id="rId3667" xr:uid="{00000000-0004-0000-0300-0000520E0000}"/>
    <hyperlink ref="C2593" r:id="rId3668" xr:uid="{00000000-0004-0000-0300-0000530E0000}"/>
    <hyperlink ref="C2594" r:id="rId3669" xr:uid="{00000000-0004-0000-0300-0000540E0000}"/>
    <hyperlink ref="C2595" r:id="rId3670" xr:uid="{00000000-0004-0000-0300-0000550E0000}"/>
    <hyperlink ref="C2596" r:id="rId3671" xr:uid="{00000000-0004-0000-0300-0000560E0000}"/>
    <hyperlink ref="C2597" r:id="rId3672" xr:uid="{00000000-0004-0000-0300-0000570E0000}"/>
    <hyperlink ref="C2598" r:id="rId3673" xr:uid="{00000000-0004-0000-0300-0000580E0000}"/>
    <hyperlink ref="C2599" r:id="rId3674" xr:uid="{00000000-0004-0000-0300-0000590E0000}"/>
    <hyperlink ref="C2600" r:id="rId3675" xr:uid="{00000000-0004-0000-0300-00005A0E0000}"/>
    <hyperlink ref="C2601" r:id="rId3676" xr:uid="{00000000-0004-0000-0300-00005B0E0000}"/>
    <hyperlink ref="C2602" r:id="rId3677" xr:uid="{00000000-0004-0000-0300-00005C0E0000}"/>
    <hyperlink ref="C2603" r:id="rId3678" xr:uid="{00000000-0004-0000-0300-00005D0E0000}"/>
    <hyperlink ref="C2604" r:id="rId3679" xr:uid="{00000000-0004-0000-0300-00005E0E0000}"/>
    <hyperlink ref="C2605" r:id="rId3680" xr:uid="{00000000-0004-0000-0300-00005F0E0000}"/>
    <hyperlink ref="C2606" r:id="rId3681" xr:uid="{00000000-0004-0000-0300-0000600E0000}"/>
    <hyperlink ref="C2607" r:id="rId3682" xr:uid="{00000000-0004-0000-0300-0000610E0000}"/>
    <hyperlink ref="C2608" r:id="rId3683" xr:uid="{00000000-0004-0000-0300-0000620E0000}"/>
    <hyperlink ref="C2609" r:id="rId3684" xr:uid="{00000000-0004-0000-0300-0000630E0000}"/>
    <hyperlink ref="C2610" r:id="rId3685" xr:uid="{00000000-0004-0000-0300-0000640E0000}"/>
    <hyperlink ref="C2611" r:id="rId3686" xr:uid="{00000000-0004-0000-0300-0000650E0000}"/>
    <hyperlink ref="C2612" r:id="rId3687" xr:uid="{00000000-0004-0000-0300-0000660E0000}"/>
    <hyperlink ref="C2613" r:id="rId3688" xr:uid="{00000000-0004-0000-0300-0000670E0000}"/>
    <hyperlink ref="C2614" r:id="rId3689" xr:uid="{00000000-0004-0000-0300-0000680E0000}"/>
    <hyperlink ref="C2615" r:id="rId3690" xr:uid="{00000000-0004-0000-0300-0000690E0000}"/>
    <hyperlink ref="C2616" r:id="rId3691" xr:uid="{00000000-0004-0000-0300-00006A0E0000}"/>
    <hyperlink ref="C2617" r:id="rId3692" xr:uid="{00000000-0004-0000-0300-00006B0E0000}"/>
    <hyperlink ref="C2618" r:id="rId3693" xr:uid="{00000000-0004-0000-0300-00006C0E0000}"/>
    <hyperlink ref="C2619" r:id="rId3694" xr:uid="{00000000-0004-0000-0300-00006D0E0000}"/>
    <hyperlink ref="C2620" r:id="rId3695" xr:uid="{00000000-0004-0000-0300-00006E0E0000}"/>
    <hyperlink ref="C2621" r:id="rId3696" xr:uid="{00000000-0004-0000-0300-00006F0E0000}"/>
    <hyperlink ref="C2622" r:id="rId3697" xr:uid="{00000000-0004-0000-0300-0000700E0000}"/>
    <hyperlink ref="C2623" r:id="rId3698" xr:uid="{00000000-0004-0000-0300-0000710E0000}"/>
    <hyperlink ref="C2624" r:id="rId3699" xr:uid="{00000000-0004-0000-0300-0000720E0000}"/>
    <hyperlink ref="C2625" r:id="rId3700" xr:uid="{00000000-0004-0000-0300-0000730E0000}"/>
    <hyperlink ref="C2626" r:id="rId3701" xr:uid="{00000000-0004-0000-0300-0000740E0000}"/>
    <hyperlink ref="C2627" r:id="rId3702" xr:uid="{00000000-0004-0000-0300-0000750E0000}"/>
    <hyperlink ref="C2628" r:id="rId3703" xr:uid="{00000000-0004-0000-0300-0000760E0000}"/>
    <hyperlink ref="C2629" r:id="rId3704" xr:uid="{00000000-0004-0000-0300-0000770E0000}"/>
    <hyperlink ref="C2630" r:id="rId3705" xr:uid="{00000000-0004-0000-0300-0000780E0000}"/>
    <hyperlink ref="C2631" r:id="rId3706" xr:uid="{00000000-0004-0000-0300-0000790E0000}"/>
    <hyperlink ref="C2632" r:id="rId3707" xr:uid="{00000000-0004-0000-0300-00007A0E0000}"/>
    <hyperlink ref="C2633" r:id="rId3708" xr:uid="{00000000-0004-0000-0300-00007B0E0000}"/>
    <hyperlink ref="C2634" r:id="rId3709" xr:uid="{00000000-0004-0000-0300-00007C0E0000}"/>
    <hyperlink ref="C2635" r:id="rId3710" xr:uid="{00000000-0004-0000-0300-00007D0E0000}"/>
    <hyperlink ref="C2636" r:id="rId3711" xr:uid="{00000000-0004-0000-0300-00007E0E0000}"/>
    <hyperlink ref="C2637" r:id="rId3712" xr:uid="{00000000-0004-0000-0300-00007F0E0000}"/>
    <hyperlink ref="C2638" r:id="rId3713" xr:uid="{00000000-0004-0000-0300-0000800E0000}"/>
    <hyperlink ref="C2639" r:id="rId3714" xr:uid="{00000000-0004-0000-0300-0000810E0000}"/>
    <hyperlink ref="C2640" r:id="rId3715" xr:uid="{00000000-0004-0000-0300-0000820E0000}"/>
    <hyperlink ref="C2641" r:id="rId3716" xr:uid="{00000000-0004-0000-0300-0000830E0000}"/>
    <hyperlink ref="C2642" r:id="rId3717" xr:uid="{00000000-0004-0000-0300-0000840E0000}"/>
    <hyperlink ref="C2643" r:id="rId3718" xr:uid="{00000000-0004-0000-0300-0000850E0000}"/>
    <hyperlink ref="C2644" r:id="rId3719" xr:uid="{00000000-0004-0000-0300-0000860E0000}"/>
    <hyperlink ref="C2645" r:id="rId3720" xr:uid="{00000000-0004-0000-0300-0000870E0000}"/>
    <hyperlink ref="C2646" r:id="rId3721" xr:uid="{00000000-0004-0000-0300-0000880E0000}"/>
    <hyperlink ref="C2647" r:id="rId3722" xr:uid="{00000000-0004-0000-0300-0000890E0000}"/>
    <hyperlink ref="C2648" r:id="rId3723" xr:uid="{00000000-0004-0000-0300-00008A0E0000}"/>
    <hyperlink ref="C2649" r:id="rId3724" xr:uid="{00000000-0004-0000-0300-00008B0E0000}"/>
    <hyperlink ref="C2650" r:id="rId3725" xr:uid="{00000000-0004-0000-0300-00008C0E0000}"/>
    <hyperlink ref="C2651" r:id="rId3726" xr:uid="{00000000-0004-0000-0300-00008D0E0000}"/>
    <hyperlink ref="C2652" r:id="rId3727" xr:uid="{00000000-0004-0000-0300-00008E0E0000}"/>
    <hyperlink ref="C2653" r:id="rId3728" xr:uid="{00000000-0004-0000-0300-00008F0E0000}"/>
    <hyperlink ref="C2654" r:id="rId3729" xr:uid="{00000000-0004-0000-0300-0000900E0000}"/>
    <hyperlink ref="C2655" r:id="rId3730" xr:uid="{00000000-0004-0000-0300-0000910E0000}"/>
    <hyperlink ref="C2656" r:id="rId3731" xr:uid="{00000000-0004-0000-0300-0000920E0000}"/>
    <hyperlink ref="C2657" r:id="rId3732" xr:uid="{00000000-0004-0000-0300-0000930E0000}"/>
    <hyperlink ref="C2658" r:id="rId3733" xr:uid="{00000000-0004-0000-0300-0000940E0000}"/>
    <hyperlink ref="C2659" r:id="rId3734" xr:uid="{00000000-0004-0000-0300-0000950E0000}"/>
    <hyperlink ref="C2660" r:id="rId3735" xr:uid="{00000000-0004-0000-0300-0000960E0000}"/>
    <hyperlink ref="C2661" r:id="rId3736" xr:uid="{00000000-0004-0000-0300-0000970E0000}"/>
    <hyperlink ref="C2662" r:id="rId3737" xr:uid="{00000000-0004-0000-0300-0000980E0000}"/>
    <hyperlink ref="C2663" r:id="rId3738" xr:uid="{00000000-0004-0000-0300-0000990E0000}"/>
    <hyperlink ref="C2664" r:id="rId3739" xr:uid="{00000000-0004-0000-0300-00009A0E0000}"/>
    <hyperlink ref="C2665" r:id="rId3740" xr:uid="{00000000-0004-0000-0300-00009B0E0000}"/>
    <hyperlink ref="C2666" r:id="rId3741" xr:uid="{00000000-0004-0000-0300-00009C0E0000}"/>
    <hyperlink ref="C2667" r:id="rId3742" xr:uid="{00000000-0004-0000-0300-00009D0E0000}"/>
    <hyperlink ref="C2668" r:id="rId3743" xr:uid="{00000000-0004-0000-0300-00009E0E0000}"/>
    <hyperlink ref="C2669" r:id="rId3744" xr:uid="{00000000-0004-0000-0300-00009F0E0000}"/>
    <hyperlink ref="C2670" r:id="rId3745" xr:uid="{00000000-0004-0000-0300-0000A00E0000}"/>
    <hyperlink ref="C2671" r:id="rId3746" xr:uid="{00000000-0004-0000-0300-0000A10E0000}"/>
    <hyperlink ref="C2672" r:id="rId3747" xr:uid="{00000000-0004-0000-0300-0000A20E0000}"/>
    <hyperlink ref="C2673" r:id="rId3748" xr:uid="{00000000-0004-0000-0300-0000A30E0000}"/>
    <hyperlink ref="C2674" r:id="rId3749" xr:uid="{00000000-0004-0000-0300-0000A40E0000}"/>
    <hyperlink ref="C2675" r:id="rId3750" xr:uid="{00000000-0004-0000-0300-0000A50E0000}"/>
    <hyperlink ref="C2676" r:id="rId3751" xr:uid="{00000000-0004-0000-0300-0000A60E0000}"/>
    <hyperlink ref="C2677" r:id="rId3752" xr:uid="{00000000-0004-0000-0300-0000A70E0000}"/>
    <hyperlink ref="C2678" r:id="rId3753" xr:uid="{00000000-0004-0000-0300-0000A80E0000}"/>
    <hyperlink ref="C2679" r:id="rId3754" xr:uid="{00000000-0004-0000-0300-0000A90E0000}"/>
    <hyperlink ref="C2680" r:id="rId3755" xr:uid="{00000000-0004-0000-0300-0000AA0E0000}"/>
    <hyperlink ref="C2681" r:id="rId3756" xr:uid="{00000000-0004-0000-0300-0000AB0E0000}"/>
    <hyperlink ref="C2682" r:id="rId3757" xr:uid="{00000000-0004-0000-0300-0000AC0E0000}"/>
    <hyperlink ref="C2683" r:id="rId3758" xr:uid="{00000000-0004-0000-0300-0000AD0E0000}"/>
    <hyperlink ref="C2684" r:id="rId3759" xr:uid="{00000000-0004-0000-0300-0000AE0E0000}"/>
    <hyperlink ref="C2685" r:id="rId3760" xr:uid="{00000000-0004-0000-0300-0000AF0E0000}"/>
    <hyperlink ref="B2686" r:id="rId3761" xr:uid="{00000000-0004-0000-0300-0000B00E0000}"/>
    <hyperlink ref="C2686" r:id="rId3762" xr:uid="{00000000-0004-0000-0300-0000B10E0000}"/>
    <hyperlink ref="C2687" r:id="rId3763" xr:uid="{00000000-0004-0000-0300-0000B20E0000}"/>
    <hyperlink ref="B2688" r:id="rId3764" xr:uid="{00000000-0004-0000-0300-0000B30E0000}"/>
    <hyperlink ref="C2688" r:id="rId3765" xr:uid="{00000000-0004-0000-0300-0000B40E0000}"/>
    <hyperlink ref="C2689" r:id="rId3766" xr:uid="{00000000-0004-0000-0300-0000B50E0000}"/>
    <hyperlink ref="C2690" r:id="rId3767" xr:uid="{00000000-0004-0000-0300-0000B60E0000}"/>
    <hyperlink ref="C2691" r:id="rId3768" xr:uid="{00000000-0004-0000-0300-0000B70E0000}"/>
    <hyperlink ref="C2692" r:id="rId3769" xr:uid="{00000000-0004-0000-0300-0000B80E0000}"/>
    <hyperlink ref="C2693" r:id="rId3770" xr:uid="{00000000-0004-0000-0300-0000B90E0000}"/>
    <hyperlink ref="C2694" r:id="rId3771" xr:uid="{00000000-0004-0000-0300-0000BA0E0000}"/>
    <hyperlink ref="C2695" r:id="rId3772" xr:uid="{00000000-0004-0000-0300-0000BB0E0000}"/>
    <hyperlink ref="C2696" r:id="rId3773" xr:uid="{00000000-0004-0000-0300-0000BC0E0000}"/>
    <hyperlink ref="C2697" r:id="rId3774" xr:uid="{00000000-0004-0000-0300-0000BD0E0000}"/>
    <hyperlink ref="C2698" r:id="rId3775" xr:uid="{00000000-0004-0000-0300-0000BE0E0000}"/>
    <hyperlink ref="C2699" r:id="rId3776" xr:uid="{00000000-0004-0000-0300-0000BF0E0000}"/>
    <hyperlink ref="C2700" r:id="rId3777" xr:uid="{00000000-0004-0000-0300-0000C00E0000}"/>
    <hyperlink ref="C2701" r:id="rId3778" xr:uid="{00000000-0004-0000-0300-0000C10E0000}"/>
    <hyperlink ref="C2702" r:id="rId3779" xr:uid="{00000000-0004-0000-0300-0000C20E0000}"/>
    <hyperlink ref="C2703" r:id="rId3780" xr:uid="{00000000-0004-0000-0300-0000C30E0000}"/>
    <hyperlink ref="C2704" r:id="rId3781" xr:uid="{00000000-0004-0000-0300-0000C40E0000}"/>
    <hyperlink ref="C2705" r:id="rId3782" xr:uid="{00000000-0004-0000-0300-0000C50E0000}"/>
    <hyperlink ref="C2706" r:id="rId3783" xr:uid="{00000000-0004-0000-0300-0000C60E0000}"/>
    <hyperlink ref="C2707" r:id="rId3784" xr:uid="{00000000-0004-0000-0300-0000C70E0000}"/>
    <hyperlink ref="C2708" r:id="rId3785" xr:uid="{00000000-0004-0000-0300-0000C80E0000}"/>
    <hyperlink ref="C2709" r:id="rId3786" xr:uid="{00000000-0004-0000-0300-0000C90E0000}"/>
    <hyperlink ref="C2710" r:id="rId3787" xr:uid="{00000000-0004-0000-0300-0000CA0E0000}"/>
    <hyperlink ref="C2711" r:id="rId3788" xr:uid="{00000000-0004-0000-0300-0000CB0E0000}"/>
    <hyperlink ref="C2712" r:id="rId3789" xr:uid="{00000000-0004-0000-0300-0000CC0E0000}"/>
    <hyperlink ref="C2713" r:id="rId3790" xr:uid="{00000000-0004-0000-0300-0000CD0E0000}"/>
    <hyperlink ref="C2714" r:id="rId3791" xr:uid="{00000000-0004-0000-0300-0000CE0E0000}"/>
    <hyperlink ref="C2715" r:id="rId3792" xr:uid="{00000000-0004-0000-0300-0000CF0E0000}"/>
    <hyperlink ref="C2716" r:id="rId3793" xr:uid="{00000000-0004-0000-0300-0000D00E0000}"/>
    <hyperlink ref="C2717" r:id="rId3794" xr:uid="{00000000-0004-0000-0300-0000D10E0000}"/>
    <hyperlink ref="C2718" r:id="rId3795" xr:uid="{00000000-0004-0000-0300-0000D20E0000}"/>
    <hyperlink ref="C2719" r:id="rId3796" xr:uid="{00000000-0004-0000-0300-0000D30E0000}"/>
    <hyperlink ref="C2720" r:id="rId3797" xr:uid="{00000000-0004-0000-0300-0000D40E0000}"/>
    <hyperlink ref="C2721" r:id="rId3798" xr:uid="{00000000-0004-0000-0300-0000D50E0000}"/>
    <hyperlink ref="C2722" r:id="rId3799" xr:uid="{00000000-0004-0000-0300-0000D60E0000}"/>
    <hyperlink ref="C2723" r:id="rId3800" xr:uid="{00000000-0004-0000-0300-0000D70E0000}"/>
    <hyperlink ref="C2724" r:id="rId3801" xr:uid="{00000000-0004-0000-0300-0000D80E0000}"/>
    <hyperlink ref="C2725" r:id="rId3802" xr:uid="{00000000-0004-0000-0300-0000D90E0000}"/>
    <hyperlink ref="C2726" r:id="rId3803" xr:uid="{00000000-0004-0000-0300-0000DA0E0000}"/>
    <hyperlink ref="C2727" r:id="rId3804" xr:uid="{00000000-0004-0000-0300-0000DB0E0000}"/>
    <hyperlink ref="C2728" r:id="rId3805" xr:uid="{00000000-0004-0000-0300-0000DC0E0000}"/>
    <hyperlink ref="C2729" r:id="rId3806" xr:uid="{00000000-0004-0000-0300-0000DD0E0000}"/>
    <hyperlink ref="C2730" r:id="rId3807" xr:uid="{00000000-0004-0000-0300-0000DE0E0000}"/>
    <hyperlink ref="C2731" r:id="rId3808" xr:uid="{00000000-0004-0000-0300-0000DF0E0000}"/>
    <hyperlink ref="C2732" r:id="rId3809" xr:uid="{00000000-0004-0000-0300-0000E00E0000}"/>
    <hyperlink ref="C2733" r:id="rId3810" xr:uid="{00000000-0004-0000-0300-0000E10E0000}"/>
    <hyperlink ref="C2734" r:id="rId3811" xr:uid="{00000000-0004-0000-0300-0000E20E0000}"/>
    <hyperlink ref="C2735" r:id="rId3812" xr:uid="{00000000-0004-0000-0300-0000E30E0000}"/>
    <hyperlink ref="C2736" r:id="rId3813" xr:uid="{00000000-0004-0000-0300-0000E40E0000}"/>
    <hyperlink ref="C2737" r:id="rId3814" xr:uid="{00000000-0004-0000-0300-0000E50E0000}"/>
    <hyperlink ref="C2738" r:id="rId3815" xr:uid="{00000000-0004-0000-0300-0000E60E0000}"/>
    <hyperlink ref="C2739" r:id="rId3816" xr:uid="{00000000-0004-0000-0300-0000E70E0000}"/>
    <hyperlink ref="C2740" r:id="rId3817" xr:uid="{00000000-0004-0000-0300-0000E80E0000}"/>
    <hyperlink ref="C2741" r:id="rId3818" xr:uid="{00000000-0004-0000-0300-0000E90E0000}"/>
    <hyperlink ref="C2742" r:id="rId3819" xr:uid="{00000000-0004-0000-0300-0000EA0E0000}"/>
    <hyperlink ref="C2743" r:id="rId3820" xr:uid="{00000000-0004-0000-0300-0000EB0E0000}"/>
    <hyperlink ref="C2744" r:id="rId3821" xr:uid="{00000000-0004-0000-0300-0000EC0E0000}"/>
    <hyperlink ref="C2745" r:id="rId3822" xr:uid="{00000000-0004-0000-0300-0000ED0E0000}"/>
    <hyperlink ref="C2746" r:id="rId3823" xr:uid="{00000000-0004-0000-0300-0000EE0E0000}"/>
    <hyperlink ref="C2747" r:id="rId3824" xr:uid="{00000000-0004-0000-0300-0000EF0E0000}"/>
    <hyperlink ref="C2748" r:id="rId3825" xr:uid="{00000000-0004-0000-0300-0000F00E0000}"/>
    <hyperlink ref="C2749" r:id="rId3826" xr:uid="{00000000-0004-0000-0300-0000F10E0000}"/>
    <hyperlink ref="C2750" r:id="rId3827" xr:uid="{00000000-0004-0000-0300-0000F20E0000}"/>
    <hyperlink ref="C2751" r:id="rId3828" xr:uid="{00000000-0004-0000-0300-0000F30E0000}"/>
    <hyperlink ref="C2752" r:id="rId3829" xr:uid="{00000000-0004-0000-0300-0000F40E0000}"/>
    <hyperlink ref="C2753" r:id="rId3830" xr:uid="{00000000-0004-0000-0300-0000F50E0000}"/>
    <hyperlink ref="C2754" r:id="rId3831" xr:uid="{00000000-0004-0000-0300-0000F60E0000}"/>
    <hyperlink ref="C2755" r:id="rId3832" xr:uid="{00000000-0004-0000-0300-0000F70E0000}"/>
    <hyperlink ref="C2756" r:id="rId3833" xr:uid="{00000000-0004-0000-0300-0000F80E0000}"/>
    <hyperlink ref="C2757" r:id="rId3834" xr:uid="{00000000-0004-0000-0300-0000F90E0000}"/>
    <hyperlink ref="C2758" r:id="rId3835" xr:uid="{00000000-0004-0000-0300-0000FA0E0000}"/>
    <hyperlink ref="C2759" r:id="rId3836" xr:uid="{00000000-0004-0000-0300-0000FB0E0000}"/>
    <hyperlink ref="C2760" r:id="rId3837" xr:uid="{00000000-0004-0000-0300-0000FC0E0000}"/>
    <hyperlink ref="C2761" r:id="rId3838" xr:uid="{00000000-0004-0000-0300-0000FD0E0000}"/>
    <hyperlink ref="C2762" r:id="rId3839" xr:uid="{00000000-0004-0000-0300-0000FE0E0000}"/>
    <hyperlink ref="C2763" r:id="rId3840" xr:uid="{00000000-0004-0000-0300-0000FF0E0000}"/>
    <hyperlink ref="C2764" r:id="rId3841" xr:uid="{00000000-0004-0000-0300-0000000F0000}"/>
    <hyperlink ref="C2765" r:id="rId3842" xr:uid="{00000000-0004-0000-0300-0000010F0000}"/>
    <hyperlink ref="C2766" r:id="rId3843" xr:uid="{00000000-0004-0000-0300-0000020F0000}"/>
    <hyperlink ref="C2767" r:id="rId3844" xr:uid="{00000000-0004-0000-0300-0000030F0000}"/>
    <hyperlink ref="C2768" r:id="rId3845" xr:uid="{00000000-0004-0000-0300-0000040F0000}"/>
    <hyperlink ref="C2769" r:id="rId3846" xr:uid="{00000000-0004-0000-0300-0000050F0000}"/>
    <hyperlink ref="C2770" r:id="rId3847" xr:uid="{00000000-0004-0000-0300-0000060F0000}"/>
    <hyperlink ref="C2771" r:id="rId3848" xr:uid="{00000000-0004-0000-0300-0000070F0000}"/>
    <hyperlink ref="C2772" r:id="rId3849" xr:uid="{00000000-0004-0000-0300-0000080F0000}"/>
    <hyperlink ref="C2773" r:id="rId3850" xr:uid="{00000000-0004-0000-0300-0000090F0000}"/>
    <hyperlink ref="C2774" r:id="rId3851" xr:uid="{00000000-0004-0000-0300-00000A0F0000}"/>
    <hyperlink ref="C2775" r:id="rId3852" xr:uid="{00000000-0004-0000-0300-00000B0F0000}"/>
    <hyperlink ref="C2776" r:id="rId3853" xr:uid="{00000000-0004-0000-0300-00000C0F0000}"/>
    <hyperlink ref="C2777" r:id="rId3854" xr:uid="{00000000-0004-0000-0300-00000D0F0000}"/>
    <hyperlink ref="C2778" r:id="rId3855" xr:uid="{00000000-0004-0000-0300-00000E0F0000}"/>
    <hyperlink ref="C2779" r:id="rId3856" xr:uid="{00000000-0004-0000-0300-00000F0F0000}"/>
    <hyperlink ref="C2780" r:id="rId3857" xr:uid="{00000000-0004-0000-0300-0000100F0000}"/>
    <hyperlink ref="C2781" r:id="rId3858" xr:uid="{00000000-0004-0000-0300-0000110F0000}"/>
    <hyperlink ref="C2782" r:id="rId3859" xr:uid="{00000000-0004-0000-0300-0000120F0000}"/>
    <hyperlink ref="C2783" r:id="rId3860" xr:uid="{00000000-0004-0000-0300-0000130F0000}"/>
    <hyperlink ref="C2784" r:id="rId3861" xr:uid="{00000000-0004-0000-0300-0000140F0000}"/>
    <hyperlink ref="C2785" r:id="rId3862" xr:uid="{00000000-0004-0000-0300-0000150F0000}"/>
    <hyperlink ref="C2786" r:id="rId3863" xr:uid="{00000000-0004-0000-0300-0000160F0000}"/>
    <hyperlink ref="C2787" r:id="rId3864" xr:uid="{00000000-0004-0000-0300-0000170F0000}"/>
    <hyperlink ref="C2788" r:id="rId3865" xr:uid="{00000000-0004-0000-0300-0000180F0000}"/>
    <hyperlink ref="C2789" r:id="rId3866" xr:uid="{00000000-0004-0000-0300-0000190F0000}"/>
    <hyperlink ref="C2790" r:id="rId3867" xr:uid="{00000000-0004-0000-0300-00001A0F0000}"/>
    <hyperlink ref="C2791" r:id="rId3868" xr:uid="{00000000-0004-0000-0300-00001B0F0000}"/>
    <hyperlink ref="C2792" r:id="rId3869" xr:uid="{00000000-0004-0000-0300-00001C0F0000}"/>
    <hyperlink ref="C2793" r:id="rId3870" xr:uid="{00000000-0004-0000-0300-00001D0F0000}"/>
    <hyperlink ref="C2794" r:id="rId3871" xr:uid="{00000000-0004-0000-0300-00001E0F0000}"/>
    <hyperlink ref="C2795" r:id="rId3872" xr:uid="{00000000-0004-0000-0300-00001F0F0000}"/>
    <hyperlink ref="C2796" r:id="rId3873" xr:uid="{00000000-0004-0000-0300-0000200F0000}"/>
    <hyperlink ref="C2797" r:id="rId3874" xr:uid="{00000000-0004-0000-0300-0000210F0000}"/>
    <hyperlink ref="C2798" r:id="rId3875" xr:uid="{00000000-0004-0000-0300-0000220F0000}"/>
    <hyperlink ref="C2799" r:id="rId3876" xr:uid="{00000000-0004-0000-0300-0000230F0000}"/>
    <hyperlink ref="C2800" r:id="rId3877" xr:uid="{00000000-0004-0000-0300-0000240F0000}"/>
    <hyperlink ref="C2801" r:id="rId3878" xr:uid="{00000000-0004-0000-0300-0000250F0000}"/>
    <hyperlink ref="C2802" r:id="rId3879" xr:uid="{00000000-0004-0000-0300-0000260F0000}"/>
    <hyperlink ref="C2803" r:id="rId3880" xr:uid="{00000000-0004-0000-0300-0000270F0000}"/>
    <hyperlink ref="C2804" r:id="rId3881" xr:uid="{00000000-0004-0000-0300-0000280F0000}"/>
    <hyperlink ref="C2805" r:id="rId3882" xr:uid="{00000000-0004-0000-0300-0000290F0000}"/>
    <hyperlink ref="C2806" r:id="rId3883" xr:uid="{00000000-0004-0000-0300-00002A0F0000}"/>
    <hyperlink ref="C2807" r:id="rId3884" xr:uid="{00000000-0004-0000-0300-00002B0F0000}"/>
    <hyperlink ref="C2808" r:id="rId3885" xr:uid="{00000000-0004-0000-0300-00002C0F0000}"/>
    <hyperlink ref="C2809" r:id="rId3886" xr:uid="{00000000-0004-0000-0300-00002D0F0000}"/>
    <hyperlink ref="C2810" r:id="rId3887" xr:uid="{00000000-0004-0000-0300-00002E0F0000}"/>
    <hyperlink ref="C2811" r:id="rId3888" xr:uid="{00000000-0004-0000-0300-00002F0F0000}"/>
    <hyperlink ref="C2812" r:id="rId3889" xr:uid="{00000000-0004-0000-0300-0000300F0000}"/>
    <hyperlink ref="C2813" r:id="rId3890" xr:uid="{00000000-0004-0000-0300-0000310F0000}"/>
    <hyperlink ref="C2814" r:id="rId3891" xr:uid="{00000000-0004-0000-0300-0000320F0000}"/>
    <hyperlink ref="C2815" r:id="rId3892" xr:uid="{00000000-0004-0000-0300-0000330F0000}"/>
    <hyperlink ref="C2816" r:id="rId3893" xr:uid="{00000000-0004-0000-0300-0000340F0000}"/>
    <hyperlink ref="C2817" r:id="rId3894" xr:uid="{00000000-0004-0000-0300-0000350F0000}"/>
    <hyperlink ref="C2818" r:id="rId3895" xr:uid="{00000000-0004-0000-0300-0000360F0000}"/>
    <hyperlink ref="C2819" r:id="rId3896" xr:uid="{00000000-0004-0000-0300-0000370F0000}"/>
    <hyperlink ref="C2820" r:id="rId3897" xr:uid="{00000000-0004-0000-0300-0000380F0000}"/>
    <hyperlink ref="C2821" r:id="rId3898" xr:uid="{00000000-0004-0000-0300-0000390F0000}"/>
    <hyperlink ref="C2822" r:id="rId3899" xr:uid="{00000000-0004-0000-0300-00003A0F0000}"/>
    <hyperlink ref="C2823" r:id="rId3900" xr:uid="{00000000-0004-0000-0300-00003B0F0000}"/>
    <hyperlink ref="C2824" r:id="rId3901" xr:uid="{00000000-0004-0000-0300-00003C0F0000}"/>
    <hyperlink ref="C2825" r:id="rId3902" xr:uid="{00000000-0004-0000-0300-00003D0F0000}"/>
    <hyperlink ref="C2826" r:id="rId3903" xr:uid="{00000000-0004-0000-0300-00003E0F0000}"/>
    <hyperlink ref="C2827" r:id="rId3904" xr:uid="{00000000-0004-0000-0300-00003F0F0000}"/>
    <hyperlink ref="C2828" r:id="rId3905" xr:uid="{00000000-0004-0000-0300-0000400F0000}"/>
    <hyperlink ref="C2829" r:id="rId3906" xr:uid="{00000000-0004-0000-0300-0000410F0000}"/>
    <hyperlink ref="C2830" r:id="rId3907" xr:uid="{00000000-0004-0000-0300-0000420F0000}"/>
    <hyperlink ref="C2831" r:id="rId3908" xr:uid="{00000000-0004-0000-0300-0000430F0000}"/>
    <hyperlink ref="C2832" r:id="rId3909" xr:uid="{00000000-0004-0000-0300-0000440F0000}"/>
    <hyperlink ref="C2833" r:id="rId3910" xr:uid="{00000000-0004-0000-0300-0000450F0000}"/>
    <hyperlink ref="C2834" r:id="rId3911" xr:uid="{00000000-0004-0000-0300-0000460F0000}"/>
    <hyperlink ref="C2835" r:id="rId3912" xr:uid="{00000000-0004-0000-0300-0000470F0000}"/>
    <hyperlink ref="C2836" r:id="rId3913" xr:uid="{00000000-0004-0000-0300-0000480F0000}"/>
    <hyperlink ref="C2837" r:id="rId3914" xr:uid="{00000000-0004-0000-0300-0000490F0000}"/>
    <hyperlink ref="C2838" r:id="rId3915" xr:uid="{00000000-0004-0000-0300-00004A0F0000}"/>
    <hyperlink ref="C2839" r:id="rId3916" xr:uid="{00000000-0004-0000-0300-00004B0F0000}"/>
    <hyperlink ref="C2840" r:id="rId3917" xr:uid="{00000000-0004-0000-0300-00004C0F0000}"/>
    <hyperlink ref="C2841" r:id="rId3918" xr:uid="{00000000-0004-0000-0300-00004D0F0000}"/>
    <hyperlink ref="C2842" r:id="rId3919" xr:uid="{00000000-0004-0000-0300-00004E0F0000}"/>
    <hyperlink ref="C2843" r:id="rId3920" xr:uid="{00000000-0004-0000-0300-00004F0F0000}"/>
    <hyperlink ref="C2844" r:id="rId3921" xr:uid="{00000000-0004-0000-0300-0000500F0000}"/>
    <hyperlink ref="C2845" r:id="rId3922" xr:uid="{00000000-0004-0000-0300-0000510F0000}"/>
    <hyperlink ref="C2846" r:id="rId3923" xr:uid="{00000000-0004-0000-0300-0000520F0000}"/>
    <hyperlink ref="C2847" r:id="rId3924" xr:uid="{00000000-0004-0000-0300-0000530F0000}"/>
    <hyperlink ref="C2848" r:id="rId3925" xr:uid="{00000000-0004-0000-0300-0000540F0000}"/>
    <hyperlink ref="C2849" r:id="rId3926" xr:uid="{00000000-0004-0000-0300-0000550F0000}"/>
    <hyperlink ref="C2850" r:id="rId3927" xr:uid="{00000000-0004-0000-0300-0000560F0000}"/>
    <hyperlink ref="C2851" r:id="rId3928" xr:uid="{00000000-0004-0000-0300-0000570F0000}"/>
    <hyperlink ref="C2852" r:id="rId3929" xr:uid="{00000000-0004-0000-0300-0000580F0000}"/>
    <hyperlink ref="C2853" r:id="rId3930" xr:uid="{00000000-0004-0000-0300-0000590F0000}"/>
    <hyperlink ref="C2854" r:id="rId3931" xr:uid="{00000000-0004-0000-0300-00005A0F0000}"/>
    <hyperlink ref="C2855" r:id="rId3932" xr:uid="{00000000-0004-0000-0300-00005B0F0000}"/>
    <hyperlink ref="C2856" r:id="rId3933" xr:uid="{00000000-0004-0000-0300-00005C0F0000}"/>
    <hyperlink ref="C2857" r:id="rId3934" xr:uid="{00000000-0004-0000-0300-00005D0F0000}"/>
    <hyperlink ref="C2858" r:id="rId3935" xr:uid="{00000000-0004-0000-0300-00005E0F0000}"/>
    <hyperlink ref="C2859" r:id="rId3936" xr:uid="{00000000-0004-0000-0300-00005F0F0000}"/>
    <hyperlink ref="C2860" r:id="rId3937" xr:uid="{00000000-0004-0000-0300-0000600F0000}"/>
    <hyperlink ref="B2861" r:id="rId3938" xr:uid="{00000000-0004-0000-0300-0000610F0000}"/>
    <hyperlink ref="C2861" r:id="rId3939" xr:uid="{00000000-0004-0000-0300-0000620F0000}"/>
    <hyperlink ref="C2862" r:id="rId3940" xr:uid="{00000000-0004-0000-0300-0000630F0000}"/>
    <hyperlink ref="C2863" r:id="rId3941" xr:uid="{00000000-0004-0000-0300-0000640F0000}"/>
    <hyperlink ref="C2864" r:id="rId3942" xr:uid="{00000000-0004-0000-0300-0000650F0000}"/>
    <hyperlink ref="C2865" r:id="rId3943" xr:uid="{00000000-0004-0000-0300-0000660F0000}"/>
    <hyperlink ref="C2866" r:id="rId3944" xr:uid="{00000000-0004-0000-0300-0000670F0000}"/>
    <hyperlink ref="C2867" r:id="rId3945" xr:uid="{00000000-0004-0000-0300-0000680F0000}"/>
    <hyperlink ref="C2868" r:id="rId3946" xr:uid="{00000000-0004-0000-0300-0000690F0000}"/>
    <hyperlink ref="C2869" r:id="rId3947" xr:uid="{00000000-0004-0000-0300-00006A0F0000}"/>
    <hyperlink ref="C2870" r:id="rId3948" xr:uid="{00000000-0004-0000-0300-00006B0F0000}"/>
    <hyperlink ref="C2871" r:id="rId3949" xr:uid="{00000000-0004-0000-0300-00006C0F0000}"/>
    <hyperlink ref="C2872" r:id="rId3950" xr:uid="{00000000-0004-0000-0300-00006D0F0000}"/>
    <hyperlink ref="C2873" r:id="rId3951" xr:uid="{00000000-0004-0000-0300-00006E0F0000}"/>
    <hyperlink ref="C2874" r:id="rId3952" xr:uid="{00000000-0004-0000-0300-00006F0F0000}"/>
    <hyperlink ref="C2875" r:id="rId3953" xr:uid="{00000000-0004-0000-0300-0000700F0000}"/>
    <hyperlink ref="C2876" r:id="rId3954" xr:uid="{00000000-0004-0000-0300-0000710F0000}"/>
    <hyperlink ref="C2877" r:id="rId3955" xr:uid="{00000000-0004-0000-0300-0000720F0000}"/>
    <hyperlink ref="C2878" r:id="rId3956" xr:uid="{00000000-0004-0000-0300-0000730F0000}"/>
    <hyperlink ref="C2879" r:id="rId3957" xr:uid="{00000000-0004-0000-0300-0000740F0000}"/>
    <hyperlink ref="C2880" r:id="rId3958" xr:uid="{00000000-0004-0000-0300-0000750F0000}"/>
    <hyperlink ref="C2881" r:id="rId3959" xr:uid="{00000000-0004-0000-0300-0000760F0000}"/>
    <hyperlink ref="C2882" r:id="rId3960" xr:uid="{00000000-0004-0000-0300-0000770F0000}"/>
    <hyperlink ref="C2883" r:id="rId3961" xr:uid="{00000000-0004-0000-0300-0000780F0000}"/>
    <hyperlink ref="C2884" r:id="rId3962" xr:uid="{00000000-0004-0000-0300-0000790F0000}"/>
    <hyperlink ref="C2885" r:id="rId3963" xr:uid="{00000000-0004-0000-0300-00007A0F0000}"/>
    <hyperlink ref="C2886" r:id="rId3964" xr:uid="{00000000-0004-0000-0300-00007B0F0000}"/>
    <hyperlink ref="C2887" r:id="rId3965" xr:uid="{00000000-0004-0000-0300-00007C0F0000}"/>
    <hyperlink ref="C2888" r:id="rId3966" xr:uid="{00000000-0004-0000-0300-00007D0F0000}"/>
    <hyperlink ref="C2889" r:id="rId3967" xr:uid="{00000000-0004-0000-0300-00007E0F0000}"/>
    <hyperlink ref="C2890" r:id="rId3968" xr:uid="{00000000-0004-0000-0300-00007F0F0000}"/>
    <hyperlink ref="C2891" r:id="rId3969" xr:uid="{00000000-0004-0000-0300-0000800F0000}"/>
    <hyperlink ref="C2892" r:id="rId3970" xr:uid="{00000000-0004-0000-0300-0000810F0000}"/>
    <hyperlink ref="C2893" r:id="rId3971" xr:uid="{00000000-0004-0000-0300-0000820F0000}"/>
    <hyperlink ref="C2894" r:id="rId3972" xr:uid="{00000000-0004-0000-0300-0000830F0000}"/>
    <hyperlink ref="C2895" r:id="rId3973" xr:uid="{00000000-0004-0000-0300-0000840F0000}"/>
    <hyperlink ref="C2896" r:id="rId3974" xr:uid="{00000000-0004-0000-0300-0000850F0000}"/>
    <hyperlink ref="C2897" r:id="rId3975" xr:uid="{00000000-0004-0000-0300-0000860F0000}"/>
    <hyperlink ref="C2898" r:id="rId3976" xr:uid="{00000000-0004-0000-0300-0000870F0000}"/>
    <hyperlink ref="C2899" r:id="rId3977" xr:uid="{00000000-0004-0000-0300-0000880F0000}"/>
    <hyperlink ref="C2900" r:id="rId3978" xr:uid="{00000000-0004-0000-0300-0000890F0000}"/>
    <hyperlink ref="C2901" r:id="rId3979" xr:uid="{00000000-0004-0000-0300-00008A0F0000}"/>
    <hyperlink ref="C2902" r:id="rId3980" xr:uid="{00000000-0004-0000-0300-00008B0F0000}"/>
    <hyperlink ref="C2903" r:id="rId3981" xr:uid="{00000000-0004-0000-0300-00008C0F0000}"/>
    <hyperlink ref="C2904" r:id="rId3982" xr:uid="{00000000-0004-0000-0300-00008D0F0000}"/>
    <hyperlink ref="C2905" r:id="rId3983" xr:uid="{00000000-0004-0000-0300-00008E0F0000}"/>
    <hyperlink ref="C2906" r:id="rId3984" xr:uid="{00000000-0004-0000-0300-00008F0F0000}"/>
    <hyperlink ref="C2907" r:id="rId3985" xr:uid="{00000000-0004-0000-0300-0000900F0000}"/>
    <hyperlink ref="C2908" r:id="rId3986" xr:uid="{00000000-0004-0000-0300-0000910F0000}"/>
    <hyperlink ref="C2909" r:id="rId3987" xr:uid="{00000000-0004-0000-0300-0000920F0000}"/>
    <hyperlink ref="C2910" r:id="rId3988" xr:uid="{00000000-0004-0000-0300-0000930F0000}"/>
    <hyperlink ref="C2911" r:id="rId3989" xr:uid="{00000000-0004-0000-0300-0000940F0000}"/>
    <hyperlink ref="C2912" r:id="rId3990" xr:uid="{00000000-0004-0000-0300-0000950F0000}"/>
    <hyperlink ref="C2913" r:id="rId3991" xr:uid="{00000000-0004-0000-0300-0000960F0000}"/>
    <hyperlink ref="C2914" r:id="rId3992" xr:uid="{00000000-0004-0000-0300-0000970F0000}"/>
    <hyperlink ref="C2915" r:id="rId3993" xr:uid="{00000000-0004-0000-0300-0000980F0000}"/>
    <hyperlink ref="C2916" r:id="rId3994" xr:uid="{00000000-0004-0000-0300-0000990F0000}"/>
    <hyperlink ref="C2917" r:id="rId3995" xr:uid="{00000000-0004-0000-0300-00009A0F0000}"/>
    <hyperlink ref="C2918" r:id="rId3996" xr:uid="{00000000-0004-0000-0300-00009B0F0000}"/>
    <hyperlink ref="C2919" r:id="rId3997" xr:uid="{00000000-0004-0000-0300-00009C0F0000}"/>
    <hyperlink ref="C2920" r:id="rId3998" xr:uid="{00000000-0004-0000-0300-00009D0F0000}"/>
    <hyperlink ref="C2921" r:id="rId3999" xr:uid="{00000000-0004-0000-0300-00009E0F0000}"/>
    <hyperlink ref="C2922" r:id="rId4000" xr:uid="{00000000-0004-0000-0300-00009F0F0000}"/>
    <hyperlink ref="C2923" r:id="rId4001" xr:uid="{00000000-0004-0000-0300-0000A00F0000}"/>
    <hyperlink ref="C2924" r:id="rId4002" xr:uid="{00000000-0004-0000-0300-0000A10F0000}"/>
    <hyperlink ref="C2925" r:id="rId4003" xr:uid="{00000000-0004-0000-0300-0000A20F0000}"/>
    <hyperlink ref="C2926" r:id="rId4004" xr:uid="{00000000-0004-0000-0300-0000A30F0000}"/>
    <hyperlink ref="C2927" r:id="rId4005" xr:uid="{00000000-0004-0000-0300-0000A40F0000}"/>
    <hyperlink ref="C2928" r:id="rId4006" xr:uid="{00000000-0004-0000-0300-0000A50F0000}"/>
    <hyperlink ref="C2929" r:id="rId4007" xr:uid="{00000000-0004-0000-0300-0000A60F0000}"/>
    <hyperlink ref="C2930" r:id="rId4008" xr:uid="{00000000-0004-0000-0300-0000A70F0000}"/>
    <hyperlink ref="C2931" r:id="rId4009" xr:uid="{00000000-0004-0000-0300-0000A80F0000}"/>
    <hyperlink ref="C2932" r:id="rId4010" xr:uid="{00000000-0004-0000-0300-0000A90F0000}"/>
    <hyperlink ref="C2933" r:id="rId4011" xr:uid="{00000000-0004-0000-0300-0000AA0F0000}"/>
    <hyperlink ref="C2934" r:id="rId4012" xr:uid="{00000000-0004-0000-0300-0000AB0F0000}"/>
    <hyperlink ref="C2935" r:id="rId4013" xr:uid="{00000000-0004-0000-0300-0000AC0F0000}"/>
    <hyperlink ref="C2936" r:id="rId4014" xr:uid="{00000000-0004-0000-0300-0000AD0F0000}"/>
    <hyperlink ref="C2937" r:id="rId4015" xr:uid="{00000000-0004-0000-0300-0000AE0F0000}"/>
    <hyperlink ref="C2938" r:id="rId4016" xr:uid="{00000000-0004-0000-0300-0000AF0F0000}"/>
    <hyperlink ref="C2939" r:id="rId4017" xr:uid="{00000000-0004-0000-0300-0000B00F0000}"/>
    <hyperlink ref="C2940" r:id="rId4018" xr:uid="{00000000-0004-0000-0300-0000B10F0000}"/>
    <hyperlink ref="C2941" r:id="rId4019" xr:uid="{00000000-0004-0000-0300-0000B20F0000}"/>
    <hyperlink ref="C2942" r:id="rId4020" xr:uid="{00000000-0004-0000-0300-0000B30F0000}"/>
    <hyperlink ref="C2943" r:id="rId4021" xr:uid="{00000000-0004-0000-0300-0000B40F0000}"/>
    <hyperlink ref="C2944" r:id="rId4022" xr:uid="{00000000-0004-0000-0300-0000B50F0000}"/>
    <hyperlink ref="C2945" r:id="rId4023" xr:uid="{00000000-0004-0000-0300-0000B60F0000}"/>
    <hyperlink ref="C2946" r:id="rId4024" xr:uid="{00000000-0004-0000-0300-0000B70F0000}"/>
    <hyperlink ref="C2947" r:id="rId4025" xr:uid="{00000000-0004-0000-0300-0000B80F0000}"/>
    <hyperlink ref="C2948" r:id="rId4026" xr:uid="{00000000-0004-0000-0300-0000B90F0000}"/>
    <hyperlink ref="C2949" r:id="rId4027" xr:uid="{00000000-0004-0000-0300-0000BA0F0000}"/>
    <hyperlink ref="C2950" r:id="rId4028" xr:uid="{00000000-0004-0000-0300-0000BB0F0000}"/>
    <hyperlink ref="C2951" r:id="rId4029" xr:uid="{00000000-0004-0000-0300-0000BC0F0000}"/>
    <hyperlink ref="C2952" r:id="rId4030" xr:uid="{00000000-0004-0000-0300-0000BD0F0000}"/>
    <hyperlink ref="C2953" r:id="rId4031" xr:uid="{00000000-0004-0000-0300-0000BE0F0000}"/>
    <hyperlink ref="C2954" r:id="rId4032" xr:uid="{00000000-0004-0000-0300-0000BF0F0000}"/>
    <hyperlink ref="C2955" r:id="rId4033" xr:uid="{00000000-0004-0000-0300-0000C00F0000}"/>
    <hyperlink ref="C2956" r:id="rId4034" xr:uid="{00000000-0004-0000-0300-0000C10F0000}"/>
    <hyperlink ref="C2957" r:id="rId4035" xr:uid="{00000000-0004-0000-0300-0000C20F0000}"/>
    <hyperlink ref="C2958" r:id="rId4036" xr:uid="{00000000-0004-0000-0300-0000C30F0000}"/>
    <hyperlink ref="C2959" r:id="rId4037" xr:uid="{00000000-0004-0000-0300-0000C40F0000}"/>
    <hyperlink ref="C2960" r:id="rId4038" xr:uid="{00000000-0004-0000-0300-0000C50F0000}"/>
    <hyperlink ref="C2961" r:id="rId4039" xr:uid="{00000000-0004-0000-0300-0000C60F0000}"/>
    <hyperlink ref="C2962" r:id="rId4040" xr:uid="{00000000-0004-0000-0300-0000C70F0000}"/>
    <hyperlink ref="C2963" r:id="rId4041" xr:uid="{00000000-0004-0000-0300-0000C80F0000}"/>
    <hyperlink ref="C2964" r:id="rId4042" xr:uid="{00000000-0004-0000-0300-0000C90F0000}"/>
    <hyperlink ref="C2965" r:id="rId4043" xr:uid="{00000000-0004-0000-0300-0000CA0F0000}"/>
    <hyperlink ref="C2966" r:id="rId4044" xr:uid="{00000000-0004-0000-0300-0000CB0F0000}"/>
    <hyperlink ref="C2967" r:id="rId4045" xr:uid="{00000000-0004-0000-0300-0000CC0F0000}"/>
    <hyperlink ref="C2968" r:id="rId4046" xr:uid="{00000000-0004-0000-0300-0000CD0F0000}"/>
    <hyperlink ref="C2969" r:id="rId4047" xr:uid="{00000000-0004-0000-0300-0000CE0F0000}"/>
    <hyperlink ref="C2970" r:id="rId4048" xr:uid="{00000000-0004-0000-0300-0000CF0F0000}"/>
    <hyperlink ref="C2971" r:id="rId4049" xr:uid="{00000000-0004-0000-0300-0000D00F0000}"/>
    <hyperlink ref="C2972" r:id="rId4050" xr:uid="{00000000-0004-0000-0300-0000D10F0000}"/>
    <hyperlink ref="C2973" r:id="rId4051" xr:uid="{00000000-0004-0000-0300-0000D20F0000}"/>
    <hyperlink ref="C2974" r:id="rId4052" xr:uid="{00000000-0004-0000-0300-0000D30F0000}"/>
    <hyperlink ref="C2975" r:id="rId4053" xr:uid="{00000000-0004-0000-0300-0000D40F0000}"/>
    <hyperlink ref="C2976" r:id="rId4054" xr:uid="{00000000-0004-0000-0300-0000D50F0000}"/>
    <hyperlink ref="C2977" r:id="rId4055" xr:uid="{00000000-0004-0000-0300-0000D60F0000}"/>
    <hyperlink ref="C2978" r:id="rId4056" xr:uid="{00000000-0004-0000-0300-0000D70F0000}"/>
    <hyperlink ref="C2979" r:id="rId4057" xr:uid="{00000000-0004-0000-0300-0000D80F0000}"/>
    <hyperlink ref="C2980" r:id="rId4058" xr:uid="{00000000-0004-0000-0300-0000D90F0000}"/>
    <hyperlink ref="C2981" r:id="rId4059" xr:uid="{00000000-0004-0000-0300-0000DA0F0000}"/>
    <hyperlink ref="C2982" r:id="rId4060" xr:uid="{00000000-0004-0000-0300-0000DB0F0000}"/>
    <hyperlink ref="C2983" r:id="rId4061" xr:uid="{00000000-0004-0000-0300-0000DC0F0000}"/>
    <hyperlink ref="C2984" r:id="rId4062" xr:uid="{00000000-0004-0000-0300-0000DD0F0000}"/>
    <hyperlink ref="C2985" r:id="rId4063" xr:uid="{00000000-0004-0000-0300-0000DE0F0000}"/>
    <hyperlink ref="C2986" r:id="rId4064" xr:uid="{00000000-0004-0000-0300-0000DF0F0000}"/>
    <hyperlink ref="C2987" r:id="rId4065" xr:uid="{00000000-0004-0000-0300-0000E00F0000}"/>
    <hyperlink ref="C2988" r:id="rId4066" xr:uid="{00000000-0004-0000-0300-0000E10F0000}"/>
    <hyperlink ref="C2989" r:id="rId4067" xr:uid="{00000000-0004-0000-0300-0000E20F0000}"/>
    <hyperlink ref="C2990" r:id="rId4068" xr:uid="{00000000-0004-0000-0300-0000E30F0000}"/>
    <hyperlink ref="C2991" r:id="rId4069" xr:uid="{00000000-0004-0000-0300-0000E40F0000}"/>
    <hyperlink ref="C2992" r:id="rId4070" xr:uid="{00000000-0004-0000-0300-0000E50F0000}"/>
    <hyperlink ref="C2993" r:id="rId4071" xr:uid="{00000000-0004-0000-0300-0000E60F0000}"/>
    <hyperlink ref="C2994" r:id="rId4072" xr:uid="{00000000-0004-0000-0300-0000E70F0000}"/>
    <hyperlink ref="C2995" r:id="rId4073" xr:uid="{00000000-0004-0000-0300-0000E80F0000}"/>
    <hyperlink ref="C2996" r:id="rId4074" xr:uid="{00000000-0004-0000-0300-0000E90F0000}"/>
    <hyperlink ref="C2997" r:id="rId4075" xr:uid="{00000000-0004-0000-0300-0000EA0F0000}"/>
    <hyperlink ref="C2998" r:id="rId4076" xr:uid="{00000000-0004-0000-0300-0000EB0F0000}"/>
    <hyperlink ref="C2999" r:id="rId4077" xr:uid="{00000000-0004-0000-0300-0000EC0F0000}"/>
    <hyperlink ref="C3000" r:id="rId4078" xr:uid="{00000000-0004-0000-0300-0000ED0F0000}"/>
    <hyperlink ref="C3001" r:id="rId4079" xr:uid="{00000000-0004-0000-0300-0000EE0F0000}"/>
    <hyperlink ref="C3002" r:id="rId4080" xr:uid="{00000000-0004-0000-0300-0000EF0F0000}"/>
    <hyperlink ref="C3003" r:id="rId4081" xr:uid="{00000000-0004-0000-0300-0000F00F0000}"/>
    <hyperlink ref="C3004" r:id="rId4082" xr:uid="{00000000-0004-0000-0300-0000F10F0000}"/>
    <hyperlink ref="C3005" r:id="rId4083" xr:uid="{00000000-0004-0000-0300-0000F20F0000}"/>
    <hyperlink ref="C3006" r:id="rId4084" xr:uid="{00000000-0004-0000-0300-0000F30F0000}"/>
    <hyperlink ref="C3007" r:id="rId4085" xr:uid="{00000000-0004-0000-0300-0000F40F0000}"/>
    <hyperlink ref="C3008" r:id="rId4086" xr:uid="{00000000-0004-0000-0300-0000F50F0000}"/>
    <hyperlink ref="C3009" r:id="rId4087" xr:uid="{00000000-0004-0000-0300-0000F60F0000}"/>
    <hyperlink ref="C3010" r:id="rId4088" xr:uid="{00000000-0004-0000-0300-0000F70F0000}"/>
    <hyperlink ref="C3011" r:id="rId4089" xr:uid="{00000000-0004-0000-0300-0000F80F0000}"/>
    <hyperlink ref="C3012" r:id="rId4090" xr:uid="{00000000-0004-0000-0300-0000F90F0000}"/>
    <hyperlink ref="C3013" r:id="rId4091" xr:uid="{00000000-0004-0000-0300-0000FA0F0000}"/>
    <hyperlink ref="C3014" r:id="rId4092" xr:uid="{00000000-0004-0000-0300-0000FB0F0000}"/>
    <hyperlink ref="C3015" r:id="rId4093" xr:uid="{00000000-0004-0000-0300-0000FC0F0000}"/>
    <hyperlink ref="C3016" r:id="rId4094" xr:uid="{00000000-0004-0000-0300-0000FD0F0000}"/>
    <hyperlink ref="C3017" r:id="rId4095" xr:uid="{00000000-0004-0000-0300-0000FE0F0000}"/>
    <hyperlink ref="C3018" r:id="rId4096" xr:uid="{00000000-0004-0000-0300-0000FF0F0000}"/>
    <hyperlink ref="C3019" r:id="rId4097" xr:uid="{00000000-0004-0000-0300-000000100000}"/>
    <hyperlink ref="C3020" r:id="rId4098" xr:uid="{00000000-0004-0000-0300-000001100000}"/>
    <hyperlink ref="C3021" r:id="rId4099" xr:uid="{00000000-0004-0000-0300-000002100000}"/>
    <hyperlink ref="C3022" r:id="rId4100" xr:uid="{00000000-0004-0000-0300-000003100000}"/>
    <hyperlink ref="C3023" r:id="rId4101" xr:uid="{00000000-0004-0000-0300-000004100000}"/>
    <hyperlink ref="C3024" r:id="rId4102" xr:uid="{00000000-0004-0000-0300-000005100000}"/>
    <hyperlink ref="C3025" r:id="rId4103" xr:uid="{00000000-0004-0000-0300-000006100000}"/>
    <hyperlink ref="C3026" r:id="rId4104" xr:uid="{00000000-0004-0000-0300-000007100000}"/>
    <hyperlink ref="C3027" r:id="rId4105" xr:uid="{00000000-0004-0000-0300-000008100000}"/>
    <hyperlink ref="C3028" r:id="rId4106" xr:uid="{00000000-0004-0000-0300-000009100000}"/>
    <hyperlink ref="C3029" r:id="rId4107" xr:uid="{00000000-0004-0000-0300-00000A100000}"/>
    <hyperlink ref="C3030" r:id="rId4108" xr:uid="{00000000-0004-0000-0300-00000B100000}"/>
    <hyperlink ref="C3031" r:id="rId4109" xr:uid="{00000000-0004-0000-0300-00000C100000}"/>
    <hyperlink ref="C3032" r:id="rId4110" xr:uid="{00000000-0004-0000-0300-00000D100000}"/>
    <hyperlink ref="C3033" r:id="rId4111" xr:uid="{00000000-0004-0000-0300-00000E100000}"/>
    <hyperlink ref="C3034" r:id="rId4112" xr:uid="{00000000-0004-0000-0300-00000F100000}"/>
    <hyperlink ref="C3035" r:id="rId4113" xr:uid="{00000000-0004-0000-0300-000010100000}"/>
    <hyperlink ref="C3036" r:id="rId4114" xr:uid="{00000000-0004-0000-0300-000011100000}"/>
    <hyperlink ref="C3037" r:id="rId4115" xr:uid="{00000000-0004-0000-0300-000012100000}"/>
    <hyperlink ref="C3038" r:id="rId4116" xr:uid="{00000000-0004-0000-0300-000013100000}"/>
    <hyperlink ref="C3039" r:id="rId4117" xr:uid="{00000000-0004-0000-0300-000014100000}"/>
    <hyperlink ref="C3040" r:id="rId4118" xr:uid="{00000000-0004-0000-0300-000015100000}"/>
    <hyperlink ref="C3041" r:id="rId4119" xr:uid="{00000000-0004-0000-0300-000016100000}"/>
    <hyperlink ref="C3042" r:id="rId4120" xr:uid="{00000000-0004-0000-0300-000017100000}"/>
    <hyperlink ref="C3043" r:id="rId4121" xr:uid="{00000000-0004-0000-0300-000018100000}"/>
    <hyperlink ref="C3044" r:id="rId4122" xr:uid="{00000000-0004-0000-0300-000019100000}"/>
    <hyperlink ref="C3045" r:id="rId4123" xr:uid="{00000000-0004-0000-0300-00001A100000}"/>
    <hyperlink ref="C3046" r:id="rId4124" xr:uid="{00000000-0004-0000-0300-00001B100000}"/>
    <hyperlink ref="C3047" r:id="rId4125" xr:uid="{00000000-0004-0000-0300-00001C100000}"/>
    <hyperlink ref="C3048" r:id="rId4126" xr:uid="{00000000-0004-0000-0300-00001D100000}"/>
    <hyperlink ref="C3049" r:id="rId4127" xr:uid="{00000000-0004-0000-0300-00001E100000}"/>
    <hyperlink ref="C3050" r:id="rId4128" xr:uid="{00000000-0004-0000-0300-00001F100000}"/>
    <hyperlink ref="C3051" r:id="rId4129" xr:uid="{00000000-0004-0000-0300-000020100000}"/>
    <hyperlink ref="B3052" r:id="rId4130" xr:uid="{00000000-0004-0000-0300-000021100000}"/>
    <hyperlink ref="C3052" r:id="rId4131" xr:uid="{00000000-0004-0000-0300-000022100000}"/>
    <hyperlink ref="C3053" r:id="rId4132" xr:uid="{00000000-0004-0000-0300-000023100000}"/>
    <hyperlink ref="C3054" r:id="rId4133" xr:uid="{00000000-0004-0000-0300-000024100000}"/>
    <hyperlink ref="C3055" r:id="rId4134" xr:uid="{00000000-0004-0000-0300-000025100000}"/>
    <hyperlink ref="C3056" r:id="rId4135" xr:uid="{00000000-0004-0000-0300-000026100000}"/>
    <hyperlink ref="C3057" r:id="rId4136" xr:uid="{00000000-0004-0000-0300-000027100000}"/>
    <hyperlink ref="C3058" r:id="rId4137" xr:uid="{00000000-0004-0000-0300-000028100000}"/>
    <hyperlink ref="C3059" r:id="rId4138" xr:uid="{00000000-0004-0000-0300-000029100000}"/>
    <hyperlink ref="C3060" r:id="rId4139" xr:uid="{00000000-0004-0000-0300-00002A100000}"/>
    <hyperlink ref="C3061" r:id="rId4140" xr:uid="{00000000-0004-0000-0300-00002B100000}"/>
    <hyperlink ref="C3062" r:id="rId4141" xr:uid="{00000000-0004-0000-0300-00002C100000}"/>
    <hyperlink ref="C3063" r:id="rId4142" xr:uid="{00000000-0004-0000-0300-00002D100000}"/>
    <hyperlink ref="C3064" r:id="rId4143" xr:uid="{00000000-0004-0000-0300-00002E100000}"/>
    <hyperlink ref="C3065" r:id="rId4144" xr:uid="{00000000-0004-0000-0300-00002F100000}"/>
    <hyperlink ref="C3066" r:id="rId4145" xr:uid="{00000000-0004-0000-0300-000030100000}"/>
    <hyperlink ref="C3067" r:id="rId4146" xr:uid="{00000000-0004-0000-0300-000031100000}"/>
    <hyperlink ref="C3068" r:id="rId4147" xr:uid="{00000000-0004-0000-0300-000032100000}"/>
    <hyperlink ref="C3069" r:id="rId4148" xr:uid="{00000000-0004-0000-0300-000033100000}"/>
    <hyperlink ref="C3070" r:id="rId4149" xr:uid="{00000000-0004-0000-0300-000034100000}"/>
    <hyperlink ref="C3071" r:id="rId4150" xr:uid="{00000000-0004-0000-0300-000035100000}"/>
    <hyperlink ref="C3072" r:id="rId4151" xr:uid="{00000000-0004-0000-0300-000036100000}"/>
    <hyperlink ref="C3073" r:id="rId4152" xr:uid="{00000000-0004-0000-0300-000037100000}"/>
    <hyperlink ref="C3074" r:id="rId4153" xr:uid="{00000000-0004-0000-0300-000038100000}"/>
    <hyperlink ref="C3075" r:id="rId4154" xr:uid="{00000000-0004-0000-0300-000039100000}"/>
    <hyperlink ref="C3076" r:id="rId4155" xr:uid="{00000000-0004-0000-0300-00003A100000}"/>
    <hyperlink ref="C3077" r:id="rId4156" xr:uid="{00000000-0004-0000-0300-00003B100000}"/>
    <hyperlink ref="C3078" r:id="rId4157" xr:uid="{00000000-0004-0000-0300-00003C100000}"/>
    <hyperlink ref="C3079" r:id="rId4158" xr:uid="{00000000-0004-0000-0300-00003D100000}"/>
    <hyperlink ref="C3080" r:id="rId4159" xr:uid="{00000000-0004-0000-0300-00003E100000}"/>
    <hyperlink ref="C3081" r:id="rId4160" xr:uid="{00000000-0004-0000-0300-00003F100000}"/>
    <hyperlink ref="B3082" r:id="rId4161" xr:uid="{00000000-0004-0000-0300-000040100000}"/>
    <hyperlink ref="C3082" r:id="rId4162" xr:uid="{00000000-0004-0000-0300-000041100000}"/>
    <hyperlink ref="C3083" r:id="rId4163" xr:uid="{00000000-0004-0000-0300-000042100000}"/>
    <hyperlink ref="C3084" r:id="rId4164" xr:uid="{00000000-0004-0000-0300-000043100000}"/>
    <hyperlink ref="C3085" r:id="rId4165" xr:uid="{00000000-0004-0000-0300-000044100000}"/>
    <hyperlink ref="C3086" r:id="rId4166" xr:uid="{00000000-0004-0000-0300-000045100000}"/>
    <hyperlink ref="C3087" r:id="rId4167" xr:uid="{00000000-0004-0000-0300-000046100000}"/>
    <hyperlink ref="C3088" r:id="rId4168" xr:uid="{00000000-0004-0000-0300-000047100000}"/>
    <hyperlink ref="C3089" r:id="rId4169" xr:uid="{00000000-0004-0000-0300-000048100000}"/>
    <hyperlink ref="C3090" r:id="rId4170" xr:uid="{00000000-0004-0000-0300-000049100000}"/>
    <hyperlink ref="C3091" r:id="rId4171" xr:uid="{00000000-0004-0000-0300-00004A100000}"/>
    <hyperlink ref="C3092" r:id="rId4172" xr:uid="{00000000-0004-0000-0300-00004B100000}"/>
    <hyperlink ref="C3093" r:id="rId4173" xr:uid="{00000000-0004-0000-0300-00004C100000}"/>
    <hyperlink ref="C3094" r:id="rId4174" xr:uid="{00000000-0004-0000-0300-00004D100000}"/>
    <hyperlink ref="B3095" r:id="rId4175" xr:uid="{00000000-0004-0000-0300-00004E100000}"/>
    <hyperlink ref="C3095" r:id="rId4176" xr:uid="{00000000-0004-0000-0300-00004F100000}"/>
    <hyperlink ref="C3096" r:id="rId4177" xr:uid="{00000000-0004-0000-0300-000050100000}"/>
    <hyperlink ref="C3097" r:id="rId4178" xr:uid="{00000000-0004-0000-0300-000051100000}"/>
    <hyperlink ref="C3098" r:id="rId4179" xr:uid="{00000000-0004-0000-0300-000052100000}"/>
    <hyperlink ref="C3099" r:id="rId4180" xr:uid="{00000000-0004-0000-0300-000053100000}"/>
    <hyperlink ref="C3100" r:id="rId4181" xr:uid="{00000000-0004-0000-0300-000054100000}"/>
    <hyperlink ref="C3101" r:id="rId4182" xr:uid="{00000000-0004-0000-0300-000055100000}"/>
    <hyperlink ref="C3102" r:id="rId4183" xr:uid="{00000000-0004-0000-0300-000056100000}"/>
    <hyperlink ref="C3103" r:id="rId4184" xr:uid="{00000000-0004-0000-0300-000057100000}"/>
    <hyperlink ref="C3104" r:id="rId4185" xr:uid="{00000000-0004-0000-0300-000058100000}"/>
    <hyperlink ref="C3105" r:id="rId4186" xr:uid="{00000000-0004-0000-0300-000059100000}"/>
    <hyperlink ref="C3106" r:id="rId4187" xr:uid="{00000000-0004-0000-0300-00005A100000}"/>
    <hyperlink ref="C3107" r:id="rId4188" xr:uid="{00000000-0004-0000-0300-00005B100000}"/>
    <hyperlink ref="C3108" r:id="rId4189" xr:uid="{00000000-0004-0000-0300-00005C100000}"/>
    <hyperlink ref="C3109" r:id="rId4190" xr:uid="{00000000-0004-0000-0300-00005D100000}"/>
    <hyperlink ref="C3110" r:id="rId4191" xr:uid="{00000000-0004-0000-0300-00005E100000}"/>
    <hyperlink ref="C3111" r:id="rId4192" xr:uid="{00000000-0004-0000-0300-00005F100000}"/>
    <hyperlink ref="C3112" r:id="rId4193" xr:uid="{00000000-0004-0000-0300-000060100000}"/>
    <hyperlink ref="C3113" r:id="rId4194" xr:uid="{00000000-0004-0000-0300-000061100000}"/>
    <hyperlink ref="C3114" r:id="rId4195" xr:uid="{00000000-0004-0000-0300-000062100000}"/>
    <hyperlink ref="C3115" r:id="rId4196" xr:uid="{00000000-0004-0000-0300-000063100000}"/>
    <hyperlink ref="C3116" r:id="rId4197" xr:uid="{00000000-0004-0000-0300-000064100000}"/>
    <hyperlink ref="B3117" r:id="rId4198" xr:uid="{00000000-0004-0000-0300-000065100000}"/>
    <hyperlink ref="C3117" r:id="rId4199" xr:uid="{00000000-0004-0000-0300-000066100000}"/>
    <hyperlink ref="C3118" r:id="rId4200" xr:uid="{00000000-0004-0000-0300-000067100000}"/>
    <hyperlink ref="C3119" r:id="rId4201" xr:uid="{00000000-0004-0000-0300-000068100000}"/>
    <hyperlink ref="C3120" r:id="rId4202" xr:uid="{00000000-0004-0000-0300-000069100000}"/>
    <hyperlink ref="C3121" r:id="rId4203" xr:uid="{00000000-0004-0000-0300-00006A100000}"/>
    <hyperlink ref="C3122" r:id="rId4204" xr:uid="{00000000-0004-0000-0300-00006B100000}"/>
    <hyperlink ref="C3123" r:id="rId4205" xr:uid="{00000000-0004-0000-0300-00006C100000}"/>
    <hyperlink ref="C3124" r:id="rId4206" xr:uid="{00000000-0004-0000-0300-00006D100000}"/>
    <hyperlink ref="C3125" r:id="rId4207" xr:uid="{00000000-0004-0000-0300-00006E100000}"/>
    <hyperlink ref="C3126" r:id="rId4208" xr:uid="{00000000-0004-0000-0300-00006F100000}"/>
    <hyperlink ref="C3127" r:id="rId4209" xr:uid="{00000000-0004-0000-0300-000070100000}"/>
    <hyperlink ref="C3128" r:id="rId4210" xr:uid="{00000000-0004-0000-0300-000071100000}"/>
    <hyperlink ref="C3129" r:id="rId4211" xr:uid="{00000000-0004-0000-0300-000072100000}"/>
    <hyperlink ref="C3130" r:id="rId4212" xr:uid="{00000000-0004-0000-0300-000073100000}"/>
    <hyperlink ref="C3131" r:id="rId4213" xr:uid="{00000000-0004-0000-0300-000074100000}"/>
    <hyperlink ref="C3132" r:id="rId4214" xr:uid="{00000000-0004-0000-0300-000075100000}"/>
    <hyperlink ref="C3133" r:id="rId4215" xr:uid="{00000000-0004-0000-0300-000076100000}"/>
    <hyperlink ref="C3134" r:id="rId4216" xr:uid="{00000000-0004-0000-0300-000077100000}"/>
    <hyperlink ref="C3135" r:id="rId4217" xr:uid="{00000000-0004-0000-0300-000078100000}"/>
    <hyperlink ref="C3136" r:id="rId4218" xr:uid="{00000000-0004-0000-0300-000079100000}"/>
    <hyperlink ref="C3137" r:id="rId4219" xr:uid="{00000000-0004-0000-0300-00007A100000}"/>
    <hyperlink ref="C3138" r:id="rId4220" xr:uid="{00000000-0004-0000-0300-00007B100000}"/>
    <hyperlink ref="C3139" r:id="rId4221" xr:uid="{00000000-0004-0000-0300-00007C100000}"/>
    <hyperlink ref="C3140" r:id="rId4222" xr:uid="{00000000-0004-0000-0300-00007D100000}"/>
    <hyperlink ref="C3141" r:id="rId4223" xr:uid="{00000000-0004-0000-0300-00007E100000}"/>
    <hyperlink ref="C3142" r:id="rId4224" xr:uid="{00000000-0004-0000-0300-00007F100000}"/>
    <hyperlink ref="C3143" r:id="rId4225" xr:uid="{00000000-0004-0000-0300-000080100000}"/>
    <hyperlink ref="C3144" r:id="rId4226" xr:uid="{00000000-0004-0000-0300-000081100000}"/>
    <hyperlink ref="C3145" r:id="rId4227" xr:uid="{00000000-0004-0000-0300-000082100000}"/>
    <hyperlink ref="C3146" r:id="rId4228" xr:uid="{00000000-0004-0000-0300-000083100000}"/>
    <hyperlink ref="C3147" r:id="rId4229" xr:uid="{00000000-0004-0000-0300-000084100000}"/>
    <hyperlink ref="C3148" r:id="rId4230" xr:uid="{00000000-0004-0000-0300-000085100000}"/>
    <hyperlink ref="C3149" r:id="rId4231" xr:uid="{00000000-0004-0000-0300-000086100000}"/>
    <hyperlink ref="C3150" r:id="rId4232" xr:uid="{00000000-0004-0000-0300-000087100000}"/>
    <hyperlink ref="C3151" r:id="rId4233" xr:uid="{00000000-0004-0000-0300-000088100000}"/>
    <hyperlink ref="C3152" r:id="rId4234" xr:uid="{00000000-0004-0000-0300-000089100000}"/>
    <hyperlink ref="C3153" r:id="rId4235" xr:uid="{00000000-0004-0000-0300-00008A100000}"/>
    <hyperlink ref="C3154" r:id="rId4236" xr:uid="{00000000-0004-0000-0300-00008B100000}"/>
    <hyperlink ref="C3155" r:id="rId4237" xr:uid="{00000000-0004-0000-0300-00008C100000}"/>
    <hyperlink ref="C3156" r:id="rId4238" xr:uid="{00000000-0004-0000-0300-00008D100000}"/>
    <hyperlink ref="C3157" r:id="rId4239" xr:uid="{00000000-0004-0000-0300-00008E100000}"/>
    <hyperlink ref="C3158" r:id="rId4240" xr:uid="{00000000-0004-0000-0300-00008F100000}"/>
    <hyperlink ref="C3159" r:id="rId4241" xr:uid="{00000000-0004-0000-0300-000090100000}"/>
    <hyperlink ref="C3160" r:id="rId4242" xr:uid="{00000000-0004-0000-0300-000091100000}"/>
    <hyperlink ref="C3161" r:id="rId4243" xr:uid="{00000000-0004-0000-0300-000092100000}"/>
    <hyperlink ref="C3162" r:id="rId4244" xr:uid="{00000000-0004-0000-0300-000093100000}"/>
    <hyperlink ref="C3163" r:id="rId4245" xr:uid="{00000000-0004-0000-0300-000094100000}"/>
    <hyperlink ref="C3164" r:id="rId4246" xr:uid="{00000000-0004-0000-0300-000095100000}"/>
    <hyperlink ref="C3165" r:id="rId4247" xr:uid="{00000000-0004-0000-0300-000096100000}"/>
    <hyperlink ref="C3166" r:id="rId4248" xr:uid="{00000000-0004-0000-0300-000097100000}"/>
    <hyperlink ref="C3167" r:id="rId4249" xr:uid="{00000000-0004-0000-0300-000098100000}"/>
    <hyperlink ref="C3168" r:id="rId4250" xr:uid="{00000000-0004-0000-0300-000099100000}"/>
    <hyperlink ref="C3169" r:id="rId4251" xr:uid="{00000000-0004-0000-0300-00009A100000}"/>
    <hyperlink ref="C3170" r:id="rId4252" xr:uid="{00000000-0004-0000-0300-00009B100000}"/>
    <hyperlink ref="C3171" r:id="rId4253" xr:uid="{00000000-0004-0000-0300-00009C100000}"/>
    <hyperlink ref="C3172" r:id="rId4254" xr:uid="{00000000-0004-0000-0300-00009D100000}"/>
    <hyperlink ref="C3173" r:id="rId4255" xr:uid="{00000000-0004-0000-0300-00009E100000}"/>
    <hyperlink ref="C3174" r:id="rId4256" xr:uid="{00000000-0004-0000-0300-00009F100000}"/>
    <hyperlink ref="C3175" r:id="rId4257" xr:uid="{00000000-0004-0000-0300-0000A0100000}"/>
    <hyperlink ref="C3176" r:id="rId4258" xr:uid="{00000000-0004-0000-0300-0000A1100000}"/>
    <hyperlink ref="C3177" r:id="rId4259" xr:uid="{00000000-0004-0000-0300-0000A2100000}"/>
    <hyperlink ref="C3178" r:id="rId4260" xr:uid="{00000000-0004-0000-0300-0000A3100000}"/>
    <hyperlink ref="C3179" r:id="rId4261" xr:uid="{00000000-0004-0000-0300-0000A4100000}"/>
    <hyperlink ref="C3180" r:id="rId4262" xr:uid="{00000000-0004-0000-0300-0000A5100000}"/>
    <hyperlink ref="C3181" r:id="rId4263" xr:uid="{00000000-0004-0000-0300-0000A6100000}"/>
    <hyperlink ref="C3182" r:id="rId4264" xr:uid="{00000000-0004-0000-0300-0000A7100000}"/>
    <hyperlink ref="C3183" r:id="rId4265" xr:uid="{00000000-0004-0000-0300-0000A8100000}"/>
    <hyperlink ref="C3184" r:id="rId4266" xr:uid="{00000000-0004-0000-0300-0000A9100000}"/>
    <hyperlink ref="C3185" r:id="rId4267" xr:uid="{00000000-0004-0000-0300-0000AA100000}"/>
    <hyperlink ref="C3186" r:id="rId4268" xr:uid="{00000000-0004-0000-0300-0000AB100000}"/>
    <hyperlink ref="C3187" r:id="rId4269" xr:uid="{00000000-0004-0000-0300-0000AC100000}"/>
    <hyperlink ref="C3188" r:id="rId4270" xr:uid="{00000000-0004-0000-0300-0000AD100000}"/>
    <hyperlink ref="C3189" r:id="rId4271" xr:uid="{00000000-0004-0000-0300-0000AE100000}"/>
    <hyperlink ref="C3190" r:id="rId4272" xr:uid="{00000000-0004-0000-0300-0000AF100000}"/>
    <hyperlink ref="C3191" r:id="rId4273" xr:uid="{00000000-0004-0000-0300-0000B0100000}"/>
    <hyperlink ref="C3192" r:id="rId4274" xr:uid="{00000000-0004-0000-0300-0000B1100000}"/>
    <hyperlink ref="C3193" r:id="rId4275" xr:uid="{00000000-0004-0000-0300-0000B2100000}"/>
    <hyperlink ref="C3194" r:id="rId4276" xr:uid="{00000000-0004-0000-0300-0000B3100000}"/>
    <hyperlink ref="C3195" r:id="rId4277" xr:uid="{00000000-0004-0000-0300-0000B4100000}"/>
    <hyperlink ref="C3196" r:id="rId4278" xr:uid="{00000000-0004-0000-0300-0000B5100000}"/>
    <hyperlink ref="C3197" r:id="rId4279" xr:uid="{00000000-0004-0000-0300-0000B6100000}"/>
    <hyperlink ref="C3198" r:id="rId4280" xr:uid="{00000000-0004-0000-0300-0000B7100000}"/>
    <hyperlink ref="C3199" r:id="rId4281" xr:uid="{00000000-0004-0000-0300-0000B8100000}"/>
    <hyperlink ref="C3200" r:id="rId4282" xr:uid="{00000000-0004-0000-0300-0000B9100000}"/>
    <hyperlink ref="C3201" r:id="rId4283" xr:uid="{00000000-0004-0000-0300-0000BA100000}"/>
    <hyperlink ref="C3202" r:id="rId4284" xr:uid="{00000000-0004-0000-0300-0000BB100000}"/>
    <hyperlink ref="C3203" r:id="rId4285" xr:uid="{00000000-0004-0000-0300-0000BC100000}"/>
    <hyperlink ref="C3204" r:id="rId4286" xr:uid="{00000000-0004-0000-0300-0000BD100000}"/>
    <hyperlink ref="C3205" r:id="rId4287" xr:uid="{00000000-0004-0000-0300-0000BE100000}"/>
    <hyperlink ref="C3206" r:id="rId4288" xr:uid="{00000000-0004-0000-0300-0000BF100000}"/>
    <hyperlink ref="C3207" r:id="rId4289" xr:uid="{00000000-0004-0000-0300-0000C0100000}"/>
    <hyperlink ref="C3208" r:id="rId4290" xr:uid="{00000000-0004-0000-0300-0000C1100000}"/>
    <hyperlink ref="C3209" r:id="rId4291" xr:uid="{00000000-0004-0000-0300-0000C2100000}"/>
    <hyperlink ref="C3210" r:id="rId4292" xr:uid="{00000000-0004-0000-0300-0000C3100000}"/>
    <hyperlink ref="C3211" r:id="rId4293" xr:uid="{00000000-0004-0000-0300-0000C4100000}"/>
    <hyperlink ref="C3212" r:id="rId4294" xr:uid="{00000000-0004-0000-0300-0000C5100000}"/>
    <hyperlink ref="C3213" r:id="rId4295" xr:uid="{00000000-0004-0000-0300-0000C6100000}"/>
    <hyperlink ref="C3214" r:id="rId4296" xr:uid="{00000000-0004-0000-0300-0000C7100000}"/>
    <hyperlink ref="C3215" r:id="rId4297" xr:uid="{00000000-0004-0000-0300-0000C8100000}"/>
    <hyperlink ref="C3216" r:id="rId4298" xr:uid="{00000000-0004-0000-0300-0000C9100000}"/>
    <hyperlink ref="C3217" r:id="rId4299" xr:uid="{00000000-0004-0000-0300-0000CA100000}"/>
    <hyperlink ref="C3218" r:id="rId4300" xr:uid="{00000000-0004-0000-0300-0000CB100000}"/>
    <hyperlink ref="C3219" r:id="rId4301" xr:uid="{00000000-0004-0000-0300-0000CC100000}"/>
    <hyperlink ref="C3220" r:id="rId4302" xr:uid="{00000000-0004-0000-0300-0000CD100000}"/>
    <hyperlink ref="C3221" r:id="rId4303" xr:uid="{00000000-0004-0000-0300-0000CE100000}"/>
    <hyperlink ref="C3222" r:id="rId4304" xr:uid="{00000000-0004-0000-0300-0000CF100000}"/>
    <hyperlink ref="C3223" r:id="rId4305" xr:uid="{00000000-0004-0000-0300-0000D0100000}"/>
    <hyperlink ref="C3224" r:id="rId4306" xr:uid="{00000000-0004-0000-0300-0000D1100000}"/>
    <hyperlink ref="C3225" r:id="rId4307" xr:uid="{00000000-0004-0000-0300-0000D2100000}"/>
    <hyperlink ref="C3226" r:id="rId4308" xr:uid="{00000000-0004-0000-0300-0000D3100000}"/>
    <hyperlink ref="C3227" r:id="rId4309" xr:uid="{00000000-0004-0000-0300-0000D4100000}"/>
    <hyperlink ref="C3228" r:id="rId4310" xr:uid="{00000000-0004-0000-0300-0000D5100000}"/>
    <hyperlink ref="C3229" r:id="rId4311" xr:uid="{00000000-0004-0000-0300-0000D6100000}"/>
    <hyperlink ref="C3230" r:id="rId4312" xr:uid="{00000000-0004-0000-0300-0000D7100000}"/>
    <hyperlink ref="C3231" r:id="rId4313" xr:uid="{00000000-0004-0000-0300-0000D8100000}"/>
    <hyperlink ref="C3232" r:id="rId4314" xr:uid="{00000000-0004-0000-0300-0000D9100000}"/>
    <hyperlink ref="C3233" r:id="rId4315" xr:uid="{00000000-0004-0000-0300-0000DA100000}"/>
    <hyperlink ref="C3234" r:id="rId4316" xr:uid="{00000000-0004-0000-0300-0000DB100000}"/>
    <hyperlink ref="C3235" r:id="rId4317" xr:uid="{00000000-0004-0000-0300-0000DC100000}"/>
    <hyperlink ref="B3236" r:id="rId4318" xr:uid="{00000000-0004-0000-0300-0000DD100000}"/>
    <hyperlink ref="C3236" r:id="rId4319" xr:uid="{00000000-0004-0000-0300-0000DE100000}"/>
    <hyperlink ref="C3237" r:id="rId4320" xr:uid="{00000000-0004-0000-0300-0000DF100000}"/>
    <hyperlink ref="C3238" r:id="rId4321" xr:uid="{00000000-0004-0000-0300-0000E0100000}"/>
    <hyperlink ref="C3239" r:id="rId4322" xr:uid="{00000000-0004-0000-0300-0000E1100000}"/>
    <hyperlink ref="C3240" r:id="rId4323" xr:uid="{00000000-0004-0000-0300-0000E2100000}"/>
    <hyperlink ref="C3241" r:id="rId4324" xr:uid="{00000000-0004-0000-0300-0000E3100000}"/>
    <hyperlink ref="C3242" r:id="rId4325" xr:uid="{00000000-0004-0000-0300-0000E4100000}"/>
    <hyperlink ref="C3243" r:id="rId4326" xr:uid="{00000000-0004-0000-0300-0000E5100000}"/>
    <hyperlink ref="C3244" r:id="rId4327" xr:uid="{00000000-0004-0000-0300-0000E6100000}"/>
    <hyperlink ref="C3245" r:id="rId4328" xr:uid="{00000000-0004-0000-0300-0000E7100000}"/>
    <hyperlink ref="C3246" r:id="rId4329" xr:uid="{00000000-0004-0000-0300-0000E8100000}"/>
    <hyperlink ref="C3247" r:id="rId4330" xr:uid="{00000000-0004-0000-0300-0000E9100000}"/>
    <hyperlink ref="C3248" r:id="rId4331" xr:uid="{00000000-0004-0000-0300-0000EA100000}"/>
    <hyperlink ref="C3249" r:id="rId4332" xr:uid="{00000000-0004-0000-0300-0000EB100000}"/>
    <hyperlink ref="C3250" r:id="rId4333" xr:uid="{00000000-0004-0000-0300-0000EC100000}"/>
    <hyperlink ref="C3251" r:id="rId4334" xr:uid="{00000000-0004-0000-0300-0000ED100000}"/>
    <hyperlink ref="C3252" r:id="rId4335" xr:uid="{00000000-0004-0000-0300-0000EE100000}"/>
    <hyperlink ref="C3253" r:id="rId4336" xr:uid="{00000000-0004-0000-0300-0000EF100000}"/>
    <hyperlink ref="C3254" r:id="rId4337" xr:uid="{00000000-0004-0000-0300-0000F0100000}"/>
    <hyperlink ref="C3255" r:id="rId4338" xr:uid="{00000000-0004-0000-0300-0000F1100000}"/>
    <hyperlink ref="C3256" r:id="rId4339" xr:uid="{00000000-0004-0000-0300-0000F2100000}"/>
    <hyperlink ref="C3257" r:id="rId4340" xr:uid="{00000000-0004-0000-0300-0000F3100000}"/>
    <hyperlink ref="C3258" r:id="rId4341" xr:uid="{00000000-0004-0000-0300-0000F4100000}"/>
    <hyperlink ref="C3259" r:id="rId4342" xr:uid="{00000000-0004-0000-0300-0000F5100000}"/>
    <hyperlink ref="C3260" r:id="rId4343" xr:uid="{00000000-0004-0000-0300-0000F6100000}"/>
    <hyperlink ref="C3261" r:id="rId4344" xr:uid="{00000000-0004-0000-0300-0000F7100000}"/>
    <hyperlink ref="C3262" r:id="rId4345" xr:uid="{00000000-0004-0000-0300-0000F8100000}"/>
    <hyperlink ref="C3263" r:id="rId4346" xr:uid="{00000000-0004-0000-0300-0000F9100000}"/>
    <hyperlink ref="C3264" r:id="rId4347" xr:uid="{00000000-0004-0000-0300-0000FA100000}"/>
    <hyperlink ref="C3265" r:id="rId4348" xr:uid="{00000000-0004-0000-0300-0000FB100000}"/>
    <hyperlink ref="C3266" r:id="rId4349" xr:uid="{00000000-0004-0000-0300-0000FC100000}"/>
    <hyperlink ref="C3267" r:id="rId4350" xr:uid="{00000000-0004-0000-0300-0000FD100000}"/>
    <hyperlink ref="C3268" r:id="rId4351" xr:uid="{00000000-0004-0000-0300-0000FE100000}"/>
    <hyperlink ref="C3269" r:id="rId4352" xr:uid="{00000000-0004-0000-0300-0000FF100000}"/>
    <hyperlink ref="C3270" r:id="rId4353" xr:uid="{00000000-0004-0000-0300-000000110000}"/>
    <hyperlink ref="C3271" r:id="rId4354" xr:uid="{00000000-0004-0000-0300-000001110000}"/>
    <hyperlink ref="C3272" r:id="rId4355" xr:uid="{00000000-0004-0000-0300-000002110000}"/>
    <hyperlink ref="C3273" r:id="rId4356" xr:uid="{00000000-0004-0000-0300-000003110000}"/>
    <hyperlink ref="C3274" r:id="rId4357" xr:uid="{00000000-0004-0000-0300-000004110000}"/>
    <hyperlink ref="B3275" r:id="rId4358" xr:uid="{00000000-0004-0000-0300-000005110000}"/>
    <hyperlink ref="C3275" r:id="rId4359" xr:uid="{00000000-0004-0000-0300-000006110000}"/>
    <hyperlink ref="C3277" r:id="rId4360" xr:uid="{00000000-0004-0000-0300-000007110000}"/>
    <hyperlink ref="C3278" r:id="rId4361" xr:uid="{00000000-0004-0000-0300-000008110000}"/>
    <hyperlink ref="C3279" r:id="rId4362" xr:uid="{00000000-0004-0000-0300-000009110000}"/>
    <hyperlink ref="C3280" r:id="rId4363" xr:uid="{00000000-0004-0000-0300-00000A110000}"/>
    <hyperlink ref="C3281" r:id="rId4364" xr:uid="{00000000-0004-0000-0300-00000B110000}"/>
    <hyperlink ref="C3282" r:id="rId4365" xr:uid="{00000000-0004-0000-0300-00000C110000}"/>
    <hyperlink ref="C3283" r:id="rId4366" xr:uid="{00000000-0004-0000-0300-00000D110000}"/>
    <hyperlink ref="C3284" r:id="rId4367" xr:uid="{00000000-0004-0000-0300-00000E110000}"/>
    <hyperlink ref="C3285" r:id="rId4368" xr:uid="{00000000-0004-0000-0300-00000F110000}"/>
    <hyperlink ref="C3286" r:id="rId4369" xr:uid="{00000000-0004-0000-0300-000010110000}"/>
    <hyperlink ref="C3287" r:id="rId4370" xr:uid="{00000000-0004-0000-0300-000011110000}"/>
    <hyperlink ref="C3288" r:id="rId4371" xr:uid="{00000000-0004-0000-0300-000012110000}"/>
    <hyperlink ref="C3289" r:id="rId4372" xr:uid="{00000000-0004-0000-0300-000013110000}"/>
    <hyperlink ref="C3290" r:id="rId4373" xr:uid="{00000000-0004-0000-0300-000014110000}"/>
    <hyperlink ref="C3291" r:id="rId4374" xr:uid="{00000000-0004-0000-0300-000015110000}"/>
    <hyperlink ref="C3292" r:id="rId4375" xr:uid="{00000000-0004-0000-0300-000016110000}"/>
    <hyperlink ref="C3293" r:id="rId4376" xr:uid="{00000000-0004-0000-0300-000017110000}"/>
    <hyperlink ref="C3294" r:id="rId4377" xr:uid="{00000000-0004-0000-0300-000018110000}"/>
    <hyperlink ref="C3295" r:id="rId4378" xr:uid="{00000000-0004-0000-0300-000019110000}"/>
    <hyperlink ref="C3296" r:id="rId4379" xr:uid="{00000000-0004-0000-0300-00001A110000}"/>
    <hyperlink ref="C3297" r:id="rId4380" xr:uid="{00000000-0004-0000-0300-00001B110000}"/>
    <hyperlink ref="C3298" r:id="rId4381" xr:uid="{00000000-0004-0000-0300-00001C110000}"/>
    <hyperlink ref="C3299" r:id="rId4382" xr:uid="{00000000-0004-0000-0300-00001D110000}"/>
    <hyperlink ref="C3300" r:id="rId4383" xr:uid="{00000000-0004-0000-0300-00001E110000}"/>
    <hyperlink ref="C3301" r:id="rId4384" xr:uid="{00000000-0004-0000-0300-00001F110000}"/>
    <hyperlink ref="C3302" r:id="rId4385" xr:uid="{00000000-0004-0000-0300-000020110000}"/>
    <hyperlink ref="C3303" r:id="rId4386" xr:uid="{00000000-0004-0000-0300-000021110000}"/>
    <hyperlink ref="C3304" r:id="rId4387" xr:uid="{00000000-0004-0000-0300-000022110000}"/>
    <hyperlink ref="C3305" r:id="rId4388" xr:uid="{00000000-0004-0000-0300-000023110000}"/>
    <hyperlink ref="C3306" r:id="rId4389" xr:uid="{00000000-0004-0000-0300-000024110000}"/>
    <hyperlink ref="C3307" r:id="rId4390" xr:uid="{00000000-0004-0000-0300-000025110000}"/>
    <hyperlink ref="C3308" r:id="rId4391" xr:uid="{00000000-0004-0000-0300-000026110000}"/>
    <hyperlink ref="C3309" r:id="rId4392" xr:uid="{00000000-0004-0000-0300-000027110000}"/>
    <hyperlink ref="C3310" r:id="rId4393" xr:uid="{00000000-0004-0000-0300-000028110000}"/>
    <hyperlink ref="C3311" r:id="rId4394" xr:uid="{00000000-0004-0000-0300-000029110000}"/>
    <hyperlink ref="C3312" r:id="rId4395" xr:uid="{00000000-0004-0000-0300-00002A110000}"/>
    <hyperlink ref="C3313" r:id="rId4396" xr:uid="{00000000-0004-0000-0300-00002B110000}"/>
    <hyperlink ref="C3314" r:id="rId4397" xr:uid="{00000000-0004-0000-0300-00002C110000}"/>
    <hyperlink ref="C3315" r:id="rId4398" xr:uid="{00000000-0004-0000-0300-00002D110000}"/>
    <hyperlink ref="C3316" r:id="rId4399" xr:uid="{00000000-0004-0000-0300-00002E110000}"/>
    <hyperlink ref="C3317" r:id="rId4400" xr:uid="{00000000-0004-0000-0300-00002F110000}"/>
    <hyperlink ref="C3318" r:id="rId4401" xr:uid="{00000000-0004-0000-0300-000030110000}"/>
    <hyperlink ref="C3319" r:id="rId4402" xr:uid="{00000000-0004-0000-0300-000031110000}"/>
    <hyperlink ref="C3320" r:id="rId4403" xr:uid="{00000000-0004-0000-0300-000032110000}"/>
    <hyperlink ref="C3321" r:id="rId4404" xr:uid="{00000000-0004-0000-0300-000033110000}"/>
    <hyperlink ref="C3322" r:id="rId4405" xr:uid="{00000000-0004-0000-0300-000034110000}"/>
    <hyperlink ref="C3323" r:id="rId4406" xr:uid="{00000000-0004-0000-0300-000035110000}"/>
    <hyperlink ref="C3324" r:id="rId4407" xr:uid="{00000000-0004-0000-0300-000036110000}"/>
    <hyperlink ref="C3325" r:id="rId4408" xr:uid="{00000000-0004-0000-0300-000037110000}"/>
    <hyperlink ref="C3326" r:id="rId4409" xr:uid="{00000000-0004-0000-0300-000038110000}"/>
    <hyperlink ref="C3327" r:id="rId4410" xr:uid="{00000000-0004-0000-0300-000039110000}"/>
    <hyperlink ref="C3328" r:id="rId4411" xr:uid="{00000000-0004-0000-0300-00003A110000}"/>
    <hyperlink ref="C3329" r:id="rId4412" xr:uid="{00000000-0004-0000-0300-00003B110000}"/>
    <hyperlink ref="C3330" r:id="rId4413" xr:uid="{00000000-0004-0000-0300-00003C110000}"/>
    <hyperlink ref="C3331" r:id="rId4414" xr:uid="{00000000-0004-0000-0300-00003D110000}"/>
    <hyperlink ref="C3332" r:id="rId4415" xr:uid="{00000000-0004-0000-0300-00003E110000}"/>
    <hyperlink ref="C3333" r:id="rId4416" xr:uid="{00000000-0004-0000-0300-00003F110000}"/>
    <hyperlink ref="C3334" r:id="rId4417" xr:uid="{00000000-0004-0000-0300-000040110000}"/>
    <hyperlink ref="C3335" r:id="rId4418" xr:uid="{00000000-0004-0000-0300-000041110000}"/>
    <hyperlink ref="C3336" r:id="rId4419" xr:uid="{00000000-0004-0000-0300-000042110000}"/>
    <hyperlink ref="C3337" r:id="rId4420" xr:uid="{00000000-0004-0000-0300-000043110000}"/>
    <hyperlink ref="C3338" r:id="rId4421" xr:uid="{00000000-0004-0000-0300-000044110000}"/>
    <hyperlink ref="C3339" r:id="rId4422" xr:uid="{00000000-0004-0000-0300-000045110000}"/>
    <hyperlink ref="C3340" r:id="rId4423" xr:uid="{00000000-0004-0000-0300-000046110000}"/>
    <hyperlink ref="C3341" r:id="rId4424" xr:uid="{00000000-0004-0000-0300-000047110000}"/>
    <hyperlink ref="C3342" r:id="rId4425" xr:uid="{00000000-0004-0000-0300-000048110000}"/>
    <hyperlink ref="B3343" r:id="rId4426" xr:uid="{00000000-0004-0000-0300-000049110000}"/>
    <hyperlink ref="C3343" r:id="rId4427" xr:uid="{00000000-0004-0000-0300-00004A110000}"/>
    <hyperlink ref="C3344" r:id="rId4428" xr:uid="{00000000-0004-0000-0300-00004B110000}"/>
    <hyperlink ref="C3345" r:id="rId4429" xr:uid="{00000000-0004-0000-0300-00004C110000}"/>
    <hyperlink ref="C3346" r:id="rId4430" xr:uid="{00000000-0004-0000-0300-00004D110000}"/>
    <hyperlink ref="C3347" r:id="rId4431" xr:uid="{00000000-0004-0000-0300-00004E110000}"/>
    <hyperlink ref="C3348" r:id="rId4432" xr:uid="{00000000-0004-0000-0300-00004F110000}"/>
    <hyperlink ref="C3349" r:id="rId4433" xr:uid="{00000000-0004-0000-0300-000050110000}"/>
    <hyperlink ref="C3350" r:id="rId4434" xr:uid="{00000000-0004-0000-0300-000051110000}"/>
    <hyperlink ref="C3351" r:id="rId4435" xr:uid="{00000000-0004-0000-0300-000052110000}"/>
    <hyperlink ref="C3352" r:id="rId4436" xr:uid="{00000000-0004-0000-0300-000053110000}"/>
    <hyperlink ref="C3353" r:id="rId4437" xr:uid="{00000000-0004-0000-0300-000054110000}"/>
    <hyperlink ref="C3354" r:id="rId4438" xr:uid="{00000000-0004-0000-0300-000055110000}"/>
    <hyperlink ref="B3355" r:id="rId4439" xr:uid="{00000000-0004-0000-0300-000056110000}"/>
    <hyperlink ref="C3355" r:id="rId4440" xr:uid="{00000000-0004-0000-0300-000057110000}"/>
    <hyperlink ref="C3356" r:id="rId4441" xr:uid="{00000000-0004-0000-0300-000058110000}"/>
    <hyperlink ref="C3357" r:id="rId4442" xr:uid="{00000000-0004-0000-0300-000059110000}"/>
    <hyperlink ref="C3358" r:id="rId4443" xr:uid="{00000000-0004-0000-0300-00005A110000}"/>
    <hyperlink ref="C3359" r:id="rId4444" xr:uid="{00000000-0004-0000-0300-00005B110000}"/>
    <hyperlink ref="C3360" r:id="rId4445" xr:uid="{00000000-0004-0000-0300-00005C110000}"/>
    <hyperlink ref="C3361" r:id="rId4446" xr:uid="{00000000-0004-0000-0300-00005D110000}"/>
    <hyperlink ref="C3362" r:id="rId4447" xr:uid="{00000000-0004-0000-0300-00005E110000}"/>
    <hyperlink ref="C3363" r:id="rId4448" xr:uid="{00000000-0004-0000-0300-00005F110000}"/>
    <hyperlink ref="C3364" r:id="rId4449" xr:uid="{00000000-0004-0000-0300-000060110000}"/>
    <hyperlink ref="C3365" r:id="rId4450" xr:uid="{00000000-0004-0000-0300-000061110000}"/>
    <hyperlink ref="C3366" r:id="rId4451" xr:uid="{00000000-0004-0000-0300-000062110000}"/>
    <hyperlink ref="C3367" r:id="rId4452" xr:uid="{00000000-0004-0000-0300-000063110000}"/>
    <hyperlink ref="C3368" r:id="rId4453" xr:uid="{00000000-0004-0000-0300-000064110000}"/>
    <hyperlink ref="C3369" r:id="rId4454" xr:uid="{00000000-0004-0000-0300-000065110000}"/>
    <hyperlink ref="C3370" r:id="rId4455" xr:uid="{00000000-0004-0000-0300-000066110000}"/>
    <hyperlink ref="C3371" r:id="rId4456" xr:uid="{00000000-0004-0000-0300-000067110000}"/>
    <hyperlink ref="C3372" r:id="rId4457" xr:uid="{00000000-0004-0000-0300-000068110000}"/>
    <hyperlink ref="C3373" r:id="rId4458" xr:uid="{00000000-0004-0000-0300-000069110000}"/>
    <hyperlink ref="C3374" r:id="rId4459" xr:uid="{00000000-0004-0000-0300-00006A110000}"/>
    <hyperlink ref="C3375" r:id="rId4460" xr:uid="{00000000-0004-0000-0300-00006B110000}"/>
    <hyperlink ref="C3376" r:id="rId4461" xr:uid="{00000000-0004-0000-0300-00006C110000}"/>
    <hyperlink ref="C3377" r:id="rId4462" xr:uid="{00000000-0004-0000-0300-00006D110000}"/>
    <hyperlink ref="C3378" r:id="rId4463" xr:uid="{00000000-0004-0000-0300-00006E110000}"/>
    <hyperlink ref="C3379" r:id="rId4464" xr:uid="{00000000-0004-0000-0300-00006F110000}"/>
    <hyperlink ref="C3380" r:id="rId4465" xr:uid="{00000000-0004-0000-0300-000070110000}"/>
    <hyperlink ref="C3381" r:id="rId4466" xr:uid="{00000000-0004-0000-0300-000071110000}"/>
    <hyperlink ref="C3382" r:id="rId4467" xr:uid="{00000000-0004-0000-0300-000072110000}"/>
    <hyperlink ref="C3383" r:id="rId4468" xr:uid="{00000000-0004-0000-0300-000073110000}"/>
    <hyperlink ref="C3384" r:id="rId4469" xr:uid="{00000000-0004-0000-0300-000074110000}"/>
    <hyperlink ref="C3385" r:id="rId4470" xr:uid="{00000000-0004-0000-0300-000075110000}"/>
    <hyperlink ref="C3386" r:id="rId4471" xr:uid="{00000000-0004-0000-0300-000076110000}"/>
    <hyperlink ref="C3387" r:id="rId4472" xr:uid="{00000000-0004-0000-0300-000077110000}"/>
    <hyperlink ref="C3388" r:id="rId4473" xr:uid="{00000000-0004-0000-0300-000078110000}"/>
    <hyperlink ref="C3389" r:id="rId4474" xr:uid="{00000000-0004-0000-0300-000079110000}"/>
    <hyperlink ref="C3390" r:id="rId4475" xr:uid="{00000000-0004-0000-0300-00007A110000}"/>
    <hyperlink ref="C3391" r:id="rId4476" xr:uid="{00000000-0004-0000-0300-00007B110000}"/>
    <hyperlink ref="C3392" r:id="rId4477" xr:uid="{00000000-0004-0000-0300-00007C110000}"/>
    <hyperlink ref="C3393" r:id="rId4478" xr:uid="{00000000-0004-0000-0300-00007D110000}"/>
    <hyperlink ref="C3394" r:id="rId4479" xr:uid="{00000000-0004-0000-0300-00007E110000}"/>
    <hyperlink ref="C3395" r:id="rId4480" xr:uid="{00000000-0004-0000-0300-00007F110000}"/>
    <hyperlink ref="C3396" r:id="rId4481" xr:uid="{00000000-0004-0000-0300-000080110000}"/>
    <hyperlink ref="C3397" r:id="rId4482" xr:uid="{00000000-0004-0000-0300-000081110000}"/>
    <hyperlink ref="C3398" r:id="rId4483" xr:uid="{00000000-0004-0000-0300-000082110000}"/>
    <hyperlink ref="C3399" r:id="rId4484" xr:uid="{00000000-0004-0000-0300-000083110000}"/>
    <hyperlink ref="C3400" r:id="rId4485" xr:uid="{00000000-0004-0000-0300-000084110000}"/>
    <hyperlink ref="C3401" r:id="rId4486" xr:uid="{00000000-0004-0000-0300-000085110000}"/>
    <hyperlink ref="C3402" r:id="rId4487" xr:uid="{00000000-0004-0000-0300-000086110000}"/>
    <hyperlink ref="C3403" r:id="rId4488" xr:uid="{00000000-0004-0000-0300-000087110000}"/>
    <hyperlink ref="C3404" r:id="rId4489" xr:uid="{00000000-0004-0000-0300-000088110000}"/>
    <hyperlink ref="C3405" r:id="rId4490" xr:uid="{00000000-0004-0000-0300-000089110000}"/>
    <hyperlink ref="C3406" r:id="rId4491" xr:uid="{00000000-0004-0000-0300-00008A110000}"/>
    <hyperlink ref="C3407" r:id="rId4492" xr:uid="{00000000-0004-0000-0300-00008B110000}"/>
    <hyperlink ref="C3408" r:id="rId4493" xr:uid="{00000000-0004-0000-0300-00008C110000}"/>
    <hyperlink ref="C3409" r:id="rId4494" xr:uid="{00000000-0004-0000-0300-00008D110000}"/>
    <hyperlink ref="C3410" r:id="rId4495" xr:uid="{00000000-0004-0000-0300-00008E110000}"/>
    <hyperlink ref="C3411" r:id="rId4496" xr:uid="{00000000-0004-0000-0300-00008F110000}"/>
    <hyperlink ref="C3412" r:id="rId4497" xr:uid="{00000000-0004-0000-0300-000090110000}"/>
    <hyperlink ref="C3413" r:id="rId4498" xr:uid="{00000000-0004-0000-0300-000091110000}"/>
    <hyperlink ref="C3414" r:id="rId4499" xr:uid="{00000000-0004-0000-0300-000092110000}"/>
    <hyperlink ref="C3415" r:id="rId4500" xr:uid="{00000000-0004-0000-0300-000093110000}"/>
    <hyperlink ref="C3416" r:id="rId4501" xr:uid="{00000000-0004-0000-0300-000094110000}"/>
    <hyperlink ref="C3417" r:id="rId4502" xr:uid="{00000000-0004-0000-0300-000095110000}"/>
    <hyperlink ref="C3418" r:id="rId4503" xr:uid="{00000000-0004-0000-0300-000096110000}"/>
    <hyperlink ref="C3419" r:id="rId4504" xr:uid="{00000000-0004-0000-0300-000097110000}"/>
    <hyperlink ref="C3420" r:id="rId4505" xr:uid="{00000000-0004-0000-0300-000098110000}"/>
    <hyperlink ref="C3421" r:id="rId4506" xr:uid="{00000000-0004-0000-0300-000099110000}"/>
    <hyperlink ref="C3422" r:id="rId4507" xr:uid="{00000000-0004-0000-0300-00009A110000}"/>
    <hyperlink ref="C3423" r:id="rId4508" xr:uid="{00000000-0004-0000-0300-00009B110000}"/>
    <hyperlink ref="C3424" r:id="rId4509" xr:uid="{00000000-0004-0000-0300-00009C110000}"/>
    <hyperlink ref="C3425" r:id="rId4510" xr:uid="{00000000-0004-0000-0300-00009D110000}"/>
    <hyperlink ref="C3426" r:id="rId4511" xr:uid="{00000000-0004-0000-0300-00009E110000}"/>
    <hyperlink ref="C3427" r:id="rId4512" xr:uid="{00000000-0004-0000-0300-00009F110000}"/>
    <hyperlink ref="C3428" r:id="rId4513" xr:uid="{00000000-0004-0000-0300-0000A0110000}"/>
    <hyperlink ref="C3429" r:id="rId4514" xr:uid="{00000000-0004-0000-0300-0000A1110000}"/>
    <hyperlink ref="C3430" r:id="rId4515" xr:uid="{00000000-0004-0000-0300-0000A2110000}"/>
    <hyperlink ref="C3431" r:id="rId4516" xr:uid="{00000000-0004-0000-0300-0000A3110000}"/>
    <hyperlink ref="C3432" r:id="rId4517" xr:uid="{00000000-0004-0000-0300-0000A4110000}"/>
    <hyperlink ref="C3433" r:id="rId4518" xr:uid="{00000000-0004-0000-0300-0000A5110000}"/>
    <hyperlink ref="C3434" r:id="rId4519" xr:uid="{00000000-0004-0000-0300-0000A6110000}"/>
    <hyperlink ref="C3435" r:id="rId4520" xr:uid="{00000000-0004-0000-0300-0000A7110000}"/>
    <hyperlink ref="C3436" r:id="rId4521" xr:uid="{00000000-0004-0000-0300-0000A8110000}"/>
    <hyperlink ref="C3437" r:id="rId4522" xr:uid="{00000000-0004-0000-0300-0000A9110000}"/>
    <hyperlink ref="C3438" r:id="rId4523" xr:uid="{00000000-0004-0000-0300-0000AA110000}"/>
    <hyperlink ref="C3439" r:id="rId4524" xr:uid="{00000000-0004-0000-0300-0000AB110000}"/>
    <hyperlink ref="C3440" r:id="rId4525" xr:uid="{00000000-0004-0000-0300-0000AC110000}"/>
    <hyperlink ref="C3441" r:id="rId4526" xr:uid="{00000000-0004-0000-0300-0000AD110000}"/>
    <hyperlink ref="C3442" r:id="rId4527" xr:uid="{00000000-0004-0000-0300-0000AE110000}"/>
    <hyperlink ref="C3443" r:id="rId4528" xr:uid="{00000000-0004-0000-0300-0000AF110000}"/>
    <hyperlink ref="C3444" r:id="rId4529" xr:uid="{00000000-0004-0000-0300-0000B0110000}"/>
    <hyperlink ref="C3445" r:id="rId4530" xr:uid="{00000000-0004-0000-0300-0000B1110000}"/>
    <hyperlink ref="C3446" r:id="rId4531" xr:uid="{00000000-0004-0000-0300-0000B2110000}"/>
    <hyperlink ref="C3447" r:id="rId4532" xr:uid="{00000000-0004-0000-0300-0000B3110000}"/>
    <hyperlink ref="C3448" r:id="rId4533" xr:uid="{00000000-0004-0000-0300-0000B4110000}"/>
    <hyperlink ref="C3449" r:id="rId4534" xr:uid="{00000000-0004-0000-0300-0000B5110000}"/>
    <hyperlink ref="C3450" r:id="rId4535" xr:uid="{00000000-0004-0000-0300-0000B6110000}"/>
    <hyperlink ref="C3451" r:id="rId4536" xr:uid="{00000000-0004-0000-0300-0000B7110000}"/>
    <hyperlink ref="C3452" r:id="rId4537" xr:uid="{00000000-0004-0000-0300-0000B8110000}"/>
    <hyperlink ref="C3453" r:id="rId4538" xr:uid="{00000000-0004-0000-0300-0000B9110000}"/>
    <hyperlink ref="C3454" r:id="rId4539" xr:uid="{00000000-0004-0000-0300-0000BA110000}"/>
    <hyperlink ref="C3455" r:id="rId4540" xr:uid="{00000000-0004-0000-0300-0000BB110000}"/>
    <hyperlink ref="C3456" r:id="rId4541" xr:uid="{00000000-0004-0000-0300-0000BC110000}"/>
    <hyperlink ref="C3457" r:id="rId4542" xr:uid="{00000000-0004-0000-0300-0000BD110000}"/>
    <hyperlink ref="C3458" r:id="rId4543" xr:uid="{00000000-0004-0000-0300-0000BE110000}"/>
    <hyperlink ref="C3459" r:id="rId4544" xr:uid="{00000000-0004-0000-0300-0000BF110000}"/>
    <hyperlink ref="C3460" r:id="rId4545" xr:uid="{00000000-0004-0000-0300-0000C0110000}"/>
    <hyperlink ref="C3461" r:id="rId4546" xr:uid="{00000000-0004-0000-0300-0000C1110000}"/>
    <hyperlink ref="C3462" r:id="rId4547" xr:uid="{00000000-0004-0000-0300-0000C2110000}"/>
    <hyperlink ref="C3463" r:id="rId4548" xr:uid="{00000000-0004-0000-0300-0000C3110000}"/>
    <hyperlink ref="C3464" r:id="rId4549" xr:uid="{00000000-0004-0000-0300-0000C4110000}"/>
    <hyperlink ref="C3465" r:id="rId4550" xr:uid="{00000000-0004-0000-0300-0000C5110000}"/>
    <hyperlink ref="C3466" r:id="rId4551" xr:uid="{00000000-0004-0000-0300-0000C6110000}"/>
    <hyperlink ref="C3467" r:id="rId4552" xr:uid="{00000000-0004-0000-0300-0000C7110000}"/>
    <hyperlink ref="C3468" r:id="rId4553" xr:uid="{00000000-0004-0000-0300-0000C8110000}"/>
    <hyperlink ref="C3469" r:id="rId4554" xr:uid="{00000000-0004-0000-0300-0000C9110000}"/>
    <hyperlink ref="C3470" r:id="rId4555" xr:uid="{00000000-0004-0000-0300-0000CA110000}"/>
    <hyperlink ref="C3471" r:id="rId4556" xr:uid="{00000000-0004-0000-0300-0000CB110000}"/>
    <hyperlink ref="C3472" r:id="rId4557" xr:uid="{00000000-0004-0000-0300-0000CC110000}"/>
    <hyperlink ref="C3473" r:id="rId4558" xr:uid="{00000000-0004-0000-0300-0000CD110000}"/>
    <hyperlink ref="C3474" r:id="rId4559" xr:uid="{00000000-0004-0000-0300-0000CE110000}"/>
    <hyperlink ref="C3475" r:id="rId4560" xr:uid="{00000000-0004-0000-0300-0000CF110000}"/>
    <hyperlink ref="C3476" r:id="rId4561" xr:uid="{00000000-0004-0000-0300-0000D0110000}"/>
    <hyperlink ref="C3477" r:id="rId4562" xr:uid="{00000000-0004-0000-0300-0000D1110000}"/>
    <hyperlink ref="C3478" r:id="rId4563" xr:uid="{00000000-0004-0000-0300-0000D2110000}"/>
    <hyperlink ref="C3479" r:id="rId4564" xr:uid="{00000000-0004-0000-0300-0000D3110000}"/>
    <hyperlink ref="C3480" r:id="rId4565" xr:uid="{00000000-0004-0000-0300-0000D4110000}"/>
    <hyperlink ref="C3481" r:id="rId4566" xr:uid="{00000000-0004-0000-0300-0000D5110000}"/>
    <hyperlink ref="C3482" r:id="rId4567" xr:uid="{00000000-0004-0000-0300-0000D6110000}"/>
    <hyperlink ref="C3483" r:id="rId4568" xr:uid="{00000000-0004-0000-0300-0000D7110000}"/>
    <hyperlink ref="C3484" r:id="rId4569" xr:uid="{00000000-0004-0000-0300-0000D8110000}"/>
    <hyperlink ref="C3485" r:id="rId4570" xr:uid="{00000000-0004-0000-0300-0000D9110000}"/>
    <hyperlink ref="C3486" r:id="rId4571" xr:uid="{00000000-0004-0000-0300-0000DA110000}"/>
    <hyperlink ref="C3487" r:id="rId4572" xr:uid="{00000000-0004-0000-0300-0000DB110000}"/>
    <hyperlink ref="C3488" r:id="rId4573" xr:uid="{00000000-0004-0000-0300-0000DC110000}"/>
    <hyperlink ref="C3489" r:id="rId4574" xr:uid="{00000000-0004-0000-0300-0000DD110000}"/>
    <hyperlink ref="C3490" r:id="rId4575" xr:uid="{00000000-0004-0000-0300-0000DE110000}"/>
    <hyperlink ref="C3491" r:id="rId4576" xr:uid="{00000000-0004-0000-0300-0000DF110000}"/>
    <hyperlink ref="C3492" r:id="rId4577" xr:uid="{00000000-0004-0000-0300-0000E0110000}"/>
    <hyperlink ref="C3493" r:id="rId4578" xr:uid="{00000000-0004-0000-0300-0000E1110000}"/>
    <hyperlink ref="B3494" r:id="rId4579" xr:uid="{00000000-0004-0000-0300-0000E2110000}"/>
    <hyperlink ref="C3494" r:id="rId4580" xr:uid="{00000000-0004-0000-0300-0000E3110000}"/>
    <hyperlink ref="C3495" r:id="rId4581" xr:uid="{00000000-0004-0000-0300-0000E4110000}"/>
    <hyperlink ref="C3496" r:id="rId4582" xr:uid="{00000000-0004-0000-0300-0000E5110000}"/>
    <hyperlink ref="C3497" r:id="rId4583" xr:uid="{00000000-0004-0000-0300-0000E6110000}"/>
    <hyperlink ref="C3498" r:id="rId4584" xr:uid="{00000000-0004-0000-0300-0000E7110000}"/>
    <hyperlink ref="C3499" r:id="rId4585" xr:uid="{00000000-0004-0000-0300-0000E8110000}"/>
    <hyperlink ref="C3500" r:id="rId4586" xr:uid="{00000000-0004-0000-0300-0000E9110000}"/>
    <hyperlink ref="C3501" r:id="rId4587" xr:uid="{00000000-0004-0000-0300-0000EA110000}"/>
    <hyperlink ref="C3502" r:id="rId4588" xr:uid="{00000000-0004-0000-0300-0000EB110000}"/>
    <hyperlink ref="C3503" r:id="rId4589" xr:uid="{00000000-0004-0000-0300-0000EC110000}"/>
    <hyperlink ref="C3504" r:id="rId4590" xr:uid="{00000000-0004-0000-0300-0000ED110000}"/>
    <hyperlink ref="C3505" r:id="rId4591" xr:uid="{00000000-0004-0000-0300-0000EE110000}"/>
    <hyperlink ref="C3506" r:id="rId4592" xr:uid="{00000000-0004-0000-0300-0000EF110000}"/>
    <hyperlink ref="C3507" r:id="rId4593" xr:uid="{00000000-0004-0000-0300-0000F0110000}"/>
    <hyperlink ref="C3508" r:id="rId4594" xr:uid="{00000000-0004-0000-0300-0000F1110000}"/>
    <hyperlink ref="C3509" r:id="rId4595" xr:uid="{00000000-0004-0000-0300-0000F2110000}"/>
    <hyperlink ref="C3510" r:id="rId4596" xr:uid="{00000000-0004-0000-0300-0000F3110000}"/>
    <hyperlink ref="C3511" r:id="rId4597" xr:uid="{00000000-0004-0000-0300-0000F4110000}"/>
    <hyperlink ref="C3512" r:id="rId4598" xr:uid="{00000000-0004-0000-0300-0000F5110000}"/>
    <hyperlink ref="C3513" r:id="rId4599" xr:uid="{00000000-0004-0000-0300-0000F6110000}"/>
    <hyperlink ref="C3514" r:id="rId4600" xr:uid="{00000000-0004-0000-0300-0000F7110000}"/>
    <hyperlink ref="C3515" r:id="rId4601" xr:uid="{00000000-0004-0000-0300-0000F8110000}"/>
    <hyperlink ref="C3516" r:id="rId4602" xr:uid="{00000000-0004-0000-0300-0000F9110000}"/>
    <hyperlink ref="C3517" r:id="rId4603" xr:uid="{00000000-0004-0000-0300-0000FA110000}"/>
    <hyperlink ref="C3518" r:id="rId4604" xr:uid="{00000000-0004-0000-0300-0000FB110000}"/>
    <hyperlink ref="C3519" r:id="rId4605" xr:uid="{00000000-0004-0000-0300-0000FC110000}"/>
    <hyperlink ref="C3520" r:id="rId4606" xr:uid="{00000000-0004-0000-0300-0000FD110000}"/>
    <hyperlink ref="C3521" r:id="rId4607" xr:uid="{00000000-0004-0000-0300-0000FE110000}"/>
    <hyperlink ref="C3522" r:id="rId4608" xr:uid="{00000000-0004-0000-0300-0000FF110000}"/>
    <hyperlink ref="C3523" r:id="rId4609" xr:uid="{00000000-0004-0000-0300-000000120000}"/>
    <hyperlink ref="C3524" r:id="rId4610" xr:uid="{00000000-0004-0000-0300-000001120000}"/>
    <hyperlink ref="C3525" r:id="rId4611" xr:uid="{00000000-0004-0000-0300-000002120000}"/>
    <hyperlink ref="C3526" r:id="rId4612" xr:uid="{00000000-0004-0000-0300-000003120000}"/>
    <hyperlink ref="C3527" r:id="rId4613" xr:uid="{00000000-0004-0000-0300-000004120000}"/>
    <hyperlink ref="C3528" r:id="rId4614" xr:uid="{00000000-0004-0000-0300-000005120000}"/>
    <hyperlink ref="C3529" r:id="rId4615" xr:uid="{00000000-0004-0000-0300-000006120000}"/>
    <hyperlink ref="C3530" r:id="rId4616" xr:uid="{00000000-0004-0000-0300-000007120000}"/>
    <hyperlink ref="C3531" r:id="rId4617" xr:uid="{00000000-0004-0000-0300-000008120000}"/>
    <hyperlink ref="C3532" r:id="rId4618" xr:uid="{00000000-0004-0000-0300-000009120000}"/>
    <hyperlink ref="C3533" r:id="rId4619" xr:uid="{00000000-0004-0000-0300-00000A120000}"/>
    <hyperlink ref="C3534" r:id="rId4620" xr:uid="{00000000-0004-0000-0300-00000B120000}"/>
    <hyperlink ref="C3535" r:id="rId4621" xr:uid="{00000000-0004-0000-0300-00000C120000}"/>
    <hyperlink ref="C3536" r:id="rId4622" xr:uid="{00000000-0004-0000-0300-00000D120000}"/>
    <hyperlink ref="C3537" r:id="rId4623" xr:uid="{00000000-0004-0000-0300-00000E120000}"/>
    <hyperlink ref="C3538" r:id="rId4624" xr:uid="{00000000-0004-0000-0300-00000F120000}"/>
    <hyperlink ref="C3539" r:id="rId4625" xr:uid="{00000000-0004-0000-0300-000010120000}"/>
    <hyperlink ref="C3540" r:id="rId4626" xr:uid="{00000000-0004-0000-0300-000011120000}"/>
    <hyperlink ref="C3541" r:id="rId4627" xr:uid="{00000000-0004-0000-0300-000012120000}"/>
    <hyperlink ref="C3542" r:id="rId4628" xr:uid="{00000000-0004-0000-0300-000013120000}"/>
    <hyperlink ref="C3543" r:id="rId4629" xr:uid="{00000000-0004-0000-0300-000014120000}"/>
    <hyperlink ref="C3544" r:id="rId4630" xr:uid="{00000000-0004-0000-0300-000015120000}"/>
    <hyperlink ref="C3545" r:id="rId4631" xr:uid="{00000000-0004-0000-0300-000016120000}"/>
    <hyperlink ref="C3546" r:id="rId4632" xr:uid="{00000000-0004-0000-0300-000017120000}"/>
    <hyperlink ref="C3547" r:id="rId4633" xr:uid="{00000000-0004-0000-0300-000018120000}"/>
    <hyperlink ref="C3548" r:id="rId4634" xr:uid="{00000000-0004-0000-0300-000019120000}"/>
    <hyperlink ref="C3549" r:id="rId4635" xr:uid="{00000000-0004-0000-0300-00001A120000}"/>
    <hyperlink ref="C3550" r:id="rId4636" xr:uid="{00000000-0004-0000-0300-00001B120000}"/>
    <hyperlink ref="C3551" r:id="rId4637" xr:uid="{00000000-0004-0000-0300-00001C120000}"/>
    <hyperlink ref="C3552" r:id="rId4638" xr:uid="{00000000-0004-0000-0300-00001D120000}"/>
    <hyperlink ref="C3553" r:id="rId4639" xr:uid="{00000000-0004-0000-0300-00001E120000}"/>
    <hyperlink ref="C3554" r:id="rId4640" xr:uid="{00000000-0004-0000-0300-00001F120000}"/>
    <hyperlink ref="C3555" r:id="rId4641" xr:uid="{00000000-0004-0000-0300-000020120000}"/>
    <hyperlink ref="C3556" r:id="rId4642" xr:uid="{00000000-0004-0000-0300-000021120000}"/>
    <hyperlink ref="C3557" r:id="rId4643" xr:uid="{00000000-0004-0000-0300-000022120000}"/>
    <hyperlink ref="C3558" r:id="rId4644" xr:uid="{00000000-0004-0000-0300-000023120000}"/>
    <hyperlink ref="C3559" r:id="rId4645" xr:uid="{00000000-0004-0000-0300-000024120000}"/>
    <hyperlink ref="C3560" r:id="rId4646" xr:uid="{00000000-0004-0000-0300-000025120000}"/>
    <hyperlink ref="C3561" r:id="rId4647" xr:uid="{00000000-0004-0000-0300-000026120000}"/>
    <hyperlink ref="C3562" r:id="rId4648" xr:uid="{00000000-0004-0000-0300-000027120000}"/>
    <hyperlink ref="C3563" r:id="rId4649" xr:uid="{00000000-0004-0000-0300-000028120000}"/>
    <hyperlink ref="C3564" r:id="rId4650" xr:uid="{00000000-0004-0000-0300-000029120000}"/>
    <hyperlink ref="C3565" r:id="rId4651" xr:uid="{00000000-0004-0000-0300-00002A120000}"/>
    <hyperlink ref="C3566" r:id="rId4652" xr:uid="{00000000-0004-0000-0300-00002B120000}"/>
    <hyperlink ref="C3567" r:id="rId4653" xr:uid="{00000000-0004-0000-0300-00002C120000}"/>
    <hyperlink ref="C3568" r:id="rId4654" xr:uid="{00000000-0004-0000-0300-00002D120000}"/>
    <hyperlink ref="C3569" r:id="rId4655" xr:uid="{00000000-0004-0000-0300-00002E120000}"/>
    <hyperlink ref="C3570" r:id="rId4656" xr:uid="{00000000-0004-0000-0300-00002F120000}"/>
    <hyperlink ref="C3571" r:id="rId4657" xr:uid="{00000000-0004-0000-0300-000030120000}"/>
    <hyperlink ref="C3572" r:id="rId4658" xr:uid="{00000000-0004-0000-0300-000031120000}"/>
    <hyperlink ref="C3573" r:id="rId4659" xr:uid="{00000000-0004-0000-0300-000032120000}"/>
    <hyperlink ref="C3574" r:id="rId4660" xr:uid="{00000000-0004-0000-0300-000033120000}"/>
    <hyperlink ref="C3575" r:id="rId4661" xr:uid="{00000000-0004-0000-0300-000034120000}"/>
    <hyperlink ref="C3576" r:id="rId4662" xr:uid="{00000000-0004-0000-0300-000035120000}"/>
    <hyperlink ref="C3577" r:id="rId4663" xr:uid="{00000000-0004-0000-0300-000036120000}"/>
    <hyperlink ref="C3578" r:id="rId4664" xr:uid="{00000000-0004-0000-0300-000037120000}"/>
    <hyperlink ref="C3579" r:id="rId4665" xr:uid="{00000000-0004-0000-0300-000038120000}"/>
    <hyperlink ref="C3580" r:id="rId4666" xr:uid="{00000000-0004-0000-0300-000039120000}"/>
    <hyperlink ref="C3581" r:id="rId4667" xr:uid="{00000000-0004-0000-0300-00003A120000}"/>
    <hyperlink ref="C3582" r:id="rId4668" xr:uid="{00000000-0004-0000-0300-00003B120000}"/>
    <hyperlink ref="C3583" r:id="rId4669" xr:uid="{00000000-0004-0000-0300-00003C120000}"/>
    <hyperlink ref="C3584" r:id="rId4670" xr:uid="{00000000-0004-0000-0300-00003D120000}"/>
    <hyperlink ref="C3585" r:id="rId4671" xr:uid="{00000000-0004-0000-0300-00003E120000}"/>
    <hyperlink ref="C3586" r:id="rId4672" xr:uid="{00000000-0004-0000-0300-00003F120000}"/>
    <hyperlink ref="C3587" r:id="rId4673" xr:uid="{00000000-0004-0000-0300-000040120000}"/>
    <hyperlink ref="C3588" r:id="rId4674" xr:uid="{00000000-0004-0000-0300-000041120000}"/>
    <hyperlink ref="C3589" r:id="rId4675" xr:uid="{00000000-0004-0000-0300-000042120000}"/>
    <hyperlink ref="C3590" r:id="rId4676" xr:uid="{00000000-0004-0000-0300-000043120000}"/>
    <hyperlink ref="C3591" r:id="rId4677" xr:uid="{00000000-0004-0000-0300-000044120000}"/>
    <hyperlink ref="C3592" r:id="rId4678" xr:uid="{00000000-0004-0000-0300-000045120000}"/>
    <hyperlink ref="C3593" r:id="rId4679" xr:uid="{00000000-0004-0000-0300-000046120000}"/>
    <hyperlink ref="C3594" r:id="rId4680" xr:uid="{00000000-0004-0000-0300-000047120000}"/>
    <hyperlink ref="C3595" r:id="rId4681" xr:uid="{00000000-0004-0000-0300-000048120000}"/>
    <hyperlink ref="C3596" r:id="rId4682" xr:uid="{00000000-0004-0000-0300-000049120000}"/>
    <hyperlink ref="C3597" r:id="rId4683" xr:uid="{00000000-0004-0000-0300-00004A120000}"/>
    <hyperlink ref="C3598" r:id="rId4684" xr:uid="{00000000-0004-0000-0300-00004B120000}"/>
    <hyperlink ref="C3599" r:id="rId4685" xr:uid="{00000000-0004-0000-0300-00004C120000}"/>
    <hyperlink ref="C3600" r:id="rId4686" xr:uid="{00000000-0004-0000-0300-00004D120000}"/>
    <hyperlink ref="C3601" r:id="rId4687" xr:uid="{00000000-0004-0000-0300-00004E120000}"/>
    <hyperlink ref="C3602" r:id="rId4688" xr:uid="{00000000-0004-0000-0300-00004F120000}"/>
    <hyperlink ref="C3603" r:id="rId4689" xr:uid="{00000000-0004-0000-0300-000050120000}"/>
    <hyperlink ref="C3604" r:id="rId4690" xr:uid="{00000000-0004-0000-0300-000051120000}"/>
    <hyperlink ref="C3605" r:id="rId4691" xr:uid="{00000000-0004-0000-0300-000052120000}"/>
    <hyperlink ref="C3606" r:id="rId4692" xr:uid="{00000000-0004-0000-0300-000053120000}"/>
    <hyperlink ref="C3607" r:id="rId4693" xr:uid="{00000000-0004-0000-0300-000054120000}"/>
    <hyperlink ref="C3608" r:id="rId4694" xr:uid="{00000000-0004-0000-0300-000055120000}"/>
    <hyperlink ref="C3609" r:id="rId4695" xr:uid="{00000000-0004-0000-0300-000056120000}"/>
    <hyperlink ref="C3610" r:id="rId4696" xr:uid="{00000000-0004-0000-0300-000057120000}"/>
    <hyperlink ref="C3611" r:id="rId4697" xr:uid="{00000000-0004-0000-0300-000058120000}"/>
    <hyperlink ref="C3612" r:id="rId4698" xr:uid="{00000000-0004-0000-0300-000059120000}"/>
    <hyperlink ref="C3613" r:id="rId4699" xr:uid="{00000000-0004-0000-0300-00005A120000}"/>
    <hyperlink ref="C3614" r:id="rId4700" xr:uid="{00000000-0004-0000-0300-00005B120000}"/>
    <hyperlink ref="B3615" r:id="rId4701" xr:uid="{00000000-0004-0000-0300-00005C120000}"/>
    <hyperlink ref="C3615" r:id="rId4702" xr:uid="{00000000-0004-0000-0300-00005D120000}"/>
    <hyperlink ref="C3616" r:id="rId4703" xr:uid="{00000000-0004-0000-0300-00005E120000}"/>
    <hyperlink ref="C3617" r:id="rId4704" xr:uid="{00000000-0004-0000-0300-00005F120000}"/>
    <hyperlink ref="C3618" r:id="rId4705" xr:uid="{00000000-0004-0000-0300-000060120000}"/>
    <hyperlink ref="C3619" r:id="rId4706" xr:uid="{00000000-0004-0000-0300-000061120000}"/>
    <hyperlink ref="C3620" r:id="rId4707" xr:uid="{00000000-0004-0000-0300-000062120000}"/>
    <hyperlink ref="C3621" r:id="rId4708" xr:uid="{00000000-0004-0000-0300-000063120000}"/>
    <hyperlink ref="C3622" r:id="rId4709" xr:uid="{00000000-0004-0000-0300-000064120000}"/>
    <hyperlink ref="C3623" r:id="rId4710" xr:uid="{00000000-0004-0000-0300-000065120000}"/>
    <hyperlink ref="C3624" r:id="rId4711" xr:uid="{00000000-0004-0000-0300-000066120000}"/>
    <hyperlink ref="C3625" r:id="rId4712" xr:uid="{00000000-0004-0000-0300-000067120000}"/>
    <hyperlink ref="C3626" r:id="rId4713" xr:uid="{00000000-0004-0000-0300-000068120000}"/>
    <hyperlink ref="C3627" r:id="rId4714" xr:uid="{00000000-0004-0000-0300-000069120000}"/>
    <hyperlink ref="C3628" r:id="rId4715" xr:uid="{00000000-0004-0000-0300-00006A120000}"/>
    <hyperlink ref="C3629" r:id="rId4716" xr:uid="{00000000-0004-0000-0300-00006B120000}"/>
    <hyperlink ref="C3630" r:id="rId4717" xr:uid="{00000000-0004-0000-0300-00006C120000}"/>
    <hyperlink ref="C3631" r:id="rId4718" xr:uid="{00000000-0004-0000-0300-00006D120000}"/>
    <hyperlink ref="C3632" r:id="rId4719" xr:uid="{00000000-0004-0000-0300-00006E120000}"/>
    <hyperlink ref="C3633" r:id="rId4720" xr:uid="{00000000-0004-0000-0300-00006F120000}"/>
    <hyperlink ref="C3634" r:id="rId4721" xr:uid="{00000000-0004-0000-0300-000070120000}"/>
    <hyperlink ref="C3635" r:id="rId4722" xr:uid="{00000000-0004-0000-0300-000071120000}"/>
    <hyperlink ref="C3636" r:id="rId4723" xr:uid="{00000000-0004-0000-0300-000072120000}"/>
    <hyperlink ref="C3637" r:id="rId4724" xr:uid="{00000000-0004-0000-0300-000073120000}"/>
    <hyperlink ref="C3638" r:id="rId4725" xr:uid="{00000000-0004-0000-0300-000074120000}"/>
    <hyperlink ref="C3639" r:id="rId4726" xr:uid="{00000000-0004-0000-0300-000075120000}"/>
    <hyperlink ref="C3640" r:id="rId4727" xr:uid="{00000000-0004-0000-0300-000076120000}"/>
    <hyperlink ref="C3641" r:id="rId4728" xr:uid="{00000000-0004-0000-0300-000077120000}"/>
    <hyperlink ref="C3642" r:id="rId4729" xr:uid="{00000000-0004-0000-0300-000078120000}"/>
    <hyperlink ref="C3643" r:id="rId4730" xr:uid="{00000000-0004-0000-0300-000079120000}"/>
    <hyperlink ref="C3644" r:id="rId4731" xr:uid="{00000000-0004-0000-0300-00007A120000}"/>
    <hyperlink ref="C3645" r:id="rId4732" xr:uid="{00000000-0004-0000-0300-00007B120000}"/>
    <hyperlink ref="C3646" r:id="rId4733" xr:uid="{00000000-0004-0000-0300-00007C120000}"/>
    <hyperlink ref="C3647" r:id="rId4734" xr:uid="{00000000-0004-0000-0300-00007D120000}"/>
    <hyperlink ref="C3648" r:id="rId4735" xr:uid="{00000000-0004-0000-0300-00007E120000}"/>
    <hyperlink ref="C3649" r:id="rId4736" xr:uid="{00000000-0004-0000-0300-00007F120000}"/>
    <hyperlink ref="C3650" r:id="rId4737" xr:uid="{00000000-0004-0000-0300-000080120000}"/>
    <hyperlink ref="C3651" r:id="rId4738" xr:uid="{00000000-0004-0000-0300-000081120000}"/>
    <hyperlink ref="C3652" r:id="rId4739" xr:uid="{00000000-0004-0000-0300-000082120000}"/>
    <hyperlink ref="C3653" r:id="rId4740" xr:uid="{00000000-0004-0000-0300-000083120000}"/>
    <hyperlink ref="C3654" r:id="rId4741" xr:uid="{00000000-0004-0000-0300-000084120000}"/>
    <hyperlink ref="C3655" r:id="rId4742" xr:uid="{00000000-0004-0000-0300-000085120000}"/>
    <hyperlink ref="C3656" r:id="rId4743" xr:uid="{00000000-0004-0000-0300-000086120000}"/>
    <hyperlink ref="C3657" r:id="rId4744" xr:uid="{00000000-0004-0000-0300-000087120000}"/>
    <hyperlink ref="C3658" r:id="rId4745" xr:uid="{00000000-0004-0000-0300-000088120000}"/>
    <hyperlink ref="C3659" r:id="rId4746" xr:uid="{00000000-0004-0000-0300-000089120000}"/>
    <hyperlink ref="C3660" r:id="rId4747" xr:uid="{00000000-0004-0000-0300-00008A120000}"/>
    <hyperlink ref="C3661" r:id="rId4748" xr:uid="{00000000-0004-0000-0300-00008B120000}"/>
    <hyperlink ref="C3662" r:id="rId4749" xr:uid="{00000000-0004-0000-0300-00008C120000}"/>
    <hyperlink ref="C3663" r:id="rId4750" xr:uid="{00000000-0004-0000-0300-00008D120000}"/>
    <hyperlink ref="C3664" r:id="rId4751" xr:uid="{00000000-0004-0000-0300-00008E120000}"/>
    <hyperlink ref="C3665" r:id="rId4752" xr:uid="{00000000-0004-0000-0300-00008F120000}"/>
    <hyperlink ref="C3666" r:id="rId4753" xr:uid="{00000000-0004-0000-0300-000090120000}"/>
    <hyperlink ref="C3667" r:id="rId4754" xr:uid="{00000000-0004-0000-0300-000091120000}"/>
    <hyperlink ref="C3668" r:id="rId4755" xr:uid="{00000000-0004-0000-0300-000092120000}"/>
    <hyperlink ref="C3669" r:id="rId4756" xr:uid="{00000000-0004-0000-0300-000093120000}"/>
    <hyperlink ref="C3670" r:id="rId4757" xr:uid="{00000000-0004-0000-0300-000094120000}"/>
    <hyperlink ref="C3671" r:id="rId4758" xr:uid="{00000000-0004-0000-0300-000095120000}"/>
    <hyperlink ref="C3672" r:id="rId4759" xr:uid="{00000000-0004-0000-0300-000096120000}"/>
    <hyperlink ref="C3673" r:id="rId4760" xr:uid="{00000000-0004-0000-0300-000097120000}"/>
    <hyperlink ref="C3674" r:id="rId4761" xr:uid="{00000000-0004-0000-0300-000098120000}"/>
    <hyperlink ref="C3675" r:id="rId4762" xr:uid="{00000000-0004-0000-0300-000099120000}"/>
    <hyperlink ref="C3676" r:id="rId4763" xr:uid="{00000000-0004-0000-0300-00009A120000}"/>
    <hyperlink ref="C3677" r:id="rId4764" xr:uid="{00000000-0004-0000-0300-00009B120000}"/>
    <hyperlink ref="C3678" r:id="rId4765" xr:uid="{00000000-0004-0000-0300-00009C120000}"/>
    <hyperlink ref="C3679" r:id="rId4766" xr:uid="{00000000-0004-0000-0300-00009D120000}"/>
    <hyperlink ref="C3680" r:id="rId4767" xr:uid="{00000000-0004-0000-0300-00009E120000}"/>
    <hyperlink ref="C3681" r:id="rId4768" xr:uid="{00000000-0004-0000-0300-00009F120000}"/>
    <hyperlink ref="C3682" r:id="rId4769" xr:uid="{00000000-0004-0000-0300-0000A0120000}"/>
    <hyperlink ref="C3683" r:id="rId4770" xr:uid="{00000000-0004-0000-0300-0000A1120000}"/>
    <hyperlink ref="C3684" r:id="rId4771" xr:uid="{00000000-0004-0000-0300-0000A2120000}"/>
    <hyperlink ref="C3685" r:id="rId4772" xr:uid="{00000000-0004-0000-0300-0000A3120000}"/>
    <hyperlink ref="C3686" r:id="rId4773" xr:uid="{00000000-0004-0000-0300-0000A4120000}"/>
    <hyperlink ref="C3687" r:id="rId4774" xr:uid="{00000000-0004-0000-0300-0000A5120000}"/>
    <hyperlink ref="C3688" r:id="rId4775" xr:uid="{00000000-0004-0000-0300-0000A6120000}"/>
    <hyperlink ref="C3689" r:id="rId4776" xr:uid="{00000000-0004-0000-0300-0000A7120000}"/>
    <hyperlink ref="C3690" r:id="rId4777" xr:uid="{00000000-0004-0000-0300-0000A8120000}"/>
    <hyperlink ref="C3691" r:id="rId4778" xr:uid="{00000000-0004-0000-0300-0000A9120000}"/>
    <hyperlink ref="C3692" r:id="rId4779" xr:uid="{00000000-0004-0000-0300-0000AA120000}"/>
    <hyperlink ref="C3693" r:id="rId4780" xr:uid="{00000000-0004-0000-0300-0000AB120000}"/>
    <hyperlink ref="C3694" r:id="rId4781" xr:uid="{00000000-0004-0000-0300-0000AC120000}"/>
    <hyperlink ref="C3695" r:id="rId4782" xr:uid="{00000000-0004-0000-0300-0000AD120000}"/>
    <hyperlink ref="C3696" r:id="rId4783" xr:uid="{00000000-0004-0000-0300-0000AE120000}"/>
    <hyperlink ref="C3697" r:id="rId4784" xr:uid="{00000000-0004-0000-0300-0000AF120000}"/>
    <hyperlink ref="C3698" r:id="rId4785" xr:uid="{00000000-0004-0000-0300-0000B0120000}"/>
    <hyperlink ref="C3699" r:id="rId4786" xr:uid="{00000000-0004-0000-0300-0000B1120000}"/>
    <hyperlink ref="C3700" r:id="rId4787" xr:uid="{00000000-0004-0000-0300-0000B2120000}"/>
    <hyperlink ref="C3701" r:id="rId4788" xr:uid="{00000000-0004-0000-0300-0000B3120000}"/>
    <hyperlink ref="C3702" r:id="rId4789" xr:uid="{00000000-0004-0000-0300-0000B4120000}"/>
    <hyperlink ref="C3703" r:id="rId4790" xr:uid="{00000000-0004-0000-0300-0000B5120000}"/>
    <hyperlink ref="C3704" r:id="rId4791" xr:uid="{00000000-0004-0000-0300-0000B6120000}"/>
    <hyperlink ref="C3705" r:id="rId4792" xr:uid="{00000000-0004-0000-0300-0000B7120000}"/>
    <hyperlink ref="C3706" r:id="rId4793" xr:uid="{00000000-0004-0000-0300-0000B8120000}"/>
    <hyperlink ref="C3707" r:id="rId4794" xr:uid="{00000000-0004-0000-0300-0000B9120000}"/>
    <hyperlink ref="C3708" r:id="rId4795" xr:uid="{00000000-0004-0000-0300-0000BA120000}"/>
    <hyperlink ref="C3709" r:id="rId4796" xr:uid="{00000000-0004-0000-0300-0000BB120000}"/>
    <hyperlink ref="C3710" r:id="rId4797" xr:uid="{00000000-0004-0000-0300-0000BC120000}"/>
    <hyperlink ref="C3711" r:id="rId4798" xr:uid="{00000000-0004-0000-0300-0000BD120000}"/>
    <hyperlink ref="C3712" r:id="rId4799" xr:uid="{00000000-0004-0000-0300-0000BE120000}"/>
    <hyperlink ref="C3713" r:id="rId4800" xr:uid="{00000000-0004-0000-0300-0000BF120000}"/>
    <hyperlink ref="C3714" r:id="rId4801" xr:uid="{00000000-0004-0000-0300-0000C0120000}"/>
    <hyperlink ref="C3715" r:id="rId4802" xr:uid="{00000000-0004-0000-0300-0000C1120000}"/>
    <hyperlink ref="C3716" r:id="rId4803" xr:uid="{00000000-0004-0000-0300-0000C2120000}"/>
    <hyperlink ref="C3717" r:id="rId4804" xr:uid="{00000000-0004-0000-0300-0000C3120000}"/>
    <hyperlink ref="C3718" r:id="rId4805" xr:uid="{00000000-0004-0000-0300-0000C4120000}"/>
    <hyperlink ref="C3719" r:id="rId4806" xr:uid="{00000000-0004-0000-0300-0000C5120000}"/>
    <hyperlink ref="C3720" r:id="rId4807" xr:uid="{00000000-0004-0000-0300-0000C6120000}"/>
    <hyperlink ref="C3721" r:id="rId4808" xr:uid="{00000000-0004-0000-0300-0000C7120000}"/>
    <hyperlink ref="C3722" r:id="rId4809" xr:uid="{00000000-0004-0000-0300-0000C8120000}"/>
    <hyperlink ref="C3723" r:id="rId4810" xr:uid="{00000000-0004-0000-0300-0000C9120000}"/>
    <hyperlink ref="C3724" r:id="rId4811" xr:uid="{00000000-0004-0000-0300-0000CA120000}"/>
    <hyperlink ref="C3725" r:id="rId4812" xr:uid="{00000000-0004-0000-0300-0000CB120000}"/>
    <hyperlink ref="C3726" r:id="rId4813" xr:uid="{00000000-0004-0000-0300-0000CC120000}"/>
    <hyperlink ref="C3727" r:id="rId4814" xr:uid="{00000000-0004-0000-0300-0000CD120000}"/>
    <hyperlink ref="C3728" r:id="rId4815" xr:uid="{00000000-0004-0000-0300-0000CE120000}"/>
    <hyperlink ref="C3729" r:id="rId4816" xr:uid="{00000000-0004-0000-0300-0000CF120000}"/>
    <hyperlink ref="C3730" r:id="rId4817" xr:uid="{00000000-0004-0000-0300-0000D0120000}"/>
    <hyperlink ref="C3731" r:id="rId4818" xr:uid="{00000000-0004-0000-0300-0000D1120000}"/>
    <hyperlink ref="C3732" r:id="rId4819" xr:uid="{00000000-0004-0000-0300-0000D2120000}"/>
    <hyperlink ref="C3733" r:id="rId4820" xr:uid="{00000000-0004-0000-0300-0000D3120000}"/>
    <hyperlink ref="C3734" r:id="rId4821" xr:uid="{00000000-0004-0000-0300-0000D4120000}"/>
    <hyperlink ref="C3735" r:id="rId4822" xr:uid="{00000000-0004-0000-0300-0000D5120000}"/>
    <hyperlink ref="C3736" r:id="rId4823" xr:uid="{00000000-0004-0000-0300-0000D6120000}"/>
    <hyperlink ref="C3737" r:id="rId4824" xr:uid="{00000000-0004-0000-0300-0000D7120000}"/>
    <hyperlink ref="C3738" r:id="rId4825" xr:uid="{00000000-0004-0000-0300-0000D8120000}"/>
    <hyperlink ref="C3739" r:id="rId4826" xr:uid="{00000000-0004-0000-0300-0000D9120000}"/>
    <hyperlink ref="C3740" r:id="rId4827" xr:uid="{00000000-0004-0000-0300-0000DA120000}"/>
    <hyperlink ref="C3741" r:id="rId4828" xr:uid="{00000000-0004-0000-0300-0000DB120000}"/>
    <hyperlink ref="C3742" r:id="rId4829" xr:uid="{00000000-0004-0000-0300-0000DC120000}"/>
    <hyperlink ref="C3743" r:id="rId4830" xr:uid="{00000000-0004-0000-0300-0000DD120000}"/>
    <hyperlink ref="C3744" r:id="rId4831" xr:uid="{00000000-0004-0000-0300-0000DE120000}"/>
    <hyperlink ref="C3745" r:id="rId4832" xr:uid="{00000000-0004-0000-0300-0000DF120000}"/>
    <hyperlink ref="C3746" r:id="rId4833" xr:uid="{00000000-0004-0000-0300-0000E0120000}"/>
    <hyperlink ref="C3747" r:id="rId4834" xr:uid="{00000000-0004-0000-0300-0000E1120000}"/>
    <hyperlink ref="C3748" r:id="rId4835" xr:uid="{00000000-0004-0000-0300-0000E2120000}"/>
    <hyperlink ref="C3749" r:id="rId4836" xr:uid="{00000000-0004-0000-0300-0000E3120000}"/>
    <hyperlink ref="C3750" r:id="rId4837" xr:uid="{00000000-0004-0000-0300-0000E4120000}"/>
    <hyperlink ref="C3751" r:id="rId4838" xr:uid="{00000000-0004-0000-0300-0000E5120000}"/>
    <hyperlink ref="C3752" r:id="rId4839" xr:uid="{00000000-0004-0000-0300-0000E6120000}"/>
    <hyperlink ref="C3753" r:id="rId4840" xr:uid="{00000000-0004-0000-0300-0000E7120000}"/>
    <hyperlink ref="C3754" r:id="rId4841" xr:uid="{00000000-0004-0000-0300-0000E8120000}"/>
    <hyperlink ref="C3755" r:id="rId4842" xr:uid="{00000000-0004-0000-0300-0000E9120000}"/>
    <hyperlink ref="C3756" r:id="rId4843" xr:uid="{00000000-0004-0000-0300-0000EA120000}"/>
    <hyperlink ref="C3757" r:id="rId4844" xr:uid="{00000000-0004-0000-0300-0000EB120000}"/>
    <hyperlink ref="C3758" r:id="rId4845" xr:uid="{00000000-0004-0000-0300-0000EC120000}"/>
    <hyperlink ref="C3759" r:id="rId4846" xr:uid="{00000000-0004-0000-0300-0000ED120000}"/>
    <hyperlink ref="C3760" r:id="rId4847" xr:uid="{00000000-0004-0000-0300-0000EE120000}"/>
    <hyperlink ref="C3761" r:id="rId4848" xr:uid="{00000000-0004-0000-0300-0000EF120000}"/>
    <hyperlink ref="C3762" r:id="rId4849" xr:uid="{00000000-0004-0000-0300-0000F0120000}"/>
    <hyperlink ref="C3763" r:id="rId4850" xr:uid="{00000000-0004-0000-0300-0000F1120000}"/>
    <hyperlink ref="C3764" r:id="rId4851" xr:uid="{00000000-0004-0000-0300-0000F2120000}"/>
    <hyperlink ref="C3765" r:id="rId4852" xr:uid="{00000000-0004-0000-0300-0000F3120000}"/>
    <hyperlink ref="C3766" r:id="rId4853" xr:uid="{00000000-0004-0000-0300-0000F4120000}"/>
    <hyperlink ref="C3767" r:id="rId4854" xr:uid="{00000000-0004-0000-0300-0000F5120000}"/>
    <hyperlink ref="C3768" r:id="rId4855" xr:uid="{00000000-0004-0000-0300-0000F6120000}"/>
    <hyperlink ref="C3769" r:id="rId4856" xr:uid="{00000000-0004-0000-0300-0000F7120000}"/>
    <hyperlink ref="C3770" r:id="rId4857" xr:uid="{00000000-0004-0000-0300-0000F8120000}"/>
    <hyperlink ref="C3771" r:id="rId4858" xr:uid="{00000000-0004-0000-0300-0000F9120000}"/>
    <hyperlink ref="C3772" r:id="rId4859" xr:uid="{00000000-0004-0000-0300-0000FA120000}"/>
    <hyperlink ref="C3773" r:id="rId4860" xr:uid="{00000000-0004-0000-0300-0000FB120000}"/>
    <hyperlink ref="C3774" r:id="rId4861" xr:uid="{00000000-0004-0000-0300-0000FC120000}"/>
    <hyperlink ref="C3775" r:id="rId4862" xr:uid="{00000000-0004-0000-0300-0000FD120000}"/>
    <hyperlink ref="C3776" r:id="rId4863" xr:uid="{00000000-0004-0000-0300-0000FE120000}"/>
    <hyperlink ref="C3777" r:id="rId4864" xr:uid="{00000000-0004-0000-0300-0000FF120000}"/>
    <hyperlink ref="C3778" r:id="rId4865" xr:uid="{00000000-0004-0000-0300-000000130000}"/>
    <hyperlink ref="C3779" r:id="rId4866" xr:uid="{00000000-0004-0000-0300-000001130000}"/>
    <hyperlink ref="C3780" r:id="rId4867" xr:uid="{00000000-0004-0000-0300-000002130000}"/>
    <hyperlink ref="C3781" r:id="rId4868" xr:uid="{00000000-0004-0000-0300-000003130000}"/>
    <hyperlink ref="C3782" r:id="rId4869" xr:uid="{00000000-0004-0000-0300-000004130000}"/>
    <hyperlink ref="C3783" r:id="rId4870" xr:uid="{00000000-0004-0000-0300-000005130000}"/>
    <hyperlink ref="C3784" r:id="rId4871" xr:uid="{00000000-0004-0000-0300-000006130000}"/>
    <hyperlink ref="C3785" r:id="rId4872" xr:uid="{00000000-0004-0000-0300-000007130000}"/>
    <hyperlink ref="C3786" r:id="rId4873" xr:uid="{00000000-0004-0000-0300-000008130000}"/>
    <hyperlink ref="C3787" r:id="rId4874" xr:uid="{00000000-0004-0000-0300-000009130000}"/>
    <hyperlink ref="C3788" r:id="rId4875" xr:uid="{00000000-0004-0000-0300-00000A130000}"/>
    <hyperlink ref="C3789" r:id="rId4876" xr:uid="{00000000-0004-0000-0300-00000B130000}"/>
    <hyperlink ref="C3790" r:id="rId4877" xr:uid="{00000000-0004-0000-0300-00000C130000}"/>
    <hyperlink ref="C3791" r:id="rId4878" xr:uid="{00000000-0004-0000-0300-00000D130000}"/>
    <hyperlink ref="B3792" r:id="rId4879" xr:uid="{00000000-0004-0000-0300-00000E130000}"/>
    <hyperlink ref="C3792" r:id="rId4880" xr:uid="{00000000-0004-0000-0300-00000F130000}"/>
    <hyperlink ref="C3793" r:id="rId4881" xr:uid="{00000000-0004-0000-0300-000010130000}"/>
    <hyperlink ref="B3794" r:id="rId4882" xr:uid="{00000000-0004-0000-0300-000011130000}"/>
    <hyperlink ref="C3794" r:id="rId4883" xr:uid="{00000000-0004-0000-0300-000012130000}"/>
    <hyperlink ref="C3795" r:id="rId4884" xr:uid="{00000000-0004-0000-0300-000013130000}"/>
    <hyperlink ref="C3796" r:id="rId4885" xr:uid="{00000000-0004-0000-0300-000014130000}"/>
    <hyperlink ref="C3797" r:id="rId4886" xr:uid="{00000000-0004-0000-0300-000015130000}"/>
    <hyperlink ref="C3798" r:id="rId4887" xr:uid="{00000000-0004-0000-0300-000016130000}"/>
    <hyperlink ref="C3799" r:id="rId4888" xr:uid="{00000000-0004-0000-0300-000017130000}"/>
    <hyperlink ref="B3800" r:id="rId4889" xr:uid="{00000000-0004-0000-0300-000018130000}"/>
    <hyperlink ref="C3800" r:id="rId4890" xr:uid="{00000000-0004-0000-0300-000019130000}"/>
    <hyperlink ref="C3801" r:id="rId4891" xr:uid="{00000000-0004-0000-0300-00001A130000}"/>
    <hyperlink ref="C3802" r:id="rId4892" xr:uid="{00000000-0004-0000-0300-00001B130000}"/>
    <hyperlink ref="C3803" r:id="rId4893" xr:uid="{00000000-0004-0000-0300-00001C130000}"/>
    <hyperlink ref="C3804" r:id="rId4894" xr:uid="{00000000-0004-0000-0300-00001D130000}"/>
    <hyperlink ref="C3805" r:id="rId4895" xr:uid="{00000000-0004-0000-0300-00001E130000}"/>
    <hyperlink ref="C3806" r:id="rId4896" xr:uid="{00000000-0004-0000-0300-00001F130000}"/>
    <hyperlink ref="C3807" r:id="rId4897" xr:uid="{00000000-0004-0000-0300-000020130000}"/>
    <hyperlink ref="C3808" r:id="rId4898" xr:uid="{00000000-0004-0000-0300-000021130000}"/>
    <hyperlink ref="C3809" r:id="rId4899" xr:uid="{00000000-0004-0000-0300-000022130000}"/>
    <hyperlink ref="C3810" r:id="rId4900" xr:uid="{00000000-0004-0000-0300-000023130000}"/>
    <hyperlink ref="C3811" r:id="rId4901" xr:uid="{00000000-0004-0000-0300-000024130000}"/>
    <hyperlink ref="C3812" r:id="rId4902" xr:uid="{00000000-0004-0000-0300-000025130000}"/>
    <hyperlink ref="C3813" r:id="rId4903" xr:uid="{00000000-0004-0000-0300-000026130000}"/>
    <hyperlink ref="C3814" r:id="rId4904" xr:uid="{00000000-0004-0000-0300-000027130000}"/>
    <hyperlink ref="C3815" r:id="rId4905" xr:uid="{00000000-0004-0000-0300-000028130000}"/>
    <hyperlink ref="C3816" r:id="rId4906" xr:uid="{00000000-0004-0000-0300-000029130000}"/>
    <hyperlink ref="C3817" r:id="rId4907" xr:uid="{00000000-0004-0000-0300-00002A130000}"/>
    <hyperlink ref="C3818" r:id="rId4908" xr:uid="{00000000-0004-0000-0300-00002B130000}"/>
    <hyperlink ref="C3819" r:id="rId4909" xr:uid="{00000000-0004-0000-0300-00002C130000}"/>
    <hyperlink ref="C3820" r:id="rId4910" xr:uid="{00000000-0004-0000-0300-00002D130000}"/>
    <hyperlink ref="C3821" r:id="rId4911" xr:uid="{00000000-0004-0000-0300-00002E130000}"/>
    <hyperlink ref="C3822" r:id="rId4912" xr:uid="{00000000-0004-0000-0300-00002F130000}"/>
    <hyperlink ref="C3823" r:id="rId4913" xr:uid="{00000000-0004-0000-0300-000030130000}"/>
    <hyperlink ref="C3824" r:id="rId4914" xr:uid="{00000000-0004-0000-0300-000031130000}"/>
    <hyperlink ref="C3825" r:id="rId4915" xr:uid="{00000000-0004-0000-0300-000032130000}"/>
    <hyperlink ref="C3826" r:id="rId4916" xr:uid="{00000000-0004-0000-0300-000033130000}"/>
    <hyperlink ref="C3827" r:id="rId4917" xr:uid="{00000000-0004-0000-0300-000034130000}"/>
    <hyperlink ref="C3828" r:id="rId4918" xr:uid="{00000000-0004-0000-0300-000035130000}"/>
    <hyperlink ref="C3829" r:id="rId4919" xr:uid="{00000000-0004-0000-0300-000036130000}"/>
    <hyperlink ref="C3830" r:id="rId4920" xr:uid="{00000000-0004-0000-0300-000037130000}"/>
    <hyperlink ref="C3831" r:id="rId4921" xr:uid="{00000000-0004-0000-0300-000038130000}"/>
    <hyperlink ref="C3832" r:id="rId4922" xr:uid="{00000000-0004-0000-0300-000039130000}"/>
    <hyperlink ref="C3833" r:id="rId4923" xr:uid="{00000000-0004-0000-0300-00003A130000}"/>
    <hyperlink ref="C3834" r:id="rId4924" xr:uid="{00000000-0004-0000-0300-00003B130000}"/>
    <hyperlink ref="C3835" r:id="rId4925" xr:uid="{00000000-0004-0000-0300-00003C130000}"/>
    <hyperlink ref="C3836" r:id="rId4926" xr:uid="{00000000-0004-0000-0300-00003D130000}"/>
    <hyperlink ref="C3837" r:id="rId4927" xr:uid="{00000000-0004-0000-0300-00003E130000}"/>
    <hyperlink ref="C3838" r:id="rId4928" xr:uid="{00000000-0004-0000-0300-00003F130000}"/>
    <hyperlink ref="C3839" r:id="rId4929" xr:uid="{00000000-0004-0000-0300-000040130000}"/>
    <hyperlink ref="C3840" r:id="rId4930" xr:uid="{00000000-0004-0000-0300-000041130000}"/>
    <hyperlink ref="C3841" r:id="rId4931" xr:uid="{00000000-0004-0000-0300-000042130000}"/>
    <hyperlink ref="C3842" r:id="rId4932" xr:uid="{00000000-0004-0000-0300-000043130000}"/>
    <hyperlink ref="C3843" r:id="rId4933" xr:uid="{00000000-0004-0000-0300-000044130000}"/>
    <hyperlink ref="B3844" r:id="rId4934" xr:uid="{00000000-0004-0000-0300-000045130000}"/>
    <hyperlink ref="C3844" r:id="rId4935" xr:uid="{00000000-0004-0000-0300-000046130000}"/>
    <hyperlink ref="C3845" r:id="rId4936" xr:uid="{00000000-0004-0000-0300-000047130000}"/>
    <hyperlink ref="C3846" r:id="rId4937" xr:uid="{00000000-0004-0000-0300-000048130000}"/>
    <hyperlink ref="C3847" r:id="rId4938" xr:uid="{00000000-0004-0000-0300-000049130000}"/>
    <hyperlink ref="C3848" r:id="rId4939" xr:uid="{00000000-0004-0000-0300-00004A130000}"/>
    <hyperlink ref="C3849" r:id="rId4940" xr:uid="{00000000-0004-0000-0300-00004B130000}"/>
    <hyperlink ref="C3850" r:id="rId4941" xr:uid="{00000000-0004-0000-0300-00004C130000}"/>
    <hyperlink ref="C3851" r:id="rId4942" xr:uid="{00000000-0004-0000-0300-00004D130000}"/>
    <hyperlink ref="C3852" r:id="rId4943" xr:uid="{00000000-0004-0000-0300-00004E130000}"/>
    <hyperlink ref="C3853" r:id="rId4944" xr:uid="{00000000-0004-0000-0300-00004F130000}"/>
    <hyperlink ref="C3854" r:id="rId4945" xr:uid="{00000000-0004-0000-0300-000050130000}"/>
    <hyperlink ref="C3855" r:id="rId4946" xr:uid="{00000000-0004-0000-0300-000051130000}"/>
    <hyperlink ref="C3856" r:id="rId4947" xr:uid="{00000000-0004-0000-0300-000052130000}"/>
    <hyperlink ref="C3857" r:id="rId4948" xr:uid="{00000000-0004-0000-0300-000053130000}"/>
    <hyperlink ref="C3858" r:id="rId4949" xr:uid="{00000000-0004-0000-0300-000054130000}"/>
    <hyperlink ref="C3859" r:id="rId4950" xr:uid="{00000000-0004-0000-0300-000055130000}"/>
    <hyperlink ref="C3860" r:id="rId4951" xr:uid="{00000000-0004-0000-0300-000056130000}"/>
    <hyperlink ref="C3861" r:id="rId4952" xr:uid="{00000000-0004-0000-0300-000057130000}"/>
    <hyperlink ref="C3862" r:id="rId4953" xr:uid="{00000000-0004-0000-0300-000058130000}"/>
    <hyperlink ref="C3863" r:id="rId4954" xr:uid="{00000000-0004-0000-0300-000059130000}"/>
    <hyperlink ref="C3864" r:id="rId4955" xr:uid="{00000000-0004-0000-0300-00005A130000}"/>
    <hyperlink ref="C3865" r:id="rId4956" xr:uid="{00000000-0004-0000-0300-00005B130000}"/>
    <hyperlink ref="C3866" r:id="rId4957" xr:uid="{00000000-0004-0000-0300-00005C130000}"/>
    <hyperlink ref="C3867" r:id="rId4958" xr:uid="{00000000-0004-0000-0300-00005D130000}"/>
    <hyperlink ref="C3868" r:id="rId4959" xr:uid="{00000000-0004-0000-0300-00005E130000}"/>
    <hyperlink ref="C3869" r:id="rId4960" xr:uid="{00000000-0004-0000-0300-00005F130000}"/>
    <hyperlink ref="C3870" r:id="rId4961" xr:uid="{00000000-0004-0000-0300-000060130000}"/>
    <hyperlink ref="C3871" r:id="rId4962" xr:uid="{00000000-0004-0000-0300-000061130000}"/>
    <hyperlink ref="C3872" r:id="rId4963" xr:uid="{00000000-0004-0000-0300-000062130000}"/>
    <hyperlink ref="C3873" r:id="rId4964" xr:uid="{00000000-0004-0000-0300-000063130000}"/>
    <hyperlink ref="C3874" r:id="rId4965" xr:uid="{00000000-0004-0000-0300-000064130000}"/>
    <hyperlink ref="C3875" r:id="rId4966" xr:uid="{00000000-0004-0000-0300-000065130000}"/>
    <hyperlink ref="C3876" r:id="rId4967" xr:uid="{00000000-0004-0000-0300-000066130000}"/>
    <hyperlink ref="C3877" r:id="rId4968" xr:uid="{00000000-0004-0000-0300-000067130000}"/>
    <hyperlink ref="C3878" r:id="rId4969" xr:uid="{00000000-0004-0000-0300-000068130000}"/>
    <hyperlink ref="C3879" r:id="rId4970" xr:uid="{00000000-0004-0000-0300-000069130000}"/>
    <hyperlink ref="C3880" r:id="rId4971" xr:uid="{00000000-0004-0000-0300-00006A130000}"/>
    <hyperlink ref="C3881" r:id="rId4972" xr:uid="{00000000-0004-0000-0300-00006B130000}"/>
    <hyperlink ref="C3882" r:id="rId4973" xr:uid="{00000000-0004-0000-0300-00006C130000}"/>
    <hyperlink ref="C3883" r:id="rId4974" xr:uid="{00000000-0004-0000-0300-00006D130000}"/>
    <hyperlink ref="B3884" r:id="rId4975" xr:uid="{00000000-0004-0000-0300-00006E130000}"/>
    <hyperlink ref="C3884" r:id="rId4976" xr:uid="{00000000-0004-0000-0300-00006F130000}"/>
    <hyperlink ref="C3885" r:id="rId4977" xr:uid="{00000000-0004-0000-0300-000070130000}"/>
    <hyperlink ref="C3886" r:id="rId4978" xr:uid="{00000000-0004-0000-0300-000071130000}"/>
    <hyperlink ref="C3887" r:id="rId4979" xr:uid="{00000000-0004-0000-0300-000072130000}"/>
    <hyperlink ref="C3888" r:id="rId4980" xr:uid="{00000000-0004-0000-0300-000073130000}"/>
    <hyperlink ref="C3889" r:id="rId4981" xr:uid="{00000000-0004-0000-0300-000074130000}"/>
    <hyperlink ref="C3890" r:id="rId4982" xr:uid="{00000000-0004-0000-0300-000075130000}"/>
    <hyperlink ref="C3891" r:id="rId4983" xr:uid="{00000000-0004-0000-0300-000076130000}"/>
    <hyperlink ref="C3892" r:id="rId4984" xr:uid="{00000000-0004-0000-0300-000077130000}"/>
    <hyperlink ref="C3893" r:id="rId4985" xr:uid="{00000000-0004-0000-0300-000078130000}"/>
    <hyperlink ref="C3894" r:id="rId4986" xr:uid="{00000000-0004-0000-0300-000079130000}"/>
    <hyperlink ref="C3895" r:id="rId4987" xr:uid="{00000000-0004-0000-0300-00007A130000}"/>
    <hyperlink ref="C3896" r:id="rId4988" xr:uid="{00000000-0004-0000-0300-00007B130000}"/>
    <hyperlink ref="C3897" r:id="rId4989" xr:uid="{00000000-0004-0000-0300-00007C130000}"/>
    <hyperlink ref="C3898" r:id="rId4990" xr:uid="{00000000-0004-0000-0300-00007D130000}"/>
    <hyperlink ref="C3899" r:id="rId4991" xr:uid="{00000000-0004-0000-0300-00007E130000}"/>
    <hyperlink ref="C3900" r:id="rId4992" xr:uid="{00000000-0004-0000-0300-00007F130000}"/>
    <hyperlink ref="C3901" r:id="rId4993" xr:uid="{00000000-0004-0000-0300-000080130000}"/>
    <hyperlink ref="C3902" r:id="rId4994" xr:uid="{00000000-0004-0000-0300-000081130000}"/>
    <hyperlink ref="C3903" r:id="rId4995" xr:uid="{00000000-0004-0000-0300-000082130000}"/>
    <hyperlink ref="C3904" r:id="rId4996" xr:uid="{00000000-0004-0000-0300-000083130000}"/>
    <hyperlink ref="C3905" r:id="rId4997" xr:uid="{00000000-0004-0000-0300-000084130000}"/>
    <hyperlink ref="C3906" r:id="rId4998" xr:uid="{00000000-0004-0000-0300-000085130000}"/>
    <hyperlink ref="C3907" r:id="rId4999" xr:uid="{00000000-0004-0000-0300-000086130000}"/>
    <hyperlink ref="C3908" r:id="rId5000" xr:uid="{00000000-0004-0000-0300-000087130000}"/>
    <hyperlink ref="C3909" r:id="rId5001" xr:uid="{00000000-0004-0000-0300-000088130000}"/>
    <hyperlink ref="C3910" r:id="rId5002" xr:uid="{00000000-0004-0000-0300-000089130000}"/>
    <hyperlink ref="C3911" r:id="rId5003" xr:uid="{00000000-0004-0000-0300-00008A130000}"/>
    <hyperlink ref="B3912" r:id="rId5004" xr:uid="{00000000-0004-0000-0300-00008B130000}"/>
    <hyperlink ref="C3912" r:id="rId5005" xr:uid="{00000000-0004-0000-0300-00008C130000}"/>
    <hyperlink ref="C3913" r:id="rId5006" xr:uid="{00000000-0004-0000-0300-00008D130000}"/>
    <hyperlink ref="C3914" r:id="rId5007" xr:uid="{00000000-0004-0000-0300-00008E130000}"/>
    <hyperlink ref="C3915" r:id="rId5008" xr:uid="{00000000-0004-0000-0300-00008F130000}"/>
    <hyperlink ref="C3916" r:id="rId5009" xr:uid="{00000000-0004-0000-0300-000090130000}"/>
    <hyperlink ref="C3917" r:id="rId5010" xr:uid="{00000000-0004-0000-0300-000091130000}"/>
    <hyperlink ref="C3918" r:id="rId5011" xr:uid="{00000000-0004-0000-0300-000092130000}"/>
    <hyperlink ref="C3919" r:id="rId5012" xr:uid="{00000000-0004-0000-0300-000093130000}"/>
    <hyperlink ref="C3920" r:id="rId5013" xr:uid="{00000000-0004-0000-0300-000094130000}"/>
    <hyperlink ref="C3921" r:id="rId5014" xr:uid="{00000000-0004-0000-0300-000095130000}"/>
    <hyperlink ref="C3922" r:id="rId5015" xr:uid="{00000000-0004-0000-0300-000096130000}"/>
    <hyperlink ref="C3923" r:id="rId5016" xr:uid="{00000000-0004-0000-0300-000097130000}"/>
    <hyperlink ref="C3924" r:id="rId5017" xr:uid="{00000000-0004-0000-0300-000098130000}"/>
    <hyperlink ref="C3925" r:id="rId5018" xr:uid="{00000000-0004-0000-0300-000099130000}"/>
    <hyperlink ref="C3926" r:id="rId5019" xr:uid="{00000000-0004-0000-0300-00009A130000}"/>
    <hyperlink ref="C3927" r:id="rId5020" xr:uid="{00000000-0004-0000-0300-00009B130000}"/>
    <hyperlink ref="C3928" r:id="rId5021" xr:uid="{00000000-0004-0000-0300-00009C130000}"/>
    <hyperlink ref="C3929" r:id="rId5022" xr:uid="{00000000-0004-0000-0300-00009D130000}"/>
    <hyperlink ref="C3930" r:id="rId5023" xr:uid="{00000000-0004-0000-0300-00009E130000}"/>
    <hyperlink ref="C3931" r:id="rId5024" xr:uid="{00000000-0004-0000-0300-00009F130000}"/>
    <hyperlink ref="C3932" r:id="rId5025" xr:uid="{00000000-0004-0000-0300-0000A0130000}"/>
    <hyperlink ref="C3933" r:id="rId5026" xr:uid="{00000000-0004-0000-0300-0000A1130000}"/>
    <hyperlink ref="C3934" r:id="rId5027" xr:uid="{00000000-0004-0000-0300-0000A2130000}"/>
    <hyperlink ref="C3935" r:id="rId5028" xr:uid="{00000000-0004-0000-0300-0000A3130000}"/>
    <hyperlink ref="C3936" r:id="rId5029" xr:uid="{00000000-0004-0000-0300-0000A4130000}"/>
    <hyperlink ref="C3937" r:id="rId5030" xr:uid="{00000000-0004-0000-0300-0000A5130000}"/>
    <hyperlink ref="C3938" r:id="rId5031" xr:uid="{00000000-0004-0000-0300-0000A6130000}"/>
    <hyperlink ref="C3939" r:id="rId5032" xr:uid="{00000000-0004-0000-0300-0000A7130000}"/>
    <hyperlink ref="C3940" r:id="rId5033" xr:uid="{00000000-0004-0000-0300-0000A8130000}"/>
    <hyperlink ref="C3941" r:id="rId5034" xr:uid="{00000000-0004-0000-0300-0000A9130000}"/>
    <hyperlink ref="C3942" r:id="rId5035" xr:uid="{00000000-0004-0000-0300-0000AA130000}"/>
    <hyperlink ref="C3943" r:id="rId5036" xr:uid="{00000000-0004-0000-0300-0000AB130000}"/>
    <hyperlink ref="C3944" r:id="rId5037" xr:uid="{00000000-0004-0000-0300-0000AC130000}"/>
    <hyperlink ref="C3945" r:id="rId5038" xr:uid="{00000000-0004-0000-0300-0000AD130000}"/>
    <hyperlink ref="C3946" r:id="rId5039" xr:uid="{00000000-0004-0000-0300-0000AE130000}"/>
    <hyperlink ref="C3947" r:id="rId5040" xr:uid="{00000000-0004-0000-0300-0000AF130000}"/>
    <hyperlink ref="C3948" r:id="rId5041" xr:uid="{00000000-0004-0000-0300-0000B0130000}"/>
    <hyperlink ref="C3949" r:id="rId5042" xr:uid="{00000000-0004-0000-0300-0000B1130000}"/>
    <hyperlink ref="C3950" r:id="rId5043" xr:uid="{00000000-0004-0000-0300-0000B2130000}"/>
    <hyperlink ref="C3951" r:id="rId5044" xr:uid="{00000000-0004-0000-0300-0000B3130000}"/>
    <hyperlink ref="C3952" r:id="rId5045" xr:uid="{00000000-0004-0000-0300-0000B4130000}"/>
    <hyperlink ref="C3953" r:id="rId5046" xr:uid="{00000000-0004-0000-0300-0000B5130000}"/>
    <hyperlink ref="C3954" r:id="rId5047" xr:uid="{00000000-0004-0000-0300-0000B6130000}"/>
    <hyperlink ref="C3955" r:id="rId5048" xr:uid="{00000000-0004-0000-0300-0000B7130000}"/>
    <hyperlink ref="C3956" r:id="rId5049" xr:uid="{00000000-0004-0000-0300-0000B8130000}"/>
    <hyperlink ref="C3957" r:id="rId5050" xr:uid="{00000000-0004-0000-0300-0000B9130000}"/>
    <hyperlink ref="C3958" r:id="rId5051" xr:uid="{00000000-0004-0000-0300-0000BA130000}"/>
    <hyperlink ref="C3959" r:id="rId5052" xr:uid="{00000000-0004-0000-0300-0000BB130000}"/>
    <hyperlink ref="C3960" r:id="rId5053" xr:uid="{00000000-0004-0000-0300-0000BC130000}"/>
    <hyperlink ref="C3961" r:id="rId5054" xr:uid="{00000000-0004-0000-0300-0000BD130000}"/>
    <hyperlink ref="C3962" r:id="rId5055" xr:uid="{00000000-0004-0000-0300-0000BE130000}"/>
    <hyperlink ref="C3963" r:id="rId5056" xr:uid="{00000000-0004-0000-0300-0000BF130000}"/>
    <hyperlink ref="C3964" r:id="rId5057" xr:uid="{00000000-0004-0000-0300-0000C0130000}"/>
    <hyperlink ref="C3965" r:id="rId5058" xr:uid="{00000000-0004-0000-0300-0000C1130000}"/>
    <hyperlink ref="C3966" r:id="rId5059" xr:uid="{00000000-0004-0000-0300-0000C2130000}"/>
    <hyperlink ref="C3967" r:id="rId5060" xr:uid="{00000000-0004-0000-0300-0000C3130000}"/>
    <hyperlink ref="C3968" r:id="rId5061" xr:uid="{00000000-0004-0000-0300-0000C4130000}"/>
    <hyperlink ref="C3969" r:id="rId5062" xr:uid="{00000000-0004-0000-0300-0000C5130000}"/>
    <hyperlink ref="C3970" r:id="rId5063" xr:uid="{00000000-0004-0000-0300-0000C6130000}"/>
    <hyperlink ref="C3971" r:id="rId5064" xr:uid="{00000000-0004-0000-0300-0000C7130000}"/>
    <hyperlink ref="C3972" r:id="rId5065" xr:uid="{00000000-0004-0000-0300-0000C8130000}"/>
    <hyperlink ref="C3973" r:id="rId5066" xr:uid="{00000000-0004-0000-0300-0000C9130000}"/>
    <hyperlink ref="C3974" r:id="rId5067" xr:uid="{00000000-0004-0000-0300-0000CA130000}"/>
    <hyperlink ref="C3975" r:id="rId5068" xr:uid="{00000000-0004-0000-0300-0000CB130000}"/>
    <hyperlink ref="C3976" r:id="rId5069" xr:uid="{00000000-0004-0000-0300-0000CC130000}"/>
    <hyperlink ref="C3977" r:id="rId5070" xr:uid="{00000000-0004-0000-0300-0000CD130000}"/>
    <hyperlink ref="C3978" r:id="rId5071" xr:uid="{00000000-0004-0000-0300-0000CE130000}"/>
    <hyperlink ref="C3979" r:id="rId5072" xr:uid="{00000000-0004-0000-0300-0000CF130000}"/>
    <hyperlink ref="C3980" r:id="rId5073" xr:uid="{00000000-0004-0000-0300-0000D0130000}"/>
    <hyperlink ref="C3981" r:id="rId5074" xr:uid="{00000000-0004-0000-0300-0000D1130000}"/>
    <hyperlink ref="C3982" r:id="rId5075" xr:uid="{00000000-0004-0000-0300-0000D2130000}"/>
    <hyperlink ref="C3983" r:id="rId5076" xr:uid="{00000000-0004-0000-0300-0000D3130000}"/>
    <hyperlink ref="C3984" r:id="rId5077" xr:uid="{00000000-0004-0000-0300-0000D4130000}"/>
    <hyperlink ref="C3985" r:id="rId5078" xr:uid="{00000000-0004-0000-0300-0000D5130000}"/>
    <hyperlink ref="C3986" r:id="rId5079" xr:uid="{00000000-0004-0000-0300-0000D6130000}"/>
    <hyperlink ref="B3987" r:id="rId5080" xr:uid="{00000000-0004-0000-0300-0000D7130000}"/>
    <hyperlink ref="C3987" r:id="rId5081" xr:uid="{00000000-0004-0000-0300-0000D8130000}"/>
    <hyperlink ref="C3988" r:id="rId5082" xr:uid="{00000000-0004-0000-0300-0000D9130000}"/>
    <hyperlink ref="C3989" r:id="rId5083" xr:uid="{00000000-0004-0000-0300-0000DA130000}"/>
    <hyperlink ref="C3990" r:id="rId5084" xr:uid="{00000000-0004-0000-0300-0000DB130000}"/>
    <hyperlink ref="C3991" r:id="rId5085" xr:uid="{00000000-0004-0000-0300-0000DC130000}"/>
    <hyperlink ref="C3992" r:id="rId5086" xr:uid="{00000000-0004-0000-0300-0000DD130000}"/>
    <hyperlink ref="C3993" r:id="rId5087" xr:uid="{00000000-0004-0000-0300-0000DE130000}"/>
    <hyperlink ref="C3994" r:id="rId5088" xr:uid="{00000000-0004-0000-0300-0000DF130000}"/>
    <hyperlink ref="B3995" r:id="rId5089" xr:uid="{00000000-0004-0000-0300-0000E0130000}"/>
    <hyperlink ref="C3995" r:id="rId5090" xr:uid="{00000000-0004-0000-0300-0000E1130000}"/>
    <hyperlink ref="C3996" r:id="rId5091" xr:uid="{00000000-0004-0000-0300-0000E2130000}"/>
    <hyperlink ref="C3997" r:id="rId5092" xr:uid="{00000000-0004-0000-0300-0000E3130000}"/>
    <hyperlink ref="C3998" r:id="rId5093" xr:uid="{00000000-0004-0000-0300-0000E4130000}"/>
    <hyperlink ref="C3999" r:id="rId5094" xr:uid="{00000000-0004-0000-0300-0000E5130000}"/>
    <hyperlink ref="C4000" r:id="rId5095" xr:uid="{00000000-0004-0000-0300-0000E6130000}"/>
    <hyperlink ref="C4001" r:id="rId5096" xr:uid="{00000000-0004-0000-0300-0000E7130000}"/>
    <hyperlink ref="C4002" r:id="rId5097" xr:uid="{00000000-0004-0000-0300-0000E8130000}"/>
    <hyperlink ref="C4003" r:id="rId5098" xr:uid="{00000000-0004-0000-0300-0000E9130000}"/>
    <hyperlink ref="C4004" r:id="rId5099" xr:uid="{00000000-0004-0000-0300-0000EA130000}"/>
    <hyperlink ref="C4005" r:id="rId5100" xr:uid="{00000000-0004-0000-0300-0000EB130000}"/>
    <hyperlink ref="C4006" r:id="rId5101" xr:uid="{00000000-0004-0000-0300-0000EC130000}"/>
    <hyperlink ref="C4007" r:id="rId5102" xr:uid="{00000000-0004-0000-0300-0000ED130000}"/>
    <hyperlink ref="C4008" r:id="rId5103" xr:uid="{00000000-0004-0000-0300-0000EE130000}"/>
    <hyperlink ref="C4009" r:id="rId5104" xr:uid="{00000000-0004-0000-0300-0000EF130000}"/>
    <hyperlink ref="C4010" r:id="rId5105" xr:uid="{00000000-0004-0000-0300-0000F0130000}"/>
    <hyperlink ref="C4011" r:id="rId5106" xr:uid="{00000000-0004-0000-0300-0000F1130000}"/>
    <hyperlink ref="C4012" r:id="rId5107" xr:uid="{00000000-0004-0000-0300-0000F2130000}"/>
    <hyperlink ref="C4013" r:id="rId5108" xr:uid="{00000000-0004-0000-0300-0000F3130000}"/>
    <hyperlink ref="B4014" r:id="rId5109" xr:uid="{00000000-0004-0000-0300-0000F4130000}"/>
    <hyperlink ref="C4014" r:id="rId5110" xr:uid="{00000000-0004-0000-0300-0000F5130000}"/>
    <hyperlink ref="C4015" r:id="rId5111" xr:uid="{00000000-0004-0000-0300-0000F6130000}"/>
    <hyperlink ref="C4016" r:id="rId5112" xr:uid="{00000000-0004-0000-0300-0000F7130000}"/>
    <hyperlink ref="C4017" r:id="rId5113" xr:uid="{00000000-0004-0000-0300-0000F8130000}"/>
    <hyperlink ref="C4018" r:id="rId5114" xr:uid="{00000000-0004-0000-0300-0000F9130000}"/>
    <hyperlink ref="C4019" r:id="rId5115" xr:uid="{00000000-0004-0000-0300-0000FA130000}"/>
    <hyperlink ref="C4020" r:id="rId5116" xr:uid="{00000000-0004-0000-0300-0000FB130000}"/>
    <hyperlink ref="C4021" r:id="rId5117" xr:uid="{00000000-0004-0000-0300-0000FC130000}"/>
    <hyperlink ref="C4022" r:id="rId5118" xr:uid="{00000000-0004-0000-0300-0000FD130000}"/>
    <hyperlink ref="C4023" r:id="rId5119" xr:uid="{00000000-0004-0000-0300-0000FE130000}"/>
    <hyperlink ref="C4024" r:id="rId5120" xr:uid="{00000000-0004-0000-0300-0000FF130000}"/>
    <hyperlink ref="C4025" r:id="rId5121" xr:uid="{00000000-0004-0000-0300-000000140000}"/>
    <hyperlink ref="C4026" r:id="rId5122" xr:uid="{00000000-0004-0000-0300-000001140000}"/>
    <hyperlink ref="C4027" r:id="rId5123" xr:uid="{00000000-0004-0000-0300-000002140000}"/>
    <hyperlink ref="C4028" r:id="rId5124" xr:uid="{00000000-0004-0000-0300-000003140000}"/>
    <hyperlink ref="C4029" r:id="rId5125" xr:uid="{00000000-0004-0000-0300-000004140000}"/>
    <hyperlink ref="C4030" r:id="rId5126" xr:uid="{00000000-0004-0000-0300-000005140000}"/>
    <hyperlink ref="C4031" r:id="rId5127" xr:uid="{00000000-0004-0000-0300-000006140000}"/>
    <hyperlink ref="C4032" r:id="rId5128" xr:uid="{00000000-0004-0000-0300-000007140000}"/>
    <hyperlink ref="C4033" r:id="rId5129" xr:uid="{00000000-0004-0000-0300-000008140000}"/>
    <hyperlink ref="C4034" r:id="rId5130" xr:uid="{00000000-0004-0000-0300-000009140000}"/>
    <hyperlink ref="C4035" r:id="rId5131" xr:uid="{00000000-0004-0000-0300-00000A140000}"/>
    <hyperlink ref="C4036" r:id="rId5132" xr:uid="{00000000-0004-0000-0300-00000B140000}"/>
    <hyperlink ref="C4037" r:id="rId5133" xr:uid="{00000000-0004-0000-0300-00000C140000}"/>
    <hyperlink ref="C4038" r:id="rId5134" xr:uid="{00000000-0004-0000-0300-00000D140000}"/>
    <hyperlink ref="C4039" r:id="rId5135" xr:uid="{00000000-0004-0000-0300-00000E140000}"/>
    <hyperlink ref="C4040" r:id="rId5136" xr:uid="{00000000-0004-0000-0300-00000F140000}"/>
    <hyperlink ref="C4041" r:id="rId5137" xr:uid="{00000000-0004-0000-0300-000010140000}"/>
    <hyperlink ref="C4042" r:id="rId5138" xr:uid="{00000000-0004-0000-0300-000011140000}"/>
    <hyperlink ref="C4043" r:id="rId5139" xr:uid="{00000000-0004-0000-0300-000012140000}"/>
    <hyperlink ref="C4044" r:id="rId5140" xr:uid="{00000000-0004-0000-0300-000013140000}"/>
    <hyperlink ref="C4045" r:id="rId5141" xr:uid="{00000000-0004-0000-0300-000014140000}"/>
    <hyperlink ref="C4046" r:id="rId5142" xr:uid="{00000000-0004-0000-0300-000015140000}"/>
    <hyperlink ref="C4047" r:id="rId5143" xr:uid="{00000000-0004-0000-0300-000016140000}"/>
    <hyperlink ref="C4048" r:id="rId5144" xr:uid="{00000000-0004-0000-0300-000017140000}"/>
    <hyperlink ref="C4049" r:id="rId5145" xr:uid="{00000000-0004-0000-0300-000018140000}"/>
    <hyperlink ref="C4050" r:id="rId5146" xr:uid="{00000000-0004-0000-0300-000019140000}"/>
    <hyperlink ref="C4051" r:id="rId5147" xr:uid="{00000000-0004-0000-0300-00001A140000}"/>
    <hyperlink ref="C4052" r:id="rId5148" xr:uid="{00000000-0004-0000-0300-00001B140000}"/>
    <hyperlink ref="C4053" r:id="rId5149" xr:uid="{00000000-0004-0000-0300-00001C140000}"/>
    <hyperlink ref="C4054" r:id="rId5150" xr:uid="{00000000-0004-0000-0300-00001D140000}"/>
    <hyperlink ref="C4055" r:id="rId5151" xr:uid="{00000000-0004-0000-0300-00001E140000}"/>
    <hyperlink ref="C4056" r:id="rId5152" xr:uid="{00000000-0004-0000-0300-00001F140000}"/>
    <hyperlink ref="C4057" r:id="rId5153" xr:uid="{00000000-0004-0000-0300-000020140000}"/>
    <hyperlink ref="C4058" r:id="rId5154" xr:uid="{00000000-0004-0000-0300-000021140000}"/>
    <hyperlink ref="C4059" r:id="rId5155" xr:uid="{00000000-0004-0000-0300-000022140000}"/>
    <hyperlink ref="C4060" r:id="rId5156" xr:uid="{00000000-0004-0000-0300-000023140000}"/>
    <hyperlink ref="C4061" r:id="rId5157" xr:uid="{00000000-0004-0000-0300-000024140000}"/>
    <hyperlink ref="C4062" r:id="rId5158" xr:uid="{00000000-0004-0000-0300-000025140000}"/>
    <hyperlink ref="C4063" r:id="rId5159" xr:uid="{00000000-0004-0000-0300-000026140000}"/>
    <hyperlink ref="C4064" r:id="rId5160" xr:uid="{00000000-0004-0000-0300-000027140000}"/>
    <hyperlink ref="B4065" r:id="rId5161" xr:uid="{00000000-0004-0000-0300-000028140000}"/>
    <hyperlink ref="C4065" r:id="rId5162" xr:uid="{00000000-0004-0000-0300-000029140000}"/>
    <hyperlink ref="C4066" r:id="rId5163" xr:uid="{00000000-0004-0000-0300-00002A140000}"/>
    <hyperlink ref="C4067" r:id="rId5164" xr:uid="{00000000-0004-0000-0300-00002B140000}"/>
    <hyperlink ref="C4068" r:id="rId5165" xr:uid="{00000000-0004-0000-0300-00002C140000}"/>
    <hyperlink ref="C4069" r:id="rId5166" xr:uid="{00000000-0004-0000-0300-00002D140000}"/>
    <hyperlink ref="C4070" r:id="rId5167" xr:uid="{00000000-0004-0000-0300-00002E140000}"/>
    <hyperlink ref="C4071" r:id="rId5168" xr:uid="{00000000-0004-0000-0300-00002F140000}"/>
    <hyperlink ref="C4072" r:id="rId5169" xr:uid="{00000000-0004-0000-0300-000030140000}"/>
    <hyperlink ref="C4073" r:id="rId5170" xr:uid="{00000000-0004-0000-0300-000031140000}"/>
    <hyperlink ref="C4074" r:id="rId5171" xr:uid="{00000000-0004-0000-0300-000032140000}"/>
    <hyperlink ref="C4075" r:id="rId5172" xr:uid="{00000000-0004-0000-0300-000033140000}"/>
    <hyperlink ref="C4076" r:id="rId5173" xr:uid="{00000000-0004-0000-0300-000034140000}"/>
    <hyperlink ref="C4077" r:id="rId5174" xr:uid="{00000000-0004-0000-0300-000035140000}"/>
    <hyperlink ref="C4078" r:id="rId5175" xr:uid="{00000000-0004-0000-0300-000036140000}"/>
    <hyperlink ref="C4079" r:id="rId5176" xr:uid="{00000000-0004-0000-0300-000037140000}"/>
    <hyperlink ref="C4080" r:id="rId5177" xr:uid="{00000000-0004-0000-0300-000038140000}"/>
    <hyperlink ref="C4081" r:id="rId5178" xr:uid="{00000000-0004-0000-0300-000039140000}"/>
    <hyperlink ref="C4082" r:id="rId5179" xr:uid="{00000000-0004-0000-0300-00003A140000}"/>
    <hyperlink ref="C4083" r:id="rId5180" xr:uid="{00000000-0004-0000-0300-00003B140000}"/>
    <hyperlink ref="C4084" r:id="rId5181" xr:uid="{00000000-0004-0000-0300-00003C140000}"/>
    <hyperlink ref="C4085" r:id="rId5182" xr:uid="{00000000-0004-0000-0300-00003D140000}"/>
    <hyperlink ref="C4086" r:id="rId5183" xr:uid="{00000000-0004-0000-0300-00003E140000}"/>
    <hyperlink ref="C4087" r:id="rId5184" xr:uid="{00000000-0004-0000-0300-00003F140000}"/>
    <hyperlink ref="C4088" r:id="rId5185" xr:uid="{00000000-0004-0000-0300-000040140000}"/>
    <hyperlink ref="B4089" r:id="rId5186" xr:uid="{00000000-0004-0000-0300-000041140000}"/>
    <hyperlink ref="C4089" r:id="rId5187" xr:uid="{00000000-0004-0000-0300-000042140000}"/>
    <hyperlink ref="C4090" r:id="rId5188" xr:uid="{00000000-0004-0000-0300-000043140000}"/>
    <hyperlink ref="C4091" r:id="rId5189" xr:uid="{00000000-0004-0000-0300-000044140000}"/>
    <hyperlink ref="C4092" r:id="rId5190" xr:uid="{00000000-0004-0000-0300-000045140000}"/>
    <hyperlink ref="C4093" r:id="rId5191" xr:uid="{00000000-0004-0000-0300-000046140000}"/>
    <hyperlink ref="C4094" r:id="rId5192" xr:uid="{00000000-0004-0000-0300-000047140000}"/>
    <hyperlink ref="C4095" r:id="rId5193" xr:uid="{00000000-0004-0000-0300-000048140000}"/>
    <hyperlink ref="C4096" r:id="rId5194" xr:uid="{00000000-0004-0000-0300-000049140000}"/>
    <hyperlink ref="C4097" r:id="rId5195" xr:uid="{00000000-0004-0000-0300-00004A140000}"/>
    <hyperlink ref="C4098" r:id="rId5196" xr:uid="{00000000-0004-0000-0300-00004B140000}"/>
    <hyperlink ref="C4099" r:id="rId5197" xr:uid="{00000000-0004-0000-0300-00004C140000}"/>
    <hyperlink ref="C4100" r:id="rId5198" xr:uid="{00000000-0004-0000-0300-00004D140000}"/>
    <hyperlink ref="C4101" r:id="rId5199" xr:uid="{00000000-0004-0000-0300-00004E140000}"/>
    <hyperlink ref="C4102" r:id="rId5200" xr:uid="{00000000-0004-0000-0300-00004F140000}"/>
    <hyperlink ref="C4103" r:id="rId5201" xr:uid="{00000000-0004-0000-0300-000050140000}"/>
    <hyperlink ref="C4104" r:id="rId5202" xr:uid="{00000000-0004-0000-0300-000051140000}"/>
    <hyperlink ref="C4105" r:id="rId5203" xr:uid="{00000000-0004-0000-0300-000052140000}"/>
    <hyperlink ref="C4106" r:id="rId5204" xr:uid="{00000000-0004-0000-0300-000053140000}"/>
    <hyperlink ref="C4107" r:id="rId5205" xr:uid="{00000000-0004-0000-0300-000054140000}"/>
    <hyperlink ref="C4108" r:id="rId5206" xr:uid="{00000000-0004-0000-0300-000055140000}"/>
    <hyperlink ref="C4109" r:id="rId5207" xr:uid="{00000000-0004-0000-0300-000056140000}"/>
    <hyperlink ref="C4110" r:id="rId5208" xr:uid="{00000000-0004-0000-0300-000057140000}"/>
    <hyperlink ref="C4111" r:id="rId5209" xr:uid="{00000000-0004-0000-0300-000058140000}"/>
    <hyperlink ref="C4112" r:id="rId5210" xr:uid="{00000000-0004-0000-0300-000059140000}"/>
    <hyperlink ref="C4113" r:id="rId5211" xr:uid="{00000000-0004-0000-0300-00005A140000}"/>
    <hyperlink ref="C4114" r:id="rId5212" xr:uid="{00000000-0004-0000-0300-00005B140000}"/>
    <hyperlink ref="C4115" r:id="rId5213" xr:uid="{00000000-0004-0000-0300-00005C140000}"/>
    <hyperlink ref="C4116" r:id="rId5214" xr:uid="{00000000-0004-0000-0300-00005D140000}"/>
    <hyperlink ref="C4117" r:id="rId5215" xr:uid="{00000000-0004-0000-0300-00005E140000}"/>
    <hyperlink ref="C4118" r:id="rId5216" xr:uid="{00000000-0004-0000-0300-00005F140000}"/>
    <hyperlink ref="C4119" r:id="rId5217" xr:uid="{00000000-0004-0000-0300-000060140000}"/>
    <hyperlink ref="C4120" r:id="rId5218" xr:uid="{00000000-0004-0000-0300-000061140000}"/>
    <hyperlink ref="C4121" r:id="rId5219" xr:uid="{00000000-0004-0000-0300-000062140000}"/>
    <hyperlink ref="C4122" r:id="rId5220" xr:uid="{00000000-0004-0000-0300-000063140000}"/>
    <hyperlink ref="C4123" r:id="rId5221" xr:uid="{00000000-0004-0000-0300-000064140000}"/>
    <hyperlink ref="C4124" r:id="rId5222" xr:uid="{00000000-0004-0000-0300-000065140000}"/>
    <hyperlink ref="C4125" r:id="rId5223" xr:uid="{00000000-0004-0000-0300-000066140000}"/>
    <hyperlink ref="C4126" r:id="rId5224" xr:uid="{00000000-0004-0000-0300-000067140000}"/>
    <hyperlink ref="C4127" r:id="rId5225" xr:uid="{00000000-0004-0000-0300-000068140000}"/>
    <hyperlink ref="C4128" r:id="rId5226" xr:uid="{00000000-0004-0000-0300-000069140000}"/>
    <hyperlink ref="C4129" r:id="rId5227" xr:uid="{00000000-0004-0000-0300-00006A140000}"/>
    <hyperlink ref="C4130" r:id="rId5228" xr:uid="{00000000-0004-0000-0300-00006B140000}"/>
    <hyperlink ref="C4131" r:id="rId5229" xr:uid="{00000000-0004-0000-0300-00006C140000}"/>
    <hyperlink ref="C4132" r:id="rId5230" xr:uid="{00000000-0004-0000-0300-00006D140000}"/>
    <hyperlink ref="C4133" r:id="rId5231" xr:uid="{00000000-0004-0000-0300-00006E140000}"/>
    <hyperlink ref="C4134" r:id="rId5232" xr:uid="{00000000-0004-0000-0300-00006F140000}"/>
    <hyperlink ref="C4135" r:id="rId5233" xr:uid="{00000000-0004-0000-0300-000070140000}"/>
    <hyperlink ref="C4136" r:id="rId5234" xr:uid="{00000000-0004-0000-0300-000071140000}"/>
    <hyperlink ref="C4137" r:id="rId5235" xr:uid="{00000000-0004-0000-0300-000072140000}"/>
    <hyperlink ref="C4138" r:id="rId5236" xr:uid="{00000000-0004-0000-0300-000073140000}"/>
    <hyperlink ref="C4139" r:id="rId5237" xr:uid="{00000000-0004-0000-0300-000074140000}"/>
    <hyperlink ref="C4140" r:id="rId5238" xr:uid="{00000000-0004-0000-0300-000075140000}"/>
    <hyperlink ref="C4141" r:id="rId5239" xr:uid="{00000000-0004-0000-0300-000076140000}"/>
    <hyperlink ref="C4142" r:id="rId5240" xr:uid="{00000000-0004-0000-0300-000077140000}"/>
    <hyperlink ref="C4143" r:id="rId5241" xr:uid="{00000000-0004-0000-0300-000078140000}"/>
    <hyperlink ref="C4144" r:id="rId5242" xr:uid="{00000000-0004-0000-0300-000079140000}"/>
    <hyperlink ref="C4145" r:id="rId5243" xr:uid="{00000000-0004-0000-0300-00007A140000}"/>
    <hyperlink ref="C4146" r:id="rId5244" xr:uid="{00000000-0004-0000-0300-00007B140000}"/>
    <hyperlink ref="C4147" r:id="rId5245" xr:uid="{00000000-0004-0000-0300-00007C140000}"/>
    <hyperlink ref="C4148" r:id="rId5246" xr:uid="{00000000-0004-0000-0300-00007D140000}"/>
    <hyperlink ref="C4149" r:id="rId5247" xr:uid="{00000000-0004-0000-0300-00007E140000}"/>
    <hyperlink ref="C4150" r:id="rId5248" xr:uid="{00000000-0004-0000-0300-00007F140000}"/>
    <hyperlink ref="C4151" r:id="rId5249" xr:uid="{00000000-0004-0000-0300-000080140000}"/>
    <hyperlink ref="C4152" r:id="rId5250" xr:uid="{00000000-0004-0000-0300-000081140000}"/>
    <hyperlink ref="C4153" r:id="rId5251" xr:uid="{00000000-0004-0000-0300-000082140000}"/>
    <hyperlink ref="C4154" r:id="rId5252" xr:uid="{00000000-0004-0000-0300-000083140000}"/>
    <hyperlink ref="C4155" r:id="rId5253" xr:uid="{00000000-0004-0000-0300-000084140000}"/>
    <hyperlink ref="C4156" r:id="rId5254" xr:uid="{00000000-0004-0000-0300-000085140000}"/>
    <hyperlink ref="C4157" r:id="rId5255" xr:uid="{00000000-0004-0000-0300-000086140000}"/>
    <hyperlink ref="C4158" r:id="rId5256" xr:uid="{00000000-0004-0000-0300-000087140000}"/>
    <hyperlink ref="C4159" r:id="rId5257" xr:uid="{00000000-0004-0000-0300-000088140000}"/>
    <hyperlink ref="C4160" r:id="rId5258" xr:uid="{00000000-0004-0000-0300-000089140000}"/>
    <hyperlink ref="C4161" r:id="rId5259" xr:uid="{00000000-0004-0000-0300-00008A140000}"/>
    <hyperlink ref="C4162" r:id="rId5260" xr:uid="{00000000-0004-0000-0300-00008B140000}"/>
    <hyperlink ref="C4163" r:id="rId5261" xr:uid="{00000000-0004-0000-0300-00008C140000}"/>
    <hyperlink ref="C4164" r:id="rId5262" xr:uid="{00000000-0004-0000-0300-00008D140000}"/>
    <hyperlink ref="C4165" r:id="rId5263" xr:uid="{00000000-0004-0000-0300-00008E140000}"/>
    <hyperlink ref="C4166" r:id="rId5264" xr:uid="{00000000-0004-0000-0300-00008F140000}"/>
    <hyperlink ref="C4167" r:id="rId5265" xr:uid="{00000000-0004-0000-0300-000090140000}"/>
    <hyperlink ref="C4168" r:id="rId5266" xr:uid="{00000000-0004-0000-0300-000091140000}"/>
    <hyperlink ref="C4169" r:id="rId5267" xr:uid="{00000000-0004-0000-0300-000092140000}"/>
    <hyperlink ref="C4170" r:id="rId5268" xr:uid="{00000000-0004-0000-0300-000093140000}"/>
    <hyperlink ref="C4171" r:id="rId5269" xr:uid="{00000000-0004-0000-0300-000094140000}"/>
    <hyperlink ref="C4172" r:id="rId5270" xr:uid="{00000000-0004-0000-0300-000095140000}"/>
    <hyperlink ref="C4173" r:id="rId5271" xr:uid="{00000000-0004-0000-0300-000096140000}"/>
    <hyperlink ref="C4174" r:id="rId5272" xr:uid="{00000000-0004-0000-0300-000097140000}"/>
    <hyperlink ref="C4175" r:id="rId5273" xr:uid="{00000000-0004-0000-0300-000098140000}"/>
    <hyperlink ref="C4176" r:id="rId5274" xr:uid="{00000000-0004-0000-0300-000099140000}"/>
    <hyperlink ref="C4177" r:id="rId5275" xr:uid="{00000000-0004-0000-0300-00009A140000}"/>
    <hyperlink ref="C4178" r:id="rId5276" xr:uid="{00000000-0004-0000-0300-00009B140000}"/>
    <hyperlink ref="C4179" r:id="rId5277" xr:uid="{00000000-0004-0000-0300-00009C140000}"/>
    <hyperlink ref="C4180" r:id="rId5278" xr:uid="{00000000-0004-0000-0300-00009D140000}"/>
    <hyperlink ref="C4181" r:id="rId5279" xr:uid="{00000000-0004-0000-0300-00009E140000}"/>
    <hyperlink ref="C4182" r:id="rId5280" xr:uid="{00000000-0004-0000-0300-00009F140000}"/>
    <hyperlink ref="C4183" r:id="rId5281" xr:uid="{00000000-0004-0000-0300-0000A0140000}"/>
    <hyperlink ref="C4184" r:id="rId5282" xr:uid="{00000000-0004-0000-0300-0000A1140000}"/>
    <hyperlink ref="C4185" r:id="rId5283" xr:uid="{00000000-0004-0000-0300-0000A2140000}"/>
    <hyperlink ref="C4186" r:id="rId5284" xr:uid="{00000000-0004-0000-0300-0000A3140000}"/>
    <hyperlink ref="C4187" r:id="rId5285" xr:uid="{00000000-0004-0000-0300-0000A4140000}"/>
    <hyperlink ref="C4188" r:id="rId5286" xr:uid="{00000000-0004-0000-0300-0000A5140000}"/>
    <hyperlink ref="C4189" r:id="rId5287" xr:uid="{00000000-0004-0000-0300-0000A6140000}"/>
    <hyperlink ref="C4190" r:id="rId5288" xr:uid="{00000000-0004-0000-0300-0000A7140000}"/>
    <hyperlink ref="C4191" r:id="rId5289" xr:uid="{00000000-0004-0000-0300-0000A8140000}"/>
    <hyperlink ref="C4192" r:id="rId5290" xr:uid="{00000000-0004-0000-0300-0000A9140000}"/>
    <hyperlink ref="C4193" r:id="rId5291" xr:uid="{00000000-0004-0000-0300-0000AA140000}"/>
    <hyperlink ref="C4194" r:id="rId5292" xr:uid="{00000000-0004-0000-0300-0000AB140000}"/>
    <hyperlink ref="C4195" r:id="rId5293" xr:uid="{00000000-0004-0000-0300-0000AC140000}"/>
    <hyperlink ref="C4196" r:id="rId5294" xr:uid="{00000000-0004-0000-0300-0000AD140000}"/>
    <hyperlink ref="C4197" r:id="rId5295" xr:uid="{00000000-0004-0000-0300-0000AE140000}"/>
    <hyperlink ref="C4198" r:id="rId5296" xr:uid="{00000000-0004-0000-0300-0000AF140000}"/>
    <hyperlink ref="C4199" r:id="rId5297" xr:uid="{00000000-0004-0000-0300-0000B0140000}"/>
    <hyperlink ref="C4200" r:id="rId5298" xr:uid="{00000000-0004-0000-0300-0000B1140000}"/>
    <hyperlink ref="C4201" r:id="rId5299" xr:uid="{00000000-0004-0000-0300-0000B2140000}"/>
    <hyperlink ref="C4202" r:id="rId5300" xr:uid="{00000000-0004-0000-0300-0000B3140000}"/>
    <hyperlink ref="C4203" r:id="rId5301" xr:uid="{00000000-0004-0000-0300-0000B4140000}"/>
    <hyperlink ref="C4204" r:id="rId5302" xr:uid="{00000000-0004-0000-0300-0000B5140000}"/>
    <hyperlink ref="C4205" r:id="rId5303" xr:uid="{00000000-0004-0000-0300-0000B6140000}"/>
    <hyperlink ref="C4206" r:id="rId5304" xr:uid="{00000000-0004-0000-0300-0000B7140000}"/>
    <hyperlink ref="C4207" r:id="rId5305" xr:uid="{00000000-0004-0000-0300-0000B8140000}"/>
    <hyperlink ref="C4208" r:id="rId5306" xr:uid="{00000000-0004-0000-0300-0000B9140000}"/>
    <hyperlink ref="C4209" r:id="rId5307" xr:uid="{00000000-0004-0000-0300-0000BA140000}"/>
    <hyperlink ref="C4210" r:id="rId5308" xr:uid="{00000000-0004-0000-0300-0000BB140000}"/>
    <hyperlink ref="C4211" r:id="rId5309" xr:uid="{00000000-0004-0000-0300-0000BC140000}"/>
    <hyperlink ref="C4212" r:id="rId5310" xr:uid="{00000000-0004-0000-0300-0000BD140000}"/>
    <hyperlink ref="C4213" r:id="rId5311" xr:uid="{00000000-0004-0000-0300-0000BE140000}"/>
    <hyperlink ref="C4214" r:id="rId5312" xr:uid="{00000000-0004-0000-0300-0000BF140000}"/>
    <hyperlink ref="C4215" r:id="rId5313" xr:uid="{00000000-0004-0000-0300-0000C0140000}"/>
    <hyperlink ref="C4216" r:id="rId5314" xr:uid="{00000000-0004-0000-0300-0000C1140000}"/>
    <hyperlink ref="C4217" r:id="rId5315" xr:uid="{00000000-0004-0000-0300-0000C2140000}"/>
    <hyperlink ref="C4218" r:id="rId5316" xr:uid="{00000000-0004-0000-0300-0000C3140000}"/>
    <hyperlink ref="C4219" r:id="rId5317" xr:uid="{00000000-0004-0000-0300-0000C4140000}"/>
    <hyperlink ref="C4220" r:id="rId5318" xr:uid="{00000000-0004-0000-0300-0000C5140000}"/>
    <hyperlink ref="C4221" r:id="rId5319" xr:uid="{00000000-0004-0000-0300-0000C6140000}"/>
    <hyperlink ref="C4222" r:id="rId5320" xr:uid="{00000000-0004-0000-0300-0000C7140000}"/>
    <hyperlink ref="C4223" r:id="rId5321" xr:uid="{00000000-0004-0000-0300-0000C8140000}"/>
    <hyperlink ref="C4224" r:id="rId5322" xr:uid="{00000000-0004-0000-0300-0000C9140000}"/>
    <hyperlink ref="C4225" r:id="rId5323" xr:uid="{00000000-0004-0000-0300-0000CA140000}"/>
    <hyperlink ref="C4226" r:id="rId5324" xr:uid="{00000000-0004-0000-0300-0000CB140000}"/>
    <hyperlink ref="C4227" r:id="rId5325" xr:uid="{00000000-0004-0000-0300-0000CC140000}"/>
    <hyperlink ref="C4228" r:id="rId5326" xr:uid="{00000000-0004-0000-0300-0000CD140000}"/>
    <hyperlink ref="C4229" r:id="rId5327" xr:uid="{00000000-0004-0000-0300-0000CE140000}"/>
    <hyperlink ref="C4230" r:id="rId5328" xr:uid="{00000000-0004-0000-0300-0000CF140000}"/>
    <hyperlink ref="C4231" r:id="rId5329" xr:uid="{00000000-0004-0000-0300-0000D0140000}"/>
    <hyperlink ref="C4232" r:id="rId5330" xr:uid="{00000000-0004-0000-0300-0000D1140000}"/>
    <hyperlink ref="B4233" r:id="rId5331" xr:uid="{00000000-0004-0000-0300-0000D2140000}"/>
    <hyperlink ref="C4233" r:id="rId5332" xr:uid="{00000000-0004-0000-0300-0000D3140000}"/>
    <hyperlink ref="C4234" r:id="rId5333" xr:uid="{00000000-0004-0000-0300-0000D4140000}"/>
    <hyperlink ref="C4235" r:id="rId5334" xr:uid="{00000000-0004-0000-0300-0000D5140000}"/>
    <hyperlink ref="C4236" r:id="rId5335" xr:uid="{00000000-0004-0000-0300-0000D6140000}"/>
    <hyperlink ref="C4237" r:id="rId5336" xr:uid="{00000000-0004-0000-0300-0000D7140000}"/>
    <hyperlink ref="C4238" r:id="rId5337" xr:uid="{00000000-0004-0000-0300-0000D8140000}"/>
    <hyperlink ref="C4239" r:id="rId5338" xr:uid="{00000000-0004-0000-0300-0000D9140000}"/>
    <hyperlink ref="C4240" r:id="rId5339" xr:uid="{00000000-0004-0000-0300-0000DA140000}"/>
    <hyperlink ref="C4241" r:id="rId5340" xr:uid="{00000000-0004-0000-0300-0000DB140000}"/>
    <hyperlink ref="C4242" r:id="rId5341" xr:uid="{00000000-0004-0000-0300-0000DC140000}"/>
    <hyperlink ref="C4243" r:id="rId5342" xr:uid="{00000000-0004-0000-0300-0000DD140000}"/>
    <hyperlink ref="C4244" r:id="rId5343" xr:uid="{00000000-0004-0000-0300-0000DE140000}"/>
    <hyperlink ref="C4245" r:id="rId5344" xr:uid="{00000000-0004-0000-0300-0000DF140000}"/>
    <hyperlink ref="C4246" r:id="rId5345" xr:uid="{00000000-0004-0000-0300-0000E0140000}"/>
    <hyperlink ref="C4247" r:id="rId5346" xr:uid="{00000000-0004-0000-0300-0000E1140000}"/>
    <hyperlink ref="C4248" r:id="rId5347" xr:uid="{00000000-0004-0000-0300-0000E2140000}"/>
    <hyperlink ref="C4249" r:id="rId5348" xr:uid="{00000000-0004-0000-0300-0000E3140000}"/>
    <hyperlink ref="C4250" r:id="rId5349" xr:uid="{00000000-0004-0000-0300-0000E4140000}"/>
    <hyperlink ref="C4251" r:id="rId5350" xr:uid="{00000000-0004-0000-0300-0000E5140000}"/>
    <hyperlink ref="C4252" r:id="rId5351" xr:uid="{00000000-0004-0000-0300-0000E6140000}"/>
    <hyperlink ref="C4253" r:id="rId5352" xr:uid="{00000000-0004-0000-0300-0000E7140000}"/>
    <hyperlink ref="C4254" r:id="rId5353" xr:uid="{00000000-0004-0000-0300-0000E8140000}"/>
    <hyperlink ref="C4255" r:id="rId5354" xr:uid="{00000000-0004-0000-0300-0000E9140000}"/>
    <hyperlink ref="C4256" r:id="rId5355" xr:uid="{00000000-0004-0000-0300-0000EA140000}"/>
    <hyperlink ref="C4257" r:id="rId5356" xr:uid="{00000000-0004-0000-0300-0000EB140000}"/>
    <hyperlink ref="C4258" r:id="rId5357" xr:uid="{00000000-0004-0000-0300-0000EC140000}"/>
    <hyperlink ref="C4259" r:id="rId5358" xr:uid="{00000000-0004-0000-0300-0000ED140000}"/>
    <hyperlink ref="C4260" r:id="rId5359" xr:uid="{00000000-0004-0000-0300-0000EE140000}"/>
    <hyperlink ref="C4261" r:id="rId5360" xr:uid="{00000000-0004-0000-0300-0000EF140000}"/>
    <hyperlink ref="C4262" r:id="rId5361" xr:uid="{00000000-0004-0000-0300-0000F0140000}"/>
    <hyperlink ref="C4263" r:id="rId5362" xr:uid="{00000000-0004-0000-0300-0000F1140000}"/>
    <hyperlink ref="C4264" r:id="rId5363" xr:uid="{00000000-0004-0000-0300-0000F2140000}"/>
    <hyperlink ref="C4265" r:id="rId5364" xr:uid="{00000000-0004-0000-0300-0000F3140000}"/>
    <hyperlink ref="C4266" r:id="rId5365" xr:uid="{00000000-0004-0000-0300-0000F4140000}"/>
    <hyperlink ref="C4267" r:id="rId5366" xr:uid="{00000000-0004-0000-0300-0000F5140000}"/>
    <hyperlink ref="C4268" r:id="rId5367" xr:uid="{00000000-0004-0000-0300-0000F6140000}"/>
    <hyperlink ref="C4269" r:id="rId5368" xr:uid="{00000000-0004-0000-0300-0000F7140000}"/>
    <hyperlink ref="C4270" r:id="rId5369" xr:uid="{00000000-0004-0000-0300-0000F8140000}"/>
    <hyperlink ref="C4271" r:id="rId5370" xr:uid="{00000000-0004-0000-0300-0000F9140000}"/>
    <hyperlink ref="C4272" r:id="rId5371" xr:uid="{00000000-0004-0000-0300-0000FA140000}"/>
    <hyperlink ref="C4273" r:id="rId5372" xr:uid="{00000000-0004-0000-0300-0000FB140000}"/>
    <hyperlink ref="C4274" r:id="rId5373" xr:uid="{00000000-0004-0000-0300-0000FC140000}"/>
    <hyperlink ref="C4275" r:id="rId5374" xr:uid="{00000000-0004-0000-0300-0000FD140000}"/>
    <hyperlink ref="C4276" r:id="rId5375" xr:uid="{00000000-0004-0000-0300-0000FE140000}"/>
    <hyperlink ref="C4277" r:id="rId5376" xr:uid="{00000000-0004-0000-0300-0000FF140000}"/>
    <hyperlink ref="C4278" r:id="rId5377" xr:uid="{00000000-0004-0000-0300-000000150000}"/>
    <hyperlink ref="C4279" r:id="rId5378" xr:uid="{00000000-0004-0000-0300-000001150000}"/>
    <hyperlink ref="C4280" r:id="rId5379" xr:uid="{00000000-0004-0000-0300-000002150000}"/>
    <hyperlink ref="C4281" r:id="rId5380" xr:uid="{00000000-0004-0000-0300-000003150000}"/>
    <hyperlink ref="C4282" r:id="rId5381" xr:uid="{00000000-0004-0000-0300-000004150000}"/>
    <hyperlink ref="C4283" r:id="rId5382" xr:uid="{00000000-0004-0000-0300-000005150000}"/>
    <hyperlink ref="C4284" r:id="rId5383" xr:uid="{00000000-0004-0000-0300-000006150000}"/>
    <hyperlink ref="C4285" r:id="rId5384" xr:uid="{00000000-0004-0000-0300-000007150000}"/>
    <hyperlink ref="C4286" r:id="rId5385" xr:uid="{00000000-0004-0000-0300-000008150000}"/>
    <hyperlink ref="C4287" r:id="rId5386" xr:uid="{00000000-0004-0000-0300-000009150000}"/>
    <hyperlink ref="C4288" r:id="rId5387" xr:uid="{00000000-0004-0000-0300-00000A150000}"/>
    <hyperlink ref="C4289" r:id="rId5388" xr:uid="{00000000-0004-0000-0300-00000B150000}"/>
    <hyperlink ref="C4290" r:id="rId5389" xr:uid="{00000000-0004-0000-0300-00000C150000}"/>
    <hyperlink ref="C4291" r:id="rId5390" xr:uid="{00000000-0004-0000-0300-00000D150000}"/>
    <hyperlink ref="C4292" r:id="rId5391" xr:uid="{00000000-0004-0000-0300-00000E150000}"/>
    <hyperlink ref="B4293" r:id="rId5392" xr:uid="{00000000-0004-0000-0300-00000F150000}"/>
    <hyperlink ref="C4293" r:id="rId5393" xr:uid="{00000000-0004-0000-0300-000010150000}"/>
    <hyperlink ref="C4294" r:id="rId5394" xr:uid="{00000000-0004-0000-0300-000011150000}"/>
    <hyperlink ref="C4295" r:id="rId5395" xr:uid="{00000000-0004-0000-0300-000012150000}"/>
    <hyperlink ref="C4296" r:id="rId5396" xr:uid="{00000000-0004-0000-0300-000013150000}"/>
    <hyperlink ref="C4297" r:id="rId5397" xr:uid="{00000000-0004-0000-0300-000014150000}"/>
    <hyperlink ref="C4298" r:id="rId5398" xr:uid="{00000000-0004-0000-0300-000015150000}"/>
    <hyperlink ref="C4299" r:id="rId5399" xr:uid="{00000000-0004-0000-0300-000016150000}"/>
    <hyperlink ref="C4300" r:id="rId5400" xr:uid="{00000000-0004-0000-0300-000017150000}"/>
    <hyperlink ref="C4301" r:id="rId5401" xr:uid="{00000000-0004-0000-0300-000018150000}"/>
    <hyperlink ref="C4302" r:id="rId5402" xr:uid="{00000000-0004-0000-0300-000019150000}"/>
    <hyperlink ref="C4303" r:id="rId5403" xr:uid="{00000000-0004-0000-0300-00001A150000}"/>
    <hyperlink ref="C4304" r:id="rId5404" xr:uid="{00000000-0004-0000-0300-00001B150000}"/>
    <hyperlink ref="C4305" r:id="rId5405" xr:uid="{00000000-0004-0000-0300-00001C150000}"/>
    <hyperlink ref="C4306" r:id="rId5406" xr:uid="{00000000-0004-0000-0300-00001D150000}"/>
    <hyperlink ref="C4307" r:id="rId5407" xr:uid="{00000000-0004-0000-0300-00001E150000}"/>
    <hyperlink ref="C4308" r:id="rId5408" xr:uid="{00000000-0004-0000-0300-00001F150000}"/>
    <hyperlink ref="C4309" r:id="rId5409" xr:uid="{00000000-0004-0000-0300-000020150000}"/>
    <hyperlink ref="C4310" r:id="rId5410" xr:uid="{00000000-0004-0000-0300-000021150000}"/>
    <hyperlink ref="C4311" r:id="rId5411" xr:uid="{00000000-0004-0000-0300-000022150000}"/>
    <hyperlink ref="C4312" r:id="rId5412" xr:uid="{00000000-0004-0000-0300-000023150000}"/>
    <hyperlink ref="C4313" r:id="rId5413" xr:uid="{00000000-0004-0000-0300-000024150000}"/>
    <hyperlink ref="C4314" r:id="rId5414" xr:uid="{00000000-0004-0000-0300-000025150000}"/>
    <hyperlink ref="C4315" r:id="rId5415" xr:uid="{00000000-0004-0000-0300-000026150000}"/>
    <hyperlink ref="C4316" r:id="rId5416" xr:uid="{00000000-0004-0000-0300-000027150000}"/>
    <hyperlink ref="C4317" r:id="rId5417" xr:uid="{00000000-0004-0000-0300-000028150000}"/>
    <hyperlink ref="C4318" r:id="rId5418" xr:uid="{00000000-0004-0000-0300-000029150000}"/>
    <hyperlink ref="C4319" r:id="rId5419" xr:uid="{00000000-0004-0000-0300-00002A150000}"/>
    <hyperlink ref="C4320" r:id="rId5420" xr:uid="{00000000-0004-0000-0300-00002B150000}"/>
    <hyperlink ref="C4321" r:id="rId5421" xr:uid="{00000000-0004-0000-0300-00002C150000}"/>
    <hyperlink ref="C4322" r:id="rId5422" xr:uid="{00000000-0004-0000-0300-00002D150000}"/>
    <hyperlink ref="C4323" r:id="rId5423" xr:uid="{00000000-0004-0000-0300-00002E150000}"/>
    <hyperlink ref="C4324" r:id="rId5424" xr:uid="{00000000-0004-0000-0300-00002F150000}"/>
    <hyperlink ref="C4325" r:id="rId5425" xr:uid="{00000000-0004-0000-0300-000030150000}"/>
    <hyperlink ref="C4326" r:id="rId5426" xr:uid="{00000000-0004-0000-0300-000031150000}"/>
    <hyperlink ref="C4327" r:id="rId5427" xr:uid="{00000000-0004-0000-0300-000032150000}"/>
    <hyperlink ref="C4328" r:id="rId5428" xr:uid="{00000000-0004-0000-0300-000033150000}"/>
    <hyperlink ref="C4329" r:id="rId5429" xr:uid="{00000000-0004-0000-0300-000034150000}"/>
    <hyperlink ref="C4330" r:id="rId5430" xr:uid="{00000000-0004-0000-0300-000035150000}"/>
    <hyperlink ref="C4331" r:id="rId5431" xr:uid="{00000000-0004-0000-0300-000036150000}"/>
    <hyperlink ref="C4332" r:id="rId5432" xr:uid="{00000000-0004-0000-0300-000037150000}"/>
    <hyperlink ref="C4333" r:id="rId5433" xr:uid="{00000000-0004-0000-0300-000038150000}"/>
    <hyperlink ref="C4334" r:id="rId5434" xr:uid="{00000000-0004-0000-0300-000039150000}"/>
    <hyperlink ref="C4335" r:id="rId5435" xr:uid="{00000000-0004-0000-0300-00003A150000}"/>
    <hyperlink ref="C4336" r:id="rId5436" xr:uid="{00000000-0004-0000-0300-00003B150000}"/>
    <hyperlink ref="C4337" r:id="rId5437" xr:uid="{00000000-0004-0000-0300-00003C150000}"/>
    <hyperlink ref="C4338" r:id="rId5438" xr:uid="{00000000-0004-0000-0300-00003D150000}"/>
    <hyperlink ref="C4339" r:id="rId5439" xr:uid="{00000000-0004-0000-0300-00003E150000}"/>
    <hyperlink ref="C4340" r:id="rId5440" xr:uid="{00000000-0004-0000-0300-00003F150000}"/>
    <hyperlink ref="C4341" r:id="rId5441" xr:uid="{00000000-0004-0000-0300-000040150000}"/>
    <hyperlink ref="C4342" r:id="rId5442" xr:uid="{00000000-0004-0000-0300-000041150000}"/>
    <hyperlink ref="C4343" r:id="rId5443" xr:uid="{00000000-0004-0000-0300-000042150000}"/>
    <hyperlink ref="B4344" r:id="rId5444" xr:uid="{00000000-0004-0000-0300-000043150000}"/>
    <hyperlink ref="C4344" r:id="rId5445" xr:uid="{00000000-0004-0000-0300-000044150000}"/>
    <hyperlink ref="C4345" r:id="rId5446" xr:uid="{00000000-0004-0000-0300-000045150000}"/>
    <hyperlink ref="C4346" r:id="rId5447" xr:uid="{00000000-0004-0000-0300-000046150000}"/>
    <hyperlink ref="C4347" r:id="rId5448" xr:uid="{00000000-0004-0000-0300-000047150000}"/>
    <hyperlink ref="C4348" r:id="rId5449" xr:uid="{00000000-0004-0000-0300-000048150000}"/>
    <hyperlink ref="C4349" r:id="rId5450" xr:uid="{00000000-0004-0000-0300-000049150000}"/>
    <hyperlink ref="C4350" r:id="rId5451" xr:uid="{00000000-0004-0000-0300-00004A150000}"/>
    <hyperlink ref="C4351" r:id="rId5452" xr:uid="{00000000-0004-0000-0300-00004B150000}"/>
    <hyperlink ref="C4352" r:id="rId5453" xr:uid="{00000000-0004-0000-0300-00004C150000}"/>
    <hyperlink ref="C4353" r:id="rId5454" xr:uid="{00000000-0004-0000-0300-00004D150000}"/>
    <hyperlink ref="C4354" r:id="rId5455" xr:uid="{00000000-0004-0000-0300-00004E150000}"/>
    <hyperlink ref="C4355" r:id="rId5456" xr:uid="{00000000-0004-0000-0300-00004F150000}"/>
    <hyperlink ref="C4356" r:id="rId5457" xr:uid="{00000000-0004-0000-0300-000050150000}"/>
    <hyperlink ref="C4357" r:id="rId5458" xr:uid="{00000000-0004-0000-0300-000051150000}"/>
    <hyperlink ref="C4358" r:id="rId5459" xr:uid="{00000000-0004-0000-0300-000052150000}"/>
    <hyperlink ref="C4359" r:id="rId5460" xr:uid="{00000000-0004-0000-0300-000053150000}"/>
    <hyperlink ref="C4360" r:id="rId5461" xr:uid="{00000000-0004-0000-0300-000054150000}"/>
    <hyperlink ref="C4361" r:id="rId5462" xr:uid="{00000000-0004-0000-0300-000055150000}"/>
    <hyperlink ref="C4362" r:id="rId5463" xr:uid="{00000000-0004-0000-0300-000056150000}"/>
    <hyperlink ref="C4363" r:id="rId5464" xr:uid="{00000000-0004-0000-0300-000057150000}"/>
    <hyperlink ref="C4364" r:id="rId5465" xr:uid="{00000000-0004-0000-0300-000058150000}"/>
    <hyperlink ref="C4365" r:id="rId5466" xr:uid="{00000000-0004-0000-0300-000059150000}"/>
    <hyperlink ref="C4366" r:id="rId5467" xr:uid="{00000000-0004-0000-0300-00005A150000}"/>
    <hyperlink ref="C4367" r:id="rId5468" xr:uid="{00000000-0004-0000-0300-00005B150000}"/>
    <hyperlink ref="C4368" r:id="rId5469" xr:uid="{00000000-0004-0000-0300-00005C150000}"/>
    <hyperlink ref="C4369" r:id="rId5470" xr:uid="{00000000-0004-0000-0300-00005D150000}"/>
    <hyperlink ref="C4370" r:id="rId5471" xr:uid="{00000000-0004-0000-0300-00005E150000}"/>
    <hyperlink ref="C4371" r:id="rId5472" xr:uid="{00000000-0004-0000-0300-00005F150000}"/>
    <hyperlink ref="C4372" r:id="rId5473" xr:uid="{00000000-0004-0000-0300-000060150000}"/>
    <hyperlink ref="C4373" r:id="rId5474" xr:uid="{00000000-0004-0000-0300-000061150000}"/>
    <hyperlink ref="C4374" r:id="rId5475" xr:uid="{00000000-0004-0000-0300-000062150000}"/>
    <hyperlink ref="C4375" r:id="rId5476" xr:uid="{00000000-0004-0000-0300-000063150000}"/>
    <hyperlink ref="C4376" r:id="rId5477" xr:uid="{00000000-0004-0000-0300-000064150000}"/>
    <hyperlink ref="C4377" r:id="rId5478" xr:uid="{00000000-0004-0000-0300-000065150000}"/>
    <hyperlink ref="C4378" r:id="rId5479" xr:uid="{00000000-0004-0000-0300-000066150000}"/>
    <hyperlink ref="C4379" r:id="rId5480" xr:uid="{00000000-0004-0000-0300-000067150000}"/>
    <hyperlink ref="C4380" r:id="rId5481" xr:uid="{00000000-0004-0000-0300-000068150000}"/>
    <hyperlink ref="C4381" r:id="rId5482" xr:uid="{00000000-0004-0000-0300-000069150000}"/>
    <hyperlink ref="C4382" r:id="rId5483" xr:uid="{00000000-0004-0000-0300-00006A150000}"/>
    <hyperlink ref="C4383" r:id="rId5484" xr:uid="{00000000-0004-0000-0300-00006B150000}"/>
    <hyperlink ref="C4384" r:id="rId5485" xr:uid="{00000000-0004-0000-0300-00006C150000}"/>
    <hyperlink ref="C4385" r:id="rId5486" xr:uid="{00000000-0004-0000-0300-00006D150000}"/>
    <hyperlink ref="C4386" r:id="rId5487" xr:uid="{00000000-0004-0000-0300-00006E150000}"/>
    <hyperlink ref="C4387" r:id="rId5488" xr:uid="{00000000-0004-0000-0300-00006F150000}"/>
    <hyperlink ref="C4388" r:id="rId5489" xr:uid="{00000000-0004-0000-0300-000070150000}"/>
    <hyperlink ref="C4389" r:id="rId5490" xr:uid="{00000000-0004-0000-0300-000071150000}"/>
    <hyperlink ref="C4390" r:id="rId5491" xr:uid="{00000000-0004-0000-0300-000072150000}"/>
    <hyperlink ref="C4391" r:id="rId5492" xr:uid="{00000000-0004-0000-0300-000073150000}"/>
    <hyperlink ref="C4392" r:id="rId5493" xr:uid="{00000000-0004-0000-0300-000074150000}"/>
    <hyperlink ref="C4393" r:id="rId5494" xr:uid="{00000000-0004-0000-0300-000075150000}"/>
    <hyperlink ref="C4394" r:id="rId5495" xr:uid="{00000000-0004-0000-0300-000076150000}"/>
    <hyperlink ref="C4395" r:id="rId5496" xr:uid="{00000000-0004-0000-0300-000077150000}"/>
    <hyperlink ref="C4396" r:id="rId5497" xr:uid="{00000000-0004-0000-0300-000078150000}"/>
    <hyperlink ref="C4397" r:id="rId5498" xr:uid="{00000000-0004-0000-0300-000079150000}"/>
    <hyperlink ref="C4398" r:id="rId5499" xr:uid="{00000000-0004-0000-0300-00007A150000}"/>
    <hyperlink ref="C4399" r:id="rId5500" xr:uid="{00000000-0004-0000-0300-00007B150000}"/>
    <hyperlink ref="C4400" r:id="rId5501" xr:uid="{00000000-0004-0000-0300-00007C150000}"/>
    <hyperlink ref="C4401" r:id="rId5502" xr:uid="{00000000-0004-0000-0300-00007D150000}"/>
    <hyperlink ref="C4402" r:id="rId5503" xr:uid="{00000000-0004-0000-0300-00007E150000}"/>
    <hyperlink ref="C4403" r:id="rId5504" xr:uid="{00000000-0004-0000-0300-00007F150000}"/>
    <hyperlink ref="C4404" r:id="rId5505" xr:uid="{00000000-0004-0000-0300-000080150000}"/>
    <hyperlink ref="C4405" r:id="rId5506" xr:uid="{00000000-0004-0000-0300-000081150000}"/>
    <hyperlink ref="C4406" r:id="rId5507" xr:uid="{00000000-0004-0000-0300-000082150000}"/>
    <hyperlink ref="C4407" r:id="rId5508" xr:uid="{00000000-0004-0000-0300-000083150000}"/>
    <hyperlink ref="B4408" r:id="rId5509" xr:uid="{00000000-0004-0000-0300-000084150000}"/>
    <hyperlink ref="C4408" r:id="rId5510" xr:uid="{00000000-0004-0000-0300-000085150000}"/>
    <hyperlink ref="C4409" r:id="rId5511" xr:uid="{00000000-0004-0000-0300-000086150000}"/>
    <hyperlink ref="C4410" r:id="rId5512" xr:uid="{00000000-0004-0000-0300-000087150000}"/>
    <hyperlink ref="C4411" r:id="rId5513" xr:uid="{00000000-0004-0000-0300-000088150000}"/>
    <hyperlink ref="C4412" r:id="rId5514" xr:uid="{00000000-0004-0000-0300-000089150000}"/>
    <hyperlink ref="C4413" r:id="rId5515" xr:uid="{00000000-0004-0000-0300-00008A150000}"/>
    <hyperlink ref="C4414" r:id="rId5516" xr:uid="{00000000-0004-0000-0300-00008B150000}"/>
    <hyperlink ref="C4415" r:id="rId5517" xr:uid="{00000000-0004-0000-0300-00008C150000}"/>
    <hyperlink ref="C4416" r:id="rId5518" xr:uid="{00000000-0004-0000-0300-00008D150000}"/>
    <hyperlink ref="C4417" r:id="rId5519" xr:uid="{00000000-0004-0000-0300-00008E150000}"/>
    <hyperlink ref="C4418" r:id="rId5520" xr:uid="{00000000-0004-0000-0300-00008F150000}"/>
    <hyperlink ref="C4419" r:id="rId5521" xr:uid="{00000000-0004-0000-0300-000090150000}"/>
    <hyperlink ref="C4420" r:id="rId5522" xr:uid="{00000000-0004-0000-0300-000091150000}"/>
    <hyperlink ref="C4421" r:id="rId5523" xr:uid="{00000000-0004-0000-0300-000092150000}"/>
    <hyperlink ref="C4422" r:id="rId5524" xr:uid="{00000000-0004-0000-0300-000093150000}"/>
    <hyperlink ref="C4423" r:id="rId5525" xr:uid="{00000000-0004-0000-0300-000094150000}"/>
    <hyperlink ref="C4424" r:id="rId5526" xr:uid="{00000000-0004-0000-0300-000095150000}"/>
    <hyperlink ref="C4425" r:id="rId5527" xr:uid="{00000000-0004-0000-0300-000096150000}"/>
    <hyperlink ref="C4426" r:id="rId5528" xr:uid="{00000000-0004-0000-0300-000097150000}"/>
    <hyperlink ref="B4427" r:id="rId5529" xr:uid="{00000000-0004-0000-0300-000098150000}"/>
    <hyperlink ref="C4427" r:id="rId5530" xr:uid="{00000000-0004-0000-0300-000099150000}"/>
    <hyperlink ref="C4428" r:id="rId5531" xr:uid="{00000000-0004-0000-0300-00009A150000}"/>
    <hyperlink ref="C4429" r:id="rId5532" xr:uid="{00000000-0004-0000-0300-00009B150000}"/>
    <hyperlink ref="C4430" r:id="rId5533" xr:uid="{00000000-0004-0000-0300-00009C150000}"/>
    <hyperlink ref="C4431" r:id="rId5534" xr:uid="{00000000-0004-0000-0300-00009D150000}"/>
    <hyperlink ref="C4432" r:id="rId5535" xr:uid="{00000000-0004-0000-0300-00009E150000}"/>
    <hyperlink ref="C4433" r:id="rId5536" xr:uid="{00000000-0004-0000-0300-00009F150000}"/>
    <hyperlink ref="C4434" r:id="rId5537" xr:uid="{00000000-0004-0000-0300-0000A0150000}"/>
    <hyperlink ref="C4435" r:id="rId5538" xr:uid="{00000000-0004-0000-0300-0000A1150000}"/>
    <hyperlink ref="C4436" r:id="rId5539" xr:uid="{00000000-0004-0000-0300-0000A2150000}"/>
    <hyperlink ref="C4437" r:id="rId5540" xr:uid="{00000000-0004-0000-0300-0000A3150000}"/>
    <hyperlink ref="C4438" r:id="rId5541" xr:uid="{00000000-0004-0000-0300-0000A4150000}"/>
    <hyperlink ref="C4439" r:id="rId5542" xr:uid="{00000000-0004-0000-0300-0000A5150000}"/>
    <hyperlink ref="C4440" r:id="rId5543" xr:uid="{00000000-0004-0000-0300-0000A6150000}"/>
    <hyperlink ref="C4441" r:id="rId5544" xr:uid="{00000000-0004-0000-0300-0000A7150000}"/>
    <hyperlink ref="C4442" r:id="rId5545" xr:uid="{00000000-0004-0000-0300-0000A8150000}"/>
    <hyperlink ref="C4443" r:id="rId5546" xr:uid="{00000000-0004-0000-0300-0000A9150000}"/>
    <hyperlink ref="C4444" r:id="rId5547" xr:uid="{00000000-0004-0000-0300-0000AA150000}"/>
    <hyperlink ref="C4445" r:id="rId5548" xr:uid="{00000000-0004-0000-0300-0000AB150000}"/>
    <hyperlink ref="C4446" r:id="rId5549" xr:uid="{00000000-0004-0000-0300-0000AC150000}"/>
    <hyperlink ref="C4447" r:id="rId5550" xr:uid="{00000000-0004-0000-0300-0000AD150000}"/>
    <hyperlink ref="C4448" r:id="rId5551" xr:uid="{00000000-0004-0000-0300-0000AE150000}"/>
    <hyperlink ref="C4449" r:id="rId5552" xr:uid="{00000000-0004-0000-0300-0000AF150000}"/>
    <hyperlink ref="C4450" r:id="rId5553" xr:uid="{00000000-0004-0000-0300-0000B0150000}"/>
    <hyperlink ref="C4451" r:id="rId5554" xr:uid="{00000000-0004-0000-0300-0000B1150000}"/>
    <hyperlink ref="C4452" r:id="rId5555" xr:uid="{00000000-0004-0000-0300-0000B2150000}"/>
    <hyperlink ref="C4453" r:id="rId5556" xr:uid="{00000000-0004-0000-0300-0000B3150000}"/>
    <hyperlink ref="C4454" r:id="rId5557" xr:uid="{00000000-0004-0000-0300-0000B4150000}"/>
    <hyperlink ref="C4455" r:id="rId5558" xr:uid="{00000000-0004-0000-0300-0000B5150000}"/>
    <hyperlink ref="C4456" r:id="rId5559" xr:uid="{00000000-0004-0000-0300-0000B6150000}"/>
    <hyperlink ref="C4457" r:id="rId5560" xr:uid="{00000000-0004-0000-0300-0000B7150000}"/>
    <hyperlink ref="C4458" r:id="rId5561" xr:uid="{00000000-0004-0000-0300-0000B8150000}"/>
    <hyperlink ref="C4459" r:id="rId5562" xr:uid="{00000000-0004-0000-0300-0000B9150000}"/>
    <hyperlink ref="C4460" r:id="rId5563" xr:uid="{00000000-0004-0000-0300-0000BA150000}"/>
    <hyperlink ref="C4461" r:id="rId5564" xr:uid="{00000000-0004-0000-0300-0000BB150000}"/>
    <hyperlink ref="C4462" r:id="rId5565" xr:uid="{00000000-0004-0000-0300-0000BC150000}"/>
    <hyperlink ref="C4463" r:id="rId5566" xr:uid="{00000000-0004-0000-0300-0000BD150000}"/>
    <hyperlink ref="C4464" r:id="rId5567" xr:uid="{00000000-0004-0000-0300-0000BE150000}"/>
    <hyperlink ref="C4465" r:id="rId5568" xr:uid="{00000000-0004-0000-0300-0000BF150000}"/>
    <hyperlink ref="C4466" r:id="rId5569" xr:uid="{00000000-0004-0000-0300-0000C0150000}"/>
    <hyperlink ref="C4467" r:id="rId5570" xr:uid="{00000000-0004-0000-0300-0000C1150000}"/>
    <hyperlink ref="C4468" r:id="rId5571" xr:uid="{00000000-0004-0000-0300-0000C2150000}"/>
    <hyperlink ref="C4469" r:id="rId5572" xr:uid="{00000000-0004-0000-0300-0000C3150000}"/>
    <hyperlink ref="C4470" r:id="rId5573" xr:uid="{00000000-0004-0000-0300-0000C4150000}"/>
    <hyperlink ref="C4471" r:id="rId5574" xr:uid="{00000000-0004-0000-0300-0000C5150000}"/>
    <hyperlink ref="C4472" r:id="rId5575" xr:uid="{00000000-0004-0000-0300-0000C6150000}"/>
    <hyperlink ref="C4473" r:id="rId5576" xr:uid="{00000000-0004-0000-0300-0000C7150000}"/>
    <hyperlink ref="C4474" r:id="rId5577" xr:uid="{00000000-0004-0000-0300-0000C8150000}"/>
    <hyperlink ref="C4475" r:id="rId5578" xr:uid="{00000000-0004-0000-0300-0000C9150000}"/>
    <hyperlink ref="C4476" r:id="rId5579" xr:uid="{00000000-0004-0000-0300-0000CA150000}"/>
    <hyperlink ref="C4477" r:id="rId5580" xr:uid="{00000000-0004-0000-0300-0000CB150000}"/>
    <hyperlink ref="C4478" r:id="rId5581" xr:uid="{00000000-0004-0000-0300-0000CC150000}"/>
    <hyperlink ref="C4479" r:id="rId5582" xr:uid="{00000000-0004-0000-0300-0000CD150000}"/>
    <hyperlink ref="C4480" r:id="rId5583" xr:uid="{00000000-0004-0000-0300-0000CE150000}"/>
    <hyperlink ref="C4481" r:id="rId5584" xr:uid="{00000000-0004-0000-0300-0000CF150000}"/>
    <hyperlink ref="C4482" r:id="rId5585" xr:uid="{00000000-0004-0000-0300-0000D0150000}"/>
    <hyperlink ref="C4483" r:id="rId5586" xr:uid="{00000000-0004-0000-0300-0000D1150000}"/>
    <hyperlink ref="C4484" r:id="rId5587" xr:uid="{00000000-0004-0000-0300-0000D2150000}"/>
    <hyperlink ref="C4485" r:id="rId5588" xr:uid="{00000000-0004-0000-0300-0000D3150000}"/>
    <hyperlink ref="C4486" r:id="rId5589" xr:uid="{00000000-0004-0000-0300-0000D4150000}"/>
    <hyperlink ref="C4487" r:id="rId5590" xr:uid="{00000000-0004-0000-0300-0000D5150000}"/>
    <hyperlink ref="C4488" r:id="rId5591" xr:uid="{00000000-0004-0000-0300-0000D6150000}"/>
    <hyperlink ref="C4489" r:id="rId5592" xr:uid="{00000000-0004-0000-0300-0000D7150000}"/>
    <hyperlink ref="C4490" r:id="rId5593" xr:uid="{00000000-0004-0000-0300-0000D8150000}"/>
    <hyperlink ref="C4491" r:id="rId5594" xr:uid="{00000000-0004-0000-0300-0000D9150000}"/>
    <hyperlink ref="C4492" r:id="rId5595" xr:uid="{00000000-0004-0000-0300-0000DA150000}"/>
    <hyperlink ref="C4493" r:id="rId5596" xr:uid="{00000000-0004-0000-0300-0000DB150000}"/>
    <hyperlink ref="C4494" r:id="rId5597" xr:uid="{00000000-0004-0000-0300-0000DC150000}"/>
    <hyperlink ref="C4495" r:id="rId5598" xr:uid="{00000000-0004-0000-0300-0000DD150000}"/>
    <hyperlink ref="C4496" r:id="rId5599" xr:uid="{00000000-0004-0000-0300-0000DE150000}"/>
    <hyperlink ref="C4497" r:id="rId5600" xr:uid="{00000000-0004-0000-0300-0000DF150000}"/>
    <hyperlink ref="C4498" r:id="rId5601" xr:uid="{00000000-0004-0000-0300-0000E0150000}"/>
    <hyperlink ref="C4499" r:id="rId5602" xr:uid="{00000000-0004-0000-0300-0000E1150000}"/>
    <hyperlink ref="C4500" r:id="rId5603" xr:uid="{00000000-0004-0000-0300-0000E2150000}"/>
    <hyperlink ref="C4501" r:id="rId5604" xr:uid="{00000000-0004-0000-0300-0000E3150000}"/>
    <hyperlink ref="C4502" r:id="rId5605" xr:uid="{00000000-0004-0000-0300-0000E4150000}"/>
    <hyperlink ref="C4503" r:id="rId5606" xr:uid="{00000000-0004-0000-0300-0000E5150000}"/>
    <hyperlink ref="C4504" r:id="rId5607" xr:uid="{00000000-0004-0000-0300-0000E6150000}"/>
    <hyperlink ref="C4505" r:id="rId5608" xr:uid="{00000000-0004-0000-0300-0000E7150000}"/>
    <hyperlink ref="C4506" r:id="rId5609" xr:uid="{00000000-0004-0000-0300-0000E8150000}"/>
    <hyperlink ref="C4507" r:id="rId5610" xr:uid="{00000000-0004-0000-0300-0000E9150000}"/>
    <hyperlink ref="C4508" r:id="rId5611" xr:uid="{00000000-0004-0000-0300-0000EA150000}"/>
    <hyperlink ref="C4509" r:id="rId5612" xr:uid="{00000000-0004-0000-0300-0000EB150000}"/>
    <hyperlink ref="C4510" r:id="rId5613" xr:uid="{00000000-0004-0000-0300-0000EC150000}"/>
    <hyperlink ref="C4511" r:id="rId5614" xr:uid="{00000000-0004-0000-0300-0000ED150000}"/>
    <hyperlink ref="C4512" r:id="rId5615" xr:uid="{00000000-0004-0000-0300-0000EE150000}"/>
    <hyperlink ref="C4513" r:id="rId5616" xr:uid="{00000000-0004-0000-0300-0000EF150000}"/>
    <hyperlink ref="C4514" r:id="rId5617" xr:uid="{00000000-0004-0000-0300-0000F0150000}"/>
    <hyperlink ref="C4515" r:id="rId5618" xr:uid="{00000000-0004-0000-0300-0000F1150000}"/>
    <hyperlink ref="C4516" r:id="rId5619" xr:uid="{00000000-0004-0000-0300-0000F2150000}"/>
    <hyperlink ref="C4517" r:id="rId5620" xr:uid="{00000000-0004-0000-0300-0000F3150000}"/>
    <hyperlink ref="C4518" r:id="rId5621" xr:uid="{00000000-0004-0000-0300-0000F4150000}"/>
    <hyperlink ref="C4519" r:id="rId5622" xr:uid="{00000000-0004-0000-0300-0000F5150000}"/>
    <hyperlink ref="C4520" r:id="rId5623" xr:uid="{00000000-0004-0000-0300-0000F6150000}"/>
    <hyperlink ref="C4521" r:id="rId5624" xr:uid="{00000000-0004-0000-0300-0000F7150000}"/>
    <hyperlink ref="C4522" r:id="rId5625" xr:uid="{00000000-0004-0000-0300-0000F8150000}"/>
    <hyperlink ref="C4523" r:id="rId5626" xr:uid="{00000000-0004-0000-0300-0000F9150000}"/>
    <hyperlink ref="C4524" r:id="rId5627" xr:uid="{00000000-0004-0000-0300-0000FA150000}"/>
    <hyperlink ref="C4525" r:id="rId5628" xr:uid="{00000000-0004-0000-0300-0000FB150000}"/>
    <hyperlink ref="C4526" r:id="rId5629" xr:uid="{00000000-0004-0000-0300-0000FC150000}"/>
    <hyperlink ref="C4527" r:id="rId5630" xr:uid="{00000000-0004-0000-0300-0000FD150000}"/>
    <hyperlink ref="C4528" r:id="rId5631" xr:uid="{00000000-0004-0000-0300-0000FE150000}"/>
    <hyperlink ref="C4529" r:id="rId5632" xr:uid="{00000000-0004-0000-0300-0000FF150000}"/>
    <hyperlink ref="C4530" r:id="rId5633" xr:uid="{00000000-0004-0000-0300-000000160000}"/>
    <hyperlink ref="C4531" r:id="rId5634" xr:uid="{00000000-0004-0000-0300-000001160000}"/>
    <hyperlink ref="C4532" r:id="rId5635" xr:uid="{00000000-0004-0000-0300-000002160000}"/>
    <hyperlink ref="C4533" r:id="rId5636" xr:uid="{00000000-0004-0000-0300-000003160000}"/>
    <hyperlink ref="C4534" r:id="rId5637" xr:uid="{00000000-0004-0000-0300-000004160000}"/>
    <hyperlink ref="C4535" r:id="rId5638" xr:uid="{00000000-0004-0000-0300-000005160000}"/>
    <hyperlink ref="C4536" r:id="rId5639" xr:uid="{00000000-0004-0000-0300-000006160000}"/>
    <hyperlink ref="C4537" r:id="rId5640" xr:uid="{00000000-0004-0000-0300-000007160000}"/>
    <hyperlink ref="C4538" r:id="rId5641" xr:uid="{00000000-0004-0000-0300-000008160000}"/>
    <hyperlink ref="C4539" r:id="rId5642" xr:uid="{00000000-0004-0000-0300-000009160000}"/>
    <hyperlink ref="C4540" r:id="rId5643" xr:uid="{00000000-0004-0000-0300-00000A160000}"/>
    <hyperlink ref="C4541" r:id="rId5644" xr:uid="{00000000-0004-0000-0300-00000B160000}"/>
    <hyperlink ref="C4542" r:id="rId5645" xr:uid="{00000000-0004-0000-0300-00000C160000}"/>
    <hyperlink ref="C4543" r:id="rId5646" xr:uid="{00000000-0004-0000-0300-00000D160000}"/>
    <hyperlink ref="C4544" r:id="rId5647" xr:uid="{00000000-0004-0000-0300-00000E160000}"/>
    <hyperlink ref="C4545" r:id="rId5648" xr:uid="{00000000-0004-0000-0300-00000F160000}"/>
    <hyperlink ref="C4546" r:id="rId5649" xr:uid="{00000000-0004-0000-0300-000010160000}"/>
    <hyperlink ref="C4547" r:id="rId5650" xr:uid="{00000000-0004-0000-0300-000011160000}"/>
    <hyperlink ref="C4548" r:id="rId5651" xr:uid="{00000000-0004-0000-0300-000012160000}"/>
    <hyperlink ref="C4549" r:id="rId5652" xr:uid="{00000000-0004-0000-0300-000013160000}"/>
    <hyperlink ref="C4550" r:id="rId5653" xr:uid="{00000000-0004-0000-0300-000014160000}"/>
    <hyperlink ref="C4551" r:id="rId5654" xr:uid="{00000000-0004-0000-0300-000015160000}"/>
    <hyperlink ref="C4552" r:id="rId5655" xr:uid="{00000000-0004-0000-0300-000016160000}"/>
    <hyperlink ref="C4553" r:id="rId5656" xr:uid="{00000000-0004-0000-0300-000017160000}"/>
    <hyperlink ref="C4554" r:id="rId5657" xr:uid="{00000000-0004-0000-0300-000018160000}"/>
    <hyperlink ref="C4555" r:id="rId5658" xr:uid="{00000000-0004-0000-0300-000019160000}"/>
    <hyperlink ref="C4556" r:id="rId5659" xr:uid="{00000000-0004-0000-0300-00001A160000}"/>
    <hyperlink ref="C4557" r:id="rId5660" xr:uid="{00000000-0004-0000-0300-00001B160000}"/>
    <hyperlink ref="C4558" r:id="rId5661" xr:uid="{00000000-0004-0000-0300-00001C160000}"/>
    <hyperlink ref="C4559" r:id="rId5662" xr:uid="{00000000-0004-0000-0300-00001D160000}"/>
    <hyperlink ref="C4560" r:id="rId5663" xr:uid="{00000000-0004-0000-0300-00001E160000}"/>
    <hyperlink ref="C4561" r:id="rId5664" xr:uid="{00000000-0004-0000-0300-00001F160000}"/>
    <hyperlink ref="C4562" r:id="rId5665" xr:uid="{00000000-0004-0000-0300-000020160000}"/>
    <hyperlink ref="C4563" r:id="rId5666" xr:uid="{00000000-0004-0000-0300-000021160000}"/>
    <hyperlink ref="C4564" r:id="rId5667" xr:uid="{00000000-0004-0000-0300-000022160000}"/>
    <hyperlink ref="C4565" r:id="rId5668" xr:uid="{00000000-0004-0000-0300-000023160000}"/>
    <hyperlink ref="C4566" r:id="rId5669" xr:uid="{00000000-0004-0000-0300-000024160000}"/>
    <hyperlink ref="C4567" r:id="rId5670" xr:uid="{00000000-0004-0000-0300-000025160000}"/>
    <hyperlink ref="C4568" r:id="rId5671" xr:uid="{00000000-0004-0000-0300-000026160000}"/>
    <hyperlink ref="C4569" r:id="rId5672" xr:uid="{00000000-0004-0000-0300-000027160000}"/>
    <hyperlink ref="C4570" r:id="rId5673" xr:uid="{00000000-0004-0000-0300-000028160000}"/>
    <hyperlink ref="C4571" r:id="rId5674" xr:uid="{00000000-0004-0000-0300-000029160000}"/>
    <hyperlink ref="C4572" r:id="rId5675" xr:uid="{00000000-0004-0000-0300-00002A160000}"/>
    <hyperlink ref="C4573" r:id="rId5676" xr:uid="{00000000-0004-0000-0300-00002B160000}"/>
    <hyperlink ref="C4574" r:id="rId5677" xr:uid="{00000000-0004-0000-0300-00002C160000}"/>
    <hyperlink ref="C4575" r:id="rId5678" xr:uid="{00000000-0004-0000-0300-00002D160000}"/>
    <hyperlink ref="C4576" r:id="rId5679" xr:uid="{00000000-0004-0000-0300-00002E160000}"/>
    <hyperlink ref="C4577" r:id="rId5680" xr:uid="{00000000-0004-0000-0300-00002F160000}"/>
    <hyperlink ref="C4578" r:id="rId5681" xr:uid="{00000000-0004-0000-0300-000030160000}"/>
    <hyperlink ref="C4579" r:id="rId5682" xr:uid="{00000000-0004-0000-0300-000031160000}"/>
    <hyperlink ref="C4580" r:id="rId5683" xr:uid="{00000000-0004-0000-0300-000032160000}"/>
    <hyperlink ref="C4581" r:id="rId5684" xr:uid="{00000000-0004-0000-0300-000033160000}"/>
    <hyperlink ref="C4582" r:id="rId5685" xr:uid="{00000000-0004-0000-0300-000034160000}"/>
    <hyperlink ref="C4583" r:id="rId5686" xr:uid="{00000000-0004-0000-0300-000035160000}"/>
    <hyperlink ref="C4584" r:id="rId5687" xr:uid="{00000000-0004-0000-0300-000036160000}"/>
    <hyperlink ref="B4585" r:id="rId5688" xr:uid="{00000000-0004-0000-0300-000037160000}"/>
    <hyperlink ref="C4585" r:id="rId5689" xr:uid="{00000000-0004-0000-0300-000038160000}"/>
    <hyperlink ref="C4586" r:id="rId5690" xr:uid="{00000000-0004-0000-0300-000039160000}"/>
    <hyperlink ref="C4587" r:id="rId5691" xr:uid="{00000000-0004-0000-0300-00003A160000}"/>
    <hyperlink ref="C4588" r:id="rId5692" xr:uid="{00000000-0004-0000-0300-00003B160000}"/>
    <hyperlink ref="C4589" r:id="rId5693" xr:uid="{00000000-0004-0000-0300-00003C160000}"/>
    <hyperlink ref="C4590" r:id="rId5694" xr:uid="{00000000-0004-0000-0300-00003D160000}"/>
    <hyperlink ref="C4591" r:id="rId5695" xr:uid="{00000000-0004-0000-0300-00003E160000}"/>
    <hyperlink ref="C4592" r:id="rId5696" xr:uid="{00000000-0004-0000-0300-00003F160000}"/>
    <hyperlink ref="C4593" r:id="rId5697" xr:uid="{00000000-0004-0000-0300-000040160000}"/>
    <hyperlink ref="C4594" r:id="rId5698" xr:uid="{00000000-0004-0000-0300-000041160000}"/>
    <hyperlink ref="C4595" r:id="rId5699" xr:uid="{00000000-0004-0000-0300-000042160000}"/>
    <hyperlink ref="C4596" r:id="rId5700" xr:uid="{00000000-0004-0000-0300-000043160000}"/>
    <hyperlink ref="C4597" r:id="rId5701" xr:uid="{00000000-0004-0000-0300-000044160000}"/>
    <hyperlink ref="C4598" r:id="rId5702" xr:uid="{00000000-0004-0000-0300-000045160000}"/>
    <hyperlink ref="C4599" r:id="rId5703" xr:uid="{00000000-0004-0000-0300-000046160000}"/>
    <hyperlink ref="C4600" r:id="rId5704" xr:uid="{00000000-0004-0000-0300-000047160000}"/>
    <hyperlink ref="C4601" r:id="rId5705" xr:uid="{00000000-0004-0000-0300-000048160000}"/>
    <hyperlink ref="C4602" r:id="rId5706" xr:uid="{00000000-0004-0000-0300-000049160000}"/>
    <hyperlink ref="C4603" r:id="rId5707" xr:uid="{00000000-0004-0000-0300-00004A160000}"/>
    <hyperlink ref="C4604" r:id="rId5708" xr:uid="{00000000-0004-0000-0300-00004B160000}"/>
    <hyperlink ref="C4605" r:id="rId5709" xr:uid="{00000000-0004-0000-0300-00004C160000}"/>
    <hyperlink ref="C4606" r:id="rId5710" xr:uid="{00000000-0004-0000-0300-00004D160000}"/>
    <hyperlink ref="C4607" r:id="rId5711" xr:uid="{00000000-0004-0000-0300-00004E160000}"/>
    <hyperlink ref="C4608" r:id="rId5712" xr:uid="{00000000-0004-0000-0300-00004F160000}"/>
    <hyperlink ref="C4609" r:id="rId5713" xr:uid="{00000000-0004-0000-0300-000050160000}"/>
    <hyperlink ref="C4610" r:id="rId5714" xr:uid="{00000000-0004-0000-0300-000051160000}"/>
    <hyperlink ref="C4611" r:id="rId5715" xr:uid="{00000000-0004-0000-0300-000052160000}"/>
    <hyperlink ref="C4612" r:id="rId5716" xr:uid="{00000000-0004-0000-0300-000053160000}"/>
    <hyperlink ref="C4613" r:id="rId5717" xr:uid="{00000000-0004-0000-0300-000054160000}"/>
    <hyperlink ref="C4614" r:id="rId5718" xr:uid="{00000000-0004-0000-0300-000055160000}"/>
    <hyperlink ref="B4615" r:id="rId5719" xr:uid="{00000000-0004-0000-0300-000056160000}"/>
    <hyperlink ref="C4615" r:id="rId5720" xr:uid="{00000000-0004-0000-0300-000057160000}"/>
    <hyperlink ref="C4616" r:id="rId5721" xr:uid="{00000000-0004-0000-0300-000058160000}"/>
    <hyperlink ref="C4617" r:id="rId5722" xr:uid="{00000000-0004-0000-0300-000059160000}"/>
    <hyperlink ref="C4618" r:id="rId5723" xr:uid="{00000000-0004-0000-0300-00005A160000}"/>
    <hyperlink ref="C4619" r:id="rId5724" xr:uid="{00000000-0004-0000-0300-00005B160000}"/>
    <hyperlink ref="C4620" r:id="rId5725" xr:uid="{00000000-0004-0000-0300-00005C160000}"/>
    <hyperlink ref="C4621" r:id="rId5726" xr:uid="{00000000-0004-0000-0300-00005D160000}"/>
    <hyperlink ref="C4622" r:id="rId5727" xr:uid="{00000000-0004-0000-0300-00005E160000}"/>
    <hyperlink ref="C4623" r:id="rId5728" xr:uid="{00000000-0004-0000-0300-00005F160000}"/>
    <hyperlink ref="C4624" r:id="rId5729" xr:uid="{00000000-0004-0000-0300-000060160000}"/>
    <hyperlink ref="C4625" r:id="rId5730" xr:uid="{00000000-0004-0000-0300-000061160000}"/>
    <hyperlink ref="C4626" r:id="rId5731" xr:uid="{00000000-0004-0000-0300-000062160000}"/>
    <hyperlink ref="C4627" r:id="rId5732" xr:uid="{00000000-0004-0000-0300-000063160000}"/>
    <hyperlink ref="C4628" r:id="rId5733" xr:uid="{00000000-0004-0000-0300-000064160000}"/>
    <hyperlink ref="C4629" r:id="rId5734" xr:uid="{00000000-0004-0000-0300-000065160000}"/>
    <hyperlink ref="C4630" r:id="rId5735" xr:uid="{00000000-0004-0000-0300-000066160000}"/>
    <hyperlink ref="C4631" r:id="rId5736" xr:uid="{00000000-0004-0000-0300-000067160000}"/>
    <hyperlink ref="C4632" r:id="rId5737" xr:uid="{00000000-0004-0000-0300-000068160000}"/>
    <hyperlink ref="C4633" r:id="rId5738" xr:uid="{00000000-0004-0000-0300-000069160000}"/>
    <hyperlink ref="C4634" r:id="rId5739" xr:uid="{00000000-0004-0000-0300-00006A160000}"/>
    <hyperlink ref="C4635" r:id="rId5740" xr:uid="{00000000-0004-0000-0300-00006B160000}"/>
    <hyperlink ref="C4636" r:id="rId5741" xr:uid="{00000000-0004-0000-0300-00006C160000}"/>
    <hyperlink ref="C4637" r:id="rId5742" xr:uid="{00000000-0004-0000-0300-00006D160000}"/>
    <hyperlink ref="C4638" r:id="rId5743" xr:uid="{00000000-0004-0000-0300-00006E160000}"/>
    <hyperlink ref="C4639" r:id="rId5744" xr:uid="{00000000-0004-0000-0300-00006F160000}"/>
    <hyperlink ref="C4640" r:id="rId5745" xr:uid="{00000000-0004-0000-0300-000070160000}"/>
    <hyperlink ref="C4641" r:id="rId5746" xr:uid="{00000000-0004-0000-0300-000071160000}"/>
    <hyperlink ref="C4642" r:id="rId5747" xr:uid="{00000000-0004-0000-0300-000072160000}"/>
    <hyperlink ref="C4643" r:id="rId5748" xr:uid="{00000000-0004-0000-0300-000073160000}"/>
    <hyperlink ref="C4644" r:id="rId5749" xr:uid="{00000000-0004-0000-0300-000074160000}"/>
    <hyperlink ref="C4645" r:id="rId5750" xr:uid="{00000000-0004-0000-0300-000075160000}"/>
    <hyperlink ref="C4646" r:id="rId5751" xr:uid="{00000000-0004-0000-0300-000076160000}"/>
    <hyperlink ref="C4647" r:id="rId5752" xr:uid="{00000000-0004-0000-0300-000077160000}"/>
    <hyperlink ref="C4648" r:id="rId5753" xr:uid="{00000000-0004-0000-0300-000078160000}"/>
    <hyperlink ref="C4649" r:id="rId5754" xr:uid="{00000000-0004-0000-0300-000079160000}"/>
    <hyperlink ref="C4650" r:id="rId5755" xr:uid="{00000000-0004-0000-0300-00007A160000}"/>
    <hyperlink ref="C4651" r:id="rId5756" xr:uid="{00000000-0004-0000-0300-00007B160000}"/>
    <hyperlink ref="C4652" r:id="rId5757" xr:uid="{00000000-0004-0000-0300-00007C160000}"/>
    <hyperlink ref="C4653" r:id="rId5758" xr:uid="{00000000-0004-0000-0300-00007D160000}"/>
    <hyperlink ref="C4654" r:id="rId5759" xr:uid="{00000000-0004-0000-0300-00007E160000}"/>
    <hyperlink ref="C4655" r:id="rId5760" xr:uid="{00000000-0004-0000-0300-00007F160000}"/>
    <hyperlink ref="C4656" r:id="rId5761" xr:uid="{00000000-0004-0000-0300-000080160000}"/>
    <hyperlink ref="C4657" r:id="rId5762" xr:uid="{00000000-0004-0000-0300-000081160000}"/>
    <hyperlink ref="C4658" r:id="rId5763" xr:uid="{00000000-0004-0000-0300-000082160000}"/>
    <hyperlink ref="C4659" r:id="rId5764" xr:uid="{00000000-0004-0000-0300-000083160000}"/>
    <hyperlink ref="C4660" r:id="rId5765" xr:uid="{00000000-0004-0000-0300-000084160000}"/>
    <hyperlink ref="C4661" r:id="rId5766" xr:uid="{00000000-0004-0000-0300-000085160000}"/>
    <hyperlink ref="C4662" r:id="rId5767" xr:uid="{00000000-0004-0000-0300-000086160000}"/>
    <hyperlink ref="C4663" r:id="rId5768" xr:uid="{00000000-0004-0000-0300-000087160000}"/>
    <hyperlink ref="C4664" r:id="rId5769" xr:uid="{00000000-0004-0000-0300-000088160000}"/>
    <hyperlink ref="C4665" r:id="rId5770" xr:uid="{00000000-0004-0000-0300-000089160000}"/>
    <hyperlink ref="C4666" r:id="rId5771" xr:uid="{00000000-0004-0000-0300-00008A160000}"/>
    <hyperlink ref="C4667" r:id="rId5772" xr:uid="{00000000-0004-0000-0300-00008B160000}"/>
    <hyperlink ref="C4668" r:id="rId5773" xr:uid="{00000000-0004-0000-0300-00008C160000}"/>
    <hyperlink ref="C4669" r:id="rId5774" xr:uid="{00000000-0004-0000-0300-00008D160000}"/>
    <hyperlink ref="C4670" r:id="rId5775" xr:uid="{00000000-0004-0000-0300-00008E160000}"/>
    <hyperlink ref="C4671" r:id="rId5776" xr:uid="{00000000-0004-0000-0300-00008F160000}"/>
    <hyperlink ref="C4672" r:id="rId5777" xr:uid="{00000000-0004-0000-0300-000090160000}"/>
    <hyperlink ref="C4673" r:id="rId5778" xr:uid="{00000000-0004-0000-0300-000091160000}"/>
    <hyperlink ref="C4674" r:id="rId5779" xr:uid="{00000000-0004-0000-0300-000092160000}"/>
    <hyperlink ref="C4675" r:id="rId5780" xr:uid="{00000000-0004-0000-0300-000093160000}"/>
    <hyperlink ref="C4676" r:id="rId5781" xr:uid="{00000000-0004-0000-0300-000094160000}"/>
    <hyperlink ref="C4677" r:id="rId5782" xr:uid="{00000000-0004-0000-0300-000095160000}"/>
    <hyperlink ref="C4678" r:id="rId5783" xr:uid="{00000000-0004-0000-0300-000096160000}"/>
    <hyperlink ref="C4679" r:id="rId5784" xr:uid="{00000000-0004-0000-0300-000097160000}"/>
    <hyperlink ref="B4680" r:id="rId5785" xr:uid="{00000000-0004-0000-0300-000098160000}"/>
    <hyperlink ref="C4680" r:id="rId5786" xr:uid="{00000000-0004-0000-0300-000099160000}"/>
    <hyperlink ref="C4681" r:id="rId5787" xr:uid="{00000000-0004-0000-0300-00009A160000}"/>
    <hyperlink ref="C4682" r:id="rId5788" xr:uid="{00000000-0004-0000-0300-00009B160000}"/>
    <hyperlink ref="C4683" r:id="rId5789" xr:uid="{00000000-0004-0000-0300-00009C160000}"/>
    <hyperlink ref="C4684" r:id="rId5790" xr:uid="{00000000-0004-0000-0300-00009D160000}"/>
    <hyperlink ref="C4685" r:id="rId5791" xr:uid="{00000000-0004-0000-0300-00009E160000}"/>
    <hyperlink ref="C4686" r:id="rId5792" xr:uid="{00000000-0004-0000-0300-00009F160000}"/>
    <hyperlink ref="C4687" r:id="rId5793" xr:uid="{00000000-0004-0000-0300-0000A0160000}"/>
    <hyperlink ref="C4688" r:id="rId5794" xr:uid="{00000000-0004-0000-0300-0000A1160000}"/>
    <hyperlink ref="C4689" r:id="rId5795" xr:uid="{00000000-0004-0000-0300-0000A2160000}"/>
    <hyperlink ref="C4690" r:id="rId5796" xr:uid="{00000000-0004-0000-0300-0000A3160000}"/>
    <hyperlink ref="C4691" r:id="rId5797" xr:uid="{00000000-0004-0000-0300-0000A4160000}"/>
    <hyperlink ref="C4692" r:id="rId5798" xr:uid="{00000000-0004-0000-0300-0000A5160000}"/>
    <hyperlink ref="C4693" r:id="rId5799" xr:uid="{00000000-0004-0000-0300-0000A6160000}"/>
    <hyperlink ref="C4694" r:id="rId5800" xr:uid="{00000000-0004-0000-0300-0000A7160000}"/>
    <hyperlink ref="C4695" r:id="rId5801" xr:uid="{00000000-0004-0000-0300-0000A8160000}"/>
    <hyperlink ref="C4696" r:id="rId5802" xr:uid="{00000000-0004-0000-0300-0000A9160000}"/>
    <hyperlink ref="C4697" r:id="rId5803" xr:uid="{00000000-0004-0000-0300-0000AA160000}"/>
    <hyperlink ref="C4698" r:id="rId5804" xr:uid="{00000000-0004-0000-0300-0000AB160000}"/>
    <hyperlink ref="C4699" r:id="rId5805" xr:uid="{00000000-0004-0000-0300-0000AC160000}"/>
    <hyperlink ref="C4700" r:id="rId5806" xr:uid="{00000000-0004-0000-0300-0000AD160000}"/>
    <hyperlink ref="C4701" r:id="rId5807" xr:uid="{00000000-0004-0000-0300-0000AE160000}"/>
    <hyperlink ref="C4702" r:id="rId5808" xr:uid="{00000000-0004-0000-0300-0000AF160000}"/>
    <hyperlink ref="C4703" r:id="rId5809" xr:uid="{00000000-0004-0000-0300-0000B0160000}"/>
    <hyperlink ref="C4704" r:id="rId5810" xr:uid="{00000000-0004-0000-0300-0000B1160000}"/>
    <hyperlink ref="C4705" r:id="rId5811" xr:uid="{00000000-0004-0000-0300-0000B2160000}"/>
    <hyperlink ref="C4706" r:id="rId5812" xr:uid="{00000000-0004-0000-0300-0000B3160000}"/>
    <hyperlink ref="C4707" r:id="rId5813" xr:uid="{00000000-0004-0000-0300-0000B4160000}"/>
    <hyperlink ref="C4708" r:id="rId5814" xr:uid="{00000000-0004-0000-0300-0000B5160000}"/>
    <hyperlink ref="C4709" r:id="rId5815" xr:uid="{00000000-0004-0000-0300-0000B6160000}"/>
    <hyperlink ref="C4710" r:id="rId5816" xr:uid="{00000000-0004-0000-0300-0000B7160000}"/>
    <hyperlink ref="C4711" r:id="rId5817" xr:uid="{00000000-0004-0000-0300-0000B8160000}"/>
    <hyperlink ref="C4712" r:id="rId5818" xr:uid="{00000000-0004-0000-0300-0000B9160000}"/>
    <hyperlink ref="C4713" r:id="rId5819" xr:uid="{00000000-0004-0000-0300-0000BA160000}"/>
    <hyperlink ref="C4714" r:id="rId5820" xr:uid="{00000000-0004-0000-0300-0000BB160000}"/>
    <hyperlink ref="C4715" r:id="rId5821" xr:uid="{00000000-0004-0000-0300-0000BC160000}"/>
    <hyperlink ref="C4716" r:id="rId5822" xr:uid="{00000000-0004-0000-0300-0000BD160000}"/>
    <hyperlink ref="C4717" r:id="rId5823" xr:uid="{00000000-0004-0000-0300-0000BE160000}"/>
    <hyperlink ref="C4718" r:id="rId5824" xr:uid="{00000000-0004-0000-0300-0000BF160000}"/>
    <hyperlink ref="C4719" r:id="rId5825" xr:uid="{00000000-0004-0000-0300-0000C0160000}"/>
    <hyperlink ref="C4720" r:id="rId5826" xr:uid="{00000000-0004-0000-0300-0000C1160000}"/>
    <hyperlink ref="C4721" r:id="rId5827" xr:uid="{00000000-0004-0000-0300-0000C2160000}"/>
    <hyperlink ref="C4722" r:id="rId5828" xr:uid="{00000000-0004-0000-0300-0000C3160000}"/>
    <hyperlink ref="C4723" r:id="rId5829" xr:uid="{00000000-0004-0000-0300-0000C4160000}"/>
    <hyperlink ref="C4724" r:id="rId5830" xr:uid="{00000000-0004-0000-0300-0000C5160000}"/>
    <hyperlink ref="C4725" r:id="rId5831" xr:uid="{00000000-0004-0000-0300-0000C6160000}"/>
    <hyperlink ref="C4726" r:id="rId5832" xr:uid="{00000000-0004-0000-0300-0000C7160000}"/>
    <hyperlink ref="C4727" r:id="rId5833" xr:uid="{00000000-0004-0000-0300-0000C8160000}"/>
    <hyperlink ref="C4728" r:id="rId5834" xr:uid="{00000000-0004-0000-0300-0000C9160000}"/>
    <hyperlink ref="C4729" r:id="rId5835" xr:uid="{00000000-0004-0000-0300-0000CA160000}"/>
    <hyperlink ref="C4730" r:id="rId5836" xr:uid="{00000000-0004-0000-0300-0000CB160000}"/>
    <hyperlink ref="C4731" r:id="rId5837" xr:uid="{00000000-0004-0000-0300-0000CC160000}"/>
    <hyperlink ref="C4732" r:id="rId5838" xr:uid="{00000000-0004-0000-0300-0000CD160000}"/>
    <hyperlink ref="C4733" r:id="rId5839" xr:uid="{00000000-0004-0000-0300-0000CE160000}"/>
    <hyperlink ref="C4734" r:id="rId5840" xr:uid="{00000000-0004-0000-0300-0000CF160000}"/>
    <hyperlink ref="C4735" r:id="rId5841" xr:uid="{00000000-0004-0000-0300-0000D0160000}"/>
    <hyperlink ref="C4736" r:id="rId5842" xr:uid="{00000000-0004-0000-0300-0000D1160000}"/>
    <hyperlink ref="C4737" r:id="rId5843" xr:uid="{00000000-0004-0000-0300-0000D2160000}"/>
    <hyperlink ref="C4738" r:id="rId5844" xr:uid="{00000000-0004-0000-0300-0000D3160000}"/>
    <hyperlink ref="C4739" r:id="rId5845" xr:uid="{00000000-0004-0000-0300-0000D4160000}"/>
    <hyperlink ref="C4740" r:id="rId5846" xr:uid="{00000000-0004-0000-0300-0000D5160000}"/>
    <hyperlink ref="C4741" r:id="rId5847" xr:uid="{00000000-0004-0000-0300-0000D6160000}"/>
    <hyperlink ref="C4742" r:id="rId5848" xr:uid="{00000000-0004-0000-0300-0000D7160000}"/>
    <hyperlink ref="B4743" r:id="rId5849" xr:uid="{00000000-0004-0000-0300-0000D8160000}"/>
    <hyperlink ref="C4743" r:id="rId5850" xr:uid="{00000000-0004-0000-0300-0000D9160000}"/>
    <hyperlink ref="C4744" r:id="rId5851" xr:uid="{00000000-0004-0000-0300-0000DA160000}"/>
    <hyperlink ref="C4745" r:id="rId5852" xr:uid="{00000000-0004-0000-0300-0000DB160000}"/>
    <hyperlink ref="C4746" r:id="rId5853" xr:uid="{00000000-0004-0000-0300-0000DC160000}"/>
    <hyperlink ref="C4747" r:id="rId5854" xr:uid="{00000000-0004-0000-0300-0000DD160000}"/>
    <hyperlink ref="C4748" r:id="rId5855" xr:uid="{00000000-0004-0000-0300-0000DE160000}"/>
    <hyperlink ref="C4749" r:id="rId5856" xr:uid="{00000000-0004-0000-0300-0000DF160000}"/>
    <hyperlink ref="C4750" r:id="rId5857" xr:uid="{00000000-0004-0000-0300-0000E0160000}"/>
    <hyperlink ref="C4751" r:id="rId5858" xr:uid="{00000000-0004-0000-0300-0000E1160000}"/>
    <hyperlink ref="C4752" r:id="rId5859" xr:uid="{00000000-0004-0000-0300-0000E2160000}"/>
    <hyperlink ref="C4753" r:id="rId5860" xr:uid="{00000000-0004-0000-0300-0000E3160000}"/>
    <hyperlink ref="C4754" r:id="rId5861" xr:uid="{00000000-0004-0000-0300-0000E4160000}"/>
    <hyperlink ref="C4755" r:id="rId5862" xr:uid="{00000000-0004-0000-0300-0000E5160000}"/>
    <hyperlink ref="C4756" r:id="rId5863" xr:uid="{00000000-0004-0000-0300-0000E6160000}"/>
    <hyperlink ref="C4757" r:id="rId5864" xr:uid="{00000000-0004-0000-0300-0000E7160000}"/>
    <hyperlink ref="C4758" r:id="rId5865" xr:uid="{00000000-0004-0000-0300-0000E8160000}"/>
    <hyperlink ref="C4759" r:id="rId5866" xr:uid="{00000000-0004-0000-0300-0000E9160000}"/>
    <hyperlink ref="C4760" r:id="rId5867" xr:uid="{00000000-0004-0000-0300-0000EA160000}"/>
    <hyperlink ref="C4761" r:id="rId5868" xr:uid="{00000000-0004-0000-0300-0000EB160000}"/>
    <hyperlink ref="C4762" r:id="rId5869" xr:uid="{00000000-0004-0000-0300-0000EC160000}"/>
    <hyperlink ref="C4763" r:id="rId5870" xr:uid="{00000000-0004-0000-0300-0000ED160000}"/>
    <hyperlink ref="C4764" r:id="rId5871" xr:uid="{00000000-0004-0000-0300-0000EE160000}"/>
    <hyperlink ref="C4765" r:id="rId5872" xr:uid="{00000000-0004-0000-0300-0000EF160000}"/>
    <hyperlink ref="C4766" r:id="rId5873" xr:uid="{00000000-0004-0000-0300-0000F0160000}"/>
    <hyperlink ref="C4767" r:id="rId5874" xr:uid="{00000000-0004-0000-0300-0000F1160000}"/>
    <hyperlink ref="C4768" r:id="rId5875" xr:uid="{00000000-0004-0000-0300-0000F2160000}"/>
    <hyperlink ref="C4769" r:id="rId5876" xr:uid="{00000000-0004-0000-0300-0000F3160000}"/>
    <hyperlink ref="C4770" r:id="rId5877" xr:uid="{00000000-0004-0000-0300-0000F4160000}"/>
    <hyperlink ref="C4771" r:id="rId5878" xr:uid="{00000000-0004-0000-0300-0000F5160000}"/>
    <hyperlink ref="C4772" r:id="rId5879" xr:uid="{00000000-0004-0000-0300-0000F6160000}"/>
    <hyperlink ref="C4773" r:id="rId5880" xr:uid="{00000000-0004-0000-0300-0000F7160000}"/>
    <hyperlink ref="C4774" r:id="rId5881" xr:uid="{00000000-0004-0000-0300-0000F8160000}"/>
    <hyperlink ref="C4775" r:id="rId5882" xr:uid="{00000000-0004-0000-0300-0000F9160000}"/>
    <hyperlink ref="C4776" r:id="rId5883" xr:uid="{00000000-0004-0000-0300-0000FA160000}"/>
    <hyperlink ref="C4777" r:id="rId5884" xr:uid="{00000000-0004-0000-0300-0000FB160000}"/>
    <hyperlink ref="C4778" r:id="rId5885" xr:uid="{00000000-0004-0000-0300-0000FC160000}"/>
    <hyperlink ref="C4779" r:id="rId5886" xr:uid="{00000000-0004-0000-0300-0000FD160000}"/>
    <hyperlink ref="C4780" r:id="rId5887" xr:uid="{00000000-0004-0000-0300-0000FE160000}"/>
    <hyperlink ref="C4781" r:id="rId5888" xr:uid="{00000000-0004-0000-0300-0000FF160000}"/>
    <hyperlink ref="C4782" r:id="rId5889" xr:uid="{00000000-0004-0000-0300-000000170000}"/>
    <hyperlink ref="C4783" r:id="rId5890" xr:uid="{00000000-0004-0000-0300-000001170000}"/>
    <hyperlink ref="C4784" r:id="rId5891" xr:uid="{00000000-0004-0000-0300-000002170000}"/>
    <hyperlink ref="C4785" r:id="rId5892" xr:uid="{00000000-0004-0000-0300-000003170000}"/>
    <hyperlink ref="B4786" r:id="rId5893" xr:uid="{00000000-0004-0000-0300-000004170000}"/>
    <hyperlink ref="C4786" r:id="rId5894" xr:uid="{00000000-0004-0000-0300-000005170000}"/>
    <hyperlink ref="C4787" r:id="rId5895" xr:uid="{00000000-0004-0000-0300-000006170000}"/>
    <hyperlink ref="C4788" r:id="rId5896" xr:uid="{00000000-0004-0000-0300-000007170000}"/>
    <hyperlink ref="C4789" r:id="rId5897" xr:uid="{00000000-0004-0000-0300-000008170000}"/>
    <hyperlink ref="C4790" r:id="rId5898" xr:uid="{00000000-0004-0000-0300-000009170000}"/>
    <hyperlink ref="C4791" r:id="rId5899" xr:uid="{00000000-0004-0000-0300-00000A170000}"/>
    <hyperlink ref="C4792" r:id="rId5900" xr:uid="{00000000-0004-0000-0300-00000B170000}"/>
    <hyperlink ref="C4793" r:id="rId5901" xr:uid="{00000000-0004-0000-0300-00000C170000}"/>
    <hyperlink ref="C4794" r:id="rId5902" xr:uid="{00000000-0004-0000-0300-00000D170000}"/>
    <hyperlink ref="C4795" r:id="rId5903" xr:uid="{00000000-0004-0000-0300-00000E170000}"/>
    <hyperlink ref="C4796" r:id="rId5904" xr:uid="{00000000-0004-0000-0300-00000F170000}"/>
    <hyperlink ref="C4797" r:id="rId5905" xr:uid="{00000000-0004-0000-0300-000010170000}"/>
    <hyperlink ref="C4798" r:id="rId5906" xr:uid="{00000000-0004-0000-0300-000011170000}"/>
    <hyperlink ref="C4799" r:id="rId5907" xr:uid="{00000000-0004-0000-0300-000012170000}"/>
    <hyperlink ref="C4800" r:id="rId5908" xr:uid="{00000000-0004-0000-0300-000013170000}"/>
    <hyperlink ref="C4801" r:id="rId5909" xr:uid="{00000000-0004-0000-0300-000014170000}"/>
    <hyperlink ref="C4802" r:id="rId5910" xr:uid="{00000000-0004-0000-0300-000015170000}"/>
    <hyperlink ref="C4803" r:id="rId5911" xr:uid="{00000000-0004-0000-0300-000016170000}"/>
    <hyperlink ref="C4804" r:id="rId5912" xr:uid="{00000000-0004-0000-0300-000017170000}"/>
    <hyperlink ref="C4805" r:id="rId5913" xr:uid="{00000000-0004-0000-0300-000018170000}"/>
    <hyperlink ref="C4806" r:id="rId5914" xr:uid="{00000000-0004-0000-0300-000019170000}"/>
    <hyperlink ref="C4807" r:id="rId5915" xr:uid="{00000000-0004-0000-0300-00001A170000}"/>
    <hyperlink ref="C4808" r:id="rId5916" xr:uid="{00000000-0004-0000-0300-00001B170000}"/>
    <hyperlink ref="C4809" r:id="rId5917" xr:uid="{00000000-0004-0000-0300-00001C170000}"/>
    <hyperlink ref="C4810" r:id="rId5918" xr:uid="{00000000-0004-0000-0300-00001D170000}"/>
    <hyperlink ref="C4811" r:id="rId5919" xr:uid="{00000000-0004-0000-0300-00001E170000}"/>
    <hyperlink ref="C4812" r:id="rId5920" xr:uid="{00000000-0004-0000-0300-00001F170000}"/>
    <hyperlink ref="C4813" r:id="rId5921" xr:uid="{00000000-0004-0000-0300-000020170000}"/>
    <hyperlink ref="C4814" r:id="rId5922" xr:uid="{00000000-0004-0000-0300-000021170000}"/>
    <hyperlink ref="C4815" r:id="rId5923" xr:uid="{00000000-0004-0000-0300-000022170000}"/>
    <hyperlink ref="C4816" r:id="rId5924" xr:uid="{00000000-0004-0000-0300-000023170000}"/>
    <hyperlink ref="C4817" r:id="rId5925" xr:uid="{00000000-0004-0000-0300-000024170000}"/>
    <hyperlink ref="C4818" r:id="rId5926" xr:uid="{00000000-0004-0000-0300-000025170000}"/>
    <hyperlink ref="C4819" r:id="rId5927" xr:uid="{00000000-0004-0000-0300-000026170000}"/>
    <hyperlink ref="C4820" r:id="rId5928" xr:uid="{00000000-0004-0000-0300-000027170000}"/>
    <hyperlink ref="C4821" r:id="rId5929" xr:uid="{00000000-0004-0000-0300-000028170000}"/>
    <hyperlink ref="C4822" r:id="rId5930" xr:uid="{00000000-0004-0000-0300-000029170000}"/>
    <hyperlink ref="C4823" r:id="rId5931" xr:uid="{00000000-0004-0000-0300-00002A170000}"/>
    <hyperlink ref="C4824" r:id="rId5932" xr:uid="{00000000-0004-0000-0300-00002B170000}"/>
    <hyperlink ref="C4825" r:id="rId5933" xr:uid="{00000000-0004-0000-0300-00002C170000}"/>
    <hyperlink ref="C4826" r:id="rId5934" xr:uid="{00000000-0004-0000-0300-00002D170000}"/>
    <hyperlink ref="C4827" r:id="rId5935" xr:uid="{00000000-0004-0000-0300-00002E170000}"/>
    <hyperlink ref="C4828" r:id="rId5936" xr:uid="{00000000-0004-0000-0300-00002F170000}"/>
    <hyperlink ref="C4829" r:id="rId5937" xr:uid="{00000000-0004-0000-0300-000030170000}"/>
    <hyperlink ref="C4830" r:id="rId5938" xr:uid="{00000000-0004-0000-0300-000031170000}"/>
    <hyperlink ref="C4831" r:id="rId5939" xr:uid="{00000000-0004-0000-0300-000032170000}"/>
    <hyperlink ref="C4832" r:id="rId5940" xr:uid="{00000000-0004-0000-0300-000033170000}"/>
    <hyperlink ref="C4833" r:id="rId5941" xr:uid="{00000000-0004-0000-0300-000034170000}"/>
    <hyperlink ref="C4834" r:id="rId5942" xr:uid="{00000000-0004-0000-0300-000035170000}"/>
    <hyperlink ref="C4835" r:id="rId5943" xr:uid="{00000000-0004-0000-0300-000036170000}"/>
    <hyperlink ref="C4836" r:id="rId5944" xr:uid="{00000000-0004-0000-0300-000037170000}"/>
    <hyperlink ref="C4837" r:id="rId5945" xr:uid="{00000000-0004-0000-0300-000038170000}"/>
    <hyperlink ref="C4838" r:id="rId5946" xr:uid="{00000000-0004-0000-0300-000039170000}"/>
    <hyperlink ref="C4839" r:id="rId5947" xr:uid="{00000000-0004-0000-0300-00003A170000}"/>
    <hyperlink ref="C4840" r:id="rId5948" xr:uid="{00000000-0004-0000-0300-00003B170000}"/>
    <hyperlink ref="C4841" r:id="rId5949" xr:uid="{00000000-0004-0000-0300-00003C170000}"/>
    <hyperlink ref="C4842" r:id="rId5950" xr:uid="{00000000-0004-0000-0300-00003D170000}"/>
    <hyperlink ref="C4843" r:id="rId5951" xr:uid="{00000000-0004-0000-0300-00003E170000}"/>
    <hyperlink ref="C4844" r:id="rId5952" xr:uid="{00000000-0004-0000-0300-00003F170000}"/>
    <hyperlink ref="C4845" r:id="rId5953" xr:uid="{00000000-0004-0000-0300-000040170000}"/>
    <hyperlink ref="C4846" r:id="rId5954" xr:uid="{00000000-0004-0000-0300-000041170000}"/>
    <hyperlink ref="C4847" r:id="rId5955" xr:uid="{00000000-0004-0000-0300-000042170000}"/>
    <hyperlink ref="C4848" r:id="rId5956" xr:uid="{00000000-0004-0000-0300-000043170000}"/>
    <hyperlink ref="C4849" r:id="rId5957" xr:uid="{00000000-0004-0000-0300-000044170000}"/>
    <hyperlink ref="C4851" r:id="rId5958" xr:uid="{00000000-0004-0000-0300-000045170000}"/>
    <hyperlink ref="C4852" r:id="rId5959" xr:uid="{00000000-0004-0000-0300-000046170000}"/>
    <hyperlink ref="C4853" r:id="rId5960" xr:uid="{00000000-0004-0000-0300-000047170000}"/>
    <hyperlink ref="C4854" r:id="rId5961" xr:uid="{00000000-0004-0000-0300-000048170000}"/>
    <hyperlink ref="C4855" r:id="rId5962" xr:uid="{00000000-0004-0000-0300-000049170000}"/>
    <hyperlink ref="C4856" r:id="rId5963" xr:uid="{00000000-0004-0000-0300-00004A170000}"/>
    <hyperlink ref="C4857" r:id="rId5964" xr:uid="{00000000-0004-0000-0300-00004B170000}"/>
    <hyperlink ref="C4858" r:id="rId5965" xr:uid="{00000000-0004-0000-0300-00004C170000}"/>
    <hyperlink ref="C4859" r:id="rId5966" xr:uid="{00000000-0004-0000-0300-00004D170000}"/>
    <hyperlink ref="C4860" r:id="rId5967" xr:uid="{00000000-0004-0000-0300-00004E170000}"/>
    <hyperlink ref="C4861" r:id="rId5968" xr:uid="{00000000-0004-0000-0300-00004F170000}"/>
    <hyperlink ref="C4862" r:id="rId5969" xr:uid="{00000000-0004-0000-0300-000050170000}"/>
    <hyperlink ref="C4863" r:id="rId5970" xr:uid="{00000000-0004-0000-0300-000051170000}"/>
    <hyperlink ref="C4864" r:id="rId5971" xr:uid="{00000000-0004-0000-0300-000052170000}"/>
    <hyperlink ref="C4865" r:id="rId5972" xr:uid="{00000000-0004-0000-0300-000053170000}"/>
    <hyperlink ref="C4866" r:id="rId5973" xr:uid="{00000000-0004-0000-0300-000054170000}"/>
    <hyperlink ref="C4867" r:id="rId5974" xr:uid="{00000000-0004-0000-0300-000055170000}"/>
    <hyperlink ref="B4868" r:id="rId5975" xr:uid="{00000000-0004-0000-0300-000056170000}"/>
    <hyperlink ref="C4868" r:id="rId5976" xr:uid="{00000000-0004-0000-0300-000057170000}"/>
    <hyperlink ref="C4869" r:id="rId5977" xr:uid="{00000000-0004-0000-0300-000058170000}"/>
    <hyperlink ref="C4870" r:id="rId5978" xr:uid="{00000000-0004-0000-0300-000059170000}"/>
    <hyperlink ref="C4871" r:id="rId5979" xr:uid="{00000000-0004-0000-0300-00005A170000}"/>
    <hyperlink ref="C4872" r:id="rId5980" xr:uid="{00000000-0004-0000-0300-00005B170000}"/>
    <hyperlink ref="C4873" r:id="rId5981" xr:uid="{00000000-0004-0000-0300-00005C170000}"/>
    <hyperlink ref="C4874" r:id="rId5982" xr:uid="{00000000-0004-0000-0300-00005D170000}"/>
    <hyperlink ref="C4875" r:id="rId5983" xr:uid="{00000000-0004-0000-0300-00005E170000}"/>
    <hyperlink ref="C4876" r:id="rId5984" xr:uid="{00000000-0004-0000-0300-00005F170000}"/>
    <hyperlink ref="C4877" r:id="rId5985" xr:uid="{00000000-0004-0000-0300-000060170000}"/>
    <hyperlink ref="C4878" r:id="rId5986" xr:uid="{00000000-0004-0000-0300-000061170000}"/>
    <hyperlink ref="C4879" r:id="rId5987" xr:uid="{00000000-0004-0000-0300-000062170000}"/>
    <hyperlink ref="C4880" r:id="rId5988" xr:uid="{00000000-0004-0000-0300-000063170000}"/>
    <hyperlink ref="C4881" r:id="rId5989" xr:uid="{00000000-0004-0000-0300-000064170000}"/>
    <hyperlink ref="C4882" r:id="rId5990" xr:uid="{00000000-0004-0000-0300-000065170000}"/>
    <hyperlink ref="C4883" r:id="rId5991" xr:uid="{00000000-0004-0000-0300-000066170000}"/>
    <hyperlink ref="C4884" r:id="rId5992" xr:uid="{00000000-0004-0000-0300-000067170000}"/>
    <hyperlink ref="B4885" r:id="rId5993" xr:uid="{00000000-0004-0000-0300-000068170000}"/>
    <hyperlink ref="C4885" r:id="rId5994" xr:uid="{00000000-0004-0000-0300-000069170000}"/>
    <hyperlink ref="C4886" r:id="rId5995" xr:uid="{00000000-0004-0000-0300-00006A170000}"/>
    <hyperlink ref="C4887" r:id="rId5996" xr:uid="{00000000-0004-0000-0300-00006B170000}"/>
    <hyperlink ref="C4888" r:id="rId5997" xr:uid="{00000000-0004-0000-0300-00006C170000}"/>
    <hyperlink ref="C4889" r:id="rId5998" xr:uid="{00000000-0004-0000-0300-00006D170000}"/>
    <hyperlink ref="C4890" r:id="rId5999" xr:uid="{00000000-0004-0000-0300-00006E170000}"/>
    <hyperlink ref="C4891" r:id="rId6000" xr:uid="{00000000-0004-0000-0300-00006F170000}"/>
    <hyperlink ref="C4892" r:id="rId6001" xr:uid="{00000000-0004-0000-0300-000070170000}"/>
    <hyperlink ref="C4893" r:id="rId6002" xr:uid="{00000000-0004-0000-0300-000071170000}"/>
    <hyperlink ref="C4894" r:id="rId6003" xr:uid="{00000000-0004-0000-0300-000072170000}"/>
    <hyperlink ref="C4895" r:id="rId6004" xr:uid="{00000000-0004-0000-0300-000073170000}"/>
    <hyperlink ref="C4896" r:id="rId6005" xr:uid="{00000000-0004-0000-0300-000074170000}"/>
    <hyperlink ref="C4897" r:id="rId6006" xr:uid="{00000000-0004-0000-0300-000075170000}"/>
    <hyperlink ref="C4898" r:id="rId6007" xr:uid="{00000000-0004-0000-0300-000076170000}"/>
    <hyperlink ref="C4899" r:id="rId6008" xr:uid="{00000000-0004-0000-0300-000077170000}"/>
    <hyperlink ref="C4900" r:id="rId6009" xr:uid="{00000000-0004-0000-0300-000078170000}"/>
    <hyperlink ref="C4901" r:id="rId6010" xr:uid="{00000000-0004-0000-0300-000079170000}"/>
    <hyperlink ref="C4902" r:id="rId6011" xr:uid="{00000000-0004-0000-0300-00007A170000}"/>
    <hyperlink ref="C4903" r:id="rId6012" xr:uid="{00000000-0004-0000-0300-00007B170000}"/>
    <hyperlink ref="C4904" r:id="rId6013" xr:uid="{00000000-0004-0000-0300-00007C170000}"/>
    <hyperlink ref="C4905" r:id="rId6014" xr:uid="{00000000-0004-0000-0300-00007D170000}"/>
    <hyperlink ref="C4906" r:id="rId6015" xr:uid="{00000000-0004-0000-0300-00007E170000}"/>
    <hyperlink ref="C4907" r:id="rId6016" xr:uid="{00000000-0004-0000-0300-00007F170000}"/>
    <hyperlink ref="C4908" r:id="rId6017" xr:uid="{00000000-0004-0000-0300-000080170000}"/>
    <hyperlink ref="C4909" r:id="rId6018" xr:uid="{00000000-0004-0000-0300-000081170000}"/>
    <hyperlink ref="C4910" r:id="rId6019" xr:uid="{00000000-0004-0000-0300-000082170000}"/>
    <hyperlink ref="C4911" r:id="rId6020" xr:uid="{00000000-0004-0000-0300-000083170000}"/>
    <hyperlink ref="C4912" r:id="rId6021" xr:uid="{00000000-0004-0000-0300-000084170000}"/>
    <hyperlink ref="C4913" r:id="rId6022" xr:uid="{00000000-0004-0000-0300-000085170000}"/>
    <hyperlink ref="C4914" r:id="rId6023" xr:uid="{00000000-0004-0000-0300-000086170000}"/>
    <hyperlink ref="C4915" r:id="rId6024" xr:uid="{00000000-0004-0000-0300-000087170000}"/>
    <hyperlink ref="C4916" r:id="rId6025" xr:uid="{00000000-0004-0000-0300-000088170000}"/>
    <hyperlink ref="C4917" r:id="rId6026" xr:uid="{00000000-0004-0000-0300-000089170000}"/>
    <hyperlink ref="C4918" r:id="rId6027" xr:uid="{00000000-0004-0000-0300-00008A170000}"/>
    <hyperlink ref="C4919" r:id="rId6028" xr:uid="{00000000-0004-0000-0300-00008B170000}"/>
    <hyperlink ref="C4920" r:id="rId6029" xr:uid="{00000000-0004-0000-0300-00008C170000}"/>
    <hyperlink ref="C4921" r:id="rId6030" xr:uid="{00000000-0004-0000-0300-00008D170000}"/>
    <hyperlink ref="C4922" r:id="rId6031" xr:uid="{00000000-0004-0000-0300-00008E170000}"/>
    <hyperlink ref="C4923" r:id="rId6032" xr:uid="{00000000-0004-0000-0300-00008F170000}"/>
    <hyperlink ref="C4924" r:id="rId6033" xr:uid="{00000000-0004-0000-0300-000090170000}"/>
    <hyperlink ref="C4925" r:id="rId6034" xr:uid="{00000000-0004-0000-0300-000091170000}"/>
    <hyperlink ref="C4926" r:id="rId6035" xr:uid="{00000000-0004-0000-0300-000092170000}"/>
    <hyperlink ref="C4927" r:id="rId6036" xr:uid="{00000000-0004-0000-0300-000093170000}"/>
    <hyperlink ref="C4928" r:id="rId6037" xr:uid="{00000000-0004-0000-0300-000094170000}"/>
    <hyperlink ref="C4929" r:id="rId6038" xr:uid="{00000000-0004-0000-0300-000095170000}"/>
    <hyperlink ref="C4930" r:id="rId6039" xr:uid="{00000000-0004-0000-0300-000096170000}"/>
    <hyperlink ref="C4931" r:id="rId6040" xr:uid="{00000000-0004-0000-0300-000097170000}"/>
    <hyperlink ref="C4932" r:id="rId6041" xr:uid="{00000000-0004-0000-0300-000098170000}"/>
    <hyperlink ref="C4933" r:id="rId6042" xr:uid="{00000000-0004-0000-0300-000099170000}"/>
    <hyperlink ref="C4934" r:id="rId6043" xr:uid="{00000000-0004-0000-0300-00009A170000}"/>
    <hyperlink ref="C4935" r:id="rId6044" xr:uid="{00000000-0004-0000-0300-00009B170000}"/>
    <hyperlink ref="C4936" r:id="rId6045" xr:uid="{00000000-0004-0000-0300-00009C170000}"/>
    <hyperlink ref="C4937" r:id="rId6046" xr:uid="{00000000-0004-0000-0300-00009D170000}"/>
    <hyperlink ref="C4938" r:id="rId6047" xr:uid="{00000000-0004-0000-0300-00009E170000}"/>
    <hyperlink ref="C4939" r:id="rId6048" xr:uid="{00000000-0004-0000-0300-00009F170000}"/>
    <hyperlink ref="C4940" r:id="rId6049" xr:uid="{00000000-0004-0000-0300-0000A0170000}"/>
    <hyperlink ref="C4941" r:id="rId6050" xr:uid="{00000000-0004-0000-0300-0000A1170000}"/>
    <hyperlink ref="C4942" r:id="rId6051" xr:uid="{00000000-0004-0000-0300-0000A2170000}"/>
    <hyperlink ref="C4943" r:id="rId6052" xr:uid="{00000000-0004-0000-0300-0000A3170000}"/>
    <hyperlink ref="C4944" r:id="rId6053" xr:uid="{00000000-0004-0000-0300-0000A4170000}"/>
    <hyperlink ref="C4945" r:id="rId6054" xr:uid="{00000000-0004-0000-0300-0000A5170000}"/>
    <hyperlink ref="C4946" r:id="rId6055" xr:uid="{00000000-0004-0000-0300-0000A6170000}"/>
    <hyperlink ref="C4947" r:id="rId6056" xr:uid="{00000000-0004-0000-0300-0000A7170000}"/>
    <hyperlink ref="C4948" r:id="rId6057" xr:uid="{00000000-0004-0000-0300-0000A8170000}"/>
    <hyperlink ref="C4949" r:id="rId6058" xr:uid="{00000000-0004-0000-0300-0000A9170000}"/>
    <hyperlink ref="C4950" r:id="rId6059" xr:uid="{00000000-0004-0000-0300-0000AA170000}"/>
    <hyperlink ref="C4951" r:id="rId6060" xr:uid="{00000000-0004-0000-0300-0000AB170000}"/>
    <hyperlink ref="B4952" r:id="rId6061" xr:uid="{00000000-0004-0000-0300-0000AC170000}"/>
    <hyperlink ref="C4952" r:id="rId6062" xr:uid="{00000000-0004-0000-0300-0000AD170000}"/>
    <hyperlink ref="C4953" r:id="rId6063" xr:uid="{00000000-0004-0000-0300-0000AE170000}"/>
    <hyperlink ref="C4954" r:id="rId6064" xr:uid="{00000000-0004-0000-0300-0000AF170000}"/>
    <hyperlink ref="C4955" r:id="rId6065" xr:uid="{00000000-0004-0000-0300-0000B0170000}"/>
    <hyperlink ref="C4956" r:id="rId6066" xr:uid="{00000000-0004-0000-0300-0000B1170000}"/>
    <hyperlink ref="C4957" r:id="rId6067" xr:uid="{00000000-0004-0000-0300-0000B2170000}"/>
    <hyperlink ref="C4958" r:id="rId6068" xr:uid="{00000000-0004-0000-0300-0000B3170000}"/>
    <hyperlink ref="C4959" r:id="rId6069" xr:uid="{00000000-0004-0000-0300-0000B4170000}"/>
    <hyperlink ref="C4960" r:id="rId6070" xr:uid="{00000000-0004-0000-0300-0000B5170000}"/>
    <hyperlink ref="C4961" r:id="rId6071" xr:uid="{00000000-0004-0000-0300-0000B6170000}"/>
    <hyperlink ref="C4962" r:id="rId6072" xr:uid="{00000000-0004-0000-0300-0000B7170000}"/>
    <hyperlink ref="C4963" r:id="rId6073" xr:uid="{00000000-0004-0000-0300-0000B8170000}"/>
    <hyperlink ref="C4964" r:id="rId6074" xr:uid="{00000000-0004-0000-0300-0000B9170000}"/>
    <hyperlink ref="C4965" r:id="rId6075" xr:uid="{00000000-0004-0000-0300-0000BA170000}"/>
    <hyperlink ref="C4966" r:id="rId6076" xr:uid="{00000000-0004-0000-0300-0000BB170000}"/>
    <hyperlink ref="C4967" r:id="rId6077" xr:uid="{00000000-0004-0000-0300-0000BC170000}"/>
    <hyperlink ref="C4968" r:id="rId6078" xr:uid="{00000000-0004-0000-0300-0000BD170000}"/>
    <hyperlink ref="C4969" r:id="rId6079" xr:uid="{00000000-0004-0000-0300-0000BE170000}"/>
    <hyperlink ref="B4970" r:id="rId6080" xr:uid="{00000000-0004-0000-0300-0000BF170000}"/>
    <hyperlink ref="C4970" r:id="rId6081" xr:uid="{00000000-0004-0000-0300-0000C0170000}"/>
    <hyperlink ref="C4971" r:id="rId6082" xr:uid="{00000000-0004-0000-0300-0000C1170000}"/>
    <hyperlink ref="C4972" r:id="rId6083" xr:uid="{00000000-0004-0000-0300-0000C2170000}"/>
    <hyperlink ref="C4973" r:id="rId6084" xr:uid="{00000000-0004-0000-0300-0000C3170000}"/>
    <hyperlink ref="C4974" r:id="rId6085" xr:uid="{00000000-0004-0000-0300-0000C4170000}"/>
    <hyperlink ref="C4975" r:id="rId6086" xr:uid="{00000000-0004-0000-0300-0000C5170000}"/>
    <hyperlink ref="C4976" r:id="rId6087" xr:uid="{00000000-0004-0000-0300-0000C6170000}"/>
    <hyperlink ref="C4977" r:id="rId6088" xr:uid="{00000000-0004-0000-0300-0000C7170000}"/>
    <hyperlink ref="C4978" r:id="rId6089" xr:uid="{00000000-0004-0000-0300-0000C8170000}"/>
    <hyperlink ref="C4979" r:id="rId6090" xr:uid="{00000000-0004-0000-0300-0000C9170000}"/>
    <hyperlink ref="C4980" r:id="rId6091" xr:uid="{00000000-0004-0000-0300-0000CA170000}"/>
    <hyperlink ref="C4981" r:id="rId6092" xr:uid="{00000000-0004-0000-0300-0000CB170000}"/>
    <hyperlink ref="C4982" r:id="rId6093" xr:uid="{00000000-0004-0000-0300-0000CC170000}"/>
    <hyperlink ref="C4983" r:id="rId6094" xr:uid="{00000000-0004-0000-0300-0000CD170000}"/>
    <hyperlink ref="C4984" r:id="rId6095" xr:uid="{00000000-0004-0000-0300-0000CE170000}"/>
    <hyperlink ref="C4985" r:id="rId6096" xr:uid="{00000000-0004-0000-0300-0000CF170000}"/>
    <hyperlink ref="C4986" r:id="rId6097" xr:uid="{00000000-0004-0000-0300-0000D0170000}"/>
    <hyperlink ref="C4987" r:id="rId6098" xr:uid="{00000000-0004-0000-0300-0000D1170000}"/>
    <hyperlink ref="C4988" r:id="rId6099" xr:uid="{00000000-0004-0000-0300-0000D2170000}"/>
    <hyperlink ref="C4989" r:id="rId6100" xr:uid="{00000000-0004-0000-0300-0000D3170000}"/>
    <hyperlink ref="C4990" r:id="rId6101" xr:uid="{00000000-0004-0000-0300-0000D4170000}"/>
    <hyperlink ref="C4991" r:id="rId6102" xr:uid="{00000000-0004-0000-0300-0000D5170000}"/>
    <hyperlink ref="C4992" r:id="rId6103" xr:uid="{00000000-0004-0000-0300-0000D6170000}"/>
    <hyperlink ref="C4993" r:id="rId6104" xr:uid="{00000000-0004-0000-0300-0000D7170000}"/>
    <hyperlink ref="C4994" r:id="rId6105" xr:uid="{00000000-0004-0000-0300-0000D8170000}"/>
    <hyperlink ref="C4995" r:id="rId6106" xr:uid="{00000000-0004-0000-0300-0000D9170000}"/>
    <hyperlink ref="C4996" r:id="rId6107" xr:uid="{00000000-0004-0000-0300-0000DA170000}"/>
    <hyperlink ref="C4997" r:id="rId6108" xr:uid="{00000000-0004-0000-0300-0000DB170000}"/>
    <hyperlink ref="C4998" r:id="rId6109" xr:uid="{00000000-0004-0000-0300-0000DC170000}"/>
    <hyperlink ref="C4999" r:id="rId6110" xr:uid="{00000000-0004-0000-0300-0000DD170000}"/>
    <hyperlink ref="C5000" r:id="rId6111" xr:uid="{00000000-0004-0000-0300-0000DE170000}"/>
    <hyperlink ref="C5001" r:id="rId6112" xr:uid="{00000000-0004-0000-0300-0000DF170000}"/>
    <hyperlink ref="C5002" r:id="rId6113" xr:uid="{00000000-0004-0000-0300-0000E0170000}"/>
    <hyperlink ref="C5003" r:id="rId6114" xr:uid="{00000000-0004-0000-0300-0000E1170000}"/>
    <hyperlink ref="C5004" r:id="rId6115" xr:uid="{00000000-0004-0000-0300-0000E217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AI5101"/>
  <sheetViews>
    <sheetView workbookViewId="0">
      <pane ySplit="2" topLeftCell="A3" activePane="bottomLeft" state="frozen"/>
      <selection pane="bottomLeft" activeCell="B4" sqref="B4"/>
    </sheetView>
  </sheetViews>
  <sheetFormatPr baseColWidth="10" defaultColWidth="14.5" defaultRowHeight="15.75" customHeight="1" x14ac:dyDescent="0.15"/>
  <sheetData>
    <row r="1" spans="1:35" ht="15.75" customHeight="1" x14ac:dyDescent="0.1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1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1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47</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15">
      <c r="A4" s="3">
        <v>25747</v>
      </c>
      <c r="B4" s="3">
        <v>2</v>
      </c>
      <c r="C4" s="3">
        <v>191</v>
      </c>
      <c r="D4" s="3" t="s">
        <v>48</v>
      </c>
      <c r="E4" s="3" t="s">
        <v>49</v>
      </c>
      <c r="F4" s="3" t="s">
        <v>36</v>
      </c>
      <c r="G4" s="3" t="s">
        <v>37</v>
      </c>
      <c r="H4" s="3" t="s">
        <v>38</v>
      </c>
      <c r="I4" s="3" t="s">
        <v>39</v>
      </c>
      <c r="J4" s="3">
        <v>57347.924599999998</v>
      </c>
      <c r="K4" s="3">
        <v>82640563</v>
      </c>
      <c r="L4" s="3" t="s">
        <v>50</v>
      </c>
      <c r="M4" s="3">
        <v>0</v>
      </c>
      <c r="N4" s="3" t="s">
        <v>48</v>
      </c>
      <c r="O4" s="3" t="s">
        <v>49</v>
      </c>
      <c r="P4" s="8">
        <v>40179</v>
      </c>
      <c r="Q4" s="3" t="s">
        <v>56</v>
      </c>
      <c r="R4" s="5" t="s">
        <v>88</v>
      </c>
      <c r="S4" s="3" t="s">
        <v>38</v>
      </c>
      <c r="T4" s="3" t="s">
        <v>37</v>
      </c>
      <c r="V4" s="3">
        <v>2</v>
      </c>
      <c r="W4" s="3">
        <v>2</v>
      </c>
      <c r="X4" s="3">
        <v>1</v>
      </c>
      <c r="Y4" s="3">
        <v>2</v>
      </c>
      <c r="Z4" s="3" t="s">
        <v>50</v>
      </c>
      <c r="AA4" s="3">
        <v>191</v>
      </c>
      <c r="AB4" s="3">
        <v>2</v>
      </c>
      <c r="AC4" s="3">
        <v>82640563</v>
      </c>
      <c r="AD4" s="3">
        <v>143853</v>
      </c>
      <c r="AE4" s="3" t="s">
        <v>39</v>
      </c>
      <c r="AF4" s="3">
        <v>11</v>
      </c>
      <c r="AG4" s="3">
        <v>2</v>
      </c>
      <c r="AH4" s="3"/>
      <c r="AI4" s="3"/>
    </row>
    <row r="5" spans="1:35" ht="15.75" customHeight="1" x14ac:dyDescent="0.15">
      <c r="A5" s="3">
        <v>25643</v>
      </c>
      <c r="B5" s="3">
        <v>3</v>
      </c>
      <c r="C5" s="3">
        <v>145</v>
      </c>
      <c r="D5" s="3" t="s">
        <v>57</v>
      </c>
      <c r="E5" s="3" t="s">
        <v>95</v>
      </c>
      <c r="F5" s="3" t="s">
        <v>96</v>
      </c>
      <c r="G5" s="3" t="s">
        <v>61</v>
      </c>
      <c r="H5" s="3" t="s">
        <v>62</v>
      </c>
      <c r="I5" s="3" t="s">
        <v>63</v>
      </c>
      <c r="J5" s="3">
        <v>55460.164599999996</v>
      </c>
      <c r="K5" s="3">
        <v>85076502</v>
      </c>
      <c r="L5" s="3" t="s">
        <v>59</v>
      </c>
      <c r="M5" s="3">
        <v>0</v>
      </c>
      <c r="N5" s="3" t="s">
        <v>57</v>
      </c>
      <c r="O5" s="3" t="s">
        <v>95</v>
      </c>
      <c r="P5" s="8">
        <v>40179</v>
      </c>
      <c r="Q5" s="3" t="s">
        <v>60</v>
      </c>
      <c r="R5" s="5" t="s">
        <v>112</v>
      </c>
      <c r="S5" s="3" t="s">
        <v>62</v>
      </c>
      <c r="T5" s="3" t="s">
        <v>61</v>
      </c>
      <c r="U5" s="3" t="s">
        <v>117</v>
      </c>
      <c r="V5" s="3">
        <v>1</v>
      </c>
      <c r="W5" s="3">
        <v>1</v>
      </c>
      <c r="X5" s="3">
        <v>1</v>
      </c>
      <c r="Y5" s="3">
        <v>3</v>
      </c>
      <c r="Z5" s="3" t="s">
        <v>59</v>
      </c>
      <c r="AA5" s="3">
        <v>145</v>
      </c>
      <c r="AB5" s="3">
        <v>4</v>
      </c>
      <c r="AC5" s="3">
        <v>85076502</v>
      </c>
      <c r="AD5" s="3">
        <v>153125</v>
      </c>
      <c r="AE5" s="3" t="s">
        <v>63</v>
      </c>
      <c r="AF5" s="3">
        <v>17</v>
      </c>
      <c r="AG5" s="3">
        <v>3</v>
      </c>
      <c r="AH5" s="3"/>
      <c r="AI5" s="3"/>
    </row>
    <row r="6" spans="1:35" ht="15.75" customHeight="1" x14ac:dyDescent="0.15">
      <c r="A6" s="3">
        <v>26098</v>
      </c>
      <c r="B6" s="3">
        <v>4</v>
      </c>
      <c r="C6" s="3">
        <v>62</v>
      </c>
      <c r="D6" s="3" t="s">
        <v>64</v>
      </c>
      <c r="E6" s="3" t="s">
        <v>118</v>
      </c>
      <c r="F6" s="3" t="s">
        <v>36</v>
      </c>
      <c r="G6" s="3" t="s">
        <v>37</v>
      </c>
      <c r="H6" s="3" t="s">
        <v>68</v>
      </c>
      <c r="I6" s="3" t="s">
        <v>69</v>
      </c>
      <c r="J6" s="3">
        <v>26042.963</v>
      </c>
      <c r="K6" s="3">
        <v>35293000</v>
      </c>
      <c r="L6" s="3" t="s">
        <v>66</v>
      </c>
      <c r="M6" s="3">
        <v>0</v>
      </c>
      <c r="N6" s="3" t="s">
        <v>64</v>
      </c>
      <c r="O6" s="3" t="s">
        <v>118</v>
      </c>
      <c r="P6" s="8">
        <v>38718</v>
      </c>
      <c r="Q6" s="3" t="s">
        <v>67</v>
      </c>
      <c r="R6" s="5" t="s">
        <v>134</v>
      </c>
      <c r="S6" s="3" t="s">
        <v>68</v>
      </c>
      <c r="T6" s="3" t="s">
        <v>37</v>
      </c>
      <c r="U6" s="3" t="s">
        <v>136</v>
      </c>
      <c r="V6" s="3">
        <v>3</v>
      </c>
      <c r="W6" s="3">
        <v>1</v>
      </c>
      <c r="X6" s="3">
        <v>1</v>
      </c>
      <c r="Y6" s="3">
        <v>4</v>
      </c>
      <c r="Z6" s="3" t="s">
        <v>66</v>
      </c>
      <c r="AA6" s="3">
        <v>62</v>
      </c>
      <c r="AB6" s="3">
        <v>19</v>
      </c>
      <c r="AC6" s="3">
        <v>35293000</v>
      </c>
      <c r="AD6" s="3">
        <v>135000</v>
      </c>
      <c r="AE6" s="3" t="s">
        <v>69</v>
      </c>
      <c r="AF6" s="3">
        <v>9</v>
      </c>
      <c r="AG6" s="3">
        <v>20</v>
      </c>
      <c r="AH6" s="3"/>
      <c r="AI6" s="3"/>
    </row>
    <row r="7" spans="1:35" ht="15.75" customHeight="1" x14ac:dyDescent="0.15">
      <c r="A7" s="3">
        <v>26182</v>
      </c>
      <c r="B7" s="3">
        <v>5</v>
      </c>
      <c r="C7" s="3">
        <v>92</v>
      </c>
      <c r="D7" s="3" t="s">
        <v>73</v>
      </c>
      <c r="E7" s="3" t="s">
        <v>142</v>
      </c>
      <c r="F7" s="3" t="s">
        <v>143</v>
      </c>
      <c r="G7" s="3" t="s">
        <v>77</v>
      </c>
      <c r="H7" s="3" t="s">
        <v>78</v>
      </c>
      <c r="I7" s="3" t="s">
        <v>79</v>
      </c>
      <c r="J7" s="3">
        <v>20690.4578</v>
      </c>
      <c r="K7" s="3">
        <v>77652360</v>
      </c>
      <c r="L7" s="3" t="s">
        <v>75</v>
      </c>
      <c r="M7" s="3">
        <v>0</v>
      </c>
      <c r="N7" s="3" t="s">
        <v>73</v>
      </c>
      <c r="O7" s="3" t="s">
        <v>142</v>
      </c>
      <c r="P7" s="8">
        <v>39814</v>
      </c>
      <c r="Q7" s="3" t="s">
        <v>76</v>
      </c>
      <c r="R7" s="5" t="s">
        <v>157</v>
      </c>
      <c r="S7" s="3" t="s">
        <v>78</v>
      </c>
      <c r="T7" s="3" t="s">
        <v>77</v>
      </c>
      <c r="V7" s="3">
        <v>1</v>
      </c>
      <c r="W7" s="3">
        <v>1</v>
      </c>
      <c r="X7" s="3">
        <v>1</v>
      </c>
      <c r="Y7" s="3">
        <v>5</v>
      </c>
      <c r="Z7" s="3" t="s">
        <v>75</v>
      </c>
      <c r="AA7" s="3">
        <v>92</v>
      </c>
      <c r="AB7" s="3">
        <v>26</v>
      </c>
      <c r="AC7" s="3">
        <v>77652360</v>
      </c>
      <c r="AD7" s="3">
        <v>373500</v>
      </c>
      <c r="AE7" s="3" t="s">
        <v>79</v>
      </c>
      <c r="AF7" s="3">
        <v>14</v>
      </c>
      <c r="AG7" s="3">
        <v>6</v>
      </c>
      <c r="AH7" s="3"/>
      <c r="AI7" s="3"/>
    </row>
    <row r="8" spans="1:35" ht="15.75" customHeight="1" x14ac:dyDescent="0.15">
      <c r="A8" s="3">
        <v>22913</v>
      </c>
      <c r="B8" s="3">
        <v>6</v>
      </c>
      <c r="C8" s="3">
        <v>50</v>
      </c>
      <c r="D8" s="3" t="s">
        <v>80</v>
      </c>
      <c r="E8" s="3" t="s">
        <v>163</v>
      </c>
      <c r="F8" s="3" t="s">
        <v>164</v>
      </c>
      <c r="G8" s="3" t="s">
        <v>92</v>
      </c>
      <c r="H8" s="3" t="s">
        <v>93</v>
      </c>
      <c r="I8" s="3" t="s">
        <v>94</v>
      </c>
      <c r="J8" s="3">
        <v>19876.516899999999</v>
      </c>
      <c r="K8" s="3">
        <v>137977203</v>
      </c>
      <c r="L8" s="3" t="s">
        <v>86</v>
      </c>
      <c r="M8" s="3">
        <v>1</v>
      </c>
      <c r="N8" s="3" t="s">
        <v>80</v>
      </c>
      <c r="O8" s="3" t="s">
        <v>163</v>
      </c>
      <c r="P8" s="3" t="s">
        <v>91</v>
      </c>
      <c r="Q8" s="3" t="s">
        <v>90</v>
      </c>
      <c r="R8" s="5" t="s">
        <v>174</v>
      </c>
      <c r="S8" s="3" t="s">
        <v>93</v>
      </c>
      <c r="T8" s="3" t="s">
        <v>92</v>
      </c>
      <c r="U8" s="3" t="s">
        <v>175</v>
      </c>
      <c r="V8" s="3">
        <v>1</v>
      </c>
      <c r="W8" s="3">
        <v>0</v>
      </c>
      <c r="X8" s="3">
        <v>1</v>
      </c>
      <c r="Y8" s="3">
        <v>6</v>
      </c>
      <c r="Z8" s="3" t="s">
        <v>86</v>
      </c>
      <c r="AA8" s="3">
        <v>50</v>
      </c>
      <c r="AB8" s="3">
        <v>6</v>
      </c>
      <c r="AC8" s="3">
        <v>137977203</v>
      </c>
      <c r="AD8" s="3">
        <v>690697</v>
      </c>
      <c r="AF8" s="3">
        <v>16</v>
      </c>
      <c r="AG8" s="3">
        <v>151</v>
      </c>
      <c r="AH8" s="3"/>
      <c r="AI8" s="3"/>
    </row>
    <row r="9" spans="1:35" ht="15.75" customHeight="1" x14ac:dyDescent="0.15">
      <c r="A9" s="3">
        <v>22937</v>
      </c>
      <c r="B9" s="3">
        <v>7</v>
      </c>
      <c r="C9" s="3">
        <v>129</v>
      </c>
      <c r="D9" s="3" t="s">
        <v>98</v>
      </c>
      <c r="E9" s="3" t="s">
        <v>194</v>
      </c>
      <c r="F9" s="3" t="s">
        <v>36</v>
      </c>
      <c r="G9" s="3" t="s">
        <v>37</v>
      </c>
      <c r="H9" s="3" t="s">
        <v>106</v>
      </c>
      <c r="I9" s="3" t="s">
        <v>89</v>
      </c>
      <c r="J9" s="3">
        <v>18375.069299999999</v>
      </c>
      <c r="K9" s="3">
        <v>27308000</v>
      </c>
      <c r="L9" s="3" t="s">
        <v>101</v>
      </c>
      <c r="M9" s="3">
        <v>1</v>
      </c>
      <c r="N9" s="3" t="s">
        <v>98</v>
      </c>
      <c r="O9" s="3" t="s">
        <v>194</v>
      </c>
      <c r="P9" s="3" t="s">
        <v>104</v>
      </c>
      <c r="Q9" s="3" t="s">
        <v>103</v>
      </c>
      <c r="R9" s="5" t="s">
        <v>205</v>
      </c>
      <c r="S9" s="3" t="s">
        <v>106</v>
      </c>
      <c r="T9" s="3" t="s">
        <v>37</v>
      </c>
      <c r="U9" s="3" t="s">
        <v>207</v>
      </c>
      <c r="V9" s="3">
        <v>4</v>
      </c>
      <c r="W9" s="3">
        <v>1</v>
      </c>
      <c r="X9" s="3">
        <v>1</v>
      </c>
      <c r="Y9" s="3">
        <v>7</v>
      </c>
      <c r="Z9" s="3" t="s">
        <v>101</v>
      </c>
      <c r="AA9" s="3">
        <v>129</v>
      </c>
      <c r="AB9" s="3">
        <v>79</v>
      </c>
      <c r="AC9" s="3">
        <v>27308000</v>
      </c>
      <c r="AD9" s="3">
        <v>147810</v>
      </c>
      <c r="AE9" s="3" t="s">
        <v>89</v>
      </c>
      <c r="AF9" s="3">
        <v>10</v>
      </c>
      <c r="AG9" s="3">
        <v>4</v>
      </c>
      <c r="AH9" s="3"/>
      <c r="AI9" s="3"/>
    </row>
    <row r="10" spans="1:35" ht="15.75" customHeight="1" x14ac:dyDescent="0.15">
      <c r="A10" s="3">
        <v>25413</v>
      </c>
      <c r="B10" s="3">
        <v>8</v>
      </c>
      <c r="C10" s="3">
        <v>130</v>
      </c>
      <c r="D10" s="3" t="s">
        <v>109</v>
      </c>
      <c r="E10" s="3" t="s">
        <v>209</v>
      </c>
      <c r="F10" s="3" t="s">
        <v>210</v>
      </c>
      <c r="G10" s="3" t="s">
        <v>114</v>
      </c>
      <c r="H10" s="3" t="s">
        <v>115</v>
      </c>
      <c r="I10" s="3" t="s">
        <v>116</v>
      </c>
      <c r="J10" s="3">
        <v>16457.652900000001</v>
      </c>
      <c r="K10" s="3">
        <v>159897088</v>
      </c>
      <c r="L10" s="3" t="s">
        <v>101</v>
      </c>
      <c r="M10" s="3">
        <v>0</v>
      </c>
      <c r="N10" s="3" t="s">
        <v>109</v>
      </c>
      <c r="O10" s="3" t="s">
        <v>209</v>
      </c>
      <c r="P10" s="8">
        <v>38718</v>
      </c>
      <c r="Q10" s="3" t="s">
        <v>111</v>
      </c>
      <c r="R10" s="5" t="s">
        <v>232</v>
      </c>
      <c r="S10" s="3" t="s">
        <v>115</v>
      </c>
      <c r="T10" s="3" t="s">
        <v>114</v>
      </c>
      <c r="U10" s="3" t="s">
        <v>247</v>
      </c>
      <c r="V10" s="3">
        <v>1</v>
      </c>
      <c r="W10" s="3">
        <v>1</v>
      </c>
      <c r="X10" s="3">
        <v>2</v>
      </c>
      <c r="Y10" s="3">
        <v>8</v>
      </c>
      <c r="Z10" s="3" t="s">
        <v>101</v>
      </c>
      <c r="AA10" s="3">
        <v>130</v>
      </c>
      <c r="AB10" s="3">
        <v>10</v>
      </c>
      <c r="AC10" s="3">
        <v>159897088</v>
      </c>
      <c r="AD10" s="3">
        <v>965699</v>
      </c>
      <c r="AE10" s="3" t="s">
        <v>116</v>
      </c>
      <c r="AF10" s="3">
        <v>10</v>
      </c>
      <c r="AG10" s="3">
        <v>46</v>
      </c>
      <c r="AH10" s="3"/>
      <c r="AI10" s="3"/>
    </row>
    <row r="11" spans="1:35" ht="15.75" customHeight="1" x14ac:dyDescent="0.15">
      <c r="A11" s="3">
        <v>26079</v>
      </c>
      <c r="B11" s="3">
        <v>9</v>
      </c>
      <c r="C11" s="3">
        <v>264</v>
      </c>
      <c r="D11" s="3" t="s">
        <v>120</v>
      </c>
      <c r="E11" s="3" t="s">
        <v>248</v>
      </c>
      <c r="F11" s="3" t="s">
        <v>249</v>
      </c>
      <c r="G11" s="3" t="s">
        <v>125</v>
      </c>
      <c r="H11" s="3" t="s">
        <v>126</v>
      </c>
      <c r="I11" s="3" t="s">
        <v>127</v>
      </c>
      <c r="J11" s="3">
        <v>16192.061</v>
      </c>
      <c r="K11" s="3">
        <v>26263454</v>
      </c>
      <c r="L11" s="3" t="s">
        <v>122</v>
      </c>
      <c r="M11" s="3">
        <v>0</v>
      </c>
      <c r="N11" s="3" t="s">
        <v>120</v>
      </c>
      <c r="O11" s="3" t="s">
        <v>248</v>
      </c>
      <c r="P11" s="8">
        <v>39814</v>
      </c>
      <c r="Q11" s="3" t="s">
        <v>124</v>
      </c>
      <c r="R11" s="5" t="s">
        <v>254</v>
      </c>
      <c r="S11" s="3" t="s">
        <v>126</v>
      </c>
      <c r="T11" s="3" t="s">
        <v>125</v>
      </c>
      <c r="U11" s="3" t="s">
        <v>257</v>
      </c>
      <c r="V11" s="3">
        <v>1</v>
      </c>
      <c r="W11" s="3">
        <v>1</v>
      </c>
      <c r="X11" s="3">
        <v>1</v>
      </c>
      <c r="Y11" s="3">
        <v>9</v>
      </c>
      <c r="Z11" s="3" t="s">
        <v>122</v>
      </c>
      <c r="AA11" s="3">
        <v>264</v>
      </c>
      <c r="AB11" s="3">
        <v>2</v>
      </c>
      <c r="AC11" s="3">
        <v>26263454</v>
      </c>
      <c r="AD11" s="3">
        <v>161204</v>
      </c>
      <c r="AE11" s="3" t="s">
        <v>127</v>
      </c>
      <c r="AF11" s="3">
        <v>22</v>
      </c>
      <c r="AG11" s="3">
        <v>10</v>
      </c>
      <c r="AH11" s="3"/>
      <c r="AI11" s="3"/>
    </row>
    <row r="12" spans="1:35" ht="15.75" customHeight="1" x14ac:dyDescent="0.15">
      <c r="A12" s="3">
        <v>25861</v>
      </c>
      <c r="B12" s="3">
        <v>10</v>
      </c>
      <c r="C12" s="3">
        <v>11</v>
      </c>
      <c r="D12" s="3" t="s">
        <v>128</v>
      </c>
      <c r="E12" s="3" t="s">
        <v>265</v>
      </c>
      <c r="F12" s="3" t="s">
        <v>269</v>
      </c>
      <c r="G12" s="3" t="s">
        <v>133</v>
      </c>
      <c r="H12" s="3" t="s">
        <v>137</v>
      </c>
      <c r="I12" s="3" t="s">
        <v>138</v>
      </c>
      <c r="J12" s="3">
        <v>16006.801299999999</v>
      </c>
      <c r="K12" s="3">
        <v>32851754</v>
      </c>
      <c r="L12" s="3" t="s">
        <v>86</v>
      </c>
      <c r="M12" s="3">
        <v>0</v>
      </c>
      <c r="N12" s="3" t="s">
        <v>128</v>
      </c>
      <c r="O12" s="3" t="s">
        <v>265</v>
      </c>
      <c r="P12" s="8">
        <v>39814</v>
      </c>
      <c r="Q12" s="3" t="s">
        <v>131</v>
      </c>
      <c r="R12" s="5" t="s">
        <v>276</v>
      </c>
      <c r="S12" s="3" t="s">
        <v>137</v>
      </c>
      <c r="T12" s="3" t="s">
        <v>133</v>
      </c>
      <c r="V12" s="3">
        <v>1</v>
      </c>
      <c r="W12" s="3">
        <v>0</v>
      </c>
      <c r="X12" s="3">
        <v>2</v>
      </c>
      <c r="Y12" s="3">
        <v>10</v>
      </c>
      <c r="Z12" s="3" t="s">
        <v>86</v>
      </c>
      <c r="AA12" s="3">
        <v>11</v>
      </c>
      <c r="AB12" s="3">
        <v>10</v>
      </c>
      <c r="AC12" s="3">
        <v>32851754</v>
      </c>
      <c r="AD12" s="3">
        <v>203962</v>
      </c>
      <c r="AF12" s="3">
        <v>16</v>
      </c>
      <c r="AG12" s="3">
        <v>192</v>
      </c>
      <c r="AH12" s="3"/>
      <c r="AI12" s="3"/>
    </row>
    <row r="13" spans="1:35" ht="15.75" customHeight="1" x14ac:dyDescent="0.15">
      <c r="A13" s="3">
        <v>25231</v>
      </c>
      <c r="B13" s="3">
        <v>11</v>
      </c>
      <c r="C13" s="3">
        <v>113</v>
      </c>
      <c r="D13" s="3" t="s">
        <v>139</v>
      </c>
      <c r="E13" s="3" t="s">
        <v>296</v>
      </c>
      <c r="F13" s="3" t="s">
        <v>297</v>
      </c>
      <c r="G13" s="3" t="s">
        <v>146</v>
      </c>
      <c r="H13" s="3" t="s">
        <v>148</v>
      </c>
      <c r="I13" s="3" t="s">
        <v>149</v>
      </c>
      <c r="J13" s="3">
        <v>14588.344800000001</v>
      </c>
      <c r="K13" s="3">
        <v>15782039</v>
      </c>
      <c r="L13" s="3" t="s">
        <v>40</v>
      </c>
      <c r="M13" s="3">
        <v>0</v>
      </c>
      <c r="N13" s="3" t="s">
        <v>139</v>
      </c>
      <c r="O13" s="3" t="s">
        <v>296</v>
      </c>
      <c r="P13" s="8">
        <v>39448</v>
      </c>
      <c r="Q13" s="3" t="s">
        <v>141</v>
      </c>
      <c r="R13" s="5" t="s">
        <v>304</v>
      </c>
      <c r="S13" s="3" t="s">
        <v>148</v>
      </c>
      <c r="T13" s="3" t="s">
        <v>146</v>
      </c>
      <c r="U13" s="3" t="s">
        <v>309</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15">
      <c r="A14" s="3">
        <v>26450</v>
      </c>
      <c r="B14" s="3">
        <v>12</v>
      </c>
      <c r="C14" s="3">
        <v>135</v>
      </c>
      <c r="D14" s="3" t="s">
        <v>150</v>
      </c>
      <c r="E14" s="3" t="s">
        <v>312</v>
      </c>
      <c r="F14" s="3" t="s">
        <v>314</v>
      </c>
      <c r="G14" s="3" t="s">
        <v>153</v>
      </c>
      <c r="H14" s="3" t="s">
        <v>154</v>
      </c>
      <c r="I14" s="3" t="s">
        <v>155</v>
      </c>
      <c r="J14" s="3">
        <v>14086.513000000001</v>
      </c>
      <c r="K14" s="3">
        <v>19243863</v>
      </c>
      <c r="L14" s="3" t="s">
        <v>59</v>
      </c>
      <c r="M14" s="3">
        <v>0</v>
      </c>
      <c r="N14" s="3" t="s">
        <v>150</v>
      </c>
      <c r="O14" s="3" t="s">
        <v>312</v>
      </c>
      <c r="P14" s="8">
        <v>40179</v>
      </c>
      <c r="Q14" s="3" t="s">
        <v>152</v>
      </c>
      <c r="R14" s="5" t="s">
        <v>319</v>
      </c>
      <c r="S14" s="3" t="s">
        <v>154</v>
      </c>
      <c r="T14" s="3" t="s">
        <v>153</v>
      </c>
      <c r="U14" s="3" t="s">
        <v>324</v>
      </c>
      <c r="V14" s="3">
        <v>1</v>
      </c>
      <c r="W14" s="3">
        <v>0</v>
      </c>
      <c r="X14" s="3">
        <v>2</v>
      </c>
      <c r="Y14" s="3">
        <v>12</v>
      </c>
      <c r="Z14" s="3" t="s">
        <v>59</v>
      </c>
      <c r="AA14" s="3">
        <v>135</v>
      </c>
      <c r="AB14" s="3">
        <v>15</v>
      </c>
      <c r="AC14" s="3">
        <v>19243863</v>
      </c>
      <c r="AD14" s="3">
        <v>135649</v>
      </c>
      <c r="AF14" s="3">
        <v>17</v>
      </c>
      <c r="AG14" s="3">
        <v>169</v>
      </c>
      <c r="AH14" s="3"/>
      <c r="AI14" s="3"/>
    </row>
    <row r="15" spans="1:35" ht="15.75" customHeight="1" x14ac:dyDescent="0.15">
      <c r="A15" s="3">
        <v>22892</v>
      </c>
      <c r="B15" s="3">
        <v>13</v>
      </c>
      <c r="C15" s="3">
        <v>153</v>
      </c>
      <c r="D15" s="3" t="s">
        <v>159</v>
      </c>
      <c r="E15" s="3" t="s">
        <v>330</v>
      </c>
      <c r="F15" s="3" t="s">
        <v>331</v>
      </c>
      <c r="G15" s="3" t="s">
        <v>167</v>
      </c>
      <c r="H15" s="3" t="s">
        <v>168</v>
      </c>
      <c r="I15" s="3" t="s">
        <v>169</v>
      </c>
      <c r="J15" s="3">
        <v>13230.9467</v>
      </c>
      <c r="K15" s="3">
        <v>34583142</v>
      </c>
      <c r="L15" s="3" t="s">
        <v>101</v>
      </c>
      <c r="M15" s="3">
        <v>1</v>
      </c>
      <c r="N15" s="3" t="s">
        <v>159</v>
      </c>
      <c r="O15" s="3" t="s">
        <v>330</v>
      </c>
      <c r="P15" s="3" t="s">
        <v>91</v>
      </c>
      <c r="Q15" s="3" t="s">
        <v>165</v>
      </c>
      <c r="R15" s="5" t="s">
        <v>422</v>
      </c>
      <c r="S15" s="3" t="s">
        <v>168</v>
      </c>
      <c r="T15" s="3" t="s">
        <v>167</v>
      </c>
      <c r="U15" s="3" t="s">
        <v>425</v>
      </c>
      <c r="V15" s="3">
        <v>1</v>
      </c>
      <c r="W15" s="3">
        <v>0</v>
      </c>
      <c r="X15" s="3">
        <v>3</v>
      </c>
      <c r="Y15" s="3">
        <v>13</v>
      </c>
      <c r="Z15" s="3" t="s">
        <v>101</v>
      </c>
      <c r="AA15" s="3">
        <v>153</v>
      </c>
      <c r="AB15" s="3">
        <v>6</v>
      </c>
      <c r="AC15" s="3">
        <v>34583142</v>
      </c>
      <c r="AD15" s="3">
        <v>259420</v>
      </c>
      <c r="AF15" s="3">
        <v>10</v>
      </c>
      <c r="AG15" s="3">
        <v>64</v>
      </c>
      <c r="AH15" s="3"/>
      <c r="AI15" s="3"/>
    </row>
    <row r="16" spans="1:35" ht="15.75" customHeight="1" x14ac:dyDescent="0.15">
      <c r="A16" s="3">
        <v>26223</v>
      </c>
      <c r="B16" s="3">
        <v>14</v>
      </c>
      <c r="C16" s="3">
        <v>313</v>
      </c>
      <c r="D16" s="3" t="s">
        <v>170</v>
      </c>
      <c r="E16" s="3" t="s">
        <v>441</v>
      </c>
      <c r="F16" s="3" t="s">
        <v>331</v>
      </c>
      <c r="G16" s="3" t="s">
        <v>167</v>
      </c>
      <c r="H16" s="3" t="s">
        <v>181</v>
      </c>
      <c r="I16" s="3" t="s">
        <v>182</v>
      </c>
      <c r="J16" s="3">
        <v>12895.5867</v>
      </c>
      <c r="K16" s="3">
        <v>19802935</v>
      </c>
      <c r="L16" s="3" t="s">
        <v>101</v>
      </c>
      <c r="M16" s="3">
        <v>0</v>
      </c>
      <c r="N16" s="3" t="s">
        <v>170</v>
      </c>
      <c r="O16" s="3" t="s">
        <v>441</v>
      </c>
      <c r="P16" s="8">
        <v>39448</v>
      </c>
      <c r="Q16" s="3" t="s">
        <v>178</v>
      </c>
      <c r="R16" s="5" t="s">
        <v>444</v>
      </c>
      <c r="S16" s="3" t="s">
        <v>181</v>
      </c>
      <c r="T16" s="3" t="s">
        <v>167</v>
      </c>
      <c r="V16" s="3">
        <v>2</v>
      </c>
      <c r="W16" s="3">
        <v>0</v>
      </c>
      <c r="X16" s="3">
        <v>4</v>
      </c>
      <c r="Y16" s="3">
        <v>14</v>
      </c>
      <c r="Z16" s="3" t="s">
        <v>101</v>
      </c>
      <c r="AA16" s="3">
        <v>313</v>
      </c>
      <c r="AB16" s="3">
        <v>10</v>
      </c>
      <c r="AC16" s="3">
        <v>19802935</v>
      </c>
      <c r="AD16" s="3">
        <v>152382</v>
      </c>
      <c r="AF16" s="3">
        <v>10</v>
      </c>
      <c r="AG16" s="3">
        <v>576</v>
      </c>
      <c r="AH16" s="3"/>
      <c r="AI16" s="3"/>
    </row>
    <row r="17" spans="1:35" ht="15.75" customHeight="1" x14ac:dyDescent="0.15">
      <c r="A17" s="3">
        <v>25021</v>
      </c>
      <c r="B17" s="3">
        <v>15</v>
      </c>
      <c r="C17" s="3">
        <v>159</v>
      </c>
      <c r="D17" s="3" t="s">
        <v>184</v>
      </c>
      <c r="E17" s="3" t="s">
        <v>453</v>
      </c>
      <c r="F17" s="3" t="s">
        <v>269</v>
      </c>
      <c r="G17" s="3" t="s">
        <v>133</v>
      </c>
      <c r="H17" s="3" t="s">
        <v>189</v>
      </c>
      <c r="I17" s="3" t="s">
        <v>190</v>
      </c>
      <c r="J17" s="3">
        <v>12427.422500000001</v>
      </c>
      <c r="K17" s="3">
        <v>13887650</v>
      </c>
      <c r="L17" s="3" t="s">
        <v>50</v>
      </c>
      <c r="M17" s="3">
        <v>0</v>
      </c>
      <c r="N17" s="3" t="s">
        <v>184</v>
      </c>
      <c r="O17" s="3" t="s">
        <v>453</v>
      </c>
      <c r="P17" s="8">
        <v>38718</v>
      </c>
      <c r="Q17" s="3" t="s">
        <v>187</v>
      </c>
      <c r="R17" s="5" t="s">
        <v>459</v>
      </c>
      <c r="S17" s="3" t="s">
        <v>189</v>
      </c>
      <c r="T17" s="3" t="s">
        <v>133</v>
      </c>
      <c r="U17" s="3" t="s">
        <v>489</v>
      </c>
      <c r="V17" s="3">
        <v>2</v>
      </c>
      <c r="W17" s="3">
        <v>0</v>
      </c>
      <c r="X17" s="3">
        <v>2</v>
      </c>
      <c r="Y17" s="3">
        <v>15</v>
      </c>
      <c r="Z17" s="3" t="s">
        <v>50</v>
      </c>
      <c r="AA17" s="3">
        <v>159</v>
      </c>
      <c r="AB17" s="3">
        <v>2</v>
      </c>
      <c r="AC17" s="3">
        <v>13887650</v>
      </c>
      <c r="AD17" s="3">
        <v>110858</v>
      </c>
      <c r="AF17" s="3">
        <v>11</v>
      </c>
      <c r="AG17" s="3">
        <v>36</v>
      </c>
      <c r="AH17" s="3"/>
      <c r="AI17" s="3"/>
    </row>
    <row r="18" spans="1:35" ht="15.75" customHeight="1" x14ac:dyDescent="0.15">
      <c r="A18" s="3">
        <v>26535</v>
      </c>
      <c r="B18" s="3">
        <v>16</v>
      </c>
      <c r="C18" s="3">
        <v>34</v>
      </c>
      <c r="D18" s="3" t="s">
        <v>191</v>
      </c>
      <c r="E18" s="3" t="s">
        <v>494</v>
      </c>
      <c r="F18" s="3" t="s">
        <v>496</v>
      </c>
      <c r="G18" s="3" t="s">
        <v>196</v>
      </c>
      <c r="H18" s="3" t="s">
        <v>197</v>
      </c>
      <c r="I18" s="3" t="s">
        <v>198</v>
      </c>
      <c r="J18" s="3">
        <v>12127.9133</v>
      </c>
      <c r="K18" s="3">
        <v>20445071</v>
      </c>
      <c r="L18" s="3" t="s">
        <v>101</v>
      </c>
      <c r="M18" s="3">
        <v>0</v>
      </c>
      <c r="N18" s="3" t="s">
        <v>191</v>
      </c>
      <c r="O18" s="3" t="s">
        <v>494</v>
      </c>
      <c r="P18" s="8">
        <v>39448</v>
      </c>
      <c r="Q18" s="3" t="s">
        <v>195</v>
      </c>
      <c r="R18" s="5" t="s">
        <v>518</v>
      </c>
      <c r="S18" s="3" t="s">
        <v>197</v>
      </c>
      <c r="T18" s="3" t="s">
        <v>196</v>
      </c>
      <c r="V18" s="3">
        <v>1</v>
      </c>
      <c r="W18" s="3">
        <v>0</v>
      </c>
      <c r="X18" s="3">
        <v>5</v>
      </c>
      <c r="Y18" s="3">
        <v>16</v>
      </c>
      <c r="Z18" s="3" t="s">
        <v>101</v>
      </c>
      <c r="AA18" s="3">
        <v>34</v>
      </c>
      <c r="AB18" s="3">
        <v>2</v>
      </c>
      <c r="AC18" s="3">
        <v>20445071</v>
      </c>
      <c r="AD18" s="3">
        <v>167200</v>
      </c>
      <c r="AF18" s="3">
        <v>10</v>
      </c>
      <c r="AG18" s="3">
        <v>101</v>
      </c>
      <c r="AH18" s="3"/>
      <c r="AI18" s="3"/>
    </row>
    <row r="19" spans="1:35" ht="15.75" customHeight="1" x14ac:dyDescent="0.15">
      <c r="A19" s="3">
        <v>24632</v>
      </c>
      <c r="B19" s="3">
        <v>17</v>
      </c>
      <c r="C19" s="3">
        <v>436</v>
      </c>
      <c r="D19" s="3" t="s">
        <v>201</v>
      </c>
      <c r="E19" s="3" t="s">
        <v>530</v>
      </c>
      <c r="F19" s="3" t="s">
        <v>36</v>
      </c>
      <c r="G19" s="3" t="s">
        <v>37</v>
      </c>
      <c r="H19" s="3" t="s">
        <v>39</v>
      </c>
      <c r="I19" s="3" t="s">
        <v>39</v>
      </c>
      <c r="J19" s="3">
        <v>11560.353800000001</v>
      </c>
      <c r="K19" s="3">
        <v>52086567</v>
      </c>
      <c r="L19" s="3" t="s">
        <v>86</v>
      </c>
      <c r="M19" s="3">
        <v>0</v>
      </c>
      <c r="N19" s="3" t="s">
        <v>201</v>
      </c>
      <c r="O19" s="3" t="s">
        <v>530</v>
      </c>
      <c r="P19" s="3" t="s">
        <v>91</v>
      </c>
      <c r="Q19" s="3" t="s">
        <v>208</v>
      </c>
      <c r="R19" s="5" t="s">
        <v>549</v>
      </c>
      <c r="S19" s="3" t="s">
        <v>39</v>
      </c>
      <c r="T19" s="3" t="s">
        <v>37</v>
      </c>
      <c r="U19" s="3" t="s">
        <v>551</v>
      </c>
      <c r="V19" s="3">
        <v>5</v>
      </c>
      <c r="W19" s="3">
        <v>3</v>
      </c>
      <c r="X19" s="3">
        <v>3</v>
      </c>
      <c r="Y19" s="3">
        <v>17</v>
      </c>
      <c r="Z19" s="3" t="s">
        <v>86</v>
      </c>
      <c r="AA19" s="3">
        <v>436</v>
      </c>
      <c r="AB19" s="3">
        <v>25</v>
      </c>
      <c r="AC19" s="3">
        <v>52086567</v>
      </c>
      <c r="AD19" s="3">
        <v>446698</v>
      </c>
      <c r="AE19" s="3" t="s">
        <v>39</v>
      </c>
      <c r="AF19" s="3">
        <v>16</v>
      </c>
      <c r="AG19" s="3">
        <v>2</v>
      </c>
      <c r="AH19" s="3"/>
      <c r="AI19" s="3"/>
    </row>
    <row r="20" spans="1:35" ht="15.75" customHeight="1" x14ac:dyDescent="0.15">
      <c r="A20" s="3">
        <v>26246</v>
      </c>
      <c r="B20" s="3">
        <v>18</v>
      </c>
      <c r="C20" s="3">
        <v>42</v>
      </c>
      <c r="D20" s="3" t="s">
        <v>211</v>
      </c>
      <c r="E20" s="3" t="s">
        <v>558</v>
      </c>
      <c r="F20" s="3" t="s">
        <v>96</v>
      </c>
      <c r="G20" s="3" t="s">
        <v>61</v>
      </c>
      <c r="H20" s="3" t="s">
        <v>218</v>
      </c>
      <c r="I20" s="3" t="s">
        <v>63</v>
      </c>
      <c r="J20" s="3">
        <v>11497.7718</v>
      </c>
      <c r="K20" s="3">
        <v>12315210</v>
      </c>
      <c r="L20" s="3" t="s">
        <v>215</v>
      </c>
      <c r="M20" s="3">
        <v>0</v>
      </c>
      <c r="N20" s="3" t="s">
        <v>211</v>
      </c>
      <c r="O20" s="3" t="s">
        <v>558</v>
      </c>
      <c r="P20" s="8">
        <v>40179</v>
      </c>
      <c r="Q20" s="3" t="s">
        <v>217</v>
      </c>
      <c r="R20" s="5" t="s">
        <v>593</v>
      </c>
      <c r="S20" s="3" t="s">
        <v>218</v>
      </c>
      <c r="T20" s="3" t="s">
        <v>61</v>
      </c>
      <c r="U20" s="3" t="s">
        <v>597</v>
      </c>
      <c r="V20" s="3">
        <v>2</v>
      </c>
      <c r="W20" s="3">
        <v>2</v>
      </c>
      <c r="X20" s="3">
        <v>1</v>
      </c>
      <c r="Y20" s="3">
        <v>18</v>
      </c>
      <c r="Z20" s="3" t="s">
        <v>215</v>
      </c>
      <c r="AA20" s="3">
        <v>42</v>
      </c>
      <c r="AB20" s="3">
        <v>3</v>
      </c>
      <c r="AC20" s="3">
        <v>12315210</v>
      </c>
      <c r="AD20" s="3">
        <v>106186</v>
      </c>
      <c r="AE20" s="3" t="s">
        <v>63</v>
      </c>
      <c r="AF20" s="3">
        <v>7</v>
      </c>
      <c r="AG20" s="3">
        <v>3</v>
      </c>
      <c r="AH20" s="3"/>
      <c r="AI20" s="3"/>
    </row>
    <row r="21" spans="1:35" ht="15.75" customHeight="1" x14ac:dyDescent="0.15">
      <c r="A21" s="3">
        <v>22962</v>
      </c>
      <c r="B21" s="3">
        <v>19</v>
      </c>
      <c r="C21" s="3">
        <v>27</v>
      </c>
      <c r="D21" s="3" t="s">
        <v>219</v>
      </c>
      <c r="E21" s="3" t="s">
        <v>625</v>
      </c>
      <c r="F21" s="3" t="s">
        <v>210</v>
      </c>
      <c r="G21" s="3" t="s">
        <v>114</v>
      </c>
      <c r="H21" s="3" t="s">
        <v>115</v>
      </c>
      <c r="I21" s="3" t="s">
        <v>116</v>
      </c>
      <c r="J21" s="3">
        <v>11488.600399999999</v>
      </c>
      <c r="K21" s="3">
        <v>46400872</v>
      </c>
      <c r="L21" s="3" t="s">
        <v>221</v>
      </c>
      <c r="M21" s="3">
        <v>1</v>
      </c>
      <c r="N21" s="3" t="s">
        <v>219</v>
      </c>
      <c r="O21" s="3" t="s">
        <v>625</v>
      </c>
      <c r="P21" s="3" t="s">
        <v>91</v>
      </c>
      <c r="Q21" s="3" t="s">
        <v>222</v>
      </c>
      <c r="R21" s="5" t="s">
        <v>627</v>
      </c>
      <c r="S21" s="3" t="s">
        <v>115</v>
      </c>
      <c r="T21" s="3" t="s">
        <v>114</v>
      </c>
      <c r="U21" s="3" t="s">
        <v>629</v>
      </c>
      <c r="V21" s="3">
        <v>2</v>
      </c>
      <c r="W21" s="3">
        <v>2</v>
      </c>
      <c r="X21" s="3">
        <v>1</v>
      </c>
      <c r="Y21" s="3">
        <v>19</v>
      </c>
      <c r="Z21" s="3" t="s">
        <v>221</v>
      </c>
      <c r="AA21" s="3">
        <v>27</v>
      </c>
      <c r="AB21" s="3">
        <v>6</v>
      </c>
      <c r="AC21" s="3">
        <v>46400872</v>
      </c>
      <c r="AD21" s="3">
        <v>400401</v>
      </c>
      <c r="AE21" s="3" t="s">
        <v>116</v>
      </c>
      <c r="AF21" s="3">
        <v>2</v>
      </c>
      <c r="AG21" s="3">
        <v>46</v>
      </c>
      <c r="AH21" s="3"/>
      <c r="AI21" s="3"/>
    </row>
    <row r="22" spans="1:35" ht="15.75" customHeight="1" x14ac:dyDescent="0.15">
      <c r="A22" s="3">
        <v>25398</v>
      </c>
      <c r="B22" s="3">
        <v>20</v>
      </c>
      <c r="C22" s="3">
        <v>44</v>
      </c>
      <c r="D22" s="3" t="s">
        <v>224</v>
      </c>
      <c r="E22" s="3" t="s">
        <v>634</v>
      </c>
      <c r="F22" s="3" t="s">
        <v>635</v>
      </c>
      <c r="G22" s="3" t="s">
        <v>236</v>
      </c>
      <c r="H22" s="3" t="s">
        <v>227</v>
      </c>
      <c r="I22" s="3" t="s">
        <v>239</v>
      </c>
      <c r="J22" s="3">
        <v>11374.9136</v>
      </c>
      <c r="K22" s="3">
        <v>11819161</v>
      </c>
      <c r="L22" s="3" t="s">
        <v>226</v>
      </c>
      <c r="M22" s="3">
        <v>0</v>
      </c>
      <c r="N22" s="3" t="s">
        <v>224</v>
      </c>
      <c r="O22" s="3" t="s">
        <v>634</v>
      </c>
      <c r="P22" s="8">
        <v>39448</v>
      </c>
      <c r="Q22" s="3" t="s">
        <v>233</v>
      </c>
      <c r="R22" s="5" t="s">
        <v>648</v>
      </c>
      <c r="S22" s="3" t="s">
        <v>227</v>
      </c>
      <c r="T22" s="3" t="s">
        <v>236</v>
      </c>
      <c r="V22" s="3">
        <v>1</v>
      </c>
      <c r="W22" s="3">
        <v>0</v>
      </c>
      <c r="X22" s="3">
        <v>1</v>
      </c>
      <c r="Y22" s="3">
        <v>20</v>
      </c>
      <c r="Z22" s="3" t="s">
        <v>226</v>
      </c>
      <c r="AA22" s="3">
        <v>44</v>
      </c>
      <c r="AB22" s="3">
        <v>4</v>
      </c>
      <c r="AC22" s="3">
        <v>11819161</v>
      </c>
      <c r="AD22" s="3">
        <v>103000</v>
      </c>
      <c r="AF22" s="3">
        <v>24</v>
      </c>
      <c r="AG22" s="3">
        <v>589</v>
      </c>
      <c r="AH22" s="3"/>
      <c r="AI22" s="3"/>
    </row>
    <row r="23" spans="1:35" ht="15.75" customHeight="1" x14ac:dyDescent="0.15">
      <c r="A23" s="3">
        <v>25290</v>
      </c>
      <c r="B23" s="3">
        <v>21</v>
      </c>
      <c r="C23" s="3">
        <v>12</v>
      </c>
      <c r="D23" s="3" t="s">
        <v>235</v>
      </c>
      <c r="E23" s="3" t="s">
        <v>655</v>
      </c>
      <c r="F23" s="3" t="s">
        <v>657</v>
      </c>
      <c r="G23" s="3" t="s">
        <v>246</v>
      </c>
      <c r="H23" s="3" t="s">
        <v>240</v>
      </c>
      <c r="I23" s="3" t="s">
        <v>240</v>
      </c>
      <c r="J23" s="3">
        <v>10522.6415</v>
      </c>
      <c r="K23" s="3">
        <v>11260000</v>
      </c>
      <c r="L23" s="3" t="s">
        <v>221</v>
      </c>
      <c r="M23" s="3">
        <v>0</v>
      </c>
      <c r="N23" s="3" t="s">
        <v>235</v>
      </c>
      <c r="O23" s="3" t="s">
        <v>655</v>
      </c>
      <c r="P23" s="8">
        <v>40179</v>
      </c>
      <c r="Q23" s="3" t="s">
        <v>243</v>
      </c>
      <c r="R23" s="5" t="s">
        <v>661</v>
      </c>
      <c r="S23" s="3" t="s">
        <v>240</v>
      </c>
      <c r="T23" s="3" t="s">
        <v>246</v>
      </c>
      <c r="V23" s="3">
        <v>1</v>
      </c>
      <c r="W23" s="3">
        <v>1</v>
      </c>
      <c r="X23" s="3">
        <v>2</v>
      </c>
      <c r="Y23" s="3">
        <v>21</v>
      </c>
      <c r="Z23" s="3" t="s">
        <v>221</v>
      </c>
      <c r="AA23" s="3">
        <v>12</v>
      </c>
      <c r="AB23" s="3">
        <v>2</v>
      </c>
      <c r="AC23" s="3">
        <v>11260000</v>
      </c>
      <c r="AD23" s="3">
        <v>106000</v>
      </c>
      <c r="AE23" s="3" t="s">
        <v>240</v>
      </c>
      <c r="AF23" s="3">
        <v>2</v>
      </c>
      <c r="AG23" s="3">
        <v>18</v>
      </c>
      <c r="AH23" s="3"/>
      <c r="AI23" s="3"/>
    </row>
    <row r="24" spans="1:35" ht="15.75" customHeight="1" x14ac:dyDescent="0.15">
      <c r="A24" s="3">
        <v>24803</v>
      </c>
      <c r="B24" s="3">
        <v>22</v>
      </c>
      <c r="C24" s="3">
        <v>790</v>
      </c>
      <c r="D24" s="3" t="s">
        <v>241</v>
      </c>
      <c r="E24" s="3" t="s">
        <v>669</v>
      </c>
      <c r="F24" s="3" t="s">
        <v>96</v>
      </c>
      <c r="G24" s="3" t="s">
        <v>61</v>
      </c>
      <c r="H24" s="3" t="s">
        <v>245</v>
      </c>
      <c r="I24" s="3" t="s">
        <v>251</v>
      </c>
      <c r="J24" s="3">
        <v>10371.7994</v>
      </c>
      <c r="K24" s="3">
        <v>34382478</v>
      </c>
      <c r="L24" s="3" t="s">
        <v>50</v>
      </c>
      <c r="M24" s="3">
        <v>0</v>
      </c>
      <c r="N24" s="3" t="s">
        <v>241</v>
      </c>
      <c r="O24" s="3" t="s">
        <v>669</v>
      </c>
      <c r="P24" s="8">
        <v>39814</v>
      </c>
      <c r="Q24" s="3" t="s">
        <v>250</v>
      </c>
      <c r="R24" s="5" t="s">
        <v>692</v>
      </c>
      <c r="S24" s="3" t="s">
        <v>245</v>
      </c>
      <c r="T24" s="3" t="s">
        <v>61</v>
      </c>
      <c r="U24" s="3" t="s">
        <v>694</v>
      </c>
      <c r="V24" s="3">
        <v>3</v>
      </c>
      <c r="W24" s="3">
        <v>0</v>
      </c>
      <c r="X24" s="3">
        <v>3</v>
      </c>
      <c r="Y24" s="3">
        <v>22</v>
      </c>
      <c r="Z24" s="3" t="s">
        <v>50</v>
      </c>
      <c r="AA24" s="3">
        <v>790</v>
      </c>
      <c r="AB24" s="3">
        <v>8</v>
      </c>
      <c r="AC24" s="3">
        <v>34382478</v>
      </c>
      <c r="AD24" s="3">
        <v>328334</v>
      </c>
      <c r="AF24" s="3">
        <v>11</v>
      </c>
      <c r="AG24" s="3">
        <v>40</v>
      </c>
      <c r="AH24" s="3"/>
      <c r="AI24" s="3"/>
    </row>
    <row r="25" spans="1:35" ht="15.75" customHeight="1" x14ac:dyDescent="0.15">
      <c r="A25" s="3">
        <v>25925</v>
      </c>
      <c r="B25" s="3">
        <v>23</v>
      </c>
      <c r="C25" s="3">
        <v>17</v>
      </c>
      <c r="D25" s="3" t="s">
        <v>252</v>
      </c>
      <c r="E25" s="3" t="s">
        <v>700</v>
      </c>
      <c r="F25" s="3" t="s">
        <v>210</v>
      </c>
      <c r="G25" s="3" t="s">
        <v>114</v>
      </c>
      <c r="H25" s="3" t="s">
        <v>256</v>
      </c>
      <c r="I25" s="3" t="s">
        <v>116</v>
      </c>
      <c r="J25" s="3">
        <v>10186.259</v>
      </c>
      <c r="K25" s="3">
        <v>12479598</v>
      </c>
      <c r="L25" s="3" t="s">
        <v>221</v>
      </c>
      <c r="M25" s="3">
        <v>0</v>
      </c>
      <c r="N25" s="3" t="s">
        <v>252</v>
      </c>
      <c r="O25" s="3" t="s">
        <v>700</v>
      </c>
      <c r="P25" s="8">
        <v>39448</v>
      </c>
      <c r="Q25" s="3" t="s">
        <v>255</v>
      </c>
      <c r="R25" s="5" t="s">
        <v>750</v>
      </c>
      <c r="S25" s="3" t="s">
        <v>256</v>
      </c>
      <c r="T25" s="3" t="s">
        <v>114</v>
      </c>
      <c r="U25" s="3" t="s">
        <v>751</v>
      </c>
      <c r="V25" s="3">
        <v>3</v>
      </c>
      <c r="W25" s="3">
        <v>3</v>
      </c>
      <c r="X25" s="3">
        <v>3</v>
      </c>
      <c r="Y25" s="3">
        <v>23</v>
      </c>
      <c r="Z25" s="3" t="s">
        <v>221</v>
      </c>
      <c r="AA25" s="3">
        <v>17</v>
      </c>
      <c r="AB25" s="3">
        <v>2</v>
      </c>
      <c r="AC25" s="3">
        <v>12479598</v>
      </c>
      <c r="AD25" s="3">
        <v>121323</v>
      </c>
      <c r="AE25" s="3" t="s">
        <v>116</v>
      </c>
      <c r="AF25" s="3">
        <v>2</v>
      </c>
      <c r="AG25" s="3">
        <v>46</v>
      </c>
      <c r="AH25" s="3"/>
      <c r="AI25" s="3"/>
    </row>
    <row r="26" spans="1:35" ht="15.75" customHeight="1" x14ac:dyDescent="0.15">
      <c r="A26" s="3">
        <v>25323</v>
      </c>
      <c r="B26" s="3">
        <v>24</v>
      </c>
      <c r="C26" s="3">
        <v>102</v>
      </c>
      <c r="D26" s="3" t="s">
        <v>260</v>
      </c>
      <c r="E26" s="3" t="s">
        <v>755</v>
      </c>
      <c r="F26" s="3" t="s">
        <v>657</v>
      </c>
      <c r="G26" s="3" t="s">
        <v>246</v>
      </c>
      <c r="H26" s="3" t="s">
        <v>264</v>
      </c>
      <c r="I26" s="3" t="s">
        <v>264</v>
      </c>
      <c r="J26" s="3">
        <v>9531.6370999999999</v>
      </c>
      <c r="K26" s="3">
        <v>17095000</v>
      </c>
      <c r="L26" s="3" t="s">
        <v>162</v>
      </c>
      <c r="M26" s="3">
        <v>0</v>
      </c>
      <c r="N26" s="3" t="s">
        <v>260</v>
      </c>
      <c r="O26" s="3" t="s">
        <v>755</v>
      </c>
      <c r="P26" s="8">
        <v>39814</v>
      </c>
      <c r="Q26" s="3" t="s">
        <v>262</v>
      </c>
      <c r="R26" s="5" t="s">
        <v>795</v>
      </c>
      <c r="S26" s="3" t="s">
        <v>264</v>
      </c>
      <c r="T26" s="3" t="s">
        <v>246</v>
      </c>
      <c r="U26" s="3" t="s">
        <v>798</v>
      </c>
      <c r="V26" s="3">
        <v>2</v>
      </c>
      <c r="W26" s="3">
        <v>1</v>
      </c>
      <c r="X26" s="3">
        <v>1</v>
      </c>
      <c r="Y26" s="3">
        <v>24</v>
      </c>
      <c r="Z26" s="3" t="s">
        <v>162</v>
      </c>
      <c r="AA26" s="3">
        <v>102</v>
      </c>
      <c r="AB26" s="3">
        <v>15</v>
      </c>
      <c r="AC26" s="3">
        <v>17095000</v>
      </c>
      <c r="AD26" s="3">
        <v>177488</v>
      </c>
      <c r="AE26" s="3" t="s">
        <v>264</v>
      </c>
      <c r="AF26" s="3">
        <v>8</v>
      </c>
      <c r="AG26" s="3">
        <v>8</v>
      </c>
      <c r="AH26" s="3"/>
      <c r="AI26" s="3"/>
    </row>
    <row r="27" spans="1:35" ht="15.75" customHeight="1" x14ac:dyDescent="0.15">
      <c r="A27" s="3">
        <v>25679</v>
      </c>
      <c r="B27" s="3">
        <v>25</v>
      </c>
      <c r="C27" s="3">
        <v>102</v>
      </c>
      <c r="D27" s="3" t="s">
        <v>267</v>
      </c>
      <c r="E27" s="3" t="s">
        <v>800</v>
      </c>
      <c r="F27" s="3" t="s">
        <v>331</v>
      </c>
      <c r="G27" s="3" t="s">
        <v>167</v>
      </c>
      <c r="H27" s="3" t="s">
        <v>271</v>
      </c>
      <c r="I27" s="3" t="s">
        <v>271</v>
      </c>
      <c r="J27" s="3">
        <v>9109.1892000000007</v>
      </c>
      <c r="K27" s="3">
        <v>17037000</v>
      </c>
      <c r="L27" s="3" t="s">
        <v>101</v>
      </c>
      <c r="M27" s="3">
        <v>0</v>
      </c>
      <c r="N27" s="3" t="s">
        <v>267</v>
      </c>
      <c r="O27" s="3" t="s">
        <v>800</v>
      </c>
      <c r="P27" s="8">
        <v>40179</v>
      </c>
      <c r="Q27" s="3" t="s">
        <v>270</v>
      </c>
      <c r="R27" s="5" t="s">
        <v>823</v>
      </c>
      <c r="S27" s="3" t="s">
        <v>271</v>
      </c>
      <c r="T27" s="3" t="s">
        <v>167</v>
      </c>
      <c r="U27" s="3" t="s">
        <v>830</v>
      </c>
      <c r="V27" s="3">
        <v>3</v>
      </c>
      <c r="W27" s="3">
        <v>1</v>
      </c>
      <c r="X27" s="3">
        <v>6</v>
      </c>
      <c r="Y27" s="3">
        <v>25</v>
      </c>
      <c r="Z27" s="3" t="s">
        <v>101</v>
      </c>
      <c r="AA27" s="3">
        <v>102</v>
      </c>
      <c r="AB27" s="3">
        <v>10</v>
      </c>
      <c r="AC27" s="3">
        <v>17037000</v>
      </c>
      <c r="AD27" s="3">
        <v>185000</v>
      </c>
      <c r="AE27" s="3" t="s">
        <v>271</v>
      </c>
      <c r="AF27" s="3">
        <v>10</v>
      </c>
      <c r="AG27" s="3">
        <v>7</v>
      </c>
      <c r="AH27" s="3"/>
      <c r="AI27" s="3"/>
    </row>
    <row r="28" spans="1:35" ht="15.75" customHeight="1" x14ac:dyDescent="0.15">
      <c r="A28" s="3">
        <v>25524</v>
      </c>
      <c r="B28" s="3">
        <v>26</v>
      </c>
      <c r="C28" s="3">
        <v>90</v>
      </c>
      <c r="D28" s="3" t="s">
        <v>272</v>
      </c>
      <c r="E28" s="3" t="s">
        <v>837</v>
      </c>
      <c r="F28" s="3" t="s">
        <v>331</v>
      </c>
      <c r="G28" s="3" t="s">
        <v>167</v>
      </c>
      <c r="H28" s="3" t="s">
        <v>283</v>
      </c>
      <c r="I28" s="3" t="s">
        <v>283</v>
      </c>
      <c r="J28" s="3">
        <v>8448.5784999999996</v>
      </c>
      <c r="K28" s="3">
        <v>13443409</v>
      </c>
      <c r="L28" s="3" t="s">
        <v>71</v>
      </c>
      <c r="M28" s="3">
        <v>0</v>
      </c>
      <c r="N28" s="3" t="s">
        <v>272</v>
      </c>
      <c r="O28" s="3" t="s">
        <v>837</v>
      </c>
      <c r="P28" s="8">
        <v>39814</v>
      </c>
      <c r="Q28" s="3" t="s">
        <v>281</v>
      </c>
      <c r="R28" s="5" t="s">
        <v>840</v>
      </c>
      <c r="S28" s="3" t="s">
        <v>283</v>
      </c>
      <c r="T28" s="3" t="s">
        <v>167</v>
      </c>
      <c r="U28" s="3" t="s">
        <v>843</v>
      </c>
      <c r="V28" s="3">
        <v>4</v>
      </c>
      <c r="W28" s="3">
        <v>1</v>
      </c>
      <c r="X28" s="3">
        <v>1</v>
      </c>
      <c r="Y28" s="3">
        <v>26</v>
      </c>
      <c r="Z28" s="3" t="s">
        <v>71</v>
      </c>
      <c r="AA28" s="3">
        <v>90</v>
      </c>
      <c r="AB28" s="3">
        <v>4</v>
      </c>
      <c r="AC28" s="3">
        <v>13443409</v>
      </c>
      <c r="AD28" s="3">
        <v>157259</v>
      </c>
      <c r="AE28" s="3" t="s">
        <v>283</v>
      </c>
      <c r="AF28" s="3">
        <v>5</v>
      </c>
      <c r="AG28" s="3">
        <v>1</v>
      </c>
      <c r="AH28" s="3"/>
      <c r="AI28" s="3"/>
    </row>
    <row r="29" spans="1:35" ht="15.75" customHeight="1" x14ac:dyDescent="0.15">
      <c r="A29" s="3">
        <v>25360</v>
      </c>
      <c r="B29" s="3">
        <v>27</v>
      </c>
      <c r="C29" s="3">
        <v>27</v>
      </c>
      <c r="D29" s="3" t="s">
        <v>284</v>
      </c>
      <c r="E29" s="3" t="s">
        <v>853</v>
      </c>
      <c r="F29" s="3" t="s">
        <v>855</v>
      </c>
      <c r="G29" s="3" t="s">
        <v>292</v>
      </c>
      <c r="H29" s="3" t="s">
        <v>293</v>
      </c>
      <c r="I29" s="3" t="s">
        <v>264</v>
      </c>
      <c r="J29" s="3">
        <v>8239.8148000000001</v>
      </c>
      <c r="K29" s="3">
        <v>9007000</v>
      </c>
      <c r="L29" s="3" t="s">
        <v>40</v>
      </c>
      <c r="M29" s="3">
        <v>0</v>
      </c>
      <c r="N29" s="3" t="s">
        <v>284</v>
      </c>
      <c r="O29" s="3" t="s">
        <v>853</v>
      </c>
      <c r="P29" s="8">
        <v>39814</v>
      </c>
      <c r="Q29" s="3" t="s">
        <v>290</v>
      </c>
      <c r="R29" s="5" t="s">
        <v>864</v>
      </c>
      <c r="S29" s="3" t="s">
        <v>293</v>
      </c>
      <c r="T29" s="3" t="s">
        <v>292</v>
      </c>
      <c r="U29" s="3" t="s">
        <v>867</v>
      </c>
      <c r="V29" s="3">
        <v>1</v>
      </c>
      <c r="W29" s="3">
        <v>2</v>
      </c>
      <c r="X29" s="3">
        <v>3</v>
      </c>
      <c r="Y29" s="3">
        <v>27</v>
      </c>
      <c r="Z29" s="3" t="s">
        <v>40</v>
      </c>
      <c r="AA29" s="3">
        <v>27</v>
      </c>
      <c r="AB29" s="3">
        <v>1</v>
      </c>
      <c r="AC29" s="3">
        <v>9007000</v>
      </c>
      <c r="AD29" s="3">
        <v>108000</v>
      </c>
      <c r="AE29" s="3" t="s">
        <v>264</v>
      </c>
      <c r="AF29" s="3">
        <v>4</v>
      </c>
      <c r="AG29" s="3">
        <v>8</v>
      </c>
      <c r="AH29" s="3"/>
      <c r="AI29" s="3"/>
    </row>
    <row r="30" spans="1:35" ht="15.75" customHeight="1" x14ac:dyDescent="0.15">
      <c r="A30" s="3">
        <v>25764</v>
      </c>
      <c r="B30" s="3">
        <v>28</v>
      </c>
      <c r="C30" s="3">
        <v>10</v>
      </c>
      <c r="D30" s="3" t="s">
        <v>300</v>
      </c>
      <c r="E30" s="3" t="s">
        <v>874</v>
      </c>
      <c r="F30" s="3" t="s">
        <v>36</v>
      </c>
      <c r="G30" s="3" t="s">
        <v>37</v>
      </c>
      <c r="H30" s="3" t="s">
        <v>318</v>
      </c>
      <c r="I30" s="3" t="s">
        <v>39</v>
      </c>
      <c r="J30" s="3">
        <v>7877.9543999999996</v>
      </c>
      <c r="K30" s="3">
        <v>11874148</v>
      </c>
      <c r="L30" s="3" t="s">
        <v>40</v>
      </c>
      <c r="M30" s="3">
        <v>0</v>
      </c>
      <c r="N30" s="3" t="s">
        <v>300</v>
      </c>
      <c r="O30" s="3" t="s">
        <v>874</v>
      </c>
      <c r="P30" s="8">
        <v>40179</v>
      </c>
      <c r="Q30" s="3" t="s">
        <v>307</v>
      </c>
      <c r="R30" s="5" t="s">
        <v>888</v>
      </c>
      <c r="S30" s="3" t="s">
        <v>318</v>
      </c>
      <c r="T30" s="3" t="s">
        <v>37</v>
      </c>
      <c r="U30" s="3" t="s">
        <v>891</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15">
      <c r="A31" s="3">
        <v>25317</v>
      </c>
      <c r="B31" s="3">
        <v>29</v>
      </c>
      <c r="C31" s="3">
        <v>8</v>
      </c>
      <c r="D31" s="3" t="s">
        <v>371</v>
      </c>
      <c r="E31" s="3" t="s">
        <v>894</v>
      </c>
      <c r="F31" s="3" t="s">
        <v>210</v>
      </c>
      <c r="G31" s="3" t="s">
        <v>114</v>
      </c>
      <c r="H31" s="3" t="s">
        <v>115</v>
      </c>
      <c r="I31" s="3" t="s">
        <v>116</v>
      </c>
      <c r="J31" s="3">
        <v>7758.1593999999996</v>
      </c>
      <c r="K31" s="3">
        <v>13876488</v>
      </c>
      <c r="L31" s="3" t="s">
        <v>221</v>
      </c>
      <c r="M31" s="3">
        <v>0</v>
      </c>
      <c r="N31" s="3" t="s">
        <v>371</v>
      </c>
      <c r="O31" s="3" t="s">
        <v>894</v>
      </c>
      <c r="P31" s="8">
        <v>40179</v>
      </c>
      <c r="Q31" s="3" t="s">
        <v>373</v>
      </c>
      <c r="R31" s="5" t="s">
        <v>920</v>
      </c>
      <c r="S31" s="3" t="s">
        <v>115</v>
      </c>
      <c r="T31" s="3" t="s">
        <v>114</v>
      </c>
      <c r="U31" s="3" t="s">
        <v>924</v>
      </c>
      <c r="V31" s="3">
        <v>4</v>
      </c>
      <c r="W31" s="3">
        <v>4</v>
      </c>
      <c r="X31" s="3">
        <v>4</v>
      </c>
      <c r="Y31" s="3">
        <v>29</v>
      </c>
      <c r="Z31" s="3" t="s">
        <v>221</v>
      </c>
      <c r="AA31" s="3">
        <v>8</v>
      </c>
      <c r="AB31" s="3">
        <v>3</v>
      </c>
      <c r="AC31" s="3">
        <v>13876488</v>
      </c>
      <c r="AD31" s="3">
        <v>176587</v>
      </c>
      <c r="AE31" s="3" t="s">
        <v>116</v>
      </c>
      <c r="AF31" s="3">
        <v>2</v>
      </c>
      <c r="AG31" s="3">
        <v>46</v>
      </c>
      <c r="AH31" s="3"/>
      <c r="AI31" s="3"/>
    </row>
    <row r="32" spans="1:35" ht="15.75" customHeight="1" x14ac:dyDescent="0.15">
      <c r="A32" s="3">
        <v>26342</v>
      </c>
      <c r="B32" s="3">
        <v>30</v>
      </c>
      <c r="C32" s="3">
        <v>200</v>
      </c>
      <c r="D32" s="3" t="s">
        <v>374</v>
      </c>
      <c r="E32" s="3" t="s">
        <v>930</v>
      </c>
      <c r="F32" s="3" t="s">
        <v>931</v>
      </c>
      <c r="G32" s="3" t="s">
        <v>378</v>
      </c>
      <c r="H32" s="3" t="s">
        <v>379</v>
      </c>
      <c r="I32" s="3" t="s">
        <v>380</v>
      </c>
      <c r="J32" s="3">
        <v>7638.5407999999998</v>
      </c>
      <c r="K32" s="3">
        <v>95810719</v>
      </c>
      <c r="L32" s="3" t="s">
        <v>59</v>
      </c>
      <c r="M32" s="3">
        <v>0</v>
      </c>
      <c r="N32" s="3" t="s">
        <v>374</v>
      </c>
      <c r="O32" s="3" t="s">
        <v>930</v>
      </c>
      <c r="P32" s="8">
        <v>38718</v>
      </c>
      <c r="Q32" s="3" t="s">
        <v>376</v>
      </c>
      <c r="R32" s="5" t="s">
        <v>935</v>
      </c>
      <c r="S32" s="3" t="s">
        <v>379</v>
      </c>
      <c r="T32" s="3" t="s">
        <v>378</v>
      </c>
      <c r="V32" s="3">
        <v>1</v>
      </c>
      <c r="W32" s="3">
        <v>1</v>
      </c>
      <c r="X32" s="3">
        <v>3</v>
      </c>
      <c r="Y32" s="3">
        <v>30</v>
      </c>
      <c r="Z32" s="3" t="s">
        <v>59</v>
      </c>
      <c r="AA32" s="3">
        <v>200</v>
      </c>
      <c r="AB32" s="3">
        <v>7</v>
      </c>
      <c r="AC32" s="3">
        <v>95810719</v>
      </c>
      <c r="AD32" s="3">
        <v>1238098</v>
      </c>
      <c r="AE32" s="3" t="s">
        <v>380</v>
      </c>
      <c r="AF32" s="3">
        <v>17</v>
      </c>
      <c r="AG32" s="3">
        <v>81</v>
      </c>
      <c r="AH32" s="3"/>
      <c r="AI32" s="3"/>
    </row>
    <row r="33" spans="1:35" ht="15.75" customHeight="1" x14ac:dyDescent="0.15">
      <c r="A33" s="3">
        <v>24949</v>
      </c>
      <c r="B33" s="3">
        <v>31</v>
      </c>
      <c r="C33" s="3">
        <v>33</v>
      </c>
      <c r="D33" s="3" t="s">
        <v>382</v>
      </c>
      <c r="E33" s="3" t="s">
        <v>945</v>
      </c>
      <c r="F33" s="3" t="s">
        <v>947</v>
      </c>
      <c r="G33" s="3" t="s">
        <v>389</v>
      </c>
      <c r="H33" s="3" t="s">
        <v>391</v>
      </c>
      <c r="I33" s="3" t="s">
        <v>392</v>
      </c>
      <c r="J33" s="3">
        <v>7635.2397000000001</v>
      </c>
      <c r="K33" s="3">
        <v>13326503</v>
      </c>
      <c r="L33" s="3" t="s">
        <v>71</v>
      </c>
      <c r="M33" s="3">
        <v>0</v>
      </c>
      <c r="N33" s="3" t="s">
        <v>382</v>
      </c>
      <c r="O33" s="3" t="s">
        <v>945</v>
      </c>
      <c r="P33" s="3" t="s">
        <v>388</v>
      </c>
      <c r="Q33" s="3" t="s">
        <v>386</v>
      </c>
      <c r="R33" s="5" t="s">
        <v>959</v>
      </c>
      <c r="S33" s="3" t="s">
        <v>391</v>
      </c>
      <c r="T33" s="3" t="s">
        <v>389</v>
      </c>
      <c r="U33" s="3" t="s">
        <v>945</v>
      </c>
      <c r="V33" s="3">
        <v>1</v>
      </c>
      <c r="W33" s="3">
        <v>0</v>
      </c>
      <c r="X33" s="3">
        <v>2</v>
      </c>
      <c r="Y33" s="3">
        <v>31</v>
      </c>
      <c r="Z33" s="3" t="s">
        <v>71</v>
      </c>
      <c r="AA33" s="3">
        <v>33</v>
      </c>
      <c r="AB33" s="3">
        <v>6</v>
      </c>
      <c r="AC33" s="3">
        <v>13326503</v>
      </c>
      <c r="AD33" s="3">
        <v>172283</v>
      </c>
      <c r="AF33" s="3">
        <v>5</v>
      </c>
      <c r="AG33" s="3">
        <v>62</v>
      </c>
      <c r="AH33" s="3"/>
      <c r="AI33" s="3"/>
    </row>
    <row r="34" spans="1:35" ht="15.75" customHeight="1" x14ac:dyDescent="0.15">
      <c r="A34" s="3">
        <v>25188</v>
      </c>
      <c r="B34" s="3">
        <v>32</v>
      </c>
      <c r="C34" s="3">
        <v>176</v>
      </c>
      <c r="D34" s="3" t="s">
        <v>393</v>
      </c>
      <c r="E34" s="3" t="s">
        <v>1007</v>
      </c>
      <c r="F34" s="3" t="s">
        <v>1009</v>
      </c>
      <c r="G34" s="3" t="s">
        <v>403</v>
      </c>
      <c r="H34" s="3" t="s">
        <v>404</v>
      </c>
      <c r="I34" s="3" t="s">
        <v>203</v>
      </c>
      <c r="J34" s="3">
        <v>7351.2959000000001</v>
      </c>
      <c r="K34" s="3">
        <v>8963909</v>
      </c>
      <c r="L34" s="3" t="s">
        <v>162</v>
      </c>
      <c r="M34" s="3">
        <v>0</v>
      </c>
      <c r="N34" s="3" t="s">
        <v>393</v>
      </c>
      <c r="O34" s="3" t="s">
        <v>1007</v>
      </c>
      <c r="P34" s="8">
        <v>39814</v>
      </c>
      <c r="Q34" s="3" t="s">
        <v>399</v>
      </c>
      <c r="R34" s="5" t="s">
        <v>1016</v>
      </c>
      <c r="S34" s="3" t="s">
        <v>404</v>
      </c>
      <c r="T34" s="3" t="s">
        <v>403</v>
      </c>
      <c r="U34" s="3" t="s">
        <v>1021</v>
      </c>
      <c r="V34" s="3">
        <v>1</v>
      </c>
      <c r="W34" s="3">
        <v>1</v>
      </c>
      <c r="X34" s="3">
        <v>2</v>
      </c>
      <c r="Y34" s="3">
        <v>32</v>
      </c>
      <c r="Z34" s="3" t="s">
        <v>162</v>
      </c>
      <c r="AA34" s="3">
        <v>176</v>
      </c>
      <c r="AB34" s="3">
        <v>9</v>
      </c>
      <c r="AC34" s="3">
        <v>8963909</v>
      </c>
      <c r="AD34" s="3">
        <v>120300</v>
      </c>
      <c r="AE34" s="3" t="s">
        <v>203</v>
      </c>
      <c r="AF34" s="3">
        <v>8</v>
      </c>
      <c r="AG34" s="3">
        <v>9</v>
      </c>
      <c r="AH34" s="3"/>
      <c r="AI34" s="3"/>
    </row>
    <row r="35" spans="1:35" ht="15.75" customHeight="1" x14ac:dyDescent="0.15">
      <c r="A35" s="3">
        <v>25240</v>
      </c>
      <c r="B35" s="3">
        <v>33</v>
      </c>
      <c r="C35" s="3">
        <v>24</v>
      </c>
      <c r="D35" s="3" t="s">
        <v>409</v>
      </c>
      <c r="E35" s="3" t="s">
        <v>1044</v>
      </c>
      <c r="F35" s="3" t="s">
        <v>36</v>
      </c>
      <c r="G35" s="3" t="s">
        <v>37</v>
      </c>
      <c r="H35" s="3" t="s">
        <v>89</v>
      </c>
      <c r="I35" s="3" t="s">
        <v>89</v>
      </c>
      <c r="J35" s="3">
        <v>7055.6603999999998</v>
      </c>
      <c r="K35" s="3">
        <v>7585000</v>
      </c>
      <c r="L35" s="3" t="s">
        <v>356</v>
      </c>
      <c r="M35" s="3">
        <v>0</v>
      </c>
      <c r="N35" s="3" t="s">
        <v>409</v>
      </c>
      <c r="O35" s="3" t="s">
        <v>1044</v>
      </c>
      <c r="P35" s="8">
        <v>40179</v>
      </c>
      <c r="Q35" s="3" t="s">
        <v>434</v>
      </c>
      <c r="R35" s="5" t="s">
        <v>1051</v>
      </c>
      <c r="S35" s="3" t="s">
        <v>89</v>
      </c>
      <c r="T35" s="3" t="s">
        <v>37</v>
      </c>
      <c r="V35" s="3">
        <v>7</v>
      </c>
      <c r="W35" s="3">
        <v>2</v>
      </c>
      <c r="X35" s="3">
        <v>1</v>
      </c>
      <c r="Y35" s="3">
        <v>33</v>
      </c>
      <c r="Z35" s="3" t="s">
        <v>356</v>
      </c>
      <c r="AA35" s="3">
        <v>24</v>
      </c>
      <c r="AB35" s="3">
        <v>3</v>
      </c>
      <c r="AC35" s="3">
        <v>7585000</v>
      </c>
      <c r="AD35" s="3">
        <v>106000</v>
      </c>
      <c r="AE35" s="3" t="s">
        <v>89</v>
      </c>
      <c r="AF35" s="3">
        <v>18</v>
      </c>
      <c r="AG35" s="3">
        <v>4</v>
      </c>
      <c r="AH35" s="3"/>
      <c r="AI35" s="3"/>
    </row>
    <row r="36" spans="1:35" ht="15.75" customHeight="1" x14ac:dyDescent="0.15">
      <c r="A36" s="3">
        <v>25357</v>
      </c>
      <c r="B36" s="3">
        <v>34</v>
      </c>
      <c r="C36" s="3">
        <v>18</v>
      </c>
      <c r="D36" s="3" t="s">
        <v>439</v>
      </c>
      <c r="E36" s="3" t="s">
        <v>1067</v>
      </c>
      <c r="F36" s="3" t="s">
        <v>475</v>
      </c>
      <c r="G36" s="3" t="s">
        <v>277</v>
      </c>
      <c r="H36" s="3" t="s">
        <v>475</v>
      </c>
      <c r="I36" s="3" t="s">
        <v>203</v>
      </c>
      <c r="J36" s="3">
        <v>6898.4173000000001</v>
      </c>
      <c r="K36" s="3">
        <v>18045419</v>
      </c>
      <c r="L36" s="3" t="s">
        <v>59</v>
      </c>
      <c r="M36" s="3">
        <v>0</v>
      </c>
      <c r="N36" s="3" t="s">
        <v>439</v>
      </c>
      <c r="O36" s="3" t="s">
        <v>1067</v>
      </c>
      <c r="P36" s="8">
        <v>39814</v>
      </c>
      <c r="Q36" s="3" t="s">
        <v>463</v>
      </c>
      <c r="R36" s="5" t="s">
        <v>1097</v>
      </c>
      <c r="S36" s="3" t="s">
        <v>475</v>
      </c>
      <c r="T36" s="3" t="s">
        <v>277</v>
      </c>
      <c r="V36" s="3">
        <v>1</v>
      </c>
      <c r="W36" s="3">
        <v>2</v>
      </c>
      <c r="X36" s="3">
        <v>4</v>
      </c>
      <c r="Y36" s="3">
        <v>34</v>
      </c>
      <c r="Z36" s="3" t="s">
        <v>59</v>
      </c>
      <c r="AA36" s="3">
        <v>18</v>
      </c>
      <c r="AB36" s="3">
        <v>1</v>
      </c>
      <c r="AC36" s="3">
        <v>18045419</v>
      </c>
      <c r="AD36" s="3">
        <v>257850</v>
      </c>
      <c r="AE36" s="3" t="s">
        <v>203</v>
      </c>
      <c r="AF36" s="3">
        <v>17</v>
      </c>
      <c r="AG36" s="3">
        <v>9</v>
      </c>
      <c r="AH36" s="3"/>
      <c r="AI36" s="3"/>
    </row>
    <row r="37" spans="1:35" ht="15.75" customHeight="1" x14ac:dyDescent="0.15">
      <c r="A37" s="3">
        <v>25522</v>
      </c>
      <c r="B37" s="3">
        <v>35</v>
      </c>
      <c r="C37" s="3">
        <v>55</v>
      </c>
      <c r="D37" s="3" t="s">
        <v>480</v>
      </c>
      <c r="E37" s="3" t="s">
        <v>1103</v>
      </c>
      <c r="F37" s="3" t="s">
        <v>1105</v>
      </c>
      <c r="G37" s="3" t="s">
        <v>486</v>
      </c>
      <c r="H37" s="3" t="s">
        <v>487</v>
      </c>
      <c r="I37" s="3" t="s">
        <v>488</v>
      </c>
      <c r="J37" s="3">
        <v>6861.3576999999996</v>
      </c>
      <c r="K37" s="3">
        <v>7013359</v>
      </c>
      <c r="L37" s="3" t="s">
        <v>221</v>
      </c>
      <c r="M37" s="3">
        <v>0</v>
      </c>
      <c r="N37" s="3" t="s">
        <v>480</v>
      </c>
      <c r="O37" s="3" t="s">
        <v>1103</v>
      </c>
      <c r="P37" s="8">
        <v>40179</v>
      </c>
      <c r="Q37" s="3" t="s">
        <v>484</v>
      </c>
      <c r="R37" s="5" t="s">
        <v>1109</v>
      </c>
      <c r="S37" s="3" t="s">
        <v>487</v>
      </c>
      <c r="T37" s="3" t="s">
        <v>486</v>
      </c>
      <c r="V37" s="3">
        <v>1</v>
      </c>
      <c r="W37" s="3">
        <v>1</v>
      </c>
      <c r="X37" s="3">
        <v>5</v>
      </c>
      <c r="Y37" s="3">
        <v>35</v>
      </c>
      <c r="Z37" s="3" t="s">
        <v>221</v>
      </c>
      <c r="AA37" s="3">
        <v>55</v>
      </c>
      <c r="AB37" s="3">
        <v>2</v>
      </c>
      <c r="AC37" s="3">
        <v>7013359</v>
      </c>
      <c r="AD37" s="3">
        <v>100747</v>
      </c>
      <c r="AE37" s="3" t="s">
        <v>488</v>
      </c>
      <c r="AF37" s="3">
        <v>2</v>
      </c>
      <c r="AG37" s="3">
        <v>50</v>
      </c>
      <c r="AH37" s="3"/>
      <c r="AI37" s="3"/>
    </row>
    <row r="38" spans="1:35" ht="15.75" customHeight="1" x14ac:dyDescent="0.15">
      <c r="A38" s="3">
        <v>22949</v>
      </c>
      <c r="B38" s="3">
        <v>36</v>
      </c>
      <c r="C38" s="3">
        <v>61</v>
      </c>
      <c r="D38" s="3" t="s">
        <v>490</v>
      </c>
      <c r="E38" s="3" t="s">
        <v>1120</v>
      </c>
      <c r="F38" s="3" t="s">
        <v>1121</v>
      </c>
      <c r="G38" s="3" t="s">
        <v>497</v>
      </c>
      <c r="H38" s="3" t="s">
        <v>498</v>
      </c>
      <c r="I38" s="3" t="s">
        <v>499</v>
      </c>
      <c r="J38" s="3">
        <v>6663.1769000000004</v>
      </c>
      <c r="K38" s="3">
        <v>6821205</v>
      </c>
      <c r="L38" s="3" t="s">
        <v>101</v>
      </c>
      <c r="M38" s="3">
        <v>1</v>
      </c>
      <c r="N38" s="3" t="s">
        <v>490</v>
      </c>
      <c r="O38" s="3" t="s">
        <v>1120</v>
      </c>
      <c r="P38" s="3" t="s">
        <v>41</v>
      </c>
      <c r="Q38" s="3" t="s">
        <v>492</v>
      </c>
      <c r="R38" s="5" t="s">
        <v>1127</v>
      </c>
      <c r="S38" s="3" t="s">
        <v>498</v>
      </c>
      <c r="T38" s="3" t="s">
        <v>497</v>
      </c>
      <c r="V38" s="3">
        <v>1</v>
      </c>
      <c r="W38" s="3">
        <v>0</v>
      </c>
      <c r="X38" s="3">
        <v>7</v>
      </c>
      <c r="Y38" s="3">
        <v>36</v>
      </c>
      <c r="Z38" s="3" t="s">
        <v>101</v>
      </c>
      <c r="AA38" s="3">
        <v>61</v>
      </c>
      <c r="AB38" s="3">
        <v>1</v>
      </c>
      <c r="AC38" s="3">
        <v>6821205</v>
      </c>
      <c r="AD38" s="3">
        <v>100858</v>
      </c>
      <c r="AF38" s="3">
        <v>10</v>
      </c>
      <c r="AG38" s="3">
        <v>78</v>
      </c>
      <c r="AH38" s="3"/>
      <c r="AI38" s="3"/>
    </row>
    <row r="39" spans="1:35" ht="15.75" customHeight="1" x14ac:dyDescent="0.15">
      <c r="A39" s="3">
        <v>25527</v>
      </c>
      <c r="B39" s="3">
        <v>37</v>
      </c>
      <c r="C39" s="3">
        <v>53</v>
      </c>
      <c r="D39" s="3" t="s">
        <v>502</v>
      </c>
      <c r="E39" s="3" t="s">
        <v>1156</v>
      </c>
      <c r="F39" s="3" t="s">
        <v>657</v>
      </c>
      <c r="G39" s="3" t="s">
        <v>246</v>
      </c>
      <c r="H39" s="3" t="s">
        <v>516</v>
      </c>
      <c r="I39" s="3" t="s">
        <v>264</v>
      </c>
      <c r="J39" s="3">
        <v>6603.3721999999998</v>
      </c>
      <c r="K39" s="3">
        <v>8853881</v>
      </c>
      <c r="L39" s="3" t="s">
        <v>221</v>
      </c>
      <c r="M39" s="3">
        <v>0</v>
      </c>
      <c r="N39" s="3" t="s">
        <v>502</v>
      </c>
      <c r="O39" s="3" t="s">
        <v>1156</v>
      </c>
      <c r="P39" s="8">
        <v>39814</v>
      </c>
      <c r="Q39" s="3" t="s">
        <v>514</v>
      </c>
      <c r="R39" s="5" t="s">
        <v>1161</v>
      </c>
      <c r="S39" s="3" t="s">
        <v>516</v>
      </c>
      <c r="T39" s="3" t="s">
        <v>246</v>
      </c>
      <c r="V39" s="3">
        <v>3</v>
      </c>
      <c r="W39" s="3">
        <v>3</v>
      </c>
      <c r="X39" s="3">
        <v>6</v>
      </c>
      <c r="Y39" s="3">
        <v>37</v>
      </c>
      <c r="Z39" s="3" t="s">
        <v>221</v>
      </c>
      <c r="AA39" s="3">
        <v>53</v>
      </c>
      <c r="AB39" s="3">
        <v>4</v>
      </c>
      <c r="AC39" s="3">
        <v>8853881</v>
      </c>
      <c r="AD39" s="3">
        <v>132081</v>
      </c>
      <c r="AE39" s="3" t="s">
        <v>264</v>
      </c>
      <c r="AF39" s="3">
        <v>2</v>
      </c>
      <c r="AG39" s="3">
        <v>8</v>
      </c>
      <c r="AH39" s="3"/>
      <c r="AI39" s="3"/>
    </row>
    <row r="40" spans="1:35" ht="15.75" customHeight="1" x14ac:dyDescent="0.15">
      <c r="A40" s="3">
        <v>25755</v>
      </c>
      <c r="B40" s="3">
        <v>38</v>
      </c>
      <c r="C40" s="3">
        <v>25</v>
      </c>
      <c r="D40" s="3" t="s">
        <v>537</v>
      </c>
      <c r="E40" s="3" t="s">
        <v>1169</v>
      </c>
      <c r="F40" s="3" t="s">
        <v>1172</v>
      </c>
      <c r="G40" s="3" t="s">
        <v>565</v>
      </c>
      <c r="H40" s="3" t="s">
        <v>550</v>
      </c>
      <c r="I40" s="3" t="s">
        <v>583</v>
      </c>
      <c r="J40" s="3">
        <v>6535.0537999999997</v>
      </c>
      <c r="K40" s="3">
        <v>10545091</v>
      </c>
      <c r="L40" s="3" t="s">
        <v>215</v>
      </c>
      <c r="M40" s="3">
        <v>0</v>
      </c>
      <c r="N40" s="3" t="s">
        <v>537</v>
      </c>
      <c r="O40" s="3" t="s">
        <v>1169</v>
      </c>
      <c r="P40" s="8">
        <v>39814</v>
      </c>
      <c r="Q40" s="3" t="s">
        <v>544</v>
      </c>
      <c r="R40" s="5" t="s">
        <v>1185</v>
      </c>
      <c r="S40" s="3" t="s">
        <v>550</v>
      </c>
      <c r="T40" s="3" t="s">
        <v>565</v>
      </c>
      <c r="V40" s="3">
        <v>1</v>
      </c>
      <c r="W40" s="3">
        <v>0</v>
      </c>
      <c r="X40" s="3">
        <v>2</v>
      </c>
      <c r="Y40" s="3">
        <v>38</v>
      </c>
      <c r="Z40" s="3" t="s">
        <v>215</v>
      </c>
      <c r="AA40" s="3">
        <v>25</v>
      </c>
      <c r="AB40" s="3">
        <v>3</v>
      </c>
      <c r="AC40" s="3">
        <v>10545091</v>
      </c>
      <c r="AD40" s="3">
        <v>158930</v>
      </c>
      <c r="AF40" s="3">
        <v>7</v>
      </c>
      <c r="AG40" s="3">
        <v>33</v>
      </c>
      <c r="AH40" s="3"/>
      <c r="AI40" s="3"/>
    </row>
    <row r="41" spans="1:35" ht="15.75" customHeight="1" x14ac:dyDescent="0.15">
      <c r="A41" s="3">
        <v>25634</v>
      </c>
      <c r="B41" s="3">
        <v>39</v>
      </c>
      <c r="C41" s="3">
        <v>1</v>
      </c>
      <c r="D41" s="3" t="s">
        <v>552</v>
      </c>
      <c r="E41" s="3" t="s">
        <v>1191</v>
      </c>
      <c r="F41" s="3" t="s">
        <v>1193</v>
      </c>
      <c r="G41" s="3" t="s">
        <v>564</v>
      </c>
      <c r="H41" s="3" t="s">
        <v>556</v>
      </c>
      <c r="I41" s="3" t="s">
        <v>63</v>
      </c>
      <c r="J41" s="3">
        <v>6369.1921000000002</v>
      </c>
      <c r="K41" s="3">
        <v>6772856</v>
      </c>
      <c r="L41" s="3" t="s">
        <v>40</v>
      </c>
      <c r="M41" s="3">
        <v>0</v>
      </c>
      <c r="N41" s="3" t="s">
        <v>552</v>
      </c>
      <c r="O41" s="3" t="s">
        <v>1191</v>
      </c>
      <c r="P41" s="8">
        <v>38718</v>
      </c>
      <c r="Q41" s="3" t="s">
        <v>591</v>
      </c>
      <c r="R41" s="5" t="s">
        <v>1204</v>
      </c>
      <c r="S41" s="3" t="s">
        <v>556</v>
      </c>
      <c r="T41" s="3" t="s">
        <v>564</v>
      </c>
      <c r="V41" s="3">
        <v>1</v>
      </c>
      <c r="W41" s="3">
        <v>3</v>
      </c>
      <c r="X41" s="3">
        <v>5</v>
      </c>
      <c r="Y41" s="3">
        <v>39</v>
      </c>
      <c r="Z41" s="3" t="s">
        <v>40</v>
      </c>
      <c r="AA41" s="3">
        <v>1</v>
      </c>
      <c r="AB41" s="3">
        <v>1</v>
      </c>
      <c r="AC41" s="3">
        <v>6772856</v>
      </c>
      <c r="AD41" s="3">
        <v>104694</v>
      </c>
      <c r="AE41" s="3" t="s">
        <v>63</v>
      </c>
      <c r="AF41" s="3">
        <v>4</v>
      </c>
      <c r="AG41" s="3">
        <v>3</v>
      </c>
      <c r="AH41" s="3"/>
      <c r="AI41" s="3"/>
    </row>
    <row r="42" spans="1:35" ht="15.75" customHeight="1" x14ac:dyDescent="0.15">
      <c r="A42" s="3">
        <v>25306</v>
      </c>
      <c r="B42" s="3">
        <v>40</v>
      </c>
      <c r="C42" s="3">
        <v>4</v>
      </c>
      <c r="D42" s="3" t="s">
        <v>561</v>
      </c>
      <c r="E42" s="3" t="s">
        <v>1213</v>
      </c>
      <c r="F42" s="3" t="s">
        <v>1214</v>
      </c>
      <c r="G42" s="3" t="s">
        <v>607</v>
      </c>
      <c r="H42" s="3" t="s">
        <v>567</v>
      </c>
      <c r="I42" s="3" t="s">
        <v>608</v>
      </c>
      <c r="J42" s="3">
        <v>6020.9548000000004</v>
      </c>
      <c r="K42" s="3">
        <v>20894369</v>
      </c>
      <c r="L42" s="3" t="s">
        <v>86</v>
      </c>
      <c r="M42" s="3">
        <v>0</v>
      </c>
      <c r="N42" s="3" t="s">
        <v>561</v>
      </c>
      <c r="O42" s="3" t="s">
        <v>1213</v>
      </c>
      <c r="P42" s="8">
        <v>40179</v>
      </c>
      <c r="Q42" s="3" t="s">
        <v>604</v>
      </c>
      <c r="R42" s="5" t="s">
        <v>1219</v>
      </c>
      <c r="S42" s="3" t="s">
        <v>567</v>
      </c>
      <c r="T42" s="3" t="s">
        <v>607</v>
      </c>
      <c r="V42" s="3">
        <v>1</v>
      </c>
      <c r="W42" s="3">
        <v>0</v>
      </c>
      <c r="X42" s="3">
        <v>4</v>
      </c>
      <c r="Y42" s="3">
        <v>40</v>
      </c>
      <c r="Z42" s="3" t="s">
        <v>86</v>
      </c>
      <c r="AA42" s="3">
        <v>4</v>
      </c>
      <c r="AB42" s="3">
        <v>4</v>
      </c>
      <c r="AC42" s="3">
        <v>20894369</v>
      </c>
      <c r="AD42" s="3">
        <v>341358</v>
      </c>
      <c r="AF42" s="3">
        <v>16</v>
      </c>
      <c r="AG42" s="3">
        <v>161</v>
      </c>
      <c r="AH42" s="3"/>
      <c r="AI42" s="3"/>
    </row>
    <row r="43" spans="1:35" ht="15.75" customHeight="1" x14ac:dyDescent="0.15">
      <c r="A43" s="3">
        <v>26117</v>
      </c>
      <c r="B43" s="3">
        <v>41</v>
      </c>
      <c r="C43" s="3">
        <v>24</v>
      </c>
      <c r="D43" s="3" t="s">
        <v>586</v>
      </c>
      <c r="E43" s="3" t="s">
        <v>1251</v>
      </c>
      <c r="F43" s="3" t="s">
        <v>475</v>
      </c>
      <c r="G43" s="3" t="s">
        <v>277</v>
      </c>
      <c r="H43" s="3" t="s">
        <v>475</v>
      </c>
      <c r="I43" s="3" t="s">
        <v>203</v>
      </c>
      <c r="J43" s="3">
        <v>5817.1288999999997</v>
      </c>
      <c r="K43" s="3">
        <v>5963105</v>
      </c>
      <c r="L43" s="3" t="s">
        <v>71</v>
      </c>
      <c r="M43" s="3">
        <v>0</v>
      </c>
      <c r="N43" s="3" t="s">
        <v>586</v>
      </c>
      <c r="O43" s="3" t="s">
        <v>1251</v>
      </c>
      <c r="P43" s="8">
        <v>40179</v>
      </c>
      <c r="Q43" s="3" t="s">
        <v>653</v>
      </c>
      <c r="R43" s="5" t="s">
        <v>1262</v>
      </c>
      <c r="S43" s="3" t="s">
        <v>475</v>
      </c>
      <c r="T43" s="3" t="s">
        <v>277</v>
      </c>
      <c r="V43" s="3">
        <v>2</v>
      </c>
      <c r="W43" s="3">
        <v>3</v>
      </c>
      <c r="X43" s="3">
        <v>3</v>
      </c>
      <c r="Y43" s="3">
        <v>41</v>
      </c>
      <c r="Z43" s="3" t="s">
        <v>71</v>
      </c>
      <c r="AA43" s="3">
        <v>24</v>
      </c>
      <c r="AB43" s="3">
        <v>3</v>
      </c>
      <c r="AC43" s="3">
        <v>5963105</v>
      </c>
      <c r="AD43" s="3">
        <v>100777</v>
      </c>
      <c r="AE43" s="3" t="s">
        <v>203</v>
      </c>
      <c r="AF43" s="3">
        <v>5</v>
      </c>
      <c r="AG43" s="3">
        <v>9</v>
      </c>
      <c r="AH43" s="3"/>
      <c r="AI43" s="3"/>
    </row>
    <row r="44" spans="1:35" ht="15.75" customHeight="1" x14ac:dyDescent="0.15">
      <c r="A44" s="3">
        <v>26490</v>
      </c>
      <c r="B44" s="3">
        <v>42</v>
      </c>
      <c r="C44" s="3">
        <v>96</v>
      </c>
      <c r="D44" s="3" t="s">
        <v>592</v>
      </c>
      <c r="E44" s="3" t="s">
        <v>1285</v>
      </c>
      <c r="F44" s="3" t="s">
        <v>36</v>
      </c>
      <c r="G44" s="3" t="s">
        <v>37</v>
      </c>
      <c r="H44" s="3" t="s">
        <v>588</v>
      </c>
      <c r="I44" s="3" t="s">
        <v>89</v>
      </c>
      <c r="J44" s="3">
        <v>5811.3567999999996</v>
      </c>
      <c r="K44" s="3">
        <v>11396150</v>
      </c>
      <c r="L44" s="3" t="s">
        <v>66</v>
      </c>
      <c r="M44" s="3">
        <v>0</v>
      </c>
      <c r="N44" s="3" t="s">
        <v>592</v>
      </c>
      <c r="O44" s="3" t="s">
        <v>1285</v>
      </c>
      <c r="P44" s="8">
        <v>39814</v>
      </c>
      <c r="Q44" s="3" t="s">
        <v>666</v>
      </c>
      <c r="R44" s="5" t="s">
        <v>1298</v>
      </c>
      <c r="S44" s="3" t="s">
        <v>588</v>
      </c>
      <c r="T44" s="3" t="s">
        <v>37</v>
      </c>
      <c r="V44" s="3">
        <v>8</v>
      </c>
      <c r="W44" s="3">
        <v>3</v>
      </c>
      <c r="X44" s="3">
        <v>2</v>
      </c>
      <c r="Y44" s="3">
        <v>42</v>
      </c>
      <c r="Z44" s="3" t="s">
        <v>66</v>
      </c>
      <c r="AA44" s="3">
        <v>96</v>
      </c>
      <c r="AB44" s="3">
        <v>23</v>
      </c>
      <c r="AC44" s="3">
        <v>11396150</v>
      </c>
      <c r="AD44" s="3">
        <v>192784</v>
      </c>
      <c r="AE44" s="3" t="s">
        <v>89</v>
      </c>
      <c r="AF44" s="3">
        <v>9</v>
      </c>
      <c r="AG44" s="3">
        <v>4</v>
      </c>
      <c r="AH44" s="3"/>
      <c r="AI44" s="3"/>
    </row>
    <row r="45" spans="1:35" ht="15.75" customHeight="1" x14ac:dyDescent="0.15">
      <c r="A45" s="3">
        <v>25659</v>
      </c>
      <c r="B45" s="3">
        <v>43</v>
      </c>
      <c r="C45" s="3">
        <v>48</v>
      </c>
      <c r="D45" s="3" t="s">
        <v>609</v>
      </c>
      <c r="E45" s="3" t="s">
        <v>1307</v>
      </c>
      <c r="F45" s="3" t="s">
        <v>635</v>
      </c>
      <c r="G45" s="3" t="s">
        <v>236</v>
      </c>
      <c r="H45" s="3" t="s">
        <v>614</v>
      </c>
      <c r="I45" s="3" t="s">
        <v>686</v>
      </c>
      <c r="J45" s="3">
        <v>5752.5250999999998</v>
      </c>
      <c r="K45" s="3">
        <v>14104761</v>
      </c>
      <c r="L45" s="3" t="s">
        <v>215</v>
      </c>
      <c r="M45" s="3">
        <v>0</v>
      </c>
      <c r="N45" s="3" t="s">
        <v>609</v>
      </c>
      <c r="O45" s="3" t="s">
        <v>1307</v>
      </c>
      <c r="P45" s="8">
        <v>39448</v>
      </c>
      <c r="Q45" s="3" t="s">
        <v>682</v>
      </c>
      <c r="R45" s="5" t="s">
        <v>1314</v>
      </c>
      <c r="S45" s="3" t="s">
        <v>614</v>
      </c>
      <c r="T45" s="3" t="s">
        <v>236</v>
      </c>
      <c r="V45" s="3">
        <v>2</v>
      </c>
      <c r="W45" s="3">
        <v>0</v>
      </c>
      <c r="X45" s="3">
        <v>3</v>
      </c>
      <c r="Y45" s="3">
        <v>43</v>
      </c>
      <c r="Z45" s="3" t="s">
        <v>215</v>
      </c>
      <c r="AA45" s="3">
        <v>48</v>
      </c>
      <c r="AB45" s="3">
        <v>12</v>
      </c>
      <c r="AC45" s="3">
        <v>14104761</v>
      </c>
      <c r="AD45" s="3">
        <v>241003</v>
      </c>
      <c r="AF45" s="3">
        <v>7</v>
      </c>
      <c r="AG45" s="3">
        <v>69</v>
      </c>
      <c r="AH45" s="3"/>
      <c r="AI45" s="3"/>
    </row>
    <row r="46" spans="1:35" ht="15.75" customHeight="1" x14ac:dyDescent="0.15">
      <c r="A46" s="3">
        <v>26179</v>
      </c>
      <c r="B46" s="3">
        <v>44</v>
      </c>
      <c r="C46" s="3">
        <v>147</v>
      </c>
      <c r="D46" s="3" t="s">
        <v>624</v>
      </c>
      <c r="E46" s="3" t="s">
        <v>1317</v>
      </c>
      <c r="F46" s="3" t="s">
        <v>1318</v>
      </c>
      <c r="G46" s="3" t="s">
        <v>707</v>
      </c>
      <c r="H46" s="3" t="s">
        <v>637</v>
      </c>
      <c r="I46" s="3" t="s">
        <v>711</v>
      </c>
      <c r="J46" s="3">
        <v>5715.2858999999999</v>
      </c>
      <c r="K46" s="3">
        <v>7686703</v>
      </c>
      <c r="L46" s="3" t="s">
        <v>162</v>
      </c>
      <c r="M46" s="3">
        <v>0</v>
      </c>
      <c r="N46" s="3" t="s">
        <v>624</v>
      </c>
      <c r="O46" s="3" t="s">
        <v>1317</v>
      </c>
      <c r="P46" s="8">
        <v>38353</v>
      </c>
      <c r="Q46" s="3" t="s">
        <v>705</v>
      </c>
      <c r="R46" s="5" t="s">
        <v>1325</v>
      </c>
      <c r="S46" s="3" t="s">
        <v>637</v>
      </c>
      <c r="T46" s="3" t="s">
        <v>707</v>
      </c>
      <c r="V46" s="3">
        <v>1</v>
      </c>
      <c r="W46" s="3">
        <v>0</v>
      </c>
      <c r="X46" s="3">
        <v>3</v>
      </c>
      <c r="Y46" s="3">
        <v>44</v>
      </c>
      <c r="Z46" s="3" t="s">
        <v>162</v>
      </c>
      <c r="AA46" s="3">
        <v>147</v>
      </c>
      <c r="AB46" s="3">
        <v>1</v>
      </c>
      <c r="AC46" s="3">
        <v>7686703</v>
      </c>
      <c r="AD46" s="3">
        <v>132181</v>
      </c>
      <c r="AF46" s="3">
        <v>8</v>
      </c>
      <c r="AG46" s="3">
        <v>38</v>
      </c>
      <c r="AH46" s="3"/>
      <c r="AI46" s="3"/>
    </row>
    <row r="47" spans="1:35" ht="15.75" customHeight="1" x14ac:dyDescent="0.15">
      <c r="A47" s="3">
        <v>25965</v>
      </c>
      <c r="B47" s="3">
        <v>45</v>
      </c>
      <c r="C47" s="3">
        <v>20</v>
      </c>
      <c r="D47" s="3" t="s">
        <v>644</v>
      </c>
      <c r="E47" s="3" t="s">
        <v>1331</v>
      </c>
      <c r="F47" s="3" t="s">
        <v>657</v>
      </c>
      <c r="G47" s="3" t="s">
        <v>246</v>
      </c>
      <c r="H47" s="3" t="s">
        <v>646</v>
      </c>
      <c r="I47" s="3" t="s">
        <v>719</v>
      </c>
      <c r="J47" s="3">
        <v>5604.7825999999995</v>
      </c>
      <c r="K47" s="3">
        <v>10247444</v>
      </c>
      <c r="L47" s="3" t="s">
        <v>600</v>
      </c>
      <c r="M47" s="3">
        <v>0</v>
      </c>
      <c r="N47" s="3" t="s">
        <v>644</v>
      </c>
      <c r="O47" s="3" t="s">
        <v>1331</v>
      </c>
      <c r="P47" s="8">
        <v>38718</v>
      </c>
      <c r="Q47" s="3" t="s">
        <v>716</v>
      </c>
      <c r="R47" s="5" t="s">
        <v>1364</v>
      </c>
      <c r="S47" s="3" t="s">
        <v>646</v>
      </c>
      <c r="T47" s="3" t="s">
        <v>246</v>
      </c>
      <c r="V47" s="3">
        <v>4</v>
      </c>
      <c r="W47" s="3">
        <v>0</v>
      </c>
      <c r="X47" s="3">
        <v>1</v>
      </c>
      <c r="Y47" s="3">
        <v>45</v>
      </c>
      <c r="Z47" s="3" t="s">
        <v>600</v>
      </c>
      <c r="AA47" s="3">
        <v>20</v>
      </c>
      <c r="AB47" s="3">
        <v>3</v>
      </c>
      <c r="AC47" s="3">
        <v>10247444</v>
      </c>
      <c r="AD47" s="3">
        <v>179629</v>
      </c>
      <c r="AF47" s="3">
        <v>13</v>
      </c>
      <c r="AG47" s="3">
        <v>404</v>
      </c>
      <c r="AH47" s="3"/>
      <c r="AI47" s="3"/>
    </row>
    <row r="48" spans="1:35" ht="15.75" customHeight="1" x14ac:dyDescent="0.15">
      <c r="A48" s="3">
        <v>25677</v>
      </c>
      <c r="B48" s="3">
        <v>46</v>
      </c>
      <c r="C48" s="3">
        <v>379</v>
      </c>
      <c r="D48" s="3" t="s">
        <v>651</v>
      </c>
      <c r="E48" s="3" t="s">
        <v>1371</v>
      </c>
      <c r="F48" s="3" t="s">
        <v>1121</v>
      </c>
      <c r="G48" s="3" t="s">
        <v>497</v>
      </c>
      <c r="H48" s="3" t="s">
        <v>498</v>
      </c>
      <c r="I48" s="3" t="s">
        <v>499</v>
      </c>
      <c r="J48" s="3">
        <v>5593.0142999999998</v>
      </c>
      <c r="K48" s="3">
        <v>81410104</v>
      </c>
      <c r="L48" s="3" t="s">
        <v>101</v>
      </c>
      <c r="M48" s="3">
        <v>0</v>
      </c>
      <c r="N48" s="3" t="s">
        <v>651</v>
      </c>
      <c r="O48" s="3" t="s">
        <v>1371</v>
      </c>
      <c r="P48" s="8">
        <v>40179</v>
      </c>
      <c r="Q48" s="3" t="s">
        <v>723</v>
      </c>
      <c r="R48" s="5" t="s">
        <v>1380</v>
      </c>
      <c r="S48" s="3" t="s">
        <v>498</v>
      </c>
      <c r="T48" s="3" t="s">
        <v>497</v>
      </c>
      <c r="V48" s="3">
        <v>2</v>
      </c>
      <c r="W48" s="3">
        <v>0</v>
      </c>
      <c r="X48" s="3">
        <v>8</v>
      </c>
      <c r="Y48" s="3">
        <v>46</v>
      </c>
      <c r="Z48" s="3" t="s">
        <v>101</v>
      </c>
      <c r="AA48" s="3">
        <v>379</v>
      </c>
      <c r="AB48" s="3">
        <v>23</v>
      </c>
      <c r="AC48" s="3">
        <v>81410104</v>
      </c>
      <c r="AD48" s="3">
        <v>1430000</v>
      </c>
      <c r="AF48" s="3">
        <v>10</v>
      </c>
      <c r="AG48" s="3">
        <v>78</v>
      </c>
      <c r="AH48" s="3"/>
      <c r="AI48" s="3"/>
    </row>
    <row r="49" spans="1:35" ht="15.75" customHeight="1" x14ac:dyDescent="0.15">
      <c r="A49" s="3">
        <v>25385</v>
      </c>
      <c r="B49" s="3">
        <v>47</v>
      </c>
      <c r="C49" s="3">
        <v>40</v>
      </c>
      <c r="D49" s="3" t="s">
        <v>673</v>
      </c>
      <c r="E49" s="3" t="s">
        <v>1387</v>
      </c>
      <c r="F49" s="3" t="s">
        <v>1105</v>
      </c>
      <c r="G49" s="3" t="s">
        <v>486</v>
      </c>
      <c r="H49" s="3" t="s">
        <v>679</v>
      </c>
      <c r="I49" s="3" t="s">
        <v>488</v>
      </c>
      <c r="J49" s="3">
        <v>5530.8056999999999</v>
      </c>
      <c r="K49" s="3">
        <v>6178120</v>
      </c>
      <c r="L49" s="3" t="s">
        <v>538</v>
      </c>
      <c r="M49" s="3">
        <v>0</v>
      </c>
      <c r="N49" s="3" t="s">
        <v>673</v>
      </c>
      <c r="O49" s="3" t="s">
        <v>1387</v>
      </c>
      <c r="P49" s="8">
        <v>37987</v>
      </c>
      <c r="Q49" s="3" t="s">
        <v>726</v>
      </c>
      <c r="R49" s="5" t="s">
        <v>1409</v>
      </c>
      <c r="S49" s="3" t="s">
        <v>679</v>
      </c>
      <c r="T49" s="3" t="s">
        <v>486</v>
      </c>
      <c r="V49" s="3">
        <v>2</v>
      </c>
      <c r="W49" s="3">
        <v>2</v>
      </c>
      <c r="X49" s="3">
        <v>1</v>
      </c>
      <c r="Y49" s="3">
        <v>47</v>
      </c>
      <c r="Z49" s="3" t="s">
        <v>538</v>
      </c>
      <c r="AA49" s="3">
        <v>40</v>
      </c>
      <c r="AB49" s="3">
        <v>3</v>
      </c>
      <c r="AC49" s="3">
        <v>6178120</v>
      </c>
      <c r="AD49" s="3">
        <v>109720</v>
      </c>
      <c r="AE49" s="3" t="s">
        <v>488</v>
      </c>
      <c r="AF49" s="3">
        <v>3</v>
      </c>
      <c r="AG49" s="3">
        <v>50</v>
      </c>
      <c r="AH49" s="3"/>
      <c r="AI49" s="3"/>
    </row>
    <row r="50" spans="1:35" ht="15.75" customHeight="1" x14ac:dyDescent="0.15">
      <c r="A50" s="3">
        <v>25931</v>
      </c>
      <c r="B50" s="3">
        <v>48</v>
      </c>
      <c r="C50" s="3">
        <v>17</v>
      </c>
      <c r="D50" s="3" t="s">
        <v>684</v>
      </c>
      <c r="E50" s="3" t="s">
        <v>1435</v>
      </c>
      <c r="F50" s="3" t="s">
        <v>1438</v>
      </c>
      <c r="G50" s="3" t="s">
        <v>495</v>
      </c>
      <c r="H50" s="3" t="s">
        <v>688</v>
      </c>
      <c r="I50" s="3" t="s">
        <v>752</v>
      </c>
      <c r="J50" s="3">
        <v>5507.4529000000002</v>
      </c>
      <c r="K50" s="3">
        <v>23809245</v>
      </c>
      <c r="L50" s="3" t="s">
        <v>538</v>
      </c>
      <c r="M50" s="3">
        <v>0</v>
      </c>
      <c r="N50" s="3" t="s">
        <v>684</v>
      </c>
      <c r="O50" s="3" t="s">
        <v>1435</v>
      </c>
      <c r="P50" s="8">
        <v>39448</v>
      </c>
      <c r="Q50" s="3" t="s">
        <v>730</v>
      </c>
      <c r="R50" s="5" t="s">
        <v>1458</v>
      </c>
      <c r="S50" s="3" t="s">
        <v>688</v>
      </c>
      <c r="T50" s="3" t="s">
        <v>495</v>
      </c>
      <c r="V50" s="3">
        <v>1</v>
      </c>
      <c r="W50" s="3">
        <v>0</v>
      </c>
      <c r="X50" s="3">
        <v>2</v>
      </c>
      <c r="Y50" s="3">
        <v>48</v>
      </c>
      <c r="Z50" s="3" t="s">
        <v>538</v>
      </c>
      <c r="AA50" s="3">
        <v>17</v>
      </c>
      <c r="AB50" s="3">
        <v>2</v>
      </c>
      <c r="AC50" s="3">
        <v>23809245</v>
      </c>
      <c r="AD50" s="3">
        <v>424600</v>
      </c>
      <c r="AF50" s="3">
        <v>3</v>
      </c>
      <c r="AG50" s="3">
        <v>372</v>
      </c>
      <c r="AH50" s="3"/>
      <c r="AI50" s="3"/>
    </row>
    <row r="51" spans="1:35" ht="15.75" customHeight="1" x14ac:dyDescent="0.15">
      <c r="A51" s="3">
        <v>25654</v>
      </c>
      <c r="B51" s="3">
        <v>49</v>
      </c>
      <c r="C51" s="3">
        <v>30</v>
      </c>
      <c r="D51" s="3" t="s">
        <v>708</v>
      </c>
      <c r="E51" s="3" t="s">
        <v>1497</v>
      </c>
      <c r="F51" s="3" t="s">
        <v>475</v>
      </c>
      <c r="G51" s="3" t="s">
        <v>277</v>
      </c>
      <c r="H51" s="3" t="s">
        <v>475</v>
      </c>
      <c r="I51" s="3" t="s">
        <v>203</v>
      </c>
      <c r="J51" s="3">
        <v>5505.55</v>
      </c>
      <c r="K51" s="3">
        <v>5637838</v>
      </c>
      <c r="L51" s="3" t="s">
        <v>356</v>
      </c>
      <c r="M51" s="3">
        <v>0</v>
      </c>
      <c r="N51" s="3" t="s">
        <v>708</v>
      </c>
      <c r="O51" s="3" t="s">
        <v>1497</v>
      </c>
      <c r="P51" s="8">
        <v>40179</v>
      </c>
      <c r="Q51" s="3" t="s">
        <v>759</v>
      </c>
      <c r="R51" s="5" t="s">
        <v>1539</v>
      </c>
      <c r="S51" s="3" t="s">
        <v>475</v>
      </c>
      <c r="T51" s="3" t="s">
        <v>277</v>
      </c>
      <c r="V51" s="3">
        <v>3</v>
      </c>
      <c r="W51" s="3">
        <v>4</v>
      </c>
      <c r="X51" s="3">
        <v>2</v>
      </c>
      <c r="Y51" s="3">
        <v>49</v>
      </c>
      <c r="Z51" s="3" t="s">
        <v>356</v>
      </c>
      <c r="AA51" s="3">
        <v>30</v>
      </c>
      <c r="AB51" s="3">
        <v>2</v>
      </c>
      <c r="AC51" s="3">
        <v>5637838</v>
      </c>
      <c r="AD51" s="3">
        <v>100576</v>
      </c>
      <c r="AE51" s="3" t="s">
        <v>203</v>
      </c>
      <c r="AF51" s="3">
        <v>18</v>
      </c>
      <c r="AG51" s="3">
        <v>9</v>
      </c>
      <c r="AH51" s="3"/>
      <c r="AI51" s="3"/>
    </row>
    <row r="52" spans="1:35" ht="15.75" customHeight="1" x14ac:dyDescent="0.15">
      <c r="A52" s="3">
        <v>26146</v>
      </c>
      <c r="B52" s="3">
        <v>50</v>
      </c>
      <c r="C52" s="3">
        <v>35</v>
      </c>
      <c r="D52" s="3" t="s">
        <v>712</v>
      </c>
      <c r="E52" s="3" t="s">
        <v>1549</v>
      </c>
      <c r="F52" s="3" t="s">
        <v>331</v>
      </c>
      <c r="G52" s="3" t="s">
        <v>167</v>
      </c>
      <c r="H52" s="3" t="s">
        <v>718</v>
      </c>
      <c r="I52" s="3" t="s">
        <v>283</v>
      </c>
      <c r="J52" s="3">
        <v>5486.2115999999996</v>
      </c>
      <c r="K52" s="3">
        <v>8269660</v>
      </c>
      <c r="L52" s="3" t="s">
        <v>101</v>
      </c>
      <c r="M52" s="3">
        <v>0</v>
      </c>
      <c r="N52" s="3" t="s">
        <v>712</v>
      </c>
      <c r="O52" s="3" t="s">
        <v>1549</v>
      </c>
      <c r="P52" s="8">
        <v>40179</v>
      </c>
      <c r="Q52" s="3" t="s">
        <v>771</v>
      </c>
      <c r="R52" s="5" t="s">
        <v>1612</v>
      </c>
      <c r="S52" s="3" t="s">
        <v>718</v>
      </c>
      <c r="T52" s="3" t="s">
        <v>167</v>
      </c>
      <c r="V52" s="3">
        <v>5</v>
      </c>
      <c r="W52" s="3">
        <v>2</v>
      </c>
      <c r="X52" s="3">
        <v>9</v>
      </c>
      <c r="Y52" s="3">
        <v>50</v>
      </c>
      <c r="Z52" s="3" t="s">
        <v>101</v>
      </c>
      <c r="AA52" s="3">
        <v>35</v>
      </c>
      <c r="AB52" s="3">
        <v>2</v>
      </c>
      <c r="AC52" s="3">
        <v>8269660</v>
      </c>
      <c r="AD52" s="3">
        <v>148037</v>
      </c>
      <c r="AE52" s="3" t="s">
        <v>283</v>
      </c>
      <c r="AF52" s="3">
        <v>10</v>
      </c>
      <c r="AG52" s="3">
        <v>1</v>
      </c>
    </row>
    <row r="53" spans="1:35" ht="15.75" customHeight="1" x14ac:dyDescent="0.15">
      <c r="A53" s="3">
        <v>26092</v>
      </c>
      <c r="B53" s="3">
        <v>51</v>
      </c>
      <c r="C53" s="3">
        <v>32</v>
      </c>
      <c r="D53" s="3" t="s">
        <v>739</v>
      </c>
      <c r="E53" s="3" t="s">
        <v>1619</v>
      </c>
      <c r="F53" s="3" t="s">
        <v>1620</v>
      </c>
      <c r="G53" s="3" t="s">
        <v>412</v>
      </c>
      <c r="H53" s="3" t="s">
        <v>742</v>
      </c>
      <c r="I53" s="3" t="s">
        <v>742</v>
      </c>
      <c r="J53" s="3">
        <v>5483.1297999999997</v>
      </c>
      <c r="K53" s="3">
        <v>6577541</v>
      </c>
      <c r="L53" s="3" t="s">
        <v>66</v>
      </c>
      <c r="M53" s="3">
        <v>0</v>
      </c>
      <c r="N53" s="3" t="s">
        <v>739</v>
      </c>
      <c r="O53" s="3" t="s">
        <v>1619</v>
      </c>
      <c r="P53" s="8">
        <v>40179</v>
      </c>
      <c r="Q53" s="3" t="s">
        <v>772</v>
      </c>
      <c r="R53" s="5" t="s">
        <v>1626</v>
      </c>
      <c r="S53" s="3" t="s">
        <v>742</v>
      </c>
      <c r="T53" s="3" t="s">
        <v>412</v>
      </c>
      <c r="V53" s="3">
        <v>1</v>
      </c>
      <c r="W53" s="3">
        <v>1</v>
      </c>
      <c r="X53" s="3">
        <v>3</v>
      </c>
      <c r="Y53" s="3">
        <v>51</v>
      </c>
      <c r="Z53" s="3" t="s">
        <v>66</v>
      </c>
      <c r="AA53" s="3">
        <v>32</v>
      </c>
      <c r="AB53" s="3">
        <v>15</v>
      </c>
      <c r="AC53" s="3">
        <v>6577541</v>
      </c>
      <c r="AD53" s="3">
        <v>117811</v>
      </c>
      <c r="AE53" s="3" t="s">
        <v>742</v>
      </c>
      <c r="AF53" s="3">
        <v>9</v>
      </c>
      <c r="AG53" s="3">
        <v>17</v>
      </c>
    </row>
    <row r="54" spans="1:35" ht="15.75" customHeight="1" x14ac:dyDescent="0.15">
      <c r="A54" s="3">
        <v>25699</v>
      </c>
      <c r="B54" s="3">
        <v>52</v>
      </c>
      <c r="C54" s="3">
        <v>50</v>
      </c>
      <c r="D54" s="3" t="s">
        <v>745</v>
      </c>
      <c r="E54" s="3" t="s">
        <v>1663</v>
      </c>
      <c r="F54" s="3" t="s">
        <v>1172</v>
      </c>
      <c r="G54" s="3" t="s">
        <v>565</v>
      </c>
      <c r="H54" s="3" t="s">
        <v>550</v>
      </c>
      <c r="I54" s="3" t="s">
        <v>583</v>
      </c>
      <c r="J54" s="3">
        <v>5438.9673000000003</v>
      </c>
      <c r="K54" s="3">
        <v>5792929</v>
      </c>
      <c r="L54" s="3" t="s">
        <v>364</v>
      </c>
      <c r="M54" s="3">
        <v>0</v>
      </c>
      <c r="N54" s="3" t="s">
        <v>745</v>
      </c>
      <c r="O54" s="3" t="s">
        <v>1663</v>
      </c>
      <c r="P54" s="8">
        <v>39814</v>
      </c>
      <c r="Q54" s="3" t="s">
        <v>799</v>
      </c>
      <c r="R54" s="5" t="s">
        <v>1682</v>
      </c>
      <c r="S54" s="3" t="s">
        <v>550</v>
      </c>
      <c r="T54" s="3" t="s">
        <v>565</v>
      </c>
      <c r="V54" s="3">
        <v>2</v>
      </c>
      <c r="W54" s="3">
        <v>0</v>
      </c>
      <c r="X54" s="3">
        <v>1</v>
      </c>
      <c r="Y54" s="3">
        <v>52</v>
      </c>
      <c r="Z54" s="3" t="s">
        <v>364</v>
      </c>
      <c r="AA54" s="3">
        <v>50</v>
      </c>
      <c r="AB54" s="3">
        <v>3</v>
      </c>
      <c r="AC54" s="3">
        <v>5792929</v>
      </c>
      <c r="AD54" s="3">
        <v>104585</v>
      </c>
      <c r="AF54" s="3">
        <v>20</v>
      </c>
      <c r="AG54" s="3">
        <v>33</v>
      </c>
    </row>
    <row r="55" spans="1:35" ht="15.75" customHeight="1" x14ac:dyDescent="0.15">
      <c r="A55" s="3">
        <v>17948</v>
      </c>
      <c r="B55" s="3">
        <v>53</v>
      </c>
      <c r="C55" s="3">
        <v>1106</v>
      </c>
      <c r="D55" s="3" t="s">
        <v>756</v>
      </c>
      <c r="E55" s="3" t="s">
        <v>1700</v>
      </c>
      <c r="F55" s="3" t="s">
        <v>1702</v>
      </c>
      <c r="G55" s="3" t="s">
        <v>836</v>
      </c>
      <c r="H55" s="3" t="s">
        <v>760</v>
      </c>
      <c r="I55" s="3" t="s">
        <v>838</v>
      </c>
      <c r="J55" s="3">
        <v>5220.9165000000003</v>
      </c>
      <c r="K55" s="3">
        <v>230109687</v>
      </c>
      <c r="L55" s="3" t="s">
        <v>356</v>
      </c>
      <c r="M55" s="3">
        <v>4</v>
      </c>
      <c r="N55" s="3" t="s">
        <v>756</v>
      </c>
      <c r="O55" s="3" t="s">
        <v>1700</v>
      </c>
      <c r="P55" s="3" t="s">
        <v>835</v>
      </c>
      <c r="Q55" s="3" t="s">
        <v>833</v>
      </c>
      <c r="R55" s="5" t="s">
        <v>1724</v>
      </c>
      <c r="S55" s="3" t="s">
        <v>760</v>
      </c>
      <c r="T55" s="3" t="s">
        <v>836</v>
      </c>
      <c r="V55" s="3">
        <v>1</v>
      </c>
      <c r="W55" s="3">
        <v>0</v>
      </c>
      <c r="X55" s="3">
        <v>3</v>
      </c>
      <c r="Y55" s="3">
        <v>53</v>
      </c>
      <c r="Z55" s="3" t="s">
        <v>356</v>
      </c>
      <c r="AA55" s="3">
        <v>1106</v>
      </c>
      <c r="AB55" s="3">
        <v>33</v>
      </c>
      <c r="AC55" s="3">
        <v>230109687</v>
      </c>
      <c r="AD55" s="3">
        <v>4324625</v>
      </c>
      <c r="AF55" s="3">
        <v>18</v>
      </c>
      <c r="AG55" s="3">
        <v>55</v>
      </c>
    </row>
    <row r="56" spans="1:35" ht="15.75" customHeight="1" x14ac:dyDescent="0.15">
      <c r="A56" s="3">
        <v>25453</v>
      </c>
      <c r="B56" s="3">
        <v>54</v>
      </c>
      <c r="C56" s="3">
        <v>46</v>
      </c>
      <c r="D56" s="3" t="s">
        <v>777</v>
      </c>
      <c r="E56" s="3" t="s">
        <v>1744</v>
      </c>
      <c r="F56" s="3" t="s">
        <v>475</v>
      </c>
      <c r="G56" s="3" t="s">
        <v>277</v>
      </c>
      <c r="H56" s="3" t="s">
        <v>475</v>
      </c>
      <c r="I56" s="3" t="s">
        <v>203</v>
      </c>
      <c r="J56" s="3">
        <v>5217.2043000000003</v>
      </c>
      <c r="K56" s="3">
        <v>6261593</v>
      </c>
      <c r="L56" s="3" t="s">
        <v>71</v>
      </c>
      <c r="M56" s="3">
        <v>0</v>
      </c>
      <c r="N56" s="3" t="s">
        <v>777</v>
      </c>
      <c r="O56" s="3" t="s">
        <v>1744</v>
      </c>
      <c r="P56" s="8">
        <v>39814</v>
      </c>
      <c r="Q56" s="3" t="s">
        <v>839</v>
      </c>
      <c r="R56" s="5" t="s">
        <v>1760</v>
      </c>
      <c r="S56" s="3" t="s">
        <v>475</v>
      </c>
      <c r="T56" s="3" t="s">
        <v>277</v>
      </c>
      <c r="V56" s="3">
        <v>4</v>
      </c>
      <c r="W56" s="3">
        <v>5</v>
      </c>
      <c r="X56" s="3">
        <v>4</v>
      </c>
      <c r="Y56" s="3">
        <v>54</v>
      </c>
      <c r="Z56" s="3" t="s">
        <v>71</v>
      </c>
      <c r="AA56" s="3">
        <v>46</v>
      </c>
      <c r="AB56" s="3">
        <v>9</v>
      </c>
      <c r="AC56" s="3">
        <v>6261593</v>
      </c>
      <c r="AD56" s="3">
        <v>117761</v>
      </c>
      <c r="AE56" s="3" t="s">
        <v>203</v>
      </c>
      <c r="AF56" s="3">
        <v>5</v>
      </c>
      <c r="AG56" s="3">
        <v>9</v>
      </c>
    </row>
    <row r="57" spans="1:35" ht="15.75" customHeight="1" x14ac:dyDescent="0.15">
      <c r="A57" s="3">
        <v>25107</v>
      </c>
      <c r="B57" s="3">
        <v>55</v>
      </c>
      <c r="C57" s="3">
        <v>30</v>
      </c>
      <c r="D57" s="3" t="s">
        <v>788</v>
      </c>
      <c r="E57" s="3" t="s">
        <v>1781</v>
      </c>
      <c r="F57" s="3" t="s">
        <v>1620</v>
      </c>
      <c r="G57" s="3" t="s">
        <v>412</v>
      </c>
      <c r="H57" s="3" t="s">
        <v>792</v>
      </c>
      <c r="I57" s="3" t="s">
        <v>742</v>
      </c>
      <c r="J57" s="3">
        <v>5214.2331000000004</v>
      </c>
      <c r="K57" s="3">
        <v>5703235</v>
      </c>
      <c r="L57" s="3" t="s">
        <v>478</v>
      </c>
      <c r="M57" s="3">
        <v>0</v>
      </c>
      <c r="N57" s="3" t="s">
        <v>788</v>
      </c>
      <c r="O57" s="3" t="s">
        <v>1781</v>
      </c>
      <c r="P57" s="8">
        <v>39083</v>
      </c>
      <c r="Q57" s="3" t="s">
        <v>858</v>
      </c>
      <c r="R57" s="5" t="s">
        <v>1835</v>
      </c>
      <c r="S57" s="3" t="s">
        <v>792</v>
      </c>
      <c r="T57" s="3" t="s">
        <v>412</v>
      </c>
      <c r="V57" s="3">
        <v>2</v>
      </c>
      <c r="W57" s="3">
        <v>2</v>
      </c>
      <c r="X57" s="3">
        <v>1</v>
      </c>
      <c r="Y57" s="3">
        <v>55</v>
      </c>
      <c r="Z57" s="3" t="s">
        <v>478</v>
      </c>
      <c r="AA57" s="3">
        <v>30</v>
      </c>
      <c r="AB57" s="3">
        <v>8</v>
      </c>
      <c r="AC57" s="3">
        <v>5703235</v>
      </c>
      <c r="AD57" s="3">
        <v>107320</v>
      </c>
      <c r="AE57" s="3" t="s">
        <v>742</v>
      </c>
      <c r="AF57" s="3">
        <v>15</v>
      </c>
      <c r="AG57" s="3">
        <v>17</v>
      </c>
    </row>
    <row r="58" spans="1:35" ht="15.75" customHeight="1" x14ac:dyDescent="0.15">
      <c r="A58" s="3">
        <v>25445</v>
      </c>
      <c r="B58" s="3">
        <v>56</v>
      </c>
      <c r="C58" s="3">
        <v>35</v>
      </c>
      <c r="D58" s="3" t="s">
        <v>815</v>
      </c>
      <c r="E58" s="3" t="s">
        <v>1859</v>
      </c>
      <c r="F58" s="3" t="s">
        <v>36</v>
      </c>
      <c r="G58" s="3" t="s">
        <v>37</v>
      </c>
      <c r="H58" s="3" t="s">
        <v>817</v>
      </c>
      <c r="I58" s="3" t="s">
        <v>817</v>
      </c>
      <c r="J58" s="3">
        <v>5196.0655999999999</v>
      </c>
      <c r="K58" s="3">
        <v>5757194</v>
      </c>
      <c r="L58" s="3" t="s">
        <v>538</v>
      </c>
      <c r="M58" s="3">
        <v>0</v>
      </c>
      <c r="N58" s="3" t="s">
        <v>815</v>
      </c>
      <c r="O58" s="3" t="s">
        <v>1859</v>
      </c>
      <c r="P58" s="8">
        <v>39083</v>
      </c>
      <c r="Q58" s="3" t="s">
        <v>870</v>
      </c>
      <c r="R58" s="5" t="s">
        <v>1901</v>
      </c>
      <c r="S58" s="3" t="s">
        <v>817</v>
      </c>
      <c r="T58" s="3" t="s">
        <v>37</v>
      </c>
      <c r="V58" s="3">
        <v>9</v>
      </c>
      <c r="W58" s="3">
        <v>1</v>
      </c>
      <c r="X58" s="3">
        <v>3</v>
      </c>
      <c r="Y58" s="3">
        <v>56</v>
      </c>
      <c r="Z58" s="3" t="s">
        <v>538</v>
      </c>
      <c r="AA58" s="3">
        <v>35</v>
      </c>
      <c r="AB58" s="3">
        <v>4</v>
      </c>
      <c r="AC58" s="3">
        <v>5757194</v>
      </c>
      <c r="AD58" s="3">
        <v>108707</v>
      </c>
      <c r="AE58" s="3" t="s">
        <v>817</v>
      </c>
      <c r="AF58" s="3">
        <v>3</v>
      </c>
      <c r="AG58" s="3">
        <v>11</v>
      </c>
    </row>
    <row r="59" spans="1:35" ht="15.75" customHeight="1" x14ac:dyDescent="0.15">
      <c r="A59" s="3">
        <v>21041</v>
      </c>
      <c r="B59" s="3">
        <v>57</v>
      </c>
      <c r="C59" s="3">
        <v>19</v>
      </c>
      <c r="D59" s="3" t="s">
        <v>821</v>
      </c>
      <c r="E59" s="3" t="s">
        <v>1906</v>
      </c>
      <c r="F59" s="3" t="s">
        <v>210</v>
      </c>
      <c r="G59" s="3" t="s">
        <v>114</v>
      </c>
      <c r="H59" s="3" t="s">
        <v>115</v>
      </c>
      <c r="I59" s="3" t="s">
        <v>116</v>
      </c>
      <c r="J59" s="3">
        <v>5139.4732000000004</v>
      </c>
      <c r="K59" s="3">
        <v>5958067</v>
      </c>
      <c r="L59" s="3" t="s">
        <v>101</v>
      </c>
      <c r="M59" s="3">
        <v>2</v>
      </c>
      <c r="N59" s="3" t="s">
        <v>821</v>
      </c>
      <c r="O59" s="3" t="s">
        <v>1906</v>
      </c>
      <c r="P59" s="3" t="s">
        <v>541</v>
      </c>
      <c r="Q59" s="3" t="s">
        <v>892</v>
      </c>
      <c r="R59" s="5" t="s">
        <v>1934</v>
      </c>
      <c r="S59" s="3" t="s">
        <v>115</v>
      </c>
      <c r="T59" s="3" t="s">
        <v>114</v>
      </c>
      <c r="V59" s="3">
        <v>5</v>
      </c>
      <c r="W59" s="3">
        <v>5</v>
      </c>
      <c r="X59" s="3">
        <v>10</v>
      </c>
      <c r="Y59" s="3">
        <v>57</v>
      </c>
      <c r="Z59" s="3" t="s">
        <v>101</v>
      </c>
      <c r="AA59" s="3">
        <v>19</v>
      </c>
      <c r="AB59" s="3">
        <v>5</v>
      </c>
      <c r="AC59" s="3">
        <v>5958067</v>
      </c>
      <c r="AD59" s="3">
        <v>113715</v>
      </c>
      <c r="AE59" s="3" t="s">
        <v>116</v>
      </c>
      <c r="AF59" s="3">
        <v>10</v>
      </c>
      <c r="AG59" s="3">
        <v>46</v>
      </c>
    </row>
    <row r="60" spans="1:35" ht="15.75" customHeight="1" x14ac:dyDescent="0.15">
      <c r="A60" s="3">
        <v>26233</v>
      </c>
      <c r="B60" s="3">
        <v>58</v>
      </c>
      <c r="C60" s="3">
        <v>70</v>
      </c>
      <c r="D60" s="3" t="s">
        <v>829</v>
      </c>
      <c r="E60" s="3" t="s">
        <v>1943</v>
      </c>
      <c r="F60" s="3" t="s">
        <v>36</v>
      </c>
      <c r="G60" s="3" t="s">
        <v>37</v>
      </c>
      <c r="H60" s="3" t="s">
        <v>89</v>
      </c>
      <c r="I60" s="3" t="s">
        <v>89</v>
      </c>
      <c r="J60" s="3">
        <v>5078.5874000000003</v>
      </c>
      <c r="K60" s="3">
        <v>6178728</v>
      </c>
      <c r="L60" s="3" t="s">
        <v>66</v>
      </c>
      <c r="M60" s="3">
        <v>0</v>
      </c>
      <c r="N60" s="3" t="s">
        <v>829</v>
      </c>
      <c r="O60" s="3" t="s">
        <v>1943</v>
      </c>
      <c r="P60" s="8">
        <v>40179</v>
      </c>
      <c r="Q60" s="3" t="s">
        <v>908</v>
      </c>
      <c r="R60" s="5" t="s">
        <v>1949</v>
      </c>
      <c r="S60" s="3" t="s">
        <v>89</v>
      </c>
      <c r="T60" s="3" t="s">
        <v>37</v>
      </c>
      <c r="V60" s="3">
        <v>10</v>
      </c>
      <c r="W60" s="3">
        <v>4</v>
      </c>
      <c r="X60" s="3">
        <v>4</v>
      </c>
      <c r="Y60" s="3">
        <v>58</v>
      </c>
      <c r="Z60" s="3" t="s">
        <v>66</v>
      </c>
      <c r="AA60" s="3">
        <v>70</v>
      </c>
      <c r="AB60" s="3">
        <v>3</v>
      </c>
      <c r="AC60" s="3">
        <v>6178728</v>
      </c>
      <c r="AD60" s="3">
        <v>119313</v>
      </c>
      <c r="AE60" s="3" t="s">
        <v>89</v>
      </c>
      <c r="AF60" s="3">
        <v>9</v>
      </c>
      <c r="AG60" s="3">
        <v>4</v>
      </c>
    </row>
    <row r="61" spans="1:35" ht="15.75" customHeight="1" x14ac:dyDescent="0.15">
      <c r="A61" s="3">
        <v>25846</v>
      </c>
      <c r="B61" s="3">
        <v>59</v>
      </c>
      <c r="C61" s="3">
        <v>59</v>
      </c>
      <c r="D61" s="3" t="s">
        <v>845</v>
      </c>
      <c r="E61" s="3" t="s">
        <v>1982</v>
      </c>
      <c r="F61" s="3" t="s">
        <v>36</v>
      </c>
      <c r="G61" s="3" t="s">
        <v>37</v>
      </c>
      <c r="H61" s="3" t="s">
        <v>39</v>
      </c>
      <c r="I61" s="3" t="s">
        <v>39</v>
      </c>
      <c r="J61" s="3">
        <v>5059.1489000000001</v>
      </c>
      <c r="K61" s="3">
        <v>15363997</v>
      </c>
      <c r="L61" s="3" t="s">
        <v>478</v>
      </c>
      <c r="M61" s="3">
        <v>0</v>
      </c>
      <c r="N61" s="3" t="s">
        <v>845</v>
      </c>
      <c r="O61" s="3" t="s">
        <v>1982</v>
      </c>
      <c r="P61" s="8">
        <v>39448</v>
      </c>
      <c r="Q61" s="3" t="s">
        <v>918</v>
      </c>
      <c r="R61" s="5" t="s">
        <v>1991</v>
      </c>
      <c r="S61" s="3" t="s">
        <v>39</v>
      </c>
      <c r="T61" s="3" t="s">
        <v>37</v>
      </c>
      <c r="V61" s="3">
        <v>11</v>
      </c>
      <c r="W61" s="3">
        <v>5</v>
      </c>
      <c r="X61" s="3">
        <v>2</v>
      </c>
      <c r="Y61" s="3">
        <v>59</v>
      </c>
      <c r="Z61" s="3" t="s">
        <v>478</v>
      </c>
      <c r="AA61" s="3">
        <v>59</v>
      </c>
      <c r="AB61" s="3">
        <v>10</v>
      </c>
      <c r="AC61" s="3">
        <v>15363997</v>
      </c>
      <c r="AD61" s="3">
        <v>297801</v>
      </c>
      <c r="AE61" s="3" t="s">
        <v>39</v>
      </c>
      <c r="AF61" s="3">
        <v>15</v>
      </c>
      <c r="AG61" s="3">
        <v>2</v>
      </c>
    </row>
    <row r="62" spans="1:35" ht="15.75" customHeight="1" x14ac:dyDescent="0.15">
      <c r="A62" s="3">
        <v>26043</v>
      </c>
      <c r="B62" s="3">
        <v>60</v>
      </c>
      <c r="C62" s="3">
        <v>61</v>
      </c>
      <c r="D62" s="3" t="s">
        <v>876</v>
      </c>
      <c r="E62" s="3" t="s">
        <v>2006</v>
      </c>
      <c r="F62" s="3" t="s">
        <v>36</v>
      </c>
      <c r="G62" s="3" t="s">
        <v>37</v>
      </c>
      <c r="H62" s="3" t="s">
        <v>817</v>
      </c>
      <c r="I62" s="3" t="s">
        <v>817</v>
      </c>
      <c r="J62" s="3">
        <v>5003.4376000000002</v>
      </c>
      <c r="K62" s="3">
        <v>6385268</v>
      </c>
      <c r="L62" s="3" t="s">
        <v>40</v>
      </c>
      <c r="M62" s="3">
        <v>0</v>
      </c>
      <c r="N62" s="3" t="s">
        <v>876</v>
      </c>
      <c r="O62" s="3" t="s">
        <v>2006</v>
      </c>
      <c r="P62" s="8">
        <v>39448</v>
      </c>
      <c r="Q62" s="3" t="s">
        <v>942</v>
      </c>
      <c r="R62" s="5" t="s">
        <v>2019</v>
      </c>
      <c r="S62" s="3" t="s">
        <v>817</v>
      </c>
      <c r="T62" s="3" t="s">
        <v>37</v>
      </c>
      <c r="V62" s="3">
        <v>12</v>
      </c>
      <c r="W62" s="3">
        <v>2</v>
      </c>
      <c r="X62" s="3">
        <v>6</v>
      </c>
      <c r="Y62" s="3">
        <v>60</v>
      </c>
      <c r="Z62" s="3" t="s">
        <v>40</v>
      </c>
      <c r="AA62" s="3">
        <v>61</v>
      </c>
      <c r="AB62" s="3">
        <v>14</v>
      </c>
      <c r="AC62" s="3">
        <v>6385268</v>
      </c>
      <c r="AD62" s="3">
        <v>125117</v>
      </c>
      <c r="AE62" s="3" t="s">
        <v>817</v>
      </c>
      <c r="AF62" s="3">
        <v>4</v>
      </c>
      <c r="AG62" s="3">
        <v>11</v>
      </c>
    </row>
    <row r="63" spans="1:35" ht="15.75" customHeight="1" x14ac:dyDescent="0.15">
      <c r="A63" s="3">
        <v>25914</v>
      </c>
      <c r="B63" s="3">
        <v>61</v>
      </c>
      <c r="C63" s="3">
        <v>44</v>
      </c>
      <c r="D63" s="3" t="s">
        <v>882</v>
      </c>
      <c r="E63" s="3" t="s">
        <v>2033</v>
      </c>
      <c r="F63" s="3" t="s">
        <v>657</v>
      </c>
      <c r="G63" s="3" t="s">
        <v>246</v>
      </c>
      <c r="H63" s="3" t="s">
        <v>887</v>
      </c>
      <c r="I63" s="3" t="s">
        <v>264</v>
      </c>
      <c r="J63" s="3">
        <v>5000.4026000000003</v>
      </c>
      <c r="K63" s="3">
        <v>5764577</v>
      </c>
      <c r="L63" s="3" t="s">
        <v>71</v>
      </c>
      <c r="M63" s="3">
        <v>0</v>
      </c>
      <c r="N63" s="3" t="s">
        <v>882</v>
      </c>
      <c r="O63" s="3" t="s">
        <v>2033</v>
      </c>
      <c r="P63" s="8">
        <v>40179</v>
      </c>
      <c r="Q63" s="3" t="s">
        <v>981</v>
      </c>
      <c r="R63" s="5" t="s">
        <v>2084</v>
      </c>
      <c r="S63" s="3" t="s">
        <v>887</v>
      </c>
      <c r="T63" s="3" t="s">
        <v>246</v>
      </c>
      <c r="V63" s="3">
        <v>5</v>
      </c>
      <c r="W63" s="3">
        <v>4</v>
      </c>
      <c r="X63" s="3">
        <v>5</v>
      </c>
      <c r="Y63" s="3">
        <v>61</v>
      </c>
      <c r="Z63" s="3" t="s">
        <v>71</v>
      </c>
      <c r="AA63" s="3">
        <v>44</v>
      </c>
      <c r="AB63" s="3">
        <v>5</v>
      </c>
      <c r="AC63" s="3">
        <v>5764577</v>
      </c>
      <c r="AD63" s="3">
        <v>113022</v>
      </c>
      <c r="AE63" s="3" t="s">
        <v>264</v>
      </c>
      <c r="AF63" s="3">
        <v>5</v>
      </c>
      <c r="AG63" s="3">
        <v>8</v>
      </c>
    </row>
    <row r="64" spans="1:35" ht="15.75" customHeight="1" x14ac:dyDescent="0.15">
      <c r="A64" s="3">
        <v>21105</v>
      </c>
      <c r="B64" s="3">
        <v>62</v>
      </c>
      <c r="C64" s="3">
        <v>19</v>
      </c>
      <c r="D64" s="3" t="s">
        <v>895</v>
      </c>
      <c r="E64" s="3" t="s">
        <v>2095</v>
      </c>
      <c r="F64" s="3" t="s">
        <v>1009</v>
      </c>
      <c r="G64" s="3" t="s">
        <v>403</v>
      </c>
      <c r="H64" s="3" t="s">
        <v>900</v>
      </c>
      <c r="I64" s="3" t="s">
        <v>203</v>
      </c>
      <c r="J64" s="3">
        <v>4897.0240000000003</v>
      </c>
      <c r="K64" s="3">
        <v>6494832</v>
      </c>
      <c r="L64" s="3" t="s">
        <v>221</v>
      </c>
      <c r="M64" s="3">
        <v>2</v>
      </c>
      <c r="N64" s="3" t="s">
        <v>895</v>
      </c>
      <c r="O64" s="3" t="s">
        <v>2095</v>
      </c>
      <c r="P64" s="3" t="s">
        <v>179</v>
      </c>
      <c r="Q64" s="3" t="s">
        <v>990</v>
      </c>
      <c r="R64" s="5" t="s">
        <v>2113</v>
      </c>
      <c r="S64" s="3" t="s">
        <v>900</v>
      </c>
      <c r="T64" s="3" t="s">
        <v>403</v>
      </c>
      <c r="V64" s="3">
        <v>2</v>
      </c>
      <c r="W64" s="3">
        <v>6</v>
      </c>
      <c r="X64" s="3">
        <v>7</v>
      </c>
      <c r="Y64" s="3">
        <v>62</v>
      </c>
      <c r="Z64" s="3" t="s">
        <v>221</v>
      </c>
      <c r="AA64" s="3">
        <v>19</v>
      </c>
      <c r="AB64" s="3">
        <v>2</v>
      </c>
      <c r="AC64" s="3">
        <v>6494832</v>
      </c>
      <c r="AD64" s="3">
        <v>129974</v>
      </c>
      <c r="AE64" s="3" t="s">
        <v>203</v>
      </c>
      <c r="AF64" s="3">
        <v>2</v>
      </c>
      <c r="AG64" s="3">
        <v>9</v>
      </c>
    </row>
    <row r="65" spans="1:33" ht="15.75" customHeight="1" x14ac:dyDescent="0.15">
      <c r="A65" s="3">
        <v>24951</v>
      </c>
      <c r="B65" s="3">
        <v>63</v>
      </c>
      <c r="C65" s="3">
        <v>89</v>
      </c>
      <c r="D65" s="3" t="s">
        <v>904</v>
      </c>
      <c r="E65" s="3" t="s">
        <v>2119</v>
      </c>
      <c r="F65" s="3" t="s">
        <v>657</v>
      </c>
      <c r="G65" s="3" t="s">
        <v>246</v>
      </c>
      <c r="H65" s="3" t="s">
        <v>934</v>
      </c>
      <c r="I65" s="3" t="s">
        <v>264</v>
      </c>
      <c r="J65" s="3">
        <v>4863.7088999999996</v>
      </c>
      <c r="K65" s="3">
        <v>9149555</v>
      </c>
      <c r="L65" s="3" t="s">
        <v>162</v>
      </c>
      <c r="M65" s="3">
        <v>0</v>
      </c>
      <c r="N65" s="3" t="s">
        <v>904</v>
      </c>
      <c r="O65" s="3" t="s">
        <v>2119</v>
      </c>
      <c r="P65" s="3" t="s">
        <v>1000</v>
      </c>
      <c r="Q65" s="3" t="s">
        <v>998</v>
      </c>
      <c r="R65" s="5" t="s">
        <v>2132</v>
      </c>
      <c r="S65" s="3" t="s">
        <v>934</v>
      </c>
      <c r="T65" s="3" t="s">
        <v>246</v>
      </c>
      <c r="V65" s="3">
        <v>6</v>
      </c>
      <c r="W65" s="3">
        <v>5</v>
      </c>
      <c r="X65" s="3">
        <v>4</v>
      </c>
      <c r="Y65" s="3">
        <v>63</v>
      </c>
      <c r="Z65" s="3" t="s">
        <v>162</v>
      </c>
      <c r="AA65" s="3">
        <v>89</v>
      </c>
      <c r="AB65" s="3">
        <v>7</v>
      </c>
      <c r="AC65" s="3">
        <v>9149555</v>
      </c>
      <c r="AD65" s="3">
        <v>184329</v>
      </c>
      <c r="AE65" s="3" t="s">
        <v>264</v>
      </c>
      <c r="AF65" s="3">
        <v>8</v>
      </c>
      <c r="AG65" s="3">
        <v>8</v>
      </c>
    </row>
    <row r="66" spans="1:33" ht="15.75" customHeight="1" x14ac:dyDescent="0.15">
      <c r="A66" s="3">
        <v>25166</v>
      </c>
      <c r="B66" s="3">
        <v>64</v>
      </c>
      <c r="C66" s="3">
        <v>41</v>
      </c>
      <c r="D66" s="3" t="s">
        <v>907</v>
      </c>
      <c r="E66" s="3" t="s">
        <v>2140</v>
      </c>
      <c r="F66" s="3" t="s">
        <v>855</v>
      </c>
      <c r="G66" s="3" t="s">
        <v>292</v>
      </c>
      <c r="H66" s="3" t="s">
        <v>969</v>
      </c>
      <c r="I66" s="3" t="s">
        <v>1032</v>
      </c>
      <c r="J66" s="3">
        <v>4845.0294000000004</v>
      </c>
      <c r="K66" s="3">
        <v>166889598</v>
      </c>
      <c r="L66" s="3" t="s">
        <v>221</v>
      </c>
      <c r="M66" s="3">
        <v>0</v>
      </c>
      <c r="N66" s="3" t="s">
        <v>907</v>
      </c>
      <c r="O66" s="3" t="s">
        <v>2140</v>
      </c>
      <c r="P66" s="8">
        <v>40179</v>
      </c>
      <c r="Q66" s="3" t="s">
        <v>1030</v>
      </c>
      <c r="R66" s="5" t="s">
        <v>2148</v>
      </c>
      <c r="S66" s="3" t="s">
        <v>969</v>
      </c>
      <c r="T66" s="3" t="s">
        <v>292</v>
      </c>
      <c r="V66" s="3">
        <v>2</v>
      </c>
      <c r="W66" s="3">
        <v>1</v>
      </c>
      <c r="X66" s="3">
        <v>8</v>
      </c>
      <c r="Y66" s="3">
        <v>64</v>
      </c>
      <c r="Z66" s="3" t="s">
        <v>221</v>
      </c>
      <c r="AA66" s="3">
        <v>41</v>
      </c>
      <c r="AB66" s="3">
        <v>5</v>
      </c>
      <c r="AC66" s="3">
        <v>166889598</v>
      </c>
      <c r="AD66" s="3">
        <v>3374896</v>
      </c>
      <c r="AE66" s="3" t="s">
        <v>1032</v>
      </c>
      <c r="AF66" s="3">
        <v>2</v>
      </c>
      <c r="AG66" s="3">
        <v>49</v>
      </c>
    </row>
    <row r="67" spans="1:33" ht="15.75" customHeight="1" x14ac:dyDescent="0.15">
      <c r="A67" s="3">
        <v>26157</v>
      </c>
      <c r="B67" s="3">
        <v>65</v>
      </c>
      <c r="C67" s="3">
        <v>143</v>
      </c>
      <c r="D67" s="3" t="s">
        <v>911</v>
      </c>
      <c r="E67" s="3" t="s">
        <v>2154</v>
      </c>
      <c r="F67" s="3" t="s">
        <v>475</v>
      </c>
      <c r="G67" s="3" t="s">
        <v>277</v>
      </c>
      <c r="H67" s="3" t="s">
        <v>991</v>
      </c>
      <c r="I67" s="3" t="s">
        <v>203</v>
      </c>
      <c r="J67" s="3">
        <v>4737.5104000000001</v>
      </c>
      <c r="K67" s="3">
        <v>107900476</v>
      </c>
      <c r="L67" s="3" t="s">
        <v>101</v>
      </c>
      <c r="M67" s="3">
        <v>0</v>
      </c>
      <c r="N67" s="3" t="s">
        <v>911</v>
      </c>
      <c r="O67" s="3" t="s">
        <v>2154</v>
      </c>
      <c r="P67" s="8">
        <v>39814</v>
      </c>
      <c r="Q67" s="3" t="s">
        <v>1037</v>
      </c>
      <c r="R67" s="5" t="s">
        <v>2202</v>
      </c>
      <c r="S67" s="3" t="s">
        <v>991</v>
      </c>
      <c r="T67" s="3" t="s">
        <v>277</v>
      </c>
      <c r="V67" s="3">
        <v>5</v>
      </c>
      <c r="W67" s="3">
        <v>7</v>
      </c>
      <c r="X67" s="3">
        <v>11</v>
      </c>
      <c r="Y67" s="3">
        <v>65</v>
      </c>
      <c r="Z67" s="3" t="s">
        <v>101</v>
      </c>
      <c r="AA67" s="3">
        <v>143</v>
      </c>
      <c r="AB67" s="3">
        <v>6</v>
      </c>
      <c r="AC67" s="3">
        <v>107900476</v>
      </c>
      <c r="AD67" s="3">
        <v>2230496</v>
      </c>
      <c r="AE67" s="3" t="s">
        <v>203</v>
      </c>
      <c r="AF67" s="3">
        <v>10</v>
      </c>
      <c r="AG67" s="3">
        <v>9</v>
      </c>
    </row>
    <row r="68" spans="1:33" ht="15.75" customHeight="1" x14ac:dyDescent="0.15">
      <c r="A68" s="3">
        <v>21440</v>
      </c>
      <c r="B68" s="3">
        <v>66</v>
      </c>
      <c r="C68" s="3">
        <v>40</v>
      </c>
      <c r="D68" s="3" t="s">
        <v>926</v>
      </c>
      <c r="E68" s="3" t="s">
        <v>2224</v>
      </c>
      <c r="F68" s="3" t="s">
        <v>36</v>
      </c>
      <c r="G68" s="3" t="s">
        <v>37</v>
      </c>
      <c r="H68" s="3" t="s">
        <v>1033</v>
      </c>
      <c r="I68" s="3" t="s">
        <v>39</v>
      </c>
      <c r="J68" s="3">
        <v>4724.7797</v>
      </c>
      <c r="K68" s="3">
        <v>30058088</v>
      </c>
      <c r="L68" s="3" t="s">
        <v>66</v>
      </c>
      <c r="M68" s="3">
        <v>2</v>
      </c>
      <c r="N68" s="3" t="s">
        <v>926</v>
      </c>
      <c r="O68" s="3" t="s">
        <v>2224</v>
      </c>
      <c r="P68" s="3" t="s">
        <v>1063</v>
      </c>
      <c r="Q68" s="3" t="s">
        <v>1062</v>
      </c>
      <c r="R68" s="5" t="s">
        <v>2269</v>
      </c>
      <c r="S68" s="3" t="s">
        <v>1033</v>
      </c>
      <c r="T68" s="3" t="s">
        <v>37</v>
      </c>
      <c r="V68" s="3">
        <v>13</v>
      </c>
      <c r="W68" s="3">
        <v>6</v>
      </c>
      <c r="X68" s="3">
        <v>5</v>
      </c>
      <c r="Y68" s="3">
        <v>66</v>
      </c>
      <c r="Z68" s="3" t="s">
        <v>66</v>
      </c>
      <c r="AA68" s="3">
        <v>40</v>
      </c>
      <c r="AB68" s="3">
        <v>6</v>
      </c>
      <c r="AC68" s="3">
        <v>30058088</v>
      </c>
      <c r="AD68" s="3">
        <v>622994</v>
      </c>
      <c r="AE68" s="3" t="s">
        <v>39</v>
      </c>
      <c r="AF68" s="3">
        <v>9</v>
      </c>
      <c r="AG68" s="3">
        <v>2</v>
      </c>
    </row>
    <row r="69" spans="1:33" ht="15.75" customHeight="1" x14ac:dyDescent="0.15">
      <c r="A69" s="3">
        <v>26204</v>
      </c>
      <c r="B69" s="3">
        <v>67</v>
      </c>
      <c r="C69" s="3">
        <v>3</v>
      </c>
      <c r="D69" s="3" t="s">
        <v>929</v>
      </c>
      <c r="E69" s="3" t="s">
        <v>2274</v>
      </c>
      <c r="F69" s="3" t="s">
        <v>635</v>
      </c>
      <c r="G69" s="3" t="s">
        <v>236</v>
      </c>
      <c r="H69" s="3" t="s">
        <v>614</v>
      </c>
      <c r="I69" s="3" t="s">
        <v>686</v>
      </c>
      <c r="J69" s="3">
        <v>4723.0412999999999</v>
      </c>
      <c r="K69" s="3">
        <v>23252268</v>
      </c>
      <c r="L69" s="3" t="s">
        <v>215</v>
      </c>
      <c r="M69" s="3">
        <v>0</v>
      </c>
      <c r="N69" s="3" t="s">
        <v>929</v>
      </c>
      <c r="O69" s="3" t="s">
        <v>2274</v>
      </c>
      <c r="P69" s="8">
        <v>39448</v>
      </c>
      <c r="Q69" s="3" t="s">
        <v>1066</v>
      </c>
      <c r="R69" s="5" t="s">
        <v>2301</v>
      </c>
      <c r="S69" s="3" t="s">
        <v>614</v>
      </c>
      <c r="T69" s="3" t="s">
        <v>236</v>
      </c>
      <c r="V69" s="3">
        <v>3</v>
      </c>
      <c r="W69" s="3">
        <v>0</v>
      </c>
      <c r="X69" s="3">
        <v>4</v>
      </c>
      <c r="Y69" s="3">
        <v>67</v>
      </c>
      <c r="Z69" s="3" t="s">
        <v>215</v>
      </c>
      <c r="AA69" s="3">
        <v>3</v>
      </c>
      <c r="AB69" s="3">
        <v>1</v>
      </c>
      <c r="AC69" s="3">
        <v>23252268</v>
      </c>
      <c r="AD69" s="3">
        <v>482108</v>
      </c>
      <c r="AF69" s="3">
        <v>7</v>
      </c>
      <c r="AG69" s="3">
        <v>69</v>
      </c>
    </row>
    <row r="70" spans="1:33" ht="15.75" customHeight="1" x14ac:dyDescent="0.15">
      <c r="A70" s="3">
        <v>22983</v>
      </c>
      <c r="B70" s="3">
        <v>68</v>
      </c>
      <c r="C70" s="3">
        <v>34</v>
      </c>
      <c r="D70" s="3" t="s">
        <v>955</v>
      </c>
      <c r="E70" s="3" t="s">
        <v>2317</v>
      </c>
      <c r="F70" s="3" t="s">
        <v>2319</v>
      </c>
      <c r="G70" s="3" t="s">
        <v>740</v>
      </c>
      <c r="H70" s="3" t="s">
        <v>1072</v>
      </c>
      <c r="I70" s="3" t="s">
        <v>63</v>
      </c>
      <c r="J70" s="3">
        <v>4722.8946999999998</v>
      </c>
      <c r="K70" s="3">
        <v>18327000</v>
      </c>
      <c r="L70" s="3" t="s">
        <v>215</v>
      </c>
      <c r="M70" s="3">
        <v>1</v>
      </c>
      <c r="N70" s="3" t="s">
        <v>955</v>
      </c>
      <c r="O70" s="3" t="s">
        <v>2317</v>
      </c>
      <c r="P70" s="3" t="s">
        <v>179</v>
      </c>
      <c r="Q70" s="3" t="s">
        <v>1090</v>
      </c>
      <c r="R70" s="5" t="s">
        <v>2332</v>
      </c>
      <c r="S70" s="3" t="s">
        <v>1072</v>
      </c>
      <c r="T70" s="3" t="s">
        <v>740</v>
      </c>
      <c r="V70" s="3">
        <v>1</v>
      </c>
      <c r="W70" s="3">
        <v>4</v>
      </c>
      <c r="X70" s="3">
        <v>5</v>
      </c>
      <c r="Y70" s="3">
        <v>68</v>
      </c>
      <c r="Z70" s="3" t="s">
        <v>215</v>
      </c>
      <c r="AA70" s="3">
        <v>34</v>
      </c>
      <c r="AB70" s="3">
        <v>6</v>
      </c>
      <c r="AC70" s="3">
        <v>18327000</v>
      </c>
      <c r="AD70" s="3">
        <v>380000</v>
      </c>
      <c r="AE70" s="3" t="s">
        <v>63</v>
      </c>
      <c r="AF70" s="3">
        <v>7</v>
      </c>
      <c r="AG70" s="3">
        <v>3</v>
      </c>
    </row>
    <row r="71" spans="1:33" ht="15.75" customHeight="1" x14ac:dyDescent="0.15">
      <c r="A71" s="3">
        <v>25774</v>
      </c>
      <c r="B71" s="3">
        <v>69</v>
      </c>
      <c r="C71" s="3">
        <v>37</v>
      </c>
      <c r="D71" s="3" t="s">
        <v>958</v>
      </c>
      <c r="E71" s="3" t="s">
        <v>2341</v>
      </c>
      <c r="F71" s="3" t="s">
        <v>143</v>
      </c>
      <c r="G71" s="3" t="s">
        <v>77</v>
      </c>
      <c r="H71" s="3" t="s">
        <v>1086</v>
      </c>
      <c r="I71" s="3" t="s">
        <v>79</v>
      </c>
      <c r="J71" s="3">
        <v>4676.4588000000003</v>
      </c>
      <c r="K71" s="3">
        <v>5017670</v>
      </c>
      <c r="L71" s="3" t="s">
        <v>66</v>
      </c>
      <c r="M71" s="3">
        <v>0</v>
      </c>
      <c r="N71" s="3" t="s">
        <v>958</v>
      </c>
      <c r="O71" s="3" t="s">
        <v>2341</v>
      </c>
      <c r="P71" s="8">
        <v>39814</v>
      </c>
      <c r="Q71" s="3" t="s">
        <v>1111</v>
      </c>
      <c r="R71" s="5" t="s">
        <v>2358</v>
      </c>
      <c r="S71" s="3" t="s">
        <v>1086</v>
      </c>
      <c r="T71" s="3" t="s">
        <v>77</v>
      </c>
      <c r="V71" s="3">
        <v>2</v>
      </c>
      <c r="W71" s="3">
        <v>2</v>
      </c>
      <c r="X71" s="3">
        <v>6</v>
      </c>
      <c r="Y71" s="3">
        <v>69</v>
      </c>
      <c r="Z71" s="3" t="s">
        <v>66</v>
      </c>
      <c r="AA71" s="3">
        <v>37</v>
      </c>
      <c r="AB71" s="3">
        <v>14</v>
      </c>
      <c r="AC71" s="3">
        <v>5017670</v>
      </c>
      <c r="AD71" s="3">
        <v>105050</v>
      </c>
      <c r="AE71" s="3" t="s">
        <v>79</v>
      </c>
      <c r="AF71" s="3">
        <v>9</v>
      </c>
      <c r="AG71" s="3">
        <v>6</v>
      </c>
    </row>
    <row r="72" spans="1:33" ht="15.75" customHeight="1" x14ac:dyDescent="0.15">
      <c r="A72" s="3">
        <v>24877</v>
      </c>
      <c r="B72" s="3">
        <v>70</v>
      </c>
      <c r="C72" s="3">
        <v>40</v>
      </c>
      <c r="D72" s="3" t="s">
        <v>960</v>
      </c>
      <c r="E72" s="3" t="s">
        <v>2360</v>
      </c>
      <c r="F72" s="3" t="s">
        <v>143</v>
      </c>
      <c r="G72" s="3" t="s">
        <v>77</v>
      </c>
      <c r="H72" s="3" t="s">
        <v>1094</v>
      </c>
      <c r="I72" s="3" t="s">
        <v>79</v>
      </c>
      <c r="J72" s="3">
        <v>4669.4023999999999</v>
      </c>
      <c r="K72" s="3">
        <v>45929345</v>
      </c>
      <c r="L72" s="3" t="s">
        <v>71</v>
      </c>
      <c r="M72" s="3">
        <v>0</v>
      </c>
      <c r="N72" s="3" t="s">
        <v>960</v>
      </c>
      <c r="O72" s="3" t="s">
        <v>2360</v>
      </c>
      <c r="P72" s="8">
        <v>40179</v>
      </c>
      <c r="Q72" s="3" t="s">
        <v>1123</v>
      </c>
      <c r="R72" s="5" t="s">
        <v>2365</v>
      </c>
      <c r="S72" s="3" t="s">
        <v>1094</v>
      </c>
      <c r="T72" s="3" t="s">
        <v>77</v>
      </c>
      <c r="V72" s="3">
        <v>3</v>
      </c>
      <c r="W72" s="3">
        <v>3</v>
      </c>
      <c r="X72" s="3">
        <v>6</v>
      </c>
      <c r="Y72" s="3">
        <v>70</v>
      </c>
      <c r="Z72" s="3" t="s">
        <v>71</v>
      </c>
      <c r="AA72" s="3">
        <v>40</v>
      </c>
      <c r="AB72" s="3">
        <v>40</v>
      </c>
      <c r="AC72" s="3">
        <v>45929345</v>
      </c>
      <c r="AD72" s="3">
        <v>963000</v>
      </c>
      <c r="AE72" s="3" t="s">
        <v>79</v>
      </c>
      <c r="AF72" s="3">
        <v>5</v>
      </c>
      <c r="AG72" s="3">
        <v>6</v>
      </c>
    </row>
    <row r="73" spans="1:33" ht="15.75" customHeight="1" x14ac:dyDescent="0.15">
      <c r="A73" s="3">
        <v>23088</v>
      </c>
      <c r="B73" s="3">
        <v>71</v>
      </c>
      <c r="C73" s="3">
        <v>28</v>
      </c>
      <c r="D73" s="3" t="s">
        <v>966</v>
      </c>
      <c r="E73" s="3" t="s">
        <v>2391</v>
      </c>
      <c r="F73" s="3" t="s">
        <v>331</v>
      </c>
      <c r="G73" s="3" t="s">
        <v>167</v>
      </c>
      <c r="H73" s="3" t="s">
        <v>1124</v>
      </c>
      <c r="I73" s="3" t="s">
        <v>283</v>
      </c>
      <c r="J73" s="3">
        <v>4638.7226000000001</v>
      </c>
      <c r="K73" s="3">
        <v>6000834</v>
      </c>
      <c r="L73" s="3" t="s">
        <v>162</v>
      </c>
      <c r="M73" s="3">
        <v>1</v>
      </c>
      <c r="N73" s="3" t="s">
        <v>966</v>
      </c>
      <c r="O73" s="3" t="s">
        <v>2391</v>
      </c>
      <c r="P73" s="3" t="s">
        <v>179</v>
      </c>
      <c r="Q73" s="3" t="s">
        <v>1129</v>
      </c>
      <c r="R73" s="5" t="s">
        <v>2477</v>
      </c>
      <c r="S73" s="3" t="s">
        <v>1124</v>
      </c>
      <c r="T73" s="3" t="s">
        <v>167</v>
      </c>
      <c r="U73" s="3" t="s">
        <v>2505</v>
      </c>
      <c r="V73" s="3">
        <v>6</v>
      </c>
      <c r="W73" s="3">
        <v>3</v>
      </c>
      <c r="X73" s="3">
        <v>5</v>
      </c>
      <c r="Y73" s="3">
        <v>71</v>
      </c>
      <c r="Z73" s="3" t="s">
        <v>162</v>
      </c>
      <c r="AA73" s="3">
        <v>28</v>
      </c>
      <c r="AB73" s="3">
        <v>8</v>
      </c>
      <c r="AC73" s="3">
        <v>6000834</v>
      </c>
      <c r="AD73" s="3">
        <v>126634</v>
      </c>
      <c r="AE73" s="3" t="s">
        <v>283</v>
      </c>
      <c r="AF73" s="3">
        <v>8</v>
      </c>
      <c r="AG73" s="3">
        <v>1</v>
      </c>
    </row>
    <row r="74" spans="1:33" ht="15.75" customHeight="1" x14ac:dyDescent="0.15">
      <c r="A74" s="3">
        <v>26510</v>
      </c>
      <c r="B74" s="3">
        <v>72</v>
      </c>
      <c r="C74" s="3">
        <v>40</v>
      </c>
      <c r="D74" s="3" t="s">
        <v>996</v>
      </c>
      <c r="E74" s="3" t="s">
        <v>2509</v>
      </c>
      <c r="F74" s="3" t="s">
        <v>36</v>
      </c>
      <c r="G74" s="3" t="s">
        <v>37</v>
      </c>
      <c r="H74" s="3" t="s">
        <v>1137</v>
      </c>
      <c r="I74" s="3" t="s">
        <v>1138</v>
      </c>
      <c r="J74" s="3">
        <v>4632.0582000000004</v>
      </c>
      <c r="K74" s="3">
        <v>16940863</v>
      </c>
      <c r="L74" s="3" t="s">
        <v>50</v>
      </c>
      <c r="M74" s="3">
        <v>0</v>
      </c>
      <c r="N74" s="3" t="s">
        <v>996</v>
      </c>
      <c r="O74" s="3" t="s">
        <v>2509</v>
      </c>
      <c r="P74" s="8">
        <v>39814</v>
      </c>
      <c r="Q74" s="3" t="s">
        <v>1136</v>
      </c>
      <c r="R74" s="5" t="s">
        <v>2517</v>
      </c>
      <c r="S74" s="3" t="s">
        <v>1137</v>
      </c>
      <c r="T74" s="3" t="s">
        <v>37</v>
      </c>
      <c r="U74" s="3" t="s">
        <v>2519</v>
      </c>
      <c r="V74" s="3">
        <v>14</v>
      </c>
      <c r="W74" s="3">
        <v>0</v>
      </c>
      <c r="X74" s="3">
        <v>4</v>
      </c>
      <c r="Y74" s="3">
        <v>72</v>
      </c>
      <c r="Z74" s="3" t="s">
        <v>50</v>
      </c>
      <c r="AA74" s="3">
        <v>40</v>
      </c>
      <c r="AB74" s="3">
        <v>5</v>
      </c>
      <c r="AC74" s="3">
        <v>16940863</v>
      </c>
      <c r="AD74" s="3">
        <v>358002</v>
      </c>
      <c r="AF74" s="3">
        <v>11</v>
      </c>
      <c r="AG74" s="3">
        <v>255</v>
      </c>
    </row>
    <row r="75" spans="1:33" ht="15.75" customHeight="1" x14ac:dyDescent="0.15">
      <c r="A75" s="3">
        <v>25018</v>
      </c>
      <c r="B75" s="3">
        <v>73</v>
      </c>
      <c r="C75" s="3">
        <v>175</v>
      </c>
      <c r="D75" s="3" t="s">
        <v>1001</v>
      </c>
      <c r="E75" s="3" t="s">
        <v>2523</v>
      </c>
      <c r="F75" s="3" t="s">
        <v>657</v>
      </c>
      <c r="G75" s="3" t="s">
        <v>246</v>
      </c>
      <c r="H75" s="3" t="s">
        <v>240</v>
      </c>
      <c r="I75" s="3" t="s">
        <v>240</v>
      </c>
      <c r="J75" s="3">
        <v>4625.3167999999996</v>
      </c>
      <c r="K75" s="3">
        <v>9157664</v>
      </c>
      <c r="L75" s="3" t="s">
        <v>71</v>
      </c>
      <c r="M75" s="3">
        <v>0</v>
      </c>
      <c r="N75" s="3" t="s">
        <v>1001</v>
      </c>
      <c r="O75" s="3" t="s">
        <v>2523</v>
      </c>
      <c r="P75" s="8">
        <v>40179</v>
      </c>
      <c r="Q75" s="3" t="s">
        <v>1144</v>
      </c>
      <c r="R75" s="5" t="s">
        <v>2561</v>
      </c>
      <c r="S75" s="3" t="s">
        <v>240</v>
      </c>
      <c r="T75" s="3" t="s">
        <v>246</v>
      </c>
      <c r="U75" s="3" t="s">
        <v>2562</v>
      </c>
      <c r="V75" s="3">
        <v>7</v>
      </c>
      <c r="W75" s="3">
        <v>2</v>
      </c>
      <c r="X75" s="3">
        <v>7</v>
      </c>
      <c r="Y75" s="3">
        <v>73</v>
      </c>
      <c r="Z75" s="3" t="s">
        <v>71</v>
      </c>
      <c r="AA75" s="3">
        <v>175</v>
      </c>
      <c r="AB75" s="3">
        <v>10</v>
      </c>
      <c r="AC75" s="3">
        <v>9157664</v>
      </c>
      <c r="AD75" s="3">
        <v>193800</v>
      </c>
      <c r="AE75" s="3" t="s">
        <v>240</v>
      </c>
      <c r="AF75" s="3">
        <v>5</v>
      </c>
      <c r="AG75" s="3">
        <v>18</v>
      </c>
    </row>
    <row r="76" spans="1:33" ht="15.75" customHeight="1" x14ac:dyDescent="0.15">
      <c r="A76" s="3">
        <v>26093</v>
      </c>
      <c r="B76" s="3">
        <v>74</v>
      </c>
      <c r="C76" s="3">
        <v>4</v>
      </c>
      <c r="D76" s="3" t="s">
        <v>1003</v>
      </c>
      <c r="E76" s="3" t="s">
        <v>2567</v>
      </c>
      <c r="F76" s="3" t="s">
        <v>1702</v>
      </c>
      <c r="G76" s="3" t="s">
        <v>836</v>
      </c>
      <c r="H76" s="3" t="s">
        <v>1153</v>
      </c>
      <c r="I76" s="3" t="s">
        <v>838</v>
      </c>
      <c r="J76" s="3">
        <v>4355.2259000000004</v>
      </c>
      <c r="K76" s="3">
        <v>23499000</v>
      </c>
      <c r="L76" s="3" t="s">
        <v>86</v>
      </c>
      <c r="M76" s="3">
        <v>0</v>
      </c>
      <c r="N76" s="3" t="s">
        <v>1003</v>
      </c>
      <c r="O76" s="3" t="s">
        <v>2567</v>
      </c>
      <c r="P76" s="8">
        <v>40179</v>
      </c>
      <c r="Q76" s="3" t="s">
        <v>1151</v>
      </c>
      <c r="R76" s="5" t="s">
        <v>2611</v>
      </c>
      <c r="S76" s="3" t="s">
        <v>1153</v>
      </c>
      <c r="T76" s="3" t="s">
        <v>836</v>
      </c>
      <c r="V76" s="3">
        <v>2</v>
      </c>
      <c r="W76" s="3">
        <v>0</v>
      </c>
      <c r="X76" s="3">
        <v>5</v>
      </c>
      <c r="Y76" s="3">
        <v>74</v>
      </c>
      <c r="Z76" s="3" t="s">
        <v>86</v>
      </c>
      <c r="AA76" s="3">
        <v>4</v>
      </c>
      <c r="AB76" s="3">
        <v>1</v>
      </c>
      <c r="AC76" s="3">
        <v>23499000</v>
      </c>
      <c r="AD76" s="3">
        <v>527448</v>
      </c>
      <c r="AF76" s="3">
        <v>16</v>
      </c>
      <c r="AG76" s="3">
        <v>55</v>
      </c>
    </row>
    <row r="77" spans="1:33" ht="15.75" customHeight="1" x14ac:dyDescent="0.15">
      <c r="A77" s="3">
        <v>26181</v>
      </c>
      <c r="B77" s="3">
        <v>75</v>
      </c>
      <c r="C77" s="3">
        <v>64</v>
      </c>
      <c r="D77" s="3" t="s">
        <v>1006</v>
      </c>
      <c r="E77" s="3" t="s">
        <v>2618</v>
      </c>
      <c r="F77" s="3" t="s">
        <v>210</v>
      </c>
      <c r="G77" s="3" t="s">
        <v>114</v>
      </c>
      <c r="H77" s="3" t="s">
        <v>115</v>
      </c>
      <c r="I77" s="3" t="s">
        <v>116</v>
      </c>
      <c r="J77" s="3">
        <v>4219.4187000000002</v>
      </c>
      <c r="K77" s="3">
        <v>8815804</v>
      </c>
      <c r="L77" s="3" t="s">
        <v>71</v>
      </c>
      <c r="M77" s="3">
        <v>0</v>
      </c>
      <c r="N77" s="3" t="s">
        <v>1006</v>
      </c>
      <c r="O77" s="3" t="s">
        <v>2618</v>
      </c>
      <c r="P77" s="8">
        <v>40179</v>
      </c>
      <c r="Q77" s="3" t="s">
        <v>1173</v>
      </c>
      <c r="R77" s="5" t="s">
        <v>2630</v>
      </c>
      <c r="S77" s="3" t="s">
        <v>115</v>
      </c>
      <c r="T77" s="3" t="s">
        <v>114</v>
      </c>
      <c r="U77" s="3" t="s">
        <v>2618</v>
      </c>
      <c r="V77" s="3">
        <v>6</v>
      </c>
      <c r="W77" s="3">
        <v>6</v>
      </c>
      <c r="X77" s="3">
        <v>8</v>
      </c>
      <c r="Y77" s="3">
        <v>75</v>
      </c>
      <c r="Z77" s="3" t="s">
        <v>71</v>
      </c>
      <c r="AA77" s="3">
        <v>64</v>
      </c>
      <c r="AB77" s="3">
        <v>5</v>
      </c>
      <c r="AC77" s="3">
        <v>8815804</v>
      </c>
      <c r="AD77" s="3">
        <v>204097</v>
      </c>
      <c r="AE77" s="3" t="s">
        <v>116</v>
      </c>
      <c r="AF77" s="3">
        <v>5</v>
      </c>
      <c r="AG77" s="3">
        <v>46</v>
      </c>
    </row>
    <row r="78" spans="1:33" ht="15.75" customHeight="1" x14ac:dyDescent="0.15">
      <c r="A78" s="3">
        <v>22998</v>
      </c>
      <c r="B78" s="3">
        <v>76</v>
      </c>
      <c r="C78" s="3">
        <v>126</v>
      </c>
      <c r="D78" s="3" t="s">
        <v>1011</v>
      </c>
      <c r="E78" s="3" t="s">
        <v>2640</v>
      </c>
      <c r="F78" s="3" t="s">
        <v>475</v>
      </c>
      <c r="G78" s="3" t="s">
        <v>277</v>
      </c>
      <c r="H78" s="3" t="s">
        <v>991</v>
      </c>
      <c r="I78" s="3" t="s">
        <v>203</v>
      </c>
      <c r="J78" s="3">
        <v>4146.4844000000003</v>
      </c>
      <c r="K78" s="3">
        <v>54355000</v>
      </c>
      <c r="L78" s="3" t="s">
        <v>122</v>
      </c>
      <c r="M78" s="3">
        <v>1</v>
      </c>
      <c r="N78" s="3" t="s">
        <v>1011</v>
      </c>
      <c r="O78" s="3" t="s">
        <v>2640</v>
      </c>
      <c r="P78" s="3" t="s">
        <v>1000</v>
      </c>
      <c r="Q78" s="3" t="s">
        <v>1177</v>
      </c>
      <c r="R78" s="5" t="s">
        <v>2661</v>
      </c>
      <c r="S78" s="3" t="s">
        <v>991</v>
      </c>
      <c r="T78" s="3" t="s">
        <v>277</v>
      </c>
      <c r="U78" s="3" t="s">
        <v>2664</v>
      </c>
      <c r="V78" s="3">
        <v>6</v>
      </c>
      <c r="W78" s="3">
        <v>8</v>
      </c>
      <c r="X78" s="3">
        <v>2</v>
      </c>
      <c r="Y78" s="3">
        <v>76</v>
      </c>
      <c r="Z78" s="3" t="s">
        <v>122</v>
      </c>
      <c r="AA78" s="3">
        <v>126</v>
      </c>
      <c r="AB78" s="3">
        <v>18</v>
      </c>
      <c r="AC78" s="3">
        <v>54355000</v>
      </c>
      <c r="AD78" s="3">
        <v>1280000</v>
      </c>
      <c r="AE78" s="3" t="s">
        <v>203</v>
      </c>
      <c r="AF78" s="3">
        <v>22</v>
      </c>
      <c r="AG78" s="3">
        <v>9</v>
      </c>
    </row>
    <row r="79" spans="1:33" ht="15.75" customHeight="1" x14ac:dyDescent="0.15">
      <c r="A79" s="3">
        <v>25843</v>
      </c>
      <c r="B79" s="3">
        <v>77</v>
      </c>
      <c r="C79" s="3">
        <v>23</v>
      </c>
      <c r="D79" s="3" t="s">
        <v>1014</v>
      </c>
      <c r="E79" s="3" t="s">
        <v>2675</v>
      </c>
      <c r="F79" s="3" t="s">
        <v>143</v>
      </c>
      <c r="G79" s="3" t="s">
        <v>77</v>
      </c>
      <c r="H79" s="3" t="s">
        <v>1184</v>
      </c>
      <c r="I79" s="3" t="s">
        <v>79</v>
      </c>
      <c r="J79" s="3">
        <v>4101.3374000000003</v>
      </c>
      <c r="K79" s="3">
        <v>12477972</v>
      </c>
      <c r="L79" s="3" t="s">
        <v>86</v>
      </c>
      <c r="M79" s="3">
        <v>0</v>
      </c>
      <c r="N79" s="3" t="s">
        <v>1014</v>
      </c>
      <c r="O79" s="3" t="s">
        <v>2675</v>
      </c>
      <c r="P79" s="8">
        <v>39814</v>
      </c>
      <c r="Q79" s="3" t="s">
        <v>1182</v>
      </c>
      <c r="R79" s="5" t="s">
        <v>2691</v>
      </c>
      <c r="S79" s="3" t="s">
        <v>1184</v>
      </c>
      <c r="T79" s="3" t="s">
        <v>77</v>
      </c>
      <c r="U79" s="3" t="s">
        <v>2716</v>
      </c>
      <c r="V79" s="3">
        <v>4</v>
      </c>
      <c r="W79" s="3">
        <v>4</v>
      </c>
      <c r="X79" s="3">
        <v>6</v>
      </c>
      <c r="Y79" s="3">
        <v>77</v>
      </c>
      <c r="Z79" s="3" t="s">
        <v>86</v>
      </c>
      <c r="AA79" s="3">
        <v>23</v>
      </c>
      <c r="AB79" s="3">
        <v>4</v>
      </c>
      <c r="AC79" s="3">
        <v>12477972</v>
      </c>
      <c r="AD79" s="3">
        <v>297000</v>
      </c>
      <c r="AE79" s="3" t="s">
        <v>79</v>
      </c>
      <c r="AF79" s="3">
        <v>16</v>
      </c>
      <c r="AG79" s="3">
        <v>6</v>
      </c>
    </row>
    <row r="80" spans="1:33" ht="15.75" customHeight="1" x14ac:dyDescent="0.15">
      <c r="A80" s="3">
        <v>25910</v>
      </c>
      <c r="B80" s="3">
        <v>78</v>
      </c>
      <c r="C80" s="3">
        <v>16</v>
      </c>
      <c r="D80" s="3" t="s">
        <v>1022</v>
      </c>
      <c r="E80" s="3" t="s">
        <v>2722</v>
      </c>
      <c r="F80" s="3" t="s">
        <v>657</v>
      </c>
      <c r="G80" s="3" t="s">
        <v>246</v>
      </c>
      <c r="H80" s="3" t="s">
        <v>1190</v>
      </c>
      <c r="I80" s="3" t="s">
        <v>264</v>
      </c>
      <c r="J80" s="3">
        <v>4076.4205999999999</v>
      </c>
      <c r="K80" s="3">
        <v>4897229</v>
      </c>
      <c r="L80" s="3" t="s">
        <v>364</v>
      </c>
      <c r="M80" s="3">
        <v>0</v>
      </c>
      <c r="N80" s="3" t="s">
        <v>1022</v>
      </c>
      <c r="O80" s="3" t="s">
        <v>2722</v>
      </c>
      <c r="P80" s="8">
        <v>39814</v>
      </c>
      <c r="Q80" s="3" t="s">
        <v>1188</v>
      </c>
      <c r="R80" s="5" t="s">
        <v>2746</v>
      </c>
      <c r="S80" s="3" t="s">
        <v>1190</v>
      </c>
      <c r="T80" s="3" t="s">
        <v>246</v>
      </c>
      <c r="U80" s="3" t="s">
        <v>2748</v>
      </c>
      <c r="V80" s="3">
        <v>8</v>
      </c>
      <c r="W80" s="3">
        <v>6</v>
      </c>
      <c r="X80" s="3">
        <v>2</v>
      </c>
      <c r="Y80" s="3">
        <v>78</v>
      </c>
      <c r="Z80" s="3" t="s">
        <v>364</v>
      </c>
      <c r="AA80" s="3">
        <v>16</v>
      </c>
      <c r="AB80" s="3">
        <v>9</v>
      </c>
      <c r="AC80" s="3">
        <v>4897229</v>
      </c>
      <c r="AD80" s="3">
        <v>117259</v>
      </c>
      <c r="AE80" s="3" t="s">
        <v>264</v>
      </c>
      <c r="AF80" s="3">
        <v>20</v>
      </c>
      <c r="AG80" s="3">
        <v>8</v>
      </c>
    </row>
    <row r="81" spans="1:33" ht="15.75" customHeight="1" x14ac:dyDescent="0.15">
      <c r="A81" s="3">
        <v>25062</v>
      </c>
      <c r="B81" s="3">
        <v>79</v>
      </c>
      <c r="C81" s="3">
        <v>53</v>
      </c>
      <c r="D81" s="3" t="s">
        <v>1024</v>
      </c>
      <c r="E81" s="3" t="s">
        <v>2761</v>
      </c>
      <c r="F81" s="3" t="s">
        <v>36</v>
      </c>
      <c r="G81" s="3" t="s">
        <v>37</v>
      </c>
      <c r="H81" s="3" t="s">
        <v>1216</v>
      </c>
      <c r="I81" s="3" t="s">
        <v>39</v>
      </c>
      <c r="J81" s="3">
        <v>4063.5936999999999</v>
      </c>
      <c r="K81" s="3">
        <v>6058237</v>
      </c>
      <c r="L81" s="3" t="s">
        <v>71</v>
      </c>
      <c r="M81" s="3">
        <v>0</v>
      </c>
      <c r="N81" s="3" t="s">
        <v>1024</v>
      </c>
      <c r="O81" s="3" t="s">
        <v>2761</v>
      </c>
      <c r="P81" s="3" t="s">
        <v>91</v>
      </c>
      <c r="Q81" s="3" t="s">
        <v>1212</v>
      </c>
      <c r="R81" s="5" t="s">
        <v>2770</v>
      </c>
      <c r="S81" s="3" t="s">
        <v>1216</v>
      </c>
      <c r="T81" s="3" t="s">
        <v>37</v>
      </c>
      <c r="U81" s="3" t="s">
        <v>2772</v>
      </c>
      <c r="V81" s="3">
        <v>15</v>
      </c>
      <c r="W81" s="3">
        <v>7</v>
      </c>
      <c r="X81" s="3">
        <v>9</v>
      </c>
      <c r="Y81" s="3">
        <v>79</v>
      </c>
      <c r="Z81" s="3" t="s">
        <v>71</v>
      </c>
      <c r="AA81" s="3">
        <v>53</v>
      </c>
      <c r="AB81" s="3">
        <v>4</v>
      </c>
      <c r="AC81" s="3">
        <v>6058237</v>
      </c>
      <c r="AD81" s="3">
        <v>145505</v>
      </c>
      <c r="AE81" s="3" t="s">
        <v>39</v>
      </c>
      <c r="AF81" s="3">
        <v>5</v>
      </c>
      <c r="AG81" s="3">
        <v>2</v>
      </c>
    </row>
    <row r="82" spans="1:33" ht="15.75" customHeight="1" x14ac:dyDescent="0.15">
      <c r="A82" s="3">
        <v>25618</v>
      </c>
      <c r="B82" s="3">
        <v>80</v>
      </c>
      <c r="C82" s="3">
        <v>32</v>
      </c>
      <c r="D82" s="5" t="s">
        <v>1041</v>
      </c>
      <c r="E82" s="3" t="s">
        <v>2781</v>
      </c>
      <c r="F82" s="3" t="s">
        <v>331</v>
      </c>
      <c r="G82" s="3" t="s">
        <v>167</v>
      </c>
      <c r="H82" s="3" t="s">
        <v>1245</v>
      </c>
      <c r="I82" s="3" t="s">
        <v>283</v>
      </c>
      <c r="J82" s="3">
        <v>4062.0097999999998</v>
      </c>
      <c r="K82" s="3">
        <v>8003961</v>
      </c>
      <c r="L82" s="3" t="s">
        <v>356</v>
      </c>
      <c r="M82" s="3">
        <v>0</v>
      </c>
      <c r="N82" s="5" t="s">
        <v>1041</v>
      </c>
      <c r="O82" s="3" t="s">
        <v>2781</v>
      </c>
      <c r="P82" s="8">
        <v>40179</v>
      </c>
      <c r="Q82" s="3" t="s">
        <v>1243</v>
      </c>
      <c r="R82" s="5" t="s">
        <v>2794</v>
      </c>
      <c r="S82" s="3" t="s">
        <v>1245</v>
      </c>
      <c r="T82" s="3" t="s">
        <v>167</v>
      </c>
      <c r="U82" s="3" t="s">
        <v>2820</v>
      </c>
      <c r="V82" s="3">
        <v>7</v>
      </c>
      <c r="W82" s="3">
        <v>4</v>
      </c>
      <c r="X82" s="3">
        <v>4</v>
      </c>
      <c r="Y82" s="3">
        <v>80</v>
      </c>
      <c r="Z82" s="3" t="s">
        <v>356</v>
      </c>
      <c r="AA82" s="3">
        <v>32</v>
      </c>
      <c r="AB82" s="3">
        <v>5</v>
      </c>
      <c r="AC82" s="3">
        <v>8003961</v>
      </c>
      <c r="AD82" s="3">
        <v>192310</v>
      </c>
      <c r="AE82" s="3" t="s">
        <v>283</v>
      </c>
      <c r="AF82" s="3">
        <v>18</v>
      </c>
      <c r="AG82" s="3">
        <v>1</v>
      </c>
    </row>
    <row r="83" spans="1:33" ht="15.75" customHeight="1" x14ac:dyDescent="0.15">
      <c r="A83" s="3">
        <v>25868</v>
      </c>
      <c r="B83" s="3">
        <v>81</v>
      </c>
      <c r="C83" s="3">
        <v>28</v>
      </c>
      <c r="D83" s="3" t="s">
        <v>1048</v>
      </c>
      <c r="E83" s="3" t="s">
        <v>2823</v>
      </c>
      <c r="F83" s="3" t="s">
        <v>2319</v>
      </c>
      <c r="G83" s="3" t="s">
        <v>740</v>
      </c>
      <c r="H83" s="3" t="s">
        <v>1072</v>
      </c>
      <c r="I83" s="3" t="s">
        <v>63</v>
      </c>
      <c r="J83" s="3">
        <v>4056.1632</v>
      </c>
      <c r="K83" s="3">
        <v>15010399</v>
      </c>
      <c r="L83" s="3" t="s">
        <v>162</v>
      </c>
      <c r="M83" s="3">
        <v>0</v>
      </c>
      <c r="N83" s="3" t="s">
        <v>1048</v>
      </c>
      <c r="O83" s="3" t="s">
        <v>2823</v>
      </c>
      <c r="P83" s="8">
        <v>39814</v>
      </c>
      <c r="Q83" s="3" t="s">
        <v>1250</v>
      </c>
      <c r="R83" s="5" t="s">
        <v>2826</v>
      </c>
      <c r="S83" s="3" t="s">
        <v>1072</v>
      </c>
      <c r="T83" s="3" t="s">
        <v>740</v>
      </c>
      <c r="V83" s="3">
        <v>2</v>
      </c>
      <c r="W83" s="3">
        <v>5</v>
      </c>
      <c r="X83" s="3">
        <v>6</v>
      </c>
      <c r="Y83" s="3">
        <v>81</v>
      </c>
      <c r="Z83" s="3" t="s">
        <v>162</v>
      </c>
      <c r="AA83" s="3">
        <v>28</v>
      </c>
      <c r="AB83" s="3">
        <v>4</v>
      </c>
      <c r="AC83" s="3">
        <v>15010399</v>
      </c>
      <c r="AD83" s="3">
        <v>361160</v>
      </c>
      <c r="AE83" s="3" t="s">
        <v>63</v>
      </c>
      <c r="AF83" s="3">
        <v>8</v>
      </c>
      <c r="AG83" s="3">
        <v>3</v>
      </c>
    </row>
    <row r="84" spans="1:33" ht="15.75" customHeight="1" x14ac:dyDescent="0.15">
      <c r="A84" s="3">
        <v>22919</v>
      </c>
      <c r="B84" s="3">
        <v>82</v>
      </c>
      <c r="C84" s="3">
        <v>131</v>
      </c>
      <c r="D84" s="3" t="s">
        <v>1052</v>
      </c>
      <c r="E84" s="3" t="s">
        <v>2845</v>
      </c>
      <c r="F84" s="3" t="s">
        <v>657</v>
      </c>
      <c r="G84" s="3" t="s">
        <v>246</v>
      </c>
      <c r="H84" s="3" t="s">
        <v>240</v>
      </c>
      <c r="I84" s="3" t="s">
        <v>240</v>
      </c>
      <c r="J84" s="3">
        <v>4040.0382</v>
      </c>
      <c r="K84" s="3">
        <v>22119065</v>
      </c>
      <c r="L84" s="3" t="s">
        <v>66</v>
      </c>
      <c r="M84" s="3">
        <v>1</v>
      </c>
      <c r="N84" s="3" t="s">
        <v>1052</v>
      </c>
      <c r="O84" s="3" t="s">
        <v>2845</v>
      </c>
      <c r="P84" s="3" t="s">
        <v>91</v>
      </c>
      <c r="Q84" s="3" t="s">
        <v>1267</v>
      </c>
      <c r="R84" s="5" t="s">
        <v>2905</v>
      </c>
      <c r="S84" s="3" t="s">
        <v>240</v>
      </c>
      <c r="T84" s="3" t="s">
        <v>246</v>
      </c>
      <c r="V84" s="3">
        <v>9</v>
      </c>
      <c r="W84" s="3">
        <v>3</v>
      </c>
      <c r="X84" s="3">
        <v>7</v>
      </c>
      <c r="Y84" s="3">
        <v>82</v>
      </c>
      <c r="Z84" s="3" t="s">
        <v>66</v>
      </c>
      <c r="AA84" s="3">
        <v>131</v>
      </c>
      <c r="AB84" s="3">
        <v>11</v>
      </c>
      <c r="AC84" s="3">
        <v>22119065</v>
      </c>
      <c r="AD84" s="3">
        <v>534272</v>
      </c>
      <c r="AE84" s="3" t="s">
        <v>240</v>
      </c>
      <c r="AF84" s="3">
        <v>9</v>
      </c>
      <c r="AG84" s="3">
        <v>18</v>
      </c>
    </row>
    <row r="85" spans="1:33" ht="15.75" customHeight="1" x14ac:dyDescent="0.15">
      <c r="A85" s="3">
        <v>25510</v>
      </c>
      <c r="B85" s="3">
        <v>83</v>
      </c>
      <c r="C85" s="3">
        <v>39</v>
      </c>
      <c r="D85" s="3" t="s">
        <v>258</v>
      </c>
      <c r="E85" s="3" t="s">
        <v>2918</v>
      </c>
      <c r="F85" s="3" t="s">
        <v>36</v>
      </c>
      <c r="G85" s="3" t="s">
        <v>37</v>
      </c>
      <c r="H85" s="3" t="s">
        <v>263</v>
      </c>
      <c r="I85" s="3" t="s">
        <v>89</v>
      </c>
      <c r="J85" s="3">
        <v>4033.2485999999999</v>
      </c>
      <c r="K85" s="3">
        <v>7315850</v>
      </c>
      <c r="L85" s="3" t="s">
        <v>40</v>
      </c>
      <c r="M85" s="3">
        <v>0</v>
      </c>
      <c r="N85" s="3" t="s">
        <v>258</v>
      </c>
      <c r="O85" s="3" t="s">
        <v>2918</v>
      </c>
      <c r="P85" s="8">
        <v>40179</v>
      </c>
      <c r="Q85" s="3" t="s">
        <v>259</v>
      </c>
      <c r="R85" s="5" t="s">
        <v>2931</v>
      </c>
      <c r="S85" s="3" t="s">
        <v>263</v>
      </c>
      <c r="T85" s="3" t="s">
        <v>37</v>
      </c>
      <c r="U85" s="3" t="s">
        <v>258</v>
      </c>
      <c r="V85" s="3">
        <v>16</v>
      </c>
      <c r="W85" s="3">
        <v>5</v>
      </c>
      <c r="X85" s="3">
        <v>7</v>
      </c>
      <c r="Y85" s="3">
        <v>83</v>
      </c>
      <c r="Z85" s="3" t="s">
        <v>40</v>
      </c>
      <c r="AA85" s="3">
        <v>39</v>
      </c>
      <c r="AB85" s="3">
        <v>2</v>
      </c>
      <c r="AC85" s="3">
        <v>7315850</v>
      </c>
      <c r="AD85" s="3">
        <v>177000</v>
      </c>
      <c r="AE85" s="3" t="s">
        <v>89</v>
      </c>
      <c r="AF85" s="3">
        <v>4</v>
      </c>
      <c r="AG85" s="3">
        <v>4</v>
      </c>
    </row>
    <row r="86" spans="1:33" ht="15.75" customHeight="1" x14ac:dyDescent="0.15">
      <c r="A86" s="3">
        <v>25545</v>
      </c>
      <c r="B86" s="3">
        <v>84</v>
      </c>
      <c r="C86" s="3">
        <v>13</v>
      </c>
      <c r="D86" s="3" t="s">
        <v>1056</v>
      </c>
      <c r="E86" s="3" t="s">
        <v>2956</v>
      </c>
      <c r="F86" s="3" t="s">
        <v>475</v>
      </c>
      <c r="G86" s="3" t="s">
        <v>277</v>
      </c>
      <c r="H86" s="3" t="s">
        <v>1305</v>
      </c>
      <c r="I86" s="3" t="s">
        <v>203</v>
      </c>
      <c r="J86" s="3">
        <v>4011.2130999999999</v>
      </c>
      <c r="K86" s="3">
        <v>4139786</v>
      </c>
      <c r="L86" s="3" t="s">
        <v>40</v>
      </c>
      <c r="M86" s="3">
        <v>0</v>
      </c>
      <c r="N86" s="3" t="s">
        <v>1056</v>
      </c>
      <c r="O86" s="3" t="s">
        <v>2956</v>
      </c>
      <c r="P86" s="8">
        <v>39814</v>
      </c>
      <c r="Q86" s="3" t="s">
        <v>1303</v>
      </c>
      <c r="R86" s="5" t="s">
        <v>2999</v>
      </c>
      <c r="S86" s="3" t="s">
        <v>1305</v>
      </c>
      <c r="T86" s="3" t="s">
        <v>277</v>
      </c>
      <c r="U86" s="3" t="s">
        <v>2956</v>
      </c>
      <c r="V86" s="3">
        <v>7</v>
      </c>
      <c r="W86" s="3">
        <v>9</v>
      </c>
      <c r="X86" s="3">
        <v>8</v>
      </c>
      <c r="Y86" s="3">
        <v>84</v>
      </c>
      <c r="Z86" s="3" t="s">
        <v>40</v>
      </c>
      <c r="AA86" s="3">
        <v>13</v>
      </c>
      <c r="AB86" s="3">
        <v>2</v>
      </c>
      <c r="AC86" s="3">
        <v>4139786</v>
      </c>
      <c r="AD86" s="3">
        <v>100695</v>
      </c>
      <c r="AE86" s="3" t="s">
        <v>203</v>
      </c>
      <c r="AF86" s="3">
        <v>4</v>
      </c>
      <c r="AG86" s="3">
        <v>9</v>
      </c>
    </row>
    <row r="87" spans="1:33" ht="15.75" customHeight="1" x14ac:dyDescent="0.15">
      <c r="A87" s="3">
        <v>25518</v>
      </c>
      <c r="B87" s="3">
        <v>85</v>
      </c>
      <c r="C87" s="3">
        <v>49</v>
      </c>
      <c r="D87" s="3" t="s">
        <v>1075</v>
      </c>
      <c r="E87" s="3" t="s">
        <v>3019</v>
      </c>
      <c r="F87" s="3" t="s">
        <v>2319</v>
      </c>
      <c r="G87" s="3" t="s">
        <v>740</v>
      </c>
      <c r="H87" s="3" t="s">
        <v>1072</v>
      </c>
      <c r="I87" s="3" t="s">
        <v>63</v>
      </c>
      <c r="J87" s="3">
        <v>3946.3888000000002</v>
      </c>
      <c r="K87" s="3">
        <v>5693350</v>
      </c>
      <c r="L87" s="3" t="s">
        <v>71</v>
      </c>
      <c r="M87" s="3">
        <v>0</v>
      </c>
      <c r="N87" s="3" t="s">
        <v>1075</v>
      </c>
      <c r="O87" s="3" t="s">
        <v>3019</v>
      </c>
      <c r="P87" s="8">
        <v>40179</v>
      </c>
      <c r="Q87" s="3" t="s">
        <v>1323</v>
      </c>
      <c r="R87" s="5" t="s">
        <v>3059</v>
      </c>
      <c r="S87" s="3" t="s">
        <v>1072</v>
      </c>
      <c r="T87" s="3" t="s">
        <v>740</v>
      </c>
      <c r="U87" s="3" t="s">
        <v>1075</v>
      </c>
      <c r="V87" s="3">
        <v>3</v>
      </c>
      <c r="W87" s="3">
        <v>6</v>
      </c>
      <c r="X87" s="3">
        <v>10</v>
      </c>
      <c r="Y87" s="3">
        <v>85</v>
      </c>
      <c r="Z87" s="3" t="s">
        <v>71</v>
      </c>
      <c r="AA87" s="3">
        <v>49</v>
      </c>
      <c r="AB87" s="3">
        <v>6</v>
      </c>
      <c r="AC87" s="3">
        <v>5693350</v>
      </c>
      <c r="AD87" s="3">
        <v>140702</v>
      </c>
      <c r="AE87" s="3" t="s">
        <v>63</v>
      </c>
      <c r="AF87" s="3">
        <v>5</v>
      </c>
      <c r="AG87" s="3">
        <v>3</v>
      </c>
    </row>
    <row r="88" spans="1:33" ht="15.75" customHeight="1" x14ac:dyDescent="0.15">
      <c r="A88" s="3">
        <v>24946</v>
      </c>
      <c r="B88" s="3">
        <v>86</v>
      </c>
      <c r="C88" s="3">
        <v>1250</v>
      </c>
      <c r="D88" s="3" t="s">
        <v>1080</v>
      </c>
      <c r="E88" s="3" t="s">
        <v>3067</v>
      </c>
      <c r="F88" s="3" t="s">
        <v>3068</v>
      </c>
      <c r="G88" s="3" t="s">
        <v>606</v>
      </c>
      <c r="H88" s="3" t="s">
        <v>1343</v>
      </c>
      <c r="I88" s="3" t="s">
        <v>1343</v>
      </c>
      <c r="J88" s="3">
        <v>3943.8155000000002</v>
      </c>
      <c r="K88" s="3">
        <v>18286053</v>
      </c>
      <c r="L88" s="3" t="s">
        <v>101</v>
      </c>
      <c r="M88" s="3">
        <v>0</v>
      </c>
      <c r="N88" s="3" t="s">
        <v>1080</v>
      </c>
      <c r="O88" s="3" t="s">
        <v>3067</v>
      </c>
      <c r="P88" s="3" t="s">
        <v>388</v>
      </c>
      <c r="Q88" s="3" t="s">
        <v>1339</v>
      </c>
      <c r="R88" s="5" t="s">
        <v>3102</v>
      </c>
      <c r="S88" s="3" t="s">
        <v>1343</v>
      </c>
      <c r="T88" s="3" t="s">
        <v>606</v>
      </c>
      <c r="V88" s="3">
        <v>1</v>
      </c>
      <c r="W88" s="3">
        <v>1</v>
      </c>
      <c r="X88" s="3">
        <v>12</v>
      </c>
      <c r="Y88" s="3">
        <v>86</v>
      </c>
      <c r="Z88" s="3" t="s">
        <v>101</v>
      </c>
      <c r="AA88" s="3">
        <v>1250</v>
      </c>
      <c r="AB88" s="3">
        <v>4</v>
      </c>
      <c r="AC88" s="3">
        <v>18286053</v>
      </c>
      <c r="AD88" s="3">
        <v>452198</v>
      </c>
      <c r="AE88" s="3" t="s">
        <v>1343</v>
      </c>
      <c r="AF88" s="3">
        <v>10</v>
      </c>
      <c r="AG88" s="3">
        <v>12</v>
      </c>
    </row>
    <row r="89" spans="1:33" ht="15.75" customHeight="1" x14ac:dyDescent="0.15">
      <c r="A89" s="3">
        <v>25892</v>
      </c>
      <c r="B89" s="3">
        <v>87</v>
      </c>
      <c r="C89" s="3">
        <v>2</v>
      </c>
      <c r="D89" s="3" t="s">
        <v>1084</v>
      </c>
      <c r="E89" s="3" t="s">
        <v>3108</v>
      </c>
      <c r="F89" s="3" t="s">
        <v>931</v>
      </c>
      <c r="G89" s="3" t="s">
        <v>378</v>
      </c>
      <c r="H89" s="3" t="s">
        <v>1366</v>
      </c>
      <c r="I89" s="3" t="s">
        <v>1367</v>
      </c>
      <c r="J89" s="3">
        <v>3943.0039999999999</v>
      </c>
      <c r="K89" s="3">
        <v>7707138</v>
      </c>
      <c r="L89" s="3" t="s">
        <v>59</v>
      </c>
      <c r="M89" s="3">
        <v>0</v>
      </c>
      <c r="N89" s="3" t="s">
        <v>1084</v>
      </c>
      <c r="O89" s="3" t="s">
        <v>3108</v>
      </c>
      <c r="P89" s="8">
        <v>38718</v>
      </c>
      <c r="Q89" s="3" t="s">
        <v>1347</v>
      </c>
      <c r="R89" s="5" t="s">
        <v>3133</v>
      </c>
      <c r="S89" s="3" t="s">
        <v>1366</v>
      </c>
      <c r="T89" s="3" t="s">
        <v>378</v>
      </c>
      <c r="V89" s="3">
        <v>2</v>
      </c>
      <c r="W89" s="3">
        <v>0</v>
      </c>
      <c r="X89" s="3">
        <v>5</v>
      </c>
      <c r="Y89" s="3">
        <v>87</v>
      </c>
      <c r="Z89" s="3" t="s">
        <v>59</v>
      </c>
      <c r="AA89" s="3">
        <v>2</v>
      </c>
      <c r="AB89" s="3">
        <v>1</v>
      </c>
      <c r="AC89" s="3">
        <v>7707138</v>
      </c>
      <c r="AD89" s="3">
        <v>190629</v>
      </c>
      <c r="AF89" s="3">
        <v>17</v>
      </c>
      <c r="AG89" s="3">
        <v>162</v>
      </c>
    </row>
    <row r="90" spans="1:33" ht="15.75" customHeight="1" x14ac:dyDescent="0.15">
      <c r="A90" s="3">
        <v>22933</v>
      </c>
      <c r="B90" s="3">
        <v>88</v>
      </c>
      <c r="C90" s="3">
        <v>150</v>
      </c>
      <c r="D90" s="3" t="s">
        <v>1108</v>
      </c>
      <c r="E90" s="3" t="s">
        <v>3157</v>
      </c>
      <c r="F90" s="3" t="s">
        <v>1072</v>
      </c>
      <c r="G90" s="3" t="s">
        <v>575</v>
      </c>
      <c r="H90" s="3" t="s">
        <v>1375</v>
      </c>
      <c r="I90" s="3" t="s">
        <v>1375</v>
      </c>
      <c r="J90" s="3">
        <v>3939.4785999999999</v>
      </c>
      <c r="K90" s="3">
        <v>18904275</v>
      </c>
      <c r="L90" s="3" t="s">
        <v>71</v>
      </c>
      <c r="M90" s="3">
        <v>1</v>
      </c>
      <c r="N90" s="3" t="s">
        <v>1108</v>
      </c>
      <c r="O90" s="3" t="s">
        <v>3157</v>
      </c>
      <c r="P90" s="3" t="s">
        <v>91</v>
      </c>
      <c r="Q90" s="3" t="s">
        <v>1374</v>
      </c>
      <c r="R90" s="5" t="s">
        <v>3185</v>
      </c>
      <c r="S90" s="3" t="s">
        <v>1375</v>
      </c>
      <c r="T90" s="3" t="s">
        <v>575</v>
      </c>
      <c r="V90" s="3">
        <v>1</v>
      </c>
      <c r="W90" s="3">
        <v>1</v>
      </c>
      <c r="X90" s="3">
        <v>11</v>
      </c>
      <c r="Y90" s="3">
        <v>88</v>
      </c>
      <c r="Z90" s="3" t="s">
        <v>71</v>
      </c>
      <c r="AA90" s="3">
        <v>150</v>
      </c>
      <c r="AB90" s="3">
        <v>30</v>
      </c>
      <c r="AC90" s="3">
        <v>18904275</v>
      </c>
      <c r="AD90" s="3">
        <v>467988</v>
      </c>
      <c r="AE90" s="3" t="s">
        <v>1375</v>
      </c>
      <c r="AF90" s="3">
        <v>5</v>
      </c>
      <c r="AG90" s="3">
        <v>23</v>
      </c>
    </row>
    <row r="91" spans="1:33" ht="15.75" customHeight="1" x14ac:dyDescent="0.15">
      <c r="A91" s="3">
        <v>25880</v>
      </c>
      <c r="B91" s="3">
        <v>89</v>
      </c>
      <c r="C91" s="3">
        <v>28</v>
      </c>
      <c r="D91" s="3" t="s">
        <v>1112</v>
      </c>
      <c r="E91" s="3" t="s">
        <v>3219</v>
      </c>
      <c r="F91" s="3" t="s">
        <v>855</v>
      </c>
      <c r="G91" s="3" t="s">
        <v>292</v>
      </c>
      <c r="H91" s="3" t="s">
        <v>1389</v>
      </c>
      <c r="I91" s="3" t="s">
        <v>1032</v>
      </c>
      <c r="J91" s="3">
        <v>3929.4614000000001</v>
      </c>
      <c r="K91" s="3">
        <v>33167746</v>
      </c>
      <c r="L91" s="3" t="s">
        <v>364</v>
      </c>
      <c r="M91" s="3">
        <v>0</v>
      </c>
      <c r="N91" s="3" t="s">
        <v>1112</v>
      </c>
      <c r="O91" s="3" t="s">
        <v>3219</v>
      </c>
      <c r="P91" s="8">
        <v>40179</v>
      </c>
      <c r="Q91" s="3" t="s">
        <v>1383</v>
      </c>
      <c r="R91" s="5" t="s">
        <v>3255</v>
      </c>
      <c r="S91" s="3" t="s">
        <v>1389</v>
      </c>
      <c r="T91" s="3" t="s">
        <v>292</v>
      </c>
      <c r="V91" s="3">
        <v>3</v>
      </c>
      <c r="W91" s="3">
        <v>2</v>
      </c>
      <c r="X91" s="3">
        <v>3</v>
      </c>
      <c r="Y91" s="3">
        <v>89</v>
      </c>
      <c r="Z91" s="3" t="s">
        <v>364</v>
      </c>
      <c r="AA91" s="3">
        <v>28</v>
      </c>
      <c r="AB91" s="3">
        <v>3</v>
      </c>
      <c r="AC91" s="3">
        <v>33167746</v>
      </c>
      <c r="AD91" s="3">
        <v>823131</v>
      </c>
      <c r="AE91" s="3" t="s">
        <v>1032</v>
      </c>
      <c r="AF91" s="3">
        <v>20</v>
      </c>
      <c r="AG91" s="3">
        <v>49</v>
      </c>
    </row>
    <row r="92" spans="1:33" ht="15.75" customHeight="1" x14ac:dyDescent="0.15">
      <c r="A92" s="3">
        <v>25212</v>
      </c>
      <c r="B92" s="3">
        <v>90</v>
      </c>
      <c r="C92" s="3">
        <v>14</v>
      </c>
      <c r="D92" s="3" t="s">
        <v>1118</v>
      </c>
      <c r="E92" s="3" t="s">
        <v>3257</v>
      </c>
      <c r="F92" s="3" t="s">
        <v>947</v>
      </c>
      <c r="G92" s="3" t="s">
        <v>389</v>
      </c>
      <c r="H92" s="3" t="s">
        <v>1399</v>
      </c>
      <c r="I92" s="3" t="s">
        <v>1401</v>
      </c>
      <c r="J92" s="3">
        <v>3877.8706000000002</v>
      </c>
      <c r="K92" s="3">
        <v>8471671</v>
      </c>
      <c r="L92" s="3" t="s">
        <v>538</v>
      </c>
      <c r="M92" s="3">
        <v>0</v>
      </c>
      <c r="N92" s="3" t="s">
        <v>1118</v>
      </c>
      <c r="O92" s="3" t="s">
        <v>3257</v>
      </c>
      <c r="P92" s="8">
        <v>39814</v>
      </c>
      <c r="Q92" s="3" t="s">
        <v>1396</v>
      </c>
      <c r="R92" s="5" t="s">
        <v>3272</v>
      </c>
      <c r="S92" s="3" t="s">
        <v>1399</v>
      </c>
      <c r="T92" s="3" t="s">
        <v>389</v>
      </c>
      <c r="V92" s="3">
        <v>2</v>
      </c>
      <c r="W92" s="3">
        <v>0</v>
      </c>
      <c r="X92" s="3">
        <v>4</v>
      </c>
      <c r="Y92" s="3">
        <v>90</v>
      </c>
      <c r="Z92" s="3" t="s">
        <v>538</v>
      </c>
      <c r="AA92" s="3">
        <v>14</v>
      </c>
      <c r="AB92" s="3">
        <v>2</v>
      </c>
      <c r="AC92" s="3">
        <v>8471671</v>
      </c>
      <c r="AD92" s="3">
        <v>212970</v>
      </c>
      <c r="AF92" s="3">
        <v>3</v>
      </c>
      <c r="AG92" s="3">
        <v>21</v>
      </c>
    </row>
    <row r="93" spans="1:33" ht="15.75" customHeight="1" x14ac:dyDescent="0.15">
      <c r="A93" s="3">
        <v>25460</v>
      </c>
      <c r="B93" s="3">
        <v>91</v>
      </c>
      <c r="C93" s="3">
        <v>45</v>
      </c>
      <c r="D93" s="3" t="s">
        <v>1141</v>
      </c>
      <c r="E93" s="3" t="s">
        <v>3295</v>
      </c>
      <c r="F93" s="3" t="s">
        <v>947</v>
      </c>
      <c r="G93" s="3" t="s">
        <v>389</v>
      </c>
      <c r="H93" s="3" t="s">
        <v>1420</v>
      </c>
      <c r="I93" s="3" t="s">
        <v>1421</v>
      </c>
      <c r="J93" s="3">
        <v>3869.7685999999999</v>
      </c>
      <c r="K93" s="3">
        <v>6469651</v>
      </c>
      <c r="L93" s="3" t="s">
        <v>162</v>
      </c>
      <c r="M93" s="3">
        <v>0</v>
      </c>
      <c r="N93" s="3" t="s">
        <v>1141</v>
      </c>
      <c r="O93" s="3" t="s">
        <v>3295</v>
      </c>
      <c r="P93" s="8">
        <v>40179</v>
      </c>
      <c r="Q93" s="3" t="s">
        <v>1417</v>
      </c>
      <c r="R93" s="5" t="s">
        <v>3320</v>
      </c>
      <c r="S93" s="3" t="s">
        <v>1420</v>
      </c>
      <c r="T93" s="3" t="s">
        <v>389</v>
      </c>
      <c r="V93" s="3">
        <v>3</v>
      </c>
      <c r="W93" s="3">
        <v>0</v>
      </c>
      <c r="X93" s="3">
        <v>7</v>
      </c>
      <c r="Y93" s="3">
        <v>91</v>
      </c>
      <c r="Z93" s="3" t="s">
        <v>162</v>
      </c>
      <c r="AA93" s="3">
        <v>45</v>
      </c>
      <c r="AB93" s="3">
        <v>1</v>
      </c>
      <c r="AC93" s="3">
        <v>6469651</v>
      </c>
      <c r="AD93" s="3">
        <v>162973</v>
      </c>
      <c r="AF93" s="3">
        <v>8</v>
      </c>
      <c r="AG93" s="3">
        <v>74</v>
      </c>
    </row>
    <row r="94" spans="1:33" ht="15.75" customHeight="1" x14ac:dyDescent="0.15">
      <c r="A94" s="3">
        <v>22952</v>
      </c>
      <c r="B94" s="3">
        <v>92</v>
      </c>
      <c r="C94" s="3">
        <v>764</v>
      </c>
      <c r="D94" s="3" t="s">
        <v>1146</v>
      </c>
      <c r="E94" s="3" t="s">
        <v>3341</v>
      </c>
      <c r="F94" s="3" t="s">
        <v>143</v>
      </c>
      <c r="G94" s="3" t="s">
        <v>77</v>
      </c>
      <c r="H94" s="3" t="s">
        <v>79</v>
      </c>
      <c r="I94" s="3" t="s">
        <v>79</v>
      </c>
      <c r="J94" s="3">
        <v>3859.6587</v>
      </c>
      <c r="K94" s="3">
        <v>58009000</v>
      </c>
      <c r="L94" s="3" t="s">
        <v>86</v>
      </c>
      <c r="M94" s="3">
        <v>1</v>
      </c>
      <c r="N94" s="3" t="s">
        <v>1146</v>
      </c>
      <c r="O94" s="3" t="s">
        <v>3341</v>
      </c>
      <c r="P94" s="3" t="s">
        <v>41</v>
      </c>
      <c r="Q94" s="3" t="s">
        <v>1449</v>
      </c>
      <c r="R94" s="5" t="s">
        <v>3361</v>
      </c>
      <c r="S94" s="3" t="s">
        <v>79</v>
      </c>
      <c r="T94" s="3" t="s">
        <v>77</v>
      </c>
      <c r="U94" s="3" t="s">
        <v>3372</v>
      </c>
      <c r="V94" s="3">
        <v>5</v>
      </c>
      <c r="W94" s="3">
        <v>5</v>
      </c>
      <c r="X94" s="3">
        <v>7</v>
      </c>
      <c r="Y94" s="3">
        <v>92</v>
      </c>
      <c r="Z94" s="3" t="s">
        <v>86</v>
      </c>
      <c r="AA94" s="3">
        <v>764</v>
      </c>
      <c r="AB94" s="3">
        <v>97</v>
      </c>
      <c r="AC94" s="3">
        <v>58009000</v>
      </c>
      <c r="AD94" s="3">
        <v>1465000</v>
      </c>
      <c r="AE94" s="3" t="s">
        <v>79</v>
      </c>
      <c r="AF94" s="3">
        <v>16</v>
      </c>
      <c r="AG94" s="3">
        <v>6</v>
      </c>
    </row>
    <row r="95" spans="1:33" ht="15.75" customHeight="1" x14ac:dyDescent="0.15">
      <c r="A95" s="3">
        <v>25047</v>
      </c>
      <c r="B95" s="3">
        <v>93</v>
      </c>
      <c r="C95" s="3">
        <v>26</v>
      </c>
      <c r="D95" s="3" t="s">
        <v>1150</v>
      </c>
      <c r="E95" s="3" t="s">
        <v>3392</v>
      </c>
      <c r="F95" s="3" t="s">
        <v>36</v>
      </c>
      <c r="G95" s="3" t="s">
        <v>37</v>
      </c>
      <c r="H95" s="3" t="s">
        <v>1479</v>
      </c>
      <c r="I95" s="3" t="s">
        <v>39</v>
      </c>
      <c r="J95" s="3">
        <v>3824.8721</v>
      </c>
      <c r="K95" s="3">
        <v>5061986</v>
      </c>
      <c r="L95" s="3" t="s">
        <v>221</v>
      </c>
      <c r="M95" s="3">
        <v>0</v>
      </c>
      <c r="N95" s="3" t="s">
        <v>1150</v>
      </c>
      <c r="O95" s="3" t="s">
        <v>3392</v>
      </c>
      <c r="P95" s="3" t="s">
        <v>91</v>
      </c>
      <c r="Q95" s="3" t="s">
        <v>1477</v>
      </c>
      <c r="R95" s="5" t="s">
        <v>3417</v>
      </c>
      <c r="S95" s="3" t="s">
        <v>1479</v>
      </c>
      <c r="T95" s="3" t="s">
        <v>37</v>
      </c>
      <c r="U95" s="3" t="s">
        <v>3420</v>
      </c>
      <c r="V95" s="3">
        <v>17</v>
      </c>
      <c r="W95" s="3">
        <v>8</v>
      </c>
      <c r="X95" s="3">
        <v>9</v>
      </c>
      <c r="Y95" s="3">
        <v>93</v>
      </c>
      <c r="Z95" s="3" t="s">
        <v>221</v>
      </c>
      <c r="AA95" s="3">
        <v>26</v>
      </c>
      <c r="AB95" s="3">
        <v>3</v>
      </c>
      <c r="AC95" s="3">
        <v>5061986</v>
      </c>
      <c r="AD95" s="3">
        <v>128972</v>
      </c>
      <c r="AE95" s="3" t="s">
        <v>39</v>
      </c>
      <c r="AF95" s="3">
        <v>2</v>
      </c>
      <c r="AG95" s="3">
        <v>2</v>
      </c>
    </row>
    <row r="96" spans="1:33" ht="15.75" customHeight="1" x14ac:dyDescent="0.15">
      <c r="A96" s="3">
        <v>26166</v>
      </c>
      <c r="B96" s="3">
        <v>94</v>
      </c>
      <c r="C96" s="3">
        <v>6</v>
      </c>
      <c r="D96" s="3" t="s">
        <v>1154</v>
      </c>
      <c r="E96" s="3" t="s">
        <v>3438</v>
      </c>
      <c r="F96" s="3" t="s">
        <v>331</v>
      </c>
      <c r="G96" s="3" t="s">
        <v>167</v>
      </c>
      <c r="H96" s="3" t="s">
        <v>168</v>
      </c>
      <c r="I96" s="3" t="s">
        <v>169</v>
      </c>
      <c r="J96" s="3">
        <v>3745.6889999999999</v>
      </c>
      <c r="K96" s="3">
        <v>18068816</v>
      </c>
      <c r="L96" s="3" t="s">
        <v>40</v>
      </c>
      <c r="M96" s="3">
        <v>0</v>
      </c>
      <c r="N96" s="3" t="s">
        <v>1154</v>
      </c>
      <c r="O96" s="3" t="s">
        <v>3438</v>
      </c>
      <c r="P96" s="8">
        <v>39814</v>
      </c>
      <c r="Q96" s="3" t="s">
        <v>1484</v>
      </c>
      <c r="R96" s="5" t="s">
        <v>3467</v>
      </c>
      <c r="S96" s="3" t="s">
        <v>168</v>
      </c>
      <c r="T96" s="3" t="s">
        <v>167</v>
      </c>
      <c r="V96" s="3">
        <v>8</v>
      </c>
      <c r="W96" s="3">
        <v>0</v>
      </c>
      <c r="X96" s="3">
        <v>9</v>
      </c>
      <c r="Y96" s="3">
        <v>94</v>
      </c>
      <c r="Z96" s="3" t="s">
        <v>40</v>
      </c>
      <c r="AA96" s="3">
        <v>6</v>
      </c>
      <c r="AB96" s="3">
        <v>1</v>
      </c>
      <c r="AC96" s="3">
        <v>18068816</v>
      </c>
      <c r="AD96" s="3">
        <v>469846</v>
      </c>
      <c r="AF96" s="3">
        <v>4</v>
      </c>
      <c r="AG96" s="3">
        <v>64</v>
      </c>
    </row>
    <row r="97" spans="1:33" ht="15.75" customHeight="1" x14ac:dyDescent="0.15">
      <c r="A97" s="3">
        <v>25745</v>
      </c>
      <c r="B97" s="3">
        <v>95</v>
      </c>
      <c r="C97" s="3">
        <v>90</v>
      </c>
      <c r="D97" s="3" t="s">
        <v>1157</v>
      </c>
      <c r="E97" s="3" t="s">
        <v>3493</v>
      </c>
      <c r="F97" s="3" t="s">
        <v>1105</v>
      </c>
      <c r="G97" s="3" t="s">
        <v>486</v>
      </c>
      <c r="H97" s="3" t="s">
        <v>1502</v>
      </c>
      <c r="I97" s="3" t="s">
        <v>488</v>
      </c>
      <c r="J97" s="3">
        <v>3694.0309000000002</v>
      </c>
      <c r="K97" s="3">
        <v>5637285</v>
      </c>
      <c r="L97" s="3" t="s">
        <v>162</v>
      </c>
      <c r="M97" s="3">
        <v>0</v>
      </c>
      <c r="N97" s="3" t="s">
        <v>1157</v>
      </c>
      <c r="O97" s="3" t="s">
        <v>3493</v>
      </c>
      <c r="P97" s="8">
        <v>39814</v>
      </c>
      <c r="Q97" s="3" t="s">
        <v>1491</v>
      </c>
      <c r="R97" s="5" t="s">
        <v>3498</v>
      </c>
      <c r="S97" s="3" t="s">
        <v>1502</v>
      </c>
      <c r="T97" s="3" t="s">
        <v>486</v>
      </c>
      <c r="V97" s="3">
        <v>3</v>
      </c>
      <c r="W97" s="3">
        <v>3</v>
      </c>
      <c r="X97" s="3">
        <v>8</v>
      </c>
      <c r="Y97" s="3">
        <v>95</v>
      </c>
      <c r="Z97" s="3" t="s">
        <v>162</v>
      </c>
      <c r="AA97" s="3">
        <v>90</v>
      </c>
      <c r="AB97" s="3">
        <v>60</v>
      </c>
      <c r="AC97" s="3">
        <v>5637285</v>
      </c>
      <c r="AD97" s="3">
        <v>148583</v>
      </c>
      <c r="AE97" s="3" t="s">
        <v>488</v>
      </c>
      <c r="AF97" s="3">
        <v>8</v>
      </c>
      <c r="AG97" s="3">
        <v>50</v>
      </c>
    </row>
    <row r="98" spans="1:33" ht="15.75" customHeight="1" x14ac:dyDescent="0.15">
      <c r="A98" s="3">
        <v>25698</v>
      </c>
      <c r="B98" s="3">
        <v>96</v>
      </c>
      <c r="C98" s="3">
        <v>192</v>
      </c>
      <c r="D98" s="3" t="s">
        <v>1158</v>
      </c>
      <c r="E98" s="3" t="s">
        <v>3514</v>
      </c>
      <c r="F98" s="3" t="s">
        <v>96</v>
      </c>
      <c r="G98" s="3" t="s">
        <v>61</v>
      </c>
      <c r="H98" s="3" t="s">
        <v>1523</v>
      </c>
      <c r="I98" s="3" t="s">
        <v>63</v>
      </c>
      <c r="J98" s="3">
        <v>3656.7914999999998</v>
      </c>
      <c r="K98" s="3">
        <v>6580396</v>
      </c>
      <c r="L98" s="3" t="s">
        <v>101</v>
      </c>
      <c r="M98" s="3">
        <v>0</v>
      </c>
      <c r="N98" s="3" t="s">
        <v>1158</v>
      </c>
      <c r="O98" s="3" t="s">
        <v>3514</v>
      </c>
      <c r="P98" s="8">
        <v>39814</v>
      </c>
      <c r="Q98" s="3" t="s">
        <v>1519</v>
      </c>
      <c r="R98" s="5" t="s">
        <v>3518</v>
      </c>
      <c r="S98" s="3" t="s">
        <v>1523</v>
      </c>
      <c r="T98" s="3" t="s">
        <v>61</v>
      </c>
      <c r="V98" s="3">
        <v>4</v>
      </c>
      <c r="W98" s="3">
        <v>7</v>
      </c>
      <c r="X98" s="3">
        <v>13</v>
      </c>
      <c r="Y98" s="3">
        <v>96</v>
      </c>
      <c r="Z98" s="3" t="s">
        <v>101</v>
      </c>
      <c r="AA98" s="3">
        <v>192</v>
      </c>
      <c r="AB98" s="3">
        <v>16</v>
      </c>
      <c r="AC98" s="3">
        <v>6580396</v>
      </c>
      <c r="AD98" s="3">
        <v>175160</v>
      </c>
      <c r="AE98" s="3" t="s">
        <v>63</v>
      </c>
      <c r="AF98" s="3">
        <v>10</v>
      </c>
      <c r="AG98" s="3">
        <v>3</v>
      </c>
    </row>
    <row r="99" spans="1:33" ht="15.75" customHeight="1" x14ac:dyDescent="0.15">
      <c r="A99" s="3">
        <v>25126</v>
      </c>
      <c r="B99" s="3">
        <v>97</v>
      </c>
      <c r="C99" s="3">
        <v>10</v>
      </c>
      <c r="D99" s="3" t="s">
        <v>1163</v>
      </c>
      <c r="E99" s="3" t="s">
        <v>3535</v>
      </c>
      <c r="F99" s="3" t="s">
        <v>855</v>
      </c>
      <c r="G99" s="3" t="s">
        <v>292</v>
      </c>
      <c r="H99" s="3" t="s">
        <v>1538</v>
      </c>
      <c r="I99" s="3" t="s">
        <v>1032</v>
      </c>
      <c r="J99" s="3">
        <v>3637.1336000000001</v>
      </c>
      <c r="K99" s="3">
        <v>110914763</v>
      </c>
      <c r="L99" s="3" t="s">
        <v>221</v>
      </c>
      <c r="M99" s="3">
        <v>0</v>
      </c>
      <c r="N99" s="3" t="s">
        <v>1163</v>
      </c>
      <c r="O99" s="3" t="s">
        <v>3535</v>
      </c>
      <c r="P99" s="8">
        <v>40179</v>
      </c>
      <c r="Q99" s="3" t="s">
        <v>1532</v>
      </c>
      <c r="R99" s="5" t="s">
        <v>3540</v>
      </c>
      <c r="S99" s="3" t="s">
        <v>1538</v>
      </c>
      <c r="T99" s="3" t="s">
        <v>292</v>
      </c>
      <c r="V99" s="3">
        <v>4</v>
      </c>
      <c r="W99" s="3">
        <v>3</v>
      </c>
      <c r="X99" s="3">
        <v>10</v>
      </c>
      <c r="Y99" s="3">
        <v>97</v>
      </c>
      <c r="Z99" s="3" t="s">
        <v>221</v>
      </c>
      <c r="AA99" s="3">
        <v>10</v>
      </c>
      <c r="AB99" s="3">
        <v>2</v>
      </c>
      <c r="AC99" s="3">
        <v>110914763</v>
      </c>
      <c r="AD99" s="3">
        <v>2967910</v>
      </c>
      <c r="AE99" s="3" t="s">
        <v>1032</v>
      </c>
      <c r="AF99" s="3">
        <v>2</v>
      </c>
      <c r="AG99" s="3">
        <v>49</v>
      </c>
    </row>
    <row r="100" spans="1:33" ht="15.75" customHeight="1" x14ac:dyDescent="0.15">
      <c r="A100" s="3">
        <v>25287</v>
      </c>
      <c r="B100" s="3">
        <v>98</v>
      </c>
      <c r="C100" s="3">
        <v>115</v>
      </c>
      <c r="D100" s="3" t="s">
        <v>1168</v>
      </c>
      <c r="E100" s="3" t="s">
        <v>3557</v>
      </c>
      <c r="F100" s="3" t="s">
        <v>657</v>
      </c>
      <c r="G100" s="3" t="s">
        <v>246</v>
      </c>
      <c r="H100" s="3" t="s">
        <v>1561</v>
      </c>
      <c r="I100" s="3" t="s">
        <v>264</v>
      </c>
      <c r="J100" s="3">
        <v>3612.7746000000002</v>
      </c>
      <c r="K100" s="3">
        <v>32895443</v>
      </c>
      <c r="L100" s="3" t="s">
        <v>75</v>
      </c>
      <c r="M100" s="3">
        <v>0</v>
      </c>
      <c r="N100" s="3" t="s">
        <v>1168</v>
      </c>
      <c r="O100" s="3" t="s">
        <v>3557</v>
      </c>
      <c r="P100" s="8">
        <v>39814</v>
      </c>
      <c r="Q100" s="3" t="s">
        <v>1555</v>
      </c>
      <c r="R100" s="5" t="s">
        <v>3568</v>
      </c>
      <c r="S100" s="3" t="s">
        <v>1561</v>
      </c>
      <c r="T100" s="3" t="s">
        <v>246</v>
      </c>
      <c r="V100" s="3">
        <v>10</v>
      </c>
      <c r="W100" s="3">
        <v>7</v>
      </c>
      <c r="X100" s="3">
        <v>2</v>
      </c>
      <c r="Y100" s="3">
        <v>98</v>
      </c>
      <c r="Z100" s="3" t="s">
        <v>75</v>
      </c>
      <c r="AA100" s="3">
        <v>115</v>
      </c>
      <c r="AB100" s="3">
        <v>4</v>
      </c>
      <c r="AC100" s="3">
        <v>32895443</v>
      </c>
      <c r="AD100" s="3">
        <v>886007</v>
      </c>
      <c r="AE100" s="3" t="s">
        <v>264</v>
      </c>
      <c r="AF100" s="3">
        <v>14</v>
      </c>
      <c r="AG100" s="3">
        <v>8</v>
      </c>
    </row>
    <row r="101" spans="1:33" ht="15.75" customHeight="1" x14ac:dyDescent="0.15">
      <c r="A101" s="3">
        <v>26456</v>
      </c>
      <c r="B101" s="3">
        <v>99</v>
      </c>
      <c r="C101" s="3">
        <v>108</v>
      </c>
      <c r="D101" s="3" t="s">
        <v>1171</v>
      </c>
      <c r="E101" s="3" t="s">
        <v>3578</v>
      </c>
      <c r="F101" s="3" t="s">
        <v>475</v>
      </c>
      <c r="G101" s="3" t="s">
        <v>277</v>
      </c>
      <c r="H101" s="3" t="s">
        <v>1573</v>
      </c>
      <c r="I101" s="3" t="s">
        <v>203</v>
      </c>
      <c r="J101" s="3">
        <v>3588.5841</v>
      </c>
      <c r="K101" s="3">
        <v>12860765</v>
      </c>
      <c r="L101" s="3" t="s">
        <v>86</v>
      </c>
      <c r="M101" s="3">
        <v>0</v>
      </c>
      <c r="N101" s="3" t="s">
        <v>1171</v>
      </c>
      <c r="O101" s="3" t="s">
        <v>3578</v>
      </c>
      <c r="P101" s="8">
        <v>39814</v>
      </c>
      <c r="Q101" s="3" t="s">
        <v>1571</v>
      </c>
      <c r="R101" s="5" t="s">
        <v>3586</v>
      </c>
      <c r="S101" s="3" t="s">
        <v>1573</v>
      </c>
      <c r="T101" s="3" t="s">
        <v>277</v>
      </c>
      <c r="V101" s="3">
        <v>8</v>
      </c>
      <c r="W101" s="3">
        <v>10</v>
      </c>
      <c r="X101" s="3">
        <v>8</v>
      </c>
      <c r="Y101" s="3">
        <v>99</v>
      </c>
      <c r="Z101" s="3" t="s">
        <v>86</v>
      </c>
      <c r="AA101" s="3">
        <v>108</v>
      </c>
      <c r="AB101" s="3">
        <v>10</v>
      </c>
      <c r="AC101" s="3">
        <v>12860765</v>
      </c>
      <c r="AD101" s="3">
        <v>348664</v>
      </c>
      <c r="AE101" s="3" t="s">
        <v>203</v>
      </c>
      <c r="AF101" s="3">
        <v>16</v>
      </c>
      <c r="AG101" s="3">
        <v>9</v>
      </c>
    </row>
    <row r="102" spans="1:33" ht="15.75" customHeight="1" x14ac:dyDescent="0.15">
      <c r="A102" s="3">
        <v>26317</v>
      </c>
      <c r="B102" s="3">
        <v>100</v>
      </c>
      <c r="C102" s="3">
        <v>72</v>
      </c>
      <c r="D102" s="3" t="s">
        <v>1187</v>
      </c>
      <c r="E102" s="3" t="s">
        <v>3593</v>
      </c>
      <c r="F102" s="3" t="s">
        <v>1620</v>
      </c>
      <c r="G102" s="3" t="s">
        <v>412</v>
      </c>
      <c r="H102" s="3" t="s">
        <v>1579</v>
      </c>
      <c r="I102" s="3" t="s">
        <v>742</v>
      </c>
      <c r="J102" s="3">
        <v>3544.2163999999998</v>
      </c>
      <c r="K102" s="3">
        <v>12899943</v>
      </c>
      <c r="L102" s="3" t="s">
        <v>101</v>
      </c>
      <c r="M102" s="3">
        <v>0</v>
      </c>
      <c r="N102" s="3" t="s">
        <v>1187</v>
      </c>
      <c r="O102" s="3" t="s">
        <v>3593</v>
      </c>
      <c r="P102" s="8">
        <v>39448</v>
      </c>
      <c r="Q102" s="3" t="s">
        <v>1578</v>
      </c>
      <c r="R102" s="5" t="s">
        <v>3597</v>
      </c>
      <c r="S102" s="3" t="s">
        <v>1579</v>
      </c>
      <c r="T102" s="3" t="s">
        <v>412</v>
      </c>
      <c r="V102" s="3">
        <v>3</v>
      </c>
      <c r="W102" s="3">
        <v>3</v>
      </c>
      <c r="X102" s="3">
        <v>14</v>
      </c>
      <c r="Y102" s="3">
        <v>100</v>
      </c>
      <c r="Z102" s="3" t="s">
        <v>101</v>
      </c>
      <c r="AA102" s="3">
        <v>72</v>
      </c>
      <c r="AB102" s="3">
        <v>22</v>
      </c>
      <c r="AC102" s="3">
        <v>12899943</v>
      </c>
      <c r="AD102" s="3">
        <v>353984</v>
      </c>
      <c r="AE102" s="3" t="s">
        <v>742</v>
      </c>
      <c r="AF102" s="3">
        <v>10</v>
      </c>
      <c r="AG102" s="3">
        <v>17</v>
      </c>
    </row>
    <row r="103" spans="1:33" ht="15.75" customHeight="1" x14ac:dyDescent="0.15">
      <c r="A103" s="3">
        <v>24794</v>
      </c>
      <c r="B103" s="3">
        <v>101</v>
      </c>
      <c r="C103" s="3">
        <v>7</v>
      </c>
      <c r="D103" s="3" t="s">
        <v>1189</v>
      </c>
      <c r="E103" s="3" t="s">
        <v>3601</v>
      </c>
      <c r="F103" s="3" t="s">
        <v>1121</v>
      </c>
      <c r="G103" s="3" t="s">
        <v>497</v>
      </c>
      <c r="H103" s="3" t="s">
        <v>1586</v>
      </c>
      <c r="I103" s="3" t="s">
        <v>1587</v>
      </c>
      <c r="J103" s="3">
        <v>3543.1</v>
      </c>
      <c r="K103" s="3">
        <v>5284863</v>
      </c>
      <c r="L103" s="3" t="s">
        <v>356</v>
      </c>
      <c r="M103" s="3">
        <v>0</v>
      </c>
      <c r="N103" s="3" t="s">
        <v>1189</v>
      </c>
      <c r="O103" s="3" t="s">
        <v>3601</v>
      </c>
      <c r="P103" s="8">
        <v>39814</v>
      </c>
      <c r="Q103" s="3" t="s">
        <v>1584</v>
      </c>
      <c r="R103" s="5" t="s">
        <v>3607</v>
      </c>
      <c r="S103" s="3" t="s">
        <v>1586</v>
      </c>
      <c r="T103" s="3" t="s">
        <v>497</v>
      </c>
      <c r="V103" s="3">
        <v>3</v>
      </c>
      <c r="W103" s="3">
        <v>0</v>
      </c>
      <c r="X103" s="3">
        <v>5</v>
      </c>
      <c r="Y103" s="3">
        <v>101</v>
      </c>
      <c r="Z103" s="3" t="s">
        <v>356</v>
      </c>
      <c r="AA103" s="3">
        <v>7</v>
      </c>
      <c r="AB103" s="3">
        <v>2</v>
      </c>
      <c r="AC103" s="3">
        <v>5284863</v>
      </c>
      <c r="AD103" s="3">
        <v>145065</v>
      </c>
      <c r="AF103" s="3">
        <v>18</v>
      </c>
      <c r="AG103" s="3">
        <v>27</v>
      </c>
    </row>
    <row r="104" spans="1:33" ht="15.75" customHeight="1" x14ac:dyDescent="0.15">
      <c r="A104" s="3">
        <v>25791</v>
      </c>
      <c r="B104" s="3">
        <v>102</v>
      </c>
      <c r="C104" s="3">
        <v>12</v>
      </c>
      <c r="D104" s="3" t="s">
        <v>1194</v>
      </c>
      <c r="E104" s="3" t="s">
        <v>3611</v>
      </c>
      <c r="F104" s="3" t="s">
        <v>96</v>
      </c>
      <c r="G104" s="3" t="s">
        <v>61</v>
      </c>
      <c r="H104" s="3" t="s">
        <v>1594</v>
      </c>
      <c r="I104" s="3" t="s">
        <v>1595</v>
      </c>
      <c r="J104" s="3">
        <v>3532.3775000000001</v>
      </c>
      <c r="K104" s="3">
        <v>25433653</v>
      </c>
      <c r="L104" s="3" t="s">
        <v>229</v>
      </c>
      <c r="M104" s="3">
        <v>0</v>
      </c>
      <c r="N104" s="3" t="s">
        <v>1194</v>
      </c>
      <c r="O104" s="3" t="s">
        <v>3611</v>
      </c>
      <c r="P104" s="8">
        <v>39814</v>
      </c>
      <c r="Q104" s="3" t="s">
        <v>1591</v>
      </c>
      <c r="R104" s="5" t="s">
        <v>3616</v>
      </c>
      <c r="S104" s="3" t="s">
        <v>1594</v>
      </c>
      <c r="T104" s="3" t="s">
        <v>61</v>
      </c>
      <c r="V104" s="3">
        <v>5</v>
      </c>
      <c r="W104" s="3">
        <v>0</v>
      </c>
      <c r="X104" s="3">
        <v>1</v>
      </c>
      <c r="Y104" s="3">
        <v>102</v>
      </c>
      <c r="Z104" s="3" t="s">
        <v>229</v>
      </c>
      <c r="AA104" s="3">
        <v>12</v>
      </c>
      <c r="AB104" s="3">
        <v>3</v>
      </c>
      <c r="AC104" s="3">
        <v>25433653</v>
      </c>
      <c r="AD104" s="3">
        <v>700193</v>
      </c>
      <c r="AF104" s="3">
        <v>25</v>
      </c>
      <c r="AG104" s="3">
        <v>106</v>
      </c>
    </row>
    <row r="105" spans="1:33" ht="15.75" customHeight="1" x14ac:dyDescent="0.15">
      <c r="A105" s="3">
        <v>26531</v>
      </c>
      <c r="B105" s="3">
        <v>103</v>
      </c>
      <c r="C105" s="3">
        <v>90</v>
      </c>
      <c r="D105" s="3" t="s">
        <v>1196</v>
      </c>
      <c r="E105" s="3" t="s">
        <v>3620</v>
      </c>
      <c r="F105" s="3" t="s">
        <v>249</v>
      </c>
      <c r="G105" s="3" t="s">
        <v>125</v>
      </c>
      <c r="H105" s="3" t="s">
        <v>126</v>
      </c>
      <c r="I105" s="3" t="s">
        <v>127</v>
      </c>
      <c r="J105" s="3">
        <v>3531.5493000000001</v>
      </c>
      <c r="K105" s="3">
        <v>64460000</v>
      </c>
      <c r="L105" s="3" t="s">
        <v>356</v>
      </c>
      <c r="M105" s="3">
        <v>0</v>
      </c>
      <c r="N105" s="3" t="s">
        <v>1196</v>
      </c>
      <c r="O105" s="3" t="s">
        <v>3620</v>
      </c>
      <c r="P105" s="8">
        <v>39814</v>
      </c>
      <c r="Q105" s="3" t="s">
        <v>1613</v>
      </c>
      <c r="R105" s="5" t="s">
        <v>3624</v>
      </c>
      <c r="S105" s="3" t="s">
        <v>126</v>
      </c>
      <c r="T105" s="3" t="s">
        <v>125</v>
      </c>
      <c r="V105" s="3">
        <v>2</v>
      </c>
      <c r="W105" s="3">
        <v>2</v>
      </c>
      <c r="X105" s="3">
        <v>6</v>
      </c>
      <c r="Y105" s="3">
        <v>103</v>
      </c>
      <c r="Z105" s="3" t="s">
        <v>356</v>
      </c>
      <c r="AA105" s="3">
        <v>90</v>
      </c>
      <c r="AB105" s="3">
        <v>12</v>
      </c>
      <c r="AC105" s="3">
        <v>64460000</v>
      </c>
      <c r="AD105" s="3">
        <v>1775000</v>
      </c>
      <c r="AE105" s="3" t="s">
        <v>127</v>
      </c>
      <c r="AF105" s="3">
        <v>18</v>
      </c>
      <c r="AG105" s="3">
        <v>10</v>
      </c>
    </row>
    <row r="106" spans="1:33" ht="15.75" customHeight="1" x14ac:dyDescent="0.15">
      <c r="A106" s="3">
        <v>26329</v>
      </c>
      <c r="B106" s="3">
        <v>104</v>
      </c>
      <c r="C106" s="3">
        <v>380</v>
      </c>
      <c r="D106" s="3" t="s">
        <v>1199</v>
      </c>
      <c r="E106" s="3" t="s">
        <v>3625</v>
      </c>
      <c r="F106" s="3" t="s">
        <v>3068</v>
      </c>
      <c r="G106" s="3" t="s">
        <v>606</v>
      </c>
      <c r="H106" s="3" t="s">
        <v>1343</v>
      </c>
      <c r="I106" s="3" t="s">
        <v>1343</v>
      </c>
      <c r="J106" s="3">
        <v>3490.2076000000002</v>
      </c>
      <c r="K106" s="3">
        <v>85596581</v>
      </c>
      <c r="L106" s="3" t="s">
        <v>101</v>
      </c>
      <c r="M106" s="3">
        <v>0</v>
      </c>
      <c r="N106" s="3" t="s">
        <v>1199</v>
      </c>
      <c r="O106" s="3" t="s">
        <v>3625</v>
      </c>
      <c r="P106" s="8">
        <v>38718</v>
      </c>
      <c r="Q106" s="3" t="s">
        <v>1639</v>
      </c>
      <c r="R106" s="5" t="s">
        <v>3626</v>
      </c>
      <c r="S106" s="3" t="s">
        <v>1343</v>
      </c>
      <c r="T106" s="3" t="s">
        <v>606</v>
      </c>
      <c r="V106" s="3">
        <v>2</v>
      </c>
      <c r="W106" s="3">
        <v>2</v>
      </c>
      <c r="X106" s="3">
        <v>15</v>
      </c>
      <c r="Y106" s="3">
        <v>104</v>
      </c>
      <c r="Z106" s="3" t="s">
        <v>101</v>
      </c>
      <c r="AA106" s="3">
        <v>380</v>
      </c>
      <c r="AB106" s="3">
        <v>87</v>
      </c>
      <c r="AC106" s="3">
        <v>85596581</v>
      </c>
      <c r="AD106" s="3">
        <v>2384168</v>
      </c>
      <c r="AE106" s="3" t="s">
        <v>1343</v>
      </c>
      <c r="AF106" s="3">
        <v>10</v>
      </c>
      <c r="AG106" s="3">
        <v>12</v>
      </c>
    </row>
    <row r="107" spans="1:33" ht="15.75" customHeight="1" x14ac:dyDescent="0.15">
      <c r="A107" s="3">
        <v>26379</v>
      </c>
      <c r="B107" s="3">
        <v>105</v>
      </c>
      <c r="C107" s="3">
        <v>100</v>
      </c>
      <c r="D107" s="3" t="s">
        <v>1202</v>
      </c>
      <c r="E107" s="3" t="s">
        <v>3628</v>
      </c>
      <c r="F107" s="3" t="s">
        <v>36</v>
      </c>
      <c r="G107" s="3" t="s">
        <v>37</v>
      </c>
      <c r="H107" s="3" t="s">
        <v>89</v>
      </c>
      <c r="I107" s="3" t="s">
        <v>89</v>
      </c>
      <c r="J107" s="3">
        <v>3443.0435000000002</v>
      </c>
      <c r="K107" s="3">
        <v>8149000</v>
      </c>
      <c r="L107" s="3" t="s">
        <v>66</v>
      </c>
      <c r="M107" s="3">
        <v>0</v>
      </c>
      <c r="N107" s="3" t="s">
        <v>1202</v>
      </c>
      <c r="O107" s="3" t="s">
        <v>3628</v>
      </c>
      <c r="P107" s="8">
        <v>39814</v>
      </c>
      <c r="Q107" s="3" t="s">
        <v>1653</v>
      </c>
      <c r="R107" s="5" t="s">
        <v>3630</v>
      </c>
      <c r="S107" s="3" t="s">
        <v>89</v>
      </c>
      <c r="T107" s="3" t="s">
        <v>37</v>
      </c>
      <c r="V107" s="3">
        <v>18</v>
      </c>
      <c r="W107" s="3">
        <v>6</v>
      </c>
      <c r="X107" s="3">
        <v>8</v>
      </c>
      <c r="Y107" s="3">
        <v>105</v>
      </c>
      <c r="Z107" s="3" t="s">
        <v>66</v>
      </c>
      <c r="AA107" s="3">
        <v>100</v>
      </c>
      <c r="AB107" s="3">
        <v>28</v>
      </c>
      <c r="AC107" s="3">
        <v>8149000</v>
      </c>
      <c r="AD107" s="3">
        <v>230000</v>
      </c>
      <c r="AE107" s="3" t="s">
        <v>89</v>
      </c>
      <c r="AF107" s="3">
        <v>9</v>
      </c>
      <c r="AG107" s="3">
        <v>4</v>
      </c>
    </row>
    <row r="108" spans="1:33" ht="15.75" customHeight="1" x14ac:dyDescent="0.15">
      <c r="A108" s="3">
        <v>24947</v>
      </c>
      <c r="B108" s="3">
        <v>106</v>
      </c>
      <c r="C108" s="3">
        <v>80</v>
      </c>
      <c r="D108" s="3" t="s">
        <v>1206</v>
      </c>
      <c r="E108" s="3" t="s">
        <v>3632</v>
      </c>
      <c r="F108" s="3" t="s">
        <v>96</v>
      </c>
      <c r="G108" s="3" t="s">
        <v>61</v>
      </c>
      <c r="H108" s="3" t="s">
        <v>1675</v>
      </c>
      <c r="I108" s="3" t="s">
        <v>1678</v>
      </c>
      <c r="J108" s="3">
        <v>3401.9117000000001</v>
      </c>
      <c r="K108" s="3">
        <v>24073472</v>
      </c>
      <c r="L108" s="3" t="s">
        <v>215</v>
      </c>
      <c r="M108" s="3">
        <v>0</v>
      </c>
      <c r="N108" s="3" t="s">
        <v>1206</v>
      </c>
      <c r="O108" s="3" t="s">
        <v>3632</v>
      </c>
      <c r="P108" s="3" t="s">
        <v>835</v>
      </c>
      <c r="Q108" s="3" t="s">
        <v>1674</v>
      </c>
      <c r="R108" s="5" t="s">
        <v>3634</v>
      </c>
      <c r="S108" s="3" t="s">
        <v>1675</v>
      </c>
      <c r="T108" s="3" t="s">
        <v>61</v>
      </c>
      <c r="V108" s="3">
        <v>6</v>
      </c>
      <c r="W108" s="3">
        <v>0</v>
      </c>
      <c r="X108" s="3">
        <v>6</v>
      </c>
      <c r="Y108" s="3">
        <v>106</v>
      </c>
      <c r="Z108" s="3" t="s">
        <v>215</v>
      </c>
      <c r="AA108" s="3">
        <v>80</v>
      </c>
      <c r="AB108" s="3">
        <v>4</v>
      </c>
      <c r="AC108" s="3">
        <v>24073472</v>
      </c>
      <c r="AD108" s="3">
        <v>687438</v>
      </c>
      <c r="AF108" s="3">
        <v>7</v>
      </c>
      <c r="AG108" s="3">
        <v>499</v>
      </c>
    </row>
    <row r="109" spans="1:33" ht="15.75" customHeight="1" x14ac:dyDescent="0.15">
      <c r="A109" s="3">
        <v>25461</v>
      </c>
      <c r="B109" s="3">
        <v>107</v>
      </c>
      <c r="C109" s="3">
        <v>65</v>
      </c>
      <c r="D109" s="3" t="s">
        <v>1226</v>
      </c>
      <c r="E109" s="3" t="s">
        <v>3636</v>
      </c>
      <c r="F109" s="3" t="s">
        <v>1620</v>
      </c>
      <c r="G109" s="3" t="s">
        <v>412</v>
      </c>
      <c r="H109" s="3" t="s">
        <v>742</v>
      </c>
      <c r="I109" s="3" t="s">
        <v>742</v>
      </c>
      <c r="J109" s="3">
        <v>3357.8136</v>
      </c>
      <c r="K109" s="3">
        <v>11844049</v>
      </c>
      <c r="L109" s="3" t="s">
        <v>398</v>
      </c>
      <c r="M109" s="3">
        <v>0</v>
      </c>
      <c r="N109" s="3" t="s">
        <v>1226</v>
      </c>
      <c r="O109" s="3" t="s">
        <v>3636</v>
      </c>
      <c r="P109" s="8">
        <v>35431</v>
      </c>
      <c r="Q109" s="3" t="s">
        <v>1685</v>
      </c>
      <c r="R109" s="5" t="s">
        <v>3638</v>
      </c>
      <c r="S109" s="3" t="s">
        <v>742</v>
      </c>
      <c r="T109" s="3" t="s">
        <v>412</v>
      </c>
      <c r="V109" s="3">
        <v>4</v>
      </c>
      <c r="W109" s="3">
        <v>4</v>
      </c>
      <c r="X109" s="3">
        <v>1</v>
      </c>
      <c r="Y109" s="3">
        <v>107</v>
      </c>
      <c r="Z109" s="3" t="s">
        <v>398</v>
      </c>
      <c r="AA109" s="3">
        <v>65</v>
      </c>
      <c r="AB109" s="3">
        <v>5</v>
      </c>
      <c r="AC109" s="3">
        <v>11844049</v>
      </c>
      <c r="AD109" s="3">
        <v>342530</v>
      </c>
      <c r="AE109" s="3" t="s">
        <v>742</v>
      </c>
      <c r="AF109" s="3">
        <v>1</v>
      </c>
      <c r="AG109" s="3">
        <v>17</v>
      </c>
    </row>
    <row r="110" spans="1:33" ht="15.75" customHeight="1" x14ac:dyDescent="0.15">
      <c r="A110" s="3">
        <v>23215</v>
      </c>
      <c r="B110" s="3">
        <v>108</v>
      </c>
      <c r="C110" s="3">
        <v>146</v>
      </c>
      <c r="D110" s="3" t="s">
        <v>1228</v>
      </c>
      <c r="E110" s="3" t="s">
        <v>3642</v>
      </c>
      <c r="F110" s="3" t="s">
        <v>1438</v>
      </c>
      <c r="G110" s="3" t="s">
        <v>495</v>
      </c>
      <c r="H110" s="3" t="s">
        <v>1708</v>
      </c>
      <c r="I110" s="3" t="s">
        <v>1709</v>
      </c>
      <c r="J110" s="3">
        <v>3341.7125000000001</v>
      </c>
      <c r="K110" s="3">
        <v>7268587</v>
      </c>
      <c r="L110" s="3" t="s">
        <v>71</v>
      </c>
      <c r="M110" s="3">
        <v>1</v>
      </c>
      <c r="N110" s="3" t="s">
        <v>1228</v>
      </c>
      <c r="O110" s="3" t="s">
        <v>3642</v>
      </c>
      <c r="P110" s="3" t="s">
        <v>1029</v>
      </c>
      <c r="Q110" s="3" t="s">
        <v>1692</v>
      </c>
      <c r="R110" s="5" t="s">
        <v>3645</v>
      </c>
      <c r="S110" s="3" t="s">
        <v>1708</v>
      </c>
      <c r="T110" s="3" t="s">
        <v>495</v>
      </c>
      <c r="V110" s="3">
        <v>2</v>
      </c>
      <c r="W110" s="3">
        <v>1</v>
      </c>
      <c r="X110" s="3">
        <v>12</v>
      </c>
      <c r="Y110" s="3">
        <v>108</v>
      </c>
      <c r="Z110" s="3" t="s">
        <v>71</v>
      </c>
      <c r="AA110" s="3">
        <v>146</v>
      </c>
      <c r="AB110" s="3">
        <v>4</v>
      </c>
      <c r="AC110" s="3">
        <v>7268587</v>
      </c>
      <c r="AD110" s="3">
        <v>211191</v>
      </c>
      <c r="AE110" s="3" t="s">
        <v>1709</v>
      </c>
      <c r="AF110" s="3">
        <v>5</v>
      </c>
      <c r="AG110" s="3">
        <v>19</v>
      </c>
    </row>
    <row r="111" spans="1:33" ht="15.75" customHeight="1" x14ac:dyDescent="0.15">
      <c r="A111" s="3">
        <v>26392</v>
      </c>
      <c r="B111" s="3">
        <v>109</v>
      </c>
      <c r="C111" s="3">
        <v>37</v>
      </c>
      <c r="D111" s="3" t="s">
        <v>1258</v>
      </c>
      <c r="E111" s="3" t="s">
        <v>3647</v>
      </c>
      <c r="F111" s="3" t="s">
        <v>36</v>
      </c>
      <c r="G111" s="3" t="s">
        <v>37</v>
      </c>
      <c r="H111" s="3" t="s">
        <v>1717</v>
      </c>
      <c r="I111" s="3" t="s">
        <v>1718</v>
      </c>
      <c r="J111" s="3">
        <v>3323.5318000000002</v>
      </c>
      <c r="K111" s="3">
        <v>134567633</v>
      </c>
      <c r="L111" s="3" t="s">
        <v>86</v>
      </c>
      <c r="M111" s="3">
        <v>0</v>
      </c>
      <c r="N111" s="3" t="s">
        <v>1258</v>
      </c>
      <c r="O111" s="3" t="s">
        <v>3647</v>
      </c>
      <c r="P111" s="8">
        <v>39814</v>
      </c>
      <c r="Q111" s="3" t="s">
        <v>1715</v>
      </c>
      <c r="R111" s="5" t="s">
        <v>3649</v>
      </c>
      <c r="S111" s="3" t="s">
        <v>1717</v>
      </c>
      <c r="T111" s="3" t="s">
        <v>37</v>
      </c>
      <c r="V111" s="3">
        <v>19</v>
      </c>
      <c r="W111" s="3">
        <v>0</v>
      </c>
      <c r="X111" s="3">
        <v>9</v>
      </c>
      <c r="Y111" s="3">
        <v>109</v>
      </c>
      <c r="Z111" s="3" t="s">
        <v>86</v>
      </c>
      <c r="AA111" s="3">
        <v>37</v>
      </c>
      <c r="AB111" s="3">
        <v>3</v>
      </c>
      <c r="AC111" s="3">
        <v>134567633</v>
      </c>
      <c r="AD111" s="3">
        <v>3930667</v>
      </c>
      <c r="AF111" s="3">
        <v>16</v>
      </c>
      <c r="AG111" s="3">
        <v>54</v>
      </c>
    </row>
    <row r="112" spans="1:33" ht="15.75" customHeight="1" x14ac:dyDescent="0.15">
      <c r="A112" s="3">
        <v>25606</v>
      </c>
      <c r="B112" s="3">
        <v>110</v>
      </c>
      <c r="C112" s="3">
        <v>200</v>
      </c>
      <c r="D112" s="3" t="s">
        <v>1261</v>
      </c>
      <c r="E112" s="3" t="s">
        <v>3650</v>
      </c>
      <c r="F112" s="3" t="s">
        <v>36</v>
      </c>
      <c r="G112" s="3" t="s">
        <v>37</v>
      </c>
      <c r="H112" s="3" t="s">
        <v>1629</v>
      </c>
      <c r="I112" s="3" t="s">
        <v>69</v>
      </c>
      <c r="J112" s="3">
        <v>3322.105</v>
      </c>
      <c r="K112" s="3">
        <v>7686082</v>
      </c>
      <c r="L112" s="3" t="s">
        <v>66</v>
      </c>
      <c r="M112" s="3">
        <v>0</v>
      </c>
      <c r="N112" s="3" t="s">
        <v>1261</v>
      </c>
      <c r="O112" s="3" t="s">
        <v>3650</v>
      </c>
      <c r="P112" s="8">
        <v>39448</v>
      </c>
      <c r="Q112" s="3" t="s">
        <v>1722</v>
      </c>
      <c r="R112" s="5" t="s">
        <v>3653</v>
      </c>
      <c r="S112" s="3" t="s">
        <v>1629</v>
      </c>
      <c r="T112" s="3" t="s">
        <v>37</v>
      </c>
      <c r="V112" s="3">
        <v>20</v>
      </c>
      <c r="W112" s="3">
        <v>2</v>
      </c>
      <c r="X112" s="3">
        <v>9</v>
      </c>
      <c r="Y112" s="3">
        <v>110</v>
      </c>
      <c r="Z112" s="3" t="s">
        <v>66</v>
      </c>
      <c r="AA112" s="3">
        <v>200</v>
      </c>
      <c r="AB112" s="3">
        <v>30</v>
      </c>
      <c r="AC112" s="3">
        <v>7686082</v>
      </c>
      <c r="AD112" s="3">
        <v>224601</v>
      </c>
      <c r="AE112" s="3" t="s">
        <v>69</v>
      </c>
      <c r="AF112" s="3">
        <v>9</v>
      </c>
      <c r="AG112" s="3">
        <v>20</v>
      </c>
    </row>
    <row r="113" spans="1:33" ht="15.75" customHeight="1" x14ac:dyDescent="0.15">
      <c r="A113" s="3">
        <v>26420</v>
      </c>
      <c r="B113" s="3">
        <v>111</v>
      </c>
      <c r="C113" s="3">
        <v>87</v>
      </c>
      <c r="D113" s="3" t="s">
        <v>1265</v>
      </c>
      <c r="E113" s="3" t="s">
        <v>3655</v>
      </c>
      <c r="F113" s="3" t="s">
        <v>331</v>
      </c>
      <c r="G113" s="3" t="s">
        <v>167</v>
      </c>
      <c r="H113" s="3" t="s">
        <v>1743</v>
      </c>
      <c r="I113" s="3" t="s">
        <v>283</v>
      </c>
      <c r="J113" s="3">
        <v>3304.8213999999998</v>
      </c>
      <c r="K113" s="3">
        <v>18661656</v>
      </c>
      <c r="L113" s="3" t="s">
        <v>101</v>
      </c>
      <c r="M113" s="3">
        <v>0</v>
      </c>
      <c r="N113" s="3" t="s">
        <v>1265</v>
      </c>
      <c r="O113" s="3" t="s">
        <v>3655</v>
      </c>
      <c r="P113" s="8">
        <v>38718</v>
      </c>
      <c r="Q113" s="3" t="s">
        <v>1741</v>
      </c>
      <c r="R113" s="5" t="s">
        <v>3658</v>
      </c>
      <c r="S113" s="3" t="s">
        <v>1743</v>
      </c>
      <c r="T113" s="3" t="s">
        <v>167</v>
      </c>
      <c r="V113" s="3">
        <v>9</v>
      </c>
      <c r="W113" s="3">
        <v>5</v>
      </c>
      <c r="X113" s="3">
        <v>16</v>
      </c>
      <c r="Y113" s="3">
        <v>111</v>
      </c>
      <c r="Z113" s="3" t="s">
        <v>101</v>
      </c>
      <c r="AA113" s="3">
        <v>87</v>
      </c>
      <c r="AB113" s="3">
        <v>18</v>
      </c>
      <c r="AC113" s="3">
        <v>18661656</v>
      </c>
      <c r="AD113" s="3">
        <v>548095</v>
      </c>
      <c r="AE113" s="3" t="s">
        <v>283</v>
      </c>
      <c r="AF113" s="3">
        <v>10</v>
      </c>
      <c r="AG113" s="3">
        <v>1</v>
      </c>
    </row>
    <row r="114" spans="1:33" ht="15.75" customHeight="1" x14ac:dyDescent="0.15">
      <c r="A114" s="3">
        <v>26464</v>
      </c>
      <c r="B114" s="3">
        <v>112</v>
      </c>
      <c r="C114" s="3">
        <v>12</v>
      </c>
      <c r="D114" s="3" t="s">
        <v>1275</v>
      </c>
      <c r="E114" s="3" t="s">
        <v>3661</v>
      </c>
      <c r="F114" s="3" t="s">
        <v>3662</v>
      </c>
      <c r="G114" s="3" t="s">
        <v>878</v>
      </c>
      <c r="H114" s="3" t="s">
        <v>1764</v>
      </c>
      <c r="I114" s="3" t="s">
        <v>1765</v>
      </c>
      <c r="J114" s="3">
        <v>3277.5189999999998</v>
      </c>
      <c r="K114" s="3">
        <v>40765844</v>
      </c>
      <c r="L114" s="3" t="s">
        <v>335</v>
      </c>
      <c r="M114" s="3">
        <v>0</v>
      </c>
      <c r="N114" s="3" t="s">
        <v>1275</v>
      </c>
      <c r="O114" s="3" t="s">
        <v>3661</v>
      </c>
      <c r="P114" s="8">
        <v>39814</v>
      </c>
      <c r="Q114" s="3" t="s">
        <v>1748</v>
      </c>
      <c r="R114" s="5" t="s">
        <v>3664</v>
      </c>
      <c r="S114" s="3" t="s">
        <v>1764</v>
      </c>
      <c r="T114" s="3" t="s">
        <v>878</v>
      </c>
      <c r="V114" s="3">
        <v>1</v>
      </c>
      <c r="W114" s="3">
        <v>0</v>
      </c>
      <c r="X114" s="3">
        <v>1</v>
      </c>
      <c r="Y114" s="3">
        <v>112</v>
      </c>
      <c r="Z114" s="3" t="s">
        <v>335</v>
      </c>
      <c r="AA114" s="3">
        <v>12</v>
      </c>
      <c r="AB114" s="3">
        <v>4</v>
      </c>
      <c r="AC114" s="3">
        <v>40765844</v>
      </c>
      <c r="AD114" s="3">
        <v>1206976</v>
      </c>
      <c r="AF114" s="3">
        <v>21</v>
      </c>
      <c r="AG114" s="3">
        <v>159</v>
      </c>
    </row>
    <row r="115" spans="1:33" ht="15.75" customHeight="1" x14ac:dyDescent="0.15">
      <c r="A115" s="3">
        <v>25241</v>
      </c>
      <c r="B115" s="3">
        <v>113</v>
      </c>
      <c r="C115" s="3">
        <v>15</v>
      </c>
      <c r="D115" s="3" t="s">
        <v>1278</v>
      </c>
      <c r="E115" s="3" t="s">
        <v>3667</v>
      </c>
      <c r="F115" s="3" t="s">
        <v>36</v>
      </c>
      <c r="G115" s="3" t="s">
        <v>37</v>
      </c>
      <c r="H115" s="3" t="s">
        <v>1807</v>
      </c>
      <c r="I115" s="3" t="s">
        <v>39</v>
      </c>
      <c r="J115" s="3">
        <v>3257.9706999999999</v>
      </c>
      <c r="K115" s="3">
        <v>9809304</v>
      </c>
      <c r="L115" s="3" t="s">
        <v>221</v>
      </c>
      <c r="M115" s="3">
        <v>0</v>
      </c>
      <c r="N115" s="3" t="s">
        <v>1278</v>
      </c>
      <c r="O115" s="3" t="s">
        <v>3667</v>
      </c>
      <c r="P115" s="8">
        <v>39814</v>
      </c>
      <c r="Q115" s="3" t="s">
        <v>1792</v>
      </c>
      <c r="R115" s="5" t="s">
        <v>3669</v>
      </c>
      <c r="S115" s="3" t="s">
        <v>1807</v>
      </c>
      <c r="T115" s="3" t="s">
        <v>37</v>
      </c>
      <c r="V115" s="3">
        <v>21</v>
      </c>
      <c r="W115" s="3">
        <v>9</v>
      </c>
      <c r="X115" s="3">
        <v>11</v>
      </c>
      <c r="Y115" s="3">
        <v>113</v>
      </c>
      <c r="Z115" s="3" t="s">
        <v>221</v>
      </c>
      <c r="AA115" s="3">
        <v>15</v>
      </c>
      <c r="AB115" s="3">
        <v>1</v>
      </c>
      <c r="AC115" s="3">
        <v>9809304</v>
      </c>
      <c r="AD115" s="3">
        <v>292120</v>
      </c>
      <c r="AE115" s="3" t="s">
        <v>39</v>
      </c>
      <c r="AF115" s="3">
        <v>2</v>
      </c>
      <c r="AG115" s="3">
        <v>2</v>
      </c>
    </row>
    <row r="116" spans="1:33" ht="15.75" customHeight="1" x14ac:dyDescent="0.15">
      <c r="A116" s="3">
        <v>23197</v>
      </c>
      <c r="B116" s="3">
        <v>114</v>
      </c>
      <c r="C116" s="3">
        <v>73</v>
      </c>
      <c r="D116" s="3" t="s">
        <v>1279</v>
      </c>
      <c r="E116" s="3" t="s">
        <v>3670</v>
      </c>
      <c r="F116" s="3" t="s">
        <v>36</v>
      </c>
      <c r="G116" s="3" t="s">
        <v>37</v>
      </c>
      <c r="H116" s="3" t="s">
        <v>39</v>
      </c>
      <c r="I116" s="3" t="s">
        <v>39</v>
      </c>
      <c r="J116" s="3">
        <v>3236.4728</v>
      </c>
      <c r="K116" s="3">
        <v>52783000</v>
      </c>
      <c r="L116" s="3" t="s">
        <v>71</v>
      </c>
      <c r="M116" s="3">
        <v>1</v>
      </c>
      <c r="N116" s="3" t="s">
        <v>1279</v>
      </c>
      <c r="O116" s="3" t="s">
        <v>3670</v>
      </c>
      <c r="P116" s="3" t="s">
        <v>41</v>
      </c>
      <c r="Q116" s="3" t="s">
        <v>1813</v>
      </c>
      <c r="R116" s="5" t="s">
        <v>3672</v>
      </c>
      <c r="S116" s="3" t="s">
        <v>39</v>
      </c>
      <c r="T116" s="3" t="s">
        <v>37</v>
      </c>
      <c r="V116" s="3">
        <v>22</v>
      </c>
      <c r="W116" s="3">
        <v>10</v>
      </c>
      <c r="X116" s="3">
        <v>13</v>
      </c>
      <c r="Y116" s="3">
        <v>114</v>
      </c>
      <c r="Z116" s="3" t="s">
        <v>71</v>
      </c>
      <c r="AA116" s="3">
        <v>73</v>
      </c>
      <c r="AB116" s="3">
        <v>28</v>
      </c>
      <c r="AC116" s="3">
        <v>52783000</v>
      </c>
      <c r="AD116" s="3">
        <v>1582000</v>
      </c>
      <c r="AE116" s="3" t="s">
        <v>39</v>
      </c>
      <c r="AF116" s="3">
        <v>5</v>
      </c>
      <c r="AG116" s="3">
        <v>2</v>
      </c>
    </row>
    <row r="117" spans="1:33" ht="15.75" customHeight="1" x14ac:dyDescent="0.15">
      <c r="A117" s="3">
        <v>26395</v>
      </c>
      <c r="B117" s="3">
        <v>115</v>
      </c>
      <c r="C117" s="3">
        <v>87</v>
      </c>
      <c r="D117" s="3" t="s">
        <v>1282</v>
      </c>
      <c r="E117" s="3" t="s">
        <v>3675</v>
      </c>
      <c r="F117" s="3" t="s">
        <v>475</v>
      </c>
      <c r="G117" s="3" t="s">
        <v>277</v>
      </c>
      <c r="H117" s="3" t="s">
        <v>475</v>
      </c>
      <c r="I117" s="3" t="s">
        <v>203</v>
      </c>
      <c r="J117" s="3">
        <v>3231.6851999999999</v>
      </c>
      <c r="K117" s="3">
        <v>23442470</v>
      </c>
      <c r="L117" s="3" t="s">
        <v>71</v>
      </c>
      <c r="M117" s="3">
        <v>0</v>
      </c>
      <c r="N117" s="3" t="s">
        <v>1282</v>
      </c>
      <c r="O117" s="3" t="s">
        <v>3675</v>
      </c>
      <c r="P117" s="8">
        <v>39814</v>
      </c>
      <c r="Q117" s="3" t="s">
        <v>1877</v>
      </c>
      <c r="R117" s="5" t="s">
        <v>3678</v>
      </c>
      <c r="S117" s="3" t="s">
        <v>475</v>
      </c>
      <c r="T117" s="3" t="s">
        <v>277</v>
      </c>
      <c r="V117" s="3">
        <v>9</v>
      </c>
      <c r="W117" s="3">
        <v>11</v>
      </c>
      <c r="X117" s="3">
        <v>14</v>
      </c>
      <c r="Y117" s="3">
        <v>115</v>
      </c>
      <c r="Z117" s="3" t="s">
        <v>71</v>
      </c>
      <c r="AA117" s="3">
        <v>87</v>
      </c>
      <c r="AB117" s="3">
        <v>22</v>
      </c>
      <c r="AC117" s="3">
        <v>23442470</v>
      </c>
      <c r="AD117" s="3">
        <v>703622</v>
      </c>
      <c r="AE117" s="3" t="s">
        <v>203</v>
      </c>
      <c r="AF117" s="3">
        <v>5</v>
      </c>
      <c r="AG117" s="3">
        <v>9</v>
      </c>
    </row>
    <row r="118" spans="1:33" ht="15.75" customHeight="1" x14ac:dyDescent="0.15">
      <c r="A118" s="3">
        <v>23076</v>
      </c>
      <c r="B118" s="3">
        <v>116</v>
      </c>
      <c r="C118" s="3">
        <v>18</v>
      </c>
      <c r="D118" s="3" t="s">
        <v>1288</v>
      </c>
      <c r="E118" s="3" t="s">
        <v>3681</v>
      </c>
      <c r="F118" s="3" t="s">
        <v>1009</v>
      </c>
      <c r="G118" s="3" t="s">
        <v>403</v>
      </c>
      <c r="H118" s="3" t="s">
        <v>1886</v>
      </c>
      <c r="I118" s="3" t="s">
        <v>1898</v>
      </c>
      <c r="J118" s="3">
        <v>3225.0636</v>
      </c>
      <c r="K118" s="3">
        <v>4002379</v>
      </c>
      <c r="L118" s="3" t="s">
        <v>162</v>
      </c>
      <c r="M118" s="3">
        <v>1</v>
      </c>
      <c r="N118" s="3" t="s">
        <v>1288</v>
      </c>
      <c r="O118" s="3" t="s">
        <v>3681</v>
      </c>
      <c r="P118" s="3" t="s">
        <v>1000</v>
      </c>
      <c r="Q118" s="3" t="s">
        <v>1885</v>
      </c>
      <c r="R118" s="5" t="s">
        <v>3683</v>
      </c>
      <c r="S118" s="3" t="s">
        <v>1886</v>
      </c>
      <c r="T118" s="3" t="s">
        <v>403</v>
      </c>
      <c r="V118" s="3">
        <v>3</v>
      </c>
      <c r="W118" s="3">
        <v>0</v>
      </c>
      <c r="X118" s="3">
        <v>9</v>
      </c>
      <c r="Y118" s="3">
        <v>116</v>
      </c>
      <c r="Z118" s="3" t="s">
        <v>162</v>
      </c>
      <c r="AA118" s="3">
        <v>18</v>
      </c>
      <c r="AB118" s="3">
        <v>2</v>
      </c>
      <c r="AC118" s="3">
        <v>4002379</v>
      </c>
      <c r="AD118" s="3">
        <v>120370</v>
      </c>
      <c r="AF118" s="3">
        <v>8</v>
      </c>
      <c r="AG118" s="3">
        <v>59</v>
      </c>
    </row>
    <row r="119" spans="1:33" ht="15.75" customHeight="1" x14ac:dyDescent="0.15">
      <c r="A119" s="3">
        <v>25855</v>
      </c>
      <c r="B119" s="3">
        <v>117</v>
      </c>
      <c r="C119" s="3">
        <v>458</v>
      </c>
      <c r="D119" s="3" t="s">
        <v>1291</v>
      </c>
      <c r="E119" s="3" t="s">
        <v>3686</v>
      </c>
      <c r="F119" s="3" t="s">
        <v>96</v>
      </c>
      <c r="G119" s="3" t="s">
        <v>61</v>
      </c>
      <c r="H119" s="3" t="s">
        <v>1902</v>
      </c>
      <c r="I119" s="3" t="s">
        <v>63</v>
      </c>
      <c r="J119" s="3">
        <v>3214.4605999999999</v>
      </c>
      <c r="K119" s="3">
        <v>26493445</v>
      </c>
      <c r="L119" s="3" t="s">
        <v>101</v>
      </c>
      <c r="M119" s="3">
        <v>0</v>
      </c>
      <c r="N119" s="3" t="s">
        <v>1291</v>
      </c>
      <c r="O119" s="3" t="s">
        <v>3686</v>
      </c>
      <c r="P119" s="8">
        <v>39814</v>
      </c>
      <c r="Q119" s="3" t="s">
        <v>1900</v>
      </c>
      <c r="R119" s="5" t="s">
        <v>3688</v>
      </c>
      <c r="S119" s="3" t="s">
        <v>1902</v>
      </c>
      <c r="T119" s="3" t="s">
        <v>61</v>
      </c>
      <c r="V119" s="3">
        <v>7</v>
      </c>
      <c r="W119" s="3">
        <v>8</v>
      </c>
      <c r="X119" s="3">
        <v>17</v>
      </c>
      <c r="Y119" s="3">
        <v>117</v>
      </c>
      <c r="Z119" s="3" t="s">
        <v>101</v>
      </c>
      <c r="AA119" s="3">
        <v>458</v>
      </c>
      <c r="AB119" s="3">
        <v>29</v>
      </c>
      <c r="AC119" s="3">
        <v>26493445</v>
      </c>
      <c r="AD119" s="3">
        <v>799329</v>
      </c>
      <c r="AE119" s="3" t="s">
        <v>63</v>
      </c>
      <c r="AF119" s="3">
        <v>10</v>
      </c>
      <c r="AG119" s="3">
        <v>3</v>
      </c>
    </row>
    <row r="120" spans="1:33" ht="15.75" customHeight="1" x14ac:dyDescent="0.15">
      <c r="A120" s="3">
        <v>22903</v>
      </c>
      <c r="B120" s="3">
        <v>118</v>
      </c>
      <c r="C120" s="3">
        <v>14</v>
      </c>
      <c r="D120" s="3" t="s">
        <v>1313</v>
      </c>
      <c r="E120" s="3" t="s">
        <v>3690</v>
      </c>
      <c r="F120" s="3" t="s">
        <v>1009</v>
      </c>
      <c r="G120" s="3" t="s">
        <v>403</v>
      </c>
      <c r="H120" s="80" t="s">
        <v>1922</v>
      </c>
      <c r="I120" s="81"/>
      <c r="J120" s="3">
        <v>3122.0587999999998</v>
      </c>
      <c r="K120" s="3">
        <v>318842114</v>
      </c>
      <c r="L120" s="3" t="s">
        <v>340</v>
      </c>
      <c r="M120" s="3">
        <v>1</v>
      </c>
      <c r="N120" s="3" t="s">
        <v>1313</v>
      </c>
      <c r="O120" s="3" t="s">
        <v>3690</v>
      </c>
      <c r="P120" s="3" t="s">
        <v>1029</v>
      </c>
      <c r="Q120" s="3" t="s">
        <v>1919</v>
      </c>
      <c r="R120" s="5" t="s">
        <v>3693</v>
      </c>
      <c r="S120" s="3" t="s">
        <v>1922</v>
      </c>
      <c r="T120" s="3" t="s">
        <v>403</v>
      </c>
      <c r="V120" s="3">
        <v>4</v>
      </c>
      <c r="W120" s="3">
        <v>0</v>
      </c>
      <c r="X120" s="3">
        <v>1</v>
      </c>
      <c r="Y120" s="3">
        <v>118</v>
      </c>
      <c r="Z120" s="3" t="s">
        <v>340</v>
      </c>
      <c r="AA120" s="3">
        <v>14</v>
      </c>
      <c r="AB120" s="3">
        <v>9</v>
      </c>
      <c r="AC120" s="3">
        <v>318842114</v>
      </c>
      <c r="AD120" s="3">
        <v>9895602</v>
      </c>
      <c r="AF120" s="3">
        <v>6</v>
      </c>
      <c r="AG120" s="3">
        <v>373</v>
      </c>
    </row>
    <row r="121" spans="1:33" ht="15.75" customHeight="1" x14ac:dyDescent="0.15">
      <c r="A121" s="3">
        <v>26332</v>
      </c>
      <c r="B121" s="3">
        <v>119</v>
      </c>
      <c r="C121" s="3">
        <v>60</v>
      </c>
      <c r="D121" s="3" t="s">
        <v>1326</v>
      </c>
      <c r="E121" s="3" t="s">
        <v>3695</v>
      </c>
      <c r="F121" s="3" t="s">
        <v>143</v>
      </c>
      <c r="G121" s="3" t="s">
        <v>77</v>
      </c>
      <c r="H121" s="3" t="s">
        <v>1094</v>
      </c>
      <c r="I121" s="3" t="s">
        <v>79</v>
      </c>
      <c r="J121" s="3">
        <v>3075.8406</v>
      </c>
      <c r="K121" s="3">
        <v>38454825</v>
      </c>
      <c r="L121" s="3" t="s">
        <v>600</v>
      </c>
      <c r="M121" s="3">
        <v>0</v>
      </c>
      <c r="N121" s="3" t="s">
        <v>1326</v>
      </c>
      <c r="O121" s="3" t="s">
        <v>3695</v>
      </c>
      <c r="P121" s="8">
        <v>38718</v>
      </c>
      <c r="Q121" s="3" t="s">
        <v>1945</v>
      </c>
      <c r="R121" s="5" t="s">
        <v>3697</v>
      </c>
      <c r="S121" s="3" t="s">
        <v>1094</v>
      </c>
      <c r="T121" s="3" t="s">
        <v>77</v>
      </c>
      <c r="V121" s="3">
        <v>6</v>
      </c>
      <c r="W121" s="3">
        <v>6</v>
      </c>
      <c r="X121" s="3">
        <v>2</v>
      </c>
      <c r="Y121" s="3">
        <v>119</v>
      </c>
      <c r="Z121" s="3" t="s">
        <v>600</v>
      </c>
      <c r="AA121" s="3">
        <v>60</v>
      </c>
      <c r="AB121" s="3">
        <v>10</v>
      </c>
      <c r="AC121" s="3">
        <v>38454825</v>
      </c>
      <c r="AD121" s="3">
        <v>1210855</v>
      </c>
      <c r="AE121" s="3" t="s">
        <v>79</v>
      </c>
      <c r="AF121" s="3">
        <v>13</v>
      </c>
      <c r="AG121" s="3">
        <v>6</v>
      </c>
    </row>
    <row r="122" spans="1:33" ht="15.75" customHeight="1" x14ac:dyDescent="0.15">
      <c r="A122" s="3">
        <v>25436</v>
      </c>
      <c r="B122" s="3">
        <v>120</v>
      </c>
      <c r="C122" s="3">
        <v>43</v>
      </c>
      <c r="D122" s="3" t="s">
        <v>1329</v>
      </c>
      <c r="E122" s="3" t="s">
        <v>3699</v>
      </c>
      <c r="F122" s="3" t="s">
        <v>269</v>
      </c>
      <c r="G122" s="3" t="s">
        <v>133</v>
      </c>
      <c r="H122" s="3" t="s">
        <v>1963</v>
      </c>
      <c r="I122" s="3" t="s">
        <v>1963</v>
      </c>
      <c r="J122" s="3">
        <v>3074.0826000000002</v>
      </c>
      <c r="K122" s="3">
        <v>4322910</v>
      </c>
      <c r="L122" s="3" t="s">
        <v>59</v>
      </c>
      <c r="M122" s="3">
        <v>0</v>
      </c>
      <c r="N122" s="3" t="s">
        <v>1329</v>
      </c>
      <c r="O122" s="3" t="s">
        <v>3699</v>
      </c>
      <c r="P122" s="8">
        <v>39814</v>
      </c>
      <c r="Q122" s="3" t="s">
        <v>1961</v>
      </c>
      <c r="R122" s="5" t="s">
        <v>3702</v>
      </c>
      <c r="S122" s="3" t="s">
        <v>1963</v>
      </c>
      <c r="T122" s="3" t="s">
        <v>133</v>
      </c>
      <c r="V122" s="3">
        <v>3</v>
      </c>
      <c r="W122" s="3">
        <v>1</v>
      </c>
      <c r="X122" s="3">
        <v>6</v>
      </c>
      <c r="Y122" s="3">
        <v>120</v>
      </c>
      <c r="Z122" s="3" t="s">
        <v>59</v>
      </c>
      <c r="AA122" s="3">
        <v>43</v>
      </c>
      <c r="AB122" s="3">
        <v>3</v>
      </c>
      <c r="AC122" s="3">
        <v>4322910</v>
      </c>
      <c r="AD122" s="3">
        <v>136194</v>
      </c>
      <c r="AE122" s="3" t="s">
        <v>1963</v>
      </c>
      <c r="AF122" s="3">
        <v>17</v>
      </c>
      <c r="AG122" s="3">
        <v>43</v>
      </c>
    </row>
    <row r="123" spans="1:33" ht="15.75" customHeight="1" x14ac:dyDescent="0.15">
      <c r="A123" s="3">
        <v>26277</v>
      </c>
      <c r="B123" s="3">
        <v>121</v>
      </c>
      <c r="C123" s="3">
        <v>30</v>
      </c>
      <c r="D123" s="3" t="s">
        <v>1338</v>
      </c>
      <c r="E123" s="3" t="s">
        <v>3704</v>
      </c>
      <c r="F123" s="3" t="s">
        <v>475</v>
      </c>
      <c r="G123" s="3" t="s">
        <v>277</v>
      </c>
      <c r="H123" s="3" t="s">
        <v>475</v>
      </c>
      <c r="I123" s="3" t="s">
        <v>203</v>
      </c>
      <c r="J123" s="3">
        <v>3039.1304</v>
      </c>
      <c r="K123" s="3">
        <v>12274000</v>
      </c>
      <c r="L123" s="3" t="s">
        <v>40</v>
      </c>
      <c r="M123" s="3">
        <v>0</v>
      </c>
      <c r="N123" s="3" t="s">
        <v>1338</v>
      </c>
      <c r="O123" s="3" t="s">
        <v>3704</v>
      </c>
      <c r="P123" s="8">
        <v>39814</v>
      </c>
      <c r="Q123" s="3" t="s">
        <v>1986</v>
      </c>
      <c r="R123" s="5" t="s">
        <v>3707</v>
      </c>
      <c r="S123" s="3" t="s">
        <v>475</v>
      </c>
      <c r="T123" s="3" t="s">
        <v>277</v>
      </c>
      <c r="V123" s="3">
        <v>10</v>
      </c>
      <c r="W123" s="3">
        <v>12</v>
      </c>
      <c r="X123" s="3">
        <v>10</v>
      </c>
      <c r="Y123" s="3">
        <v>121</v>
      </c>
      <c r="Z123" s="3" t="s">
        <v>40</v>
      </c>
      <c r="AA123" s="3">
        <v>30</v>
      </c>
      <c r="AB123" s="3">
        <v>7</v>
      </c>
      <c r="AC123" s="3">
        <v>12274000</v>
      </c>
      <c r="AD123" s="3">
        <v>391000</v>
      </c>
      <c r="AE123" s="3" t="s">
        <v>203</v>
      </c>
      <c r="AF123" s="3">
        <v>4</v>
      </c>
      <c r="AG123" s="3">
        <v>9</v>
      </c>
    </row>
    <row r="124" spans="1:33" ht="15.75" customHeight="1" x14ac:dyDescent="0.15">
      <c r="A124" s="3">
        <v>24847</v>
      </c>
      <c r="B124" s="3">
        <v>122</v>
      </c>
      <c r="C124" s="3">
        <v>23</v>
      </c>
      <c r="D124" s="3" t="s">
        <v>1341</v>
      </c>
      <c r="E124" s="3" t="s">
        <v>3709</v>
      </c>
      <c r="F124" s="3" t="s">
        <v>36</v>
      </c>
      <c r="G124" s="3" t="s">
        <v>37</v>
      </c>
      <c r="H124" s="3" t="s">
        <v>231</v>
      </c>
      <c r="I124" s="3" t="s">
        <v>69</v>
      </c>
      <c r="J124" s="3">
        <v>3018.5722999999998</v>
      </c>
      <c r="K124" s="3">
        <v>22037828</v>
      </c>
      <c r="L124" s="3" t="s">
        <v>677</v>
      </c>
      <c r="M124" s="3">
        <v>0</v>
      </c>
      <c r="N124" s="3" t="s">
        <v>1341</v>
      </c>
      <c r="O124" s="3" t="s">
        <v>3709</v>
      </c>
      <c r="P124" s="8">
        <v>39448</v>
      </c>
      <c r="Q124" s="3" t="s">
        <v>1388</v>
      </c>
      <c r="R124" s="5" t="s">
        <v>3712</v>
      </c>
      <c r="S124" s="3" t="s">
        <v>231</v>
      </c>
      <c r="T124" s="3" t="s">
        <v>37</v>
      </c>
      <c r="V124" s="3">
        <v>23</v>
      </c>
      <c r="W124" s="3">
        <v>3</v>
      </c>
      <c r="X124" s="3">
        <v>1</v>
      </c>
      <c r="Y124" s="3">
        <v>122</v>
      </c>
      <c r="Z124" s="3" t="s">
        <v>677</v>
      </c>
      <c r="AA124" s="3">
        <v>23</v>
      </c>
      <c r="AB124" s="3">
        <v>3</v>
      </c>
      <c r="AC124" s="3">
        <v>22037828</v>
      </c>
      <c r="AD124" s="3">
        <v>706664</v>
      </c>
      <c r="AE124" s="3" t="s">
        <v>69</v>
      </c>
      <c r="AF124" s="3">
        <v>12</v>
      </c>
      <c r="AG124" s="3">
        <v>20</v>
      </c>
    </row>
    <row r="125" spans="1:33" ht="15.75" customHeight="1" x14ac:dyDescent="0.15">
      <c r="A125" s="3">
        <v>21756</v>
      </c>
      <c r="B125" s="3">
        <v>123</v>
      </c>
      <c r="C125" s="3">
        <v>18</v>
      </c>
      <c r="D125" s="3" t="s">
        <v>1352</v>
      </c>
      <c r="E125" s="3" t="s">
        <v>3714</v>
      </c>
      <c r="F125" s="3" t="s">
        <v>1193</v>
      </c>
      <c r="G125" s="3" t="s">
        <v>564</v>
      </c>
      <c r="H125" s="3" t="s">
        <v>2049</v>
      </c>
      <c r="I125" s="3" t="s">
        <v>2049</v>
      </c>
      <c r="J125" s="3">
        <v>2998.3413</v>
      </c>
      <c r="K125" s="3">
        <v>35931650</v>
      </c>
      <c r="L125" s="3" t="s">
        <v>215</v>
      </c>
      <c r="M125" s="3">
        <v>2</v>
      </c>
      <c r="N125" s="3" t="s">
        <v>1352</v>
      </c>
      <c r="O125" s="3" t="s">
        <v>3714</v>
      </c>
      <c r="P125" s="3" t="s">
        <v>1239</v>
      </c>
      <c r="Q125" s="3" t="s">
        <v>2047</v>
      </c>
      <c r="R125" s="5" t="s">
        <v>3718</v>
      </c>
      <c r="S125" s="3" t="s">
        <v>2049</v>
      </c>
      <c r="T125" s="3" t="s">
        <v>564</v>
      </c>
      <c r="V125" s="3">
        <v>2</v>
      </c>
      <c r="W125" s="3">
        <v>1</v>
      </c>
      <c r="X125" s="3">
        <v>7</v>
      </c>
      <c r="Y125" s="3">
        <v>123</v>
      </c>
      <c r="Z125" s="3" t="s">
        <v>215</v>
      </c>
      <c r="AA125" s="3">
        <v>18</v>
      </c>
      <c r="AB125" s="3">
        <v>6</v>
      </c>
      <c r="AC125" s="3">
        <v>35931650</v>
      </c>
      <c r="AD125" s="3">
        <v>1159706</v>
      </c>
      <c r="AE125" s="3" t="s">
        <v>2049</v>
      </c>
      <c r="AF125" s="3">
        <v>7</v>
      </c>
      <c r="AG125" s="3">
        <v>35</v>
      </c>
    </row>
    <row r="126" spans="1:33" ht="15.75" customHeight="1" x14ac:dyDescent="0.15">
      <c r="A126" s="3">
        <v>21024</v>
      </c>
      <c r="B126" s="3">
        <v>124</v>
      </c>
      <c r="C126" s="3">
        <v>74</v>
      </c>
      <c r="D126" s="3" t="s">
        <v>1360</v>
      </c>
      <c r="E126" s="3" t="s">
        <v>3720</v>
      </c>
      <c r="F126" s="3" t="s">
        <v>3068</v>
      </c>
      <c r="G126" s="3" t="s">
        <v>606</v>
      </c>
      <c r="H126" s="3" t="s">
        <v>1343</v>
      </c>
      <c r="I126" s="3" t="s">
        <v>1343</v>
      </c>
      <c r="J126" s="3">
        <v>2987.2957000000001</v>
      </c>
      <c r="K126" s="3">
        <v>89554237</v>
      </c>
      <c r="L126" s="3" t="s">
        <v>101</v>
      </c>
      <c r="M126" s="3">
        <v>2</v>
      </c>
      <c r="N126" s="3" t="s">
        <v>1360</v>
      </c>
      <c r="O126" s="3" t="s">
        <v>3720</v>
      </c>
      <c r="P126" s="3" t="s">
        <v>1000</v>
      </c>
      <c r="Q126" s="3" t="s">
        <v>2061</v>
      </c>
      <c r="R126" s="5" t="s">
        <v>3723</v>
      </c>
      <c r="S126" s="3" t="s">
        <v>1343</v>
      </c>
      <c r="T126" s="3" t="s">
        <v>606</v>
      </c>
      <c r="V126" s="3">
        <v>3</v>
      </c>
      <c r="W126" s="3">
        <v>3</v>
      </c>
      <c r="X126" s="3">
        <v>18</v>
      </c>
      <c r="Y126" s="3">
        <v>124</v>
      </c>
      <c r="Z126" s="3" t="s">
        <v>101</v>
      </c>
      <c r="AA126" s="3">
        <v>74</v>
      </c>
      <c r="AB126" s="3">
        <v>13</v>
      </c>
      <c r="AC126" s="3">
        <v>89554237</v>
      </c>
      <c r="AD126" s="3">
        <v>2900734</v>
      </c>
      <c r="AE126" s="3" t="s">
        <v>1343</v>
      </c>
      <c r="AF126" s="3">
        <v>10</v>
      </c>
      <c r="AG126" s="3">
        <v>12</v>
      </c>
    </row>
    <row r="127" spans="1:33" ht="15.75" customHeight="1" x14ac:dyDescent="0.15">
      <c r="A127" s="3">
        <v>25425</v>
      </c>
      <c r="B127" s="3">
        <v>125</v>
      </c>
      <c r="C127" s="3">
        <v>42</v>
      </c>
      <c r="D127" s="5" t="s">
        <v>1373</v>
      </c>
      <c r="E127" s="3" t="s">
        <v>3725</v>
      </c>
      <c r="F127" s="3" t="s">
        <v>331</v>
      </c>
      <c r="G127" s="3" t="s">
        <v>167</v>
      </c>
      <c r="H127" s="3" t="s">
        <v>283</v>
      </c>
      <c r="I127" s="3" t="s">
        <v>283</v>
      </c>
      <c r="J127" s="3">
        <v>2963.7255</v>
      </c>
      <c r="K127" s="3">
        <v>3125000</v>
      </c>
      <c r="L127" s="3" t="s">
        <v>356</v>
      </c>
      <c r="M127" s="3">
        <v>0</v>
      </c>
      <c r="N127" s="5" t="s">
        <v>1373</v>
      </c>
      <c r="O127" s="3" t="s">
        <v>3725</v>
      </c>
      <c r="P127" s="8">
        <v>39814</v>
      </c>
      <c r="Q127" s="3" t="s">
        <v>2068</v>
      </c>
      <c r="R127" s="5" t="s">
        <v>3727</v>
      </c>
      <c r="S127" s="3" t="s">
        <v>283</v>
      </c>
      <c r="T127" s="3" t="s">
        <v>167</v>
      </c>
      <c r="V127" s="3">
        <v>10</v>
      </c>
      <c r="W127" s="3">
        <v>6</v>
      </c>
      <c r="X127" s="3">
        <v>7</v>
      </c>
      <c r="Y127" s="3">
        <v>125</v>
      </c>
      <c r="Z127" s="3" t="s">
        <v>356</v>
      </c>
      <c r="AA127" s="3">
        <v>42</v>
      </c>
      <c r="AB127" s="3">
        <v>7</v>
      </c>
      <c r="AC127" s="3">
        <v>3125000</v>
      </c>
      <c r="AD127" s="3">
        <v>102000</v>
      </c>
      <c r="AE127" s="3" t="s">
        <v>283</v>
      </c>
      <c r="AF127" s="3">
        <v>18</v>
      </c>
      <c r="AG127" s="3">
        <v>1</v>
      </c>
    </row>
    <row r="128" spans="1:33" ht="15.75" customHeight="1" x14ac:dyDescent="0.15">
      <c r="A128" s="3">
        <v>25034</v>
      </c>
      <c r="B128" s="3">
        <v>126</v>
      </c>
      <c r="C128" s="3">
        <v>10</v>
      </c>
      <c r="D128" s="3" t="s">
        <v>1377</v>
      </c>
      <c r="E128" s="3" t="s">
        <v>3730</v>
      </c>
      <c r="F128" s="3" t="s">
        <v>331</v>
      </c>
      <c r="G128" s="3" t="s">
        <v>167</v>
      </c>
      <c r="H128" s="3" t="s">
        <v>2087</v>
      </c>
      <c r="I128" s="3" t="s">
        <v>2088</v>
      </c>
      <c r="J128" s="3">
        <v>2948.8362000000002</v>
      </c>
      <c r="K128" s="3">
        <v>3526101</v>
      </c>
      <c r="L128" s="3" t="s">
        <v>66</v>
      </c>
      <c r="M128" s="3">
        <v>0</v>
      </c>
      <c r="N128" s="3" t="s">
        <v>1377</v>
      </c>
      <c r="O128" s="3" t="s">
        <v>3730</v>
      </c>
      <c r="P128" s="8">
        <v>39448</v>
      </c>
      <c r="Q128" s="3" t="s">
        <v>2086</v>
      </c>
      <c r="R128" s="5" t="s">
        <v>3732</v>
      </c>
      <c r="S128" s="3" t="s">
        <v>2087</v>
      </c>
      <c r="T128" s="3" t="s">
        <v>167</v>
      </c>
      <c r="V128" s="3">
        <v>11</v>
      </c>
      <c r="W128" s="3">
        <v>1</v>
      </c>
      <c r="X128" s="3">
        <v>10</v>
      </c>
      <c r="Y128" s="3">
        <v>126</v>
      </c>
      <c r="Z128" s="3" t="s">
        <v>66</v>
      </c>
      <c r="AA128" s="3">
        <v>10</v>
      </c>
      <c r="AB128" s="3">
        <v>2</v>
      </c>
      <c r="AC128" s="3">
        <v>3526101</v>
      </c>
      <c r="AD128" s="3">
        <v>115654</v>
      </c>
      <c r="AE128" s="3" t="s">
        <v>2088</v>
      </c>
      <c r="AF128" s="3">
        <v>9</v>
      </c>
      <c r="AG128" s="3">
        <v>68</v>
      </c>
    </row>
    <row r="129" spans="1:33" ht="15.75" customHeight="1" x14ac:dyDescent="0.15">
      <c r="A129" s="3">
        <v>25283</v>
      </c>
      <c r="B129" s="3">
        <v>127</v>
      </c>
      <c r="C129" s="3">
        <v>262</v>
      </c>
      <c r="D129" s="3" t="s">
        <v>1379</v>
      </c>
      <c r="E129" s="3" t="s">
        <v>3734</v>
      </c>
      <c r="F129" s="3" t="s">
        <v>331</v>
      </c>
      <c r="G129" s="3" t="s">
        <v>167</v>
      </c>
      <c r="H129" s="3" t="s">
        <v>283</v>
      </c>
      <c r="I129" s="3" t="s">
        <v>283</v>
      </c>
      <c r="J129" s="3">
        <v>2939.6152999999999</v>
      </c>
      <c r="K129" s="3">
        <v>10455000</v>
      </c>
      <c r="L129" s="3" t="s">
        <v>101</v>
      </c>
      <c r="M129" s="3">
        <v>0</v>
      </c>
      <c r="N129" s="3" t="s">
        <v>1379</v>
      </c>
      <c r="O129" s="3" t="s">
        <v>3734</v>
      </c>
      <c r="P129" s="8">
        <v>39814</v>
      </c>
      <c r="Q129" s="3" t="s">
        <v>2092</v>
      </c>
      <c r="R129" s="5" t="s">
        <v>3736</v>
      </c>
      <c r="S129" s="3" t="s">
        <v>283</v>
      </c>
      <c r="T129" s="3" t="s">
        <v>167</v>
      </c>
      <c r="V129" s="3">
        <v>12</v>
      </c>
      <c r="W129" s="3">
        <v>7</v>
      </c>
      <c r="X129" s="3">
        <v>19</v>
      </c>
      <c r="Y129" s="3">
        <v>127</v>
      </c>
      <c r="Z129" s="3" t="s">
        <v>101</v>
      </c>
      <c r="AA129" s="3">
        <v>262</v>
      </c>
      <c r="AB129" s="3">
        <v>69</v>
      </c>
      <c r="AC129" s="3">
        <v>10455000</v>
      </c>
      <c r="AD129" s="3">
        <v>343958</v>
      </c>
      <c r="AE129" s="3" t="s">
        <v>283</v>
      </c>
      <c r="AF129" s="3">
        <v>10</v>
      </c>
      <c r="AG129" s="3">
        <v>1</v>
      </c>
    </row>
    <row r="130" spans="1:33" ht="15.75" customHeight="1" x14ac:dyDescent="0.15">
      <c r="A130" s="3">
        <v>24789</v>
      </c>
      <c r="B130" s="3">
        <v>128</v>
      </c>
      <c r="C130" s="3">
        <v>64</v>
      </c>
      <c r="D130" s="3" t="s">
        <v>1382</v>
      </c>
      <c r="E130" s="3" t="s">
        <v>3738</v>
      </c>
      <c r="F130" s="3" t="s">
        <v>475</v>
      </c>
      <c r="G130" s="3" t="s">
        <v>277</v>
      </c>
      <c r="H130" s="3" t="s">
        <v>475</v>
      </c>
      <c r="I130" s="3" t="s">
        <v>203</v>
      </c>
      <c r="J130" s="3">
        <v>2916.7442000000001</v>
      </c>
      <c r="K130" s="3">
        <v>6486000</v>
      </c>
      <c r="L130" s="3" t="s">
        <v>71</v>
      </c>
      <c r="M130" s="3">
        <v>0</v>
      </c>
      <c r="N130" s="3" t="s">
        <v>1382</v>
      </c>
      <c r="O130" s="3" t="s">
        <v>3738</v>
      </c>
      <c r="P130" s="8">
        <v>40179</v>
      </c>
      <c r="Q130" s="3" t="s">
        <v>2112</v>
      </c>
      <c r="R130" s="5" t="s">
        <v>3740</v>
      </c>
      <c r="S130" s="3" t="s">
        <v>475</v>
      </c>
      <c r="T130" s="3" t="s">
        <v>277</v>
      </c>
      <c r="V130" s="3">
        <v>11</v>
      </c>
      <c r="W130" s="3">
        <v>13</v>
      </c>
      <c r="X130" s="3">
        <v>15</v>
      </c>
      <c r="Y130" s="3">
        <v>128</v>
      </c>
      <c r="Z130" s="3" t="s">
        <v>71</v>
      </c>
      <c r="AA130" s="3">
        <v>64</v>
      </c>
      <c r="AB130" s="3">
        <v>5</v>
      </c>
      <c r="AC130" s="3">
        <v>6486000</v>
      </c>
      <c r="AD130" s="3">
        <v>215000</v>
      </c>
      <c r="AE130" s="3" t="s">
        <v>203</v>
      </c>
      <c r="AF130" s="3">
        <v>5</v>
      </c>
      <c r="AG130" s="3">
        <v>9</v>
      </c>
    </row>
    <row r="131" spans="1:33" ht="15.75" customHeight="1" x14ac:dyDescent="0.15">
      <c r="A131" s="3">
        <v>26484</v>
      </c>
      <c r="B131" s="3">
        <v>129</v>
      </c>
      <c r="C131" s="3">
        <v>14</v>
      </c>
      <c r="D131" s="3" t="s">
        <v>1392</v>
      </c>
      <c r="E131" s="3" t="s">
        <v>3744</v>
      </c>
      <c r="F131" s="3" t="s">
        <v>36</v>
      </c>
      <c r="G131" s="3" t="s">
        <v>37</v>
      </c>
      <c r="H131" s="3" t="s">
        <v>2130</v>
      </c>
      <c r="I131" s="3" t="s">
        <v>39</v>
      </c>
      <c r="J131" s="3">
        <v>2861.1909999999998</v>
      </c>
      <c r="K131" s="3">
        <v>11101120</v>
      </c>
      <c r="L131" s="3" t="s">
        <v>356</v>
      </c>
      <c r="M131" s="3">
        <v>0</v>
      </c>
      <c r="N131" s="3" t="s">
        <v>1392</v>
      </c>
      <c r="O131" s="3" t="s">
        <v>3744</v>
      </c>
      <c r="P131" s="8">
        <v>36161</v>
      </c>
      <c r="Q131" s="3" t="s">
        <v>2127</v>
      </c>
      <c r="R131" s="5" t="s">
        <v>3747</v>
      </c>
      <c r="S131" s="3" t="s">
        <v>2130</v>
      </c>
      <c r="T131" s="3" t="s">
        <v>37</v>
      </c>
      <c r="V131" s="3">
        <v>24</v>
      </c>
      <c r="W131" s="3">
        <v>11</v>
      </c>
      <c r="X131" s="3">
        <v>8</v>
      </c>
      <c r="Y131" s="3">
        <v>129</v>
      </c>
      <c r="Z131" s="3" t="s">
        <v>356</v>
      </c>
      <c r="AA131" s="3">
        <v>14</v>
      </c>
      <c r="AB131" s="3">
        <v>5</v>
      </c>
      <c r="AC131" s="3">
        <v>11101120</v>
      </c>
      <c r="AD131" s="3">
        <v>374887</v>
      </c>
      <c r="AE131" s="3" t="s">
        <v>39</v>
      </c>
      <c r="AF131" s="3">
        <v>18</v>
      </c>
      <c r="AG131" s="3">
        <v>2</v>
      </c>
    </row>
    <row r="132" spans="1:33" ht="15.75" customHeight="1" x14ac:dyDescent="0.15">
      <c r="A132" s="3">
        <v>24852</v>
      </c>
      <c r="B132" s="3">
        <v>130</v>
      </c>
      <c r="C132" s="3">
        <v>6</v>
      </c>
      <c r="D132" s="3" t="s">
        <v>1397</v>
      </c>
      <c r="E132" s="3" t="s">
        <v>3749</v>
      </c>
      <c r="F132" s="3" t="s">
        <v>475</v>
      </c>
      <c r="G132" s="3" t="s">
        <v>277</v>
      </c>
      <c r="H132" s="3" t="s">
        <v>2134</v>
      </c>
      <c r="I132" s="3" t="s">
        <v>203</v>
      </c>
      <c r="J132" s="3">
        <v>2842.9409999999998</v>
      </c>
      <c r="K132" s="3">
        <v>5826876</v>
      </c>
      <c r="L132" s="3" t="s">
        <v>71</v>
      </c>
      <c r="M132" s="3">
        <v>0</v>
      </c>
      <c r="N132" s="3" t="s">
        <v>1397</v>
      </c>
      <c r="O132" s="3" t="s">
        <v>3749</v>
      </c>
      <c r="P132" s="8">
        <v>40179</v>
      </c>
      <c r="Q132" s="3" t="s">
        <v>2133</v>
      </c>
      <c r="R132" s="5" t="s">
        <v>3750</v>
      </c>
      <c r="S132" s="3" t="s">
        <v>2134</v>
      </c>
      <c r="T132" s="3" t="s">
        <v>277</v>
      </c>
      <c r="V132" s="3">
        <v>12</v>
      </c>
      <c r="W132" s="3">
        <v>14</v>
      </c>
      <c r="X132" s="3">
        <v>16</v>
      </c>
      <c r="Y132" s="3">
        <v>130</v>
      </c>
      <c r="Z132" s="3" t="s">
        <v>71</v>
      </c>
      <c r="AA132" s="3">
        <v>6</v>
      </c>
      <c r="AB132" s="3">
        <v>2</v>
      </c>
      <c r="AC132" s="3">
        <v>5826876</v>
      </c>
      <c r="AD132" s="3">
        <v>197995</v>
      </c>
      <c r="AE132" s="3" t="s">
        <v>203</v>
      </c>
      <c r="AF132" s="3">
        <v>5</v>
      </c>
      <c r="AG132" s="3">
        <v>9</v>
      </c>
    </row>
    <row r="133" spans="1:33" ht="15.75" customHeight="1" x14ac:dyDescent="0.15">
      <c r="A133" s="3">
        <v>25054</v>
      </c>
      <c r="B133" s="3">
        <v>131</v>
      </c>
      <c r="C133" s="3">
        <v>17</v>
      </c>
      <c r="D133" s="3" t="s">
        <v>1400</v>
      </c>
      <c r="E133" s="3" t="s">
        <v>3752</v>
      </c>
      <c r="F133" s="3" t="s">
        <v>657</v>
      </c>
      <c r="G133" s="3" t="s">
        <v>246</v>
      </c>
      <c r="H133" s="3" t="s">
        <v>240</v>
      </c>
      <c r="I133" s="3" t="s">
        <v>240</v>
      </c>
      <c r="J133" s="3">
        <v>2829.7514000000001</v>
      </c>
      <c r="K133" s="3">
        <v>22359716</v>
      </c>
      <c r="L133" s="3" t="s">
        <v>335</v>
      </c>
      <c r="M133" s="3">
        <v>0</v>
      </c>
      <c r="N133" s="3" t="s">
        <v>1400</v>
      </c>
      <c r="O133" s="3" t="s">
        <v>3752</v>
      </c>
      <c r="P133" s="3" t="s">
        <v>179</v>
      </c>
      <c r="Q133" s="3" t="s">
        <v>2150</v>
      </c>
      <c r="R133" s="5" t="s">
        <v>3754</v>
      </c>
      <c r="S133" s="3" t="s">
        <v>240</v>
      </c>
      <c r="T133" s="3" t="s">
        <v>246</v>
      </c>
      <c r="V133" s="3">
        <v>11</v>
      </c>
      <c r="W133" s="3">
        <v>4</v>
      </c>
      <c r="X133" s="3">
        <v>2</v>
      </c>
      <c r="Y133" s="3">
        <v>131</v>
      </c>
      <c r="Z133" s="3" t="s">
        <v>335</v>
      </c>
      <c r="AA133" s="3">
        <v>17</v>
      </c>
      <c r="AB133" s="3">
        <v>4</v>
      </c>
      <c r="AC133" s="3">
        <v>22359716</v>
      </c>
      <c r="AD133" s="3">
        <v>763195</v>
      </c>
      <c r="AE133" s="3" t="s">
        <v>240</v>
      </c>
      <c r="AF133" s="3">
        <v>21</v>
      </c>
      <c r="AG133" s="3">
        <v>18</v>
      </c>
    </row>
    <row r="134" spans="1:33" ht="15.75" customHeight="1" x14ac:dyDescent="0.15">
      <c r="A134" s="3">
        <v>20998</v>
      </c>
      <c r="B134" s="3">
        <v>132</v>
      </c>
      <c r="C134" s="3">
        <v>200</v>
      </c>
      <c r="D134" s="3" t="s">
        <v>1422</v>
      </c>
      <c r="E134" s="3" t="s">
        <v>3757</v>
      </c>
      <c r="F134" s="3" t="s">
        <v>36</v>
      </c>
      <c r="G134" s="3" t="s">
        <v>37</v>
      </c>
      <c r="H134" s="3" t="s">
        <v>2190</v>
      </c>
      <c r="I134" s="3" t="s">
        <v>39</v>
      </c>
      <c r="J134" s="3">
        <v>2790.9198999999999</v>
      </c>
      <c r="K134" s="3">
        <v>20289054</v>
      </c>
      <c r="L134" s="3" t="s">
        <v>71</v>
      </c>
      <c r="M134" s="3">
        <v>2</v>
      </c>
      <c r="N134" s="3" t="s">
        <v>1422</v>
      </c>
      <c r="O134" s="3" t="s">
        <v>3757</v>
      </c>
      <c r="P134" s="3" t="s">
        <v>41</v>
      </c>
      <c r="Q134" s="3" t="s">
        <v>2179</v>
      </c>
      <c r="R134" s="5" t="s">
        <v>3760</v>
      </c>
      <c r="S134" s="3" t="s">
        <v>2190</v>
      </c>
      <c r="T134" s="3" t="s">
        <v>37</v>
      </c>
      <c r="V134" s="3">
        <v>25</v>
      </c>
      <c r="W134" s="3">
        <v>12</v>
      </c>
      <c r="X134" s="3">
        <v>17</v>
      </c>
      <c r="Y134" s="3">
        <v>132</v>
      </c>
      <c r="Z134" s="3" t="s">
        <v>71</v>
      </c>
      <c r="AA134" s="3">
        <v>200</v>
      </c>
      <c r="AB134" s="3">
        <v>100</v>
      </c>
      <c r="AC134" s="3">
        <v>20289054</v>
      </c>
      <c r="AD134" s="3">
        <v>701820</v>
      </c>
      <c r="AE134" s="3" t="s">
        <v>39</v>
      </c>
      <c r="AF134" s="3">
        <v>5</v>
      </c>
      <c r="AG134" s="3">
        <v>2</v>
      </c>
    </row>
    <row r="135" spans="1:33" ht="15.75" customHeight="1" x14ac:dyDescent="0.15">
      <c r="A135" s="3">
        <v>21178</v>
      </c>
      <c r="B135" s="3">
        <v>133</v>
      </c>
      <c r="C135" s="3">
        <v>180</v>
      </c>
      <c r="D135" s="3" t="s">
        <v>1428</v>
      </c>
      <c r="E135" s="3" t="s">
        <v>3763</v>
      </c>
      <c r="F135" s="3" t="s">
        <v>1105</v>
      </c>
      <c r="G135" s="3" t="s">
        <v>486</v>
      </c>
      <c r="H135" s="3" t="s">
        <v>1502</v>
      </c>
      <c r="I135" s="3" t="s">
        <v>488</v>
      </c>
      <c r="J135" s="3">
        <v>2756.9034000000001</v>
      </c>
      <c r="K135" s="3">
        <v>5129970</v>
      </c>
      <c r="L135" s="3" t="s">
        <v>162</v>
      </c>
      <c r="M135" s="3">
        <v>1</v>
      </c>
      <c r="N135" s="3" t="s">
        <v>1428</v>
      </c>
      <c r="O135" s="3" t="s">
        <v>3763</v>
      </c>
      <c r="P135" s="3" t="s">
        <v>987</v>
      </c>
      <c r="Q135" s="3" t="s">
        <v>2194</v>
      </c>
      <c r="R135" s="5" t="s">
        <v>3766</v>
      </c>
      <c r="S135" s="3" t="s">
        <v>1502</v>
      </c>
      <c r="T135" s="3" t="s">
        <v>486</v>
      </c>
      <c r="V135" s="3">
        <v>4</v>
      </c>
      <c r="W135" s="3">
        <v>4</v>
      </c>
      <c r="X135" s="3">
        <v>10</v>
      </c>
      <c r="Y135" s="3">
        <v>133</v>
      </c>
      <c r="Z135" s="3" t="s">
        <v>162</v>
      </c>
      <c r="AA135" s="3">
        <v>180</v>
      </c>
      <c r="AB135" s="3">
        <v>12</v>
      </c>
      <c r="AC135" s="3">
        <v>5129970</v>
      </c>
      <c r="AD135" s="3">
        <v>179564</v>
      </c>
      <c r="AE135" s="3" t="s">
        <v>488</v>
      </c>
      <c r="AF135" s="3">
        <v>8</v>
      </c>
      <c r="AG135" s="3">
        <v>50</v>
      </c>
    </row>
    <row r="136" spans="1:33" ht="15.75" customHeight="1" x14ac:dyDescent="0.15">
      <c r="A136" s="3">
        <v>24677</v>
      </c>
      <c r="B136" s="3">
        <v>134</v>
      </c>
      <c r="C136" s="3">
        <v>867</v>
      </c>
      <c r="D136" s="3" t="s">
        <v>1432</v>
      </c>
      <c r="E136" s="3" t="s">
        <v>3768</v>
      </c>
      <c r="F136" s="3" t="s">
        <v>331</v>
      </c>
      <c r="G136" s="3" t="s">
        <v>167</v>
      </c>
      <c r="H136" s="3" t="s">
        <v>2237</v>
      </c>
      <c r="I136" s="3" t="s">
        <v>2088</v>
      </c>
      <c r="J136" s="3">
        <v>2753.5176000000001</v>
      </c>
      <c r="K136" s="3">
        <v>55980536</v>
      </c>
      <c r="L136" s="3" t="s">
        <v>215</v>
      </c>
      <c r="M136" s="3">
        <v>0</v>
      </c>
      <c r="N136" s="3" t="s">
        <v>1432</v>
      </c>
      <c r="O136" s="3" t="s">
        <v>3768</v>
      </c>
      <c r="P136" s="3" t="s">
        <v>91</v>
      </c>
      <c r="Q136" s="3" t="s">
        <v>2214</v>
      </c>
      <c r="R136" s="5" t="s">
        <v>3772</v>
      </c>
      <c r="S136" s="3" t="s">
        <v>2237</v>
      </c>
      <c r="T136" s="3" t="s">
        <v>167</v>
      </c>
      <c r="V136" s="3">
        <v>13</v>
      </c>
      <c r="W136" s="3">
        <v>2</v>
      </c>
      <c r="X136" s="3">
        <v>8</v>
      </c>
      <c r="Y136" s="3">
        <v>134</v>
      </c>
      <c r="Z136" s="3" t="s">
        <v>215</v>
      </c>
      <c r="AA136" s="3">
        <v>867</v>
      </c>
      <c r="AB136" s="3">
        <v>48</v>
      </c>
      <c r="AC136" s="3">
        <v>55980536</v>
      </c>
      <c r="AD136" s="3">
        <v>1961808</v>
      </c>
      <c r="AE136" s="3" t="s">
        <v>2088</v>
      </c>
      <c r="AF136" s="3">
        <v>7</v>
      </c>
      <c r="AG136" s="3">
        <v>68</v>
      </c>
    </row>
    <row r="137" spans="1:33" ht="15.75" customHeight="1" x14ac:dyDescent="0.15">
      <c r="A137" s="3">
        <v>23162</v>
      </c>
      <c r="B137" s="3">
        <v>135</v>
      </c>
      <c r="C137" s="3">
        <v>24</v>
      </c>
      <c r="D137" s="3" t="s">
        <v>1443</v>
      </c>
      <c r="E137" s="3" t="s">
        <v>3774</v>
      </c>
      <c r="F137" s="3" t="s">
        <v>1009</v>
      </c>
      <c r="G137" s="3" t="s">
        <v>403</v>
      </c>
      <c r="H137" s="3" t="s">
        <v>2247</v>
      </c>
      <c r="I137" s="3" t="s">
        <v>203</v>
      </c>
      <c r="J137" s="3">
        <v>2752.5554999999999</v>
      </c>
      <c r="K137" s="3">
        <v>72908666</v>
      </c>
      <c r="L137" s="3" t="s">
        <v>71</v>
      </c>
      <c r="M137" s="3">
        <v>1</v>
      </c>
      <c r="N137" s="3" t="s">
        <v>1443</v>
      </c>
      <c r="O137" s="3" t="s">
        <v>3774</v>
      </c>
      <c r="P137" s="3" t="s">
        <v>541</v>
      </c>
      <c r="Q137" s="3" t="s">
        <v>2242</v>
      </c>
      <c r="R137" s="5" t="s">
        <v>3777</v>
      </c>
      <c r="S137" s="3" t="s">
        <v>2247</v>
      </c>
      <c r="T137" s="3" t="s">
        <v>403</v>
      </c>
      <c r="V137" s="3">
        <v>5</v>
      </c>
      <c r="W137" s="3">
        <v>15</v>
      </c>
      <c r="X137" s="3">
        <v>18</v>
      </c>
      <c r="Y137" s="3">
        <v>135</v>
      </c>
      <c r="Z137" s="3" t="s">
        <v>71</v>
      </c>
      <c r="AA137" s="3">
        <v>24</v>
      </c>
      <c r="AB137" s="3">
        <v>23</v>
      </c>
      <c r="AC137" s="3">
        <v>72908666</v>
      </c>
      <c r="AD137" s="3">
        <v>2555907</v>
      </c>
      <c r="AE137" s="3" t="s">
        <v>203</v>
      </c>
      <c r="AF137" s="3">
        <v>5</v>
      </c>
      <c r="AG137" s="3">
        <v>9</v>
      </c>
    </row>
    <row r="138" spans="1:33" ht="15.75" customHeight="1" x14ac:dyDescent="0.15">
      <c r="A138" s="3">
        <v>25279</v>
      </c>
      <c r="B138" s="3">
        <v>136</v>
      </c>
      <c r="C138" s="3">
        <v>18</v>
      </c>
      <c r="D138" s="3" t="s">
        <v>1447</v>
      </c>
      <c r="E138" s="3" t="s">
        <v>3781</v>
      </c>
      <c r="F138" s="3" t="s">
        <v>931</v>
      </c>
      <c r="G138" s="3" t="s">
        <v>378</v>
      </c>
      <c r="H138" s="80" t="s">
        <v>2260</v>
      </c>
      <c r="I138" s="81"/>
      <c r="J138" s="3">
        <v>2752.4901</v>
      </c>
      <c r="K138" s="3">
        <v>8094996</v>
      </c>
      <c r="L138" s="3" t="s">
        <v>526</v>
      </c>
      <c r="M138" s="3">
        <v>0</v>
      </c>
      <c r="N138" s="3" t="s">
        <v>1447</v>
      </c>
      <c r="O138" s="3" t="s">
        <v>3781</v>
      </c>
      <c r="P138" s="8">
        <v>37622</v>
      </c>
      <c r="Q138" s="3" t="s">
        <v>2256</v>
      </c>
      <c r="R138" s="5" t="s">
        <v>3783</v>
      </c>
      <c r="S138" s="3" t="s">
        <v>2260</v>
      </c>
      <c r="T138" s="3" t="s">
        <v>378</v>
      </c>
      <c r="V138" s="3">
        <v>3</v>
      </c>
      <c r="W138" s="3">
        <v>0</v>
      </c>
      <c r="X138" s="3">
        <v>1</v>
      </c>
      <c r="Y138" s="3">
        <v>136</v>
      </c>
      <c r="Z138" s="3" t="s">
        <v>526</v>
      </c>
      <c r="AA138" s="3">
        <v>18</v>
      </c>
      <c r="AB138" s="3">
        <v>3</v>
      </c>
      <c r="AC138" s="3">
        <v>8094996</v>
      </c>
      <c r="AD138" s="3">
        <v>283787</v>
      </c>
      <c r="AF138" s="3">
        <v>19</v>
      </c>
      <c r="AG138" s="3">
        <v>373</v>
      </c>
    </row>
    <row r="139" spans="1:33" ht="15.75" customHeight="1" x14ac:dyDescent="0.15">
      <c r="A139" s="3">
        <v>24932</v>
      </c>
      <c r="B139" s="3">
        <v>137</v>
      </c>
      <c r="C139" s="3">
        <v>25</v>
      </c>
      <c r="D139" s="3" t="s">
        <v>1451</v>
      </c>
      <c r="E139" s="3" t="s">
        <v>3786</v>
      </c>
      <c r="F139" s="3" t="s">
        <v>855</v>
      </c>
      <c r="G139" s="3" t="s">
        <v>292</v>
      </c>
      <c r="H139" s="3" t="s">
        <v>2279</v>
      </c>
      <c r="I139" s="3" t="s">
        <v>2280</v>
      </c>
      <c r="J139" s="3">
        <v>2745.4166</v>
      </c>
      <c r="K139" s="3">
        <v>7502709</v>
      </c>
      <c r="L139" s="3" t="s">
        <v>71</v>
      </c>
      <c r="M139" s="3">
        <v>0</v>
      </c>
      <c r="N139" s="3" t="s">
        <v>1451</v>
      </c>
      <c r="O139" s="3" t="s">
        <v>3786</v>
      </c>
      <c r="P139" s="3" t="s">
        <v>388</v>
      </c>
      <c r="Q139" s="3" t="s">
        <v>2266</v>
      </c>
      <c r="R139" s="5" t="s">
        <v>3788</v>
      </c>
      <c r="S139" s="3" t="s">
        <v>2279</v>
      </c>
      <c r="T139" s="3" t="s">
        <v>292</v>
      </c>
      <c r="V139" s="3">
        <v>5</v>
      </c>
      <c r="W139" s="3">
        <v>1</v>
      </c>
      <c r="X139" s="3">
        <v>19</v>
      </c>
      <c r="Y139" s="3">
        <v>137</v>
      </c>
      <c r="Z139" s="3" t="s">
        <v>71</v>
      </c>
      <c r="AA139" s="3">
        <v>25</v>
      </c>
      <c r="AB139" s="3">
        <v>8</v>
      </c>
      <c r="AC139" s="3">
        <v>7502709</v>
      </c>
      <c r="AD139" s="3">
        <v>263677</v>
      </c>
      <c r="AE139" s="3" t="s">
        <v>2280</v>
      </c>
      <c r="AF139" s="3">
        <v>5</v>
      </c>
      <c r="AG139" s="3">
        <v>52</v>
      </c>
    </row>
    <row r="140" spans="1:33" ht="15.75" customHeight="1" x14ac:dyDescent="0.15">
      <c r="A140" s="3">
        <v>24888</v>
      </c>
      <c r="B140" s="3">
        <v>138</v>
      </c>
      <c r="C140" s="3">
        <v>160</v>
      </c>
      <c r="D140" s="3" t="s">
        <v>1466</v>
      </c>
      <c r="E140" s="3" t="s">
        <v>3791</v>
      </c>
      <c r="F140" s="3" t="s">
        <v>657</v>
      </c>
      <c r="G140" s="3" t="s">
        <v>246</v>
      </c>
      <c r="H140" s="3" t="s">
        <v>934</v>
      </c>
      <c r="I140" s="3" t="s">
        <v>264</v>
      </c>
      <c r="J140" s="3">
        <v>2716.0018</v>
      </c>
      <c r="K140" s="3">
        <v>3225899</v>
      </c>
      <c r="L140" s="3" t="s">
        <v>162</v>
      </c>
      <c r="M140" s="3">
        <v>0</v>
      </c>
      <c r="N140" s="3" t="s">
        <v>1466</v>
      </c>
      <c r="O140" s="3" t="s">
        <v>3791</v>
      </c>
      <c r="P140" s="8">
        <v>39814</v>
      </c>
      <c r="Q140" s="3" t="s">
        <v>2284</v>
      </c>
      <c r="R140" s="5" t="s">
        <v>3796</v>
      </c>
      <c r="S140" s="3" t="s">
        <v>934</v>
      </c>
      <c r="T140" s="3" t="s">
        <v>246</v>
      </c>
      <c r="V140" s="3">
        <v>12</v>
      </c>
      <c r="W140" s="3">
        <v>8</v>
      </c>
      <c r="X140" s="3">
        <v>11</v>
      </c>
      <c r="Y140" s="3">
        <v>138</v>
      </c>
      <c r="Z140" s="3" t="s">
        <v>162</v>
      </c>
      <c r="AA140" s="3">
        <v>160</v>
      </c>
      <c r="AB140" s="3">
        <v>15</v>
      </c>
      <c r="AC140" s="3">
        <v>3225899</v>
      </c>
      <c r="AD140" s="3">
        <v>114556</v>
      </c>
      <c r="AE140" s="3" t="s">
        <v>264</v>
      </c>
      <c r="AF140" s="3">
        <v>8</v>
      </c>
      <c r="AG140" s="3">
        <v>8</v>
      </c>
    </row>
    <row r="141" spans="1:33" ht="15.75" customHeight="1" x14ac:dyDescent="0.15">
      <c r="A141" s="3">
        <v>26263</v>
      </c>
      <c r="B141" s="3">
        <v>139</v>
      </c>
      <c r="C141" s="3">
        <v>232</v>
      </c>
      <c r="D141" s="3" t="s">
        <v>1468</v>
      </c>
      <c r="E141" s="3" t="s">
        <v>3804</v>
      </c>
      <c r="F141" s="3" t="s">
        <v>36</v>
      </c>
      <c r="G141" s="3" t="s">
        <v>37</v>
      </c>
      <c r="H141" s="3" t="s">
        <v>89</v>
      </c>
      <c r="I141" s="3" t="s">
        <v>89</v>
      </c>
      <c r="J141" s="3">
        <v>2710.8696</v>
      </c>
      <c r="K141" s="3">
        <v>51720000</v>
      </c>
      <c r="L141" s="3" t="s">
        <v>75</v>
      </c>
      <c r="M141" s="3">
        <v>0</v>
      </c>
      <c r="N141" s="3" t="s">
        <v>1468</v>
      </c>
      <c r="O141" s="3" t="s">
        <v>3804</v>
      </c>
      <c r="P141" s="8">
        <v>39448</v>
      </c>
      <c r="Q141" s="3" t="s">
        <v>2171</v>
      </c>
      <c r="R141" s="5" t="s">
        <v>3830</v>
      </c>
      <c r="S141" s="3" t="s">
        <v>89</v>
      </c>
      <c r="T141" s="3" t="s">
        <v>37</v>
      </c>
      <c r="V141" s="3">
        <v>26</v>
      </c>
      <c r="W141" s="3">
        <v>7</v>
      </c>
      <c r="X141" s="3">
        <v>3</v>
      </c>
      <c r="Y141" s="3">
        <v>139</v>
      </c>
      <c r="Z141" s="3" t="s">
        <v>75</v>
      </c>
      <c r="AA141" s="3">
        <v>232</v>
      </c>
      <c r="AB141" s="3">
        <v>23</v>
      </c>
      <c r="AC141" s="3">
        <v>51720000</v>
      </c>
      <c r="AD141" s="3">
        <v>1840000</v>
      </c>
      <c r="AE141" s="3" t="s">
        <v>89</v>
      </c>
      <c r="AF141" s="3">
        <v>14</v>
      </c>
      <c r="AG141" s="3">
        <v>4</v>
      </c>
    </row>
    <row r="142" spans="1:33" ht="15.75" customHeight="1" x14ac:dyDescent="0.15">
      <c r="A142" s="3">
        <v>25095</v>
      </c>
      <c r="B142" s="3">
        <v>140</v>
      </c>
      <c r="C142" s="3">
        <v>20</v>
      </c>
      <c r="D142" s="3" t="s">
        <v>1472</v>
      </c>
      <c r="E142" s="3" t="s">
        <v>3834</v>
      </c>
      <c r="F142" s="3" t="s">
        <v>1438</v>
      </c>
      <c r="G142" s="3" t="s">
        <v>495</v>
      </c>
      <c r="H142" s="3" t="s">
        <v>2308</v>
      </c>
      <c r="I142" s="3" t="s">
        <v>1709</v>
      </c>
      <c r="J142" s="3">
        <v>2709.3881000000001</v>
      </c>
      <c r="K142" s="3">
        <v>3843580</v>
      </c>
      <c r="L142" s="3" t="s">
        <v>538</v>
      </c>
      <c r="M142" s="3">
        <v>0</v>
      </c>
      <c r="N142" s="3" t="s">
        <v>1472</v>
      </c>
      <c r="O142" s="3" t="s">
        <v>3834</v>
      </c>
      <c r="P142" s="8">
        <v>38718</v>
      </c>
      <c r="Q142" s="3" t="s">
        <v>2304</v>
      </c>
      <c r="R142" s="5" t="s">
        <v>3872</v>
      </c>
      <c r="S142" s="3" t="s">
        <v>2308</v>
      </c>
      <c r="T142" s="3" t="s">
        <v>495</v>
      </c>
      <c r="V142" s="3">
        <v>3</v>
      </c>
      <c r="W142" s="3">
        <v>2</v>
      </c>
      <c r="X142" s="3">
        <v>5</v>
      </c>
      <c r="Y142" s="3">
        <v>140</v>
      </c>
      <c r="Z142" s="3" t="s">
        <v>538</v>
      </c>
      <c r="AA142" s="3">
        <v>20</v>
      </c>
      <c r="AB142" s="3">
        <v>1</v>
      </c>
      <c r="AC142" s="3">
        <v>3843580</v>
      </c>
      <c r="AD142" s="3">
        <v>136812</v>
      </c>
      <c r="AE142" s="3" t="s">
        <v>1709</v>
      </c>
      <c r="AF142" s="3">
        <v>3</v>
      </c>
      <c r="AG142" s="3">
        <v>19</v>
      </c>
    </row>
    <row r="143" spans="1:33" ht="15.75" customHeight="1" x14ac:dyDescent="0.15">
      <c r="A143" s="3">
        <v>25749</v>
      </c>
      <c r="B143" s="3">
        <v>141</v>
      </c>
      <c r="C143" s="3">
        <v>81</v>
      </c>
      <c r="D143" s="3" t="s">
        <v>1474</v>
      </c>
      <c r="E143" s="3" t="s">
        <v>3876</v>
      </c>
      <c r="F143" s="3" t="s">
        <v>3877</v>
      </c>
      <c r="G143" s="3" t="s">
        <v>731</v>
      </c>
      <c r="H143" s="3" t="s">
        <v>2337</v>
      </c>
      <c r="I143" s="3" t="s">
        <v>2338</v>
      </c>
      <c r="J143" s="3">
        <v>2689.9672</v>
      </c>
      <c r="K143" s="3">
        <v>8725985</v>
      </c>
      <c r="L143" s="3" t="s">
        <v>71</v>
      </c>
      <c r="M143" s="3">
        <v>0</v>
      </c>
      <c r="N143" s="3" t="s">
        <v>1474</v>
      </c>
      <c r="O143" s="3" t="s">
        <v>3876</v>
      </c>
      <c r="P143" s="8">
        <v>39083</v>
      </c>
      <c r="Q143" s="3" t="s">
        <v>2335</v>
      </c>
      <c r="R143" s="5" t="s">
        <v>3881</v>
      </c>
      <c r="S143" s="3" t="s">
        <v>2337</v>
      </c>
      <c r="T143" s="3" t="s">
        <v>731</v>
      </c>
      <c r="V143" s="3">
        <v>1</v>
      </c>
      <c r="W143" s="3">
        <v>0</v>
      </c>
      <c r="X143" s="3">
        <v>20</v>
      </c>
      <c r="Y143" s="3">
        <v>141</v>
      </c>
      <c r="Z143" s="3" t="s">
        <v>71</v>
      </c>
      <c r="AA143" s="3">
        <v>81</v>
      </c>
      <c r="AB143" s="3">
        <v>8</v>
      </c>
      <c r="AC143" s="3">
        <v>8725985</v>
      </c>
      <c r="AD143" s="3">
        <v>312763</v>
      </c>
      <c r="AF143" s="3">
        <v>5</v>
      </c>
      <c r="AG143" s="3">
        <v>536</v>
      </c>
    </row>
    <row r="144" spans="1:33" ht="15.75" customHeight="1" x14ac:dyDescent="0.15">
      <c r="A144" s="3">
        <v>25236</v>
      </c>
      <c r="B144" s="3">
        <v>142</v>
      </c>
      <c r="C144" s="3">
        <v>96</v>
      </c>
      <c r="D144" s="3" t="s">
        <v>1486</v>
      </c>
      <c r="E144" s="3" t="s">
        <v>3905</v>
      </c>
      <c r="F144" s="3" t="s">
        <v>143</v>
      </c>
      <c r="G144" s="3" t="s">
        <v>77</v>
      </c>
      <c r="H144" s="3" t="s">
        <v>1086</v>
      </c>
      <c r="I144" s="3" t="s">
        <v>79</v>
      </c>
      <c r="J144" s="3">
        <v>2683.3172</v>
      </c>
      <c r="K144" s="3">
        <v>9784000</v>
      </c>
      <c r="L144" s="3" t="s">
        <v>526</v>
      </c>
      <c r="M144" s="3">
        <v>0</v>
      </c>
      <c r="N144" s="3" t="s">
        <v>1486</v>
      </c>
      <c r="O144" s="3" t="s">
        <v>3905</v>
      </c>
      <c r="P144" s="8">
        <v>39814</v>
      </c>
      <c r="Q144" s="3" t="s">
        <v>2342</v>
      </c>
      <c r="R144" s="5" t="s">
        <v>3933</v>
      </c>
      <c r="S144" s="3" t="s">
        <v>1086</v>
      </c>
      <c r="T144" s="3" t="s">
        <v>77</v>
      </c>
      <c r="V144" s="3">
        <v>7</v>
      </c>
      <c r="W144" s="3">
        <v>7</v>
      </c>
      <c r="X144" s="3">
        <v>2</v>
      </c>
      <c r="Y144" s="3">
        <v>142</v>
      </c>
      <c r="Z144" s="3" t="s">
        <v>526</v>
      </c>
      <c r="AA144" s="3">
        <v>96</v>
      </c>
      <c r="AB144" s="3">
        <v>7</v>
      </c>
      <c r="AC144" s="3">
        <v>9784000</v>
      </c>
      <c r="AD144" s="3">
        <v>351523</v>
      </c>
      <c r="AE144" s="3" t="s">
        <v>79</v>
      </c>
      <c r="AF144" s="3">
        <v>19</v>
      </c>
      <c r="AG144" s="3">
        <v>6</v>
      </c>
    </row>
    <row r="145" spans="1:33" ht="15.75" customHeight="1" x14ac:dyDescent="0.15">
      <c r="A145" s="3">
        <v>25237</v>
      </c>
      <c r="B145" s="3">
        <v>143</v>
      </c>
      <c r="C145" s="3">
        <v>53</v>
      </c>
      <c r="D145" s="3" t="s">
        <v>1488</v>
      </c>
      <c r="E145" s="3" t="s">
        <v>3942</v>
      </c>
      <c r="F145" s="3" t="s">
        <v>1620</v>
      </c>
      <c r="G145" s="3" t="s">
        <v>412</v>
      </c>
      <c r="H145" s="3" t="s">
        <v>2359</v>
      </c>
      <c r="I145" s="3" t="s">
        <v>742</v>
      </c>
      <c r="J145" s="3">
        <v>2677.1957000000002</v>
      </c>
      <c r="K145" s="3">
        <v>15085838</v>
      </c>
      <c r="L145" s="3" t="s">
        <v>66</v>
      </c>
      <c r="M145" s="3">
        <v>0</v>
      </c>
      <c r="N145" s="3" t="s">
        <v>1488</v>
      </c>
      <c r="O145" s="3" t="s">
        <v>3942</v>
      </c>
      <c r="P145" s="8">
        <v>37257</v>
      </c>
      <c r="Q145" s="3" t="s">
        <v>2357</v>
      </c>
      <c r="R145" s="5" t="s">
        <v>3948</v>
      </c>
      <c r="S145" s="3" t="s">
        <v>2359</v>
      </c>
      <c r="T145" s="3" t="s">
        <v>412</v>
      </c>
      <c r="V145" s="3">
        <v>5</v>
      </c>
      <c r="W145" s="3">
        <v>5</v>
      </c>
      <c r="X145" s="3">
        <v>11</v>
      </c>
      <c r="Y145" s="3">
        <v>143</v>
      </c>
      <c r="Z145" s="3" t="s">
        <v>66</v>
      </c>
      <c r="AA145" s="3">
        <v>53</v>
      </c>
      <c r="AB145" s="3">
        <v>29</v>
      </c>
      <c r="AC145" s="3">
        <v>15085838</v>
      </c>
      <c r="AD145" s="3">
        <v>543204</v>
      </c>
      <c r="AE145" s="3" t="s">
        <v>742</v>
      </c>
      <c r="AF145" s="3">
        <v>9</v>
      </c>
      <c r="AG145" s="3">
        <v>17</v>
      </c>
    </row>
    <row r="146" spans="1:33" ht="15.75" customHeight="1" x14ac:dyDescent="0.15">
      <c r="A146" s="3">
        <v>25594</v>
      </c>
      <c r="B146" s="3">
        <v>144</v>
      </c>
      <c r="C146" s="3">
        <v>53</v>
      </c>
      <c r="D146" s="3" t="s">
        <v>70</v>
      </c>
      <c r="E146" s="3" t="s">
        <v>4005</v>
      </c>
      <c r="F146" s="3" t="s">
        <v>36</v>
      </c>
      <c r="G146" s="3" t="s">
        <v>37</v>
      </c>
      <c r="H146" s="3" t="s">
        <v>89</v>
      </c>
      <c r="I146" s="3" t="s">
        <v>89</v>
      </c>
      <c r="J146" s="3">
        <v>2665.2478999999998</v>
      </c>
      <c r="K146" s="3">
        <v>21040412</v>
      </c>
      <c r="L146" s="3" t="s">
        <v>71</v>
      </c>
      <c r="M146" s="3">
        <v>0</v>
      </c>
      <c r="N146" s="3" t="s">
        <v>70</v>
      </c>
      <c r="O146" s="3" t="s">
        <v>4005</v>
      </c>
      <c r="P146" s="8">
        <v>40179</v>
      </c>
      <c r="Q146" s="3" t="s">
        <v>72</v>
      </c>
      <c r="R146" s="5" t="s">
        <v>4017</v>
      </c>
      <c r="S146" s="3" t="s">
        <v>89</v>
      </c>
      <c r="T146" s="3" t="s">
        <v>37</v>
      </c>
      <c r="V146" s="3">
        <v>27</v>
      </c>
      <c r="W146" s="3">
        <v>8</v>
      </c>
      <c r="X146" s="3">
        <v>21</v>
      </c>
      <c r="Y146" s="3">
        <v>144</v>
      </c>
      <c r="Z146" s="3" t="s">
        <v>71</v>
      </c>
      <c r="AA146" s="3">
        <v>53</v>
      </c>
      <c r="AB146" s="3">
        <v>40</v>
      </c>
      <c r="AC146" s="3">
        <v>21040412</v>
      </c>
      <c r="AD146" s="3">
        <v>760887</v>
      </c>
      <c r="AE146" s="3" t="s">
        <v>89</v>
      </c>
      <c r="AF146" s="3">
        <v>5</v>
      </c>
      <c r="AG146" s="3">
        <v>4</v>
      </c>
    </row>
    <row r="147" spans="1:33" ht="15.75" customHeight="1" x14ac:dyDescent="0.15">
      <c r="A147" s="3">
        <v>25620</v>
      </c>
      <c r="B147" s="3">
        <v>145</v>
      </c>
      <c r="C147" s="3">
        <v>160</v>
      </c>
      <c r="D147" s="3" t="s">
        <v>1512</v>
      </c>
      <c r="E147" s="3" t="s">
        <v>4021</v>
      </c>
      <c r="F147" s="3" t="s">
        <v>475</v>
      </c>
      <c r="G147" s="3" t="s">
        <v>277</v>
      </c>
      <c r="H147" s="3" t="s">
        <v>475</v>
      </c>
      <c r="I147" s="3" t="s">
        <v>203</v>
      </c>
      <c r="J147" s="3">
        <v>2646.4032999999999</v>
      </c>
      <c r="K147" s="3">
        <v>4399793</v>
      </c>
      <c r="L147" s="3" t="s">
        <v>40</v>
      </c>
      <c r="M147" s="3">
        <v>0</v>
      </c>
      <c r="N147" s="3" t="s">
        <v>1512</v>
      </c>
      <c r="O147" s="3" t="s">
        <v>4021</v>
      </c>
      <c r="P147" s="8">
        <v>39814</v>
      </c>
      <c r="Q147" s="3" t="s">
        <v>2372</v>
      </c>
      <c r="R147" s="5" t="s">
        <v>4030</v>
      </c>
      <c r="S147" s="3" t="s">
        <v>475</v>
      </c>
      <c r="T147" s="3" t="s">
        <v>277</v>
      </c>
      <c r="V147" s="3">
        <v>13</v>
      </c>
      <c r="W147" s="3">
        <v>16</v>
      </c>
      <c r="X147" s="3">
        <v>11</v>
      </c>
      <c r="Y147" s="3">
        <v>145</v>
      </c>
      <c r="Z147" s="3" t="s">
        <v>40</v>
      </c>
      <c r="AA147" s="3">
        <v>160</v>
      </c>
      <c r="AB147" s="3">
        <v>3</v>
      </c>
      <c r="AC147" s="3">
        <v>4399793</v>
      </c>
      <c r="AD147" s="3">
        <v>160202</v>
      </c>
      <c r="AE147" s="3" t="s">
        <v>203</v>
      </c>
      <c r="AF147" s="3">
        <v>4</v>
      </c>
      <c r="AG147" s="3">
        <v>9</v>
      </c>
    </row>
    <row r="148" spans="1:33" ht="15.75" customHeight="1" x14ac:dyDescent="0.15">
      <c r="A148" s="3">
        <v>26220</v>
      </c>
      <c r="B148" s="3">
        <v>146</v>
      </c>
      <c r="C148" s="3">
        <v>35</v>
      </c>
      <c r="D148" s="3" t="s">
        <v>1520</v>
      </c>
      <c r="E148" s="3" t="s">
        <v>4036</v>
      </c>
      <c r="F148" s="3" t="s">
        <v>36</v>
      </c>
      <c r="G148" s="3" t="s">
        <v>37</v>
      </c>
      <c r="H148" s="3" t="s">
        <v>89</v>
      </c>
      <c r="I148" s="3" t="s">
        <v>89</v>
      </c>
      <c r="J148" s="3">
        <v>2634.2593000000002</v>
      </c>
      <c r="K148" s="3">
        <v>5906000</v>
      </c>
      <c r="L148" s="3" t="s">
        <v>526</v>
      </c>
      <c r="M148" s="3">
        <v>0</v>
      </c>
      <c r="N148" s="3" t="s">
        <v>1520</v>
      </c>
      <c r="O148" s="3" t="s">
        <v>4036</v>
      </c>
      <c r="P148" s="8">
        <v>39814</v>
      </c>
      <c r="Q148" s="3" t="s">
        <v>2408</v>
      </c>
      <c r="R148" s="5" t="s">
        <v>4040</v>
      </c>
      <c r="S148" s="3" t="s">
        <v>89</v>
      </c>
      <c r="T148" s="3" t="s">
        <v>37</v>
      </c>
      <c r="V148" s="3">
        <v>28</v>
      </c>
      <c r="W148" s="3">
        <v>9</v>
      </c>
      <c r="X148" s="3">
        <v>3</v>
      </c>
      <c r="Y148" s="3">
        <v>146</v>
      </c>
      <c r="Z148" s="3" t="s">
        <v>526</v>
      </c>
      <c r="AA148" s="3">
        <v>35</v>
      </c>
      <c r="AB148" s="3">
        <v>12</v>
      </c>
      <c r="AC148" s="3">
        <v>5906000</v>
      </c>
      <c r="AD148" s="3">
        <v>216000</v>
      </c>
      <c r="AE148" s="3" t="s">
        <v>89</v>
      </c>
      <c r="AF148" s="3">
        <v>19</v>
      </c>
      <c r="AG148" s="3">
        <v>4</v>
      </c>
    </row>
    <row r="149" spans="1:33" ht="15.75" customHeight="1" x14ac:dyDescent="0.15">
      <c r="A149" s="3">
        <v>26517</v>
      </c>
      <c r="B149" s="3">
        <v>147</v>
      </c>
      <c r="C149" s="3">
        <v>140</v>
      </c>
      <c r="D149" s="3" t="s">
        <v>1524</v>
      </c>
      <c r="E149" s="3" t="s">
        <v>4059</v>
      </c>
      <c r="F149" s="3" t="s">
        <v>4061</v>
      </c>
      <c r="G149" s="3" t="s">
        <v>446</v>
      </c>
      <c r="H149" s="3" t="s">
        <v>2435</v>
      </c>
      <c r="I149" s="3" t="s">
        <v>2435</v>
      </c>
      <c r="J149" s="3">
        <v>2626.018</v>
      </c>
      <c r="K149" s="3">
        <v>30167124</v>
      </c>
      <c r="L149" s="3" t="s">
        <v>538</v>
      </c>
      <c r="M149" s="3">
        <v>0</v>
      </c>
      <c r="N149" s="3" t="s">
        <v>1524</v>
      </c>
      <c r="O149" s="3" t="s">
        <v>4059</v>
      </c>
      <c r="P149" s="8">
        <v>40179</v>
      </c>
      <c r="Q149" s="3" t="s">
        <v>2432</v>
      </c>
      <c r="R149" s="5" t="s">
        <v>4082</v>
      </c>
      <c r="S149" s="3" t="s">
        <v>2435</v>
      </c>
      <c r="T149" s="3" t="s">
        <v>446</v>
      </c>
      <c r="V149" s="3">
        <v>1</v>
      </c>
      <c r="W149" s="3">
        <v>1</v>
      </c>
      <c r="X149" s="3">
        <v>6</v>
      </c>
      <c r="Y149" s="3">
        <v>147</v>
      </c>
      <c r="Z149" s="3" t="s">
        <v>538</v>
      </c>
      <c r="AA149" s="3">
        <v>140</v>
      </c>
      <c r="AB149" s="3">
        <v>9</v>
      </c>
      <c r="AC149" s="3">
        <v>30167124</v>
      </c>
      <c r="AD149" s="3">
        <v>1106637</v>
      </c>
      <c r="AE149" s="3" t="s">
        <v>2435</v>
      </c>
      <c r="AF149" s="3">
        <v>3</v>
      </c>
      <c r="AG149" s="3">
        <v>29</v>
      </c>
    </row>
    <row r="150" spans="1:33" ht="15.75" customHeight="1" x14ac:dyDescent="0.15">
      <c r="A150" s="3">
        <v>25293</v>
      </c>
      <c r="B150" s="3">
        <v>148</v>
      </c>
      <c r="C150" s="3">
        <v>14</v>
      </c>
      <c r="D150" s="3" t="s">
        <v>1529</v>
      </c>
      <c r="E150" s="3" t="s">
        <v>4098</v>
      </c>
      <c r="F150" s="3" t="s">
        <v>1620</v>
      </c>
      <c r="G150" s="3" t="s">
        <v>412</v>
      </c>
      <c r="H150" s="3" t="s">
        <v>2448</v>
      </c>
      <c r="I150" s="3" t="s">
        <v>742</v>
      </c>
      <c r="J150" s="3">
        <v>2608.0907999999999</v>
      </c>
      <c r="K150" s="3">
        <v>3115496</v>
      </c>
      <c r="L150" s="3" t="s">
        <v>59</v>
      </c>
      <c r="M150" s="3">
        <v>0</v>
      </c>
      <c r="N150" s="3" t="s">
        <v>1529</v>
      </c>
      <c r="O150" s="3" t="s">
        <v>4098</v>
      </c>
      <c r="P150" s="8">
        <v>40179</v>
      </c>
      <c r="Q150" s="3" t="s">
        <v>2445</v>
      </c>
      <c r="R150" s="5" t="s">
        <v>4112</v>
      </c>
      <c r="S150" s="3" t="s">
        <v>2448</v>
      </c>
      <c r="T150" s="3" t="s">
        <v>412</v>
      </c>
      <c r="V150" s="3">
        <v>6</v>
      </c>
      <c r="W150" s="3">
        <v>6</v>
      </c>
      <c r="X150" s="3">
        <v>7</v>
      </c>
      <c r="Y150" s="3">
        <v>148</v>
      </c>
      <c r="Z150" s="3" t="s">
        <v>59</v>
      </c>
      <c r="AA150" s="3">
        <v>14</v>
      </c>
      <c r="AB150" s="3">
        <v>1</v>
      </c>
      <c r="AC150" s="3">
        <v>3115496</v>
      </c>
      <c r="AD150" s="3">
        <v>115044</v>
      </c>
      <c r="AE150" s="3" t="s">
        <v>742</v>
      </c>
      <c r="AF150" s="3">
        <v>17</v>
      </c>
      <c r="AG150" s="3">
        <v>17</v>
      </c>
    </row>
    <row r="151" spans="1:33" ht="15.75" customHeight="1" x14ac:dyDescent="0.15">
      <c r="A151" s="3">
        <v>25025</v>
      </c>
      <c r="B151" s="3">
        <v>149</v>
      </c>
      <c r="C151" s="3">
        <v>98</v>
      </c>
      <c r="D151" s="3" t="s">
        <v>1533</v>
      </c>
      <c r="E151" s="3" t="s">
        <v>4116</v>
      </c>
      <c r="F151" s="3" t="s">
        <v>3068</v>
      </c>
      <c r="G151" s="3" t="s">
        <v>606</v>
      </c>
      <c r="H151" s="3" t="s">
        <v>2455</v>
      </c>
      <c r="I151" s="3" t="s">
        <v>2457</v>
      </c>
      <c r="J151" s="3">
        <v>2606.3465000000001</v>
      </c>
      <c r="K151" s="3">
        <v>79837059</v>
      </c>
      <c r="L151" s="3" t="s">
        <v>538</v>
      </c>
      <c r="M151" s="3">
        <v>0</v>
      </c>
      <c r="N151" s="3" t="s">
        <v>1533</v>
      </c>
      <c r="O151" s="3" t="s">
        <v>4116</v>
      </c>
      <c r="P151" s="8">
        <v>40179</v>
      </c>
      <c r="Q151" s="3" t="s">
        <v>2453</v>
      </c>
      <c r="R151" s="5" t="s">
        <v>4138</v>
      </c>
      <c r="S151" s="3" t="s">
        <v>2455</v>
      </c>
      <c r="T151" s="3" t="s">
        <v>606</v>
      </c>
      <c r="V151" s="3">
        <v>4</v>
      </c>
      <c r="W151" s="3">
        <v>0</v>
      </c>
      <c r="X151" s="3">
        <v>7</v>
      </c>
      <c r="Y151" s="3">
        <v>149</v>
      </c>
      <c r="Z151" s="3" t="s">
        <v>538</v>
      </c>
      <c r="AA151" s="3">
        <v>98</v>
      </c>
      <c r="AB151" s="3">
        <v>33</v>
      </c>
      <c r="AC151" s="3">
        <v>79837059</v>
      </c>
      <c r="AD151" s="3">
        <v>2949994</v>
      </c>
      <c r="AF151" s="3">
        <v>3</v>
      </c>
      <c r="AG151" s="3">
        <v>48</v>
      </c>
    </row>
    <row r="152" spans="1:33" ht="15.75" customHeight="1" x14ac:dyDescent="0.15">
      <c r="A152" s="3">
        <v>22898</v>
      </c>
      <c r="B152" s="3">
        <v>150</v>
      </c>
      <c r="C152" s="3">
        <v>120</v>
      </c>
      <c r="D152" s="3" t="s">
        <v>1545</v>
      </c>
      <c r="E152" s="3" t="s">
        <v>4151</v>
      </c>
      <c r="F152" s="3" t="s">
        <v>3068</v>
      </c>
      <c r="G152" s="3" t="s">
        <v>606</v>
      </c>
      <c r="H152" s="3" t="s">
        <v>2475</v>
      </c>
      <c r="I152" s="3" t="s">
        <v>1343</v>
      </c>
      <c r="J152" s="3">
        <v>2598.7287999999999</v>
      </c>
      <c r="K152" s="3">
        <v>34249000</v>
      </c>
      <c r="L152" s="3" t="s">
        <v>40</v>
      </c>
      <c r="M152" s="3">
        <v>1</v>
      </c>
      <c r="N152" s="3" t="s">
        <v>1545</v>
      </c>
      <c r="O152" s="3" t="s">
        <v>4151</v>
      </c>
      <c r="P152" s="3" t="s">
        <v>91</v>
      </c>
      <c r="Q152" s="3" t="s">
        <v>2469</v>
      </c>
      <c r="R152" s="5" t="s">
        <v>4154</v>
      </c>
      <c r="S152" s="3" t="s">
        <v>2475</v>
      </c>
      <c r="T152" s="3" t="s">
        <v>606</v>
      </c>
      <c r="V152" s="3">
        <v>5</v>
      </c>
      <c r="W152" s="3">
        <v>4</v>
      </c>
      <c r="X152" s="3">
        <v>12</v>
      </c>
      <c r="Y152" s="3">
        <v>150</v>
      </c>
      <c r="Z152" s="3" t="s">
        <v>40</v>
      </c>
      <c r="AA152" s="3">
        <v>120</v>
      </c>
      <c r="AB152" s="3">
        <v>28</v>
      </c>
      <c r="AC152" s="3">
        <v>34249000</v>
      </c>
      <c r="AD152" s="3">
        <v>1269079</v>
      </c>
      <c r="AE152" s="3" t="s">
        <v>1343</v>
      </c>
      <c r="AF152" s="3">
        <v>4</v>
      </c>
      <c r="AG152" s="3">
        <v>12</v>
      </c>
    </row>
    <row r="153" spans="1:33" ht="15.75" customHeight="1" x14ac:dyDescent="0.15">
      <c r="A153" s="3">
        <v>22864</v>
      </c>
      <c r="B153" s="3">
        <v>151</v>
      </c>
      <c r="C153" s="3">
        <v>89</v>
      </c>
      <c r="D153" s="3" t="s">
        <v>1554</v>
      </c>
      <c r="E153" s="3" t="s">
        <v>4158</v>
      </c>
      <c r="F153" s="3" t="s">
        <v>931</v>
      </c>
      <c r="G153" s="3" t="s">
        <v>378</v>
      </c>
      <c r="H153" s="3" t="s">
        <v>2485</v>
      </c>
      <c r="I153" s="3" t="s">
        <v>380</v>
      </c>
      <c r="J153" s="3">
        <v>2573.0619999999999</v>
      </c>
      <c r="K153" s="3">
        <v>4531348</v>
      </c>
      <c r="L153" s="3" t="s">
        <v>221</v>
      </c>
      <c r="M153" s="3">
        <v>1</v>
      </c>
      <c r="N153" s="3" t="s">
        <v>1554</v>
      </c>
      <c r="O153" s="3" t="s">
        <v>4158</v>
      </c>
      <c r="P153" s="3" t="s">
        <v>388</v>
      </c>
      <c r="Q153" s="3" t="s">
        <v>2483</v>
      </c>
      <c r="R153" s="5" t="s">
        <v>4182</v>
      </c>
      <c r="S153" s="3" t="s">
        <v>2485</v>
      </c>
      <c r="T153" s="3" t="s">
        <v>378</v>
      </c>
      <c r="V153" s="3">
        <v>4</v>
      </c>
      <c r="W153" s="3">
        <v>2</v>
      </c>
      <c r="X153" s="3">
        <v>12</v>
      </c>
      <c r="Y153" s="3">
        <v>151</v>
      </c>
      <c r="Z153" s="3" t="s">
        <v>221</v>
      </c>
      <c r="AA153" s="3">
        <v>89</v>
      </c>
      <c r="AB153" s="3">
        <v>7</v>
      </c>
      <c r="AC153" s="3">
        <v>4531348</v>
      </c>
      <c r="AD153" s="3">
        <v>169519</v>
      </c>
      <c r="AE153" s="3" t="s">
        <v>380</v>
      </c>
      <c r="AF153" s="3">
        <v>2</v>
      </c>
      <c r="AG153" s="3">
        <v>81</v>
      </c>
    </row>
    <row r="154" spans="1:33" ht="15.75" customHeight="1" x14ac:dyDescent="0.15">
      <c r="A154" s="3">
        <v>20327</v>
      </c>
      <c r="B154" s="3">
        <v>152</v>
      </c>
      <c r="C154" s="3">
        <v>22</v>
      </c>
      <c r="D154" s="3" t="s">
        <v>1565</v>
      </c>
      <c r="E154" s="3" t="s">
        <v>4190</v>
      </c>
      <c r="F154" s="3" t="s">
        <v>36</v>
      </c>
      <c r="G154" s="3" t="s">
        <v>37</v>
      </c>
      <c r="H154" s="3" t="s">
        <v>39</v>
      </c>
      <c r="I154" s="3" t="s">
        <v>39</v>
      </c>
      <c r="J154" s="3">
        <v>2571.0587</v>
      </c>
      <c r="K154" s="3">
        <v>88183962</v>
      </c>
      <c r="L154" s="3" t="s">
        <v>40</v>
      </c>
      <c r="M154" s="3">
        <v>3</v>
      </c>
      <c r="N154" s="3" t="s">
        <v>1565</v>
      </c>
      <c r="O154" s="3" t="s">
        <v>4190</v>
      </c>
      <c r="P154" s="3" t="s">
        <v>835</v>
      </c>
      <c r="Q154" s="3" t="s">
        <v>2494</v>
      </c>
      <c r="R154" s="5" t="s">
        <v>4196</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15">
      <c r="A155" s="3">
        <v>26205</v>
      </c>
      <c r="B155" s="3">
        <v>153</v>
      </c>
      <c r="C155" s="3">
        <v>11</v>
      </c>
      <c r="D155" s="3" t="s">
        <v>1570</v>
      </c>
      <c r="E155" s="3" t="s">
        <v>4203</v>
      </c>
      <c r="F155" s="3" t="s">
        <v>314</v>
      </c>
      <c r="G155" s="3" t="s">
        <v>153</v>
      </c>
      <c r="H155" s="3" t="s">
        <v>2520</v>
      </c>
      <c r="I155" s="3" t="s">
        <v>1401</v>
      </c>
      <c r="J155" s="3">
        <v>2564.509</v>
      </c>
      <c r="K155" s="3">
        <v>6360103</v>
      </c>
      <c r="L155" s="3" t="s">
        <v>71</v>
      </c>
      <c r="M155" s="3">
        <v>0</v>
      </c>
      <c r="N155" s="3" t="s">
        <v>1570</v>
      </c>
      <c r="O155" s="3" t="s">
        <v>4203</v>
      </c>
      <c r="P155" s="8">
        <v>40179</v>
      </c>
      <c r="Q155" s="3" t="s">
        <v>2515</v>
      </c>
      <c r="R155" s="5" t="s">
        <v>4206</v>
      </c>
      <c r="S155" s="3" t="s">
        <v>2520</v>
      </c>
      <c r="T155" s="3" t="s">
        <v>153</v>
      </c>
      <c r="V155" s="3">
        <v>2</v>
      </c>
      <c r="W155" s="3">
        <v>0</v>
      </c>
      <c r="X155" s="3">
        <v>22</v>
      </c>
      <c r="Y155" s="3">
        <v>153</v>
      </c>
      <c r="Z155" s="3" t="s">
        <v>71</v>
      </c>
      <c r="AA155" s="3">
        <v>11</v>
      </c>
      <c r="AB155" s="3">
        <v>3</v>
      </c>
      <c r="AC155" s="3">
        <v>6360103</v>
      </c>
      <c r="AD155" s="3">
        <v>238697</v>
      </c>
      <c r="AF155" s="3">
        <v>5</v>
      </c>
      <c r="AG155" s="3">
        <v>21</v>
      </c>
    </row>
    <row r="156" spans="1:33" ht="15.75" customHeight="1" x14ac:dyDescent="0.15">
      <c r="A156" s="3">
        <v>25975</v>
      </c>
      <c r="B156" s="3">
        <v>154</v>
      </c>
      <c r="C156" s="3">
        <v>12</v>
      </c>
      <c r="D156" s="3" t="s">
        <v>1580</v>
      </c>
      <c r="E156" s="3" t="s">
        <v>4209</v>
      </c>
      <c r="F156" s="3" t="s">
        <v>96</v>
      </c>
      <c r="G156" s="3" t="s">
        <v>61</v>
      </c>
      <c r="H156" s="3" t="s">
        <v>2537</v>
      </c>
      <c r="I156" s="3" t="s">
        <v>2538</v>
      </c>
      <c r="J156" s="3">
        <v>2550.7143000000001</v>
      </c>
      <c r="K156" s="3">
        <v>7422000</v>
      </c>
      <c r="L156" s="3" t="s">
        <v>215</v>
      </c>
      <c r="M156" s="3">
        <v>0</v>
      </c>
      <c r="N156" s="3" t="s">
        <v>1580</v>
      </c>
      <c r="O156" s="3" t="s">
        <v>4209</v>
      </c>
      <c r="P156" s="8">
        <v>39814</v>
      </c>
      <c r="Q156" s="3" t="s">
        <v>2535</v>
      </c>
      <c r="R156" s="5" t="s">
        <v>4231</v>
      </c>
      <c r="S156" s="3" t="s">
        <v>2537</v>
      </c>
      <c r="T156" s="3" t="s">
        <v>61</v>
      </c>
      <c r="V156" s="3">
        <v>8</v>
      </c>
      <c r="W156" s="3">
        <v>0</v>
      </c>
      <c r="X156" s="3">
        <v>9</v>
      </c>
      <c r="Y156" s="3">
        <v>154</v>
      </c>
      <c r="Z156" s="3" t="s">
        <v>215</v>
      </c>
      <c r="AA156" s="3">
        <v>12</v>
      </c>
      <c r="AB156" s="3">
        <v>3</v>
      </c>
      <c r="AC156" s="3">
        <v>7422000</v>
      </c>
      <c r="AD156" s="3">
        <v>280000</v>
      </c>
      <c r="AF156" s="3">
        <v>7</v>
      </c>
      <c r="AG156" s="3">
        <v>15</v>
      </c>
    </row>
    <row r="157" spans="1:33" ht="15.75" customHeight="1" x14ac:dyDescent="0.15">
      <c r="A157" s="3">
        <v>26126</v>
      </c>
      <c r="B157" s="3">
        <v>155</v>
      </c>
      <c r="C157" s="3">
        <v>14</v>
      </c>
      <c r="D157" s="3" t="s">
        <v>1597</v>
      </c>
      <c r="E157" s="3" t="s">
        <v>4233</v>
      </c>
      <c r="F157" s="3" t="s">
        <v>331</v>
      </c>
      <c r="G157" s="3" t="s">
        <v>167</v>
      </c>
      <c r="H157" s="3" t="s">
        <v>2543</v>
      </c>
      <c r="I157" s="3" t="s">
        <v>2088</v>
      </c>
      <c r="J157" s="3">
        <v>2545.6932000000002</v>
      </c>
      <c r="K157" s="3">
        <v>4728621</v>
      </c>
      <c r="L157" s="3" t="s">
        <v>59</v>
      </c>
      <c r="M157" s="3">
        <v>0</v>
      </c>
      <c r="N157" s="3" t="s">
        <v>1597</v>
      </c>
      <c r="O157" s="3" t="s">
        <v>4233</v>
      </c>
      <c r="P157" s="8">
        <v>39448</v>
      </c>
      <c r="Q157" s="3" t="s">
        <v>2541</v>
      </c>
      <c r="R157" s="5" t="s">
        <v>4246</v>
      </c>
      <c r="S157" s="3" t="s">
        <v>2543</v>
      </c>
      <c r="T157" s="3" t="s">
        <v>167</v>
      </c>
      <c r="V157" s="3">
        <v>14</v>
      </c>
      <c r="W157" s="3">
        <v>3</v>
      </c>
      <c r="X157" s="3">
        <v>8</v>
      </c>
      <c r="Y157" s="3">
        <v>155</v>
      </c>
      <c r="Z157" s="3" t="s">
        <v>59</v>
      </c>
      <c r="AA157" s="3">
        <v>14</v>
      </c>
      <c r="AB157" s="3">
        <v>3</v>
      </c>
      <c r="AC157" s="3">
        <v>4728621</v>
      </c>
      <c r="AD157" s="3">
        <v>178729</v>
      </c>
      <c r="AE157" s="3" t="s">
        <v>2088</v>
      </c>
      <c r="AF157" s="3">
        <v>17</v>
      </c>
      <c r="AG157" s="3">
        <v>68</v>
      </c>
    </row>
    <row r="158" spans="1:33" ht="15.75" customHeight="1" x14ac:dyDescent="0.15">
      <c r="A158" s="3">
        <v>25004</v>
      </c>
      <c r="B158" s="3">
        <v>156</v>
      </c>
      <c r="C158" s="3">
        <v>29</v>
      </c>
      <c r="D158" s="3" t="s">
        <v>1602</v>
      </c>
      <c r="E158" s="3" t="s">
        <v>4271</v>
      </c>
      <c r="F158" s="3" t="s">
        <v>4272</v>
      </c>
      <c r="G158" s="3" t="s">
        <v>780</v>
      </c>
      <c r="H158" s="3" t="s">
        <v>2565</v>
      </c>
      <c r="I158" s="3" t="s">
        <v>2566</v>
      </c>
      <c r="J158" s="3">
        <v>2545.2064</v>
      </c>
      <c r="K158" s="3">
        <v>15115027</v>
      </c>
      <c r="L158" s="3" t="s">
        <v>340</v>
      </c>
      <c r="M158" s="3">
        <v>0</v>
      </c>
      <c r="N158" s="3" t="s">
        <v>1602</v>
      </c>
      <c r="O158" s="3" t="s">
        <v>4271</v>
      </c>
      <c r="P158" s="8">
        <v>39814</v>
      </c>
      <c r="Q158" s="3" t="s">
        <v>2563</v>
      </c>
      <c r="R158" s="5" t="s">
        <v>4278</v>
      </c>
      <c r="S158" s="3" t="s">
        <v>2565</v>
      </c>
      <c r="T158" s="3" t="s">
        <v>780</v>
      </c>
      <c r="V158" s="3">
        <v>1</v>
      </c>
      <c r="W158" s="3">
        <v>1</v>
      </c>
      <c r="X158" s="3">
        <v>2</v>
      </c>
      <c r="Y158" s="3">
        <v>156</v>
      </c>
      <c r="Z158" s="3" t="s">
        <v>340</v>
      </c>
      <c r="AA158" s="3">
        <v>29</v>
      </c>
      <c r="AB158" s="3">
        <v>3</v>
      </c>
      <c r="AC158" s="3">
        <v>15115027</v>
      </c>
      <c r="AD158" s="3">
        <v>571412</v>
      </c>
      <c r="AE158" s="3" t="s">
        <v>2566</v>
      </c>
      <c r="AF158" s="3">
        <v>6</v>
      </c>
      <c r="AG158" s="3">
        <v>47</v>
      </c>
    </row>
    <row r="159" spans="1:33" ht="15.75" customHeight="1" x14ac:dyDescent="0.15">
      <c r="A159" s="3">
        <v>25205</v>
      </c>
      <c r="B159" s="3">
        <v>157</v>
      </c>
      <c r="C159" s="3">
        <v>11</v>
      </c>
      <c r="D159" s="3" t="s">
        <v>1605</v>
      </c>
      <c r="E159" s="3" t="s">
        <v>4287</v>
      </c>
      <c r="F159" s="3" t="s">
        <v>36</v>
      </c>
      <c r="G159" s="3" t="s">
        <v>37</v>
      </c>
      <c r="H159" s="3" t="s">
        <v>2586</v>
      </c>
      <c r="I159" s="3" t="s">
        <v>39</v>
      </c>
      <c r="J159" s="3">
        <v>2539.989</v>
      </c>
      <c r="K159" s="3">
        <v>2981762</v>
      </c>
      <c r="L159" s="3" t="s">
        <v>221</v>
      </c>
      <c r="M159" s="3">
        <v>0</v>
      </c>
      <c r="N159" s="3" t="s">
        <v>1605</v>
      </c>
      <c r="O159" s="3" t="s">
        <v>4287</v>
      </c>
      <c r="P159" s="8">
        <v>40179</v>
      </c>
      <c r="Q159" s="3" t="s">
        <v>2572</v>
      </c>
      <c r="R159" s="5" t="s">
        <v>4303</v>
      </c>
      <c r="S159" s="3" t="s">
        <v>2586</v>
      </c>
      <c r="T159" s="3" t="s">
        <v>37</v>
      </c>
      <c r="V159" s="3">
        <v>30</v>
      </c>
      <c r="W159" s="3">
        <v>14</v>
      </c>
      <c r="X159" s="3">
        <v>13</v>
      </c>
      <c r="Y159" s="3">
        <v>157</v>
      </c>
      <c r="Z159" s="3" t="s">
        <v>221</v>
      </c>
      <c r="AA159" s="3">
        <v>11</v>
      </c>
      <c r="AB159" s="3">
        <v>2</v>
      </c>
      <c r="AC159" s="3">
        <v>2981762</v>
      </c>
      <c r="AD159" s="3">
        <v>112946</v>
      </c>
      <c r="AE159" s="3" t="s">
        <v>39</v>
      </c>
      <c r="AF159" s="3">
        <v>2</v>
      </c>
      <c r="AG159" s="3">
        <v>2</v>
      </c>
    </row>
    <row r="160" spans="1:33" ht="15.75" customHeight="1" x14ac:dyDescent="0.15">
      <c r="A160" s="3">
        <v>26496</v>
      </c>
      <c r="B160" s="3">
        <v>158</v>
      </c>
      <c r="C160" s="3">
        <v>1</v>
      </c>
      <c r="D160" s="3" t="s">
        <v>1609</v>
      </c>
      <c r="E160" s="3" t="s">
        <v>4326</v>
      </c>
      <c r="F160" s="3" t="s">
        <v>2319</v>
      </c>
      <c r="G160" s="3" t="s">
        <v>740</v>
      </c>
      <c r="H160" s="3" t="s">
        <v>1072</v>
      </c>
      <c r="I160" s="3" t="s">
        <v>63</v>
      </c>
      <c r="J160" s="3">
        <v>2526.0778</v>
      </c>
      <c r="K160" s="3">
        <v>4822398</v>
      </c>
      <c r="L160" s="3" t="s">
        <v>538</v>
      </c>
      <c r="M160" s="3">
        <v>0</v>
      </c>
      <c r="N160" s="3" t="s">
        <v>1609</v>
      </c>
      <c r="O160" s="3" t="s">
        <v>4326</v>
      </c>
      <c r="P160" s="8">
        <v>39814</v>
      </c>
      <c r="Q160" s="3" t="s">
        <v>2609</v>
      </c>
      <c r="R160" s="5" t="s">
        <v>4331</v>
      </c>
      <c r="S160" s="3" t="s">
        <v>1072</v>
      </c>
      <c r="T160" s="3" t="s">
        <v>740</v>
      </c>
      <c r="V160" s="3">
        <v>4</v>
      </c>
      <c r="W160" s="3">
        <v>9</v>
      </c>
      <c r="X160" s="3">
        <v>8</v>
      </c>
      <c r="Y160" s="3">
        <v>158</v>
      </c>
      <c r="Z160" s="3" t="s">
        <v>538</v>
      </c>
      <c r="AA160" s="3">
        <v>1</v>
      </c>
      <c r="AB160" s="3">
        <v>1</v>
      </c>
      <c r="AC160" s="3">
        <v>4822398</v>
      </c>
      <c r="AD160" s="3">
        <v>183635</v>
      </c>
      <c r="AE160" s="3" t="s">
        <v>63</v>
      </c>
      <c r="AF160" s="3">
        <v>3</v>
      </c>
      <c r="AG160" s="3">
        <v>3</v>
      </c>
    </row>
    <row r="161" spans="1:33" ht="15.75" customHeight="1" x14ac:dyDescent="0.15">
      <c r="A161" s="3">
        <v>25206</v>
      </c>
      <c r="B161" s="3">
        <v>159</v>
      </c>
      <c r="C161" s="3">
        <v>12</v>
      </c>
      <c r="D161" s="3" t="s">
        <v>1614</v>
      </c>
      <c r="E161" s="3" t="s">
        <v>4347</v>
      </c>
      <c r="F161" s="3" t="s">
        <v>1009</v>
      </c>
      <c r="G161" s="3" t="s">
        <v>403</v>
      </c>
      <c r="H161" s="3" t="s">
        <v>2631</v>
      </c>
      <c r="I161" s="3" t="s">
        <v>203</v>
      </c>
      <c r="J161" s="3">
        <v>2524.0875999999998</v>
      </c>
      <c r="K161" s="3">
        <v>3595000</v>
      </c>
      <c r="L161" s="3" t="s">
        <v>600</v>
      </c>
      <c r="M161" s="3">
        <v>0</v>
      </c>
      <c r="N161" s="3" t="s">
        <v>1614</v>
      </c>
      <c r="O161" s="3" t="s">
        <v>4347</v>
      </c>
      <c r="P161" s="8">
        <v>39814</v>
      </c>
      <c r="Q161" s="3" t="s">
        <v>2629</v>
      </c>
      <c r="R161" s="5" t="s">
        <v>4350</v>
      </c>
      <c r="S161" s="3" t="s">
        <v>2631</v>
      </c>
      <c r="T161" s="3" t="s">
        <v>403</v>
      </c>
      <c r="V161" s="3">
        <v>6</v>
      </c>
      <c r="W161" s="3">
        <v>17</v>
      </c>
      <c r="X161" s="3">
        <v>3</v>
      </c>
      <c r="Y161" s="3">
        <v>159</v>
      </c>
      <c r="Z161" s="3" t="s">
        <v>600</v>
      </c>
      <c r="AA161" s="3">
        <v>12</v>
      </c>
      <c r="AB161" s="3">
        <v>2</v>
      </c>
      <c r="AC161" s="3">
        <v>3595000</v>
      </c>
      <c r="AD161" s="3">
        <v>137000</v>
      </c>
      <c r="AE161" s="3" t="s">
        <v>203</v>
      </c>
      <c r="AF161" s="3">
        <v>13</v>
      </c>
      <c r="AG161" s="3">
        <v>9</v>
      </c>
    </row>
    <row r="162" spans="1:33" ht="15.75" customHeight="1" x14ac:dyDescent="0.15">
      <c r="A162" s="3">
        <v>26135</v>
      </c>
      <c r="B162" s="3">
        <v>160</v>
      </c>
      <c r="C162" s="3">
        <v>64</v>
      </c>
      <c r="D162" s="3" t="s">
        <v>1642</v>
      </c>
      <c r="E162" s="3" t="s">
        <v>4355</v>
      </c>
      <c r="F162" s="3" t="s">
        <v>1009</v>
      </c>
      <c r="G162" s="3" t="s">
        <v>403</v>
      </c>
      <c r="H162" s="3" t="s">
        <v>2656</v>
      </c>
      <c r="I162" s="3" t="s">
        <v>1898</v>
      </c>
      <c r="J162" s="3">
        <v>2521.6684</v>
      </c>
      <c r="K162" s="3">
        <v>17139891</v>
      </c>
      <c r="L162" s="3" t="s">
        <v>50</v>
      </c>
      <c r="M162" s="3">
        <v>0</v>
      </c>
      <c r="N162" s="3" t="s">
        <v>1642</v>
      </c>
      <c r="O162" s="3" t="s">
        <v>4355</v>
      </c>
      <c r="P162" s="8">
        <v>39814</v>
      </c>
      <c r="Q162" s="3" t="s">
        <v>2636</v>
      </c>
      <c r="R162" s="5" t="s">
        <v>4366</v>
      </c>
      <c r="S162" s="3" t="s">
        <v>2656</v>
      </c>
      <c r="T162" s="3" t="s">
        <v>403</v>
      </c>
      <c r="V162" s="3">
        <v>7</v>
      </c>
      <c r="W162" s="3">
        <v>0</v>
      </c>
      <c r="X162" s="3">
        <v>5</v>
      </c>
      <c r="Y162" s="3">
        <v>160</v>
      </c>
      <c r="Z162" s="3" t="s">
        <v>50</v>
      </c>
      <c r="AA162" s="3">
        <v>64</v>
      </c>
      <c r="AB162" s="3">
        <v>5</v>
      </c>
      <c r="AC162" s="3">
        <v>17139891</v>
      </c>
      <c r="AD162" s="3">
        <v>653778</v>
      </c>
      <c r="AF162" s="3">
        <v>11</v>
      </c>
      <c r="AG162" s="3">
        <v>59</v>
      </c>
    </row>
    <row r="163" spans="1:33" ht="15.75" customHeight="1" x14ac:dyDescent="0.15">
      <c r="A163" s="3">
        <v>26268</v>
      </c>
      <c r="B163" s="3">
        <v>161</v>
      </c>
      <c r="C163" s="3">
        <v>15</v>
      </c>
      <c r="D163" s="3" t="s">
        <v>1644</v>
      </c>
      <c r="E163" s="3" t="s">
        <v>4371</v>
      </c>
      <c r="F163" s="3" t="s">
        <v>4372</v>
      </c>
      <c r="G163" s="3" t="s">
        <v>806</v>
      </c>
      <c r="H163" s="3" t="s">
        <v>2347</v>
      </c>
      <c r="I163" s="3" t="s">
        <v>79</v>
      </c>
      <c r="J163" s="3">
        <v>2518.6981000000001</v>
      </c>
      <c r="K163" s="3">
        <v>72626345</v>
      </c>
      <c r="L163" s="3" t="s">
        <v>59</v>
      </c>
      <c r="M163" s="3">
        <v>0</v>
      </c>
      <c r="N163" s="3" t="s">
        <v>1644</v>
      </c>
      <c r="O163" s="3" t="s">
        <v>4371</v>
      </c>
      <c r="P163" s="8">
        <v>40179</v>
      </c>
      <c r="Q163" s="3" t="s">
        <v>2663</v>
      </c>
      <c r="R163" s="5" t="s">
        <v>4380</v>
      </c>
      <c r="S163" s="3" t="s">
        <v>2347</v>
      </c>
      <c r="T163" s="3" t="s">
        <v>806</v>
      </c>
      <c r="V163" s="3">
        <v>1</v>
      </c>
      <c r="W163" s="3">
        <v>8</v>
      </c>
      <c r="X163" s="3">
        <v>9</v>
      </c>
      <c r="Y163" s="3">
        <v>161</v>
      </c>
      <c r="Z163" s="3" t="s">
        <v>59</v>
      </c>
      <c r="AA163" s="3">
        <v>15</v>
      </c>
      <c r="AB163" s="3">
        <v>3</v>
      </c>
      <c r="AC163" s="3">
        <v>72626345</v>
      </c>
      <c r="AD163" s="3">
        <v>2773376</v>
      </c>
      <c r="AE163" s="3" t="s">
        <v>79</v>
      </c>
      <c r="AF163" s="3">
        <v>17</v>
      </c>
      <c r="AG163" s="3">
        <v>6</v>
      </c>
    </row>
    <row r="164" spans="1:33" ht="15.75" customHeight="1" x14ac:dyDescent="0.15">
      <c r="A164" s="3">
        <v>21880</v>
      </c>
      <c r="B164" s="3">
        <v>162</v>
      </c>
      <c r="C164" s="3">
        <v>24</v>
      </c>
      <c r="D164" s="3" t="s">
        <v>1646</v>
      </c>
      <c r="E164" s="3" t="s">
        <v>4392</v>
      </c>
      <c r="F164" s="3" t="s">
        <v>1438</v>
      </c>
      <c r="G164" s="3" t="s">
        <v>495</v>
      </c>
      <c r="H164" s="3" t="s">
        <v>2681</v>
      </c>
      <c r="I164" s="3" t="s">
        <v>2682</v>
      </c>
      <c r="J164" s="3">
        <v>2509.1756999999998</v>
      </c>
      <c r="K164" s="3">
        <v>46984261</v>
      </c>
      <c r="L164" s="3" t="s">
        <v>101</v>
      </c>
      <c r="M164" s="3">
        <v>2</v>
      </c>
      <c r="N164" s="3" t="s">
        <v>1646</v>
      </c>
      <c r="O164" s="3" t="s">
        <v>4392</v>
      </c>
      <c r="P164" s="3" t="s">
        <v>1029</v>
      </c>
      <c r="Q164" s="3" t="s">
        <v>2670</v>
      </c>
      <c r="R164" s="5" t="s">
        <v>4401</v>
      </c>
      <c r="S164" s="3" t="s">
        <v>2681</v>
      </c>
      <c r="T164" s="3" t="s">
        <v>495</v>
      </c>
      <c r="V164" s="3">
        <v>4</v>
      </c>
      <c r="W164" s="3">
        <v>1</v>
      </c>
      <c r="X164" s="3">
        <v>20</v>
      </c>
      <c r="Y164" s="3">
        <v>162</v>
      </c>
      <c r="Z164" s="3" t="s">
        <v>101</v>
      </c>
      <c r="AA164" s="3">
        <v>24</v>
      </c>
      <c r="AB164" s="3">
        <v>13</v>
      </c>
      <c r="AC164" s="3">
        <v>46984261</v>
      </c>
      <c r="AD164" s="3">
        <v>1800732</v>
      </c>
      <c r="AE164" s="3" t="s">
        <v>2682</v>
      </c>
      <c r="AF164" s="3">
        <v>10</v>
      </c>
      <c r="AG164" s="3">
        <v>79</v>
      </c>
    </row>
    <row r="165" spans="1:33" ht="15.75" customHeight="1" x14ac:dyDescent="0.15">
      <c r="A165" s="3">
        <v>25153</v>
      </c>
      <c r="B165" s="3">
        <v>163</v>
      </c>
      <c r="C165" s="3">
        <v>75</v>
      </c>
      <c r="D165" s="3" t="s">
        <v>1650</v>
      </c>
      <c r="E165" s="3" t="s">
        <v>4409</v>
      </c>
      <c r="F165" s="3" t="s">
        <v>96</v>
      </c>
      <c r="G165" s="3" t="s">
        <v>61</v>
      </c>
      <c r="H165" s="3" t="s">
        <v>2689</v>
      </c>
      <c r="J165" s="3">
        <v>2507.7516999999998</v>
      </c>
      <c r="K165" s="3">
        <v>6821409</v>
      </c>
      <c r="L165" s="3" t="s">
        <v>215</v>
      </c>
      <c r="M165" s="3">
        <v>0</v>
      </c>
      <c r="N165" s="3" t="s">
        <v>1650</v>
      </c>
      <c r="O165" s="3" t="s">
        <v>4409</v>
      </c>
      <c r="P165" s="8">
        <v>39814</v>
      </c>
      <c r="Q165" s="3" t="s">
        <v>2687</v>
      </c>
      <c r="R165" s="5" t="s">
        <v>4431</v>
      </c>
      <c r="S165" s="3" t="s">
        <v>2689</v>
      </c>
      <c r="T165" s="3" t="s">
        <v>61</v>
      </c>
      <c r="V165" s="3">
        <v>9</v>
      </c>
      <c r="W165" s="3">
        <v>0</v>
      </c>
      <c r="X165" s="3">
        <v>10</v>
      </c>
      <c r="Y165" s="3">
        <v>163</v>
      </c>
      <c r="Z165" s="3" t="s">
        <v>215</v>
      </c>
      <c r="AA165" s="3">
        <v>75</v>
      </c>
      <c r="AB165" s="3">
        <v>12</v>
      </c>
      <c r="AC165" s="3">
        <v>6821409</v>
      </c>
      <c r="AD165" s="3">
        <v>261582</v>
      </c>
      <c r="AF165" s="3">
        <v>7</v>
      </c>
      <c r="AG165" s="3">
        <v>373</v>
      </c>
    </row>
    <row r="166" spans="1:33" ht="15.75" customHeight="1" x14ac:dyDescent="0.15">
      <c r="A166" s="3">
        <v>23033</v>
      </c>
      <c r="B166" s="3">
        <v>164</v>
      </c>
      <c r="C166" s="3">
        <v>8</v>
      </c>
      <c r="D166" s="3" t="s">
        <v>1654</v>
      </c>
      <c r="E166" s="3" t="s">
        <v>4441</v>
      </c>
      <c r="F166" s="3" t="s">
        <v>36</v>
      </c>
      <c r="G166" s="3" t="s">
        <v>37</v>
      </c>
      <c r="H166" s="3" t="s">
        <v>1807</v>
      </c>
      <c r="I166" s="3" t="s">
        <v>39</v>
      </c>
      <c r="J166" s="3">
        <v>2495.6297</v>
      </c>
      <c r="K166" s="3">
        <v>5426086</v>
      </c>
      <c r="L166" s="3" t="s">
        <v>677</v>
      </c>
      <c r="M166" s="3">
        <v>1</v>
      </c>
      <c r="N166" s="3" t="s">
        <v>1654</v>
      </c>
      <c r="O166" s="3" t="s">
        <v>4441</v>
      </c>
      <c r="P166" s="3" t="s">
        <v>179</v>
      </c>
      <c r="Q166" s="3" t="s">
        <v>2694</v>
      </c>
      <c r="R166" s="5" t="s">
        <v>4446</v>
      </c>
      <c r="S166" s="3" t="s">
        <v>1807</v>
      </c>
      <c r="T166" s="3" t="s">
        <v>37</v>
      </c>
      <c r="V166" s="3">
        <v>31</v>
      </c>
      <c r="W166" s="3">
        <v>15</v>
      </c>
      <c r="X166" s="3">
        <v>2</v>
      </c>
      <c r="Y166" s="3">
        <v>164</v>
      </c>
      <c r="Z166" s="3" t="s">
        <v>677</v>
      </c>
      <c r="AA166" s="3">
        <v>8</v>
      </c>
      <c r="AB166" s="3">
        <v>2</v>
      </c>
      <c r="AC166" s="3">
        <v>5426086</v>
      </c>
      <c r="AD166" s="3">
        <v>209047</v>
      </c>
      <c r="AE166" s="3" t="s">
        <v>39</v>
      </c>
      <c r="AF166" s="3">
        <v>12</v>
      </c>
      <c r="AG166" s="3">
        <v>2</v>
      </c>
    </row>
    <row r="167" spans="1:33" ht="15.75" customHeight="1" x14ac:dyDescent="0.15">
      <c r="A167" s="3">
        <v>25024</v>
      </c>
      <c r="B167" s="3">
        <v>165</v>
      </c>
      <c r="C167" s="3">
        <v>6</v>
      </c>
      <c r="D167" s="3" t="s">
        <v>1658</v>
      </c>
      <c r="E167" s="3" t="s">
        <v>4471</v>
      </c>
      <c r="F167" s="3" t="s">
        <v>297</v>
      </c>
      <c r="G167" s="3" t="s">
        <v>146</v>
      </c>
      <c r="H167" s="3" t="s">
        <v>2724</v>
      </c>
      <c r="I167" s="3" t="s">
        <v>2725</v>
      </c>
      <c r="J167" s="3">
        <v>2474.0558999999998</v>
      </c>
      <c r="K167" s="3">
        <v>2877743</v>
      </c>
      <c r="L167" s="3" t="s">
        <v>59</v>
      </c>
      <c r="M167" s="3">
        <v>0</v>
      </c>
      <c r="N167" s="3" t="s">
        <v>1658</v>
      </c>
      <c r="O167" s="3" t="s">
        <v>4471</v>
      </c>
      <c r="P167" s="8">
        <v>39814</v>
      </c>
      <c r="Q167" s="3" t="s">
        <v>2723</v>
      </c>
      <c r="R167" s="5" t="s">
        <v>4518</v>
      </c>
      <c r="S167" s="3" t="s">
        <v>2724</v>
      </c>
      <c r="T167" s="3" t="s">
        <v>146</v>
      </c>
      <c r="V167" s="3">
        <v>2</v>
      </c>
      <c r="X167" s="3">
        <v>10</v>
      </c>
      <c r="Y167" s="3">
        <v>165</v>
      </c>
      <c r="Z167" s="3" t="s">
        <v>59</v>
      </c>
      <c r="AA167" s="3">
        <v>6</v>
      </c>
      <c r="AB167" s="3">
        <v>2</v>
      </c>
      <c r="AC167" s="3">
        <v>2877743</v>
      </c>
      <c r="AD167" s="3">
        <v>111798</v>
      </c>
      <c r="AE167" s="3" t="s">
        <v>2725</v>
      </c>
      <c r="AF167" s="3">
        <v>17</v>
      </c>
      <c r="AG167" s="3">
        <v>30</v>
      </c>
    </row>
    <row r="168" spans="1:33" ht="15.75" customHeight="1" x14ac:dyDescent="0.15">
      <c r="A168" s="3">
        <v>26487</v>
      </c>
      <c r="B168" s="3">
        <v>166</v>
      </c>
      <c r="C168" s="3">
        <v>6</v>
      </c>
      <c r="D168" s="3" t="s">
        <v>1664</v>
      </c>
      <c r="E168" s="3" t="s">
        <v>4539</v>
      </c>
      <c r="F168" s="3" t="s">
        <v>96</v>
      </c>
      <c r="G168" s="3" t="s">
        <v>61</v>
      </c>
      <c r="H168" s="3" t="s">
        <v>2729</v>
      </c>
      <c r="I168" s="3" t="s">
        <v>251</v>
      </c>
      <c r="J168" s="3">
        <v>2455.0749999999998</v>
      </c>
      <c r="K168" s="3">
        <v>7660396</v>
      </c>
      <c r="L168" s="3" t="s">
        <v>538</v>
      </c>
      <c r="M168" s="3">
        <v>0</v>
      </c>
      <c r="N168" s="3" t="s">
        <v>1664</v>
      </c>
      <c r="O168" s="3" t="s">
        <v>4539</v>
      </c>
      <c r="P168" s="8">
        <v>40179</v>
      </c>
      <c r="Q168" s="3" t="s">
        <v>2727</v>
      </c>
      <c r="R168" s="5" t="s">
        <v>4544</v>
      </c>
      <c r="S168" s="3" t="s">
        <v>2729</v>
      </c>
      <c r="T168" s="3" t="s">
        <v>61</v>
      </c>
      <c r="V168" s="3">
        <v>10</v>
      </c>
      <c r="W168" s="3">
        <v>0</v>
      </c>
      <c r="X168" s="3">
        <v>9</v>
      </c>
      <c r="Y168" s="3">
        <v>166</v>
      </c>
      <c r="Z168" s="3" t="s">
        <v>538</v>
      </c>
      <c r="AA168" s="3">
        <v>6</v>
      </c>
      <c r="AB168" s="3">
        <v>1</v>
      </c>
      <c r="AC168" s="3">
        <v>7660396</v>
      </c>
      <c r="AD168" s="3">
        <v>299811</v>
      </c>
      <c r="AF168" s="3">
        <v>3</v>
      </c>
      <c r="AG168" s="3">
        <v>40</v>
      </c>
    </row>
    <row r="169" spans="1:33" ht="15.75" customHeight="1" x14ac:dyDescent="0.15">
      <c r="A169" s="3">
        <v>25384</v>
      </c>
      <c r="B169" s="3">
        <v>167</v>
      </c>
      <c r="C169" s="3">
        <v>9</v>
      </c>
      <c r="D169" s="3" t="s">
        <v>1666</v>
      </c>
      <c r="E169" s="3" t="s">
        <v>4549</v>
      </c>
      <c r="F169" s="3" t="s">
        <v>1620</v>
      </c>
      <c r="G169" s="3" t="s">
        <v>412</v>
      </c>
      <c r="H169" s="3" t="s">
        <v>2736</v>
      </c>
      <c r="I169" s="3" t="s">
        <v>742</v>
      </c>
      <c r="J169" s="3">
        <v>2447.3721999999998</v>
      </c>
      <c r="K169" s="3">
        <v>3475711</v>
      </c>
      <c r="L169" s="3" t="s">
        <v>221</v>
      </c>
      <c r="M169" s="3">
        <v>0</v>
      </c>
      <c r="N169" s="3" t="s">
        <v>1666</v>
      </c>
      <c r="O169" s="3" t="s">
        <v>4549</v>
      </c>
      <c r="P169" s="8">
        <v>40179</v>
      </c>
      <c r="Q169" s="3" t="s">
        <v>2734</v>
      </c>
      <c r="R169" s="5" t="s">
        <v>4570</v>
      </c>
      <c r="S169" s="3" t="s">
        <v>2736</v>
      </c>
      <c r="T169" s="3" t="s">
        <v>412</v>
      </c>
      <c r="V169" s="3">
        <v>7</v>
      </c>
      <c r="W169" s="3">
        <v>7</v>
      </c>
      <c r="X169" s="3">
        <v>14</v>
      </c>
      <c r="Y169" s="3">
        <v>167</v>
      </c>
      <c r="Z169" s="3" t="s">
        <v>221</v>
      </c>
      <c r="AA169" s="3">
        <v>9</v>
      </c>
      <c r="AB169" s="3">
        <v>5</v>
      </c>
      <c r="AC169" s="3">
        <v>3475711</v>
      </c>
      <c r="AD169" s="3">
        <v>136443</v>
      </c>
      <c r="AE169" s="3" t="s">
        <v>742</v>
      </c>
      <c r="AF169" s="3">
        <v>2</v>
      </c>
      <c r="AG169" s="3">
        <v>17</v>
      </c>
    </row>
    <row r="170" spans="1:33" ht="15.75" customHeight="1" x14ac:dyDescent="0.15">
      <c r="A170" s="3">
        <v>25488</v>
      </c>
      <c r="B170" s="3">
        <v>168</v>
      </c>
      <c r="C170" s="3">
        <v>31</v>
      </c>
      <c r="D170" s="3" t="s">
        <v>1669</v>
      </c>
      <c r="E170" s="3" t="s">
        <v>4585</v>
      </c>
      <c r="F170" s="3" t="s">
        <v>36</v>
      </c>
      <c r="G170" s="3" t="s">
        <v>37</v>
      </c>
      <c r="H170" s="3" t="s">
        <v>2765</v>
      </c>
      <c r="I170" s="3" t="s">
        <v>817</v>
      </c>
      <c r="J170" s="3">
        <v>2439.5443</v>
      </c>
      <c r="K170" s="3">
        <v>5250000</v>
      </c>
      <c r="L170" s="3" t="s">
        <v>364</v>
      </c>
      <c r="M170" s="3">
        <v>0</v>
      </c>
      <c r="N170" s="3" t="s">
        <v>1669</v>
      </c>
      <c r="O170" s="3" t="s">
        <v>4585</v>
      </c>
      <c r="P170" s="8">
        <v>40179</v>
      </c>
      <c r="Q170" s="3" t="s">
        <v>2747</v>
      </c>
      <c r="R170" s="5" t="s">
        <v>4590</v>
      </c>
      <c r="S170" s="3" t="s">
        <v>2765</v>
      </c>
      <c r="T170" s="3" t="s">
        <v>37</v>
      </c>
      <c r="V170" s="3">
        <v>32</v>
      </c>
      <c r="W170" s="3">
        <v>3</v>
      </c>
      <c r="X170" s="3">
        <v>4</v>
      </c>
      <c r="Y170" s="3">
        <v>168</v>
      </c>
      <c r="Z170" s="3" t="s">
        <v>364</v>
      </c>
      <c r="AA170" s="3">
        <v>31</v>
      </c>
      <c r="AB170" s="3">
        <v>4</v>
      </c>
      <c r="AC170" s="3">
        <v>5250000</v>
      </c>
      <c r="AD170" s="3">
        <v>206730</v>
      </c>
      <c r="AE170" s="3" t="s">
        <v>817</v>
      </c>
      <c r="AF170" s="3">
        <v>20</v>
      </c>
      <c r="AG170" s="3">
        <v>11</v>
      </c>
    </row>
    <row r="171" spans="1:33" ht="15.75" customHeight="1" x14ac:dyDescent="0.15">
      <c r="A171" s="3">
        <v>22992</v>
      </c>
      <c r="B171" s="3">
        <v>169</v>
      </c>
      <c r="C171" s="3">
        <v>45</v>
      </c>
      <c r="D171" s="3" t="s">
        <v>1677</v>
      </c>
      <c r="E171" s="3" t="s">
        <v>4594</v>
      </c>
      <c r="F171" s="3" t="s">
        <v>36</v>
      </c>
      <c r="G171" s="3" t="s">
        <v>37</v>
      </c>
      <c r="H171" s="3" t="s">
        <v>2774</v>
      </c>
      <c r="I171" s="3" t="s">
        <v>39</v>
      </c>
      <c r="J171" s="3">
        <v>2436.3022000000001</v>
      </c>
      <c r="K171" s="3">
        <v>4590707</v>
      </c>
      <c r="L171" s="3" t="s">
        <v>221</v>
      </c>
      <c r="M171" s="3">
        <v>1</v>
      </c>
      <c r="N171" s="3" t="s">
        <v>1677</v>
      </c>
      <c r="O171" s="3" t="s">
        <v>4594</v>
      </c>
      <c r="P171" s="3" t="s">
        <v>381</v>
      </c>
      <c r="Q171" s="3" t="s">
        <v>2771</v>
      </c>
      <c r="R171" s="5" t="s">
        <v>4608</v>
      </c>
      <c r="S171" s="3" t="s">
        <v>2774</v>
      </c>
      <c r="T171" s="3" t="s">
        <v>37</v>
      </c>
      <c r="V171" s="3">
        <v>33</v>
      </c>
      <c r="W171" s="3">
        <v>16</v>
      </c>
      <c r="X171" s="3">
        <v>15</v>
      </c>
      <c r="Y171" s="3">
        <v>169</v>
      </c>
      <c r="Z171" s="3" t="s">
        <v>221</v>
      </c>
      <c r="AA171" s="3">
        <v>45</v>
      </c>
      <c r="AB171" s="3">
        <v>12</v>
      </c>
      <c r="AC171" s="3">
        <v>4590707</v>
      </c>
      <c r="AD171" s="3">
        <v>181000</v>
      </c>
      <c r="AE171" s="3" t="s">
        <v>39</v>
      </c>
      <c r="AF171" s="3">
        <v>2</v>
      </c>
      <c r="AG171" s="3">
        <v>2</v>
      </c>
    </row>
    <row r="172" spans="1:33" ht="15.75" customHeight="1" x14ac:dyDescent="0.15">
      <c r="A172" s="3">
        <v>25512</v>
      </c>
      <c r="B172" s="3">
        <v>170</v>
      </c>
      <c r="C172" s="3">
        <v>27</v>
      </c>
      <c r="D172" s="3" t="s">
        <v>1680</v>
      </c>
      <c r="E172" s="3" t="s">
        <v>4625</v>
      </c>
      <c r="F172" s="3" t="s">
        <v>143</v>
      </c>
      <c r="G172" s="3" t="s">
        <v>77</v>
      </c>
      <c r="H172" s="3" t="s">
        <v>2229</v>
      </c>
      <c r="I172" s="3" t="s">
        <v>79</v>
      </c>
      <c r="J172" s="3">
        <v>2427.7791999999999</v>
      </c>
      <c r="K172" s="3">
        <v>4696917</v>
      </c>
      <c r="L172" s="3" t="s">
        <v>71</v>
      </c>
      <c r="M172" s="3">
        <v>0</v>
      </c>
      <c r="N172" s="3" t="s">
        <v>1680</v>
      </c>
      <c r="O172" s="3" t="s">
        <v>4625</v>
      </c>
      <c r="P172" s="8">
        <v>39083</v>
      </c>
      <c r="Q172" s="3" t="s">
        <v>2226</v>
      </c>
      <c r="R172" s="5" t="s">
        <v>4655</v>
      </c>
      <c r="S172" s="3" t="s">
        <v>2229</v>
      </c>
      <c r="T172" s="3" t="s">
        <v>77</v>
      </c>
      <c r="V172" s="3">
        <v>8</v>
      </c>
      <c r="W172" s="3">
        <v>9</v>
      </c>
      <c r="X172" s="3">
        <v>23</v>
      </c>
      <c r="Y172" s="3">
        <v>170</v>
      </c>
      <c r="Z172" s="3" t="s">
        <v>71</v>
      </c>
      <c r="AA172" s="3">
        <v>27</v>
      </c>
      <c r="AB172" s="3">
        <v>10</v>
      </c>
      <c r="AC172" s="3">
        <v>4696917</v>
      </c>
      <c r="AD172" s="3">
        <v>185812</v>
      </c>
      <c r="AE172" s="3" t="s">
        <v>79</v>
      </c>
      <c r="AF172" s="3">
        <v>5</v>
      </c>
      <c r="AG172" s="3">
        <v>6</v>
      </c>
    </row>
    <row r="173" spans="1:33" ht="15.75" customHeight="1" x14ac:dyDescent="0.15">
      <c r="A173" s="3">
        <v>25313</v>
      </c>
      <c r="B173" s="3">
        <v>171</v>
      </c>
      <c r="C173" s="3">
        <v>10</v>
      </c>
      <c r="D173" s="3" t="s">
        <v>1683</v>
      </c>
      <c r="E173" s="3" t="s">
        <v>4665</v>
      </c>
      <c r="F173" s="3" t="s">
        <v>657</v>
      </c>
      <c r="G173" s="3" t="s">
        <v>246</v>
      </c>
      <c r="H173" s="3" t="s">
        <v>240</v>
      </c>
      <c r="I173" s="3" t="s">
        <v>240</v>
      </c>
      <c r="J173" s="3">
        <v>2416.7761999999998</v>
      </c>
      <c r="K173" s="3">
        <v>2825786</v>
      </c>
      <c r="L173" s="3" t="s">
        <v>50</v>
      </c>
      <c r="M173" s="3">
        <v>0</v>
      </c>
      <c r="N173" s="3" t="s">
        <v>1683</v>
      </c>
      <c r="O173" s="3" t="s">
        <v>4665</v>
      </c>
      <c r="P173" s="8">
        <v>38718</v>
      </c>
      <c r="Q173" s="3" t="s">
        <v>2821</v>
      </c>
      <c r="R173" s="5" t="s">
        <v>4686</v>
      </c>
      <c r="S173" s="3" t="s">
        <v>240</v>
      </c>
      <c r="T173" s="3" t="s">
        <v>246</v>
      </c>
      <c r="V173" s="3">
        <v>13</v>
      </c>
      <c r="W173" s="3">
        <v>5</v>
      </c>
      <c r="X173" s="3">
        <v>6</v>
      </c>
      <c r="Y173" s="3">
        <v>171</v>
      </c>
      <c r="Z173" s="3" t="s">
        <v>50</v>
      </c>
      <c r="AA173" s="3">
        <v>10</v>
      </c>
      <c r="AB173" s="3">
        <v>5</v>
      </c>
      <c r="AC173" s="3">
        <v>2825786</v>
      </c>
      <c r="AD173" s="3">
        <v>112278</v>
      </c>
      <c r="AE173" s="3" t="s">
        <v>240</v>
      </c>
      <c r="AF173" s="3">
        <v>11</v>
      </c>
      <c r="AG173" s="3">
        <v>18</v>
      </c>
    </row>
    <row r="174" spans="1:33" ht="15.75" customHeight="1" x14ac:dyDescent="0.15">
      <c r="A174" s="3">
        <v>26221</v>
      </c>
      <c r="B174" s="3">
        <v>172</v>
      </c>
      <c r="C174" s="3">
        <v>107</v>
      </c>
      <c r="D174" s="3" t="s">
        <v>97</v>
      </c>
      <c r="E174" s="3" t="s">
        <v>4714</v>
      </c>
      <c r="F174" s="3" t="s">
        <v>36</v>
      </c>
      <c r="G174" s="3" t="s">
        <v>37</v>
      </c>
      <c r="H174" s="3" t="s">
        <v>102</v>
      </c>
      <c r="I174" s="3" t="s">
        <v>69</v>
      </c>
      <c r="J174" s="3">
        <v>2415.8054999999999</v>
      </c>
      <c r="K174" s="3">
        <v>8277000</v>
      </c>
      <c r="L174" s="3" t="s">
        <v>71</v>
      </c>
      <c r="M174" s="3">
        <v>0</v>
      </c>
      <c r="N174" s="3" t="s">
        <v>97</v>
      </c>
      <c r="O174" s="3" t="s">
        <v>4714</v>
      </c>
      <c r="P174" s="8">
        <v>39814</v>
      </c>
      <c r="Q174" s="3" t="s">
        <v>99</v>
      </c>
      <c r="R174" s="5" t="s">
        <v>4719</v>
      </c>
      <c r="S174" s="3" t="s">
        <v>102</v>
      </c>
      <c r="T174" s="3" t="s">
        <v>37</v>
      </c>
      <c r="V174" s="3">
        <v>34</v>
      </c>
      <c r="W174" s="3">
        <v>4</v>
      </c>
      <c r="X174" s="3">
        <v>24</v>
      </c>
      <c r="Y174" s="3">
        <v>172</v>
      </c>
      <c r="Z174" s="3" t="s">
        <v>71</v>
      </c>
      <c r="AA174" s="3">
        <v>107</v>
      </c>
      <c r="AB174" s="3">
        <v>7</v>
      </c>
      <c r="AC174" s="3">
        <v>8277000</v>
      </c>
      <c r="AD174" s="3">
        <v>329000</v>
      </c>
      <c r="AE174" s="3" t="s">
        <v>69</v>
      </c>
      <c r="AF174" s="3">
        <v>5</v>
      </c>
      <c r="AG174" s="3">
        <v>20</v>
      </c>
    </row>
    <row r="175" spans="1:33" ht="15.75" customHeight="1" x14ac:dyDescent="0.15">
      <c r="A175" s="3">
        <v>26167</v>
      </c>
      <c r="B175" s="3">
        <v>173</v>
      </c>
      <c r="C175" s="3">
        <v>123</v>
      </c>
      <c r="D175" s="3" t="s">
        <v>1687</v>
      </c>
      <c r="E175" s="3" t="s">
        <v>4730</v>
      </c>
      <c r="F175" s="3" t="s">
        <v>36</v>
      </c>
      <c r="G175" s="3" t="s">
        <v>37</v>
      </c>
      <c r="H175" s="3" t="s">
        <v>817</v>
      </c>
      <c r="I175" s="3" t="s">
        <v>817</v>
      </c>
      <c r="J175" s="3">
        <v>2415.5284999999999</v>
      </c>
      <c r="K175" s="3">
        <v>14426053</v>
      </c>
      <c r="L175" s="3" t="s">
        <v>101</v>
      </c>
      <c r="M175" s="3">
        <v>0</v>
      </c>
      <c r="N175" s="3" t="s">
        <v>1687</v>
      </c>
      <c r="O175" s="3" t="s">
        <v>4730</v>
      </c>
      <c r="P175" s="8">
        <v>39448</v>
      </c>
      <c r="Q175" s="3" t="s">
        <v>2834</v>
      </c>
      <c r="R175" s="5" t="s">
        <v>4737</v>
      </c>
      <c r="S175" s="3" t="s">
        <v>817</v>
      </c>
      <c r="T175" s="3" t="s">
        <v>37</v>
      </c>
      <c r="V175" s="3">
        <v>35</v>
      </c>
      <c r="W175" s="3">
        <v>4</v>
      </c>
      <c r="X175" s="3">
        <v>21</v>
      </c>
      <c r="Y175" s="3">
        <v>173</v>
      </c>
      <c r="Z175" s="3" t="s">
        <v>101</v>
      </c>
      <c r="AA175" s="3">
        <v>123</v>
      </c>
      <c r="AB175" s="3">
        <v>27</v>
      </c>
      <c r="AC175" s="3">
        <v>14426053</v>
      </c>
      <c r="AD175" s="3">
        <v>573480</v>
      </c>
      <c r="AE175" s="3" t="s">
        <v>817</v>
      </c>
      <c r="AF175" s="3">
        <v>10</v>
      </c>
      <c r="AG175" s="3">
        <v>11</v>
      </c>
    </row>
    <row r="176" spans="1:33" ht="15.75" customHeight="1" x14ac:dyDescent="0.15">
      <c r="A176" s="3">
        <v>24957</v>
      </c>
      <c r="B176" s="3">
        <v>174</v>
      </c>
      <c r="C176" s="3">
        <v>325</v>
      </c>
      <c r="D176" s="3" t="s">
        <v>1691</v>
      </c>
      <c r="E176" s="3" t="s">
        <v>4743</v>
      </c>
      <c r="F176" s="3" t="s">
        <v>657</v>
      </c>
      <c r="G176" s="3" t="s">
        <v>246</v>
      </c>
      <c r="H176" s="3" t="s">
        <v>264</v>
      </c>
      <c r="I176" s="3" t="s">
        <v>264</v>
      </c>
      <c r="J176" s="3">
        <v>2406.9499000000001</v>
      </c>
      <c r="K176" s="3">
        <v>117230240</v>
      </c>
      <c r="L176" s="3" t="s">
        <v>101</v>
      </c>
      <c r="M176" s="3">
        <v>0</v>
      </c>
      <c r="N176" s="3" t="s">
        <v>1691</v>
      </c>
      <c r="O176" s="3" t="s">
        <v>4743</v>
      </c>
      <c r="P176" s="3" t="s">
        <v>91</v>
      </c>
      <c r="Q176" s="3" t="s">
        <v>2842</v>
      </c>
      <c r="R176" s="5" t="s">
        <v>4746</v>
      </c>
      <c r="S176" s="3" t="s">
        <v>264</v>
      </c>
      <c r="T176" s="3" t="s">
        <v>246</v>
      </c>
      <c r="V176" s="3">
        <v>14</v>
      </c>
      <c r="W176" s="3">
        <v>9</v>
      </c>
      <c r="X176" s="3">
        <v>22</v>
      </c>
      <c r="Y176" s="3">
        <v>174</v>
      </c>
      <c r="Z176" s="3" t="s">
        <v>101</v>
      </c>
      <c r="AA176" s="3">
        <v>325</v>
      </c>
      <c r="AB176" s="3">
        <v>18</v>
      </c>
      <c r="AC176" s="3">
        <v>117230240</v>
      </c>
      <c r="AD176" s="3">
        <v>4676210</v>
      </c>
      <c r="AE176" s="3" t="s">
        <v>264</v>
      </c>
      <c r="AF176" s="3">
        <v>10</v>
      </c>
      <c r="AG176" s="3">
        <v>8</v>
      </c>
    </row>
    <row r="177" spans="1:33" ht="15.75" customHeight="1" x14ac:dyDescent="0.15">
      <c r="A177" s="3">
        <v>26180</v>
      </c>
      <c r="B177" s="3">
        <v>175</v>
      </c>
      <c r="C177" s="3">
        <v>270</v>
      </c>
      <c r="D177" s="3" t="s">
        <v>1695</v>
      </c>
      <c r="E177" s="3" t="s">
        <v>4750</v>
      </c>
      <c r="F177" s="3" t="s">
        <v>331</v>
      </c>
      <c r="G177" s="3" t="s">
        <v>167</v>
      </c>
      <c r="H177" s="3" t="s">
        <v>283</v>
      </c>
      <c r="I177" s="3" t="s">
        <v>283</v>
      </c>
      <c r="J177" s="3">
        <v>2402.7683000000002</v>
      </c>
      <c r="K177" s="3">
        <v>57568000</v>
      </c>
      <c r="L177" s="3" t="s">
        <v>71</v>
      </c>
      <c r="M177" s="3">
        <v>0</v>
      </c>
      <c r="N177" s="3" t="s">
        <v>1695</v>
      </c>
      <c r="O177" s="3" t="s">
        <v>4750</v>
      </c>
      <c r="P177" s="8">
        <v>39814</v>
      </c>
      <c r="Q177" s="3" t="s">
        <v>2864</v>
      </c>
      <c r="R177" s="5" t="s">
        <v>4755</v>
      </c>
      <c r="S177" s="3" t="s">
        <v>283</v>
      </c>
      <c r="T177" s="3" t="s">
        <v>167</v>
      </c>
      <c r="V177" s="3">
        <v>15</v>
      </c>
      <c r="W177" s="3">
        <v>8</v>
      </c>
      <c r="X177" s="3">
        <v>25</v>
      </c>
      <c r="Y177" s="3">
        <v>175</v>
      </c>
      <c r="Z177" s="3" t="s">
        <v>71</v>
      </c>
      <c r="AA177" s="3">
        <v>270</v>
      </c>
      <c r="AB177" s="3">
        <v>15</v>
      </c>
      <c r="AC177" s="3">
        <v>57568000</v>
      </c>
      <c r="AD177" s="3">
        <v>2300173</v>
      </c>
      <c r="AE177" s="3" t="s">
        <v>283</v>
      </c>
      <c r="AF177" s="3">
        <v>5</v>
      </c>
      <c r="AG177" s="3">
        <v>1</v>
      </c>
    </row>
    <row r="178" spans="1:33" ht="15.75" customHeight="1" x14ac:dyDescent="0.15">
      <c r="A178" s="3">
        <v>25374</v>
      </c>
      <c r="B178" s="3">
        <v>176</v>
      </c>
      <c r="C178" s="3">
        <v>90</v>
      </c>
      <c r="D178" s="3" t="s">
        <v>1699</v>
      </c>
      <c r="E178" s="3" t="s">
        <v>4759</v>
      </c>
      <c r="F178" s="3" t="s">
        <v>36</v>
      </c>
      <c r="G178" s="3" t="s">
        <v>37</v>
      </c>
      <c r="H178" s="3" t="s">
        <v>39</v>
      </c>
      <c r="I178" s="3" t="s">
        <v>39</v>
      </c>
      <c r="J178" s="3">
        <v>2379.1819</v>
      </c>
      <c r="K178" s="3">
        <v>6662008</v>
      </c>
      <c r="L178" s="3" t="s">
        <v>71</v>
      </c>
      <c r="M178" s="3">
        <v>0</v>
      </c>
      <c r="N178" s="3" t="s">
        <v>1699</v>
      </c>
      <c r="O178" s="3" t="s">
        <v>4759</v>
      </c>
      <c r="P178" s="8">
        <v>40179</v>
      </c>
      <c r="Q178" s="3" t="s">
        <v>2875</v>
      </c>
      <c r="R178" s="5" t="s">
        <v>4788</v>
      </c>
      <c r="S178" s="3" t="s">
        <v>39</v>
      </c>
      <c r="T178" s="3" t="s">
        <v>37</v>
      </c>
      <c r="V178" s="3">
        <v>36</v>
      </c>
      <c r="W178" s="3">
        <v>17</v>
      </c>
      <c r="X178" s="3">
        <v>26</v>
      </c>
      <c r="Y178" s="3">
        <v>176</v>
      </c>
      <c r="Z178" s="3" t="s">
        <v>71</v>
      </c>
      <c r="AA178" s="3">
        <v>90</v>
      </c>
      <c r="AB178" s="3">
        <v>5</v>
      </c>
      <c r="AC178" s="3">
        <v>6662008</v>
      </c>
      <c r="AD178" s="3">
        <v>268718</v>
      </c>
      <c r="AE178" s="3" t="s">
        <v>39</v>
      </c>
      <c r="AF178" s="3">
        <v>5</v>
      </c>
      <c r="AG178" s="3">
        <v>2</v>
      </c>
    </row>
    <row r="179" spans="1:33" ht="15.75" customHeight="1" x14ac:dyDescent="0.15">
      <c r="A179" s="3">
        <v>25065</v>
      </c>
      <c r="B179" s="3">
        <v>177</v>
      </c>
      <c r="C179" s="3">
        <v>47</v>
      </c>
      <c r="D179" s="3" t="s">
        <v>1704</v>
      </c>
      <c r="E179" s="3" t="s">
        <v>4793</v>
      </c>
      <c r="F179" s="3" t="s">
        <v>1193</v>
      </c>
      <c r="G179" s="3" t="s">
        <v>564</v>
      </c>
      <c r="H179" s="3" t="s">
        <v>2885</v>
      </c>
      <c r="I179" s="3" t="s">
        <v>63</v>
      </c>
      <c r="J179" s="3">
        <v>2368.9874</v>
      </c>
      <c r="K179" s="3">
        <v>3058705</v>
      </c>
      <c r="L179" s="3" t="s">
        <v>162</v>
      </c>
      <c r="M179" s="3">
        <v>0</v>
      </c>
      <c r="N179" s="3" t="s">
        <v>1704</v>
      </c>
      <c r="O179" s="3" t="s">
        <v>4793</v>
      </c>
      <c r="P179" s="8">
        <v>40179</v>
      </c>
      <c r="Q179" s="3" t="s">
        <v>2883</v>
      </c>
      <c r="R179" s="5" t="s">
        <v>4802</v>
      </c>
      <c r="S179" s="3" t="s">
        <v>2885</v>
      </c>
      <c r="T179" s="3" t="s">
        <v>564</v>
      </c>
      <c r="V179" s="3">
        <v>3</v>
      </c>
      <c r="W179" s="3">
        <v>10</v>
      </c>
      <c r="X179" s="3">
        <v>12</v>
      </c>
      <c r="Y179" s="3">
        <v>177</v>
      </c>
      <c r="Z179" s="3" t="s">
        <v>162</v>
      </c>
      <c r="AA179" s="3">
        <v>47</v>
      </c>
      <c r="AB179" s="3">
        <v>3</v>
      </c>
      <c r="AC179" s="3">
        <v>3058705</v>
      </c>
      <c r="AD179" s="3">
        <v>123885</v>
      </c>
      <c r="AE179" s="3" t="s">
        <v>63</v>
      </c>
      <c r="AF179" s="3">
        <v>8</v>
      </c>
      <c r="AG179" s="3">
        <v>3</v>
      </c>
    </row>
    <row r="180" spans="1:33" ht="15.75" customHeight="1" x14ac:dyDescent="0.15">
      <c r="A180" s="3">
        <v>26239</v>
      </c>
      <c r="B180" s="3">
        <v>178</v>
      </c>
      <c r="C180" s="3">
        <v>35</v>
      </c>
      <c r="D180" s="3" t="s">
        <v>1706</v>
      </c>
      <c r="E180" s="3" t="s">
        <v>4808</v>
      </c>
      <c r="F180" s="3" t="s">
        <v>4061</v>
      </c>
      <c r="G180" s="3" t="s">
        <v>446</v>
      </c>
      <c r="H180" s="3" t="s">
        <v>2911</v>
      </c>
      <c r="I180" s="3" t="s">
        <v>2435</v>
      </c>
      <c r="J180" s="3">
        <v>2360.0708</v>
      </c>
      <c r="K180" s="3">
        <v>7789273</v>
      </c>
      <c r="L180" s="3" t="s">
        <v>86</v>
      </c>
      <c r="M180" s="3">
        <v>0</v>
      </c>
      <c r="N180" s="3" t="s">
        <v>1706</v>
      </c>
      <c r="O180" s="3" t="s">
        <v>4808</v>
      </c>
      <c r="P180" s="8">
        <v>39814</v>
      </c>
      <c r="Q180" s="3" t="s">
        <v>2909</v>
      </c>
      <c r="R180" s="5" t="s">
        <v>4828</v>
      </c>
      <c r="S180" s="3" t="s">
        <v>2911</v>
      </c>
      <c r="T180" s="3" t="s">
        <v>446</v>
      </c>
      <c r="V180" s="3">
        <v>2</v>
      </c>
      <c r="W180" s="3">
        <v>2</v>
      </c>
      <c r="X180" s="3">
        <v>10</v>
      </c>
      <c r="Y180" s="3">
        <v>178</v>
      </c>
      <c r="Z180" s="3" t="s">
        <v>86</v>
      </c>
      <c r="AA180" s="3">
        <v>35</v>
      </c>
      <c r="AB180" s="3">
        <v>3</v>
      </c>
      <c r="AC180" s="3">
        <v>7789273</v>
      </c>
      <c r="AD180" s="3">
        <v>316628</v>
      </c>
      <c r="AE180" s="3" t="s">
        <v>2435</v>
      </c>
      <c r="AF180" s="3">
        <v>16</v>
      </c>
      <c r="AG180" s="3">
        <v>29</v>
      </c>
    </row>
    <row r="181" spans="1:33" ht="15.75" customHeight="1" x14ac:dyDescent="0.15">
      <c r="A181" s="3">
        <v>25141</v>
      </c>
      <c r="B181" s="3">
        <v>179</v>
      </c>
      <c r="C181" s="3">
        <v>16</v>
      </c>
      <c r="D181" s="3" t="s">
        <v>1712</v>
      </c>
      <c r="E181" s="3" t="s">
        <v>4853</v>
      </c>
      <c r="F181" s="3" t="s">
        <v>4854</v>
      </c>
      <c r="G181" s="3" t="s">
        <v>890</v>
      </c>
      <c r="H181" s="3" t="s">
        <v>2922</v>
      </c>
      <c r="I181" s="3" t="s">
        <v>2923</v>
      </c>
      <c r="J181" s="3">
        <v>2347.7310000000002</v>
      </c>
      <c r="K181" s="3">
        <v>2488706</v>
      </c>
      <c r="L181" s="3" t="s">
        <v>66</v>
      </c>
      <c r="M181" s="3">
        <v>0</v>
      </c>
      <c r="N181" s="3" t="s">
        <v>1712</v>
      </c>
      <c r="O181" s="3" t="s">
        <v>4853</v>
      </c>
      <c r="P181" s="8">
        <v>39814</v>
      </c>
      <c r="Q181" s="3" t="s">
        <v>2920</v>
      </c>
      <c r="R181" s="5" t="s">
        <v>4876</v>
      </c>
      <c r="S181" s="3" t="s">
        <v>2922</v>
      </c>
      <c r="T181" s="3" t="s">
        <v>890</v>
      </c>
      <c r="V181" s="3">
        <v>1</v>
      </c>
      <c r="W181" s="3">
        <v>0</v>
      </c>
      <c r="X181" s="3">
        <v>12</v>
      </c>
      <c r="Y181" s="3">
        <v>179</v>
      </c>
      <c r="Z181" s="3" t="s">
        <v>66</v>
      </c>
      <c r="AA181" s="3">
        <v>16</v>
      </c>
      <c r="AB181" s="3">
        <v>4</v>
      </c>
      <c r="AC181" s="3">
        <v>2488706</v>
      </c>
      <c r="AD181" s="3">
        <v>101674</v>
      </c>
      <c r="AF181" s="3">
        <v>9</v>
      </c>
      <c r="AG181" s="3">
        <v>66</v>
      </c>
    </row>
    <row r="182" spans="1:33" ht="15.75" customHeight="1" x14ac:dyDescent="0.15">
      <c r="A182" s="3">
        <v>25603</v>
      </c>
      <c r="B182" s="3">
        <v>180</v>
      </c>
      <c r="C182" s="3">
        <v>19</v>
      </c>
      <c r="D182" s="3" t="s">
        <v>1733</v>
      </c>
      <c r="E182" s="3" t="s">
        <v>4895</v>
      </c>
      <c r="F182" s="3" t="s">
        <v>4061</v>
      </c>
      <c r="G182" s="3" t="s">
        <v>446</v>
      </c>
      <c r="H182" s="3" t="s">
        <v>2435</v>
      </c>
      <c r="I182" s="3" t="s">
        <v>2435</v>
      </c>
      <c r="J182" s="3">
        <v>2342.8989999999999</v>
      </c>
      <c r="K182" s="3">
        <v>2768000</v>
      </c>
      <c r="L182" s="3" t="s">
        <v>162</v>
      </c>
      <c r="M182" s="3">
        <v>0</v>
      </c>
      <c r="N182" s="3" t="s">
        <v>1733</v>
      </c>
      <c r="O182" s="3" t="s">
        <v>4895</v>
      </c>
      <c r="P182" s="8">
        <v>38718</v>
      </c>
      <c r="Q182" s="3" t="s">
        <v>2927</v>
      </c>
      <c r="R182" s="5" t="s">
        <v>4927</v>
      </c>
      <c r="S182" s="3" t="s">
        <v>2435</v>
      </c>
      <c r="T182" s="3" t="s">
        <v>446</v>
      </c>
      <c r="V182" s="3">
        <v>3</v>
      </c>
      <c r="W182" s="3">
        <v>3</v>
      </c>
      <c r="X182" s="3">
        <v>13</v>
      </c>
      <c r="Y182" s="3">
        <v>180</v>
      </c>
      <c r="Z182" s="3" t="s">
        <v>162</v>
      </c>
      <c r="AA182" s="3">
        <v>19</v>
      </c>
      <c r="AB182" s="3">
        <v>2</v>
      </c>
      <c r="AC182" s="3">
        <v>2768000</v>
      </c>
      <c r="AD182" s="3">
        <v>113308</v>
      </c>
      <c r="AE182" s="3" t="s">
        <v>2435</v>
      </c>
      <c r="AF182" s="3">
        <v>8</v>
      </c>
      <c r="AG182" s="3">
        <v>29</v>
      </c>
    </row>
    <row r="183" spans="1:33" ht="15.75" customHeight="1" x14ac:dyDescent="0.15">
      <c r="A183" s="3">
        <v>25765</v>
      </c>
      <c r="B183" s="3">
        <v>181</v>
      </c>
      <c r="C183" s="3">
        <v>20</v>
      </c>
      <c r="D183" s="3" t="s">
        <v>1735</v>
      </c>
      <c r="E183" s="3" t="s">
        <v>4960</v>
      </c>
      <c r="F183" s="3" t="s">
        <v>36</v>
      </c>
      <c r="G183" s="3" t="s">
        <v>37</v>
      </c>
      <c r="H183" s="3" t="s">
        <v>89</v>
      </c>
      <c r="I183" s="3" t="s">
        <v>89</v>
      </c>
      <c r="J183" s="3">
        <v>2336.4112</v>
      </c>
      <c r="K183" s="3">
        <v>6310305</v>
      </c>
      <c r="L183" s="3" t="s">
        <v>356</v>
      </c>
      <c r="M183" s="3">
        <v>0</v>
      </c>
      <c r="N183" s="3" t="s">
        <v>1735</v>
      </c>
      <c r="O183" s="3" t="s">
        <v>4960</v>
      </c>
      <c r="P183" s="8">
        <v>39814</v>
      </c>
      <c r="Q183" s="3" t="s">
        <v>2969</v>
      </c>
      <c r="R183" s="5" t="s">
        <v>4965</v>
      </c>
      <c r="S183" s="3" t="s">
        <v>89</v>
      </c>
      <c r="T183" s="3" t="s">
        <v>37</v>
      </c>
      <c r="V183" s="3">
        <v>37</v>
      </c>
      <c r="W183" s="3">
        <v>10</v>
      </c>
      <c r="X183" s="3">
        <v>9</v>
      </c>
      <c r="Y183" s="3">
        <v>181</v>
      </c>
      <c r="Z183" s="3" t="s">
        <v>356</v>
      </c>
      <c r="AA183" s="3">
        <v>20</v>
      </c>
      <c r="AB183" s="3">
        <v>3</v>
      </c>
      <c r="AC183" s="3">
        <v>6310305</v>
      </c>
      <c r="AD183" s="3">
        <v>259000</v>
      </c>
      <c r="AE183" s="3" t="s">
        <v>89</v>
      </c>
      <c r="AF183" s="3">
        <v>18</v>
      </c>
      <c r="AG183" s="3">
        <v>4</v>
      </c>
    </row>
    <row r="184" spans="1:33" ht="15.75" customHeight="1" x14ac:dyDescent="0.15">
      <c r="A184" s="3">
        <v>26546</v>
      </c>
      <c r="B184" s="3">
        <v>182</v>
      </c>
      <c r="C184" s="3">
        <v>10</v>
      </c>
      <c r="D184" s="3" t="s">
        <v>1756</v>
      </c>
      <c r="E184" s="3" t="s">
        <v>4993</v>
      </c>
      <c r="F184" s="3" t="s">
        <v>36</v>
      </c>
      <c r="G184" s="3" t="s">
        <v>37</v>
      </c>
      <c r="H184" s="3" t="s">
        <v>39</v>
      </c>
      <c r="I184" s="3" t="s">
        <v>39</v>
      </c>
      <c r="J184" s="3">
        <v>2333.3009000000002</v>
      </c>
      <c r="K184" s="3">
        <v>8561253</v>
      </c>
      <c r="L184" s="3" t="s">
        <v>101</v>
      </c>
      <c r="M184" s="3">
        <v>0</v>
      </c>
      <c r="N184" s="3" t="s">
        <v>1756</v>
      </c>
      <c r="O184" s="3" t="s">
        <v>4993</v>
      </c>
      <c r="P184" s="8">
        <v>39814</v>
      </c>
      <c r="Q184" s="3" t="s">
        <v>2974</v>
      </c>
      <c r="R184" s="5" t="s">
        <v>5027</v>
      </c>
      <c r="S184" s="3" t="s">
        <v>39</v>
      </c>
      <c r="T184" s="3" t="s">
        <v>37</v>
      </c>
      <c r="V184" s="3">
        <v>38</v>
      </c>
      <c r="W184" s="3">
        <v>18</v>
      </c>
      <c r="X184" s="3">
        <v>23</v>
      </c>
      <c r="Y184" s="3">
        <v>182</v>
      </c>
      <c r="Z184" s="3" t="s">
        <v>101</v>
      </c>
      <c r="AA184" s="3">
        <v>10</v>
      </c>
      <c r="AB184" s="3">
        <v>2</v>
      </c>
      <c r="AC184" s="3">
        <v>8561253</v>
      </c>
      <c r="AD184" s="3">
        <v>351837</v>
      </c>
      <c r="AE184" s="3" t="s">
        <v>39</v>
      </c>
      <c r="AF184" s="3">
        <v>10</v>
      </c>
      <c r="AG184" s="3">
        <v>2</v>
      </c>
    </row>
    <row r="185" spans="1:33" ht="15.75" customHeight="1" x14ac:dyDescent="0.15">
      <c r="A185" s="3">
        <v>24923</v>
      </c>
      <c r="B185" s="3">
        <v>183</v>
      </c>
      <c r="C185" s="3">
        <v>247</v>
      </c>
      <c r="D185" s="3" t="s">
        <v>1759</v>
      </c>
      <c r="E185" s="3" t="s">
        <v>5048</v>
      </c>
      <c r="F185" s="3" t="s">
        <v>36</v>
      </c>
      <c r="G185" s="3" t="s">
        <v>37</v>
      </c>
      <c r="H185" s="3" t="s">
        <v>473</v>
      </c>
      <c r="I185" s="3" t="s">
        <v>89</v>
      </c>
      <c r="J185" s="3">
        <v>2312.1435000000001</v>
      </c>
      <c r="K185" s="3">
        <v>6435816</v>
      </c>
      <c r="L185" s="3" t="s">
        <v>526</v>
      </c>
      <c r="M185" s="3">
        <v>0</v>
      </c>
      <c r="N185" s="3" t="s">
        <v>1759</v>
      </c>
      <c r="O185" s="3" t="s">
        <v>5048</v>
      </c>
      <c r="P185" s="8">
        <v>39448</v>
      </c>
      <c r="Q185" s="3" t="s">
        <v>2977</v>
      </c>
      <c r="R185" s="5" t="s">
        <v>5069</v>
      </c>
      <c r="S185" s="3" t="s">
        <v>473</v>
      </c>
      <c r="T185" s="3" t="s">
        <v>37</v>
      </c>
      <c r="V185" s="3">
        <v>39</v>
      </c>
      <c r="W185" s="3">
        <v>11</v>
      </c>
      <c r="X185" s="3">
        <v>4</v>
      </c>
      <c r="Y185" s="3">
        <v>183</v>
      </c>
      <c r="Z185" s="3" t="s">
        <v>526</v>
      </c>
      <c r="AA185" s="3">
        <v>247</v>
      </c>
      <c r="AB185" s="3">
        <v>12</v>
      </c>
      <c r="AC185" s="3">
        <v>6435816</v>
      </c>
      <c r="AD185" s="3">
        <v>266809</v>
      </c>
      <c r="AE185" s="3" t="s">
        <v>89</v>
      </c>
      <c r="AF185" s="3">
        <v>19</v>
      </c>
      <c r="AG185" s="3">
        <v>4</v>
      </c>
    </row>
    <row r="186" spans="1:33" ht="15.75" customHeight="1" x14ac:dyDescent="0.15">
      <c r="A186" s="3">
        <v>26360</v>
      </c>
      <c r="B186" s="3">
        <v>184</v>
      </c>
      <c r="C186" s="3">
        <v>19</v>
      </c>
      <c r="D186" s="3" t="s">
        <v>1762</v>
      </c>
      <c r="E186" s="3" t="s">
        <v>5077</v>
      </c>
      <c r="F186" s="3" t="s">
        <v>331</v>
      </c>
      <c r="G186" s="3" t="s">
        <v>167</v>
      </c>
      <c r="H186" s="3" t="s">
        <v>168</v>
      </c>
      <c r="I186" s="3" t="s">
        <v>169</v>
      </c>
      <c r="J186" s="3">
        <v>2302.5207999999998</v>
      </c>
      <c r="K186" s="3">
        <v>8270918</v>
      </c>
      <c r="L186" s="3" t="s">
        <v>364</v>
      </c>
      <c r="M186" s="3">
        <v>0</v>
      </c>
      <c r="N186" s="3" t="s">
        <v>1762</v>
      </c>
      <c r="O186" s="3" t="s">
        <v>5077</v>
      </c>
      <c r="P186" s="8">
        <v>39814</v>
      </c>
      <c r="Q186" s="3" t="s">
        <v>2990</v>
      </c>
      <c r="R186" s="5" t="s">
        <v>5081</v>
      </c>
      <c r="S186" s="3" t="s">
        <v>168</v>
      </c>
      <c r="T186" s="3" t="s">
        <v>167</v>
      </c>
      <c r="V186" s="3">
        <v>16</v>
      </c>
      <c r="W186" s="3">
        <v>0</v>
      </c>
      <c r="X186" s="3">
        <v>5</v>
      </c>
      <c r="Y186" s="3">
        <v>184</v>
      </c>
      <c r="Z186" s="3" t="s">
        <v>364</v>
      </c>
      <c r="AA186" s="3">
        <v>19</v>
      </c>
      <c r="AB186" s="3">
        <v>3</v>
      </c>
      <c r="AC186" s="3">
        <v>8270918</v>
      </c>
      <c r="AD186" s="3">
        <v>344260</v>
      </c>
      <c r="AF186" s="3">
        <v>20</v>
      </c>
      <c r="AG186" s="3">
        <v>64</v>
      </c>
    </row>
    <row r="187" spans="1:33" ht="15.75" customHeight="1" x14ac:dyDescent="0.15">
      <c r="A187" s="3">
        <v>25181</v>
      </c>
      <c r="B187" s="3">
        <v>185</v>
      </c>
      <c r="C187" s="3">
        <v>68</v>
      </c>
      <c r="D187" s="3" t="s">
        <v>1745</v>
      </c>
      <c r="E187" s="3" t="s">
        <v>5086</v>
      </c>
      <c r="F187" s="3" t="s">
        <v>36</v>
      </c>
      <c r="G187" s="3" t="s">
        <v>37</v>
      </c>
      <c r="H187" s="3" t="s">
        <v>68</v>
      </c>
      <c r="I187" s="3" t="s">
        <v>69</v>
      </c>
      <c r="J187" s="3">
        <v>2299.9540000000002</v>
      </c>
      <c r="K187" s="3">
        <v>5532830</v>
      </c>
      <c r="L187" s="3" t="s">
        <v>66</v>
      </c>
      <c r="M187" s="3">
        <v>0</v>
      </c>
      <c r="N187" s="3" t="s">
        <v>1745</v>
      </c>
      <c r="O187" s="3" t="s">
        <v>5086</v>
      </c>
      <c r="P187" s="8">
        <v>39814</v>
      </c>
      <c r="Q187" s="3" t="s">
        <v>1747</v>
      </c>
      <c r="R187" s="5" t="s">
        <v>5090</v>
      </c>
      <c r="S187" s="3" t="s">
        <v>68</v>
      </c>
      <c r="T187" s="3" t="s">
        <v>37</v>
      </c>
      <c r="V187" s="3">
        <v>40</v>
      </c>
      <c r="W187" s="3">
        <v>5</v>
      </c>
      <c r="X187" s="3">
        <v>13</v>
      </c>
      <c r="Y187" s="3">
        <v>185</v>
      </c>
      <c r="Z187" s="3" t="s">
        <v>66</v>
      </c>
      <c r="AA187" s="3">
        <v>68</v>
      </c>
      <c r="AB187" s="3">
        <v>6</v>
      </c>
      <c r="AC187" s="3">
        <v>5532830</v>
      </c>
      <c r="AD187" s="3">
        <v>230539</v>
      </c>
      <c r="AE187" s="3" t="s">
        <v>69</v>
      </c>
      <c r="AF187" s="3">
        <v>9</v>
      </c>
      <c r="AG187" s="3">
        <v>20</v>
      </c>
    </row>
    <row r="188" spans="1:33" ht="15.75" customHeight="1" x14ac:dyDescent="0.15">
      <c r="A188" s="3">
        <v>25403</v>
      </c>
      <c r="B188" s="3">
        <v>186</v>
      </c>
      <c r="C188" s="3">
        <v>35</v>
      </c>
      <c r="D188" s="3" t="s">
        <v>1777</v>
      </c>
      <c r="E188" s="3" t="s">
        <v>5114</v>
      </c>
      <c r="F188" s="3" t="s">
        <v>855</v>
      </c>
      <c r="G188" s="3" t="s">
        <v>292</v>
      </c>
      <c r="H188" s="3" t="s">
        <v>3012</v>
      </c>
      <c r="I188" s="3" t="s">
        <v>1032</v>
      </c>
      <c r="J188" s="3">
        <v>2291.3553999999999</v>
      </c>
      <c r="K188" s="3">
        <v>4306568</v>
      </c>
      <c r="L188" s="3" t="s">
        <v>641</v>
      </c>
      <c r="M188" s="3">
        <v>0</v>
      </c>
      <c r="N188" s="3" t="s">
        <v>1777</v>
      </c>
      <c r="O188" s="3" t="s">
        <v>5114</v>
      </c>
      <c r="P188" s="8">
        <v>40179</v>
      </c>
      <c r="Q188" s="3" t="s">
        <v>3011</v>
      </c>
      <c r="R188" s="5" t="s">
        <v>5134</v>
      </c>
      <c r="S188" s="3" t="s">
        <v>3012</v>
      </c>
      <c r="T188" s="3" t="s">
        <v>292</v>
      </c>
      <c r="V188" s="3">
        <v>6</v>
      </c>
      <c r="W188" s="3">
        <v>4</v>
      </c>
      <c r="X188" s="3">
        <v>1</v>
      </c>
      <c r="Y188" s="3">
        <v>186</v>
      </c>
      <c r="Z188" s="3" t="s">
        <v>641</v>
      </c>
      <c r="AA188" s="3">
        <v>35</v>
      </c>
      <c r="AB188" s="3">
        <v>15</v>
      </c>
      <c r="AC188" s="3">
        <v>4306568</v>
      </c>
      <c r="AD188" s="3">
        <v>180089</v>
      </c>
      <c r="AE188" s="3" t="s">
        <v>1032</v>
      </c>
      <c r="AF188" s="3">
        <v>23</v>
      </c>
      <c r="AG188" s="3">
        <v>49</v>
      </c>
    </row>
    <row r="189" spans="1:33" ht="15.75" customHeight="1" x14ac:dyDescent="0.15">
      <c r="A189" s="3">
        <v>25128</v>
      </c>
      <c r="B189" s="3">
        <v>187</v>
      </c>
      <c r="C189" s="3">
        <v>15</v>
      </c>
      <c r="D189" s="3" t="s">
        <v>1783</v>
      </c>
      <c r="E189" s="3" t="s">
        <v>5154</v>
      </c>
      <c r="F189" s="3" t="s">
        <v>1105</v>
      </c>
      <c r="G189" s="3" t="s">
        <v>486</v>
      </c>
      <c r="H189" s="3" t="s">
        <v>3030</v>
      </c>
      <c r="I189" s="3" t="s">
        <v>488</v>
      </c>
      <c r="J189" s="3">
        <v>2291.3175999999999</v>
      </c>
      <c r="K189" s="3">
        <v>2775411</v>
      </c>
      <c r="L189" s="3" t="s">
        <v>162</v>
      </c>
      <c r="M189" s="3">
        <v>0</v>
      </c>
      <c r="N189" s="3" t="s">
        <v>1783</v>
      </c>
      <c r="O189" s="3" t="s">
        <v>5154</v>
      </c>
      <c r="P189" s="8">
        <v>39814</v>
      </c>
      <c r="Q189" s="3" t="s">
        <v>3028</v>
      </c>
      <c r="R189" s="5" t="s">
        <v>5156</v>
      </c>
      <c r="S189" s="3" t="s">
        <v>3030</v>
      </c>
      <c r="T189" s="3" t="s">
        <v>486</v>
      </c>
      <c r="V189" s="3">
        <v>5</v>
      </c>
      <c r="W189" s="3">
        <v>5</v>
      </c>
      <c r="X189" s="3">
        <v>14</v>
      </c>
      <c r="Y189" s="3">
        <v>187</v>
      </c>
      <c r="Z189" s="3" t="s">
        <v>162</v>
      </c>
      <c r="AA189" s="3">
        <v>15</v>
      </c>
      <c r="AB189" s="3">
        <v>7</v>
      </c>
      <c r="AC189" s="3">
        <v>2775411</v>
      </c>
      <c r="AD189" s="3">
        <v>116062</v>
      </c>
      <c r="AE189" s="3" t="s">
        <v>488</v>
      </c>
      <c r="AF189" s="3">
        <v>8</v>
      </c>
      <c r="AG189" s="3">
        <v>50</v>
      </c>
    </row>
    <row r="190" spans="1:33" ht="15.75" customHeight="1" x14ac:dyDescent="0.15">
      <c r="A190" s="3">
        <v>25869</v>
      </c>
      <c r="B190" s="3">
        <v>188</v>
      </c>
      <c r="C190" s="3">
        <v>18</v>
      </c>
      <c r="D190" s="3" t="s">
        <v>1787</v>
      </c>
      <c r="E190" s="3" t="s">
        <v>5166</v>
      </c>
      <c r="F190" s="3" t="s">
        <v>1620</v>
      </c>
      <c r="G190" s="3" t="s">
        <v>412</v>
      </c>
      <c r="H190" s="3" t="s">
        <v>742</v>
      </c>
      <c r="J190" s="3">
        <v>2288.3652999999999</v>
      </c>
      <c r="K190" s="3">
        <v>2465605</v>
      </c>
      <c r="L190" s="3" t="s">
        <v>538</v>
      </c>
      <c r="M190" s="3">
        <v>0</v>
      </c>
      <c r="N190" s="3" t="s">
        <v>1787</v>
      </c>
      <c r="O190" s="3" t="s">
        <v>5166</v>
      </c>
      <c r="P190" s="8">
        <v>39083</v>
      </c>
      <c r="Q190" s="3" t="s">
        <v>3049</v>
      </c>
      <c r="R190" s="5" t="s">
        <v>5195</v>
      </c>
      <c r="S190" s="3" t="s">
        <v>742</v>
      </c>
      <c r="T190" s="3" t="s">
        <v>412</v>
      </c>
      <c r="V190" s="3">
        <v>8</v>
      </c>
      <c r="W190" s="3">
        <v>0</v>
      </c>
      <c r="X190" s="3">
        <v>10</v>
      </c>
      <c r="Y190" s="3">
        <v>188</v>
      </c>
      <c r="Z190" s="3" t="s">
        <v>538</v>
      </c>
      <c r="AA190" s="3">
        <v>18</v>
      </c>
      <c r="AB190" s="3">
        <v>18</v>
      </c>
      <c r="AC190" s="3">
        <v>2465605</v>
      </c>
      <c r="AD190" s="3">
        <v>103234</v>
      </c>
      <c r="AF190" s="3">
        <v>3</v>
      </c>
      <c r="AG190" s="3">
        <v>373</v>
      </c>
    </row>
    <row r="191" spans="1:33" ht="15.75" customHeight="1" x14ac:dyDescent="0.15">
      <c r="A191" s="3">
        <v>25783</v>
      </c>
      <c r="B191" s="3">
        <v>189</v>
      </c>
      <c r="C191" s="3">
        <v>35</v>
      </c>
      <c r="D191" s="3" t="s">
        <v>1790</v>
      </c>
      <c r="E191" s="3" t="s">
        <v>5198</v>
      </c>
      <c r="F191" s="3" t="s">
        <v>36</v>
      </c>
      <c r="G191" s="3" t="s">
        <v>37</v>
      </c>
      <c r="H191" s="3" t="s">
        <v>3081</v>
      </c>
      <c r="I191" s="3" t="s">
        <v>39</v>
      </c>
      <c r="J191" s="3">
        <v>2281.335</v>
      </c>
      <c r="K191" s="3">
        <v>5842010</v>
      </c>
      <c r="L191" s="3" t="s">
        <v>356</v>
      </c>
      <c r="M191" s="3">
        <v>0</v>
      </c>
      <c r="N191" s="3" t="s">
        <v>1790</v>
      </c>
      <c r="O191" s="3" t="s">
        <v>5198</v>
      </c>
      <c r="P191" s="8">
        <v>40179</v>
      </c>
      <c r="Q191" s="3" t="s">
        <v>3078</v>
      </c>
      <c r="R191" s="3" t="s">
        <v>5212</v>
      </c>
      <c r="S191" s="3" t="s">
        <v>3081</v>
      </c>
      <c r="T191" s="3" t="s">
        <v>37</v>
      </c>
      <c r="V191" s="3">
        <v>41</v>
      </c>
      <c r="W191" s="3">
        <v>19</v>
      </c>
      <c r="X191" s="3">
        <v>10</v>
      </c>
      <c r="Y191" s="3">
        <v>189</v>
      </c>
      <c r="Z191" s="3" t="s">
        <v>356</v>
      </c>
      <c r="AA191" s="3">
        <v>35</v>
      </c>
      <c r="AB191" s="3">
        <v>3</v>
      </c>
      <c r="AC191" s="3">
        <v>5842010</v>
      </c>
      <c r="AD191" s="3">
        <v>245325</v>
      </c>
      <c r="AE191" s="3" t="s">
        <v>39</v>
      </c>
      <c r="AF191" s="3">
        <v>18</v>
      </c>
      <c r="AG191" s="3">
        <v>2</v>
      </c>
    </row>
    <row r="192" spans="1:33" ht="15.75" customHeight="1" x14ac:dyDescent="0.15">
      <c r="A192" s="3">
        <v>26528</v>
      </c>
      <c r="B192" s="3">
        <v>190</v>
      </c>
      <c r="C192" s="3">
        <v>35</v>
      </c>
      <c r="D192" s="3" t="s">
        <v>1793</v>
      </c>
      <c r="E192" s="3" t="s">
        <v>5233</v>
      </c>
      <c r="F192" s="3" t="s">
        <v>855</v>
      </c>
      <c r="G192" s="3" t="s">
        <v>292</v>
      </c>
      <c r="H192" s="3" t="s">
        <v>2279</v>
      </c>
      <c r="I192" s="3" t="s">
        <v>2280</v>
      </c>
      <c r="J192" s="3">
        <v>2258.7013999999999</v>
      </c>
      <c r="K192" s="3">
        <v>11958616</v>
      </c>
      <c r="L192" s="3" t="s">
        <v>71</v>
      </c>
      <c r="M192" s="3">
        <v>0</v>
      </c>
      <c r="N192" s="3" t="s">
        <v>1793</v>
      </c>
      <c r="O192" s="3" t="s">
        <v>5233</v>
      </c>
      <c r="P192" s="8">
        <v>40179</v>
      </c>
      <c r="Q192" s="3" t="s">
        <v>3086</v>
      </c>
      <c r="R192" s="5" t="s">
        <v>5259</v>
      </c>
      <c r="S192" s="3" t="s">
        <v>2279</v>
      </c>
      <c r="T192" s="3" t="s">
        <v>292</v>
      </c>
      <c r="V192" s="3">
        <v>7</v>
      </c>
      <c r="W192" s="3">
        <v>2</v>
      </c>
      <c r="X192" s="3">
        <v>27</v>
      </c>
      <c r="Y192" s="3">
        <v>190</v>
      </c>
      <c r="Z192" s="3" t="s">
        <v>71</v>
      </c>
      <c r="AA192" s="3">
        <v>35</v>
      </c>
      <c r="AB192" s="3">
        <v>5</v>
      </c>
      <c r="AC192" s="3">
        <v>11958616</v>
      </c>
      <c r="AD192" s="3">
        <v>507000</v>
      </c>
      <c r="AE192" s="3" t="s">
        <v>2280</v>
      </c>
      <c r="AF192" s="3">
        <v>5</v>
      </c>
      <c r="AG192" s="3">
        <v>52</v>
      </c>
    </row>
    <row r="193" spans="1:33" ht="15.75" customHeight="1" x14ac:dyDescent="0.15">
      <c r="A193" s="3">
        <v>26255</v>
      </c>
      <c r="B193" s="3">
        <v>191</v>
      </c>
      <c r="C193" s="3">
        <v>75</v>
      </c>
      <c r="D193" s="3" t="s">
        <v>1588</v>
      </c>
      <c r="E193" s="3" t="s">
        <v>1588</v>
      </c>
      <c r="F193" s="3" t="s">
        <v>36</v>
      </c>
      <c r="G193" s="3" t="s">
        <v>37</v>
      </c>
      <c r="H193" s="3" t="s">
        <v>263</v>
      </c>
      <c r="I193" s="3" t="s">
        <v>89</v>
      </c>
      <c r="J193" s="3">
        <v>2250.0409</v>
      </c>
      <c r="K193" s="3">
        <v>26319118</v>
      </c>
      <c r="L193" s="3" t="s">
        <v>356</v>
      </c>
      <c r="M193" s="3">
        <v>0</v>
      </c>
      <c r="N193" s="3" t="s">
        <v>1588</v>
      </c>
      <c r="O193" s="3" t="s">
        <v>1588</v>
      </c>
      <c r="P193" s="8">
        <v>39814</v>
      </c>
      <c r="Q193" s="3" t="s">
        <v>1590</v>
      </c>
      <c r="R193" s="5" t="s">
        <v>5279</v>
      </c>
      <c r="S193" s="3" t="s">
        <v>263</v>
      </c>
      <c r="T193" s="3" t="s">
        <v>37</v>
      </c>
      <c r="V193" s="3">
        <v>42</v>
      </c>
      <c r="W193" s="3">
        <v>12</v>
      </c>
      <c r="X193" s="3">
        <v>11</v>
      </c>
      <c r="Y193" s="3">
        <v>191</v>
      </c>
      <c r="Z193" s="3" t="s">
        <v>356</v>
      </c>
      <c r="AA193" s="3">
        <v>75</v>
      </c>
      <c r="AB193" s="3">
        <v>25</v>
      </c>
      <c r="AC193" s="3">
        <v>26319118</v>
      </c>
      <c r="AD193" s="3">
        <v>1119943</v>
      </c>
      <c r="AE193" s="3" t="s">
        <v>89</v>
      </c>
      <c r="AF193" s="3">
        <v>18</v>
      </c>
      <c r="AG193" s="3">
        <v>4</v>
      </c>
    </row>
    <row r="194" spans="1:33" ht="15.75" customHeight="1" x14ac:dyDescent="0.15">
      <c r="A194" s="3">
        <v>25486</v>
      </c>
      <c r="B194" s="3">
        <v>192</v>
      </c>
      <c r="C194" s="3">
        <v>129</v>
      </c>
      <c r="D194" s="3" t="s">
        <v>1797</v>
      </c>
      <c r="E194" s="3" t="s">
        <v>5301</v>
      </c>
      <c r="F194" s="3" t="s">
        <v>1105</v>
      </c>
      <c r="G194" s="3" t="s">
        <v>486</v>
      </c>
      <c r="H194" s="3" t="s">
        <v>3101</v>
      </c>
      <c r="I194" s="3" t="s">
        <v>3117</v>
      </c>
      <c r="J194" s="3">
        <v>2236.1752999999999</v>
      </c>
      <c r="K194" s="3">
        <v>7802802</v>
      </c>
      <c r="L194" s="3" t="s">
        <v>162</v>
      </c>
      <c r="M194" s="3">
        <v>0</v>
      </c>
      <c r="N194" s="3" t="s">
        <v>1797</v>
      </c>
      <c r="O194" s="3" t="s">
        <v>5301</v>
      </c>
      <c r="P194" s="8">
        <v>39814</v>
      </c>
      <c r="Q194" s="3" t="s">
        <v>3100</v>
      </c>
      <c r="R194" s="5" t="s">
        <v>5304</v>
      </c>
      <c r="S194" s="3" t="s">
        <v>3101</v>
      </c>
      <c r="T194" s="3" t="s">
        <v>486</v>
      </c>
      <c r="V194" s="3">
        <v>6</v>
      </c>
      <c r="W194" s="3">
        <v>0</v>
      </c>
      <c r="X194" s="3">
        <v>15</v>
      </c>
      <c r="Y194" s="3">
        <v>192</v>
      </c>
      <c r="Z194" s="3" t="s">
        <v>162</v>
      </c>
      <c r="AA194" s="3">
        <v>129</v>
      </c>
      <c r="AB194" s="3">
        <v>12</v>
      </c>
      <c r="AC194" s="3">
        <v>7802802</v>
      </c>
      <c r="AD194" s="3">
        <v>333999</v>
      </c>
      <c r="AF194" s="3">
        <v>8</v>
      </c>
      <c r="AG194" s="3">
        <v>84</v>
      </c>
    </row>
    <row r="195" spans="1:33" ht="15.75" customHeight="1" x14ac:dyDescent="0.15">
      <c r="A195" s="3">
        <v>25501</v>
      </c>
      <c r="B195" s="3">
        <v>193</v>
      </c>
      <c r="C195" s="3">
        <v>15</v>
      </c>
      <c r="D195" s="3" t="s">
        <v>1801</v>
      </c>
      <c r="E195" s="3" t="s">
        <v>5307</v>
      </c>
      <c r="F195" s="3" t="s">
        <v>1121</v>
      </c>
      <c r="G195" s="3" t="s">
        <v>497</v>
      </c>
      <c r="H195" s="3" t="s">
        <v>3148</v>
      </c>
      <c r="I195" s="3" t="s">
        <v>742</v>
      </c>
      <c r="J195" s="3">
        <v>2234.3618999999999</v>
      </c>
      <c r="K195" s="3">
        <v>5390952</v>
      </c>
      <c r="L195" s="3" t="s">
        <v>229</v>
      </c>
      <c r="M195" s="3">
        <v>0</v>
      </c>
      <c r="N195" s="3" t="s">
        <v>1801</v>
      </c>
      <c r="O195" s="3" t="s">
        <v>5307</v>
      </c>
      <c r="P195" s="8">
        <v>38718</v>
      </c>
      <c r="Q195" s="3" t="s">
        <v>3147</v>
      </c>
      <c r="R195" s="5" t="s">
        <v>5322</v>
      </c>
      <c r="S195" s="3" t="s">
        <v>3148</v>
      </c>
      <c r="T195" s="3" t="s">
        <v>497</v>
      </c>
      <c r="V195" s="3">
        <v>4</v>
      </c>
      <c r="W195" s="3">
        <v>8</v>
      </c>
      <c r="X195" s="3">
        <v>2</v>
      </c>
      <c r="Y195" s="3">
        <v>193</v>
      </c>
      <c r="Z195" s="3" t="s">
        <v>229</v>
      </c>
      <c r="AA195" s="3">
        <v>15</v>
      </c>
      <c r="AB195" s="3">
        <v>2</v>
      </c>
      <c r="AC195" s="3">
        <v>5390952</v>
      </c>
      <c r="AD195" s="3">
        <v>230939</v>
      </c>
      <c r="AE195" s="3" t="s">
        <v>742</v>
      </c>
      <c r="AF195" s="3">
        <v>25</v>
      </c>
      <c r="AG195" s="3">
        <v>17</v>
      </c>
    </row>
    <row r="196" spans="1:33" ht="15.75" customHeight="1" x14ac:dyDescent="0.15">
      <c r="A196" s="3">
        <v>25433</v>
      </c>
      <c r="B196" s="3">
        <v>194</v>
      </c>
      <c r="C196" s="3">
        <v>42</v>
      </c>
      <c r="D196" s="3" t="s">
        <v>1829</v>
      </c>
      <c r="E196" s="3" t="s">
        <v>5328</v>
      </c>
      <c r="F196" s="3" t="s">
        <v>297</v>
      </c>
      <c r="G196" s="3" t="s">
        <v>146</v>
      </c>
      <c r="H196" s="3" t="s">
        <v>148</v>
      </c>
      <c r="I196" s="3" t="s">
        <v>149</v>
      </c>
      <c r="J196" s="3">
        <v>2216.9117999999999</v>
      </c>
      <c r="K196" s="3">
        <v>9453000</v>
      </c>
      <c r="L196" s="3" t="s">
        <v>86</v>
      </c>
      <c r="M196" s="3">
        <v>0</v>
      </c>
      <c r="N196" s="3" t="s">
        <v>1829</v>
      </c>
      <c r="O196" s="3" t="s">
        <v>5328</v>
      </c>
      <c r="P196" s="8">
        <v>39814</v>
      </c>
      <c r="Q196" s="3" t="s">
        <v>3151</v>
      </c>
      <c r="R196" s="5" t="s">
        <v>5343</v>
      </c>
      <c r="S196" s="3" t="s">
        <v>148</v>
      </c>
      <c r="T196" s="3" t="s">
        <v>146</v>
      </c>
      <c r="V196" s="3">
        <v>3</v>
      </c>
      <c r="W196" s="3">
        <v>0</v>
      </c>
      <c r="X196" s="3">
        <v>11</v>
      </c>
      <c r="Y196" s="3">
        <v>194</v>
      </c>
      <c r="Z196" s="3" t="s">
        <v>86</v>
      </c>
      <c r="AA196" s="3">
        <v>42</v>
      </c>
      <c r="AB196" s="3">
        <v>3</v>
      </c>
      <c r="AC196" s="3">
        <v>9453000</v>
      </c>
      <c r="AD196" s="3">
        <v>408000</v>
      </c>
      <c r="AF196" s="3">
        <v>16</v>
      </c>
      <c r="AG196" s="3">
        <v>31</v>
      </c>
    </row>
    <row r="197" spans="1:33" ht="15.75" customHeight="1" x14ac:dyDescent="0.15">
      <c r="A197" s="3">
        <v>26030</v>
      </c>
      <c r="B197" s="3">
        <v>195</v>
      </c>
      <c r="C197" s="3">
        <v>13</v>
      </c>
      <c r="D197" s="3" t="s">
        <v>1837</v>
      </c>
      <c r="E197" s="3" t="s">
        <v>5347</v>
      </c>
      <c r="F197" s="3" t="s">
        <v>657</v>
      </c>
      <c r="G197" s="3" t="s">
        <v>246</v>
      </c>
      <c r="H197" s="3" t="s">
        <v>3158</v>
      </c>
      <c r="I197" s="3" t="s">
        <v>264</v>
      </c>
      <c r="J197" s="3">
        <v>2215.5963000000002</v>
      </c>
      <c r="K197" s="3">
        <v>2524000</v>
      </c>
      <c r="L197" s="3" t="s">
        <v>364</v>
      </c>
      <c r="M197" s="3">
        <v>0</v>
      </c>
      <c r="N197" s="3" t="s">
        <v>1837</v>
      </c>
      <c r="O197" s="3" t="s">
        <v>5347</v>
      </c>
      <c r="P197" s="8">
        <v>40179</v>
      </c>
      <c r="Q197" s="3" t="s">
        <v>3155</v>
      </c>
      <c r="R197" s="5" t="s">
        <v>5360</v>
      </c>
      <c r="S197" s="3" t="s">
        <v>3158</v>
      </c>
      <c r="T197" s="3" t="s">
        <v>246</v>
      </c>
      <c r="V197" s="3">
        <v>15</v>
      </c>
      <c r="W197" s="3">
        <v>10</v>
      </c>
      <c r="X197" s="3">
        <v>6</v>
      </c>
      <c r="Y197" s="3">
        <v>195</v>
      </c>
      <c r="Z197" s="3" t="s">
        <v>364</v>
      </c>
      <c r="AA197" s="3">
        <v>13</v>
      </c>
      <c r="AB197" s="3">
        <v>2</v>
      </c>
      <c r="AC197" s="3">
        <v>2524000</v>
      </c>
      <c r="AD197" s="3">
        <v>109000</v>
      </c>
      <c r="AE197" s="3" t="s">
        <v>264</v>
      </c>
      <c r="AF197" s="3">
        <v>20</v>
      </c>
      <c r="AG197" s="3">
        <v>8</v>
      </c>
    </row>
    <row r="198" spans="1:33" ht="15.75" customHeight="1" x14ac:dyDescent="0.15">
      <c r="A198" s="3">
        <v>26326</v>
      </c>
      <c r="B198" s="3">
        <v>196</v>
      </c>
      <c r="C198" s="3">
        <v>48</v>
      </c>
      <c r="D198" s="3" t="s">
        <v>1841</v>
      </c>
      <c r="E198" s="3" t="s">
        <v>5387</v>
      </c>
      <c r="F198" s="3" t="s">
        <v>96</v>
      </c>
      <c r="G198" s="3" t="s">
        <v>61</v>
      </c>
      <c r="H198" s="3" t="s">
        <v>3165</v>
      </c>
      <c r="I198" s="3" t="s">
        <v>63</v>
      </c>
      <c r="J198" s="3">
        <v>2208.3868000000002</v>
      </c>
      <c r="K198" s="3">
        <v>2900488</v>
      </c>
      <c r="L198" s="3" t="s">
        <v>215</v>
      </c>
      <c r="M198" s="3">
        <v>0</v>
      </c>
      <c r="N198" s="3" t="s">
        <v>1841</v>
      </c>
      <c r="O198" s="3" t="s">
        <v>5387</v>
      </c>
      <c r="P198" s="8">
        <v>37257</v>
      </c>
      <c r="Q198" s="3" t="s">
        <v>3163</v>
      </c>
      <c r="R198" s="5" t="s">
        <v>5391</v>
      </c>
      <c r="S198" s="3" t="s">
        <v>3165</v>
      </c>
      <c r="T198" s="3" t="s">
        <v>61</v>
      </c>
      <c r="V198" s="3">
        <v>11</v>
      </c>
      <c r="W198" s="3">
        <v>11</v>
      </c>
      <c r="X198" s="3">
        <v>11</v>
      </c>
      <c r="Y198" s="3">
        <v>196</v>
      </c>
      <c r="Z198" s="3" t="s">
        <v>215</v>
      </c>
      <c r="AA198" s="3">
        <v>48</v>
      </c>
      <c r="AB198" s="3">
        <v>1</v>
      </c>
      <c r="AC198" s="3">
        <v>2900488</v>
      </c>
      <c r="AD198" s="3">
        <v>125650</v>
      </c>
      <c r="AE198" s="3" t="s">
        <v>63</v>
      </c>
      <c r="AF198" s="3">
        <v>7</v>
      </c>
      <c r="AG198" s="3">
        <v>3</v>
      </c>
    </row>
    <row r="199" spans="1:33" ht="15.75" customHeight="1" x14ac:dyDescent="0.15">
      <c r="A199" s="3">
        <v>22899</v>
      </c>
      <c r="B199" s="3">
        <v>197</v>
      </c>
      <c r="C199" s="3">
        <v>300</v>
      </c>
      <c r="D199" s="3" t="s">
        <v>1848</v>
      </c>
      <c r="E199" s="3" t="s">
        <v>5415</v>
      </c>
      <c r="F199" s="3" t="s">
        <v>331</v>
      </c>
      <c r="G199" s="3" t="s">
        <v>167</v>
      </c>
      <c r="H199" s="3" t="s">
        <v>2237</v>
      </c>
      <c r="I199" s="3" t="s">
        <v>2088</v>
      </c>
      <c r="J199" s="3">
        <v>2188.8348999999998</v>
      </c>
      <c r="K199" s="3">
        <v>26472870</v>
      </c>
      <c r="L199" s="3" t="s">
        <v>356</v>
      </c>
      <c r="M199" s="3">
        <v>1</v>
      </c>
      <c r="N199" s="3" t="s">
        <v>1848</v>
      </c>
      <c r="O199" s="3" t="s">
        <v>5415</v>
      </c>
      <c r="P199" s="3" t="s">
        <v>91</v>
      </c>
      <c r="Q199" s="3" t="s">
        <v>3173</v>
      </c>
      <c r="R199" s="5" t="s">
        <v>5437</v>
      </c>
      <c r="S199" s="3" t="s">
        <v>2237</v>
      </c>
      <c r="T199" s="3" t="s">
        <v>167</v>
      </c>
      <c r="V199" s="3">
        <v>17</v>
      </c>
      <c r="W199" s="3">
        <v>4</v>
      </c>
      <c r="X199" s="3">
        <v>12</v>
      </c>
      <c r="Y199" s="3">
        <v>197</v>
      </c>
      <c r="Z199" s="3" t="s">
        <v>356</v>
      </c>
      <c r="AA199" s="3">
        <v>300</v>
      </c>
      <c r="AB199" s="3">
        <v>30</v>
      </c>
      <c r="AC199" s="3">
        <v>26472870</v>
      </c>
      <c r="AD199" s="3">
        <v>1156609</v>
      </c>
      <c r="AE199" s="3" t="s">
        <v>2088</v>
      </c>
      <c r="AF199" s="3">
        <v>18</v>
      </c>
      <c r="AG199" s="3">
        <v>68</v>
      </c>
    </row>
    <row r="200" spans="1:33" ht="15.75" customHeight="1" x14ac:dyDescent="0.15">
      <c r="A200" s="3">
        <v>25037</v>
      </c>
      <c r="B200" s="3">
        <v>198</v>
      </c>
      <c r="C200" s="3">
        <v>302</v>
      </c>
      <c r="D200" s="3" t="s">
        <v>1852</v>
      </c>
      <c r="E200" s="3" t="s">
        <v>5451</v>
      </c>
      <c r="F200" s="3" t="s">
        <v>657</v>
      </c>
      <c r="G200" s="3" t="s">
        <v>246</v>
      </c>
      <c r="H200" s="3" t="s">
        <v>3189</v>
      </c>
      <c r="I200" s="3" t="s">
        <v>3190</v>
      </c>
      <c r="J200" s="3">
        <v>2182.0898000000002</v>
      </c>
      <c r="K200" s="3">
        <v>7993065</v>
      </c>
      <c r="L200" s="3" t="s">
        <v>59</v>
      </c>
      <c r="M200" s="3">
        <v>0</v>
      </c>
      <c r="N200" s="3" t="s">
        <v>1852</v>
      </c>
      <c r="O200" s="3" t="s">
        <v>5451</v>
      </c>
      <c r="P200" s="3" t="s">
        <v>91</v>
      </c>
      <c r="Q200" s="3" t="s">
        <v>3186</v>
      </c>
      <c r="R200" s="5" t="s">
        <v>5466</v>
      </c>
      <c r="S200" s="3" t="s">
        <v>3189</v>
      </c>
      <c r="T200" s="3" t="s">
        <v>246</v>
      </c>
      <c r="V200" s="3">
        <v>16</v>
      </c>
      <c r="W200" s="3">
        <v>0</v>
      </c>
      <c r="X200" s="3">
        <v>11</v>
      </c>
      <c r="Y200" s="3">
        <v>198</v>
      </c>
      <c r="Z200" s="3" t="s">
        <v>59</v>
      </c>
      <c r="AA200" s="3">
        <v>302</v>
      </c>
      <c r="AB200" s="3">
        <v>12</v>
      </c>
      <c r="AC200" s="3">
        <v>7993065</v>
      </c>
      <c r="AD200" s="3">
        <v>350252</v>
      </c>
      <c r="AF200" s="3">
        <v>17</v>
      </c>
      <c r="AG200" s="3">
        <v>14</v>
      </c>
    </row>
    <row r="201" spans="1:33" ht="15.75" customHeight="1" x14ac:dyDescent="0.15">
      <c r="A201" s="3">
        <v>21023</v>
      </c>
      <c r="B201" s="3">
        <v>199</v>
      </c>
      <c r="C201" s="3">
        <v>72</v>
      </c>
      <c r="D201" s="5" t="s">
        <v>1867</v>
      </c>
      <c r="E201" s="3" t="s">
        <v>5474</v>
      </c>
      <c r="F201" s="3" t="s">
        <v>1009</v>
      </c>
      <c r="G201" s="3" t="s">
        <v>403</v>
      </c>
      <c r="H201" s="3" t="s">
        <v>3207</v>
      </c>
      <c r="I201" s="3" t="s">
        <v>203</v>
      </c>
      <c r="J201" s="3">
        <v>2181.7177999999999</v>
      </c>
      <c r="K201" s="3">
        <v>55788000</v>
      </c>
      <c r="L201" s="3" t="s">
        <v>40</v>
      </c>
      <c r="M201" s="3">
        <v>2</v>
      </c>
      <c r="N201" s="5" t="s">
        <v>1867</v>
      </c>
      <c r="O201" s="3" t="s">
        <v>5474</v>
      </c>
      <c r="P201" s="3" t="s">
        <v>41</v>
      </c>
      <c r="Q201" s="3" t="s">
        <v>3204</v>
      </c>
      <c r="R201" s="5" t="s">
        <v>5483</v>
      </c>
      <c r="S201" s="3" t="s">
        <v>3207</v>
      </c>
      <c r="T201" s="3" t="s">
        <v>403</v>
      </c>
      <c r="V201" s="3">
        <v>8</v>
      </c>
      <c r="W201" s="3">
        <v>18</v>
      </c>
      <c r="X201" s="3">
        <v>14</v>
      </c>
      <c r="Y201" s="3">
        <v>199</v>
      </c>
      <c r="Z201" s="3" t="s">
        <v>40</v>
      </c>
      <c r="AA201" s="3">
        <v>72</v>
      </c>
      <c r="AB201" s="3">
        <v>5</v>
      </c>
      <c r="AC201" s="3">
        <v>55788000</v>
      </c>
      <c r="AD201" s="3">
        <v>2445000</v>
      </c>
      <c r="AE201" s="3" t="s">
        <v>203</v>
      </c>
      <c r="AF201" s="3">
        <v>4</v>
      </c>
      <c r="AG201" s="3">
        <v>9</v>
      </c>
    </row>
    <row r="202" spans="1:33" ht="15.75" customHeight="1" x14ac:dyDescent="0.15">
      <c r="A202" s="3">
        <v>26083</v>
      </c>
      <c r="B202" s="3">
        <v>200</v>
      </c>
      <c r="C202" s="3">
        <v>450</v>
      </c>
      <c r="D202" s="3" t="s">
        <v>1875</v>
      </c>
      <c r="E202" s="3" t="s">
        <v>5488</v>
      </c>
      <c r="F202" s="3" t="s">
        <v>1620</v>
      </c>
      <c r="G202" s="3" t="s">
        <v>412</v>
      </c>
      <c r="H202" s="3" t="s">
        <v>742</v>
      </c>
      <c r="I202" s="3" t="s">
        <v>742</v>
      </c>
      <c r="J202" s="3">
        <v>2181.6916999999999</v>
      </c>
      <c r="K202" s="3">
        <v>14211083</v>
      </c>
      <c r="L202" s="3" t="s">
        <v>50</v>
      </c>
      <c r="M202" s="3">
        <v>0</v>
      </c>
      <c r="N202" s="3" t="s">
        <v>1875</v>
      </c>
      <c r="O202" s="3" t="s">
        <v>5488</v>
      </c>
      <c r="P202" s="8">
        <v>39814</v>
      </c>
      <c r="Q202" s="3" t="s">
        <v>3210</v>
      </c>
      <c r="R202" s="5" t="s">
        <v>5513</v>
      </c>
      <c r="S202" s="3" t="s">
        <v>742</v>
      </c>
      <c r="T202" s="3" t="s">
        <v>412</v>
      </c>
      <c r="V202" s="3">
        <v>9</v>
      </c>
      <c r="W202" s="3">
        <v>9</v>
      </c>
      <c r="X202" s="3">
        <v>7</v>
      </c>
      <c r="Y202" s="3">
        <v>200</v>
      </c>
      <c r="Z202" s="3" t="s">
        <v>50</v>
      </c>
      <c r="AA202" s="3">
        <v>450</v>
      </c>
      <c r="AB202" s="3">
        <v>14</v>
      </c>
      <c r="AC202" s="3">
        <v>14211083</v>
      </c>
      <c r="AD202" s="3">
        <v>622831</v>
      </c>
      <c r="AE202" s="3" t="s">
        <v>742</v>
      </c>
      <c r="AF202" s="3">
        <v>11</v>
      </c>
      <c r="AG202" s="3">
        <v>17</v>
      </c>
    </row>
    <row r="203" spans="1:33" ht="15.75" customHeight="1" x14ac:dyDescent="0.15">
      <c r="A203" s="3">
        <v>25722</v>
      </c>
      <c r="B203" s="3">
        <v>201</v>
      </c>
      <c r="C203" s="3">
        <v>45</v>
      </c>
      <c r="D203" s="3" t="s">
        <v>1880</v>
      </c>
      <c r="E203" s="3" t="s">
        <v>5530</v>
      </c>
      <c r="F203" s="3" t="s">
        <v>96</v>
      </c>
      <c r="G203" s="3" t="s">
        <v>61</v>
      </c>
      <c r="H203" s="3" t="s">
        <v>3241</v>
      </c>
      <c r="I203" s="3" t="s">
        <v>63</v>
      </c>
      <c r="J203" s="3">
        <v>2170.6343999999999</v>
      </c>
      <c r="K203" s="3">
        <v>8686766</v>
      </c>
      <c r="L203" s="3" t="s">
        <v>215</v>
      </c>
      <c r="M203" s="3">
        <v>0</v>
      </c>
      <c r="N203" s="3" t="s">
        <v>1880</v>
      </c>
      <c r="O203" s="3" t="s">
        <v>5530</v>
      </c>
      <c r="P203" s="8">
        <v>40179</v>
      </c>
      <c r="Q203" s="3" t="s">
        <v>3237</v>
      </c>
      <c r="R203" s="5" t="s">
        <v>5534</v>
      </c>
      <c r="S203" s="3" t="s">
        <v>3241</v>
      </c>
      <c r="T203" s="3" t="s">
        <v>61</v>
      </c>
      <c r="V203" s="3">
        <v>12</v>
      </c>
      <c r="W203" s="3">
        <v>12</v>
      </c>
      <c r="X203" s="3">
        <v>12</v>
      </c>
      <c r="Y203" s="3">
        <v>201</v>
      </c>
      <c r="Z203" s="3" t="s">
        <v>215</v>
      </c>
      <c r="AA203" s="3">
        <v>45</v>
      </c>
      <c r="AB203" s="3">
        <v>5</v>
      </c>
      <c r="AC203" s="3">
        <v>8686766</v>
      </c>
      <c r="AD203" s="3">
        <v>382570</v>
      </c>
      <c r="AE203" s="3" t="s">
        <v>63</v>
      </c>
      <c r="AF203" s="3">
        <v>7</v>
      </c>
      <c r="AG203" s="3">
        <v>3</v>
      </c>
    </row>
    <row r="204" spans="1:33" ht="15.75" customHeight="1" x14ac:dyDescent="0.15">
      <c r="A204" s="3">
        <v>25130</v>
      </c>
      <c r="B204" s="3">
        <v>202</v>
      </c>
      <c r="C204" s="3">
        <v>17</v>
      </c>
      <c r="D204" s="3" t="s">
        <v>1882</v>
      </c>
      <c r="E204" s="3" t="s">
        <v>5561</v>
      </c>
      <c r="F204" s="3" t="s">
        <v>314</v>
      </c>
      <c r="G204" s="3" t="s">
        <v>153</v>
      </c>
      <c r="H204" s="3" t="s">
        <v>3261</v>
      </c>
      <c r="I204" s="3" t="s">
        <v>1401</v>
      </c>
      <c r="J204" s="3">
        <v>2168.4209999999998</v>
      </c>
      <c r="K204" s="3">
        <v>34252000</v>
      </c>
      <c r="L204" s="3" t="s">
        <v>101</v>
      </c>
      <c r="M204" s="3">
        <v>0</v>
      </c>
      <c r="N204" s="3" t="s">
        <v>1882</v>
      </c>
      <c r="O204" s="3" t="s">
        <v>5561</v>
      </c>
      <c r="P204" s="8">
        <v>39448</v>
      </c>
      <c r="Q204" s="3" t="s">
        <v>3260</v>
      </c>
      <c r="R204" s="5" t="s">
        <v>5577</v>
      </c>
      <c r="S204" s="3" t="s">
        <v>3261</v>
      </c>
      <c r="T204" s="3" t="s">
        <v>153</v>
      </c>
      <c r="V204" s="3">
        <v>3</v>
      </c>
      <c r="W204" s="3">
        <v>0</v>
      </c>
      <c r="X204" s="3">
        <v>24</v>
      </c>
      <c r="Y204" s="3">
        <v>202</v>
      </c>
      <c r="Z204" s="3" t="s">
        <v>101</v>
      </c>
      <c r="AA204" s="3">
        <v>17</v>
      </c>
      <c r="AB204" s="3">
        <v>3</v>
      </c>
      <c r="AC204" s="3">
        <v>34252000</v>
      </c>
      <c r="AD204" s="3">
        <v>1509949</v>
      </c>
      <c r="AF204" s="3">
        <v>10</v>
      </c>
      <c r="AG204" s="3">
        <v>21</v>
      </c>
    </row>
    <row r="205" spans="1:33" ht="15.75" customHeight="1" x14ac:dyDescent="0.15">
      <c r="A205" s="3">
        <v>23061</v>
      </c>
      <c r="B205" s="3">
        <v>203</v>
      </c>
      <c r="C205" s="3">
        <v>52</v>
      </c>
      <c r="D205" s="3" t="s">
        <v>1884</v>
      </c>
      <c r="E205" s="3" t="s">
        <v>5584</v>
      </c>
      <c r="F205" s="3" t="s">
        <v>36</v>
      </c>
      <c r="G205" s="3" t="s">
        <v>37</v>
      </c>
      <c r="H205" s="3" t="s">
        <v>3266</v>
      </c>
      <c r="I205" s="3" t="s">
        <v>3267</v>
      </c>
      <c r="J205" s="3">
        <v>2162.0322999999999</v>
      </c>
      <c r="K205" s="3">
        <v>6480926</v>
      </c>
      <c r="L205" s="3" t="s">
        <v>162</v>
      </c>
      <c r="M205" s="3">
        <v>1</v>
      </c>
      <c r="N205" s="3" t="s">
        <v>1884</v>
      </c>
      <c r="O205" s="3" t="s">
        <v>5584</v>
      </c>
      <c r="P205" s="3" t="s">
        <v>91</v>
      </c>
      <c r="Q205" s="3" t="s">
        <v>3264</v>
      </c>
      <c r="R205" s="5" t="s">
        <v>5595</v>
      </c>
      <c r="S205" s="3" t="s">
        <v>3266</v>
      </c>
      <c r="T205" s="3" t="s">
        <v>37</v>
      </c>
      <c r="V205" s="3">
        <v>43</v>
      </c>
      <c r="W205" s="3">
        <v>0</v>
      </c>
      <c r="X205" s="3">
        <v>16</v>
      </c>
      <c r="Y205" s="3">
        <v>203</v>
      </c>
      <c r="Z205" s="3" t="s">
        <v>162</v>
      </c>
      <c r="AA205" s="3">
        <v>52</v>
      </c>
      <c r="AB205" s="3">
        <v>4</v>
      </c>
      <c r="AC205" s="3">
        <v>6480926</v>
      </c>
      <c r="AD205" s="3">
        <v>286509</v>
      </c>
      <c r="AF205" s="3">
        <v>8</v>
      </c>
      <c r="AG205" s="3">
        <v>344</v>
      </c>
    </row>
    <row r="206" spans="1:33" ht="15.75" customHeight="1" x14ac:dyDescent="0.15">
      <c r="A206" s="3">
        <v>23274</v>
      </c>
      <c r="B206" s="3">
        <v>204</v>
      </c>
      <c r="C206" s="3">
        <v>32</v>
      </c>
      <c r="D206" s="3" t="s">
        <v>1887</v>
      </c>
      <c r="E206" s="3" t="s">
        <v>5598</v>
      </c>
      <c r="F206" s="3" t="s">
        <v>475</v>
      </c>
      <c r="G206" s="3" t="s">
        <v>277</v>
      </c>
      <c r="H206" s="3" t="s">
        <v>475</v>
      </c>
      <c r="I206" s="3" t="s">
        <v>203</v>
      </c>
      <c r="J206" s="3">
        <v>2152.8937000000001</v>
      </c>
      <c r="K206" s="3">
        <v>9565336</v>
      </c>
      <c r="L206" s="3" t="s">
        <v>71</v>
      </c>
      <c r="M206" s="3">
        <v>1</v>
      </c>
      <c r="N206" s="3" t="s">
        <v>1887</v>
      </c>
      <c r="O206" s="3" t="s">
        <v>5598</v>
      </c>
      <c r="P206" s="3" t="s">
        <v>91</v>
      </c>
      <c r="Q206" s="3" t="s">
        <v>3024</v>
      </c>
      <c r="R206" s="5" t="s">
        <v>5620</v>
      </c>
      <c r="S206" s="3" t="s">
        <v>475</v>
      </c>
      <c r="T206" s="3" t="s">
        <v>277</v>
      </c>
      <c r="V206" s="3">
        <v>14</v>
      </c>
      <c r="W206" s="3">
        <v>19</v>
      </c>
      <c r="X206" s="3">
        <v>28</v>
      </c>
      <c r="Y206" s="3">
        <v>204</v>
      </c>
      <c r="Z206" s="3" t="s">
        <v>71</v>
      </c>
      <c r="AA206" s="3">
        <v>32</v>
      </c>
      <c r="AB206" s="3">
        <v>25</v>
      </c>
      <c r="AC206" s="3">
        <v>9565336</v>
      </c>
      <c r="AD206" s="3">
        <v>424580</v>
      </c>
      <c r="AE206" s="3" t="s">
        <v>203</v>
      </c>
      <c r="AF206" s="3">
        <v>5</v>
      </c>
      <c r="AG206" s="3">
        <v>9</v>
      </c>
    </row>
    <row r="207" spans="1:33" ht="15.75" customHeight="1" x14ac:dyDescent="0.15">
      <c r="A207" s="3">
        <v>25498</v>
      </c>
      <c r="B207" s="3">
        <v>205</v>
      </c>
      <c r="C207" s="3">
        <v>36</v>
      </c>
      <c r="D207" s="3" t="s">
        <v>1890</v>
      </c>
      <c r="E207" s="3" t="s">
        <v>5625</v>
      </c>
      <c r="F207" s="3" t="s">
        <v>36</v>
      </c>
      <c r="G207" s="3" t="s">
        <v>37</v>
      </c>
      <c r="H207" s="3" t="s">
        <v>3291</v>
      </c>
      <c r="I207" s="3" t="s">
        <v>39</v>
      </c>
      <c r="J207" s="3">
        <v>2144.0473000000002</v>
      </c>
      <c r="K207" s="3">
        <v>8417085</v>
      </c>
      <c r="L207" s="3" t="s">
        <v>71</v>
      </c>
      <c r="M207" s="3">
        <v>0</v>
      </c>
      <c r="N207" s="3" t="s">
        <v>1890</v>
      </c>
      <c r="O207" s="3" t="s">
        <v>5625</v>
      </c>
      <c r="P207" s="8">
        <v>39448</v>
      </c>
      <c r="Q207" s="3" t="s">
        <v>3286</v>
      </c>
      <c r="R207" s="5" t="s">
        <v>5657</v>
      </c>
      <c r="S207" s="3" t="s">
        <v>3291</v>
      </c>
      <c r="T207" s="3" t="s">
        <v>37</v>
      </c>
      <c r="V207" s="3">
        <v>44</v>
      </c>
      <c r="W207" s="3">
        <v>20</v>
      </c>
      <c r="X207" s="3">
        <v>29</v>
      </c>
      <c r="Y207" s="3">
        <v>205</v>
      </c>
      <c r="Z207" s="3" t="s">
        <v>71</v>
      </c>
      <c r="AA207" s="3">
        <v>36</v>
      </c>
      <c r="AB207" s="3">
        <v>4</v>
      </c>
      <c r="AC207" s="3">
        <v>8417085</v>
      </c>
      <c r="AD207" s="3">
        <v>375085</v>
      </c>
      <c r="AE207" s="3" t="s">
        <v>39</v>
      </c>
      <c r="AF207" s="3">
        <v>5</v>
      </c>
      <c r="AG207" s="3">
        <v>2</v>
      </c>
    </row>
    <row r="208" spans="1:33" ht="15.75" customHeight="1" x14ac:dyDescent="0.15">
      <c r="A208" s="3">
        <v>23044</v>
      </c>
      <c r="B208" s="3">
        <v>206</v>
      </c>
      <c r="C208" s="3">
        <v>84</v>
      </c>
      <c r="D208" s="3" t="s">
        <v>1891</v>
      </c>
      <c r="E208" s="3" t="s">
        <v>5682</v>
      </c>
      <c r="F208" s="3" t="s">
        <v>475</v>
      </c>
      <c r="G208" s="3" t="s">
        <v>277</v>
      </c>
      <c r="H208" s="3" t="s">
        <v>3306</v>
      </c>
      <c r="I208" s="3" t="s">
        <v>3308</v>
      </c>
      <c r="J208" s="3">
        <v>2143.7948999999999</v>
      </c>
      <c r="K208" s="3">
        <v>8517670</v>
      </c>
      <c r="L208" s="3" t="s">
        <v>162</v>
      </c>
      <c r="M208" s="3">
        <v>1</v>
      </c>
      <c r="N208" s="3" t="s">
        <v>1891</v>
      </c>
      <c r="O208" s="3" t="s">
        <v>5682</v>
      </c>
      <c r="P208" s="3" t="s">
        <v>179</v>
      </c>
      <c r="Q208" s="3" t="s">
        <v>3305</v>
      </c>
      <c r="R208" s="5" t="s">
        <v>5685</v>
      </c>
      <c r="S208" s="3" t="s">
        <v>3306</v>
      </c>
      <c r="T208" s="3" t="s">
        <v>277</v>
      </c>
      <c r="V208" s="3">
        <v>15</v>
      </c>
      <c r="W208" s="3">
        <v>0</v>
      </c>
      <c r="X208" s="3">
        <v>17</v>
      </c>
      <c r="Y208" s="3">
        <v>206</v>
      </c>
      <c r="Z208" s="3" t="s">
        <v>162</v>
      </c>
      <c r="AA208" s="3">
        <v>84</v>
      </c>
      <c r="AB208" s="3">
        <v>4</v>
      </c>
      <c r="AC208" s="3">
        <v>8517670</v>
      </c>
      <c r="AD208" s="3">
        <v>379610</v>
      </c>
      <c r="AF208" s="3">
        <v>8</v>
      </c>
      <c r="AG208" s="3">
        <v>252</v>
      </c>
    </row>
    <row r="209" spans="1:33" ht="15.75" customHeight="1" x14ac:dyDescent="0.15">
      <c r="A209" s="3">
        <v>26057</v>
      </c>
      <c r="B209" s="3">
        <v>207</v>
      </c>
      <c r="C209" s="3">
        <v>40</v>
      </c>
      <c r="D209" s="3" t="s">
        <v>1908</v>
      </c>
      <c r="E209" s="3" t="s">
        <v>5690</v>
      </c>
      <c r="F209" s="3" t="s">
        <v>297</v>
      </c>
      <c r="G209" s="3" t="s">
        <v>146</v>
      </c>
      <c r="H209" s="3" t="s">
        <v>148</v>
      </c>
      <c r="I209" s="3" t="s">
        <v>149</v>
      </c>
      <c r="J209" s="3">
        <v>2140.5432000000001</v>
      </c>
      <c r="K209" s="3">
        <v>4354787</v>
      </c>
      <c r="L209" s="3" t="s">
        <v>221</v>
      </c>
      <c r="M209" s="3">
        <v>0</v>
      </c>
      <c r="N209" s="3" t="s">
        <v>1908</v>
      </c>
      <c r="O209" s="3" t="s">
        <v>5690</v>
      </c>
      <c r="P209" s="8">
        <v>39814</v>
      </c>
      <c r="Q209" s="3" t="s">
        <v>3315</v>
      </c>
      <c r="R209" s="5" t="s">
        <v>5698</v>
      </c>
      <c r="S209" s="3" t="s">
        <v>148</v>
      </c>
      <c r="T209" s="3" t="s">
        <v>146</v>
      </c>
      <c r="V209" s="3">
        <v>4</v>
      </c>
      <c r="W209" s="3">
        <v>0</v>
      </c>
      <c r="X209" s="3">
        <v>16</v>
      </c>
      <c r="Y209" s="3">
        <v>207</v>
      </c>
      <c r="Z209" s="3" t="s">
        <v>221</v>
      </c>
      <c r="AA209" s="3">
        <v>40</v>
      </c>
      <c r="AB209" s="3">
        <v>15</v>
      </c>
      <c r="AC209" s="3">
        <v>4354787</v>
      </c>
      <c r="AD209" s="3">
        <v>194363</v>
      </c>
      <c r="AF209" s="3">
        <v>2</v>
      </c>
      <c r="AG209" s="3">
        <v>31</v>
      </c>
    </row>
    <row r="210" spans="1:33" ht="15.75" customHeight="1" x14ac:dyDescent="0.15">
      <c r="A210" s="3">
        <v>25899</v>
      </c>
      <c r="B210" s="3">
        <v>208</v>
      </c>
      <c r="C210" s="3">
        <v>12</v>
      </c>
      <c r="D210" s="3" t="s">
        <v>1910</v>
      </c>
      <c r="E210" s="3" t="s">
        <v>5716</v>
      </c>
      <c r="F210" s="3" t="s">
        <v>657</v>
      </c>
      <c r="G210" s="3" t="s">
        <v>246</v>
      </c>
      <c r="H210" s="3" t="s">
        <v>3328</v>
      </c>
      <c r="I210" s="3" t="s">
        <v>3331</v>
      </c>
      <c r="J210" s="3">
        <v>2135.5987</v>
      </c>
      <c r="K210" s="3">
        <v>5378001</v>
      </c>
      <c r="L210" s="3" t="s">
        <v>221</v>
      </c>
      <c r="M210" s="3">
        <v>0</v>
      </c>
      <c r="N210" s="3" t="s">
        <v>1910</v>
      </c>
      <c r="O210" s="3" t="s">
        <v>5716</v>
      </c>
      <c r="P210" s="8">
        <v>39083</v>
      </c>
      <c r="Q210" s="3" t="s">
        <v>3327</v>
      </c>
      <c r="R210" s="5" t="s">
        <v>5734</v>
      </c>
      <c r="S210" s="3" t="s">
        <v>3328</v>
      </c>
      <c r="T210" s="3" t="s">
        <v>246</v>
      </c>
      <c r="V210" s="3">
        <v>17</v>
      </c>
      <c r="W210" s="3">
        <v>0</v>
      </c>
      <c r="X210" s="3">
        <v>17</v>
      </c>
      <c r="Y210" s="3">
        <v>208</v>
      </c>
      <c r="Z210" s="3" t="s">
        <v>221</v>
      </c>
      <c r="AA210" s="3">
        <v>12</v>
      </c>
      <c r="AB210" s="3">
        <v>2</v>
      </c>
      <c r="AC210" s="3">
        <v>5378001</v>
      </c>
      <c r="AD210" s="3">
        <v>240562</v>
      </c>
      <c r="AF210" s="3">
        <v>2</v>
      </c>
      <c r="AG210" s="3">
        <v>149</v>
      </c>
    </row>
    <row r="211" spans="1:33" ht="15.75" customHeight="1" x14ac:dyDescent="0.15">
      <c r="A211" s="3">
        <v>25565</v>
      </c>
      <c r="B211" s="3">
        <v>209</v>
      </c>
      <c r="C211" s="3">
        <v>120</v>
      </c>
      <c r="D211" s="3" t="s">
        <v>1912</v>
      </c>
      <c r="E211" s="3" t="s">
        <v>5737</v>
      </c>
      <c r="F211" s="3" t="s">
        <v>5738</v>
      </c>
      <c r="G211" s="3" t="s">
        <v>599</v>
      </c>
      <c r="H211" s="3" t="s">
        <v>3353</v>
      </c>
      <c r="I211" s="3" t="s">
        <v>3354</v>
      </c>
      <c r="J211" s="3">
        <v>2120.61</v>
      </c>
      <c r="K211" s="3">
        <v>2273616</v>
      </c>
      <c r="L211" s="3" t="s">
        <v>59</v>
      </c>
      <c r="M211" s="3">
        <v>0</v>
      </c>
      <c r="N211" s="3" t="s">
        <v>1912</v>
      </c>
      <c r="O211" s="3" t="s">
        <v>5737</v>
      </c>
      <c r="P211" s="8">
        <v>40179</v>
      </c>
      <c r="Q211" s="3" t="s">
        <v>3350</v>
      </c>
      <c r="R211" s="5" t="s">
        <v>5758</v>
      </c>
      <c r="S211" s="3" t="s">
        <v>3353</v>
      </c>
      <c r="T211" s="3" t="s">
        <v>599</v>
      </c>
      <c r="V211" s="3">
        <v>1</v>
      </c>
      <c r="W211" s="3">
        <v>1</v>
      </c>
      <c r="X211" s="3">
        <v>12</v>
      </c>
      <c r="Y211" s="3">
        <v>209</v>
      </c>
      <c r="Z211" s="3" t="s">
        <v>59</v>
      </c>
      <c r="AA211" s="3">
        <v>120</v>
      </c>
      <c r="AB211" s="3">
        <v>4</v>
      </c>
      <c r="AC211" s="3">
        <v>2273616</v>
      </c>
      <c r="AD211" s="3">
        <v>102387</v>
      </c>
      <c r="AE211" s="3" t="s">
        <v>3354</v>
      </c>
      <c r="AF211" s="3">
        <v>17</v>
      </c>
      <c r="AG211" s="3">
        <v>13</v>
      </c>
    </row>
    <row r="212" spans="1:33" ht="15.75" customHeight="1" x14ac:dyDescent="0.15">
      <c r="A212" s="3">
        <v>23172</v>
      </c>
      <c r="B212" s="3">
        <v>210</v>
      </c>
      <c r="C212" s="3">
        <v>25</v>
      </c>
      <c r="D212" s="3" t="s">
        <v>1914</v>
      </c>
      <c r="E212" s="3" t="s">
        <v>5763</v>
      </c>
      <c r="F212" s="3" t="s">
        <v>5770</v>
      </c>
      <c r="G212" s="3" t="s">
        <v>881</v>
      </c>
      <c r="H212" s="3" t="s">
        <v>3381</v>
      </c>
      <c r="I212" s="3" t="s">
        <v>3398</v>
      </c>
      <c r="J212" s="3">
        <v>2117.7132000000001</v>
      </c>
      <c r="K212" s="3">
        <v>26199465</v>
      </c>
      <c r="L212" s="3" t="s">
        <v>364</v>
      </c>
      <c r="M212" s="3">
        <v>1</v>
      </c>
      <c r="N212" s="3" t="s">
        <v>1914</v>
      </c>
      <c r="O212" s="3" t="s">
        <v>5763</v>
      </c>
      <c r="P212" s="3" t="s">
        <v>3380</v>
      </c>
      <c r="Q212" s="3" t="s">
        <v>3379</v>
      </c>
      <c r="R212" s="5" t="s">
        <v>5775</v>
      </c>
      <c r="S212" s="3" t="s">
        <v>3381</v>
      </c>
      <c r="T212" s="3" t="s">
        <v>881</v>
      </c>
      <c r="V212" s="3">
        <v>1</v>
      </c>
      <c r="W212" s="3">
        <v>0</v>
      </c>
      <c r="X212" s="3">
        <v>7</v>
      </c>
      <c r="Y212" s="3">
        <v>210</v>
      </c>
      <c r="Z212" s="3" t="s">
        <v>364</v>
      </c>
      <c r="AA212" s="3">
        <v>25</v>
      </c>
      <c r="AB212" s="3">
        <v>3</v>
      </c>
      <c r="AC212" s="3">
        <v>26199465</v>
      </c>
      <c r="AD212" s="3">
        <v>1181373</v>
      </c>
      <c r="AF212" s="3">
        <v>20</v>
      </c>
      <c r="AG212" s="3">
        <v>382</v>
      </c>
    </row>
    <row r="213" spans="1:33" ht="15.75" customHeight="1" x14ac:dyDescent="0.15">
      <c r="A213" s="3">
        <v>24913</v>
      </c>
      <c r="B213" s="3">
        <v>211</v>
      </c>
      <c r="C213" s="3">
        <v>6</v>
      </c>
      <c r="D213" s="3" t="s">
        <v>1924</v>
      </c>
      <c r="E213" s="3" t="s">
        <v>5783</v>
      </c>
      <c r="F213" s="3" t="s">
        <v>331</v>
      </c>
      <c r="G213" s="3" t="s">
        <v>167</v>
      </c>
      <c r="H213" s="3" t="s">
        <v>3411</v>
      </c>
      <c r="I213" s="3" t="s">
        <v>271</v>
      </c>
      <c r="J213" s="3">
        <v>2117.7004000000002</v>
      </c>
      <c r="K213" s="3">
        <v>2291195</v>
      </c>
      <c r="L213" s="3" t="s">
        <v>40</v>
      </c>
      <c r="M213" s="3">
        <v>0</v>
      </c>
      <c r="N213" s="3" t="s">
        <v>1924</v>
      </c>
      <c r="O213" s="3" t="s">
        <v>5783</v>
      </c>
      <c r="P213" s="8">
        <v>40179</v>
      </c>
      <c r="Q213" s="3" t="s">
        <v>3410</v>
      </c>
      <c r="R213" s="5" t="s">
        <v>5813</v>
      </c>
      <c r="S213" s="3" t="s">
        <v>3411</v>
      </c>
      <c r="T213" s="3" t="s">
        <v>167</v>
      </c>
      <c r="V213" s="3">
        <v>18</v>
      </c>
      <c r="W213" s="3">
        <v>2</v>
      </c>
      <c r="X213" s="3">
        <v>15</v>
      </c>
      <c r="Y213" s="3">
        <v>211</v>
      </c>
      <c r="Z213" s="3" t="s">
        <v>40</v>
      </c>
      <c r="AA213" s="3">
        <v>6</v>
      </c>
      <c r="AB213" s="3">
        <v>1</v>
      </c>
      <c r="AC213" s="3">
        <v>2291195</v>
      </c>
      <c r="AD213" s="3">
        <v>103314</v>
      </c>
      <c r="AE213" s="3" t="s">
        <v>271</v>
      </c>
      <c r="AF213" s="3">
        <v>4</v>
      </c>
      <c r="AG213" s="3">
        <v>7</v>
      </c>
    </row>
    <row r="214" spans="1:33" ht="15.75" customHeight="1" x14ac:dyDescent="0.15">
      <c r="A214" s="3">
        <v>25949</v>
      </c>
      <c r="B214" s="3">
        <v>212</v>
      </c>
      <c r="C214" s="3">
        <v>17</v>
      </c>
      <c r="D214" s="3" t="s">
        <v>1928</v>
      </c>
      <c r="E214" s="3" t="s">
        <v>5827</v>
      </c>
      <c r="F214" s="3" t="s">
        <v>1438</v>
      </c>
      <c r="G214" s="3" t="s">
        <v>495</v>
      </c>
      <c r="H214" s="3" t="s">
        <v>3431</v>
      </c>
      <c r="I214" s="3" t="s">
        <v>2566</v>
      </c>
      <c r="J214" s="3">
        <v>2109.317</v>
      </c>
      <c r="K214" s="3">
        <v>3795474</v>
      </c>
      <c r="L214" s="3" t="s">
        <v>398</v>
      </c>
      <c r="M214" s="3">
        <v>0</v>
      </c>
      <c r="N214" s="3" t="s">
        <v>1928</v>
      </c>
      <c r="O214" s="3" t="s">
        <v>5827</v>
      </c>
      <c r="P214" s="8">
        <v>39448</v>
      </c>
      <c r="Q214" s="3" t="s">
        <v>3427</v>
      </c>
      <c r="R214" s="5" t="s">
        <v>5830</v>
      </c>
      <c r="S214" s="3" t="s">
        <v>3431</v>
      </c>
      <c r="T214" s="3" t="s">
        <v>495</v>
      </c>
      <c r="V214" s="3">
        <v>5</v>
      </c>
      <c r="W214" s="3">
        <v>2</v>
      </c>
      <c r="X214" s="3">
        <v>2</v>
      </c>
      <c r="Y214" s="3">
        <v>212</v>
      </c>
      <c r="Z214" s="3" t="s">
        <v>398</v>
      </c>
      <c r="AA214" s="3">
        <v>17</v>
      </c>
      <c r="AB214" s="3">
        <v>2</v>
      </c>
      <c r="AC214" s="3">
        <v>3795474</v>
      </c>
      <c r="AD214" s="3">
        <v>171794</v>
      </c>
      <c r="AE214" s="3" t="s">
        <v>2566</v>
      </c>
      <c r="AF214" s="3">
        <v>1</v>
      </c>
      <c r="AG214" s="3">
        <v>47</v>
      </c>
    </row>
    <row r="215" spans="1:33" ht="15.75" customHeight="1" x14ac:dyDescent="0.15">
      <c r="A215" s="3">
        <v>22916</v>
      </c>
      <c r="B215" s="3">
        <v>213</v>
      </c>
      <c r="C215" s="3">
        <v>15</v>
      </c>
      <c r="D215" s="3" t="s">
        <v>1931</v>
      </c>
      <c r="E215" s="3" t="s">
        <v>5835</v>
      </c>
      <c r="F215" s="3" t="s">
        <v>1620</v>
      </c>
      <c r="G215" s="3" t="s">
        <v>412</v>
      </c>
      <c r="H215" s="3" t="s">
        <v>3451</v>
      </c>
      <c r="I215" s="3" t="s">
        <v>3453</v>
      </c>
      <c r="J215" s="3">
        <v>2097.0700000000002</v>
      </c>
      <c r="K215" s="3">
        <v>39571912</v>
      </c>
      <c r="L215" s="3" t="s">
        <v>526</v>
      </c>
      <c r="M215" s="3">
        <v>1</v>
      </c>
      <c r="N215" s="3" t="s">
        <v>1931</v>
      </c>
      <c r="O215" s="3" t="s">
        <v>5835</v>
      </c>
      <c r="P215" s="3" t="s">
        <v>179</v>
      </c>
      <c r="Q215" s="3" t="s">
        <v>3446</v>
      </c>
      <c r="R215" s="5" t="s">
        <v>5869</v>
      </c>
      <c r="S215" s="3" t="s">
        <v>3451</v>
      </c>
      <c r="T215" s="3" t="s">
        <v>412</v>
      </c>
      <c r="V215" s="3">
        <v>10</v>
      </c>
      <c r="W215" s="3">
        <v>0</v>
      </c>
      <c r="X215" s="3">
        <v>5</v>
      </c>
      <c r="Y215" s="3">
        <v>213</v>
      </c>
      <c r="Z215" s="3" t="s">
        <v>526</v>
      </c>
      <c r="AA215" s="3">
        <v>15</v>
      </c>
      <c r="AB215" s="3">
        <v>6</v>
      </c>
      <c r="AC215" s="3">
        <v>39571912</v>
      </c>
      <c r="AD215" s="3">
        <v>1801122</v>
      </c>
      <c r="AF215" s="3">
        <v>19</v>
      </c>
      <c r="AG215" s="3">
        <v>340</v>
      </c>
    </row>
    <row r="216" spans="1:33" ht="15.75" customHeight="1" x14ac:dyDescent="0.15">
      <c r="A216" s="3">
        <v>25983</v>
      </c>
      <c r="B216" s="3">
        <v>214</v>
      </c>
      <c r="C216" s="3">
        <v>7</v>
      </c>
      <c r="D216" s="5" t="s">
        <v>1938</v>
      </c>
      <c r="E216" s="3" t="s">
        <v>5872</v>
      </c>
      <c r="F216" s="3" t="s">
        <v>475</v>
      </c>
      <c r="G216" s="3" t="s">
        <v>277</v>
      </c>
      <c r="H216" s="3" t="s">
        <v>475</v>
      </c>
      <c r="I216" s="3" t="s">
        <v>203</v>
      </c>
      <c r="J216" s="3">
        <v>2093.0319</v>
      </c>
      <c r="K216" s="3">
        <v>4898356</v>
      </c>
      <c r="L216" s="3" t="s">
        <v>600</v>
      </c>
      <c r="M216" s="3">
        <v>0</v>
      </c>
      <c r="N216" s="5" t="s">
        <v>1938</v>
      </c>
      <c r="O216" s="3" t="s">
        <v>5872</v>
      </c>
      <c r="P216" s="8">
        <v>39814</v>
      </c>
      <c r="Q216" s="3" t="s">
        <v>3459</v>
      </c>
      <c r="R216" s="5" t="s">
        <v>5882</v>
      </c>
      <c r="S216" s="3" t="s">
        <v>475</v>
      </c>
      <c r="T216" s="3" t="s">
        <v>277</v>
      </c>
      <c r="V216" s="3">
        <v>16</v>
      </c>
      <c r="W216" s="3">
        <v>20</v>
      </c>
      <c r="X216" s="3">
        <v>4</v>
      </c>
      <c r="Y216" s="3">
        <v>214</v>
      </c>
      <c r="Z216" s="3" t="s">
        <v>600</v>
      </c>
      <c r="AA216" s="3">
        <v>7</v>
      </c>
      <c r="AB216" s="3">
        <v>2</v>
      </c>
      <c r="AC216" s="3">
        <v>4898356</v>
      </c>
      <c r="AD216" s="3">
        <v>223360</v>
      </c>
      <c r="AE216" s="3" t="s">
        <v>203</v>
      </c>
      <c r="AF216" s="3">
        <v>13</v>
      </c>
      <c r="AG216" s="3">
        <v>9</v>
      </c>
    </row>
    <row r="217" spans="1:33" ht="15.75" customHeight="1" x14ac:dyDescent="0.15">
      <c r="A217" s="3">
        <v>26595</v>
      </c>
      <c r="B217" s="3">
        <v>215</v>
      </c>
      <c r="C217" s="3">
        <v>25</v>
      </c>
      <c r="D217" s="3" t="s">
        <v>1946</v>
      </c>
      <c r="E217" s="3" t="s">
        <v>5887</v>
      </c>
      <c r="F217" s="3" t="s">
        <v>36</v>
      </c>
      <c r="G217" s="3" t="s">
        <v>37</v>
      </c>
      <c r="H217" s="3" t="s">
        <v>39</v>
      </c>
      <c r="I217" s="3" t="s">
        <v>39</v>
      </c>
      <c r="J217" s="3">
        <v>2092.1891999999998</v>
      </c>
      <c r="K217" s="3">
        <v>5154056</v>
      </c>
      <c r="L217" s="3" t="s">
        <v>356</v>
      </c>
      <c r="M217" s="3">
        <v>0</v>
      </c>
      <c r="N217" s="3" t="s">
        <v>1946</v>
      </c>
      <c r="O217" s="3" t="s">
        <v>5887</v>
      </c>
      <c r="P217" s="8">
        <v>39448</v>
      </c>
      <c r="Q217" s="3" t="s">
        <v>3463</v>
      </c>
      <c r="R217" s="5" t="s">
        <v>5899</v>
      </c>
      <c r="S217" s="3" t="s">
        <v>39</v>
      </c>
      <c r="T217" s="3" t="s">
        <v>37</v>
      </c>
      <c r="V217" s="3">
        <v>45</v>
      </c>
      <c r="W217" s="3">
        <v>21</v>
      </c>
      <c r="X217" s="3">
        <v>13</v>
      </c>
      <c r="Y217" s="3">
        <v>215</v>
      </c>
      <c r="Z217" s="3" t="s">
        <v>356</v>
      </c>
      <c r="AA217" s="3">
        <v>25</v>
      </c>
      <c r="AB217" s="3">
        <v>1</v>
      </c>
      <c r="AC217" s="3">
        <v>5154056</v>
      </c>
      <c r="AD217" s="3">
        <v>235110</v>
      </c>
      <c r="AE217" s="3" t="s">
        <v>39</v>
      </c>
      <c r="AF217" s="3">
        <v>18</v>
      </c>
      <c r="AG217" s="3">
        <v>2</v>
      </c>
    </row>
    <row r="218" spans="1:33" ht="15.75" customHeight="1" x14ac:dyDescent="0.15">
      <c r="A218" s="3">
        <v>24898</v>
      </c>
      <c r="B218" s="3">
        <v>216</v>
      </c>
      <c r="C218" s="3">
        <v>16</v>
      </c>
      <c r="D218" s="3" t="s">
        <v>1947</v>
      </c>
      <c r="E218" s="3" t="s">
        <v>5904</v>
      </c>
      <c r="F218" s="3" t="s">
        <v>1105</v>
      </c>
      <c r="G218" s="3" t="s">
        <v>486</v>
      </c>
      <c r="H218" s="3" t="s">
        <v>3474</v>
      </c>
      <c r="I218" s="3" t="s">
        <v>3475</v>
      </c>
      <c r="J218" s="3">
        <v>2065.3678</v>
      </c>
      <c r="K218" s="3">
        <v>15469496</v>
      </c>
      <c r="L218" s="3" t="s">
        <v>162</v>
      </c>
      <c r="M218" s="3">
        <v>0</v>
      </c>
      <c r="N218" s="3" t="s">
        <v>1947</v>
      </c>
      <c r="O218" s="3" t="s">
        <v>5904</v>
      </c>
      <c r="P218" s="8">
        <v>37622</v>
      </c>
      <c r="Q218" s="3" t="s">
        <v>3471</v>
      </c>
      <c r="R218" s="5" t="s">
        <v>5917</v>
      </c>
      <c r="S218" s="3" t="s">
        <v>3474</v>
      </c>
      <c r="T218" s="3" t="s">
        <v>486</v>
      </c>
      <c r="V218" s="3">
        <v>7</v>
      </c>
      <c r="W218" s="3">
        <v>0</v>
      </c>
      <c r="X218" s="3">
        <v>18</v>
      </c>
      <c r="Y218" s="3">
        <v>216</v>
      </c>
      <c r="Z218" s="3" t="s">
        <v>162</v>
      </c>
      <c r="AA218" s="3">
        <v>16</v>
      </c>
      <c r="AB218" s="3">
        <v>5</v>
      </c>
      <c r="AC218" s="3">
        <v>15469496</v>
      </c>
      <c r="AD218" s="3">
        <v>714405</v>
      </c>
      <c r="AF218" s="3">
        <v>8</v>
      </c>
      <c r="AG218" s="3">
        <v>85</v>
      </c>
    </row>
    <row r="219" spans="1:33" ht="15.75" customHeight="1" x14ac:dyDescent="0.15">
      <c r="A219" s="3">
        <v>26306</v>
      </c>
      <c r="B219" s="3">
        <v>217</v>
      </c>
      <c r="C219" s="3">
        <v>43</v>
      </c>
      <c r="D219" s="3" t="s">
        <v>1948</v>
      </c>
      <c r="E219" s="3" t="s">
        <v>5932</v>
      </c>
      <c r="F219" s="3" t="s">
        <v>2319</v>
      </c>
      <c r="G219" s="3" t="s">
        <v>740</v>
      </c>
      <c r="H219" s="3" t="s">
        <v>1072</v>
      </c>
      <c r="I219" s="3" t="s">
        <v>63</v>
      </c>
      <c r="J219" s="3">
        <v>2061.3141999999998</v>
      </c>
      <c r="K219" s="3">
        <v>9105768</v>
      </c>
      <c r="L219" s="3" t="s">
        <v>215</v>
      </c>
      <c r="M219" s="3">
        <v>0</v>
      </c>
      <c r="N219" s="3" t="s">
        <v>1948</v>
      </c>
      <c r="O219" s="3" t="s">
        <v>5932</v>
      </c>
      <c r="P219" s="8">
        <v>40179</v>
      </c>
      <c r="Q219" s="3" t="s">
        <v>3480</v>
      </c>
      <c r="R219" s="5" t="s">
        <v>5938</v>
      </c>
      <c r="S219" s="3" t="s">
        <v>1072</v>
      </c>
      <c r="T219" s="3" t="s">
        <v>740</v>
      </c>
      <c r="V219" s="3">
        <v>5</v>
      </c>
      <c r="W219" s="3">
        <v>13</v>
      </c>
      <c r="X219" s="3">
        <v>13</v>
      </c>
      <c r="Y219" s="3">
        <v>217</v>
      </c>
      <c r="Z219" s="3" t="s">
        <v>215</v>
      </c>
      <c r="AA219" s="3">
        <v>43</v>
      </c>
      <c r="AB219" s="3">
        <v>4</v>
      </c>
      <c r="AC219" s="3">
        <v>9105768</v>
      </c>
      <c r="AD219" s="3">
        <v>421307</v>
      </c>
      <c r="AE219" s="3" t="s">
        <v>63</v>
      </c>
      <c r="AF219" s="3">
        <v>7</v>
      </c>
      <c r="AG219" s="3">
        <v>3</v>
      </c>
    </row>
    <row r="220" spans="1:33" ht="15.75" customHeight="1" x14ac:dyDescent="0.15">
      <c r="A220" s="3">
        <v>24959</v>
      </c>
      <c r="B220" s="3">
        <v>218</v>
      </c>
      <c r="C220" s="3">
        <v>10</v>
      </c>
      <c r="D220" s="3" t="s">
        <v>1951</v>
      </c>
      <c r="E220" s="3" t="s">
        <v>5943</v>
      </c>
      <c r="F220" s="3" t="s">
        <v>3068</v>
      </c>
      <c r="G220" s="3" t="s">
        <v>606</v>
      </c>
      <c r="H220" s="3" t="s">
        <v>3488</v>
      </c>
      <c r="I220" s="3" t="s">
        <v>3489</v>
      </c>
      <c r="J220" s="3">
        <v>2042.1898000000001</v>
      </c>
      <c r="K220" s="3">
        <v>2149259</v>
      </c>
      <c r="L220" s="3" t="s">
        <v>215</v>
      </c>
      <c r="M220" s="3">
        <v>0</v>
      </c>
      <c r="N220" s="3" t="s">
        <v>1951</v>
      </c>
      <c r="O220" s="3" t="s">
        <v>5943</v>
      </c>
      <c r="P220" s="3" t="s">
        <v>1107</v>
      </c>
      <c r="Q220" s="3" t="s">
        <v>3486</v>
      </c>
      <c r="R220" s="5" t="s">
        <v>5958</v>
      </c>
      <c r="S220" s="3" t="s">
        <v>3488</v>
      </c>
      <c r="T220" s="3" t="s">
        <v>606</v>
      </c>
      <c r="V220" s="3">
        <v>6</v>
      </c>
      <c r="W220" s="3">
        <v>0</v>
      </c>
      <c r="X220" s="3">
        <v>14</v>
      </c>
      <c r="Y220" s="3">
        <v>218</v>
      </c>
      <c r="Z220" s="3" t="s">
        <v>215</v>
      </c>
      <c r="AA220" s="3">
        <v>10</v>
      </c>
      <c r="AB220" s="3">
        <v>4</v>
      </c>
      <c r="AC220" s="3">
        <v>2149259</v>
      </c>
      <c r="AD220" s="3">
        <v>100330</v>
      </c>
      <c r="AF220" s="3">
        <v>7</v>
      </c>
      <c r="AG220" s="3">
        <v>204</v>
      </c>
    </row>
    <row r="221" spans="1:33" ht="15.75" customHeight="1" x14ac:dyDescent="0.15">
      <c r="A221" s="3">
        <v>26587</v>
      </c>
      <c r="B221" s="3">
        <v>219</v>
      </c>
      <c r="C221" s="3">
        <v>13</v>
      </c>
      <c r="D221" s="3" t="s">
        <v>1953</v>
      </c>
      <c r="E221" s="3" t="s">
        <v>5972</v>
      </c>
      <c r="F221" s="3" t="s">
        <v>1172</v>
      </c>
      <c r="G221" s="3" t="s">
        <v>565</v>
      </c>
      <c r="H221" s="3" t="s">
        <v>3495</v>
      </c>
      <c r="I221" s="3" t="s">
        <v>583</v>
      </c>
      <c r="J221" s="3">
        <v>2040.9645</v>
      </c>
      <c r="K221" s="3">
        <v>3521801</v>
      </c>
      <c r="L221" s="3" t="s">
        <v>215</v>
      </c>
      <c r="M221" s="3">
        <v>0</v>
      </c>
      <c r="N221" s="3" t="s">
        <v>1953</v>
      </c>
      <c r="O221" s="3" t="s">
        <v>5972</v>
      </c>
      <c r="P221" s="8">
        <v>36526</v>
      </c>
      <c r="Q221" s="3" t="s">
        <v>3492</v>
      </c>
      <c r="R221" s="5" t="s">
        <v>5975</v>
      </c>
      <c r="S221" s="3" t="s">
        <v>3495</v>
      </c>
      <c r="T221" s="3" t="s">
        <v>565</v>
      </c>
      <c r="V221" s="3">
        <v>3</v>
      </c>
      <c r="W221" s="3">
        <v>0</v>
      </c>
      <c r="X221" s="3">
        <v>15</v>
      </c>
      <c r="Y221" s="3">
        <v>219</v>
      </c>
      <c r="Z221" s="3" t="s">
        <v>215</v>
      </c>
      <c r="AA221" s="3">
        <v>13</v>
      </c>
      <c r="AB221" s="3">
        <v>2</v>
      </c>
      <c r="AC221" s="3">
        <v>3521801</v>
      </c>
      <c r="AD221" s="3">
        <v>164496</v>
      </c>
      <c r="AF221" s="3">
        <v>7</v>
      </c>
      <c r="AG221" s="3">
        <v>33</v>
      </c>
    </row>
    <row r="222" spans="1:33" ht="15.75" customHeight="1" x14ac:dyDescent="0.15">
      <c r="A222" s="3">
        <v>26448</v>
      </c>
      <c r="B222" s="3">
        <v>220</v>
      </c>
      <c r="C222" s="3">
        <v>42</v>
      </c>
      <c r="D222" s="3" t="s">
        <v>1957</v>
      </c>
      <c r="E222" s="3" t="s">
        <v>5982</v>
      </c>
      <c r="F222" s="3" t="s">
        <v>297</v>
      </c>
      <c r="G222" s="3" t="s">
        <v>146</v>
      </c>
      <c r="H222" s="3" t="s">
        <v>2725</v>
      </c>
      <c r="I222" s="3" t="s">
        <v>2725</v>
      </c>
      <c r="J222" s="3">
        <v>2040.0211999999999</v>
      </c>
      <c r="K222" s="3">
        <v>4893244</v>
      </c>
      <c r="L222" s="3" t="s">
        <v>40</v>
      </c>
      <c r="M222" s="3">
        <v>0</v>
      </c>
      <c r="N222" s="3" t="s">
        <v>1957</v>
      </c>
      <c r="O222" s="3" t="s">
        <v>5982</v>
      </c>
      <c r="P222" s="8">
        <v>39814</v>
      </c>
      <c r="Q222" s="3" t="s">
        <v>3510</v>
      </c>
      <c r="R222" s="5" t="s">
        <v>5989</v>
      </c>
      <c r="S222" s="3" t="s">
        <v>2725</v>
      </c>
      <c r="T222" s="3" t="s">
        <v>146</v>
      </c>
      <c r="V222" s="3">
        <v>5</v>
      </c>
      <c r="X222" s="3">
        <v>16</v>
      </c>
      <c r="Y222" s="3">
        <v>220</v>
      </c>
      <c r="Z222" s="3" t="s">
        <v>40</v>
      </c>
      <c r="AA222" s="3">
        <v>42</v>
      </c>
      <c r="AB222" s="3">
        <v>9</v>
      </c>
      <c r="AC222" s="3">
        <v>4893244</v>
      </c>
      <c r="AD222" s="3">
        <v>228654</v>
      </c>
      <c r="AE222" s="3" t="s">
        <v>2725</v>
      </c>
      <c r="AF222" s="3">
        <v>4</v>
      </c>
      <c r="AG222" s="3">
        <v>30</v>
      </c>
    </row>
    <row r="223" spans="1:33" ht="15.75" customHeight="1" x14ac:dyDescent="0.15">
      <c r="A223" s="3">
        <v>23098</v>
      </c>
      <c r="B223" s="3">
        <v>221</v>
      </c>
      <c r="C223" s="3">
        <v>35</v>
      </c>
      <c r="D223" s="3" t="s">
        <v>1964</v>
      </c>
      <c r="E223" s="3" t="s">
        <v>5995</v>
      </c>
      <c r="F223" s="3" t="s">
        <v>1620</v>
      </c>
      <c r="G223" s="3" t="s">
        <v>412</v>
      </c>
      <c r="H223" s="3" t="s">
        <v>3522</v>
      </c>
      <c r="I223" s="3" t="s">
        <v>742</v>
      </c>
      <c r="J223" s="3">
        <v>2033.0139999999999</v>
      </c>
      <c r="K223" s="3">
        <v>3869970</v>
      </c>
      <c r="L223" s="3" t="s">
        <v>162</v>
      </c>
      <c r="M223" s="3">
        <v>1</v>
      </c>
      <c r="N223" s="3" t="s">
        <v>1964</v>
      </c>
      <c r="O223" s="3" t="s">
        <v>5995</v>
      </c>
      <c r="P223" s="3" t="s">
        <v>91</v>
      </c>
      <c r="Q223" s="3" t="s">
        <v>3513</v>
      </c>
      <c r="R223" s="5" t="s">
        <v>6001</v>
      </c>
      <c r="S223" s="3" t="s">
        <v>3522</v>
      </c>
      <c r="T223" s="3" t="s">
        <v>412</v>
      </c>
      <c r="V223" s="3">
        <v>11</v>
      </c>
      <c r="W223" s="3">
        <v>10</v>
      </c>
      <c r="X223" s="3">
        <v>19</v>
      </c>
      <c r="Y223" s="3">
        <v>221</v>
      </c>
      <c r="Z223" s="3" t="s">
        <v>162</v>
      </c>
      <c r="AA223" s="3">
        <v>35</v>
      </c>
      <c r="AB223" s="3">
        <v>4</v>
      </c>
      <c r="AC223" s="3">
        <v>3869970</v>
      </c>
      <c r="AD223" s="3">
        <v>181432</v>
      </c>
      <c r="AE223" s="3" t="s">
        <v>742</v>
      </c>
      <c r="AF223" s="3">
        <v>8</v>
      </c>
      <c r="AG223" s="3">
        <v>17</v>
      </c>
    </row>
    <row r="224" spans="1:33" ht="15.75" customHeight="1" x14ac:dyDescent="0.15">
      <c r="A224" s="3">
        <v>25143</v>
      </c>
      <c r="B224" s="3">
        <v>222</v>
      </c>
      <c r="C224" s="3">
        <v>22</v>
      </c>
      <c r="D224" s="3" t="s">
        <v>1768</v>
      </c>
      <c r="E224" s="3" t="s">
        <v>6012</v>
      </c>
      <c r="F224" s="3" t="s">
        <v>36</v>
      </c>
      <c r="G224" s="3" t="s">
        <v>37</v>
      </c>
      <c r="H224" s="3" t="s">
        <v>144</v>
      </c>
      <c r="I224" s="3" t="s">
        <v>89</v>
      </c>
      <c r="J224" s="3">
        <v>2025.7585999999999</v>
      </c>
      <c r="K224" s="3">
        <v>4464093</v>
      </c>
      <c r="L224" s="3" t="s">
        <v>66</v>
      </c>
      <c r="M224" s="3">
        <v>0</v>
      </c>
      <c r="N224" s="3" t="s">
        <v>1768</v>
      </c>
      <c r="O224" s="3" t="s">
        <v>6012</v>
      </c>
      <c r="P224" s="8">
        <v>39814</v>
      </c>
      <c r="Q224" s="3" t="s">
        <v>1770</v>
      </c>
      <c r="R224" s="5" t="s">
        <v>6026</v>
      </c>
      <c r="S224" s="3" t="s">
        <v>144</v>
      </c>
      <c r="T224" s="3" t="s">
        <v>37</v>
      </c>
      <c r="V224" s="3">
        <v>46</v>
      </c>
      <c r="W224" s="3">
        <v>13</v>
      </c>
      <c r="X224" s="3">
        <v>14</v>
      </c>
      <c r="Y224" s="3">
        <v>222</v>
      </c>
      <c r="Z224" s="3" t="s">
        <v>66</v>
      </c>
      <c r="AA224" s="3">
        <v>22</v>
      </c>
      <c r="AB224" s="3">
        <v>4</v>
      </c>
      <c r="AC224" s="3">
        <v>4464093</v>
      </c>
      <c r="AD224" s="3">
        <v>210000</v>
      </c>
      <c r="AE224" s="3" t="s">
        <v>89</v>
      </c>
      <c r="AF224" s="3">
        <v>9</v>
      </c>
      <c r="AG224" s="3">
        <v>4</v>
      </c>
    </row>
    <row r="225" spans="1:33" ht="15.75" customHeight="1" x14ac:dyDescent="0.15">
      <c r="A225" s="3">
        <v>25660</v>
      </c>
      <c r="B225" s="3">
        <v>223</v>
      </c>
      <c r="C225" s="3">
        <v>155</v>
      </c>
      <c r="D225" s="3" t="s">
        <v>1973</v>
      </c>
      <c r="E225" s="3" t="s">
        <v>6032</v>
      </c>
      <c r="F225" s="3" t="s">
        <v>269</v>
      </c>
      <c r="G225" s="3" t="s">
        <v>133</v>
      </c>
      <c r="H225" s="3" t="s">
        <v>3531</v>
      </c>
      <c r="I225" s="3" t="s">
        <v>1963</v>
      </c>
      <c r="J225" s="3">
        <v>2011.857</v>
      </c>
      <c r="K225" s="3">
        <v>3539958</v>
      </c>
      <c r="L225" s="3" t="s">
        <v>364</v>
      </c>
      <c r="M225" s="3">
        <v>0</v>
      </c>
      <c r="N225" s="3" t="s">
        <v>1973</v>
      </c>
      <c r="O225" s="3" t="s">
        <v>6032</v>
      </c>
      <c r="P225" s="8">
        <v>39814</v>
      </c>
      <c r="Q225" s="3" t="s">
        <v>3530</v>
      </c>
      <c r="R225" s="5" t="s">
        <v>6036</v>
      </c>
      <c r="S225" s="3" t="s">
        <v>3531</v>
      </c>
      <c r="T225" s="3" t="s">
        <v>133</v>
      </c>
      <c r="V225" s="3">
        <v>4</v>
      </c>
      <c r="W225" s="3">
        <v>2</v>
      </c>
      <c r="X225" s="3">
        <v>8</v>
      </c>
      <c r="Y225" s="3">
        <v>223</v>
      </c>
      <c r="Z225" s="3" t="s">
        <v>364</v>
      </c>
      <c r="AA225" s="3">
        <v>155</v>
      </c>
      <c r="AB225" s="3">
        <v>2</v>
      </c>
      <c r="AC225" s="3">
        <v>3539958</v>
      </c>
      <c r="AD225" s="3">
        <v>167623</v>
      </c>
      <c r="AE225" s="3" t="s">
        <v>1963</v>
      </c>
      <c r="AF225" s="3">
        <v>20</v>
      </c>
      <c r="AG225" s="3">
        <v>43</v>
      </c>
    </row>
    <row r="226" spans="1:33" ht="15.75" customHeight="1" x14ac:dyDescent="0.15">
      <c r="A226" s="3">
        <v>24646</v>
      </c>
      <c r="B226" s="3">
        <v>224</v>
      </c>
      <c r="C226" s="3">
        <v>59</v>
      </c>
      <c r="D226" s="3" t="s">
        <v>1976</v>
      </c>
      <c r="E226" s="3" t="s">
        <v>6055</v>
      </c>
      <c r="F226" s="3" t="s">
        <v>3068</v>
      </c>
      <c r="G226" s="3" t="s">
        <v>606</v>
      </c>
      <c r="H226" s="3" t="s">
        <v>3538</v>
      </c>
      <c r="I226" s="3" t="s">
        <v>2457</v>
      </c>
      <c r="J226" s="3">
        <v>2001.4546</v>
      </c>
      <c r="K226" s="3">
        <v>2364977</v>
      </c>
      <c r="L226" s="3" t="s">
        <v>162</v>
      </c>
      <c r="M226" s="3">
        <v>0</v>
      </c>
      <c r="N226" s="3" t="s">
        <v>1976</v>
      </c>
      <c r="O226" s="3" t="s">
        <v>6055</v>
      </c>
      <c r="P226" s="3" t="s">
        <v>388</v>
      </c>
      <c r="Q226" s="3" t="s">
        <v>3536</v>
      </c>
      <c r="R226" s="5" t="s">
        <v>6057</v>
      </c>
      <c r="S226" s="3" t="s">
        <v>3538</v>
      </c>
      <c r="T226" s="3" t="s">
        <v>606</v>
      </c>
      <c r="V226" s="3">
        <v>7</v>
      </c>
      <c r="W226" s="3">
        <v>0</v>
      </c>
      <c r="X226" s="3">
        <v>20</v>
      </c>
      <c r="Y226" s="3">
        <v>224</v>
      </c>
      <c r="Z226" s="3" t="s">
        <v>162</v>
      </c>
      <c r="AA226" s="3">
        <v>59</v>
      </c>
      <c r="AB226" s="3">
        <v>7</v>
      </c>
      <c r="AC226" s="3">
        <v>2364977</v>
      </c>
      <c r="AD226" s="3">
        <v>112540</v>
      </c>
      <c r="AF226" s="3">
        <v>8</v>
      </c>
      <c r="AG226" s="3">
        <v>48</v>
      </c>
    </row>
    <row r="227" spans="1:33" ht="15.75" customHeight="1" x14ac:dyDescent="0.15">
      <c r="A227" s="3">
        <v>25571</v>
      </c>
      <c r="B227" s="3">
        <v>225</v>
      </c>
      <c r="C227" s="3">
        <v>42</v>
      </c>
      <c r="D227" s="3" t="s">
        <v>1977</v>
      </c>
      <c r="E227" s="3" t="s">
        <v>6059</v>
      </c>
      <c r="F227" s="3" t="s">
        <v>1072</v>
      </c>
      <c r="G227" s="3" t="s">
        <v>575</v>
      </c>
      <c r="H227" s="3" t="s">
        <v>3552</v>
      </c>
      <c r="I227" s="3" t="s">
        <v>1375</v>
      </c>
      <c r="J227" s="3">
        <v>1996.6068</v>
      </c>
      <c r="K227" s="3">
        <v>7116722</v>
      </c>
      <c r="L227" s="3" t="s">
        <v>162</v>
      </c>
      <c r="M227" s="3">
        <v>0</v>
      </c>
      <c r="N227" s="3" t="s">
        <v>1977</v>
      </c>
      <c r="O227" s="3" t="s">
        <v>6059</v>
      </c>
      <c r="P227" s="8">
        <v>39814</v>
      </c>
      <c r="Q227" s="3" t="s">
        <v>3545</v>
      </c>
      <c r="R227" s="5" t="s">
        <v>6069</v>
      </c>
      <c r="S227" s="3" t="s">
        <v>3552</v>
      </c>
      <c r="T227" s="3" t="s">
        <v>575</v>
      </c>
      <c r="V227" s="3">
        <v>2</v>
      </c>
      <c r="W227" s="3">
        <v>2</v>
      </c>
      <c r="X227" s="3">
        <v>21</v>
      </c>
      <c r="Y227" s="3">
        <v>225</v>
      </c>
      <c r="Z227" s="3" t="s">
        <v>162</v>
      </c>
      <c r="AA227" s="3">
        <v>42</v>
      </c>
      <c r="AB227" s="3">
        <v>14</v>
      </c>
      <c r="AC227" s="3">
        <v>7116722</v>
      </c>
      <c r="AD227" s="3">
        <v>339440</v>
      </c>
      <c r="AE227" s="3" t="s">
        <v>1375</v>
      </c>
      <c r="AF227" s="3">
        <v>8</v>
      </c>
      <c r="AG227" s="3">
        <v>23</v>
      </c>
    </row>
    <row r="228" spans="1:33" ht="15.75" customHeight="1" x14ac:dyDescent="0.15">
      <c r="A228" s="3">
        <v>26014</v>
      </c>
      <c r="B228" s="3">
        <v>226</v>
      </c>
      <c r="C228" s="3">
        <v>74</v>
      </c>
      <c r="D228" s="3" t="s">
        <v>1981</v>
      </c>
      <c r="E228" s="3" t="s">
        <v>6093</v>
      </c>
      <c r="F228" s="3" t="s">
        <v>1009</v>
      </c>
      <c r="G228" s="3" t="s">
        <v>403</v>
      </c>
      <c r="H228" s="3" t="s">
        <v>3561</v>
      </c>
      <c r="I228" s="3" t="s">
        <v>203</v>
      </c>
      <c r="J228" s="3">
        <v>1996.4706000000001</v>
      </c>
      <c r="K228" s="3">
        <v>8910000</v>
      </c>
      <c r="L228" s="3" t="s">
        <v>162</v>
      </c>
      <c r="M228" s="3">
        <v>0</v>
      </c>
      <c r="N228" s="3" t="s">
        <v>1981</v>
      </c>
      <c r="O228" s="3" t="s">
        <v>6093</v>
      </c>
      <c r="P228" s="8">
        <v>39814</v>
      </c>
      <c r="Q228" s="3" t="s">
        <v>3559</v>
      </c>
      <c r="R228" s="5" t="s">
        <v>6097</v>
      </c>
      <c r="S228" s="3" t="s">
        <v>3561</v>
      </c>
      <c r="T228" s="3" t="s">
        <v>403</v>
      </c>
      <c r="V228" s="3">
        <v>9</v>
      </c>
      <c r="W228" s="3">
        <v>21</v>
      </c>
      <c r="X228" s="3">
        <v>22</v>
      </c>
      <c r="Y228" s="3">
        <v>226</v>
      </c>
      <c r="Z228" s="3" t="s">
        <v>162</v>
      </c>
      <c r="AA228" s="3">
        <v>74</v>
      </c>
      <c r="AB228" s="3">
        <v>6</v>
      </c>
      <c r="AC228" s="3">
        <v>8910000</v>
      </c>
      <c r="AD228" s="3">
        <v>425000</v>
      </c>
      <c r="AE228" s="3" t="s">
        <v>203</v>
      </c>
      <c r="AF228" s="3">
        <v>8</v>
      </c>
      <c r="AG228" s="3">
        <v>9</v>
      </c>
    </row>
    <row r="229" spans="1:33" ht="15.75" customHeight="1" x14ac:dyDescent="0.15">
      <c r="A229" s="3">
        <v>25086</v>
      </c>
      <c r="B229" s="3">
        <v>227</v>
      </c>
      <c r="C229" s="3">
        <v>30</v>
      </c>
      <c r="D229" s="3" t="s">
        <v>1984</v>
      </c>
      <c r="E229" s="3" t="s">
        <v>6100</v>
      </c>
      <c r="F229" s="3" t="s">
        <v>269</v>
      </c>
      <c r="G229" s="3" t="s">
        <v>133</v>
      </c>
      <c r="H229" s="3" t="s">
        <v>1963</v>
      </c>
      <c r="I229" s="3" t="s">
        <v>1963</v>
      </c>
      <c r="J229" s="3">
        <v>1994.6083000000001</v>
      </c>
      <c r="K229" s="3">
        <v>4074453</v>
      </c>
      <c r="L229" s="3" t="s">
        <v>66</v>
      </c>
      <c r="M229" s="3">
        <v>0</v>
      </c>
      <c r="N229" s="3" t="s">
        <v>1984</v>
      </c>
      <c r="O229" s="3" t="s">
        <v>6100</v>
      </c>
      <c r="P229" s="8">
        <v>39814</v>
      </c>
      <c r="Q229" s="3" t="s">
        <v>3802</v>
      </c>
      <c r="R229" s="5" t="s">
        <v>6112</v>
      </c>
      <c r="S229" s="3" t="s">
        <v>1963</v>
      </c>
      <c r="T229" s="3" t="s">
        <v>133</v>
      </c>
      <c r="V229" s="3">
        <v>5</v>
      </c>
      <c r="W229" s="3">
        <v>3</v>
      </c>
      <c r="X229" s="3">
        <v>15</v>
      </c>
      <c r="Y229" s="3">
        <v>227</v>
      </c>
      <c r="Z229" s="3" t="s">
        <v>66</v>
      </c>
      <c r="AA229" s="3">
        <v>30</v>
      </c>
      <c r="AB229" s="3">
        <v>10</v>
      </c>
      <c r="AC229" s="3">
        <v>4074453</v>
      </c>
      <c r="AD229" s="3">
        <v>194521</v>
      </c>
      <c r="AE229" s="3" t="s">
        <v>1963</v>
      </c>
      <c r="AF229" s="3">
        <v>9</v>
      </c>
      <c r="AG229" s="3">
        <v>43</v>
      </c>
    </row>
    <row r="230" spans="1:33" ht="15.75" customHeight="1" x14ac:dyDescent="0.15">
      <c r="A230" s="3">
        <v>25133</v>
      </c>
      <c r="B230" s="3">
        <v>228</v>
      </c>
      <c r="C230" s="3">
        <v>14</v>
      </c>
      <c r="D230" s="3" t="s">
        <v>1985</v>
      </c>
      <c r="E230" s="3" t="s">
        <v>6125</v>
      </c>
      <c r="F230" s="3" t="s">
        <v>1193</v>
      </c>
      <c r="G230" s="3" t="s">
        <v>564</v>
      </c>
      <c r="H230" s="3" t="s">
        <v>556</v>
      </c>
      <c r="I230" s="3" t="s">
        <v>63</v>
      </c>
      <c r="J230" s="3">
        <v>1994.3589999999999</v>
      </c>
      <c r="K230" s="3">
        <v>3475505</v>
      </c>
      <c r="L230" s="3" t="s">
        <v>162</v>
      </c>
      <c r="M230" s="3">
        <v>0</v>
      </c>
      <c r="N230" s="3" t="s">
        <v>1985</v>
      </c>
      <c r="O230" s="3" t="s">
        <v>6125</v>
      </c>
      <c r="P230" s="8">
        <v>39448</v>
      </c>
      <c r="Q230" s="3" t="s">
        <v>3808</v>
      </c>
      <c r="R230" s="5" t="s">
        <v>6131</v>
      </c>
      <c r="S230" s="3" t="s">
        <v>556</v>
      </c>
      <c r="T230" s="3" t="s">
        <v>564</v>
      </c>
      <c r="V230" s="3">
        <v>4</v>
      </c>
      <c r="W230" s="3">
        <v>14</v>
      </c>
      <c r="X230" s="3">
        <v>23</v>
      </c>
      <c r="Y230" s="3">
        <v>228</v>
      </c>
      <c r="Z230" s="3" t="s">
        <v>162</v>
      </c>
      <c r="AA230" s="3">
        <v>14</v>
      </c>
      <c r="AB230" s="3">
        <v>4</v>
      </c>
      <c r="AC230" s="3">
        <v>3475505</v>
      </c>
      <c r="AD230" s="3">
        <v>165946</v>
      </c>
      <c r="AE230" s="3" t="s">
        <v>63</v>
      </c>
      <c r="AF230" s="3">
        <v>8</v>
      </c>
      <c r="AG230" s="3">
        <v>3</v>
      </c>
    </row>
    <row r="231" spans="1:33" ht="15.75" customHeight="1" x14ac:dyDescent="0.15">
      <c r="A231" s="3">
        <v>24786</v>
      </c>
      <c r="B231" s="3">
        <v>229</v>
      </c>
      <c r="C231" s="3">
        <v>3</v>
      </c>
      <c r="D231" s="3" t="s">
        <v>1987</v>
      </c>
      <c r="E231" s="3" t="s">
        <v>6145</v>
      </c>
      <c r="F231" s="3" t="s">
        <v>657</v>
      </c>
      <c r="G231" s="3" t="s">
        <v>246</v>
      </c>
      <c r="H231" s="3" t="s">
        <v>3818</v>
      </c>
      <c r="I231" s="3" t="s">
        <v>3818</v>
      </c>
      <c r="J231" s="3">
        <v>1983.3333</v>
      </c>
      <c r="K231" s="3">
        <v>2500000</v>
      </c>
      <c r="L231" s="3" t="s">
        <v>478</v>
      </c>
      <c r="M231" s="3">
        <v>0</v>
      </c>
      <c r="N231" s="3" t="s">
        <v>1987</v>
      </c>
      <c r="O231" s="3" t="s">
        <v>6145</v>
      </c>
      <c r="P231" s="8">
        <v>40179</v>
      </c>
      <c r="Q231" s="3" t="s">
        <v>3812</v>
      </c>
      <c r="R231" s="5" t="s">
        <v>6170</v>
      </c>
      <c r="S231" s="3" t="s">
        <v>3818</v>
      </c>
      <c r="T231" s="3" t="s">
        <v>246</v>
      </c>
      <c r="V231" s="3">
        <v>18</v>
      </c>
      <c r="W231" s="3">
        <v>1</v>
      </c>
      <c r="X231" s="3">
        <v>3</v>
      </c>
      <c r="Y231" s="3">
        <v>229</v>
      </c>
      <c r="Z231" s="3" t="s">
        <v>478</v>
      </c>
      <c r="AA231" s="3">
        <v>3</v>
      </c>
      <c r="AB231" s="3">
        <v>2</v>
      </c>
      <c r="AC231" s="3">
        <v>2500000</v>
      </c>
      <c r="AD231" s="3">
        <v>120000</v>
      </c>
      <c r="AE231" s="3" t="s">
        <v>3818</v>
      </c>
      <c r="AF231" s="3">
        <v>15</v>
      </c>
      <c r="AG231" s="3">
        <v>22</v>
      </c>
    </row>
    <row r="232" spans="1:33" ht="15.75" customHeight="1" x14ac:dyDescent="0.15">
      <c r="A232" s="3">
        <v>25449</v>
      </c>
      <c r="B232" s="3">
        <v>230</v>
      </c>
      <c r="C232" s="3">
        <v>4</v>
      </c>
      <c r="D232" s="3" t="s">
        <v>1989</v>
      </c>
      <c r="E232" s="3" t="s">
        <v>6179</v>
      </c>
      <c r="F232" s="3" t="s">
        <v>6181</v>
      </c>
      <c r="G232" s="3" t="s">
        <v>809</v>
      </c>
      <c r="H232" s="3" t="s">
        <v>137</v>
      </c>
      <c r="I232" s="3" t="s">
        <v>1032</v>
      </c>
      <c r="J232" s="3">
        <v>1970.7637999999999</v>
      </c>
      <c r="K232" s="3">
        <v>2114664</v>
      </c>
      <c r="L232" s="3" t="s">
        <v>162</v>
      </c>
      <c r="M232" s="3">
        <v>0</v>
      </c>
      <c r="N232" s="3" t="s">
        <v>1989</v>
      </c>
      <c r="O232" s="3" t="s">
        <v>6179</v>
      </c>
      <c r="P232" s="8">
        <v>40179</v>
      </c>
      <c r="Q232" s="3" t="s">
        <v>3823</v>
      </c>
      <c r="R232" s="5" t="s">
        <v>6186</v>
      </c>
      <c r="S232" s="3" t="s">
        <v>137</v>
      </c>
      <c r="T232" s="3" t="s">
        <v>809</v>
      </c>
      <c r="V232" s="3">
        <v>1</v>
      </c>
      <c r="W232" s="3">
        <v>5</v>
      </c>
      <c r="X232" s="3">
        <v>24</v>
      </c>
      <c r="Y232" s="3">
        <v>230</v>
      </c>
      <c r="Z232" s="3" t="s">
        <v>162</v>
      </c>
      <c r="AA232" s="3">
        <v>4</v>
      </c>
      <c r="AB232" s="3">
        <v>2</v>
      </c>
      <c r="AC232" s="3">
        <v>2114664</v>
      </c>
      <c r="AD232" s="3">
        <v>102120</v>
      </c>
      <c r="AE232" s="3" t="s">
        <v>1032</v>
      </c>
      <c r="AF232" s="3">
        <v>8</v>
      </c>
      <c r="AG232" s="3">
        <v>49</v>
      </c>
    </row>
    <row r="233" spans="1:33" ht="15.75" customHeight="1" x14ac:dyDescent="0.15">
      <c r="A233" s="3">
        <v>25944</v>
      </c>
      <c r="B233" s="3">
        <v>231</v>
      </c>
      <c r="C233" s="3">
        <v>74</v>
      </c>
      <c r="D233" s="3" t="s">
        <v>1993</v>
      </c>
      <c r="E233" s="3" t="s">
        <v>6190</v>
      </c>
      <c r="F233" s="3" t="s">
        <v>96</v>
      </c>
      <c r="G233" s="3" t="s">
        <v>61</v>
      </c>
      <c r="H233" s="3" t="s">
        <v>3840</v>
      </c>
      <c r="I233" s="3" t="s">
        <v>63</v>
      </c>
      <c r="J233" s="3">
        <v>1960.201</v>
      </c>
      <c r="K233" s="3">
        <v>9306999</v>
      </c>
      <c r="L233" s="3" t="s">
        <v>215</v>
      </c>
      <c r="M233" s="3">
        <v>0</v>
      </c>
      <c r="N233" s="3" t="s">
        <v>1993</v>
      </c>
      <c r="O233" s="3" t="s">
        <v>6190</v>
      </c>
      <c r="P233" s="8">
        <v>39448</v>
      </c>
      <c r="Q233" s="3" t="s">
        <v>3838</v>
      </c>
      <c r="R233" s="5" t="s">
        <v>6193</v>
      </c>
      <c r="S233" s="3" t="s">
        <v>3840</v>
      </c>
      <c r="T233" s="3" t="s">
        <v>61</v>
      </c>
      <c r="V233" s="3">
        <v>13</v>
      </c>
      <c r="W233" s="3">
        <v>15</v>
      </c>
      <c r="X233" s="3">
        <v>16</v>
      </c>
      <c r="Y233" s="3">
        <v>231</v>
      </c>
      <c r="Z233" s="3" t="s">
        <v>215</v>
      </c>
      <c r="AA233" s="3">
        <v>74</v>
      </c>
      <c r="AB233" s="3">
        <v>6</v>
      </c>
      <c r="AC233" s="3">
        <v>9306999</v>
      </c>
      <c r="AD233" s="3">
        <v>451752</v>
      </c>
      <c r="AE233" s="3" t="s">
        <v>63</v>
      </c>
      <c r="AF233" s="3">
        <v>7</v>
      </c>
      <c r="AG233" s="3">
        <v>3</v>
      </c>
    </row>
    <row r="234" spans="1:33" ht="15.75" customHeight="1" x14ac:dyDescent="0.15">
      <c r="A234" s="3">
        <v>26405</v>
      </c>
      <c r="B234" s="3">
        <v>232</v>
      </c>
      <c r="C234" s="3">
        <v>11</v>
      </c>
      <c r="D234" s="3" t="s">
        <v>1996</v>
      </c>
      <c r="E234" s="3" t="s">
        <v>6213</v>
      </c>
      <c r="F234" s="3" t="s">
        <v>96</v>
      </c>
      <c r="G234" s="3" t="s">
        <v>61</v>
      </c>
      <c r="H234" s="3" t="s">
        <v>62</v>
      </c>
      <c r="I234" s="3" t="s">
        <v>63</v>
      </c>
      <c r="J234" s="3">
        <v>1957.7655</v>
      </c>
      <c r="K234" s="3">
        <v>42522345</v>
      </c>
      <c r="L234" s="3" t="s">
        <v>75</v>
      </c>
      <c r="M234" s="3">
        <v>0</v>
      </c>
      <c r="N234" s="3" t="s">
        <v>1996</v>
      </c>
      <c r="O234" s="3" t="s">
        <v>6213</v>
      </c>
      <c r="P234" s="8">
        <v>39814</v>
      </c>
      <c r="Q234" s="3" t="s">
        <v>3844</v>
      </c>
      <c r="R234" s="5" t="s">
        <v>6224</v>
      </c>
      <c r="S234" s="3" t="s">
        <v>62</v>
      </c>
      <c r="T234" s="3" t="s">
        <v>61</v>
      </c>
      <c r="V234" s="3">
        <v>14</v>
      </c>
      <c r="W234" s="3">
        <v>16</v>
      </c>
      <c r="X234" s="3">
        <v>4</v>
      </c>
      <c r="Y234" s="3">
        <v>232</v>
      </c>
      <c r="Z234" s="3" t="s">
        <v>75</v>
      </c>
      <c r="AA234" s="3">
        <v>11</v>
      </c>
      <c r="AB234" s="3">
        <v>3</v>
      </c>
      <c r="AC234" s="3">
        <v>42522345</v>
      </c>
      <c r="AD234" s="3">
        <v>2066433</v>
      </c>
      <c r="AE234" s="3" t="s">
        <v>63</v>
      </c>
      <c r="AF234" s="3">
        <v>14</v>
      </c>
      <c r="AG234" s="3">
        <v>3</v>
      </c>
    </row>
    <row r="235" spans="1:33" ht="15.75" customHeight="1" x14ac:dyDescent="0.15">
      <c r="A235" s="3">
        <v>25112</v>
      </c>
      <c r="B235" s="3">
        <v>233</v>
      </c>
      <c r="C235" s="3">
        <v>174</v>
      </c>
      <c r="D235" s="3" t="s">
        <v>2000</v>
      </c>
      <c r="E235" s="3" t="s">
        <v>6231</v>
      </c>
      <c r="F235" s="3" t="s">
        <v>297</v>
      </c>
      <c r="G235" s="3" t="s">
        <v>146</v>
      </c>
      <c r="H235" s="3" t="s">
        <v>148</v>
      </c>
      <c r="I235" s="3" t="s">
        <v>149</v>
      </c>
      <c r="J235" s="3">
        <v>1944.7492999999999</v>
      </c>
      <c r="K235" s="3">
        <v>28906069</v>
      </c>
      <c r="L235" s="3" t="s">
        <v>66</v>
      </c>
      <c r="M235" s="3">
        <v>0</v>
      </c>
      <c r="N235" s="3" t="s">
        <v>2000</v>
      </c>
      <c r="O235" s="3" t="s">
        <v>6231</v>
      </c>
      <c r="P235" s="8">
        <v>39814</v>
      </c>
      <c r="Q235" s="3" t="s">
        <v>3859</v>
      </c>
      <c r="R235" s="5" t="s">
        <v>6241</v>
      </c>
      <c r="S235" s="3" t="s">
        <v>148</v>
      </c>
      <c r="T235" s="3" t="s">
        <v>146</v>
      </c>
      <c r="V235" s="3">
        <v>6</v>
      </c>
      <c r="W235" s="3">
        <v>0</v>
      </c>
      <c r="X235" s="3">
        <v>16</v>
      </c>
      <c r="Y235" s="3">
        <v>233</v>
      </c>
      <c r="Z235" s="3" t="s">
        <v>66</v>
      </c>
      <c r="AA235" s="3">
        <v>174</v>
      </c>
      <c r="AB235" s="3">
        <v>13</v>
      </c>
      <c r="AC235" s="3">
        <v>28906069</v>
      </c>
      <c r="AD235" s="3">
        <v>1413673</v>
      </c>
      <c r="AF235" s="3">
        <v>9</v>
      </c>
      <c r="AG235" s="3">
        <v>31</v>
      </c>
    </row>
    <row r="236" spans="1:33" ht="15.75" customHeight="1" x14ac:dyDescent="0.15">
      <c r="A236" s="3">
        <v>25091</v>
      </c>
      <c r="B236" s="3">
        <v>234</v>
      </c>
      <c r="C236" s="3">
        <v>28</v>
      </c>
      <c r="D236" s="3" t="s">
        <v>2005</v>
      </c>
      <c r="E236" s="3" t="s">
        <v>6253</v>
      </c>
      <c r="F236" s="3" t="s">
        <v>1438</v>
      </c>
      <c r="G236" s="3" t="s">
        <v>495</v>
      </c>
      <c r="H236" s="3" t="s">
        <v>3886</v>
      </c>
      <c r="I236" s="3" t="s">
        <v>3887</v>
      </c>
      <c r="J236" s="3">
        <v>1938.44</v>
      </c>
      <c r="K236" s="3">
        <v>10107299</v>
      </c>
      <c r="L236" s="3" t="s">
        <v>538</v>
      </c>
      <c r="M236" s="3">
        <v>0</v>
      </c>
      <c r="N236" s="3" t="s">
        <v>2005</v>
      </c>
      <c r="O236" s="3" t="s">
        <v>6253</v>
      </c>
      <c r="P236" s="8">
        <v>39448</v>
      </c>
      <c r="Q236" s="3" t="s">
        <v>3883</v>
      </c>
      <c r="R236" s="5" t="s">
        <v>6263</v>
      </c>
      <c r="S236" s="3" t="s">
        <v>3886</v>
      </c>
      <c r="T236" s="3" t="s">
        <v>495</v>
      </c>
      <c r="V236" s="3">
        <v>6</v>
      </c>
      <c r="W236" s="3">
        <v>0</v>
      </c>
      <c r="X236" s="3">
        <v>11</v>
      </c>
      <c r="Y236" s="3">
        <v>234</v>
      </c>
      <c r="Z236" s="3" t="s">
        <v>538</v>
      </c>
      <c r="AA236" s="3">
        <v>28</v>
      </c>
      <c r="AB236" s="3">
        <v>5</v>
      </c>
      <c r="AC236" s="3">
        <v>10107299</v>
      </c>
      <c r="AD236" s="3">
        <v>495835</v>
      </c>
      <c r="AF236" s="3">
        <v>3</v>
      </c>
      <c r="AG236" s="3">
        <v>34</v>
      </c>
    </row>
    <row r="237" spans="1:33" ht="15.75" customHeight="1" x14ac:dyDescent="0.15">
      <c r="A237" s="3">
        <v>25862</v>
      </c>
      <c r="B237" s="3">
        <v>235</v>
      </c>
      <c r="C237" s="3">
        <v>20</v>
      </c>
      <c r="D237" s="3" t="s">
        <v>2008</v>
      </c>
      <c r="E237" s="3" t="s">
        <v>6268</v>
      </c>
      <c r="F237" s="3" t="s">
        <v>855</v>
      </c>
      <c r="G237" s="3" t="s">
        <v>292</v>
      </c>
      <c r="H237" s="3" t="s">
        <v>1032</v>
      </c>
      <c r="I237" s="3" t="s">
        <v>1032</v>
      </c>
      <c r="J237" s="3">
        <v>1926.8607999999999</v>
      </c>
      <c r="K237" s="3">
        <v>7955530</v>
      </c>
      <c r="L237" s="3" t="s">
        <v>538</v>
      </c>
      <c r="M237" s="3">
        <v>0</v>
      </c>
      <c r="N237" s="3" t="s">
        <v>2008</v>
      </c>
      <c r="O237" s="3" t="s">
        <v>6268</v>
      </c>
      <c r="P237" s="8">
        <v>39448</v>
      </c>
      <c r="Q237" s="3" t="s">
        <v>3909</v>
      </c>
      <c r="R237" s="5" t="s">
        <v>6274</v>
      </c>
      <c r="S237" s="3" t="s">
        <v>1032</v>
      </c>
      <c r="T237" s="3" t="s">
        <v>292</v>
      </c>
      <c r="V237" s="3">
        <v>8</v>
      </c>
      <c r="W237" s="3">
        <v>6</v>
      </c>
      <c r="X237" s="3">
        <v>12</v>
      </c>
      <c r="Y237" s="3">
        <v>235</v>
      </c>
      <c r="Z237" s="3" t="s">
        <v>538</v>
      </c>
      <c r="AA237" s="3">
        <v>20</v>
      </c>
      <c r="AB237" s="3">
        <v>3</v>
      </c>
      <c r="AC237" s="3">
        <v>7955530</v>
      </c>
      <c r="AD237" s="3">
        <v>392505</v>
      </c>
      <c r="AE237" s="3" t="s">
        <v>1032</v>
      </c>
      <c r="AF237" s="3">
        <v>3</v>
      </c>
      <c r="AG237" s="3">
        <v>49</v>
      </c>
    </row>
    <row r="238" spans="1:33" ht="15.75" customHeight="1" x14ac:dyDescent="0.15">
      <c r="A238" s="3">
        <v>26201</v>
      </c>
      <c r="B238" s="3">
        <v>236</v>
      </c>
      <c r="C238" s="3">
        <v>7</v>
      </c>
      <c r="D238" s="3" t="s">
        <v>2010</v>
      </c>
      <c r="E238" s="3" t="s">
        <v>6278</v>
      </c>
      <c r="F238" s="3" t="s">
        <v>475</v>
      </c>
      <c r="G238" s="3" t="s">
        <v>277</v>
      </c>
      <c r="H238" s="3" t="s">
        <v>1305</v>
      </c>
      <c r="I238" s="3" t="s">
        <v>203</v>
      </c>
      <c r="J238" s="3">
        <v>1926.8199</v>
      </c>
      <c r="K238" s="3">
        <v>2540031</v>
      </c>
      <c r="L238" s="3" t="s">
        <v>356</v>
      </c>
      <c r="M238" s="3">
        <v>0</v>
      </c>
      <c r="N238" s="3" t="s">
        <v>2010</v>
      </c>
      <c r="O238" s="3" t="s">
        <v>6278</v>
      </c>
      <c r="P238" s="8">
        <v>39814</v>
      </c>
      <c r="Q238" s="3" t="s">
        <v>3932</v>
      </c>
      <c r="R238" s="5" t="s">
        <v>6290</v>
      </c>
      <c r="S238" s="3" t="s">
        <v>1305</v>
      </c>
      <c r="T238" s="3" t="s">
        <v>277</v>
      </c>
      <c r="V238" s="3">
        <v>17</v>
      </c>
      <c r="W238" s="3">
        <v>22</v>
      </c>
      <c r="X238" s="3">
        <v>14</v>
      </c>
      <c r="Y238" s="3">
        <v>236</v>
      </c>
      <c r="Z238" s="3" t="s">
        <v>356</v>
      </c>
      <c r="AA238" s="3">
        <v>7</v>
      </c>
      <c r="AB238" s="3">
        <v>1</v>
      </c>
      <c r="AC238" s="3">
        <v>2540031</v>
      </c>
      <c r="AD238" s="3">
        <v>125321</v>
      </c>
      <c r="AE238" s="3" t="s">
        <v>203</v>
      </c>
      <c r="AF238" s="3">
        <v>18</v>
      </c>
      <c r="AG238" s="3">
        <v>9</v>
      </c>
    </row>
    <row r="239" spans="1:33" ht="15.75" customHeight="1" x14ac:dyDescent="0.15">
      <c r="A239" s="3">
        <v>26109</v>
      </c>
      <c r="B239" s="3">
        <v>237</v>
      </c>
      <c r="C239" s="3">
        <v>16</v>
      </c>
      <c r="D239" s="3" t="s">
        <v>1414</v>
      </c>
      <c r="E239" s="3" t="s">
        <v>6299</v>
      </c>
      <c r="F239" s="3" t="s">
        <v>36</v>
      </c>
      <c r="G239" s="3" t="s">
        <v>37</v>
      </c>
      <c r="H239" s="3" t="s">
        <v>89</v>
      </c>
      <c r="I239" s="3" t="s">
        <v>89</v>
      </c>
      <c r="J239" s="3">
        <v>1923.3738000000001</v>
      </c>
      <c r="K239" s="3">
        <v>2094293</v>
      </c>
      <c r="L239" s="3" t="s">
        <v>677</v>
      </c>
      <c r="M239" s="3">
        <v>0</v>
      </c>
      <c r="N239" s="3" t="s">
        <v>1414</v>
      </c>
      <c r="O239" s="3" t="s">
        <v>6299</v>
      </c>
      <c r="P239" s="8">
        <v>39814</v>
      </c>
      <c r="Q239" s="3" t="s">
        <v>1430</v>
      </c>
      <c r="R239" s="5" t="s">
        <v>6304</v>
      </c>
      <c r="S239" s="3" t="s">
        <v>89</v>
      </c>
      <c r="T239" s="3" t="s">
        <v>37</v>
      </c>
      <c r="V239" s="3">
        <v>47</v>
      </c>
      <c r="W239" s="3">
        <v>14</v>
      </c>
      <c r="X239" s="3">
        <v>3</v>
      </c>
      <c r="Y239" s="3">
        <v>237</v>
      </c>
      <c r="Z239" s="3" t="s">
        <v>677</v>
      </c>
      <c r="AA239" s="3">
        <v>16</v>
      </c>
      <c r="AB239" s="3">
        <v>3</v>
      </c>
      <c r="AC239" s="3">
        <v>2094293</v>
      </c>
      <c r="AD239" s="3">
        <v>103505</v>
      </c>
      <c r="AE239" s="3" t="s">
        <v>89</v>
      </c>
      <c r="AF239" s="3">
        <v>12</v>
      </c>
      <c r="AG239" s="3">
        <v>4</v>
      </c>
    </row>
    <row r="240" spans="1:33" ht="15.75" customHeight="1" x14ac:dyDescent="0.15">
      <c r="A240" s="3">
        <v>25447</v>
      </c>
      <c r="B240" s="3">
        <v>238</v>
      </c>
      <c r="C240" s="3">
        <v>80</v>
      </c>
      <c r="D240" s="3" t="s">
        <v>2020</v>
      </c>
      <c r="E240" s="3" t="s">
        <v>6306</v>
      </c>
      <c r="F240" s="3" t="s">
        <v>475</v>
      </c>
      <c r="G240" s="3" t="s">
        <v>277</v>
      </c>
      <c r="H240" s="3" t="s">
        <v>3963</v>
      </c>
      <c r="I240" s="3" t="s">
        <v>3964</v>
      </c>
      <c r="J240" s="3">
        <v>1915.7855999999999</v>
      </c>
      <c r="K240" s="3">
        <v>7333811</v>
      </c>
      <c r="L240" s="3" t="s">
        <v>162</v>
      </c>
      <c r="M240" s="3">
        <v>0</v>
      </c>
      <c r="N240" s="3" t="s">
        <v>2020</v>
      </c>
      <c r="O240" s="3" t="s">
        <v>6306</v>
      </c>
      <c r="P240" s="8">
        <v>39448</v>
      </c>
      <c r="Q240" s="3" t="s">
        <v>3960</v>
      </c>
      <c r="R240" s="5" t="s">
        <v>6309</v>
      </c>
      <c r="S240" s="3" t="s">
        <v>3963</v>
      </c>
      <c r="T240" s="3" t="s">
        <v>277</v>
      </c>
      <c r="V240" s="3">
        <v>18</v>
      </c>
      <c r="W240" s="3">
        <v>0</v>
      </c>
      <c r="X240" s="3">
        <v>25</v>
      </c>
      <c r="Y240" s="3">
        <v>238</v>
      </c>
      <c r="Z240" s="3" t="s">
        <v>162</v>
      </c>
      <c r="AA240" s="3">
        <v>80</v>
      </c>
      <c r="AB240" s="3">
        <v>5</v>
      </c>
      <c r="AC240" s="3">
        <v>7333811</v>
      </c>
      <c r="AD240" s="3">
        <v>363819</v>
      </c>
      <c r="AF240" s="3">
        <v>8</v>
      </c>
      <c r="AG240" s="3">
        <v>71</v>
      </c>
    </row>
    <row r="241" spans="1:33" ht="15.75" customHeight="1" x14ac:dyDescent="0.15">
      <c r="A241" s="3">
        <v>25891</v>
      </c>
      <c r="B241" s="3">
        <v>239</v>
      </c>
      <c r="C241" s="3">
        <v>19</v>
      </c>
      <c r="D241" s="3" t="s">
        <v>2021</v>
      </c>
      <c r="E241" s="3" t="s">
        <v>6313</v>
      </c>
      <c r="F241" s="3" t="s">
        <v>4061</v>
      </c>
      <c r="G241" s="3" t="s">
        <v>446</v>
      </c>
      <c r="H241" s="3" t="s">
        <v>2435</v>
      </c>
      <c r="I241" s="3" t="s">
        <v>2435</v>
      </c>
      <c r="J241" s="3">
        <v>1908.1744000000001</v>
      </c>
      <c r="K241" s="3">
        <v>3493139</v>
      </c>
      <c r="L241" s="3" t="s">
        <v>162</v>
      </c>
      <c r="M241" s="3">
        <v>0</v>
      </c>
      <c r="N241" s="3" t="s">
        <v>2021</v>
      </c>
      <c r="O241" s="3" t="s">
        <v>6313</v>
      </c>
      <c r="P241" s="8">
        <v>40179</v>
      </c>
      <c r="Q241" s="3" t="s">
        <v>3990</v>
      </c>
      <c r="R241" s="5" t="s">
        <v>6330</v>
      </c>
      <c r="S241" s="3" t="s">
        <v>2435</v>
      </c>
      <c r="T241" s="3" t="s">
        <v>446</v>
      </c>
      <c r="V241" s="3">
        <v>4</v>
      </c>
      <c r="W241" s="3">
        <v>4</v>
      </c>
      <c r="X241" s="3">
        <v>26</v>
      </c>
      <c r="Y241" s="3">
        <v>239</v>
      </c>
      <c r="Z241" s="3" t="s">
        <v>162</v>
      </c>
      <c r="AA241" s="3">
        <v>19</v>
      </c>
      <c r="AB241" s="3">
        <v>7</v>
      </c>
      <c r="AC241" s="3">
        <v>3493139</v>
      </c>
      <c r="AD241" s="3">
        <v>173946</v>
      </c>
      <c r="AE241" s="3" t="s">
        <v>2435</v>
      </c>
      <c r="AF241" s="3">
        <v>8</v>
      </c>
      <c r="AG241" s="3">
        <v>29</v>
      </c>
    </row>
    <row r="242" spans="1:33" ht="15.75" customHeight="1" x14ac:dyDescent="0.15">
      <c r="A242" s="3">
        <v>25334</v>
      </c>
      <c r="B242" s="3">
        <v>240</v>
      </c>
      <c r="C242" s="3">
        <v>25</v>
      </c>
      <c r="D242" s="3" t="s">
        <v>321</v>
      </c>
      <c r="E242" s="3" t="s">
        <v>6333</v>
      </c>
      <c r="F242" s="3" t="s">
        <v>36</v>
      </c>
      <c r="G242" s="3" t="s">
        <v>37</v>
      </c>
      <c r="H242" s="3" t="s">
        <v>323</v>
      </c>
      <c r="I242" s="3" t="s">
        <v>89</v>
      </c>
      <c r="J242" s="3">
        <v>1900.4708000000001</v>
      </c>
      <c r="K242" s="3">
        <v>2681071</v>
      </c>
      <c r="L242" s="3" t="s">
        <v>86</v>
      </c>
      <c r="M242" s="3">
        <v>0</v>
      </c>
      <c r="N242" s="3" t="s">
        <v>321</v>
      </c>
      <c r="O242" s="3" t="s">
        <v>6333</v>
      </c>
      <c r="P242" s="8">
        <v>39814</v>
      </c>
      <c r="Q242" s="3" t="s">
        <v>322</v>
      </c>
      <c r="R242" s="5" t="s">
        <v>6338</v>
      </c>
      <c r="S242" s="3" t="s">
        <v>323</v>
      </c>
      <c r="T242" s="3" t="s">
        <v>37</v>
      </c>
      <c r="V242" s="3">
        <v>48</v>
      </c>
      <c r="W242" s="3">
        <v>15</v>
      </c>
      <c r="X242" s="3">
        <v>12</v>
      </c>
      <c r="Y242" s="3">
        <v>240</v>
      </c>
      <c r="Z242" s="3" t="s">
        <v>86</v>
      </c>
      <c r="AA242" s="3">
        <v>25</v>
      </c>
      <c r="AB242" s="3">
        <v>8</v>
      </c>
      <c r="AC242" s="3">
        <v>2681071</v>
      </c>
      <c r="AD242" s="3">
        <v>134022</v>
      </c>
      <c r="AE242" s="3" t="s">
        <v>89</v>
      </c>
      <c r="AF242" s="3">
        <v>16</v>
      </c>
      <c r="AG242" s="3">
        <v>4</v>
      </c>
    </row>
    <row r="243" spans="1:33" ht="15.75" customHeight="1" x14ac:dyDescent="0.15">
      <c r="A243" s="3">
        <v>25276</v>
      </c>
      <c r="B243" s="3">
        <v>241</v>
      </c>
      <c r="C243" s="3">
        <v>10</v>
      </c>
      <c r="D243" s="3" t="s">
        <v>2032</v>
      </c>
      <c r="E243" s="3" t="s">
        <v>6344</v>
      </c>
      <c r="F243" s="3" t="s">
        <v>475</v>
      </c>
      <c r="G243" s="3" t="s">
        <v>277</v>
      </c>
      <c r="H243" s="3" t="s">
        <v>3230</v>
      </c>
      <c r="I243" s="3" t="s">
        <v>203</v>
      </c>
      <c r="J243" s="3">
        <v>1895.0226</v>
      </c>
      <c r="K243" s="3">
        <v>3681934</v>
      </c>
      <c r="L243" s="3" t="s">
        <v>356</v>
      </c>
      <c r="M243" s="3">
        <v>0</v>
      </c>
      <c r="N243" s="3" t="s">
        <v>2032</v>
      </c>
      <c r="O243" s="3" t="s">
        <v>6344</v>
      </c>
      <c r="P243" s="8">
        <v>40179</v>
      </c>
      <c r="Q243" s="3" t="s">
        <v>4033</v>
      </c>
      <c r="R243" s="5" t="s">
        <v>6358</v>
      </c>
      <c r="S243" s="3" t="s">
        <v>3230</v>
      </c>
      <c r="T243" s="3" t="s">
        <v>277</v>
      </c>
      <c r="V243" s="3">
        <v>19</v>
      </c>
      <c r="W243" s="3">
        <v>23</v>
      </c>
      <c r="X243" s="3">
        <v>15</v>
      </c>
      <c r="Y243" s="3">
        <v>241</v>
      </c>
      <c r="Z243" s="3" t="s">
        <v>356</v>
      </c>
      <c r="AA243" s="3">
        <v>10</v>
      </c>
      <c r="AB243" s="3">
        <v>1</v>
      </c>
      <c r="AC243" s="3">
        <v>3681934</v>
      </c>
      <c r="AD243" s="3">
        <v>184556</v>
      </c>
      <c r="AE243" s="3" t="s">
        <v>203</v>
      </c>
      <c r="AF243" s="3">
        <v>18</v>
      </c>
      <c r="AG243" s="3">
        <v>9</v>
      </c>
    </row>
    <row r="244" spans="1:33" ht="15.75" customHeight="1" x14ac:dyDescent="0.15">
      <c r="A244" s="3">
        <v>25999</v>
      </c>
      <c r="B244" s="3">
        <v>242</v>
      </c>
      <c r="C244" s="3">
        <v>125</v>
      </c>
      <c r="D244" s="3" t="s">
        <v>2035</v>
      </c>
      <c r="E244" s="3" t="s">
        <v>6368</v>
      </c>
      <c r="F244" s="3" t="s">
        <v>96</v>
      </c>
      <c r="G244" s="3" t="s">
        <v>61</v>
      </c>
      <c r="H244" s="3" t="s">
        <v>4046</v>
      </c>
      <c r="I244" s="3" t="s">
        <v>63</v>
      </c>
      <c r="J244" s="3">
        <v>1892.7737</v>
      </c>
      <c r="K244" s="3">
        <v>7642008</v>
      </c>
      <c r="L244" s="3" t="s">
        <v>162</v>
      </c>
      <c r="M244" s="3">
        <v>0</v>
      </c>
      <c r="N244" s="3" t="s">
        <v>2035</v>
      </c>
      <c r="O244" s="3" t="s">
        <v>6368</v>
      </c>
      <c r="P244" s="8">
        <v>39814</v>
      </c>
      <c r="Q244" s="3" t="s">
        <v>4045</v>
      </c>
      <c r="R244" s="5" t="s">
        <v>6372</v>
      </c>
      <c r="S244" s="3" t="s">
        <v>4046</v>
      </c>
      <c r="T244" s="3" t="s">
        <v>61</v>
      </c>
      <c r="V244" s="3">
        <v>15</v>
      </c>
      <c r="W244" s="3">
        <v>17</v>
      </c>
      <c r="X244" s="3">
        <v>27</v>
      </c>
      <c r="Y244" s="3">
        <v>242</v>
      </c>
      <c r="Z244" s="3" t="s">
        <v>162</v>
      </c>
      <c r="AA244" s="3">
        <v>125</v>
      </c>
      <c r="AB244" s="3">
        <v>15</v>
      </c>
      <c r="AC244" s="3">
        <v>7642008</v>
      </c>
      <c r="AD244" s="3">
        <v>383486</v>
      </c>
      <c r="AE244" s="3" t="s">
        <v>63</v>
      </c>
      <c r="AF244" s="3">
        <v>8</v>
      </c>
      <c r="AG244" s="3">
        <v>3</v>
      </c>
    </row>
    <row r="245" spans="1:33" ht="15.75" customHeight="1" x14ac:dyDescent="0.15">
      <c r="A245" s="3">
        <v>25001</v>
      </c>
      <c r="B245" s="3">
        <v>243</v>
      </c>
      <c r="C245" s="3">
        <v>125</v>
      </c>
      <c r="D245" s="3" t="s">
        <v>107</v>
      </c>
      <c r="E245" s="3" t="s">
        <v>6382</v>
      </c>
      <c r="F245" s="3" t="s">
        <v>36</v>
      </c>
      <c r="G245" s="3" t="s">
        <v>37</v>
      </c>
      <c r="H245" s="3" t="s">
        <v>89</v>
      </c>
      <c r="I245" s="3" t="s">
        <v>89</v>
      </c>
      <c r="J245" s="3">
        <v>1892.6301000000001</v>
      </c>
      <c r="K245" s="3">
        <v>72731000</v>
      </c>
      <c r="L245" s="3" t="s">
        <v>71</v>
      </c>
      <c r="M245" s="3">
        <v>0</v>
      </c>
      <c r="N245" s="3" t="s">
        <v>107</v>
      </c>
      <c r="O245" s="3" t="s">
        <v>6382</v>
      </c>
      <c r="P245" s="8">
        <v>39083</v>
      </c>
      <c r="Q245" s="3" t="s">
        <v>108</v>
      </c>
      <c r="R245" s="5" t="s">
        <v>6396</v>
      </c>
      <c r="S245" s="3" t="s">
        <v>89</v>
      </c>
      <c r="T245" s="3" t="s">
        <v>37</v>
      </c>
      <c r="V245" s="3">
        <v>49</v>
      </c>
      <c r="W245" s="3">
        <v>16</v>
      </c>
      <c r="X245" s="3">
        <v>30</v>
      </c>
      <c r="Y245" s="3">
        <v>243</v>
      </c>
      <c r="Z245" s="3" t="s">
        <v>71</v>
      </c>
      <c r="AA245" s="3">
        <v>125</v>
      </c>
      <c r="AB245" s="3">
        <v>26</v>
      </c>
      <c r="AC245" s="3">
        <v>72731000</v>
      </c>
      <c r="AD245" s="3">
        <v>3650000</v>
      </c>
      <c r="AE245" s="3" t="s">
        <v>89</v>
      </c>
      <c r="AF245" s="3">
        <v>5</v>
      </c>
      <c r="AG245" s="3">
        <v>4</v>
      </c>
    </row>
    <row r="246" spans="1:33" ht="15.75" customHeight="1" x14ac:dyDescent="0.15">
      <c r="A246" s="3">
        <v>25218</v>
      </c>
      <c r="B246" s="3">
        <v>244</v>
      </c>
      <c r="C246" s="3">
        <v>24</v>
      </c>
      <c r="D246" s="3" t="s">
        <v>2057</v>
      </c>
      <c r="E246" s="3" t="s">
        <v>6399</v>
      </c>
      <c r="F246" s="3" t="s">
        <v>249</v>
      </c>
      <c r="G246" s="3" t="s">
        <v>125</v>
      </c>
      <c r="H246" s="3" t="s">
        <v>4108</v>
      </c>
      <c r="I246" s="3" t="s">
        <v>4129</v>
      </c>
      <c r="J246" s="3">
        <v>1890.4539</v>
      </c>
      <c r="K246" s="3">
        <v>12684307</v>
      </c>
      <c r="L246" s="3" t="s">
        <v>40</v>
      </c>
      <c r="M246" s="3">
        <v>0</v>
      </c>
      <c r="N246" s="3" t="s">
        <v>2057</v>
      </c>
      <c r="O246" s="3" t="s">
        <v>6399</v>
      </c>
      <c r="P246" s="8">
        <v>39814</v>
      </c>
      <c r="Q246" s="3" t="s">
        <v>4121</v>
      </c>
      <c r="R246" s="5" t="s">
        <v>6410</v>
      </c>
      <c r="S246" s="3" t="s">
        <v>4108</v>
      </c>
      <c r="T246" s="3" t="s">
        <v>125</v>
      </c>
      <c r="V246" s="3">
        <v>3</v>
      </c>
      <c r="W246" s="3">
        <v>0</v>
      </c>
      <c r="X246" s="3">
        <v>17</v>
      </c>
      <c r="Y246" s="3">
        <v>244</v>
      </c>
      <c r="Z246" s="3" t="s">
        <v>40</v>
      </c>
      <c r="AA246" s="3">
        <v>24</v>
      </c>
      <c r="AB246" s="3">
        <v>4</v>
      </c>
      <c r="AC246" s="3">
        <v>12684307</v>
      </c>
      <c r="AD246" s="3">
        <v>637257</v>
      </c>
      <c r="AF246" s="3">
        <v>4</v>
      </c>
      <c r="AG246" s="3">
        <v>960</v>
      </c>
    </row>
    <row r="247" spans="1:33" ht="15.75" customHeight="1" x14ac:dyDescent="0.15">
      <c r="A247" s="3">
        <v>23012</v>
      </c>
      <c r="B247" s="3">
        <v>245</v>
      </c>
      <c r="C247" s="3">
        <v>250</v>
      </c>
      <c r="D247" s="3" t="s">
        <v>2062</v>
      </c>
      <c r="E247" s="3" t="s">
        <v>6418</v>
      </c>
      <c r="F247" s="3" t="s">
        <v>249</v>
      </c>
      <c r="G247" s="3" t="s">
        <v>125</v>
      </c>
      <c r="H247" s="3" t="s">
        <v>4136</v>
      </c>
      <c r="I247" s="3" t="s">
        <v>127</v>
      </c>
      <c r="J247" s="3">
        <v>1879.873</v>
      </c>
      <c r="K247" s="3">
        <v>19378839</v>
      </c>
      <c r="L247" s="3" t="s">
        <v>66</v>
      </c>
      <c r="M247" s="3">
        <v>1</v>
      </c>
      <c r="N247" s="3" t="s">
        <v>2062</v>
      </c>
      <c r="O247" s="3" t="s">
        <v>6418</v>
      </c>
      <c r="P247" s="3" t="s">
        <v>41</v>
      </c>
      <c r="Q247" s="3" t="s">
        <v>4147</v>
      </c>
      <c r="R247" s="5" t="s">
        <v>6423</v>
      </c>
      <c r="S247" s="3" t="s">
        <v>4136</v>
      </c>
      <c r="T247" s="3" t="s">
        <v>125</v>
      </c>
      <c r="V247" s="3">
        <v>4</v>
      </c>
      <c r="W247" s="3">
        <v>3</v>
      </c>
      <c r="X247" s="3">
        <v>17</v>
      </c>
      <c r="Y247" s="3">
        <v>245</v>
      </c>
      <c r="Z247" s="3" t="s">
        <v>66</v>
      </c>
      <c r="AA247" s="3">
        <v>250</v>
      </c>
      <c r="AB247" s="3">
        <v>14</v>
      </c>
      <c r="AC247" s="3">
        <v>19378839</v>
      </c>
      <c r="AD247" s="3">
        <v>978792</v>
      </c>
      <c r="AE247" s="3" t="s">
        <v>127</v>
      </c>
      <c r="AF247" s="3">
        <v>9</v>
      </c>
      <c r="AG247" s="3">
        <v>10</v>
      </c>
    </row>
    <row r="248" spans="1:33" ht="15.75" customHeight="1" x14ac:dyDescent="0.15">
      <c r="A248" s="3">
        <v>25652</v>
      </c>
      <c r="B248" s="3">
        <v>246</v>
      </c>
      <c r="C248" s="3">
        <v>3</v>
      </c>
      <c r="D248" s="3" t="s">
        <v>2064</v>
      </c>
      <c r="E248" s="3" t="s">
        <v>6428</v>
      </c>
      <c r="F248" s="3" t="s">
        <v>635</v>
      </c>
      <c r="G248" s="3" t="s">
        <v>236</v>
      </c>
      <c r="H248" s="3" t="s">
        <v>4148</v>
      </c>
      <c r="I248" s="3" t="s">
        <v>4171</v>
      </c>
      <c r="J248" s="3">
        <v>1865.5423000000001</v>
      </c>
      <c r="K248" s="3">
        <v>3370905</v>
      </c>
      <c r="L248" s="3" t="s">
        <v>538</v>
      </c>
      <c r="M248" s="3">
        <v>0</v>
      </c>
      <c r="N248" s="3" t="s">
        <v>2064</v>
      </c>
      <c r="O248" s="3" t="s">
        <v>6428</v>
      </c>
      <c r="P248" s="8">
        <v>40179</v>
      </c>
      <c r="Q248" s="3" t="s">
        <v>4164</v>
      </c>
      <c r="R248" s="5" t="s">
        <v>6434</v>
      </c>
      <c r="S248" s="3" t="s">
        <v>4148</v>
      </c>
      <c r="T248" s="3" t="s">
        <v>236</v>
      </c>
      <c r="V248" s="3">
        <v>4</v>
      </c>
      <c r="W248" s="3">
        <v>0</v>
      </c>
      <c r="X248" s="3">
        <v>13</v>
      </c>
      <c r="Y248" s="3">
        <v>246</v>
      </c>
      <c r="Z248" s="3" t="s">
        <v>538</v>
      </c>
      <c r="AA248" s="3">
        <v>3</v>
      </c>
      <c r="AB248" s="3">
        <v>1</v>
      </c>
      <c r="AC248" s="3">
        <v>3370905</v>
      </c>
      <c r="AD248" s="3">
        <v>171500</v>
      </c>
      <c r="AF248" s="3">
        <v>3</v>
      </c>
      <c r="AG248" s="3">
        <v>140</v>
      </c>
    </row>
    <row r="249" spans="1:33" ht="15.75" customHeight="1" x14ac:dyDescent="0.15">
      <c r="A249" s="3">
        <v>26122</v>
      </c>
      <c r="B249" s="3">
        <v>247</v>
      </c>
      <c r="C249" s="3">
        <v>16</v>
      </c>
      <c r="D249" s="3" t="s">
        <v>2067</v>
      </c>
      <c r="E249" s="3" t="s">
        <v>6445</v>
      </c>
      <c r="F249" s="3" t="s">
        <v>36</v>
      </c>
      <c r="G249" s="3" t="s">
        <v>37</v>
      </c>
      <c r="H249" s="3" t="s">
        <v>4166</v>
      </c>
      <c r="I249" s="3" t="s">
        <v>817</v>
      </c>
      <c r="J249" s="3">
        <v>1858.9051999999999</v>
      </c>
      <c r="K249" s="3">
        <v>2129330</v>
      </c>
      <c r="L249" s="3" t="s">
        <v>66</v>
      </c>
      <c r="M249" s="3">
        <v>0</v>
      </c>
      <c r="N249" s="3" t="s">
        <v>2067</v>
      </c>
      <c r="O249" s="3" t="s">
        <v>6445</v>
      </c>
      <c r="P249" s="8">
        <v>36892</v>
      </c>
      <c r="Q249" s="3" t="s">
        <v>4194</v>
      </c>
      <c r="R249" s="5" t="s">
        <v>6451</v>
      </c>
      <c r="S249" s="3" t="s">
        <v>4166</v>
      </c>
      <c r="T249" s="3" t="s">
        <v>37</v>
      </c>
      <c r="V249" s="3">
        <v>50</v>
      </c>
      <c r="W249" s="3">
        <v>5</v>
      </c>
      <c r="X249" s="3">
        <v>18</v>
      </c>
      <c r="Y249" s="3">
        <v>247</v>
      </c>
      <c r="Z249" s="3" t="s">
        <v>66</v>
      </c>
      <c r="AA249" s="3">
        <v>16</v>
      </c>
      <c r="AB249" s="3">
        <v>3</v>
      </c>
      <c r="AC249" s="3">
        <v>2129330</v>
      </c>
      <c r="AD249" s="3">
        <v>108700</v>
      </c>
      <c r="AE249" s="3" t="s">
        <v>817</v>
      </c>
      <c r="AF249" s="3">
        <v>9</v>
      </c>
      <c r="AG249" s="3">
        <v>11</v>
      </c>
    </row>
    <row r="250" spans="1:33" ht="15.75" customHeight="1" x14ac:dyDescent="0.15">
      <c r="A250" s="3">
        <v>25329</v>
      </c>
      <c r="B250" s="3">
        <v>248</v>
      </c>
      <c r="C250" s="3">
        <v>385</v>
      </c>
      <c r="D250" s="3" t="s">
        <v>477</v>
      </c>
      <c r="E250" s="3" t="s">
        <v>6465</v>
      </c>
      <c r="F250" s="3" t="s">
        <v>36</v>
      </c>
      <c r="G250" s="3" t="s">
        <v>37</v>
      </c>
      <c r="H250" s="3" t="s">
        <v>89</v>
      </c>
      <c r="I250" s="3" t="s">
        <v>89</v>
      </c>
      <c r="J250" s="3">
        <v>1854.1775</v>
      </c>
      <c r="K250" s="3">
        <v>98002000</v>
      </c>
      <c r="L250" s="3" t="s">
        <v>221</v>
      </c>
      <c r="M250" s="3">
        <v>0</v>
      </c>
      <c r="N250" s="3" t="s">
        <v>477</v>
      </c>
      <c r="O250" s="3" t="s">
        <v>6465</v>
      </c>
      <c r="P250" s="8">
        <v>39083</v>
      </c>
      <c r="Q250" s="3" t="s">
        <v>500</v>
      </c>
      <c r="R250" s="5" t="s">
        <v>6470</v>
      </c>
      <c r="S250" s="3" t="s">
        <v>89</v>
      </c>
      <c r="T250" s="3" t="s">
        <v>37</v>
      </c>
      <c r="V250" s="3">
        <v>51</v>
      </c>
      <c r="W250" s="3">
        <v>17</v>
      </c>
      <c r="X250" s="3">
        <v>18</v>
      </c>
      <c r="Y250" s="3">
        <v>248</v>
      </c>
      <c r="Z250" s="3" t="s">
        <v>221</v>
      </c>
      <c r="AA250" s="3">
        <v>385</v>
      </c>
      <c r="AB250" s="3">
        <v>36</v>
      </c>
      <c r="AC250" s="3">
        <v>98002000</v>
      </c>
      <c r="AD250" s="3">
        <v>5015000</v>
      </c>
      <c r="AE250" s="3" t="s">
        <v>89</v>
      </c>
      <c r="AF250" s="3">
        <v>2</v>
      </c>
      <c r="AG250" s="3">
        <v>4</v>
      </c>
    </row>
    <row r="251" spans="1:33" ht="15.75" customHeight="1" x14ac:dyDescent="0.15">
      <c r="A251" s="3">
        <v>26151</v>
      </c>
      <c r="B251" s="3">
        <v>249</v>
      </c>
      <c r="C251" s="3">
        <v>24</v>
      </c>
      <c r="D251" s="3" t="s">
        <v>649</v>
      </c>
      <c r="E251" s="3" t="s">
        <v>6471</v>
      </c>
      <c r="F251" s="3" t="s">
        <v>36</v>
      </c>
      <c r="G251" s="3" t="s">
        <v>37</v>
      </c>
      <c r="H251" s="3" t="s">
        <v>188</v>
      </c>
      <c r="I251" s="3" t="s">
        <v>69</v>
      </c>
      <c r="J251" s="3">
        <v>1834.0544</v>
      </c>
      <c r="K251" s="3">
        <v>2863000</v>
      </c>
      <c r="L251" s="3" t="s">
        <v>101</v>
      </c>
      <c r="M251" s="3">
        <v>0</v>
      </c>
      <c r="N251" s="3" t="s">
        <v>649</v>
      </c>
      <c r="O251" s="3" t="s">
        <v>6471</v>
      </c>
      <c r="P251" s="8">
        <v>39814</v>
      </c>
      <c r="Q251" s="3" t="s">
        <v>650</v>
      </c>
      <c r="R251" s="5" t="s">
        <v>6481</v>
      </c>
      <c r="S251" s="3" t="s">
        <v>188</v>
      </c>
      <c r="T251" s="3" t="s">
        <v>37</v>
      </c>
      <c r="V251" s="3">
        <v>52</v>
      </c>
      <c r="W251" s="3">
        <v>6</v>
      </c>
      <c r="X251" s="3">
        <v>25</v>
      </c>
      <c r="Y251" s="3">
        <v>249</v>
      </c>
      <c r="Z251" s="3" t="s">
        <v>101</v>
      </c>
      <c r="AA251" s="3">
        <v>24</v>
      </c>
      <c r="AB251" s="3">
        <v>3</v>
      </c>
      <c r="AC251" s="3">
        <v>2863000</v>
      </c>
      <c r="AD251" s="3">
        <v>148031</v>
      </c>
      <c r="AE251" s="3" t="s">
        <v>69</v>
      </c>
      <c r="AF251" s="3">
        <v>10</v>
      </c>
      <c r="AG251" s="3">
        <v>20</v>
      </c>
    </row>
    <row r="252" spans="1:33" ht="15.75" customHeight="1" x14ac:dyDescent="0.15">
      <c r="A252" s="3">
        <v>25612</v>
      </c>
      <c r="B252" s="3">
        <v>250</v>
      </c>
      <c r="C252" s="3">
        <v>75</v>
      </c>
      <c r="D252" s="3" t="s">
        <v>2093</v>
      </c>
      <c r="E252" s="3" t="s">
        <v>6483</v>
      </c>
      <c r="F252" s="3" t="s">
        <v>36</v>
      </c>
      <c r="G252" s="3" t="s">
        <v>37</v>
      </c>
      <c r="H252" s="3" t="s">
        <v>1808</v>
      </c>
      <c r="I252" s="3" t="s">
        <v>89</v>
      </c>
      <c r="J252" s="3">
        <v>1832.2052000000001</v>
      </c>
      <c r="K252" s="3">
        <v>13719024</v>
      </c>
      <c r="L252" s="3" t="s">
        <v>59</v>
      </c>
      <c r="M252" s="3">
        <v>0</v>
      </c>
      <c r="N252" s="3" t="s">
        <v>2093</v>
      </c>
      <c r="O252" s="3" t="s">
        <v>6483</v>
      </c>
      <c r="P252" s="8">
        <v>40179</v>
      </c>
      <c r="Q252" s="3" t="s">
        <v>4218</v>
      </c>
      <c r="R252" s="5" t="s">
        <v>6491</v>
      </c>
      <c r="S252" s="3" t="s">
        <v>1808</v>
      </c>
      <c r="T252" s="3" t="s">
        <v>37</v>
      </c>
      <c r="V252" s="3">
        <v>53</v>
      </c>
      <c r="W252" s="3">
        <v>18</v>
      </c>
      <c r="X252" s="3">
        <v>13</v>
      </c>
      <c r="Y252" s="3">
        <v>250</v>
      </c>
      <c r="Z252" s="3" t="s">
        <v>59</v>
      </c>
      <c r="AA252" s="3">
        <v>75</v>
      </c>
      <c r="AB252" s="3">
        <v>9</v>
      </c>
      <c r="AC252" s="3">
        <v>13719024</v>
      </c>
      <c r="AD252" s="3">
        <v>710019</v>
      </c>
      <c r="AE252" s="3" t="s">
        <v>89</v>
      </c>
      <c r="AF252" s="3">
        <v>17</v>
      </c>
      <c r="AG252" s="3">
        <v>4</v>
      </c>
    </row>
    <row r="253" spans="1:33" ht="15.75" customHeight="1" x14ac:dyDescent="0.15">
      <c r="A253" s="3">
        <v>26108</v>
      </c>
      <c r="B253" s="3">
        <v>251</v>
      </c>
      <c r="C253" s="3">
        <v>4</v>
      </c>
      <c r="D253" s="3" t="s">
        <v>2096</v>
      </c>
      <c r="E253" s="3" t="s">
        <v>6503</v>
      </c>
      <c r="F253" s="3" t="s">
        <v>36</v>
      </c>
      <c r="G253" s="3" t="s">
        <v>37</v>
      </c>
      <c r="H253" s="3" t="s">
        <v>4214</v>
      </c>
      <c r="I253" s="3" t="s">
        <v>3267</v>
      </c>
      <c r="J253" s="3">
        <v>1822.9191000000001</v>
      </c>
      <c r="K253" s="3">
        <v>4492939</v>
      </c>
      <c r="L253" s="3" t="s">
        <v>50</v>
      </c>
      <c r="M253" s="3">
        <v>0</v>
      </c>
      <c r="N253" s="3" t="s">
        <v>2096</v>
      </c>
      <c r="O253" s="3" t="s">
        <v>6503</v>
      </c>
      <c r="P253" s="8">
        <v>40179</v>
      </c>
      <c r="Q253" s="3" t="s">
        <v>4228</v>
      </c>
      <c r="R253" s="5" t="s">
        <v>6509</v>
      </c>
      <c r="S253" s="3" t="s">
        <v>4214</v>
      </c>
      <c r="T253" s="3" t="s">
        <v>37</v>
      </c>
      <c r="V253" s="3">
        <v>54</v>
      </c>
      <c r="W253" s="3">
        <v>0</v>
      </c>
      <c r="X253" s="3">
        <v>8</v>
      </c>
      <c r="Y253" s="3">
        <v>251</v>
      </c>
      <c r="Z253" s="3" t="s">
        <v>50</v>
      </c>
      <c r="AA253" s="3">
        <v>4</v>
      </c>
      <c r="AB253" s="3">
        <v>1</v>
      </c>
      <c r="AC253" s="3">
        <v>4492939</v>
      </c>
      <c r="AD253" s="3">
        <v>233652</v>
      </c>
      <c r="AF253" s="3">
        <v>11</v>
      </c>
      <c r="AG253" s="3">
        <v>344</v>
      </c>
    </row>
    <row r="254" spans="1:33" ht="15.75" customHeight="1" x14ac:dyDescent="0.15">
      <c r="A254" s="3">
        <v>26217</v>
      </c>
      <c r="B254" s="3">
        <v>252</v>
      </c>
      <c r="C254" s="3">
        <v>54</v>
      </c>
      <c r="D254" s="3" t="s">
        <v>2099</v>
      </c>
      <c r="E254" s="3" t="s">
        <v>6513</v>
      </c>
      <c r="F254" s="3" t="s">
        <v>475</v>
      </c>
      <c r="G254" s="3" t="s">
        <v>277</v>
      </c>
      <c r="H254" s="3" t="s">
        <v>475</v>
      </c>
      <c r="I254" s="3" t="s">
        <v>203</v>
      </c>
      <c r="J254" s="3">
        <v>1817.2651000000001</v>
      </c>
      <c r="K254" s="3">
        <v>7209607</v>
      </c>
      <c r="L254" s="3" t="s">
        <v>40</v>
      </c>
      <c r="M254" s="3">
        <v>0</v>
      </c>
      <c r="N254" s="3" t="s">
        <v>2099</v>
      </c>
      <c r="O254" s="3" t="s">
        <v>6513</v>
      </c>
      <c r="P254" s="8">
        <v>39814</v>
      </c>
      <c r="Q254" s="3" t="s">
        <v>4235</v>
      </c>
      <c r="R254" s="5" t="s">
        <v>6525</v>
      </c>
      <c r="S254" s="3" t="s">
        <v>475</v>
      </c>
      <c r="T254" s="3" t="s">
        <v>277</v>
      </c>
      <c r="V254" s="3">
        <v>20</v>
      </c>
      <c r="W254" s="3">
        <v>24</v>
      </c>
      <c r="X254" s="3">
        <v>18</v>
      </c>
      <c r="Y254" s="3">
        <v>252</v>
      </c>
      <c r="Z254" s="3" t="s">
        <v>40</v>
      </c>
      <c r="AA254" s="3">
        <v>54</v>
      </c>
      <c r="AB254" s="3">
        <v>20</v>
      </c>
      <c r="AC254" s="3">
        <v>7209607</v>
      </c>
      <c r="AD254" s="3">
        <v>376036</v>
      </c>
      <c r="AE254" s="3" t="s">
        <v>203</v>
      </c>
      <c r="AF254" s="3">
        <v>4</v>
      </c>
      <c r="AG254" s="3">
        <v>9</v>
      </c>
    </row>
    <row r="255" spans="1:33" ht="15.75" customHeight="1" x14ac:dyDescent="0.15">
      <c r="A255" s="3">
        <v>26409</v>
      </c>
      <c r="B255" s="3">
        <v>253</v>
      </c>
      <c r="C255" s="3">
        <v>150</v>
      </c>
      <c r="D255" s="3" t="s">
        <v>2109</v>
      </c>
      <c r="E255" s="3" t="s">
        <v>6532</v>
      </c>
      <c r="F255" s="3" t="s">
        <v>36</v>
      </c>
      <c r="G255" s="3" t="s">
        <v>37</v>
      </c>
      <c r="H255" s="3" t="s">
        <v>817</v>
      </c>
      <c r="I255" s="3" t="s">
        <v>817</v>
      </c>
      <c r="J255" s="3">
        <v>1808.4227000000001</v>
      </c>
      <c r="K255" s="3">
        <v>12462000</v>
      </c>
      <c r="L255" s="3" t="s">
        <v>66</v>
      </c>
      <c r="M255" s="3">
        <v>0</v>
      </c>
      <c r="N255" s="3" t="s">
        <v>2109</v>
      </c>
      <c r="O255" s="3" t="s">
        <v>6532</v>
      </c>
      <c r="P255" s="8">
        <v>39448</v>
      </c>
      <c r="Q255" s="3" t="s">
        <v>4241</v>
      </c>
      <c r="R255" s="5" t="s">
        <v>6541</v>
      </c>
      <c r="S255" s="3" t="s">
        <v>817</v>
      </c>
      <c r="T255" s="3" t="s">
        <v>37</v>
      </c>
      <c r="V255" s="3">
        <v>55</v>
      </c>
      <c r="W255" s="3">
        <v>6</v>
      </c>
      <c r="X255" s="3">
        <v>19</v>
      </c>
      <c r="Y255" s="3">
        <v>253</v>
      </c>
      <c r="Z255" s="3" t="s">
        <v>66</v>
      </c>
      <c r="AA255" s="3">
        <v>150</v>
      </c>
      <c r="AB255" s="3">
        <v>3</v>
      </c>
      <c r="AC255" s="3">
        <v>12462000</v>
      </c>
      <c r="AD255" s="3">
        <v>653000</v>
      </c>
      <c r="AE255" s="3" t="s">
        <v>817</v>
      </c>
      <c r="AF255" s="3">
        <v>9</v>
      </c>
      <c r="AG255" s="3">
        <v>11</v>
      </c>
    </row>
    <row r="256" spans="1:33" ht="15.75" customHeight="1" x14ac:dyDescent="0.15">
      <c r="A256" s="3">
        <v>25743</v>
      </c>
      <c r="B256" s="3">
        <v>254</v>
      </c>
      <c r="C256" s="3">
        <v>360</v>
      </c>
      <c r="D256" s="3" t="s">
        <v>2115</v>
      </c>
      <c r="E256" s="3" t="s">
        <v>6559</v>
      </c>
      <c r="F256" s="3" t="s">
        <v>3068</v>
      </c>
      <c r="G256" s="3" t="s">
        <v>606</v>
      </c>
      <c r="H256" s="3" t="s">
        <v>4248</v>
      </c>
      <c r="I256" s="3" t="s">
        <v>2457</v>
      </c>
      <c r="J256" s="3">
        <v>1806.2091</v>
      </c>
      <c r="K256" s="3">
        <v>22344907</v>
      </c>
      <c r="L256" s="3" t="s">
        <v>71</v>
      </c>
      <c r="M256" s="3">
        <v>0</v>
      </c>
      <c r="N256" s="3" t="s">
        <v>2115</v>
      </c>
      <c r="O256" s="3" t="s">
        <v>6559</v>
      </c>
      <c r="P256" s="8">
        <v>39814</v>
      </c>
      <c r="Q256" s="3" t="s">
        <v>4261</v>
      </c>
      <c r="R256" s="5" t="s">
        <v>6564</v>
      </c>
      <c r="S256" s="3" t="s">
        <v>4248</v>
      </c>
      <c r="T256" s="3" t="s">
        <v>606</v>
      </c>
      <c r="V256" s="3">
        <v>8</v>
      </c>
      <c r="W256" s="3">
        <v>0</v>
      </c>
      <c r="X256" s="3">
        <v>31</v>
      </c>
      <c r="Y256" s="3">
        <v>254</v>
      </c>
      <c r="Z256" s="3" t="s">
        <v>71</v>
      </c>
      <c r="AA256" s="3">
        <v>360</v>
      </c>
      <c r="AB256" s="3">
        <v>46</v>
      </c>
      <c r="AC256" s="3">
        <v>22344907</v>
      </c>
      <c r="AD256" s="3">
        <v>1172217</v>
      </c>
      <c r="AF256" s="3">
        <v>5</v>
      </c>
      <c r="AG256" s="3">
        <v>48</v>
      </c>
    </row>
    <row r="257" spans="1:33" ht="15.75" customHeight="1" x14ac:dyDescent="0.15">
      <c r="A257" s="3">
        <v>25558</v>
      </c>
      <c r="B257" s="3">
        <v>255</v>
      </c>
      <c r="C257" s="3">
        <v>42</v>
      </c>
      <c r="D257" s="3" t="s">
        <v>2118</v>
      </c>
      <c r="E257" s="3" t="s">
        <v>6569</v>
      </c>
      <c r="F257" s="3" t="s">
        <v>475</v>
      </c>
      <c r="G257" s="3" t="s">
        <v>277</v>
      </c>
      <c r="H257" s="3" t="s">
        <v>475</v>
      </c>
      <c r="I257" s="3" t="s">
        <v>203</v>
      </c>
      <c r="J257" s="3">
        <v>1798.0949000000001</v>
      </c>
      <c r="K257" s="3">
        <v>13031655</v>
      </c>
      <c r="L257" s="3" t="s">
        <v>71</v>
      </c>
      <c r="M257" s="3">
        <v>0</v>
      </c>
      <c r="N257" s="3" t="s">
        <v>2118</v>
      </c>
      <c r="O257" s="3" t="s">
        <v>6569</v>
      </c>
      <c r="P257" s="8">
        <v>39814</v>
      </c>
      <c r="Q257" s="3" t="s">
        <v>3032</v>
      </c>
      <c r="R257" s="5" t="s">
        <v>6572</v>
      </c>
      <c r="S257" s="3" t="s">
        <v>475</v>
      </c>
      <c r="T257" s="3" t="s">
        <v>277</v>
      </c>
      <c r="V257" s="3">
        <v>21</v>
      </c>
      <c r="W257" s="3">
        <v>25</v>
      </c>
      <c r="X257" s="3">
        <v>32</v>
      </c>
      <c r="Y257" s="3">
        <v>255</v>
      </c>
      <c r="Z257" s="3" t="s">
        <v>71</v>
      </c>
      <c r="AA257" s="3">
        <v>42</v>
      </c>
      <c r="AB257" s="3">
        <v>12</v>
      </c>
      <c r="AC257" s="3">
        <v>13031655</v>
      </c>
      <c r="AD257" s="3">
        <v>686565</v>
      </c>
      <c r="AE257" s="3" t="s">
        <v>203</v>
      </c>
      <c r="AF257" s="3">
        <v>5</v>
      </c>
      <c r="AG257" s="3">
        <v>9</v>
      </c>
    </row>
    <row r="258" spans="1:33" ht="15.75" customHeight="1" x14ac:dyDescent="0.15">
      <c r="A258" s="3">
        <v>24869</v>
      </c>
      <c r="B258" s="3">
        <v>256</v>
      </c>
      <c r="C258" s="3">
        <v>22</v>
      </c>
      <c r="D258" s="3" t="s">
        <v>2126</v>
      </c>
      <c r="E258" s="3" t="s">
        <v>6581</v>
      </c>
      <c r="F258" s="3" t="s">
        <v>96</v>
      </c>
      <c r="G258" s="3" t="s">
        <v>61</v>
      </c>
      <c r="H258" s="3" t="s">
        <v>62</v>
      </c>
      <c r="I258" s="3" t="s">
        <v>63</v>
      </c>
      <c r="J258" s="3">
        <v>1797.1090999999999</v>
      </c>
      <c r="K258" s="3">
        <v>2117648</v>
      </c>
      <c r="L258" s="3" t="s">
        <v>59</v>
      </c>
      <c r="M258" s="3">
        <v>0</v>
      </c>
      <c r="N258" s="3" t="s">
        <v>2126</v>
      </c>
      <c r="O258" s="3" t="s">
        <v>6581</v>
      </c>
      <c r="P258" s="8">
        <v>39814</v>
      </c>
      <c r="Q258" s="3" t="s">
        <v>4296</v>
      </c>
      <c r="R258" s="5" t="s">
        <v>6584</v>
      </c>
      <c r="S258" s="3" t="s">
        <v>62</v>
      </c>
      <c r="T258" s="3" t="s">
        <v>61</v>
      </c>
      <c r="V258" s="3">
        <v>16</v>
      </c>
      <c r="W258" s="3">
        <v>18</v>
      </c>
      <c r="X258" s="3">
        <v>14</v>
      </c>
      <c r="Y258" s="3">
        <v>256</v>
      </c>
      <c r="Z258" s="3" t="s">
        <v>59</v>
      </c>
      <c r="AA258" s="3">
        <v>22</v>
      </c>
      <c r="AB258" s="3">
        <v>1</v>
      </c>
      <c r="AC258" s="3">
        <v>2117648</v>
      </c>
      <c r="AD258" s="3">
        <v>111625</v>
      </c>
      <c r="AE258" s="3" t="s">
        <v>63</v>
      </c>
      <c r="AF258" s="3">
        <v>17</v>
      </c>
      <c r="AG258" s="3">
        <v>3</v>
      </c>
    </row>
    <row r="259" spans="1:33" ht="15.75" customHeight="1" x14ac:dyDescent="0.15">
      <c r="A259" s="3">
        <v>22893</v>
      </c>
      <c r="B259" s="3">
        <v>257</v>
      </c>
      <c r="C259" s="3">
        <v>105</v>
      </c>
      <c r="D259" s="3" t="s">
        <v>2128</v>
      </c>
      <c r="E259" s="3" t="s">
        <v>6596</v>
      </c>
      <c r="F259" s="3" t="s">
        <v>657</v>
      </c>
      <c r="G259" s="3" t="s">
        <v>246</v>
      </c>
      <c r="H259" s="3" t="s">
        <v>4268</v>
      </c>
      <c r="I259" s="3" t="s">
        <v>264</v>
      </c>
      <c r="J259" s="3">
        <v>1792.1588999999999</v>
      </c>
      <c r="K259" s="3">
        <v>3487872233</v>
      </c>
      <c r="L259" s="3" t="s">
        <v>86</v>
      </c>
      <c r="M259" s="3">
        <v>1</v>
      </c>
      <c r="N259" s="3" t="s">
        <v>2128</v>
      </c>
      <c r="O259" s="3" t="s">
        <v>6596</v>
      </c>
      <c r="P259" s="3" t="s">
        <v>91</v>
      </c>
      <c r="Q259" s="3" t="s">
        <v>4310</v>
      </c>
      <c r="R259" s="5" t="s">
        <v>6606</v>
      </c>
      <c r="S259" s="3" t="s">
        <v>4268</v>
      </c>
      <c r="T259" s="3" t="s">
        <v>246</v>
      </c>
      <c r="V259" s="3">
        <v>19</v>
      </c>
      <c r="W259" s="3">
        <v>11</v>
      </c>
      <c r="X259" s="3">
        <v>13</v>
      </c>
      <c r="Y259" s="3">
        <v>257</v>
      </c>
      <c r="Z259" s="3" t="s">
        <v>86</v>
      </c>
      <c r="AA259" s="3">
        <v>105</v>
      </c>
      <c r="AB259" s="3">
        <v>15</v>
      </c>
      <c r="AC259" s="3">
        <v>3487872233</v>
      </c>
      <c r="AD259" s="3">
        <v>184332945</v>
      </c>
      <c r="AE259" s="3" t="s">
        <v>264</v>
      </c>
      <c r="AF259" s="3">
        <v>16</v>
      </c>
      <c r="AG259" s="3">
        <v>8</v>
      </c>
    </row>
    <row r="260" spans="1:33" ht="15.75" customHeight="1" x14ac:dyDescent="0.15">
      <c r="A260" s="3">
        <v>26431</v>
      </c>
      <c r="B260" s="3">
        <v>258</v>
      </c>
      <c r="C260" s="3">
        <v>200</v>
      </c>
      <c r="D260" s="3" t="s">
        <v>2146</v>
      </c>
      <c r="E260" s="3" t="s">
        <v>6611</v>
      </c>
      <c r="F260" s="3" t="s">
        <v>331</v>
      </c>
      <c r="G260" s="3" t="s">
        <v>167</v>
      </c>
      <c r="H260" s="3" t="s">
        <v>4274</v>
      </c>
      <c r="I260" s="3" t="s">
        <v>2088</v>
      </c>
      <c r="J260" s="3">
        <v>1787.9970000000001</v>
      </c>
      <c r="K260" s="3">
        <v>224009679</v>
      </c>
      <c r="L260" s="3" t="s">
        <v>40</v>
      </c>
      <c r="M260" s="3">
        <v>0</v>
      </c>
      <c r="N260" s="3" t="s">
        <v>2146</v>
      </c>
      <c r="O260" s="3" t="s">
        <v>6611</v>
      </c>
      <c r="P260" s="8">
        <v>39814</v>
      </c>
      <c r="Q260" s="3" t="s">
        <v>4336</v>
      </c>
      <c r="R260" s="5" t="s">
        <v>6617</v>
      </c>
      <c r="S260" s="3" t="s">
        <v>4274</v>
      </c>
      <c r="T260" s="3" t="s">
        <v>167</v>
      </c>
      <c r="V260" s="3">
        <v>19</v>
      </c>
      <c r="W260" s="3">
        <v>5</v>
      </c>
      <c r="X260" s="3">
        <v>19</v>
      </c>
      <c r="Y260" s="3">
        <v>258</v>
      </c>
      <c r="Z260" s="3" t="s">
        <v>40</v>
      </c>
      <c r="AA260" s="3">
        <v>200</v>
      </c>
      <c r="AB260" s="3">
        <v>50</v>
      </c>
      <c r="AC260" s="3">
        <v>224009679</v>
      </c>
      <c r="AD260" s="3">
        <v>11864938</v>
      </c>
      <c r="AE260" s="3" t="s">
        <v>2088</v>
      </c>
      <c r="AF260" s="3">
        <v>4</v>
      </c>
      <c r="AG260" s="3">
        <v>68</v>
      </c>
    </row>
    <row r="261" spans="1:33" ht="15.75" customHeight="1" x14ac:dyDescent="0.15">
      <c r="A261" s="3">
        <v>22965</v>
      </c>
      <c r="B261" s="3">
        <v>259</v>
      </c>
      <c r="C261" s="3">
        <v>52</v>
      </c>
      <c r="D261" s="3" t="s">
        <v>2149</v>
      </c>
      <c r="E261" s="3" t="s">
        <v>6624</v>
      </c>
      <c r="F261" s="3" t="s">
        <v>331</v>
      </c>
      <c r="G261" s="3" t="s">
        <v>167</v>
      </c>
      <c r="H261" s="3" t="s">
        <v>1743</v>
      </c>
      <c r="I261" s="3" t="s">
        <v>283</v>
      </c>
      <c r="J261" s="3">
        <v>1769.7793999999999</v>
      </c>
      <c r="K261" s="3">
        <v>19209927</v>
      </c>
      <c r="L261" s="3" t="s">
        <v>66</v>
      </c>
      <c r="M261" s="3">
        <v>1</v>
      </c>
      <c r="N261" s="3" t="s">
        <v>2149</v>
      </c>
      <c r="O261" s="3" t="s">
        <v>6624</v>
      </c>
      <c r="P261" s="3" t="s">
        <v>1000</v>
      </c>
      <c r="Q261" s="3" t="s">
        <v>4344</v>
      </c>
      <c r="R261" s="5" t="s">
        <v>6639</v>
      </c>
      <c r="S261" s="3" t="s">
        <v>1743</v>
      </c>
      <c r="T261" s="3" t="s">
        <v>167</v>
      </c>
      <c r="V261" s="3">
        <v>20</v>
      </c>
      <c r="W261" s="3">
        <v>9</v>
      </c>
      <c r="X261" s="3">
        <v>20</v>
      </c>
      <c r="Y261" s="3">
        <v>259</v>
      </c>
      <c r="Z261" s="3" t="s">
        <v>66</v>
      </c>
      <c r="AA261" s="3">
        <v>52</v>
      </c>
      <c r="AB261" s="3">
        <v>9</v>
      </c>
      <c r="AC261" s="3">
        <v>19209927</v>
      </c>
      <c r="AD261" s="3">
        <v>1027390</v>
      </c>
      <c r="AE261" s="3" t="s">
        <v>283</v>
      </c>
      <c r="AF261" s="3">
        <v>9</v>
      </c>
      <c r="AG261" s="3">
        <v>1</v>
      </c>
    </row>
    <row r="262" spans="1:33" ht="15.75" customHeight="1" x14ac:dyDescent="0.15">
      <c r="A262" s="3">
        <v>23141</v>
      </c>
      <c r="B262" s="3">
        <v>260</v>
      </c>
      <c r="C262" s="3">
        <v>29</v>
      </c>
      <c r="D262" s="3" t="s">
        <v>2152</v>
      </c>
      <c r="E262" s="3" t="s">
        <v>6646</v>
      </c>
      <c r="F262" s="3" t="s">
        <v>143</v>
      </c>
      <c r="G262" s="3" t="s">
        <v>77</v>
      </c>
      <c r="H262" s="3" t="s">
        <v>2476</v>
      </c>
      <c r="I262" s="3" t="s">
        <v>79</v>
      </c>
      <c r="J262" s="3">
        <v>1768.0759</v>
      </c>
      <c r="K262" s="3">
        <v>8711828</v>
      </c>
      <c r="L262" s="3" t="s">
        <v>71</v>
      </c>
      <c r="M262" s="3">
        <v>1</v>
      </c>
      <c r="N262" s="3" t="s">
        <v>2152</v>
      </c>
      <c r="O262" s="3" t="s">
        <v>6646</v>
      </c>
      <c r="P262" s="3" t="s">
        <v>179</v>
      </c>
      <c r="Q262" s="3" t="s">
        <v>4348</v>
      </c>
      <c r="R262" s="5" t="s">
        <v>6653</v>
      </c>
      <c r="S262" s="3" t="s">
        <v>2476</v>
      </c>
      <c r="T262" s="3" t="s">
        <v>77</v>
      </c>
      <c r="V262" s="3">
        <v>9</v>
      </c>
      <c r="W262" s="3">
        <v>10</v>
      </c>
      <c r="X262" s="3">
        <v>33</v>
      </c>
      <c r="Y262" s="3">
        <v>260</v>
      </c>
      <c r="Z262" s="3" t="s">
        <v>71</v>
      </c>
      <c r="AA262" s="3">
        <v>29</v>
      </c>
      <c r="AB262" s="3">
        <v>3</v>
      </c>
      <c r="AC262" s="3">
        <v>8711828</v>
      </c>
      <c r="AD262" s="3">
        <v>466353</v>
      </c>
      <c r="AE262" s="3" t="s">
        <v>79</v>
      </c>
      <c r="AF262" s="3">
        <v>5</v>
      </c>
      <c r="AG262" s="3">
        <v>6</v>
      </c>
    </row>
    <row r="263" spans="1:33" ht="15.75" customHeight="1" x14ac:dyDescent="0.15">
      <c r="A263" s="3">
        <v>26286</v>
      </c>
      <c r="B263" s="3">
        <v>261</v>
      </c>
      <c r="C263" s="3">
        <v>22</v>
      </c>
      <c r="D263" s="3" t="s">
        <v>2156</v>
      </c>
      <c r="E263" s="3" t="s">
        <v>6660</v>
      </c>
      <c r="F263" s="3" t="s">
        <v>36</v>
      </c>
      <c r="G263" s="3" t="s">
        <v>37</v>
      </c>
      <c r="H263" s="3" t="s">
        <v>4315</v>
      </c>
      <c r="I263" s="3" t="s">
        <v>4358</v>
      </c>
      <c r="J263" s="3">
        <v>1757.6285</v>
      </c>
      <c r="K263" s="3">
        <v>3124754</v>
      </c>
      <c r="L263" s="3" t="s">
        <v>364</v>
      </c>
      <c r="M263" s="3">
        <v>0</v>
      </c>
      <c r="N263" s="3" t="s">
        <v>2156</v>
      </c>
      <c r="O263" s="3" t="s">
        <v>6660</v>
      </c>
      <c r="P263" s="8">
        <v>40179</v>
      </c>
      <c r="Q263" s="3" t="s">
        <v>4353</v>
      </c>
      <c r="R263" s="5" t="s">
        <v>6665</v>
      </c>
      <c r="S263" s="3" t="s">
        <v>4315</v>
      </c>
      <c r="T263" s="3" t="s">
        <v>37</v>
      </c>
      <c r="V263" s="3">
        <v>56</v>
      </c>
      <c r="W263" s="3">
        <v>0</v>
      </c>
      <c r="X263" s="3">
        <v>9</v>
      </c>
      <c r="Y263" s="3">
        <v>261</v>
      </c>
      <c r="Z263" s="3" t="s">
        <v>364</v>
      </c>
      <c r="AA263" s="3">
        <v>22</v>
      </c>
      <c r="AB263" s="3">
        <v>1</v>
      </c>
      <c r="AC263" s="3">
        <v>3124754</v>
      </c>
      <c r="AD263" s="3">
        <v>168212</v>
      </c>
      <c r="AF263" s="3">
        <v>20</v>
      </c>
      <c r="AG263" s="3">
        <v>247</v>
      </c>
    </row>
    <row r="264" spans="1:33" ht="15.75" customHeight="1" x14ac:dyDescent="0.15">
      <c r="A264" s="3">
        <v>23427</v>
      </c>
      <c r="B264" s="3">
        <v>262</v>
      </c>
      <c r="C264" s="3">
        <v>16</v>
      </c>
      <c r="D264" s="3" t="s">
        <v>2160</v>
      </c>
      <c r="E264" s="3" t="s">
        <v>6668</v>
      </c>
      <c r="F264" s="3" t="s">
        <v>475</v>
      </c>
      <c r="G264" s="3" t="s">
        <v>277</v>
      </c>
      <c r="H264" s="3" t="s">
        <v>475</v>
      </c>
      <c r="I264" s="3" t="s">
        <v>203</v>
      </c>
      <c r="J264" s="3">
        <v>1753.3284000000001</v>
      </c>
      <c r="K264" s="3">
        <v>34313968</v>
      </c>
      <c r="L264" s="3" t="s">
        <v>71</v>
      </c>
      <c r="M264" s="3">
        <v>1</v>
      </c>
      <c r="N264" s="3" t="s">
        <v>2160</v>
      </c>
      <c r="O264" s="3" t="s">
        <v>6668</v>
      </c>
      <c r="P264" s="3" t="s">
        <v>541</v>
      </c>
      <c r="Q264" s="3" t="s">
        <v>3064</v>
      </c>
      <c r="R264" s="5" t="s">
        <v>6670</v>
      </c>
      <c r="S264" s="3" t="s">
        <v>475</v>
      </c>
      <c r="T264" s="3" t="s">
        <v>277</v>
      </c>
      <c r="V264" s="3">
        <v>22</v>
      </c>
      <c r="W264" s="3">
        <v>26</v>
      </c>
      <c r="X264" s="3">
        <v>34</v>
      </c>
      <c r="Y264" s="3">
        <v>262</v>
      </c>
      <c r="Z264" s="3" t="s">
        <v>71</v>
      </c>
      <c r="AA264" s="3">
        <v>16</v>
      </c>
      <c r="AB264" s="3">
        <v>4</v>
      </c>
      <c r="AC264" s="3">
        <v>34313968</v>
      </c>
      <c r="AD264" s="3">
        <v>1851478</v>
      </c>
      <c r="AE264" s="3" t="s">
        <v>203</v>
      </c>
      <c r="AF264" s="3">
        <v>5</v>
      </c>
      <c r="AG264" s="3">
        <v>9</v>
      </c>
    </row>
    <row r="265" spans="1:33" ht="15.75" customHeight="1" x14ac:dyDescent="0.15">
      <c r="A265" s="3">
        <v>25991</v>
      </c>
      <c r="B265" s="3">
        <v>263</v>
      </c>
      <c r="C265" s="3">
        <v>15</v>
      </c>
      <c r="D265" s="3" t="s">
        <v>2165</v>
      </c>
      <c r="E265" s="3" t="s">
        <v>6673</v>
      </c>
      <c r="F265" s="3" t="s">
        <v>657</v>
      </c>
      <c r="G265" s="3" t="s">
        <v>246</v>
      </c>
      <c r="H265" s="3" t="s">
        <v>3818</v>
      </c>
      <c r="I265" s="3" t="s">
        <v>3818</v>
      </c>
      <c r="J265" s="3">
        <v>1750.9113</v>
      </c>
      <c r="K265" s="3">
        <v>2005777</v>
      </c>
      <c r="L265" s="3" t="s">
        <v>226</v>
      </c>
      <c r="M265" s="3">
        <v>0</v>
      </c>
      <c r="N265" s="3" t="s">
        <v>2165</v>
      </c>
      <c r="O265" s="3" t="s">
        <v>6673</v>
      </c>
      <c r="P265" s="8">
        <v>39814</v>
      </c>
      <c r="Q265" s="3" t="s">
        <v>4383</v>
      </c>
      <c r="R265" s="5" t="s">
        <v>6678</v>
      </c>
      <c r="S265" s="3" t="s">
        <v>3818</v>
      </c>
      <c r="T265" s="3" t="s">
        <v>246</v>
      </c>
      <c r="V265" s="3">
        <v>20</v>
      </c>
      <c r="W265" s="3">
        <v>2</v>
      </c>
      <c r="X265" s="3">
        <v>2</v>
      </c>
      <c r="Y265" s="3">
        <v>263</v>
      </c>
      <c r="Z265" s="3" t="s">
        <v>226</v>
      </c>
      <c r="AA265" s="3">
        <v>15</v>
      </c>
      <c r="AB265" s="3">
        <v>4</v>
      </c>
      <c r="AC265" s="3">
        <v>2005777</v>
      </c>
      <c r="AD265" s="3">
        <v>108367</v>
      </c>
      <c r="AE265" s="3" t="s">
        <v>3818</v>
      </c>
      <c r="AF265" s="3">
        <v>24</v>
      </c>
      <c r="AG265" s="3">
        <v>22</v>
      </c>
    </row>
    <row r="266" spans="1:33" ht="15.75" customHeight="1" x14ac:dyDescent="0.15">
      <c r="A266" s="3">
        <v>25319</v>
      </c>
      <c r="B266" s="3">
        <v>264</v>
      </c>
      <c r="C266" s="3">
        <v>100</v>
      </c>
      <c r="D266" s="3" t="s">
        <v>2170</v>
      </c>
      <c r="E266" s="3" t="s">
        <v>6681</v>
      </c>
      <c r="F266" s="3" t="s">
        <v>3068</v>
      </c>
      <c r="G266" s="3" t="s">
        <v>606</v>
      </c>
      <c r="H266" s="3" t="s">
        <v>4377</v>
      </c>
      <c r="I266" s="3" t="s">
        <v>2457</v>
      </c>
      <c r="J266" s="3">
        <v>1743.2007000000001</v>
      </c>
      <c r="K266" s="3">
        <v>4995074</v>
      </c>
      <c r="L266" s="3" t="s">
        <v>40</v>
      </c>
      <c r="M266" s="3">
        <v>0</v>
      </c>
      <c r="N266" s="3" t="s">
        <v>2170</v>
      </c>
      <c r="O266" s="3" t="s">
        <v>6681</v>
      </c>
      <c r="P266" s="8">
        <v>39814</v>
      </c>
      <c r="Q266" s="3" t="s">
        <v>4386</v>
      </c>
      <c r="R266" s="5" t="s">
        <v>6684</v>
      </c>
      <c r="S266" s="3" t="s">
        <v>4377</v>
      </c>
      <c r="T266" s="3" t="s">
        <v>606</v>
      </c>
      <c r="V266" s="3">
        <v>9</v>
      </c>
      <c r="W266" s="3">
        <v>0</v>
      </c>
      <c r="X266" s="3">
        <v>20</v>
      </c>
      <c r="Y266" s="3">
        <v>264</v>
      </c>
      <c r="Z266" s="3" t="s">
        <v>40</v>
      </c>
      <c r="AA266" s="3">
        <v>100</v>
      </c>
      <c r="AB266" s="3">
        <v>15</v>
      </c>
      <c r="AC266" s="3">
        <v>4995074</v>
      </c>
      <c r="AD266" s="3">
        <v>271000</v>
      </c>
      <c r="AF266" s="3">
        <v>4</v>
      </c>
      <c r="AG266" s="3">
        <v>48</v>
      </c>
    </row>
    <row r="267" spans="1:33" ht="15.75" customHeight="1" x14ac:dyDescent="0.15">
      <c r="A267" s="3">
        <v>21161</v>
      </c>
      <c r="B267" s="3">
        <v>265</v>
      </c>
      <c r="C267" s="3">
        <v>15</v>
      </c>
      <c r="D267" s="3" t="s">
        <v>2182</v>
      </c>
      <c r="E267" s="3" t="s">
        <v>6687</v>
      </c>
      <c r="F267" s="3" t="s">
        <v>331</v>
      </c>
      <c r="G267" s="3" t="s">
        <v>167</v>
      </c>
      <c r="H267" s="3" t="s">
        <v>283</v>
      </c>
      <c r="I267" s="3" t="s">
        <v>283</v>
      </c>
      <c r="J267" s="3">
        <v>1742.3364999999999</v>
      </c>
      <c r="K267" s="3">
        <v>4442684</v>
      </c>
      <c r="L267" s="3" t="s">
        <v>221</v>
      </c>
      <c r="M267" s="3">
        <v>2</v>
      </c>
      <c r="N267" s="3" t="s">
        <v>2182</v>
      </c>
      <c r="O267" s="3" t="s">
        <v>6687</v>
      </c>
      <c r="P267" s="3" t="s">
        <v>179</v>
      </c>
      <c r="Q267" s="3" t="s">
        <v>4449</v>
      </c>
      <c r="R267" s="5" t="s">
        <v>6695</v>
      </c>
      <c r="S267" s="3" t="s">
        <v>283</v>
      </c>
      <c r="T267" s="3" t="s">
        <v>167</v>
      </c>
      <c r="V267" s="3">
        <v>21</v>
      </c>
      <c r="W267" s="3">
        <v>10</v>
      </c>
      <c r="X267" s="3">
        <v>19</v>
      </c>
      <c r="Y267" s="3">
        <v>265</v>
      </c>
      <c r="Z267" s="3" t="s">
        <v>221</v>
      </c>
      <c r="AA267" s="3">
        <v>15</v>
      </c>
      <c r="AB267" s="3">
        <v>15</v>
      </c>
      <c r="AC267" s="3">
        <v>4442684</v>
      </c>
      <c r="AD267" s="3">
        <v>241144</v>
      </c>
      <c r="AE267" s="3" t="s">
        <v>283</v>
      </c>
      <c r="AF267" s="3">
        <v>2</v>
      </c>
      <c r="AG267" s="3">
        <v>1</v>
      </c>
    </row>
    <row r="268" spans="1:33" ht="15.75" customHeight="1" x14ac:dyDescent="0.15">
      <c r="A268" s="3">
        <v>23017</v>
      </c>
      <c r="B268" s="3">
        <v>266</v>
      </c>
      <c r="C268" s="3">
        <v>70</v>
      </c>
      <c r="D268" s="3" t="s">
        <v>2184</v>
      </c>
      <c r="E268" s="3" t="s">
        <v>6700</v>
      </c>
      <c r="F268" s="3" t="s">
        <v>36</v>
      </c>
      <c r="G268" s="3" t="s">
        <v>37</v>
      </c>
      <c r="H268" s="3" t="s">
        <v>4399</v>
      </c>
      <c r="I268" s="3" t="s">
        <v>39</v>
      </c>
      <c r="J268" s="3">
        <v>1734.4746</v>
      </c>
      <c r="K268" s="3">
        <v>101455802</v>
      </c>
      <c r="L268" s="3" t="s">
        <v>101</v>
      </c>
      <c r="M268" s="3">
        <v>1</v>
      </c>
      <c r="N268" s="3" t="s">
        <v>2184</v>
      </c>
      <c r="O268" s="3" t="s">
        <v>6700</v>
      </c>
      <c r="P268" s="3" t="s">
        <v>91</v>
      </c>
      <c r="Q268" s="3" t="s">
        <v>4451</v>
      </c>
      <c r="R268" s="5" t="s">
        <v>6706</v>
      </c>
      <c r="S268" s="3" t="s">
        <v>4399</v>
      </c>
      <c r="T268" s="3" t="s">
        <v>37</v>
      </c>
      <c r="V268" s="3">
        <v>57</v>
      </c>
      <c r="W268" s="3">
        <v>22</v>
      </c>
      <c r="X268" s="3">
        <v>26</v>
      </c>
      <c r="Y268" s="3">
        <v>266</v>
      </c>
      <c r="Z268" s="3" t="s">
        <v>101</v>
      </c>
      <c r="AA268" s="3">
        <v>70</v>
      </c>
      <c r="AB268" s="3">
        <v>10</v>
      </c>
      <c r="AC268" s="3">
        <v>101455802</v>
      </c>
      <c r="AD268" s="3">
        <v>5530510</v>
      </c>
      <c r="AE268" s="3" t="s">
        <v>39</v>
      </c>
      <c r="AF268" s="3">
        <v>10</v>
      </c>
      <c r="AG268" s="3">
        <v>2</v>
      </c>
    </row>
    <row r="269" spans="1:33" ht="15.75" customHeight="1" x14ac:dyDescent="0.15">
      <c r="A269" s="3">
        <v>25674</v>
      </c>
      <c r="B269" s="3">
        <v>267</v>
      </c>
      <c r="C269" s="3">
        <v>142</v>
      </c>
      <c r="D269" s="3" t="s">
        <v>2187</v>
      </c>
      <c r="E269" s="3" t="s">
        <v>6710</v>
      </c>
      <c r="F269" s="3" t="s">
        <v>297</v>
      </c>
      <c r="G269" s="3" t="s">
        <v>146</v>
      </c>
      <c r="H269" s="3" t="s">
        <v>4411</v>
      </c>
      <c r="I269" s="3" t="s">
        <v>149</v>
      </c>
      <c r="J269" s="3">
        <v>1724.3576</v>
      </c>
      <c r="K269" s="3">
        <v>9054816</v>
      </c>
      <c r="L269" s="3" t="s">
        <v>40</v>
      </c>
      <c r="M269" s="3">
        <v>0</v>
      </c>
      <c r="N269" s="3" t="s">
        <v>2187</v>
      </c>
      <c r="O269" s="3" t="s">
        <v>6710</v>
      </c>
      <c r="P269" s="8">
        <v>40179</v>
      </c>
      <c r="Q269" s="3" t="s">
        <v>4469</v>
      </c>
      <c r="R269" s="5" t="s">
        <v>6711</v>
      </c>
      <c r="S269" s="3" t="s">
        <v>4411</v>
      </c>
      <c r="T269" s="3" t="s">
        <v>146</v>
      </c>
      <c r="V269" s="3">
        <v>7</v>
      </c>
      <c r="W269" s="3">
        <v>0</v>
      </c>
      <c r="X269" s="3">
        <v>21</v>
      </c>
      <c r="Y269" s="3">
        <v>267</v>
      </c>
      <c r="Z269" s="3" t="s">
        <v>40</v>
      </c>
      <c r="AA269" s="3">
        <v>142</v>
      </c>
      <c r="AB269" s="3">
        <v>3</v>
      </c>
      <c r="AC269" s="3">
        <v>9054816</v>
      </c>
      <c r="AD269" s="3">
        <v>496329</v>
      </c>
      <c r="AF269" s="3">
        <v>4</v>
      </c>
      <c r="AG269" s="3">
        <v>31</v>
      </c>
    </row>
    <row r="270" spans="1:33" ht="15.75" customHeight="1" x14ac:dyDescent="0.15">
      <c r="A270" s="3">
        <v>25622</v>
      </c>
      <c r="B270" s="3">
        <v>268</v>
      </c>
      <c r="C270" s="3">
        <v>47</v>
      </c>
      <c r="D270" s="3" t="s">
        <v>2193</v>
      </c>
      <c r="E270" s="3" t="s">
        <v>6714</v>
      </c>
      <c r="F270" s="3" t="s">
        <v>6715</v>
      </c>
      <c r="G270" s="3" t="s">
        <v>937</v>
      </c>
      <c r="H270" s="3" t="s">
        <v>4422</v>
      </c>
      <c r="J270" s="3">
        <v>1723.2877000000001</v>
      </c>
      <c r="K270" s="3">
        <v>7023359</v>
      </c>
      <c r="L270" s="3" t="s">
        <v>215</v>
      </c>
      <c r="M270" s="3">
        <v>0</v>
      </c>
      <c r="N270" s="3" t="s">
        <v>2193</v>
      </c>
      <c r="O270" s="3" t="s">
        <v>6714</v>
      </c>
      <c r="P270" s="8">
        <v>39814</v>
      </c>
      <c r="Q270" s="3" t="s">
        <v>4476</v>
      </c>
      <c r="R270" s="5" t="s">
        <v>6721</v>
      </c>
      <c r="S270" s="3" t="s">
        <v>4422</v>
      </c>
      <c r="T270" s="3" t="s">
        <v>937</v>
      </c>
      <c r="V270" s="3">
        <v>1</v>
      </c>
      <c r="W270" s="3">
        <v>0</v>
      </c>
      <c r="X270" s="3">
        <v>17</v>
      </c>
      <c r="Y270" s="3">
        <v>268</v>
      </c>
      <c r="Z270" s="3" t="s">
        <v>215</v>
      </c>
      <c r="AA270" s="3">
        <v>47</v>
      </c>
      <c r="AB270" s="3">
        <v>4</v>
      </c>
      <c r="AC270" s="3">
        <v>7023359</v>
      </c>
      <c r="AD270" s="3">
        <v>385203</v>
      </c>
      <c r="AF270" s="3">
        <v>7</v>
      </c>
      <c r="AG270" s="3">
        <v>373</v>
      </c>
    </row>
    <row r="271" spans="1:33" ht="15.75" customHeight="1" x14ac:dyDescent="0.15">
      <c r="A271" s="3">
        <v>22994</v>
      </c>
      <c r="B271" s="3">
        <v>269</v>
      </c>
      <c r="C271" s="3">
        <v>110</v>
      </c>
      <c r="D271" s="3" t="s">
        <v>2196</v>
      </c>
      <c r="E271" s="3" t="s">
        <v>6727</v>
      </c>
      <c r="F271" s="3" t="s">
        <v>6728</v>
      </c>
      <c r="G271" s="3" t="s">
        <v>803</v>
      </c>
      <c r="H271" s="3" t="s">
        <v>4430</v>
      </c>
      <c r="I271" s="3" t="s">
        <v>4487</v>
      </c>
      <c r="J271" s="3">
        <v>1707.5862999999999</v>
      </c>
      <c r="K271" s="3">
        <v>22326800</v>
      </c>
      <c r="L271" s="3" t="s">
        <v>66</v>
      </c>
      <c r="M271" s="3">
        <v>1</v>
      </c>
      <c r="N271" s="3" t="s">
        <v>2196</v>
      </c>
      <c r="O271" s="3" t="s">
        <v>6727</v>
      </c>
      <c r="P271" s="3" t="s">
        <v>1000</v>
      </c>
      <c r="Q271" s="3" t="s">
        <v>4482</v>
      </c>
      <c r="R271" s="5" t="s">
        <v>6733</v>
      </c>
      <c r="S271" s="3" t="s">
        <v>4430</v>
      </c>
      <c r="T271" s="3" t="s">
        <v>803</v>
      </c>
      <c r="V271" s="3">
        <v>1</v>
      </c>
      <c r="W271" s="3">
        <v>0</v>
      </c>
      <c r="X271" s="3">
        <v>21</v>
      </c>
      <c r="Y271" s="3">
        <v>269</v>
      </c>
      <c r="Z271" s="3" t="s">
        <v>66</v>
      </c>
      <c r="AA271" s="3">
        <v>110</v>
      </c>
      <c r="AB271" s="3">
        <v>23</v>
      </c>
      <c r="AC271" s="3">
        <v>22326800</v>
      </c>
      <c r="AD271" s="3">
        <v>1235172</v>
      </c>
      <c r="AF271" s="3">
        <v>9</v>
      </c>
      <c r="AG271" s="3">
        <v>92</v>
      </c>
    </row>
    <row r="272" spans="1:33" ht="15.75" customHeight="1" x14ac:dyDescent="0.15">
      <c r="A272" s="3">
        <v>25092</v>
      </c>
      <c r="B272" s="3">
        <v>270</v>
      </c>
      <c r="C272" s="3">
        <v>69</v>
      </c>
      <c r="D272" s="3" t="s">
        <v>1772</v>
      </c>
      <c r="E272" s="3" t="s">
        <v>6743</v>
      </c>
      <c r="F272" s="3" t="s">
        <v>36</v>
      </c>
      <c r="G272" s="3" t="s">
        <v>37</v>
      </c>
      <c r="H272" s="3" t="s">
        <v>1785</v>
      </c>
      <c r="I272" s="3" t="s">
        <v>89</v>
      </c>
      <c r="J272" s="3">
        <v>1703.5555999999999</v>
      </c>
      <c r="K272" s="3">
        <v>4058000</v>
      </c>
      <c r="L272" s="3" t="s">
        <v>66</v>
      </c>
      <c r="M272" s="3">
        <v>0</v>
      </c>
      <c r="N272" s="3" t="s">
        <v>1772</v>
      </c>
      <c r="O272" s="3" t="s">
        <v>6743</v>
      </c>
      <c r="P272" s="8">
        <v>39448</v>
      </c>
      <c r="Q272" s="3" t="s">
        <v>1784</v>
      </c>
      <c r="R272" s="5" t="s">
        <v>6747</v>
      </c>
      <c r="S272" s="3" t="s">
        <v>1785</v>
      </c>
      <c r="T272" s="3" t="s">
        <v>37</v>
      </c>
      <c r="V272" s="3">
        <v>58</v>
      </c>
      <c r="W272" s="3">
        <v>19</v>
      </c>
      <c r="X272" s="3">
        <v>22</v>
      </c>
      <c r="Y272" s="3">
        <v>270</v>
      </c>
      <c r="Z272" s="3" t="s">
        <v>66</v>
      </c>
      <c r="AA272" s="3">
        <v>69</v>
      </c>
      <c r="AB272" s="3">
        <v>4</v>
      </c>
      <c r="AC272" s="3">
        <v>4058000</v>
      </c>
      <c r="AD272" s="3">
        <v>225000</v>
      </c>
      <c r="AE272" s="3" t="s">
        <v>89</v>
      </c>
      <c r="AF272" s="3">
        <v>9</v>
      </c>
      <c r="AG272" s="3">
        <v>4</v>
      </c>
    </row>
    <row r="273" spans="1:33" ht="15.75" customHeight="1" x14ac:dyDescent="0.15">
      <c r="A273" s="3">
        <v>25160</v>
      </c>
      <c r="B273" s="3">
        <v>271</v>
      </c>
      <c r="C273" s="3">
        <v>25</v>
      </c>
      <c r="D273" s="3" t="s">
        <v>2201</v>
      </c>
      <c r="E273" s="3" t="s">
        <v>6753</v>
      </c>
      <c r="F273" s="3" t="s">
        <v>1193</v>
      </c>
      <c r="G273" s="3" t="s">
        <v>564</v>
      </c>
      <c r="H273" s="3" t="s">
        <v>391</v>
      </c>
      <c r="I273" s="3" t="s">
        <v>2049</v>
      </c>
      <c r="J273" s="3">
        <v>1701.5569</v>
      </c>
      <c r="K273" s="3">
        <v>2086383</v>
      </c>
      <c r="L273" s="3" t="s">
        <v>162</v>
      </c>
      <c r="M273" s="3">
        <v>0</v>
      </c>
      <c r="N273" s="3" t="s">
        <v>2201</v>
      </c>
      <c r="O273" s="3" t="s">
        <v>6753</v>
      </c>
      <c r="P273" s="8">
        <v>40179</v>
      </c>
      <c r="Q273" s="3" t="s">
        <v>4501</v>
      </c>
      <c r="R273" s="5" t="s">
        <v>6758</v>
      </c>
      <c r="S273" s="3" t="s">
        <v>391</v>
      </c>
      <c r="T273" s="3" t="s">
        <v>564</v>
      </c>
      <c r="V273" s="3">
        <v>5</v>
      </c>
      <c r="W273" s="3">
        <v>2</v>
      </c>
      <c r="X273" s="3">
        <v>28</v>
      </c>
      <c r="Y273" s="3">
        <v>271</v>
      </c>
      <c r="Z273" s="3" t="s">
        <v>162</v>
      </c>
      <c r="AA273" s="3">
        <v>25</v>
      </c>
      <c r="AB273" s="3">
        <v>2</v>
      </c>
      <c r="AC273" s="3">
        <v>2086383</v>
      </c>
      <c r="AD273" s="3">
        <v>115810</v>
      </c>
      <c r="AE273" s="3" t="s">
        <v>2049</v>
      </c>
      <c r="AF273" s="3">
        <v>8</v>
      </c>
      <c r="AG273" s="3">
        <v>35</v>
      </c>
    </row>
    <row r="274" spans="1:33" ht="15.75" customHeight="1" x14ac:dyDescent="0.15">
      <c r="A274" s="3">
        <v>26438</v>
      </c>
      <c r="B274" s="3">
        <v>272</v>
      </c>
      <c r="C274" s="3">
        <v>22</v>
      </c>
      <c r="D274" s="3" t="s">
        <v>2206</v>
      </c>
      <c r="E274" s="3" t="s">
        <v>6766</v>
      </c>
      <c r="F274" s="3" t="s">
        <v>6767</v>
      </c>
      <c r="G274" s="3" t="s">
        <v>796</v>
      </c>
      <c r="H274" s="3" t="s">
        <v>4456</v>
      </c>
      <c r="I274" s="3" t="s">
        <v>4522</v>
      </c>
      <c r="J274" s="3">
        <v>1696.0709999999999</v>
      </c>
      <c r="K274" s="3">
        <v>2265115</v>
      </c>
      <c r="L274" s="3" t="s">
        <v>122</v>
      </c>
      <c r="M274" s="3">
        <v>0</v>
      </c>
      <c r="N274" s="3" t="s">
        <v>2206</v>
      </c>
      <c r="O274" s="3" t="s">
        <v>6766</v>
      </c>
      <c r="P274" s="8">
        <v>39814</v>
      </c>
      <c r="Q274" s="3" t="s">
        <v>4520</v>
      </c>
      <c r="R274" s="5" t="s">
        <v>6772</v>
      </c>
      <c r="S274" s="3" t="s">
        <v>4456</v>
      </c>
      <c r="T274" s="3" t="s">
        <v>796</v>
      </c>
      <c r="V274" s="3">
        <v>1</v>
      </c>
      <c r="W274" s="3">
        <v>0</v>
      </c>
      <c r="X274" s="3">
        <v>3</v>
      </c>
      <c r="Y274" s="3">
        <v>272</v>
      </c>
      <c r="Z274" s="3" t="s">
        <v>122</v>
      </c>
      <c r="AA274" s="3">
        <v>22</v>
      </c>
      <c r="AB274" s="3">
        <v>4</v>
      </c>
      <c r="AC274" s="3">
        <v>2265115</v>
      </c>
      <c r="AD274" s="3">
        <v>126115</v>
      </c>
      <c r="AF274" s="3">
        <v>22</v>
      </c>
      <c r="AG274" s="3">
        <v>57</v>
      </c>
    </row>
    <row r="275" spans="1:33" ht="15.75" customHeight="1" x14ac:dyDescent="0.15">
      <c r="A275" s="3">
        <v>24928</v>
      </c>
      <c r="B275" s="3">
        <v>273</v>
      </c>
      <c r="C275" s="3">
        <v>8</v>
      </c>
      <c r="D275" s="3" t="s">
        <v>2208</v>
      </c>
      <c r="E275" s="3" t="s">
        <v>6782</v>
      </c>
      <c r="F275" s="3" t="s">
        <v>1620</v>
      </c>
      <c r="G275" s="3" t="s">
        <v>412</v>
      </c>
      <c r="H275" s="3" t="s">
        <v>4466</v>
      </c>
      <c r="I275" s="3" t="s">
        <v>742</v>
      </c>
      <c r="J275" s="3">
        <v>1694.0032000000001</v>
      </c>
      <c r="K275" s="3">
        <v>2213172</v>
      </c>
      <c r="L275" s="3" t="s">
        <v>75</v>
      </c>
      <c r="M275" s="3">
        <v>0</v>
      </c>
      <c r="N275" s="3" t="s">
        <v>2208</v>
      </c>
      <c r="O275" s="3" t="s">
        <v>6782</v>
      </c>
      <c r="P275" s="3" t="s">
        <v>835</v>
      </c>
      <c r="Q275" s="3" t="s">
        <v>4525</v>
      </c>
      <c r="R275" s="5" t="s">
        <v>6790</v>
      </c>
      <c r="S275" s="3" t="s">
        <v>4466</v>
      </c>
      <c r="T275" s="3" t="s">
        <v>412</v>
      </c>
      <c r="V275" s="3">
        <v>12</v>
      </c>
      <c r="W275" s="3">
        <v>11</v>
      </c>
      <c r="X275" s="3">
        <v>5</v>
      </c>
      <c r="Y275" s="3">
        <v>273</v>
      </c>
      <c r="Z275" s="3" t="s">
        <v>75</v>
      </c>
      <c r="AA275" s="3">
        <v>8</v>
      </c>
      <c r="AB275" s="3">
        <v>2</v>
      </c>
      <c r="AC275" s="3">
        <v>2213172</v>
      </c>
      <c r="AD275" s="3">
        <v>123365</v>
      </c>
      <c r="AE275" s="3" t="s">
        <v>742</v>
      </c>
      <c r="AF275" s="3">
        <v>14</v>
      </c>
      <c r="AG275" s="3">
        <v>17</v>
      </c>
    </row>
    <row r="276" spans="1:33" ht="15.75" customHeight="1" x14ac:dyDescent="0.15">
      <c r="A276" s="3">
        <v>24922</v>
      </c>
      <c r="B276" s="3">
        <v>274</v>
      </c>
      <c r="C276" s="3">
        <v>15</v>
      </c>
      <c r="D276" s="3" t="s">
        <v>2216</v>
      </c>
      <c r="E276" s="3" t="s">
        <v>6797</v>
      </c>
      <c r="F276" s="3" t="s">
        <v>1105</v>
      </c>
      <c r="G276" s="3" t="s">
        <v>486</v>
      </c>
      <c r="H276" s="3" t="s">
        <v>4474</v>
      </c>
      <c r="I276" s="3" t="s">
        <v>488</v>
      </c>
      <c r="J276" s="3">
        <v>1683.3662999999999</v>
      </c>
      <c r="K276" s="3">
        <v>4647952</v>
      </c>
      <c r="L276" s="3" t="s">
        <v>340</v>
      </c>
      <c r="M276" s="3">
        <v>0</v>
      </c>
      <c r="N276" s="3" t="s">
        <v>2216</v>
      </c>
      <c r="O276" s="3" t="s">
        <v>6797</v>
      </c>
      <c r="P276" s="8">
        <v>40179</v>
      </c>
      <c r="Q276" s="3" t="s">
        <v>4537</v>
      </c>
      <c r="R276" s="5" t="s">
        <v>6799</v>
      </c>
      <c r="S276" s="3" t="s">
        <v>4474</v>
      </c>
      <c r="T276" s="3" t="s">
        <v>486</v>
      </c>
      <c r="V276" s="3">
        <v>8</v>
      </c>
      <c r="W276" s="3">
        <v>6</v>
      </c>
      <c r="X276" s="3">
        <v>3</v>
      </c>
      <c r="Y276" s="3">
        <v>274</v>
      </c>
      <c r="Z276" s="3" t="s">
        <v>340</v>
      </c>
      <c r="AA276" s="3">
        <v>15</v>
      </c>
      <c r="AB276" s="3">
        <v>1</v>
      </c>
      <c r="AC276" s="3">
        <v>4647952</v>
      </c>
      <c r="AD276" s="3">
        <v>260628</v>
      </c>
      <c r="AE276" s="3" t="s">
        <v>488</v>
      </c>
      <c r="AF276" s="3">
        <v>6</v>
      </c>
      <c r="AG276" s="3">
        <v>50</v>
      </c>
    </row>
    <row r="277" spans="1:33" ht="15.75" customHeight="1" x14ac:dyDescent="0.15">
      <c r="A277" s="3">
        <v>25684</v>
      </c>
      <c r="B277" s="3">
        <v>275</v>
      </c>
      <c r="C277" s="3">
        <v>24</v>
      </c>
      <c r="D277" s="3" t="s">
        <v>2219</v>
      </c>
      <c r="E277" s="3" t="s">
        <v>6804</v>
      </c>
      <c r="F277" s="3" t="s">
        <v>36</v>
      </c>
      <c r="G277" s="3" t="s">
        <v>37</v>
      </c>
      <c r="H277" s="3" t="s">
        <v>4498</v>
      </c>
      <c r="I277" s="3" t="s">
        <v>817</v>
      </c>
      <c r="J277" s="3">
        <v>1675</v>
      </c>
      <c r="K277" s="3">
        <v>2343000</v>
      </c>
      <c r="L277" s="3" t="s">
        <v>677</v>
      </c>
      <c r="M277" s="3">
        <v>0</v>
      </c>
      <c r="N277" s="3" t="s">
        <v>2219</v>
      </c>
      <c r="O277" s="3" t="s">
        <v>6804</v>
      </c>
      <c r="P277" s="8">
        <v>39448</v>
      </c>
      <c r="Q277" s="3" t="s">
        <v>4548</v>
      </c>
      <c r="R277" s="5" t="s">
        <v>6807</v>
      </c>
      <c r="S277" s="3" t="s">
        <v>4498</v>
      </c>
      <c r="T277" s="3" t="s">
        <v>37</v>
      </c>
      <c r="V277" s="3">
        <v>59</v>
      </c>
      <c r="W277" s="3">
        <v>7</v>
      </c>
      <c r="X277" s="3">
        <v>4</v>
      </c>
      <c r="Y277" s="3">
        <v>275</v>
      </c>
      <c r="Z277" s="3" t="s">
        <v>677</v>
      </c>
      <c r="AA277" s="3">
        <v>24</v>
      </c>
      <c r="AB277" s="3">
        <v>4</v>
      </c>
      <c r="AC277" s="3">
        <v>2343000</v>
      </c>
      <c r="AD277" s="3">
        <v>132000</v>
      </c>
      <c r="AE277" s="3" t="s">
        <v>817</v>
      </c>
      <c r="AF277" s="3">
        <v>12</v>
      </c>
      <c r="AG277" s="3">
        <v>11</v>
      </c>
    </row>
    <row r="278" spans="1:33" ht="15.75" customHeight="1" x14ac:dyDescent="0.15">
      <c r="A278" s="3">
        <v>25951</v>
      </c>
      <c r="B278" s="3">
        <v>276</v>
      </c>
      <c r="C278" s="3">
        <v>41</v>
      </c>
      <c r="D278" s="3" t="s">
        <v>2221</v>
      </c>
      <c r="E278" s="3" t="s">
        <v>6810</v>
      </c>
      <c r="F278" s="3" t="s">
        <v>475</v>
      </c>
      <c r="G278" s="3" t="s">
        <v>277</v>
      </c>
      <c r="H278" s="3" t="s">
        <v>475</v>
      </c>
      <c r="I278" s="3" t="s">
        <v>203</v>
      </c>
      <c r="J278" s="3">
        <v>1663.0114000000001</v>
      </c>
      <c r="K278" s="3">
        <v>27119347</v>
      </c>
      <c r="L278" s="3" t="s">
        <v>71</v>
      </c>
      <c r="M278" s="3">
        <v>0</v>
      </c>
      <c r="N278" s="3" t="s">
        <v>2221</v>
      </c>
      <c r="O278" s="3" t="s">
        <v>6810</v>
      </c>
      <c r="P278" s="8">
        <v>40179</v>
      </c>
      <c r="Q278" s="3" t="s">
        <v>3090</v>
      </c>
      <c r="R278" s="5" t="s">
        <v>6820</v>
      </c>
      <c r="S278" s="3" t="s">
        <v>475</v>
      </c>
      <c r="T278" s="3" t="s">
        <v>277</v>
      </c>
      <c r="V278" s="3">
        <v>23</v>
      </c>
      <c r="W278" s="3">
        <v>27</v>
      </c>
      <c r="X278" s="3">
        <v>35</v>
      </c>
      <c r="Y278" s="3">
        <v>276</v>
      </c>
      <c r="Z278" s="3" t="s">
        <v>71</v>
      </c>
      <c r="AA278" s="3">
        <v>41</v>
      </c>
      <c r="AB278" s="3">
        <v>5</v>
      </c>
      <c r="AC278" s="3">
        <v>27119347</v>
      </c>
      <c r="AD278" s="3">
        <v>1538240</v>
      </c>
      <c r="AE278" s="3" t="s">
        <v>203</v>
      </c>
      <c r="AF278" s="3">
        <v>5</v>
      </c>
      <c r="AG278" s="3">
        <v>9</v>
      </c>
    </row>
    <row r="279" spans="1:33" ht="15.75" customHeight="1" x14ac:dyDescent="0.15">
      <c r="A279" s="3">
        <v>23059</v>
      </c>
      <c r="B279" s="3">
        <v>277</v>
      </c>
      <c r="C279" s="3">
        <v>100</v>
      </c>
      <c r="D279" s="3" t="s">
        <v>2222</v>
      </c>
      <c r="E279" s="3" t="s">
        <v>6824</v>
      </c>
      <c r="F279" s="3" t="s">
        <v>1009</v>
      </c>
      <c r="G279" s="3" t="s">
        <v>403</v>
      </c>
      <c r="H279" s="3" t="s">
        <v>2631</v>
      </c>
      <c r="I279" s="3" t="s">
        <v>203</v>
      </c>
      <c r="J279" s="3">
        <v>1654.4182000000001</v>
      </c>
      <c r="K279" s="3">
        <v>5001355</v>
      </c>
      <c r="L279" s="3" t="s">
        <v>71</v>
      </c>
      <c r="M279" s="3">
        <v>1</v>
      </c>
      <c r="N279" s="3" t="s">
        <v>2222</v>
      </c>
      <c r="O279" s="3" t="s">
        <v>6824</v>
      </c>
      <c r="P279" s="3" t="s">
        <v>41</v>
      </c>
      <c r="Q279" s="3" t="s">
        <v>4582</v>
      </c>
      <c r="R279" s="5" t="s">
        <v>6830</v>
      </c>
      <c r="S279" s="3" t="s">
        <v>2631</v>
      </c>
      <c r="T279" s="3" t="s">
        <v>403</v>
      </c>
      <c r="V279" s="3">
        <v>10</v>
      </c>
      <c r="W279" s="3">
        <v>28</v>
      </c>
      <c r="X279" s="3">
        <v>36</v>
      </c>
      <c r="Y279" s="3">
        <v>277</v>
      </c>
      <c r="Z279" s="3" t="s">
        <v>71</v>
      </c>
      <c r="AA279" s="3">
        <v>100</v>
      </c>
      <c r="AB279" s="3">
        <v>20</v>
      </c>
      <c r="AC279" s="3">
        <v>5001355</v>
      </c>
      <c r="AD279" s="3">
        <v>285072</v>
      </c>
      <c r="AE279" s="3" t="s">
        <v>203</v>
      </c>
      <c r="AF279" s="3">
        <v>5</v>
      </c>
      <c r="AG279" s="3">
        <v>9</v>
      </c>
    </row>
    <row r="280" spans="1:33" ht="15.75" customHeight="1" x14ac:dyDescent="0.15">
      <c r="A280" s="3">
        <v>26075</v>
      </c>
      <c r="B280" s="3">
        <v>278</v>
      </c>
      <c r="C280" s="3">
        <v>268</v>
      </c>
      <c r="D280" s="3" t="s">
        <v>2225</v>
      </c>
      <c r="E280" s="3" t="s">
        <v>6835</v>
      </c>
      <c r="F280" s="3" t="s">
        <v>475</v>
      </c>
      <c r="G280" s="3" t="s">
        <v>277</v>
      </c>
      <c r="H280" s="3" t="s">
        <v>1305</v>
      </c>
      <c r="I280" s="3" t="s">
        <v>203</v>
      </c>
      <c r="J280" s="3">
        <v>1652.3626999999999</v>
      </c>
      <c r="K280" s="3">
        <v>31150000</v>
      </c>
      <c r="L280" s="3" t="s">
        <v>50</v>
      </c>
      <c r="M280" s="3">
        <v>0</v>
      </c>
      <c r="N280" s="3" t="s">
        <v>2225</v>
      </c>
      <c r="O280" s="3" t="s">
        <v>6835</v>
      </c>
      <c r="P280" s="8">
        <v>39814</v>
      </c>
      <c r="Q280" s="3" t="s">
        <v>4602</v>
      </c>
      <c r="R280" s="5" t="s">
        <v>6838</v>
      </c>
      <c r="S280" s="3" t="s">
        <v>1305</v>
      </c>
      <c r="T280" s="3" t="s">
        <v>277</v>
      </c>
      <c r="V280" s="3">
        <v>24</v>
      </c>
      <c r="W280" s="3">
        <v>29</v>
      </c>
      <c r="X280" s="3">
        <v>9</v>
      </c>
      <c r="Y280" s="3">
        <v>278</v>
      </c>
      <c r="Z280" s="3" t="s">
        <v>50</v>
      </c>
      <c r="AA280" s="3">
        <v>268</v>
      </c>
      <c r="AB280" s="3">
        <v>32</v>
      </c>
      <c r="AC280" s="3">
        <v>31150000</v>
      </c>
      <c r="AD280" s="3">
        <v>1777600</v>
      </c>
      <c r="AE280" s="3" t="s">
        <v>203</v>
      </c>
      <c r="AF280" s="3">
        <v>11</v>
      </c>
      <c r="AG280" s="3">
        <v>9</v>
      </c>
    </row>
    <row r="281" spans="1:33" ht="15.75" customHeight="1" x14ac:dyDescent="0.15">
      <c r="A281" s="3">
        <v>22972</v>
      </c>
      <c r="B281" s="3">
        <v>279</v>
      </c>
      <c r="C281" s="3">
        <v>74</v>
      </c>
      <c r="D281" s="3" t="s">
        <v>2245</v>
      </c>
      <c r="E281" s="3" t="s">
        <v>6845</v>
      </c>
      <c r="F281" s="3" t="s">
        <v>314</v>
      </c>
      <c r="G281" s="3" t="s">
        <v>153</v>
      </c>
      <c r="H281" s="3" t="s">
        <v>4535</v>
      </c>
      <c r="I281" s="3" t="s">
        <v>1401</v>
      </c>
      <c r="J281" s="3">
        <v>1651.8539000000001</v>
      </c>
      <c r="K281" s="3">
        <v>14580032</v>
      </c>
      <c r="L281" s="3" t="s">
        <v>215</v>
      </c>
      <c r="M281" s="3">
        <v>1</v>
      </c>
      <c r="N281" s="3" t="s">
        <v>2245</v>
      </c>
      <c r="O281" s="3" t="s">
        <v>6845</v>
      </c>
      <c r="P281" s="3" t="s">
        <v>91</v>
      </c>
      <c r="Q281" s="3" t="s">
        <v>4621</v>
      </c>
      <c r="R281" s="5" t="s">
        <v>6858</v>
      </c>
      <c r="S281" s="3" t="s">
        <v>4535</v>
      </c>
      <c r="T281" s="3" t="s">
        <v>153</v>
      </c>
      <c r="V281" s="3">
        <v>4</v>
      </c>
      <c r="W281" s="3">
        <v>0</v>
      </c>
      <c r="X281" s="3">
        <v>18</v>
      </c>
      <c r="Y281" s="3">
        <v>279</v>
      </c>
      <c r="Z281" s="3" t="s">
        <v>215</v>
      </c>
      <c r="AA281" s="3">
        <v>74</v>
      </c>
      <c r="AB281" s="3">
        <v>25</v>
      </c>
      <c r="AC281" s="3">
        <v>14580032</v>
      </c>
      <c r="AD281" s="3">
        <v>832263</v>
      </c>
      <c r="AF281" s="3">
        <v>7</v>
      </c>
      <c r="AG281" s="3">
        <v>21</v>
      </c>
    </row>
    <row r="282" spans="1:33" ht="15.75" customHeight="1" x14ac:dyDescent="0.15">
      <c r="A282" s="3">
        <v>22959</v>
      </c>
      <c r="B282" s="3">
        <v>280</v>
      </c>
      <c r="C282" s="3">
        <v>73</v>
      </c>
      <c r="D282" s="3" t="s">
        <v>2263</v>
      </c>
      <c r="E282" s="3" t="s">
        <v>6863</v>
      </c>
      <c r="F282" s="3" t="s">
        <v>1438</v>
      </c>
      <c r="G282" s="3" t="s">
        <v>495</v>
      </c>
      <c r="H282" s="3" t="s">
        <v>3886</v>
      </c>
      <c r="I282" s="3" t="s">
        <v>3887</v>
      </c>
      <c r="J282" s="3">
        <v>1647.9390000000001</v>
      </c>
      <c r="K282" s="3">
        <v>18691673</v>
      </c>
      <c r="L282" s="3" t="s">
        <v>101</v>
      </c>
      <c r="M282" s="3">
        <v>1</v>
      </c>
      <c r="N282" s="3" t="s">
        <v>2263</v>
      </c>
      <c r="O282" s="3" t="s">
        <v>6863</v>
      </c>
      <c r="P282" s="3" t="s">
        <v>41</v>
      </c>
      <c r="Q282" s="3" t="s">
        <v>4640</v>
      </c>
      <c r="R282" s="5" t="s">
        <v>6865</v>
      </c>
      <c r="S282" s="3" t="s">
        <v>3886</v>
      </c>
      <c r="T282" s="3" t="s">
        <v>495</v>
      </c>
      <c r="V282" s="3">
        <v>7</v>
      </c>
      <c r="W282" s="3">
        <v>0</v>
      </c>
      <c r="X282" s="3">
        <v>27</v>
      </c>
      <c r="Y282" s="3">
        <v>280</v>
      </c>
      <c r="Z282" s="3" t="s">
        <v>101</v>
      </c>
      <c r="AA282" s="3">
        <v>73</v>
      </c>
      <c r="AB282" s="3">
        <v>14</v>
      </c>
      <c r="AC282" s="3">
        <v>18691673</v>
      </c>
      <c r="AD282" s="3">
        <v>1069355</v>
      </c>
      <c r="AF282" s="3">
        <v>10</v>
      </c>
      <c r="AG282" s="3">
        <v>34</v>
      </c>
    </row>
    <row r="283" spans="1:33" ht="15.75" customHeight="1" x14ac:dyDescent="0.15">
      <c r="A283" s="3">
        <v>26283</v>
      </c>
      <c r="B283" s="3">
        <v>281</v>
      </c>
      <c r="C283" s="3">
        <v>40</v>
      </c>
      <c r="D283" s="3" t="s">
        <v>2270</v>
      </c>
      <c r="E283" s="3" t="s">
        <v>6873</v>
      </c>
      <c r="F283" s="3" t="s">
        <v>6874</v>
      </c>
      <c r="G283" s="3" t="s">
        <v>621</v>
      </c>
      <c r="H283" s="3" t="s">
        <v>384</v>
      </c>
      <c r="I283" s="3" t="s">
        <v>4662</v>
      </c>
      <c r="J283" s="3">
        <v>1627.8716999999999</v>
      </c>
      <c r="K283" s="3">
        <v>5780975</v>
      </c>
      <c r="L283" s="3" t="s">
        <v>162</v>
      </c>
      <c r="M283" s="3">
        <v>0</v>
      </c>
      <c r="N283" s="3" t="s">
        <v>2270</v>
      </c>
      <c r="O283" s="3" t="s">
        <v>6873</v>
      </c>
      <c r="P283" s="8">
        <v>38353</v>
      </c>
      <c r="Q283" s="3" t="s">
        <v>4659</v>
      </c>
      <c r="R283" s="5" t="s">
        <v>6877</v>
      </c>
      <c r="S283" s="3" t="s">
        <v>384</v>
      </c>
      <c r="T283" s="3" t="s">
        <v>621</v>
      </c>
      <c r="V283" s="3">
        <v>1</v>
      </c>
      <c r="W283" s="3">
        <v>1</v>
      </c>
      <c r="X283" s="3">
        <v>29</v>
      </c>
      <c r="Y283" s="3">
        <v>281</v>
      </c>
      <c r="Z283" s="3" t="s">
        <v>162</v>
      </c>
      <c r="AA283" s="3">
        <v>40</v>
      </c>
      <c r="AB283" s="3">
        <v>16</v>
      </c>
      <c r="AC283" s="3">
        <v>5780975</v>
      </c>
      <c r="AD283" s="3">
        <v>334572</v>
      </c>
      <c r="AE283" s="3" t="s">
        <v>4662</v>
      </c>
      <c r="AF283" s="3">
        <v>8</v>
      </c>
      <c r="AG283" s="3">
        <v>82</v>
      </c>
    </row>
    <row r="284" spans="1:33" ht="15.75" customHeight="1" x14ac:dyDescent="0.15">
      <c r="A284" s="3">
        <v>21743</v>
      </c>
      <c r="B284" s="3">
        <v>282</v>
      </c>
      <c r="C284" s="3">
        <v>14</v>
      </c>
      <c r="D284" s="3" t="s">
        <v>2275</v>
      </c>
      <c r="E284" s="3" t="s">
        <v>6882</v>
      </c>
      <c r="F284" s="3" t="s">
        <v>1438</v>
      </c>
      <c r="G284" s="3" t="s">
        <v>495</v>
      </c>
      <c r="H284" s="3" t="s">
        <v>4576</v>
      </c>
      <c r="I284" s="3" t="s">
        <v>1709</v>
      </c>
      <c r="J284" s="3">
        <v>1620.9718</v>
      </c>
      <c r="K284" s="3">
        <v>20354071</v>
      </c>
      <c r="L284" s="3" t="s">
        <v>340</v>
      </c>
      <c r="M284" s="3">
        <v>2</v>
      </c>
      <c r="N284" s="3" t="s">
        <v>2275</v>
      </c>
      <c r="O284" s="3" t="s">
        <v>6882</v>
      </c>
      <c r="P284" s="3" t="s">
        <v>104</v>
      </c>
      <c r="Q284" s="3" t="s">
        <v>4687</v>
      </c>
      <c r="R284" s="5" t="s">
        <v>6887</v>
      </c>
      <c r="S284" s="3" t="s">
        <v>4576</v>
      </c>
      <c r="T284" s="3" t="s">
        <v>495</v>
      </c>
      <c r="V284" s="3">
        <v>8</v>
      </c>
      <c r="W284" s="3">
        <v>3</v>
      </c>
      <c r="X284" s="3">
        <v>4</v>
      </c>
      <c r="Y284" s="3">
        <v>282</v>
      </c>
      <c r="Z284" s="3" t="s">
        <v>340</v>
      </c>
      <c r="AA284" s="3">
        <v>14</v>
      </c>
      <c r="AB284" s="3">
        <v>2</v>
      </c>
      <c r="AC284" s="3">
        <v>20354071</v>
      </c>
      <c r="AD284" s="3">
        <v>1182708</v>
      </c>
      <c r="AE284" s="3" t="s">
        <v>1709</v>
      </c>
      <c r="AF284" s="3">
        <v>6</v>
      </c>
      <c r="AG284" s="3">
        <v>19</v>
      </c>
    </row>
    <row r="285" spans="1:33" ht="15.75" customHeight="1" x14ac:dyDescent="0.15">
      <c r="A285" s="3">
        <v>25636</v>
      </c>
      <c r="B285" s="3">
        <v>283</v>
      </c>
      <c r="C285" s="3">
        <v>20</v>
      </c>
      <c r="D285" s="5" t="s">
        <v>2277</v>
      </c>
      <c r="E285" s="3" t="s">
        <v>6889</v>
      </c>
      <c r="F285" s="3" t="s">
        <v>6767</v>
      </c>
      <c r="G285" s="3" t="s">
        <v>796</v>
      </c>
      <c r="H285" s="3" t="s">
        <v>4456</v>
      </c>
      <c r="I285" s="3" t="s">
        <v>4522</v>
      </c>
      <c r="J285" s="3">
        <v>1612.0096000000001</v>
      </c>
      <c r="K285" s="3">
        <v>8168477</v>
      </c>
      <c r="L285" s="3" t="s">
        <v>71</v>
      </c>
      <c r="M285" s="3">
        <v>0</v>
      </c>
      <c r="N285" s="5" t="s">
        <v>2277</v>
      </c>
      <c r="O285" s="3" t="s">
        <v>6889</v>
      </c>
      <c r="P285" s="8">
        <v>39814</v>
      </c>
      <c r="Q285" s="3" t="s">
        <v>4718</v>
      </c>
      <c r="R285" s="5" t="s">
        <v>6897</v>
      </c>
      <c r="S285" s="3" t="s">
        <v>4456</v>
      </c>
      <c r="T285" s="3" t="s">
        <v>796</v>
      </c>
      <c r="V285" s="3">
        <v>2</v>
      </c>
      <c r="W285" s="3">
        <v>0</v>
      </c>
      <c r="X285" s="3">
        <v>37</v>
      </c>
      <c r="Y285" s="3">
        <v>283</v>
      </c>
      <c r="Z285" s="3" t="s">
        <v>71</v>
      </c>
      <c r="AA285" s="3">
        <v>20</v>
      </c>
      <c r="AB285" s="3">
        <v>5</v>
      </c>
      <c r="AC285" s="3">
        <v>8168477</v>
      </c>
      <c r="AD285" s="3">
        <v>477128</v>
      </c>
      <c r="AF285" s="3">
        <v>5</v>
      </c>
      <c r="AG285" s="3">
        <v>57</v>
      </c>
    </row>
    <row r="286" spans="1:33" ht="15.75" customHeight="1" x14ac:dyDescent="0.15">
      <c r="A286" s="3">
        <v>25725</v>
      </c>
      <c r="B286" s="3">
        <v>284</v>
      </c>
      <c r="C286" s="3">
        <v>7</v>
      </c>
      <c r="D286" s="3" t="s">
        <v>2283</v>
      </c>
      <c r="E286" s="3" t="s">
        <v>6901</v>
      </c>
      <c r="F286" s="3" t="s">
        <v>657</v>
      </c>
      <c r="G286" s="3" t="s">
        <v>246</v>
      </c>
      <c r="H286" s="3" t="s">
        <v>3818</v>
      </c>
      <c r="I286" s="3" t="s">
        <v>3818</v>
      </c>
      <c r="J286" s="3">
        <v>1610.4108000000001</v>
      </c>
      <c r="K286" s="3">
        <v>4166116</v>
      </c>
      <c r="L286" s="3" t="s">
        <v>364</v>
      </c>
      <c r="M286" s="3">
        <v>0</v>
      </c>
      <c r="N286" s="3" t="s">
        <v>2283</v>
      </c>
      <c r="O286" s="3" t="s">
        <v>6901</v>
      </c>
      <c r="P286" s="8">
        <v>39814</v>
      </c>
      <c r="Q286" s="3" t="s">
        <v>4734</v>
      </c>
      <c r="R286" s="5" t="s">
        <v>6906</v>
      </c>
      <c r="S286" s="3" t="s">
        <v>3818</v>
      </c>
      <c r="T286" s="3" t="s">
        <v>246</v>
      </c>
      <c r="V286" s="3">
        <v>21</v>
      </c>
      <c r="W286" s="3">
        <v>3</v>
      </c>
      <c r="X286" s="3">
        <v>10</v>
      </c>
      <c r="Y286" s="3">
        <v>284</v>
      </c>
      <c r="Z286" s="3" t="s">
        <v>364</v>
      </c>
      <c r="AA286" s="3">
        <v>7</v>
      </c>
      <c r="AB286" s="3">
        <v>4</v>
      </c>
      <c r="AC286" s="3">
        <v>4166116</v>
      </c>
      <c r="AD286" s="3">
        <v>243574</v>
      </c>
      <c r="AE286" s="3" t="s">
        <v>3818</v>
      </c>
      <c r="AF286" s="3">
        <v>20</v>
      </c>
      <c r="AG286" s="3">
        <v>22</v>
      </c>
    </row>
    <row r="287" spans="1:33" ht="15.75" customHeight="1" x14ac:dyDescent="0.15">
      <c r="A287" s="3">
        <v>26381</v>
      </c>
      <c r="B287" s="3">
        <v>285</v>
      </c>
      <c r="C287" s="3">
        <v>28</v>
      </c>
      <c r="D287" s="3" t="s">
        <v>2285</v>
      </c>
      <c r="E287" s="3" t="s">
        <v>6912</v>
      </c>
      <c r="F287" s="3" t="s">
        <v>1318</v>
      </c>
      <c r="G287" s="3" t="s">
        <v>707</v>
      </c>
      <c r="H287" s="3" t="s">
        <v>4604</v>
      </c>
      <c r="I287" s="3" t="s">
        <v>4751</v>
      </c>
      <c r="J287" s="3">
        <v>1603.5675000000001</v>
      </c>
      <c r="K287" s="3">
        <v>5226000</v>
      </c>
      <c r="L287" s="3" t="s">
        <v>226</v>
      </c>
      <c r="M287" s="3">
        <v>0</v>
      </c>
      <c r="N287" s="3" t="s">
        <v>2285</v>
      </c>
      <c r="O287" s="3" t="s">
        <v>6912</v>
      </c>
      <c r="P287" s="8">
        <v>36892</v>
      </c>
      <c r="Q287" s="3" t="s">
        <v>4747</v>
      </c>
      <c r="R287" s="5" t="s">
        <v>6917</v>
      </c>
      <c r="S287" s="3" t="s">
        <v>4604</v>
      </c>
      <c r="T287" s="3" t="s">
        <v>707</v>
      </c>
      <c r="V287" s="3">
        <v>2</v>
      </c>
      <c r="W287" s="3">
        <v>0</v>
      </c>
      <c r="X287" s="3">
        <v>3</v>
      </c>
      <c r="Y287" s="3">
        <v>285</v>
      </c>
      <c r="Z287" s="3" t="s">
        <v>226</v>
      </c>
      <c r="AA287" s="3">
        <v>28</v>
      </c>
      <c r="AB287" s="3">
        <v>1</v>
      </c>
      <c r="AC287" s="3">
        <v>5226000</v>
      </c>
      <c r="AD287" s="3">
        <v>306768</v>
      </c>
      <c r="AF287" s="3">
        <v>24</v>
      </c>
      <c r="AG287" s="3">
        <v>841</v>
      </c>
    </row>
    <row r="288" spans="1:33" ht="15.75" customHeight="1" x14ac:dyDescent="0.15">
      <c r="A288" s="3">
        <v>25417</v>
      </c>
      <c r="B288" s="3">
        <v>286</v>
      </c>
      <c r="C288" s="3">
        <v>29</v>
      </c>
      <c r="D288" s="3" t="s">
        <v>2286</v>
      </c>
      <c r="E288" s="3" t="s">
        <v>6921</v>
      </c>
      <c r="F288" s="3" t="s">
        <v>96</v>
      </c>
      <c r="G288" s="3" t="s">
        <v>61</v>
      </c>
      <c r="H288" s="3" t="s">
        <v>62</v>
      </c>
      <c r="I288" s="3" t="s">
        <v>63</v>
      </c>
      <c r="J288" s="3">
        <v>1599.7825</v>
      </c>
      <c r="K288" s="3">
        <v>2876083</v>
      </c>
      <c r="L288" s="3" t="s">
        <v>66</v>
      </c>
      <c r="M288" s="3">
        <v>0</v>
      </c>
      <c r="N288" s="3" t="s">
        <v>2286</v>
      </c>
      <c r="O288" s="3" t="s">
        <v>6921</v>
      </c>
      <c r="P288" s="8">
        <v>40179</v>
      </c>
      <c r="Q288" s="3" t="s">
        <v>4753</v>
      </c>
      <c r="R288" s="5" t="s">
        <v>6925</v>
      </c>
      <c r="S288" s="3" t="s">
        <v>62</v>
      </c>
      <c r="T288" s="3" t="s">
        <v>61</v>
      </c>
      <c r="V288" s="3">
        <v>17</v>
      </c>
      <c r="W288" s="3">
        <v>19</v>
      </c>
      <c r="X288" s="3">
        <v>23</v>
      </c>
      <c r="Y288" s="3">
        <v>286</v>
      </c>
      <c r="Z288" s="3" t="s">
        <v>66</v>
      </c>
      <c r="AA288" s="3">
        <v>29</v>
      </c>
      <c r="AB288" s="3">
        <v>2</v>
      </c>
      <c r="AC288" s="3">
        <v>2876083</v>
      </c>
      <c r="AD288" s="3">
        <v>169203</v>
      </c>
      <c r="AE288" s="3" t="s">
        <v>63</v>
      </c>
      <c r="AF288" s="3">
        <v>9</v>
      </c>
      <c r="AG288" s="3">
        <v>3</v>
      </c>
    </row>
    <row r="289" spans="1:33" ht="15.75" customHeight="1" x14ac:dyDescent="0.15">
      <c r="A289" s="3">
        <v>22925</v>
      </c>
      <c r="B289" s="3">
        <v>287</v>
      </c>
      <c r="C289" s="3">
        <v>147</v>
      </c>
      <c r="D289" s="3" t="s">
        <v>2289</v>
      </c>
      <c r="E289" s="3" t="s">
        <v>6932</v>
      </c>
      <c r="F289" s="3" t="s">
        <v>297</v>
      </c>
      <c r="G289" s="3" t="s">
        <v>146</v>
      </c>
      <c r="H289" s="3" t="s">
        <v>4618</v>
      </c>
      <c r="I289" s="3" t="s">
        <v>4789</v>
      </c>
      <c r="J289" s="3">
        <v>1593.0872999999999</v>
      </c>
      <c r="K289" s="3">
        <v>13325850</v>
      </c>
      <c r="L289" s="3" t="s">
        <v>71</v>
      </c>
      <c r="M289" s="3">
        <v>1</v>
      </c>
      <c r="N289" s="3" t="s">
        <v>2289</v>
      </c>
      <c r="O289" s="3" t="s">
        <v>6932</v>
      </c>
      <c r="P289" s="3" t="s">
        <v>91</v>
      </c>
      <c r="Q289" s="3" t="s">
        <v>4760</v>
      </c>
      <c r="R289" s="5" t="s">
        <v>6937</v>
      </c>
      <c r="S289" s="3" t="s">
        <v>4618</v>
      </c>
      <c r="T289" s="3" t="s">
        <v>146</v>
      </c>
      <c r="V289" s="3">
        <v>8</v>
      </c>
      <c r="W289" s="3">
        <v>0</v>
      </c>
      <c r="X289" s="3">
        <v>38</v>
      </c>
      <c r="Y289" s="3">
        <v>287</v>
      </c>
      <c r="Z289" s="3" t="s">
        <v>71</v>
      </c>
      <c r="AA289" s="3">
        <v>147</v>
      </c>
      <c r="AB289" s="3">
        <v>7</v>
      </c>
      <c r="AC289" s="3">
        <v>13325850</v>
      </c>
      <c r="AD289" s="3">
        <v>787074</v>
      </c>
      <c r="AF289" s="3">
        <v>5</v>
      </c>
      <c r="AG289" s="3">
        <v>120</v>
      </c>
    </row>
    <row r="290" spans="1:33" ht="15.75" customHeight="1" x14ac:dyDescent="0.15">
      <c r="A290" s="3">
        <v>26191</v>
      </c>
      <c r="B290" s="3">
        <v>288</v>
      </c>
      <c r="C290" s="3">
        <v>10</v>
      </c>
      <c r="D290" s="3" t="s">
        <v>2303</v>
      </c>
      <c r="E290" s="3" t="s">
        <v>6942</v>
      </c>
      <c r="F290" s="3" t="s">
        <v>331</v>
      </c>
      <c r="G290" s="3" t="s">
        <v>167</v>
      </c>
      <c r="H290" s="3" t="s">
        <v>4649</v>
      </c>
      <c r="I290" s="3" t="s">
        <v>283</v>
      </c>
      <c r="J290" s="3">
        <v>1579.9141</v>
      </c>
      <c r="K290" s="3">
        <v>6397449</v>
      </c>
      <c r="L290" s="3" t="s">
        <v>122</v>
      </c>
      <c r="M290" s="3">
        <v>0</v>
      </c>
      <c r="N290" s="3" t="s">
        <v>2303</v>
      </c>
      <c r="O290" s="3" t="s">
        <v>6942</v>
      </c>
      <c r="P290" s="8">
        <v>37987</v>
      </c>
      <c r="Q290" s="3" t="s">
        <v>4809</v>
      </c>
      <c r="R290" s="5" t="s">
        <v>6949</v>
      </c>
      <c r="S290" s="3" t="s">
        <v>4649</v>
      </c>
      <c r="T290" s="3" t="s">
        <v>167</v>
      </c>
      <c r="V290" s="3">
        <v>22</v>
      </c>
      <c r="W290" s="3">
        <v>11</v>
      </c>
      <c r="X290" s="3">
        <v>4</v>
      </c>
      <c r="Y290" s="3">
        <v>288</v>
      </c>
      <c r="Z290" s="3" t="s">
        <v>122</v>
      </c>
      <c r="AA290" s="3">
        <v>10</v>
      </c>
      <c r="AB290" s="3">
        <v>3</v>
      </c>
      <c r="AC290" s="3">
        <v>6397449</v>
      </c>
      <c r="AD290" s="3">
        <v>380820</v>
      </c>
      <c r="AE290" s="3" t="s">
        <v>283</v>
      </c>
      <c r="AF290" s="3">
        <v>22</v>
      </c>
      <c r="AG290" s="3">
        <v>1</v>
      </c>
    </row>
    <row r="291" spans="1:33" ht="15.75" customHeight="1" x14ac:dyDescent="0.15">
      <c r="A291" s="3">
        <v>26234</v>
      </c>
      <c r="B291" s="3">
        <v>289</v>
      </c>
      <c r="C291" s="3">
        <v>27</v>
      </c>
      <c r="D291" s="3" t="s">
        <v>2305</v>
      </c>
      <c r="E291" s="3" t="s">
        <v>6953</v>
      </c>
      <c r="F291" s="3" t="s">
        <v>249</v>
      </c>
      <c r="G291" s="3" t="s">
        <v>125</v>
      </c>
      <c r="H291" s="3" t="s">
        <v>4660</v>
      </c>
      <c r="I291" s="3" t="s">
        <v>127</v>
      </c>
      <c r="J291" s="3">
        <v>1566.5949000000001</v>
      </c>
      <c r="K291" s="3">
        <v>2378081</v>
      </c>
      <c r="L291" s="3" t="s">
        <v>66</v>
      </c>
      <c r="M291" s="3">
        <v>0</v>
      </c>
      <c r="N291" s="3" t="s">
        <v>2305</v>
      </c>
      <c r="O291" s="3" t="s">
        <v>6953</v>
      </c>
      <c r="P291" s="8">
        <v>39448</v>
      </c>
      <c r="Q291" s="3" t="s">
        <v>4831</v>
      </c>
      <c r="R291" s="5" t="s">
        <v>6957</v>
      </c>
      <c r="S291" s="3" t="s">
        <v>4660</v>
      </c>
      <c r="T291" s="3" t="s">
        <v>125</v>
      </c>
      <c r="V291" s="3">
        <v>5</v>
      </c>
      <c r="W291" s="3">
        <v>4</v>
      </c>
      <c r="X291" s="3">
        <v>24</v>
      </c>
      <c r="Y291" s="3">
        <v>289</v>
      </c>
      <c r="Z291" s="3" t="s">
        <v>66</v>
      </c>
      <c r="AA291" s="3">
        <v>27</v>
      </c>
      <c r="AB291" s="3">
        <v>8</v>
      </c>
      <c r="AC291" s="3">
        <v>2378081</v>
      </c>
      <c r="AD291" s="3">
        <v>142691</v>
      </c>
      <c r="AE291" s="3" t="s">
        <v>127</v>
      </c>
      <c r="AF291" s="3">
        <v>9</v>
      </c>
      <c r="AG291" s="3">
        <v>10</v>
      </c>
    </row>
    <row r="292" spans="1:33" ht="15.75" customHeight="1" x14ac:dyDescent="0.15">
      <c r="A292" s="3">
        <v>19653</v>
      </c>
      <c r="B292" s="3">
        <v>290</v>
      </c>
      <c r="C292" s="3">
        <v>77</v>
      </c>
      <c r="D292" s="3" t="s">
        <v>2306</v>
      </c>
      <c r="E292" s="3" t="s">
        <v>6962</v>
      </c>
      <c r="F292" s="3" t="s">
        <v>331</v>
      </c>
      <c r="G292" s="3" t="s">
        <v>167</v>
      </c>
      <c r="H292" s="3" t="s">
        <v>4667</v>
      </c>
      <c r="I292" s="3" t="s">
        <v>182</v>
      </c>
      <c r="J292" s="3">
        <v>1565.3208</v>
      </c>
      <c r="K292" s="3">
        <v>456296000</v>
      </c>
      <c r="L292" s="3" t="s">
        <v>40</v>
      </c>
      <c r="M292" s="3">
        <v>3</v>
      </c>
      <c r="N292" s="3" t="s">
        <v>2306</v>
      </c>
      <c r="O292" s="3" t="s">
        <v>6962</v>
      </c>
      <c r="P292" s="3" t="s">
        <v>1063</v>
      </c>
      <c r="Q292" s="3" t="s">
        <v>4840</v>
      </c>
      <c r="R292" s="5" t="s">
        <v>6963</v>
      </c>
      <c r="S292" s="3" t="s">
        <v>4667</v>
      </c>
      <c r="T292" s="3" t="s">
        <v>167</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15">
      <c r="A293" s="3">
        <v>25262</v>
      </c>
      <c r="B293" s="3">
        <v>291</v>
      </c>
      <c r="C293" s="3">
        <v>27</v>
      </c>
      <c r="D293" s="3" t="s">
        <v>2310</v>
      </c>
      <c r="E293" s="3" t="s">
        <v>6967</v>
      </c>
      <c r="F293" s="3" t="s">
        <v>6874</v>
      </c>
      <c r="G293" s="3" t="s">
        <v>621</v>
      </c>
      <c r="H293" s="3" t="s">
        <v>4662</v>
      </c>
      <c r="I293" s="3" t="s">
        <v>4662</v>
      </c>
      <c r="J293" s="3">
        <v>1564.3714</v>
      </c>
      <c r="K293" s="3">
        <v>5198298</v>
      </c>
      <c r="L293" s="3" t="s">
        <v>101</v>
      </c>
      <c r="M293" s="3">
        <v>0</v>
      </c>
      <c r="N293" s="3" t="s">
        <v>2310</v>
      </c>
      <c r="O293" s="3" t="s">
        <v>6967</v>
      </c>
      <c r="P293" s="8">
        <v>38718</v>
      </c>
      <c r="Q293" s="3" t="s">
        <v>4845</v>
      </c>
      <c r="R293" s="5" t="s">
        <v>6970</v>
      </c>
      <c r="S293" s="3" t="s">
        <v>4662</v>
      </c>
      <c r="T293" s="3" t="s">
        <v>621</v>
      </c>
      <c r="V293" s="3">
        <v>2</v>
      </c>
      <c r="W293" s="3">
        <v>2</v>
      </c>
      <c r="X293" s="3">
        <v>28</v>
      </c>
      <c r="Y293" s="3">
        <v>291</v>
      </c>
      <c r="Z293" s="3" t="s">
        <v>101</v>
      </c>
      <c r="AA293" s="3">
        <v>27</v>
      </c>
      <c r="AB293" s="3">
        <v>6</v>
      </c>
      <c r="AC293" s="3">
        <v>5198298</v>
      </c>
      <c r="AD293" s="3">
        <v>312328</v>
      </c>
      <c r="AE293" s="3" t="s">
        <v>4662</v>
      </c>
      <c r="AF293" s="3">
        <v>10</v>
      </c>
      <c r="AG293" s="3">
        <v>82</v>
      </c>
    </row>
    <row r="294" spans="1:33" ht="15.75" customHeight="1" x14ac:dyDescent="0.15">
      <c r="A294" s="3">
        <v>23511</v>
      </c>
      <c r="B294" s="3">
        <v>292</v>
      </c>
      <c r="C294" s="3">
        <v>5</v>
      </c>
      <c r="D294" s="3" t="s">
        <v>2311</v>
      </c>
      <c r="E294" s="3" t="s">
        <v>6973</v>
      </c>
      <c r="F294" s="3" t="s">
        <v>475</v>
      </c>
      <c r="G294" s="3" t="s">
        <v>277</v>
      </c>
      <c r="H294" s="3" t="s">
        <v>475</v>
      </c>
      <c r="I294" s="3" t="s">
        <v>203</v>
      </c>
      <c r="J294" s="3">
        <v>1560.1278</v>
      </c>
      <c r="K294" s="3">
        <v>5577000</v>
      </c>
      <c r="L294" s="3" t="s">
        <v>71</v>
      </c>
      <c r="M294" s="3">
        <v>1</v>
      </c>
      <c r="N294" s="3" t="s">
        <v>2311</v>
      </c>
      <c r="O294" s="3" t="s">
        <v>6973</v>
      </c>
      <c r="P294" s="3" t="s">
        <v>91</v>
      </c>
      <c r="Q294" s="3" t="s">
        <v>3092</v>
      </c>
      <c r="R294" s="5" t="s">
        <v>6978</v>
      </c>
      <c r="S294" s="3" t="s">
        <v>475</v>
      </c>
      <c r="T294" s="3" t="s">
        <v>277</v>
      </c>
      <c r="V294" s="3">
        <v>25</v>
      </c>
      <c r="W294" s="3">
        <v>30</v>
      </c>
      <c r="X294" s="3">
        <v>39</v>
      </c>
      <c r="Y294" s="3">
        <v>292</v>
      </c>
      <c r="Z294" s="3" t="s">
        <v>71</v>
      </c>
      <c r="AA294" s="3">
        <v>5</v>
      </c>
      <c r="AB294" s="3">
        <v>1</v>
      </c>
      <c r="AC294" s="3">
        <v>5577000</v>
      </c>
      <c r="AD294" s="3">
        <v>335938</v>
      </c>
      <c r="AE294" s="3" t="s">
        <v>203</v>
      </c>
      <c r="AF294" s="3">
        <v>5</v>
      </c>
      <c r="AG294" s="3">
        <v>9</v>
      </c>
    </row>
    <row r="295" spans="1:33" ht="15.75" customHeight="1" x14ac:dyDescent="0.15">
      <c r="A295" s="3">
        <v>25098</v>
      </c>
      <c r="B295" s="3">
        <v>293</v>
      </c>
      <c r="C295" s="3">
        <v>23</v>
      </c>
      <c r="D295" s="3" t="s">
        <v>2327</v>
      </c>
      <c r="E295" s="3" t="s">
        <v>6986</v>
      </c>
      <c r="F295" s="3" t="s">
        <v>5738</v>
      </c>
      <c r="G295" s="3" t="s">
        <v>599</v>
      </c>
      <c r="H295" s="3" t="s">
        <v>4692</v>
      </c>
      <c r="I295" s="3" t="s">
        <v>3354</v>
      </c>
      <c r="J295" s="3">
        <v>1555.6041</v>
      </c>
      <c r="K295" s="3">
        <v>2038446</v>
      </c>
      <c r="L295" s="3" t="s">
        <v>221</v>
      </c>
      <c r="M295" s="3">
        <v>0</v>
      </c>
      <c r="N295" s="3" t="s">
        <v>2327</v>
      </c>
      <c r="O295" s="3" t="s">
        <v>6986</v>
      </c>
      <c r="P295" s="8">
        <v>39814</v>
      </c>
      <c r="Q295" s="3" t="s">
        <v>4906</v>
      </c>
      <c r="R295" s="5" t="s">
        <v>6991</v>
      </c>
      <c r="S295" s="3" t="s">
        <v>4692</v>
      </c>
      <c r="T295" s="3" t="s">
        <v>599</v>
      </c>
      <c r="V295" s="3">
        <v>2</v>
      </c>
      <c r="W295" s="3">
        <v>2</v>
      </c>
      <c r="X295" s="3">
        <v>20</v>
      </c>
      <c r="Y295" s="3">
        <v>293</v>
      </c>
      <c r="Z295" s="3" t="s">
        <v>221</v>
      </c>
      <c r="AA295" s="3">
        <v>23</v>
      </c>
      <c r="AB295" s="3">
        <v>1</v>
      </c>
      <c r="AC295" s="3">
        <v>2038446</v>
      </c>
      <c r="AD295" s="3">
        <v>123124</v>
      </c>
      <c r="AE295" s="3" t="s">
        <v>3354</v>
      </c>
      <c r="AF295" s="3">
        <v>2</v>
      </c>
      <c r="AG295" s="3">
        <v>13</v>
      </c>
    </row>
    <row r="296" spans="1:33" ht="15.75" customHeight="1" x14ac:dyDescent="0.15">
      <c r="A296" s="3">
        <v>25163</v>
      </c>
      <c r="B296" s="3">
        <v>294</v>
      </c>
      <c r="C296" s="3">
        <v>19</v>
      </c>
      <c r="D296" s="3" t="s">
        <v>2336</v>
      </c>
      <c r="E296" s="3" t="s">
        <v>6994</v>
      </c>
      <c r="F296" s="3" t="s">
        <v>210</v>
      </c>
      <c r="G296" s="3" t="s">
        <v>114</v>
      </c>
      <c r="H296" s="3" t="s">
        <v>115</v>
      </c>
      <c r="I296" s="3" t="s">
        <v>116</v>
      </c>
      <c r="J296" s="3">
        <v>1554.1583000000001</v>
      </c>
      <c r="K296" s="3">
        <v>2041099</v>
      </c>
      <c r="L296" s="3" t="s">
        <v>162</v>
      </c>
      <c r="M296" s="3">
        <v>0</v>
      </c>
      <c r="N296" s="3" t="s">
        <v>2336</v>
      </c>
      <c r="O296" s="3" t="s">
        <v>6994</v>
      </c>
      <c r="P296" s="8">
        <v>39083</v>
      </c>
      <c r="Q296" s="3" t="s">
        <v>4911</v>
      </c>
      <c r="R296" s="5" t="s">
        <v>6998</v>
      </c>
      <c r="S296" s="3" t="s">
        <v>115</v>
      </c>
      <c r="T296" s="3" t="s">
        <v>114</v>
      </c>
      <c r="V296" s="3">
        <v>7</v>
      </c>
      <c r="W296" s="3">
        <v>7</v>
      </c>
      <c r="X296" s="3">
        <v>30</v>
      </c>
      <c r="Y296" s="3">
        <v>294</v>
      </c>
      <c r="Z296" s="3" t="s">
        <v>162</v>
      </c>
      <c r="AA296" s="3">
        <v>19</v>
      </c>
      <c r="AB296" s="3">
        <v>2</v>
      </c>
      <c r="AC296" s="3">
        <v>2041099</v>
      </c>
      <c r="AD296" s="3">
        <v>123392</v>
      </c>
      <c r="AE296" s="3" t="s">
        <v>116</v>
      </c>
      <c r="AF296" s="3">
        <v>8</v>
      </c>
      <c r="AG296" s="3">
        <v>46</v>
      </c>
    </row>
    <row r="297" spans="1:33" ht="15.75" customHeight="1" x14ac:dyDescent="0.15">
      <c r="A297" s="3">
        <v>24001</v>
      </c>
      <c r="B297" s="3">
        <v>295</v>
      </c>
      <c r="C297" s="3">
        <v>157</v>
      </c>
      <c r="D297" s="3" t="s">
        <v>2339</v>
      </c>
      <c r="E297" s="3" t="s">
        <v>7001</v>
      </c>
      <c r="F297" s="3" t="s">
        <v>331</v>
      </c>
      <c r="G297" s="3" t="s">
        <v>167</v>
      </c>
      <c r="H297" s="3" t="s">
        <v>283</v>
      </c>
      <c r="I297" s="3" t="s">
        <v>283</v>
      </c>
      <c r="J297" s="3">
        <v>1551.0642</v>
      </c>
      <c r="K297" s="3">
        <v>3197550</v>
      </c>
      <c r="L297" s="3" t="s">
        <v>162</v>
      </c>
      <c r="M297" s="3">
        <v>1</v>
      </c>
      <c r="N297" s="3" t="s">
        <v>2339</v>
      </c>
      <c r="O297" s="3" t="s">
        <v>7001</v>
      </c>
      <c r="P297" s="3" t="s">
        <v>1000</v>
      </c>
      <c r="Q297" s="3" t="s">
        <v>4947</v>
      </c>
      <c r="R297" s="5" t="s">
        <v>7005</v>
      </c>
      <c r="S297" s="3" t="s">
        <v>283</v>
      </c>
      <c r="T297" s="3" t="s">
        <v>167</v>
      </c>
      <c r="V297" s="3">
        <v>24</v>
      </c>
      <c r="W297" s="3">
        <v>12</v>
      </c>
      <c r="X297" s="3">
        <v>31</v>
      </c>
      <c r="Y297" s="3">
        <v>295</v>
      </c>
      <c r="Z297" s="3" t="s">
        <v>162</v>
      </c>
      <c r="AA297" s="3">
        <v>157</v>
      </c>
      <c r="AB297" s="3">
        <v>55</v>
      </c>
      <c r="AC297" s="3">
        <v>3197550</v>
      </c>
      <c r="AD297" s="3">
        <v>193666</v>
      </c>
      <c r="AE297" s="3" t="s">
        <v>283</v>
      </c>
      <c r="AF297" s="3">
        <v>8</v>
      </c>
      <c r="AG297" s="3">
        <v>1</v>
      </c>
    </row>
    <row r="298" spans="1:33" ht="15.75" customHeight="1" x14ac:dyDescent="0.15">
      <c r="A298" s="3">
        <v>26314</v>
      </c>
      <c r="B298" s="3">
        <v>296</v>
      </c>
      <c r="C298" s="3">
        <v>2</v>
      </c>
      <c r="D298" s="5" t="s">
        <v>2363</v>
      </c>
      <c r="E298" s="3" t="s">
        <v>7007</v>
      </c>
      <c r="F298" s="3" t="s">
        <v>6767</v>
      </c>
      <c r="G298" s="3" t="s">
        <v>796</v>
      </c>
      <c r="H298" s="3" t="s">
        <v>4716</v>
      </c>
      <c r="I298" s="3" t="s">
        <v>4522</v>
      </c>
      <c r="J298" s="3">
        <v>1548.8424</v>
      </c>
      <c r="K298" s="3">
        <v>4628284</v>
      </c>
      <c r="L298" s="3" t="s">
        <v>75</v>
      </c>
      <c r="M298" s="3">
        <v>0</v>
      </c>
      <c r="N298" s="5" t="s">
        <v>2363</v>
      </c>
      <c r="O298" s="3" t="s">
        <v>7007</v>
      </c>
      <c r="P298" s="8">
        <v>39083</v>
      </c>
      <c r="Q298" s="3" t="s">
        <v>4956</v>
      </c>
      <c r="R298" s="5" t="s">
        <v>7016</v>
      </c>
      <c r="S298" s="3" t="s">
        <v>4716</v>
      </c>
      <c r="T298" s="3" t="s">
        <v>796</v>
      </c>
      <c r="V298" s="3">
        <v>3</v>
      </c>
      <c r="W298" s="3">
        <v>0</v>
      </c>
      <c r="X298" s="3">
        <v>6</v>
      </c>
      <c r="Y298" s="3">
        <v>296</v>
      </c>
      <c r="Z298" s="3" t="s">
        <v>75</v>
      </c>
      <c r="AA298" s="3">
        <v>2</v>
      </c>
      <c r="AB298" s="3">
        <v>1</v>
      </c>
      <c r="AC298" s="3">
        <v>4628284</v>
      </c>
      <c r="AD298" s="3">
        <v>280699</v>
      </c>
      <c r="AF298" s="3">
        <v>14</v>
      </c>
      <c r="AG298" s="3">
        <v>57</v>
      </c>
    </row>
    <row r="299" spans="1:33" ht="15.75" customHeight="1" x14ac:dyDescent="0.15">
      <c r="A299" s="3">
        <v>22947</v>
      </c>
      <c r="B299" s="3">
        <v>297</v>
      </c>
      <c r="C299" s="3">
        <v>19</v>
      </c>
      <c r="D299" s="3" t="s">
        <v>2367</v>
      </c>
      <c r="E299" s="3" t="s">
        <v>7020</v>
      </c>
      <c r="F299" s="3" t="s">
        <v>5770</v>
      </c>
      <c r="G299" s="3" t="s">
        <v>881</v>
      </c>
      <c r="H299" s="3" t="s">
        <v>4724</v>
      </c>
      <c r="J299" s="3">
        <v>1538.9036000000001</v>
      </c>
      <c r="K299" s="3">
        <v>7811162</v>
      </c>
      <c r="L299" s="3" t="s">
        <v>478</v>
      </c>
      <c r="M299" s="3">
        <v>1</v>
      </c>
      <c r="N299" s="3" t="s">
        <v>2367</v>
      </c>
      <c r="O299" s="3" t="s">
        <v>7020</v>
      </c>
      <c r="P299" s="3" t="s">
        <v>179</v>
      </c>
      <c r="Q299" s="3" t="s">
        <v>4988</v>
      </c>
      <c r="R299" s="5" t="s">
        <v>7024</v>
      </c>
      <c r="S299" s="3" t="s">
        <v>4724</v>
      </c>
      <c r="T299" s="3" t="s">
        <v>881</v>
      </c>
      <c r="V299" s="3">
        <v>2</v>
      </c>
      <c r="W299" s="3">
        <v>0</v>
      </c>
      <c r="X299" s="3">
        <v>4</v>
      </c>
      <c r="Y299" s="3">
        <v>297</v>
      </c>
      <c r="Z299" s="3" t="s">
        <v>478</v>
      </c>
      <c r="AA299" s="3">
        <v>19</v>
      </c>
      <c r="AB299" s="3">
        <v>6</v>
      </c>
      <c r="AC299" s="3">
        <v>7811162</v>
      </c>
      <c r="AD299" s="3">
        <v>476609</v>
      </c>
      <c r="AF299" s="3">
        <v>15</v>
      </c>
      <c r="AG299" s="3">
        <v>373</v>
      </c>
    </row>
    <row r="300" spans="1:33" ht="15.75" customHeight="1" x14ac:dyDescent="0.15">
      <c r="A300" s="3">
        <v>26256</v>
      </c>
      <c r="B300" s="3">
        <v>298</v>
      </c>
      <c r="C300" s="3">
        <v>23</v>
      </c>
      <c r="D300" s="3" t="s">
        <v>2368</v>
      </c>
      <c r="E300" s="3" t="s">
        <v>7027</v>
      </c>
      <c r="F300" s="3" t="s">
        <v>143</v>
      </c>
      <c r="G300" s="3" t="s">
        <v>77</v>
      </c>
      <c r="H300" s="3" t="s">
        <v>79</v>
      </c>
      <c r="I300" s="3" t="s">
        <v>79</v>
      </c>
      <c r="J300" s="3">
        <v>1528.9871000000001</v>
      </c>
      <c r="K300" s="3">
        <v>2524930</v>
      </c>
      <c r="L300" s="3" t="s">
        <v>66</v>
      </c>
      <c r="M300" s="3">
        <v>0</v>
      </c>
      <c r="N300" s="3" t="s">
        <v>2368</v>
      </c>
      <c r="O300" s="3" t="s">
        <v>7027</v>
      </c>
      <c r="P300" s="8">
        <v>38718</v>
      </c>
      <c r="Q300" s="3" t="s">
        <v>2559</v>
      </c>
      <c r="R300" s="5" t="s">
        <v>7036</v>
      </c>
      <c r="S300" s="3" t="s">
        <v>79</v>
      </c>
      <c r="T300" s="3" t="s">
        <v>77</v>
      </c>
      <c r="V300" s="3">
        <v>10</v>
      </c>
      <c r="W300" s="3">
        <v>11</v>
      </c>
      <c r="X300" s="3">
        <v>25</v>
      </c>
      <c r="Y300" s="3">
        <v>298</v>
      </c>
      <c r="Z300" s="3" t="s">
        <v>66</v>
      </c>
      <c r="AA300" s="3">
        <v>23</v>
      </c>
      <c r="AB300" s="3">
        <v>5</v>
      </c>
      <c r="AC300" s="3">
        <v>2524930</v>
      </c>
      <c r="AD300" s="3">
        <v>155000</v>
      </c>
      <c r="AE300" s="3" t="s">
        <v>79</v>
      </c>
      <c r="AF300" s="3">
        <v>9</v>
      </c>
      <c r="AG300" s="3">
        <v>6</v>
      </c>
    </row>
    <row r="301" spans="1:33" ht="15.75" customHeight="1" x14ac:dyDescent="0.15">
      <c r="A301" s="3">
        <v>26250</v>
      </c>
      <c r="B301" s="3">
        <v>299</v>
      </c>
      <c r="C301" s="3">
        <v>35</v>
      </c>
      <c r="D301" s="3" t="s">
        <v>2385</v>
      </c>
      <c r="E301" s="3" t="s">
        <v>7039</v>
      </c>
      <c r="F301" s="3" t="s">
        <v>331</v>
      </c>
      <c r="G301" s="3" t="s">
        <v>167</v>
      </c>
      <c r="H301" s="3" t="s">
        <v>1245</v>
      </c>
      <c r="I301" s="3" t="s">
        <v>283</v>
      </c>
      <c r="J301" s="3">
        <v>1520.2761</v>
      </c>
      <c r="K301" s="3">
        <v>2064653</v>
      </c>
      <c r="L301" s="3" t="s">
        <v>71</v>
      </c>
      <c r="M301" s="3">
        <v>0</v>
      </c>
      <c r="N301" s="3" t="s">
        <v>2385</v>
      </c>
      <c r="O301" s="3" t="s">
        <v>7039</v>
      </c>
      <c r="P301" s="8">
        <v>40179</v>
      </c>
      <c r="Q301" s="3" t="s">
        <v>5014</v>
      </c>
      <c r="R301" s="5" t="s">
        <v>7049</v>
      </c>
      <c r="S301" s="3" t="s">
        <v>1245</v>
      </c>
      <c r="T301" s="3" t="s">
        <v>167</v>
      </c>
      <c r="V301" s="3">
        <v>25</v>
      </c>
      <c r="W301" s="3">
        <v>13</v>
      </c>
      <c r="X301" s="3">
        <v>40</v>
      </c>
      <c r="Y301" s="3">
        <v>299</v>
      </c>
      <c r="Z301" s="3" t="s">
        <v>71</v>
      </c>
      <c r="AA301" s="3">
        <v>35</v>
      </c>
      <c r="AB301" s="3">
        <v>1</v>
      </c>
      <c r="AC301" s="3">
        <v>2064653</v>
      </c>
      <c r="AD301" s="3">
        <v>127426</v>
      </c>
      <c r="AE301" s="3" t="s">
        <v>283</v>
      </c>
      <c r="AF301" s="3">
        <v>5</v>
      </c>
      <c r="AG301" s="3">
        <v>1</v>
      </c>
    </row>
    <row r="302" spans="1:33" ht="15.75" customHeight="1" x14ac:dyDescent="0.15">
      <c r="A302" s="3">
        <v>24920</v>
      </c>
      <c r="B302" s="3">
        <v>300</v>
      </c>
      <c r="C302" s="3">
        <v>7</v>
      </c>
      <c r="D302" s="3" t="s">
        <v>2389</v>
      </c>
      <c r="E302" s="3" t="s">
        <v>7055</v>
      </c>
      <c r="F302" s="3" t="s">
        <v>475</v>
      </c>
      <c r="G302" s="3" t="s">
        <v>277</v>
      </c>
      <c r="H302" s="3" t="s">
        <v>475</v>
      </c>
      <c r="I302" s="3" t="s">
        <v>203</v>
      </c>
      <c r="J302" s="3">
        <v>1519.4793</v>
      </c>
      <c r="K302" s="3">
        <v>22833994</v>
      </c>
      <c r="L302" s="3" t="s">
        <v>59</v>
      </c>
      <c r="M302" s="3">
        <v>0</v>
      </c>
      <c r="N302" s="3" t="s">
        <v>2389</v>
      </c>
      <c r="O302" s="3" t="s">
        <v>7055</v>
      </c>
      <c r="P302" s="8">
        <v>39814</v>
      </c>
      <c r="Q302" s="3" t="s">
        <v>5017</v>
      </c>
      <c r="R302" s="5" t="s">
        <v>7064</v>
      </c>
      <c r="S302" s="3" t="s">
        <v>475</v>
      </c>
      <c r="T302" s="3" t="s">
        <v>277</v>
      </c>
      <c r="V302" s="3">
        <v>26</v>
      </c>
      <c r="W302" s="3">
        <v>31</v>
      </c>
      <c r="X302" s="3">
        <v>15</v>
      </c>
      <c r="Y302" s="3">
        <v>300</v>
      </c>
      <c r="Z302" s="3" t="s">
        <v>59</v>
      </c>
      <c r="AA302" s="3">
        <v>7</v>
      </c>
      <c r="AB302" s="3">
        <v>8</v>
      </c>
      <c r="AC302" s="3">
        <v>22833994</v>
      </c>
      <c r="AD302" s="3">
        <v>1409959</v>
      </c>
      <c r="AE302" s="3" t="s">
        <v>203</v>
      </c>
      <c r="AF302" s="3">
        <v>17</v>
      </c>
      <c r="AG302" s="3">
        <v>9</v>
      </c>
    </row>
    <row r="303" spans="1:33" ht="15.75" customHeight="1" x14ac:dyDescent="0.15">
      <c r="A303" s="3">
        <v>25993</v>
      </c>
      <c r="B303" s="3">
        <v>301</v>
      </c>
      <c r="C303" s="3">
        <v>32</v>
      </c>
      <c r="D303" s="3" t="s">
        <v>2418</v>
      </c>
      <c r="E303" s="3" t="s">
        <v>7072</v>
      </c>
      <c r="F303" s="3" t="s">
        <v>36</v>
      </c>
      <c r="G303" s="3" t="s">
        <v>37</v>
      </c>
      <c r="H303" s="3" t="s">
        <v>4770</v>
      </c>
      <c r="I303" s="3" t="s">
        <v>5043</v>
      </c>
      <c r="J303" s="3">
        <v>1518.5507</v>
      </c>
      <c r="K303" s="3">
        <v>11168000</v>
      </c>
      <c r="L303" s="3" t="s">
        <v>50</v>
      </c>
      <c r="M303" s="3">
        <v>0</v>
      </c>
      <c r="N303" s="3" t="s">
        <v>2418</v>
      </c>
      <c r="O303" s="3" t="s">
        <v>7072</v>
      </c>
      <c r="P303" s="8">
        <v>39814</v>
      </c>
      <c r="Q303" s="3" t="s">
        <v>5039</v>
      </c>
      <c r="R303" s="5" t="s">
        <v>7079</v>
      </c>
      <c r="S303" s="3" t="s">
        <v>4770</v>
      </c>
      <c r="T303" s="3" t="s">
        <v>37</v>
      </c>
      <c r="V303" s="3">
        <v>60</v>
      </c>
      <c r="W303" s="3">
        <v>0</v>
      </c>
      <c r="X303" s="3">
        <v>10</v>
      </c>
      <c r="Y303" s="3">
        <v>301</v>
      </c>
      <c r="Z303" s="3" t="s">
        <v>50</v>
      </c>
      <c r="AA303" s="3">
        <v>32</v>
      </c>
      <c r="AB303" s="3">
        <v>5</v>
      </c>
      <c r="AC303" s="3">
        <v>11168000</v>
      </c>
      <c r="AD303" s="3">
        <v>690000</v>
      </c>
      <c r="AF303" s="3">
        <v>11</v>
      </c>
      <c r="AG303" s="3">
        <v>67</v>
      </c>
    </row>
    <row r="304" spans="1:33" ht="15.75" customHeight="1" x14ac:dyDescent="0.15">
      <c r="A304" s="3">
        <v>25740</v>
      </c>
      <c r="B304" s="3">
        <v>302</v>
      </c>
      <c r="C304" s="3">
        <v>12</v>
      </c>
      <c r="D304" s="3" t="s">
        <v>2421</v>
      </c>
      <c r="E304" s="3" t="s">
        <v>7086</v>
      </c>
      <c r="F304" s="3" t="s">
        <v>36</v>
      </c>
      <c r="G304" s="3" t="s">
        <v>37</v>
      </c>
      <c r="H304" s="3" t="s">
        <v>817</v>
      </c>
      <c r="I304" s="3" t="s">
        <v>817</v>
      </c>
      <c r="J304" s="3">
        <v>1517.0231000000001</v>
      </c>
      <c r="K304" s="3">
        <v>4760241</v>
      </c>
      <c r="L304" s="3" t="s">
        <v>478</v>
      </c>
      <c r="M304" s="3">
        <v>0</v>
      </c>
      <c r="N304" s="3" t="s">
        <v>2421</v>
      </c>
      <c r="O304" s="3" t="s">
        <v>7086</v>
      </c>
      <c r="P304" s="8">
        <v>39814</v>
      </c>
      <c r="Q304" s="3" t="s">
        <v>5054</v>
      </c>
      <c r="R304" s="5" t="s">
        <v>7092</v>
      </c>
      <c r="S304" s="3" t="s">
        <v>817</v>
      </c>
      <c r="T304" s="3" t="s">
        <v>37</v>
      </c>
      <c r="V304" s="3">
        <v>61</v>
      </c>
      <c r="W304" s="3">
        <v>8</v>
      </c>
      <c r="X304" s="3">
        <v>5</v>
      </c>
      <c r="Y304" s="3">
        <v>302</v>
      </c>
      <c r="Z304" s="3" t="s">
        <v>478</v>
      </c>
      <c r="AA304" s="3">
        <v>12</v>
      </c>
      <c r="AB304" s="3">
        <v>2</v>
      </c>
      <c r="AC304" s="3">
        <v>4760241</v>
      </c>
      <c r="AD304" s="3">
        <v>294383</v>
      </c>
      <c r="AE304" s="3" t="s">
        <v>817</v>
      </c>
      <c r="AF304" s="3">
        <v>15</v>
      </c>
      <c r="AG304" s="3">
        <v>11</v>
      </c>
    </row>
    <row r="305" spans="1:33" ht="15.75" customHeight="1" x14ac:dyDescent="0.15">
      <c r="A305" s="3">
        <v>21205</v>
      </c>
      <c r="B305" s="3">
        <v>303</v>
      </c>
      <c r="C305" s="3">
        <v>10</v>
      </c>
      <c r="D305" s="3" t="s">
        <v>2438</v>
      </c>
      <c r="E305" s="3" t="s">
        <v>7096</v>
      </c>
      <c r="F305" s="3" t="s">
        <v>657</v>
      </c>
      <c r="G305" s="3" t="s">
        <v>246</v>
      </c>
      <c r="H305" s="3" t="s">
        <v>264</v>
      </c>
      <c r="I305" s="3" t="s">
        <v>264</v>
      </c>
      <c r="J305" s="3">
        <v>1515.4893</v>
      </c>
      <c r="K305" s="3">
        <v>25450095</v>
      </c>
      <c r="L305" s="3" t="s">
        <v>478</v>
      </c>
      <c r="M305" s="3">
        <v>2</v>
      </c>
      <c r="N305" s="3" t="s">
        <v>2438</v>
      </c>
      <c r="O305" s="3" t="s">
        <v>7096</v>
      </c>
      <c r="P305" s="3" t="s">
        <v>1350</v>
      </c>
      <c r="Q305" s="3" t="s">
        <v>5095</v>
      </c>
      <c r="R305" s="5" t="s">
        <v>7102</v>
      </c>
      <c r="S305" s="3" t="s">
        <v>264</v>
      </c>
      <c r="T305" s="3" t="s">
        <v>246</v>
      </c>
      <c r="V305" s="3">
        <v>22</v>
      </c>
      <c r="W305" s="3">
        <v>12</v>
      </c>
      <c r="X305" s="3">
        <v>6</v>
      </c>
      <c r="Y305" s="3">
        <v>303</v>
      </c>
      <c r="Z305" s="3" t="s">
        <v>478</v>
      </c>
      <c r="AA305" s="3">
        <v>10</v>
      </c>
      <c r="AB305" s="3">
        <v>3</v>
      </c>
      <c r="AC305" s="3">
        <v>25450095</v>
      </c>
      <c r="AD305" s="3">
        <v>1575380</v>
      </c>
      <c r="AE305" s="3" t="s">
        <v>264</v>
      </c>
      <c r="AF305" s="3">
        <v>15</v>
      </c>
      <c r="AG305" s="3">
        <v>8</v>
      </c>
    </row>
    <row r="306" spans="1:33" ht="15.75" customHeight="1" x14ac:dyDescent="0.15">
      <c r="A306" s="3">
        <v>25708</v>
      </c>
      <c r="B306" s="3">
        <v>304</v>
      </c>
      <c r="C306" s="3">
        <v>25</v>
      </c>
      <c r="D306" s="3" t="s">
        <v>2442</v>
      </c>
      <c r="E306" s="3" t="s">
        <v>7105</v>
      </c>
      <c r="F306" s="3" t="s">
        <v>475</v>
      </c>
      <c r="G306" s="3" t="s">
        <v>277</v>
      </c>
      <c r="H306" s="3" t="s">
        <v>475</v>
      </c>
      <c r="I306" s="3" t="s">
        <v>203</v>
      </c>
      <c r="J306" s="3">
        <v>1512.3119999999999</v>
      </c>
      <c r="K306" s="3">
        <v>5126072</v>
      </c>
      <c r="L306" s="3" t="s">
        <v>66</v>
      </c>
      <c r="M306" s="3">
        <v>0</v>
      </c>
      <c r="N306" s="3" t="s">
        <v>2442</v>
      </c>
      <c r="O306" s="3" t="s">
        <v>7105</v>
      </c>
      <c r="P306" s="8">
        <v>39448</v>
      </c>
      <c r="Q306" s="3" t="s">
        <v>3953</v>
      </c>
      <c r="R306" s="5" t="s">
        <v>7112</v>
      </c>
      <c r="S306" s="3" t="s">
        <v>475</v>
      </c>
      <c r="T306" s="3" t="s">
        <v>277</v>
      </c>
      <c r="V306" s="3">
        <v>27</v>
      </c>
      <c r="W306" s="3">
        <v>32</v>
      </c>
      <c r="X306" s="3">
        <v>26</v>
      </c>
      <c r="Y306" s="3">
        <v>304</v>
      </c>
      <c r="Z306" s="3" t="s">
        <v>66</v>
      </c>
      <c r="AA306" s="3">
        <v>25</v>
      </c>
      <c r="AB306" s="3">
        <v>3</v>
      </c>
      <c r="AC306" s="3">
        <v>5126072</v>
      </c>
      <c r="AD306" s="3">
        <v>317933</v>
      </c>
      <c r="AE306" s="3" t="s">
        <v>203</v>
      </c>
      <c r="AF306" s="3">
        <v>9</v>
      </c>
      <c r="AG306" s="3">
        <v>9</v>
      </c>
    </row>
    <row r="307" spans="1:33" ht="15.75" customHeight="1" x14ac:dyDescent="0.15">
      <c r="A307" s="3">
        <v>21597</v>
      </c>
      <c r="B307" s="3">
        <v>305</v>
      </c>
      <c r="C307" s="3">
        <v>80</v>
      </c>
      <c r="D307" s="3" t="s">
        <v>2447</v>
      </c>
      <c r="E307" s="3" t="s">
        <v>7119</v>
      </c>
      <c r="F307" s="3" t="s">
        <v>4061</v>
      </c>
      <c r="G307" s="3" t="s">
        <v>446</v>
      </c>
      <c r="H307" s="3" t="s">
        <v>4803</v>
      </c>
      <c r="I307" s="3" t="s">
        <v>2435</v>
      </c>
      <c r="J307" s="3">
        <v>1509.6721</v>
      </c>
      <c r="K307" s="3">
        <v>9819000</v>
      </c>
      <c r="L307" s="3" t="s">
        <v>66</v>
      </c>
      <c r="M307" s="3">
        <v>2</v>
      </c>
      <c r="N307" s="3" t="s">
        <v>2447</v>
      </c>
      <c r="O307" s="3" t="s">
        <v>7119</v>
      </c>
      <c r="P307" s="3" t="s">
        <v>41</v>
      </c>
      <c r="Q307" s="3" t="s">
        <v>5131</v>
      </c>
      <c r="R307" s="5" t="s">
        <v>7133</v>
      </c>
      <c r="S307" s="3" t="s">
        <v>4803</v>
      </c>
      <c r="T307" s="3" t="s">
        <v>446</v>
      </c>
      <c r="V307" s="3">
        <v>5</v>
      </c>
      <c r="W307" s="3">
        <v>5</v>
      </c>
      <c r="X307" s="3">
        <v>27</v>
      </c>
      <c r="Y307" s="3">
        <v>305</v>
      </c>
      <c r="Z307" s="3" t="s">
        <v>66</v>
      </c>
      <c r="AA307" s="3">
        <v>80</v>
      </c>
      <c r="AB307" s="3">
        <v>25</v>
      </c>
      <c r="AC307" s="3">
        <v>9819000</v>
      </c>
      <c r="AD307" s="3">
        <v>610000</v>
      </c>
      <c r="AE307" s="3" t="s">
        <v>2435</v>
      </c>
      <c r="AF307" s="3">
        <v>9</v>
      </c>
      <c r="AG307" s="3">
        <v>29</v>
      </c>
    </row>
    <row r="308" spans="1:33" ht="15.75" customHeight="1" x14ac:dyDescent="0.15">
      <c r="A308" s="3">
        <v>22988</v>
      </c>
      <c r="B308" s="3">
        <v>306</v>
      </c>
      <c r="C308" s="3">
        <v>15</v>
      </c>
      <c r="D308" s="3" t="s">
        <v>2451</v>
      </c>
      <c r="E308" s="3" t="s">
        <v>7139</v>
      </c>
      <c r="F308" s="3" t="s">
        <v>1193</v>
      </c>
      <c r="G308" s="3" t="s">
        <v>564</v>
      </c>
      <c r="H308" s="3" t="s">
        <v>4814</v>
      </c>
      <c r="I308" s="3" t="s">
        <v>63</v>
      </c>
      <c r="J308" s="3">
        <v>1509.4059</v>
      </c>
      <c r="K308" s="3">
        <v>3251000</v>
      </c>
      <c r="L308" s="3" t="s">
        <v>335</v>
      </c>
      <c r="M308" s="3">
        <v>1</v>
      </c>
      <c r="N308" s="3" t="s">
        <v>2451</v>
      </c>
      <c r="O308" s="3" t="s">
        <v>7139</v>
      </c>
      <c r="P308" s="3" t="s">
        <v>91</v>
      </c>
      <c r="Q308" s="3" t="s">
        <v>5155</v>
      </c>
      <c r="R308" s="5" t="s">
        <v>7145</v>
      </c>
      <c r="S308" s="3" t="s">
        <v>4814</v>
      </c>
      <c r="T308" s="3" t="s">
        <v>564</v>
      </c>
      <c r="V308" s="3">
        <v>6</v>
      </c>
      <c r="W308" s="3">
        <v>20</v>
      </c>
      <c r="X308" s="3">
        <v>3</v>
      </c>
      <c r="Y308" s="3">
        <v>306</v>
      </c>
      <c r="Z308" s="3" t="s">
        <v>335</v>
      </c>
      <c r="AA308" s="3">
        <v>15</v>
      </c>
      <c r="AB308" s="3">
        <v>6</v>
      </c>
      <c r="AC308" s="3">
        <v>3251000</v>
      </c>
      <c r="AD308" s="3">
        <v>202000</v>
      </c>
      <c r="AE308" s="3" t="s">
        <v>63</v>
      </c>
      <c r="AF308" s="3">
        <v>21</v>
      </c>
      <c r="AG308" s="3">
        <v>3</v>
      </c>
    </row>
    <row r="309" spans="1:33" ht="15.75" customHeight="1" x14ac:dyDescent="0.15">
      <c r="A309" s="3">
        <v>21314</v>
      </c>
      <c r="B309" s="3">
        <v>307</v>
      </c>
      <c r="C309" s="3">
        <v>703</v>
      </c>
      <c r="D309" s="3" t="s">
        <v>2454</v>
      </c>
      <c r="E309" s="3" t="s">
        <v>7153</v>
      </c>
      <c r="F309" s="3" t="s">
        <v>96</v>
      </c>
      <c r="G309" s="3" t="s">
        <v>61</v>
      </c>
      <c r="H309" s="3" t="s">
        <v>3241</v>
      </c>
      <c r="I309" s="3" t="s">
        <v>63</v>
      </c>
      <c r="J309" s="3">
        <v>1505.6112000000001</v>
      </c>
      <c r="K309" s="3">
        <v>128269211</v>
      </c>
      <c r="L309" s="3" t="s">
        <v>215</v>
      </c>
      <c r="M309" s="3">
        <v>1</v>
      </c>
      <c r="N309" s="3" t="s">
        <v>2454</v>
      </c>
      <c r="O309" s="3" t="s">
        <v>7153</v>
      </c>
      <c r="P309" s="3" t="s">
        <v>987</v>
      </c>
      <c r="Q309" s="3" t="s">
        <v>5159</v>
      </c>
      <c r="R309" s="5" t="s">
        <v>7161</v>
      </c>
      <c r="S309" s="3" t="s">
        <v>3241</v>
      </c>
      <c r="T309" s="3" t="s">
        <v>61</v>
      </c>
      <c r="V309" s="3">
        <v>18</v>
      </c>
      <c r="W309" s="3">
        <v>21</v>
      </c>
      <c r="X309" s="3">
        <v>19</v>
      </c>
      <c r="Y309" s="3">
        <v>307</v>
      </c>
      <c r="Z309" s="3" t="s">
        <v>215</v>
      </c>
      <c r="AA309" s="3">
        <v>703</v>
      </c>
      <c r="AB309" s="3">
        <v>50</v>
      </c>
      <c r="AC309" s="3">
        <v>128269211</v>
      </c>
      <c r="AD309" s="3">
        <v>7988809</v>
      </c>
      <c r="AE309" s="3" t="s">
        <v>63</v>
      </c>
      <c r="AF309" s="3">
        <v>7</v>
      </c>
      <c r="AG309" s="3">
        <v>3</v>
      </c>
    </row>
    <row r="310" spans="1:33" ht="15.75" customHeight="1" x14ac:dyDescent="0.15">
      <c r="A310" s="3">
        <v>25239</v>
      </c>
      <c r="B310" s="3">
        <v>308</v>
      </c>
      <c r="C310" s="3">
        <v>188</v>
      </c>
      <c r="D310" s="3" t="s">
        <v>2459</v>
      </c>
      <c r="E310" s="3" t="s">
        <v>7166</v>
      </c>
      <c r="F310" s="3" t="s">
        <v>36</v>
      </c>
      <c r="G310" s="3" t="s">
        <v>37</v>
      </c>
      <c r="H310" s="3" t="s">
        <v>817</v>
      </c>
      <c r="I310" s="3" t="s">
        <v>817</v>
      </c>
      <c r="J310" s="3">
        <v>1496.7527</v>
      </c>
      <c r="K310" s="3">
        <v>16058111</v>
      </c>
      <c r="L310" s="3" t="s">
        <v>162</v>
      </c>
      <c r="M310" s="3">
        <v>0</v>
      </c>
      <c r="N310" s="3" t="s">
        <v>2459</v>
      </c>
      <c r="O310" s="3" t="s">
        <v>7166</v>
      </c>
      <c r="P310" s="8">
        <v>40179</v>
      </c>
      <c r="Q310" s="3" t="s">
        <v>5168</v>
      </c>
      <c r="R310" s="5" t="s">
        <v>7171</v>
      </c>
      <c r="S310" s="3" t="s">
        <v>817</v>
      </c>
      <c r="T310" s="3" t="s">
        <v>37</v>
      </c>
      <c r="V310" s="3">
        <v>62</v>
      </c>
      <c r="W310" s="3">
        <v>9</v>
      </c>
      <c r="X310" s="3">
        <v>32</v>
      </c>
      <c r="Y310" s="3">
        <v>308</v>
      </c>
      <c r="Z310" s="3" t="s">
        <v>162</v>
      </c>
      <c r="AA310" s="3">
        <v>188</v>
      </c>
      <c r="AB310" s="3">
        <v>28</v>
      </c>
      <c r="AC310" s="3">
        <v>16058111</v>
      </c>
      <c r="AD310" s="3">
        <v>1005673</v>
      </c>
      <c r="AE310" s="3" t="s">
        <v>817</v>
      </c>
      <c r="AF310" s="3">
        <v>8</v>
      </c>
      <c r="AG310" s="3">
        <v>11</v>
      </c>
    </row>
    <row r="311" spans="1:33" ht="15.75" customHeight="1" x14ac:dyDescent="0.15">
      <c r="A311" s="3">
        <v>25732</v>
      </c>
      <c r="B311" s="3">
        <v>309</v>
      </c>
      <c r="C311" s="3">
        <v>24</v>
      </c>
      <c r="D311" s="3" t="s">
        <v>2462</v>
      </c>
      <c r="E311" s="3" t="s">
        <v>7177</v>
      </c>
      <c r="F311" s="3" t="s">
        <v>331</v>
      </c>
      <c r="G311" s="3" t="s">
        <v>167</v>
      </c>
      <c r="H311" s="3" t="s">
        <v>283</v>
      </c>
      <c r="I311" s="3" t="s">
        <v>283</v>
      </c>
      <c r="J311" s="3">
        <v>1495.2936</v>
      </c>
      <c r="K311" s="3">
        <v>2454423</v>
      </c>
      <c r="L311" s="3" t="s">
        <v>71</v>
      </c>
      <c r="M311" s="3">
        <v>0</v>
      </c>
      <c r="N311" s="3" t="s">
        <v>2462</v>
      </c>
      <c r="O311" s="3" t="s">
        <v>7177</v>
      </c>
      <c r="P311" s="8">
        <v>38718</v>
      </c>
      <c r="Q311" s="3" t="s">
        <v>5180</v>
      </c>
      <c r="R311" s="5" t="s">
        <v>7180</v>
      </c>
      <c r="S311" s="3" t="s">
        <v>283</v>
      </c>
      <c r="T311" s="3" t="s">
        <v>167</v>
      </c>
      <c r="V311" s="3">
        <v>26</v>
      </c>
      <c r="W311" s="3">
        <v>14</v>
      </c>
      <c r="X311" s="3">
        <v>41</v>
      </c>
      <c r="Y311" s="3">
        <v>309</v>
      </c>
      <c r="Z311" s="3" t="s">
        <v>71</v>
      </c>
      <c r="AA311" s="3">
        <v>24</v>
      </c>
      <c r="AB311" s="3">
        <v>2</v>
      </c>
      <c r="AC311" s="3">
        <v>2454423</v>
      </c>
      <c r="AD311" s="3">
        <v>153854</v>
      </c>
      <c r="AE311" s="3" t="s">
        <v>283</v>
      </c>
      <c r="AF311" s="3">
        <v>5</v>
      </c>
      <c r="AG311" s="3">
        <v>1</v>
      </c>
    </row>
    <row r="312" spans="1:33" ht="15.75" customHeight="1" x14ac:dyDescent="0.15">
      <c r="A312" s="3">
        <v>25750</v>
      </c>
      <c r="B312" s="3">
        <v>310</v>
      </c>
      <c r="C312" s="3">
        <v>20</v>
      </c>
      <c r="D312" s="3" t="s">
        <v>2464</v>
      </c>
      <c r="E312" s="3" t="s">
        <v>7187</v>
      </c>
      <c r="F312" s="3" t="s">
        <v>4061</v>
      </c>
      <c r="G312" s="3" t="s">
        <v>446</v>
      </c>
      <c r="H312" s="3" t="s">
        <v>4870</v>
      </c>
      <c r="I312" s="3" t="s">
        <v>2435</v>
      </c>
      <c r="J312" s="3">
        <v>1494.8187</v>
      </c>
      <c r="K312" s="3">
        <v>6156000</v>
      </c>
      <c r="L312" s="3" t="s">
        <v>40</v>
      </c>
      <c r="M312" s="3">
        <v>0</v>
      </c>
      <c r="N312" s="3" t="s">
        <v>2464</v>
      </c>
      <c r="O312" s="3" t="s">
        <v>7187</v>
      </c>
      <c r="P312" s="8">
        <v>39814</v>
      </c>
      <c r="Q312" s="3" t="s">
        <v>5186</v>
      </c>
      <c r="R312" s="5" t="s">
        <v>7192</v>
      </c>
      <c r="S312" s="3" t="s">
        <v>4870</v>
      </c>
      <c r="T312" s="3" t="s">
        <v>446</v>
      </c>
      <c r="V312" s="3">
        <v>6</v>
      </c>
      <c r="W312" s="3">
        <v>6</v>
      </c>
      <c r="X312" s="3">
        <v>23</v>
      </c>
      <c r="Y312" s="3">
        <v>310</v>
      </c>
      <c r="Z312" s="3" t="s">
        <v>40</v>
      </c>
      <c r="AA312" s="3">
        <v>20</v>
      </c>
      <c r="AB312" s="3">
        <v>3</v>
      </c>
      <c r="AC312" s="3">
        <v>6156000</v>
      </c>
      <c r="AD312" s="3">
        <v>386000</v>
      </c>
      <c r="AE312" s="3" t="s">
        <v>2435</v>
      </c>
      <c r="AF312" s="3">
        <v>4</v>
      </c>
      <c r="AG312" s="3">
        <v>29</v>
      </c>
    </row>
    <row r="313" spans="1:33" ht="15.75" customHeight="1" x14ac:dyDescent="0.15">
      <c r="A313" s="3">
        <v>26170</v>
      </c>
      <c r="B313" s="3">
        <v>311</v>
      </c>
      <c r="C313" s="3">
        <v>62</v>
      </c>
      <c r="D313" s="3" t="s">
        <v>2468</v>
      </c>
      <c r="E313" s="3" t="s">
        <v>7198</v>
      </c>
      <c r="F313" s="3" t="s">
        <v>249</v>
      </c>
      <c r="G313" s="3" t="s">
        <v>125</v>
      </c>
      <c r="H313" s="3" t="s">
        <v>4889</v>
      </c>
      <c r="I313" s="3" t="s">
        <v>127</v>
      </c>
      <c r="J313" s="3">
        <v>1486.2973</v>
      </c>
      <c r="K313" s="3">
        <v>3537094</v>
      </c>
      <c r="L313" s="3" t="s">
        <v>71</v>
      </c>
      <c r="M313" s="3">
        <v>0</v>
      </c>
      <c r="N313" s="3" t="s">
        <v>2468</v>
      </c>
      <c r="O313" s="3" t="s">
        <v>7198</v>
      </c>
      <c r="P313" s="8">
        <v>39814</v>
      </c>
      <c r="Q313" s="3" t="s">
        <v>5208</v>
      </c>
      <c r="R313" s="5" t="s">
        <v>7200</v>
      </c>
      <c r="S313" s="3" t="s">
        <v>4889</v>
      </c>
      <c r="T313" s="3" t="s">
        <v>125</v>
      </c>
      <c r="V313" s="3">
        <v>6</v>
      </c>
      <c r="W313" s="3">
        <v>5</v>
      </c>
      <c r="X313" s="3">
        <v>42</v>
      </c>
      <c r="Y313" s="3">
        <v>311</v>
      </c>
      <c r="Z313" s="3" t="s">
        <v>71</v>
      </c>
      <c r="AA313" s="3">
        <v>62</v>
      </c>
      <c r="AB313" s="3">
        <v>13</v>
      </c>
      <c r="AC313" s="3">
        <v>3537094</v>
      </c>
      <c r="AD313" s="3">
        <v>222978</v>
      </c>
      <c r="AE313" s="3" t="s">
        <v>127</v>
      </c>
      <c r="AF313" s="3">
        <v>5</v>
      </c>
      <c r="AG313" s="3">
        <v>10</v>
      </c>
    </row>
    <row r="314" spans="1:33" ht="15.75" customHeight="1" x14ac:dyDescent="0.15">
      <c r="A314" s="3">
        <v>25162</v>
      </c>
      <c r="B314" s="3">
        <v>312</v>
      </c>
      <c r="C314" s="3">
        <v>14</v>
      </c>
      <c r="D314" s="3" t="s">
        <v>2470</v>
      </c>
      <c r="E314" s="3" t="s">
        <v>7203</v>
      </c>
      <c r="F314" s="3" t="s">
        <v>1438</v>
      </c>
      <c r="G314" s="3" t="s">
        <v>495</v>
      </c>
      <c r="H314" s="3" t="s">
        <v>4897</v>
      </c>
      <c r="I314" s="3" t="s">
        <v>2682</v>
      </c>
      <c r="J314" s="3">
        <v>1485.7883999999999</v>
      </c>
      <c r="K314" s="3">
        <v>3364599</v>
      </c>
      <c r="L314" s="3" t="s">
        <v>66</v>
      </c>
      <c r="M314" s="3">
        <v>0</v>
      </c>
      <c r="N314" s="3" t="s">
        <v>2470</v>
      </c>
      <c r="O314" s="3" t="s">
        <v>7203</v>
      </c>
      <c r="P314" s="8">
        <v>39814</v>
      </c>
      <c r="Q314" s="3" t="s">
        <v>5221</v>
      </c>
      <c r="R314" s="5" t="s">
        <v>7210</v>
      </c>
      <c r="S314" s="3" t="s">
        <v>4897</v>
      </c>
      <c r="T314" s="3" t="s">
        <v>495</v>
      </c>
      <c r="V314" s="3">
        <v>9</v>
      </c>
      <c r="W314" s="3">
        <v>2</v>
      </c>
      <c r="X314" s="3">
        <v>28</v>
      </c>
      <c r="Y314" s="3">
        <v>312</v>
      </c>
      <c r="Z314" s="3" t="s">
        <v>66</v>
      </c>
      <c r="AA314" s="3">
        <v>14</v>
      </c>
      <c r="AB314" s="3">
        <v>5</v>
      </c>
      <c r="AC314" s="3">
        <v>3364599</v>
      </c>
      <c r="AD314" s="3">
        <v>212172</v>
      </c>
      <c r="AE314" s="3" t="s">
        <v>2682</v>
      </c>
      <c r="AF314" s="3">
        <v>9</v>
      </c>
      <c r="AG314" s="3">
        <v>79</v>
      </c>
    </row>
    <row r="315" spans="1:33" ht="15.75" customHeight="1" x14ac:dyDescent="0.15">
      <c r="A315" s="3">
        <v>24748</v>
      </c>
      <c r="B315" s="3">
        <v>313</v>
      </c>
      <c r="C315" s="3">
        <v>74</v>
      </c>
      <c r="D315" s="3" t="s">
        <v>2473</v>
      </c>
      <c r="E315" s="3" t="s">
        <v>2473</v>
      </c>
      <c r="F315" s="3" t="s">
        <v>1072</v>
      </c>
      <c r="G315" s="3" t="s">
        <v>575</v>
      </c>
      <c r="H315" s="3" t="s">
        <v>4905</v>
      </c>
      <c r="I315" s="3" t="s">
        <v>5236</v>
      </c>
      <c r="J315" s="3">
        <v>1484.855</v>
      </c>
      <c r="K315" s="3">
        <v>27001000</v>
      </c>
      <c r="L315" s="3" t="s">
        <v>356</v>
      </c>
      <c r="M315" s="3">
        <v>0</v>
      </c>
      <c r="N315" s="3" t="s">
        <v>2473</v>
      </c>
      <c r="O315" s="3" t="s">
        <v>2473</v>
      </c>
      <c r="P315" s="3" t="s">
        <v>41</v>
      </c>
      <c r="Q315" s="3" t="s">
        <v>5226</v>
      </c>
      <c r="R315" s="5" t="s">
        <v>7226</v>
      </c>
      <c r="S315" s="3" t="s">
        <v>4905</v>
      </c>
      <c r="T315" s="3" t="s">
        <v>575</v>
      </c>
      <c r="V315" s="3">
        <v>3</v>
      </c>
      <c r="W315" s="3">
        <v>0</v>
      </c>
      <c r="X315" s="3">
        <v>16</v>
      </c>
      <c r="Y315" s="3">
        <v>313</v>
      </c>
      <c r="Z315" s="3" t="s">
        <v>356</v>
      </c>
      <c r="AA315" s="3">
        <v>74</v>
      </c>
      <c r="AB315" s="3">
        <v>13</v>
      </c>
      <c r="AC315" s="3">
        <v>27001000</v>
      </c>
      <c r="AD315" s="3">
        <v>1703689</v>
      </c>
      <c r="AF315" s="3">
        <v>18</v>
      </c>
      <c r="AG315" s="3">
        <v>160</v>
      </c>
    </row>
    <row r="316" spans="1:33" ht="15.75" customHeight="1" x14ac:dyDescent="0.15">
      <c r="A316" s="3">
        <v>21000</v>
      </c>
      <c r="B316" s="3">
        <v>314</v>
      </c>
      <c r="C316" s="3">
        <v>245</v>
      </c>
      <c r="D316" s="3" t="s">
        <v>2521</v>
      </c>
      <c r="E316" s="3" t="s">
        <v>7228</v>
      </c>
      <c r="F316" s="3" t="s">
        <v>7229</v>
      </c>
      <c r="G316" s="3" t="s">
        <v>733</v>
      </c>
      <c r="H316" s="3" t="s">
        <v>4910</v>
      </c>
      <c r="I316" s="3" t="s">
        <v>5290</v>
      </c>
      <c r="J316" s="3">
        <v>1481.8623</v>
      </c>
      <c r="K316" s="3">
        <v>48927000</v>
      </c>
      <c r="L316" s="3" t="s">
        <v>600</v>
      </c>
      <c r="M316" s="3">
        <v>2</v>
      </c>
      <c r="N316" s="3" t="s">
        <v>2521</v>
      </c>
      <c r="O316" s="3" t="s">
        <v>7228</v>
      </c>
      <c r="P316" s="3" t="s">
        <v>179</v>
      </c>
      <c r="Q316" s="3" t="s">
        <v>5267</v>
      </c>
      <c r="R316" s="5" t="s">
        <v>7231</v>
      </c>
      <c r="S316" s="3" t="s">
        <v>4910</v>
      </c>
      <c r="T316" s="3" t="s">
        <v>733</v>
      </c>
      <c r="V316" s="3">
        <v>1</v>
      </c>
      <c r="W316" s="3">
        <v>0</v>
      </c>
      <c r="X316" s="3">
        <v>5</v>
      </c>
      <c r="Y316" s="3">
        <v>314</v>
      </c>
      <c r="Z316" s="3" t="s">
        <v>600</v>
      </c>
      <c r="AA316" s="3">
        <v>245</v>
      </c>
      <c r="AB316" s="3">
        <v>15</v>
      </c>
      <c r="AC316" s="3">
        <v>48927000</v>
      </c>
      <c r="AD316" s="3">
        <v>3093000</v>
      </c>
      <c r="AF316" s="3">
        <v>13</v>
      </c>
      <c r="AG316" s="3">
        <v>58</v>
      </c>
    </row>
    <row r="317" spans="1:33" ht="15.75" customHeight="1" x14ac:dyDescent="0.15">
      <c r="A317" s="3">
        <v>26404</v>
      </c>
      <c r="B317" s="3">
        <v>315</v>
      </c>
      <c r="C317" s="3">
        <v>15</v>
      </c>
      <c r="D317" s="3" t="s">
        <v>2525</v>
      </c>
      <c r="E317" s="3" t="s">
        <v>7235</v>
      </c>
      <c r="F317" s="3" t="s">
        <v>36</v>
      </c>
      <c r="G317" s="3" t="s">
        <v>37</v>
      </c>
      <c r="H317" s="3" t="s">
        <v>4920</v>
      </c>
      <c r="I317" s="3" t="s">
        <v>39</v>
      </c>
      <c r="J317" s="3">
        <v>1475.4762000000001</v>
      </c>
      <c r="K317" s="3">
        <v>2185028</v>
      </c>
      <c r="L317" s="3" t="s">
        <v>162</v>
      </c>
      <c r="M317" s="3">
        <v>0</v>
      </c>
      <c r="N317" s="3" t="s">
        <v>2525</v>
      </c>
      <c r="O317" s="3" t="s">
        <v>7235</v>
      </c>
      <c r="P317" s="8">
        <v>39814</v>
      </c>
      <c r="Q317" s="3" t="s">
        <v>5292</v>
      </c>
      <c r="R317" s="5" t="s">
        <v>7237</v>
      </c>
      <c r="S317" s="3" t="s">
        <v>4920</v>
      </c>
      <c r="T317" s="3" t="s">
        <v>37</v>
      </c>
      <c r="V317" s="3">
        <v>63</v>
      </c>
      <c r="W317" s="3">
        <v>23</v>
      </c>
      <c r="X317" s="3">
        <v>33</v>
      </c>
      <c r="Y317" s="3">
        <v>315</v>
      </c>
      <c r="Z317" s="3" t="s">
        <v>162</v>
      </c>
      <c r="AA317" s="3">
        <v>15</v>
      </c>
      <c r="AB317" s="3">
        <v>2</v>
      </c>
      <c r="AC317" s="3">
        <v>2185028</v>
      </c>
      <c r="AD317" s="3">
        <v>138690</v>
      </c>
      <c r="AE317" s="3" t="s">
        <v>39</v>
      </c>
      <c r="AF317" s="3">
        <v>8</v>
      </c>
      <c r="AG317" s="3">
        <v>2</v>
      </c>
    </row>
    <row r="318" spans="1:33" ht="15.75" customHeight="1" x14ac:dyDescent="0.15">
      <c r="A318" s="3">
        <v>22995</v>
      </c>
      <c r="B318" s="3">
        <v>316</v>
      </c>
      <c r="C318" s="3">
        <v>165</v>
      </c>
      <c r="D318" s="3" t="s">
        <v>2528</v>
      </c>
      <c r="E318" s="3" t="s">
        <v>7241</v>
      </c>
      <c r="F318" s="3" t="s">
        <v>210</v>
      </c>
      <c r="G318" s="3" t="s">
        <v>114</v>
      </c>
      <c r="H318" s="3" t="s">
        <v>4929</v>
      </c>
      <c r="I318" s="3" t="s">
        <v>116</v>
      </c>
      <c r="J318" s="3">
        <v>1463.6407999999999</v>
      </c>
      <c r="K318" s="3">
        <v>40092000</v>
      </c>
      <c r="L318" s="3" t="s">
        <v>478</v>
      </c>
      <c r="M318" s="3">
        <v>1</v>
      </c>
      <c r="N318" s="3" t="s">
        <v>2528</v>
      </c>
      <c r="O318" s="3" t="s">
        <v>7241</v>
      </c>
      <c r="P318" s="3" t="s">
        <v>1000</v>
      </c>
      <c r="Q318" s="3" t="s">
        <v>5298</v>
      </c>
      <c r="R318" s="5" t="s">
        <v>7245</v>
      </c>
      <c r="S318" s="3" t="s">
        <v>4929</v>
      </c>
      <c r="T318" s="3" t="s">
        <v>114</v>
      </c>
      <c r="V318" s="3">
        <v>8</v>
      </c>
      <c r="W318" s="3">
        <v>8</v>
      </c>
      <c r="X318" s="3">
        <v>7</v>
      </c>
      <c r="Y318" s="3">
        <v>316</v>
      </c>
      <c r="Z318" s="3" t="s">
        <v>478</v>
      </c>
      <c r="AA318" s="3">
        <v>165</v>
      </c>
      <c r="AB318" s="3">
        <v>18</v>
      </c>
      <c r="AC318" s="3">
        <v>40092000</v>
      </c>
      <c r="AD318" s="3">
        <v>2564016</v>
      </c>
      <c r="AE318" s="3" t="s">
        <v>116</v>
      </c>
      <c r="AF318" s="3">
        <v>15</v>
      </c>
      <c r="AG318" s="3">
        <v>46</v>
      </c>
    </row>
    <row r="319" spans="1:33" ht="15.75" customHeight="1" x14ac:dyDescent="0.15">
      <c r="A319" s="3">
        <v>26159</v>
      </c>
      <c r="B319" s="3">
        <v>317</v>
      </c>
      <c r="C319" s="3">
        <v>9</v>
      </c>
      <c r="D319" s="3" t="s">
        <v>2532</v>
      </c>
      <c r="E319" s="3" t="s">
        <v>7255</v>
      </c>
      <c r="F319" s="3" t="s">
        <v>297</v>
      </c>
      <c r="G319" s="3" t="s">
        <v>146</v>
      </c>
      <c r="H319" s="3" t="s">
        <v>2725</v>
      </c>
      <c r="I319" s="3" t="s">
        <v>2725</v>
      </c>
      <c r="J319" s="3">
        <v>1461.4173000000001</v>
      </c>
      <c r="K319" s="3">
        <v>1983000</v>
      </c>
      <c r="L319" s="3" t="s">
        <v>162</v>
      </c>
      <c r="M319" s="3">
        <v>0</v>
      </c>
      <c r="N319" s="3" t="s">
        <v>2532</v>
      </c>
      <c r="O319" s="3" t="s">
        <v>7255</v>
      </c>
      <c r="P319" s="8">
        <v>39814</v>
      </c>
      <c r="Q319" s="3" t="s">
        <v>5302</v>
      </c>
      <c r="R319" s="5" t="s">
        <v>7262</v>
      </c>
      <c r="S319" s="3" t="s">
        <v>2725</v>
      </c>
      <c r="T319" s="3" t="s">
        <v>146</v>
      </c>
      <c r="V319" s="3">
        <v>9</v>
      </c>
      <c r="X319" s="3">
        <v>34</v>
      </c>
      <c r="Y319" s="3">
        <v>317</v>
      </c>
      <c r="Z319" s="3" t="s">
        <v>162</v>
      </c>
      <c r="AA319" s="3">
        <v>9</v>
      </c>
      <c r="AB319" s="3">
        <v>1</v>
      </c>
      <c r="AC319" s="3">
        <v>1983000</v>
      </c>
      <c r="AD319" s="3">
        <v>127000</v>
      </c>
      <c r="AE319" s="3" t="s">
        <v>2725</v>
      </c>
      <c r="AF319" s="3">
        <v>8</v>
      </c>
      <c r="AG319" s="3">
        <v>30</v>
      </c>
    </row>
    <row r="320" spans="1:33" ht="15.75" customHeight="1" x14ac:dyDescent="0.15">
      <c r="A320" s="3">
        <v>26599</v>
      </c>
      <c r="B320" s="3">
        <v>318</v>
      </c>
      <c r="C320" s="3">
        <v>220</v>
      </c>
      <c r="D320" s="3" t="s">
        <v>2536</v>
      </c>
      <c r="E320" s="3" t="s">
        <v>7269</v>
      </c>
      <c r="F320" s="3" t="s">
        <v>269</v>
      </c>
      <c r="G320" s="3" t="s">
        <v>133</v>
      </c>
      <c r="H320" s="3" t="s">
        <v>2403</v>
      </c>
      <c r="I320" s="3" t="s">
        <v>5306</v>
      </c>
      <c r="J320" s="3">
        <v>1451.9855</v>
      </c>
      <c r="K320" s="3">
        <v>11601976</v>
      </c>
      <c r="L320" s="3" t="s">
        <v>356</v>
      </c>
      <c r="M320" s="3">
        <v>0</v>
      </c>
      <c r="N320" s="3" t="s">
        <v>2536</v>
      </c>
      <c r="O320" s="3" t="s">
        <v>7269</v>
      </c>
      <c r="P320" s="8">
        <v>40179</v>
      </c>
      <c r="Q320" s="3" t="s">
        <v>5305</v>
      </c>
      <c r="R320" s="5" t="s">
        <v>7277</v>
      </c>
      <c r="S320" s="3" t="s">
        <v>2403</v>
      </c>
      <c r="T320" s="3" t="s">
        <v>133</v>
      </c>
      <c r="V320" s="3">
        <v>6</v>
      </c>
      <c r="W320" s="3">
        <v>0</v>
      </c>
      <c r="X320" s="3">
        <v>17</v>
      </c>
      <c r="Y320" s="3">
        <v>318</v>
      </c>
      <c r="Z320" s="3" t="s">
        <v>356</v>
      </c>
      <c r="AA320" s="3">
        <v>220</v>
      </c>
      <c r="AB320" s="3">
        <v>20</v>
      </c>
      <c r="AC320" s="3">
        <v>11601976</v>
      </c>
      <c r="AD320" s="3">
        <v>747557</v>
      </c>
      <c r="AF320" s="3">
        <v>18</v>
      </c>
      <c r="AG320" s="3">
        <v>511</v>
      </c>
    </row>
    <row r="321" spans="1:33" ht="15.75" customHeight="1" x14ac:dyDescent="0.15">
      <c r="A321" s="3">
        <v>25848</v>
      </c>
      <c r="B321" s="3">
        <v>319</v>
      </c>
      <c r="C321" s="3">
        <v>22</v>
      </c>
      <c r="D321" s="3" t="s">
        <v>2539</v>
      </c>
      <c r="E321" s="3" t="s">
        <v>7287</v>
      </c>
      <c r="F321" s="3" t="s">
        <v>657</v>
      </c>
      <c r="G321" s="3" t="s">
        <v>246</v>
      </c>
      <c r="H321" s="3" t="s">
        <v>4949</v>
      </c>
      <c r="I321" s="3" t="s">
        <v>3818</v>
      </c>
      <c r="J321" s="3">
        <v>1451.7349999999999</v>
      </c>
      <c r="K321" s="3">
        <v>4102896</v>
      </c>
      <c r="L321" s="3" t="s">
        <v>600</v>
      </c>
      <c r="M321" s="3">
        <v>0</v>
      </c>
      <c r="N321" s="3" t="s">
        <v>2539</v>
      </c>
      <c r="O321" s="3" t="s">
        <v>7287</v>
      </c>
      <c r="P321" s="8">
        <v>39083</v>
      </c>
      <c r="Q321" s="3" t="s">
        <v>5326</v>
      </c>
      <c r="R321" s="5" t="s">
        <v>7292</v>
      </c>
      <c r="S321" s="3" t="s">
        <v>4949</v>
      </c>
      <c r="T321" s="3" t="s">
        <v>246</v>
      </c>
      <c r="V321" s="3">
        <v>23</v>
      </c>
      <c r="W321" s="3">
        <v>4</v>
      </c>
      <c r="X321" s="3">
        <v>6</v>
      </c>
      <c r="Y321" s="3">
        <v>319</v>
      </c>
      <c r="Z321" s="3" t="s">
        <v>600</v>
      </c>
      <c r="AA321" s="3">
        <v>22</v>
      </c>
      <c r="AB321" s="3">
        <v>8</v>
      </c>
      <c r="AC321" s="3">
        <v>4102896</v>
      </c>
      <c r="AD321" s="3">
        <v>264407</v>
      </c>
      <c r="AE321" s="3" t="s">
        <v>3818</v>
      </c>
      <c r="AF321" s="3">
        <v>13</v>
      </c>
      <c r="AG321" s="3">
        <v>22</v>
      </c>
    </row>
    <row r="322" spans="1:33" ht="15.75" customHeight="1" x14ac:dyDescent="0.15">
      <c r="A322" s="3">
        <v>26347</v>
      </c>
      <c r="B322" s="3">
        <v>320</v>
      </c>
      <c r="C322" s="3">
        <v>15</v>
      </c>
      <c r="D322" s="3" t="s">
        <v>2544</v>
      </c>
      <c r="E322" s="3" t="s">
        <v>7296</v>
      </c>
      <c r="F322" s="3" t="s">
        <v>1009</v>
      </c>
      <c r="G322" s="3" t="s">
        <v>403</v>
      </c>
      <c r="H322" s="3" t="s">
        <v>4955</v>
      </c>
      <c r="I322" s="3" t="s">
        <v>1032</v>
      </c>
      <c r="J322" s="3">
        <v>1449.5800999999999</v>
      </c>
      <c r="K322" s="3">
        <v>5513406</v>
      </c>
      <c r="L322" s="3" t="s">
        <v>215</v>
      </c>
      <c r="M322" s="3">
        <v>0</v>
      </c>
      <c r="N322" s="3" t="s">
        <v>2544</v>
      </c>
      <c r="O322" s="3" t="s">
        <v>7296</v>
      </c>
      <c r="P322" s="8">
        <v>39083</v>
      </c>
      <c r="Q322" s="3" t="s">
        <v>5342</v>
      </c>
      <c r="R322" s="5" t="s">
        <v>7298</v>
      </c>
      <c r="S322" s="3" t="s">
        <v>4955</v>
      </c>
      <c r="T322" s="3" t="s">
        <v>403</v>
      </c>
      <c r="V322" s="3">
        <v>11</v>
      </c>
      <c r="W322" s="3">
        <v>7</v>
      </c>
      <c r="X322" s="3">
        <v>20</v>
      </c>
      <c r="Y322" s="3">
        <v>320</v>
      </c>
      <c r="Z322" s="3" t="s">
        <v>215</v>
      </c>
      <c r="AA322" s="3">
        <v>15</v>
      </c>
      <c r="AB322" s="3">
        <v>3</v>
      </c>
      <c r="AC322" s="3">
        <v>5513406</v>
      </c>
      <c r="AD322" s="3">
        <v>355800</v>
      </c>
      <c r="AE322" s="3" t="s">
        <v>1032</v>
      </c>
      <c r="AF322" s="3">
        <v>7</v>
      </c>
      <c r="AG322" s="3">
        <v>49</v>
      </c>
    </row>
    <row r="323" spans="1:33" ht="15.75" customHeight="1" x14ac:dyDescent="0.15">
      <c r="A323" s="3">
        <v>25526</v>
      </c>
      <c r="B323" s="3">
        <v>321</v>
      </c>
      <c r="C323" s="3">
        <v>65</v>
      </c>
      <c r="D323" s="3" t="s">
        <v>2546</v>
      </c>
      <c r="E323" s="3" t="s">
        <v>7304</v>
      </c>
      <c r="F323" s="3" t="s">
        <v>475</v>
      </c>
      <c r="G323" s="3" t="s">
        <v>277</v>
      </c>
      <c r="H323" s="3" t="s">
        <v>4963</v>
      </c>
      <c r="I323" s="3" t="s">
        <v>203</v>
      </c>
      <c r="J323" s="3">
        <v>1446.1605999999999</v>
      </c>
      <c r="K323" s="3">
        <v>18413056</v>
      </c>
      <c r="L323" s="3" t="s">
        <v>162</v>
      </c>
      <c r="M323" s="3">
        <v>0</v>
      </c>
      <c r="N323" s="3" t="s">
        <v>2546</v>
      </c>
      <c r="O323" s="3" t="s">
        <v>7304</v>
      </c>
      <c r="P323" s="8">
        <v>34700</v>
      </c>
      <c r="Q323" s="3" t="s">
        <v>5402</v>
      </c>
      <c r="R323" s="5" t="s">
        <v>7307</v>
      </c>
      <c r="S323" s="3" t="s">
        <v>4963</v>
      </c>
      <c r="T323" s="3" t="s">
        <v>277</v>
      </c>
      <c r="V323" s="3">
        <v>28</v>
      </c>
      <c r="W323" s="3">
        <v>33</v>
      </c>
      <c r="X323" s="3">
        <v>35</v>
      </c>
      <c r="Y323" s="3">
        <v>321</v>
      </c>
      <c r="Z323" s="3" t="s">
        <v>162</v>
      </c>
      <c r="AA323" s="3">
        <v>65</v>
      </c>
      <c r="AB323" s="3">
        <v>3</v>
      </c>
      <c r="AC323" s="3">
        <v>18413056</v>
      </c>
      <c r="AD323" s="3">
        <v>1190889</v>
      </c>
      <c r="AE323" s="3" t="s">
        <v>203</v>
      </c>
      <c r="AF323" s="3">
        <v>8</v>
      </c>
      <c r="AG323" s="3">
        <v>9</v>
      </c>
    </row>
    <row r="324" spans="1:33" ht="15.75" customHeight="1" x14ac:dyDescent="0.15">
      <c r="A324" s="3">
        <v>22821</v>
      </c>
      <c r="B324" s="3">
        <v>322</v>
      </c>
      <c r="C324" s="3">
        <v>2000</v>
      </c>
      <c r="D324" s="3" t="s">
        <v>2547</v>
      </c>
      <c r="E324" s="3" t="s">
        <v>7310</v>
      </c>
      <c r="F324" s="3" t="s">
        <v>657</v>
      </c>
      <c r="G324" s="3" t="s">
        <v>246</v>
      </c>
      <c r="H324" s="3" t="s">
        <v>264</v>
      </c>
      <c r="I324" s="3" t="s">
        <v>264</v>
      </c>
      <c r="J324" s="3">
        <v>1442.2048</v>
      </c>
      <c r="K324" s="3">
        <v>119891000</v>
      </c>
      <c r="L324" s="3" t="s">
        <v>221</v>
      </c>
      <c r="M324" s="3">
        <v>1</v>
      </c>
      <c r="N324" s="3" t="s">
        <v>2547</v>
      </c>
      <c r="O324" s="3" t="s">
        <v>7310</v>
      </c>
      <c r="P324" s="3" t="s">
        <v>41</v>
      </c>
      <c r="Q324" s="3" t="s">
        <v>5407</v>
      </c>
      <c r="R324" s="5" t="s">
        <v>7319</v>
      </c>
      <c r="S324" s="3" t="s">
        <v>264</v>
      </c>
      <c r="T324" s="3" t="s">
        <v>246</v>
      </c>
      <c r="V324" s="3">
        <v>24</v>
      </c>
      <c r="W324" s="3">
        <v>13</v>
      </c>
      <c r="X324" s="3">
        <v>21</v>
      </c>
      <c r="Y324" s="3">
        <v>322</v>
      </c>
      <c r="Z324" s="3" t="s">
        <v>221</v>
      </c>
      <c r="AA324" s="3">
        <v>2000</v>
      </c>
      <c r="AB324" s="3">
        <v>71</v>
      </c>
      <c r="AC324" s="3">
        <v>119891000</v>
      </c>
      <c r="AD324" s="3">
        <v>7774000</v>
      </c>
      <c r="AE324" s="3" t="s">
        <v>264</v>
      </c>
      <c r="AF324" s="3">
        <v>2</v>
      </c>
      <c r="AG324" s="3">
        <v>8</v>
      </c>
    </row>
    <row r="325" spans="1:33" ht="15.75" customHeight="1" x14ac:dyDescent="0.15">
      <c r="A325" s="3">
        <v>25072</v>
      </c>
      <c r="B325" s="3">
        <v>323</v>
      </c>
      <c r="C325" s="3">
        <v>2</v>
      </c>
      <c r="D325" s="3" t="s">
        <v>2551</v>
      </c>
      <c r="E325" s="3" t="s">
        <v>7324</v>
      </c>
      <c r="F325" s="3" t="s">
        <v>36</v>
      </c>
      <c r="G325" s="3" t="s">
        <v>37</v>
      </c>
      <c r="H325" s="3" t="s">
        <v>817</v>
      </c>
      <c r="I325" s="3" t="s">
        <v>817</v>
      </c>
      <c r="J325" s="3">
        <v>1440.0700999999999</v>
      </c>
      <c r="K325" s="3">
        <v>37821889</v>
      </c>
      <c r="L325" s="3" t="s">
        <v>221</v>
      </c>
      <c r="M325" s="3">
        <v>0</v>
      </c>
      <c r="N325" s="3" t="s">
        <v>2551</v>
      </c>
      <c r="O325" s="3" t="s">
        <v>7324</v>
      </c>
      <c r="P325" s="8">
        <v>39814</v>
      </c>
      <c r="Q325" s="3" t="s">
        <v>5425</v>
      </c>
      <c r="R325" s="5" t="s">
        <v>7333</v>
      </c>
      <c r="S325" s="3" t="s">
        <v>817</v>
      </c>
      <c r="T325" s="3" t="s">
        <v>37</v>
      </c>
      <c r="V325" s="3">
        <v>64</v>
      </c>
      <c r="W325" s="3">
        <v>10</v>
      </c>
      <c r="X325" s="3">
        <v>22</v>
      </c>
      <c r="Y325" s="3">
        <v>323</v>
      </c>
      <c r="Z325" s="3" t="s">
        <v>221</v>
      </c>
      <c r="AA325" s="3">
        <v>2</v>
      </c>
      <c r="AB325" s="3">
        <v>2</v>
      </c>
      <c r="AC325" s="3">
        <v>37821889</v>
      </c>
      <c r="AD325" s="3">
        <v>2455855</v>
      </c>
      <c r="AE325" s="3" t="s">
        <v>817</v>
      </c>
      <c r="AF325" s="3">
        <v>2</v>
      </c>
      <c r="AG325" s="3">
        <v>11</v>
      </c>
    </row>
    <row r="326" spans="1:33" ht="15.75" customHeight="1" x14ac:dyDescent="0.15">
      <c r="A326" s="3">
        <v>25974</v>
      </c>
      <c r="B326" s="3">
        <v>324</v>
      </c>
      <c r="C326" s="3">
        <v>2</v>
      </c>
      <c r="D326" s="3" t="s">
        <v>2569</v>
      </c>
      <c r="E326" s="3" t="s">
        <v>7337</v>
      </c>
      <c r="F326" s="3" t="s">
        <v>4272</v>
      </c>
      <c r="G326" s="3" t="s">
        <v>780</v>
      </c>
      <c r="H326" s="3" t="s">
        <v>4411</v>
      </c>
      <c r="I326" s="3" t="s">
        <v>5445</v>
      </c>
      <c r="J326" s="3">
        <v>1437.6965</v>
      </c>
      <c r="K326" s="3">
        <v>2213345</v>
      </c>
      <c r="L326" s="3" t="s">
        <v>40</v>
      </c>
      <c r="M326" s="3">
        <v>0</v>
      </c>
      <c r="N326" s="3" t="s">
        <v>2569</v>
      </c>
      <c r="O326" s="3" t="s">
        <v>7337</v>
      </c>
      <c r="P326" s="8">
        <v>40179</v>
      </c>
      <c r="Q326" s="3" t="s">
        <v>5444</v>
      </c>
      <c r="R326" s="5" t="s">
        <v>7343</v>
      </c>
      <c r="S326" s="3" t="s">
        <v>4411</v>
      </c>
      <c r="T326" s="3" t="s">
        <v>780</v>
      </c>
      <c r="V326" s="3">
        <v>2</v>
      </c>
      <c r="W326" s="3">
        <v>0</v>
      </c>
      <c r="X326" s="3">
        <v>24</v>
      </c>
      <c r="Y326" s="3">
        <v>324</v>
      </c>
      <c r="Z326" s="3" t="s">
        <v>40</v>
      </c>
      <c r="AA326" s="3">
        <v>2</v>
      </c>
      <c r="AB326" s="3">
        <v>2</v>
      </c>
      <c r="AC326" s="3">
        <v>2213345</v>
      </c>
      <c r="AD326" s="3">
        <v>143939</v>
      </c>
      <c r="AF326" s="3">
        <v>4</v>
      </c>
      <c r="AG326" s="3">
        <v>978</v>
      </c>
    </row>
    <row r="327" spans="1:33" ht="15.75" customHeight="1" x14ac:dyDescent="0.15">
      <c r="A327" s="3">
        <v>26224</v>
      </c>
      <c r="B327" s="3">
        <v>325</v>
      </c>
      <c r="C327" s="3">
        <v>20</v>
      </c>
      <c r="D327" s="3" t="s">
        <v>2616</v>
      </c>
      <c r="E327" s="3" t="s">
        <v>7347</v>
      </c>
      <c r="F327" s="3" t="s">
        <v>331</v>
      </c>
      <c r="G327" s="3" t="s">
        <v>167</v>
      </c>
      <c r="H327" s="3" t="s">
        <v>3411</v>
      </c>
      <c r="I327" s="3" t="s">
        <v>271</v>
      </c>
      <c r="J327" s="3">
        <v>1437.3041000000001</v>
      </c>
      <c r="K327" s="3">
        <v>3494200</v>
      </c>
      <c r="L327" s="3" t="s">
        <v>59</v>
      </c>
      <c r="M327" s="3">
        <v>0</v>
      </c>
      <c r="N327" s="3" t="s">
        <v>2616</v>
      </c>
      <c r="O327" s="3" t="s">
        <v>7347</v>
      </c>
      <c r="P327" s="8">
        <v>39814</v>
      </c>
      <c r="Q327" s="3" t="s">
        <v>5448</v>
      </c>
      <c r="R327" s="5" t="s">
        <v>7353</v>
      </c>
      <c r="S327" s="3" t="s">
        <v>3411</v>
      </c>
      <c r="T327" s="3" t="s">
        <v>167</v>
      </c>
      <c r="V327" s="3">
        <v>27</v>
      </c>
      <c r="W327" s="3">
        <v>3</v>
      </c>
      <c r="X327" s="3">
        <v>16</v>
      </c>
      <c r="Y327" s="3">
        <v>325</v>
      </c>
      <c r="Z327" s="3" t="s">
        <v>59</v>
      </c>
      <c r="AA327" s="3">
        <v>20</v>
      </c>
      <c r="AB327" s="3">
        <v>1</v>
      </c>
      <c r="AC327" s="3">
        <v>3494200</v>
      </c>
      <c r="AD327" s="3">
        <v>227294</v>
      </c>
      <c r="AE327" s="3" t="s">
        <v>271</v>
      </c>
      <c r="AF327" s="3">
        <v>17</v>
      </c>
      <c r="AG327" s="3">
        <v>7</v>
      </c>
    </row>
    <row r="328" spans="1:33" ht="15.75" customHeight="1" x14ac:dyDescent="0.15">
      <c r="A328" s="3">
        <v>26593</v>
      </c>
      <c r="B328" s="3">
        <v>326</v>
      </c>
      <c r="C328" s="3">
        <v>718</v>
      </c>
      <c r="D328" s="3" t="s">
        <v>266</v>
      </c>
      <c r="E328" s="3" t="s">
        <v>7359</v>
      </c>
      <c r="F328" s="3" t="s">
        <v>36</v>
      </c>
      <c r="G328" s="3" t="s">
        <v>37</v>
      </c>
      <c r="H328" s="3" t="s">
        <v>144</v>
      </c>
      <c r="I328" s="3" t="s">
        <v>89</v>
      </c>
      <c r="J328" s="3">
        <v>1429.1279</v>
      </c>
      <c r="K328" s="3">
        <v>985737000</v>
      </c>
      <c r="L328" s="3" t="s">
        <v>40</v>
      </c>
      <c r="M328" s="3">
        <v>0</v>
      </c>
      <c r="N328" s="3" t="s">
        <v>266</v>
      </c>
      <c r="O328" s="3" t="s">
        <v>7359</v>
      </c>
      <c r="P328" s="8">
        <v>37987</v>
      </c>
      <c r="Q328" s="3" t="s">
        <v>275</v>
      </c>
      <c r="R328" s="5" t="s">
        <v>7363</v>
      </c>
      <c r="S328" s="3" t="s">
        <v>144</v>
      </c>
      <c r="T328" s="3" t="s">
        <v>37</v>
      </c>
      <c r="V328" s="3">
        <v>65</v>
      </c>
      <c r="W328" s="3">
        <v>20</v>
      </c>
      <c r="X328" s="3">
        <v>25</v>
      </c>
      <c r="Y328" s="3">
        <v>326</v>
      </c>
      <c r="Z328" s="3" t="s">
        <v>40</v>
      </c>
      <c r="AA328" s="3">
        <v>718</v>
      </c>
      <c r="AB328" s="3">
        <v>1</v>
      </c>
      <c r="AC328" s="3">
        <v>985737000</v>
      </c>
      <c r="AD328" s="3">
        <v>64464000</v>
      </c>
      <c r="AE328" s="3" t="s">
        <v>89</v>
      </c>
      <c r="AF328" s="3">
        <v>4</v>
      </c>
      <c r="AG328" s="3">
        <v>4</v>
      </c>
    </row>
    <row r="329" spans="1:33" ht="15.75" customHeight="1" x14ac:dyDescent="0.15">
      <c r="A329" s="3">
        <v>21109</v>
      </c>
      <c r="B329" s="3">
        <v>327</v>
      </c>
      <c r="C329" s="3">
        <v>128</v>
      </c>
      <c r="D329" s="3" t="s">
        <v>2638</v>
      </c>
      <c r="E329" s="3" t="s">
        <v>7372</v>
      </c>
      <c r="F329" s="3" t="s">
        <v>475</v>
      </c>
      <c r="G329" s="3" t="s">
        <v>277</v>
      </c>
      <c r="H329" s="3" t="s">
        <v>475</v>
      </c>
      <c r="I329" s="3" t="s">
        <v>203</v>
      </c>
      <c r="J329" s="3">
        <v>1426.6069</v>
      </c>
      <c r="K329" s="3">
        <v>29142406</v>
      </c>
      <c r="L329" s="3" t="s">
        <v>677</v>
      </c>
      <c r="M329" s="3">
        <v>2</v>
      </c>
      <c r="N329" s="3" t="s">
        <v>2638</v>
      </c>
      <c r="O329" s="3" t="s">
        <v>7372</v>
      </c>
      <c r="P329" s="3" t="s">
        <v>987</v>
      </c>
      <c r="Q329" s="3" t="s">
        <v>5471</v>
      </c>
      <c r="R329" s="5" t="s">
        <v>7376</v>
      </c>
      <c r="S329" s="3" t="s">
        <v>475</v>
      </c>
      <c r="T329" s="3" t="s">
        <v>277</v>
      </c>
      <c r="V329" s="3">
        <v>29</v>
      </c>
      <c r="W329" s="3">
        <v>34</v>
      </c>
      <c r="X329" s="3">
        <v>5</v>
      </c>
      <c r="Y329" s="3">
        <v>327</v>
      </c>
      <c r="Z329" s="3" t="s">
        <v>677</v>
      </c>
      <c r="AA329" s="3">
        <v>128</v>
      </c>
      <c r="AB329" s="3">
        <v>13</v>
      </c>
      <c r="AC329" s="3">
        <v>29142406</v>
      </c>
      <c r="AD329" s="3">
        <v>1908966</v>
      </c>
      <c r="AE329" s="3" t="s">
        <v>203</v>
      </c>
      <c r="AF329" s="3">
        <v>12</v>
      </c>
      <c r="AG329" s="3">
        <v>9</v>
      </c>
    </row>
    <row r="330" spans="1:33" ht="15.75" customHeight="1" x14ac:dyDescent="0.15">
      <c r="A330" s="3">
        <v>21092</v>
      </c>
      <c r="B330" s="3">
        <v>328</v>
      </c>
      <c r="C330" s="3">
        <v>38</v>
      </c>
      <c r="D330" s="3" t="s">
        <v>2641</v>
      </c>
      <c r="E330" s="3" t="s">
        <v>7381</v>
      </c>
      <c r="F330" s="3" t="s">
        <v>657</v>
      </c>
      <c r="G330" s="3" t="s">
        <v>246</v>
      </c>
      <c r="H330" s="3" t="s">
        <v>5030</v>
      </c>
      <c r="I330" s="3" t="s">
        <v>264</v>
      </c>
      <c r="J330" s="3">
        <v>1420.7892999999999</v>
      </c>
      <c r="K330" s="3">
        <v>5915171</v>
      </c>
      <c r="L330" s="3" t="s">
        <v>71</v>
      </c>
      <c r="M330" s="3">
        <v>2</v>
      </c>
      <c r="N330" s="3" t="s">
        <v>2641</v>
      </c>
      <c r="O330" s="3" t="s">
        <v>7381</v>
      </c>
      <c r="P330" s="3" t="s">
        <v>41</v>
      </c>
      <c r="Q330" s="3" t="s">
        <v>5506</v>
      </c>
      <c r="R330" s="5" t="s">
        <v>7384</v>
      </c>
      <c r="S330" s="3" t="s">
        <v>5030</v>
      </c>
      <c r="T330" s="3" t="s">
        <v>246</v>
      </c>
      <c r="V330" s="3">
        <v>25</v>
      </c>
      <c r="W330" s="3">
        <v>14</v>
      </c>
      <c r="X330" s="3">
        <v>43</v>
      </c>
      <c r="Y330" s="3">
        <v>328</v>
      </c>
      <c r="Z330" s="3" t="s">
        <v>71</v>
      </c>
      <c r="AA330" s="3">
        <v>38</v>
      </c>
      <c r="AB330" s="3">
        <v>8</v>
      </c>
      <c r="AC330" s="3">
        <v>5915171</v>
      </c>
      <c r="AD330" s="3">
        <v>388954</v>
      </c>
      <c r="AE330" s="3" t="s">
        <v>264</v>
      </c>
      <c r="AF330" s="3">
        <v>5</v>
      </c>
      <c r="AG330" s="3">
        <v>8</v>
      </c>
    </row>
    <row r="331" spans="1:33" ht="15.75" customHeight="1" x14ac:dyDescent="0.15">
      <c r="A331" s="3">
        <v>24996</v>
      </c>
      <c r="B331" s="3">
        <v>329</v>
      </c>
      <c r="C331" s="3">
        <v>10</v>
      </c>
      <c r="D331" s="3" t="s">
        <v>2655</v>
      </c>
      <c r="E331" s="3" t="s">
        <v>7389</v>
      </c>
      <c r="F331" s="3" t="s">
        <v>36</v>
      </c>
      <c r="G331" s="3" t="s">
        <v>37</v>
      </c>
      <c r="H331" s="3" t="s">
        <v>39</v>
      </c>
      <c r="I331" s="3" t="s">
        <v>39</v>
      </c>
      <c r="J331" s="3">
        <v>1418.6927000000001</v>
      </c>
      <c r="K331" s="3">
        <v>3013390</v>
      </c>
      <c r="L331" s="3" t="s">
        <v>40</v>
      </c>
      <c r="M331" s="3">
        <v>0</v>
      </c>
      <c r="N331" s="3" t="s">
        <v>2655</v>
      </c>
      <c r="O331" s="3" t="s">
        <v>7389</v>
      </c>
      <c r="P331" s="8">
        <v>40179</v>
      </c>
      <c r="Q331" s="3" t="s">
        <v>5520</v>
      </c>
      <c r="R331" s="5" t="s">
        <v>7393</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15">
      <c r="A332" s="3">
        <v>25544</v>
      </c>
      <c r="B332" s="3">
        <v>330</v>
      </c>
      <c r="C332" s="3">
        <v>85</v>
      </c>
      <c r="D332" s="3" t="s">
        <v>2678</v>
      </c>
      <c r="E332" s="3" t="s">
        <v>7400</v>
      </c>
      <c r="F332" s="3" t="s">
        <v>96</v>
      </c>
      <c r="G332" s="3" t="s">
        <v>61</v>
      </c>
      <c r="H332" s="3" t="s">
        <v>5051</v>
      </c>
      <c r="I332" s="3" t="s">
        <v>63</v>
      </c>
      <c r="J332" s="3">
        <v>1410.3131000000001</v>
      </c>
      <c r="K332" s="3">
        <v>13973719</v>
      </c>
      <c r="L332" s="3" t="s">
        <v>162</v>
      </c>
      <c r="M332" s="3">
        <v>0</v>
      </c>
      <c r="N332" s="3" t="s">
        <v>2678</v>
      </c>
      <c r="O332" s="3" t="s">
        <v>7400</v>
      </c>
      <c r="P332" s="8">
        <v>40179</v>
      </c>
      <c r="Q332" s="3" t="s">
        <v>5526</v>
      </c>
      <c r="R332" s="5" t="s">
        <v>7407</v>
      </c>
      <c r="S332" s="3" t="s">
        <v>5051</v>
      </c>
      <c r="T332" s="3" t="s">
        <v>61</v>
      </c>
      <c r="V332" s="3">
        <v>19</v>
      </c>
      <c r="W332" s="3">
        <v>22</v>
      </c>
      <c r="X332" s="3">
        <v>36</v>
      </c>
      <c r="Y332" s="3">
        <v>330</v>
      </c>
      <c r="Z332" s="3" t="s">
        <v>162</v>
      </c>
      <c r="AA332" s="3">
        <v>85</v>
      </c>
      <c r="AB332" s="3">
        <v>9</v>
      </c>
      <c r="AC332" s="3">
        <v>13973719</v>
      </c>
      <c r="AD332" s="3">
        <v>925220</v>
      </c>
      <c r="AE332" s="3" t="s">
        <v>63</v>
      </c>
      <c r="AF332" s="3">
        <v>8</v>
      </c>
      <c r="AG332" s="3">
        <v>3</v>
      </c>
    </row>
    <row r="333" spans="1:33" ht="15.75" customHeight="1" x14ac:dyDescent="0.15">
      <c r="A333" s="3">
        <v>25446</v>
      </c>
      <c r="B333" s="3">
        <v>331</v>
      </c>
      <c r="C333" s="3">
        <v>32</v>
      </c>
      <c r="D333" s="3" t="s">
        <v>2679</v>
      </c>
      <c r="E333" s="3" t="s">
        <v>7413</v>
      </c>
      <c r="F333" s="3" t="s">
        <v>3068</v>
      </c>
      <c r="G333" s="3" t="s">
        <v>606</v>
      </c>
      <c r="H333" s="3" t="s">
        <v>2455</v>
      </c>
      <c r="I333" s="3" t="s">
        <v>2457</v>
      </c>
      <c r="J333" s="3">
        <v>1405.7929999999999</v>
      </c>
      <c r="K333" s="3">
        <v>2456385</v>
      </c>
      <c r="L333" s="3" t="s">
        <v>526</v>
      </c>
      <c r="M333" s="3">
        <v>0</v>
      </c>
      <c r="N333" s="3" t="s">
        <v>2679</v>
      </c>
      <c r="O333" s="3" t="s">
        <v>7413</v>
      </c>
      <c r="P333" s="8">
        <v>39448</v>
      </c>
      <c r="Q333" s="3" t="s">
        <v>5560</v>
      </c>
      <c r="R333" s="5" t="s">
        <v>7420</v>
      </c>
      <c r="S333" s="3" t="s">
        <v>2455</v>
      </c>
      <c r="T333" s="3" t="s">
        <v>606</v>
      </c>
      <c r="V333" s="3">
        <v>10</v>
      </c>
      <c r="W333" s="3">
        <v>0</v>
      </c>
      <c r="X333" s="3">
        <v>6</v>
      </c>
      <c r="Y333" s="3">
        <v>331</v>
      </c>
      <c r="Z333" s="3" t="s">
        <v>526</v>
      </c>
      <c r="AA333" s="3">
        <v>32</v>
      </c>
      <c r="AB333" s="3">
        <v>3</v>
      </c>
      <c r="AC333" s="3">
        <v>2456385</v>
      </c>
      <c r="AD333" s="3">
        <v>163129</v>
      </c>
      <c r="AF333" s="3">
        <v>19</v>
      </c>
      <c r="AG333" s="3">
        <v>48</v>
      </c>
    </row>
    <row r="334" spans="1:33" ht="15.75" customHeight="1" x14ac:dyDescent="0.15">
      <c r="A334" s="3">
        <v>24968</v>
      </c>
      <c r="B334" s="3">
        <v>332</v>
      </c>
      <c r="C334" s="3">
        <v>15</v>
      </c>
      <c r="D334" s="3" t="s">
        <v>2680</v>
      </c>
      <c r="E334" s="3" t="s">
        <v>7423</v>
      </c>
      <c r="F334" s="3" t="s">
        <v>36</v>
      </c>
      <c r="G334" s="3" t="s">
        <v>37</v>
      </c>
      <c r="H334" s="3" t="s">
        <v>5064</v>
      </c>
      <c r="I334" s="3" t="s">
        <v>5043</v>
      </c>
      <c r="J334" s="3">
        <v>1402.2982</v>
      </c>
      <c r="K334" s="3">
        <v>7866379</v>
      </c>
      <c r="L334" s="3" t="s">
        <v>478</v>
      </c>
      <c r="M334" s="3">
        <v>0</v>
      </c>
      <c r="N334" s="3" t="s">
        <v>2680</v>
      </c>
      <c r="O334" s="3" t="s">
        <v>7423</v>
      </c>
      <c r="P334" s="8">
        <v>40179</v>
      </c>
      <c r="Q334" s="3" t="s">
        <v>5578</v>
      </c>
      <c r="R334" s="5" t="s">
        <v>7426</v>
      </c>
      <c r="S334" s="3" t="s">
        <v>5064</v>
      </c>
      <c r="T334" s="3" t="s">
        <v>37</v>
      </c>
      <c r="V334" s="3">
        <v>67</v>
      </c>
      <c r="W334" s="3">
        <v>0</v>
      </c>
      <c r="X334" s="3">
        <v>8</v>
      </c>
      <c r="Y334" s="3">
        <v>332</v>
      </c>
      <c r="Z334" s="3" t="s">
        <v>478</v>
      </c>
      <c r="AA334" s="3">
        <v>15</v>
      </c>
      <c r="AB334" s="3">
        <v>2</v>
      </c>
      <c r="AC334" s="3">
        <v>7866379</v>
      </c>
      <c r="AD334" s="3">
        <v>523623</v>
      </c>
      <c r="AF334" s="3">
        <v>15</v>
      </c>
      <c r="AG334" s="3">
        <v>67</v>
      </c>
    </row>
    <row r="335" spans="1:33" ht="15.75" customHeight="1" x14ac:dyDescent="0.15">
      <c r="A335" s="3">
        <v>23109</v>
      </c>
      <c r="B335" s="3">
        <v>333</v>
      </c>
      <c r="C335" s="3">
        <v>110</v>
      </c>
      <c r="D335" s="3" t="s">
        <v>2683</v>
      </c>
      <c r="E335" s="3" t="s">
        <v>7429</v>
      </c>
      <c r="F335" s="3" t="s">
        <v>1193</v>
      </c>
      <c r="G335" s="3" t="s">
        <v>564</v>
      </c>
      <c r="H335" s="3" t="s">
        <v>5073</v>
      </c>
      <c r="I335" s="3" t="s">
        <v>63</v>
      </c>
      <c r="J335" s="3">
        <v>1400.838</v>
      </c>
      <c r="K335" s="3">
        <v>4558225</v>
      </c>
      <c r="L335" s="3" t="s">
        <v>600</v>
      </c>
      <c r="M335" s="3">
        <v>1</v>
      </c>
      <c r="N335" s="3" t="s">
        <v>2683</v>
      </c>
      <c r="O335" s="3" t="s">
        <v>7429</v>
      </c>
      <c r="P335" s="3" t="s">
        <v>41</v>
      </c>
      <c r="Q335" s="3" t="s">
        <v>5604</v>
      </c>
      <c r="R335" s="5" t="s">
        <v>7433</v>
      </c>
      <c r="S335" s="3" t="s">
        <v>5073</v>
      </c>
      <c r="T335" s="3" t="s">
        <v>564</v>
      </c>
      <c r="V335" s="3">
        <v>7</v>
      </c>
      <c r="W335" s="3">
        <v>23</v>
      </c>
      <c r="X335" s="3">
        <v>7</v>
      </c>
      <c r="Y335" s="3">
        <v>333</v>
      </c>
      <c r="Z335" s="3" t="s">
        <v>600</v>
      </c>
      <c r="AA335" s="3">
        <v>110</v>
      </c>
      <c r="AB335" s="3">
        <v>1</v>
      </c>
      <c r="AC335" s="3">
        <v>4558225</v>
      </c>
      <c r="AD335" s="3">
        <v>303712</v>
      </c>
      <c r="AE335" s="3" t="s">
        <v>63</v>
      </c>
      <c r="AF335" s="3">
        <v>13</v>
      </c>
      <c r="AG335" s="3">
        <v>3</v>
      </c>
    </row>
    <row r="336" spans="1:33" ht="15.75" customHeight="1" x14ac:dyDescent="0.15">
      <c r="A336" s="3">
        <v>23102</v>
      </c>
      <c r="B336" s="3">
        <v>334</v>
      </c>
      <c r="C336" s="3">
        <v>57</v>
      </c>
      <c r="D336" s="3" t="s">
        <v>2690</v>
      </c>
      <c r="E336" s="3" t="s">
        <v>7439</v>
      </c>
      <c r="F336" s="3" t="s">
        <v>4061</v>
      </c>
      <c r="G336" s="3" t="s">
        <v>446</v>
      </c>
      <c r="H336" s="3" t="s">
        <v>2435</v>
      </c>
      <c r="I336" s="3" t="s">
        <v>2435</v>
      </c>
      <c r="J336" s="3">
        <v>1384.9233999999999</v>
      </c>
      <c r="K336" s="3">
        <v>6018335</v>
      </c>
      <c r="L336" s="3" t="s">
        <v>215</v>
      </c>
      <c r="M336" s="3">
        <v>1</v>
      </c>
      <c r="N336" s="3" t="s">
        <v>2690</v>
      </c>
      <c r="O336" s="3" t="s">
        <v>7439</v>
      </c>
      <c r="P336" s="3" t="s">
        <v>41</v>
      </c>
      <c r="Q336" s="3" t="s">
        <v>5611</v>
      </c>
      <c r="R336" s="5" t="s">
        <v>7448</v>
      </c>
      <c r="S336" s="3" t="s">
        <v>2435</v>
      </c>
      <c r="T336" s="3" t="s">
        <v>446</v>
      </c>
      <c r="V336" s="3">
        <v>7</v>
      </c>
      <c r="W336" s="3">
        <v>7</v>
      </c>
      <c r="X336" s="3">
        <v>21</v>
      </c>
      <c r="Y336" s="3">
        <v>334</v>
      </c>
      <c r="Z336" s="3" t="s">
        <v>215</v>
      </c>
      <c r="AA336" s="3">
        <v>57</v>
      </c>
      <c r="AB336" s="3">
        <v>9</v>
      </c>
      <c r="AC336" s="3">
        <v>6018335</v>
      </c>
      <c r="AD336" s="3">
        <v>405296</v>
      </c>
      <c r="AE336" s="3" t="s">
        <v>2435</v>
      </c>
      <c r="AF336" s="3">
        <v>7</v>
      </c>
      <c r="AG336" s="3">
        <v>29</v>
      </c>
    </row>
    <row r="337" spans="1:33" ht="15.75" customHeight="1" x14ac:dyDescent="0.15">
      <c r="A337" s="3">
        <v>23133</v>
      </c>
      <c r="B337" s="3">
        <v>335</v>
      </c>
      <c r="C337" s="3">
        <v>144</v>
      </c>
      <c r="D337" s="3" t="s">
        <v>2693</v>
      </c>
      <c r="E337" s="3" t="s">
        <v>7455</v>
      </c>
      <c r="F337" s="3" t="s">
        <v>3068</v>
      </c>
      <c r="G337" s="3" t="s">
        <v>606</v>
      </c>
      <c r="H337" s="3" t="s">
        <v>5083</v>
      </c>
      <c r="I337" s="3" t="s">
        <v>1343</v>
      </c>
      <c r="J337" s="3">
        <v>1383.3471</v>
      </c>
      <c r="K337" s="3">
        <v>9763331</v>
      </c>
      <c r="L337" s="3" t="s">
        <v>335</v>
      </c>
      <c r="M337" s="3">
        <v>1</v>
      </c>
      <c r="N337" s="3" t="s">
        <v>2693</v>
      </c>
      <c r="O337" s="3" t="s">
        <v>7455</v>
      </c>
      <c r="P337" s="3" t="s">
        <v>835</v>
      </c>
      <c r="Q337" s="3" t="s">
        <v>5638</v>
      </c>
      <c r="R337" s="5" t="s">
        <v>7461</v>
      </c>
      <c r="S337" s="3" t="s">
        <v>5083</v>
      </c>
      <c r="T337" s="3" t="s">
        <v>606</v>
      </c>
      <c r="V337" s="3">
        <v>11</v>
      </c>
      <c r="W337" s="3">
        <v>5</v>
      </c>
      <c r="X337" s="3">
        <v>4</v>
      </c>
      <c r="Y337" s="3">
        <v>335</v>
      </c>
      <c r="Z337" s="3" t="s">
        <v>335</v>
      </c>
      <c r="AA337" s="3">
        <v>144</v>
      </c>
      <c r="AB337" s="3">
        <v>23</v>
      </c>
      <c r="AC337" s="3">
        <v>9763331</v>
      </c>
      <c r="AD337" s="3">
        <v>658196</v>
      </c>
      <c r="AE337" s="3" t="s">
        <v>1343</v>
      </c>
      <c r="AF337" s="3">
        <v>21</v>
      </c>
      <c r="AG337" s="3">
        <v>12</v>
      </c>
    </row>
    <row r="338" spans="1:33" ht="15.75" customHeight="1" x14ac:dyDescent="0.15">
      <c r="A338" s="3">
        <v>25168</v>
      </c>
      <c r="B338" s="3">
        <v>336</v>
      </c>
      <c r="C338" s="3">
        <v>65</v>
      </c>
      <c r="D338" s="3" t="s">
        <v>2705</v>
      </c>
      <c r="E338" s="3" t="s">
        <v>7467</v>
      </c>
      <c r="F338" s="3" t="s">
        <v>1072</v>
      </c>
      <c r="G338" s="3" t="s">
        <v>575</v>
      </c>
      <c r="H338" s="3" t="s">
        <v>5092</v>
      </c>
      <c r="I338" s="3" t="s">
        <v>5665</v>
      </c>
      <c r="J338" s="3">
        <v>1381.37</v>
      </c>
      <c r="K338" s="3">
        <v>5091839</v>
      </c>
      <c r="L338" s="3" t="s">
        <v>86</v>
      </c>
      <c r="M338" s="3">
        <v>0</v>
      </c>
      <c r="N338" s="3" t="s">
        <v>2705</v>
      </c>
      <c r="O338" s="3" t="s">
        <v>7467</v>
      </c>
      <c r="P338" s="8">
        <v>39448</v>
      </c>
      <c r="Q338" s="3" t="s">
        <v>5648</v>
      </c>
      <c r="R338" s="5" t="s">
        <v>7477</v>
      </c>
      <c r="S338" s="3" t="s">
        <v>5092</v>
      </c>
      <c r="T338" s="3" t="s">
        <v>575</v>
      </c>
      <c r="V338" s="3">
        <v>4</v>
      </c>
      <c r="W338" s="3">
        <v>0</v>
      </c>
      <c r="X338" s="3">
        <v>14</v>
      </c>
      <c r="Y338" s="3">
        <v>336</v>
      </c>
      <c r="Z338" s="3" t="s">
        <v>86</v>
      </c>
      <c r="AA338" s="3">
        <v>65</v>
      </c>
      <c r="AB338" s="3">
        <v>2</v>
      </c>
      <c r="AC338" s="3">
        <v>5091839</v>
      </c>
      <c r="AD338" s="3">
        <v>343725</v>
      </c>
      <c r="AF338" s="3">
        <v>16</v>
      </c>
      <c r="AG338" s="3">
        <v>966</v>
      </c>
    </row>
    <row r="339" spans="1:33" ht="15.75" customHeight="1" x14ac:dyDescent="0.15">
      <c r="A339" s="3">
        <v>23194</v>
      </c>
      <c r="B339" s="3">
        <v>337</v>
      </c>
      <c r="C339" s="3">
        <v>450</v>
      </c>
      <c r="D339" s="3" t="s">
        <v>2708</v>
      </c>
      <c r="E339" s="3" t="s">
        <v>7481</v>
      </c>
      <c r="F339" s="3" t="s">
        <v>855</v>
      </c>
      <c r="G339" s="3" t="s">
        <v>292</v>
      </c>
      <c r="H339" s="3" t="s">
        <v>5102</v>
      </c>
      <c r="I339" s="3" t="s">
        <v>5670</v>
      </c>
      <c r="J339" s="3">
        <v>1376.5812000000001</v>
      </c>
      <c r="K339" s="3">
        <v>41319955</v>
      </c>
      <c r="L339" s="3" t="s">
        <v>101</v>
      </c>
      <c r="M339" s="3">
        <v>1</v>
      </c>
      <c r="N339" s="3" t="s">
        <v>2708</v>
      </c>
      <c r="O339" s="3" t="s">
        <v>7481</v>
      </c>
      <c r="P339" s="3" t="s">
        <v>41</v>
      </c>
      <c r="Q339" s="3" t="s">
        <v>5668</v>
      </c>
      <c r="R339" s="5" t="s">
        <v>7487</v>
      </c>
      <c r="S339" s="3" t="s">
        <v>5102</v>
      </c>
      <c r="T339" s="3" t="s">
        <v>292</v>
      </c>
      <c r="V339" s="3">
        <v>9</v>
      </c>
      <c r="W339" s="3">
        <v>0</v>
      </c>
      <c r="X339" s="3">
        <v>29</v>
      </c>
      <c r="Y339" s="3">
        <v>337</v>
      </c>
      <c r="Z339" s="3" t="s">
        <v>101</v>
      </c>
      <c r="AA339" s="3">
        <v>450</v>
      </c>
      <c r="AB339" s="3">
        <v>75</v>
      </c>
      <c r="AC339" s="3">
        <v>41319955</v>
      </c>
      <c r="AD339" s="3">
        <v>2798353</v>
      </c>
      <c r="AF339" s="3">
        <v>10</v>
      </c>
      <c r="AG339" s="3">
        <v>220</v>
      </c>
    </row>
    <row r="340" spans="1:33" ht="15.75" customHeight="1" x14ac:dyDescent="0.15">
      <c r="A340" s="3">
        <v>26524</v>
      </c>
      <c r="B340" s="3">
        <v>338</v>
      </c>
      <c r="C340" s="3">
        <v>3</v>
      </c>
      <c r="D340" s="3" t="s">
        <v>2715</v>
      </c>
      <c r="E340" s="3" t="s">
        <v>7489</v>
      </c>
      <c r="F340" s="3" t="s">
        <v>7490</v>
      </c>
      <c r="G340" s="3" t="s">
        <v>933</v>
      </c>
      <c r="H340" s="3" t="s">
        <v>5121</v>
      </c>
      <c r="I340" s="3" t="s">
        <v>5674</v>
      </c>
      <c r="J340" s="3">
        <v>1373.7533000000001</v>
      </c>
      <c r="K340" s="3">
        <v>5615000</v>
      </c>
      <c r="L340" s="3" t="s">
        <v>221</v>
      </c>
      <c r="M340" s="3">
        <v>0</v>
      </c>
      <c r="N340" s="3" t="s">
        <v>2715</v>
      </c>
      <c r="O340" s="3" t="s">
        <v>7489</v>
      </c>
      <c r="P340" s="8">
        <v>39814</v>
      </c>
      <c r="Q340" s="3" t="s">
        <v>5672</v>
      </c>
      <c r="R340" s="5" t="s">
        <v>7498</v>
      </c>
      <c r="S340" s="3" t="s">
        <v>5121</v>
      </c>
      <c r="T340" s="3" t="s">
        <v>933</v>
      </c>
      <c r="V340" s="3">
        <v>1</v>
      </c>
      <c r="W340" s="3">
        <v>0</v>
      </c>
      <c r="X340" s="3">
        <v>23</v>
      </c>
      <c r="Y340" s="3">
        <v>338</v>
      </c>
      <c r="Z340" s="3" t="s">
        <v>221</v>
      </c>
      <c r="AA340" s="3">
        <v>3</v>
      </c>
      <c r="AB340" s="3">
        <v>2</v>
      </c>
      <c r="AC340" s="3">
        <v>5615000</v>
      </c>
      <c r="AD340" s="3">
        <v>381000</v>
      </c>
      <c r="AF340" s="3">
        <v>2</v>
      </c>
      <c r="AG340" s="3">
        <v>383</v>
      </c>
    </row>
    <row r="341" spans="1:33" ht="15.75" customHeight="1" x14ac:dyDescent="0.15">
      <c r="A341" s="3">
        <v>26061</v>
      </c>
      <c r="B341" s="3">
        <v>339</v>
      </c>
      <c r="C341" s="3">
        <v>37</v>
      </c>
      <c r="D341" s="3" t="s">
        <v>2718</v>
      </c>
      <c r="E341" s="3" t="s">
        <v>7500</v>
      </c>
      <c r="F341" s="3" t="s">
        <v>3068</v>
      </c>
      <c r="G341" s="3" t="s">
        <v>606</v>
      </c>
      <c r="H341" s="3" t="s">
        <v>1343</v>
      </c>
      <c r="I341" s="3" t="s">
        <v>1343</v>
      </c>
      <c r="J341" s="3">
        <v>1373.6527000000001</v>
      </c>
      <c r="K341" s="3">
        <v>2461000</v>
      </c>
      <c r="L341" s="3" t="s">
        <v>101</v>
      </c>
      <c r="M341" s="3">
        <v>0</v>
      </c>
      <c r="N341" s="3" t="s">
        <v>2718</v>
      </c>
      <c r="O341" s="3" t="s">
        <v>7500</v>
      </c>
      <c r="P341" s="8">
        <v>38718</v>
      </c>
      <c r="Q341" s="3" t="s">
        <v>5676</v>
      </c>
      <c r="R341" s="5" t="s">
        <v>7509</v>
      </c>
      <c r="S341" s="3" t="s">
        <v>1343</v>
      </c>
      <c r="T341" s="3" t="s">
        <v>606</v>
      </c>
      <c r="V341" s="3">
        <v>12</v>
      </c>
      <c r="W341" s="3">
        <v>6</v>
      </c>
      <c r="X341" s="3">
        <v>30</v>
      </c>
      <c r="Y341" s="3">
        <v>339</v>
      </c>
      <c r="Z341" s="3" t="s">
        <v>101</v>
      </c>
      <c r="AA341" s="3">
        <v>37</v>
      </c>
      <c r="AB341" s="3">
        <v>1</v>
      </c>
      <c r="AC341" s="3">
        <v>2461000</v>
      </c>
      <c r="AD341" s="3">
        <v>167000</v>
      </c>
      <c r="AE341" s="3" t="s">
        <v>1343</v>
      </c>
      <c r="AF341" s="3">
        <v>10</v>
      </c>
      <c r="AG341" s="3">
        <v>12</v>
      </c>
    </row>
    <row r="342" spans="1:33" ht="15.75" customHeight="1" x14ac:dyDescent="0.15">
      <c r="A342" s="3">
        <v>23598</v>
      </c>
      <c r="B342" s="3">
        <v>340</v>
      </c>
      <c r="C342" s="3">
        <v>16</v>
      </c>
      <c r="D342" s="3" t="s">
        <v>2735</v>
      </c>
      <c r="E342" s="3" t="s">
        <v>7512</v>
      </c>
      <c r="F342" s="3" t="s">
        <v>5738</v>
      </c>
      <c r="G342" s="3" t="s">
        <v>599</v>
      </c>
      <c r="H342" s="3" t="s">
        <v>5151</v>
      </c>
      <c r="I342" s="3" t="s">
        <v>3354</v>
      </c>
      <c r="J342" s="3">
        <v>1372.7764</v>
      </c>
      <c r="K342" s="3">
        <v>21962366</v>
      </c>
      <c r="L342" s="3" t="s">
        <v>221</v>
      </c>
      <c r="M342" s="3">
        <v>1</v>
      </c>
      <c r="N342" s="3" t="s">
        <v>2735</v>
      </c>
      <c r="O342" s="3" t="s">
        <v>7512</v>
      </c>
      <c r="P342" s="3" t="s">
        <v>1000</v>
      </c>
      <c r="Q342" s="3" t="s">
        <v>5679</v>
      </c>
      <c r="R342" s="5" t="s">
        <v>7525</v>
      </c>
      <c r="S342" s="3" t="s">
        <v>5151</v>
      </c>
      <c r="T342" s="3" t="s">
        <v>599</v>
      </c>
      <c r="V342" s="3">
        <v>3</v>
      </c>
      <c r="W342" s="3">
        <v>3</v>
      </c>
      <c r="X342" s="3">
        <v>24</v>
      </c>
      <c r="Y342" s="3">
        <v>340</v>
      </c>
      <c r="Z342" s="3" t="s">
        <v>221</v>
      </c>
      <c r="AA342" s="3">
        <v>16</v>
      </c>
      <c r="AB342" s="3">
        <v>3</v>
      </c>
      <c r="AC342" s="3">
        <v>21962366</v>
      </c>
      <c r="AD342" s="3">
        <v>1491222</v>
      </c>
      <c r="AE342" s="3" t="s">
        <v>3354</v>
      </c>
      <c r="AF342" s="3">
        <v>2</v>
      </c>
      <c r="AG342" s="3">
        <v>13</v>
      </c>
    </row>
    <row r="343" spans="1:33" ht="15.75" customHeight="1" x14ac:dyDescent="0.15">
      <c r="A343" s="3">
        <v>26254</v>
      </c>
      <c r="B343" s="3">
        <v>341</v>
      </c>
      <c r="C343" s="3">
        <v>24</v>
      </c>
      <c r="D343" s="3" t="s">
        <v>2740</v>
      </c>
      <c r="E343" s="3" t="s">
        <v>7529</v>
      </c>
      <c r="F343" s="3" t="s">
        <v>96</v>
      </c>
      <c r="G343" s="3" t="s">
        <v>61</v>
      </c>
      <c r="H343" s="3" t="s">
        <v>4046</v>
      </c>
      <c r="I343" s="3" t="s">
        <v>63</v>
      </c>
      <c r="J343" s="3">
        <v>1372.1611</v>
      </c>
      <c r="K343" s="3">
        <v>2904721</v>
      </c>
      <c r="L343" s="3" t="s">
        <v>71</v>
      </c>
      <c r="M343" s="3">
        <v>0</v>
      </c>
      <c r="N343" s="3" t="s">
        <v>2740</v>
      </c>
      <c r="O343" s="3" t="s">
        <v>7529</v>
      </c>
      <c r="P343" s="8">
        <v>39814</v>
      </c>
      <c r="Q343" s="3" t="s">
        <v>5693</v>
      </c>
      <c r="R343" s="5" t="s">
        <v>7535</v>
      </c>
      <c r="S343" s="3" t="s">
        <v>4046</v>
      </c>
      <c r="T343" s="3" t="s">
        <v>61</v>
      </c>
      <c r="V343" s="3">
        <v>20</v>
      </c>
      <c r="W343" s="3">
        <v>24</v>
      </c>
      <c r="X343" s="3">
        <v>44</v>
      </c>
      <c r="Y343" s="3">
        <v>341</v>
      </c>
      <c r="Z343" s="3" t="s">
        <v>71</v>
      </c>
      <c r="AA343" s="3">
        <v>24</v>
      </c>
      <c r="AB343" s="3">
        <v>4</v>
      </c>
      <c r="AC343" s="3">
        <v>2904721</v>
      </c>
      <c r="AD343" s="3">
        <v>197310</v>
      </c>
      <c r="AE343" s="3" t="s">
        <v>63</v>
      </c>
      <c r="AF343" s="3">
        <v>5</v>
      </c>
      <c r="AG343" s="3">
        <v>3</v>
      </c>
    </row>
    <row r="344" spans="1:33" ht="15.75" customHeight="1" x14ac:dyDescent="0.15">
      <c r="A344" s="3">
        <v>23036</v>
      </c>
      <c r="B344" s="3">
        <v>342</v>
      </c>
      <c r="C344" s="3">
        <v>34</v>
      </c>
      <c r="D344" s="3" t="s">
        <v>2741</v>
      </c>
      <c r="E344" s="3" t="s">
        <v>7539</v>
      </c>
      <c r="F344" s="3" t="s">
        <v>314</v>
      </c>
      <c r="G344" s="3" t="s">
        <v>153</v>
      </c>
      <c r="H344" s="3" t="s">
        <v>3261</v>
      </c>
      <c r="I344" s="3" t="s">
        <v>1401</v>
      </c>
      <c r="J344" s="3">
        <v>1369.7242000000001</v>
      </c>
      <c r="K344" s="3">
        <v>3102000</v>
      </c>
      <c r="L344" s="3" t="s">
        <v>162</v>
      </c>
      <c r="M344" s="3">
        <v>1</v>
      </c>
      <c r="N344" s="3" t="s">
        <v>2741</v>
      </c>
      <c r="O344" s="3" t="s">
        <v>7539</v>
      </c>
      <c r="P344" s="3" t="s">
        <v>41</v>
      </c>
      <c r="Q344" s="3" t="s">
        <v>5696</v>
      </c>
      <c r="R344" s="5" t="s">
        <v>7550</v>
      </c>
      <c r="S344" s="3" t="s">
        <v>3261</v>
      </c>
      <c r="T344" s="3" t="s">
        <v>153</v>
      </c>
      <c r="V344" s="3">
        <v>5</v>
      </c>
      <c r="W344" s="3">
        <v>0</v>
      </c>
      <c r="X344" s="3">
        <v>37</v>
      </c>
      <c r="Y344" s="3">
        <v>342</v>
      </c>
      <c r="Z344" s="3" t="s">
        <v>162</v>
      </c>
      <c r="AA344" s="3">
        <v>34</v>
      </c>
      <c r="AB344" s="3">
        <v>7</v>
      </c>
      <c r="AC344" s="3">
        <v>3102000</v>
      </c>
      <c r="AD344" s="3">
        <v>211060</v>
      </c>
      <c r="AF344" s="3">
        <v>8</v>
      </c>
      <c r="AG344" s="3">
        <v>21</v>
      </c>
    </row>
    <row r="345" spans="1:33" ht="15.75" customHeight="1" x14ac:dyDescent="0.15">
      <c r="A345" s="3">
        <v>25076</v>
      </c>
      <c r="B345" s="3">
        <v>343</v>
      </c>
      <c r="C345" s="3">
        <v>89</v>
      </c>
      <c r="D345" s="3" t="s">
        <v>2753</v>
      </c>
      <c r="E345" s="3" t="s">
        <v>7554</v>
      </c>
      <c r="F345" s="3" t="s">
        <v>96</v>
      </c>
      <c r="G345" s="3" t="s">
        <v>61</v>
      </c>
      <c r="H345" s="3" t="s">
        <v>5203</v>
      </c>
      <c r="I345" s="3" t="s">
        <v>251</v>
      </c>
      <c r="J345" s="3">
        <v>1362.2311</v>
      </c>
      <c r="K345" s="3">
        <v>44822953</v>
      </c>
      <c r="L345" s="3" t="s">
        <v>478</v>
      </c>
      <c r="M345" s="3">
        <v>0</v>
      </c>
      <c r="N345" s="3" t="s">
        <v>2753</v>
      </c>
      <c r="O345" s="3" t="s">
        <v>7554</v>
      </c>
      <c r="P345" s="8">
        <v>40179</v>
      </c>
      <c r="Q345" s="3" t="s">
        <v>5711</v>
      </c>
      <c r="R345" s="5" t="s">
        <v>7567</v>
      </c>
      <c r="S345" s="3" t="s">
        <v>5203</v>
      </c>
      <c r="T345" s="3" t="s">
        <v>61</v>
      </c>
      <c r="V345" s="3">
        <v>21</v>
      </c>
      <c r="W345" s="3">
        <v>0</v>
      </c>
      <c r="X345" s="3">
        <v>9</v>
      </c>
      <c r="Y345" s="3">
        <v>343</v>
      </c>
      <c r="Z345" s="3" t="s">
        <v>478</v>
      </c>
      <c r="AA345" s="3">
        <v>89</v>
      </c>
      <c r="AB345" s="3">
        <v>30</v>
      </c>
      <c r="AC345" s="3">
        <v>44822953</v>
      </c>
      <c r="AD345" s="3">
        <v>3065381</v>
      </c>
      <c r="AF345" s="3">
        <v>15</v>
      </c>
      <c r="AG345" s="3">
        <v>40</v>
      </c>
    </row>
    <row r="346" spans="1:33" ht="15.75" customHeight="1" x14ac:dyDescent="0.15">
      <c r="A346" s="3">
        <v>26470</v>
      </c>
      <c r="B346" s="3">
        <v>344</v>
      </c>
      <c r="C346" s="3">
        <v>16</v>
      </c>
      <c r="D346" s="3" t="s">
        <v>2759</v>
      </c>
      <c r="E346" s="3" t="s">
        <v>7571</v>
      </c>
      <c r="F346" s="3" t="s">
        <v>657</v>
      </c>
      <c r="G346" s="3" t="s">
        <v>246</v>
      </c>
      <c r="H346" s="3" t="s">
        <v>264</v>
      </c>
      <c r="I346" s="3" t="s">
        <v>264</v>
      </c>
      <c r="J346" s="3">
        <v>1361.4004</v>
      </c>
      <c r="K346" s="3">
        <v>2442000</v>
      </c>
      <c r="L346" s="3" t="s">
        <v>66</v>
      </c>
      <c r="M346" s="3">
        <v>0</v>
      </c>
      <c r="N346" s="3" t="s">
        <v>2759</v>
      </c>
      <c r="O346" s="3" t="s">
        <v>7571</v>
      </c>
      <c r="P346" s="8">
        <v>39083</v>
      </c>
      <c r="Q346" s="3" t="s">
        <v>5727</v>
      </c>
      <c r="R346" s="5" t="s">
        <v>7576</v>
      </c>
      <c r="S346" s="3" t="s">
        <v>264</v>
      </c>
      <c r="T346" s="3" t="s">
        <v>246</v>
      </c>
      <c r="V346" s="3">
        <v>26</v>
      </c>
      <c r="W346" s="3">
        <v>15</v>
      </c>
      <c r="X346" s="3">
        <v>29</v>
      </c>
      <c r="Y346" s="3">
        <v>344</v>
      </c>
      <c r="Z346" s="3" t="s">
        <v>66</v>
      </c>
      <c r="AA346" s="3">
        <v>16</v>
      </c>
      <c r="AB346" s="3">
        <v>1</v>
      </c>
      <c r="AC346" s="3">
        <v>2442000</v>
      </c>
      <c r="AD346" s="3">
        <v>167100</v>
      </c>
      <c r="AE346" s="3" t="s">
        <v>264</v>
      </c>
      <c r="AF346" s="3">
        <v>9</v>
      </c>
      <c r="AG346" s="3">
        <v>8</v>
      </c>
    </row>
    <row r="347" spans="1:33" ht="15.75" customHeight="1" x14ac:dyDescent="0.15">
      <c r="A347" s="3">
        <v>25517</v>
      </c>
      <c r="B347" s="3">
        <v>345</v>
      </c>
      <c r="C347" s="3">
        <v>9</v>
      </c>
      <c r="D347" s="3" t="s">
        <v>2760</v>
      </c>
      <c r="E347" s="3" t="s">
        <v>7582</v>
      </c>
      <c r="F347" s="3" t="s">
        <v>657</v>
      </c>
      <c r="G347" s="3" t="s">
        <v>246</v>
      </c>
      <c r="H347" s="3" t="s">
        <v>5216</v>
      </c>
      <c r="I347" s="3" t="s">
        <v>3818</v>
      </c>
      <c r="J347" s="3">
        <v>1354.7693999999999</v>
      </c>
      <c r="K347" s="3">
        <v>4251680</v>
      </c>
      <c r="L347" s="3" t="s">
        <v>641</v>
      </c>
      <c r="M347" s="3">
        <v>0</v>
      </c>
      <c r="N347" s="3" t="s">
        <v>2760</v>
      </c>
      <c r="O347" s="3" t="s">
        <v>7582</v>
      </c>
      <c r="P347" s="8">
        <v>40179</v>
      </c>
      <c r="Q347" s="3" t="s">
        <v>5731</v>
      </c>
      <c r="R347" s="5" t="s">
        <v>7585</v>
      </c>
      <c r="S347" s="3" t="s">
        <v>5216</v>
      </c>
      <c r="T347" s="3" t="s">
        <v>246</v>
      </c>
      <c r="V347" s="3">
        <v>27</v>
      </c>
      <c r="W347" s="3">
        <v>5</v>
      </c>
      <c r="X347" s="3">
        <v>2</v>
      </c>
      <c r="Y347" s="3">
        <v>345</v>
      </c>
      <c r="Z347" s="3" t="s">
        <v>641</v>
      </c>
      <c r="AA347" s="3">
        <v>9</v>
      </c>
      <c r="AB347" s="3">
        <v>2</v>
      </c>
      <c r="AC347" s="3">
        <v>4251680</v>
      </c>
      <c r="AD347" s="3">
        <v>292258</v>
      </c>
      <c r="AE347" s="3" t="s">
        <v>3818</v>
      </c>
      <c r="AF347" s="3">
        <v>23</v>
      </c>
      <c r="AG347" s="3">
        <v>22</v>
      </c>
    </row>
    <row r="348" spans="1:33" ht="15.75" customHeight="1" x14ac:dyDescent="0.15">
      <c r="A348" s="3">
        <v>21158</v>
      </c>
      <c r="B348" s="3">
        <v>346</v>
      </c>
      <c r="C348" s="3">
        <v>137</v>
      </c>
      <c r="D348" s="3" t="s">
        <v>2762</v>
      </c>
      <c r="E348" s="3" t="s">
        <v>7589</v>
      </c>
      <c r="F348" s="3" t="s">
        <v>331</v>
      </c>
      <c r="G348" s="3" t="s">
        <v>167</v>
      </c>
      <c r="H348" s="3" t="s">
        <v>1245</v>
      </c>
      <c r="I348" s="3" t="s">
        <v>283</v>
      </c>
      <c r="J348" s="3">
        <v>1354.2374</v>
      </c>
      <c r="K348" s="3">
        <v>21055670</v>
      </c>
      <c r="L348" s="3" t="s">
        <v>101</v>
      </c>
      <c r="M348" s="3">
        <v>2</v>
      </c>
      <c r="N348" s="3" t="s">
        <v>2762</v>
      </c>
      <c r="O348" s="3" t="s">
        <v>7589</v>
      </c>
      <c r="P348" s="3" t="s">
        <v>1000</v>
      </c>
      <c r="Q348" s="3" t="s">
        <v>5735</v>
      </c>
      <c r="R348" s="3" t="s">
        <v>7596</v>
      </c>
      <c r="S348" s="3" t="s">
        <v>1245</v>
      </c>
      <c r="T348" s="3" t="s">
        <v>167</v>
      </c>
      <c r="V348" s="3">
        <v>28</v>
      </c>
      <c r="W348" s="3">
        <v>15</v>
      </c>
      <c r="X348" s="3">
        <v>31</v>
      </c>
      <c r="Y348" s="3">
        <v>346</v>
      </c>
      <c r="Z348" s="3" t="s">
        <v>101</v>
      </c>
      <c r="AA348" s="3">
        <v>137</v>
      </c>
      <c r="AB348" s="3">
        <v>11</v>
      </c>
      <c r="AC348" s="3">
        <v>21055670</v>
      </c>
      <c r="AD348" s="3">
        <v>1447884</v>
      </c>
      <c r="AE348" s="3" t="s">
        <v>283</v>
      </c>
      <c r="AF348" s="3">
        <v>10</v>
      </c>
      <c r="AG348" s="3">
        <v>1</v>
      </c>
    </row>
    <row r="349" spans="1:33" ht="15.75" customHeight="1" x14ac:dyDescent="0.15">
      <c r="A349" s="3">
        <v>17538</v>
      </c>
      <c r="B349" s="3">
        <v>347</v>
      </c>
      <c r="C349" s="3">
        <v>31</v>
      </c>
      <c r="D349" s="3" t="s">
        <v>2764</v>
      </c>
      <c r="E349" s="3" t="s">
        <v>7607</v>
      </c>
      <c r="F349" s="3" t="s">
        <v>931</v>
      </c>
      <c r="G349" s="3" t="s">
        <v>378</v>
      </c>
      <c r="H349" s="3" t="s">
        <v>5239</v>
      </c>
      <c r="I349" s="3" t="s">
        <v>380</v>
      </c>
      <c r="J349" s="3">
        <v>1352.3510000000001</v>
      </c>
      <c r="K349" s="3">
        <v>106254000</v>
      </c>
      <c r="L349" s="3" t="s">
        <v>538</v>
      </c>
      <c r="M349" s="3">
        <v>3</v>
      </c>
      <c r="N349" s="3" t="s">
        <v>2764</v>
      </c>
      <c r="O349" s="3" t="s">
        <v>7607</v>
      </c>
      <c r="P349" s="3" t="s">
        <v>104</v>
      </c>
      <c r="Q349" s="3" t="s">
        <v>5741</v>
      </c>
      <c r="R349" s="5" t="s">
        <v>7610</v>
      </c>
      <c r="S349" s="3" t="s">
        <v>5239</v>
      </c>
      <c r="T349" s="3" t="s">
        <v>378</v>
      </c>
      <c r="V349" s="3">
        <v>5</v>
      </c>
      <c r="W349" s="3">
        <v>3</v>
      </c>
      <c r="X349" s="3">
        <v>14</v>
      </c>
      <c r="Y349" s="3">
        <v>347</v>
      </c>
      <c r="Z349" s="3" t="s">
        <v>538</v>
      </c>
      <c r="AA349" s="3">
        <v>31</v>
      </c>
      <c r="AB349" s="3">
        <v>7</v>
      </c>
      <c r="AC349" s="3">
        <v>106254000</v>
      </c>
      <c r="AD349" s="3">
        <v>7316000</v>
      </c>
      <c r="AE349" s="3" t="s">
        <v>380</v>
      </c>
      <c r="AF349" s="3">
        <v>3</v>
      </c>
      <c r="AG349" s="3">
        <v>81</v>
      </c>
    </row>
    <row r="350" spans="1:33" ht="15.75" customHeight="1" x14ac:dyDescent="0.15">
      <c r="A350" s="3">
        <v>25078</v>
      </c>
      <c r="B350" s="3">
        <v>348</v>
      </c>
      <c r="C350" s="3">
        <v>5</v>
      </c>
      <c r="D350" s="3" t="s">
        <v>2767</v>
      </c>
      <c r="E350" s="3" t="s">
        <v>7620</v>
      </c>
      <c r="F350" s="3" t="s">
        <v>475</v>
      </c>
      <c r="G350" s="3" t="s">
        <v>277</v>
      </c>
      <c r="H350" s="3" t="s">
        <v>475</v>
      </c>
      <c r="I350" s="3" t="s">
        <v>203</v>
      </c>
      <c r="J350" s="3">
        <v>1351.7859000000001</v>
      </c>
      <c r="K350" s="3">
        <v>2163161</v>
      </c>
      <c r="L350" s="3" t="s">
        <v>71</v>
      </c>
      <c r="M350" s="3">
        <v>0</v>
      </c>
      <c r="N350" s="3" t="s">
        <v>2767</v>
      </c>
      <c r="O350" s="3" t="s">
        <v>7620</v>
      </c>
      <c r="P350" s="8">
        <v>40179</v>
      </c>
      <c r="Q350" s="3" t="s">
        <v>5744</v>
      </c>
      <c r="R350" s="5" t="s">
        <v>7631</v>
      </c>
      <c r="S350" s="3" t="s">
        <v>475</v>
      </c>
      <c r="T350" s="3" t="s">
        <v>277</v>
      </c>
      <c r="V350" s="3">
        <v>30</v>
      </c>
      <c r="W350" s="3">
        <v>35</v>
      </c>
      <c r="X350" s="3">
        <v>45</v>
      </c>
      <c r="Y350" s="3">
        <v>348</v>
      </c>
      <c r="Z350" s="3" t="s">
        <v>71</v>
      </c>
      <c r="AA350" s="3">
        <v>5</v>
      </c>
      <c r="AB350" s="3">
        <v>1</v>
      </c>
      <c r="AC350" s="3">
        <v>2163161</v>
      </c>
      <c r="AD350" s="3">
        <v>149000</v>
      </c>
      <c r="AE350" s="3" t="s">
        <v>203</v>
      </c>
      <c r="AF350" s="3">
        <v>5</v>
      </c>
      <c r="AG350" s="3">
        <v>9</v>
      </c>
    </row>
    <row r="351" spans="1:33" ht="15.75" customHeight="1" x14ac:dyDescent="0.15">
      <c r="A351" s="3">
        <v>25359</v>
      </c>
      <c r="B351" s="3">
        <v>349</v>
      </c>
      <c r="C351" s="3">
        <v>10</v>
      </c>
      <c r="D351" s="3" t="s">
        <v>2769</v>
      </c>
      <c r="E351" s="3" t="s">
        <v>7638</v>
      </c>
      <c r="F351" s="3" t="s">
        <v>143</v>
      </c>
      <c r="G351" s="3" t="s">
        <v>77</v>
      </c>
      <c r="H351" s="3" t="s">
        <v>5251</v>
      </c>
      <c r="I351" s="3" t="s">
        <v>5760</v>
      </c>
      <c r="J351" s="3">
        <v>1350.0385000000001</v>
      </c>
      <c r="K351" s="3">
        <v>7531500</v>
      </c>
      <c r="L351" s="3" t="s">
        <v>162</v>
      </c>
      <c r="M351" s="3">
        <v>0</v>
      </c>
      <c r="N351" s="3" t="s">
        <v>2769</v>
      </c>
      <c r="O351" s="3" t="s">
        <v>7638</v>
      </c>
      <c r="P351" s="8">
        <v>38718</v>
      </c>
      <c r="Q351" s="3" t="s">
        <v>5755</v>
      </c>
      <c r="R351" s="5" t="s">
        <v>7642</v>
      </c>
      <c r="S351" s="3" t="s">
        <v>5251</v>
      </c>
      <c r="T351" s="3" t="s">
        <v>77</v>
      </c>
      <c r="V351" s="3">
        <v>11</v>
      </c>
      <c r="W351" s="3">
        <v>0</v>
      </c>
      <c r="X351" s="3">
        <v>38</v>
      </c>
      <c r="Y351" s="3">
        <v>349</v>
      </c>
      <c r="Z351" s="3" t="s">
        <v>162</v>
      </c>
      <c r="AA351" s="3">
        <v>10</v>
      </c>
      <c r="AB351" s="3">
        <v>4</v>
      </c>
      <c r="AC351" s="3">
        <v>7531500</v>
      </c>
      <c r="AD351" s="3">
        <v>519400</v>
      </c>
      <c r="AF351" s="3">
        <v>8</v>
      </c>
      <c r="AG351" s="3">
        <v>113</v>
      </c>
    </row>
    <row r="352" spans="1:33" ht="15.75" customHeight="1" x14ac:dyDescent="0.15">
      <c r="A352" s="3">
        <v>21516</v>
      </c>
      <c r="B352" s="3">
        <v>350</v>
      </c>
      <c r="C352" s="3">
        <v>18</v>
      </c>
      <c r="D352" s="3" t="s">
        <v>2773</v>
      </c>
      <c r="E352" s="3" t="s">
        <v>7643</v>
      </c>
      <c r="F352" s="3" t="s">
        <v>475</v>
      </c>
      <c r="G352" s="3" t="s">
        <v>277</v>
      </c>
      <c r="H352" s="3" t="s">
        <v>1305</v>
      </c>
      <c r="I352" s="3" t="s">
        <v>203</v>
      </c>
      <c r="J352" s="3">
        <v>1349.0682999999999</v>
      </c>
      <c r="K352" s="3">
        <v>8958633</v>
      </c>
      <c r="L352" s="3" t="s">
        <v>356</v>
      </c>
      <c r="M352" s="3">
        <v>2</v>
      </c>
      <c r="N352" s="3" t="s">
        <v>2773</v>
      </c>
      <c r="O352" s="3" t="s">
        <v>7643</v>
      </c>
      <c r="P352" s="3" t="s">
        <v>787</v>
      </c>
      <c r="Q352" s="3" t="s">
        <v>5773</v>
      </c>
      <c r="R352" s="5" t="s">
        <v>7648</v>
      </c>
      <c r="S352" s="3" t="s">
        <v>1305</v>
      </c>
      <c r="T352" s="3" t="s">
        <v>277</v>
      </c>
      <c r="V352" s="3">
        <v>31</v>
      </c>
      <c r="W352" s="3">
        <v>36</v>
      </c>
      <c r="X352" s="3">
        <v>18</v>
      </c>
      <c r="Y352" s="3">
        <v>350</v>
      </c>
      <c r="Z352" s="3" t="s">
        <v>356</v>
      </c>
      <c r="AA352" s="3">
        <v>18</v>
      </c>
      <c r="AB352" s="3">
        <v>15</v>
      </c>
      <c r="AC352" s="3">
        <v>8958633</v>
      </c>
      <c r="AD352" s="3">
        <v>618234</v>
      </c>
      <c r="AE352" s="3" t="s">
        <v>203</v>
      </c>
      <c r="AF352" s="3">
        <v>18</v>
      </c>
      <c r="AG352" s="3">
        <v>9</v>
      </c>
    </row>
    <row r="353" spans="1:33" ht="15.75" customHeight="1" x14ac:dyDescent="0.15">
      <c r="A353" s="3">
        <v>23071</v>
      </c>
      <c r="B353" s="3">
        <v>351</v>
      </c>
      <c r="C353" s="3">
        <v>12</v>
      </c>
      <c r="D353" s="3" t="s">
        <v>2791</v>
      </c>
      <c r="E353" s="3" t="s">
        <v>7655</v>
      </c>
      <c r="F353" s="3" t="s">
        <v>1009</v>
      </c>
      <c r="G353" s="3" t="s">
        <v>403</v>
      </c>
      <c r="H353" s="3" t="s">
        <v>5272</v>
      </c>
      <c r="I353" s="3" t="s">
        <v>203</v>
      </c>
      <c r="J353" s="3">
        <v>1337.1585</v>
      </c>
      <c r="K353" s="3">
        <v>2630000</v>
      </c>
      <c r="L353" s="3" t="s">
        <v>221</v>
      </c>
      <c r="M353" s="3">
        <v>1</v>
      </c>
      <c r="N353" s="3" t="s">
        <v>2791</v>
      </c>
      <c r="O353" s="3" t="s">
        <v>7655</v>
      </c>
      <c r="P353" s="3" t="s">
        <v>91</v>
      </c>
      <c r="Q353" s="3" t="s">
        <v>5777</v>
      </c>
      <c r="R353" s="5" t="s">
        <v>7664</v>
      </c>
      <c r="S353" s="3" t="s">
        <v>5272</v>
      </c>
      <c r="T353" s="3" t="s">
        <v>403</v>
      </c>
      <c r="V353" s="3">
        <v>12</v>
      </c>
      <c r="W353" s="3">
        <v>37</v>
      </c>
      <c r="X353" s="3">
        <v>25</v>
      </c>
      <c r="Y353" s="3">
        <v>351</v>
      </c>
      <c r="Z353" s="3" t="s">
        <v>221</v>
      </c>
      <c r="AA353" s="3">
        <v>12</v>
      </c>
      <c r="AB353" s="3">
        <v>5</v>
      </c>
      <c r="AC353" s="3">
        <v>2630000</v>
      </c>
      <c r="AD353" s="3">
        <v>183000</v>
      </c>
      <c r="AE353" s="3" t="s">
        <v>203</v>
      </c>
      <c r="AF353" s="3">
        <v>2</v>
      </c>
      <c r="AG353" s="3">
        <v>9</v>
      </c>
    </row>
    <row r="354" spans="1:33" ht="15.75" customHeight="1" x14ac:dyDescent="0.15">
      <c r="A354" s="3">
        <v>24820</v>
      </c>
      <c r="B354" s="3">
        <v>352</v>
      </c>
      <c r="C354" s="3">
        <v>28</v>
      </c>
      <c r="D354" s="3" t="s">
        <v>2795</v>
      </c>
      <c r="E354" s="3" t="s">
        <v>7669</v>
      </c>
      <c r="F354" s="3" t="s">
        <v>475</v>
      </c>
      <c r="G354" s="3" t="s">
        <v>277</v>
      </c>
      <c r="H354" s="3" t="s">
        <v>475</v>
      </c>
      <c r="I354" s="3" t="s">
        <v>203</v>
      </c>
      <c r="J354" s="3">
        <v>1335.2861</v>
      </c>
      <c r="K354" s="3">
        <v>3315511</v>
      </c>
      <c r="L354" s="3" t="s">
        <v>677</v>
      </c>
      <c r="M354" s="3">
        <v>0</v>
      </c>
      <c r="N354" s="3" t="s">
        <v>2795</v>
      </c>
      <c r="O354" s="3" t="s">
        <v>7669</v>
      </c>
      <c r="P354" s="8">
        <v>40179</v>
      </c>
      <c r="Q354" s="3" t="s">
        <v>5803</v>
      </c>
      <c r="R354" s="5" t="s">
        <v>7676</v>
      </c>
      <c r="S354" s="3" t="s">
        <v>475</v>
      </c>
      <c r="T354" s="3" t="s">
        <v>277</v>
      </c>
      <c r="V354" s="3">
        <v>32</v>
      </c>
      <c r="W354" s="3">
        <v>38</v>
      </c>
      <c r="X354" s="3">
        <v>6</v>
      </c>
      <c r="Y354" s="3">
        <v>352</v>
      </c>
      <c r="Z354" s="3" t="s">
        <v>677</v>
      </c>
      <c r="AA354" s="3">
        <v>28</v>
      </c>
      <c r="AB354" s="3">
        <v>4</v>
      </c>
      <c r="AC354" s="3">
        <v>3315511</v>
      </c>
      <c r="AD354" s="3">
        <v>231000</v>
      </c>
      <c r="AE354" s="3" t="s">
        <v>203</v>
      </c>
      <c r="AF354" s="3">
        <v>12</v>
      </c>
      <c r="AG354" s="3">
        <v>9</v>
      </c>
    </row>
    <row r="355" spans="1:33" ht="15.75" customHeight="1" x14ac:dyDescent="0.15">
      <c r="A355" s="3">
        <v>26298</v>
      </c>
      <c r="B355" s="3">
        <v>353</v>
      </c>
      <c r="C355" s="3">
        <v>94</v>
      </c>
      <c r="D355" s="3" t="s">
        <v>2798</v>
      </c>
      <c r="E355" s="3" t="s">
        <v>7682</v>
      </c>
      <c r="F355" s="3" t="s">
        <v>331</v>
      </c>
      <c r="G355" s="3" t="s">
        <v>167</v>
      </c>
      <c r="H355" s="3" t="s">
        <v>5287</v>
      </c>
      <c r="I355" s="3" t="s">
        <v>2088</v>
      </c>
      <c r="J355" s="3">
        <v>1333.3898999999999</v>
      </c>
      <c r="K355" s="3">
        <v>8293178</v>
      </c>
      <c r="L355" s="3" t="s">
        <v>40</v>
      </c>
      <c r="M355" s="3">
        <v>0</v>
      </c>
      <c r="N355" s="3" t="s">
        <v>2798</v>
      </c>
      <c r="O355" s="3" t="s">
        <v>7682</v>
      </c>
      <c r="P355" s="8">
        <v>39814</v>
      </c>
      <c r="Q355" s="3" t="s">
        <v>5812</v>
      </c>
      <c r="R355" s="5" t="s">
        <v>7687</v>
      </c>
      <c r="S355" s="3" t="s">
        <v>5287</v>
      </c>
      <c r="T355" s="3" t="s">
        <v>167</v>
      </c>
      <c r="V355" s="3">
        <v>29</v>
      </c>
      <c r="W355" s="3">
        <v>6</v>
      </c>
      <c r="X355" s="3">
        <v>27</v>
      </c>
      <c r="Y355" s="3">
        <v>353</v>
      </c>
      <c r="Z355" s="3" t="s">
        <v>40</v>
      </c>
      <c r="AA355" s="3">
        <v>94</v>
      </c>
      <c r="AB355" s="3">
        <v>10</v>
      </c>
      <c r="AC355" s="3">
        <v>8293178</v>
      </c>
      <c r="AD355" s="3">
        <v>578571</v>
      </c>
      <c r="AE355" s="3" t="s">
        <v>2088</v>
      </c>
      <c r="AF355" s="3">
        <v>4</v>
      </c>
      <c r="AG355" s="3">
        <v>68</v>
      </c>
    </row>
    <row r="356" spans="1:33" ht="15.75" customHeight="1" x14ac:dyDescent="0.15">
      <c r="A356" s="3">
        <v>22927</v>
      </c>
      <c r="B356" s="3">
        <v>354</v>
      </c>
      <c r="C356" s="3">
        <v>186</v>
      </c>
      <c r="D356" s="3" t="s">
        <v>2799</v>
      </c>
      <c r="E356" s="3" t="s">
        <v>7692</v>
      </c>
      <c r="F356" s="3" t="s">
        <v>331</v>
      </c>
      <c r="G356" s="3" t="s">
        <v>167</v>
      </c>
      <c r="H356" s="3" t="s">
        <v>271</v>
      </c>
      <c r="I356" s="3" t="s">
        <v>271</v>
      </c>
      <c r="J356" s="3">
        <v>1331.3266000000001</v>
      </c>
      <c r="K356" s="3">
        <v>34863009</v>
      </c>
      <c r="L356" s="3" t="s">
        <v>66</v>
      </c>
      <c r="M356" s="3">
        <v>1</v>
      </c>
      <c r="N356" s="3" t="s">
        <v>2799</v>
      </c>
      <c r="O356" s="3" t="s">
        <v>7692</v>
      </c>
      <c r="P356" s="3" t="s">
        <v>835</v>
      </c>
      <c r="Q356" s="3" t="s">
        <v>5824</v>
      </c>
      <c r="R356" s="5" t="s">
        <v>7704</v>
      </c>
      <c r="S356" s="3" t="s">
        <v>271</v>
      </c>
      <c r="T356" s="3" t="s">
        <v>167</v>
      </c>
      <c r="V356" s="3">
        <v>30</v>
      </c>
      <c r="W356" s="3">
        <v>4</v>
      </c>
      <c r="X356" s="3">
        <v>30</v>
      </c>
      <c r="Y356" s="3">
        <v>354</v>
      </c>
      <c r="Z356" s="3" t="s">
        <v>66</v>
      </c>
      <c r="AA356" s="3">
        <v>186</v>
      </c>
      <c r="AB356" s="3">
        <v>59</v>
      </c>
      <c r="AC356" s="3">
        <v>34863009</v>
      </c>
      <c r="AD356" s="3">
        <v>2435713</v>
      </c>
      <c r="AE356" s="3" t="s">
        <v>271</v>
      </c>
      <c r="AF356" s="3">
        <v>9</v>
      </c>
      <c r="AG356" s="3">
        <v>7</v>
      </c>
    </row>
    <row r="357" spans="1:33" ht="15.75" customHeight="1" x14ac:dyDescent="0.15">
      <c r="A357" s="3">
        <v>24871</v>
      </c>
      <c r="B357" s="3">
        <v>355</v>
      </c>
      <c r="C357" s="3">
        <v>18</v>
      </c>
      <c r="D357" s="3" t="s">
        <v>2816</v>
      </c>
      <c r="E357" s="3" t="s">
        <v>7712</v>
      </c>
      <c r="F357" s="3" t="s">
        <v>947</v>
      </c>
      <c r="G357" s="3" t="s">
        <v>389</v>
      </c>
      <c r="H357" s="3" t="s">
        <v>391</v>
      </c>
      <c r="I357" s="3" t="s">
        <v>392</v>
      </c>
      <c r="J357" s="3">
        <v>1331.1164000000001</v>
      </c>
      <c r="K357" s="3">
        <v>18167693</v>
      </c>
      <c r="L357" s="3" t="s">
        <v>59</v>
      </c>
      <c r="M357" s="3">
        <v>0</v>
      </c>
      <c r="N357" s="3" t="s">
        <v>2816</v>
      </c>
      <c r="O357" s="3" t="s">
        <v>7712</v>
      </c>
      <c r="P357" s="8">
        <v>38353</v>
      </c>
      <c r="Q357" s="3" t="s">
        <v>5848</v>
      </c>
      <c r="R357" s="5" t="s">
        <v>7718</v>
      </c>
      <c r="S357" s="3" t="s">
        <v>391</v>
      </c>
      <c r="T357" s="3" t="s">
        <v>389</v>
      </c>
      <c r="V357" s="3">
        <v>4</v>
      </c>
      <c r="W357" s="3">
        <v>0</v>
      </c>
      <c r="X357" s="3">
        <v>17</v>
      </c>
      <c r="Y357" s="3">
        <v>355</v>
      </c>
      <c r="Z357" s="3" t="s">
        <v>59</v>
      </c>
      <c r="AA357" s="3">
        <v>18</v>
      </c>
      <c r="AB357" s="3">
        <v>2</v>
      </c>
      <c r="AC357" s="3">
        <v>18167693</v>
      </c>
      <c r="AD357" s="3">
        <v>1269477</v>
      </c>
      <c r="AF357" s="3">
        <v>17</v>
      </c>
      <c r="AG357" s="3">
        <v>62</v>
      </c>
    </row>
    <row r="358" spans="1:33" ht="15.75" customHeight="1" x14ac:dyDescent="0.15">
      <c r="A358" s="3">
        <v>25102</v>
      </c>
      <c r="B358" s="3">
        <v>356</v>
      </c>
      <c r="C358" s="3">
        <v>17</v>
      </c>
      <c r="D358" s="3" t="s">
        <v>2830</v>
      </c>
      <c r="E358" s="3" t="s">
        <v>7720</v>
      </c>
      <c r="F358" s="3" t="s">
        <v>36</v>
      </c>
      <c r="G358" s="3" t="s">
        <v>37</v>
      </c>
      <c r="H358" s="3" t="s">
        <v>39</v>
      </c>
      <c r="I358" s="3" t="s">
        <v>39</v>
      </c>
      <c r="J358" s="3">
        <v>1330.6432</v>
      </c>
      <c r="K358" s="3">
        <v>5350992</v>
      </c>
      <c r="L358" s="3" t="s">
        <v>40</v>
      </c>
      <c r="M358" s="3">
        <v>0</v>
      </c>
      <c r="N358" s="3" t="s">
        <v>2830</v>
      </c>
      <c r="O358" s="3" t="s">
        <v>7720</v>
      </c>
      <c r="P358" s="8">
        <v>39083</v>
      </c>
      <c r="Q358" s="3" t="s">
        <v>5864</v>
      </c>
      <c r="R358" s="5" t="s">
        <v>7728</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15">
      <c r="A359" s="3">
        <v>25008</v>
      </c>
      <c r="B359" s="3">
        <v>357</v>
      </c>
      <c r="C359" s="3">
        <v>20</v>
      </c>
      <c r="D359" s="5" t="s">
        <v>2846</v>
      </c>
      <c r="E359" s="3" t="s">
        <v>7736</v>
      </c>
      <c r="F359" s="3" t="s">
        <v>657</v>
      </c>
      <c r="G359" s="3" t="s">
        <v>246</v>
      </c>
      <c r="H359" s="3" t="s">
        <v>240</v>
      </c>
      <c r="I359" s="3" t="s">
        <v>240</v>
      </c>
      <c r="J359" s="3">
        <v>1324.4512999999999</v>
      </c>
      <c r="K359" s="3">
        <v>2316514</v>
      </c>
      <c r="L359" s="3" t="s">
        <v>71</v>
      </c>
      <c r="M359" s="3">
        <v>0</v>
      </c>
      <c r="N359" s="5" t="s">
        <v>2846</v>
      </c>
      <c r="O359" s="3" t="s">
        <v>7736</v>
      </c>
      <c r="P359" s="8">
        <v>39814</v>
      </c>
      <c r="Q359" s="3" t="s">
        <v>5888</v>
      </c>
      <c r="R359" s="5" t="s">
        <v>7742</v>
      </c>
      <c r="S359" s="3" t="s">
        <v>240</v>
      </c>
      <c r="T359" s="3" t="s">
        <v>246</v>
      </c>
      <c r="V359" s="3">
        <v>28</v>
      </c>
      <c r="W359" s="3">
        <v>6</v>
      </c>
      <c r="X359" s="3">
        <v>46</v>
      </c>
      <c r="Y359" s="3">
        <v>357</v>
      </c>
      <c r="Z359" s="3" t="s">
        <v>71</v>
      </c>
      <c r="AA359" s="3">
        <v>20</v>
      </c>
      <c r="AB359" s="3">
        <v>2</v>
      </c>
      <c r="AC359" s="3">
        <v>2316514</v>
      </c>
      <c r="AD359" s="3">
        <v>162625</v>
      </c>
      <c r="AE359" s="3" t="s">
        <v>240</v>
      </c>
      <c r="AF359" s="3">
        <v>5</v>
      </c>
      <c r="AG359" s="3">
        <v>18</v>
      </c>
    </row>
    <row r="360" spans="1:33" ht="15.75" customHeight="1" x14ac:dyDescent="0.15">
      <c r="A360" s="3">
        <v>25602</v>
      </c>
      <c r="B360" s="3">
        <v>358</v>
      </c>
      <c r="C360" s="3">
        <v>65</v>
      </c>
      <c r="D360" s="3" t="s">
        <v>2852</v>
      </c>
      <c r="E360" s="3" t="s">
        <v>7747</v>
      </c>
      <c r="F360" s="3" t="s">
        <v>1121</v>
      </c>
      <c r="G360" s="3" t="s">
        <v>497</v>
      </c>
      <c r="H360" s="3" t="s">
        <v>5355</v>
      </c>
      <c r="I360" s="3" t="s">
        <v>1587</v>
      </c>
      <c r="J360" s="3">
        <v>1322.7174</v>
      </c>
      <c r="K360" s="3">
        <v>13089000</v>
      </c>
      <c r="L360" s="3" t="s">
        <v>229</v>
      </c>
      <c r="M360" s="3">
        <v>0</v>
      </c>
      <c r="N360" s="3" t="s">
        <v>2852</v>
      </c>
      <c r="O360" s="3" t="s">
        <v>7747</v>
      </c>
      <c r="P360" s="8">
        <v>37257</v>
      </c>
      <c r="Q360" s="3" t="s">
        <v>5898</v>
      </c>
      <c r="R360" s="5" t="s">
        <v>7749</v>
      </c>
      <c r="S360" s="3" t="s">
        <v>5355</v>
      </c>
      <c r="T360" s="3" t="s">
        <v>497</v>
      </c>
      <c r="V360" s="3">
        <v>5</v>
      </c>
      <c r="W360" s="3">
        <v>0</v>
      </c>
      <c r="X360" s="3">
        <v>3</v>
      </c>
      <c r="Y360" s="3">
        <v>358</v>
      </c>
      <c r="Z360" s="3" t="s">
        <v>229</v>
      </c>
      <c r="AA360" s="3">
        <v>65</v>
      </c>
      <c r="AB360" s="3">
        <v>16</v>
      </c>
      <c r="AC360" s="3">
        <v>13089000</v>
      </c>
      <c r="AD360" s="3">
        <v>920000</v>
      </c>
      <c r="AF360" s="3">
        <v>25</v>
      </c>
      <c r="AG360" s="3">
        <v>27</v>
      </c>
    </row>
    <row r="361" spans="1:33" ht="15.75" customHeight="1" x14ac:dyDescent="0.15">
      <c r="A361" s="3">
        <v>26086</v>
      </c>
      <c r="B361" s="3">
        <v>359</v>
      </c>
      <c r="C361" s="3">
        <v>33</v>
      </c>
      <c r="D361" s="3" t="s">
        <v>2856</v>
      </c>
      <c r="E361" s="3" t="s">
        <v>7752</v>
      </c>
      <c r="F361" s="3" t="s">
        <v>210</v>
      </c>
      <c r="G361" s="3" t="s">
        <v>114</v>
      </c>
      <c r="H361" s="3" t="s">
        <v>256</v>
      </c>
      <c r="I361" s="3" t="s">
        <v>116</v>
      </c>
      <c r="J361" s="3">
        <v>1322.1606999999999</v>
      </c>
      <c r="K361" s="3">
        <v>5134000</v>
      </c>
      <c r="L361" s="3" t="s">
        <v>364</v>
      </c>
      <c r="M361" s="3">
        <v>0</v>
      </c>
      <c r="N361" s="3" t="s">
        <v>2856</v>
      </c>
      <c r="O361" s="3" t="s">
        <v>7752</v>
      </c>
      <c r="P361" s="8">
        <v>40179</v>
      </c>
      <c r="Q361" s="3" t="s">
        <v>5901</v>
      </c>
      <c r="R361" s="5" t="s">
        <v>7754</v>
      </c>
      <c r="S361" s="3" t="s">
        <v>256</v>
      </c>
      <c r="T361" s="3" t="s">
        <v>114</v>
      </c>
      <c r="V361" s="3">
        <v>9</v>
      </c>
      <c r="W361" s="3">
        <v>9</v>
      </c>
      <c r="X361" s="3">
        <v>11</v>
      </c>
      <c r="Y361" s="3">
        <v>359</v>
      </c>
      <c r="Z361" s="3" t="s">
        <v>364</v>
      </c>
      <c r="AA361" s="3">
        <v>33</v>
      </c>
      <c r="AB361" s="3">
        <v>7</v>
      </c>
      <c r="AC361" s="3">
        <v>5134000</v>
      </c>
      <c r="AD361" s="3">
        <v>361000</v>
      </c>
      <c r="AE361" s="3" t="s">
        <v>116</v>
      </c>
      <c r="AF361" s="3">
        <v>20</v>
      </c>
      <c r="AG361" s="3">
        <v>46</v>
      </c>
    </row>
    <row r="362" spans="1:33" ht="15.75" customHeight="1" x14ac:dyDescent="0.15">
      <c r="A362" s="3">
        <v>23158</v>
      </c>
      <c r="B362" s="3">
        <v>360</v>
      </c>
      <c r="C362" s="3">
        <v>10</v>
      </c>
      <c r="D362" s="3" t="s">
        <v>2859</v>
      </c>
      <c r="E362" s="3" t="s">
        <v>7757</v>
      </c>
      <c r="F362" s="3" t="s">
        <v>855</v>
      </c>
      <c r="G362" s="3" t="s">
        <v>292</v>
      </c>
      <c r="H362" s="3" t="s">
        <v>5362</v>
      </c>
      <c r="I362" s="3" t="s">
        <v>1032</v>
      </c>
      <c r="J362" s="3">
        <v>1319.6092000000001</v>
      </c>
      <c r="K362" s="3">
        <v>9513000</v>
      </c>
      <c r="L362" s="3" t="s">
        <v>356</v>
      </c>
      <c r="M362" s="3">
        <v>1</v>
      </c>
      <c r="N362" s="3" t="s">
        <v>2859</v>
      </c>
      <c r="O362" s="3" t="s">
        <v>7757</v>
      </c>
      <c r="P362" s="3" t="s">
        <v>91</v>
      </c>
      <c r="Q362" s="3" t="s">
        <v>5903</v>
      </c>
      <c r="R362" s="5" t="s">
        <v>7759</v>
      </c>
      <c r="S362" s="3" t="s">
        <v>5362</v>
      </c>
      <c r="T362" s="3" t="s">
        <v>292</v>
      </c>
      <c r="V362" s="3">
        <v>10</v>
      </c>
      <c r="W362" s="3">
        <v>8</v>
      </c>
      <c r="X362" s="3">
        <v>19</v>
      </c>
      <c r="Y362" s="3">
        <v>360</v>
      </c>
      <c r="Z362" s="3" t="s">
        <v>356</v>
      </c>
      <c r="AA362" s="3">
        <v>10</v>
      </c>
      <c r="AB362" s="3">
        <v>2</v>
      </c>
      <c r="AC362" s="3">
        <v>9513000</v>
      </c>
      <c r="AD362" s="3">
        <v>670114</v>
      </c>
      <c r="AE362" s="3" t="s">
        <v>1032</v>
      </c>
      <c r="AF362" s="3">
        <v>18</v>
      </c>
      <c r="AG362" s="3">
        <v>49</v>
      </c>
    </row>
    <row r="363" spans="1:33" ht="15.75" customHeight="1" x14ac:dyDescent="0.15">
      <c r="A363" s="3">
        <v>25490</v>
      </c>
      <c r="B363" s="3">
        <v>361</v>
      </c>
      <c r="C363" s="3">
        <v>17</v>
      </c>
      <c r="D363" s="3" t="s">
        <v>2865</v>
      </c>
      <c r="E363" s="3" t="s">
        <v>7766</v>
      </c>
      <c r="F363" s="3" t="s">
        <v>249</v>
      </c>
      <c r="G363" s="3" t="s">
        <v>125</v>
      </c>
      <c r="H363" s="3" t="s">
        <v>5368</v>
      </c>
      <c r="I363" s="3" t="s">
        <v>127</v>
      </c>
      <c r="J363" s="3">
        <v>1318.7688000000001</v>
      </c>
      <c r="K363" s="3">
        <v>6064371</v>
      </c>
      <c r="L363" s="3" t="s">
        <v>221</v>
      </c>
      <c r="M363" s="3">
        <v>0</v>
      </c>
      <c r="N363" s="3" t="s">
        <v>2865</v>
      </c>
      <c r="O363" s="3" t="s">
        <v>7766</v>
      </c>
      <c r="P363" s="8">
        <v>40179</v>
      </c>
      <c r="Q363" s="3" t="s">
        <v>5906</v>
      </c>
      <c r="R363" s="5" t="s">
        <v>7774</v>
      </c>
      <c r="S363" s="3" t="s">
        <v>5368</v>
      </c>
      <c r="T363" s="3" t="s">
        <v>125</v>
      </c>
      <c r="V363" s="3">
        <v>7</v>
      </c>
      <c r="W363" s="3">
        <v>6</v>
      </c>
      <c r="X363" s="3">
        <v>26</v>
      </c>
      <c r="Y363" s="3">
        <v>361</v>
      </c>
      <c r="Z363" s="3" t="s">
        <v>221</v>
      </c>
      <c r="AA363" s="3">
        <v>17</v>
      </c>
      <c r="AB363" s="3">
        <v>10</v>
      </c>
      <c r="AC363" s="3">
        <v>6064371</v>
      </c>
      <c r="AD363" s="3">
        <v>427439</v>
      </c>
      <c r="AE363" s="3" t="s">
        <v>127</v>
      </c>
      <c r="AF363" s="3">
        <v>2</v>
      </c>
      <c r="AG363" s="3">
        <v>10</v>
      </c>
    </row>
    <row r="364" spans="1:33" ht="15.75" customHeight="1" x14ac:dyDescent="0.15">
      <c r="A364" s="3">
        <v>23053</v>
      </c>
      <c r="B364" s="3">
        <v>362</v>
      </c>
      <c r="C364" s="3">
        <v>183</v>
      </c>
      <c r="D364" s="3" t="s">
        <v>2889</v>
      </c>
      <c r="E364" s="3" t="s">
        <v>7777</v>
      </c>
      <c r="F364" s="3" t="s">
        <v>210</v>
      </c>
      <c r="G364" s="3" t="s">
        <v>114</v>
      </c>
      <c r="H364" s="3" t="s">
        <v>116</v>
      </c>
      <c r="I364" s="3" t="s">
        <v>116</v>
      </c>
      <c r="J364" s="3">
        <v>1316.1156000000001</v>
      </c>
      <c r="K364" s="3">
        <v>17077236</v>
      </c>
      <c r="L364" s="3" t="s">
        <v>66</v>
      </c>
      <c r="M364" s="3">
        <v>1</v>
      </c>
      <c r="N364" s="3" t="s">
        <v>2889</v>
      </c>
      <c r="O364" s="3" t="s">
        <v>7777</v>
      </c>
      <c r="P364" s="3" t="s">
        <v>41</v>
      </c>
      <c r="Q364" s="3" t="s">
        <v>5914</v>
      </c>
      <c r="R364" s="5" t="s">
        <v>7783</v>
      </c>
      <c r="S364" s="3" t="s">
        <v>116</v>
      </c>
      <c r="T364" s="3" t="s">
        <v>114</v>
      </c>
      <c r="V364" s="3">
        <v>10</v>
      </c>
      <c r="W364" s="3">
        <v>10</v>
      </c>
      <c r="X364" s="3">
        <v>31</v>
      </c>
      <c r="Y364" s="3">
        <v>362</v>
      </c>
      <c r="Z364" s="3" t="s">
        <v>66</v>
      </c>
      <c r="AA364" s="3">
        <v>183</v>
      </c>
      <c r="AB364" s="3">
        <v>43</v>
      </c>
      <c r="AC364" s="3">
        <v>17077236</v>
      </c>
      <c r="AD364" s="3">
        <v>1205921</v>
      </c>
      <c r="AE364" s="3" t="s">
        <v>116</v>
      </c>
      <c r="AF364" s="3">
        <v>9</v>
      </c>
      <c r="AG364" s="3">
        <v>46</v>
      </c>
    </row>
    <row r="365" spans="1:33" ht="15.75" customHeight="1" x14ac:dyDescent="0.15">
      <c r="A365" s="3">
        <v>25299</v>
      </c>
      <c r="B365" s="3">
        <v>363</v>
      </c>
      <c r="C365" s="3">
        <v>21</v>
      </c>
      <c r="D365" s="3" t="s">
        <v>2892</v>
      </c>
      <c r="E365" s="3" t="s">
        <v>7790</v>
      </c>
      <c r="F365" s="3" t="s">
        <v>36</v>
      </c>
      <c r="G365" s="3" t="s">
        <v>37</v>
      </c>
      <c r="H365" s="3" t="s">
        <v>5383</v>
      </c>
      <c r="I365" s="3" t="s">
        <v>5922</v>
      </c>
      <c r="J365" s="3">
        <v>1315.9111</v>
      </c>
      <c r="K365" s="3">
        <v>2213239</v>
      </c>
      <c r="L365" s="3" t="s">
        <v>101</v>
      </c>
      <c r="M365" s="3">
        <v>0</v>
      </c>
      <c r="N365" s="3" t="s">
        <v>2892</v>
      </c>
      <c r="O365" s="3" t="s">
        <v>7790</v>
      </c>
      <c r="P365" s="8">
        <v>40179</v>
      </c>
      <c r="Q365" s="3" t="s">
        <v>5919</v>
      </c>
      <c r="R365" s="5" t="s">
        <v>7795</v>
      </c>
      <c r="S365" s="3" t="s">
        <v>5383</v>
      </c>
      <c r="T365" s="3" t="s">
        <v>37</v>
      </c>
      <c r="V365" s="3">
        <v>69</v>
      </c>
      <c r="W365" s="3">
        <v>0</v>
      </c>
      <c r="X365" s="3">
        <v>32</v>
      </c>
      <c r="Y365" s="3">
        <v>363</v>
      </c>
      <c r="Z365" s="3" t="s">
        <v>101</v>
      </c>
      <c r="AA365" s="3">
        <v>21</v>
      </c>
      <c r="AB365" s="3">
        <v>10</v>
      </c>
      <c r="AC365" s="3">
        <v>2213239</v>
      </c>
      <c r="AD365" s="3">
        <v>156312</v>
      </c>
      <c r="AF365" s="3">
        <v>10</v>
      </c>
      <c r="AG365" s="3">
        <v>75</v>
      </c>
    </row>
    <row r="366" spans="1:33" ht="15.75" customHeight="1" x14ac:dyDescent="0.15">
      <c r="A366" s="3">
        <v>25442</v>
      </c>
      <c r="B366" s="3">
        <v>364</v>
      </c>
      <c r="C366" s="3">
        <v>23</v>
      </c>
      <c r="D366" s="3" t="s">
        <v>2894</v>
      </c>
      <c r="E366" s="3" t="s">
        <v>7800</v>
      </c>
      <c r="F366" s="3" t="s">
        <v>36</v>
      </c>
      <c r="G366" s="3" t="s">
        <v>37</v>
      </c>
      <c r="H366" s="3" t="s">
        <v>5399</v>
      </c>
      <c r="I366" s="3" t="s">
        <v>817</v>
      </c>
      <c r="J366" s="3">
        <v>1313.9576999999999</v>
      </c>
      <c r="K366" s="3">
        <v>17188664</v>
      </c>
      <c r="L366" s="3" t="s">
        <v>40</v>
      </c>
      <c r="M366" s="3">
        <v>0</v>
      </c>
      <c r="N366" s="3" t="s">
        <v>2894</v>
      </c>
      <c r="O366" s="3" t="s">
        <v>7800</v>
      </c>
      <c r="P366" s="8">
        <v>38718</v>
      </c>
      <c r="Q366" s="3" t="s">
        <v>5927</v>
      </c>
      <c r="R366" s="5" t="s">
        <v>7807</v>
      </c>
      <c r="S366" s="3" t="s">
        <v>5399</v>
      </c>
      <c r="T366" s="3" t="s">
        <v>37</v>
      </c>
      <c r="V366" s="3">
        <v>70</v>
      </c>
      <c r="W366" s="3">
        <v>11</v>
      </c>
      <c r="X366" s="3">
        <v>29</v>
      </c>
      <c r="Y366" s="3">
        <v>364</v>
      </c>
      <c r="Z366" s="3" t="s">
        <v>40</v>
      </c>
      <c r="AA366" s="3">
        <v>23</v>
      </c>
      <c r="AB366" s="3">
        <v>6</v>
      </c>
      <c r="AC366" s="3">
        <v>17188664</v>
      </c>
      <c r="AD366" s="3">
        <v>1215642</v>
      </c>
      <c r="AE366" s="3" t="s">
        <v>817</v>
      </c>
      <c r="AF366" s="3">
        <v>4</v>
      </c>
      <c r="AG366" s="3">
        <v>11</v>
      </c>
    </row>
    <row r="367" spans="1:33" ht="15.75" customHeight="1" x14ac:dyDescent="0.15">
      <c r="A367" s="3">
        <v>26124</v>
      </c>
      <c r="B367" s="3">
        <v>365</v>
      </c>
      <c r="C367" s="3">
        <v>60</v>
      </c>
      <c r="D367" s="3" t="s">
        <v>2896</v>
      </c>
      <c r="E367" s="3" t="s">
        <v>7812</v>
      </c>
      <c r="F367" s="3" t="s">
        <v>855</v>
      </c>
      <c r="G367" s="3" t="s">
        <v>292</v>
      </c>
      <c r="H367" s="3" t="s">
        <v>1032</v>
      </c>
      <c r="I367" s="3" t="s">
        <v>1032</v>
      </c>
      <c r="J367" s="3">
        <v>1307.8099</v>
      </c>
      <c r="K367" s="3">
        <v>3882064</v>
      </c>
      <c r="L367" s="3" t="s">
        <v>40</v>
      </c>
      <c r="M367" s="3">
        <v>0</v>
      </c>
      <c r="N367" s="3" t="s">
        <v>2896</v>
      </c>
      <c r="O367" s="3" t="s">
        <v>7812</v>
      </c>
      <c r="P367" s="8">
        <v>40179</v>
      </c>
      <c r="Q367" s="3" t="s">
        <v>5940</v>
      </c>
      <c r="R367" s="5" t="s">
        <v>7817</v>
      </c>
      <c r="S367" s="3" t="s">
        <v>1032</v>
      </c>
      <c r="T367" s="3" t="s">
        <v>292</v>
      </c>
      <c r="V367" s="3">
        <v>11</v>
      </c>
      <c r="W367" s="3">
        <v>9</v>
      </c>
      <c r="X367" s="3">
        <v>30</v>
      </c>
      <c r="Y367" s="3">
        <v>365</v>
      </c>
      <c r="Z367" s="3" t="s">
        <v>40</v>
      </c>
      <c r="AA367" s="3">
        <v>60</v>
      </c>
      <c r="AB367" s="3">
        <v>3</v>
      </c>
      <c r="AC367" s="3">
        <v>3882064</v>
      </c>
      <c r="AD367" s="3">
        <v>275752</v>
      </c>
      <c r="AE367" s="3" t="s">
        <v>1032</v>
      </c>
      <c r="AF367" s="3">
        <v>4</v>
      </c>
      <c r="AG367" s="3">
        <v>49</v>
      </c>
    </row>
    <row r="368" spans="1:33" ht="15.75" customHeight="1" x14ac:dyDescent="0.15">
      <c r="A368" s="3">
        <v>25832</v>
      </c>
      <c r="B368" s="3">
        <v>366</v>
      </c>
      <c r="C368" s="3">
        <v>13</v>
      </c>
      <c r="D368" s="3" t="s">
        <v>2898</v>
      </c>
      <c r="E368" s="3" t="s">
        <v>7823</v>
      </c>
      <c r="F368" s="3" t="s">
        <v>1620</v>
      </c>
      <c r="G368" s="3" t="s">
        <v>412</v>
      </c>
      <c r="H368" s="3" t="s">
        <v>742</v>
      </c>
      <c r="I368" s="3" t="s">
        <v>742</v>
      </c>
      <c r="J368" s="3">
        <v>1307.2506000000001</v>
      </c>
      <c r="K368" s="3">
        <v>2365152</v>
      </c>
      <c r="L368" s="3" t="s">
        <v>50</v>
      </c>
      <c r="M368" s="3">
        <v>0</v>
      </c>
      <c r="N368" s="3" t="s">
        <v>2898</v>
      </c>
      <c r="O368" s="3" t="s">
        <v>7823</v>
      </c>
      <c r="P368" s="8">
        <v>40179</v>
      </c>
      <c r="Q368" s="3" t="s">
        <v>5945</v>
      </c>
      <c r="R368" s="5" t="s">
        <v>7828</v>
      </c>
      <c r="S368" s="3" t="s">
        <v>742</v>
      </c>
      <c r="T368" s="3" t="s">
        <v>412</v>
      </c>
      <c r="V368" s="3">
        <v>13</v>
      </c>
      <c r="W368" s="3">
        <v>12</v>
      </c>
      <c r="X368" s="3">
        <v>11</v>
      </c>
      <c r="Y368" s="3">
        <v>366</v>
      </c>
      <c r="Z368" s="3" t="s">
        <v>50</v>
      </c>
      <c r="AA368" s="3">
        <v>13</v>
      </c>
      <c r="AB368" s="3">
        <v>2</v>
      </c>
      <c r="AC368" s="3">
        <v>2365152</v>
      </c>
      <c r="AD368" s="3">
        <v>168069</v>
      </c>
      <c r="AE368" s="3" t="s">
        <v>742</v>
      </c>
      <c r="AF368" s="3">
        <v>11</v>
      </c>
      <c r="AG368" s="3">
        <v>17</v>
      </c>
    </row>
    <row r="369" spans="1:33" ht="15.75" customHeight="1" x14ac:dyDescent="0.15">
      <c r="A369" s="3">
        <v>25829</v>
      </c>
      <c r="B369" s="3">
        <v>367</v>
      </c>
      <c r="C369" s="3">
        <v>32</v>
      </c>
      <c r="D369" s="3" t="s">
        <v>2900</v>
      </c>
      <c r="E369" s="3" t="s">
        <v>7832</v>
      </c>
      <c r="F369" s="3" t="s">
        <v>1072</v>
      </c>
      <c r="G369" s="3" t="s">
        <v>575</v>
      </c>
      <c r="H369" s="3" t="s">
        <v>5414</v>
      </c>
      <c r="I369" s="3" t="s">
        <v>127</v>
      </c>
      <c r="J369" s="3">
        <v>1298.5550000000001</v>
      </c>
      <c r="K369" s="3">
        <v>5851652</v>
      </c>
      <c r="L369" s="3" t="s">
        <v>101</v>
      </c>
      <c r="M369" s="3">
        <v>0</v>
      </c>
      <c r="N369" s="3" t="s">
        <v>2900</v>
      </c>
      <c r="O369" s="3" t="s">
        <v>7832</v>
      </c>
      <c r="P369" s="8">
        <v>40179</v>
      </c>
      <c r="Q369" s="3" t="s">
        <v>5970</v>
      </c>
      <c r="R369" s="5" t="s">
        <v>7837</v>
      </c>
      <c r="S369" s="3" t="s">
        <v>5414</v>
      </c>
      <c r="T369" s="3" t="s">
        <v>575</v>
      </c>
      <c r="V369" s="3">
        <v>5</v>
      </c>
      <c r="W369" s="3">
        <v>7</v>
      </c>
      <c r="X369" s="3">
        <v>33</v>
      </c>
      <c r="Y369" s="3">
        <v>367</v>
      </c>
      <c r="Z369" s="3" t="s">
        <v>101</v>
      </c>
      <c r="AA369" s="3">
        <v>32</v>
      </c>
      <c r="AB369" s="3">
        <v>5</v>
      </c>
      <c r="AC369" s="3">
        <v>5851652</v>
      </c>
      <c r="AD369" s="3">
        <v>418407</v>
      </c>
      <c r="AE369" s="3" t="s">
        <v>127</v>
      </c>
      <c r="AF369" s="3">
        <v>10</v>
      </c>
      <c r="AG369" s="3">
        <v>10</v>
      </c>
    </row>
    <row r="370" spans="1:33" ht="15.75" customHeight="1" x14ac:dyDescent="0.15">
      <c r="A370" s="3">
        <v>23093</v>
      </c>
      <c r="B370" s="3">
        <v>368</v>
      </c>
      <c r="C370" s="3">
        <v>20</v>
      </c>
      <c r="D370" s="3" t="s">
        <v>2907</v>
      </c>
      <c r="E370" s="3" t="s">
        <v>7841</v>
      </c>
      <c r="F370" s="3" t="s">
        <v>1438</v>
      </c>
      <c r="G370" s="3" t="s">
        <v>495</v>
      </c>
      <c r="H370" s="3" t="s">
        <v>5419</v>
      </c>
      <c r="I370" s="3" t="s">
        <v>1709</v>
      </c>
      <c r="J370" s="3">
        <v>1298.4926</v>
      </c>
      <c r="K370" s="3">
        <v>7336660</v>
      </c>
      <c r="L370" s="3" t="s">
        <v>86</v>
      </c>
      <c r="M370" s="3">
        <v>1</v>
      </c>
      <c r="N370" s="3" t="s">
        <v>2907</v>
      </c>
      <c r="O370" s="3" t="s">
        <v>7841</v>
      </c>
      <c r="P370" s="3" t="s">
        <v>41</v>
      </c>
      <c r="Q370" s="3" t="s">
        <v>5974</v>
      </c>
      <c r="R370" s="5" t="s">
        <v>7844</v>
      </c>
      <c r="S370" s="3" t="s">
        <v>5419</v>
      </c>
      <c r="T370" s="3" t="s">
        <v>495</v>
      </c>
      <c r="V370" s="3">
        <v>10</v>
      </c>
      <c r="W370" s="3">
        <v>4</v>
      </c>
      <c r="X370" s="3">
        <v>15</v>
      </c>
      <c r="Y370" s="3">
        <v>368</v>
      </c>
      <c r="Z370" s="3" t="s">
        <v>86</v>
      </c>
      <c r="AA370" s="3">
        <v>20</v>
      </c>
      <c r="AB370" s="3">
        <v>5</v>
      </c>
      <c r="AC370" s="3">
        <v>7336660</v>
      </c>
      <c r="AD370" s="3">
        <v>524612</v>
      </c>
      <c r="AE370" s="3" t="s">
        <v>1709</v>
      </c>
      <c r="AF370" s="3">
        <v>16</v>
      </c>
      <c r="AG370" s="3">
        <v>19</v>
      </c>
    </row>
    <row r="371" spans="1:33" ht="15.75" customHeight="1" x14ac:dyDescent="0.15">
      <c r="A371" s="3">
        <v>24990</v>
      </c>
      <c r="B371" s="3">
        <v>369</v>
      </c>
      <c r="C371" s="3">
        <v>33</v>
      </c>
      <c r="D371" s="3" t="s">
        <v>2912</v>
      </c>
      <c r="E371" s="3" t="s">
        <v>7847</v>
      </c>
      <c r="F371" s="3" t="s">
        <v>36</v>
      </c>
      <c r="G371" s="3" t="s">
        <v>37</v>
      </c>
      <c r="H371" s="3" t="s">
        <v>89</v>
      </c>
      <c r="I371" s="3" t="s">
        <v>89</v>
      </c>
      <c r="J371" s="3">
        <v>1290.9639</v>
      </c>
      <c r="K371" s="3">
        <v>11940799</v>
      </c>
      <c r="L371" s="3" t="s">
        <v>71</v>
      </c>
      <c r="M371" s="3">
        <v>0</v>
      </c>
      <c r="N371" s="3" t="s">
        <v>2912</v>
      </c>
      <c r="O371" s="3" t="s">
        <v>7847</v>
      </c>
      <c r="P371" s="8">
        <v>39814</v>
      </c>
      <c r="Q371" s="3" t="s">
        <v>4216</v>
      </c>
      <c r="R371" s="5" t="s">
        <v>7853</v>
      </c>
      <c r="S371" s="3" t="s">
        <v>89</v>
      </c>
      <c r="T371" s="3" t="s">
        <v>37</v>
      </c>
      <c r="V371" s="3">
        <v>71</v>
      </c>
      <c r="W371" s="3">
        <v>21</v>
      </c>
      <c r="X371" s="3">
        <v>47</v>
      </c>
      <c r="Y371" s="3">
        <v>369</v>
      </c>
      <c r="Z371" s="3" t="s">
        <v>71</v>
      </c>
      <c r="AA371" s="3">
        <v>33</v>
      </c>
      <c r="AB371" s="3">
        <v>4</v>
      </c>
      <c r="AC371" s="3">
        <v>11940799</v>
      </c>
      <c r="AD371" s="3">
        <v>858455</v>
      </c>
      <c r="AE371" s="3" t="s">
        <v>89</v>
      </c>
      <c r="AF371" s="3">
        <v>5</v>
      </c>
      <c r="AG371" s="3">
        <v>4</v>
      </c>
    </row>
    <row r="372" spans="1:33" ht="15.75" customHeight="1" x14ac:dyDescent="0.15">
      <c r="A372" s="3">
        <v>26190</v>
      </c>
      <c r="B372" s="3">
        <v>370</v>
      </c>
      <c r="C372" s="3">
        <v>160</v>
      </c>
      <c r="D372" s="3" t="s">
        <v>2915</v>
      </c>
      <c r="E372" s="3" t="s">
        <v>7856</v>
      </c>
      <c r="F372" s="3" t="s">
        <v>1620</v>
      </c>
      <c r="G372" s="3" t="s">
        <v>412</v>
      </c>
      <c r="H372" s="3" t="s">
        <v>5431</v>
      </c>
      <c r="I372" s="3" t="s">
        <v>742</v>
      </c>
      <c r="J372" s="3">
        <v>1287.7637</v>
      </c>
      <c r="K372" s="3">
        <v>3289000</v>
      </c>
      <c r="L372" s="3" t="s">
        <v>162</v>
      </c>
      <c r="M372" s="3">
        <v>0</v>
      </c>
      <c r="N372" s="3" t="s">
        <v>2915</v>
      </c>
      <c r="O372" s="3" t="s">
        <v>7856</v>
      </c>
      <c r="P372" s="8">
        <v>39083</v>
      </c>
      <c r="Q372" s="3" t="s">
        <v>6005</v>
      </c>
      <c r="R372" s="5" t="s">
        <v>7866</v>
      </c>
      <c r="S372" s="3" t="s">
        <v>5431</v>
      </c>
      <c r="T372" s="3" t="s">
        <v>412</v>
      </c>
      <c r="V372" s="3">
        <v>14</v>
      </c>
      <c r="W372" s="3">
        <v>13</v>
      </c>
      <c r="X372" s="3">
        <v>39</v>
      </c>
      <c r="Y372" s="3">
        <v>370</v>
      </c>
      <c r="Z372" s="3" t="s">
        <v>162</v>
      </c>
      <c r="AA372" s="3">
        <v>160</v>
      </c>
      <c r="AB372" s="3">
        <v>40</v>
      </c>
      <c r="AC372" s="3">
        <v>3289000</v>
      </c>
      <c r="AD372" s="3">
        <v>237000</v>
      </c>
      <c r="AE372" s="3" t="s">
        <v>742</v>
      </c>
      <c r="AF372" s="3">
        <v>8</v>
      </c>
      <c r="AG372" s="3">
        <v>17</v>
      </c>
    </row>
    <row r="373" spans="1:33" ht="15.75" customHeight="1" x14ac:dyDescent="0.15">
      <c r="A373" s="3">
        <v>25331</v>
      </c>
      <c r="B373" s="3">
        <v>371</v>
      </c>
      <c r="C373" s="3">
        <v>32</v>
      </c>
      <c r="D373" s="3" t="s">
        <v>2919</v>
      </c>
      <c r="E373" s="3" t="s">
        <v>7868</v>
      </c>
      <c r="F373" s="3" t="s">
        <v>96</v>
      </c>
      <c r="G373" s="3" t="s">
        <v>61</v>
      </c>
      <c r="H373" s="3" t="s">
        <v>4046</v>
      </c>
      <c r="I373" s="3" t="s">
        <v>63</v>
      </c>
      <c r="J373" s="3">
        <v>1280.4156</v>
      </c>
      <c r="K373" s="3">
        <v>6731431</v>
      </c>
      <c r="L373" s="3" t="s">
        <v>215</v>
      </c>
      <c r="M373" s="3">
        <v>0</v>
      </c>
      <c r="N373" s="3" t="s">
        <v>2919</v>
      </c>
      <c r="O373" s="3" t="s">
        <v>7868</v>
      </c>
      <c r="P373" s="8">
        <v>39814</v>
      </c>
      <c r="Q373" s="3" t="s">
        <v>6009</v>
      </c>
      <c r="R373" s="5" t="s">
        <v>7873</v>
      </c>
      <c r="S373" s="3" t="s">
        <v>4046</v>
      </c>
      <c r="T373" s="3" t="s">
        <v>61</v>
      </c>
      <c r="V373" s="3">
        <v>22</v>
      </c>
      <c r="W373" s="3">
        <v>25</v>
      </c>
      <c r="X373" s="3">
        <v>22</v>
      </c>
      <c r="Y373" s="3">
        <v>371</v>
      </c>
      <c r="Z373" s="3" t="s">
        <v>215</v>
      </c>
      <c r="AA373" s="3">
        <v>32</v>
      </c>
      <c r="AB373" s="3">
        <v>5</v>
      </c>
      <c r="AC373" s="3">
        <v>6731431</v>
      </c>
      <c r="AD373" s="3">
        <v>487638</v>
      </c>
      <c r="AE373" s="3" t="s">
        <v>63</v>
      </c>
      <c r="AF373" s="3">
        <v>7</v>
      </c>
      <c r="AG373" s="3">
        <v>3</v>
      </c>
    </row>
    <row r="374" spans="1:33" ht="15.75" customHeight="1" x14ac:dyDescent="0.15">
      <c r="A374" s="3">
        <v>21844</v>
      </c>
      <c r="B374" s="3">
        <v>372</v>
      </c>
      <c r="C374" s="3">
        <v>24</v>
      </c>
      <c r="D374" s="3" t="s">
        <v>2921</v>
      </c>
      <c r="E374" s="3" t="s">
        <v>7876</v>
      </c>
      <c r="F374" s="3" t="s">
        <v>657</v>
      </c>
      <c r="G374" s="3" t="s">
        <v>246</v>
      </c>
      <c r="H374" s="3" t="s">
        <v>3818</v>
      </c>
      <c r="I374" s="3" t="s">
        <v>3818</v>
      </c>
      <c r="J374" s="3">
        <v>1280.0155999999999</v>
      </c>
      <c r="K374" s="3">
        <v>11260458</v>
      </c>
      <c r="L374" s="3" t="s">
        <v>86</v>
      </c>
      <c r="M374" s="3">
        <v>2</v>
      </c>
      <c r="N374" s="3" t="s">
        <v>2921</v>
      </c>
      <c r="O374" s="3" t="s">
        <v>7876</v>
      </c>
      <c r="P374" s="3" t="s">
        <v>1000</v>
      </c>
      <c r="Q374" s="3" t="s">
        <v>6014</v>
      </c>
      <c r="R374" s="5" t="s">
        <v>7883</v>
      </c>
      <c r="S374" s="3" t="s">
        <v>3818</v>
      </c>
      <c r="T374" s="3" t="s">
        <v>246</v>
      </c>
      <c r="V374" s="3">
        <v>29</v>
      </c>
      <c r="W374" s="3">
        <v>6</v>
      </c>
      <c r="X374" s="3">
        <v>16</v>
      </c>
      <c r="Y374" s="3">
        <v>372</v>
      </c>
      <c r="Z374" s="3" t="s">
        <v>86</v>
      </c>
      <c r="AA374" s="3">
        <v>24</v>
      </c>
      <c r="AB374" s="3">
        <v>15</v>
      </c>
      <c r="AC374" s="3">
        <v>11260458</v>
      </c>
      <c r="AD374" s="3">
        <v>815966</v>
      </c>
      <c r="AE374" s="3" t="s">
        <v>3818</v>
      </c>
      <c r="AF374" s="3">
        <v>16</v>
      </c>
      <c r="AG374" s="3">
        <v>22</v>
      </c>
    </row>
    <row r="375" spans="1:33" ht="15.75" customHeight="1" x14ac:dyDescent="0.15">
      <c r="A375" s="3">
        <v>25768</v>
      </c>
      <c r="B375" s="3">
        <v>373</v>
      </c>
      <c r="C375" s="3">
        <v>11</v>
      </c>
      <c r="D375" s="3" t="s">
        <v>2924</v>
      </c>
      <c r="E375" s="3" t="s">
        <v>7888</v>
      </c>
      <c r="F375" s="3" t="s">
        <v>36</v>
      </c>
      <c r="G375" s="3" t="s">
        <v>37</v>
      </c>
      <c r="H375" s="3" t="s">
        <v>1272</v>
      </c>
      <c r="I375" s="3" t="s">
        <v>89</v>
      </c>
      <c r="J375" s="3">
        <v>1279.6712</v>
      </c>
      <c r="K375" s="3">
        <v>3338280</v>
      </c>
      <c r="L375" s="3" t="s">
        <v>40</v>
      </c>
      <c r="M375" s="3">
        <v>0</v>
      </c>
      <c r="N375" s="3" t="s">
        <v>2924</v>
      </c>
      <c r="O375" s="3" t="s">
        <v>7888</v>
      </c>
      <c r="P375" s="8">
        <v>39814</v>
      </c>
      <c r="Q375" s="3" t="s">
        <v>4805</v>
      </c>
      <c r="R375" s="5" t="s">
        <v>7895</v>
      </c>
      <c r="S375" s="3" t="s">
        <v>1272</v>
      </c>
      <c r="T375" s="3" t="s">
        <v>37</v>
      </c>
      <c r="V375" s="3">
        <v>72</v>
      </c>
      <c r="W375" s="3">
        <v>22</v>
      </c>
      <c r="X375" s="3">
        <v>31</v>
      </c>
      <c r="Y375" s="3">
        <v>373</v>
      </c>
      <c r="Z375" s="3" t="s">
        <v>40</v>
      </c>
      <c r="AA375" s="3">
        <v>11</v>
      </c>
      <c r="AB375" s="3">
        <v>6</v>
      </c>
      <c r="AC375" s="3">
        <v>3338280</v>
      </c>
      <c r="AD375" s="3">
        <v>241962</v>
      </c>
      <c r="AE375" s="3" t="s">
        <v>89</v>
      </c>
      <c r="AF375" s="3">
        <v>4</v>
      </c>
      <c r="AG375" s="3">
        <v>4</v>
      </c>
    </row>
    <row r="376" spans="1:33" ht="15.75" customHeight="1" x14ac:dyDescent="0.15">
      <c r="A376" s="3">
        <v>26045</v>
      </c>
      <c r="B376" s="3">
        <v>374</v>
      </c>
      <c r="C376" s="3">
        <v>6</v>
      </c>
      <c r="D376" s="3" t="s">
        <v>2926</v>
      </c>
      <c r="E376" s="3" t="s">
        <v>7902</v>
      </c>
      <c r="F376" s="3" t="s">
        <v>657</v>
      </c>
      <c r="G376" s="3" t="s">
        <v>246</v>
      </c>
      <c r="H376" s="3" t="s">
        <v>264</v>
      </c>
      <c r="I376" s="3" t="s">
        <v>264</v>
      </c>
      <c r="J376" s="3">
        <v>1277.2433000000001</v>
      </c>
      <c r="K376" s="3">
        <v>3675394</v>
      </c>
      <c r="L376" s="3" t="s">
        <v>364</v>
      </c>
      <c r="M376" s="3">
        <v>0</v>
      </c>
      <c r="N376" s="3" t="s">
        <v>2926</v>
      </c>
      <c r="O376" s="3" t="s">
        <v>7902</v>
      </c>
      <c r="P376" s="8">
        <v>36892</v>
      </c>
      <c r="Q376" s="3" t="s">
        <v>6027</v>
      </c>
      <c r="R376" s="5" t="s">
        <v>7906</v>
      </c>
      <c r="S376" s="3" t="s">
        <v>264</v>
      </c>
      <c r="T376" s="3" t="s">
        <v>246</v>
      </c>
      <c r="V376" s="3">
        <v>30</v>
      </c>
      <c r="W376" s="3">
        <v>16</v>
      </c>
      <c r="X376" s="3">
        <v>12</v>
      </c>
      <c r="Y376" s="3">
        <v>374</v>
      </c>
      <c r="Z376" s="3" t="s">
        <v>364</v>
      </c>
      <c r="AA376" s="3">
        <v>6</v>
      </c>
      <c r="AB376" s="3">
        <v>1</v>
      </c>
      <c r="AC376" s="3">
        <v>3675394</v>
      </c>
      <c r="AD376" s="3">
        <v>266866</v>
      </c>
      <c r="AE376" s="3" t="s">
        <v>264</v>
      </c>
      <c r="AF376" s="3">
        <v>20</v>
      </c>
      <c r="AG376" s="3">
        <v>8</v>
      </c>
    </row>
    <row r="377" spans="1:33" ht="15.75" customHeight="1" x14ac:dyDescent="0.15">
      <c r="A377" s="3">
        <v>25773</v>
      </c>
      <c r="B377" s="3">
        <v>375</v>
      </c>
      <c r="C377" s="3">
        <v>16</v>
      </c>
      <c r="D377" s="3" t="s">
        <v>2929</v>
      </c>
      <c r="E377" s="3" t="s">
        <v>7912</v>
      </c>
      <c r="F377" s="3" t="s">
        <v>855</v>
      </c>
      <c r="G377" s="3" t="s">
        <v>292</v>
      </c>
      <c r="H377" s="3" t="s">
        <v>5493</v>
      </c>
      <c r="I377" s="3" t="s">
        <v>1032</v>
      </c>
      <c r="J377" s="3">
        <v>1269.0071</v>
      </c>
      <c r="K377" s="3">
        <v>3874290</v>
      </c>
      <c r="L377" s="3" t="s">
        <v>600</v>
      </c>
      <c r="M377" s="3">
        <v>0</v>
      </c>
      <c r="N377" s="3" t="s">
        <v>2929</v>
      </c>
      <c r="O377" s="3" t="s">
        <v>7912</v>
      </c>
      <c r="P377" s="8">
        <v>40179</v>
      </c>
      <c r="Q377" s="3" t="s">
        <v>6038</v>
      </c>
      <c r="R377" s="5" t="s">
        <v>7923</v>
      </c>
      <c r="S377" s="3" t="s">
        <v>5493</v>
      </c>
      <c r="T377" s="3" t="s">
        <v>292</v>
      </c>
      <c r="V377" s="3">
        <v>12</v>
      </c>
      <c r="W377" s="3">
        <v>10</v>
      </c>
      <c r="X377" s="3">
        <v>8</v>
      </c>
      <c r="Y377" s="3">
        <v>375</v>
      </c>
      <c r="Z377" s="3" t="s">
        <v>600</v>
      </c>
      <c r="AA377" s="3">
        <v>16</v>
      </c>
      <c r="AB377" s="3">
        <v>2</v>
      </c>
      <c r="AC377" s="3">
        <v>3874290</v>
      </c>
      <c r="AD377" s="3">
        <v>283000</v>
      </c>
      <c r="AE377" s="3" t="s">
        <v>1032</v>
      </c>
      <c r="AF377" s="3">
        <v>13</v>
      </c>
      <c r="AG377" s="3">
        <v>49</v>
      </c>
    </row>
    <row r="378" spans="1:33" ht="15.75" customHeight="1" x14ac:dyDescent="0.15">
      <c r="A378" s="3">
        <v>25349</v>
      </c>
      <c r="B378" s="3">
        <v>376</v>
      </c>
      <c r="C378" s="3">
        <v>62</v>
      </c>
      <c r="D378" s="3" t="s">
        <v>2930</v>
      </c>
      <c r="E378" s="3" t="s">
        <v>7930</v>
      </c>
      <c r="F378" s="3" t="s">
        <v>36</v>
      </c>
      <c r="G378" s="3" t="s">
        <v>37</v>
      </c>
      <c r="H378" s="3" t="s">
        <v>5499</v>
      </c>
      <c r="I378" s="3" t="s">
        <v>6060</v>
      </c>
      <c r="J378" s="3">
        <v>1267.2964999999999</v>
      </c>
      <c r="K378" s="3">
        <v>9407000</v>
      </c>
      <c r="L378" s="3" t="s">
        <v>66</v>
      </c>
      <c r="M378" s="3">
        <v>0</v>
      </c>
      <c r="N378" s="3" t="s">
        <v>2930</v>
      </c>
      <c r="O378" s="3" t="s">
        <v>7930</v>
      </c>
      <c r="P378" s="8">
        <v>39448</v>
      </c>
      <c r="Q378" s="3" t="s">
        <v>6044</v>
      </c>
      <c r="R378" s="5" t="s">
        <v>7936</v>
      </c>
      <c r="S378" s="3" t="s">
        <v>5499</v>
      </c>
      <c r="T378" s="3" t="s">
        <v>37</v>
      </c>
      <c r="V378" s="3">
        <v>73</v>
      </c>
      <c r="W378" s="3">
        <v>0</v>
      </c>
      <c r="X378" s="3">
        <v>32</v>
      </c>
      <c r="Y378" s="3">
        <v>376</v>
      </c>
      <c r="Z378" s="3" t="s">
        <v>66</v>
      </c>
      <c r="AA378" s="3">
        <v>62</v>
      </c>
      <c r="AB378" s="3">
        <v>11</v>
      </c>
      <c r="AC378" s="3">
        <v>9407000</v>
      </c>
      <c r="AD378" s="3">
        <v>688000</v>
      </c>
      <c r="AF378" s="3">
        <v>9</v>
      </c>
      <c r="AG378" s="3">
        <v>274</v>
      </c>
    </row>
    <row r="379" spans="1:33" ht="15.75" customHeight="1" x14ac:dyDescent="0.15">
      <c r="A379" s="3">
        <v>24969</v>
      </c>
      <c r="B379" s="3">
        <v>377</v>
      </c>
      <c r="C379" s="3">
        <v>10</v>
      </c>
      <c r="D379" s="3" t="s">
        <v>2939</v>
      </c>
      <c r="E379" s="3" t="s">
        <v>7940</v>
      </c>
      <c r="F379" s="3" t="s">
        <v>657</v>
      </c>
      <c r="G379" s="3" t="s">
        <v>246</v>
      </c>
      <c r="H379" s="3" t="s">
        <v>5216</v>
      </c>
      <c r="I379" s="3" t="s">
        <v>3818</v>
      </c>
      <c r="J379" s="3">
        <v>1267.1927000000001</v>
      </c>
      <c r="K379" s="3">
        <v>6422743</v>
      </c>
      <c r="L379" s="3" t="s">
        <v>221</v>
      </c>
      <c r="M379" s="3">
        <v>0</v>
      </c>
      <c r="N379" s="3" t="s">
        <v>2939</v>
      </c>
      <c r="O379" s="3" t="s">
        <v>7940</v>
      </c>
      <c r="P379" s="8">
        <v>40179</v>
      </c>
      <c r="Q379" s="3" t="s">
        <v>6065</v>
      </c>
      <c r="R379" s="5" t="s">
        <v>7944</v>
      </c>
      <c r="S379" s="3" t="s">
        <v>5216</v>
      </c>
      <c r="T379" s="3" t="s">
        <v>246</v>
      </c>
      <c r="V379" s="3">
        <v>31</v>
      </c>
      <c r="W379" s="3">
        <v>7</v>
      </c>
      <c r="X379" s="3">
        <v>27</v>
      </c>
      <c r="Y379" s="3">
        <v>377</v>
      </c>
      <c r="Z379" s="3" t="s">
        <v>221</v>
      </c>
      <c r="AA379" s="3">
        <v>10</v>
      </c>
      <c r="AB379" s="3">
        <v>2</v>
      </c>
      <c r="AC379" s="3">
        <v>6422743</v>
      </c>
      <c r="AD379" s="3">
        <v>469776</v>
      </c>
      <c r="AE379" s="3" t="s">
        <v>3818</v>
      </c>
      <c r="AF379" s="3">
        <v>2</v>
      </c>
      <c r="AG379" s="3">
        <v>22</v>
      </c>
    </row>
    <row r="380" spans="1:33" ht="15.75" customHeight="1" x14ac:dyDescent="0.15">
      <c r="A380" s="3">
        <v>23147</v>
      </c>
      <c r="B380" s="3">
        <v>378</v>
      </c>
      <c r="C380" s="3">
        <v>28</v>
      </c>
      <c r="D380" s="3" t="s">
        <v>2945</v>
      </c>
      <c r="E380" s="3" t="s">
        <v>7945</v>
      </c>
      <c r="F380" s="3" t="s">
        <v>1009</v>
      </c>
      <c r="G380" s="3" t="s">
        <v>403</v>
      </c>
      <c r="H380" s="3" t="s">
        <v>3353</v>
      </c>
      <c r="I380" s="3" t="s">
        <v>203</v>
      </c>
      <c r="J380" s="3">
        <v>1267.1264000000001</v>
      </c>
      <c r="K380" s="3">
        <v>7136400</v>
      </c>
      <c r="L380" s="3" t="s">
        <v>71</v>
      </c>
      <c r="M380" s="3">
        <v>1</v>
      </c>
      <c r="N380" s="3" t="s">
        <v>2945</v>
      </c>
      <c r="O380" s="3" t="s">
        <v>7945</v>
      </c>
      <c r="P380" s="3" t="s">
        <v>1063</v>
      </c>
      <c r="Q380" s="3" t="s">
        <v>6072</v>
      </c>
      <c r="R380" s="5" t="s">
        <v>7956</v>
      </c>
      <c r="S380" s="3" t="s">
        <v>3353</v>
      </c>
      <c r="T380" s="3" t="s">
        <v>403</v>
      </c>
      <c r="V380" s="3">
        <v>13</v>
      </c>
      <c r="W380" s="3">
        <v>39</v>
      </c>
      <c r="X380" s="3">
        <v>48</v>
      </c>
      <c r="Y380" s="3">
        <v>378</v>
      </c>
      <c r="Z380" s="3" t="s">
        <v>71</v>
      </c>
      <c r="AA380" s="3">
        <v>28</v>
      </c>
      <c r="AB380" s="3">
        <v>6</v>
      </c>
      <c r="AC380" s="3">
        <v>7136400</v>
      </c>
      <c r="AD380" s="3">
        <v>522000</v>
      </c>
      <c r="AE380" s="3" t="s">
        <v>203</v>
      </c>
      <c r="AF380" s="3">
        <v>5</v>
      </c>
      <c r="AG380" s="3">
        <v>9</v>
      </c>
    </row>
    <row r="381" spans="1:33" ht="15.75" customHeight="1" x14ac:dyDescent="0.15">
      <c r="A381" s="3">
        <v>26242</v>
      </c>
      <c r="B381" s="3">
        <v>379</v>
      </c>
      <c r="C381" s="3">
        <v>3</v>
      </c>
      <c r="D381" s="3" t="s">
        <v>2947</v>
      </c>
      <c r="E381" s="3" t="s">
        <v>7962</v>
      </c>
      <c r="F381" s="3" t="s">
        <v>210</v>
      </c>
      <c r="G381" s="3" t="s">
        <v>114</v>
      </c>
      <c r="H381" s="3" t="s">
        <v>5540</v>
      </c>
      <c r="I381" s="3" t="s">
        <v>116</v>
      </c>
      <c r="J381" s="3">
        <v>1258.1696999999999</v>
      </c>
      <c r="K381" s="3">
        <v>4101007</v>
      </c>
      <c r="L381" s="3" t="s">
        <v>59</v>
      </c>
      <c r="M381" s="3">
        <v>0</v>
      </c>
      <c r="N381" s="3" t="s">
        <v>2947</v>
      </c>
      <c r="O381" s="3" t="s">
        <v>7962</v>
      </c>
      <c r="P381" s="8">
        <v>39448</v>
      </c>
      <c r="Q381" s="3" t="s">
        <v>6079</v>
      </c>
      <c r="R381" s="5" t="s">
        <v>7967</v>
      </c>
      <c r="S381" s="3" t="s">
        <v>5540</v>
      </c>
      <c r="T381" s="3" t="s">
        <v>114</v>
      </c>
      <c r="V381" s="3">
        <v>11</v>
      </c>
      <c r="W381" s="3">
        <v>11</v>
      </c>
      <c r="X381" s="3">
        <v>18</v>
      </c>
      <c r="Y381" s="3">
        <v>379</v>
      </c>
      <c r="Z381" s="3" t="s">
        <v>59</v>
      </c>
      <c r="AA381" s="3">
        <v>3</v>
      </c>
      <c r="AB381" s="3">
        <v>1</v>
      </c>
      <c r="AC381" s="3">
        <v>4101007</v>
      </c>
      <c r="AD381" s="3">
        <v>301951</v>
      </c>
      <c r="AE381" s="3" t="s">
        <v>116</v>
      </c>
      <c r="AF381" s="3">
        <v>17</v>
      </c>
      <c r="AG381" s="3">
        <v>46</v>
      </c>
    </row>
    <row r="382" spans="1:33" ht="15.75" customHeight="1" x14ac:dyDescent="0.15">
      <c r="A382" s="3">
        <v>24867</v>
      </c>
      <c r="B382" s="3">
        <v>380</v>
      </c>
      <c r="C382" s="3">
        <v>7</v>
      </c>
      <c r="D382" s="3" t="s">
        <v>2948</v>
      </c>
      <c r="E382" s="3" t="s">
        <v>7969</v>
      </c>
      <c r="F382" s="3" t="s">
        <v>96</v>
      </c>
      <c r="G382" s="3" t="s">
        <v>61</v>
      </c>
      <c r="H382" s="3" t="s">
        <v>679</v>
      </c>
      <c r="I382" s="3" t="s">
        <v>251</v>
      </c>
      <c r="J382" s="3">
        <v>1256.5241000000001</v>
      </c>
      <c r="K382" s="3">
        <v>3240085</v>
      </c>
      <c r="L382" s="3" t="s">
        <v>356</v>
      </c>
      <c r="M382" s="3">
        <v>0</v>
      </c>
      <c r="N382" s="3" t="s">
        <v>2948</v>
      </c>
      <c r="O382" s="3" t="s">
        <v>7969</v>
      </c>
      <c r="P382" s="8">
        <v>39814</v>
      </c>
      <c r="Q382" s="3" t="s">
        <v>6083</v>
      </c>
      <c r="R382" s="5" t="s">
        <v>7975</v>
      </c>
      <c r="S382" s="3" t="s">
        <v>679</v>
      </c>
      <c r="T382" s="3" t="s">
        <v>61</v>
      </c>
      <c r="V382" s="3">
        <v>23</v>
      </c>
      <c r="W382" s="3">
        <v>0</v>
      </c>
      <c r="X382" s="3">
        <v>20</v>
      </c>
      <c r="Y382" s="3">
        <v>380</v>
      </c>
      <c r="Z382" s="3" t="s">
        <v>356</v>
      </c>
      <c r="AA382" s="3">
        <v>7</v>
      </c>
      <c r="AB382" s="3">
        <v>1</v>
      </c>
      <c r="AC382" s="3">
        <v>3240085</v>
      </c>
      <c r="AD382" s="3">
        <v>238852</v>
      </c>
      <c r="AF382" s="3">
        <v>18</v>
      </c>
      <c r="AG382" s="3">
        <v>40</v>
      </c>
    </row>
    <row r="383" spans="1:33" ht="15.75" customHeight="1" x14ac:dyDescent="0.15">
      <c r="A383" s="3">
        <v>26066</v>
      </c>
      <c r="B383" s="3">
        <v>381</v>
      </c>
      <c r="C383" s="3">
        <v>15</v>
      </c>
      <c r="D383" s="3" t="s">
        <v>2951</v>
      </c>
      <c r="E383" s="3" t="s">
        <v>7977</v>
      </c>
      <c r="F383" s="3" t="s">
        <v>657</v>
      </c>
      <c r="G383" s="3" t="s">
        <v>246</v>
      </c>
      <c r="H383" s="3" t="s">
        <v>62</v>
      </c>
      <c r="I383" s="3" t="s">
        <v>264</v>
      </c>
      <c r="J383" s="3">
        <v>1255.2007000000001</v>
      </c>
      <c r="K383" s="3">
        <v>10713458</v>
      </c>
      <c r="L383" s="3" t="s">
        <v>356</v>
      </c>
      <c r="M383" s="3">
        <v>0</v>
      </c>
      <c r="N383" s="3" t="s">
        <v>2951</v>
      </c>
      <c r="O383" s="3" t="s">
        <v>7977</v>
      </c>
      <c r="P383" s="8">
        <v>40179</v>
      </c>
      <c r="Q383" s="3" t="s">
        <v>6094</v>
      </c>
      <c r="R383" s="5" t="s">
        <v>7990</v>
      </c>
      <c r="S383" s="3" t="s">
        <v>62</v>
      </c>
      <c r="T383" s="3" t="s">
        <v>246</v>
      </c>
      <c r="V383" s="3">
        <v>32</v>
      </c>
      <c r="W383" s="3">
        <v>17</v>
      </c>
      <c r="X383" s="3">
        <v>21</v>
      </c>
      <c r="Y383" s="3">
        <v>381</v>
      </c>
      <c r="Z383" s="3" t="s">
        <v>356</v>
      </c>
      <c r="AA383" s="3">
        <v>15</v>
      </c>
      <c r="AB383" s="3">
        <v>3</v>
      </c>
      <c r="AC383" s="3">
        <v>10713458</v>
      </c>
      <c r="AD383" s="3">
        <v>790544</v>
      </c>
      <c r="AE383" s="3" t="s">
        <v>264</v>
      </c>
      <c r="AF383" s="3">
        <v>18</v>
      </c>
      <c r="AG383" s="3">
        <v>8</v>
      </c>
    </row>
    <row r="384" spans="1:33" ht="15.75" customHeight="1" x14ac:dyDescent="0.15">
      <c r="A384" s="3">
        <v>25455</v>
      </c>
      <c r="B384" s="3">
        <v>382</v>
      </c>
      <c r="C384" s="3">
        <v>35</v>
      </c>
      <c r="D384" s="3" t="s">
        <v>2958</v>
      </c>
      <c r="E384" s="3" t="s">
        <v>7991</v>
      </c>
      <c r="F384" s="3" t="s">
        <v>475</v>
      </c>
      <c r="G384" s="3" t="s">
        <v>277</v>
      </c>
      <c r="H384" s="3" t="s">
        <v>475</v>
      </c>
      <c r="I384" s="3" t="s">
        <v>203</v>
      </c>
      <c r="J384" s="3">
        <v>1232.4265</v>
      </c>
      <c r="K384" s="3">
        <v>4051216</v>
      </c>
      <c r="L384" s="3" t="s">
        <v>162</v>
      </c>
      <c r="M384" s="3">
        <v>0</v>
      </c>
      <c r="N384" s="3" t="s">
        <v>2958</v>
      </c>
      <c r="O384" s="3" t="s">
        <v>7991</v>
      </c>
      <c r="P384" s="8">
        <v>39814</v>
      </c>
      <c r="Q384" s="3" t="s">
        <v>3497</v>
      </c>
      <c r="R384" s="5" t="s">
        <v>7993</v>
      </c>
      <c r="S384" s="3" t="s">
        <v>475</v>
      </c>
      <c r="T384" s="3" t="s">
        <v>277</v>
      </c>
      <c r="V384" s="3">
        <v>33</v>
      </c>
      <c r="W384" s="3">
        <v>40</v>
      </c>
      <c r="X384" s="3">
        <v>40</v>
      </c>
      <c r="Y384" s="3">
        <v>382</v>
      </c>
      <c r="Z384" s="3" t="s">
        <v>162</v>
      </c>
      <c r="AA384" s="3">
        <v>35</v>
      </c>
      <c r="AB384" s="3">
        <v>4</v>
      </c>
      <c r="AC384" s="3">
        <v>4051216</v>
      </c>
      <c r="AD384" s="3">
        <v>304048</v>
      </c>
      <c r="AE384" s="3" t="s">
        <v>203</v>
      </c>
      <c r="AF384" s="3">
        <v>8</v>
      </c>
      <c r="AG384" s="3">
        <v>9</v>
      </c>
    </row>
    <row r="385" spans="1:33" ht="15.75" customHeight="1" x14ac:dyDescent="0.15">
      <c r="A385" s="3">
        <v>25321</v>
      </c>
      <c r="B385" s="3">
        <v>383</v>
      </c>
      <c r="C385" s="3">
        <v>23</v>
      </c>
      <c r="D385" s="3" t="s">
        <v>2962</v>
      </c>
      <c r="E385" s="3" t="s">
        <v>8000</v>
      </c>
      <c r="F385" s="3" t="s">
        <v>947</v>
      </c>
      <c r="G385" s="3" t="s">
        <v>389</v>
      </c>
      <c r="H385" s="3" t="s">
        <v>5575</v>
      </c>
      <c r="I385" s="3" t="s">
        <v>1421</v>
      </c>
      <c r="J385" s="3">
        <v>1230.8907999999999</v>
      </c>
      <c r="K385" s="3">
        <v>40439397</v>
      </c>
      <c r="L385" s="3" t="s">
        <v>340</v>
      </c>
      <c r="M385" s="3">
        <v>0</v>
      </c>
      <c r="N385" s="3" t="s">
        <v>2962</v>
      </c>
      <c r="O385" s="3" t="s">
        <v>8000</v>
      </c>
      <c r="P385" s="8">
        <v>38718</v>
      </c>
      <c r="Q385" s="3" t="s">
        <v>6102</v>
      </c>
      <c r="R385" s="5" t="s">
        <v>8001</v>
      </c>
      <c r="S385" s="3" t="s">
        <v>5575</v>
      </c>
      <c r="T385" s="3" t="s">
        <v>389</v>
      </c>
      <c r="V385" s="3">
        <v>5</v>
      </c>
      <c r="W385" s="3">
        <v>0</v>
      </c>
      <c r="X385" s="3">
        <v>5</v>
      </c>
      <c r="Y385" s="3">
        <v>383</v>
      </c>
      <c r="Z385" s="3" t="s">
        <v>340</v>
      </c>
      <c r="AA385" s="3">
        <v>23</v>
      </c>
      <c r="AB385" s="3">
        <v>7</v>
      </c>
      <c r="AC385" s="3">
        <v>40439397</v>
      </c>
      <c r="AD385" s="3">
        <v>3038521</v>
      </c>
      <c r="AF385" s="3">
        <v>6</v>
      </c>
      <c r="AG385" s="3">
        <v>74</v>
      </c>
    </row>
    <row r="386" spans="1:33" ht="15.75" customHeight="1" x14ac:dyDescent="0.15">
      <c r="A386" s="3">
        <v>25028</v>
      </c>
      <c r="B386" s="3">
        <v>384</v>
      </c>
      <c r="C386" s="3">
        <v>12</v>
      </c>
      <c r="D386" s="3" t="s">
        <v>2963</v>
      </c>
      <c r="E386" s="3" t="s">
        <v>8011</v>
      </c>
      <c r="F386" s="3" t="s">
        <v>331</v>
      </c>
      <c r="G386" s="3" t="s">
        <v>167</v>
      </c>
      <c r="H386" s="3" t="s">
        <v>2237</v>
      </c>
      <c r="I386" s="3" t="s">
        <v>2088</v>
      </c>
      <c r="J386" s="3">
        <v>1217.6425999999999</v>
      </c>
      <c r="K386" s="3">
        <v>2125845</v>
      </c>
      <c r="L386" s="3" t="s">
        <v>59</v>
      </c>
      <c r="M386" s="3">
        <v>0</v>
      </c>
      <c r="N386" s="3" t="s">
        <v>2963</v>
      </c>
      <c r="O386" s="3" t="s">
        <v>8011</v>
      </c>
      <c r="P386" s="8">
        <v>39814</v>
      </c>
      <c r="Q386" s="3" t="s">
        <v>6104</v>
      </c>
      <c r="R386" s="5" t="s">
        <v>8017</v>
      </c>
      <c r="S386" s="3" t="s">
        <v>2237</v>
      </c>
      <c r="T386" s="3" t="s">
        <v>167</v>
      </c>
      <c r="V386" s="3">
        <v>31</v>
      </c>
      <c r="W386" s="3">
        <v>7</v>
      </c>
      <c r="X386" s="3">
        <v>19</v>
      </c>
      <c r="Y386" s="3">
        <v>384</v>
      </c>
      <c r="Z386" s="3" t="s">
        <v>59</v>
      </c>
      <c r="AA386" s="3">
        <v>12</v>
      </c>
      <c r="AB386" s="3">
        <v>1</v>
      </c>
      <c r="AC386" s="3">
        <v>2125845</v>
      </c>
      <c r="AD386" s="3">
        <v>161337</v>
      </c>
      <c r="AE386" s="3" t="s">
        <v>2088</v>
      </c>
      <c r="AF386" s="3">
        <v>17</v>
      </c>
      <c r="AG386" s="3">
        <v>68</v>
      </c>
    </row>
    <row r="387" spans="1:33" ht="15.75" customHeight="1" x14ac:dyDescent="0.15">
      <c r="A387" s="3">
        <v>23389</v>
      </c>
      <c r="B387" s="3">
        <v>385</v>
      </c>
      <c r="C387" s="3">
        <v>31</v>
      </c>
      <c r="D387" s="3" t="s">
        <v>2967</v>
      </c>
      <c r="E387" s="3" t="s">
        <v>8021</v>
      </c>
      <c r="F387" s="3" t="s">
        <v>36</v>
      </c>
      <c r="G387" s="3" t="s">
        <v>37</v>
      </c>
      <c r="H387" s="3" t="s">
        <v>817</v>
      </c>
      <c r="I387" s="3" t="s">
        <v>817</v>
      </c>
      <c r="J387" s="3">
        <v>1217.0459000000001</v>
      </c>
      <c r="K387" s="3">
        <v>5968009</v>
      </c>
      <c r="L387" s="3" t="s">
        <v>221</v>
      </c>
      <c r="M387" s="3">
        <v>1</v>
      </c>
      <c r="N387" s="3" t="s">
        <v>2967</v>
      </c>
      <c r="O387" s="3" t="s">
        <v>8021</v>
      </c>
      <c r="P387" s="3" t="s">
        <v>41</v>
      </c>
      <c r="Q387" s="3" t="s">
        <v>6114</v>
      </c>
      <c r="R387" s="5" t="s">
        <v>8023</v>
      </c>
      <c r="S387" s="3" t="s">
        <v>817</v>
      </c>
      <c r="T387" s="3" t="s">
        <v>37</v>
      </c>
      <c r="V387" s="3">
        <v>74</v>
      </c>
      <c r="W387" s="3">
        <v>12</v>
      </c>
      <c r="X387" s="3">
        <v>28</v>
      </c>
      <c r="Y387" s="3">
        <v>385</v>
      </c>
      <c r="Z387" s="3" t="s">
        <v>221</v>
      </c>
      <c r="AA387" s="3">
        <v>31</v>
      </c>
      <c r="AB387" s="3">
        <v>18</v>
      </c>
      <c r="AC387" s="3">
        <v>5968009</v>
      </c>
      <c r="AD387" s="3">
        <v>453136</v>
      </c>
      <c r="AE387" s="3" t="s">
        <v>817</v>
      </c>
      <c r="AF387" s="3">
        <v>2</v>
      </c>
      <c r="AG387" s="3">
        <v>11</v>
      </c>
    </row>
    <row r="388" spans="1:33" ht="15.75" customHeight="1" x14ac:dyDescent="0.15">
      <c r="A388" s="3">
        <v>25075</v>
      </c>
      <c r="B388" s="3">
        <v>386</v>
      </c>
      <c r="C388" s="3">
        <v>18</v>
      </c>
      <c r="D388" s="3" t="s">
        <v>2971</v>
      </c>
      <c r="E388" s="3" t="s">
        <v>8026</v>
      </c>
      <c r="F388" s="3" t="s">
        <v>36</v>
      </c>
      <c r="G388" s="3" t="s">
        <v>37</v>
      </c>
      <c r="H388" s="3" t="s">
        <v>38</v>
      </c>
      <c r="I388" s="3" t="s">
        <v>39</v>
      </c>
      <c r="J388" s="3">
        <v>1211.9502</v>
      </c>
      <c r="K388" s="3">
        <v>7109209</v>
      </c>
      <c r="L388" s="3" t="s">
        <v>71</v>
      </c>
      <c r="M388" s="3">
        <v>0</v>
      </c>
      <c r="N388" s="3" t="s">
        <v>2971</v>
      </c>
      <c r="O388" s="3" t="s">
        <v>8026</v>
      </c>
      <c r="P388" s="8">
        <v>39814</v>
      </c>
      <c r="Q388" s="3" t="s">
        <v>6117</v>
      </c>
      <c r="R388" s="5" t="s">
        <v>8031</v>
      </c>
      <c r="S388" s="3" t="s">
        <v>38</v>
      </c>
      <c r="T388" s="3" t="s">
        <v>37</v>
      </c>
      <c r="V388" s="3">
        <v>75</v>
      </c>
      <c r="W388" s="3">
        <v>26</v>
      </c>
      <c r="X388" s="3">
        <v>49</v>
      </c>
      <c r="Y388" s="3">
        <v>386</v>
      </c>
      <c r="Z388" s="3" t="s">
        <v>71</v>
      </c>
      <c r="AA388" s="3">
        <v>18</v>
      </c>
      <c r="AB388" s="3">
        <v>3</v>
      </c>
      <c r="AC388" s="3">
        <v>7109209</v>
      </c>
      <c r="AD388" s="3">
        <v>541881</v>
      </c>
      <c r="AE388" s="3" t="s">
        <v>39</v>
      </c>
      <c r="AF388" s="3">
        <v>5</v>
      </c>
      <c r="AG388" s="3">
        <v>2</v>
      </c>
    </row>
    <row r="389" spans="1:33" ht="15.75" customHeight="1" x14ac:dyDescent="0.15">
      <c r="A389" s="3">
        <v>26078</v>
      </c>
      <c r="B389" s="3">
        <v>387</v>
      </c>
      <c r="C389" s="3">
        <v>21</v>
      </c>
      <c r="D389" s="3" t="s">
        <v>2976</v>
      </c>
      <c r="E389" s="3" t="s">
        <v>8034</v>
      </c>
      <c r="F389" s="3" t="s">
        <v>3877</v>
      </c>
      <c r="G389" s="3" t="s">
        <v>731</v>
      </c>
      <c r="H389" s="3" t="s">
        <v>3148</v>
      </c>
      <c r="I389" s="3" t="s">
        <v>2338</v>
      </c>
      <c r="J389" s="3">
        <v>1210.5709999999999</v>
      </c>
      <c r="K389" s="3">
        <v>4639880</v>
      </c>
      <c r="L389" s="3" t="s">
        <v>40</v>
      </c>
      <c r="M389" s="3">
        <v>0</v>
      </c>
      <c r="N389" s="3" t="s">
        <v>2976</v>
      </c>
      <c r="O389" s="3" t="s">
        <v>8034</v>
      </c>
      <c r="P389" s="8">
        <v>39814</v>
      </c>
      <c r="Q389" s="3" t="s">
        <v>6124</v>
      </c>
      <c r="R389" s="5" t="s">
        <v>8035</v>
      </c>
      <c r="S389" s="3" t="s">
        <v>3148</v>
      </c>
      <c r="T389" s="3" t="s">
        <v>731</v>
      </c>
      <c r="V389" s="3">
        <v>2</v>
      </c>
      <c r="W389" s="3">
        <v>0</v>
      </c>
      <c r="X389" s="3">
        <v>32</v>
      </c>
      <c r="Y389" s="3">
        <v>387</v>
      </c>
      <c r="Z389" s="3" t="s">
        <v>40</v>
      </c>
      <c r="AA389" s="3">
        <v>21</v>
      </c>
      <c r="AB389" s="3">
        <v>3</v>
      </c>
      <c r="AC389" s="3">
        <v>4639880</v>
      </c>
      <c r="AD389" s="3">
        <v>354035</v>
      </c>
      <c r="AF389" s="3">
        <v>4</v>
      </c>
      <c r="AG389" s="3">
        <v>536</v>
      </c>
    </row>
    <row r="390" spans="1:33" ht="15.75" customHeight="1" x14ac:dyDescent="0.15">
      <c r="A390" s="3">
        <v>24931</v>
      </c>
      <c r="B390" s="3">
        <v>388</v>
      </c>
      <c r="C390" s="3">
        <v>15</v>
      </c>
      <c r="D390" s="3" t="s">
        <v>2979</v>
      </c>
      <c r="E390" s="3" t="s">
        <v>8042</v>
      </c>
      <c r="F390" s="3" t="s">
        <v>96</v>
      </c>
      <c r="G390" s="3" t="s">
        <v>61</v>
      </c>
      <c r="H390" s="3" t="s">
        <v>2537</v>
      </c>
      <c r="I390" s="3" t="s">
        <v>2538</v>
      </c>
      <c r="J390" s="3">
        <v>1209.0625</v>
      </c>
      <c r="K390" s="3">
        <v>2177272</v>
      </c>
      <c r="L390" s="3" t="s">
        <v>221</v>
      </c>
      <c r="M390" s="3">
        <v>0</v>
      </c>
      <c r="N390" s="3" t="s">
        <v>2979</v>
      </c>
      <c r="O390" s="3" t="s">
        <v>8042</v>
      </c>
      <c r="P390" s="3" t="s">
        <v>91</v>
      </c>
      <c r="Q390" s="3" t="s">
        <v>6137</v>
      </c>
      <c r="R390" s="5" t="s">
        <v>8047</v>
      </c>
      <c r="S390" s="3" t="s">
        <v>2537</v>
      </c>
      <c r="T390" s="3" t="s">
        <v>61</v>
      </c>
      <c r="V390" s="3">
        <v>24</v>
      </c>
      <c r="W390" s="3">
        <v>0</v>
      </c>
      <c r="X390" s="3">
        <v>29</v>
      </c>
      <c r="Y390" s="3">
        <v>388</v>
      </c>
      <c r="Z390" s="3" t="s">
        <v>221</v>
      </c>
      <c r="AA390" s="3">
        <v>15</v>
      </c>
      <c r="AB390" s="3">
        <v>5</v>
      </c>
      <c r="AC390" s="3">
        <v>2177272</v>
      </c>
      <c r="AD390" s="3">
        <v>166323</v>
      </c>
      <c r="AF390" s="3">
        <v>2</v>
      </c>
      <c r="AG390" s="3">
        <v>15</v>
      </c>
    </row>
    <row r="391" spans="1:33" ht="15.75" customHeight="1" x14ac:dyDescent="0.15">
      <c r="A391" s="3">
        <v>24829</v>
      </c>
      <c r="B391" s="3">
        <v>389</v>
      </c>
      <c r="C391" s="3">
        <v>4</v>
      </c>
      <c r="D391" s="3" t="s">
        <v>2981</v>
      </c>
      <c r="E391" s="3" t="s">
        <v>8052</v>
      </c>
      <c r="F391" s="3" t="s">
        <v>475</v>
      </c>
      <c r="G391" s="3" t="s">
        <v>277</v>
      </c>
      <c r="H391" s="3" t="s">
        <v>475</v>
      </c>
      <c r="I391" s="3" t="s">
        <v>203</v>
      </c>
      <c r="J391" s="3">
        <v>1208.5763999999999</v>
      </c>
      <c r="K391" s="3">
        <v>2077365</v>
      </c>
      <c r="L391" s="3" t="s">
        <v>71</v>
      </c>
      <c r="M391" s="3">
        <v>0</v>
      </c>
      <c r="N391" s="3" t="s">
        <v>2981</v>
      </c>
      <c r="O391" s="3" t="s">
        <v>8052</v>
      </c>
      <c r="P391" s="8">
        <v>40179</v>
      </c>
      <c r="Q391" s="3" t="s">
        <v>6140</v>
      </c>
      <c r="R391" s="5" t="s">
        <v>8055</v>
      </c>
      <c r="S391" s="3" t="s">
        <v>475</v>
      </c>
      <c r="T391" s="3" t="s">
        <v>277</v>
      </c>
      <c r="V391" s="3">
        <v>34</v>
      </c>
      <c r="W391" s="3">
        <v>41</v>
      </c>
      <c r="X391" s="3">
        <v>50</v>
      </c>
      <c r="Y391" s="3">
        <v>389</v>
      </c>
      <c r="Z391" s="3" t="s">
        <v>71</v>
      </c>
      <c r="AA391" s="3">
        <v>4</v>
      </c>
      <c r="AB391" s="3">
        <v>2</v>
      </c>
      <c r="AC391" s="3">
        <v>2077365</v>
      </c>
      <c r="AD391" s="3">
        <v>158750</v>
      </c>
      <c r="AE391" s="3" t="s">
        <v>203</v>
      </c>
      <c r="AF391" s="3">
        <v>5</v>
      </c>
      <c r="AG391" s="3">
        <v>9</v>
      </c>
    </row>
    <row r="392" spans="1:33" ht="15.75" customHeight="1" x14ac:dyDescent="0.15">
      <c r="A392" s="3">
        <v>23049</v>
      </c>
      <c r="B392" s="3">
        <v>390</v>
      </c>
      <c r="C392" s="3">
        <v>90</v>
      </c>
      <c r="D392" s="3" t="s">
        <v>2984</v>
      </c>
      <c r="E392" s="3" t="s">
        <v>8062</v>
      </c>
      <c r="F392" s="3" t="s">
        <v>269</v>
      </c>
      <c r="G392" s="3" t="s">
        <v>133</v>
      </c>
      <c r="H392" s="3" t="s">
        <v>1963</v>
      </c>
      <c r="I392" s="3" t="s">
        <v>1963</v>
      </c>
      <c r="J392" s="3">
        <v>1200.6346000000001</v>
      </c>
      <c r="K392" s="3">
        <v>10974404</v>
      </c>
      <c r="L392" s="3" t="s">
        <v>364</v>
      </c>
      <c r="M392" s="3">
        <v>1</v>
      </c>
      <c r="N392" s="3" t="s">
        <v>2984</v>
      </c>
      <c r="O392" s="3" t="s">
        <v>8062</v>
      </c>
      <c r="P392" s="3" t="s">
        <v>91</v>
      </c>
      <c r="Q392" s="3" t="s">
        <v>6143</v>
      </c>
      <c r="R392" s="5" t="s">
        <v>8067</v>
      </c>
      <c r="S392" s="3" t="s">
        <v>1963</v>
      </c>
      <c r="T392" s="3" t="s">
        <v>133</v>
      </c>
      <c r="V392" s="3">
        <v>7</v>
      </c>
      <c r="W392" s="3">
        <v>4</v>
      </c>
      <c r="X392" s="3">
        <v>13</v>
      </c>
      <c r="Y392" s="3">
        <v>390</v>
      </c>
      <c r="Z392" s="3" t="s">
        <v>364</v>
      </c>
      <c r="AA392" s="3">
        <v>90</v>
      </c>
      <c r="AB392" s="3">
        <v>7</v>
      </c>
      <c r="AC392" s="3">
        <v>10974404</v>
      </c>
      <c r="AD392" s="3">
        <v>843773</v>
      </c>
      <c r="AE392" s="3" t="s">
        <v>1963</v>
      </c>
      <c r="AF392" s="3">
        <v>20</v>
      </c>
      <c r="AG392" s="3">
        <v>43</v>
      </c>
    </row>
    <row r="393" spans="1:33" ht="15.75" customHeight="1" x14ac:dyDescent="0.15">
      <c r="A393" s="3">
        <v>22906</v>
      </c>
      <c r="B393" s="3">
        <v>391</v>
      </c>
      <c r="C393" s="3">
        <v>35</v>
      </c>
      <c r="D393" s="3" t="s">
        <v>2986</v>
      </c>
      <c r="E393" s="3" t="s">
        <v>8068</v>
      </c>
      <c r="F393" s="3" t="s">
        <v>1072</v>
      </c>
      <c r="G393" s="3" t="s">
        <v>575</v>
      </c>
      <c r="H393" s="3" t="s">
        <v>1375</v>
      </c>
      <c r="I393" s="3" t="s">
        <v>1375</v>
      </c>
      <c r="J393" s="3">
        <v>1198.6088</v>
      </c>
      <c r="K393" s="3">
        <v>8034934</v>
      </c>
      <c r="L393" s="3" t="s">
        <v>162</v>
      </c>
      <c r="M393" s="3">
        <v>1</v>
      </c>
      <c r="N393" s="3" t="s">
        <v>2986</v>
      </c>
      <c r="O393" s="3" t="s">
        <v>8068</v>
      </c>
      <c r="P393" s="3" t="s">
        <v>91</v>
      </c>
      <c r="Q393" s="3" t="s">
        <v>6153</v>
      </c>
      <c r="R393" s="5" t="s">
        <v>8078</v>
      </c>
      <c r="S393" s="3" t="s">
        <v>1375</v>
      </c>
      <c r="T393" s="3" t="s">
        <v>575</v>
      </c>
      <c r="V393" s="3">
        <v>6</v>
      </c>
      <c r="W393" s="3">
        <v>3</v>
      </c>
      <c r="X393" s="3">
        <v>41</v>
      </c>
      <c r="Y393" s="3">
        <v>391</v>
      </c>
      <c r="Z393" s="3" t="s">
        <v>162</v>
      </c>
      <c r="AA393" s="3">
        <v>35</v>
      </c>
      <c r="AB393" s="3">
        <v>4</v>
      </c>
      <c r="AC393" s="3">
        <v>8034934</v>
      </c>
      <c r="AD393" s="3">
        <v>618734</v>
      </c>
      <c r="AE393" s="3" t="s">
        <v>1375</v>
      </c>
      <c r="AF393" s="3">
        <v>8</v>
      </c>
      <c r="AG393" s="3">
        <v>23</v>
      </c>
    </row>
    <row r="394" spans="1:33" ht="15.75" customHeight="1" x14ac:dyDescent="0.15">
      <c r="A394" s="3">
        <v>21578</v>
      </c>
      <c r="B394" s="3">
        <v>392</v>
      </c>
      <c r="C394" s="3">
        <v>95</v>
      </c>
      <c r="D394" s="3" t="s">
        <v>2988</v>
      </c>
      <c r="E394" s="3" t="s">
        <v>8081</v>
      </c>
      <c r="F394" s="3" t="s">
        <v>3068</v>
      </c>
      <c r="G394" s="3" t="s">
        <v>606</v>
      </c>
      <c r="H394" s="3" t="s">
        <v>1343</v>
      </c>
      <c r="I394" s="3" t="s">
        <v>1343</v>
      </c>
      <c r="J394" s="3">
        <v>1194.0835999999999</v>
      </c>
      <c r="K394" s="3">
        <v>31216712</v>
      </c>
      <c r="L394" s="3" t="s">
        <v>40</v>
      </c>
      <c r="M394" s="3">
        <v>2</v>
      </c>
      <c r="N394" s="3" t="s">
        <v>2988</v>
      </c>
      <c r="O394" s="3" t="s">
        <v>8081</v>
      </c>
      <c r="P394" s="3" t="s">
        <v>1000</v>
      </c>
      <c r="Q394" s="3" t="s">
        <v>6169</v>
      </c>
      <c r="R394" s="5" t="s">
        <v>8085</v>
      </c>
      <c r="S394" s="3" t="s">
        <v>1343</v>
      </c>
      <c r="T394" s="3" t="s">
        <v>606</v>
      </c>
      <c r="V394" s="3">
        <v>13</v>
      </c>
      <c r="W394" s="3">
        <v>7</v>
      </c>
      <c r="X394" s="3">
        <v>33</v>
      </c>
      <c r="Y394" s="3">
        <v>392</v>
      </c>
      <c r="Z394" s="3" t="s">
        <v>40</v>
      </c>
      <c r="AA394" s="3">
        <v>95</v>
      </c>
      <c r="AB394" s="3">
        <v>4</v>
      </c>
      <c r="AC394" s="3">
        <v>31216712</v>
      </c>
      <c r="AD394" s="3">
        <v>2412264</v>
      </c>
      <c r="AE394" s="3" t="s">
        <v>1343</v>
      </c>
      <c r="AF394" s="3">
        <v>4</v>
      </c>
      <c r="AG394" s="3">
        <v>12</v>
      </c>
    </row>
    <row r="395" spans="1:33" ht="15.75" customHeight="1" x14ac:dyDescent="0.15">
      <c r="A395" s="3">
        <v>24828</v>
      </c>
      <c r="B395" s="3">
        <v>393</v>
      </c>
      <c r="C395" s="3">
        <v>55</v>
      </c>
      <c r="D395" s="3" t="s">
        <v>2989</v>
      </c>
      <c r="E395" s="3" t="s">
        <v>8087</v>
      </c>
      <c r="F395" s="3" t="s">
        <v>1620</v>
      </c>
      <c r="G395" s="3" t="s">
        <v>412</v>
      </c>
      <c r="H395" s="3" t="s">
        <v>5742</v>
      </c>
      <c r="I395" s="3" t="s">
        <v>742</v>
      </c>
      <c r="J395" s="3">
        <v>1190.7212</v>
      </c>
      <c r="K395" s="3">
        <v>15595849</v>
      </c>
      <c r="L395" s="3" t="s">
        <v>364</v>
      </c>
      <c r="M395" s="3">
        <v>0</v>
      </c>
      <c r="N395" s="3" t="s">
        <v>2989</v>
      </c>
      <c r="O395" s="3" t="s">
        <v>8087</v>
      </c>
      <c r="P395" s="8">
        <v>40179</v>
      </c>
      <c r="Q395" s="3" t="s">
        <v>6176</v>
      </c>
      <c r="R395" s="5" t="s">
        <v>8089</v>
      </c>
      <c r="S395" s="3" t="s">
        <v>5742</v>
      </c>
      <c r="T395" s="3" t="s">
        <v>412</v>
      </c>
      <c r="V395" s="3">
        <v>15</v>
      </c>
      <c r="W395" s="3">
        <v>14</v>
      </c>
      <c r="X395" s="3">
        <v>14</v>
      </c>
      <c r="Y395" s="3">
        <v>393</v>
      </c>
      <c r="Z395" s="3" t="s">
        <v>364</v>
      </c>
      <c r="AA395" s="3">
        <v>55</v>
      </c>
      <c r="AB395" s="3">
        <v>10</v>
      </c>
      <c r="AC395" s="3">
        <v>15595849</v>
      </c>
      <c r="AD395" s="3">
        <v>1208305</v>
      </c>
      <c r="AE395" s="3" t="s">
        <v>742</v>
      </c>
      <c r="AF395" s="3">
        <v>20</v>
      </c>
      <c r="AG395" s="3">
        <v>17</v>
      </c>
    </row>
    <row r="396" spans="1:33" ht="15.75" customHeight="1" x14ac:dyDescent="0.15">
      <c r="A396" s="3">
        <v>23068</v>
      </c>
      <c r="B396" s="3">
        <v>394</v>
      </c>
      <c r="C396" s="3">
        <v>105</v>
      </c>
      <c r="D396" s="5" t="s">
        <v>2994</v>
      </c>
      <c r="E396" s="3" t="s">
        <v>8093</v>
      </c>
      <c r="F396" s="3" t="s">
        <v>36</v>
      </c>
      <c r="G396" s="3" t="s">
        <v>37</v>
      </c>
      <c r="H396" s="3" t="s">
        <v>5764</v>
      </c>
      <c r="I396" s="3" t="s">
        <v>39</v>
      </c>
      <c r="J396" s="3">
        <v>1185.5268000000001</v>
      </c>
      <c r="K396" s="3">
        <v>17622027</v>
      </c>
      <c r="L396" s="3" t="s">
        <v>356</v>
      </c>
      <c r="M396" s="3">
        <v>1</v>
      </c>
      <c r="N396" s="5" t="s">
        <v>2994</v>
      </c>
      <c r="O396" s="3" t="s">
        <v>8093</v>
      </c>
      <c r="P396" s="3" t="s">
        <v>91</v>
      </c>
      <c r="Q396" s="3" t="s">
        <v>6191</v>
      </c>
      <c r="R396" s="5" t="s">
        <v>8097</v>
      </c>
      <c r="S396" s="3" t="s">
        <v>5764</v>
      </c>
      <c r="T396" s="3" t="s">
        <v>37</v>
      </c>
      <c r="V396" s="3">
        <v>76</v>
      </c>
      <c r="W396" s="3">
        <v>27</v>
      </c>
      <c r="X396" s="3">
        <v>22</v>
      </c>
      <c r="Y396" s="3">
        <v>394</v>
      </c>
      <c r="Z396" s="3" t="s">
        <v>356</v>
      </c>
      <c r="AA396" s="3">
        <v>105</v>
      </c>
      <c r="AB396" s="3">
        <v>5</v>
      </c>
      <c r="AC396" s="3">
        <v>17622027</v>
      </c>
      <c r="AD396" s="3">
        <v>1370802</v>
      </c>
      <c r="AE396" s="3" t="s">
        <v>39</v>
      </c>
      <c r="AF396" s="3">
        <v>18</v>
      </c>
      <c r="AG396" s="3">
        <v>2</v>
      </c>
    </row>
    <row r="397" spans="1:33" ht="15.75" customHeight="1" x14ac:dyDescent="0.15">
      <c r="A397" s="3">
        <v>23166</v>
      </c>
      <c r="B397" s="3">
        <v>395</v>
      </c>
      <c r="C397" s="3">
        <v>38</v>
      </c>
      <c r="D397" s="3" t="s">
        <v>2997</v>
      </c>
      <c r="E397" s="3" t="s">
        <v>8101</v>
      </c>
      <c r="F397" s="3" t="s">
        <v>6767</v>
      </c>
      <c r="G397" s="3" t="s">
        <v>796</v>
      </c>
      <c r="H397" s="3" t="s">
        <v>5771</v>
      </c>
      <c r="I397" s="3" t="s">
        <v>4522</v>
      </c>
      <c r="J397" s="3">
        <v>1181.6153999999999</v>
      </c>
      <c r="K397" s="3">
        <v>12149714</v>
      </c>
      <c r="L397" s="3" t="s">
        <v>356</v>
      </c>
      <c r="M397" s="3">
        <v>1</v>
      </c>
      <c r="N397" s="3" t="s">
        <v>2997</v>
      </c>
      <c r="O397" s="3" t="s">
        <v>8101</v>
      </c>
      <c r="P397" s="3" t="s">
        <v>41</v>
      </c>
      <c r="Q397" s="3" t="s">
        <v>6199</v>
      </c>
      <c r="R397" s="5" t="s">
        <v>8105</v>
      </c>
      <c r="S397" s="3" t="s">
        <v>5771</v>
      </c>
      <c r="T397" s="3" t="s">
        <v>796</v>
      </c>
      <c r="V397" s="3">
        <v>4</v>
      </c>
      <c r="W397" s="3">
        <v>0</v>
      </c>
      <c r="X397" s="3">
        <v>23</v>
      </c>
      <c r="Y397" s="3">
        <v>395</v>
      </c>
      <c r="Z397" s="3" t="s">
        <v>356</v>
      </c>
      <c r="AA397" s="3">
        <v>38</v>
      </c>
      <c r="AB397" s="3">
        <v>5</v>
      </c>
      <c r="AC397" s="3">
        <v>12149714</v>
      </c>
      <c r="AD397" s="3">
        <v>948000</v>
      </c>
      <c r="AF397" s="3">
        <v>18</v>
      </c>
      <c r="AG397" s="3">
        <v>57</v>
      </c>
    </row>
    <row r="398" spans="1:33" ht="15.75" customHeight="1" x14ac:dyDescent="0.15">
      <c r="A398" s="3">
        <v>23199</v>
      </c>
      <c r="B398" s="3">
        <v>396</v>
      </c>
      <c r="C398" s="3">
        <v>35</v>
      </c>
      <c r="D398" s="3" t="s">
        <v>3001</v>
      </c>
      <c r="E398" s="3" t="s">
        <v>8108</v>
      </c>
      <c r="F398" s="3" t="s">
        <v>4061</v>
      </c>
      <c r="G398" s="3" t="s">
        <v>446</v>
      </c>
      <c r="H398" s="3" t="s">
        <v>2435</v>
      </c>
      <c r="I398" s="3" t="s">
        <v>2435</v>
      </c>
      <c r="J398" s="3">
        <v>1179.4045000000001</v>
      </c>
      <c r="K398" s="3">
        <v>3672940</v>
      </c>
      <c r="L398" s="3" t="s">
        <v>335</v>
      </c>
      <c r="M398" s="3">
        <v>1</v>
      </c>
      <c r="N398" s="3" t="s">
        <v>3001</v>
      </c>
      <c r="O398" s="3" t="s">
        <v>8108</v>
      </c>
      <c r="P398" s="3" t="s">
        <v>835</v>
      </c>
      <c r="Q398" s="3" t="s">
        <v>6212</v>
      </c>
      <c r="R398" s="5" t="s">
        <v>8120</v>
      </c>
      <c r="S398" s="3" t="s">
        <v>2435</v>
      </c>
      <c r="T398" s="3" t="s">
        <v>446</v>
      </c>
      <c r="V398" s="3">
        <v>8</v>
      </c>
      <c r="W398" s="3">
        <v>8</v>
      </c>
      <c r="X398" s="3">
        <v>5</v>
      </c>
      <c r="Y398" s="3">
        <v>396</v>
      </c>
      <c r="Z398" s="3" t="s">
        <v>335</v>
      </c>
      <c r="AA398" s="3">
        <v>35</v>
      </c>
      <c r="AB398" s="3">
        <v>6</v>
      </c>
      <c r="AC398" s="3">
        <v>3672940</v>
      </c>
      <c r="AD398" s="3">
        <v>287082</v>
      </c>
      <c r="AE398" s="3" t="s">
        <v>2435</v>
      </c>
      <c r="AF398" s="3">
        <v>21</v>
      </c>
      <c r="AG398" s="3">
        <v>29</v>
      </c>
    </row>
    <row r="399" spans="1:33" ht="15.75" customHeight="1" x14ac:dyDescent="0.15">
      <c r="A399" s="3">
        <v>25434</v>
      </c>
      <c r="B399" s="3">
        <v>397</v>
      </c>
      <c r="C399" s="3">
        <v>17</v>
      </c>
      <c r="D399" s="3" t="s">
        <v>3003</v>
      </c>
      <c r="E399" s="3" t="s">
        <v>8121</v>
      </c>
      <c r="F399" s="3" t="s">
        <v>1620</v>
      </c>
      <c r="G399" s="3" t="s">
        <v>412</v>
      </c>
      <c r="H399" s="3" t="s">
        <v>4268</v>
      </c>
      <c r="I399" s="3" t="s">
        <v>742</v>
      </c>
      <c r="J399" s="3">
        <v>1179.1043</v>
      </c>
      <c r="K399" s="3">
        <v>14236162</v>
      </c>
      <c r="L399" s="3" t="s">
        <v>59</v>
      </c>
      <c r="M399" s="3">
        <v>0</v>
      </c>
      <c r="N399" s="3" t="s">
        <v>3003</v>
      </c>
      <c r="O399" s="3" t="s">
        <v>8121</v>
      </c>
      <c r="P399" s="8">
        <v>38353</v>
      </c>
      <c r="Q399" s="3" t="s">
        <v>6215</v>
      </c>
      <c r="R399" s="5" t="s">
        <v>8137</v>
      </c>
      <c r="S399" s="3" t="s">
        <v>4268</v>
      </c>
      <c r="T399" s="3" t="s">
        <v>412</v>
      </c>
      <c r="V399" s="3">
        <v>16</v>
      </c>
      <c r="W399" s="3">
        <v>15</v>
      </c>
      <c r="X399" s="3">
        <v>20</v>
      </c>
      <c r="Y399" s="3">
        <v>397</v>
      </c>
      <c r="Z399" s="3" t="s">
        <v>59</v>
      </c>
      <c r="AA399" s="3">
        <v>17</v>
      </c>
      <c r="AB399" s="3">
        <v>8</v>
      </c>
      <c r="AC399" s="3">
        <v>14236162</v>
      </c>
      <c r="AD399" s="3">
        <v>1112979</v>
      </c>
      <c r="AE399" s="3" t="s">
        <v>742</v>
      </c>
      <c r="AF399" s="3">
        <v>17</v>
      </c>
      <c r="AG399" s="3">
        <v>17</v>
      </c>
    </row>
    <row r="400" spans="1:33" ht="15.75" customHeight="1" x14ac:dyDescent="0.15">
      <c r="A400" s="3">
        <v>25812</v>
      </c>
      <c r="B400" s="3">
        <v>398</v>
      </c>
      <c r="C400" s="3">
        <v>10</v>
      </c>
      <c r="D400" s="3" t="s">
        <v>3007</v>
      </c>
      <c r="E400" s="3" t="s">
        <v>8139</v>
      </c>
      <c r="F400" s="3" t="s">
        <v>331</v>
      </c>
      <c r="G400" s="3" t="s">
        <v>167</v>
      </c>
      <c r="H400" s="3" t="s">
        <v>5825</v>
      </c>
      <c r="I400" s="3" t="s">
        <v>271</v>
      </c>
      <c r="J400" s="3">
        <v>1178.9106999999999</v>
      </c>
      <c r="K400" s="3">
        <v>2290043</v>
      </c>
      <c r="L400" s="3" t="s">
        <v>71</v>
      </c>
      <c r="M400" s="3">
        <v>0</v>
      </c>
      <c r="N400" s="3" t="s">
        <v>3007</v>
      </c>
      <c r="O400" s="3" t="s">
        <v>8139</v>
      </c>
      <c r="P400" s="8">
        <v>39814</v>
      </c>
      <c r="Q400" s="3" t="s">
        <v>6220</v>
      </c>
      <c r="R400" s="5" t="s">
        <v>8142</v>
      </c>
      <c r="S400" s="3" t="s">
        <v>5825</v>
      </c>
      <c r="T400" s="3" t="s">
        <v>167</v>
      </c>
      <c r="V400" s="3">
        <v>32</v>
      </c>
      <c r="W400" s="3">
        <v>5</v>
      </c>
      <c r="X400" s="3">
        <v>51</v>
      </c>
      <c r="Y400" s="3">
        <v>398</v>
      </c>
      <c r="Z400" s="3" t="s">
        <v>71</v>
      </c>
      <c r="AA400" s="3">
        <v>10</v>
      </c>
      <c r="AB400" s="3">
        <v>1</v>
      </c>
      <c r="AC400" s="3">
        <v>2290043</v>
      </c>
      <c r="AD400" s="3">
        <v>179062</v>
      </c>
      <c r="AE400" s="3" t="s">
        <v>271</v>
      </c>
      <c r="AF400" s="3">
        <v>5</v>
      </c>
      <c r="AG400" s="3">
        <v>7</v>
      </c>
    </row>
    <row r="401" spans="1:33" ht="15.75" customHeight="1" x14ac:dyDescent="0.15">
      <c r="A401" s="3">
        <v>25214</v>
      </c>
      <c r="B401" s="3">
        <v>399</v>
      </c>
      <c r="C401" s="3">
        <v>23</v>
      </c>
      <c r="D401" s="3" t="s">
        <v>3008</v>
      </c>
      <c r="E401" s="3" t="s">
        <v>8145</v>
      </c>
      <c r="F401" s="3" t="s">
        <v>331</v>
      </c>
      <c r="G401" s="3" t="s">
        <v>167</v>
      </c>
      <c r="H401" s="3" t="s">
        <v>5842</v>
      </c>
      <c r="I401" s="3" t="s">
        <v>283</v>
      </c>
      <c r="J401" s="3">
        <v>1178.0823</v>
      </c>
      <c r="K401" s="3">
        <v>7093459</v>
      </c>
      <c r="L401" s="3" t="s">
        <v>40</v>
      </c>
      <c r="M401" s="3">
        <v>0</v>
      </c>
      <c r="N401" s="3" t="s">
        <v>3008</v>
      </c>
      <c r="O401" s="3" t="s">
        <v>8145</v>
      </c>
      <c r="P401" s="8">
        <v>40179</v>
      </c>
      <c r="Q401" s="3" t="s">
        <v>6228</v>
      </c>
      <c r="R401" s="5" t="s">
        <v>8154</v>
      </c>
      <c r="S401" s="3" t="s">
        <v>5842</v>
      </c>
      <c r="T401" s="3" t="s">
        <v>167</v>
      </c>
      <c r="V401" s="3">
        <v>33</v>
      </c>
      <c r="W401" s="3">
        <v>16</v>
      </c>
      <c r="X401" s="3">
        <v>34</v>
      </c>
      <c r="Y401" s="3">
        <v>399</v>
      </c>
      <c r="Z401" s="3" t="s">
        <v>40</v>
      </c>
      <c r="AA401" s="3">
        <v>23</v>
      </c>
      <c r="AB401" s="3">
        <v>13</v>
      </c>
      <c r="AC401" s="3">
        <v>7093459</v>
      </c>
      <c r="AD401" s="3">
        <v>555008</v>
      </c>
      <c r="AE401" s="3" t="s">
        <v>283</v>
      </c>
      <c r="AF401" s="3">
        <v>4</v>
      </c>
      <c r="AG401" s="3">
        <v>1</v>
      </c>
    </row>
    <row r="402" spans="1:33" ht="15.75" customHeight="1" x14ac:dyDescent="0.15">
      <c r="A402" s="3">
        <v>25769</v>
      </c>
      <c r="B402" s="3">
        <v>400</v>
      </c>
      <c r="C402" s="3">
        <v>15</v>
      </c>
      <c r="D402" s="3" t="s">
        <v>3029</v>
      </c>
      <c r="E402" s="3" t="s">
        <v>8159</v>
      </c>
      <c r="F402" s="3" t="s">
        <v>331</v>
      </c>
      <c r="G402" s="3" t="s">
        <v>167</v>
      </c>
      <c r="H402" s="3" t="s">
        <v>5868</v>
      </c>
      <c r="I402" s="3" t="s">
        <v>2088</v>
      </c>
      <c r="J402" s="3">
        <v>1176.6722</v>
      </c>
      <c r="K402" s="3">
        <v>2309500</v>
      </c>
      <c r="L402" s="3" t="s">
        <v>71</v>
      </c>
      <c r="M402" s="3">
        <v>0</v>
      </c>
      <c r="N402" s="3" t="s">
        <v>3029</v>
      </c>
      <c r="O402" s="3" t="s">
        <v>8159</v>
      </c>
      <c r="P402" s="8">
        <v>40179</v>
      </c>
      <c r="Q402" s="3" t="s">
        <v>6233</v>
      </c>
      <c r="R402" s="5" t="s">
        <v>8163</v>
      </c>
      <c r="S402" s="3" t="s">
        <v>5868</v>
      </c>
      <c r="T402" s="3" t="s">
        <v>167</v>
      </c>
      <c r="V402" s="3">
        <v>34</v>
      </c>
      <c r="W402" s="3">
        <v>8</v>
      </c>
      <c r="X402" s="3">
        <v>52</v>
      </c>
      <c r="Y402" s="3">
        <v>400</v>
      </c>
      <c r="Z402" s="3" t="s">
        <v>71</v>
      </c>
      <c r="AA402" s="3">
        <v>15</v>
      </c>
      <c r="AB402" s="3">
        <v>3</v>
      </c>
      <c r="AC402" s="3">
        <v>2309500</v>
      </c>
      <c r="AD402" s="3">
        <v>180900</v>
      </c>
      <c r="AE402" s="3" t="s">
        <v>2088</v>
      </c>
      <c r="AF402" s="3">
        <v>5</v>
      </c>
      <c r="AG402" s="3">
        <v>68</v>
      </c>
    </row>
    <row r="403" spans="1:33" ht="15.75" customHeight="1" x14ac:dyDescent="0.15">
      <c r="A403" s="3">
        <v>26187</v>
      </c>
      <c r="B403" s="3">
        <v>401</v>
      </c>
      <c r="C403" s="3">
        <v>37</v>
      </c>
      <c r="D403" s="3" t="s">
        <v>3031</v>
      </c>
      <c r="E403" s="3" t="s">
        <v>8169</v>
      </c>
      <c r="F403" s="3" t="s">
        <v>4061</v>
      </c>
      <c r="G403" s="3" t="s">
        <v>446</v>
      </c>
      <c r="H403" s="3" t="s">
        <v>5874</v>
      </c>
      <c r="I403" s="3" t="s">
        <v>2435</v>
      </c>
      <c r="J403" s="3">
        <v>1175.9712999999999</v>
      </c>
      <c r="K403" s="3">
        <v>3420509</v>
      </c>
      <c r="L403" s="3" t="s">
        <v>221</v>
      </c>
      <c r="M403" s="3">
        <v>0</v>
      </c>
      <c r="N403" s="3" t="s">
        <v>3031</v>
      </c>
      <c r="O403" s="3" t="s">
        <v>8169</v>
      </c>
      <c r="P403" s="8">
        <v>39814</v>
      </c>
      <c r="Q403" s="3" t="s">
        <v>6237</v>
      </c>
      <c r="R403" s="5" t="s">
        <v>8177</v>
      </c>
      <c r="S403" s="3" t="s">
        <v>5874</v>
      </c>
      <c r="T403" s="3" t="s">
        <v>446</v>
      </c>
      <c r="V403" s="3">
        <v>9</v>
      </c>
      <c r="W403" s="3">
        <v>9</v>
      </c>
      <c r="X403" s="3">
        <v>30</v>
      </c>
      <c r="Y403" s="3">
        <v>401</v>
      </c>
      <c r="Z403" s="3" t="s">
        <v>221</v>
      </c>
      <c r="AA403" s="3">
        <v>37</v>
      </c>
      <c r="AB403" s="3">
        <v>2</v>
      </c>
      <c r="AC403" s="3">
        <v>3420509</v>
      </c>
      <c r="AD403" s="3">
        <v>268071</v>
      </c>
      <c r="AE403" s="3" t="s">
        <v>2435</v>
      </c>
      <c r="AF403" s="3">
        <v>2</v>
      </c>
      <c r="AG403" s="3">
        <v>29</v>
      </c>
    </row>
    <row r="404" spans="1:33" ht="15.75" customHeight="1" x14ac:dyDescent="0.15">
      <c r="A404" s="3">
        <v>21462</v>
      </c>
      <c r="B404" s="3">
        <v>402</v>
      </c>
      <c r="C404" s="3">
        <v>425</v>
      </c>
      <c r="D404" s="3" t="s">
        <v>3033</v>
      </c>
      <c r="E404" s="3" t="s">
        <v>8187</v>
      </c>
      <c r="F404" s="3" t="s">
        <v>1072</v>
      </c>
      <c r="G404" s="3" t="s">
        <v>575</v>
      </c>
      <c r="H404" s="3" t="s">
        <v>5881</v>
      </c>
      <c r="I404" s="3" t="s">
        <v>1375</v>
      </c>
      <c r="J404" s="3">
        <v>1174.4444000000001</v>
      </c>
      <c r="K404" s="3">
        <v>8029000</v>
      </c>
      <c r="L404" s="3" t="s">
        <v>538</v>
      </c>
      <c r="M404" s="3">
        <v>2</v>
      </c>
      <c r="N404" s="3" t="s">
        <v>3033</v>
      </c>
      <c r="O404" s="3" t="s">
        <v>8187</v>
      </c>
      <c r="P404" s="3" t="s">
        <v>835</v>
      </c>
      <c r="Q404" s="3" t="s">
        <v>6242</v>
      </c>
      <c r="R404" s="5" t="s">
        <v>8190</v>
      </c>
      <c r="S404" s="3" t="s">
        <v>5881</v>
      </c>
      <c r="T404" s="3" t="s">
        <v>575</v>
      </c>
      <c r="V404" s="3">
        <v>7</v>
      </c>
      <c r="W404" s="3">
        <v>4</v>
      </c>
      <c r="X404" s="3">
        <v>15</v>
      </c>
      <c r="Y404" s="3">
        <v>402</v>
      </c>
      <c r="Z404" s="3" t="s">
        <v>538</v>
      </c>
      <c r="AA404" s="3">
        <v>425</v>
      </c>
      <c r="AB404" s="3">
        <v>170</v>
      </c>
      <c r="AC404" s="3">
        <v>8029000</v>
      </c>
      <c r="AD404" s="3">
        <v>630000</v>
      </c>
      <c r="AE404" s="3" t="s">
        <v>1375</v>
      </c>
      <c r="AF404" s="3">
        <v>3</v>
      </c>
      <c r="AG404" s="3">
        <v>23</v>
      </c>
    </row>
    <row r="405" spans="1:33" ht="15.75" customHeight="1" x14ac:dyDescent="0.15">
      <c r="A405" s="3">
        <v>24977</v>
      </c>
      <c r="B405" s="3">
        <v>403</v>
      </c>
      <c r="C405" s="3">
        <v>45</v>
      </c>
      <c r="D405" s="3" t="s">
        <v>3035</v>
      </c>
      <c r="E405" s="3" t="s">
        <v>8196</v>
      </c>
      <c r="F405" s="3" t="s">
        <v>36</v>
      </c>
      <c r="G405" s="3" t="s">
        <v>37</v>
      </c>
      <c r="H405" s="3" t="s">
        <v>5896</v>
      </c>
      <c r="I405" s="3" t="s">
        <v>39</v>
      </c>
      <c r="J405" s="3">
        <v>1174.2551000000001</v>
      </c>
      <c r="K405" s="3">
        <v>2119940</v>
      </c>
      <c r="L405" s="3" t="s">
        <v>526</v>
      </c>
      <c r="M405" s="3">
        <v>0</v>
      </c>
      <c r="N405" s="3" t="s">
        <v>3035</v>
      </c>
      <c r="O405" s="3" t="s">
        <v>8196</v>
      </c>
      <c r="P405" s="8">
        <v>38718</v>
      </c>
      <c r="Q405" s="3" t="s">
        <v>6246</v>
      </c>
      <c r="R405" s="5" t="s">
        <v>8199</v>
      </c>
      <c r="S405" s="3" t="s">
        <v>5896</v>
      </c>
      <c r="T405" s="3" t="s">
        <v>37</v>
      </c>
      <c r="V405" s="3">
        <v>77</v>
      </c>
      <c r="W405" s="3">
        <v>28</v>
      </c>
      <c r="X405" s="3">
        <v>7</v>
      </c>
      <c r="Y405" s="3">
        <v>403</v>
      </c>
      <c r="Z405" s="3" t="s">
        <v>526</v>
      </c>
      <c r="AA405" s="3">
        <v>45</v>
      </c>
      <c r="AB405" s="3">
        <v>2</v>
      </c>
      <c r="AC405" s="3">
        <v>2119940</v>
      </c>
      <c r="AD405" s="3">
        <v>166367</v>
      </c>
      <c r="AE405" s="3" t="s">
        <v>39</v>
      </c>
      <c r="AF405" s="3">
        <v>19</v>
      </c>
      <c r="AG405" s="3">
        <v>2</v>
      </c>
    </row>
    <row r="406" spans="1:33" ht="15.75" customHeight="1" x14ac:dyDescent="0.15">
      <c r="A406" s="3">
        <v>24850</v>
      </c>
      <c r="B406" s="3">
        <v>404</v>
      </c>
      <c r="C406" s="3">
        <v>31</v>
      </c>
      <c r="D406" s="3" t="s">
        <v>3037</v>
      </c>
      <c r="E406" s="3" t="s">
        <v>8213</v>
      </c>
      <c r="F406" s="3" t="s">
        <v>210</v>
      </c>
      <c r="G406" s="3" t="s">
        <v>114</v>
      </c>
      <c r="H406" s="3" t="s">
        <v>115</v>
      </c>
      <c r="I406" s="3" t="s">
        <v>116</v>
      </c>
      <c r="J406" s="3">
        <v>1169.6854000000001</v>
      </c>
      <c r="K406" s="3">
        <v>8016781</v>
      </c>
      <c r="L406" s="3" t="s">
        <v>538</v>
      </c>
      <c r="M406" s="3">
        <v>0</v>
      </c>
      <c r="N406" s="3" t="s">
        <v>3037</v>
      </c>
      <c r="O406" s="3" t="s">
        <v>8213</v>
      </c>
      <c r="P406" s="8">
        <v>39814</v>
      </c>
      <c r="Q406" s="3" t="s">
        <v>6255</v>
      </c>
      <c r="R406" s="5" t="s">
        <v>8222</v>
      </c>
      <c r="S406" s="3" t="s">
        <v>115</v>
      </c>
      <c r="T406" s="3" t="s">
        <v>114</v>
      </c>
      <c r="V406" s="3">
        <v>12</v>
      </c>
      <c r="W406" s="3">
        <v>12</v>
      </c>
      <c r="X406" s="3">
        <v>16</v>
      </c>
      <c r="Y406" s="3">
        <v>404</v>
      </c>
      <c r="Z406" s="3" t="s">
        <v>538</v>
      </c>
      <c r="AA406" s="3">
        <v>31</v>
      </c>
      <c r="AB406" s="3">
        <v>6</v>
      </c>
      <c r="AC406" s="3">
        <v>8016781</v>
      </c>
      <c r="AD406" s="3">
        <v>631399</v>
      </c>
      <c r="AE406" s="3" t="s">
        <v>116</v>
      </c>
      <c r="AF406" s="3">
        <v>3</v>
      </c>
      <c r="AG406" s="3">
        <v>46</v>
      </c>
    </row>
    <row r="407" spans="1:33" ht="15.75" customHeight="1" x14ac:dyDescent="0.15">
      <c r="A407" s="3">
        <v>25685</v>
      </c>
      <c r="B407" s="3">
        <v>405</v>
      </c>
      <c r="C407" s="3">
        <v>25</v>
      </c>
      <c r="D407" s="3" t="s">
        <v>3039</v>
      </c>
      <c r="E407" s="3" t="s">
        <v>8229</v>
      </c>
      <c r="F407" s="3" t="s">
        <v>4061</v>
      </c>
      <c r="G407" s="3" t="s">
        <v>446</v>
      </c>
      <c r="H407" s="3" t="s">
        <v>2435</v>
      </c>
      <c r="I407" s="3" t="s">
        <v>2435</v>
      </c>
      <c r="J407" s="3">
        <v>1167.3142</v>
      </c>
      <c r="K407" s="3">
        <v>2961688</v>
      </c>
      <c r="L407" s="3" t="s">
        <v>101</v>
      </c>
      <c r="M407" s="3">
        <v>0</v>
      </c>
      <c r="N407" s="3" t="s">
        <v>3039</v>
      </c>
      <c r="O407" s="3" t="s">
        <v>8229</v>
      </c>
      <c r="P407" s="8">
        <v>39814</v>
      </c>
      <c r="Q407" s="3" t="s">
        <v>6258</v>
      </c>
      <c r="R407" s="5" t="s">
        <v>8236</v>
      </c>
      <c r="S407" s="3" t="s">
        <v>2435</v>
      </c>
      <c r="T407" s="3" t="s">
        <v>446</v>
      </c>
      <c r="V407" s="3">
        <v>10</v>
      </c>
      <c r="W407" s="3">
        <v>10</v>
      </c>
      <c r="X407" s="3">
        <v>34</v>
      </c>
      <c r="Y407" s="3">
        <v>405</v>
      </c>
      <c r="Z407" s="3" t="s">
        <v>101</v>
      </c>
      <c r="AA407" s="3">
        <v>25</v>
      </c>
      <c r="AB407" s="3">
        <v>6</v>
      </c>
      <c r="AC407" s="3">
        <v>2961688</v>
      </c>
      <c r="AD407" s="3">
        <v>233698</v>
      </c>
      <c r="AE407" s="3" t="s">
        <v>2435</v>
      </c>
      <c r="AF407" s="3">
        <v>10</v>
      </c>
      <c r="AG407" s="3">
        <v>29</v>
      </c>
    </row>
    <row r="408" spans="1:33" ht="15.75" customHeight="1" x14ac:dyDescent="0.15">
      <c r="A408" s="3">
        <v>25183</v>
      </c>
      <c r="B408" s="3">
        <v>406</v>
      </c>
      <c r="C408" s="3">
        <v>9</v>
      </c>
      <c r="D408" s="3" t="s">
        <v>3042</v>
      </c>
      <c r="E408" s="3" t="s">
        <v>8242</v>
      </c>
      <c r="F408" s="3" t="s">
        <v>297</v>
      </c>
      <c r="G408" s="3" t="s">
        <v>146</v>
      </c>
      <c r="H408" s="3" t="s">
        <v>900</v>
      </c>
      <c r="I408" s="3" t="s">
        <v>2725</v>
      </c>
      <c r="J408" s="3">
        <v>1163.9888000000001</v>
      </c>
      <c r="K408" s="3">
        <v>2079211</v>
      </c>
      <c r="L408" s="3" t="s">
        <v>71</v>
      </c>
      <c r="M408" s="3">
        <v>0</v>
      </c>
      <c r="N408" s="3" t="s">
        <v>3042</v>
      </c>
      <c r="O408" s="3" t="s">
        <v>8242</v>
      </c>
      <c r="P408" s="8">
        <v>39814</v>
      </c>
      <c r="Q408" s="3" t="s">
        <v>6265</v>
      </c>
      <c r="R408" s="5" t="s">
        <v>8247</v>
      </c>
      <c r="S408" s="3" t="s">
        <v>900</v>
      </c>
      <c r="T408" s="3" t="s">
        <v>146</v>
      </c>
      <c r="V408" s="3">
        <v>10</v>
      </c>
      <c r="X408" s="3">
        <v>53</v>
      </c>
      <c r="Y408" s="3">
        <v>406</v>
      </c>
      <c r="Z408" s="3" t="s">
        <v>71</v>
      </c>
      <c r="AA408" s="3">
        <v>9</v>
      </c>
      <c r="AB408" s="3">
        <v>1</v>
      </c>
      <c r="AC408" s="3">
        <v>2079211</v>
      </c>
      <c r="AD408" s="3">
        <v>164496</v>
      </c>
      <c r="AE408" s="3" t="s">
        <v>2725</v>
      </c>
      <c r="AF408" s="3">
        <v>5</v>
      </c>
      <c r="AG408" s="3">
        <v>30</v>
      </c>
    </row>
    <row r="409" spans="1:33" ht="15.75" customHeight="1" x14ac:dyDescent="0.15">
      <c r="A409" s="3">
        <v>21079</v>
      </c>
      <c r="B409" s="3">
        <v>407</v>
      </c>
      <c r="C409" s="3">
        <v>62</v>
      </c>
      <c r="D409" s="3" t="s">
        <v>3044</v>
      </c>
      <c r="E409" s="3" t="s">
        <v>8257</v>
      </c>
      <c r="F409" s="3" t="s">
        <v>269</v>
      </c>
      <c r="G409" s="3" t="s">
        <v>133</v>
      </c>
      <c r="H409" s="3" t="s">
        <v>5920</v>
      </c>
      <c r="I409" s="3" t="s">
        <v>1963</v>
      </c>
      <c r="J409" s="3">
        <v>1163.2140999999999</v>
      </c>
      <c r="K409" s="3">
        <v>10141765</v>
      </c>
      <c r="L409" s="3" t="s">
        <v>162</v>
      </c>
      <c r="M409" s="3">
        <v>2</v>
      </c>
      <c r="N409" s="3" t="s">
        <v>3044</v>
      </c>
      <c r="O409" s="3" t="s">
        <v>8257</v>
      </c>
      <c r="P409" s="3" t="s">
        <v>104</v>
      </c>
      <c r="Q409" s="3" t="s">
        <v>6271</v>
      </c>
      <c r="R409" s="5" t="s">
        <v>8264</v>
      </c>
      <c r="S409" s="3" t="s">
        <v>5920</v>
      </c>
      <c r="T409" s="3" t="s">
        <v>133</v>
      </c>
      <c r="V409" s="3">
        <v>8</v>
      </c>
      <c r="W409" s="3">
        <v>5</v>
      </c>
      <c r="X409" s="3">
        <v>42</v>
      </c>
      <c r="Y409" s="3">
        <v>407</v>
      </c>
      <c r="Z409" s="3" t="s">
        <v>162</v>
      </c>
      <c r="AA409" s="3">
        <v>62</v>
      </c>
      <c r="AB409" s="3">
        <v>25</v>
      </c>
      <c r="AC409" s="3">
        <v>10141765</v>
      </c>
      <c r="AD409" s="3">
        <v>802854</v>
      </c>
      <c r="AE409" s="3" t="s">
        <v>1963</v>
      </c>
      <c r="AF409" s="3">
        <v>8</v>
      </c>
      <c r="AG409" s="3">
        <v>43</v>
      </c>
    </row>
    <row r="410" spans="1:33" ht="15.75" customHeight="1" x14ac:dyDescent="0.15">
      <c r="A410" s="3">
        <v>25990</v>
      </c>
      <c r="B410" s="3">
        <v>408</v>
      </c>
      <c r="C410" s="3">
        <v>65</v>
      </c>
      <c r="D410" s="3" t="s">
        <v>3046</v>
      </c>
      <c r="E410" s="3" t="s">
        <v>8267</v>
      </c>
      <c r="F410" s="3" t="s">
        <v>3068</v>
      </c>
      <c r="G410" s="3" t="s">
        <v>606</v>
      </c>
      <c r="H410" s="3" t="s">
        <v>3538</v>
      </c>
      <c r="I410" s="3" t="s">
        <v>2457</v>
      </c>
      <c r="J410" s="3">
        <v>1160.8391999999999</v>
      </c>
      <c r="K410" s="3">
        <v>48898043</v>
      </c>
      <c r="L410" s="3" t="s">
        <v>538</v>
      </c>
      <c r="M410" s="3">
        <v>0</v>
      </c>
      <c r="N410" s="3" t="s">
        <v>3046</v>
      </c>
      <c r="O410" s="3" t="s">
        <v>8267</v>
      </c>
      <c r="P410" s="8">
        <v>39083</v>
      </c>
      <c r="Q410" s="3" t="s">
        <v>6285</v>
      </c>
      <c r="R410" s="5" t="s">
        <v>8273</v>
      </c>
      <c r="S410" s="3" t="s">
        <v>3538</v>
      </c>
      <c r="T410" s="3" t="s">
        <v>606</v>
      </c>
      <c r="V410" s="3">
        <v>14</v>
      </c>
      <c r="W410" s="3">
        <v>0</v>
      </c>
      <c r="X410" s="3">
        <v>17</v>
      </c>
      <c r="Y410" s="3">
        <v>408</v>
      </c>
      <c r="Z410" s="3" t="s">
        <v>538</v>
      </c>
      <c r="AA410" s="3">
        <v>65</v>
      </c>
      <c r="AB410" s="3">
        <v>4</v>
      </c>
      <c r="AC410" s="3">
        <v>48898043</v>
      </c>
      <c r="AD410" s="3">
        <v>3878214</v>
      </c>
      <c r="AF410" s="3">
        <v>3</v>
      </c>
      <c r="AG410" s="3">
        <v>48</v>
      </c>
    </row>
    <row r="411" spans="1:33" ht="15.75" customHeight="1" x14ac:dyDescent="0.15">
      <c r="A411" s="3">
        <v>25142</v>
      </c>
      <c r="B411" s="3">
        <v>409</v>
      </c>
      <c r="C411" s="3">
        <v>17</v>
      </c>
      <c r="D411" s="3" t="s">
        <v>3052</v>
      </c>
      <c r="E411" s="3" t="s">
        <v>8278</v>
      </c>
      <c r="F411" s="3" t="s">
        <v>475</v>
      </c>
      <c r="G411" s="3" t="s">
        <v>277</v>
      </c>
      <c r="H411" s="3" t="s">
        <v>5959</v>
      </c>
      <c r="I411" s="3" t="s">
        <v>6294</v>
      </c>
      <c r="J411" s="3">
        <v>1152.9353000000001</v>
      </c>
      <c r="K411" s="3">
        <v>7596484</v>
      </c>
      <c r="L411" s="3" t="s">
        <v>335</v>
      </c>
      <c r="M411" s="3">
        <v>0</v>
      </c>
      <c r="N411" s="3" t="s">
        <v>3052</v>
      </c>
      <c r="O411" s="3" t="s">
        <v>8278</v>
      </c>
      <c r="P411" s="8">
        <v>39814</v>
      </c>
      <c r="Q411" s="3" t="s">
        <v>6292</v>
      </c>
      <c r="R411" s="5" t="s">
        <v>8279</v>
      </c>
      <c r="S411" s="3" t="s">
        <v>5959</v>
      </c>
      <c r="T411" s="3" t="s">
        <v>277</v>
      </c>
      <c r="V411" s="3">
        <v>35</v>
      </c>
      <c r="W411" s="3">
        <v>0</v>
      </c>
      <c r="X411" s="3">
        <v>6</v>
      </c>
      <c r="Y411" s="3">
        <v>409</v>
      </c>
      <c r="Z411" s="3" t="s">
        <v>335</v>
      </c>
      <c r="AA411" s="3">
        <v>17</v>
      </c>
      <c r="AB411" s="3">
        <v>4</v>
      </c>
      <c r="AC411" s="3">
        <v>7596484</v>
      </c>
      <c r="AD411" s="3">
        <v>606295</v>
      </c>
      <c r="AF411" s="3">
        <v>21</v>
      </c>
      <c r="AG411" s="3">
        <v>51</v>
      </c>
    </row>
    <row r="412" spans="1:33" ht="15.75" customHeight="1" x14ac:dyDescent="0.15">
      <c r="A412" s="3">
        <v>21338</v>
      </c>
      <c r="B412" s="3">
        <v>410</v>
      </c>
      <c r="C412" s="3">
        <v>65</v>
      </c>
      <c r="D412" s="3" t="s">
        <v>3054</v>
      </c>
      <c r="E412" s="3" t="s">
        <v>8282</v>
      </c>
      <c r="F412" s="3" t="s">
        <v>931</v>
      </c>
      <c r="G412" s="3" t="s">
        <v>378</v>
      </c>
      <c r="H412" s="3" t="s">
        <v>379</v>
      </c>
      <c r="I412" s="3" t="s">
        <v>380</v>
      </c>
      <c r="J412" s="3">
        <v>1151.8544999999999</v>
      </c>
      <c r="K412" s="3">
        <v>8052266</v>
      </c>
      <c r="L412" s="3" t="s">
        <v>364</v>
      </c>
      <c r="M412" s="3">
        <v>2</v>
      </c>
      <c r="N412" s="3" t="s">
        <v>3054</v>
      </c>
      <c r="O412" s="3" t="s">
        <v>8282</v>
      </c>
      <c r="P412" s="3" t="s">
        <v>179</v>
      </c>
      <c r="Q412" s="3" t="s">
        <v>6296</v>
      </c>
      <c r="R412" s="5" t="s">
        <v>8285</v>
      </c>
      <c r="S412" s="3" t="s">
        <v>379</v>
      </c>
      <c r="T412" s="3" t="s">
        <v>378</v>
      </c>
      <c r="V412" s="3">
        <v>6</v>
      </c>
      <c r="W412" s="3">
        <v>4</v>
      </c>
      <c r="X412" s="3">
        <v>15</v>
      </c>
      <c r="Y412" s="3">
        <v>410</v>
      </c>
      <c r="Z412" s="3" t="s">
        <v>364</v>
      </c>
      <c r="AA412" s="3">
        <v>65</v>
      </c>
      <c r="AB412" s="3">
        <v>8</v>
      </c>
      <c r="AC412" s="3">
        <v>8052266</v>
      </c>
      <c r="AD412" s="3">
        <v>643227</v>
      </c>
      <c r="AE412" s="3" t="s">
        <v>380</v>
      </c>
      <c r="AF412" s="3">
        <v>20</v>
      </c>
      <c r="AG412" s="3">
        <v>81</v>
      </c>
    </row>
    <row r="413" spans="1:33" ht="15.75" customHeight="1" x14ac:dyDescent="0.15">
      <c r="A413" s="3">
        <v>23097</v>
      </c>
      <c r="B413" s="3">
        <v>411</v>
      </c>
      <c r="C413" s="3">
        <v>170</v>
      </c>
      <c r="D413" s="3" t="s">
        <v>3056</v>
      </c>
      <c r="E413" s="3" t="s">
        <v>8296</v>
      </c>
      <c r="F413" s="3" t="s">
        <v>96</v>
      </c>
      <c r="G413" s="3" t="s">
        <v>61</v>
      </c>
      <c r="H413" s="3" t="s">
        <v>5997</v>
      </c>
      <c r="I413" s="3" t="s">
        <v>63</v>
      </c>
      <c r="J413" s="3">
        <v>1150.4753000000001</v>
      </c>
      <c r="K413" s="3">
        <v>16187990</v>
      </c>
      <c r="L413" s="3" t="s">
        <v>215</v>
      </c>
      <c r="M413" s="3">
        <v>1</v>
      </c>
      <c r="N413" s="3" t="s">
        <v>3056</v>
      </c>
      <c r="O413" s="3" t="s">
        <v>8296</v>
      </c>
      <c r="P413" s="3" t="s">
        <v>987</v>
      </c>
      <c r="Q413" s="3" t="s">
        <v>6303</v>
      </c>
      <c r="R413" s="5" t="s">
        <v>8306</v>
      </c>
      <c r="S413" s="3" t="s">
        <v>5997</v>
      </c>
      <c r="T413" s="3" t="s">
        <v>61</v>
      </c>
      <c r="V413" s="3">
        <v>25</v>
      </c>
      <c r="W413" s="3">
        <v>26</v>
      </c>
      <c r="X413" s="3">
        <v>23</v>
      </c>
      <c r="Y413" s="3">
        <v>411</v>
      </c>
      <c r="Z413" s="3" t="s">
        <v>215</v>
      </c>
      <c r="AA413" s="3">
        <v>170</v>
      </c>
      <c r="AB413" s="3">
        <v>10</v>
      </c>
      <c r="AC413" s="3">
        <v>16187990</v>
      </c>
      <c r="AD413" s="3">
        <v>1294547</v>
      </c>
      <c r="AE413" s="3" t="s">
        <v>63</v>
      </c>
      <c r="AF413" s="3">
        <v>7</v>
      </c>
      <c r="AG413" s="3">
        <v>3</v>
      </c>
    </row>
    <row r="414" spans="1:33" ht="15.75" customHeight="1" x14ac:dyDescent="0.15">
      <c r="A414" s="3">
        <v>22993</v>
      </c>
      <c r="B414" s="3">
        <v>412</v>
      </c>
      <c r="C414" s="3">
        <v>36</v>
      </c>
      <c r="D414" s="3" t="s">
        <v>3061</v>
      </c>
      <c r="E414" s="3" t="s">
        <v>8310</v>
      </c>
      <c r="F414" s="3" t="s">
        <v>657</v>
      </c>
      <c r="G414" s="3" t="s">
        <v>246</v>
      </c>
      <c r="H414" s="3" t="s">
        <v>6013</v>
      </c>
      <c r="I414" s="3" t="s">
        <v>264</v>
      </c>
      <c r="J414" s="3">
        <v>1149.5011999999999</v>
      </c>
      <c r="K414" s="3">
        <v>6759414</v>
      </c>
      <c r="L414" s="3" t="s">
        <v>356</v>
      </c>
      <c r="M414" s="3">
        <v>1</v>
      </c>
      <c r="N414" s="3" t="s">
        <v>3061</v>
      </c>
      <c r="O414" s="3" t="s">
        <v>8310</v>
      </c>
      <c r="P414" s="3" t="s">
        <v>91</v>
      </c>
      <c r="Q414" s="3" t="s">
        <v>6308</v>
      </c>
      <c r="R414" s="5" t="s">
        <v>8317</v>
      </c>
      <c r="S414" s="3" t="s">
        <v>6013</v>
      </c>
      <c r="T414" s="3" t="s">
        <v>246</v>
      </c>
      <c r="V414" s="3">
        <v>33</v>
      </c>
      <c r="W414" s="3">
        <v>18</v>
      </c>
      <c r="X414" s="3">
        <v>24</v>
      </c>
      <c r="Y414" s="3">
        <v>412</v>
      </c>
      <c r="Z414" s="3" t="s">
        <v>356</v>
      </c>
      <c r="AA414" s="3">
        <v>36</v>
      </c>
      <c r="AB414" s="3">
        <v>8</v>
      </c>
      <c r="AC414" s="3">
        <v>6759414</v>
      </c>
      <c r="AD414" s="3">
        <v>540969</v>
      </c>
      <c r="AE414" s="3" t="s">
        <v>264</v>
      </c>
      <c r="AF414" s="3">
        <v>18</v>
      </c>
      <c r="AG414" s="3">
        <v>8</v>
      </c>
    </row>
    <row r="415" spans="1:33" ht="15.75" customHeight="1" x14ac:dyDescent="0.15">
      <c r="A415" s="3">
        <v>22956</v>
      </c>
      <c r="B415" s="3">
        <v>413</v>
      </c>
      <c r="C415" s="3">
        <v>40</v>
      </c>
      <c r="D415" s="3" t="s">
        <v>3063</v>
      </c>
      <c r="E415" s="3" t="s">
        <v>8322</v>
      </c>
      <c r="F415" s="3" t="s">
        <v>1072</v>
      </c>
      <c r="G415" s="3" t="s">
        <v>575</v>
      </c>
      <c r="H415" s="3" t="s">
        <v>1375</v>
      </c>
      <c r="I415" s="3" t="s">
        <v>1375</v>
      </c>
      <c r="J415" s="3">
        <v>1149.4577999999999</v>
      </c>
      <c r="K415" s="3">
        <v>15541118</v>
      </c>
      <c r="L415" s="3" t="s">
        <v>75</v>
      </c>
      <c r="M415" s="3">
        <v>1</v>
      </c>
      <c r="N415" s="3" t="s">
        <v>3063</v>
      </c>
      <c r="O415" s="3" t="s">
        <v>8322</v>
      </c>
      <c r="P415" s="3" t="s">
        <v>987</v>
      </c>
      <c r="Q415" s="3" t="s">
        <v>6315</v>
      </c>
      <c r="R415" s="5" t="s">
        <v>8329</v>
      </c>
      <c r="S415" s="3" t="s">
        <v>1375</v>
      </c>
      <c r="T415" s="3" t="s">
        <v>575</v>
      </c>
      <c r="V415" s="3">
        <v>8</v>
      </c>
      <c r="W415" s="3">
        <v>5</v>
      </c>
      <c r="X415" s="3">
        <v>7</v>
      </c>
      <c r="Y415" s="3">
        <v>413</v>
      </c>
      <c r="Z415" s="3" t="s">
        <v>75</v>
      </c>
      <c r="AA415" s="3">
        <v>40</v>
      </c>
      <c r="AB415" s="3">
        <v>11</v>
      </c>
      <c r="AC415" s="3">
        <v>15541118</v>
      </c>
      <c r="AD415" s="3">
        <v>1243829</v>
      </c>
      <c r="AE415" s="3" t="s">
        <v>1375</v>
      </c>
      <c r="AF415" s="3">
        <v>14</v>
      </c>
      <c r="AG415" s="3">
        <v>23</v>
      </c>
    </row>
    <row r="416" spans="1:33" ht="15.75" customHeight="1" x14ac:dyDescent="0.15">
      <c r="A416" s="3">
        <v>26613</v>
      </c>
      <c r="B416" s="3">
        <v>414</v>
      </c>
      <c r="C416" s="3">
        <v>40</v>
      </c>
      <c r="D416" s="3" t="s">
        <v>3066</v>
      </c>
      <c r="E416" s="3" t="s">
        <v>8334</v>
      </c>
      <c r="F416" s="3" t="s">
        <v>1620</v>
      </c>
      <c r="G416" s="3" t="s">
        <v>412</v>
      </c>
      <c r="H416" s="3" t="s">
        <v>742</v>
      </c>
      <c r="I416" s="3" t="s">
        <v>742</v>
      </c>
      <c r="J416" s="3">
        <v>1147.4862000000001</v>
      </c>
      <c r="K416" s="3">
        <v>3130392</v>
      </c>
      <c r="L416" s="3" t="s">
        <v>59</v>
      </c>
      <c r="M416" s="3">
        <v>0</v>
      </c>
      <c r="N416" s="3" t="s">
        <v>3066</v>
      </c>
      <c r="O416" s="3" t="s">
        <v>8334</v>
      </c>
      <c r="P416" s="8">
        <v>40179</v>
      </c>
      <c r="Q416" s="3" t="s">
        <v>6319</v>
      </c>
      <c r="R416" s="5" t="s">
        <v>8338</v>
      </c>
      <c r="S416" s="3" t="s">
        <v>742</v>
      </c>
      <c r="T416" s="3" t="s">
        <v>412</v>
      </c>
      <c r="V416" s="3">
        <v>17</v>
      </c>
      <c r="W416" s="3">
        <v>16</v>
      </c>
      <c r="X416" s="3">
        <v>21</v>
      </c>
      <c r="Y416" s="3">
        <v>414</v>
      </c>
      <c r="Z416" s="3" t="s">
        <v>59</v>
      </c>
      <c r="AA416" s="3">
        <v>40</v>
      </c>
      <c r="AB416" s="3">
        <v>5</v>
      </c>
      <c r="AC416" s="3">
        <v>3130392</v>
      </c>
      <c r="AD416" s="3">
        <v>250936</v>
      </c>
      <c r="AE416" s="3" t="s">
        <v>742</v>
      </c>
      <c r="AF416" s="3">
        <v>17</v>
      </c>
      <c r="AG416" s="3">
        <v>17</v>
      </c>
    </row>
    <row r="417" spans="1:33" ht="15.75" customHeight="1" x14ac:dyDescent="0.15">
      <c r="A417" s="3">
        <v>25017</v>
      </c>
      <c r="B417" s="3">
        <v>415</v>
      </c>
      <c r="C417" s="3">
        <v>71</v>
      </c>
      <c r="D417" s="3" t="s">
        <v>3073</v>
      </c>
      <c r="E417" s="3" t="s">
        <v>8340</v>
      </c>
      <c r="F417" s="3" t="s">
        <v>855</v>
      </c>
      <c r="G417" s="3" t="s">
        <v>292</v>
      </c>
      <c r="H417" s="3" t="s">
        <v>6031</v>
      </c>
      <c r="I417" s="3" t="s">
        <v>2280</v>
      </c>
      <c r="J417" s="3">
        <v>1143.048</v>
      </c>
      <c r="K417" s="3">
        <v>14079806</v>
      </c>
      <c r="L417" s="3" t="s">
        <v>59</v>
      </c>
      <c r="M417" s="3">
        <v>0</v>
      </c>
      <c r="N417" s="3" t="s">
        <v>3073</v>
      </c>
      <c r="O417" s="3" t="s">
        <v>8340</v>
      </c>
      <c r="P417" s="8">
        <v>40179</v>
      </c>
      <c r="Q417" s="3" t="s">
        <v>6326</v>
      </c>
      <c r="R417" s="5" t="s">
        <v>8350</v>
      </c>
      <c r="S417" s="3" t="s">
        <v>6031</v>
      </c>
      <c r="T417" s="3" t="s">
        <v>292</v>
      </c>
      <c r="V417" s="3">
        <v>13</v>
      </c>
      <c r="W417" s="3">
        <v>3</v>
      </c>
      <c r="X417" s="3">
        <v>22</v>
      </c>
      <c r="Y417" s="3">
        <v>415</v>
      </c>
      <c r="Z417" s="3" t="s">
        <v>59</v>
      </c>
      <c r="AA417" s="3">
        <v>71</v>
      </c>
      <c r="AB417" s="3">
        <v>21</v>
      </c>
      <c r="AC417" s="3">
        <v>14079806</v>
      </c>
      <c r="AD417" s="3">
        <v>1132684</v>
      </c>
      <c r="AE417" s="3" t="s">
        <v>2280</v>
      </c>
      <c r="AF417" s="3">
        <v>17</v>
      </c>
      <c r="AG417" s="3">
        <v>52</v>
      </c>
    </row>
    <row r="418" spans="1:33" ht="15.75" customHeight="1" x14ac:dyDescent="0.15">
      <c r="A418" s="3">
        <v>26032</v>
      </c>
      <c r="B418" s="3">
        <v>416</v>
      </c>
      <c r="C418" s="3">
        <v>13</v>
      </c>
      <c r="D418" s="3" t="s">
        <v>3076</v>
      </c>
      <c r="E418" s="3" t="s">
        <v>8354</v>
      </c>
      <c r="F418" s="3" t="s">
        <v>6181</v>
      </c>
      <c r="G418" s="3" t="s">
        <v>809</v>
      </c>
      <c r="H418" s="3" t="s">
        <v>137</v>
      </c>
      <c r="I418" s="3" t="s">
        <v>1032</v>
      </c>
      <c r="J418" s="3">
        <v>1136.8085000000001</v>
      </c>
      <c r="K418" s="3">
        <v>2583087</v>
      </c>
      <c r="L418" s="3" t="s">
        <v>50</v>
      </c>
      <c r="M418" s="3">
        <v>0</v>
      </c>
      <c r="N418" s="3" t="s">
        <v>3076</v>
      </c>
      <c r="O418" s="3" t="s">
        <v>8354</v>
      </c>
      <c r="P418" s="8">
        <v>39814</v>
      </c>
      <c r="Q418" s="3" t="s">
        <v>6342</v>
      </c>
      <c r="R418" s="5" t="s">
        <v>8371</v>
      </c>
      <c r="S418" s="3" t="s">
        <v>137</v>
      </c>
      <c r="T418" s="3" t="s">
        <v>809</v>
      </c>
      <c r="V418" s="3">
        <v>2</v>
      </c>
      <c r="W418" s="3">
        <v>11</v>
      </c>
      <c r="X418" s="3">
        <v>12</v>
      </c>
      <c r="Y418" s="3">
        <v>416</v>
      </c>
      <c r="Z418" s="3" t="s">
        <v>50</v>
      </c>
      <c r="AA418" s="3">
        <v>13</v>
      </c>
      <c r="AB418" s="3">
        <v>4</v>
      </c>
      <c r="AC418" s="3">
        <v>2583087</v>
      </c>
      <c r="AD418" s="3">
        <v>208851</v>
      </c>
      <c r="AE418" s="3" t="s">
        <v>1032</v>
      </c>
      <c r="AF418" s="3">
        <v>11</v>
      </c>
      <c r="AG418" s="3">
        <v>49</v>
      </c>
    </row>
    <row r="419" spans="1:33" ht="15.75" customHeight="1" x14ac:dyDescent="0.15">
      <c r="A419" s="3">
        <v>25668</v>
      </c>
      <c r="B419" s="3">
        <v>417</v>
      </c>
      <c r="C419" s="3">
        <v>11</v>
      </c>
      <c r="D419" s="5" t="s">
        <v>3080</v>
      </c>
      <c r="E419" s="3" t="s">
        <v>8378</v>
      </c>
      <c r="F419" s="3" t="s">
        <v>36</v>
      </c>
      <c r="G419" s="3" t="s">
        <v>37</v>
      </c>
      <c r="H419" s="3" t="s">
        <v>2190</v>
      </c>
      <c r="I419" s="3" t="s">
        <v>39</v>
      </c>
      <c r="J419" s="3">
        <v>1136.7711999999999</v>
      </c>
      <c r="K419" s="3">
        <v>2069044</v>
      </c>
      <c r="L419" s="3" t="s">
        <v>71</v>
      </c>
      <c r="M419" s="3">
        <v>0</v>
      </c>
      <c r="N419" s="5" t="s">
        <v>3080</v>
      </c>
      <c r="O419" s="3" t="s">
        <v>8378</v>
      </c>
      <c r="P419" s="8">
        <v>39448</v>
      </c>
      <c r="Q419" s="3" t="s">
        <v>6345</v>
      </c>
      <c r="R419" s="5" t="s">
        <v>8384</v>
      </c>
      <c r="S419" s="3" t="s">
        <v>2190</v>
      </c>
      <c r="T419" s="3" t="s">
        <v>37</v>
      </c>
      <c r="V419" s="3">
        <v>78</v>
      </c>
      <c r="W419" s="3">
        <v>29</v>
      </c>
      <c r="X419" s="3">
        <v>54</v>
      </c>
      <c r="Y419" s="3">
        <v>417</v>
      </c>
      <c r="Z419" s="3" t="s">
        <v>71</v>
      </c>
      <c r="AA419" s="3">
        <v>11</v>
      </c>
      <c r="AB419" s="3">
        <v>1</v>
      </c>
      <c r="AC419" s="3">
        <v>2069044</v>
      </c>
      <c r="AD419" s="3">
        <v>167294</v>
      </c>
      <c r="AE419" s="3" t="s">
        <v>39</v>
      </c>
      <c r="AF419" s="3">
        <v>5</v>
      </c>
      <c r="AG419" s="3">
        <v>2</v>
      </c>
    </row>
    <row r="420" spans="1:33" ht="15.75" customHeight="1" x14ac:dyDescent="0.15">
      <c r="A420" s="3">
        <v>25581</v>
      </c>
      <c r="B420" s="3">
        <v>418</v>
      </c>
      <c r="C420" s="3">
        <v>50</v>
      </c>
      <c r="D420" s="3" t="s">
        <v>3093</v>
      </c>
      <c r="E420" s="3" t="s">
        <v>8391</v>
      </c>
      <c r="F420" s="3" t="s">
        <v>1072</v>
      </c>
      <c r="G420" s="3" t="s">
        <v>575</v>
      </c>
      <c r="H420" s="3" t="s">
        <v>3552</v>
      </c>
      <c r="I420" s="3" t="s">
        <v>1375</v>
      </c>
      <c r="J420" s="3">
        <v>1130.0017</v>
      </c>
      <c r="K420" s="3">
        <v>4930831</v>
      </c>
      <c r="L420" s="3" t="s">
        <v>162</v>
      </c>
      <c r="M420" s="3">
        <v>0</v>
      </c>
      <c r="N420" s="3" t="s">
        <v>3093</v>
      </c>
      <c r="O420" s="3" t="s">
        <v>8391</v>
      </c>
      <c r="P420" s="8">
        <v>39814</v>
      </c>
      <c r="Q420" s="3" t="s">
        <v>6351</v>
      </c>
      <c r="R420" s="5" t="s">
        <v>8398</v>
      </c>
      <c r="S420" s="3" t="s">
        <v>3552</v>
      </c>
      <c r="T420" s="3" t="s">
        <v>575</v>
      </c>
      <c r="V420" s="3">
        <v>9</v>
      </c>
      <c r="W420" s="3">
        <v>6</v>
      </c>
      <c r="X420" s="3">
        <v>43</v>
      </c>
      <c r="Y420" s="3">
        <v>418</v>
      </c>
      <c r="Z420" s="3" t="s">
        <v>162</v>
      </c>
      <c r="AA420" s="3">
        <v>50</v>
      </c>
      <c r="AB420" s="3">
        <v>3</v>
      </c>
      <c r="AC420" s="3">
        <v>4930831</v>
      </c>
      <c r="AD420" s="3">
        <v>400880</v>
      </c>
      <c r="AE420" s="3" t="s">
        <v>1375</v>
      </c>
      <c r="AF420" s="3">
        <v>8</v>
      </c>
      <c r="AG420" s="3">
        <v>23</v>
      </c>
    </row>
    <row r="421" spans="1:33" ht="15.75" customHeight="1" x14ac:dyDescent="0.15">
      <c r="A421" s="3">
        <v>25358</v>
      </c>
      <c r="B421" s="3">
        <v>419</v>
      </c>
      <c r="C421" s="3">
        <v>22</v>
      </c>
      <c r="D421" s="3" t="s">
        <v>3094</v>
      </c>
      <c r="E421" s="3" t="s">
        <v>8403</v>
      </c>
      <c r="F421" s="3" t="s">
        <v>36</v>
      </c>
      <c r="G421" s="3" t="s">
        <v>37</v>
      </c>
      <c r="H421" s="3" t="s">
        <v>817</v>
      </c>
      <c r="I421" s="3" t="s">
        <v>817</v>
      </c>
      <c r="J421" s="3">
        <v>1128.1892</v>
      </c>
      <c r="K421" s="3">
        <v>2045107</v>
      </c>
      <c r="L421" s="3" t="s">
        <v>538</v>
      </c>
      <c r="M421" s="3">
        <v>0</v>
      </c>
      <c r="N421" s="3" t="s">
        <v>3094</v>
      </c>
      <c r="O421" s="3" t="s">
        <v>8403</v>
      </c>
      <c r="P421" s="8">
        <v>40179</v>
      </c>
      <c r="Q421" s="3" t="s">
        <v>6359</v>
      </c>
      <c r="R421" s="5" t="s">
        <v>8410</v>
      </c>
      <c r="S421" s="3" t="s">
        <v>817</v>
      </c>
      <c r="T421" s="3" t="s">
        <v>37</v>
      </c>
      <c r="V421" s="3">
        <v>79</v>
      </c>
      <c r="W421" s="3">
        <v>13</v>
      </c>
      <c r="X421" s="3">
        <v>18</v>
      </c>
      <c r="Y421" s="3">
        <v>419</v>
      </c>
      <c r="Z421" s="3" t="s">
        <v>538</v>
      </c>
      <c r="AA421" s="3">
        <v>22</v>
      </c>
      <c r="AB421" s="3">
        <v>3</v>
      </c>
      <c r="AC421" s="3">
        <v>2045107</v>
      </c>
      <c r="AD421" s="3">
        <v>166514</v>
      </c>
      <c r="AE421" s="3" t="s">
        <v>817</v>
      </c>
      <c r="AF421" s="3">
        <v>3</v>
      </c>
      <c r="AG421" s="3">
        <v>11</v>
      </c>
    </row>
    <row r="422" spans="1:33" ht="15.75" customHeight="1" x14ac:dyDescent="0.15">
      <c r="A422" s="3">
        <v>26418</v>
      </c>
      <c r="B422" s="3">
        <v>420</v>
      </c>
      <c r="C422" s="3">
        <v>61</v>
      </c>
      <c r="D422" s="3" t="s">
        <v>3098</v>
      </c>
      <c r="E422" s="3" t="s">
        <v>8414</v>
      </c>
      <c r="F422" s="3" t="s">
        <v>475</v>
      </c>
      <c r="G422" s="3" t="s">
        <v>277</v>
      </c>
      <c r="H422" s="3" t="s">
        <v>475</v>
      </c>
      <c r="I422" s="3" t="s">
        <v>203</v>
      </c>
      <c r="J422" s="3">
        <v>1125.7711999999999</v>
      </c>
      <c r="K422" s="3">
        <v>5485216</v>
      </c>
      <c r="L422" s="3" t="s">
        <v>59</v>
      </c>
      <c r="M422" s="3">
        <v>0</v>
      </c>
      <c r="N422" s="3" t="s">
        <v>3098</v>
      </c>
      <c r="O422" s="3" t="s">
        <v>8414</v>
      </c>
      <c r="P422" s="8">
        <v>39083</v>
      </c>
      <c r="Q422" s="3" t="s">
        <v>3265</v>
      </c>
      <c r="R422" s="5" t="s">
        <v>8421</v>
      </c>
      <c r="S422" s="3" t="s">
        <v>475</v>
      </c>
      <c r="T422" s="3" t="s">
        <v>277</v>
      </c>
      <c r="V422" s="3">
        <v>36</v>
      </c>
      <c r="W422" s="3">
        <v>42</v>
      </c>
      <c r="X422" s="3">
        <v>23</v>
      </c>
      <c r="Y422" s="3">
        <v>420</v>
      </c>
      <c r="Z422" s="3" t="s">
        <v>59</v>
      </c>
      <c r="AA422" s="3">
        <v>61</v>
      </c>
      <c r="AB422" s="3">
        <v>26</v>
      </c>
      <c r="AC422" s="3">
        <v>5485216</v>
      </c>
      <c r="AD422" s="3">
        <v>447491</v>
      </c>
      <c r="AE422" s="3" t="s">
        <v>203</v>
      </c>
      <c r="AF422" s="3">
        <v>17</v>
      </c>
      <c r="AG422" s="3">
        <v>9</v>
      </c>
    </row>
    <row r="423" spans="1:33" ht="15.75" customHeight="1" x14ac:dyDescent="0.15">
      <c r="A423" s="3">
        <v>26585</v>
      </c>
      <c r="B423" s="3">
        <v>421</v>
      </c>
      <c r="C423" s="3">
        <v>73</v>
      </c>
      <c r="D423" s="3" t="s">
        <v>3113</v>
      </c>
      <c r="E423" s="3" t="s">
        <v>8427</v>
      </c>
      <c r="F423" s="3" t="s">
        <v>331</v>
      </c>
      <c r="G423" s="3" t="s">
        <v>167</v>
      </c>
      <c r="H423" s="3" t="s">
        <v>6138</v>
      </c>
      <c r="I423" s="3" t="s">
        <v>6374</v>
      </c>
      <c r="J423" s="3">
        <v>1124.2184999999999</v>
      </c>
      <c r="K423" s="3">
        <v>10160450</v>
      </c>
      <c r="L423" s="3" t="s">
        <v>221</v>
      </c>
      <c r="M423" s="3">
        <v>0</v>
      </c>
      <c r="N423" s="3" t="s">
        <v>3113</v>
      </c>
      <c r="O423" s="3" t="s">
        <v>8427</v>
      </c>
      <c r="P423" s="8">
        <v>39448</v>
      </c>
      <c r="Q423" s="3" t="s">
        <v>6367</v>
      </c>
      <c r="R423" s="5" t="s">
        <v>8433</v>
      </c>
      <c r="S423" s="3" t="s">
        <v>6138</v>
      </c>
      <c r="T423" s="3" t="s">
        <v>167</v>
      </c>
      <c r="V423" s="3">
        <v>35</v>
      </c>
      <c r="W423" s="3">
        <v>0</v>
      </c>
      <c r="X423" s="3">
        <v>31</v>
      </c>
      <c r="Y423" s="3">
        <v>421</v>
      </c>
      <c r="Z423" s="3" t="s">
        <v>221</v>
      </c>
      <c r="AA423" s="3">
        <v>73</v>
      </c>
      <c r="AB423" s="3">
        <v>20</v>
      </c>
      <c r="AC423" s="3">
        <v>10160450</v>
      </c>
      <c r="AD423" s="3">
        <v>829954</v>
      </c>
      <c r="AF423" s="3">
        <v>2</v>
      </c>
      <c r="AG423" s="3">
        <v>568</v>
      </c>
    </row>
    <row r="424" spans="1:33" ht="15.75" customHeight="1" x14ac:dyDescent="0.15">
      <c r="A424" s="3">
        <v>26210</v>
      </c>
      <c r="B424" s="3">
        <v>422</v>
      </c>
      <c r="C424" s="3">
        <v>290</v>
      </c>
      <c r="D424" s="3" t="s">
        <v>3119</v>
      </c>
      <c r="E424" s="3" t="s">
        <v>8439</v>
      </c>
      <c r="F424" s="3" t="s">
        <v>1620</v>
      </c>
      <c r="G424" s="3" t="s">
        <v>412</v>
      </c>
      <c r="H424" s="3" t="s">
        <v>742</v>
      </c>
      <c r="I424" s="3" t="s">
        <v>742</v>
      </c>
      <c r="J424" s="3">
        <v>1123.6258</v>
      </c>
      <c r="K424" s="3">
        <v>60758453</v>
      </c>
      <c r="L424" s="3" t="s">
        <v>364</v>
      </c>
      <c r="M424" s="3">
        <v>0</v>
      </c>
      <c r="N424" s="3" t="s">
        <v>3119</v>
      </c>
      <c r="O424" s="3" t="s">
        <v>8439</v>
      </c>
      <c r="P424" s="8">
        <v>40179</v>
      </c>
      <c r="Q424" s="3" t="s">
        <v>6379</v>
      </c>
      <c r="R424" s="5" t="s">
        <v>8442</v>
      </c>
      <c r="S424" s="3" t="s">
        <v>742</v>
      </c>
      <c r="T424" s="3" t="s">
        <v>412</v>
      </c>
      <c r="V424" s="3">
        <v>18</v>
      </c>
      <c r="W424" s="3">
        <v>17</v>
      </c>
      <c r="X424" s="3">
        <v>16</v>
      </c>
      <c r="Y424" s="3">
        <v>422</v>
      </c>
      <c r="Z424" s="3" t="s">
        <v>364</v>
      </c>
      <c r="AA424" s="3">
        <v>290</v>
      </c>
      <c r="AB424" s="3">
        <v>16</v>
      </c>
      <c r="AC424" s="3">
        <v>60758453</v>
      </c>
      <c r="AD424" s="3">
        <v>4965444</v>
      </c>
      <c r="AE424" s="3" t="s">
        <v>742</v>
      </c>
      <c r="AF424" s="3">
        <v>20</v>
      </c>
      <c r="AG424" s="3">
        <v>17</v>
      </c>
    </row>
    <row r="425" spans="1:33" ht="15.75" customHeight="1" x14ac:dyDescent="0.15">
      <c r="A425" s="3">
        <v>26343</v>
      </c>
      <c r="B425" s="3">
        <v>423</v>
      </c>
      <c r="C425" s="3">
        <v>5603</v>
      </c>
      <c r="D425" s="3" t="s">
        <v>3144</v>
      </c>
      <c r="E425" s="3" t="s">
        <v>8448</v>
      </c>
      <c r="F425" s="3" t="s">
        <v>96</v>
      </c>
      <c r="G425" s="3" t="s">
        <v>61</v>
      </c>
      <c r="H425" s="3" t="s">
        <v>6149</v>
      </c>
      <c r="I425" s="3" t="s">
        <v>251</v>
      </c>
      <c r="J425" s="3">
        <v>1120.0886</v>
      </c>
      <c r="K425" s="3">
        <v>408540501</v>
      </c>
      <c r="L425" s="3" t="s">
        <v>50</v>
      </c>
      <c r="M425" s="3">
        <v>0</v>
      </c>
      <c r="N425" s="3" t="s">
        <v>3144</v>
      </c>
      <c r="O425" s="3" t="s">
        <v>8448</v>
      </c>
      <c r="P425" s="8">
        <v>35431</v>
      </c>
      <c r="Q425" s="3" t="s">
        <v>6392</v>
      </c>
      <c r="R425" s="5" t="s">
        <v>8451</v>
      </c>
      <c r="S425" s="3" t="s">
        <v>6149</v>
      </c>
      <c r="T425" s="3" t="s">
        <v>61</v>
      </c>
      <c r="V425" s="3">
        <v>26</v>
      </c>
      <c r="W425" s="3">
        <v>0</v>
      </c>
      <c r="X425" s="3">
        <v>13</v>
      </c>
      <c r="Y425" s="3">
        <v>423</v>
      </c>
      <c r="Z425" s="3" t="s">
        <v>50</v>
      </c>
      <c r="AA425" s="3">
        <v>5603</v>
      </c>
      <c r="AB425" s="3">
        <v>715</v>
      </c>
      <c r="AC425" s="3">
        <v>408540501</v>
      </c>
      <c r="AD425" s="3">
        <v>33484494</v>
      </c>
      <c r="AF425" s="3">
        <v>11</v>
      </c>
      <c r="AG425" s="3">
        <v>40</v>
      </c>
    </row>
    <row r="426" spans="1:33" ht="15.75" customHeight="1" x14ac:dyDescent="0.15">
      <c r="A426" s="3">
        <v>25543</v>
      </c>
      <c r="B426" s="3">
        <v>424</v>
      </c>
      <c r="C426" s="3">
        <v>8</v>
      </c>
      <c r="D426" s="3" t="s">
        <v>3146</v>
      </c>
      <c r="E426" s="3" t="s">
        <v>8456</v>
      </c>
      <c r="F426" s="3" t="s">
        <v>36</v>
      </c>
      <c r="G426" s="3" t="s">
        <v>37</v>
      </c>
      <c r="H426" s="3" t="s">
        <v>6157</v>
      </c>
      <c r="I426" s="3" t="s">
        <v>39</v>
      </c>
      <c r="J426" s="3">
        <v>1119.883</v>
      </c>
      <c r="K426" s="3">
        <v>12791083</v>
      </c>
      <c r="L426" s="3" t="s">
        <v>71</v>
      </c>
      <c r="M426" s="3">
        <v>0</v>
      </c>
      <c r="N426" s="3" t="s">
        <v>3146</v>
      </c>
      <c r="O426" s="3" t="s">
        <v>8456</v>
      </c>
      <c r="P426" s="8">
        <v>38353</v>
      </c>
      <c r="Q426" s="3" t="s">
        <v>6405</v>
      </c>
      <c r="R426" s="5" t="s">
        <v>8466</v>
      </c>
      <c r="S426" s="3" t="s">
        <v>6157</v>
      </c>
      <c r="T426" s="3" t="s">
        <v>37</v>
      </c>
      <c r="V426" s="3">
        <v>80</v>
      </c>
      <c r="W426" s="3">
        <v>30</v>
      </c>
      <c r="X426" s="3">
        <v>55</v>
      </c>
      <c r="Y426" s="3">
        <v>424</v>
      </c>
      <c r="Z426" s="3" t="s">
        <v>71</v>
      </c>
      <c r="AA426" s="3">
        <v>8</v>
      </c>
      <c r="AB426" s="3">
        <v>4</v>
      </c>
      <c r="AC426" s="3">
        <v>12791083</v>
      </c>
      <c r="AD426" s="3">
        <v>1048550</v>
      </c>
      <c r="AE426" s="3" t="s">
        <v>39</v>
      </c>
      <c r="AF426" s="3">
        <v>5</v>
      </c>
      <c r="AG426" s="3">
        <v>2</v>
      </c>
    </row>
    <row r="427" spans="1:33" ht="15.75" customHeight="1" x14ac:dyDescent="0.15">
      <c r="A427" s="3">
        <v>25117</v>
      </c>
      <c r="B427" s="3">
        <v>425</v>
      </c>
      <c r="C427" s="3">
        <v>45</v>
      </c>
      <c r="D427" s="3" t="s">
        <v>3149</v>
      </c>
      <c r="E427" s="3" t="s">
        <v>8470</v>
      </c>
      <c r="F427" s="3" t="s">
        <v>475</v>
      </c>
      <c r="G427" s="3" t="s">
        <v>277</v>
      </c>
      <c r="H427" s="3" t="s">
        <v>475</v>
      </c>
      <c r="I427" s="3" t="s">
        <v>203</v>
      </c>
      <c r="J427" s="3">
        <v>1115.4906000000001</v>
      </c>
      <c r="K427" s="3">
        <v>5864256</v>
      </c>
      <c r="L427" s="3" t="s">
        <v>221</v>
      </c>
      <c r="M427" s="3">
        <v>0</v>
      </c>
      <c r="N427" s="3" t="s">
        <v>3149</v>
      </c>
      <c r="O427" s="3" t="s">
        <v>8470</v>
      </c>
      <c r="P427" s="8">
        <v>39814</v>
      </c>
      <c r="Q427" s="3" t="s">
        <v>6421</v>
      </c>
      <c r="R427" s="5" t="s">
        <v>8476</v>
      </c>
      <c r="S427" s="3" t="s">
        <v>475</v>
      </c>
      <c r="T427" s="3" t="s">
        <v>277</v>
      </c>
      <c r="V427" s="3">
        <v>37</v>
      </c>
      <c r="W427" s="3">
        <v>43</v>
      </c>
      <c r="X427" s="3">
        <v>32</v>
      </c>
      <c r="Y427" s="3">
        <v>425</v>
      </c>
      <c r="Z427" s="3" t="s">
        <v>221</v>
      </c>
      <c r="AA427" s="3">
        <v>45</v>
      </c>
      <c r="AB427" s="3">
        <v>3</v>
      </c>
      <c r="AC427" s="3">
        <v>5864256</v>
      </c>
      <c r="AD427" s="3">
        <v>482460</v>
      </c>
      <c r="AE427" s="3" t="s">
        <v>203</v>
      </c>
      <c r="AF427" s="3">
        <v>2</v>
      </c>
      <c r="AG427" s="3">
        <v>9</v>
      </c>
    </row>
    <row r="428" spans="1:33" ht="15.75" customHeight="1" x14ac:dyDescent="0.15">
      <c r="A428" s="3">
        <v>24899</v>
      </c>
      <c r="B428" s="3">
        <v>426</v>
      </c>
      <c r="C428" s="3">
        <v>10</v>
      </c>
      <c r="D428" s="3" t="s">
        <v>3169</v>
      </c>
      <c r="E428" s="3" t="s">
        <v>8488</v>
      </c>
      <c r="F428" s="3" t="s">
        <v>210</v>
      </c>
      <c r="G428" s="3" t="s">
        <v>114</v>
      </c>
      <c r="H428" s="3" t="s">
        <v>256</v>
      </c>
      <c r="I428" s="3" t="s">
        <v>116</v>
      </c>
      <c r="J428" s="3">
        <v>1112.4826</v>
      </c>
      <c r="K428" s="3">
        <v>2040293</v>
      </c>
      <c r="L428" s="3" t="s">
        <v>162</v>
      </c>
      <c r="M428" s="3">
        <v>0</v>
      </c>
      <c r="N428" s="3" t="s">
        <v>3169</v>
      </c>
      <c r="O428" s="3" t="s">
        <v>8488</v>
      </c>
      <c r="P428" s="8">
        <v>37987</v>
      </c>
      <c r="Q428" s="3" t="s">
        <v>6438</v>
      </c>
      <c r="R428" s="5" t="s">
        <v>8497</v>
      </c>
      <c r="S428" s="3" t="s">
        <v>256</v>
      </c>
      <c r="T428" s="3" t="s">
        <v>114</v>
      </c>
      <c r="V428" s="3">
        <v>13</v>
      </c>
      <c r="W428" s="3">
        <v>13</v>
      </c>
      <c r="X428" s="3">
        <v>44</v>
      </c>
      <c r="Y428" s="3">
        <v>426</v>
      </c>
      <c r="Z428" s="3" t="s">
        <v>162</v>
      </c>
      <c r="AA428" s="3">
        <v>10</v>
      </c>
      <c r="AB428" s="3">
        <v>2</v>
      </c>
      <c r="AC428" s="3">
        <v>2040293</v>
      </c>
      <c r="AD428" s="3">
        <v>168274</v>
      </c>
      <c r="AE428" s="3" t="s">
        <v>116</v>
      </c>
      <c r="AF428" s="3">
        <v>8</v>
      </c>
      <c r="AG428" s="3">
        <v>46</v>
      </c>
    </row>
    <row r="429" spans="1:33" ht="15.75" customHeight="1" x14ac:dyDescent="0.15">
      <c r="A429" s="3">
        <v>24859</v>
      </c>
      <c r="B429" s="3">
        <v>427</v>
      </c>
      <c r="C429" s="3">
        <v>11</v>
      </c>
      <c r="D429" s="3" t="s">
        <v>3171</v>
      </c>
      <c r="E429" s="3" t="s">
        <v>8509</v>
      </c>
      <c r="F429" s="3" t="s">
        <v>657</v>
      </c>
      <c r="G429" s="3" t="s">
        <v>246</v>
      </c>
      <c r="H429" s="3" t="s">
        <v>240</v>
      </c>
      <c r="I429" s="3" t="s">
        <v>240</v>
      </c>
      <c r="J429" s="3">
        <v>1108.5170000000001</v>
      </c>
      <c r="K429" s="3">
        <v>9329751</v>
      </c>
      <c r="L429" s="3" t="s">
        <v>364</v>
      </c>
      <c r="M429" s="3">
        <v>0</v>
      </c>
      <c r="N429" s="3" t="s">
        <v>3171</v>
      </c>
      <c r="O429" s="3" t="s">
        <v>8509</v>
      </c>
      <c r="P429" s="8">
        <v>40179</v>
      </c>
      <c r="Q429" s="3" t="s">
        <v>6442</v>
      </c>
      <c r="R429" s="5" t="s">
        <v>8513</v>
      </c>
      <c r="S429" s="3" t="s">
        <v>240</v>
      </c>
      <c r="T429" s="3" t="s">
        <v>246</v>
      </c>
      <c r="V429" s="3">
        <v>34</v>
      </c>
      <c r="W429" s="3">
        <v>7</v>
      </c>
      <c r="X429" s="3">
        <v>17</v>
      </c>
      <c r="Y429" s="3">
        <v>427</v>
      </c>
      <c r="Z429" s="3" t="s">
        <v>364</v>
      </c>
      <c r="AA429" s="3">
        <v>11</v>
      </c>
      <c r="AB429" s="3">
        <v>3</v>
      </c>
      <c r="AC429" s="3">
        <v>9329751</v>
      </c>
      <c r="AD429" s="3">
        <v>772000</v>
      </c>
      <c r="AE429" s="3" t="s">
        <v>240</v>
      </c>
      <c r="AF429" s="3">
        <v>20</v>
      </c>
      <c r="AG429" s="3">
        <v>18</v>
      </c>
    </row>
    <row r="430" spans="1:33" ht="15.75" customHeight="1" x14ac:dyDescent="0.15">
      <c r="A430" s="3">
        <v>25480</v>
      </c>
      <c r="B430" s="3">
        <v>428</v>
      </c>
      <c r="C430" s="3">
        <v>140</v>
      </c>
      <c r="D430" s="3" t="s">
        <v>3096</v>
      </c>
      <c r="E430" s="3" t="s">
        <v>8519</v>
      </c>
      <c r="F430" s="3" t="s">
        <v>475</v>
      </c>
      <c r="G430" s="3" t="s">
        <v>277</v>
      </c>
      <c r="H430" s="3" t="s">
        <v>475</v>
      </c>
      <c r="I430" s="3" t="s">
        <v>203</v>
      </c>
      <c r="J430" s="3">
        <v>1100.4565</v>
      </c>
      <c r="K430" s="3">
        <v>44707400</v>
      </c>
      <c r="L430" s="3" t="s">
        <v>71</v>
      </c>
      <c r="M430" s="3">
        <v>0</v>
      </c>
      <c r="N430" s="3" t="s">
        <v>3096</v>
      </c>
      <c r="O430" s="3" t="s">
        <v>8519</v>
      </c>
      <c r="P430" s="8">
        <v>38353</v>
      </c>
      <c r="Q430" s="3" t="s">
        <v>3099</v>
      </c>
      <c r="R430" s="5" t="s">
        <v>8523</v>
      </c>
      <c r="S430" s="3" t="s">
        <v>475</v>
      </c>
      <c r="T430" s="3" t="s">
        <v>277</v>
      </c>
      <c r="V430" s="3">
        <v>38</v>
      </c>
      <c r="W430" s="3">
        <v>44</v>
      </c>
      <c r="X430" s="3">
        <v>56</v>
      </c>
      <c r="Y430" s="3">
        <v>428</v>
      </c>
      <c r="Z430" s="3" t="s">
        <v>71</v>
      </c>
      <c r="AA430" s="3">
        <v>140</v>
      </c>
      <c r="AB430" s="3">
        <v>50</v>
      </c>
      <c r="AC430" s="3">
        <v>44707400</v>
      </c>
      <c r="AD430" s="3">
        <v>3724200</v>
      </c>
      <c r="AE430" s="3" t="s">
        <v>203</v>
      </c>
      <c r="AF430" s="3">
        <v>5</v>
      </c>
      <c r="AG430" s="3">
        <v>9</v>
      </c>
    </row>
    <row r="431" spans="1:33" ht="15.75" customHeight="1" x14ac:dyDescent="0.15">
      <c r="A431" s="3">
        <v>25754</v>
      </c>
      <c r="B431" s="3">
        <v>429</v>
      </c>
      <c r="C431" s="3">
        <v>12</v>
      </c>
      <c r="D431" s="3" t="s">
        <v>3192</v>
      </c>
      <c r="E431" s="3" t="s">
        <v>8529</v>
      </c>
      <c r="F431" s="3" t="s">
        <v>249</v>
      </c>
      <c r="G431" s="3" t="s">
        <v>125</v>
      </c>
      <c r="H431" s="3" t="s">
        <v>126</v>
      </c>
      <c r="I431" s="3" t="s">
        <v>127</v>
      </c>
      <c r="J431" s="3">
        <v>1098.9055000000001</v>
      </c>
      <c r="K431" s="3">
        <v>4014523</v>
      </c>
      <c r="L431" s="3" t="s">
        <v>40</v>
      </c>
      <c r="M431" s="3">
        <v>0</v>
      </c>
      <c r="N431" s="3" t="s">
        <v>3192</v>
      </c>
      <c r="O431" s="3" t="s">
        <v>8529</v>
      </c>
      <c r="P431" s="8">
        <v>40179</v>
      </c>
      <c r="Q431" s="3" t="s">
        <v>6461</v>
      </c>
      <c r="R431" s="5" t="s">
        <v>8533</v>
      </c>
      <c r="S431" s="3" t="s">
        <v>126</v>
      </c>
      <c r="T431" s="3" t="s">
        <v>125</v>
      </c>
      <c r="V431" s="3">
        <v>8</v>
      </c>
      <c r="W431" s="3">
        <v>8</v>
      </c>
      <c r="X431" s="3">
        <v>35</v>
      </c>
      <c r="Y431" s="3">
        <v>429</v>
      </c>
      <c r="Z431" s="3" t="s">
        <v>40</v>
      </c>
      <c r="AA431" s="3">
        <v>12</v>
      </c>
      <c r="AB431" s="3">
        <v>4</v>
      </c>
      <c r="AC431" s="3">
        <v>4014523</v>
      </c>
      <c r="AD431" s="3">
        <v>334849</v>
      </c>
      <c r="AE431" s="3" t="s">
        <v>127</v>
      </c>
      <c r="AF431" s="3">
        <v>4</v>
      </c>
      <c r="AG431" s="3">
        <v>10</v>
      </c>
    </row>
    <row r="432" spans="1:33" ht="15.75" customHeight="1" x14ac:dyDescent="0.15">
      <c r="A432" s="3">
        <v>26049</v>
      </c>
      <c r="B432" s="3">
        <v>430</v>
      </c>
      <c r="C432" s="3">
        <v>130</v>
      </c>
      <c r="D432" s="3" t="s">
        <v>3229</v>
      </c>
      <c r="E432" s="3" t="s">
        <v>8537</v>
      </c>
      <c r="F432" s="3" t="s">
        <v>331</v>
      </c>
      <c r="G432" s="3" t="s">
        <v>167</v>
      </c>
      <c r="H432" s="3" t="s">
        <v>271</v>
      </c>
      <c r="I432" s="3" t="s">
        <v>271</v>
      </c>
      <c r="J432" s="3">
        <v>1098.3222000000001</v>
      </c>
      <c r="K432" s="3">
        <v>9294271</v>
      </c>
      <c r="L432" s="3" t="s">
        <v>162</v>
      </c>
      <c r="M432" s="3">
        <v>0</v>
      </c>
      <c r="N432" s="3" t="s">
        <v>3229</v>
      </c>
      <c r="O432" s="3" t="s">
        <v>8537</v>
      </c>
      <c r="P432" s="8">
        <v>38718</v>
      </c>
      <c r="Q432" s="3" t="s">
        <v>6473</v>
      </c>
      <c r="R432" s="5" t="s">
        <v>8540</v>
      </c>
      <c r="S432" s="3" t="s">
        <v>271</v>
      </c>
      <c r="T432" s="3" t="s">
        <v>167</v>
      </c>
      <c r="V432" s="3">
        <v>36</v>
      </c>
      <c r="W432" s="3">
        <v>6</v>
      </c>
      <c r="X432" s="3">
        <v>45</v>
      </c>
      <c r="Y432" s="3">
        <v>430</v>
      </c>
      <c r="Z432" s="3" t="s">
        <v>162</v>
      </c>
      <c r="AA432" s="3">
        <v>130</v>
      </c>
      <c r="AB432" s="3">
        <v>27</v>
      </c>
      <c r="AC432" s="3">
        <v>9294271</v>
      </c>
      <c r="AD432" s="3">
        <v>775607</v>
      </c>
      <c r="AE432" s="3" t="s">
        <v>271</v>
      </c>
      <c r="AF432" s="3">
        <v>8</v>
      </c>
      <c r="AG432" s="3">
        <v>7</v>
      </c>
    </row>
    <row r="433" spans="1:33" ht="15.75" customHeight="1" x14ac:dyDescent="0.15">
      <c r="A433" s="3">
        <v>21230</v>
      </c>
      <c r="B433" s="3">
        <v>431</v>
      </c>
      <c r="C433" s="3">
        <v>55</v>
      </c>
      <c r="D433" s="3" t="s">
        <v>3232</v>
      </c>
      <c r="E433" s="3" t="s">
        <v>8543</v>
      </c>
      <c r="F433" s="3" t="s">
        <v>331</v>
      </c>
      <c r="G433" s="3" t="s">
        <v>167</v>
      </c>
      <c r="H433" s="3" t="s">
        <v>168</v>
      </c>
      <c r="I433" s="3" t="s">
        <v>169</v>
      </c>
      <c r="J433" s="3">
        <v>1095.3612000000001</v>
      </c>
      <c r="K433" s="3">
        <v>8391053</v>
      </c>
      <c r="L433" s="3" t="s">
        <v>364</v>
      </c>
      <c r="M433" s="3">
        <v>2</v>
      </c>
      <c r="N433" s="3" t="s">
        <v>3232</v>
      </c>
      <c r="O433" s="3" t="s">
        <v>8543</v>
      </c>
      <c r="P433" s="3" t="s">
        <v>41</v>
      </c>
      <c r="Q433" s="3" t="s">
        <v>6479</v>
      </c>
      <c r="R433" s="5" t="s">
        <v>8545</v>
      </c>
      <c r="S433" s="3" t="s">
        <v>168</v>
      </c>
      <c r="T433" s="3" t="s">
        <v>167</v>
      </c>
      <c r="V433" s="3">
        <v>37</v>
      </c>
      <c r="W433" s="3">
        <v>0</v>
      </c>
      <c r="X433" s="3">
        <v>18</v>
      </c>
      <c r="Y433" s="3">
        <v>431</v>
      </c>
      <c r="Z433" s="3" t="s">
        <v>364</v>
      </c>
      <c r="AA433" s="3">
        <v>55</v>
      </c>
      <c r="AB433" s="3">
        <v>5</v>
      </c>
      <c r="AC433" s="3">
        <v>8391053</v>
      </c>
      <c r="AD433" s="3">
        <v>701968</v>
      </c>
      <c r="AF433" s="3">
        <v>20</v>
      </c>
      <c r="AG433" s="3">
        <v>64</v>
      </c>
    </row>
    <row r="434" spans="1:33" ht="15.75" customHeight="1" x14ac:dyDescent="0.15">
      <c r="A434" s="3">
        <v>25124</v>
      </c>
      <c r="B434" s="3">
        <v>432</v>
      </c>
      <c r="C434" s="3">
        <v>52</v>
      </c>
      <c r="D434" s="3" t="s">
        <v>3238</v>
      </c>
      <c r="E434" s="3" t="s">
        <v>8548</v>
      </c>
      <c r="F434" s="3" t="s">
        <v>475</v>
      </c>
      <c r="G434" s="3" t="s">
        <v>277</v>
      </c>
      <c r="H434" s="3" t="s">
        <v>475</v>
      </c>
      <c r="I434" s="3" t="s">
        <v>203</v>
      </c>
      <c r="J434" s="3">
        <v>1094.3296</v>
      </c>
      <c r="K434" s="3">
        <v>52688771</v>
      </c>
      <c r="L434" s="3" t="s">
        <v>71</v>
      </c>
      <c r="M434" s="3">
        <v>0</v>
      </c>
      <c r="N434" s="3" t="s">
        <v>3238</v>
      </c>
      <c r="O434" s="3" t="s">
        <v>8548</v>
      </c>
      <c r="P434" s="8">
        <v>40179</v>
      </c>
      <c r="Q434" s="3" t="s">
        <v>6485</v>
      </c>
      <c r="R434" s="5" t="s">
        <v>8553</v>
      </c>
      <c r="S434" s="3" t="s">
        <v>475</v>
      </c>
      <c r="T434" s="3" t="s">
        <v>277</v>
      </c>
      <c r="V434" s="3">
        <v>39</v>
      </c>
      <c r="W434" s="3">
        <v>45</v>
      </c>
      <c r="X434" s="3">
        <v>57</v>
      </c>
      <c r="Y434" s="3">
        <v>432</v>
      </c>
      <c r="Z434" s="3" t="s">
        <v>71</v>
      </c>
      <c r="AA434" s="3">
        <v>52</v>
      </c>
      <c r="AB434" s="3">
        <v>6</v>
      </c>
      <c r="AC434" s="3">
        <v>52688771</v>
      </c>
      <c r="AD434" s="3">
        <v>4411577</v>
      </c>
      <c r="AE434" s="3" t="s">
        <v>203</v>
      </c>
      <c r="AF434" s="3">
        <v>5</v>
      </c>
      <c r="AG434" s="3">
        <v>9</v>
      </c>
    </row>
    <row r="435" spans="1:33" ht="15.75" customHeight="1" x14ac:dyDescent="0.15">
      <c r="A435" s="3">
        <v>22873</v>
      </c>
      <c r="B435" s="3">
        <v>433</v>
      </c>
      <c r="C435" s="3">
        <v>75</v>
      </c>
      <c r="D435" s="3" t="s">
        <v>3243</v>
      </c>
      <c r="E435" s="3" t="s">
        <v>8557</v>
      </c>
      <c r="F435" s="3" t="s">
        <v>1009</v>
      </c>
      <c r="G435" s="3" t="s">
        <v>403</v>
      </c>
      <c r="H435" s="3" t="s">
        <v>6210</v>
      </c>
      <c r="I435" s="3" t="s">
        <v>203</v>
      </c>
      <c r="J435" s="3">
        <v>1092.4201</v>
      </c>
      <c r="K435" s="3">
        <v>15338183</v>
      </c>
      <c r="L435" s="3" t="s">
        <v>162</v>
      </c>
      <c r="M435" s="3">
        <v>1</v>
      </c>
      <c r="N435" s="3" t="s">
        <v>3243</v>
      </c>
      <c r="O435" s="3" t="s">
        <v>8557</v>
      </c>
      <c r="P435" s="3" t="s">
        <v>91</v>
      </c>
      <c r="Q435" s="3" t="s">
        <v>6504</v>
      </c>
      <c r="R435" s="5" t="s">
        <v>8564</v>
      </c>
      <c r="S435" s="3" t="s">
        <v>6210</v>
      </c>
      <c r="T435" s="3" t="s">
        <v>403</v>
      </c>
      <c r="V435" s="3">
        <v>14</v>
      </c>
      <c r="W435" s="3">
        <v>46</v>
      </c>
      <c r="X435" s="3">
        <v>46</v>
      </c>
      <c r="Y435" s="3">
        <v>433</v>
      </c>
      <c r="Z435" s="3" t="s">
        <v>162</v>
      </c>
      <c r="AA435" s="3">
        <v>75</v>
      </c>
      <c r="AB435" s="3">
        <v>12</v>
      </c>
      <c r="AC435" s="3">
        <v>15338183</v>
      </c>
      <c r="AD435" s="3">
        <v>1286307</v>
      </c>
      <c r="AE435" s="3" t="s">
        <v>203</v>
      </c>
      <c r="AF435" s="3">
        <v>8</v>
      </c>
      <c r="AG435" s="3">
        <v>9</v>
      </c>
    </row>
    <row r="436" spans="1:33" ht="15.75" customHeight="1" x14ac:dyDescent="0.15">
      <c r="A436" s="3">
        <v>24879</v>
      </c>
      <c r="B436" s="3">
        <v>434</v>
      </c>
      <c r="C436" s="3">
        <v>17</v>
      </c>
      <c r="D436" s="3" t="s">
        <v>3249</v>
      </c>
      <c r="E436" s="3" t="s">
        <v>8570</v>
      </c>
      <c r="F436" s="3" t="s">
        <v>6874</v>
      </c>
      <c r="G436" s="3" t="s">
        <v>621</v>
      </c>
      <c r="H436" s="3" t="s">
        <v>6219</v>
      </c>
      <c r="I436" s="3" t="s">
        <v>6514</v>
      </c>
      <c r="J436" s="3">
        <v>1090.8536999999999</v>
      </c>
      <c r="K436" s="3">
        <v>1953000</v>
      </c>
      <c r="L436" s="3" t="s">
        <v>162</v>
      </c>
      <c r="M436" s="3">
        <v>0</v>
      </c>
      <c r="N436" s="3" t="s">
        <v>3249</v>
      </c>
      <c r="O436" s="3" t="s">
        <v>8570</v>
      </c>
      <c r="P436" s="8">
        <v>40179</v>
      </c>
      <c r="Q436" s="3" t="s">
        <v>6511</v>
      </c>
      <c r="R436" s="5" t="s">
        <v>8580</v>
      </c>
      <c r="S436" s="3" t="s">
        <v>6219</v>
      </c>
      <c r="T436" s="3" t="s">
        <v>621</v>
      </c>
      <c r="V436" s="3">
        <v>3</v>
      </c>
      <c r="W436" s="3">
        <v>0</v>
      </c>
      <c r="X436" s="3">
        <v>47</v>
      </c>
      <c r="Y436" s="3">
        <v>434</v>
      </c>
      <c r="Z436" s="3" t="s">
        <v>162</v>
      </c>
      <c r="AA436" s="3">
        <v>17</v>
      </c>
      <c r="AB436" s="3">
        <v>1</v>
      </c>
      <c r="AC436" s="3">
        <v>1953000</v>
      </c>
      <c r="AD436" s="3">
        <v>164000</v>
      </c>
      <c r="AF436" s="3">
        <v>8</v>
      </c>
      <c r="AG436" s="3">
        <v>105</v>
      </c>
    </row>
    <row r="437" spans="1:33" ht="15.75" customHeight="1" x14ac:dyDescent="0.15">
      <c r="A437" s="3">
        <v>23406</v>
      </c>
      <c r="B437" s="3">
        <v>435</v>
      </c>
      <c r="C437" s="3">
        <v>42</v>
      </c>
      <c r="D437" s="3" t="s">
        <v>3252</v>
      </c>
      <c r="E437" s="3" t="s">
        <v>8584</v>
      </c>
      <c r="F437" s="3" t="s">
        <v>331</v>
      </c>
      <c r="G437" s="3" t="s">
        <v>167</v>
      </c>
      <c r="H437" s="3" t="s">
        <v>6222</v>
      </c>
      <c r="I437" s="3" t="s">
        <v>283</v>
      </c>
      <c r="J437" s="3">
        <v>1089.6989000000001</v>
      </c>
      <c r="K437" s="3">
        <v>15014000</v>
      </c>
      <c r="L437" s="3" t="s">
        <v>335</v>
      </c>
      <c r="M437" s="3">
        <v>1</v>
      </c>
      <c r="N437" s="3" t="s">
        <v>3252</v>
      </c>
      <c r="O437" s="3" t="s">
        <v>8584</v>
      </c>
      <c r="P437" s="3" t="s">
        <v>91</v>
      </c>
      <c r="Q437" s="3" t="s">
        <v>6527</v>
      </c>
      <c r="R437" s="5" t="s">
        <v>8596</v>
      </c>
      <c r="S437" s="3" t="s">
        <v>6222</v>
      </c>
      <c r="T437" s="3" t="s">
        <v>167</v>
      </c>
      <c r="V437" s="3">
        <v>38</v>
      </c>
      <c r="W437" s="3">
        <v>17</v>
      </c>
      <c r="X437" s="3">
        <v>7</v>
      </c>
      <c r="Y437" s="3">
        <v>435</v>
      </c>
      <c r="Z437" s="3" t="s">
        <v>335</v>
      </c>
      <c r="AA437" s="3">
        <v>42</v>
      </c>
      <c r="AB437" s="3">
        <v>3</v>
      </c>
      <c r="AC437" s="3">
        <v>15014000</v>
      </c>
      <c r="AD437" s="3">
        <v>1262000</v>
      </c>
      <c r="AE437" s="3" t="s">
        <v>283</v>
      </c>
      <c r="AF437" s="3">
        <v>21</v>
      </c>
      <c r="AG437" s="3">
        <v>1</v>
      </c>
    </row>
    <row r="438" spans="1:33" ht="15.75" customHeight="1" x14ac:dyDescent="0.15">
      <c r="A438" s="3">
        <v>26001</v>
      </c>
      <c r="B438" s="3">
        <v>436</v>
      </c>
      <c r="C438" s="3">
        <v>35</v>
      </c>
      <c r="D438" s="3" t="s">
        <v>3258</v>
      </c>
      <c r="E438" s="3" t="s">
        <v>8601</v>
      </c>
      <c r="F438" s="3" t="s">
        <v>475</v>
      </c>
      <c r="G438" s="3" t="s">
        <v>277</v>
      </c>
      <c r="H438" s="3" t="s">
        <v>475</v>
      </c>
      <c r="I438" s="3" t="s">
        <v>203</v>
      </c>
      <c r="J438" s="3">
        <v>1089.0052000000001</v>
      </c>
      <c r="K438" s="3">
        <v>22710000</v>
      </c>
      <c r="L438" s="3" t="s">
        <v>75</v>
      </c>
      <c r="M438" s="3">
        <v>0</v>
      </c>
      <c r="N438" s="3" t="s">
        <v>3258</v>
      </c>
      <c r="O438" s="3" t="s">
        <v>8601</v>
      </c>
      <c r="P438" s="8">
        <v>40179</v>
      </c>
      <c r="Q438" s="3" t="s">
        <v>4095</v>
      </c>
      <c r="R438" s="5" t="s">
        <v>8608</v>
      </c>
      <c r="S438" s="3" t="s">
        <v>475</v>
      </c>
      <c r="T438" s="3" t="s">
        <v>277</v>
      </c>
      <c r="V438" s="3">
        <v>40</v>
      </c>
      <c r="W438" s="3">
        <v>47</v>
      </c>
      <c r="X438" s="3">
        <v>8</v>
      </c>
      <c r="Y438" s="3">
        <v>436</v>
      </c>
      <c r="Z438" s="3" t="s">
        <v>75</v>
      </c>
      <c r="AA438" s="3">
        <v>35</v>
      </c>
      <c r="AB438" s="3">
        <v>4</v>
      </c>
      <c r="AC438" s="3">
        <v>22710000</v>
      </c>
      <c r="AD438" s="3">
        <v>1910000</v>
      </c>
      <c r="AE438" s="3" t="s">
        <v>203</v>
      </c>
      <c r="AF438" s="3">
        <v>14</v>
      </c>
      <c r="AG438" s="3">
        <v>9</v>
      </c>
    </row>
    <row r="439" spans="1:33" ht="15.75" customHeight="1" x14ac:dyDescent="0.15">
      <c r="A439" s="3">
        <v>24878</v>
      </c>
      <c r="B439" s="3">
        <v>437</v>
      </c>
      <c r="C439" s="3">
        <v>33</v>
      </c>
      <c r="D439" s="3" t="s">
        <v>3262</v>
      </c>
      <c r="E439" s="3" t="s">
        <v>8612</v>
      </c>
      <c r="F439" s="3" t="s">
        <v>657</v>
      </c>
      <c r="G439" s="3" t="s">
        <v>246</v>
      </c>
      <c r="H439" s="3" t="s">
        <v>62</v>
      </c>
      <c r="I439" s="3" t="s">
        <v>264</v>
      </c>
      <c r="J439" s="3">
        <v>1084.8894</v>
      </c>
      <c r="K439" s="3">
        <v>2794526</v>
      </c>
      <c r="L439" s="3" t="s">
        <v>364</v>
      </c>
      <c r="M439" s="3">
        <v>0</v>
      </c>
      <c r="N439" s="3" t="s">
        <v>3262</v>
      </c>
      <c r="O439" s="3" t="s">
        <v>8612</v>
      </c>
      <c r="P439" s="8">
        <v>40179</v>
      </c>
      <c r="Q439" s="3" t="s">
        <v>6537</v>
      </c>
      <c r="R439" s="5" t="s">
        <v>8619</v>
      </c>
      <c r="S439" s="3" t="s">
        <v>62</v>
      </c>
      <c r="T439" s="3" t="s">
        <v>246</v>
      </c>
      <c r="V439" s="3">
        <v>35</v>
      </c>
      <c r="W439" s="3">
        <v>19</v>
      </c>
      <c r="X439" s="3">
        <v>19</v>
      </c>
      <c r="Y439" s="3">
        <v>437</v>
      </c>
      <c r="Z439" s="3" t="s">
        <v>364</v>
      </c>
      <c r="AA439" s="3">
        <v>33</v>
      </c>
      <c r="AB439" s="3">
        <v>4</v>
      </c>
      <c r="AC439" s="3">
        <v>2794526</v>
      </c>
      <c r="AD439" s="3">
        <v>235847</v>
      </c>
      <c r="AE439" s="3" t="s">
        <v>264</v>
      </c>
      <c r="AF439" s="3">
        <v>20</v>
      </c>
      <c r="AG439" s="3">
        <v>8</v>
      </c>
    </row>
    <row r="440" spans="1:33" ht="15.75" customHeight="1" x14ac:dyDescent="0.15">
      <c r="A440" s="3">
        <v>23286</v>
      </c>
      <c r="B440" s="3">
        <v>438</v>
      </c>
      <c r="C440" s="3">
        <v>31</v>
      </c>
      <c r="D440" s="3" t="s">
        <v>3269</v>
      </c>
      <c r="E440" s="3" t="s">
        <v>8623</v>
      </c>
      <c r="F440" s="3" t="s">
        <v>143</v>
      </c>
      <c r="G440" s="3" t="s">
        <v>77</v>
      </c>
      <c r="H440" s="3" t="s">
        <v>79</v>
      </c>
      <c r="I440" s="3" t="s">
        <v>79</v>
      </c>
      <c r="J440" s="3">
        <v>1080.2239999999999</v>
      </c>
      <c r="K440" s="3">
        <v>13164042</v>
      </c>
      <c r="L440" s="3" t="s">
        <v>71</v>
      </c>
      <c r="M440" s="3">
        <v>1</v>
      </c>
      <c r="N440" s="3" t="s">
        <v>3269</v>
      </c>
      <c r="O440" s="3" t="s">
        <v>8623</v>
      </c>
      <c r="P440" s="3" t="s">
        <v>179</v>
      </c>
      <c r="Q440" s="3" t="s">
        <v>5800</v>
      </c>
      <c r="R440" s="5" t="s">
        <v>8628</v>
      </c>
      <c r="S440" s="3" t="s">
        <v>79</v>
      </c>
      <c r="T440" s="3" t="s">
        <v>77</v>
      </c>
      <c r="V440" s="3">
        <v>12</v>
      </c>
      <c r="W440" s="3">
        <v>12</v>
      </c>
      <c r="X440" s="3">
        <v>58</v>
      </c>
      <c r="Y440" s="3">
        <v>438</v>
      </c>
      <c r="Z440" s="3" t="s">
        <v>71</v>
      </c>
      <c r="AA440" s="3">
        <v>31</v>
      </c>
      <c r="AB440" s="3">
        <v>10</v>
      </c>
      <c r="AC440" s="3">
        <v>13164042</v>
      </c>
      <c r="AD440" s="3">
        <v>1115385</v>
      </c>
      <c r="AE440" s="3" t="s">
        <v>79</v>
      </c>
      <c r="AF440" s="3">
        <v>5</v>
      </c>
      <c r="AG440" s="3">
        <v>6</v>
      </c>
    </row>
    <row r="441" spans="1:33" ht="15.75" customHeight="1" x14ac:dyDescent="0.15">
      <c r="A441" s="3">
        <v>25154</v>
      </c>
      <c r="B441" s="3">
        <v>439</v>
      </c>
      <c r="C441" s="3">
        <v>4</v>
      </c>
      <c r="D441" s="3" t="s">
        <v>3271</v>
      </c>
      <c r="E441" s="3" t="s">
        <v>8633</v>
      </c>
      <c r="F441" s="3" t="s">
        <v>475</v>
      </c>
      <c r="G441" s="3" t="s">
        <v>277</v>
      </c>
      <c r="H441" s="3" t="s">
        <v>3457</v>
      </c>
      <c r="I441" s="3" t="s">
        <v>203</v>
      </c>
      <c r="J441" s="3">
        <v>1079.8496</v>
      </c>
      <c r="K441" s="3">
        <v>3353510</v>
      </c>
      <c r="L441" s="3" t="s">
        <v>40</v>
      </c>
      <c r="M441" s="3">
        <v>0</v>
      </c>
      <c r="N441" s="3" t="s">
        <v>3271</v>
      </c>
      <c r="O441" s="3" t="s">
        <v>8633</v>
      </c>
      <c r="P441" s="8">
        <v>39814</v>
      </c>
      <c r="Q441" s="3" t="s">
        <v>6561</v>
      </c>
      <c r="R441" s="5" t="s">
        <v>8638</v>
      </c>
      <c r="S441" s="3" t="s">
        <v>3457</v>
      </c>
      <c r="T441" s="3" t="s">
        <v>277</v>
      </c>
      <c r="U441" s="3" t="s">
        <v>8640</v>
      </c>
      <c r="V441" s="3">
        <v>41</v>
      </c>
      <c r="W441" s="3">
        <v>48</v>
      </c>
      <c r="X441" s="3">
        <v>36</v>
      </c>
      <c r="Y441" s="3">
        <v>439</v>
      </c>
      <c r="Z441" s="3" t="s">
        <v>40</v>
      </c>
      <c r="AA441" s="3">
        <v>4</v>
      </c>
      <c r="AB441" s="3">
        <v>2</v>
      </c>
      <c r="AC441" s="3">
        <v>3353510</v>
      </c>
      <c r="AD441" s="3">
        <v>284232</v>
      </c>
      <c r="AE441" s="3" t="s">
        <v>203</v>
      </c>
      <c r="AF441" s="3">
        <v>4</v>
      </c>
      <c r="AG441" s="3">
        <v>9</v>
      </c>
    </row>
    <row r="442" spans="1:33" ht="15.75" customHeight="1" x14ac:dyDescent="0.15">
      <c r="A442" s="3">
        <v>17708</v>
      </c>
      <c r="B442" s="3">
        <v>440</v>
      </c>
      <c r="C442" s="3">
        <v>313</v>
      </c>
      <c r="D442" s="3" t="s">
        <v>3273</v>
      </c>
      <c r="E442" s="3" t="s">
        <v>8643</v>
      </c>
      <c r="F442" s="3" t="s">
        <v>297</v>
      </c>
      <c r="G442" s="3" t="s">
        <v>146</v>
      </c>
      <c r="H442" s="3" t="s">
        <v>2725</v>
      </c>
      <c r="I442" s="3" t="s">
        <v>2725</v>
      </c>
      <c r="J442" s="3">
        <v>1077.4366</v>
      </c>
      <c r="K442" s="3">
        <v>50213870</v>
      </c>
      <c r="L442" s="3" t="s">
        <v>66</v>
      </c>
      <c r="M442" s="3">
        <v>1</v>
      </c>
      <c r="N442" s="3" t="s">
        <v>3273</v>
      </c>
      <c r="O442" s="3" t="s">
        <v>8643</v>
      </c>
      <c r="P442" s="3" t="s">
        <v>1063</v>
      </c>
      <c r="Q442" s="3" t="s">
        <v>6567</v>
      </c>
      <c r="R442" s="5" t="s">
        <v>8655</v>
      </c>
      <c r="S442" s="3" t="s">
        <v>2725</v>
      </c>
      <c r="T442" s="3" t="s">
        <v>146</v>
      </c>
      <c r="U442" s="3" t="s">
        <v>3273</v>
      </c>
      <c r="V442" s="3">
        <v>11</v>
      </c>
      <c r="X442" s="3">
        <v>33</v>
      </c>
      <c r="Y442" s="3">
        <v>440</v>
      </c>
      <c r="Z442" s="3" t="s">
        <v>66</v>
      </c>
      <c r="AA442" s="3">
        <v>313</v>
      </c>
      <c r="AB442" s="3">
        <v>50</v>
      </c>
      <c r="AC442" s="3">
        <v>50213870</v>
      </c>
      <c r="AD442" s="3">
        <v>4264677</v>
      </c>
      <c r="AE442" s="3" t="s">
        <v>2725</v>
      </c>
      <c r="AF442" s="3">
        <v>9</v>
      </c>
      <c r="AG442" s="3">
        <v>30</v>
      </c>
    </row>
    <row r="443" spans="1:33" ht="15.75" customHeight="1" x14ac:dyDescent="0.15">
      <c r="A443" s="3">
        <v>25821</v>
      </c>
      <c r="B443" s="3">
        <v>441</v>
      </c>
      <c r="C443" s="3">
        <v>13</v>
      </c>
      <c r="D443" s="3" t="s">
        <v>3281</v>
      </c>
      <c r="E443" s="3" t="s">
        <v>8663</v>
      </c>
      <c r="F443" s="3" t="s">
        <v>1620</v>
      </c>
      <c r="G443" s="3" t="s">
        <v>412</v>
      </c>
      <c r="H443" s="3" t="s">
        <v>742</v>
      </c>
      <c r="I443" s="3" t="s">
        <v>742</v>
      </c>
      <c r="J443" s="3">
        <v>1076.2188000000001</v>
      </c>
      <c r="K443" s="3">
        <v>3281721</v>
      </c>
      <c r="L443" s="3" t="s">
        <v>356</v>
      </c>
      <c r="M443" s="3">
        <v>0</v>
      </c>
      <c r="N443" s="3" t="s">
        <v>3281</v>
      </c>
      <c r="O443" s="3" t="s">
        <v>8663</v>
      </c>
      <c r="P443" s="8">
        <v>39814</v>
      </c>
      <c r="Q443" s="3" t="s">
        <v>6576</v>
      </c>
      <c r="R443" s="5" t="s">
        <v>8671</v>
      </c>
      <c r="S443" s="3" t="s">
        <v>742</v>
      </c>
      <c r="T443" s="3" t="s">
        <v>412</v>
      </c>
      <c r="U443" s="3" t="s">
        <v>8682</v>
      </c>
      <c r="V443" s="3">
        <v>19</v>
      </c>
      <c r="W443" s="3">
        <v>18</v>
      </c>
      <c r="X443" s="3">
        <v>25</v>
      </c>
      <c r="Y443" s="3">
        <v>441</v>
      </c>
      <c r="Z443" s="3" t="s">
        <v>356</v>
      </c>
      <c r="AA443" s="3">
        <v>13</v>
      </c>
      <c r="AB443" s="3">
        <v>3</v>
      </c>
      <c r="AC443" s="3">
        <v>3281721</v>
      </c>
      <c r="AD443" s="3">
        <v>279006</v>
      </c>
      <c r="AE443" s="3" t="s">
        <v>742</v>
      </c>
      <c r="AF443" s="3">
        <v>18</v>
      </c>
      <c r="AG443" s="3">
        <v>17</v>
      </c>
    </row>
    <row r="444" spans="1:33" ht="15.75" customHeight="1" x14ac:dyDescent="0.15">
      <c r="A444" s="3">
        <v>24939</v>
      </c>
      <c r="B444" s="3">
        <v>442</v>
      </c>
      <c r="C444" s="3">
        <v>18</v>
      </c>
      <c r="D444" s="3" t="s">
        <v>3284</v>
      </c>
      <c r="E444" s="3" t="s">
        <v>8685</v>
      </c>
      <c r="F444" s="3" t="s">
        <v>1620</v>
      </c>
      <c r="G444" s="3" t="s">
        <v>412</v>
      </c>
      <c r="H444" s="3" t="s">
        <v>742</v>
      </c>
      <c r="I444" s="3" t="s">
        <v>742</v>
      </c>
      <c r="J444" s="3">
        <v>1075.3193000000001</v>
      </c>
      <c r="K444" s="3">
        <v>2212186</v>
      </c>
      <c r="L444" s="3" t="s">
        <v>162</v>
      </c>
      <c r="M444" s="3">
        <v>0</v>
      </c>
      <c r="N444" s="3" t="s">
        <v>3284</v>
      </c>
      <c r="O444" s="3" t="s">
        <v>8685</v>
      </c>
      <c r="P444" s="3" t="s">
        <v>41</v>
      </c>
      <c r="Q444" s="3" t="s">
        <v>6591</v>
      </c>
      <c r="R444" s="5" t="s">
        <v>8695</v>
      </c>
      <c r="S444" s="3" t="s">
        <v>742</v>
      </c>
      <c r="T444" s="3" t="s">
        <v>412</v>
      </c>
      <c r="U444" s="3" t="s">
        <v>8697</v>
      </c>
      <c r="V444" s="3">
        <v>20</v>
      </c>
      <c r="W444" s="3">
        <v>19</v>
      </c>
      <c r="X444" s="3">
        <v>48</v>
      </c>
      <c r="Y444" s="3">
        <v>442</v>
      </c>
      <c r="Z444" s="3" t="s">
        <v>162</v>
      </c>
      <c r="AA444" s="3">
        <v>18</v>
      </c>
      <c r="AB444" s="3">
        <v>4</v>
      </c>
      <c r="AC444" s="3">
        <v>2212186</v>
      </c>
      <c r="AD444" s="3">
        <v>188220</v>
      </c>
      <c r="AE444" s="3" t="s">
        <v>742</v>
      </c>
      <c r="AF444" s="3">
        <v>8</v>
      </c>
      <c r="AG444" s="3">
        <v>17</v>
      </c>
    </row>
    <row r="445" spans="1:33" ht="15.75" customHeight="1" x14ac:dyDescent="0.15">
      <c r="A445" s="3">
        <v>23156</v>
      </c>
      <c r="B445" s="3">
        <v>443</v>
      </c>
      <c r="C445" s="3">
        <v>228</v>
      </c>
      <c r="D445" s="3" t="s">
        <v>3288</v>
      </c>
      <c r="E445" s="3" t="s">
        <v>8704</v>
      </c>
      <c r="F445" s="3" t="s">
        <v>6874</v>
      </c>
      <c r="G445" s="3" t="s">
        <v>621</v>
      </c>
      <c r="H445" s="3" t="s">
        <v>384</v>
      </c>
      <c r="I445" s="3" t="s">
        <v>4662</v>
      </c>
      <c r="J445" s="3">
        <v>1075.1481000000001</v>
      </c>
      <c r="K445" s="3">
        <v>25584830</v>
      </c>
      <c r="L445" s="3" t="s">
        <v>59</v>
      </c>
      <c r="M445" s="3">
        <v>1</v>
      </c>
      <c r="N445" s="3" t="s">
        <v>3288</v>
      </c>
      <c r="O445" s="3" t="s">
        <v>8704</v>
      </c>
      <c r="P445" s="3" t="s">
        <v>104</v>
      </c>
      <c r="Q445" s="3" t="s">
        <v>6605</v>
      </c>
      <c r="R445" s="5" t="s">
        <v>8713</v>
      </c>
      <c r="S445" s="3" t="s">
        <v>384</v>
      </c>
      <c r="T445" s="3" t="s">
        <v>621</v>
      </c>
      <c r="V445" s="3">
        <v>4</v>
      </c>
      <c r="W445" s="3">
        <v>3</v>
      </c>
      <c r="X445" s="3">
        <v>24</v>
      </c>
      <c r="Y445" s="3">
        <v>443</v>
      </c>
      <c r="Z445" s="3" t="s">
        <v>59</v>
      </c>
      <c r="AA445" s="3">
        <v>228</v>
      </c>
      <c r="AB445" s="3">
        <v>55</v>
      </c>
      <c r="AC445" s="3">
        <v>25584830</v>
      </c>
      <c r="AD445" s="3">
        <v>2177158</v>
      </c>
      <c r="AE445" s="3" t="s">
        <v>4662</v>
      </c>
      <c r="AF445" s="3">
        <v>17</v>
      </c>
      <c r="AG445" s="3">
        <v>82</v>
      </c>
    </row>
    <row r="446" spans="1:33" ht="15.75" customHeight="1" x14ac:dyDescent="0.15">
      <c r="A446" s="3">
        <v>17392</v>
      </c>
      <c r="B446" s="3">
        <v>444</v>
      </c>
      <c r="C446" s="3">
        <v>38</v>
      </c>
      <c r="D446" s="3" t="s">
        <v>3293</v>
      </c>
      <c r="E446" s="3" t="s">
        <v>8720</v>
      </c>
      <c r="F446" s="3" t="s">
        <v>36</v>
      </c>
      <c r="G446" s="3" t="s">
        <v>37</v>
      </c>
      <c r="H446" s="3" t="s">
        <v>39</v>
      </c>
      <c r="I446" s="3" t="s">
        <v>39</v>
      </c>
      <c r="J446" s="3">
        <v>1074.9919</v>
      </c>
      <c r="K446" s="3">
        <v>102802777</v>
      </c>
      <c r="L446" s="3" t="s">
        <v>162</v>
      </c>
      <c r="M446" s="3">
        <v>4</v>
      </c>
      <c r="N446" s="3" t="s">
        <v>3293</v>
      </c>
      <c r="O446" s="3" t="s">
        <v>8720</v>
      </c>
      <c r="P446" s="3" t="s">
        <v>104</v>
      </c>
      <c r="Q446" s="3" t="s">
        <v>6610</v>
      </c>
      <c r="R446" s="5" t="s">
        <v>8728</v>
      </c>
      <c r="S446" s="3" t="s">
        <v>39</v>
      </c>
      <c r="T446" s="3" t="s">
        <v>37</v>
      </c>
      <c r="V446" s="3">
        <v>81</v>
      </c>
      <c r="W446" s="3">
        <v>31</v>
      </c>
      <c r="X446" s="3">
        <v>49</v>
      </c>
      <c r="Y446" s="3">
        <v>444</v>
      </c>
      <c r="Z446" s="3" t="s">
        <v>162</v>
      </c>
      <c r="AA446" s="3">
        <v>38</v>
      </c>
      <c r="AB446" s="3">
        <v>6</v>
      </c>
      <c r="AC446" s="3">
        <v>102802777</v>
      </c>
      <c r="AD446" s="3">
        <v>8749233</v>
      </c>
      <c r="AE446" s="3" t="s">
        <v>39</v>
      </c>
      <c r="AF446" s="3">
        <v>8</v>
      </c>
      <c r="AG446" s="3">
        <v>2</v>
      </c>
    </row>
    <row r="447" spans="1:33" ht="15.75" customHeight="1" x14ac:dyDescent="0.15">
      <c r="A447" s="3">
        <v>22922</v>
      </c>
      <c r="B447" s="3">
        <v>445</v>
      </c>
      <c r="C447" s="3">
        <v>22</v>
      </c>
      <c r="D447" s="3" t="s">
        <v>3296</v>
      </c>
      <c r="E447" s="3" t="s">
        <v>8736</v>
      </c>
      <c r="F447" s="3" t="s">
        <v>5738</v>
      </c>
      <c r="G447" s="3" t="s">
        <v>599</v>
      </c>
      <c r="H447" s="3" t="s">
        <v>3354</v>
      </c>
      <c r="I447" s="3" t="s">
        <v>3354</v>
      </c>
      <c r="J447" s="3">
        <v>1073.3870999999999</v>
      </c>
      <c r="K447" s="3">
        <v>43303193</v>
      </c>
      <c r="L447" s="3" t="s">
        <v>59</v>
      </c>
      <c r="M447" s="3">
        <v>1</v>
      </c>
      <c r="N447" s="3" t="s">
        <v>3296</v>
      </c>
      <c r="O447" s="3" t="s">
        <v>8736</v>
      </c>
      <c r="P447" s="3" t="s">
        <v>41</v>
      </c>
      <c r="Q447" s="3" t="s">
        <v>6615</v>
      </c>
      <c r="R447" s="5" t="s">
        <v>8740</v>
      </c>
      <c r="S447" s="3" t="s">
        <v>3354</v>
      </c>
      <c r="T447" s="3" t="s">
        <v>599</v>
      </c>
      <c r="V447" s="3">
        <v>4</v>
      </c>
      <c r="W447" s="3">
        <v>4</v>
      </c>
      <c r="X447" s="3">
        <v>25</v>
      </c>
      <c r="Y447" s="3">
        <v>445</v>
      </c>
      <c r="Z447" s="3" t="s">
        <v>59</v>
      </c>
      <c r="AA447" s="3">
        <v>22</v>
      </c>
      <c r="AB447" s="3">
        <v>8</v>
      </c>
      <c r="AC447" s="3">
        <v>43303193</v>
      </c>
      <c r="AD447" s="3">
        <v>3690444</v>
      </c>
      <c r="AE447" s="3" t="s">
        <v>3354</v>
      </c>
      <c r="AF447" s="3">
        <v>17</v>
      </c>
      <c r="AG447" s="3">
        <v>13</v>
      </c>
    </row>
    <row r="448" spans="1:33" ht="15.75" customHeight="1" x14ac:dyDescent="0.15">
      <c r="A448" s="3">
        <v>22957</v>
      </c>
      <c r="B448" s="3">
        <v>446</v>
      </c>
      <c r="C448" s="3">
        <v>20</v>
      </c>
      <c r="D448" s="3" t="s">
        <v>3298</v>
      </c>
      <c r="E448" s="3" t="s">
        <v>8746</v>
      </c>
      <c r="F448" s="3" t="s">
        <v>2319</v>
      </c>
      <c r="G448" s="3" t="s">
        <v>740</v>
      </c>
      <c r="H448" s="3" t="s">
        <v>1072</v>
      </c>
      <c r="I448" s="3" t="s">
        <v>63</v>
      </c>
      <c r="J448" s="3">
        <v>1072.5702000000001</v>
      </c>
      <c r="K448" s="3">
        <v>23605772</v>
      </c>
      <c r="L448" s="3" t="s">
        <v>86</v>
      </c>
      <c r="M448" s="3">
        <v>1</v>
      </c>
      <c r="N448" s="3" t="s">
        <v>3298</v>
      </c>
      <c r="O448" s="3" t="s">
        <v>8746</v>
      </c>
      <c r="P448" s="3" t="s">
        <v>41</v>
      </c>
      <c r="Q448" s="3" t="s">
        <v>6633</v>
      </c>
      <c r="R448" s="5" t="s">
        <v>8755</v>
      </c>
      <c r="S448" s="3" t="s">
        <v>1072</v>
      </c>
      <c r="T448" s="3" t="s">
        <v>740</v>
      </c>
      <c r="U448" s="3" t="s">
        <v>8759</v>
      </c>
      <c r="V448" s="3">
        <v>6</v>
      </c>
      <c r="W448" s="3">
        <v>27</v>
      </c>
      <c r="X448" s="3">
        <v>17</v>
      </c>
      <c r="Y448" s="3">
        <v>446</v>
      </c>
      <c r="Z448" s="3" t="s">
        <v>86</v>
      </c>
      <c r="AA448" s="3">
        <v>20</v>
      </c>
      <c r="AB448" s="3">
        <v>7</v>
      </c>
      <c r="AC448" s="3">
        <v>23605772</v>
      </c>
      <c r="AD448" s="3">
        <v>2013165</v>
      </c>
      <c r="AE448" s="3" t="s">
        <v>63</v>
      </c>
      <c r="AF448" s="3">
        <v>16</v>
      </c>
      <c r="AG448" s="3">
        <v>3</v>
      </c>
    </row>
    <row r="449" spans="1:33" ht="15.75" customHeight="1" x14ac:dyDescent="0.15">
      <c r="A449" s="3">
        <v>23037</v>
      </c>
      <c r="B449" s="3">
        <v>447</v>
      </c>
      <c r="C449" s="3">
        <v>17</v>
      </c>
      <c r="D449" s="3" t="s">
        <v>3301</v>
      </c>
      <c r="E449" s="3" t="s">
        <v>8765</v>
      </c>
      <c r="F449" s="3" t="s">
        <v>1193</v>
      </c>
      <c r="G449" s="3" t="s">
        <v>564</v>
      </c>
      <c r="H449" s="3" t="s">
        <v>391</v>
      </c>
      <c r="I449" s="3" t="s">
        <v>2049</v>
      </c>
      <c r="J449" s="3">
        <v>1068.2493999999999</v>
      </c>
      <c r="K449" s="3">
        <v>9467785</v>
      </c>
      <c r="L449" s="3" t="s">
        <v>40</v>
      </c>
      <c r="M449" s="3">
        <v>1</v>
      </c>
      <c r="N449" s="3" t="s">
        <v>3301</v>
      </c>
      <c r="O449" s="3" t="s">
        <v>8765</v>
      </c>
      <c r="P449" s="3" t="s">
        <v>41</v>
      </c>
      <c r="Q449" s="3" t="s">
        <v>6640</v>
      </c>
      <c r="R449" s="5" t="s">
        <v>8769</v>
      </c>
      <c r="S449" s="3" t="s">
        <v>391</v>
      </c>
      <c r="T449" s="3" t="s">
        <v>564</v>
      </c>
      <c r="U449" s="3" t="s">
        <v>8772</v>
      </c>
      <c r="V449" s="3">
        <v>8</v>
      </c>
      <c r="W449" s="3">
        <v>3</v>
      </c>
      <c r="X449" s="3">
        <v>37</v>
      </c>
      <c r="Y449" s="3">
        <v>447</v>
      </c>
      <c r="Z449" s="3" t="s">
        <v>40</v>
      </c>
      <c r="AA449" s="3">
        <v>17</v>
      </c>
      <c r="AB449" s="3">
        <v>9</v>
      </c>
      <c r="AC449" s="3">
        <v>9467785</v>
      </c>
      <c r="AD449" s="3">
        <v>810425</v>
      </c>
      <c r="AE449" s="3" t="s">
        <v>2049</v>
      </c>
      <c r="AF449" s="3">
        <v>4</v>
      </c>
      <c r="AG449" s="3">
        <v>35</v>
      </c>
    </row>
    <row r="450" spans="1:33" ht="15.75" customHeight="1" x14ac:dyDescent="0.15">
      <c r="A450" s="3">
        <v>25794</v>
      </c>
      <c r="B450" s="3">
        <v>448</v>
      </c>
      <c r="C450" s="3">
        <v>11</v>
      </c>
      <c r="D450" s="3" t="s">
        <v>3303</v>
      </c>
      <c r="E450" s="3" t="s">
        <v>8779</v>
      </c>
      <c r="F450" s="3" t="s">
        <v>36</v>
      </c>
      <c r="G450" s="3" t="s">
        <v>37</v>
      </c>
      <c r="H450" s="3" t="s">
        <v>231</v>
      </c>
      <c r="I450" s="3" t="s">
        <v>69</v>
      </c>
      <c r="J450" s="3">
        <v>1068.0201999999999</v>
      </c>
      <c r="K450" s="3">
        <v>5306631</v>
      </c>
      <c r="L450" s="3" t="s">
        <v>101</v>
      </c>
      <c r="M450" s="3">
        <v>0</v>
      </c>
      <c r="N450" s="3" t="s">
        <v>3303</v>
      </c>
      <c r="O450" s="3" t="s">
        <v>8779</v>
      </c>
      <c r="P450" s="8">
        <v>39814</v>
      </c>
      <c r="Q450" s="3" t="s">
        <v>5280</v>
      </c>
      <c r="R450" s="5" t="s">
        <v>8787</v>
      </c>
      <c r="S450" s="3" t="s">
        <v>231</v>
      </c>
      <c r="T450" s="3" t="s">
        <v>37</v>
      </c>
      <c r="U450" s="3" t="s">
        <v>3303</v>
      </c>
      <c r="V450" s="3">
        <v>82</v>
      </c>
      <c r="W450" s="3">
        <v>7</v>
      </c>
      <c r="X450" s="3">
        <v>35</v>
      </c>
      <c r="Y450" s="3">
        <v>448</v>
      </c>
      <c r="Z450" s="3" t="s">
        <v>101</v>
      </c>
      <c r="AA450" s="3">
        <v>11</v>
      </c>
      <c r="AB450" s="3">
        <v>2</v>
      </c>
      <c r="AC450" s="3">
        <v>5306631</v>
      </c>
      <c r="AD450" s="3">
        <v>454327</v>
      </c>
      <c r="AE450" s="3" t="s">
        <v>69</v>
      </c>
      <c r="AF450" s="3">
        <v>10</v>
      </c>
      <c r="AG450" s="3">
        <v>20</v>
      </c>
    </row>
    <row r="451" spans="1:33" ht="15.75" customHeight="1" x14ac:dyDescent="0.15">
      <c r="A451" s="3">
        <v>20997</v>
      </c>
      <c r="B451" s="3">
        <v>449</v>
      </c>
      <c r="C451" s="3">
        <v>220</v>
      </c>
      <c r="D451" s="3" t="s">
        <v>3307</v>
      </c>
      <c r="E451" s="3" t="s">
        <v>8796</v>
      </c>
      <c r="F451" s="3" t="s">
        <v>96</v>
      </c>
      <c r="G451" s="3" t="s">
        <v>61</v>
      </c>
      <c r="H451" s="3" t="s">
        <v>6316</v>
      </c>
      <c r="I451" s="3" t="s">
        <v>63</v>
      </c>
      <c r="J451" s="3">
        <v>1065.0728999999999</v>
      </c>
      <c r="K451" s="3">
        <v>37899110</v>
      </c>
      <c r="L451" s="3" t="s">
        <v>215</v>
      </c>
      <c r="M451" s="3">
        <v>2</v>
      </c>
      <c r="N451" s="3" t="s">
        <v>3307</v>
      </c>
      <c r="O451" s="3" t="s">
        <v>8796</v>
      </c>
      <c r="P451" s="3" t="s">
        <v>41</v>
      </c>
      <c r="Q451" s="3" t="s">
        <v>6655</v>
      </c>
      <c r="R451" s="5" t="s">
        <v>8801</v>
      </c>
      <c r="S451" s="3" t="s">
        <v>6316</v>
      </c>
      <c r="T451" s="3" t="s">
        <v>61</v>
      </c>
      <c r="U451" s="3" t="s">
        <v>3307</v>
      </c>
      <c r="V451" s="3">
        <v>27</v>
      </c>
      <c r="W451" s="3">
        <v>28</v>
      </c>
      <c r="X451" s="3">
        <v>24</v>
      </c>
      <c r="Y451" s="3">
        <v>449</v>
      </c>
      <c r="Z451" s="3" t="s">
        <v>215</v>
      </c>
      <c r="AA451" s="3">
        <v>220</v>
      </c>
      <c r="AB451" s="3">
        <v>49</v>
      </c>
      <c r="AC451" s="3">
        <v>37899110</v>
      </c>
      <c r="AD451" s="3">
        <v>3252939</v>
      </c>
      <c r="AE451" s="3" t="s">
        <v>63</v>
      </c>
      <c r="AF451" s="3">
        <v>7</v>
      </c>
      <c r="AG451" s="3">
        <v>3</v>
      </c>
    </row>
    <row r="452" spans="1:33" ht="15.75" customHeight="1" x14ac:dyDescent="0.15">
      <c r="A452" s="3">
        <v>23179</v>
      </c>
      <c r="B452" s="3">
        <v>450</v>
      </c>
      <c r="C452" s="3">
        <v>450</v>
      </c>
      <c r="D452" s="3" t="s">
        <v>3311</v>
      </c>
      <c r="E452" s="3" t="s">
        <v>8805</v>
      </c>
      <c r="F452" s="3" t="s">
        <v>269</v>
      </c>
      <c r="G452" s="3" t="s">
        <v>133</v>
      </c>
      <c r="H452" s="3" t="s">
        <v>1963</v>
      </c>
      <c r="I452" s="3" t="s">
        <v>1963</v>
      </c>
      <c r="J452" s="3">
        <v>1064.6754000000001</v>
      </c>
      <c r="K452" s="3">
        <v>9686489</v>
      </c>
      <c r="L452" s="3" t="s">
        <v>122</v>
      </c>
      <c r="M452" s="3">
        <v>1</v>
      </c>
      <c r="N452" s="3" t="s">
        <v>3311</v>
      </c>
      <c r="O452" s="3" t="s">
        <v>8805</v>
      </c>
      <c r="P452" s="3" t="s">
        <v>104</v>
      </c>
      <c r="Q452" s="3" t="s">
        <v>6659</v>
      </c>
      <c r="R452" s="5" t="s">
        <v>8812</v>
      </c>
      <c r="S452" s="3" t="s">
        <v>1963</v>
      </c>
      <c r="T452" s="3" t="s">
        <v>133</v>
      </c>
      <c r="U452" s="3" t="s">
        <v>8818</v>
      </c>
      <c r="V452" s="3">
        <v>9</v>
      </c>
      <c r="W452" s="3">
        <v>6</v>
      </c>
      <c r="X452" s="3">
        <v>5</v>
      </c>
      <c r="Y452" s="3">
        <v>450</v>
      </c>
      <c r="Z452" s="3" t="s">
        <v>122</v>
      </c>
      <c r="AA452" s="3">
        <v>450</v>
      </c>
      <c r="AB452" s="3">
        <v>51</v>
      </c>
      <c r="AC452" s="3">
        <v>9686489</v>
      </c>
      <c r="AD452" s="3">
        <v>831690</v>
      </c>
      <c r="AE452" s="3" t="s">
        <v>1963</v>
      </c>
      <c r="AF452" s="3">
        <v>22</v>
      </c>
      <c r="AG452" s="3">
        <v>43</v>
      </c>
    </row>
    <row r="453" spans="1:33" ht="15.75" customHeight="1" x14ac:dyDescent="0.15">
      <c r="A453" s="3">
        <v>25936</v>
      </c>
      <c r="B453" s="3">
        <v>451</v>
      </c>
      <c r="C453" s="3">
        <v>2</v>
      </c>
      <c r="D453" s="3" t="s">
        <v>3314</v>
      </c>
      <c r="E453" s="3" t="s">
        <v>8823</v>
      </c>
      <c r="F453" s="3" t="s">
        <v>36</v>
      </c>
      <c r="G453" s="3" t="s">
        <v>37</v>
      </c>
      <c r="H453" s="3" t="s">
        <v>971</v>
      </c>
      <c r="I453" s="3" t="s">
        <v>69</v>
      </c>
      <c r="J453" s="3">
        <v>1052.2563</v>
      </c>
      <c r="K453" s="3">
        <v>2284325</v>
      </c>
      <c r="L453" s="3" t="s">
        <v>162</v>
      </c>
      <c r="M453" s="3">
        <v>0</v>
      </c>
      <c r="N453" s="3" t="s">
        <v>3314</v>
      </c>
      <c r="O453" s="3" t="s">
        <v>8823</v>
      </c>
      <c r="P453" s="8">
        <v>37622</v>
      </c>
      <c r="Q453" s="3" t="s">
        <v>5438</v>
      </c>
      <c r="R453" s="5" t="s">
        <v>8826</v>
      </c>
      <c r="S453" s="3" t="s">
        <v>971</v>
      </c>
      <c r="T453" s="3" t="s">
        <v>37</v>
      </c>
      <c r="V453" s="3">
        <v>83</v>
      </c>
      <c r="W453" s="3">
        <v>8</v>
      </c>
      <c r="X453" s="3">
        <v>50</v>
      </c>
      <c r="Y453" s="3">
        <v>451</v>
      </c>
      <c r="Z453" s="3" t="s">
        <v>162</v>
      </c>
      <c r="AA453" s="3">
        <v>2</v>
      </c>
      <c r="AB453" s="3">
        <v>1</v>
      </c>
      <c r="AC453" s="3">
        <v>2284325</v>
      </c>
      <c r="AD453" s="3">
        <v>198248</v>
      </c>
      <c r="AE453" s="3" t="s">
        <v>69</v>
      </c>
      <c r="AF453" s="3">
        <v>8</v>
      </c>
      <c r="AG453" s="3">
        <v>20</v>
      </c>
    </row>
    <row r="454" spans="1:33" ht="15.75" customHeight="1" x14ac:dyDescent="0.15">
      <c r="A454" s="3">
        <v>21707</v>
      </c>
      <c r="B454" s="3">
        <v>452</v>
      </c>
      <c r="C454" s="3">
        <v>114</v>
      </c>
      <c r="D454" s="3" t="s">
        <v>3316</v>
      </c>
      <c r="E454" s="3" t="s">
        <v>8829</v>
      </c>
      <c r="F454" s="3" t="s">
        <v>6181</v>
      </c>
      <c r="G454" s="3" t="s">
        <v>809</v>
      </c>
      <c r="H454" s="3" t="s">
        <v>6337</v>
      </c>
      <c r="I454" s="3" t="s">
        <v>6677</v>
      </c>
      <c r="J454" s="3">
        <v>1049.7842000000001</v>
      </c>
      <c r="K454" s="3">
        <v>43266794</v>
      </c>
      <c r="L454" s="3" t="s">
        <v>356</v>
      </c>
      <c r="M454" s="3">
        <v>2</v>
      </c>
      <c r="N454" s="3" t="s">
        <v>3316</v>
      </c>
      <c r="O454" s="3" t="s">
        <v>8829</v>
      </c>
      <c r="P454" s="3" t="s">
        <v>6675</v>
      </c>
      <c r="Q454" s="3" t="s">
        <v>6674</v>
      </c>
      <c r="R454" s="5" t="s">
        <v>8835</v>
      </c>
      <c r="S454" s="3" t="s">
        <v>6337</v>
      </c>
      <c r="T454" s="3" t="s">
        <v>809</v>
      </c>
      <c r="V454" s="3">
        <v>3</v>
      </c>
      <c r="W454" s="3">
        <v>0</v>
      </c>
      <c r="X454" s="3">
        <v>26</v>
      </c>
      <c r="Y454" s="3">
        <v>452</v>
      </c>
      <c r="Z454" s="3" t="s">
        <v>356</v>
      </c>
      <c r="AA454" s="3">
        <v>114</v>
      </c>
      <c r="AB454" s="3">
        <v>50</v>
      </c>
      <c r="AC454" s="3">
        <v>43266794</v>
      </c>
      <c r="AD454" s="3">
        <v>3763036</v>
      </c>
      <c r="AF454" s="3">
        <v>18</v>
      </c>
      <c r="AG454" s="3">
        <v>72</v>
      </c>
    </row>
    <row r="455" spans="1:33" ht="15.75" customHeight="1" x14ac:dyDescent="0.15">
      <c r="A455" s="3">
        <v>25923</v>
      </c>
      <c r="B455" s="3">
        <v>453</v>
      </c>
      <c r="C455" s="3">
        <v>35</v>
      </c>
      <c r="D455" s="3" t="s">
        <v>3317</v>
      </c>
      <c r="E455" s="3" t="s">
        <v>8844</v>
      </c>
      <c r="F455" s="3" t="s">
        <v>36</v>
      </c>
      <c r="G455" s="3" t="s">
        <v>37</v>
      </c>
      <c r="H455" s="3" t="s">
        <v>39</v>
      </c>
      <c r="I455" s="3" t="s">
        <v>39</v>
      </c>
      <c r="J455" s="3">
        <v>1048.9417000000001</v>
      </c>
      <c r="K455" s="3">
        <v>2442110</v>
      </c>
      <c r="L455" s="3" t="s">
        <v>101</v>
      </c>
      <c r="M455" s="3">
        <v>0</v>
      </c>
      <c r="N455" s="3" t="s">
        <v>3317</v>
      </c>
      <c r="O455" s="3" t="s">
        <v>8844</v>
      </c>
      <c r="P455" s="8">
        <v>39083</v>
      </c>
      <c r="Q455" s="3" t="s">
        <v>6680</v>
      </c>
      <c r="R455" s="5" t="s">
        <v>8849</v>
      </c>
      <c r="S455" s="3" t="s">
        <v>39</v>
      </c>
      <c r="T455" s="3" t="s">
        <v>37</v>
      </c>
      <c r="V455" s="3">
        <v>84</v>
      </c>
      <c r="W455" s="3">
        <v>32</v>
      </c>
      <c r="X455" s="3">
        <v>36</v>
      </c>
      <c r="Y455" s="3">
        <v>453</v>
      </c>
      <c r="Z455" s="3" t="s">
        <v>101</v>
      </c>
      <c r="AA455" s="3">
        <v>35</v>
      </c>
      <c r="AB455" s="3">
        <v>3</v>
      </c>
      <c r="AC455" s="3">
        <v>2442110</v>
      </c>
      <c r="AD455" s="3">
        <v>212553</v>
      </c>
      <c r="AE455" s="3" t="s">
        <v>39</v>
      </c>
      <c r="AF455" s="3">
        <v>10</v>
      </c>
      <c r="AG455" s="3">
        <v>2</v>
      </c>
    </row>
    <row r="456" spans="1:33" ht="15.75" customHeight="1" x14ac:dyDescent="0.15">
      <c r="A456" s="3">
        <v>21308</v>
      </c>
      <c r="B456" s="3">
        <v>454</v>
      </c>
      <c r="C456" s="3">
        <v>70</v>
      </c>
      <c r="D456" s="3" t="s">
        <v>3318</v>
      </c>
      <c r="E456" s="3" t="s">
        <v>8859</v>
      </c>
      <c r="F456" s="3" t="s">
        <v>96</v>
      </c>
      <c r="G456" s="3" t="s">
        <v>61</v>
      </c>
      <c r="H456" s="3" t="s">
        <v>1594</v>
      </c>
      <c r="I456" s="3" t="s">
        <v>1595</v>
      </c>
      <c r="J456" s="3">
        <v>1048.3934999999999</v>
      </c>
      <c r="K456" s="3">
        <v>8228033</v>
      </c>
      <c r="L456" s="3" t="s">
        <v>66</v>
      </c>
      <c r="M456" s="3">
        <v>2</v>
      </c>
      <c r="N456" s="3" t="s">
        <v>3318</v>
      </c>
      <c r="O456" s="3" t="s">
        <v>8859</v>
      </c>
      <c r="P456" s="3" t="s">
        <v>179</v>
      </c>
      <c r="Q456" s="3" t="s">
        <v>6683</v>
      </c>
      <c r="R456" s="5" t="s">
        <v>8861</v>
      </c>
      <c r="S456" s="3" t="s">
        <v>1594</v>
      </c>
      <c r="T456" s="3" t="s">
        <v>61</v>
      </c>
      <c r="U456" s="3" t="s">
        <v>8864</v>
      </c>
      <c r="V456" s="3">
        <v>28</v>
      </c>
      <c r="W456" s="3">
        <v>0</v>
      </c>
      <c r="X456" s="3">
        <v>34</v>
      </c>
      <c r="Y456" s="3">
        <v>454</v>
      </c>
      <c r="Z456" s="3" t="s">
        <v>66</v>
      </c>
      <c r="AA456" s="3">
        <v>70</v>
      </c>
      <c r="AB456" s="3">
        <v>7</v>
      </c>
      <c r="AC456" s="3">
        <v>8228033</v>
      </c>
      <c r="AD456" s="3">
        <v>716482</v>
      </c>
      <c r="AF456" s="3">
        <v>9</v>
      </c>
      <c r="AG456" s="3">
        <v>106</v>
      </c>
    </row>
    <row r="457" spans="1:33" ht="15.75" customHeight="1" x14ac:dyDescent="0.15">
      <c r="A457" s="3">
        <v>25167</v>
      </c>
      <c r="B457" s="3">
        <v>455</v>
      </c>
      <c r="C457" s="3">
        <v>21</v>
      </c>
      <c r="D457" s="3" t="s">
        <v>3322</v>
      </c>
      <c r="E457" s="3" t="s">
        <v>8868</v>
      </c>
      <c r="F457" s="3" t="s">
        <v>6874</v>
      </c>
      <c r="G457" s="3" t="s">
        <v>621</v>
      </c>
      <c r="H457" s="3" t="s">
        <v>6365</v>
      </c>
      <c r="I457" s="3" t="s">
        <v>6692</v>
      </c>
      <c r="J457" s="3">
        <v>1047.6978999999999</v>
      </c>
      <c r="K457" s="3">
        <v>4542703</v>
      </c>
      <c r="L457" s="3" t="s">
        <v>101</v>
      </c>
      <c r="M457" s="3">
        <v>0</v>
      </c>
      <c r="N457" s="3" t="s">
        <v>3322</v>
      </c>
      <c r="O457" s="3" t="s">
        <v>8868</v>
      </c>
      <c r="P457" s="8">
        <v>39814</v>
      </c>
      <c r="Q457" s="3" t="s">
        <v>6686</v>
      </c>
      <c r="R457" s="5" t="s">
        <v>8874</v>
      </c>
      <c r="S457" s="3" t="s">
        <v>6365</v>
      </c>
      <c r="T457" s="3" t="s">
        <v>621</v>
      </c>
      <c r="U457" s="3" t="s">
        <v>8876</v>
      </c>
      <c r="V457" s="3">
        <v>5</v>
      </c>
      <c r="W457" s="3">
        <v>0</v>
      </c>
      <c r="X457" s="3">
        <v>37</v>
      </c>
      <c r="Y457" s="3">
        <v>455</v>
      </c>
      <c r="Z457" s="3" t="s">
        <v>101</v>
      </c>
      <c r="AA457" s="3">
        <v>21</v>
      </c>
      <c r="AB457" s="3">
        <v>10</v>
      </c>
      <c r="AC457" s="3">
        <v>4542703</v>
      </c>
      <c r="AD457" s="3">
        <v>395810</v>
      </c>
      <c r="AF457" s="3">
        <v>10</v>
      </c>
      <c r="AG457" s="3">
        <v>110</v>
      </c>
    </row>
    <row r="458" spans="1:33" ht="15.75" customHeight="1" x14ac:dyDescent="0.15">
      <c r="A458" s="3">
        <v>25469</v>
      </c>
      <c r="B458" s="3">
        <v>456</v>
      </c>
      <c r="C458" s="3">
        <v>30</v>
      </c>
      <c r="D458" s="3" t="s">
        <v>3323</v>
      </c>
      <c r="E458" s="3" t="s">
        <v>8879</v>
      </c>
      <c r="F458" s="3" t="s">
        <v>269</v>
      </c>
      <c r="G458" s="3" t="s">
        <v>133</v>
      </c>
      <c r="H458" s="3" t="s">
        <v>1963</v>
      </c>
      <c r="I458" s="3" t="s">
        <v>1963</v>
      </c>
      <c r="J458" s="3">
        <v>1042.9245000000001</v>
      </c>
      <c r="K458" s="3">
        <v>2423000</v>
      </c>
      <c r="L458" s="3" t="s">
        <v>66</v>
      </c>
      <c r="M458" s="3">
        <v>0</v>
      </c>
      <c r="N458" s="3" t="s">
        <v>3323</v>
      </c>
      <c r="O458" s="3" t="s">
        <v>8879</v>
      </c>
      <c r="P458" s="8">
        <v>39448</v>
      </c>
      <c r="Q458" s="3" t="s">
        <v>6696</v>
      </c>
      <c r="R458" s="5" t="s">
        <v>8887</v>
      </c>
      <c r="S458" s="3" t="s">
        <v>1963</v>
      </c>
      <c r="T458" s="3" t="s">
        <v>133</v>
      </c>
      <c r="U458" s="3" t="s">
        <v>3323</v>
      </c>
      <c r="V458" s="3">
        <v>10</v>
      </c>
      <c r="W458" s="3">
        <v>7</v>
      </c>
      <c r="X458" s="3">
        <v>35</v>
      </c>
      <c r="Y458" s="3">
        <v>456</v>
      </c>
      <c r="Z458" s="3" t="s">
        <v>66</v>
      </c>
      <c r="AA458" s="3">
        <v>30</v>
      </c>
      <c r="AB458" s="3">
        <v>5</v>
      </c>
      <c r="AC458" s="3">
        <v>2423000</v>
      </c>
      <c r="AD458" s="3">
        <v>212000</v>
      </c>
      <c r="AE458" s="3" t="s">
        <v>1963</v>
      </c>
      <c r="AF458" s="3">
        <v>9</v>
      </c>
      <c r="AG458" s="3">
        <v>43</v>
      </c>
    </row>
    <row r="459" spans="1:33" ht="15.75" customHeight="1" x14ac:dyDescent="0.15">
      <c r="A459" s="3">
        <v>26026</v>
      </c>
      <c r="B459" s="3">
        <v>457</v>
      </c>
      <c r="C459" s="3">
        <v>7</v>
      </c>
      <c r="D459" s="3" t="s">
        <v>3342</v>
      </c>
      <c r="E459" s="3" t="s">
        <v>8890</v>
      </c>
      <c r="F459" s="3" t="s">
        <v>269</v>
      </c>
      <c r="G459" s="3" t="s">
        <v>133</v>
      </c>
      <c r="H459" s="3" t="s">
        <v>6378</v>
      </c>
      <c r="I459" s="3" t="s">
        <v>6704</v>
      </c>
      <c r="J459" s="3">
        <v>1038.6491000000001</v>
      </c>
      <c r="K459" s="3">
        <v>2351447</v>
      </c>
      <c r="L459" s="3" t="s">
        <v>538</v>
      </c>
      <c r="M459" s="3">
        <v>0</v>
      </c>
      <c r="N459" s="3" t="s">
        <v>3342</v>
      </c>
      <c r="O459" s="3" t="s">
        <v>8890</v>
      </c>
      <c r="P459" s="8">
        <v>40179</v>
      </c>
      <c r="Q459" s="3" t="s">
        <v>6702</v>
      </c>
      <c r="R459" s="5" t="s">
        <v>8899</v>
      </c>
      <c r="S459" s="3" t="s">
        <v>6378</v>
      </c>
      <c r="T459" s="3" t="s">
        <v>133</v>
      </c>
      <c r="U459" s="3" t="s">
        <v>8901</v>
      </c>
      <c r="V459" s="3">
        <v>11</v>
      </c>
      <c r="W459" s="3">
        <v>0</v>
      </c>
      <c r="X459" s="3">
        <v>19</v>
      </c>
      <c r="Y459" s="3">
        <v>457</v>
      </c>
      <c r="Z459" s="3" t="s">
        <v>538</v>
      </c>
      <c r="AA459" s="3">
        <v>7</v>
      </c>
      <c r="AB459" s="3">
        <v>2</v>
      </c>
      <c r="AC459" s="3">
        <v>2351447</v>
      </c>
      <c r="AD459" s="3">
        <v>206512</v>
      </c>
      <c r="AF459" s="3">
        <v>3</v>
      </c>
      <c r="AG459" s="3">
        <v>509</v>
      </c>
    </row>
    <row r="460" spans="1:33" ht="15.75" customHeight="1" x14ac:dyDescent="0.15">
      <c r="A460" s="3">
        <v>22989</v>
      </c>
      <c r="B460" s="3">
        <v>458</v>
      </c>
      <c r="C460" s="3">
        <v>694</v>
      </c>
      <c r="D460" s="3" t="s">
        <v>3362</v>
      </c>
      <c r="E460" s="3" t="s">
        <v>8904</v>
      </c>
      <c r="F460" s="3" t="s">
        <v>4061</v>
      </c>
      <c r="G460" s="3" t="s">
        <v>446</v>
      </c>
      <c r="H460" s="3" t="s">
        <v>2435</v>
      </c>
      <c r="I460" s="3" t="s">
        <v>2435</v>
      </c>
      <c r="J460" s="3">
        <v>1036.0513000000001</v>
      </c>
      <c r="K460" s="3">
        <v>113058124</v>
      </c>
      <c r="L460" s="3" t="s">
        <v>162</v>
      </c>
      <c r="M460" s="3">
        <v>1</v>
      </c>
      <c r="N460" s="3" t="s">
        <v>3362</v>
      </c>
      <c r="O460" s="3" t="s">
        <v>8904</v>
      </c>
      <c r="P460" s="3" t="s">
        <v>179</v>
      </c>
      <c r="Q460" s="3" t="s">
        <v>6707</v>
      </c>
      <c r="R460" s="5" t="s">
        <v>8912</v>
      </c>
      <c r="S460" s="3" t="s">
        <v>2435</v>
      </c>
      <c r="T460" s="3" t="s">
        <v>446</v>
      </c>
      <c r="U460" s="3" t="s">
        <v>8913</v>
      </c>
      <c r="V460" s="3">
        <v>11</v>
      </c>
      <c r="W460" s="3">
        <v>11</v>
      </c>
      <c r="X460" s="3">
        <v>51</v>
      </c>
      <c r="Y460" s="3">
        <v>458</v>
      </c>
      <c r="Z460" s="3" t="s">
        <v>162</v>
      </c>
      <c r="AA460" s="3">
        <v>694</v>
      </c>
      <c r="AB460" s="3">
        <v>23</v>
      </c>
      <c r="AC460" s="3">
        <v>113058124</v>
      </c>
      <c r="AD460" s="3">
        <v>9951850</v>
      </c>
      <c r="AE460" s="3" t="s">
        <v>2435</v>
      </c>
      <c r="AF460" s="3">
        <v>8</v>
      </c>
      <c r="AG460" s="3">
        <v>29</v>
      </c>
    </row>
    <row r="461" spans="1:33" ht="15.75" customHeight="1" x14ac:dyDescent="0.15">
      <c r="A461" s="3">
        <v>26356</v>
      </c>
      <c r="B461" s="3">
        <v>459</v>
      </c>
      <c r="C461" s="3">
        <v>400</v>
      </c>
      <c r="D461" s="3" t="s">
        <v>2571</v>
      </c>
      <c r="E461" s="3" t="s">
        <v>8917</v>
      </c>
      <c r="F461" s="3" t="s">
        <v>143</v>
      </c>
      <c r="G461" s="3" t="s">
        <v>77</v>
      </c>
      <c r="H461" s="3" t="s">
        <v>2576</v>
      </c>
      <c r="I461" s="3" t="s">
        <v>79</v>
      </c>
      <c r="J461" s="3">
        <v>1035.3846000000001</v>
      </c>
      <c r="K461" s="3">
        <v>5166000</v>
      </c>
      <c r="L461" s="3" t="s">
        <v>66</v>
      </c>
      <c r="M461" s="3">
        <v>0</v>
      </c>
      <c r="N461" s="3" t="s">
        <v>2571</v>
      </c>
      <c r="O461" s="3" t="s">
        <v>8917</v>
      </c>
      <c r="P461" s="8">
        <v>33604</v>
      </c>
      <c r="Q461" s="3" t="s">
        <v>2574</v>
      </c>
      <c r="R461" s="5" t="s">
        <v>8921</v>
      </c>
      <c r="S461" s="3" t="s">
        <v>2576</v>
      </c>
      <c r="T461" s="3" t="s">
        <v>77</v>
      </c>
      <c r="U461" s="3" t="s">
        <v>8922</v>
      </c>
      <c r="V461" s="3">
        <v>13</v>
      </c>
      <c r="W461" s="3">
        <v>13</v>
      </c>
      <c r="X461" s="3">
        <v>36</v>
      </c>
      <c r="Y461" s="3">
        <v>459</v>
      </c>
      <c r="Z461" s="3" t="s">
        <v>66</v>
      </c>
      <c r="AA461" s="3">
        <v>400</v>
      </c>
      <c r="AB461" s="3">
        <v>200</v>
      </c>
      <c r="AC461" s="3">
        <v>5166000</v>
      </c>
      <c r="AD461" s="3">
        <v>455000</v>
      </c>
      <c r="AE461" s="3" t="s">
        <v>79</v>
      </c>
      <c r="AF461" s="3">
        <v>9</v>
      </c>
      <c r="AG461" s="3">
        <v>6</v>
      </c>
    </row>
    <row r="462" spans="1:33" ht="15.75" customHeight="1" x14ac:dyDescent="0.15">
      <c r="A462" s="3">
        <v>21233</v>
      </c>
      <c r="B462" s="3">
        <v>460</v>
      </c>
      <c r="C462" s="3">
        <v>15</v>
      </c>
      <c r="D462" s="3" t="s">
        <v>3367</v>
      </c>
      <c r="E462" s="3" t="s">
        <v>8928</v>
      </c>
      <c r="F462" s="3" t="s">
        <v>1438</v>
      </c>
      <c r="G462" s="3" t="s">
        <v>495</v>
      </c>
      <c r="H462" s="3" t="s">
        <v>2682</v>
      </c>
      <c r="I462" s="3" t="s">
        <v>2682</v>
      </c>
      <c r="J462" s="3">
        <v>1034.4269999999999</v>
      </c>
      <c r="K462" s="3">
        <v>4420170</v>
      </c>
      <c r="L462" s="3" t="s">
        <v>677</v>
      </c>
      <c r="M462" s="3">
        <v>2</v>
      </c>
      <c r="N462" s="3" t="s">
        <v>3367</v>
      </c>
      <c r="O462" s="3" t="s">
        <v>8928</v>
      </c>
      <c r="P462" s="3" t="s">
        <v>179</v>
      </c>
      <c r="Q462" s="3" t="s">
        <v>6719</v>
      </c>
      <c r="R462" s="5" t="s">
        <v>8937</v>
      </c>
      <c r="S462" s="3" t="s">
        <v>2682</v>
      </c>
      <c r="T462" s="3" t="s">
        <v>495</v>
      </c>
      <c r="U462" s="3" t="s">
        <v>8938</v>
      </c>
      <c r="V462" s="3">
        <v>11</v>
      </c>
      <c r="W462" s="3">
        <v>3</v>
      </c>
      <c r="X462" s="3">
        <v>7</v>
      </c>
      <c r="Y462" s="3">
        <v>460</v>
      </c>
      <c r="Z462" s="3" t="s">
        <v>677</v>
      </c>
      <c r="AA462" s="3">
        <v>15</v>
      </c>
      <c r="AB462" s="3">
        <v>2</v>
      </c>
      <c r="AC462" s="3">
        <v>4420170</v>
      </c>
      <c r="AD462" s="3">
        <v>389639</v>
      </c>
      <c r="AE462" s="3" t="s">
        <v>2682</v>
      </c>
      <c r="AF462" s="3">
        <v>12</v>
      </c>
      <c r="AG462" s="3">
        <v>79</v>
      </c>
    </row>
    <row r="463" spans="1:33" ht="15.75" customHeight="1" x14ac:dyDescent="0.15">
      <c r="A463" s="3">
        <v>24025</v>
      </c>
      <c r="B463" s="3">
        <v>461</v>
      </c>
      <c r="C463" s="3">
        <v>15</v>
      </c>
      <c r="D463" s="3" t="s">
        <v>3370</v>
      </c>
      <c r="E463" s="3" t="s">
        <v>8939</v>
      </c>
      <c r="F463" s="3" t="s">
        <v>6874</v>
      </c>
      <c r="G463" s="3" t="s">
        <v>621</v>
      </c>
      <c r="H463" s="3" t="s">
        <v>6406</v>
      </c>
      <c r="I463" s="3" t="s">
        <v>6725</v>
      </c>
      <c r="J463" s="3">
        <v>1032.7394999999999</v>
      </c>
      <c r="K463" s="3">
        <v>5224308</v>
      </c>
      <c r="L463" s="3" t="s">
        <v>364</v>
      </c>
      <c r="M463" s="3">
        <v>1</v>
      </c>
      <c r="N463" s="3" t="s">
        <v>3370</v>
      </c>
      <c r="O463" s="3" t="s">
        <v>8939</v>
      </c>
      <c r="P463" s="3" t="s">
        <v>787</v>
      </c>
      <c r="Q463" s="3" t="s">
        <v>6722</v>
      </c>
      <c r="R463" s="5" t="s">
        <v>8946</v>
      </c>
      <c r="S463" s="3" t="s">
        <v>6406</v>
      </c>
      <c r="T463" s="3" t="s">
        <v>621</v>
      </c>
      <c r="V463" s="3">
        <v>6</v>
      </c>
      <c r="W463" s="3">
        <v>0</v>
      </c>
      <c r="X463" s="3">
        <v>20</v>
      </c>
      <c r="Y463" s="3">
        <v>461</v>
      </c>
      <c r="Z463" s="3" t="s">
        <v>364</v>
      </c>
      <c r="AA463" s="3">
        <v>15</v>
      </c>
      <c r="AB463" s="3">
        <v>3</v>
      </c>
      <c r="AC463" s="3">
        <v>5224308</v>
      </c>
      <c r="AD463" s="3">
        <v>461210</v>
      </c>
      <c r="AF463" s="3">
        <v>20</v>
      </c>
      <c r="AG463" s="3">
        <v>99</v>
      </c>
    </row>
    <row r="464" spans="1:33" ht="15.75" customHeight="1" x14ac:dyDescent="0.15">
      <c r="A464" s="3">
        <v>25071</v>
      </c>
      <c r="B464" s="3">
        <v>462</v>
      </c>
      <c r="C464" s="3">
        <v>14</v>
      </c>
      <c r="D464" s="3" t="s">
        <v>3373</v>
      </c>
      <c r="E464" s="3" t="s">
        <v>8948</v>
      </c>
      <c r="F464" s="3" t="s">
        <v>96</v>
      </c>
      <c r="G464" s="3" t="s">
        <v>61</v>
      </c>
      <c r="H464" s="3" t="s">
        <v>2537</v>
      </c>
      <c r="I464" s="3" t="s">
        <v>2538</v>
      </c>
      <c r="J464" s="3">
        <v>1024.8304000000001</v>
      </c>
      <c r="K464" s="3">
        <v>2857553</v>
      </c>
      <c r="L464" s="3" t="s">
        <v>398</v>
      </c>
      <c r="M464" s="3">
        <v>0</v>
      </c>
      <c r="N464" s="3" t="s">
        <v>3373</v>
      </c>
      <c r="O464" s="3" t="s">
        <v>8948</v>
      </c>
      <c r="P464" s="8">
        <v>39083</v>
      </c>
      <c r="Q464" s="3" t="s">
        <v>6729</v>
      </c>
      <c r="R464" s="5" t="s">
        <v>8954</v>
      </c>
      <c r="S464" s="3" t="s">
        <v>2537</v>
      </c>
      <c r="T464" s="3" t="s">
        <v>61</v>
      </c>
      <c r="V464" s="3">
        <v>29</v>
      </c>
      <c r="W464" s="3">
        <v>0</v>
      </c>
      <c r="X464" s="3">
        <v>3</v>
      </c>
      <c r="Y464" s="3">
        <v>462</v>
      </c>
      <c r="Z464" s="3" t="s">
        <v>398</v>
      </c>
      <c r="AA464" s="3">
        <v>14</v>
      </c>
      <c r="AB464" s="3">
        <v>4</v>
      </c>
      <c r="AC464" s="3">
        <v>2857553</v>
      </c>
      <c r="AD464" s="3">
        <v>254043</v>
      </c>
      <c r="AF464" s="3">
        <v>1</v>
      </c>
      <c r="AG464" s="3">
        <v>15</v>
      </c>
    </row>
    <row r="465" spans="1:33" ht="15.75" customHeight="1" x14ac:dyDescent="0.15">
      <c r="A465" s="3">
        <v>21229</v>
      </c>
      <c r="B465" s="3">
        <v>463</v>
      </c>
      <c r="C465" s="3">
        <v>63</v>
      </c>
      <c r="D465" s="3" t="s">
        <v>3375</v>
      </c>
      <c r="E465" s="3" t="s">
        <v>8957</v>
      </c>
      <c r="F465" s="3" t="s">
        <v>96</v>
      </c>
      <c r="G465" s="3" t="s">
        <v>61</v>
      </c>
      <c r="H465" s="3" t="s">
        <v>679</v>
      </c>
      <c r="I465" s="3" t="s">
        <v>251</v>
      </c>
      <c r="J465" s="3">
        <v>1024.0228</v>
      </c>
      <c r="K465" s="3">
        <v>10337638</v>
      </c>
      <c r="L465" s="3" t="s">
        <v>162</v>
      </c>
      <c r="M465" s="3">
        <v>2</v>
      </c>
      <c r="N465" s="3" t="s">
        <v>3375</v>
      </c>
      <c r="O465" s="3" t="s">
        <v>8957</v>
      </c>
      <c r="P465" s="3" t="s">
        <v>1000</v>
      </c>
      <c r="Q465" s="3" t="s">
        <v>6735</v>
      </c>
      <c r="R465" s="5" t="s">
        <v>8963</v>
      </c>
      <c r="S465" s="3" t="s">
        <v>679</v>
      </c>
      <c r="T465" s="3" t="s">
        <v>61</v>
      </c>
      <c r="U465" s="3" t="s">
        <v>8967</v>
      </c>
      <c r="V465" s="3">
        <v>30</v>
      </c>
      <c r="W465" s="3">
        <v>0</v>
      </c>
      <c r="X465" s="3">
        <v>52</v>
      </c>
      <c r="Y465" s="3">
        <v>463</v>
      </c>
      <c r="Z465" s="3" t="s">
        <v>162</v>
      </c>
      <c r="AA465" s="3">
        <v>63</v>
      </c>
      <c r="AB465" s="3">
        <v>8</v>
      </c>
      <c r="AC465" s="3">
        <v>10337638</v>
      </c>
      <c r="AD465" s="3">
        <v>919700</v>
      </c>
      <c r="AF465" s="3">
        <v>8</v>
      </c>
      <c r="AG465" s="3">
        <v>40</v>
      </c>
    </row>
    <row r="466" spans="1:33" ht="15.75" customHeight="1" x14ac:dyDescent="0.15">
      <c r="A466" s="3">
        <v>24937</v>
      </c>
      <c r="B466" s="3">
        <v>464</v>
      </c>
      <c r="C466" s="3">
        <v>10</v>
      </c>
      <c r="D466" s="3" t="s">
        <v>3385</v>
      </c>
      <c r="E466" s="3" t="s">
        <v>8970</v>
      </c>
      <c r="F466" s="3" t="s">
        <v>7229</v>
      </c>
      <c r="G466" s="3" t="s">
        <v>733</v>
      </c>
      <c r="H466" s="3" t="s">
        <v>6417</v>
      </c>
      <c r="I466" s="3" t="s">
        <v>6740</v>
      </c>
      <c r="J466" s="3">
        <v>1023.2557</v>
      </c>
      <c r="K466" s="3">
        <v>4313302</v>
      </c>
      <c r="L466" s="3" t="s">
        <v>50</v>
      </c>
      <c r="M466" s="3">
        <v>0</v>
      </c>
      <c r="N466" s="3" t="s">
        <v>3385</v>
      </c>
      <c r="O466" s="3" t="s">
        <v>8970</v>
      </c>
      <c r="P466" s="3" t="s">
        <v>91</v>
      </c>
      <c r="Q466" s="3" t="s">
        <v>6739</v>
      </c>
      <c r="R466" s="5" t="s">
        <v>8973</v>
      </c>
      <c r="S466" s="3" t="s">
        <v>6417</v>
      </c>
      <c r="T466" s="3" t="s">
        <v>733</v>
      </c>
      <c r="U466" s="3" t="s">
        <v>8975</v>
      </c>
      <c r="V466" s="3">
        <v>2</v>
      </c>
      <c r="W466" s="3">
        <v>0</v>
      </c>
      <c r="X466" s="3">
        <v>14</v>
      </c>
      <c r="Y466" s="3">
        <v>464</v>
      </c>
      <c r="Z466" s="3" t="s">
        <v>50</v>
      </c>
      <c r="AA466" s="3">
        <v>10</v>
      </c>
      <c r="AB466" s="3">
        <v>7</v>
      </c>
      <c r="AC466" s="3">
        <v>4313302</v>
      </c>
      <c r="AD466" s="3">
        <v>384000</v>
      </c>
      <c r="AF466" s="3">
        <v>11</v>
      </c>
      <c r="AG466" s="3">
        <v>70</v>
      </c>
    </row>
    <row r="467" spans="1:33" ht="15.75" customHeight="1" x14ac:dyDescent="0.15">
      <c r="A467" s="3">
        <v>26144</v>
      </c>
      <c r="B467" s="3">
        <v>465</v>
      </c>
      <c r="C467" s="3">
        <v>186</v>
      </c>
      <c r="D467" s="3" t="s">
        <v>1788</v>
      </c>
      <c r="E467" s="3" t="s">
        <v>8977</v>
      </c>
      <c r="F467" s="3" t="s">
        <v>36</v>
      </c>
      <c r="G467" s="3" t="s">
        <v>37</v>
      </c>
      <c r="H467" s="3" t="s">
        <v>144</v>
      </c>
      <c r="I467" s="3" t="s">
        <v>89</v>
      </c>
      <c r="J467" s="3">
        <v>1023.228</v>
      </c>
      <c r="K467" s="3">
        <v>23180135</v>
      </c>
      <c r="L467" s="3" t="s">
        <v>66</v>
      </c>
      <c r="M467" s="3">
        <v>0</v>
      </c>
      <c r="N467" s="3" t="s">
        <v>1788</v>
      </c>
      <c r="O467" s="3" t="s">
        <v>8977</v>
      </c>
      <c r="P467" s="8">
        <v>38718</v>
      </c>
      <c r="Q467" s="3" t="s">
        <v>1789</v>
      </c>
      <c r="R467" s="5" t="s">
        <v>8980</v>
      </c>
      <c r="S467" s="3" t="s">
        <v>144</v>
      </c>
      <c r="T467" s="3" t="s">
        <v>37</v>
      </c>
      <c r="U467" s="3" t="s">
        <v>8983</v>
      </c>
      <c r="V467" s="3">
        <v>85</v>
      </c>
      <c r="W467" s="3">
        <v>23</v>
      </c>
      <c r="X467" s="3">
        <v>37</v>
      </c>
      <c r="Y467" s="3">
        <v>465</v>
      </c>
      <c r="Z467" s="3" t="s">
        <v>66</v>
      </c>
      <c r="AA467" s="3">
        <v>186</v>
      </c>
      <c r="AB467" s="3">
        <v>25</v>
      </c>
      <c r="AC467" s="3">
        <v>23180135</v>
      </c>
      <c r="AD467" s="3">
        <v>2063707</v>
      </c>
      <c r="AE467" s="3" t="s">
        <v>89</v>
      </c>
      <c r="AF467" s="3">
        <v>9</v>
      </c>
      <c r="AG467" s="3">
        <v>4</v>
      </c>
    </row>
    <row r="468" spans="1:33" ht="15.75" customHeight="1" x14ac:dyDescent="0.15">
      <c r="A468" s="3">
        <v>22986</v>
      </c>
      <c r="B468" s="3">
        <v>466</v>
      </c>
      <c r="C468" s="3">
        <v>23</v>
      </c>
      <c r="D468" s="3" t="s">
        <v>3393</v>
      </c>
      <c r="E468" s="3" t="s">
        <v>8988</v>
      </c>
      <c r="F468" s="3" t="s">
        <v>5738</v>
      </c>
      <c r="G468" s="3" t="s">
        <v>599</v>
      </c>
      <c r="H468" s="3" t="s">
        <v>5151</v>
      </c>
      <c r="I468" s="3" t="s">
        <v>3354</v>
      </c>
      <c r="J468" s="3">
        <v>1019.9459000000001</v>
      </c>
      <c r="K468" s="3">
        <v>12470116</v>
      </c>
      <c r="L468" s="3" t="s">
        <v>364</v>
      </c>
      <c r="M468" s="3">
        <v>1</v>
      </c>
      <c r="N468" s="3" t="s">
        <v>3393</v>
      </c>
      <c r="O468" s="3" t="s">
        <v>8988</v>
      </c>
      <c r="P468" s="3" t="s">
        <v>41</v>
      </c>
      <c r="Q468" s="3" t="s">
        <v>6745</v>
      </c>
      <c r="R468" s="5" t="s">
        <v>8996</v>
      </c>
      <c r="S468" s="3" t="s">
        <v>5151</v>
      </c>
      <c r="T468" s="3" t="s">
        <v>599</v>
      </c>
      <c r="U468" s="3" t="s">
        <v>8999</v>
      </c>
      <c r="V468" s="3">
        <v>5</v>
      </c>
      <c r="W468" s="3">
        <v>5</v>
      </c>
      <c r="X468" s="3">
        <v>21</v>
      </c>
      <c r="Y468" s="3">
        <v>466</v>
      </c>
      <c r="Z468" s="3" t="s">
        <v>364</v>
      </c>
      <c r="AA468" s="3">
        <v>23</v>
      </c>
      <c r="AB468" s="3">
        <v>5</v>
      </c>
      <c r="AC468" s="3">
        <v>12470116</v>
      </c>
      <c r="AD468" s="3">
        <v>1113457</v>
      </c>
      <c r="AE468" s="3" t="s">
        <v>3354</v>
      </c>
      <c r="AF468" s="3">
        <v>20</v>
      </c>
      <c r="AG468" s="3">
        <v>13</v>
      </c>
    </row>
    <row r="469" spans="1:33" ht="15.75" customHeight="1" x14ac:dyDescent="0.15">
      <c r="A469" s="3">
        <v>24865</v>
      </c>
      <c r="B469" s="3">
        <v>467</v>
      </c>
      <c r="C469" s="3">
        <v>12</v>
      </c>
      <c r="D469" s="3" t="s">
        <v>3394</v>
      </c>
      <c r="E469" s="3" t="s">
        <v>9004</v>
      </c>
      <c r="F469" s="3" t="s">
        <v>4061</v>
      </c>
      <c r="G469" s="3" t="s">
        <v>446</v>
      </c>
      <c r="H469" s="3" t="s">
        <v>2435</v>
      </c>
      <c r="I469" s="3" t="s">
        <v>2435</v>
      </c>
      <c r="J469" s="3">
        <v>1009.7107999999999</v>
      </c>
      <c r="K469" s="3">
        <v>5701805</v>
      </c>
      <c r="L469" s="3" t="s">
        <v>71</v>
      </c>
      <c r="M469" s="3">
        <v>0</v>
      </c>
      <c r="N469" s="3" t="s">
        <v>3394</v>
      </c>
      <c r="O469" s="3" t="s">
        <v>9004</v>
      </c>
      <c r="P469" s="8">
        <v>39814</v>
      </c>
      <c r="Q469" s="3" t="s">
        <v>6750</v>
      </c>
      <c r="R469" s="5" t="s">
        <v>9013</v>
      </c>
      <c r="S469" s="3" t="s">
        <v>2435</v>
      </c>
      <c r="T469" s="3" t="s">
        <v>446</v>
      </c>
      <c r="U469" s="3" t="s">
        <v>9016</v>
      </c>
      <c r="V469" s="3">
        <v>12</v>
      </c>
      <c r="W469" s="3">
        <v>12</v>
      </c>
      <c r="X469" s="3">
        <v>59</v>
      </c>
      <c r="Y469" s="3">
        <v>467</v>
      </c>
      <c r="Z469" s="3" t="s">
        <v>71</v>
      </c>
      <c r="AA469" s="3">
        <v>12</v>
      </c>
      <c r="AB469" s="3">
        <v>3</v>
      </c>
      <c r="AC469" s="3">
        <v>5701805</v>
      </c>
      <c r="AD469" s="3">
        <v>513810</v>
      </c>
      <c r="AE469" s="3" t="s">
        <v>2435</v>
      </c>
      <c r="AF469" s="3">
        <v>5</v>
      </c>
      <c r="AG469" s="3">
        <v>29</v>
      </c>
    </row>
    <row r="470" spans="1:33" ht="15.75" customHeight="1" x14ac:dyDescent="0.15">
      <c r="A470" s="3">
        <v>26133</v>
      </c>
      <c r="B470" s="3">
        <v>468</v>
      </c>
      <c r="C470" s="3">
        <v>40</v>
      </c>
      <c r="D470" s="3" t="s">
        <v>1795</v>
      </c>
      <c r="E470" s="3" t="s">
        <v>9018</v>
      </c>
      <c r="F470" s="3" t="s">
        <v>36</v>
      </c>
      <c r="G470" s="3" t="s">
        <v>37</v>
      </c>
      <c r="H470" s="3" t="s">
        <v>89</v>
      </c>
      <c r="I470" s="3" t="s">
        <v>89</v>
      </c>
      <c r="J470" s="3">
        <v>1001.7173</v>
      </c>
      <c r="K470" s="3">
        <v>8340000</v>
      </c>
      <c r="L470" s="3" t="s">
        <v>66</v>
      </c>
      <c r="M470" s="3">
        <v>0</v>
      </c>
      <c r="N470" s="3" t="s">
        <v>1795</v>
      </c>
      <c r="O470" s="3" t="s">
        <v>9018</v>
      </c>
      <c r="P470" s="8">
        <v>38353</v>
      </c>
      <c r="Q470" s="3" t="s">
        <v>1796</v>
      </c>
      <c r="R470" s="5" t="s">
        <v>9026</v>
      </c>
      <c r="S470" s="3" t="s">
        <v>89</v>
      </c>
      <c r="T470" s="3" t="s">
        <v>37</v>
      </c>
      <c r="U470" s="3" t="s">
        <v>9027</v>
      </c>
      <c r="V470" s="3">
        <v>86</v>
      </c>
      <c r="W470" s="3">
        <v>24</v>
      </c>
      <c r="X470" s="3">
        <v>38</v>
      </c>
      <c r="Y470" s="3">
        <v>468</v>
      </c>
      <c r="Z470" s="3" t="s">
        <v>66</v>
      </c>
      <c r="AA470" s="3">
        <v>40</v>
      </c>
      <c r="AB470" s="3">
        <v>27</v>
      </c>
      <c r="AC470" s="3">
        <v>8340000</v>
      </c>
      <c r="AD470" s="3">
        <v>757000</v>
      </c>
      <c r="AE470" s="3" t="s">
        <v>89</v>
      </c>
      <c r="AF470" s="3">
        <v>9</v>
      </c>
      <c r="AG470" s="3">
        <v>4</v>
      </c>
    </row>
    <row r="471" spans="1:33" ht="15.75" customHeight="1" x14ac:dyDescent="0.15">
      <c r="A471" s="3">
        <v>25836</v>
      </c>
      <c r="B471" s="3">
        <v>469</v>
      </c>
      <c r="C471" s="3">
        <v>150</v>
      </c>
      <c r="D471" s="3" t="s">
        <v>3405</v>
      </c>
      <c r="E471" s="3" t="s">
        <v>9035</v>
      </c>
      <c r="F471" s="3" t="s">
        <v>297</v>
      </c>
      <c r="G471" s="3" t="s">
        <v>146</v>
      </c>
      <c r="H471" s="3" t="s">
        <v>6448</v>
      </c>
      <c r="I471" s="3" t="s">
        <v>6759</v>
      </c>
      <c r="J471" s="3">
        <v>1000.5261</v>
      </c>
      <c r="K471" s="3">
        <v>23119291</v>
      </c>
      <c r="L471" s="3" t="s">
        <v>162</v>
      </c>
      <c r="M471" s="3">
        <v>0</v>
      </c>
      <c r="N471" s="3" t="s">
        <v>3405</v>
      </c>
      <c r="O471" s="3" t="s">
        <v>9035</v>
      </c>
      <c r="P471" s="8">
        <v>37987</v>
      </c>
      <c r="Q471" s="3" t="s">
        <v>6756</v>
      </c>
      <c r="R471" s="5" t="s">
        <v>9044</v>
      </c>
      <c r="S471" s="3" t="s">
        <v>6448</v>
      </c>
      <c r="T471" s="3" t="s">
        <v>146</v>
      </c>
      <c r="V471" s="3">
        <v>12</v>
      </c>
      <c r="W471" s="3">
        <v>0</v>
      </c>
      <c r="X471" s="3">
        <v>53</v>
      </c>
      <c r="Y471" s="3">
        <v>469</v>
      </c>
      <c r="Z471" s="3" t="s">
        <v>162</v>
      </c>
      <c r="AA471" s="3">
        <v>150</v>
      </c>
      <c r="AB471" s="3">
        <v>50</v>
      </c>
      <c r="AC471" s="3">
        <v>23119291</v>
      </c>
      <c r="AD471" s="3">
        <v>2100749</v>
      </c>
      <c r="AF471" s="3">
        <v>8</v>
      </c>
      <c r="AG471" s="3">
        <v>80</v>
      </c>
    </row>
    <row r="472" spans="1:33" ht="15.75" customHeight="1" x14ac:dyDescent="0.15">
      <c r="A472" s="3">
        <v>24872</v>
      </c>
      <c r="B472" s="3">
        <v>470</v>
      </c>
      <c r="C472" s="3">
        <v>41</v>
      </c>
      <c r="D472" s="3" t="s">
        <v>3408</v>
      </c>
      <c r="E472" s="3" t="s">
        <v>9051</v>
      </c>
      <c r="F472" s="3" t="s">
        <v>96</v>
      </c>
      <c r="G472" s="3" t="s">
        <v>61</v>
      </c>
      <c r="H472" s="3" t="s">
        <v>3241</v>
      </c>
      <c r="I472" s="3" t="s">
        <v>63</v>
      </c>
      <c r="J472" s="3">
        <v>999.89179999999999</v>
      </c>
      <c r="K472" s="3">
        <v>7847948</v>
      </c>
      <c r="L472" s="3" t="s">
        <v>162</v>
      </c>
      <c r="M472" s="3">
        <v>0</v>
      </c>
      <c r="N472" s="3" t="s">
        <v>3408</v>
      </c>
      <c r="O472" s="3" t="s">
        <v>9051</v>
      </c>
      <c r="P472" s="8">
        <v>39083</v>
      </c>
      <c r="Q472" s="3" t="s">
        <v>6762</v>
      </c>
      <c r="R472" s="5" t="s">
        <v>9055</v>
      </c>
      <c r="S472" s="3" t="s">
        <v>3241</v>
      </c>
      <c r="T472" s="3" t="s">
        <v>61</v>
      </c>
      <c r="V472" s="3">
        <v>31</v>
      </c>
      <c r="W472" s="3">
        <v>29</v>
      </c>
      <c r="X472" s="3">
        <v>54</v>
      </c>
      <c r="Y472" s="3">
        <v>470</v>
      </c>
      <c r="Z472" s="3" t="s">
        <v>162</v>
      </c>
      <c r="AA472" s="3">
        <v>41</v>
      </c>
      <c r="AB472" s="3">
        <v>5</v>
      </c>
      <c r="AC472" s="3">
        <v>7847948</v>
      </c>
      <c r="AD472" s="3">
        <v>713520</v>
      </c>
      <c r="AE472" s="3" t="s">
        <v>63</v>
      </c>
      <c r="AF472" s="3">
        <v>8</v>
      </c>
      <c r="AG472" s="3">
        <v>3</v>
      </c>
    </row>
    <row r="473" spans="1:33" ht="15.75" customHeight="1" x14ac:dyDescent="0.15">
      <c r="A473" s="3">
        <v>22910</v>
      </c>
      <c r="B473" s="3">
        <v>471</v>
      </c>
      <c r="C473" s="3">
        <v>373</v>
      </c>
      <c r="D473" s="3" t="s">
        <v>3414</v>
      </c>
      <c r="E473" s="3" t="s">
        <v>9058</v>
      </c>
      <c r="F473" s="3" t="s">
        <v>657</v>
      </c>
      <c r="G473" s="3" t="s">
        <v>246</v>
      </c>
      <c r="H473" s="3" t="s">
        <v>934</v>
      </c>
      <c r="I473" s="3" t="s">
        <v>264</v>
      </c>
      <c r="J473" s="3">
        <v>999.45360000000005</v>
      </c>
      <c r="K473" s="3">
        <v>36978000</v>
      </c>
      <c r="L473" s="3" t="s">
        <v>59</v>
      </c>
      <c r="M473" s="3">
        <v>1</v>
      </c>
      <c r="N473" s="3" t="s">
        <v>3414</v>
      </c>
      <c r="O473" s="3" t="s">
        <v>9058</v>
      </c>
      <c r="P473" s="3" t="s">
        <v>41</v>
      </c>
      <c r="Q473" s="3" t="s">
        <v>6769</v>
      </c>
      <c r="R473" s="5" t="s">
        <v>9065</v>
      </c>
      <c r="S473" s="3" t="s">
        <v>934</v>
      </c>
      <c r="T473" s="3" t="s">
        <v>246</v>
      </c>
      <c r="V473" s="3">
        <v>36</v>
      </c>
      <c r="W473" s="3">
        <v>20</v>
      </c>
      <c r="X473" s="3">
        <v>26</v>
      </c>
      <c r="Y473" s="3">
        <v>471</v>
      </c>
      <c r="Z473" s="3" t="s">
        <v>59</v>
      </c>
      <c r="AA473" s="3">
        <v>373</v>
      </c>
      <c r="AB473" s="3">
        <v>44</v>
      </c>
      <c r="AC473" s="3">
        <v>36978000</v>
      </c>
      <c r="AD473" s="3">
        <v>3363307</v>
      </c>
      <c r="AE473" s="3" t="s">
        <v>264</v>
      </c>
      <c r="AF473" s="3">
        <v>17</v>
      </c>
      <c r="AG473" s="3">
        <v>8</v>
      </c>
    </row>
    <row r="474" spans="1:33" ht="15.75" customHeight="1" x14ac:dyDescent="0.15">
      <c r="A474" s="3">
        <v>25121</v>
      </c>
      <c r="B474" s="3">
        <v>472</v>
      </c>
      <c r="C474" s="3">
        <v>5</v>
      </c>
      <c r="D474" s="3" t="s">
        <v>3418</v>
      </c>
      <c r="E474" s="3" t="s">
        <v>9070</v>
      </c>
      <c r="F474" s="3" t="s">
        <v>475</v>
      </c>
      <c r="G474" s="3" t="s">
        <v>277</v>
      </c>
      <c r="H474" s="3" t="s">
        <v>475</v>
      </c>
      <c r="I474" s="3" t="s">
        <v>203</v>
      </c>
      <c r="J474" s="3">
        <v>998.04480000000001</v>
      </c>
      <c r="K474" s="3">
        <v>11930257</v>
      </c>
      <c r="L474" s="3" t="s">
        <v>526</v>
      </c>
      <c r="M474" s="3">
        <v>0</v>
      </c>
      <c r="N474" s="3" t="s">
        <v>3418</v>
      </c>
      <c r="O474" s="3" t="s">
        <v>9070</v>
      </c>
      <c r="P474" s="8">
        <v>39814</v>
      </c>
      <c r="Q474" s="3" t="s">
        <v>6779</v>
      </c>
      <c r="R474" s="5" t="s">
        <v>9078</v>
      </c>
      <c r="S474" s="3" t="s">
        <v>475</v>
      </c>
      <c r="T474" s="3" t="s">
        <v>277</v>
      </c>
      <c r="U474" s="3" t="s">
        <v>9081</v>
      </c>
      <c r="V474" s="3">
        <v>42</v>
      </c>
      <c r="W474" s="3">
        <v>49</v>
      </c>
      <c r="X474" s="3">
        <v>8</v>
      </c>
      <c r="Y474" s="3">
        <v>472</v>
      </c>
      <c r="Z474" s="3" t="s">
        <v>526</v>
      </c>
      <c r="AA474" s="3">
        <v>5</v>
      </c>
      <c r="AB474" s="3">
        <v>2</v>
      </c>
      <c r="AC474" s="3">
        <v>11930257</v>
      </c>
      <c r="AD474" s="3">
        <v>1086500</v>
      </c>
      <c r="AE474" s="3" t="s">
        <v>203</v>
      </c>
      <c r="AF474" s="3">
        <v>19</v>
      </c>
      <c r="AG474" s="3">
        <v>9</v>
      </c>
    </row>
    <row r="475" spans="1:33" ht="15.75" customHeight="1" x14ac:dyDescent="0.15">
      <c r="A475" s="3">
        <v>25435</v>
      </c>
      <c r="B475" s="3">
        <v>473</v>
      </c>
      <c r="C475" s="3">
        <v>21</v>
      </c>
      <c r="D475" s="3" t="s">
        <v>3424</v>
      </c>
      <c r="E475" s="3" t="s">
        <v>9085</v>
      </c>
      <c r="F475" s="3" t="s">
        <v>36</v>
      </c>
      <c r="G475" s="3" t="s">
        <v>37</v>
      </c>
      <c r="H475" s="3" t="s">
        <v>6487</v>
      </c>
      <c r="I475" s="3" t="s">
        <v>39</v>
      </c>
      <c r="J475" s="3">
        <v>996.84649999999999</v>
      </c>
      <c r="K475" s="3">
        <v>13477907</v>
      </c>
      <c r="L475" s="3" t="s">
        <v>478</v>
      </c>
      <c r="M475" s="3">
        <v>0</v>
      </c>
      <c r="N475" s="3" t="s">
        <v>3424</v>
      </c>
      <c r="O475" s="3" t="s">
        <v>9085</v>
      </c>
      <c r="P475" s="8">
        <v>39448</v>
      </c>
      <c r="Q475" s="3" t="s">
        <v>6789</v>
      </c>
      <c r="R475" s="5" t="s">
        <v>9089</v>
      </c>
      <c r="S475" s="3" t="s">
        <v>6487</v>
      </c>
      <c r="T475" s="3" t="s">
        <v>37</v>
      </c>
      <c r="U475" s="3" t="s">
        <v>9090</v>
      </c>
      <c r="V475" s="3">
        <v>87</v>
      </c>
      <c r="W475" s="3">
        <v>33</v>
      </c>
      <c r="X475" s="3">
        <v>10</v>
      </c>
      <c r="Y475" s="3">
        <v>473</v>
      </c>
      <c r="Z475" s="3" t="s">
        <v>478</v>
      </c>
      <c r="AA475" s="3">
        <v>21</v>
      </c>
      <c r="AB475" s="3">
        <v>12</v>
      </c>
      <c r="AC475" s="3">
        <v>13477907</v>
      </c>
      <c r="AD475" s="3">
        <v>1228787</v>
      </c>
      <c r="AE475" s="3" t="s">
        <v>39</v>
      </c>
      <c r="AF475" s="3">
        <v>15</v>
      </c>
      <c r="AG475" s="3">
        <v>2</v>
      </c>
    </row>
    <row r="476" spans="1:33" ht="15.75" customHeight="1" x14ac:dyDescent="0.15">
      <c r="A476" s="3">
        <v>26293</v>
      </c>
      <c r="B476" s="3">
        <v>474</v>
      </c>
      <c r="C476" s="3">
        <v>640</v>
      </c>
      <c r="D476" s="3" t="s">
        <v>3436</v>
      </c>
      <c r="E476" s="3" t="s">
        <v>9096</v>
      </c>
      <c r="F476" s="3" t="s">
        <v>6874</v>
      </c>
      <c r="G476" s="3" t="s">
        <v>621</v>
      </c>
      <c r="H476" s="3" t="s">
        <v>384</v>
      </c>
      <c r="I476" s="3" t="s">
        <v>4662</v>
      </c>
      <c r="J476" s="3">
        <v>995.47699999999998</v>
      </c>
      <c r="K476" s="3">
        <v>115741000</v>
      </c>
      <c r="L476" s="3" t="s">
        <v>101</v>
      </c>
      <c r="M476" s="3">
        <v>0</v>
      </c>
      <c r="N476" s="3" t="s">
        <v>3436</v>
      </c>
      <c r="O476" s="3" t="s">
        <v>9096</v>
      </c>
      <c r="P476" s="8">
        <v>39083</v>
      </c>
      <c r="Q476" s="3" t="s">
        <v>6796</v>
      </c>
      <c r="R476" s="5" t="s">
        <v>9102</v>
      </c>
      <c r="S476" s="3" t="s">
        <v>384</v>
      </c>
      <c r="T476" s="3" t="s">
        <v>621</v>
      </c>
      <c r="U476" s="3" t="s">
        <v>9105</v>
      </c>
      <c r="V476" s="3">
        <v>7</v>
      </c>
      <c r="W476" s="3">
        <v>4</v>
      </c>
      <c r="X476" s="3">
        <v>38</v>
      </c>
      <c r="Y476" s="3">
        <v>474</v>
      </c>
      <c r="Z476" s="3" t="s">
        <v>101</v>
      </c>
      <c r="AA476" s="3">
        <v>640</v>
      </c>
      <c r="AB476" s="3">
        <v>186</v>
      </c>
      <c r="AC476" s="3">
        <v>115741000</v>
      </c>
      <c r="AD476" s="3">
        <v>10565352</v>
      </c>
      <c r="AE476" s="3" t="s">
        <v>4662</v>
      </c>
      <c r="AF476" s="3">
        <v>10</v>
      </c>
      <c r="AG476" s="3">
        <v>82</v>
      </c>
    </row>
    <row r="477" spans="1:33" ht="15.75" customHeight="1" x14ac:dyDescent="0.15">
      <c r="A477" s="3">
        <v>26002</v>
      </c>
      <c r="B477" s="3">
        <v>475</v>
      </c>
      <c r="C477" s="3">
        <v>24</v>
      </c>
      <c r="D477" s="3" t="s">
        <v>3439</v>
      </c>
      <c r="E477" s="3" t="s">
        <v>9108</v>
      </c>
      <c r="F477" s="3" t="s">
        <v>36</v>
      </c>
      <c r="G477" s="3" t="s">
        <v>37</v>
      </c>
      <c r="H477" s="3" t="s">
        <v>6500</v>
      </c>
      <c r="I477" s="3" t="s">
        <v>39</v>
      </c>
      <c r="J477" s="3">
        <v>994.29939999999999</v>
      </c>
      <c r="K477" s="3">
        <v>2278966</v>
      </c>
      <c r="L477" s="3" t="s">
        <v>66</v>
      </c>
      <c r="M477" s="3">
        <v>0</v>
      </c>
      <c r="N477" s="3" t="s">
        <v>3439</v>
      </c>
      <c r="O477" s="3" t="s">
        <v>9108</v>
      </c>
      <c r="P477" s="8">
        <v>38718</v>
      </c>
      <c r="Q477" s="3" t="s">
        <v>6802</v>
      </c>
      <c r="R477" s="5" t="s">
        <v>9111</v>
      </c>
      <c r="S477" s="3" t="s">
        <v>6500</v>
      </c>
      <c r="T477" s="3" t="s">
        <v>37</v>
      </c>
      <c r="U477" s="3" t="s">
        <v>9114</v>
      </c>
      <c r="V477" s="3">
        <v>88</v>
      </c>
      <c r="W477" s="3">
        <v>34</v>
      </c>
      <c r="X477" s="3">
        <v>39</v>
      </c>
      <c r="Y477" s="3">
        <v>475</v>
      </c>
      <c r="Z477" s="3" t="s">
        <v>66</v>
      </c>
      <c r="AA477" s="3">
        <v>24</v>
      </c>
      <c r="AB477" s="3">
        <v>5</v>
      </c>
      <c r="AC477" s="3">
        <v>2278966</v>
      </c>
      <c r="AD477" s="3">
        <v>208258</v>
      </c>
      <c r="AE477" s="3" t="s">
        <v>39</v>
      </c>
      <c r="AF477" s="3">
        <v>9</v>
      </c>
      <c r="AG477" s="3">
        <v>2</v>
      </c>
    </row>
    <row r="478" spans="1:33" ht="15.75" customHeight="1" x14ac:dyDescent="0.15">
      <c r="A478" s="3">
        <v>25721</v>
      </c>
      <c r="B478" s="3">
        <v>476</v>
      </c>
      <c r="C478" s="3">
        <v>100</v>
      </c>
      <c r="D478" s="3" t="s">
        <v>3441</v>
      </c>
      <c r="E478" s="3" t="s">
        <v>9118</v>
      </c>
      <c r="F478" s="3" t="s">
        <v>7229</v>
      </c>
      <c r="G478" s="3" t="s">
        <v>733</v>
      </c>
      <c r="H478" s="3" t="s">
        <v>4910</v>
      </c>
      <c r="I478" s="3" t="s">
        <v>5290</v>
      </c>
      <c r="J478" s="3">
        <v>991.16319999999996</v>
      </c>
      <c r="K478" s="3">
        <v>263282947</v>
      </c>
      <c r="L478" s="3" t="s">
        <v>86</v>
      </c>
      <c r="M478" s="3">
        <v>0</v>
      </c>
      <c r="N478" s="3" t="s">
        <v>3441</v>
      </c>
      <c r="O478" s="3" t="s">
        <v>9118</v>
      </c>
      <c r="P478" s="8">
        <v>39814</v>
      </c>
      <c r="Q478" s="3" t="s">
        <v>6808</v>
      </c>
      <c r="R478" s="5" t="s">
        <v>9124</v>
      </c>
      <c r="S478" s="3" t="s">
        <v>4910</v>
      </c>
      <c r="T478" s="3" t="s">
        <v>733</v>
      </c>
      <c r="U478" s="3" t="s">
        <v>9125</v>
      </c>
      <c r="V478" s="3">
        <v>3</v>
      </c>
      <c r="W478" s="3">
        <v>0</v>
      </c>
      <c r="X478" s="3">
        <v>18</v>
      </c>
      <c r="Y478" s="3">
        <v>476</v>
      </c>
      <c r="Z478" s="3" t="s">
        <v>86</v>
      </c>
      <c r="AA478" s="3">
        <v>100</v>
      </c>
      <c r="AB478" s="3">
        <v>20</v>
      </c>
      <c r="AC478" s="3">
        <v>263282947</v>
      </c>
      <c r="AD478" s="3">
        <v>24128649</v>
      </c>
      <c r="AF478" s="3">
        <v>16</v>
      </c>
      <c r="AG478" s="3">
        <v>58</v>
      </c>
    </row>
    <row r="479" spans="1:33" ht="15.75" customHeight="1" x14ac:dyDescent="0.15">
      <c r="A479" s="3">
        <v>19303</v>
      </c>
      <c r="B479" s="3">
        <v>477</v>
      </c>
      <c r="C479" s="3">
        <v>309</v>
      </c>
      <c r="D479" s="3" t="s">
        <v>3444</v>
      </c>
      <c r="E479" s="3" t="s">
        <v>9127</v>
      </c>
      <c r="F479" s="3" t="s">
        <v>36</v>
      </c>
      <c r="G479" s="3" t="s">
        <v>37</v>
      </c>
      <c r="H479" s="3" t="s">
        <v>89</v>
      </c>
      <c r="I479" s="3" t="s">
        <v>89</v>
      </c>
      <c r="J479" s="3">
        <v>990.29200000000003</v>
      </c>
      <c r="K479" s="3">
        <v>199407728</v>
      </c>
      <c r="L479" s="3" t="s">
        <v>364</v>
      </c>
      <c r="M479" s="3">
        <v>2</v>
      </c>
      <c r="N479" s="3" t="s">
        <v>3444</v>
      </c>
      <c r="O479" s="3" t="s">
        <v>9127</v>
      </c>
      <c r="P479" s="3" t="s">
        <v>179</v>
      </c>
      <c r="Q479" s="3" t="s">
        <v>4733</v>
      </c>
      <c r="R479" s="5" t="s">
        <v>9135</v>
      </c>
      <c r="S479" s="3" t="s">
        <v>89</v>
      </c>
      <c r="T479" s="3" t="s">
        <v>37</v>
      </c>
      <c r="U479" s="3" t="s">
        <v>9137</v>
      </c>
      <c r="V479" s="3">
        <v>89</v>
      </c>
      <c r="W479" s="3">
        <v>25</v>
      </c>
      <c r="X479" s="3">
        <v>22</v>
      </c>
      <c r="Y479" s="3">
        <v>477</v>
      </c>
      <c r="Z479" s="3" t="s">
        <v>364</v>
      </c>
      <c r="AA479" s="3">
        <v>309</v>
      </c>
      <c r="AB479" s="3">
        <v>44</v>
      </c>
      <c r="AC479" s="3">
        <v>199407728</v>
      </c>
      <c r="AD479" s="3">
        <v>18289387</v>
      </c>
      <c r="AE479" s="3" t="s">
        <v>89</v>
      </c>
      <c r="AF479" s="3">
        <v>20</v>
      </c>
      <c r="AG479" s="3">
        <v>4</v>
      </c>
    </row>
    <row r="480" spans="1:33" ht="15.75" customHeight="1" x14ac:dyDescent="0.15">
      <c r="A480" s="3">
        <v>23407</v>
      </c>
      <c r="B480" s="3">
        <v>478</v>
      </c>
      <c r="C480" s="3">
        <v>81</v>
      </c>
      <c r="D480" s="3" t="s">
        <v>3448</v>
      </c>
      <c r="E480" s="3" t="s">
        <v>9143</v>
      </c>
      <c r="F480" s="3" t="s">
        <v>475</v>
      </c>
      <c r="G480" s="3" t="s">
        <v>277</v>
      </c>
      <c r="H480" s="3" t="s">
        <v>475</v>
      </c>
      <c r="I480" s="3" t="s">
        <v>203</v>
      </c>
      <c r="J480" s="3">
        <v>988.45280000000002</v>
      </c>
      <c r="K480" s="3">
        <v>10536550</v>
      </c>
      <c r="L480" s="3" t="s">
        <v>538</v>
      </c>
      <c r="M480" s="3">
        <v>1</v>
      </c>
      <c r="N480" s="3" t="s">
        <v>3448</v>
      </c>
      <c r="O480" s="3" t="s">
        <v>9143</v>
      </c>
      <c r="P480" s="3" t="s">
        <v>91</v>
      </c>
      <c r="Q480" s="3" t="s">
        <v>6817</v>
      </c>
      <c r="R480" s="5" t="s">
        <v>9148</v>
      </c>
      <c r="S480" s="3" t="s">
        <v>475</v>
      </c>
      <c r="T480" s="3" t="s">
        <v>277</v>
      </c>
      <c r="U480" s="3" t="s">
        <v>3448</v>
      </c>
      <c r="V480" s="3">
        <v>43</v>
      </c>
      <c r="W480" s="3">
        <v>50</v>
      </c>
      <c r="X480" s="3">
        <v>20</v>
      </c>
      <c r="Y480" s="3">
        <v>478</v>
      </c>
      <c r="Z480" s="3" t="s">
        <v>538</v>
      </c>
      <c r="AA480" s="3">
        <v>81</v>
      </c>
      <c r="AB480" s="3">
        <v>4</v>
      </c>
      <c r="AC480" s="3">
        <v>10536550</v>
      </c>
      <c r="AD480" s="3">
        <v>968030</v>
      </c>
      <c r="AE480" s="3" t="s">
        <v>203</v>
      </c>
      <c r="AF480" s="3">
        <v>3</v>
      </c>
      <c r="AG480" s="3">
        <v>9</v>
      </c>
    </row>
    <row r="481" spans="1:33" ht="15.75" customHeight="1" x14ac:dyDescent="0.15">
      <c r="A481" s="3">
        <v>26276</v>
      </c>
      <c r="B481" s="3">
        <v>479</v>
      </c>
      <c r="C481" s="3">
        <v>6</v>
      </c>
      <c r="D481" s="3" t="s">
        <v>3462</v>
      </c>
      <c r="E481" s="3" t="s">
        <v>9155</v>
      </c>
      <c r="F481" s="3" t="s">
        <v>36</v>
      </c>
      <c r="G481" s="3" t="s">
        <v>37</v>
      </c>
      <c r="H481" s="3" t="s">
        <v>39</v>
      </c>
      <c r="I481" s="3" t="s">
        <v>39</v>
      </c>
      <c r="J481" s="3">
        <v>988.23530000000005</v>
      </c>
      <c r="K481" s="3">
        <v>3515000</v>
      </c>
      <c r="L481" s="3" t="s">
        <v>50</v>
      </c>
      <c r="M481" s="3">
        <v>0</v>
      </c>
      <c r="N481" s="3" t="s">
        <v>3462</v>
      </c>
      <c r="O481" s="3" t="s">
        <v>9155</v>
      </c>
      <c r="P481" s="8">
        <v>40179</v>
      </c>
      <c r="Q481" s="3" t="s">
        <v>6818</v>
      </c>
      <c r="R481" s="5" t="s">
        <v>9161</v>
      </c>
      <c r="S481" s="3" t="s">
        <v>39</v>
      </c>
      <c r="T481" s="3" t="s">
        <v>37</v>
      </c>
      <c r="U481" s="3" t="s">
        <v>9155</v>
      </c>
      <c r="V481" s="3">
        <v>90</v>
      </c>
      <c r="W481" s="3">
        <v>35</v>
      </c>
      <c r="X481" s="3">
        <v>15</v>
      </c>
      <c r="Y481" s="3">
        <v>479</v>
      </c>
      <c r="Z481" s="3" t="s">
        <v>50</v>
      </c>
      <c r="AA481" s="3">
        <v>6</v>
      </c>
      <c r="AB481" s="3">
        <v>3</v>
      </c>
      <c r="AC481" s="3">
        <v>3515000</v>
      </c>
      <c r="AD481" s="3">
        <v>323000</v>
      </c>
      <c r="AE481" s="3" t="s">
        <v>39</v>
      </c>
      <c r="AF481" s="3">
        <v>11</v>
      </c>
      <c r="AG481" s="3">
        <v>2</v>
      </c>
    </row>
    <row r="482" spans="1:33" ht="15.75" customHeight="1" x14ac:dyDescent="0.15">
      <c r="A482" s="3">
        <v>25491</v>
      </c>
      <c r="B482" s="3">
        <v>480</v>
      </c>
      <c r="C482" s="3">
        <v>22</v>
      </c>
      <c r="D482" s="3" t="s">
        <v>3465</v>
      </c>
      <c r="E482" s="3" t="s">
        <v>9165</v>
      </c>
      <c r="F482" s="3" t="s">
        <v>475</v>
      </c>
      <c r="G482" s="3" t="s">
        <v>277</v>
      </c>
      <c r="H482" s="3" t="s">
        <v>475</v>
      </c>
      <c r="I482" s="3" t="s">
        <v>203</v>
      </c>
      <c r="J482" s="3">
        <v>987.29939999999999</v>
      </c>
      <c r="K482" s="3">
        <v>4575693</v>
      </c>
      <c r="L482" s="3" t="s">
        <v>162</v>
      </c>
      <c r="M482" s="3">
        <v>0</v>
      </c>
      <c r="N482" s="3" t="s">
        <v>3465</v>
      </c>
      <c r="O482" s="3" t="s">
        <v>9165</v>
      </c>
      <c r="P482" s="8">
        <v>40179</v>
      </c>
      <c r="Q482" s="3" t="s">
        <v>3502</v>
      </c>
      <c r="R482" s="5" t="s">
        <v>9171</v>
      </c>
      <c r="S482" s="3" t="s">
        <v>475</v>
      </c>
      <c r="T482" s="3" t="s">
        <v>277</v>
      </c>
      <c r="U482" s="3" t="s">
        <v>9174</v>
      </c>
      <c r="V482" s="3">
        <v>44</v>
      </c>
      <c r="W482" s="3">
        <v>51</v>
      </c>
      <c r="X482" s="3">
        <v>55</v>
      </c>
      <c r="Y482" s="3">
        <v>480</v>
      </c>
      <c r="Z482" s="3" t="s">
        <v>162</v>
      </c>
      <c r="AA482" s="3">
        <v>22</v>
      </c>
      <c r="AB482" s="3">
        <v>5</v>
      </c>
      <c r="AC482" s="3">
        <v>4575693</v>
      </c>
      <c r="AD482" s="3">
        <v>420831</v>
      </c>
      <c r="AE482" s="3" t="s">
        <v>203</v>
      </c>
      <c r="AF482" s="3">
        <v>8</v>
      </c>
      <c r="AG482" s="3">
        <v>9</v>
      </c>
    </row>
    <row r="483" spans="1:33" ht="15.75" customHeight="1" x14ac:dyDescent="0.15">
      <c r="A483" s="3">
        <v>25470</v>
      </c>
      <c r="B483" s="3">
        <v>481</v>
      </c>
      <c r="C483" s="3">
        <v>20</v>
      </c>
      <c r="D483" s="3" t="s">
        <v>3466</v>
      </c>
      <c r="E483" s="3" t="s">
        <v>9176</v>
      </c>
      <c r="F483" s="3" t="s">
        <v>331</v>
      </c>
      <c r="G483" s="3" t="s">
        <v>167</v>
      </c>
      <c r="H483" s="3" t="s">
        <v>6543</v>
      </c>
      <c r="I483" s="3" t="s">
        <v>283</v>
      </c>
      <c r="J483" s="3">
        <v>986.298</v>
      </c>
      <c r="K483" s="3">
        <v>3428226</v>
      </c>
      <c r="L483" s="3" t="s">
        <v>162</v>
      </c>
      <c r="M483" s="3">
        <v>0</v>
      </c>
      <c r="N483" s="3" t="s">
        <v>3466</v>
      </c>
      <c r="O483" s="3" t="s">
        <v>9176</v>
      </c>
      <c r="P483" s="8">
        <v>40179</v>
      </c>
      <c r="Q483" s="3" t="s">
        <v>6826</v>
      </c>
      <c r="R483" s="5" t="s">
        <v>9184</v>
      </c>
      <c r="S483" s="3" t="s">
        <v>6543</v>
      </c>
      <c r="T483" s="3" t="s">
        <v>167</v>
      </c>
      <c r="V483" s="3">
        <v>39</v>
      </c>
      <c r="W483" s="3">
        <v>18</v>
      </c>
      <c r="X483" s="3">
        <v>56</v>
      </c>
      <c r="Y483" s="3">
        <v>481</v>
      </c>
      <c r="Z483" s="3" t="s">
        <v>162</v>
      </c>
      <c r="AA483" s="3">
        <v>20</v>
      </c>
      <c r="AB483" s="3">
        <v>5</v>
      </c>
      <c r="AC483" s="3">
        <v>3428226</v>
      </c>
      <c r="AD483" s="3">
        <v>315588</v>
      </c>
      <c r="AE483" s="3" t="s">
        <v>283</v>
      </c>
      <c r="AF483" s="3">
        <v>8</v>
      </c>
      <c r="AG483" s="3">
        <v>1</v>
      </c>
    </row>
    <row r="484" spans="1:33" ht="15.75" customHeight="1" x14ac:dyDescent="0.15">
      <c r="A484" s="3">
        <v>23145</v>
      </c>
      <c r="B484" s="3">
        <v>482</v>
      </c>
      <c r="C484" s="3">
        <v>134</v>
      </c>
      <c r="D484" s="3" t="s">
        <v>3469</v>
      </c>
      <c r="E484" s="3" t="s">
        <v>9185</v>
      </c>
      <c r="F484" s="3" t="s">
        <v>269</v>
      </c>
      <c r="G484" s="3" t="s">
        <v>133</v>
      </c>
      <c r="H484" s="3" t="s">
        <v>293</v>
      </c>
      <c r="I484" s="3" t="s">
        <v>6704</v>
      </c>
      <c r="J484" s="3">
        <v>986.17740000000003</v>
      </c>
      <c r="K484" s="3">
        <v>19587732</v>
      </c>
      <c r="L484" s="3" t="s">
        <v>71</v>
      </c>
      <c r="M484" s="3">
        <v>1</v>
      </c>
      <c r="N484" s="3" t="s">
        <v>3469</v>
      </c>
      <c r="O484" s="3" t="s">
        <v>9185</v>
      </c>
      <c r="P484" s="3" t="s">
        <v>91</v>
      </c>
      <c r="Q484" s="3" t="s">
        <v>6831</v>
      </c>
      <c r="R484" s="5" t="s">
        <v>9196</v>
      </c>
      <c r="S484" s="3" t="s">
        <v>293</v>
      </c>
      <c r="T484" s="3" t="s">
        <v>133</v>
      </c>
      <c r="U484" s="3" t="s">
        <v>3469</v>
      </c>
      <c r="V484" s="3">
        <v>12</v>
      </c>
      <c r="W484" s="3">
        <v>0</v>
      </c>
      <c r="X484" s="3">
        <v>60</v>
      </c>
      <c r="Y484" s="3">
        <v>482</v>
      </c>
      <c r="Z484" s="3" t="s">
        <v>71</v>
      </c>
      <c r="AA484" s="3">
        <v>134</v>
      </c>
      <c r="AB484" s="3">
        <v>18</v>
      </c>
      <c r="AC484" s="3">
        <v>19587732</v>
      </c>
      <c r="AD484" s="3">
        <v>1803364</v>
      </c>
      <c r="AF484" s="3">
        <v>5</v>
      </c>
      <c r="AG484" s="3">
        <v>509</v>
      </c>
    </row>
    <row r="485" spans="1:33" ht="15.75" customHeight="1" x14ac:dyDescent="0.15">
      <c r="A485" s="3">
        <v>24717</v>
      </c>
      <c r="B485" s="3">
        <v>483</v>
      </c>
      <c r="C485" s="3">
        <v>65</v>
      </c>
      <c r="D485" s="3" t="s">
        <v>3472</v>
      </c>
      <c r="E485" s="3" t="s">
        <v>9200</v>
      </c>
      <c r="F485" s="3" t="s">
        <v>4061</v>
      </c>
      <c r="G485" s="3" t="s">
        <v>446</v>
      </c>
      <c r="H485" s="3" t="s">
        <v>4870</v>
      </c>
      <c r="I485" s="3" t="s">
        <v>2435</v>
      </c>
      <c r="J485" s="3">
        <v>983.45190000000002</v>
      </c>
      <c r="K485" s="3">
        <v>8454717</v>
      </c>
      <c r="L485" s="3" t="s">
        <v>66</v>
      </c>
      <c r="M485" s="3">
        <v>0</v>
      </c>
      <c r="N485" s="3" t="s">
        <v>3472</v>
      </c>
      <c r="O485" s="3" t="s">
        <v>9200</v>
      </c>
      <c r="P485" s="3" t="s">
        <v>381</v>
      </c>
      <c r="Q485" s="3" t="s">
        <v>6839</v>
      </c>
      <c r="R485" s="5" t="s">
        <v>9203</v>
      </c>
      <c r="S485" s="3" t="s">
        <v>4870</v>
      </c>
      <c r="T485" s="3" t="s">
        <v>446</v>
      </c>
      <c r="U485" s="3" t="s">
        <v>9204</v>
      </c>
      <c r="V485" s="3">
        <v>13</v>
      </c>
      <c r="W485" s="3">
        <v>13</v>
      </c>
      <c r="X485" s="3">
        <v>40</v>
      </c>
      <c r="Y485" s="3">
        <v>483</v>
      </c>
      <c r="Z485" s="3" t="s">
        <v>66</v>
      </c>
      <c r="AA485" s="3">
        <v>65</v>
      </c>
      <c r="AB485" s="3">
        <v>10</v>
      </c>
      <c r="AC485" s="3">
        <v>8454717</v>
      </c>
      <c r="AD485" s="3">
        <v>780350</v>
      </c>
      <c r="AE485" s="3" t="s">
        <v>2435</v>
      </c>
      <c r="AF485" s="3">
        <v>9</v>
      </c>
      <c r="AG485" s="3">
        <v>29</v>
      </c>
    </row>
    <row r="486" spans="1:33" ht="15.75" customHeight="1" x14ac:dyDescent="0.15">
      <c r="A486" s="3">
        <v>25361</v>
      </c>
      <c r="B486" s="3">
        <v>484</v>
      </c>
      <c r="C486" s="3">
        <v>8</v>
      </c>
      <c r="D486" s="3" t="s">
        <v>3476</v>
      </c>
      <c r="E486" s="3" t="s">
        <v>9210</v>
      </c>
      <c r="F486" s="3" t="s">
        <v>1438</v>
      </c>
      <c r="G486" s="3" t="s">
        <v>495</v>
      </c>
      <c r="H486" s="3" t="s">
        <v>6555</v>
      </c>
      <c r="I486" s="3" t="s">
        <v>6851</v>
      </c>
      <c r="J486" s="3">
        <v>979.22879999999998</v>
      </c>
      <c r="K486" s="3">
        <v>6269823</v>
      </c>
      <c r="L486" s="3" t="s">
        <v>86</v>
      </c>
      <c r="M486" s="3">
        <v>0</v>
      </c>
      <c r="N486" s="3" t="s">
        <v>3476</v>
      </c>
      <c r="O486" s="3" t="s">
        <v>9210</v>
      </c>
      <c r="P486" s="8">
        <v>39814</v>
      </c>
      <c r="Q486" s="3" t="s">
        <v>6849</v>
      </c>
      <c r="R486" s="5" t="s">
        <v>9216</v>
      </c>
      <c r="S486" s="3" t="s">
        <v>6555</v>
      </c>
      <c r="T486" s="3" t="s">
        <v>495</v>
      </c>
      <c r="V486" s="3">
        <v>12</v>
      </c>
      <c r="W486" s="3">
        <v>0</v>
      </c>
      <c r="X486" s="3">
        <v>19</v>
      </c>
      <c r="Y486" s="3">
        <v>484</v>
      </c>
      <c r="Z486" s="3" t="s">
        <v>86</v>
      </c>
      <c r="AA486" s="3">
        <v>8</v>
      </c>
      <c r="AB486" s="3">
        <v>4</v>
      </c>
      <c r="AC486" s="3">
        <v>6269823</v>
      </c>
      <c r="AD486" s="3">
        <v>580954</v>
      </c>
      <c r="AF486" s="3">
        <v>16</v>
      </c>
      <c r="AG486" s="3">
        <v>39</v>
      </c>
    </row>
    <row r="487" spans="1:33" ht="15.75" customHeight="1" x14ac:dyDescent="0.15">
      <c r="A487" s="3">
        <v>25511</v>
      </c>
      <c r="B487" s="3">
        <v>485</v>
      </c>
      <c r="C487" s="3">
        <v>11</v>
      </c>
      <c r="D487" s="3" t="s">
        <v>3482</v>
      </c>
      <c r="E487" s="3" t="s">
        <v>9218</v>
      </c>
      <c r="F487" s="3" t="s">
        <v>143</v>
      </c>
      <c r="G487" s="3" t="s">
        <v>77</v>
      </c>
      <c r="H487" s="3" t="s">
        <v>2576</v>
      </c>
      <c r="I487" s="3" t="s">
        <v>79</v>
      </c>
      <c r="J487" s="3">
        <v>978.67010000000005</v>
      </c>
      <c r="K487" s="3">
        <v>17114363</v>
      </c>
      <c r="L487" s="3" t="s">
        <v>122</v>
      </c>
      <c r="M487" s="3">
        <v>0</v>
      </c>
      <c r="N487" s="3" t="s">
        <v>3482</v>
      </c>
      <c r="O487" s="3" t="s">
        <v>9218</v>
      </c>
      <c r="P487" s="8">
        <v>40179</v>
      </c>
      <c r="Q487" s="3" t="s">
        <v>6595</v>
      </c>
      <c r="R487" s="5" t="s">
        <v>9230</v>
      </c>
      <c r="S487" s="3" t="s">
        <v>2576</v>
      </c>
      <c r="T487" s="3" t="s">
        <v>77</v>
      </c>
      <c r="V487" s="3">
        <v>14</v>
      </c>
      <c r="W487" s="3">
        <v>14</v>
      </c>
      <c r="X487" s="3">
        <v>6</v>
      </c>
      <c r="Y487" s="3">
        <v>485</v>
      </c>
      <c r="Z487" s="3" t="s">
        <v>122</v>
      </c>
      <c r="AA487" s="3">
        <v>11</v>
      </c>
      <c r="AB487" s="3">
        <v>3</v>
      </c>
      <c r="AC487" s="3">
        <v>17114363</v>
      </c>
      <c r="AD487" s="3">
        <v>1586617</v>
      </c>
      <c r="AE487" s="3" t="s">
        <v>79</v>
      </c>
      <c r="AF487" s="3">
        <v>22</v>
      </c>
      <c r="AG487" s="3">
        <v>6</v>
      </c>
    </row>
    <row r="488" spans="1:33" ht="15.75" customHeight="1" x14ac:dyDescent="0.15">
      <c r="A488" s="3">
        <v>25292</v>
      </c>
      <c r="B488" s="3">
        <v>486</v>
      </c>
      <c r="C488" s="3">
        <v>103</v>
      </c>
      <c r="D488" s="3" t="s">
        <v>3484</v>
      </c>
      <c r="E488" s="3" t="s">
        <v>9233</v>
      </c>
      <c r="F488" s="3" t="s">
        <v>249</v>
      </c>
      <c r="G488" s="3" t="s">
        <v>125</v>
      </c>
      <c r="H488" s="3" t="s">
        <v>4889</v>
      </c>
      <c r="I488" s="3" t="s">
        <v>127</v>
      </c>
      <c r="J488" s="3">
        <v>978.57</v>
      </c>
      <c r="K488" s="3">
        <v>3710475</v>
      </c>
      <c r="L488" s="3" t="s">
        <v>71</v>
      </c>
      <c r="M488" s="3">
        <v>0</v>
      </c>
      <c r="N488" s="3" t="s">
        <v>3484</v>
      </c>
      <c r="O488" s="3" t="s">
        <v>9233</v>
      </c>
      <c r="P488" s="8">
        <v>39448</v>
      </c>
      <c r="Q488" s="3" t="s">
        <v>6869</v>
      </c>
      <c r="R488" s="5" t="s">
        <v>9239</v>
      </c>
      <c r="S488" s="3" t="s">
        <v>4889</v>
      </c>
      <c r="T488" s="3" t="s">
        <v>125</v>
      </c>
      <c r="U488" s="3" t="s">
        <v>9242</v>
      </c>
      <c r="V488" s="3">
        <v>9</v>
      </c>
      <c r="W488" s="3">
        <v>9</v>
      </c>
      <c r="X488" s="3">
        <v>61</v>
      </c>
      <c r="Y488" s="3">
        <v>486</v>
      </c>
      <c r="Z488" s="3" t="s">
        <v>71</v>
      </c>
      <c r="AA488" s="3">
        <v>103</v>
      </c>
      <c r="AB488" s="3">
        <v>9</v>
      </c>
      <c r="AC488" s="3">
        <v>3710475</v>
      </c>
      <c r="AD488" s="3">
        <v>344018</v>
      </c>
      <c r="AE488" s="3" t="s">
        <v>127</v>
      </c>
      <c r="AF488" s="3">
        <v>5</v>
      </c>
      <c r="AG488" s="3">
        <v>10</v>
      </c>
    </row>
    <row r="489" spans="1:33" ht="15.75" customHeight="1" x14ac:dyDescent="0.15">
      <c r="A489" s="3">
        <v>25844</v>
      </c>
      <c r="B489" s="3">
        <v>487</v>
      </c>
      <c r="C489" s="3">
        <v>7</v>
      </c>
      <c r="D489" s="3" t="s">
        <v>3487</v>
      </c>
      <c r="E489" s="3" t="s">
        <v>9247</v>
      </c>
      <c r="F489" s="3" t="s">
        <v>36</v>
      </c>
      <c r="G489" s="3" t="s">
        <v>37</v>
      </c>
      <c r="H489" s="3" t="s">
        <v>89</v>
      </c>
      <c r="I489" s="3" t="s">
        <v>89</v>
      </c>
      <c r="J489" s="3">
        <v>977.85450000000003</v>
      </c>
      <c r="K489" s="3">
        <v>2069804</v>
      </c>
      <c r="L489" s="3" t="s">
        <v>335</v>
      </c>
      <c r="M489" s="3">
        <v>0</v>
      </c>
      <c r="N489" s="3" t="s">
        <v>3487</v>
      </c>
      <c r="O489" s="3" t="s">
        <v>9247</v>
      </c>
      <c r="P489" s="8">
        <v>40179</v>
      </c>
      <c r="Q489" s="3" t="s">
        <v>5330</v>
      </c>
      <c r="R489" s="5" t="s">
        <v>9250</v>
      </c>
      <c r="S489" s="3" t="s">
        <v>89</v>
      </c>
      <c r="T489" s="3" t="s">
        <v>37</v>
      </c>
      <c r="V489" s="3">
        <v>91</v>
      </c>
      <c r="W489" s="3">
        <v>26</v>
      </c>
      <c r="X489" s="3">
        <v>8</v>
      </c>
      <c r="Y489" s="3">
        <v>487</v>
      </c>
      <c r="Z489" s="3" t="s">
        <v>335</v>
      </c>
      <c r="AA489" s="3">
        <v>7</v>
      </c>
      <c r="AB489" s="3">
        <v>3</v>
      </c>
      <c r="AC489" s="3">
        <v>2069804</v>
      </c>
      <c r="AD489" s="3">
        <v>192030</v>
      </c>
      <c r="AE489" s="3" t="s">
        <v>89</v>
      </c>
      <c r="AF489" s="3">
        <v>21</v>
      </c>
      <c r="AG489" s="3">
        <v>4</v>
      </c>
    </row>
    <row r="490" spans="1:33" ht="15.75" customHeight="1" x14ac:dyDescent="0.15">
      <c r="A490" s="3">
        <v>23115</v>
      </c>
      <c r="B490" s="3">
        <v>488</v>
      </c>
      <c r="C490" s="3">
        <v>68</v>
      </c>
      <c r="D490" s="3" t="s">
        <v>3490</v>
      </c>
      <c r="E490" s="3" t="s">
        <v>9253</v>
      </c>
      <c r="F490" s="3" t="s">
        <v>2319</v>
      </c>
      <c r="G490" s="3" t="s">
        <v>740</v>
      </c>
      <c r="H490" s="3" t="s">
        <v>1072</v>
      </c>
      <c r="I490" s="3" t="s">
        <v>63</v>
      </c>
      <c r="J490" s="3">
        <v>972.3261</v>
      </c>
      <c r="K490" s="3">
        <v>13470550</v>
      </c>
      <c r="L490" s="3" t="s">
        <v>215</v>
      </c>
      <c r="M490" s="3">
        <v>1</v>
      </c>
      <c r="N490" s="3" t="s">
        <v>3490</v>
      </c>
      <c r="O490" s="3" t="s">
        <v>9253</v>
      </c>
      <c r="P490" s="3" t="s">
        <v>41</v>
      </c>
      <c r="Q490" s="3" t="s">
        <v>6883</v>
      </c>
      <c r="R490" s="5" t="s">
        <v>9260</v>
      </c>
      <c r="S490" s="3" t="s">
        <v>1072</v>
      </c>
      <c r="T490" s="3" t="s">
        <v>740</v>
      </c>
      <c r="U490" s="3" t="s">
        <v>9261</v>
      </c>
      <c r="V490" s="3">
        <v>7</v>
      </c>
      <c r="W490" s="3">
        <v>30</v>
      </c>
      <c r="X490" s="3">
        <v>25</v>
      </c>
      <c r="Y490" s="3">
        <v>488</v>
      </c>
      <c r="Z490" s="3" t="s">
        <v>215</v>
      </c>
      <c r="AA490" s="3">
        <v>68</v>
      </c>
      <c r="AB490" s="3">
        <v>8</v>
      </c>
      <c r="AC490" s="3">
        <v>13470550</v>
      </c>
      <c r="AD490" s="3">
        <v>1256199</v>
      </c>
      <c r="AE490" s="3" t="s">
        <v>63</v>
      </c>
      <c r="AF490" s="3">
        <v>7</v>
      </c>
      <c r="AG490" s="3">
        <v>3</v>
      </c>
    </row>
    <row r="491" spans="1:33" ht="15.75" customHeight="1" x14ac:dyDescent="0.15">
      <c r="A491" s="3">
        <v>26462</v>
      </c>
      <c r="B491" s="3">
        <v>489</v>
      </c>
      <c r="C491" s="3">
        <v>17</v>
      </c>
      <c r="D491" s="3" t="s">
        <v>3494</v>
      </c>
      <c r="E491" s="3" t="s">
        <v>9269</v>
      </c>
      <c r="F491" s="3" t="s">
        <v>4061</v>
      </c>
      <c r="G491" s="3" t="s">
        <v>446</v>
      </c>
      <c r="H491" s="3" t="s">
        <v>6580</v>
      </c>
      <c r="I491" s="3" t="s">
        <v>2435</v>
      </c>
      <c r="J491" s="3">
        <v>970.46950000000004</v>
      </c>
      <c r="K491" s="3">
        <v>4574020</v>
      </c>
      <c r="L491" s="3" t="s">
        <v>215</v>
      </c>
      <c r="M491" s="3">
        <v>0</v>
      </c>
      <c r="N491" s="3" t="s">
        <v>3494</v>
      </c>
      <c r="O491" s="3" t="s">
        <v>9269</v>
      </c>
      <c r="P491" s="8">
        <v>35431</v>
      </c>
      <c r="Q491" s="3" t="s">
        <v>6888</v>
      </c>
      <c r="R491" s="5" t="s">
        <v>9274</v>
      </c>
      <c r="S491" s="3" t="s">
        <v>6580</v>
      </c>
      <c r="T491" s="3" t="s">
        <v>446</v>
      </c>
      <c r="U491" s="3" t="s">
        <v>9278</v>
      </c>
      <c r="V491" s="3">
        <v>14</v>
      </c>
      <c r="W491" s="3">
        <v>14</v>
      </c>
      <c r="X491" s="3">
        <v>26</v>
      </c>
      <c r="Y491" s="3">
        <v>489</v>
      </c>
      <c r="Z491" s="3" t="s">
        <v>215</v>
      </c>
      <c r="AA491" s="3">
        <v>17</v>
      </c>
      <c r="AB491" s="3">
        <v>4</v>
      </c>
      <c r="AC491" s="3">
        <v>4574020</v>
      </c>
      <c r="AD491" s="3">
        <v>427291</v>
      </c>
      <c r="AE491" s="3" t="s">
        <v>2435</v>
      </c>
      <c r="AF491" s="3">
        <v>7</v>
      </c>
      <c r="AG491" s="3">
        <v>29</v>
      </c>
    </row>
    <row r="492" spans="1:33" ht="15.75" customHeight="1" x14ac:dyDescent="0.15">
      <c r="A492" s="3">
        <v>25557</v>
      </c>
      <c r="B492" s="3">
        <v>490</v>
      </c>
      <c r="C492" s="3">
        <v>93</v>
      </c>
      <c r="D492" s="3" t="s">
        <v>3505</v>
      </c>
      <c r="E492" s="3" t="s">
        <v>9281</v>
      </c>
      <c r="F492" s="3" t="s">
        <v>4061</v>
      </c>
      <c r="G492" s="3" t="s">
        <v>446</v>
      </c>
      <c r="H492" s="3" t="s">
        <v>6590</v>
      </c>
      <c r="I492" s="3" t="s">
        <v>2435</v>
      </c>
      <c r="J492" s="3">
        <v>968.94650000000001</v>
      </c>
      <c r="K492" s="3">
        <v>8957333</v>
      </c>
      <c r="L492" s="3" t="s">
        <v>162</v>
      </c>
      <c r="M492" s="3">
        <v>0</v>
      </c>
      <c r="N492" s="3" t="s">
        <v>3505</v>
      </c>
      <c r="O492" s="3" t="s">
        <v>9281</v>
      </c>
      <c r="P492" s="8">
        <v>40179</v>
      </c>
      <c r="Q492" s="3" t="s">
        <v>6892</v>
      </c>
      <c r="R492" s="5" t="s">
        <v>9291</v>
      </c>
      <c r="S492" s="3" t="s">
        <v>6590</v>
      </c>
      <c r="T492" s="3" t="s">
        <v>446</v>
      </c>
      <c r="U492" s="3" t="s">
        <v>9294</v>
      </c>
      <c r="V492" s="3">
        <v>15</v>
      </c>
      <c r="W492" s="3">
        <v>15</v>
      </c>
      <c r="X492" s="3">
        <v>57</v>
      </c>
      <c r="Y492" s="3">
        <v>490</v>
      </c>
      <c r="Z492" s="3" t="s">
        <v>162</v>
      </c>
      <c r="AA492" s="3">
        <v>93</v>
      </c>
      <c r="AB492" s="3">
        <v>18</v>
      </c>
      <c r="AC492" s="3">
        <v>8957333</v>
      </c>
      <c r="AD492" s="3">
        <v>837959</v>
      </c>
      <c r="AE492" s="3" t="s">
        <v>2435</v>
      </c>
      <c r="AF492" s="3">
        <v>8</v>
      </c>
      <c r="AG492" s="3">
        <v>29</v>
      </c>
    </row>
    <row r="493" spans="1:33" ht="15.75" customHeight="1" x14ac:dyDescent="0.15">
      <c r="A493" s="3">
        <v>24980</v>
      </c>
      <c r="B493" s="3">
        <v>491</v>
      </c>
      <c r="C493" s="3">
        <v>22</v>
      </c>
      <c r="D493" s="3" t="s">
        <v>3506</v>
      </c>
      <c r="E493" s="3" t="s">
        <v>9299</v>
      </c>
      <c r="F493" s="3" t="s">
        <v>3877</v>
      </c>
      <c r="G493" s="3" t="s">
        <v>731</v>
      </c>
      <c r="H493" s="3" t="s">
        <v>6599</v>
      </c>
      <c r="I493" s="3" t="s">
        <v>2338</v>
      </c>
      <c r="J493" s="3">
        <v>968.59559999999999</v>
      </c>
      <c r="K493" s="3">
        <v>15142000</v>
      </c>
      <c r="L493" s="3" t="s">
        <v>340</v>
      </c>
      <c r="M493" s="3">
        <v>0</v>
      </c>
      <c r="N493" s="3" t="s">
        <v>3506</v>
      </c>
      <c r="O493" s="3" t="s">
        <v>9299</v>
      </c>
      <c r="P493" s="8">
        <v>39083</v>
      </c>
      <c r="Q493" s="3" t="s">
        <v>6894</v>
      </c>
      <c r="R493" s="5" t="s">
        <v>9310</v>
      </c>
      <c r="S493" s="3" t="s">
        <v>6599</v>
      </c>
      <c r="T493" s="3" t="s">
        <v>731</v>
      </c>
      <c r="U493" s="3" t="s">
        <v>9316</v>
      </c>
      <c r="V493" s="3">
        <v>3</v>
      </c>
      <c r="W493" s="3">
        <v>0</v>
      </c>
      <c r="X493" s="3">
        <v>6</v>
      </c>
      <c r="Y493" s="3">
        <v>491</v>
      </c>
      <c r="Z493" s="3" t="s">
        <v>340</v>
      </c>
      <c r="AA493" s="3">
        <v>22</v>
      </c>
      <c r="AB493" s="3">
        <v>3</v>
      </c>
      <c r="AC493" s="3">
        <v>15142000</v>
      </c>
      <c r="AD493" s="3">
        <v>1417000</v>
      </c>
      <c r="AF493" s="3">
        <v>6</v>
      </c>
      <c r="AG493" s="3">
        <v>536</v>
      </c>
    </row>
    <row r="494" spans="1:33" ht="15.75" customHeight="1" x14ac:dyDescent="0.15">
      <c r="A494" s="3">
        <v>26370</v>
      </c>
      <c r="B494" s="3">
        <v>492</v>
      </c>
      <c r="C494" s="3">
        <v>11</v>
      </c>
      <c r="D494" s="3" t="s">
        <v>3512</v>
      </c>
      <c r="E494" s="3" t="s">
        <v>9318</v>
      </c>
      <c r="F494" s="3" t="s">
        <v>947</v>
      </c>
      <c r="G494" s="3" t="s">
        <v>389</v>
      </c>
      <c r="H494" s="3" t="s">
        <v>6602</v>
      </c>
      <c r="I494" s="3" t="s">
        <v>1421</v>
      </c>
      <c r="J494" s="3">
        <v>968.42399999999998</v>
      </c>
      <c r="K494" s="3">
        <v>5109738</v>
      </c>
      <c r="L494" s="3" t="s">
        <v>71</v>
      </c>
      <c r="M494" s="3">
        <v>0</v>
      </c>
      <c r="N494" s="3" t="s">
        <v>3512</v>
      </c>
      <c r="O494" s="3" t="s">
        <v>9318</v>
      </c>
      <c r="P494" s="8">
        <v>39814</v>
      </c>
      <c r="Q494" s="3" t="s">
        <v>6907</v>
      </c>
      <c r="R494" s="5" t="s">
        <v>9325</v>
      </c>
      <c r="S494" s="3" t="s">
        <v>6602</v>
      </c>
      <c r="T494" s="3" t="s">
        <v>389</v>
      </c>
      <c r="U494" s="3" t="s">
        <v>9327</v>
      </c>
      <c r="V494" s="3">
        <v>6</v>
      </c>
      <c r="W494" s="3">
        <v>0</v>
      </c>
      <c r="X494" s="3">
        <v>62</v>
      </c>
      <c r="Y494" s="3">
        <v>492</v>
      </c>
      <c r="Z494" s="3" t="s">
        <v>71</v>
      </c>
      <c r="AA494" s="3">
        <v>11</v>
      </c>
      <c r="AB494" s="3">
        <v>5</v>
      </c>
      <c r="AC494" s="3">
        <v>5109738</v>
      </c>
      <c r="AD494" s="3">
        <v>478250</v>
      </c>
      <c r="AF494" s="3">
        <v>5</v>
      </c>
      <c r="AG494" s="3">
        <v>74</v>
      </c>
    </row>
    <row r="495" spans="1:33" ht="15.75" customHeight="1" x14ac:dyDescent="0.15">
      <c r="A495" s="3">
        <v>26515</v>
      </c>
      <c r="B495" s="3">
        <v>493</v>
      </c>
      <c r="C495" s="3">
        <v>35</v>
      </c>
      <c r="D495" s="3" t="s">
        <v>3524</v>
      </c>
      <c r="E495" s="3" t="s">
        <v>9331</v>
      </c>
      <c r="F495" s="3" t="s">
        <v>96</v>
      </c>
      <c r="G495" s="3" t="s">
        <v>61</v>
      </c>
      <c r="H495" s="3" t="s">
        <v>5997</v>
      </c>
      <c r="I495" s="3" t="s">
        <v>63</v>
      </c>
      <c r="J495" s="3">
        <v>966</v>
      </c>
      <c r="K495" s="3">
        <v>4797000</v>
      </c>
      <c r="L495" s="3" t="s">
        <v>215</v>
      </c>
      <c r="M495" s="3">
        <v>0</v>
      </c>
      <c r="N495" s="3" t="s">
        <v>3524</v>
      </c>
      <c r="O495" s="3" t="s">
        <v>9331</v>
      </c>
      <c r="P495" s="8">
        <v>38353</v>
      </c>
      <c r="Q495" s="3" t="s">
        <v>6915</v>
      </c>
      <c r="R495" s="5" t="s">
        <v>9341</v>
      </c>
      <c r="S495" s="3" t="s">
        <v>5997</v>
      </c>
      <c r="T495" s="3" t="s">
        <v>61</v>
      </c>
      <c r="U495" s="3" t="s">
        <v>9344</v>
      </c>
      <c r="V495" s="3">
        <v>32</v>
      </c>
      <c r="W495" s="3">
        <v>31</v>
      </c>
      <c r="X495" s="3">
        <v>27</v>
      </c>
      <c r="Y495" s="3">
        <v>493</v>
      </c>
      <c r="Z495" s="3" t="s">
        <v>215</v>
      </c>
      <c r="AA495" s="3">
        <v>35</v>
      </c>
      <c r="AB495" s="3">
        <v>9</v>
      </c>
      <c r="AC495" s="3">
        <v>4797000</v>
      </c>
      <c r="AD495" s="3">
        <v>450000</v>
      </c>
      <c r="AE495" s="3" t="s">
        <v>63</v>
      </c>
      <c r="AF495" s="3">
        <v>7</v>
      </c>
      <c r="AG495" s="3">
        <v>3</v>
      </c>
    </row>
    <row r="496" spans="1:33" ht="15.75" customHeight="1" x14ac:dyDescent="0.15">
      <c r="A496" s="3">
        <v>25140</v>
      </c>
      <c r="B496" s="3">
        <v>494</v>
      </c>
      <c r="C496" s="3">
        <v>850</v>
      </c>
      <c r="D496" s="3" t="s">
        <v>3542</v>
      </c>
      <c r="E496" s="3" t="s">
        <v>9348</v>
      </c>
      <c r="F496" s="3" t="s">
        <v>36</v>
      </c>
      <c r="G496" s="3" t="s">
        <v>37</v>
      </c>
      <c r="H496" s="3" t="s">
        <v>971</v>
      </c>
      <c r="I496" s="3" t="s">
        <v>69</v>
      </c>
      <c r="J496" s="3">
        <v>965.29480000000001</v>
      </c>
      <c r="K496" s="3">
        <v>40683608</v>
      </c>
      <c r="L496" s="3" t="s">
        <v>162</v>
      </c>
      <c r="M496" s="3">
        <v>0</v>
      </c>
      <c r="N496" s="3" t="s">
        <v>3542</v>
      </c>
      <c r="O496" s="3" t="s">
        <v>9348</v>
      </c>
      <c r="P496" s="8">
        <v>35796</v>
      </c>
      <c r="Q496" s="3" t="s">
        <v>5441</v>
      </c>
      <c r="R496" s="5" t="s">
        <v>9353</v>
      </c>
      <c r="S496" s="3" t="s">
        <v>971</v>
      </c>
      <c r="T496" s="3" t="s">
        <v>37</v>
      </c>
      <c r="U496" s="3" t="s">
        <v>9357</v>
      </c>
      <c r="V496" s="3">
        <v>92</v>
      </c>
      <c r="W496" s="3">
        <v>9</v>
      </c>
      <c r="X496" s="3">
        <v>58</v>
      </c>
      <c r="Y496" s="3">
        <v>494</v>
      </c>
      <c r="Z496" s="3" t="s">
        <v>162</v>
      </c>
      <c r="AA496" s="3">
        <v>850</v>
      </c>
      <c r="AB496" s="3">
        <v>600</v>
      </c>
      <c r="AC496" s="3">
        <v>40683608</v>
      </c>
      <c r="AD496" s="3">
        <v>3819000</v>
      </c>
      <c r="AE496" s="3" t="s">
        <v>69</v>
      </c>
      <c r="AF496" s="3">
        <v>8</v>
      </c>
      <c r="AG496" s="3">
        <v>20</v>
      </c>
    </row>
    <row r="497" spans="1:33" ht="15.75" customHeight="1" x14ac:dyDescent="0.15">
      <c r="A497" s="3">
        <v>25881</v>
      </c>
      <c r="B497" s="3">
        <v>495</v>
      </c>
      <c r="C497" s="3">
        <v>25</v>
      </c>
      <c r="D497" s="3" t="s">
        <v>3544</v>
      </c>
      <c r="E497" s="3" t="s">
        <v>9359</v>
      </c>
      <c r="F497" s="3" t="s">
        <v>1214</v>
      </c>
      <c r="G497" s="3" t="s">
        <v>607</v>
      </c>
      <c r="H497" s="3" t="s">
        <v>6626</v>
      </c>
      <c r="I497" s="3" t="s">
        <v>608</v>
      </c>
      <c r="J497" s="3">
        <v>964.39570000000003</v>
      </c>
      <c r="K497" s="3">
        <v>11093973</v>
      </c>
      <c r="L497" s="3" t="s">
        <v>215</v>
      </c>
      <c r="M497" s="3">
        <v>0</v>
      </c>
      <c r="N497" s="3" t="s">
        <v>3544</v>
      </c>
      <c r="O497" s="3" t="s">
        <v>9359</v>
      </c>
      <c r="P497" s="8">
        <v>37987</v>
      </c>
      <c r="Q497" s="3" t="s">
        <v>6930</v>
      </c>
      <c r="R497" s="5" t="s">
        <v>9368</v>
      </c>
      <c r="S497" s="3" t="s">
        <v>6626</v>
      </c>
      <c r="T497" s="3" t="s">
        <v>607</v>
      </c>
      <c r="V497" s="3">
        <v>2</v>
      </c>
      <c r="W497" s="3">
        <v>0</v>
      </c>
      <c r="X497" s="3">
        <v>28</v>
      </c>
      <c r="Y497" s="3">
        <v>495</v>
      </c>
      <c r="Z497" s="3" t="s">
        <v>215</v>
      </c>
      <c r="AA497" s="3">
        <v>25</v>
      </c>
      <c r="AB497" s="3">
        <v>10</v>
      </c>
      <c r="AC497" s="3">
        <v>11093973</v>
      </c>
      <c r="AD497" s="3">
        <v>1042279</v>
      </c>
      <c r="AF497" s="3">
        <v>7</v>
      </c>
      <c r="AG497" s="3">
        <v>161</v>
      </c>
    </row>
    <row r="498" spans="1:33" ht="15.75" customHeight="1" x14ac:dyDescent="0.15">
      <c r="A498" s="3">
        <v>23317</v>
      </c>
      <c r="B498" s="3">
        <v>496</v>
      </c>
      <c r="C498" s="3">
        <v>24</v>
      </c>
      <c r="D498" s="3" t="s">
        <v>3546</v>
      </c>
      <c r="E498" s="3" t="s">
        <v>9371</v>
      </c>
      <c r="F498" s="3" t="s">
        <v>1620</v>
      </c>
      <c r="G498" s="3" t="s">
        <v>412</v>
      </c>
      <c r="H498" s="3" t="s">
        <v>5431</v>
      </c>
      <c r="I498" s="3" t="s">
        <v>742</v>
      </c>
      <c r="J498" s="3">
        <v>964.33370000000002</v>
      </c>
      <c r="K498" s="3">
        <v>16349432</v>
      </c>
      <c r="L498" s="3" t="s">
        <v>162</v>
      </c>
      <c r="M498" s="3">
        <v>1</v>
      </c>
      <c r="N498" s="3" t="s">
        <v>3546</v>
      </c>
      <c r="O498" s="3" t="s">
        <v>9371</v>
      </c>
      <c r="P498" s="3" t="s">
        <v>104</v>
      </c>
      <c r="Q498" s="3" t="s">
        <v>6935</v>
      </c>
      <c r="R498" s="5" t="s">
        <v>9381</v>
      </c>
      <c r="S498" s="3" t="s">
        <v>5431</v>
      </c>
      <c r="T498" s="3" t="s">
        <v>412</v>
      </c>
      <c r="U498" s="3" t="s">
        <v>9382</v>
      </c>
      <c r="V498" s="3">
        <v>21</v>
      </c>
      <c r="W498" s="3">
        <v>20</v>
      </c>
      <c r="X498" s="3">
        <v>59</v>
      </c>
      <c r="Y498" s="3">
        <v>496</v>
      </c>
      <c r="Z498" s="3" t="s">
        <v>162</v>
      </c>
      <c r="AA498" s="3">
        <v>24</v>
      </c>
      <c r="AB498" s="3">
        <v>8</v>
      </c>
      <c r="AC498" s="3">
        <v>16349432</v>
      </c>
      <c r="AD498" s="3">
        <v>1536119</v>
      </c>
      <c r="AE498" s="3" t="s">
        <v>742</v>
      </c>
      <c r="AF498" s="3">
        <v>8</v>
      </c>
      <c r="AG498" s="3">
        <v>17</v>
      </c>
    </row>
    <row r="499" spans="1:33" ht="15.75" customHeight="1" x14ac:dyDescent="0.15">
      <c r="A499" s="3">
        <v>25343</v>
      </c>
      <c r="B499" s="3">
        <v>497</v>
      </c>
      <c r="C499" s="3">
        <v>14</v>
      </c>
      <c r="D499" s="3" t="s">
        <v>3549</v>
      </c>
      <c r="E499" s="3" t="s">
        <v>9386</v>
      </c>
      <c r="F499" s="3" t="s">
        <v>475</v>
      </c>
      <c r="G499" s="3" t="s">
        <v>277</v>
      </c>
      <c r="H499" s="3" t="s">
        <v>6638</v>
      </c>
      <c r="I499" s="3" t="s">
        <v>203</v>
      </c>
      <c r="J499" s="3">
        <v>961.94330000000002</v>
      </c>
      <c r="K499" s="3">
        <v>2623000</v>
      </c>
      <c r="L499" s="3" t="s">
        <v>86</v>
      </c>
      <c r="M499" s="3">
        <v>0</v>
      </c>
      <c r="N499" s="3" t="s">
        <v>3549</v>
      </c>
      <c r="O499" s="3" t="s">
        <v>9386</v>
      </c>
      <c r="P499" s="8">
        <v>40179</v>
      </c>
      <c r="Q499" s="3" t="s">
        <v>6944</v>
      </c>
      <c r="R499" s="5" t="s">
        <v>9390</v>
      </c>
      <c r="S499" s="3" t="s">
        <v>6638</v>
      </c>
      <c r="T499" s="3" t="s">
        <v>277</v>
      </c>
      <c r="U499" s="3" t="s">
        <v>9398</v>
      </c>
      <c r="V499" s="3">
        <v>45</v>
      </c>
      <c r="W499" s="3">
        <v>52</v>
      </c>
      <c r="X499" s="3">
        <v>20</v>
      </c>
      <c r="Y499" s="3">
        <v>497</v>
      </c>
      <c r="Z499" s="3" t="s">
        <v>86</v>
      </c>
      <c r="AA499" s="3">
        <v>14</v>
      </c>
      <c r="AB499" s="3">
        <v>3</v>
      </c>
      <c r="AC499" s="3">
        <v>2623000</v>
      </c>
      <c r="AD499" s="3">
        <v>247000</v>
      </c>
      <c r="AE499" s="3" t="s">
        <v>203</v>
      </c>
      <c r="AF499" s="3">
        <v>16</v>
      </c>
      <c r="AG499" s="3">
        <v>9</v>
      </c>
    </row>
    <row r="500" spans="1:33" ht="15.75" customHeight="1" x14ac:dyDescent="0.15">
      <c r="A500" s="3">
        <v>25420</v>
      </c>
      <c r="B500" s="3">
        <v>498</v>
      </c>
      <c r="C500" s="3">
        <v>26</v>
      </c>
      <c r="D500" s="3" t="s">
        <v>3550</v>
      </c>
      <c r="E500" s="3" t="s">
        <v>9404</v>
      </c>
      <c r="F500" s="3" t="s">
        <v>475</v>
      </c>
      <c r="G500" s="3" t="s">
        <v>277</v>
      </c>
      <c r="H500" s="3" t="s">
        <v>475</v>
      </c>
      <c r="I500" s="3" t="s">
        <v>203</v>
      </c>
      <c r="J500" s="3">
        <v>956.14890000000003</v>
      </c>
      <c r="K500" s="3">
        <v>6025002</v>
      </c>
      <c r="L500" s="3" t="s">
        <v>66</v>
      </c>
      <c r="M500" s="3">
        <v>0</v>
      </c>
      <c r="N500" s="3" t="s">
        <v>3550</v>
      </c>
      <c r="O500" s="3" t="s">
        <v>9404</v>
      </c>
      <c r="P500" s="8">
        <v>38718</v>
      </c>
      <c r="Q500" s="3" t="s">
        <v>6652</v>
      </c>
      <c r="R500" s="5" t="s">
        <v>9411</v>
      </c>
      <c r="S500" s="3" t="s">
        <v>475</v>
      </c>
      <c r="T500" s="3" t="s">
        <v>277</v>
      </c>
      <c r="U500" s="3" t="s">
        <v>9412</v>
      </c>
      <c r="V500" s="3">
        <v>46</v>
      </c>
      <c r="W500" s="3">
        <v>53</v>
      </c>
      <c r="X500" s="3">
        <v>41</v>
      </c>
      <c r="Y500" s="3">
        <v>498</v>
      </c>
      <c r="Z500" s="3" t="s">
        <v>66</v>
      </c>
      <c r="AA500" s="3">
        <v>26</v>
      </c>
      <c r="AB500" s="3">
        <v>2</v>
      </c>
      <c r="AC500" s="3">
        <v>6025002</v>
      </c>
      <c r="AD500" s="3">
        <v>570469</v>
      </c>
      <c r="AE500" s="3" t="s">
        <v>203</v>
      </c>
      <c r="AF500" s="3">
        <v>9</v>
      </c>
      <c r="AG500" s="3">
        <v>9</v>
      </c>
    </row>
    <row r="501" spans="1:33" ht="15.75" customHeight="1" x14ac:dyDescent="0.15">
      <c r="A501" s="3">
        <v>23277</v>
      </c>
      <c r="B501" s="3">
        <v>499</v>
      </c>
      <c r="C501" s="3">
        <v>67</v>
      </c>
      <c r="D501" s="3" t="s">
        <v>3553</v>
      </c>
      <c r="E501" s="3" t="s">
        <v>9416</v>
      </c>
      <c r="F501" s="3" t="s">
        <v>297</v>
      </c>
      <c r="G501" s="3" t="s">
        <v>146</v>
      </c>
      <c r="H501" s="3" t="s">
        <v>2130</v>
      </c>
      <c r="I501" s="3" t="s">
        <v>2725</v>
      </c>
      <c r="J501" s="3">
        <v>953.15940000000001</v>
      </c>
      <c r="K501" s="3">
        <v>21276600</v>
      </c>
      <c r="L501" s="3" t="s">
        <v>71</v>
      </c>
      <c r="M501" s="3">
        <v>1</v>
      </c>
      <c r="N501" s="3" t="s">
        <v>3553</v>
      </c>
      <c r="O501" s="3" t="s">
        <v>9416</v>
      </c>
      <c r="P501" s="3" t="s">
        <v>835</v>
      </c>
      <c r="Q501" s="3" t="s">
        <v>6952</v>
      </c>
      <c r="R501" s="5" t="s">
        <v>9422</v>
      </c>
      <c r="S501" s="3" t="s">
        <v>2130</v>
      </c>
      <c r="T501" s="3" t="s">
        <v>146</v>
      </c>
      <c r="U501" s="3" t="s">
        <v>9427</v>
      </c>
      <c r="V501" s="3">
        <v>13</v>
      </c>
      <c r="X501" s="3">
        <v>63</v>
      </c>
      <c r="Y501" s="3">
        <v>499</v>
      </c>
      <c r="Z501" s="3" t="s">
        <v>71</v>
      </c>
      <c r="AA501" s="3">
        <v>67</v>
      </c>
      <c r="AB501" s="3">
        <v>10</v>
      </c>
      <c r="AC501" s="3">
        <v>21276600</v>
      </c>
      <c r="AD501" s="3">
        <v>2020264</v>
      </c>
      <c r="AE501" s="3" t="s">
        <v>2725</v>
      </c>
      <c r="AF501" s="3">
        <v>5</v>
      </c>
      <c r="AG501" s="3">
        <v>30</v>
      </c>
    </row>
    <row r="502" spans="1:33" ht="15.75" customHeight="1" x14ac:dyDescent="0.15">
      <c r="A502" s="3">
        <v>24816</v>
      </c>
      <c r="B502" s="3">
        <v>500</v>
      </c>
      <c r="C502" s="3">
        <v>20</v>
      </c>
      <c r="D502" s="3" t="s">
        <v>3556</v>
      </c>
      <c r="E502" s="3" t="s">
        <v>9429</v>
      </c>
      <c r="F502" s="3" t="s">
        <v>931</v>
      </c>
      <c r="G502" s="3" t="s">
        <v>378</v>
      </c>
      <c r="H502" s="3" t="s">
        <v>379</v>
      </c>
      <c r="I502" s="3" t="s">
        <v>380</v>
      </c>
      <c r="J502" s="3">
        <v>942.2636</v>
      </c>
      <c r="K502" s="3">
        <v>3998811</v>
      </c>
      <c r="L502" s="3" t="s">
        <v>600</v>
      </c>
      <c r="M502" s="3">
        <v>0</v>
      </c>
      <c r="N502" s="3" t="s">
        <v>3556</v>
      </c>
      <c r="O502" s="3" t="s">
        <v>9429</v>
      </c>
      <c r="P502" s="8">
        <v>39448</v>
      </c>
      <c r="Q502" s="3" t="s">
        <v>6958</v>
      </c>
      <c r="R502" s="5" t="s">
        <v>9435</v>
      </c>
      <c r="S502" s="3" t="s">
        <v>379</v>
      </c>
      <c r="T502" s="3" t="s">
        <v>378</v>
      </c>
      <c r="U502" s="3" t="s">
        <v>9437</v>
      </c>
      <c r="V502" s="3">
        <v>7</v>
      </c>
      <c r="W502" s="3">
        <v>5</v>
      </c>
      <c r="X502" s="3">
        <v>9</v>
      </c>
      <c r="Y502" s="3">
        <v>500</v>
      </c>
      <c r="Z502" s="3" t="s">
        <v>600</v>
      </c>
      <c r="AA502" s="3">
        <v>20</v>
      </c>
      <c r="AB502" s="3">
        <v>5</v>
      </c>
      <c r="AC502" s="3">
        <v>3998811</v>
      </c>
      <c r="AD502" s="3">
        <v>383666</v>
      </c>
      <c r="AE502" s="3" t="s">
        <v>380</v>
      </c>
      <c r="AF502" s="3">
        <v>13</v>
      </c>
      <c r="AG502" s="3">
        <v>81</v>
      </c>
    </row>
    <row r="503" spans="1:33" ht="15.75" customHeight="1" x14ac:dyDescent="0.15">
      <c r="A503" s="3">
        <v>23107</v>
      </c>
      <c r="B503" s="3">
        <v>501</v>
      </c>
      <c r="C503" s="3">
        <v>54</v>
      </c>
      <c r="D503" s="3" t="s">
        <v>3560</v>
      </c>
      <c r="E503" s="3" t="s">
        <v>9442</v>
      </c>
      <c r="F503" s="3" t="s">
        <v>96</v>
      </c>
      <c r="G503" s="3" t="s">
        <v>61</v>
      </c>
      <c r="H503" s="3" t="s">
        <v>1594</v>
      </c>
      <c r="I503" s="3" t="s">
        <v>1595</v>
      </c>
      <c r="J503" s="3">
        <v>941.53179999999998</v>
      </c>
      <c r="K503" s="3">
        <v>13097440</v>
      </c>
      <c r="L503" s="3" t="s">
        <v>215</v>
      </c>
      <c r="M503" s="3">
        <v>1</v>
      </c>
      <c r="N503" s="3" t="s">
        <v>3560</v>
      </c>
      <c r="O503" s="3" t="s">
        <v>9442</v>
      </c>
      <c r="P503" s="3" t="s">
        <v>179</v>
      </c>
      <c r="Q503" s="3" t="s">
        <v>6961</v>
      </c>
      <c r="R503" s="5" t="s">
        <v>9447</v>
      </c>
      <c r="S503" s="3" t="s">
        <v>1594</v>
      </c>
      <c r="T503" s="3" t="s">
        <v>61</v>
      </c>
      <c r="V503" s="3">
        <v>33</v>
      </c>
      <c r="W503" s="3">
        <v>0</v>
      </c>
      <c r="X503" s="3">
        <v>29</v>
      </c>
      <c r="Y503" s="3">
        <v>501</v>
      </c>
      <c r="Z503" s="3" t="s">
        <v>215</v>
      </c>
      <c r="AA503" s="3">
        <v>54</v>
      </c>
      <c r="AB503" s="3">
        <v>10</v>
      </c>
      <c r="AC503" s="3">
        <v>13097440</v>
      </c>
      <c r="AD503" s="3">
        <v>1257517</v>
      </c>
      <c r="AF503" s="3">
        <v>7</v>
      </c>
      <c r="AG503" s="3">
        <v>106</v>
      </c>
    </row>
    <row r="504" spans="1:33" ht="15.75" customHeight="1" x14ac:dyDescent="0.15">
      <c r="A504" s="3">
        <v>21480</v>
      </c>
      <c r="B504" s="3">
        <v>502</v>
      </c>
      <c r="C504" s="3">
        <v>60</v>
      </c>
      <c r="D504" s="3" t="s">
        <v>3563</v>
      </c>
      <c r="E504" s="3" t="s">
        <v>9449</v>
      </c>
      <c r="F504" s="3" t="s">
        <v>7229</v>
      </c>
      <c r="G504" s="3" t="s">
        <v>733</v>
      </c>
      <c r="H504" s="3" t="s">
        <v>6663</v>
      </c>
      <c r="I504" s="3" t="s">
        <v>5290</v>
      </c>
      <c r="J504" s="3">
        <v>940.48820000000001</v>
      </c>
      <c r="K504" s="3">
        <v>11582756</v>
      </c>
      <c r="L504" s="3" t="s">
        <v>101</v>
      </c>
      <c r="M504" s="3">
        <v>2</v>
      </c>
      <c r="N504" s="3" t="s">
        <v>3563</v>
      </c>
      <c r="O504" s="3" t="s">
        <v>9449</v>
      </c>
      <c r="P504" s="3" t="s">
        <v>41</v>
      </c>
      <c r="Q504" s="3" t="s">
        <v>6965</v>
      </c>
      <c r="R504" s="5" t="s">
        <v>9457</v>
      </c>
      <c r="S504" s="3" t="s">
        <v>6663</v>
      </c>
      <c r="T504" s="3" t="s">
        <v>733</v>
      </c>
      <c r="V504" s="3">
        <v>4</v>
      </c>
      <c r="W504" s="3">
        <v>0</v>
      </c>
      <c r="X504" s="3">
        <v>39</v>
      </c>
      <c r="Y504" s="3">
        <v>502</v>
      </c>
      <c r="Z504" s="3" t="s">
        <v>101</v>
      </c>
      <c r="AA504" s="3">
        <v>60</v>
      </c>
      <c r="AB504" s="3">
        <v>6</v>
      </c>
      <c r="AC504" s="3">
        <v>11582756</v>
      </c>
      <c r="AD504" s="3">
        <v>1113204</v>
      </c>
      <c r="AF504" s="3">
        <v>10</v>
      </c>
      <c r="AG504" s="3">
        <v>58</v>
      </c>
    </row>
    <row r="505" spans="1:33" ht="15.75" customHeight="1" x14ac:dyDescent="0.15">
      <c r="A505" s="3">
        <v>25179</v>
      </c>
      <c r="B505" s="3">
        <v>503</v>
      </c>
      <c r="C505" s="3">
        <v>6</v>
      </c>
      <c r="D505" s="3" t="s">
        <v>3789</v>
      </c>
      <c r="E505" s="3" t="s">
        <v>9463</v>
      </c>
      <c r="F505" s="3" t="s">
        <v>947</v>
      </c>
      <c r="G505" s="3" t="s">
        <v>389</v>
      </c>
      <c r="H505" s="3" t="s">
        <v>1420</v>
      </c>
      <c r="I505" s="3" t="s">
        <v>1421</v>
      </c>
      <c r="J505" s="3">
        <v>938.98360000000002</v>
      </c>
      <c r="K505" s="3">
        <v>3172235</v>
      </c>
      <c r="L505" s="3" t="s">
        <v>40</v>
      </c>
      <c r="M505" s="3">
        <v>0</v>
      </c>
      <c r="N505" s="3" t="s">
        <v>3789</v>
      </c>
      <c r="O505" s="3" t="s">
        <v>9463</v>
      </c>
      <c r="P505" s="8">
        <v>39448</v>
      </c>
      <c r="Q505" s="3" t="s">
        <v>6971</v>
      </c>
      <c r="R505" s="5" t="s">
        <v>9471</v>
      </c>
      <c r="S505" s="3" t="s">
        <v>1420</v>
      </c>
      <c r="T505" s="3" t="s">
        <v>389</v>
      </c>
      <c r="V505" s="3">
        <v>7</v>
      </c>
      <c r="W505" s="3">
        <v>0</v>
      </c>
      <c r="X505" s="3">
        <v>38</v>
      </c>
      <c r="Y505" s="3">
        <v>503</v>
      </c>
      <c r="Z505" s="3" t="s">
        <v>40</v>
      </c>
      <c r="AA505" s="3">
        <v>6</v>
      </c>
      <c r="AB505" s="3">
        <v>2</v>
      </c>
      <c r="AC505" s="3">
        <v>3172235</v>
      </c>
      <c r="AD505" s="3">
        <v>305321</v>
      </c>
      <c r="AF505" s="3">
        <v>4</v>
      </c>
      <c r="AG505" s="3">
        <v>74</v>
      </c>
    </row>
    <row r="506" spans="1:33" ht="15.75" customHeight="1" x14ac:dyDescent="0.15">
      <c r="A506" s="3">
        <v>22976</v>
      </c>
      <c r="B506" s="3">
        <v>504</v>
      </c>
      <c r="C506" s="3">
        <v>12</v>
      </c>
      <c r="D506" s="3" t="s">
        <v>3793</v>
      </c>
      <c r="E506" s="3" t="s">
        <v>9474</v>
      </c>
      <c r="F506" s="3" t="s">
        <v>36</v>
      </c>
      <c r="G506" s="3" t="s">
        <v>37</v>
      </c>
      <c r="H506" s="3" t="s">
        <v>1272</v>
      </c>
      <c r="I506" s="3" t="s">
        <v>89</v>
      </c>
      <c r="J506" s="3">
        <v>935.28110000000004</v>
      </c>
      <c r="K506" s="3">
        <v>4435641</v>
      </c>
      <c r="L506" s="3" t="s">
        <v>340</v>
      </c>
      <c r="M506" s="3">
        <v>1</v>
      </c>
      <c r="N506" s="3" t="s">
        <v>3793</v>
      </c>
      <c r="O506" s="3" t="s">
        <v>9474</v>
      </c>
      <c r="P506" s="3" t="s">
        <v>41</v>
      </c>
      <c r="Q506" s="3" t="s">
        <v>5586</v>
      </c>
      <c r="R506" s="5" t="s">
        <v>9478</v>
      </c>
      <c r="S506" s="3" t="s">
        <v>1272</v>
      </c>
      <c r="T506" s="3" t="s">
        <v>37</v>
      </c>
      <c r="V506" s="3">
        <v>93</v>
      </c>
      <c r="W506" s="3">
        <v>27</v>
      </c>
      <c r="X506" s="3">
        <v>7</v>
      </c>
      <c r="Y506" s="3">
        <v>504</v>
      </c>
      <c r="Z506" s="3" t="s">
        <v>340</v>
      </c>
      <c r="AA506" s="3">
        <v>12</v>
      </c>
      <c r="AB506" s="3">
        <v>3</v>
      </c>
      <c r="AC506" s="3">
        <v>4435641</v>
      </c>
      <c r="AD506" s="3">
        <v>428448</v>
      </c>
      <c r="AE506" s="3" t="s">
        <v>89</v>
      </c>
      <c r="AF506" s="3">
        <v>6</v>
      </c>
      <c r="AG506" s="3">
        <v>4</v>
      </c>
    </row>
    <row r="507" spans="1:33" ht="15.75" customHeight="1" x14ac:dyDescent="0.15">
      <c r="A507" s="3">
        <v>26241</v>
      </c>
      <c r="B507" s="3">
        <v>505</v>
      </c>
      <c r="C507" s="3">
        <v>45</v>
      </c>
      <c r="D507" s="3" t="s">
        <v>3794</v>
      </c>
      <c r="E507" s="3" t="s">
        <v>9479</v>
      </c>
      <c r="F507" s="3" t="s">
        <v>475</v>
      </c>
      <c r="G507" s="3" t="s">
        <v>277</v>
      </c>
      <c r="H507" s="3" t="s">
        <v>475</v>
      </c>
      <c r="I507" s="3" t="s">
        <v>203</v>
      </c>
      <c r="J507" s="3">
        <v>934.88260000000002</v>
      </c>
      <c r="K507" s="3">
        <v>4000194</v>
      </c>
      <c r="L507" s="3" t="s">
        <v>66</v>
      </c>
      <c r="M507" s="3">
        <v>0</v>
      </c>
      <c r="N507" s="3" t="s">
        <v>3794</v>
      </c>
      <c r="O507" s="3" t="s">
        <v>9479</v>
      </c>
      <c r="P507" s="8">
        <v>40179</v>
      </c>
      <c r="Q507" s="3" t="s">
        <v>3958</v>
      </c>
      <c r="R507" s="5" t="s">
        <v>9484</v>
      </c>
      <c r="S507" s="3" t="s">
        <v>475</v>
      </c>
      <c r="T507" s="3" t="s">
        <v>277</v>
      </c>
      <c r="V507" s="3">
        <v>47</v>
      </c>
      <c r="W507" s="3">
        <v>54</v>
      </c>
      <c r="X507" s="3">
        <v>42</v>
      </c>
      <c r="Y507" s="3">
        <v>505</v>
      </c>
      <c r="Z507" s="3" t="s">
        <v>66</v>
      </c>
      <c r="AA507" s="3">
        <v>45</v>
      </c>
      <c r="AB507" s="3">
        <v>2</v>
      </c>
      <c r="AC507" s="3">
        <v>4000194</v>
      </c>
      <c r="AD507" s="3">
        <v>386536</v>
      </c>
      <c r="AE507" s="3" t="s">
        <v>203</v>
      </c>
      <c r="AF507" s="3">
        <v>9</v>
      </c>
      <c r="AG507" s="3">
        <v>9</v>
      </c>
    </row>
    <row r="508" spans="1:33" ht="15.75" customHeight="1" x14ac:dyDescent="0.15">
      <c r="A508" s="3">
        <v>25651</v>
      </c>
      <c r="B508" s="3">
        <v>506</v>
      </c>
      <c r="C508" s="3">
        <v>14</v>
      </c>
      <c r="D508" s="3" t="s">
        <v>3797</v>
      </c>
      <c r="E508" s="3" t="s">
        <v>3797</v>
      </c>
      <c r="F508" s="3" t="s">
        <v>1438</v>
      </c>
      <c r="G508" s="3" t="s">
        <v>495</v>
      </c>
      <c r="H508" s="3" t="s">
        <v>5419</v>
      </c>
      <c r="I508" s="3" t="s">
        <v>1709</v>
      </c>
      <c r="J508" s="3">
        <v>934.30399999999997</v>
      </c>
      <c r="K508" s="3">
        <v>2361047</v>
      </c>
      <c r="L508" s="3" t="s">
        <v>71</v>
      </c>
      <c r="M508" s="3">
        <v>0</v>
      </c>
      <c r="N508" s="3" t="s">
        <v>3797</v>
      </c>
      <c r="O508" s="3" t="s">
        <v>3797</v>
      </c>
      <c r="P508" s="8">
        <v>39814</v>
      </c>
      <c r="Q508" s="3" t="s">
        <v>6989</v>
      </c>
      <c r="R508" s="5" t="s">
        <v>9497</v>
      </c>
      <c r="S508" s="3" t="s">
        <v>5419</v>
      </c>
      <c r="T508" s="3" t="s">
        <v>495</v>
      </c>
      <c r="V508" s="3">
        <v>13</v>
      </c>
      <c r="W508" s="3">
        <v>5</v>
      </c>
      <c r="X508" s="3">
        <v>64</v>
      </c>
      <c r="Y508" s="3">
        <v>506</v>
      </c>
      <c r="Z508" s="3" t="s">
        <v>71</v>
      </c>
      <c r="AA508" s="3">
        <v>14</v>
      </c>
      <c r="AB508" s="3">
        <v>2</v>
      </c>
      <c r="AC508" s="3">
        <v>2361047</v>
      </c>
      <c r="AD508" s="3">
        <v>228274</v>
      </c>
      <c r="AE508" s="3" t="s">
        <v>1709</v>
      </c>
      <c r="AF508" s="3">
        <v>5</v>
      </c>
      <c r="AG508" s="3">
        <v>19</v>
      </c>
    </row>
    <row r="509" spans="1:33" ht="15.75" customHeight="1" x14ac:dyDescent="0.15">
      <c r="A509" s="3">
        <v>25569</v>
      </c>
      <c r="B509" s="3">
        <v>507</v>
      </c>
      <c r="C509" s="3">
        <v>12</v>
      </c>
      <c r="D509" s="3" t="s">
        <v>3800</v>
      </c>
      <c r="E509" s="3" t="s">
        <v>9499</v>
      </c>
      <c r="F509" s="3" t="s">
        <v>475</v>
      </c>
      <c r="G509" s="3" t="s">
        <v>277</v>
      </c>
      <c r="H509" s="3" t="s">
        <v>6688</v>
      </c>
      <c r="I509" s="3" t="s">
        <v>203</v>
      </c>
      <c r="J509" s="3">
        <v>932.22590000000002</v>
      </c>
      <c r="K509" s="3">
        <v>3107000</v>
      </c>
      <c r="L509" s="3" t="s">
        <v>71</v>
      </c>
      <c r="M509" s="3">
        <v>0</v>
      </c>
      <c r="N509" s="3" t="s">
        <v>3800</v>
      </c>
      <c r="O509" s="3" t="s">
        <v>9499</v>
      </c>
      <c r="P509" s="8">
        <v>38718</v>
      </c>
      <c r="Q509" s="3" t="s">
        <v>6685</v>
      </c>
      <c r="R509" s="5" t="s">
        <v>9504</v>
      </c>
      <c r="S509" s="3" t="s">
        <v>6688</v>
      </c>
      <c r="T509" s="3" t="s">
        <v>277</v>
      </c>
      <c r="V509" s="3">
        <v>48</v>
      </c>
      <c r="W509" s="3">
        <v>55</v>
      </c>
      <c r="X509" s="3">
        <v>65</v>
      </c>
      <c r="Y509" s="3">
        <v>507</v>
      </c>
      <c r="Z509" s="3" t="s">
        <v>71</v>
      </c>
      <c r="AA509" s="3">
        <v>12</v>
      </c>
      <c r="AB509" s="3">
        <v>3</v>
      </c>
      <c r="AC509" s="3">
        <v>3107000</v>
      </c>
      <c r="AD509" s="3">
        <v>301000</v>
      </c>
      <c r="AE509" s="3" t="s">
        <v>203</v>
      </c>
      <c r="AF509" s="3">
        <v>5</v>
      </c>
      <c r="AG509" s="3">
        <v>9</v>
      </c>
    </row>
    <row r="510" spans="1:33" ht="15.75" customHeight="1" x14ac:dyDescent="0.15">
      <c r="A510" s="3">
        <v>25314</v>
      </c>
      <c r="B510" s="3">
        <v>508</v>
      </c>
      <c r="C510" s="3">
        <v>31</v>
      </c>
      <c r="D510" s="3" t="s">
        <v>3821</v>
      </c>
      <c r="E510" s="3" t="s">
        <v>9509</v>
      </c>
      <c r="F510" s="3" t="s">
        <v>96</v>
      </c>
      <c r="G510" s="3" t="s">
        <v>61</v>
      </c>
      <c r="H510" s="3" t="s">
        <v>3241</v>
      </c>
      <c r="I510" s="3" t="s">
        <v>63</v>
      </c>
      <c r="J510" s="3">
        <v>930.67930000000001</v>
      </c>
      <c r="K510" s="3">
        <v>3065261</v>
      </c>
      <c r="L510" s="3" t="s">
        <v>215</v>
      </c>
      <c r="M510" s="3">
        <v>0</v>
      </c>
      <c r="N510" s="3" t="s">
        <v>3821</v>
      </c>
      <c r="O510" s="3" t="s">
        <v>9509</v>
      </c>
      <c r="P510" s="8">
        <v>40179</v>
      </c>
      <c r="Q510" s="3" t="s">
        <v>6997</v>
      </c>
      <c r="R510" s="5" t="s">
        <v>9517</v>
      </c>
      <c r="S510" s="3" t="s">
        <v>3241</v>
      </c>
      <c r="T510" s="3" t="s">
        <v>61</v>
      </c>
      <c r="V510" s="3">
        <v>34</v>
      </c>
      <c r="W510" s="3">
        <v>32</v>
      </c>
      <c r="X510" s="3">
        <v>30</v>
      </c>
      <c r="Y510" s="3">
        <v>508</v>
      </c>
      <c r="Z510" s="3" t="s">
        <v>215</v>
      </c>
      <c r="AA510" s="3">
        <v>31</v>
      </c>
      <c r="AB510" s="3">
        <v>1</v>
      </c>
      <c r="AC510" s="3">
        <v>3065261</v>
      </c>
      <c r="AD510" s="3">
        <v>297402</v>
      </c>
      <c r="AE510" s="3" t="s">
        <v>63</v>
      </c>
      <c r="AF510" s="3">
        <v>7</v>
      </c>
      <c r="AG510" s="3">
        <v>3</v>
      </c>
    </row>
    <row r="511" spans="1:33" ht="15.75" customHeight="1" x14ac:dyDescent="0.15">
      <c r="A511" s="3">
        <v>26160</v>
      </c>
      <c r="B511" s="3">
        <v>509</v>
      </c>
      <c r="C511" s="3">
        <v>88</v>
      </c>
      <c r="D511" s="3" t="s">
        <v>693</v>
      </c>
      <c r="E511" s="3" t="s">
        <v>9519</v>
      </c>
      <c r="F511" s="3" t="s">
        <v>36</v>
      </c>
      <c r="G511" s="3" t="s">
        <v>37</v>
      </c>
      <c r="H511" s="3" t="s">
        <v>89</v>
      </c>
      <c r="I511" s="3" t="s">
        <v>89</v>
      </c>
      <c r="J511" s="3">
        <v>930.62379999999996</v>
      </c>
      <c r="K511" s="3">
        <v>5452000</v>
      </c>
      <c r="L511" s="3" t="s">
        <v>335</v>
      </c>
      <c r="M511" s="3">
        <v>0</v>
      </c>
      <c r="N511" s="3" t="s">
        <v>693</v>
      </c>
      <c r="O511" s="3" t="s">
        <v>9519</v>
      </c>
      <c r="P511" s="8">
        <v>39083</v>
      </c>
      <c r="Q511" s="3" t="s">
        <v>697</v>
      </c>
      <c r="R511" s="5" t="s">
        <v>9525</v>
      </c>
      <c r="S511" s="3" t="s">
        <v>89</v>
      </c>
      <c r="T511" s="3" t="s">
        <v>37</v>
      </c>
      <c r="V511" s="3">
        <v>94</v>
      </c>
      <c r="W511" s="3">
        <v>28</v>
      </c>
      <c r="X511" s="3">
        <v>9</v>
      </c>
      <c r="Y511" s="3">
        <v>509</v>
      </c>
      <c r="Z511" s="3" t="s">
        <v>335</v>
      </c>
      <c r="AA511" s="3">
        <v>88</v>
      </c>
      <c r="AB511" s="3">
        <v>31</v>
      </c>
      <c r="AC511" s="3">
        <v>5452000</v>
      </c>
      <c r="AD511" s="3">
        <v>529000</v>
      </c>
      <c r="AE511" s="3" t="s">
        <v>89</v>
      </c>
      <c r="AF511" s="3">
        <v>21</v>
      </c>
      <c r="AG511" s="3">
        <v>4</v>
      </c>
    </row>
    <row r="512" spans="1:33" ht="15.75" customHeight="1" x14ac:dyDescent="0.15">
      <c r="A512" s="3">
        <v>26423</v>
      </c>
      <c r="B512" s="3">
        <v>510</v>
      </c>
      <c r="C512" s="3">
        <v>87</v>
      </c>
      <c r="D512" s="3" t="s">
        <v>3827</v>
      </c>
      <c r="E512" s="3" t="s">
        <v>9531</v>
      </c>
      <c r="F512" s="3" t="s">
        <v>657</v>
      </c>
      <c r="G512" s="3" t="s">
        <v>246</v>
      </c>
      <c r="H512" s="3" t="s">
        <v>3189</v>
      </c>
      <c r="I512" s="3" t="s">
        <v>3190</v>
      </c>
      <c r="J512" s="3">
        <v>929.97839999999997</v>
      </c>
      <c r="K512" s="3">
        <v>9326547</v>
      </c>
      <c r="L512" s="3" t="s">
        <v>59</v>
      </c>
      <c r="M512" s="3">
        <v>0</v>
      </c>
      <c r="N512" s="3" t="s">
        <v>3827</v>
      </c>
      <c r="O512" s="3" t="s">
        <v>9531</v>
      </c>
      <c r="P512" s="8">
        <v>39814</v>
      </c>
      <c r="Q512" s="3" t="s">
        <v>7003</v>
      </c>
      <c r="R512" s="5" t="s">
        <v>9537</v>
      </c>
      <c r="S512" s="3" t="s">
        <v>3189</v>
      </c>
      <c r="T512" s="3" t="s">
        <v>246</v>
      </c>
      <c r="V512" s="3">
        <v>37</v>
      </c>
      <c r="W512" s="3">
        <v>0</v>
      </c>
      <c r="X512" s="3">
        <v>27</v>
      </c>
      <c r="Y512" s="3">
        <v>510</v>
      </c>
      <c r="Z512" s="3" t="s">
        <v>59</v>
      </c>
      <c r="AA512" s="3">
        <v>87</v>
      </c>
      <c r="AB512" s="3">
        <v>17</v>
      </c>
      <c r="AC512" s="3">
        <v>9326547</v>
      </c>
      <c r="AD512" s="3">
        <v>905509</v>
      </c>
      <c r="AF512" s="3">
        <v>17</v>
      </c>
      <c r="AG512" s="3">
        <v>14</v>
      </c>
    </row>
    <row r="513" spans="1:33" ht="15.75" customHeight="1" x14ac:dyDescent="0.15">
      <c r="A513" s="3">
        <v>24974</v>
      </c>
      <c r="B513" s="3">
        <v>511</v>
      </c>
      <c r="C513" s="3">
        <v>33</v>
      </c>
      <c r="D513" s="3" t="s">
        <v>3828</v>
      </c>
      <c r="E513" s="3" t="s">
        <v>9541</v>
      </c>
      <c r="F513" s="3" t="s">
        <v>3877</v>
      </c>
      <c r="G513" s="3" t="s">
        <v>731</v>
      </c>
      <c r="H513" s="3" t="s">
        <v>6716</v>
      </c>
      <c r="I513" s="3" t="s">
        <v>2338</v>
      </c>
      <c r="J513" s="3">
        <v>929.47239999999999</v>
      </c>
      <c r="K513" s="3">
        <v>3019216</v>
      </c>
      <c r="L513" s="3" t="s">
        <v>59</v>
      </c>
      <c r="M513" s="3">
        <v>0</v>
      </c>
      <c r="N513" s="3" t="s">
        <v>3828</v>
      </c>
      <c r="O513" s="3" t="s">
        <v>9541</v>
      </c>
      <c r="P513" s="8">
        <v>40179</v>
      </c>
      <c r="Q513" s="3" t="s">
        <v>7006</v>
      </c>
      <c r="R513" s="5" t="s">
        <v>9544</v>
      </c>
      <c r="S513" s="3" t="s">
        <v>6716</v>
      </c>
      <c r="T513" s="3" t="s">
        <v>731</v>
      </c>
      <c r="V513" s="3">
        <v>4</v>
      </c>
      <c r="W513" s="3">
        <v>0</v>
      </c>
      <c r="X513" s="3">
        <v>28</v>
      </c>
      <c r="Y513" s="3">
        <v>511</v>
      </c>
      <c r="Z513" s="3" t="s">
        <v>59</v>
      </c>
      <c r="AA513" s="3">
        <v>33</v>
      </c>
      <c r="AB513" s="3">
        <v>3</v>
      </c>
      <c r="AC513" s="3">
        <v>3019216</v>
      </c>
      <c r="AD513" s="3">
        <v>293278</v>
      </c>
      <c r="AF513" s="3">
        <v>17</v>
      </c>
      <c r="AG513" s="3">
        <v>536</v>
      </c>
    </row>
    <row r="514" spans="1:33" ht="15.75" customHeight="1" x14ac:dyDescent="0.15">
      <c r="A514" s="3">
        <v>25541</v>
      </c>
      <c r="B514" s="3">
        <v>512</v>
      </c>
      <c r="C514" s="3">
        <v>7</v>
      </c>
      <c r="D514" s="3" t="s">
        <v>3833</v>
      </c>
      <c r="E514" s="3" t="s">
        <v>9551</v>
      </c>
      <c r="F514" s="3" t="s">
        <v>36</v>
      </c>
      <c r="G514" s="3" t="s">
        <v>37</v>
      </c>
      <c r="H514" s="3" t="s">
        <v>89</v>
      </c>
      <c r="I514" s="3" t="s">
        <v>89</v>
      </c>
      <c r="J514" s="3">
        <v>927.39369999999997</v>
      </c>
      <c r="K514" s="3">
        <v>3069421</v>
      </c>
      <c r="L514" s="3" t="s">
        <v>162</v>
      </c>
      <c r="M514" s="3">
        <v>0</v>
      </c>
      <c r="N514" s="3" t="s">
        <v>3833</v>
      </c>
      <c r="O514" s="3" t="s">
        <v>9551</v>
      </c>
      <c r="P514" s="8">
        <v>39814</v>
      </c>
      <c r="Q514" s="3" t="s">
        <v>5459</v>
      </c>
      <c r="R514" s="5" t="s">
        <v>9568</v>
      </c>
      <c r="S514" s="3" t="s">
        <v>89</v>
      </c>
      <c r="T514" s="3" t="s">
        <v>37</v>
      </c>
      <c r="V514" s="3">
        <v>95</v>
      </c>
      <c r="W514" s="3">
        <v>29</v>
      </c>
      <c r="X514" s="3">
        <v>60</v>
      </c>
      <c r="Y514" s="3">
        <v>512</v>
      </c>
      <c r="Z514" s="3" t="s">
        <v>162</v>
      </c>
      <c r="AA514" s="3">
        <v>7</v>
      </c>
      <c r="AB514" s="3">
        <v>3</v>
      </c>
      <c r="AC514" s="3">
        <v>3069421</v>
      </c>
      <c r="AD514" s="3">
        <v>298758</v>
      </c>
      <c r="AE514" s="3" t="s">
        <v>89</v>
      </c>
      <c r="AF514" s="3">
        <v>8</v>
      </c>
      <c r="AG514" s="3">
        <v>4</v>
      </c>
    </row>
    <row r="515" spans="1:33" ht="15.75" customHeight="1" x14ac:dyDescent="0.15">
      <c r="A515" s="3">
        <v>25676</v>
      </c>
      <c r="B515" s="3">
        <v>513</v>
      </c>
      <c r="C515" s="3">
        <v>24</v>
      </c>
      <c r="D515" s="3" t="s">
        <v>1799</v>
      </c>
      <c r="E515" s="3" t="s">
        <v>9573</v>
      </c>
      <c r="F515" s="3" t="s">
        <v>36</v>
      </c>
      <c r="G515" s="3" t="s">
        <v>37</v>
      </c>
      <c r="H515" s="3" t="s">
        <v>89</v>
      </c>
      <c r="I515" s="3" t="s">
        <v>89</v>
      </c>
      <c r="J515" s="3">
        <v>915.50289999999995</v>
      </c>
      <c r="K515" s="3">
        <v>2395155</v>
      </c>
      <c r="L515" s="3" t="s">
        <v>66</v>
      </c>
      <c r="M515" s="3">
        <v>0</v>
      </c>
      <c r="N515" s="3" t="s">
        <v>1799</v>
      </c>
      <c r="O515" s="3" t="s">
        <v>9573</v>
      </c>
      <c r="P515" s="8">
        <v>39814</v>
      </c>
      <c r="Q515" s="3" t="s">
        <v>1800</v>
      </c>
      <c r="R515" s="5" t="s">
        <v>9584</v>
      </c>
      <c r="S515" s="3" t="s">
        <v>89</v>
      </c>
      <c r="T515" s="3" t="s">
        <v>37</v>
      </c>
      <c r="V515" s="3">
        <v>96</v>
      </c>
      <c r="W515" s="3">
        <v>30</v>
      </c>
      <c r="X515" s="3">
        <v>43</v>
      </c>
      <c r="Y515" s="3">
        <v>513</v>
      </c>
      <c r="Z515" s="3" t="s">
        <v>66</v>
      </c>
      <c r="AA515" s="3">
        <v>24</v>
      </c>
      <c r="AB515" s="3">
        <v>8</v>
      </c>
      <c r="AC515" s="3">
        <v>2395155</v>
      </c>
      <c r="AD515" s="3">
        <v>235859</v>
      </c>
      <c r="AE515" s="3" t="s">
        <v>89</v>
      </c>
      <c r="AF515" s="3">
        <v>9</v>
      </c>
      <c r="AG515" s="3">
        <v>4</v>
      </c>
    </row>
    <row r="516" spans="1:33" ht="15.75" customHeight="1" x14ac:dyDescent="0.15">
      <c r="A516" s="3">
        <v>25370</v>
      </c>
      <c r="B516" s="3">
        <v>514</v>
      </c>
      <c r="C516" s="3">
        <v>24</v>
      </c>
      <c r="D516" s="3" t="s">
        <v>3837</v>
      </c>
      <c r="E516" s="3" t="s">
        <v>9593</v>
      </c>
      <c r="F516" s="3" t="s">
        <v>657</v>
      </c>
      <c r="G516" s="3" t="s">
        <v>246</v>
      </c>
      <c r="H516" s="3" t="s">
        <v>6732</v>
      </c>
      <c r="I516" s="3" t="s">
        <v>3190</v>
      </c>
      <c r="J516" s="3">
        <v>914.95489999999995</v>
      </c>
      <c r="K516" s="3">
        <v>3115333</v>
      </c>
      <c r="L516" s="3" t="s">
        <v>162</v>
      </c>
      <c r="M516" s="3">
        <v>0</v>
      </c>
      <c r="N516" s="3" t="s">
        <v>3837</v>
      </c>
      <c r="O516" s="3" t="s">
        <v>9593</v>
      </c>
      <c r="P516" s="8">
        <v>39448</v>
      </c>
      <c r="Q516" s="3" t="s">
        <v>7017</v>
      </c>
      <c r="R516" s="5" t="s">
        <v>9599</v>
      </c>
      <c r="S516" s="3" t="s">
        <v>6732</v>
      </c>
      <c r="T516" s="3" t="s">
        <v>246</v>
      </c>
      <c r="V516" s="3">
        <v>38</v>
      </c>
      <c r="W516" s="3">
        <v>0</v>
      </c>
      <c r="X516" s="3">
        <v>61</v>
      </c>
      <c r="Y516" s="3">
        <v>514</v>
      </c>
      <c r="Z516" s="3" t="s">
        <v>162</v>
      </c>
      <c r="AA516" s="3">
        <v>24</v>
      </c>
      <c r="AB516" s="3">
        <v>3</v>
      </c>
      <c r="AC516" s="3">
        <v>3115333</v>
      </c>
      <c r="AD516" s="3">
        <v>306943</v>
      </c>
      <c r="AF516" s="3">
        <v>8</v>
      </c>
      <c r="AG516" s="3">
        <v>14</v>
      </c>
    </row>
    <row r="517" spans="1:33" ht="15.75" customHeight="1" x14ac:dyDescent="0.15">
      <c r="A517" s="3">
        <v>24858</v>
      </c>
      <c r="B517" s="3">
        <v>515</v>
      </c>
      <c r="C517" s="3">
        <v>16</v>
      </c>
      <c r="D517" s="3" t="s">
        <v>3841</v>
      </c>
      <c r="E517" s="3" t="s">
        <v>9603</v>
      </c>
      <c r="F517" s="3" t="s">
        <v>96</v>
      </c>
      <c r="G517" s="3" t="s">
        <v>61</v>
      </c>
      <c r="H517" s="3" t="s">
        <v>6738</v>
      </c>
      <c r="I517" s="3" t="s">
        <v>1595</v>
      </c>
      <c r="J517" s="3">
        <v>912.4393</v>
      </c>
      <c r="K517" s="3">
        <v>2101986</v>
      </c>
      <c r="L517" s="3" t="s">
        <v>66</v>
      </c>
      <c r="M517" s="3">
        <v>0</v>
      </c>
      <c r="N517" s="3" t="s">
        <v>3841</v>
      </c>
      <c r="O517" s="3" t="s">
        <v>9603</v>
      </c>
      <c r="P517" s="8">
        <v>38353</v>
      </c>
      <c r="Q517" s="3" t="s">
        <v>7030</v>
      </c>
      <c r="R517" s="5" t="s">
        <v>9607</v>
      </c>
      <c r="S517" s="3" t="s">
        <v>6738</v>
      </c>
      <c r="T517" s="3" t="s">
        <v>61</v>
      </c>
      <c r="V517" s="3">
        <v>35</v>
      </c>
      <c r="W517" s="3">
        <v>0</v>
      </c>
      <c r="X517" s="3">
        <v>44</v>
      </c>
      <c r="Y517" s="3">
        <v>515</v>
      </c>
      <c r="Z517" s="3" t="s">
        <v>66</v>
      </c>
      <c r="AA517" s="3">
        <v>16</v>
      </c>
      <c r="AB517" s="3">
        <v>3</v>
      </c>
      <c r="AC517" s="3">
        <v>2101986</v>
      </c>
      <c r="AD517" s="3">
        <v>207616</v>
      </c>
      <c r="AF517" s="3">
        <v>9</v>
      </c>
      <c r="AG517" s="3">
        <v>106</v>
      </c>
    </row>
    <row r="518" spans="1:33" ht="15.75" customHeight="1" x14ac:dyDescent="0.15">
      <c r="A518" s="3">
        <v>26227</v>
      </c>
      <c r="B518" s="3">
        <v>516</v>
      </c>
      <c r="C518" s="3">
        <v>38</v>
      </c>
      <c r="D518" s="3" t="s">
        <v>3843</v>
      </c>
      <c r="E518" s="3" t="s">
        <v>9614</v>
      </c>
      <c r="F518" s="3" t="s">
        <v>96</v>
      </c>
      <c r="G518" s="3" t="s">
        <v>61</v>
      </c>
      <c r="H518" s="3" t="s">
        <v>3241</v>
      </c>
      <c r="I518" s="3" t="s">
        <v>63</v>
      </c>
      <c r="J518" s="3">
        <v>912.2133</v>
      </c>
      <c r="K518" s="3">
        <v>9547611</v>
      </c>
      <c r="L518" s="3" t="s">
        <v>215</v>
      </c>
      <c r="M518" s="3">
        <v>0</v>
      </c>
      <c r="N518" s="3" t="s">
        <v>3843</v>
      </c>
      <c r="O518" s="3" t="s">
        <v>9614</v>
      </c>
      <c r="P518" s="8">
        <v>38718</v>
      </c>
      <c r="Q518" s="3" t="s">
        <v>7034</v>
      </c>
      <c r="R518" s="5" t="s">
        <v>9620</v>
      </c>
      <c r="S518" s="3" t="s">
        <v>3241</v>
      </c>
      <c r="T518" s="3" t="s">
        <v>61</v>
      </c>
      <c r="V518" s="3">
        <v>36</v>
      </c>
      <c r="W518" s="3">
        <v>33</v>
      </c>
      <c r="X518" s="3">
        <v>31</v>
      </c>
      <c r="Y518" s="3">
        <v>516</v>
      </c>
      <c r="Z518" s="3" t="s">
        <v>215</v>
      </c>
      <c r="AA518" s="3">
        <v>38</v>
      </c>
      <c r="AB518" s="3">
        <v>4</v>
      </c>
      <c r="AC518" s="3">
        <v>9547611</v>
      </c>
      <c r="AD518" s="3">
        <v>943241</v>
      </c>
      <c r="AE518" s="3" t="s">
        <v>63</v>
      </c>
      <c r="AF518" s="3">
        <v>7</v>
      </c>
      <c r="AG518" s="3">
        <v>3</v>
      </c>
    </row>
    <row r="519" spans="1:33" ht="15.75" customHeight="1" x14ac:dyDescent="0.15">
      <c r="A519" s="3">
        <v>21436</v>
      </c>
      <c r="B519" s="3">
        <v>517</v>
      </c>
      <c r="C519" s="3">
        <v>213</v>
      </c>
      <c r="D519" s="3" t="s">
        <v>3849</v>
      </c>
      <c r="E519" s="3" t="s">
        <v>9625</v>
      </c>
      <c r="F519" s="3" t="s">
        <v>657</v>
      </c>
      <c r="G519" s="3" t="s">
        <v>246</v>
      </c>
      <c r="H519" s="3" t="s">
        <v>3818</v>
      </c>
      <c r="I519" s="3" t="s">
        <v>3818</v>
      </c>
      <c r="J519" s="3">
        <v>910.91809999999998</v>
      </c>
      <c r="K519" s="3">
        <v>46660976</v>
      </c>
      <c r="L519" s="3" t="s">
        <v>86</v>
      </c>
      <c r="M519" s="3">
        <v>2</v>
      </c>
      <c r="N519" s="3" t="s">
        <v>3849</v>
      </c>
      <c r="O519" s="3" t="s">
        <v>9625</v>
      </c>
      <c r="P519" s="3" t="s">
        <v>91</v>
      </c>
      <c r="Q519" s="3" t="s">
        <v>7044</v>
      </c>
      <c r="R519" s="5" t="s">
        <v>9636</v>
      </c>
      <c r="S519" s="3" t="s">
        <v>3818</v>
      </c>
      <c r="T519" s="3" t="s">
        <v>246</v>
      </c>
      <c r="V519" s="3">
        <v>39</v>
      </c>
      <c r="W519" s="3">
        <v>8</v>
      </c>
      <c r="X519" s="3">
        <v>21</v>
      </c>
      <c r="Y519" s="3">
        <v>517</v>
      </c>
      <c r="Z519" s="3" t="s">
        <v>86</v>
      </c>
      <c r="AA519" s="3">
        <v>213</v>
      </c>
      <c r="AB519" s="3">
        <v>18</v>
      </c>
      <c r="AC519" s="3">
        <v>46660976</v>
      </c>
      <c r="AD519" s="3">
        <v>4615703</v>
      </c>
      <c r="AE519" s="3" t="s">
        <v>3818</v>
      </c>
      <c r="AF519" s="3">
        <v>16</v>
      </c>
      <c r="AG519" s="3">
        <v>22</v>
      </c>
    </row>
    <row r="520" spans="1:33" ht="15.75" customHeight="1" x14ac:dyDescent="0.15">
      <c r="A520" s="3">
        <v>23000</v>
      </c>
      <c r="B520" s="3">
        <v>518</v>
      </c>
      <c r="C520" s="3">
        <v>51</v>
      </c>
      <c r="D520" s="3" t="s">
        <v>3863</v>
      </c>
      <c r="E520" s="3" t="s">
        <v>9638</v>
      </c>
      <c r="F520" s="3" t="s">
        <v>96</v>
      </c>
      <c r="G520" s="3" t="s">
        <v>61</v>
      </c>
      <c r="H520" s="3" t="s">
        <v>1523</v>
      </c>
      <c r="I520" s="3" t="s">
        <v>63</v>
      </c>
      <c r="J520" s="3">
        <v>910.88130000000001</v>
      </c>
      <c r="K520" s="3">
        <v>7034278</v>
      </c>
      <c r="L520" s="3" t="s">
        <v>215</v>
      </c>
      <c r="M520" s="3">
        <v>1</v>
      </c>
      <c r="N520" s="3" t="s">
        <v>3863</v>
      </c>
      <c r="O520" s="3" t="s">
        <v>9638</v>
      </c>
      <c r="P520" s="3" t="s">
        <v>179</v>
      </c>
      <c r="Q520" s="3" t="s">
        <v>7046</v>
      </c>
      <c r="R520" s="5" t="s">
        <v>9648</v>
      </c>
      <c r="S520" s="3" t="s">
        <v>1523</v>
      </c>
      <c r="T520" s="3" t="s">
        <v>61</v>
      </c>
      <c r="V520" s="3">
        <v>37</v>
      </c>
      <c r="W520" s="3">
        <v>34</v>
      </c>
      <c r="X520" s="3">
        <v>32</v>
      </c>
      <c r="Y520" s="3">
        <v>518</v>
      </c>
      <c r="Z520" s="3" t="s">
        <v>215</v>
      </c>
      <c r="AA520" s="3">
        <v>51</v>
      </c>
      <c r="AB520" s="3">
        <v>8</v>
      </c>
      <c r="AC520" s="3">
        <v>7034278</v>
      </c>
      <c r="AD520" s="3">
        <v>695856</v>
      </c>
      <c r="AE520" s="3" t="s">
        <v>63</v>
      </c>
      <c r="AF520" s="3">
        <v>7</v>
      </c>
      <c r="AG520" s="3">
        <v>3</v>
      </c>
    </row>
    <row r="521" spans="1:33" ht="15.75" customHeight="1" x14ac:dyDescent="0.15">
      <c r="A521" s="3">
        <v>23657</v>
      </c>
      <c r="B521" s="3">
        <v>519</v>
      </c>
      <c r="C521" s="3">
        <v>2</v>
      </c>
      <c r="D521" s="3" t="s">
        <v>3882</v>
      </c>
      <c r="E521" s="3" t="s">
        <v>9656</v>
      </c>
      <c r="F521" s="3" t="s">
        <v>36</v>
      </c>
      <c r="G521" s="3" t="s">
        <v>37</v>
      </c>
      <c r="H521" s="3" t="s">
        <v>318</v>
      </c>
      <c r="I521" s="3" t="s">
        <v>39</v>
      </c>
      <c r="J521" s="3">
        <v>910.39530000000002</v>
      </c>
      <c r="K521" s="3">
        <v>7635426</v>
      </c>
      <c r="L521" s="3" t="s">
        <v>101</v>
      </c>
      <c r="M521" s="3">
        <v>1</v>
      </c>
      <c r="N521" s="3" t="s">
        <v>3882</v>
      </c>
      <c r="O521" s="3" t="s">
        <v>9656</v>
      </c>
      <c r="P521" s="3" t="s">
        <v>91</v>
      </c>
      <c r="Q521" s="3" t="s">
        <v>7054</v>
      </c>
      <c r="R521" s="5" t="s">
        <v>9661</v>
      </c>
      <c r="S521" s="3" t="s">
        <v>318</v>
      </c>
      <c r="T521" s="3" t="s">
        <v>37</v>
      </c>
      <c r="V521" s="3">
        <v>97</v>
      </c>
      <c r="W521" s="3">
        <v>36</v>
      </c>
      <c r="X521" s="3">
        <v>40</v>
      </c>
      <c r="Y521" s="3">
        <v>519</v>
      </c>
      <c r="Z521" s="3" t="s">
        <v>101</v>
      </c>
      <c r="AA521" s="3">
        <v>2</v>
      </c>
      <c r="AB521" s="3">
        <v>2</v>
      </c>
      <c r="AC521" s="3">
        <v>7635426</v>
      </c>
      <c r="AD521" s="3">
        <v>755687</v>
      </c>
      <c r="AE521" s="3" t="s">
        <v>39</v>
      </c>
      <c r="AF521" s="3">
        <v>10</v>
      </c>
      <c r="AG521" s="3">
        <v>2</v>
      </c>
    </row>
    <row r="522" spans="1:33" ht="15.75" customHeight="1" x14ac:dyDescent="0.15">
      <c r="A522" s="3">
        <v>23118</v>
      </c>
      <c r="B522" s="3">
        <v>520</v>
      </c>
      <c r="C522" s="3">
        <v>12</v>
      </c>
      <c r="D522" s="3" t="s">
        <v>3885</v>
      </c>
      <c r="E522" s="3" t="s">
        <v>9664</v>
      </c>
      <c r="F522" s="3" t="s">
        <v>331</v>
      </c>
      <c r="G522" s="3" t="s">
        <v>167</v>
      </c>
      <c r="H522" s="3" t="s">
        <v>2543</v>
      </c>
      <c r="I522" s="3" t="s">
        <v>2088</v>
      </c>
      <c r="J522" s="3">
        <v>908.58950000000004</v>
      </c>
      <c r="K522" s="3">
        <v>4719836</v>
      </c>
      <c r="L522" s="3" t="s">
        <v>75</v>
      </c>
      <c r="M522" s="3">
        <v>1</v>
      </c>
      <c r="N522" s="3" t="s">
        <v>3885</v>
      </c>
      <c r="O522" s="3" t="s">
        <v>9664</v>
      </c>
      <c r="P522" s="3" t="s">
        <v>1000</v>
      </c>
      <c r="Q522" s="3" t="s">
        <v>7059</v>
      </c>
      <c r="R522" s="5" t="s">
        <v>9671</v>
      </c>
      <c r="S522" s="3" t="s">
        <v>2543</v>
      </c>
      <c r="T522" s="3" t="s">
        <v>167</v>
      </c>
      <c r="V522" s="3">
        <v>40</v>
      </c>
      <c r="W522" s="3">
        <v>9</v>
      </c>
      <c r="X522" s="3">
        <v>9</v>
      </c>
      <c r="Y522" s="3">
        <v>520</v>
      </c>
      <c r="Z522" s="3" t="s">
        <v>75</v>
      </c>
      <c r="AA522" s="3">
        <v>12</v>
      </c>
      <c r="AB522" s="3">
        <v>4</v>
      </c>
      <c r="AC522" s="3">
        <v>4719836</v>
      </c>
      <c r="AD522" s="3">
        <v>467964</v>
      </c>
      <c r="AE522" s="3" t="s">
        <v>2088</v>
      </c>
      <c r="AF522" s="3">
        <v>14</v>
      </c>
      <c r="AG522" s="3">
        <v>68</v>
      </c>
    </row>
    <row r="523" spans="1:33" ht="15.75" customHeight="1" x14ac:dyDescent="0.15">
      <c r="A523" s="3">
        <v>23292</v>
      </c>
      <c r="B523" s="3">
        <v>521</v>
      </c>
      <c r="C523" s="3">
        <v>40</v>
      </c>
      <c r="D523" s="3" t="s">
        <v>3890</v>
      </c>
      <c r="E523" s="3" t="s">
        <v>9676</v>
      </c>
      <c r="F523" s="3" t="s">
        <v>96</v>
      </c>
      <c r="G523" s="3" t="s">
        <v>61</v>
      </c>
      <c r="H523" s="3" t="s">
        <v>1902</v>
      </c>
      <c r="I523" s="3" t="s">
        <v>63</v>
      </c>
      <c r="J523" s="3">
        <v>908.41510000000005</v>
      </c>
      <c r="K523" s="3">
        <v>3528878</v>
      </c>
      <c r="L523" s="3" t="s">
        <v>162</v>
      </c>
      <c r="M523" s="3">
        <v>1</v>
      </c>
      <c r="N523" s="3" t="s">
        <v>3890</v>
      </c>
      <c r="O523" s="3" t="s">
        <v>9676</v>
      </c>
      <c r="P523" s="3" t="s">
        <v>835</v>
      </c>
      <c r="Q523" s="3" t="s">
        <v>7063</v>
      </c>
      <c r="R523" s="5" t="s">
        <v>9683</v>
      </c>
      <c r="S523" s="3" t="s">
        <v>1902</v>
      </c>
      <c r="T523" s="3" t="s">
        <v>61</v>
      </c>
      <c r="V523" s="3">
        <v>38</v>
      </c>
      <c r="W523" s="3">
        <v>35</v>
      </c>
      <c r="X523" s="3">
        <v>62</v>
      </c>
      <c r="Y523" s="3">
        <v>521</v>
      </c>
      <c r="Z523" s="3" t="s">
        <v>162</v>
      </c>
      <c r="AA523" s="3">
        <v>40</v>
      </c>
      <c r="AB523" s="3">
        <v>5</v>
      </c>
      <c r="AC523" s="3">
        <v>3528878</v>
      </c>
      <c r="AD523" s="3">
        <v>349943</v>
      </c>
      <c r="AE523" s="3" t="s">
        <v>63</v>
      </c>
      <c r="AF523" s="3">
        <v>8</v>
      </c>
      <c r="AG523" s="3">
        <v>3</v>
      </c>
    </row>
    <row r="524" spans="1:33" ht="15.75" customHeight="1" x14ac:dyDescent="0.15">
      <c r="A524" s="3">
        <v>25363</v>
      </c>
      <c r="B524" s="3">
        <v>522</v>
      </c>
      <c r="C524" s="3">
        <v>70</v>
      </c>
      <c r="D524" s="3" t="s">
        <v>3895</v>
      </c>
      <c r="E524" s="3" t="s">
        <v>9686</v>
      </c>
      <c r="F524" s="3" t="s">
        <v>855</v>
      </c>
      <c r="G524" s="3" t="s">
        <v>292</v>
      </c>
      <c r="H524" s="3" t="s">
        <v>6775</v>
      </c>
      <c r="I524" s="3" t="s">
        <v>7069</v>
      </c>
      <c r="J524" s="3">
        <v>908.25909999999999</v>
      </c>
      <c r="K524" s="3">
        <v>11759245</v>
      </c>
      <c r="L524" s="3" t="s">
        <v>162</v>
      </c>
      <c r="M524" s="3">
        <v>0</v>
      </c>
      <c r="N524" s="3" t="s">
        <v>3895</v>
      </c>
      <c r="O524" s="3" t="s">
        <v>9686</v>
      </c>
      <c r="P524" s="8">
        <v>40179</v>
      </c>
      <c r="Q524" s="3" t="s">
        <v>7067</v>
      </c>
      <c r="R524" s="5" t="s">
        <v>9695</v>
      </c>
      <c r="S524" s="3" t="s">
        <v>6775</v>
      </c>
      <c r="T524" s="3" t="s">
        <v>292</v>
      </c>
      <c r="V524" s="3">
        <v>14</v>
      </c>
      <c r="W524" s="3">
        <v>0</v>
      </c>
      <c r="X524" s="3">
        <v>63</v>
      </c>
      <c r="Y524" s="3">
        <v>522</v>
      </c>
      <c r="Z524" s="3" t="s">
        <v>162</v>
      </c>
      <c r="AA524" s="3">
        <v>70</v>
      </c>
      <c r="AB524" s="3">
        <v>0</v>
      </c>
      <c r="AC524" s="3">
        <v>11759245</v>
      </c>
      <c r="AD524" s="3">
        <v>1166292</v>
      </c>
      <c r="AF524" s="3">
        <v>8</v>
      </c>
      <c r="AG524" s="3">
        <v>112</v>
      </c>
    </row>
    <row r="525" spans="1:33" ht="15.75" customHeight="1" x14ac:dyDescent="0.15">
      <c r="A525" s="3">
        <v>24836</v>
      </c>
      <c r="B525" s="3">
        <v>523</v>
      </c>
      <c r="C525" s="3">
        <v>17</v>
      </c>
      <c r="D525" s="3" t="s">
        <v>3899</v>
      </c>
      <c r="E525" s="3" t="s">
        <v>9699</v>
      </c>
      <c r="F525" s="3" t="s">
        <v>96</v>
      </c>
      <c r="G525" s="3" t="s">
        <v>61</v>
      </c>
      <c r="H525" s="3" t="s">
        <v>6780</v>
      </c>
      <c r="I525" s="3" t="s">
        <v>63</v>
      </c>
      <c r="J525" s="3">
        <v>908.01980000000003</v>
      </c>
      <c r="K525" s="3">
        <v>3667811</v>
      </c>
      <c r="L525" s="3" t="s">
        <v>215</v>
      </c>
      <c r="M525" s="3">
        <v>0</v>
      </c>
      <c r="N525" s="3" t="s">
        <v>3899</v>
      </c>
      <c r="O525" s="3" t="s">
        <v>9699</v>
      </c>
      <c r="P525" s="8">
        <v>39814</v>
      </c>
      <c r="Q525" s="3" t="s">
        <v>7076</v>
      </c>
      <c r="R525" s="5" t="s">
        <v>9703</v>
      </c>
      <c r="S525" s="3" t="s">
        <v>6780</v>
      </c>
      <c r="T525" s="3" t="s">
        <v>61</v>
      </c>
      <c r="V525" s="3">
        <v>39</v>
      </c>
      <c r="W525" s="3">
        <v>36</v>
      </c>
      <c r="X525" s="3">
        <v>33</v>
      </c>
      <c r="Y525" s="3">
        <v>523</v>
      </c>
      <c r="Z525" s="3" t="s">
        <v>215</v>
      </c>
      <c r="AA525" s="3">
        <v>17</v>
      </c>
      <c r="AB525" s="3">
        <v>1</v>
      </c>
      <c r="AC525" s="3">
        <v>3667811</v>
      </c>
      <c r="AD525" s="3">
        <v>363863</v>
      </c>
      <c r="AE525" s="3" t="s">
        <v>63</v>
      </c>
      <c r="AF525" s="3">
        <v>7</v>
      </c>
      <c r="AG525" s="3">
        <v>3</v>
      </c>
    </row>
    <row r="526" spans="1:33" ht="15.75" customHeight="1" x14ac:dyDescent="0.15">
      <c r="A526" s="3">
        <v>25416</v>
      </c>
      <c r="B526" s="3">
        <v>524</v>
      </c>
      <c r="C526" s="3">
        <v>10</v>
      </c>
      <c r="D526" s="3" t="s">
        <v>3900</v>
      </c>
      <c r="E526" s="3" t="s">
        <v>9707</v>
      </c>
      <c r="F526" s="3" t="s">
        <v>36</v>
      </c>
      <c r="G526" s="3" t="s">
        <v>37</v>
      </c>
      <c r="H526" s="3" t="s">
        <v>817</v>
      </c>
      <c r="I526" s="3" t="s">
        <v>817</v>
      </c>
      <c r="J526" s="3">
        <v>907.74869999999999</v>
      </c>
      <c r="K526" s="3">
        <v>5744500</v>
      </c>
      <c r="L526" s="3" t="s">
        <v>40</v>
      </c>
      <c r="M526" s="3">
        <v>0</v>
      </c>
      <c r="N526" s="3" t="s">
        <v>3900</v>
      </c>
      <c r="O526" s="3" t="s">
        <v>9707</v>
      </c>
      <c r="P526" s="8">
        <v>38353</v>
      </c>
      <c r="Q526" s="3" t="s">
        <v>7085</v>
      </c>
      <c r="R526" s="5" t="s">
        <v>9715</v>
      </c>
      <c r="S526" s="3" t="s">
        <v>817</v>
      </c>
      <c r="T526" s="3" t="s">
        <v>37</v>
      </c>
      <c r="V526" s="3">
        <v>98</v>
      </c>
      <c r="W526" s="3">
        <v>14</v>
      </c>
      <c r="X526" s="3">
        <v>39</v>
      </c>
      <c r="Y526" s="3">
        <v>524</v>
      </c>
      <c r="Z526" s="3" t="s">
        <v>40</v>
      </c>
      <c r="AA526" s="3">
        <v>10</v>
      </c>
      <c r="AB526" s="3">
        <v>2</v>
      </c>
      <c r="AC526" s="3">
        <v>5744500</v>
      </c>
      <c r="AD526" s="3">
        <v>570033</v>
      </c>
      <c r="AE526" s="3" t="s">
        <v>817</v>
      </c>
      <c r="AF526" s="3">
        <v>4</v>
      </c>
      <c r="AG526" s="3">
        <v>11</v>
      </c>
    </row>
    <row r="527" spans="1:33" ht="15.75" customHeight="1" x14ac:dyDescent="0.15">
      <c r="A527" s="3">
        <v>25362</v>
      </c>
      <c r="B527" s="3">
        <v>525</v>
      </c>
      <c r="C527" s="3">
        <v>34</v>
      </c>
      <c r="D527" s="3" t="s">
        <v>3902</v>
      </c>
      <c r="E527" s="3" t="s">
        <v>9719</v>
      </c>
      <c r="F527" s="3" t="s">
        <v>2319</v>
      </c>
      <c r="G527" s="3" t="s">
        <v>740</v>
      </c>
      <c r="H527" s="3" t="s">
        <v>1072</v>
      </c>
      <c r="I527" s="3" t="s">
        <v>63</v>
      </c>
      <c r="J527" s="3">
        <v>906.86749999999995</v>
      </c>
      <c r="K527" s="3">
        <v>8357000</v>
      </c>
      <c r="L527" s="3" t="s">
        <v>162</v>
      </c>
      <c r="M527" s="3">
        <v>0</v>
      </c>
      <c r="N527" s="3" t="s">
        <v>3902</v>
      </c>
      <c r="O527" s="3" t="s">
        <v>9719</v>
      </c>
      <c r="P527" s="8">
        <v>36526</v>
      </c>
      <c r="Q527" s="3" t="s">
        <v>7093</v>
      </c>
      <c r="R527" s="5" t="s">
        <v>9721</v>
      </c>
      <c r="S527" s="3" t="s">
        <v>1072</v>
      </c>
      <c r="T527" s="3" t="s">
        <v>740</v>
      </c>
      <c r="V527" s="3">
        <v>8</v>
      </c>
      <c r="W527" s="3">
        <v>37</v>
      </c>
      <c r="X527" s="3">
        <v>64</v>
      </c>
      <c r="Y527" s="3">
        <v>525</v>
      </c>
      <c r="Z527" s="3" t="s">
        <v>162</v>
      </c>
      <c r="AA527" s="3">
        <v>34</v>
      </c>
      <c r="AB527" s="3">
        <v>7</v>
      </c>
      <c r="AC527" s="3">
        <v>8357000</v>
      </c>
      <c r="AD527" s="3">
        <v>830000</v>
      </c>
      <c r="AE527" s="3" t="s">
        <v>63</v>
      </c>
      <c r="AF527" s="3">
        <v>8</v>
      </c>
      <c r="AG527" s="3">
        <v>3</v>
      </c>
    </row>
    <row r="528" spans="1:33" ht="15.75" customHeight="1" x14ac:dyDescent="0.15">
      <c r="A528" s="3">
        <v>19790</v>
      </c>
      <c r="B528" s="3">
        <v>526</v>
      </c>
      <c r="C528" s="3">
        <v>119</v>
      </c>
      <c r="D528" s="3" t="s">
        <v>3917</v>
      </c>
      <c r="E528" s="3" t="s">
        <v>9724</v>
      </c>
      <c r="F528" s="3" t="s">
        <v>657</v>
      </c>
      <c r="G528" s="3" t="s">
        <v>246</v>
      </c>
      <c r="H528" s="3" t="s">
        <v>6793</v>
      </c>
      <c r="I528" s="3" t="s">
        <v>7106</v>
      </c>
      <c r="J528" s="3">
        <v>904.95429999999999</v>
      </c>
      <c r="K528" s="3">
        <v>155957508</v>
      </c>
      <c r="L528" s="3" t="s">
        <v>40</v>
      </c>
      <c r="M528" s="3">
        <v>3</v>
      </c>
      <c r="N528" s="3" t="s">
        <v>3917</v>
      </c>
      <c r="O528" s="3" t="s">
        <v>9724</v>
      </c>
      <c r="P528" s="3" t="s">
        <v>104</v>
      </c>
      <c r="Q528" s="3" t="s">
        <v>7104</v>
      </c>
      <c r="R528" s="5" t="s">
        <v>9729</v>
      </c>
      <c r="S528" s="3" t="s">
        <v>6793</v>
      </c>
      <c r="T528" s="3" t="s">
        <v>246</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15">
      <c r="A529" s="3">
        <v>22974</v>
      </c>
      <c r="B529" s="3">
        <v>527</v>
      </c>
      <c r="C529" s="3">
        <v>231</v>
      </c>
      <c r="D529" s="3" t="s">
        <v>3921</v>
      </c>
      <c r="E529" s="3" t="s">
        <v>9731</v>
      </c>
      <c r="F529" s="3" t="s">
        <v>249</v>
      </c>
      <c r="G529" s="3" t="s">
        <v>125</v>
      </c>
      <c r="H529" s="3" t="s">
        <v>126</v>
      </c>
      <c r="I529" s="3" t="s">
        <v>127</v>
      </c>
      <c r="J529" s="3">
        <v>903.56719999999996</v>
      </c>
      <c r="K529" s="3">
        <v>16368522</v>
      </c>
      <c r="L529" s="3" t="s">
        <v>66</v>
      </c>
      <c r="M529" s="3">
        <v>1</v>
      </c>
      <c r="N529" s="3" t="s">
        <v>3921</v>
      </c>
      <c r="O529" s="3" t="s">
        <v>9731</v>
      </c>
      <c r="P529" s="3" t="s">
        <v>987</v>
      </c>
      <c r="Q529" s="3" t="s">
        <v>7110</v>
      </c>
      <c r="R529" s="5" t="s">
        <v>9749</v>
      </c>
      <c r="S529" s="3" t="s">
        <v>126</v>
      </c>
      <c r="T529" s="3" t="s">
        <v>125</v>
      </c>
      <c r="V529" s="3">
        <v>10</v>
      </c>
      <c r="W529" s="3">
        <v>10</v>
      </c>
      <c r="X529" s="3">
        <v>45</v>
      </c>
      <c r="Y529" s="3">
        <v>527</v>
      </c>
      <c r="Z529" s="3" t="s">
        <v>66</v>
      </c>
      <c r="AA529" s="3">
        <v>231</v>
      </c>
      <c r="AB529" s="3">
        <v>28</v>
      </c>
      <c r="AC529" s="3">
        <v>16368522</v>
      </c>
      <c r="AD529" s="3">
        <v>1631034</v>
      </c>
      <c r="AE529" s="3" t="s">
        <v>127</v>
      </c>
      <c r="AF529" s="3">
        <v>9</v>
      </c>
      <c r="AG529" s="3">
        <v>10</v>
      </c>
    </row>
    <row r="530" spans="1:33" ht="15.75" customHeight="1" x14ac:dyDescent="0.15">
      <c r="A530" s="3">
        <v>26161</v>
      </c>
      <c r="B530" s="3">
        <v>528</v>
      </c>
      <c r="C530" s="3">
        <v>7</v>
      </c>
      <c r="D530" s="3" t="s">
        <v>3943</v>
      </c>
      <c r="E530" s="3" t="s">
        <v>9755</v>
      </c>
      <c r="F530" s="3" t="s">
        <v>331</v>
      </c>
      <c r="G530" s="3" t="s">
        <v>167</v>
      </c>
      <c r="H530" s="3" t="s">
        <v>6803</v>
      </c>
      <c r="I530" s="3" t="s">
        <v>7121</v>
      </c>
      <c r="J530" s="3">
        <v>898.39359999999999</v>
      </c>
      <c r="K530" s="3">
        <v>3044801</v>
      </c>
      <c r="L530" s="3" t="s">
        <v>50</v>
      </c>
      <c r="M530" s="3">
        <v>0</v>
      </c>
      <c r="N530" s="3" t="s">
        <v>3943</v>
      </c>
      <c r="O530" s="3" t="s">
        <v>9755</v>
      </c>
      <c r="P530" s="8">
        <v>39448</v>
      </c>
      <c r="Q530" s="3" t="s">
        <v>7118</v>
      </c>
      <c r="R530" s="5" t="s">
        <v>9764</v>
      </c>
      <c r="S530" s="3" t="s">
        <v>6803</v>
      </c>
      <c r="T530" s="3" t="s">
        <v>167</v>
      </c>
      <c r="V530" s="3">
        <v>41</v>
      </c>
      <c r="W530" s="3">
        <v>0</v>
      </c>
      <c r="X530" s="3">
        <v>16</v>
      </c>
      <c r="Y530" s="3">
        <v>528</v>
      </c>
      <c r="Z530" s="3" t="s">
        <v>50</v>
      </c>
      <c r="AA530" s="3">
        <v>7</v>
      </c>
      <c r="AB530" s="3">
        <v>2</v>
      </c>
      <c r="AC530" s="3">
        <v>3044801</v>
      </c>
      <c r="AD530" s="3">
        <v>304970</v>
      </c>
      <c r="AF530" s="3">
        <v>11</v>
      </c>
      <c r="AG530" s="3">
        <v>295</v>
      </c>
    </row>
    <row r="531" spans="1:33" ht="15.75" customHeight="1" x14ac:dyDescent="0.15">
      <c r="A531" s="3">
        <v>25232</v>
      </c>
      <c r="B531" s="3">
        <v>529</v>
      </c>
      <c r="C531" s="3">
        <v>99</v>
      </c>
      <c r="D531" s="3" t="s">
        <v>3952</v>
      </c>
      <c r="E531" s="3" t="s">
        <v>9768</v>
      </c>
      <c r="F531" s="3" t="s">
        <v>96</v>
      </c>
      <c r="G531" s="3" t="s">
        <v>61</v>
      </c>
      <c r="H531" s="3" t="s">
        <v>3241</v>
      </c>
      <c r="I531" s="3" t="s">
        <v>63</v>
      </c>
      <c r="J531" s="3">
        <v>896.673</v>
      </c>
      <c r="K531" s="3">
        <v>23522829</v>
      </c>
      <c r="L531" s="3" t="s">
        <v>215</v>
      </c>
      <c r="M531" s="3">
        <v>0</v>
      </c>
      <c r="N531" s="3" t="s">
        <v>3952</v>
      </c>
      <c r="O531" s="3" t="s">
        <v>9768</v>
      </c>
      <c r="P531" s="8">
        <v>39083</v>
      </c>
      <c r="Q531" s="3" t="s">
        <v>7123</v>
      </c>
      <c r="R531" s="5" t="s">
        <v>9777</v>
      </c>
      <c r="S531" s="3" t="s">
        <v>3241</v>
      </c>
      <c r="T531" s="3" t="s">
        <v>61</v>
      </c>
      <c r="V531" s="3">
        <v>40</v>
      </c>
      <c r="W531" s="3">
        <v>38</v>
      </c>
      <c r="X531" s="3">
        <v>34</v>
      </c>
      <c r="Y531" s="3">
        <v>529</v>
      </c>
      <c r="Z531" s="3" t="s">
        <v>215</v>
      </c>
      <c r="AA531" s="3">
        <v>99</v>
      </c>
      <c r="AB531" s="3">
        <v>11</v>
      </c>
      <c r="AC531" s="3">
        <v>23522829</v>
      </c>
      <c r="AD531" s="3">
        <v>2360135</v>
      </c>
      <c r="AE531" s="3" t="s">
        <v>63</v>
      </c>
      <c r="AF531" s="3">
        <v>7</v>
      </c>
      <c r="AG531" s="3">
        <v>3</v>
      </c>
    </row>
    <row r="532" spans="1:33" ht="15.75" customHeight="1" x14ac:dyDescent="0.15">
      <c r="A532" s="3">
        <v>26229</v>
      </c>
      <c r="B532" s="3">
        <v>530</v>
      </c>
      <c r="C532" s="3">
        <v>25</v>
      </c>
      <c r="D532" s="3" t="s">
        <v>3973</v>
      </c>
      <c r="E532" s="3" t="s">
        <v>9781</v>
      </c>
      <c r="F532" s="3" t="s">
        <v>96</v>
      </c>
      <c r="G532" s="3" t="s">
        <v>61</v>
      </c>
      <c r="H532" s="3" t="s">
        <v>62</v>
      </c>
      <c r="I532" s="3" t="s">
        <v>63</v>
      </c>
      <c r="J532" s="3">
        <v>893.52459999999996</v>
      </c>
      <c r="K532" s="3">
        <v>3708599</v>
      </c>
      <c r="L532" s="3" t="s">
        <v>215</v>
      </c>
      <c r="M532" s="3">
        <v>0</v>
      </c>
      <c r="N532" s="3" t="s">
        <v>3973</v>
      </c>
      <c r="O532" s="3" t="s">
        <v>9781</v>
      </c>
      <c r="P532" s="8">
        <v>39814</v>
      </c>
      <c r="Q532" s="3" t="s">
        <v>7130</v>
      </c>
      <c r="R532" s="5" t="s">
        <v>9788</v>
      </c>
      <c r="S532" s="3" t="s">
        <v>62</v>
      </c>
      <c r="T532" s="3" t="s">
        <v>61</v>
      </c>
      <c r="V532" s="3">
        <v>41</v>
      </c>
      <c r="W532" s="3">
        <v>39</v>
      </c>
      <c r="X532" s="3">
        <v>35</v>
      </c>
      <c r="Y532" s="3">
        <v>530</v>
      </c>
      <c r="Z532" s="3" t="s">
        <v>215</v>
      </c>
      <c r="AA532" s="3">
        <v>25</v>
      </c>
      <c r="AB532" s="3">
        <v>2</v>
      </c>
      <c r="AC532" s="3">
        <v>3708599</v>
      </c>
      <c r="AD532" s="3">
        <v>373277</v>
      </c>
      <c r="AE532" s="3" t="s">
        <v>63</v>
      </c>
      <c r="AF532" s="3">
        <v>7</v>
      </c>
      <c r="AG532" s="3">
        <v>3</v>
      </c>
    </row>
    <row r="533" spans="1:33" ht="15.75" customHeight="1" x14ac:dyDescent="0.15">
      <c r="A533" s="3">
        <v>21075</v>
      </c>
      <c r="B533" s="3">
        <v>531</v>
      </c>
      <c r="C533" s="3">
        <v>439</v>
      </c>
      <c r="D533" s="3" t="s">
        <v>3974</v>
      </c>
      <c r="E533" s="3" t="s">
        <v>9792</v>
      </c>
      <c r="F533" s="3" t="s">
        <v>1072</v>
      </c>
      <c r="G533" s="3" t="s">
        <v>575</v>
      </c>
      <c r="H533" s="3" t="s">
        <v>6815</v>
      </c>
      <c r="I533" s="3" t="s">
        <v>1375</v>
      </c>
      <c r="J533" s="3">
        <v>892.81309999999996</v>
      </c>
      <c r="K533" s="3">
        <v>123607728</v>
      </c>
      <c r="L533" s="3" t="s">
        <v>66</v>
      </c>
      <c r="M533" s="3">
        <v>2</v>
      </c>
      <c r="N533" s="3" t="s">
        <v>3974</v>
      </c>
      <c r="O533" s="3" t="s">
        <v>9792</v>
      </c>
      <c r="P533" s="3" t="s">
        <v>41</v>
      </c>
      <c r="Q533" s="3" t="s">
        <v>7135</v>
      </c>
      <c r="R533" s="5" t="s">
        <v>9802</v>
      </c>
      <c r="S533" s="3" t="s">
        <v>6815</v>
      </c>
      <c r="T533" s="3" t="s">
        <v>575</v>
      </c>
      <c r="V533" s="3">
        <v>10</v>
      </c>
      <c r="W533" s="3">
        <v>7</v>
      </c>
      <c r="X533" s="3">
        <v>46</v>
      </c>
      <c r="Y533" s="3">
        <v>531</v>
      </c>
      <c r="Z533" s="3" t="s">
        <v>66</v>
      </c>
      <c r="AA533" s="3">
        <v>439</v>
      </c>
      <c r="AB533" s="3">
        <v>105</v>
      </c>
      <c r="AC533" s="3">
        <v>123607728</v>
      </c>
      <c r="AD533" s="3">
        <v>12450252</v>
      </c>
      <c r="AE533" s="3" t="s">
        <v>1375</v>
      </c>
      <c r="AF533" s="3">
        <v>9</v>
      </c>
      <c r="AG533" s="3">
        <v>23</v>
      </c>
    </row>
    <row r="534" spans="1:33" ht="15.75" customHeight="1" x14ac:dyDescent="0.15">
      <c r="A534" s="3">
        <v>21694</v>
      </c>
      <c r="B534" s="3">
        <v>532</v>
      </c>
      <c r="C534" s="3">
        <v>1300</v>
      </c>
      <c r="D534" s="3" t="s">
        <v>3979</v>
      </c>
      <c r="E534" s="3" t="s">
        <v>9812</v>
      </c>
      <c r="F534" s="3" t="s">
        <v>657</v>
      </c>
      <c r="G534" s="3" t="s">
        <v>246</v>
      </c>
      <c r="H534" s="3" t="s">
        <v>240</v>
      </c>
      <c r="I534" s="3" t="s">
        <v>240</v>
      </c>
      <c r="J534" s="3">
        <v>892.4067</v>
      </c>
      <c r="K534" s="3">
        <v>55658326</v>
      </c>
      <c r="L534" s="3" t="s">
        <v>215</v>
      </c>
      <c r="M534" s="3">
        <v>2</v>
      </c>
      <c r="N534" s="3" t="s">
        <v>3979</v>
      </c>
      <c r="O534" s="3" t="s">
        <v>9812</v>
      </c>
      <c r="P534" s="3" t="s">
        <v>104</v>
      </c>
      <c r="Q534" s="3" t="s">
        <v>7143</v>
      </c>
      <c r="R534" s="5" t="s">
        <v>9824</v>
      </c>
      <c r="S534" s="3" t="s">
        <v>240</v>
      </c>
      <c r="T534" s="3" t="s">
        <v>246</v>
      </c>
      <c r="V534" s="3">
        <v>41</v>
      </c>
      <c r="W534" s="3">
        <v>8</v>
      </c>
      <c r="X534" s="3">
        <v>36</v>
      </c>
      <c r="Y534" s="3">
        <v>532</v>
      </c>
      <c r="Z534" s="3" t="s">
        <v>215</v>
      </c>
      <c r="AA534" s="3">
        <v>1300</v>
      </c>
      <c r="AB534" s="3">
        <v>50</v>
      </c>
      <c r="AC534" s="3">
        <v>55658326</v>
      </c>
      <c r="AD534" s="3">
        <v>5608419</v>
      </c>
      <c r="AE534" s="3" t="s">
        <v>240</v>
      </c>
      <c r="AF534" s="3">
        <v>7</v>
      </c>
      <c r="AG534" s="3">
        <v>18</v>
      </c>
    </row>
    <row r="535" spans="1:33" ht="15.75" customHeight="1" x14ac:dyDescent="0.15">
      <c r="A535" s="3">
        <v>25976</v>
      </c>
      <c r="B535" s="3">
        <v>533</v>
      </c>
      <c r="C535" s="3">
        <v>25</v>
      </c>
      <c r="D535" s="3" t="s">
        <v>3981</v>
      </c>
      <c r="E535" s="3" t="s">
        <v>9828</v>
      </c>
      <c r="F535" s="3" t="s">
        <v>931</v>
      </c>
      <c r="G535" s="3" t="s">
        <v>378</v>
      </c>
      <c r="H535" s="3" t="s">
        <v>379</v>
      </c>
      <c r="I535" s="3" t="s">
        <v>380</v>
      </c>
      <c r="J535" s="3">
        <v>892.30769999999995</v>
      </c>
      <c r="K535" s="3">
        <v>3870000</v>
      </c>
      <c r="L535" s="3" t="s">
        <v>162</v>
      </c>
      <c r="M535" s="3">
        <v>0</v>
      </c>
      <c r="N535" s="3" t="s">
        <v>3981</v>
      </c>
      <c r="O535" s="3" t="s">
        <v>9828</v>
      </c>
      <c r="P535" s="8">
        <v>39814</v>
      </c>
      <c r="Q535" s="3" t="s">
        <v>7148</v>
      </c>
      <c r="R535" s="5" t="s">
        <v>9830</v>
      </c>
      <c r="S535" s="3" t="s">
        <v>379</v>
      </c>
      <c r="T535" s="3" t="s">
        <v>378</v>
      </c>
      <c r="V535" s="3">
        <v>8</v>
      </c>
      <c r="W535" s="3">
        <v>6</v>
      </c>
      <c r="X535" s="3">
        <v>65</v>
      </c>
      <c r="Y535" s="3">
        <v>533</v>
      </c>
      <c r="Z535" s="3" t="s">
        <v>162</v>
      </c>
      <c r="AA535" s="3">
        <v>25</v>
      </c>
      <c r="AB535" s="3">
        <v>8</v>
      </c>
      <c r="AC535" s="3">
        <v>3870000</v>
      </c>
      <c r="AD535" s="3">
        <v>390000</v>
      </c>
      <c r="AE535" s="3" t="s">
        <v>380</v>
      </c>
      <c r="AF535" s="3">
        <v>8</v>
      </c>
      <c r="AG535" s="3">
        <v>81</v>
      </c>
    </row>
    <row r="536" spans="1:33" ht="15.75" customHeight="1" x14ac:dyDescent="0.15">
      <c r="A536" s="3">
        <v>23382</v>
      </c>
      <c r="B536" s="3">
        <v>534</v>
      </c>
      <c r="C536" s="3">
        <v>8</v>
      </c>
      <c r="D536" s="3" t="s">
        <v>3998</v>
      </c>
      <c r="E536" s="3" t="s">
        <v>9834</v>
      </c>
      <c r="F536" s="3" t="s">
        <v>1438</v>
      </c>
      <c r="G536" s="3" t="s">
        <v>495</v>
      </c>
      <c r="H536" s="3" t="s">
        <v>6837</v>
      </c>
      <c r="I536" s="3" t="s">
        <v>2682</v>
      </c>
      <c r="J536" s="3">
        <v>892.20600000000002</v>
      </c>
      <c r="K536" s="3">
        <v>7021554</v>
      </c>
      <c r="L536" s="3" t="s">
        <v>40</v>
      </c>
      <c r="M536" s="3">
        <v>1</v>
      </c>
      <c r="N536" s="3" t="s">
        <v>3998</v>
      </c>
      <c r="O536" s="3" t="s">
        <v>9834</v>
      </c>
      <c r="P536" s="3" t="s">
        <v>1000</v>
      </c>
      <c r="Q536" s="3" t="s">
        <v>7152</v>
      </c>
      <c r="R536" s="5" t="s">
        <v>9837</v>
      </c>
      <c r="S536" s="3" t="s">
        <v>6837</v>
      </c>
      <c r="T536" s="3" t="s">
        <v>495</v>
      </c>
      <c r="V536" s="3">
        <v>14</v>
      </c>
      <c r="W536" s="3">
        <v>4</v>
      </c>
      <c r="X536" s="3">
        <v>41</v>
      </c>
      <c r="Y536" s="3">
        <v>534</v>
      </c>
      <c r="Z536" s="3" t="s">
        <v>40</v>
      </c>
      <c r="AA536" s="3">
        <v>8</v>
      </c>
      <c r="AB536" s="3">
        <v>2</v>
      </c>
      <c r="AC536" s="3">
        <v>7021554</v>
      </c>
      <c r="AD536" s="3">
        <v>707671</v>
      </c>
      <c r="AE536" s="3" t="s">
        <v>2682</v>
      </c>
      <c r="AF536" s="3">
        <v>4</v>
      </c>
      <c r="AG536" s="3">
        <v>79</v>
      </c>
    </row>
    <row r="537" spans="1:33" ht="15.75" customHeight="1" x14ac:dyDescent="0.15">
      <c r="A537" s="3">
        <v>26176</v>
      </c>
      <c r="B537" s="3">
        <v>535</v>
      </c>
      <c r="C537" s="3">
        <v>20</v>
      </c>
      <c r="D537" s="3" t="s">
        <v>4002</v>
      </c>
      <c r="E537" s="3" t="s">
        <v>9839</v>
      </c>
      <c r="F537" s="3" t="s">
        <v>96</v>
      </c>
      <c r="G537" s="3" t="s">
        <v>61</v>
      </c>
      <c r="H537" s="3" t="s">
        <v>679</v>
      </c>
      <c r="I537" s="3" t="s">
        <v>251</v>
      </c>
      <c r="J537" s="3">
        <v>891.62570000000005</v>
      </c>
      <c r="K537" s="3">
        <v>4089048</v>
      </c>
      <c r="L537" s="3" t="s">
        <v>356</v>
      </c>
      <c r="M537" s="3">
        <v>0</v>
      </c>
      <c r="N537" s="3" t="s">
        <v>4002</v>
      </c>
      <c r="O537" s="3" t="s">
        <v>9839</v>
      </c>
      <c r="P537" s="8">
        <v>39814</v>
      </c>
      <c r="Q537" s="3" t="s">
        <v>7157</v>
      </c>
      <c r="R537" s="5" t="s">
        <v>9844</v>
      </c>
      <c r="S537" s="3" t="s">
        <v>679</v>
      </c>
      <c r="T537" s="3" t="s">
        <v>61</v>
      </c>
      <c r="V537" s="3">
        <v>42</v>
      </c>
      <c r="W537" s="3">
        <v>0</v>
      </c>
      <c r="X537" s="3">
        <v>27</v>
      </c>
      <c r="Y537" s="3">
        <v>535</v>
      </c>
      <c r="Z537" s="3" t="s">
        <v>356</v>
      </c>
      <c r="AA537" s="3">
        <v>20</v>
      </c>
      <c r="AB537" s="3">
        <v>4</v>
      </c>
      <c r="AC537" s="3">
        <v>4089048</v>
      </c>
      <c r="AD537" s="3">
        <v>412358</v>
      </c>
      <c r="AF537" s="3">
        <v>18</v>
      </c>
      <c r="AG537" s="3">
        <v>40</v>
      </c>
    </row>
    <row r="538" spans="1:33" ht="15.75" customHeight="1" x14ac:dyDescent="0.15">
      <c r="A538" s="3">
        <v>26574</v>
      </c>
      <c r="B538" s="3">
        <v>536</v>
      </c>
      <c r="C538" s="3">
        <v>24</v>
      </c>
      <c r="D538" s="3" t="s">
        <v>4025</v>
      </c>
      <c r="E538" s="3" t="s">
        <v>9849</v>
      </c>
      <c r="F538" s="3" t="s">
        <v>4061</v>
      </c>
      <c r="G538" s="3" t="s">
        <v>446</v>
      </c>
      <c r="H538" s="3" t="s">
        <v>2435</v>
      </c>
      <c r="I538" s="3" t="s">
        <v>2435</v>
      </c>
      <c r="J538" s="3">
        <v>891.0557</v>
      </c>
      <c r="K538" s="3">
        <v>30990312</v>
      </c>
      <c r="L538" s="3" t="s">
        <v>86</v>
      </c>
      <c r="M538" s="3">
        <v>0</v>
      </c>
      <c r="N538" s="3" t="s">
        <v>4025</v>
      </c>
      <c r="O538" s="3" t="s">
        <v>9849</v>
      </c>
      <c r="P538" s="8">
        <v>39448</v>
      </c>
      <c r="Q538" s="3" t="s">
        <v>7163</v>
      </c>
      <c r="R538" s="5" t="s">
        <v>9857</v>
      </c>
      <c r="S538" s="3" t="s">
        <v>2435</v>
      </c>
      <c r="T538" s="3" t="s">
        <v>446</v>
      </c>
      <c r="V538" s="3">
        <v>16</v>
      </c>
      <c r="W538" s="3">
        <v>16</v>
      </c>
      <c r="X538" s="3">
        <v>22</v>
      </c>
      <c r="Y538" s="3">
        <v>536</v>
      </c>
      <c r="Z538" s="3" t="s">
        <v>86</v>
      </c>
      <c r="AA538" s="3">
        <v>24</v>
      </c>
      <c r="AB538" s="3">
        <v>8</v>
      </c>
      <c r="AC538" s="3">
        <v>30990312</v>
      </c>
      <c r="AD538" s="3">
        <v>3127000</v>
      </c>
      <c r="AE538" s="3" t="s">
        <v>2435</v>
      </c>
      <c r="AF538" s="3">
        <v>16</v>
      </c>
      <c r="AG538" s="3">
        <v>29</v>
      </c>
    </row>
    <row r="539" spans="1:33" ht="15.75" customHeight="1" x14ac:dyDescent="0.15">
      <c r="A539" s="3">
        <v>23009</v>
      </c>
      <c r="B539" s="3">
        <v>537</v>
      </c>
      <c r="C539" s="3">
        <v>22</v>
      </c>
      <c r="D539" s="3" t="s">
        <v>4058</v>
      </c>
      <c r="E539" s="3" t="s">
        <v>9875</v>
      </c>
      <c r="F539" s="3" t="s">
        <v>657</v>
      </c>
      <c r="G539" s="3" t="s">
        <v>246</v>
      </c>
      <c r="H539" s="3" t="s">
        <v>6854</v>
      </c>
      <c r="I539" s="3" t="s">
        <v>264</v>
      </c>
      <c r="J539" s="3">
        <v>887.74620000000004</v>
      </c>
      <c r="K539" s="3">
        <v>2900181</v>
      </c>
      <c r="L539" s="3" t="s">
        <v>162</v>
      </c>
      <c r="M539" s="3">
        <v>1</v>
      </c>
      <c r="N539" s="3" t="s">
        <v>4058</v>
      </c>
      <c r="O539" s="3" t="s">
        <v>9875</v>
      </c>
      <c r="P539" s="3" t="s">
        <v>41</v>
      </c>
      <c r="Q539" s="3" t="s">
        <v>7169</v>
      </c>
      <c r="R539" s="5" t="s">
        <v>9876</v>
      </c>
      <c r="S539" s="3" t="s">
        <v>6854</v>
      </c>
      <c r="T539" s="3" t="s">
        <v>246</v>
      </c>
      <c r="V539" s="3">
        <v>42</v>
      </c>
      <c r="W539" s="3">
        <v>21</v>
      </c>
      <c r="X539" s="3">
        <v>66</v>
      </c>
      <c r="Y539" s="3">
        <v>537</v>
      </c>
      <c r="Z539" s="3" t="s">
        <v>162</v>
      </c>
      <c r="AA539" s="3">
        <v>22</v>
      </c>
      <c r="AB539" s="3">
        <v>5</v>
      </c>
      <c r="AC539" s="3">
        <v>2900181</v>
      </c>
      <c r="AD539" s="3">
        <v>293616</v>
      </c>
      <c r="AE539" s="3" t="s">
        <v>264</v>
      </c>
      <c r="AF539" s="3">
        <v>8</v>
      </c>
      <c r="AG539" s="3">
        <v>8</v>
      </c>
    </row>
    <row r="540" spans="1:33" ht="15.75" customHeight="1" x14ac:dyDescent="0.15">
      <c r="A540" s="3">
        <v>21009</v>
      </c>
      <c r="B540" s="3">
        <v>538</v>
      </c>
      <c r="C540" s="3">
        <v>142</v>
      </c>
      <c r="D540" s="3" t="s">
        <v>4086</v>
      </c>
      <c r="E540" s="3" t="s">
        <v>9882</v>
      </c>
      <c r="F540" s="3" t="s">
        <v>249</v>
      </c>
      <c r="G540" s="3" t="s">
        <v>125</v>
      </c>
      <c r="H540" s="3" t="s">
        <v>126</v>
      </c>
      <c r="I540" s="3" t="s">
        <v>127</v>
      </c>
      <c r="J540" s="3">
        <v>887.43579999999997</v>
      </c>
      <c r="K540" s="3">
        <v>32250582</v>
      </c>
      <c r="L540" s="3" t="s">
        <v>66</v>
      </c>
      <c r="M540" s="3">
        <v>2</v>
      </c>
      <c r="N540" s="3" t="s">
        <v>4086</v>
      </c>
      <c r="O540" s="3" t="s">
        <v>9882</v>
      </c>
      <c r="P540" s="3" t="s">
        <v>1000</v>
      </c>
      <c r="Q540" s="3" t="s">
        <v>7175</v>
      </c>
      <c r="R540" s="5" t="s">
        <v>9886</v>
      </c>
      <c r="S540" s="3" t="s">
        <v>126</v>
      </c>
      <c r="T540" s="3" t="s">
        <v>125</v>
      </c>
      <c r="V540" s="3">
        <v>11</v>
      </c>
      <c r="W540" s="3">
        <v>11</v>
      </c>
      <c r="X540" s="3">
        <v>47</v>
      </c>
      <c r="Y540" s="3">
        <v>538</v>
      </c>
      <c r="Z540" s="3" t="s">
        <v>66</v>
      </c>
      <c r="AA540" s="3">
        <v>142</v>
      </c>
      <c r="AB540" s="3">
        <v>36</v>
      </c>
      <c r="AC540" s="3">
        <v>32250582</v>
      </c>
      <c r="AD540" s="3">
        <v>3266094</v>
      </c>
      <c r="AE540" s="3" t="s">
        <v>127</v>
      </c>
      <c r="AF540" s="3">
        <v>9</v>
      </c>
      <c r="AG540" s="3">
        <v>10</v>
      </c>
    </row>
    <row r="541" spans="1:33" ht="15.75" customHeight="1" x14ac:dyDescent="0.15">
      <c r="A541" s="3">
        <v>25766</v>
      </c>
      <c r="B541" s="3">
        <v>539</v>
      </c>
      <c r="C541" s="3">
        <v>8</v>
      </c>
      <c r="D541" s="3" t="s">
        <v>4093</v>
      </c>
      <c r="E541" s="3" t="s">
        <v>9890</v>
      </c>
      <c r="F541" s="3" t="s">
        <v>4854</v>
      </c>
      <c r="G541" s="3" t="s">
        <v>890</v>
      </c>
      <c r="H541" s="3" t="s">
        <v>2922</v>
      </c>
      <c r="I541" s="3" t="s">
        <v>2923</v>
      </c>
      <c r="J541" s="3">
        <v>887.29250000000002</v>
      </c>
      <c r="K541" s="3">
        <v>3139590</v>
      </c>
      <c r="L541" s="3" t="s">
        <v>364</v>
      </c>
      <c r="M541" s="3">
        <v>0</v>
      </c>
      <c r="N541" s="3" t="s">
        <v>4093</v>
      </c>
      <c r="O541" s="3" t="s">
        <v>9890</v>
      </c>
      <c r="P541" s="8">
        <v>40179</v>
      </c>
      <c r="Q541" s="3" t="s">
        <v>7182</v>
      </c>
      <c r="R541" s="5" t="s">
        <v>9897</v>
      </c>
      <c r="S541" s="3" t="s">
        <v>2922</v>
      </c>
      <c r="T541" s="3" t="s">
        <v>890</v>
      </c>
      <c r="V541" s="3">
        <v>2</v>
      </c>
      <c r="W541" s="3">
        <v>0</v>
      </c>
      <c r="X541" s="3">
        <v>23</v>
      </c>
      <c r="Y541" s="3">
        <v>539</v>
      </c>
      <c r="Z541" s="3" t="s">
        <v>364</v>
      </c>
      <c r="AA541" s="3">
        <v>8</v>
      </c>
      <c r="AB541" s="3">
        <v>3</v>
      </c>
      <c r="AC541" s="3">
        <v>3139590</v>
      </c>
      <c r="AD541" s="3">
        <v>318000</v>
      </c>
      <c r="AF541" s="3">
        <v>20</v>
      </c>
      <c r="AG541" s="3">
        <v>66</v>
      </c>
    </row>
    <row r="542" spans="1:33" ht="15.75" customHeight="1" x14ac:dyDescent="0.15">
      <c r="A542" s="3">
        <v>20996</v>
      </c>
      <c r="B542" s="3">
        <v>540</v>
      </c>
      <c r="C542" s="3">
        <v>258</v>
      </c>
      <c r="D542" s="3" t="s">
        <v>4096</v>
      </c>
      <c r="E542" s="3" t="s">
        <v>9899</v>
      </c>
      <c r="F542" s="3" t="s">
        <v>1193</v>
      </c>
      <c r="G542" s="3" t="s">
        <v>564</v>
      </c>
      <c r="H542" s="3" t="s">
        <v>6868</v>
      </c>
      <c r="I542" s="3" t="s">
        <v>63</v>
      </c>
      <c r="J542" s="3">
        <v>887.25980000000004</v>
      </c>
      <c r="K542" s="3">
        <v>83534635</v>
      </c>
      <c r="L542" s="3" t="s">
        <v>215</v>
      </c>
      <c r="M542" s="3">
        <v>2</v>
      </c>
      <c r="N542" s="3" t="s">
        <v>4096</v>
      </c>
      <c r="O542" s="3" t="s">
        <v>9899</v>
      </c>
      <c r="P542" s="3" t="s">
        <v>179</v>
      </c>
      <c r="Q542" s="3" t="s">
        <v>7193</v>
      </c>
      <c r="R542" s="5" t="s">
        <v>9904</v>
      </c>
      <c r="S542" s="3" t="s">
        <v>6868</v>
      </c>
      <c r="T542" s="3" t="s">
        <v>564</v>
      </c>
      <c r="V542" s="3">
        <v>9</v>
      </c>
      <c r="W542" s="3">
        <v>40</v>
      </c>
      <c r="X542" s="3">
        <v>37</v>
      </c>
      <c r="Y542" s="3">
        <v>540</v>
      </c>
      <c r="Z542" s="3" t="s">
        <v>215</v>
      </c>
      <c r="AA542" s="3">
        <v>258</v>
      </c>
      <c r="AB542" s="3">
        <v>74</v>
      </c>
      <c r="AC542" s="3">
        <v>83534635</v>
      </c>
      <c r="AD542" s="3">
        <v>8461262</v>
      </c>
      <c r="AE542" s="3" t="s">
        <v>63</v>
      </c>
      <c r="AF542" s="3">
        <v>7</v>
      </c>
      <c r="AG542" s="3">
        <v>3</v>
      </c>
    </row>
    <row r="543" spans="1:33" ht="15.75" customHeight="1" x14ac:dyDescent="0.15">
      <c r="A543" s="3">
        <v>25251</v>
      </c>
      <c r="B543" s="3">
        <v>541</v>
      </c>
      <c r="C543" s="3">
        <v>16</v>
      </c>
      <c r="D543" s="3" t="s">
        <v>3112</v>
      </c>
      <c r="E543" s="3" t="s">
        <v>9909</v>
      </c>
      <c r="F543" s="3" t="s">
        <v>475</v>
      </c>
      <c r="G543" s="3" t="s">
        <v>277</v>
      </c>
      <c r="H543" s="3" t="s">
        <v>475</v>
      </c>
      <c r="I543" s="3" t="s">
        <v>203</v>
      </c>
      <c r="J543" s="3">
        <v>885.36519999999996</v>
      </c>
      <c r="K543" s="3">
        <v>4220122</v>
      </c>
      <c r="L543" s="3" t="s">
        <v>71</v>
      </c>
      <c r="M543" s="3">
        <v>0</v>
      </c>
      <c r="N543" s="3" t="s">
        <v>3112</v>
      </c>
      <c r="O543" s="3" t="s">
        <v>9909</v>
      </c>
      <c r="P543" s="8">
        <v>39814</v>
      </c>
      <c r="Q543" s="3" t="s">
        <v>3115</v>
      </c>
      <c r="R543" s="5" t="s">
        <v>9919</v>
      </c>
      <c r="S543" s="3" t="s">
        <v>475</v>
      </c>
      <c r="T543" s="3" t="s">
        <v>277</v>
      </c>
      <c r="V543" s="3">
        <v>49</v>
      </c>
      <c r="W543" s="3">
        <v>56</v>
      </c>
      <c r="X543" s="3">
        <v>66</v>
      </c>
      <c r="Y543" s="3">
        <v>541</v>
      </c>
      <c r="Z543" s="3" t="s">
        <v>71</v>
      </c>
      <c r="AA543" s="3">
        <v>16</v>
      </c>
      <c r="AB543" s="3">
        <v>3</v>
      </c>
      <c r="AC543" s="3">
        <v>4220122</v>
      </c>
      <c r="AD543" s="3">
        <v>428280</v>
      </c>
      <c r="AE543" s="3" t="s">
        <v>203</v>
      </c>
      <c r="AF543" s="3">
        <v>5</v>
      </c>
      <c r="AG543" s="3">
        <v>9</v>
      </c>
    </row>
    <row r="544" spans="1:33" ht="15.75" customHeight="1" x14ac:dyDescent="0.15">
      <c r="A544" s="3">
        <v>23175</v>
      </c>
      <c r="B544" s="3">
        <v>542</v>
      </c>
      <c r="C544" s="3">
        <v>26</v>
      </c>
      <c r="D544" s="3" t="s">
        <v>4105</v>
      </c>
      <c r="E544" s="3" t="s">
        <v>9922</v>
      </c>
      <c r="F544" s="3" t="s">
        <v>1105</v>
      </c>
      <c r="G544" s="3" t="s">
        <v>486</v>
      </c>
      <c r="H544" s="3" t="s">
        <v>1502</v>
      </c>
      <c r="I544" s="3" t="s">
        <v>488</v>
      </c>
      <c r="J544" s="3">
        <v>885.09939999999995</v>
      </c>
      <c r="K544" s="3">
        <v>5736155</v>
      </c>
      <c r="L544" s="3" t="s">
        <v>215</v>
      </c>
      <c r="M544" s="3">
        <v>1</v>
      </c>
      <c r="N544" s="3" t="s">
        <v>4105</v>
      </c>
      <c r="O544" s="3" t="s">
        <v>9922</v>
      </c>
      <c r="P544" s="3" t="s">
        <v>179</v>
      </c>
      <c r="Q544" s="3" t="s">
        <v>7213</v>
      </c>
      <c r="R544" s="5" t="s">
        <v>9928</v>
      </c>
      <c r="S544" s="3" t="s">
        <v>1502</v>
      </c>
      <c r="T544" s="3" t="s">
        <v>486</v>
      </c>
      <c r="V544" s="3">
        <v>9</v>
      </c>
      <c r="W544" s="3">
        <v>7</v>
      </c>
      <c r="X544" s="3">
        <v>38</v>
      </c>
      <c r="Y544" s="3">
        <v>542</v>
      </c>
      <c r="Z544" s="3" t="s">
        <v>215</v>
      </c>
      <c r="AA544" s="3">
        <v>26</v>
      </c>
      <c r="AB544" s="3">
        <v>3</v>
      </c>
      <c r="AC544" s="3">
        <v>5736155</v>
      </c>
      <c r="AD544" s="3">
        <v>582292</v>
      </c>
      <c r="AE544" s="3" t="s">
        <v>488</v>
      </c>
      <c r="AF544" s="3">
        <v>7</v>
      </c>
      <c r="AG544" s="3">
        <v>50</v>
      </c>
    </row>
    <row r="545" spans="1:33" ht="15.75" customHeight="1" x14ac:dyDescent="0.15">
      <c r="A545" s="3">
        <v>25784</v>
      </c>
      <c r="B545" s="3">
        <v>543</v>
      </c>
      <c r="C545" s="3">
        <v>119</v>
      </c>
      <c r="D545" s="3" t="s">
        <v>4106</v>
      </c>
      <c r="E545" s="3" t="s">
        <v>9932</v>
      </c>
      <c r="F545" s="3" t="s">
        <v>1438</v>
      </c>
      <c r="G545" s="3" t="s">
        <v>495</v>
      </c>
      <c r="H545" s="3" t="s">
        <v>2682</v>
      </c>
      <c r="I545" s="3" t="s">
        <v>2682</v>
      </c>
      <c r="J545" s="3">
        <v>883.2242</v>
      </c>
      <c r="K545" s="3">
        <v>27019000</v>
      </c>
      <c r="L545" s="3" t="s">
        <v>101</v>
      </c>
      <c r="M545" s="3">
        <v>0</v>
      </c>
      <c r="N545" s="3" t="s">
        <v>4106</v>
      </c>
      <c r="O545" s="3" t="s">
        <v>9932</v>
      </c>
      <c r="P545" s="8">
        <v>39814</v>
      </c>
      <c r="Q545" s="3" t="s">
        <v>7221</v>
      </c>
      <c r="R545" s="5" t="s">
        <v>9942</v>
      </c>
      <c r="S545" s="3" t="s">
        <v>2682</v>
      </c>
      <c r="T545" s="3" t="s">
        <v>495</v>
      </c>
      <c r="V545" s="3">
        <v>15</v>
      </c>
      <c r="W545" s="3">
        <v>5</v>
      </c>
      <c r="X545" s="3">
        <v>41</v>
      </c>
      <c r="Y545" s="3">
        <v>543</v>
      </c>
      <c r="Z545" s="3" t="s">
        <v>101</v>
      </c>
      <c r="AA545" s="3">
        <v>119</v>
      </c>
      <c r="AB545" s="3">
        <v>35</v>
      </c>
      <c r="AC545" s="3">
        <v>27019000</v>
      </c>
      <c r="AD545" s="3">
        <v>2748000</v>
      </c>
      <c r="AE545" s="3" t="s">
        <v>2682</v>
      </c>
      <c r="AF545" s="3">
        <v>10</v>
      </c>
      <c r="AG545" s="3">
        <v>79</v>
      </c>
    </row>
    <row r="546" spans="1:33" ht="15.75" customHeight="1" x14ac:dyDescent="0.15">
      <c r="A546" s="3">
        <v>22858</v>
      </c>
      <c r="B546" s="3">
        <v>544</v>
      </c>
      <c r="C546" s="3">
        <v>170</v>
      </c>
      <c r="D546" s="3" t="s">
        <v>4110</v>
      </c>
      <c r="E546" s="3" t="s">
        <v>9952</v>
      </c>
      <c r="F546" s="3" t="s">
        <v>657</v>
      </c>
      <c r="G546" s="3" t="s">
        <v>246</v>
      </c>
      <c r="H546" s="3" t="s">
        <v>6898</v>
      </c>
      <c r="I546" s="3" t="s">
        <v>264</v>
      </c>
      <c r="J546" s="3">
        <v>882.62519999999995</v>
      </c>
      <c r="K546" s="3">
        <v>16734500</v>
      </c>
      <c r="L546" s="3" t="s">
        <v>162</v>
      </c>
      <c r="M546" s="3">
        <v>1</v>
      </c>
      <c r="N546" s="3" t="s">
        <v>4110</v>
      </c>
      <c r="O546" s="3" t="s">
        <v>9952</v>
      </c>
      <c r="P546" s="3" t="s">
        <v>388</v>
      </c>
      <c r="Q546" s="3" t="s">
        <v>7230</v>
      </c>
      <c r="R546" s="5" t="s">
        <v>9956</v>
      </c>
      <c r="S546" s="3" t="s">
        <v>6898</v>
      </c>
      <c r="T546" s="3" t="s">
        <v>246</v>
      </c>
      <c r="V546" s="3">
        <v>43</v>
      </c>
      <c r="W546" s="3">
        <v>22</v>
      </c>
      <c r="X546" s="3">
        <v>67</v>
      </c>
      <c r="Y546" s="3">
        <v>544</v>
      </c>
      <c r="Z546" s="3" t="s">
        <v>162</v>
      </c>
      <c r="AA546" s="3">
        <v>170</v>
      </c>
      <c r="AB546" s="3">
        <v>30</v>
      </c>
      <c r="AC546" s="3">
        <v>16734500</v>
      </c>
      <c r="AD546" s="3">
        <v>1703040</v>
      </c>
      <c r="AE546" s="3" t="s">
        <v>264</v>
      </c>
      <c r="AF546" s="3">
        <v>8</v>
      </c>
      <c r="AG546" s="3">
        <v>8</v>
      </c>
    </row>
    <row r="547" spans="1:33" ht="15.75" customHeight="1" x14ac:dyDescent="0.15">
      <c r="A547" s="3">
        <v>26103</v>
      </c>
      <c r="B547" s="3">
        <v>545</v>
      </c>
      <c r="C547" s="3">
        <v>6</v>
      </c>
      <c r="D547" s="3" t="s">
        <v>4113</v>
      </c>
      <c r="E547" s="3" t="s">
        <v>9959</v>
      </c>
      <c r="F547" s="3" t="s">
        <v>3068</v>
      </c>
      <c r="G547" s="3" t="s">
        <v>606</v>
      </c>
      <c r="H547" s="3" t="s">
        <v>1343</v>
      </c>
      <c r="I547" s="3" t="s">
        <v>1343</v>
      </c>
      <c r="J547" s="3">
        <v>881.46529999999996</v>
      </c>
      <c r="K547" s="3">
        <v>2125000</v>
      </c>
      <c r="L547" s="3" t="s">
        <v>364</v>
      </c>
      <c r="M547" s="3">
        <v>0</v>
      </c>
      <c r="N547" s="3" t="s">
        <v>4113</v>
      </c>
      <c r="O547" s="3" t="s">
        <v>9959</v>
      </c>
      <c r="P547" s="8">
        <v>39448</v>
      </c>
      <c r="Q547" s="3" t="s">
        <v>7232</v>
      </c>
      <c r="R547" s="5" t="s">
        <v>9968</v>
      </c>
      <c r="S547" s="3" t="s">
        <v>1343</v>
      </c>
      <c r="T547" s="3" t="s">
        <v>606</v>
      </c>
      <c r="V547" s="3">
        <v>15</v>
      </c>
      <c r="W547" s="3">
        <v>8</v>
      </c>
      <c r="X547" s="3">
        <v>24</v>
      </c>
      <c r="Y547" s="3">
        <v>545</v>
      </c>
      <c r="Z547" s="3" t="s">
        <v>364</v>
      </c>
      <c r="AA547" s="3">
        <v>6</v>
      </c>
      <c r="AB547" s="3">
        <v>1</v>
      </c>
      <c r="AC547" s="3">
        <v>2125000</v>
      </c>
      <c r="AD547" s="3">
        <v>216513</v>
      </c>
      <c r="AE547" s="3" t="s">
        <v>1343</v>
      </c>
      <c r="AF547" s="3">
        <v>20</v>
      </c>
      <c r="AG547" s="3">
        <v>12</v>
      </c>
    </row>
    <row r="548" spans="1:33" ht="15.75" customHeight="1" x14ac:dyDescent="0.15">
      <c r="A548" s="3">
        <v>23273</v>
      </c>
      <c r="B548" s="3">
        <v>546</v>
      </c>
      <c r="C548" s="3">
        <v>104</v>
      </c>
      <c r="D548" s="3" t="s">
        <v>4126</v>
      </c>
      <c r="E548" s="3" t="s">
        <v>9972</v>
      </c>
      <c r="F548" s="3" t="s">
        <v>143</v>
      </c>
      <c r="G548" s="3" t="s">
        <v>77</v>
      </c>
      <c r="H548" s="3" t="s">
        <v>2403</v>
      </c>
      <c r="I548" s="3" t="s">
        <v>79</v>
      </c>
      <c r="J548" s="3">
        <v>879.22990000000004</v>
      </c>
      <c r="K548" s="3">
        <v>21787964</v>
      </c>
      <c r="L548" s="3" t="s">
        <v>162</v>
      </c>
      <c r="M548" s="3">
        <v>1</v>
      </c>
      <c r="N548" s="3" t="s">
        <v>4126</v>
      </c>
      <c r="O548" s="3" t="s">
        <v>9972</v>
      </c>
      <c r="P548" s="3" t="s">
        <v>541</v>
      </c>
      <c r="Q548" s="3" t="s">
        <v>6394</v>
      </c>
      <c r="R548" s="5" t="s">
        <v>9976</v>
      </c>
      <c r="S548" s="3" t="s">
        <v>2403</v>
      </c>
      <c r="T548" s="3" t="s">
        <v>77</v>
      </c>
      <c r="V548" s="3">
        <v>15</v>
      </c>
      <c r="W548" s="3">
        <v>15</v>
      </c>
      <c r="X548" s="3">
        <v>68</v>
      </c>
      <c r="Y548" s="3">
        <v>546</v>
      </c>
      <c r="Z548" s="3" t="s">
        <v>162</v>
      </c>
      <c r="AA548" s="3">
        <v>104</v>
      </c>
      <c r="AB548" s="3">
        <v>9</v>
      </c>
      <c r="AC548" s="3">
        <v>21787964</v>
      </c>
      <c r="AD548" s="3">
        <v>2225010</v>
      </c>
      <c r="AE548" s="3" t="s">
        <v>79</v>
      </c>
      <c r="AF548" s="3">
        <v>8</v>
      </c>
      <c r="AG548" s="3">
        <v>6</v>
      </c>
    </row>
    <row r="549" spans="1:33" ht="15.75" customHeight="1" x14ac:dyDescent="0.15">
      <c r="A549" s="3">
        <v>22968</v>
      </c>
      <c r="B549" s="3">
        <v>547</v>
      </c>
      <c r="C549" s="3">
        <v>35</v>
      </c>
      <c r="D549" s="3" t="s">
        <v>4149</v>
      </c>
      <c r="E549" s="3" t="s">
        <v>9986</v>
      </c>
      <c r="F549" s="3" t="s">
        <v>96</v>
      </c>
      <c r="G549" s="3" t="s">
        <v>61</v>
      </c>
      <c r="H549" s="3" t="s">
        <v>6911</v>
      </c>
      <c r="I549" s="3" t="s">
        <v>2538</v>
      </c>
      <c r="J549" s="3">
        <v>876.35429999999997</v>
      </c>
      <c r="K549" s="3">
        <v>7353549</v>
      </c>
      <c r="L549" s="3" t="s">
        <v>215</v>
      </c>
      <c r="M549" s="3">
        <v>1</v>
      </c>
      <c r="N549" s="3" t="s">
        <v>4149</v>
      </c>
      <c r="O549" s="3" t="s">
        <v>9986</v>
      </c>
      <c r="P549" s="3" t="s">
        <v>91</v>
      </c>
      <c r="Q549" s="3" t="s">
        <v>7244</v>
      </c>
      <c r="R549" s="5" t="s">
        <v>9992</v>
      </c>
      <c r="S549" s="3" t="s">
        <v>6911</v>
      </c>
      <c r="T549" s="3" t="s">
        <v>61</v>
      </c>
      <c r="V549" s="3">
        <v>43</v>
      </c>
      <c r="W549" s="3">
        <v>0</v>
      </c>
      <c r="X549" s="3">
        <v>39</v>
      </c>
      <c r="Y549" s="3">
        <v>547</v>
      </c>
      <c r="Z549" s="3" t="s">
        <v>215</v>
      </c>
      <c r="AA549" s="3">
        <v>35</v>
      </c>
      <c r="AB549" s="3">
        <v>5</v>
      </c>
      <c r="AC549" s="3">
        <v>7353549</v>
      </c>
      <c r="AD549" s="3">
        <v>753164</v>
      </c>
      <c r="AF549" s="3">
        <v>7</v>
      </c>
      <c r="AG549" s="3">
        <v>15</v>
      </c>
    </row>
    <row r="550" spans="1:33" ht="15.75" customHeight="1" x14ac:dyDescent="0.15">
      <c r="A550" s="3">
        <v>25454</v>
      </c>
      <c r="B550" s="3">
        <v>548</v>
      </c>
      <c r="C550" s="3">
        <v>13</v>
      </c>
      <c r="D550" s="3" t="s">
        <v>4155</v>
      </c>
      <c r="E550" s="3" t="s">
        <v>9996</v>
      </c>
      <c r="F550" s="3" t="s">
        <v>4061</v>
      </c>
      <c r="G550" s="3" t="s">
        <v>446</v>
      </c>
      <c r="H550" s="3" t="s">
        <v>2435</v>
      </c>
      <c r="I550" s="3" t="s">
        <v>2435</v>
      </c>
      <c r="J550" s="3">
        <v>873.54650000000004</v>
      </c>
      <c r="K550" s="3">
        <v>2235662</v>
      </c>
      <c r="L550" s="3" t="s">
        <v>71</v>
      </c>
      <c r="M550" s="3">
        <v>0</v>
      </c>
      <c r="N550" s="3" t="s">
        <v>4155</v>
      </c>
      <c r="O550" s="3" t="s">
        <v>9996</v>
      </c>
      <c r="P550" s="8">
        <v>39814</v>
      </c>
      <c r="Q550" s="3" t="s">
        <v>7253</v>
      </c>
      <c r="R550" s="5" t="s">
        <v>10007</v>
      </c>
      <c r="S550" s="3" t="s">
        <v>2435</v>
      </c>
      <c r="T550" s="3" t="s">
        <v>446</v>
      </c>
      <c r="V550" s="3">
        <v>17</v>
      </c>
      <c r="W550" s="3">
        <v>17</v>
      </c>
      <c r="X550" s="3">
        <v>67</v>
      </c>
      <c r="Y550" s="3">
        <v>548</v>
      </c>
      <c r="Z550" s="3" t="s">
        <v>71</v>
      </c>
      <c r="AA550" s="3">
        <v>13</v>
      </c>
      <c r="AB550" s="3">
        <v>3</v>
      </c>
      <c r="AC550" s="3">
        <v>2235662</v>
      </c>
      <c r="AD550" s="3">
        <v>229641</v>
      </c>
      <c r="AE550" s="3" t="s">
        <v>2435</v>
      </c>
      <c r="AF550" s="3">
        <v>5</v>
      </c>
      <c r="AG550" s="3">
        <v>29</v>
      </c>
    </row>
    <row r="551" spans="1:33" ht="15.75" customHeight="1" x14ac:dyDescent="0.15">
      <c r="A551" s="3">
        <v>25792</v>
      </c>
      <c r="B551" s="3">
        <v>549</v>
      </c>
      <c r="C551" s="3">
        <v>28</v>
      </c>
      <c r="D551" s="5" t="s">
        <v>4165</v>
      </c>
      <c r="E551" s="3" t="s">
        <v>10015</v>
      </c>
      <c r="F551" s="3" t="s">
        <v>855</v>
      </c>
      <c r="G551" s="3" t="s">
        <v>292</v>
      </c>
      <c r="H551" s="3" t="s">
        <v>6928</v>
      </c>
      <c r="I551" s="3" t="s">
        <v>1032</v>
      </c>
      <c r="J551" s="3">
        <v>871.47739999999999</v>
      </c>
      <c r="K551" s="3">
        <v>3268050</v>
      </c>
      <c r="L551" s="3" t="s">
        <v>71</v>
      </c>
      <c r="M551" s="3">
        <v>0</v>
      </c>
      <c r="N551" s="5" t="s">
        <v>4165</v>
      </c>
      <c r="O551" s="3" t="s">
        <v>10015</v>
      </c>
      <c r="P551" s="8">
        <v>40179</v>
      </c>
      <c r="Q551" s="3" t="s">
        <v>7263</v>
      </c>
      <c r="R551" s="5" t="s">
        <v>10023</v>
      </c>
      <c r="S551" s="3" t="s">
        <v>6928</v>
      </c>
      <c r="T551" s="3" t="s">
        <v>292</v>
      </c>
      <c r="V551" s="3">
        <v>15</v>
      </c>
      <c r="W551" s="3">
        <v>12</v>
      </c>
      <c r="X551" s="3">
        <v>68</v>
      </c>
      <c r="Y551" s="3">
        <v>549</v>
      </c>
      <c r="Z551" s="3" t="s">
        <v>71</v>
      </c>
      <c r="AA551" s="3">
        <v>28</v>
      </c>
      <c r="AB551" s="3">
        <v>10</v>
      </c>
      <c r="AC551" s="3">
        <v>3268050</v>
      </c>
      <c r="AD551" s="3">
        <v>336400</v>
      </c>
      <c r="AE551" s="3" t="s">
        <v>1032</v>
      </c>
      <c r="AF551" s="3">
        <v>5</v>
      </c>
      <c r="AG551" s="3">
        <v>49</v>
      </c>
    </row>
    <row r="552" spans="1:33" ht="15.75" customHeight="1" x14ac:dyDescent="0.15">
      <c r="A552" s="3">
        <v>22943</v>
      </c>
      <c r="B552" s="3">
        <v>550</v>
      </c>
      <c r="C552" s="3">
        <v>14</v>
      </c>
      <c r="D552" s="3" t="s">
        <v>4168</v>
      </c>
      <c r="E552" s="3" t="s">
        <v>10027</v>
      </c>
      <c r="F552" s="3" t="s">
        <v>7229</v>
      </c>
      <c r="G552" s="3" t="s">
        <v>733</v>
      </c>
      <c r="H552" s="3" t="s">
        <v>6934</v>
      </c>
      <c r="I552" s="3" t="s">
        <v>6740</v>
      </c>
      <c r="J552" s="3">
        <v>871.31510000000003</v>
      </c>
      <c r="K552" s="3">
        <v>158603220</v>
      </c>
      <c r="L552" s="3" t="s">
        <v>221</v>
      </c>
      <c r="M552" s="3">
        <v>1</v>
      </c>
      <c r="N552" s="3" t="s">
        <v>4168</v>
      </c>
      <c r="O552" s="3" t="s">
        <v>10027</v>
      </c>
      <c r="P552" s="3" t="s">
        <v>179</v>
      </c>
      <c r="Q552" s="3" t="s">
        <v>7279</v>
      </c>
      <c r="R552" s="5" t="s">
        <v>10031</v>
      </c>
      <c r="S552" s="3" t="s">
        <v>6934</v>
      </c>
      <c r="T552" s="3" t="s">
        <v>733</v>
      </c>
      <c r="V552" s="3">
        <v>5</v>
      </c>
      <c r="W552" s="3">
        <v>0</v>
      </c>
      <c r="X552" s="3">
        <v>33</v>
      </c>
      <c r="Y552" s="3">
        <v>550</v>
      </c>
      <c r="Z552" s="3" t="s">
        <v>221</v>
      </c>
      <c r="AA552" s="3">
        <v>14</v>
      </c>
      <c r="AB552" s="3">
        <v>9</v>
      </c>
      <c r="AC552" s="3">
        <v>158603220</v>
      </c>
      <c r="AD552" s="3">
        <v>16328709</v>
      </c>
      <c r="AF552" s="3">
        <v>2</v>
      </c>
      <c r="AG552" s="3">
        <v>70</v>
      </c>
    </row>
    <row r="553" spans="1:33" ht="15.75" customHeight="1" x14ac:dyDescent="0.15">
      <c r="A553" s="3">
        <v>25539</v>
      </c>
      <c r="B553" s="3">
        <v>551</v>
      </c>
      <c r="C553" s="3">
        <v>45</v>
      </c>
      <c r="D553" s="3" t="s">
        <v>4195</v>
      </c>
      <c r="E553" s="3" t="s">
        <v>10036</v>
      </c>
      <c r="F553" s="3" t="s">
        <v>36</v>
      </c>
      <c r="G553" s="3" t="s">
        <v>37</v>
      </c>
      <c r="H553" s="3" t="s">
        <v>69</v>
      </c>
      <c r="I553" s="3" t="s">
        <v>69</v>
      </c>
      <c r="J553" s="3">
        <v>870.75739999999996</v>
      </c>
      <c r="K553" s="3">
        <v>2872908</v>
      </c>
      <c r="L553" s="3" t="s">
        <v>101</v>
      </c>
      <c r="M553" s="3">
        <v>0</v>
      </c>
      <c r="N553" s="3" t="s">
        <v>4195</v>
      </c>
      <c r="O553" s="3" t="s">
        <v>10036</v>
      </c>
      <c r="P553" s="8">
        <v>39448</v>
      </c>
      <c r="Q553" s="3" t="s">
        <v>5303</v>
      </c>
      <c r="R553" s="5" t="s">
        <v>10045</v>
      </c>
      <c r="S553" s="3" t="s">
        <v>69</v>
      </c>
      <c r="T553" s="3" t="s">
        <v>37</v>
      </c>
      <c r="V553" s="3">
        <v>99</v>
      </c>
      <c r="W553" s="3">
        <v>10</v>
      </c>
      <c r="X553" s="3">
        <v>42</v>
      </c>
      <c r="Y553" s="3">
        <v>551</v>
      </c>
      <c r="Z553" s="3" t="s">
        <v>101</v>
      </c>
      <c r="AA553" s="3">
        <v>45</v>
      </c>
      <c r="AB553" s="3">
        <v>2</v>
      </c>
      <c r="AC553" s="3">
        <v>2872908</v>
      </c>
      <c r="AD553" s="3">
        <v>295945</v>
      </c>
      <c r="AE553" s="3" t="s">
        <v>69</v>
      </c>
      <c r="AF553" s="3">
        <v>10</v>
      </c>
      <c r="AG553" s="3">
        <v>20</v>
      </c>
    </row>
    <row r="554" spans="1:33" ht="15.75" customHeight="1" x14ac:dyDescent="0.15">
      <c r="A554" s="3">
        <v>25928</v>
      </c>
      <c r="B554" s="3">
        <v>552</v>
      </c>
      <c r="C554" s="3">
        <v>10</v>
      </c>
      <c r="D554" s="3" t="s">
        <v>4207</v>
      </c>
      <c r="E554" s="3" t="s">
        <v>10050</v>
      </c>
      <c r="F554" s="3" t="s">
        <v>3068</v>
      </c>
      <c r="G554" s="3" t="s">
        <v>606</v>
      </c>
      <c r="H554" s="3" t="s">
        <v>6947</v>
      </c>
      <c r="I554" s="3" t="s">
        <v>1343</v>
      </c>
      <c r="J554" s="3">
        <v>870.38369999999998</v>
      </c>
      <c r="K554" s="3">
        <v>10964608</v>
      </c>
      <c r="L554" s="3" t="s">
        <v>101</v>
      </c>
      <c r="M554" s="3">
        <v>0</v>
      </c>
      <c r="N554" s="3" t="s">
        <v>4207</v>
      </c>
      <c r="O554" s="3" t="s">
        <v>10050</v>
      </c>
      <c r="P554" s="8">
        <v>39814</v>
      </c>
      <c r="Q554" s="3" t="s">
        <v>7288</v>
      </c>
      <c r="R554" s="5" t="s">
        <v>10058</v>
      </c>
      <c r="S554" s="3" t="s">
        <v>6947</v>
      </c>
      <c r="T554" s="3" t="s">
        <v>606</v>
      </c>
      <c r="V554" s="3">
        <v>16</v>
      </c>
      <c r="W554" s="3">
        <v>9</v>
      </c>
      <c r="X554" s="3">
        <v>43</v>
      </c>
      <c r="Y554" s="3">
        <v>552</v>
      </c>
      <c r="Z554" s="3" t="s">
        <v>101</v>
      </c>
      <c r="AA554" s="3">
        <v>10</v>
      </c>
      <c r="AB554" s="3">
        <v>2</v>
      </c>
      <c r="AC554" s="3">
        <v>10964608</v>
      </c>
      <c r="AD554" s="3">
        <v>1129925</v>
      </c>
      <c r="AE554" s="3" t="s">
        <v>1343</v>
      </c>
      <c r="AF554" s="3">
        <v>10</v>
      </c>
      <c r="AG554" s="3">
        <v>12</v>
      </c>
    </row>
    <row r="555" spans="1:33" ht="15.75" customHeight="1" x14ac:dyDescent="0.15">
      <c r="A555" s="3">
        <v>25030</v>
      </c>
      <c r="B555" s="3">
        <v>553</v>
      </c>
      <c r="C555" s="3">
        <v>38</v>
      </c>
      <c r="D555" s="3" t="s">
        <v>4210</v>
      </c>
      <c r="E555" s="3" t="s">
        <v>10066</v>
      </c>
      <c r="F555" s="3" t="s">
        <v>657</v>
      </c>
      <c r="G555" s="3" t="s">
        <v>246</v>
      </c>
      <c r="H555" s="3" t="s">
        <v>240</v>
      </c>
      <c r="I555" s="3" t="s">
        <v>240</v>
      </c>
      <c r="J555" s="3">
        <v>869.04139999999995</v>
      </c>
      <c r="K555" s="3">
        <v>2912076</v>
      </c>
      <c r="L555" s="3" t="s">
        <v>356</v>
      </c>
      <c r="M555" s="3">
        <v>0</v>
      </c>
      <c r="N555" s="3" t="s">
        <v>4210</v>
      </c>
      <c r="O555" s="3" t="s">
        <v>10066</v>
      </c>
      <c r="P555" s="8">
        <v>40179</v>
      </c>
      <c r="Q555" s="3" t="s">
        <v>7294</v>
      </c>
      <c r="R555" s="5" t="s">
        <v>10071</v>
      </c>
      <c r="S555" s="3" t="s">
        <v>240</v>
      </c>
      <c r="T555" s="3" t="s">
        <v>246</v>
      </c>
      <c r="V555" s="3">
        <v>44</v>
      </c>
      <c r="W555" s="3">
        <v>9</v>
      </c>
      <c r="X555" s="3">
        <v>28</v>
      </c>
      <c r="Y555" s="3">
        <v>553</v>
      </c>
      <c r="Z555" s="3" t="s">
        <v>356</v>
      </c>
      <c r="AA555" s="3">
        <v>38</v>
      </c>
      <c r="AB555" s="3">
        <v>2</v>
      </c>
      <c r="AC555" s="3">
        <v>2912076</v>
      </c>
      <c r="AD555" s="3">
        <v>300511</v>
      </c>
      <c r="AE555" s="3" t="s">
        <v>240</v>
      </c>
      <c r="AF555" s="3">
        <v>18</v>
      </c>
      <c r="AG555" s="3">
        <v>18</v>
      </c>
    </row>
    <row r="556" spans="1:33" ht="15.75" customHeight="1" x14ac:dyDescent="0.15">
      <c r="A556" s="3">
        <v>25723</v>
      </c>
      <c r="B556" s="3">
        <v>554</v>
      </c>
      <c r="C556" s="3">
        <v>10</v>
      </c>
      <c r="D556" s="3" t="s">
        <v>4223</v>
      </c>
      <c r="E556" s="3" t="s">
        <v>10078</v>
      </c>
      <c r="F556" s="3" t="s">
        <v>475</v>
      </c>
      <c r="G556" s="3" t="s">
        <v>277</v>
      </c>
      <c r="H556" s="3" t="s">
        <v>6955</v>
      </c>
      <c r="I556" s="3" t="s">
        <v>7302</v>
      </c>
      <c r="J556" s="3">
        <v>867.4271</v>
      </c>
      <c r="K556" s="3">
        <v>57475696</v>
      </c>
      <c r="L556" s="3" t="s">
        <v>221</v>
      </c>
      <c r="M556" s="3">
        <v>0</v>
      </c>
      <c r="N556" s="3" t="s">
        <v>4223</v>
      </c>
      <c r="O556" s="3" t="s">
        <v>10078</v>
      </c>
      <c r="P556" s="8">
        <v>39814</v>
      </c>
      <c r="Q556" s="3" t="s">
        <v>7299</v>
      </c>
      <c r="R556" s="5" t="s">
        <v>10082</v>
      </c>
      <c r="S556" s="3" t="s">
        <v>6955</v>
      </c>
      <c r="T556" s="3" t="s">
        <v>277</v>
      </c>
      <c r="V556" s="3">
        <v>50</v>
      </c>
      <c r="W556" s="3">
        <v>0</v>
      </c>
      <c r="X556" s="3">
        <v>34</v>
      </c>
      <c r="Y556" s="3">
        <v>554</v>
      </c>
      <c r="Z556" s="3" t="s">
        <v>221</v>
      </c>
      <c r="AA556" s="3">
        <v>10</v>
      </c>
      <c r="AB556" s="3">
        <v>3</v>
      </c>
      <c r="AC556" s="3">
        <v>57475696</v>
      </c>
      <c r="AD556" s="3">
        <v>5941088</v>
      </c>
      <c r="AF556" s="3">
        <v>2</v>
      </c>
      <c r="AG556" s="3">
        <v>77</v>
      </c>
    </row>
    <row r="557" spans="1:33" ht="15.75" customHeight="1" x14ac:dyDescent="0.15">
      <c r="A557" s="3">
        <v>23084</v>
      </c>
      <c r="B557" s="3">
        <v>555</v>
      </c>
      <c r="C557" s="3">
        <v>10</v>
      </c>
      <c r="D557" s="3" t="s">
        <v>4227</v>
      </c>
      <c r="E557" s="3" t="s">
        <v>10086</v>
      </c>
      <c r="F557" s="3" t="s">
        <v>96</v>
      </c>
      <c r="G557" s="3" t="s">
        <v>61</v>
      </c>
      <c r="H557" s="3" t="s">
        <v>6780</v>
      </c>
      <c r="I557" s="3" t="s">
        <v>63</v>
      </c>
      <c r="J557" s="3">
        <v>867.07349999999997</v>
      </c>
      <c r="K557" s="3">
        <v>4054330</v>
      </c>
      <c r="L557" s="3" t="s">
        <v>162</v>
      </c>
      <c r="M557" s="3">
        <v>1</v>
      </c>
      <c r="N557" s="3" t="s">
        <v>4227</v>
      </c>
      <c r="O557" s="3" t="s">
        <v>10086</v>
      </c>
      <c r="P557" s="3" t="s">
        <v>835</v>
      </c>
      <c r="Q557" s="3" t="s">
        <v>7306</v>
      </c>
      <c r="R557" s="5" t="s">
        <v>10091</v>
      </c>
      <c r="S557" s="3" t="s">
        <v>6780</v>
      </c>
      <c r="T557" s="3" t="s">
        <v>61</v>
      </c>
      <c r="V557" s="3">
        <v>44</v>
      </c>
      <c r="W557" s="3">
        <v>41</v>
      </c>
      <c r="X557" s="3">
        <v>69</v>
      </c>
      <c r="Y557" s="3">
        <v>555</v>
      </c>
      <c r="Z557" s="3" t="s">
        <v>162</v>
      </c>
      <c r="AA557" s="3">
        <v>10</v>
      </c>
      <c r="AB557" s="3">
        <v>3</v>
      </c>
      <c r="AC557" s="3">
        <v>4054330</v>
      </c>
      <c r="AD557" s="3">
        <v>419237</v>
      </c>
      <c r="AE557" s="3" t="s">
        <v>63</v>
      </c>
      <c r="AF557" s="3">
        <v>8</v>
      </c>
      <c r="AG557" s="3">
        <v>3</v>
      </c>
    </row>
    <row r="558" spans="1:33" ht="15.75" customHeight="1" x14ac:dyDescent="0.15">
      <c r="A558" s="3">
        <v>23900</v>
      </c>
      <c r="B558" s="3">
        <v>556</v>
      </c>
      <c r="C558" s="3">
        <v>47</v>
      </c>
      <c r="D558" s="3" t="s">
        <v>4234</v>
      </c>
      <c r="E558" s="3" t="s">
        <v>10100</v>
      </c>
      <c r="F558" s="3" t="s">
        <v>297</v>
      </c>
      <c r="G558" s="3" t="s">
        <v>146</v>
      </c>
      <c r="H558" s="3" t="s">
        <v>4411</v>
      </c>
      <c r="I558" s="3" t="s">
        <v>149</v>
      </c>
      <c r="J558" s="3">
        <v>865.97</v>
      </c>
      <c r="K558" s="3">
        <v>44718692</v>
      </c>
      <c r="L558" s="3" t="s">
        <v>538</v>
      </c>
      <c r="M558" s="3">
        <v>1</v>
      </c>
      <c r="N558" s="3" t="s">
        <v>4234</v>
      </c>
      <c r="O558" s="3" t="s">
        <v>10100</v>
      </c>
      <c r="P558" s="3" t="s">
        <v>1000</v>
      </c>
      <c r="Q558" s="3" t="s">
        <v>7312</v>
      </c>
      <c r="R558" s="5" t="s">
        <v>10104</v>
      </c>
      <c r="S558" s="3" t="s">
        <v>4411</v>
      </c>
      <c r="T558" s="3" t="s">
        <v>146</v>
      </c>
      <c r="V558" s="3">
        <v>14</v>
      </c>
      <c r="W558" s="3">
        <v>0</v>
      </c>
      <c r="X558" s="3">
        <v>21</v>
      </c>
      <c r="Y558" s="3">
        <v>556</v>
      </c>
      <c r="Z558" s="3" t="s">
        <v>538</v>
      </c>
      <c r="AA558" s="3">
        <v>47</v>
      </c>
      <c r="AB558" s="3">
        <v>13</v>
      </c>
      <c r="AC558" s="3">
        <v>44718692</v>
      </c>
      <c r="AD558" s="3">
        <v>4629408</v>
      </c>
      <c r="AF558" s="3">
        <v>3</v>
      </c>
      <c r="AG558" s="3">
        <v>31</v>
      </c>
    </row>
    <row r="559" spans="1:33" ht="15.75" customHeight="1" x14ac:dyDescent="0.15">
      <c r="A559" s="3">
        <v>26104</v>
      </c>
      <c r="B559" s="3">
        <v>557</v>
      </c>
      <c r="C559" s="3">
        <v>50</v>
      </c>
      <c r="D559" s="3" t="s">
        <v>4237</v>
      </c>
      <c r="E559" s="3" t="s">
        <v>10109</v>
      </c>
      <c r="F559" s="3" t="s">
        <v>331</v>
      </c>
      <c r="G559" s="3" t="s">
        <v>167</v>
      </c>
      <c r="H559" s="3" t="s">
        <v>2237</v>
      </c>
      <c r="I559" s="3" t="s">
        <v>2088</v>
      </c>
      <c r="J559" s="3">
        <v>865.57150000000001</v>
      </c>
      <c r="K559" s="3">
        <v>3283648</v>
      </c>
      <c r="L559" s="3" t="s">
        <v>162</v>
      </c>
      <c r="M559" s="3">
        <v>0</v>
      </c>
      <c r="N559" s="3" t="s">
        <v>4237</v>
      </c>
      <c r="O559" s="3" t="s">
        <v>10109</v>
      </c>
      <c r="P559" s="8">
        <v>39814</v>
      </c>
      <c r="Q559" s="3" t="s">
        <v>7315</v>
      </c>
      <c r="R559" s="5" t="s">
        <v>10115</v>
      </c>
      <c r="S559" s="3" t="s">
        <v>2237</v>
      </c>
      <c r="T559" s="3" t="s">
        <v>167</v>
      </c>
      <c r="V559" s="3">
        <v>42</v>
      </c>
      <c r="W559" s="3">
        <v>10</v>
      </c>
      <c r="X559" s="3">
        <v>70</v>
      </c>
      <c r="Y559" s="3">
        <v>557</v>
      </c>
      <c r="Z559" s="3" t="s">
        <v>162</v>
      </c>
      <c r="AA559" s="3">
        <v>50</v>
      </c>
      <c r="AB559" s="3">
        <v>1</v>
      </c>
      <c r="AC559" s="3">
        <v>3283648</v>
      </c>
      <c r="AD559" s="3">
        <v>340073</v>
      </c>
      <c r="AE559" s="3" t="s">
        <v>2088</v>
      </c>
      <c r="AF559" s="3">
        <v>8</v>
      </c>
      <c r="AG559" s="3">
        <v>68</v>
      </c>
    </row>
    <row r="560" spans="1:33" ht="15.75" customHeight="1" x14ac:dyDescent="0.15">
      <c r="A560" s="3">
        <v>26440</v>
      </c>
      <c r="B560" s="3">
        <v>558</v>
      </c>
      <c r="C560" s="3">
        <v>457</v>
      </c>
      <c r="D560" s="3" t="s">
        <v>4239</v>
      </c>
      <c r="E560" s="3" t="s">
        <v>10119</v>
      </c>
      <c r="F560" s="3" t="s">
        <v>36</v>
      </c>
      <c r="G560" s="3" t="s">
        <v>37</v>
      </c>
      <c r="H560" s="3" t="s">
        <v>263</v>
      </c>
      <c r="I560" s="3" t="s">
        <v>89</v>
      </c>
      <c r="J560" s="3">
        <v>865.38589999999999</v>
      </c>
      <c r="K560" s="3">
        <v>74656156</v>
      </c>
      <c r="L560" s="3" t="s">
        <v>221</v>
      </c>
      <c r="M560" s="3">
        <v>0</v>
      </c>
      <c r="N560" s="3" t="s">
        <v>4239</v>
      </c>
      <c r="O560" s="3" t="s">
        <v>10119</v>
      </c>
      <c r="P560" s="8">
        <v>38353</v>
      </c>
      <c r="Q560" s="3" t="s">
        <v>5093</v>
      </c>
      <c r="R560" s="5" t="s">
        <v>10126</v>
      </c>
      <c r="S560" s="3" t="s">
        <v>263</v>
      </c>
      <c r="T560" s="3" t="s">
        <v>37</v>
      </c>
      <c r="V560" s="3">
        <v>100</v>
      </c>
      <c r="W560" s="3">
        <v>31</v>
      </c>
      <c r="X560" s="3">
        <v>35</v>
      </c>
      <c r="Y560" s="3">
        <v>558</v>
      </c>
      <c r="Z560" s="3" t="s">
        <v>221</v>
      </c>
      <c r="AA560" s="3">
        <v>457</v>
      </c>
      <c r="AB560" s="3">
        <v>255</v>
      </c>
      <c r="AC560" s="3">
        <v>74656156</v>
      </c>
      <c r="AD560" s="3">
        <v>7733297</v>
      </c>
      <c r="AE560" s="3" t="s">
        <v>89</v>
      </c>
      <c r="AF560" s="3">
        <v>2</v>
      </c>
      <c r="AG560" s="3">
        <v>4</v>
      </c>
    </row>
    <row r="561" spans="1:33" ht="15.75" customHeight="1" x14ac:dyDescent="0.15">
      <c r="A561" s="3">
        <v>23252</v>
      </c>
      <c r="B561" s="3">
        <v>559</v>
      </c>
      <c r="C561" s="3">
        <v>24</v>
      </c>
      <c r="D561" s="3" t="s">
        <v>4242</v>
      </c>
      <c r="E561" s="3" t="s">
        <v>10129</v>
      </c>
      <c r="F561" s="3" t="s">
        <v>331</v>
      </c>
      <c r="G561" s="3" t="s">
        <v>167</v>
      </c>
      <c r="H561" s="3" t="s">
        <v>271</v>
      </c>
      <c r="I561" s="3" t="s">
        <v>271</v>
      </c>
      <c r="J561" s="3">
        <v>863.42690000000005</v>
      </c>
      <c r="K561" s="3">
        <v>8914811</v>
      </c>
      <c r="L561" s="3" t="s">
        <v>538</v>
      </c>
      <c r="M561" s="3">
        <v>1</v>
      </c>
      <c r="N561" s="3" t="s">
        <v>4242</v>
      </c>
      <c r="O561" s="3" t="s">
        <v>10129</v>
      </c>
      <c r="P561" s="3" t="s">
        <v>91</v>
      </c>
      <c r="Q561" s="3" t="s">
        <v>7329</v>
      </c>
      <c r="R561" s="5" t="s">
        <v>10137</v>
      </c>
      <c r="S561" s="3" t="s">
        <v>271</v>
      </c>
      <c r="T561" s="3" t="s">
        <v>167</v>
      </c>
      <c r="V561" s="3">
        <v>43</v>
      </c>
      <c r="W561" s="3">
        <v>7</v>
      </c>
      <c r="X561" s="3">
        <v>22</v>
      </c>
      <c r="Y561" s="3">
        <v>559</v>
      </c>
      <c r="Z561" s="3" t="s">
        <v>538</v>
      </c>
      <c r="AA561" s="3">
        <v>24</v>
      </c>
      <c r="AB561" s="3">
        <v>6</v>
      </c>
      <c r="AC561" s="3">
        <v>8914811</v>
      </c>
      <c r="AD561" s="3">
        <v>925323</v>
      </c>
      <c r="AE561" s="3" t="s">
        <v>271</v>
      </c>
      <c r="AF561" s="3">
        <v>3</v>
      </c>
      <c r="AG561" s="3">
        <v>7</v>
      </c>
    </row>
    <row r="562" spans="1:33" ht="15.75" customHeight="1" x14ac:dyDescent="0.15">
      <c r="A562" s="3">
        <v>24976</v>
      </c>
      <c r="B562" s="3">
        <v>560</v>
      </c>
      <c r="C562" s="3">
        <v>22</v>
      </c>
      <c r="D562" s="3" t="s">
        <v>4263</v>
      </c>
      <c r="E562" s="3" t="s">
        <v>10142</v>
      </c>
      <c r="F562" s="3" t="s">
        <v>657</v>
      </c>
      <c r="G562" s="3" t="s">
        <v>246</v>
      </c>
      <c r="H562" s="3" t="s">
        <v>3818</v>
      </c>
      <c r="I562" s="3" t="s">
        <v>3818</v>
      </c>
      <c r="J562" s="3">
        <v>863.20370000000003</v>
      </c>
      <c r="K562" s="3">
        <v>3094109</v>
      </c>
      <c r="L562" s="3" t="s">
        <v>71</v>
      </c>
      <c r="M562" s="3">
        <v>0</v>
      </c>
      <c r="N562" s="3" t="s">
        <v>4263</v>
      </c>
      <c r="O562" s="3" t="s">
        <v>10142</v>
      </c>
      <c r="P562" s="8">
        <v>39814</v>
      </c>
      <c r="Q562" s="3" t="s">
        <v>7334</v>
      </c>
      <c r="R562" s="5" t="s">
        <v>10149</v>
      </c>
      <c r="S562" s="3" t="s">
        <v>3818</v>
      </c>
      <c r="T562" s="3" t="s">
        <v>246</v>
      </c>
      <c r="V562" s="3">
        <v>45</v>
      </c>
      <c r="W562" s="3">
        <v>9</v>
      </c>
      <c r="X562" s="3">
        <v>69</v>
      </c>
      <c r="Y562" s="3">
        <v>560</v>
      </c>
      <c r="Z562" s="3" t="s">
        <v>71</v>
      </c>
      <c r="AA562" s="3">
        <v>22</v>
      </c>
      <c r="AB562" s="3">
        <v>8</v>
      </c>
      <c r="AC562" s="3">
        <v>3094109</v>
      </c>
      <c r="AD562" s="3">
        <v>321231</v>
      </c>
      <c r="AE562" s="3" t="s">
        <v>3818</v>
      </c>
      <c r="AF562" s="3">
        <v>5</v>
      </c>
      <c r="AG562" s="3">
        <v>22</v>
      </c>
    </row>
    <row r="563" spans="1:33" ht="15.75" customHeight="1" x14ac:dyDescent="0.15">
      <c r="A563" s="3">
        <v>21114</v>
      </c>
      <c r="B563" s="3">
        <v>561</v>
      </c>
      <c r="C563" s="3">
        <v>100</v>
      </c>
      <c r="D563" s="3" t="s">
        <v>4276</v>
      </c>
      <c r="E563" s="3" t="s">
        <v>10154</v>
      </c>
      <c r="F563" s="3" t="s">
        <v>1105</v>
      </c>
      <c r="G563" s="3" t="s">
        <v>486</v>
      </c>
      <c r="H563" s="3" t="s">
        <v>6983</v>
      </c>
      <c r="I563" s="3" t="s">
        <v>488</v>
      </c>
      <c r="J563" s="3">
        <v>862.08209999999997</v>
      </c>
      <c r="K563" s="3">
        <v>26786520</v>
      </c>
      <c r="L563" s="3" t="s">
        <v>538</v>
      </c>
      <c r="M563" s="3">
        <v>2</v>
      </c>
      <c r="N563" s="3" t="s">
        <v>4276</v>
      </c>
      <c r="O563" s="3" t="s">
        <v>10154</v>
      </c>
      <c r="P563" s="3" t="s">
        <v>104</v>
      </c>
      <c r="Q563" s="3" t="s">
        <v>7341</v>
      </c>
      <c r="R563" s="5" t="s">
        <v>10167</v>
      </c>
      <c r="S563" s="3" t="s">
        <v>6983</v>
      </c>
      <c r="T563" s="3" t="s">
        <v>486</v>
      </c>
      <c r="V563" s="3">
        <v>10</v>
      </c>
      <c r="W563" s="3">
        <v>8</v>
      </c>
      <c r="X563" s="3">
        <v>23</v>
      </c>
      <c r="Y563" s="3">
        <v>561</v>
      </c>
      <c r="Z563" s="3" t="s">
        <v>538</v>
      </c>
      <c r="AA563" s="3">
        <v>100</v>
      </c>
      <c r="AB563" s="3">
        <v>100</v>
      </c>
      <c r="AC563" s="3">
        <v>26786520</v>
      </c>
      <c r="AD563" s="3">
        <v>2784224</v>
      </c>
      <c r="AE563" s="3" t="s">
        <v>488</v>
      </c>
      <c r="AF563" s="3">
        <v>3</v>
      </c>
      <c r="AG563" s="3">
        <v>50</v>
      </c>
    </row>
    <row r="564" spans="1:33" ht="15.75" customHeight="1" x14ac:dyDescent="0.15">
      <c r="A564" s="3">
        <v>25249</v>
      </c>
      <c r="B564" s="3">
        <v>562</v>
      </c>
      <c r="C564" s="3">
        <v>14</v>
      </c>
      <c r="D564" s="3" t="s">
        <v>4279</v>
      </c>
      <c r="E564" s="3" t="s">
        <v>10170</v>
      </c>
      <c r="F564" s="3" t="s">
        <v>269</v>
      </c>
      <c r="G564" s="3" t="s">
        <v>133</v>
      </c>
      <c r="H564" s="3" t="s">
        <v>6955</v>
      </c>
      <c r="I564" s="3" t="s">
        <v>7352</v>
      </c>
      <c r="J564" s="3">
        <v>855.50379999999996</v>
      </c>
      <c r="K564" s="3">
        <v>18532024</v>
      </c>
      <c r="L564" s="3" t="s">
        <v>364</v>
      </c>
      <c r="M564" s="3">
        <v>0</v>
      </c>
      <c r="N564" s="3" t="s">
        <v>4279</v>
      </c>
      <c r="O564" s="3" t="s">
        <v>10170</v>
      </c>
      <c r="P564" s="8">
        <v>40179</v>
      </c>
      <c r="Q564" s="3" t="s">
        <v>7351</v>
      </c>
      <c r="R564" s="5" t="s">
        <v>10177</v>
      </c>
      <c r="S564" s="3" t="s">
        <v>6955</v>
      </c>
      <c r="T564" s="3" t="s">
        <v>133</v>
      </c>
      <c r="V564" s="3">
        <v>13</v>
      </c>
      <c r="W564" s="3">
        <v>0</v>
      </c>
      <c r="X564" s="3">
        <v>25</v>
      </c>
      <c r="Y564" s="3">
        <v>562</v>
      </c>
      <c r="Z564" s="3" t="s">
        <v>364</v>
      </c>
      <c r="AA564" s="3">
        <v>14</v>
      </c>
      <c r="AB564" s="3">
        <v>2</v>
      </c>
      <c r="AC564" s="3">
        <v>18532024</v>
      </c>
      <c r="AD564" s="3">
        <v>1939503</v>
      </c>
      <c r="AF564" s="3">
        <v>20</v>
      </c>
      <c r="AG564" s="3">
        <v>138</v>
      </c>
    </row>
    <row r="565" spans="1:33" ht="15.75" customHeight="1" x14ac:dyDescent="0.15">
      <c r="A565" s="3">
        <v>26244</v>
      </c>
      <c r="B565" s="3">
        <v>563</v>
      </c>
      <c r="C565" s="3">
        <v>35</v>
      </c>
      <c r="D565" s="3" t="s">
        <v>325</v>
      </c>
      <c r="E565" s="3" t="s">
        <v>10184</v>
      </c>
      <c r="F565" s="3" t="s">
        <v>36</v>
      </c>
      <c r="G565" s="3" t="s">
        <v>37</v>
      </c>
      <c r="H565" s="3" t="s">
        <v>89</v>
      </c>
      <c r="I565" s="3" t="s">
        <v>89</v>
      </c>
      <c r="J565" s="3">
        <v>848.73220000000003</v>
      </c>
      <c r="K565" s="3">
        <v>27878791</v>
      </c>
      <c r="L565" s="3" t="s">
        <v>86</v>
      </c>
      <c r="M565" s="3">
        <v>0</v>
      </c>
      <c r="N565" s="3" t="s">
        <v>325</v>
      </c>
      <c r="O565" s="3" t="s">
        <v>10184</v>
      </c>
      <c r="P565" s="8">
        <v>39814</v>
      </c>
      <c r="Q565" s="3" t="s">
        <v>327</v>
      </c>
      <c r="R565" s="5" t="s">
        <v>10187</v>
      </c>
      <c r="S565" s="3" t="s">
        <v>89</v>
      </c>
      <c r="T565" s="3" t="s">
        <v>37</v>
      </c>
      <c r="V565" s="3">
        <v>101</v>
      </c>
      <c r="W565" s="3">
        <v>32</v>
      </c>
      <c r="X565" s="3">
        <v>23</v>
      </c>
      <c r="Y565" s="3">
        <v>563</v>
      </c>
      <c r="Z565" s="3" t="s">
        <v>86</v>
      </c>
      <c r="AA565" s="3">
        <v>35</v>
      </c>
      <c r="AB565" s="3">
        <v>5</v>
      </c>
      <c r="AC565" s="3">
        <v>27878791</v>
      </c>
      <c r="AD565" s="3">
        <v>2938531</v>
      </c>
      <c r="AE565" s="3" t="s">
        <v>89</v>
      </c>
      <c r="AF565" s="3">
        <v>16</v>
      </c>
      <c r="AG565" s="3">
        <v>4</v>
      </c>
    </row>
    <row r="566" spans="1:33" ht="15.75" customHeight="1" x14ac:dyDescent="0.15">
      <c r="A566" s="3">
        <v>26460</v>
      </c>
      <c r="B566" s="3">
        <v>564</v>
      </c>
      <c r="C566" s="3">
        <v>35</v>
      </c>
      <c r="D566" s="3" t="s">
        <v>4292</v>
      </c>
      <c r="E566" s="3" t="s">
        <v>10193</v>
      </c>
      <c r="F566" s="3" t="s">
        <v>4061</v>
      </c>
      <c r="G566" s="3" t="s">
        <v>446</v>
      </c>
      <c r="H566" s="3" t="s">
        <v>6955</v>
      </c>
      <c r="I566" s="3" t="s">
        <v>2435</v>
      </c>
      <c r="J566" s="3">
        <v>848.60389999999995</v>
      </c>
      <c r="K566" s="3">
        <v>2197460</v>
      </c>
      <c r="L566" s="3" t="s">
        <v>71</v>
      </c>
      <c r="M566" s="3">
        <v>0</v>
      </c>
      <c r="N566" s="3" t="s">
        <v>4292</v>
      </c>
      <c r="O566" s="3" t="s">
        <v>10193</v>
      </c>
      <c r="P566" s="8">
        <v>39083</v>
      </c>
      <c r="Q566" s="3" t="s">
        <v>7364</v>
      </c>
      <c r="R566" s="5" t="s">
        <v>10205</v>
      </c>
      <c r="S566" s="3" t="s">
        <v>6955</v>
      </c>
      <c r="T566" s="3" t="s">
        <v>446</v>
      </c>
      <c r="V566" s="3">
        <v>18</v>
      </c>
      <c r="W566" s="3">
        <v>18</v>
      </c>
      <c r="X566" s="3">
        <v>70</v>
      </c>
      <c r="Y566" s="3">
        <v>564</v>
      </c>
      <c r="Z566" s="3" t="s">
        <v>71</v>
      </c>
      <c r="AA566" s="3">
        <v>35</v>
      </c>
      <c r="AB566" s="3">
        <v>14</v>
      </c>
      <c r="AC566" s="3">
        <v>2197460</v>
      </c>
      <c r="AD566" s="3">
        <v>231652</v>
      </c>
      <c r="AE566" s="3" t="s">
        <v>2435</v>
      </c>
      <c r="AF566" s="3">
        <v>5</v>
      </c>
      <c r="AG566" s="3">
        <v>29</v>
      </c>
    </row>
    <row r="567" spans="1:33" ht="15.75" customHeight="1" x14ac:dyDescent="0.15">
      <c r="A567" s="3">
        <v>25675</v>
      </c>
      <c r="B567" s="3">
        <v>565</v>
      </c>
      <c r="C567" s="3">
        <v>10</v>
      </c>
      <c r="D567" s="3" t="s">
        <v>4298</v>
      </c>
      <c r="E567" s="3" t="s">
        <v>10210</v>
      </c>
      <c r="F567" s="3" t="s">
        <v>4061</v>
      </c>
      <c r="G567" s="3" t="s">
        <v>446</v>
      </c>
      <c r="H567" s="3" t="s">
        <v>2435</v>
      </c>
      <c r="I567" s="3" t="s">
        <v>2435</v>
      </c>
      <c r="J567" s="3">
        <v>845.09799999999996</v>
      </c>
      <c r="K567" s="3">
        <v>2892000</v>
      </c>
      <c r="L567" s="3" t="s">
        <v>59</v>
      </c>
      <c r="M567" s="3">
        <v>0</v>
      </c>
      <c r="N567" s="3" t="s">
        <v>4298</v>
      </c>
      <c r="O567" s="3" t="s">
        <v>10210</v>
      </c>
      <c r="P567" s="8">
        <v>40179</v>
      </c>
      <c r="Q567" s="3" t="s">
        <v>7371</v>
      </c>
      <c r="R567" s="5" t="s">
        <v>10216</v>
      </c>
      <c r="S567" s="3" t="s">
        <v>2435</v>
      </c>
      <c r="T567" s="3" t="s">
        <v>446</v>
      </c>
      <c r="V567" s="3">
        <v>19</v>
      </c>
      <c r="W567" s="3">
        <v>19</v>
      </c>
      <c r="X567" s="3">
        <v>29</v>
      </c>
      <c r="Y567" s="3">
        <v>565</v>
      </c>
      <c r="Z567" s="3" t="s">
        <v>59</v>
      </c>
      <c r="AA567" s="3">
        <v>10</v>
      </c>
      <c r="AB567" s="3">
        <v>3</v>
      </c>
      <c r="AC567" s="3">
        <v>2892000</v>
      </c>
      <c r="AD567" s="3">
        <v>306000</v>
      </c>
      <c r="AE567" s="3" t="s">
        <v>2435</v>
      </c>
      <c r="AF567" s="3">
        <v>17</v>
      </c>
      <c r="AG567" s="3">
        <v>29</v>
      </c>
    </row>
    <row r="568" spans="1:33" ht="15.75" customHeight="1" x14ac:dyDescent="0.15">
      <c r="A568" s="3">
        <v>22926</v>
      </c>
      <c r="B568" s="3">
        <v>566</v>
      </c>
      <c r="C568" s="3">
        <v>84</v>
      </c>
      <c r="D568" s="3" t="s">
        <v>4314</v>
      </c>
      <c r="E568" s="3" t="s">
        <v>10223</v>
      </c>
      <c r="F568" s="3" t="s">
        <v>297</v>
      </c>
      <c r="G568" s="3" t="s">
        <v>146</v>
      </c>
      <c r="H568" s="3" t="s">
        <v>900</v>
      </c>
      <c r="I568" s="3" t="s">
        <v>2725</v>
      </c>
      <c r="J568" s="3">
        <v>843.14170000000001</v>
      </c>
      <c r="K568" s="3">
        <v>17492874</v>
      </c>
      <c r="L568" s="3" t="s">
        <v>59</v>
      </c>
      <c r="M568" s="3">
        <v>1</v>
      </c>
      <c r="N568" s="3" t="s">
        <v>4314</v>
      </c>
      <c r="O568" s="3" t="s">
        <v>10223</v>
      </c>
      <c r="P568" s="3" t="s">
        <v>91</v>
      </c>
      <c r="Q568" s="3" t="s">
        <v>7379</v>
      </c>
      <c r="R568" s="5" t="s">
        <v>10225</v>
      </c>
      <c r="S568" s="3" t="s">
        <v>900</v>
      </c>
      <c r="T568" s="3" t="s">
        <v>146</v>
      </c>
      <c r="V568" s="3">
        <v>15</v>
      </c>
      <c r="X568" s="3">
        <v>30</v>
      </c>
      <c r="Y568" s="3">
        <v>566</v>
      </c>
      <c r="Z568" s="3" t="s">
        <v>59</v>
      </c>
      <c r="AA568" s="3">
        <v>84</v>
      </c>
      <c r="AB568" s="3">
        <v>5</v>
      </c>
      <c r="AC568" s="3">
        <v>17492874</v>
      </c>
      <c r="AD568" s="3">
        <v>1854745</v>
      </c>
      <c r="AE568" s="3" t="s">
        <v>2725</v>
      </c>
      <c r="AF568" s="3">
        <v>17</v>
      </c>
      <c r="AG568" s="3">
        <v>30</v>
      </c>
    </row>
    <row r="569" spans="1:33" ht="15.75" customHeight="1" x14ac:dyDescent="0.15">
      <c r="A569" s="3">
        <v>25392</v>
      </c>
      <c r="B569" s="3">
        <v>567</v>
      </c>
      <c r="C569" s="3">
        <v>20</v>
      </c>
      <c r="D569" s="3" t="s">
        <v>4317</v>
      </c>
      <c r="E569" s="3" t="s">
        <v>10230</v>
      </c>
      <c r="F569" s="3" t="s">
        <v>1105</v>
      </c>
      <c r="G569" s="3" t="s">
        <v>486</v>
      </c>
      <c r="H569" s="3" t="s">
        <v>7012</v>
      </c>
      <c r="I569" s="3" t="s">
        <v>488</v>
      </c>
      <c r="J569" s="3">
        <v>841.32119999999998</v>
      </c>
      <c r="K569" s="3">
        <v>2474903</v>
      </c>
      <c r="L569" s="3" t="s">
        <v>66</v>
      </c>
      <c r="M569" s="3">
        <v>0</v>
      </c>
      <c r="N569" s="3" t="s">
        <v>4317</v>
      </c>
      <c r="O569" s="3" t="s">
        <v>10230</v>
      </c>
      <c r="P569" s="8">
        <v>39083</v>
      </c>
      <c r="Q569" s="3" t="s">
        <v>7383</v>
      </c>
      <c r="R569" s="5" t="s">
        <v>10238</v>
      </c>
      <c r="S569" s="3" t="s">
        <v>7012</v>
      </c>
      <c r="T569" s="3" t="s">
        <v>486</v>
      </c>
      <c r="V569" s="3">
        <v>11</v>
      </c>
      <c r="W569" s="3">
        <v>9</v>
      </c>
      <c r="X569" s="3">
        <v>48</v>
      </c>
      <c r="Y569" s="3">
        <v>567</v>
      </c>
      <c r="Z569" s="3" t="s">
        <v>66</v>
      </c>
      <c r="AA569" s="3">
        <v>20</v>
      </c>
      <c r="AB569" s="3">
        <v>3</v>
      </c>
      <c r="AC569" s="3">
        <v>2474903</v>
      </c>
      <c r="AD569" s="3">
        <v>262918</v>
      </c>
      <c r="AE569" s="3" t="s">
        <v>488</v>
      </c>
      <c r="AF569" s="3">
        <v>9</v>
      </c>
      <c r="AG569" s="3">
        <v>50</v>
      </c>
    </row>
    <row r="570" spans="1:33" ht="15.75" customHeight="1" x14ac:dyDescent="0.15">
      <c r="A570" s="3">
        <v>25134</v>
      </c>
      <c r="B570" s="3">
        <v>568</v>
      </c>
      <c r="C570" s="3">
        <v>12</v>
      </c>
      <c r="D570" s="3" t="s">
        <v>4318</v>
      </c>
      <c r="E570" s="3" t="s">
        <v>10247</v>
      </c>
      <c r="F570" s="3" t="s">
        <v>331</v>
      </c>
      <c r="G570" s="3" t="s">
        <v>167</v>
      </c>
      <c r="H570" s="3" t="s">
        <v>271</v>
      </c>
      <c r="I570" s="3" t="s">
        <v>271</v>
      </c>
      <c r="J570" s="3">
        <v>839.53729999999996</v>
      </c>
      <c r="K570" s="3">
        <v>4407266</v>
      </c>
      <c r="L570" s="3" t="s">
        <v>356</v>
      </c>
      <c r="M570" s="3">
        <v>0</v>
      </c>
      <c r="N570" s="3" t="s">
        <v>4318</v>
      </c>
      <c r="O570" s="3" t="s">
        <v>10247</v>
      </c>
      <c r="P570" s="8">
        <v>39814</v>
      </c>
      <c r="Q570" s="3" t="s">
        <v>7397</v>
      </c>
      <c r="R570" s="5" t="s">
        <v>10250</v>
      </c>
      <c r="S570" s="3" t="s">
        <v>271</v>
      </c>
      <c r="T570" s="3" t="s">
        <v>167</v>
      </c>
      <c r="V570" s="3">
        <v>44</v>
      </c>
      <c r="W570" s="3">
        <v>8</v>
      </c>
      <c r="X570" s="3">
        <v>29</v>
      </c>
      <c r="Y570" s="3">
        <v>568</v>
      </c>
      <c r="Z570" s="3" t="s">
        <v>356</v>
      </c>
      <c r="AA570" s="3">
        <v>12</v>
      </c>
      <c r="AB570" s="3">
        <v>2</v>
      </c>
      <c r="AC570" s="3">
        <v>4407266</v>
      </c>
      <c r="AD570" s="3">
        <v>469089</v>
      </c>
      <c r="AE570" s="3" t="s">
        <v>271</v>
      </c>
      <c r="AF570" s="3">
        <v>18</v>
      </c>
      <c r="AG570" s="3">
        <v>7</v>
      </c>
    </row>
    <row r="571" spans="1:33" ht="15.75" customHeight="1" x14ac:dyDescent="0.15">
      <c r="A571" s="3">
        <v>25400</v>
      </c>
      <c r="B571" s="3">
        <v>569</v>
      </c>
      <c r="C571" s="3">
        <v>8</v>
      </c>
      <c r="D571" s="3" t="s">
        <v>4322</v>
      </c>
      <c r="E571" s="3" t="s">
        <v>10255</v>
      </c>
      <c r="F571" s="3" t="s">
        <v>475</v>
      </c>
      <c r="G571" s="3" t="s">
        <v>277</v>
      </c>
      <c r="H571" s="3" t="s">
        <v>475</v>
      </c>
      <c r="I571" s="3" t="s">
        <v>203</v>
      </c>
      <c r="J571" s="3">
        <v>839.37540000000001</v>
      </c>
      <c r="K571" s="3">
        <v>3670910</v>
      </c>
      <c r="L571" s="3" t="s">
        <v>40</v>
      </c>
      <c r="M571" s="3">
        <v>0</v>
      </c>
      <c r="N571" s="3" t="s">
        <v>4322</v>
      </c>
      <c r="O571" s="3" t="s">
        <v>10255</v>
      </c>
      <c r="P571" s="8">
        <v>39814</v>
      </c>
      <c r="Q571" s="3" t="s">
        <v>7311</v>
      </c>
      <c r="R571" s="5" t="s">
        <v>10261</v>
      </c>
      <c r="S571" s="3" t="s">
        <v>475</v>
      </c>
      <c r="T571" s="3" t="s">
        <v>277</v>
      </c>
      <c r="V571" s="3">
        <v>51</v>
      </c>
      <c r="W571" s="3">
        <v>57</v>
      </c>
      <c r="X571" s="3">
        <v>42</v>
      </c>
      <c r="Y571" s="3">
        <v>569</v>
      </c>
      <c r="Z571" s="3" t="s">
        <v>40</v>
      </c>
      <c r="AA571" s="3">
        <v>8</v>
      </c>
      <c r="AB571" s="3">
        <v>2</v>
      </c>
      <c r="AC571" s="3">
        <v>3670910</v>
      </c>
      <c r="AD571" s="3">
        <v>390782</v>
      </c>
      <c r="AE571" s="3" t="s">
        <v>203</v>
      </c>
      <c r="AF571" s="3">
        <v>4</v>
      </c>
      <c r="AG571" s="3">
        <v>9</v>
      </c>
    </row>
    <row r="572" spans="1:33" ht="15.75" customHeight="1" x14ac:dyDescent="0.15">
      <c r="A572" s="3">
        <v>23523</v>
      </c>
      <c r="B572" s="3">
        <v>570</v>
      </c>
      <c r="C572" s="3">
        <v>52</v>
      </c>
      <c r="D572" s="3" t="s">
        <v>4330</v>
      </c>
      <c r="E572" s="3" t="s">
        <v>10266</v>
      </c>
      <c r="F572" s="3" t="s">
        <v>475</v>
      </c>
      <c r="G572" s="3" t="s">
        <v>277</v>
      </c>
      <c r="H572" s="3" t="s">
        <v>475</v>
      </c>
      <c r="I572" s="3" t="s">
        <v>203</v>
      </c>
      <c r="J572" s="3">
        <v>839.1558</v>
      </c>
      <c r="K572" s="3">
        <v>22058337</v>
      </c>
      <c r="L572" s="3" t="s">
        <v>478</v>
      </c>
      <c r="M572" s="3">
        <v>1</v>
      </c>
      <c r="N572" s="3" t="s">
        <v>4330</v>
      </c>
      <c r="O572" s="3" t="s">
        <v>10266</v>
      </c>
      <c r="P572" s="3" t="s">
        <v>987</v>
      </c>
      <c r="R572" s="5" t="s">
        <v>10276</v>
      </c>
      <c r="S572" s="3" t="s">
        <v>475</v>
      </c>
      <c r="T572" s="3" t="s">
        <v>277</v>
      </c>
      <c r="V572" s="3">
        <v>52</v>
      </c>
      <c r="W572" s="3">
        <v>58</v>
      </c>
      <c r="X572" s="3">
        <v>11</v>
      </c>
      <c r="Y572" s="3">
        <v>570</v>
      </c>
      <c r="Z572" s="3" t="s">
        <v>478</v>
      </c>
      <c r="AA572" s="3">
        <v>52</v>
      </c>
      <c r="AB572" s="3">
        <v>7</v>
      </c>
      <c r="AC572" s="3">
        <v>22058337</v>
      </c>
      <c r="AD572" s="3">
        <v>2348741</v>
      </c>
      <c r="AE572" s="3" t="s">
        <v>203</v>
      </c>
      <c r="AF572" s="3">
        <v>15</v>
      </c>
      <c r="AG572" s="3">
        <v>9</v>
      </c>
    </row>
    <row r="573" spans="1:33" ht="15.75" customHeight="1" x14ac:dyDescent="0.15">
      <c r="A573" s="3">
        <v>24960</v>
      </c>
      <c r="B573" s="3">
        <v>571</v>
      </c>
      <c r="C573" s="3">
        <v>24</v>
      </c>
      <c r="D573" s="3" t="s">
        <v>4335</v>
      </c>
      <c r="E573" s="3" t="s">
        <v>10281</v>
      </c>
      <c r="F573" s="3" t="s">
        <v>269</v>
      </c>
      <c r="G573" s="3" t="s">
        <v>133</v>
      </c>
      <c r="H573" s="3" t="s">
        <v>189</v>
      </c>
      <c r="I573" s="3" t="s">
        <v>190</v>
      </c>
      <c r="J573" s="3">
        <v>833.87969999999996</v>
      </c>
      <c r="K573" s="3">
        <v>3950311</v>
      </c>
      <c r="L573" s="3" t="s">
        <v>364</v>
      </c>
      <c r="M573" s="3">
        <v>0</v>
      </c>
      <c r="N573" s="3" t="s">
        <v>4335</v>
      </c>
      <c r="O573" s="3" t="s">
        <v>10281</v>
      </c>
      <c r="P573" s="3" t="s">
        <v>41</v>
      </c>
      <c r="Q573" s="3" t="s">
        <v>7415</v>
      </c>
      <c r="R573" s="5" t="s">
        <v>10290</v>
      </c>
      <c r="S573" s="3" t="s">
        <v>189</v>
      </c>
      <c r="T573" s="3" t="s">
        <v>133</v>
      </c>
      <c r="V573" s="3">
        <v>14</v>
      </c>
      <c r="W573" s="3">
        <v>0</v>
      </c>
      <c r="X573" s="3">
        <v>26</v>
      </c>
      <c r="Y573" s="3">
        <v>571</v>
      </c>
      <c r="Z573" s="3" t="s">
        <v>364</v>
      </c>
      <c r="AA573" s="3">
        <v>24</v>
      </c>
      <c r="AB573" s="3">
        <v>6</v>
      </c>
      <c r="AC573" s="3">
        <v>3950311</v>
      </c>
      <c r="AD573" s="3">
        <v>423000</v>
      </c>
      <c r="AF573" s="3">
        <v>20</v>
      </c>
      <c r="AG573" s="3">
        <v>36</v>
      </c>
    </row>
    <row r="574" spans="1:33" ht="15.75" customHeight="1" x14ac:dyDescent="0.15">
      <c r="A574" s="3">
        <v>24942</v>
      </c>
      <c r="B574" s="3">
        <v>572</v>
      </c>
      <c r="C574" s="3">
        <v>154</v>
      </c>
      <c r="D574" s="3" t="s">
        <v>4337</v>
      </c>
      <c r="E574" s="3" t="s">
        <v>10294</v>
      </c>
      <c r="F574" s="3" t="s">
        <v>5738</v>
      </c>
      <c r="G574" s="3" t="s">
        <v>599</v>
      </c>
      <c r="H574" s="3" t="s">
        <v>7042</v>
      </c>
      <c r="I574" s="3" t="s">
        <v>3354</v>
      </c>
      <c r="J574" s="3">
        <v>832.96360000000004</v>
      </c>
      <c r="K574" s="3">
        <v>32531833</v>
      </c>
      <c r="L574" s="3" t="s">
        <v>101</v>
      </c>
      <c r="M574" s="3">
        <v>0</v>
      </c>
      <c r="N574" s="3" t="s">
        <v>4337</v>
      </c>
      <c r="O574" s="3" t="s">
        <v>10294</v>
      </c>
      <c r="P574" s="3" t="s">
        <v>1000</v>
      </c>
      <c r="Q574" s="3" t="s">
        <v>7418</v>
      </c>
      <c r="R574" s="5" t="s">
        <v>10299</v>
      </c>
      <c r="S574" s="3" t="s">
        <v>7042</v>
      </c>
      <c r="T574" s="3" t="s">
        <v>599</v>
      </c>
      <c r="V574" s="3">
        <v>6</v>
      </c>
      <c r="W574" s="3">
        <v>6</v>
      </c>
      <c r="X574" s="3">
        <v>44</v>
      </c>
      <c r="Y574" s="3">
        <v>572</v>
      </c>
      <c r="Z574" s="3" t="s">
        <v>101</v>
      </c>
      <c r="AA574" s="3">
        <v>154</v>
      </c>
      <c r="AB574" s="3">
        <v>79</v>
      </c>
      <c r="AC574" s="3">
        <v>32531833</v>
      </c>
      <c r="AD574" s="3">
        <v>3486935</v>
      </c>
      <c r="AE574" s="3" t="s">
        <v>3354</v>
      </c>
      <c r="AF574" s="3">
        <v>10</v>
      </c>
      <c r="AG574" s="3">
        <v>13</v>
      </c>
    </row>
    <row r="575" spans="1:33" ht="15.75" customHeight="1" x14ac:dyDescent="0.15">
      <c r="A575" s="3">
        <v>22115</v>
      </c>
      <c r="B575" s="3">
        <v>573</v>
      </c>
      <c r="C575" s="3">
        <v>20</v>
      </c>
      <c r="D575" s="3" t="s">
        <v>4339</v>
      </c>
      <c r="E575" s="3" t="s">
        <v>10302</v>
      </c>
      <c r="F575" s="3" t="s">
        <v>36</v>
      </c>
      <c r="G575" s="3" t="s">
        <v>37</v>
      </c>
      <c r="H575" s="3" t="s">
        <v>89</v>
      </c>
      <c r="I575" s="3" t="s">
        <v>89</v>
      </c>
      <c r="J575" s="3">
        <v>831.97090000000003</v>
      </c>
      <c r="K575" s="3">
        <v>7271386</v>
      </c>
      <c r="L575" s="3" t="s">
        <v>162</v>
      </c>
      <c r="M575" s="3">
        <v>2</v>
      </c>
      <c r="N575" s="3" t="s">
        <v>4339</v>
      </c>
      <c r="O575" s="3" t="s">
        <v>10302</v>
      </c>
      <c r="P575" s="3" t="s">
        <v>1063</v>
      </c>
      <c r="Q575" s="3" t="s">
        <v>5470</v>
      </c>
      <c r="R575" s="5" t="s">
        <v>10309</v>
      </c>
      <c r="S575" s="3" t="s">
        <v>89</v>
      </c>
      <c r="T575" s="3" t="s">
        <v>37</v>
      </c>
      <c r="V575" s="3">
        <v>102</v>
      </c>
      <c r="W575" s="3">
        <v>33</v>
      </c>
      <c r="X575" s="3">
        <v>71</v>
      </c>
      <c r="Y575" s="3">
        <v>573</v>
      </c>
      <c r="Z575" s="3" t="s">
        <v>162</v>
      </c>
      <c r="AA575" s="3">
        <v>20</v>
      </c>
      <c r="AB575" s="3">
        <v>3</v>
      </c>
      <c r="AC575" s="3">
        <v>7271386</v>
      </c>
      <c r="AD575" s="3">
        <v>780216</v>
      </c>
      <c r="AE575" s="3" t="s">
        <v>89</v>
      </c>
      <c r="AF575" s="3">
        <v>8</v>
      </c>
      <c r="AG575" s="3">
        <v>4</v>
      </c>
    </row>
    <row r="576" spans="1:33" ht="15.75" customHeight="1" x14ac:dyDescent="0.15">
      <c r="A576" s="3">
        <v>25087</v>
      </c>
      <c r="B576" s="3">
        <v>574</v>
      </c>
      <c r="C576" s="3">
        <v>32</v>
      </c>
      <c r="D576" s="3" t="s">
        <v>4360</v>
      </c>
      <c r="E576" s="3" t="s">
        <v>10313</v>
      </c>
      <c r="F576" s="3" t="s">
        <v>143</v>
      </c>
      <c r="G576" s="3" t="s">
        <v>77</v>
      </c>
      <c r="H576" s="3" t="s">
        <v>6490</v>
      </c>
      <c r="I576" s="3" t="s">
        <v>79</v>
      </c>
      <c r="J576" s="3">
        <v>830.8605</v>
      </c>
      <c r="K576" s="3">
        <v>10022975</v>
      </c>
      <c r="L576" s="3" t="s">
        <v>340</v>
      </c>
      <c r="M576" s="3">
        <v>0</v>
      </c>
      <c r="N576" s="3" t="s">
        <v>4360</v>
      </c>
      <c r="O576" s="3" t="s">
        <v>10313</v>
      </c>
      <c r="P576" s="8">
        <v>39814</v>
      </c>
      <c r="Q576" s="3" t="s">
        <v>6488</v>
      </c>
      <c r="R576" s="5" t="s">
        <v>10324</v>
      </c>
      <c r="S576" s="3" t="s">
        <v>6490</v>
      </c>
      <c r="T576" s="3" t="s">
        <v>77</v>
      </c>
      <c r="V576" s="3">
        <v>16</v>
      </c>
      <c r="W576" s="3">
        <v>16</v>
      </c>
      <c r="X576" s="3">
        <v>8</v>
      </c>
      <c r="Y576" s="3">
        <v>574</v>
      </c>
      <c r="Z576" s="3" t="s">
        <v>340</v>
      </c>
      <c r="AA576" s="3">
        <v>32</v>
      </c>
      <c r="AB576" s="3">
        <v>4</v>
      </c>
      <c r="AC576" s="3">
        <v>10022975</v>
      </c>
      <c r="AD576" s="3">
        <v>1076743</v>
      </c>
      <c r="AE576" s="3" t="s">
        <v>79</v>
      </c>
      <c r="AF576" s="3">
        <v>6</v>
      </c>
      <c r="AG576" s="3">
        <v>6</v>
      </c>
    </row>
    <row r="577" spans="1:33" ht="15.75" customHeight="1" x14ac:dyDescent="0.15">
      <c r="A577" s="3">
        <v>23154</v>
      </c>
      <c r="B577" s="3">
        <v>575</v>
      </c>
      <c r="C577" s="3">
        <v>79</v>
      </c>
      <c r="D577" s="3" t="s">
        <v>4362</v>
      </c>
      <c r="E577" s="3" t="s">
        <v>10328</v>
      </c>
      <c r="F577" s="3" t="s">
        <v>96</v>
      </c>
      <c r="G577" s="3" t="s">
        <v>61</v>
      </c>
      <c r="H577" s="3" t="s">
        <v>6780</v>
      </c>
      <c r="I577" s="3" t="s">
        <v>63</v>
      </c>
      <c r="J577" s="3">
        <v>829.42269999999996</v>
      </c>
      <c r="K577" s="3">
        <v>13175301</v>
      </c>
      <c r="L577" s="3" t="s">
        <v>215</v>
      </c>
      <c r="M577" s="3">
        <v>1</v>
      </c>
      <c r="N577" s="3" t="s">
        <v>4362</v>
      </c>
      <c r="O577" s="3" t="s">
        <v>10328</v>
      </c>
      <c r="P577" s="3" t="s">
        <v>835</v>
      </c>
      <c r="Q577" s="3" t="s">
        <v>7443</v>
      </c>
      <c r="R577" s="5" t="s">
        <v>10340</v>
      </c>
      <c r="S577" s="3" t="s">
        <v>6780</v>
      </c>
      <c r="T577" s="3" t="s">
        <v>61</v>
      </c>
      <c r="V577" s="3">
        <v>45</v>
      </c>
      <c r="W577" s="3">
        <v>42</v>
      </c>
      <c r="X577" s="3">
        <v>40</v>
      </c>
      <c r="Y577" s="3">
        <v>575</v>
      </c>
      <c r="Z577" s="3" t="s">
        <v>215</v>
      </c>
      <c r="AA577" s="3">
        <v>79</v>
      </c>
      <c r="AB577" s="3">
        <v>4</v>
      </c>
      <c r="AC577" s="3">
        <v>13175301</v>
      </c>
      <c r="AD577" s="3">
        <v>1417579</v>
      </c>
      <c r="AE577" s="3" t="s">
        <v>63</v>
      </c>
      <c r="AF577" s="3">
        <v>7</v>
      </c>
      <c r="AG577" s="3">
        <v>3</v>
      </c>
    </row>
    <row r="578" spans="1:33" ht="15.75" customHeight="1" x14ac:dyDescent="0.15">
      <c r="A578" s="3">
        <v>23200</v>
      </c>
      <c r="B578" s="3">
        <v>576</v>
      </c>
      <c r="C578" s="3">
        <v>55</v>
      </c>
      <c r="D578" s="3" t="s">
        <v>4364</v>
      </c>
      <c r="E578" s="3" t="s">
        <v>10347</v>
      </c>
      <c r="F578" s="3" t="s">
        <v>1072</v>
      </c>
      <c r="G578" s="3" t="s">
        <v>575</v>
      </c>
      <c r="H578" s="3" t="s">
        <v>1375</v>
      </c>
      <c r="I578" s="3" t="s">
        <v>1375</v>
      </c>
      <c r="J578" s="3">
        <v>826.3143</v>
      </c>
      <c r="K578" s="3">
        <v>8156197</v>
      </c>
      <c r="L578" s="3" t="s">
        <v>66</v>
      </c>
      <c r="M578" s="3">
        <v>1</v>
      </c>
      <c r="N578" s="3" t="s">
        <v>4364</v>
      </c>
      <c r="O578" s="3" t="s">
        <v>10347</v>
      </c>
      <c r="P578" s="3" t="s">
        <v>91</v>
      </c>
      <c r="Q578" s="3" t="s">
        <v>7453</v>
      </c>
      <c r="R578" s="5" t="s">
        <v>10357</v>
      </c>
      <c r="S578" s="3" t="s">
        <v>1375</v>
      </c>
      <c r="T578" s="3" t="s">
        <v>575</v>
      </c>
      <c r="V578" s="3">
        <v>11</v>
      </c>
      <c r="W578" s="3">
        <v>8</v>
      </c>
      <c r="X578" s="3">
        <v>49</v>
      </c>
      <c r="Y578" s="3">
        <v>576</v>
      </c>
      <c r="Z578" s="3" t="s">
        <v>66</v>
      </c>
      <c r="AA578" s="3">
        <v>55</v>
      </c>
      <c r="AB578" s="3">
        <v>4</v>
      </c>
      <c r="AC578" s="3">
        <v>8156197</v>
      </c>
      <c r="AD578" s="3">
        <v>880500</v>
      </c>
      <c r="AE578" s="3" t="s">
        <v>1375</v>
      </c>
      <c r="AF578" s="3">
        <v>9</v>
      </c>
      <c r="AG578" s="3">
        <v>23</v>
      </c>
    </row>
    <row r="579" spans="1:33" ht="15.75" customHeight="1" x14ac:dyDescent="0.15">
      <c r="A579" s="3">
        <v>1253</v>
      </c>
      <c r="B579" s="3">
        <v>577</v>
      </c>
      <c r="C579" s="3">
        <v>25</v>
      </c>
      <c r="D579" s="3" t="s">
        <v>4368</v>
      </c>
      <c r="E579" s="3" t="s">
        <v>10361</v>
      </c>
      <c r="F579" s="3" t="s">
        <v>36</v>
      </c>
      <c r="G579" s="3" t="s">
        <v>37</v>
      </c>
      <c r="H579" s="3" t="s">
        <v>7083</v>
      </c>
      <c r="I579" s="3" t="s">
        <v>39</v>
      </c>
      <c r="J579" s="3">
        <v>826.20460000000003</v>
      </c>
      <c r="K579" s="3">
        <v>8765600</v>
      </c>
      <c r="L579" s="3" t="s">
        <v>221</v>
      </c>
      <c r="M579" s="3">
        <v>2</v>
      </c>
      <c r="N579" s="3" t="s">
        <v>4368</v>
      </c>
      <c r="O579" s="3" t="s">
        <v>10361</v>
      </c>
      <c r="P579" s="3" t="s">
        <v>787</v>
      </c>
      <c r="Q579" s="3" t="s">
        <v>7457</v>
      </c>
      <c r="R579" s="5" t="s">
        <v>10372</v>
      </c>
      <c r="S579" s="3" t="s">
        <v>7083</v>
      </c>
      <c r="T579" s="3" t="s">
        <v>37</v>
      </c>
      <c r="V579" s="3">
        <v>103</v>
      </c>
      <c r="W579" s="3">
        <v>37</v>
      </c>
      <c r="X579" s="3">
        <v>36</v>
      </c>
      <c r="Y579" s="3">
        <v>577</v>
      </c>
      <c r="Z579" s="3" t="s">
        <v>221</v>
      </c>
      <c r="AA579" s="3">
        <v>25</v>
      </c>
      <c r="AB579" s="3">
        <v>6</v>
      </c>
      <c r="AC579" s="3">
        <v>8765600</v>
      </c>
      <c r="AD579" s="3">
        <v>946400</v>
      </c>
      <c r="AE579" s="3" t="s">
        <v>39</v>
      </c>
      <c r="AF579" s="3">
        <v>2</v>
      </c>
      <c r="AG579" s="3">
        <v>2</v>
      </c>
    </row>
    <row r="580" spans="1:33" ht="15.75" customHeight="1" x14ac:dyDescent="0.15">
      <c r="A580" s="3">
        <v>25579</v>
      </c>
      <c r="B580" s="3">
        <v>578</v>
      </c>
      <c r="C580" s="3">
        <v>7</v>
      </c>
      <c r="D580" s="3" t="s">
        <v>4374</v>
      </c>
      <c r="E580" s="3" t="s">
        <v>10376</v>
      </c>
      <c r="F580" s="3" t="s">
        <v>855</v>
      </c>
      <c r="G580" s="3" t="s">
        <v>292</v>
      </c>
      <c r="H580" s="3" t="s">
        <v>7091</v>
      </c>
      <c r="I580" s="3" t="s">
        <v>1032</v>
      </c>
      <c r="J580" s="3">
        <v>824.8193</v>
      </c>
      <c r="K580" s="3">
        <v>8132778</v>
      </c>
      <c r="L580" s="3" t="s">
        <v>364</v>
      </c>
      <c r="M580" s="3">
        <v>0</v>
      </c>
      <c r="N580" s="3" t="s">
        <v>4374</v>
      </c>
      <c r="O580" s="3" t="s">
        <v>10376</v>
      </c>
      <c r="P580" s="8">
        <v>39814</v>
      </c>
      <c r="Q580" s="3" t="s">
        <v>7464</v>
      </c>
      <c r="R580" s="5" t="s">
        <v>10381</v>
      </c>
      <c r="S580" s="3" t="s">
        <v>7091</v>
      </c>
      <c r="T580" s="3" t="s">
        <v>292</v>
      </c>
      <c r="V580" s="3">
        <v>16</v>
      </c>
      <c r="W580" s="3">
        <v>13</v>
      </c>
      <c r="X580" s="3">
        <v>27</v>
      </c>
      <c r="Y580" s="3">
        <v>578</v>
      </c>
      <c r="Z580" s="3" t="s">
        <v>364</v>
      </c>
      <c r="AA580" s="3">
        <v>7</v>
      </c>
      <c r="AB580" s="3">
        <v>2</v>
      </c>
      <c r="AC580" s="3">
        <v>8132778</v>
      </c>
      <c r="AD580" s="3">
        <v>879391</v>
      </c>
      <c r="AE580" s="3" t="s">
        <v>1032</v>
      </c>
      <c r="AF580" s="3">
        <v>20</v>
      </c>
      <c r="AG580" s="3">
        <v>49</v>
      </c>
    </row>
    <row r="581" spans="1:33" ht="15.75" customHeight="1" x14ac:dyDescent="0.15">
      <c r="A581" s="3">
        <v>23375</v>
      </c>
      <c r="B581" s="3">
        <v>579</v>
      </c>
      <c r="C581" s="3">
        <v>403</v>
      </c>
      <c r="D581" s="3" t="s">
        <v>4378</v>
      </c>
      <c r="E581" s="3" t="s">
        <v>10388</v>
      </c>
      <c r="F581" s="3" t="s">
        <v>1009</v>
      </c>
      <c r="G581" s="3" t="s">
        <v>403</v>
      </c>
      <c r="H581" s="3" t="s">
        <v>7098</v>
      </c>
      <c r="I581" s="3" t="s">
        <v>203</v>
      </c>
      <c r="J581" s="3">
        <v>824.09320000000002</v>
      </c>
      <c r="K581" s="3">
        <v>55472428</v>
      </c>
      <c r="L581" s="3" t="s">
        <v>86</v>
      </c>
      <c r="M581" s="3">
        <v>1</v>
      </c>
      <c r="N581" s="3" t="s">
        <v>4378</v>
      </c>
      <c r="O581" s="3" t="s">
        <v>10388</v>
      </c>
      <c r="P581" s="3" t="s">
        <v>388</v>
      </c>
      <c r="Q581" s="3" t="s">
        <v>7473</v>
      </c>
      <c r="R581" s="5" t="s">
        <v>10392</v>
      </c>
      <c r="S581" s="3" t="s">
        <v>7098</v>
      </c>
      <c r="T581" s="3" t="s">
        <v>403</v>
      </c>
      <c r="V581" s="3">
        <v>15</v>
      </c>
      <c r="W581" s="3">
        <v>59</v>
      </c>
      <c r="X581" s="3">
        <v>24</v>
      </c>
      <c r="Y581" s="3">
        <v>579</v>
      </c>
      <c r="Z581" s="3" t="s">
        <v>86</v>
      </c>
      <c r="AA581" s="3">
        <v>403</v>
      </c>
      <c r="AB581" s="3">
        <v>40</v>
      </c>
      <c r="AC581" s="3">
        <v>55472428</v>
      </c>
      <c r="AD581" s="3">
        <v>6002904</v>
      </c>
      <c r="AE581" s="3" t="s">
        <v>203</v>
      </c>
      <c r="AF581" s="3">
        <v>16</v>
      </c>
      <c r="AG581" s="3">
        <v>9</v>
      </c>
    </row>
    <row r="582" spans="1:33" ht="15.75" customHeight="1" x14ac:dyDescent="0.15">
      <c r="A582" s="3">
        <v>25096</v>
      </c>
      <c r="B582" s="3">
        <v>580</v>
      </c>
      <c r="C582" s="3">
        <v>9</v>
      </c>
      <c r="D582" s="3" t="s">
        <v>4381</v>
      </c>
      <c r="E582" s="3" t="s">
        <v>10395</v>
      </c>
      <c r="F582" s="3" t="s">
        <v>331</v>
      </c>
      <c r="G582" s="3" t="s">
        <v>167</v>
      </c>
      <c r="H582" s="3" t="s">
        <v>7109</v>
      </c>
      <c r="I582" s="3" t="s">
        <v>283</v>
      </c>
      <c r="J582" s="3">
        <v>823.99080000000004</v>
      </c>
      <c r="K582" s="3">
        <v>2862699</v>
      </c>
      <c r="L582" s="3" t="s">
        <v>59</v>
      </c>
      <c r="M582" s="3">
        <v>0</v>
      </c>
      <c r="N582" s="3" t="s">
        <v>4381</v>
      </c>
      <c r="O582" s="3" t="s">
        <v>10395</v>
      </c>
      <c r="P582" s="8">
        <v>40179</v>
      </c>
      <c r="Q582" s="3" t="s">
        <v>7479</v>
      </c>
      <c r="R582" s="5" t="s">
        <v>10402</v>
      </c>
      <c r="S582" s="3" t="s">
        <v>7109</v>
      </c>
      <c r="T582" s="3" t="s">
        <v>167</v>
      </c>
      <c r="V582" s="3">
        <v>45</v>
      </c>
      <c r="W582" s="3">
        <v>19</v>
      </c>
      <c r="X582" s="3">
        <v>31</v>
      </c>
      <c r="Y582" s="3">
        <v>580</v>
      </c>
      <c r="Z582" s="3" t="s">
        <v>59</v>
      </c>
      <c r="AA582" s="3">
        <v>9</v>
      </c>
      <c r="AB582" s="3">
        <v>1</v>
      </c>
      <c r="AC582" s="3">
        <v>2862699</v>
      </c>
      <c r="AD582" s="3">
        <v>309819</v>
      </c>
      <c r="AE582" s="3" t="s">
        <v>283</v>
      </c>
      <c r="AF582" s="3">
        <v>17</v>
      </c>
      <c r="AG582" s="3">
        <v>1</v>
      </c>
    </row>
    <row r="583" spans="1:33" ht="15.75" customHeight="1" x14ac:dyDescent="0.15">
      <c r="A583" s="3">
        <v>23259</v>
      </c>
      <c r="B583" s="3">
        <v>581</v>
      </c>
      <c r="C583" s="3">
        <v>38</v>
      </c>
      <c r="D583" s="3" t="s">
        <v>4382</v>
      </c>
      <c r="E583" s="3" t="s">
        <v>10406</v>
      </c>
      <c r="F583" s="3" t="s">
        <v>36</v>
      </c>
      <c r="G583" s="3" t="s">
        <v>37</v>
      </c>
      <c r="H583" s="3" t="s">
        <v>817</v>
      </c>
      <c r="I583" s="3" t="s">
        <v>817</v>
      </c>
      <c r="J583" s="3">
        <v>823.91399999999999</v>
      </c>
      <c r="K583" s="3">
        <v>6121965</v>
      </c>
      <c r="L583" s="3" t="s">
        <v>162</v>
      </c>
      <c r="M583" s="3">
        <v>1</v>
      </c>
      <c r="N583" s="3" t="s">
        <v>4382</v>
      </c>
      <c r="O583" s="3" t="s">
        <v>10406</v>
      </c>
      <c r="P583" s="3" t="s">
        <v>381</v>
      </c>
      <c r="Q583" s="3" t="s">
        <v>7482</v>
      </c>
      <c r="R583" s="5" t="s">
        <v>10416</v>
      </c>
      <c r="S583" s="3" t="s">
        <v>817</v>
      </c>
      <c r="T583" s="3" t="s">
        <v>37</v>
      </c>
      <c r="V583" s="3">
        <v>104</v>
      </c>
      <c r="W583" s="3">
        <v>15</v>
      </c>
      <c r="X583" s="3">
        <v>72</v>
      </c>
      <c r="Y583" s="3">
        <v>581</v>
      </c>
      <c r="Z583" s="3" t="s">
        <v>162</v>
      </c>
      <c r="AA583" s="3">
        <v>38</v>
      </c>
      <c r="AB583" s="3">
        <v>8</v>
      </c>
      <c r="AC583" s="3">
        <v>6121965</v>
      </c>
      <c r="AD583" s="3">
        <v>662612</v>
      </c>
      <c r="AE583" s="3" t="s">
        <v>817</v>
      </c>
      <c r="AF583" s="3">
        <v>8</v>
      </c>
      <c r="AG583" s="3">
        <v>11</v>
      </c>
    </row>
    <row r="584" spans="1:33" ht="15.75" customHeight="1" x14ac:dyDescent="0.15">
      <c r="A584" s="3">
        <v>22894</v>
      </c>
      <c r="B584" s="3">
        <v>582</v>
      </c>
      <c r="C584" s="3">
        <v>240</v>
      </c>
      <c r="D584" s="3" t="s">
        <v>2234</v>
      </c>
      <c r="E584" s="3" t="s">
        <v>10421</v>
      </c>
      <c r="F584" s="3" t="s">
        <v>143</v>
      </c>
      <c r="G584" s="3" t="s">
        <v>77</v>
      </c>
      <c r="H584" s="3" t="s">
        <v>79</v>
      </c>
      <c r="I584" s="3" t="s">
        <v>79</v>
      </c>
      <c r="J584" s="3">
        <v>823.19929999999999</v>
      </c>
      <c r="K584" s="3">
        <v>118351136</v>
      </c>
      <c r="L584" s="3" t="s">
        <v>71</v>
      </c>
      <c r="M584" s="3">
        <v>1</v>
      </c>
      <c r="N584" s="3" t="s">
        <v>2234</v>
      </c>
      <c r="O584" s="3" t="s">
        <v>10421</v>
      </c>
      <c r="P584" s="3" t="s">
        <v>179</v>
      </c>
      <c r="Q584" s="3" t="s">
        <v>2236</v>
      </c>
      <c r="R584" s="5" t="s">
        <v>10431</v>
      </c>
      <c r="S584" s="3" t="s">
        <v>79</v>
      </c>
      <c r="T584" s="3" t="s">
        <v>77</v>
      </c>
      <c r="V584" s="3">
        <v>17</v>
      </c>
      <c r="W584" s="3">
        <v>17</v>
      </c>
      <c r="X584" s="3">
        <v>71</v>
      </c>
      <c r="Y584" s="3">
        <v>582</v>
      </c>
      <c r="Z584" s="3" t="s">
        <v>71</v>
      </c>
      <c r="AA584" s="3">
        <v>240</v>
      </c>
      <c r="AB584" s="3">
        <v>40</v>
      </c>
      <c r="AC584" s="3">
        <v>118351136</v>
      </c>
      <c r="AD584" s="3">
        <v>12819673</v>
      </c>
      <c r="AE584" s="3" t="s">
        <v>79</v>
      </c>
      <c r="AF584" s="3">
        <v>5</v>
      </c>
      <c r="AG584" s="3">
        <v>6</v>
      </c>
    </row>
    <row r="585" spans="1:33" ht="15.75" customHeight="1" x14ac:dyDescent="0.15">
      <c r="A585" s="3">
        <v>21219</v>
      </c>
      <c r="B585" s="3">
        <v>583</v>
      </c>
      <c r="C585" s="3">
        <v>96</v>
      </c>
      <c r="D585" s="3" t="s">
        <v>4389</v>
      </c>
      <c r="E585" s="3" t="s">
        <v>10436</v>
      </c>
      <c r="F585" s="3" t="s">
        <v>496</v>
      </c>
      <c r="G585" s="3" t="s">
        <v>196</v>
      </c>
      <c r="H585" s="3" t="s">
        <v>7128</v>
      </c>
      <c r="I585" s="3" t="s">
        <v>198</v>
      </c>
      <c r="J585" s="3">
        <v>818.4126</v>
      </c>
      <c r="K585" s="3">
        <v>43205415</v>
      </c>
      <c r="L585" s="3" t="s">
        <v>86</v>
      </c>
      <c r="M585" s="3">
        <v>2</v>
      </c>
      <c r="N585" s="3" t="s">
        <v>4389</v>
      </c>
      <c r="O585" s="3" t="s">
        <v>10436</v>
      </c>
      <c r="P585" s="3" t="s">
        <v>179</v>
      </c>
      <c r="Q585" s="3" t="s">
        <v>7492</v>
      </c>
      <c r="R585" s="5" t="s">
        <v>10442</v>
      </c>
      <c r="S585" s="3" t="s">
        <v>7128</v>
      </c>
      <c r="T585" s="3" t="s">
        <v>196</v>
      </c>
      <c r="V585" s="3">
        <v>2</v>
      </c>
      <c r="W585" s="3">
        <v>0</v>
      </c>
      <c r="X585" s="3">
        <v>25</v>
      </c>
      <c r="Y585" s="3">
        <v>583</v>
      </c>
      <c r="Z585" s="3" t="s">
        <v>86</v>
      </c>
      <c r="AA585" s="3">
        <v>96</v>
      </c>
      <c r="AB585" s="3">
        <v>15</v>
      </c>
      <c r="AC585" s="3">
        <v>43205415</v>
      </c>
      <c r="AD585" s="3">
        <v>4704358</v>
      </c>
      <c r="AF585" s="3">
        <v>16</v>
      </c>
      <c r="AG585" s="3">
        <v>101</v>
      </c>
    </row>
    <row r="586" spans="1:33" ht="15.75" customHeight="1" x14ac:dyDescent="0.15">
      <c r="A586" s="3">
        <v>21008</v>
      </c>
      <c r="B586" s="3">
        <v>584</v>
      </c>
      <c r="C586" s="3">
        <v>64</v>
      </c>
      <c r="D586" s="3" t="s">
        <v>4405</v>
      </c>
      <c r="E586" s="3" t="s">
        <v>10444</v>
      </c>
      <c r="F586" s="3" t="s">
        <v>657</v>
      </c>
      <c r="G586" s="3" t="s">
        <v>246</v>
      </c>
      <c r="H586" s="3" t="s">
        <v>240</v>
      </c>
      <c r="I586" s="3" t="s">
        <v>240</v>
      </c>
      <c r="J586" s="3">
        <v>817.91660000000002</v>
      </c>
      <c r="K586" s="3">
        <v>17175642</v>
      </c>
      <c r="L586" s="3" t="s">
        <v>50</v>
      </c>
      <c r="M586" s="3">
        <v>2</v>
      </c>
      <c r="N586" s="3" t="s">
        <v>4405</v>
      </c>
      <c r="O586" s="3" t="s">
        <v>10444</v>
      </c>
      <c r="P586" s="3" t="s">
        <v>91</v>
      </c>
      <c r="Q586" s="3" t="s">
        <v>7497</v>
      </c>
      <c r="R586" s="5" t="s">
        <v>10453</v>
      </c>
      <c r="S586" s="3" t="s">
        <v>240</v>
      </c>
      <c r="T586" s="3" t="s">
        <v>246</v>
      </c>
      <c r="V586" s="3">
        <v>46</v>
      </c>
      <c r="W586" s="3">
        <v>10</v>
      </c>
      <c r="X586" s="3">
        <v>17</v>
      </c>
      <c r="Y586" s="3">
        <v>584</v>
      </c>
      <c r="Z586" s="3" t="s">
        <v>50</v>
      </c>
      <c r="AA586" s="3">
        <v>64</v>
      </c>
      <c r="AB586" s="3">
        <v>15</v>
      </c>
      <c r="AC586" s="3">
        <v>17175642</v>
      </c>
      <c r="AD586" s="3">
        <v>1871155</v>
      </c>
      <c r="AE586" s="3" t="s">
        <v>240</v>
      </c>
      <c r="AF586" s="3">
        <v>11</v>
      </c>
      <c r="AG586" s="3">
        <v>18</v>
      </c>
    </row>
    <row r="587" spans="1:33" ht="15.75" customHeight="1" x14ac:dyDescent="0.15">
      <c r="A587" s="3">
        <v>23005</v>
      </c>
      <c r="B587" s="3">
        <v>585</v>
      </c>
      <c r="C587" s="3">
        <v>11</v>
      </c>
      <c r="D587" s="3" t="s">
        <v>4407</v>
      </c>
      <c r="E587" s="3" t="s">
        <v>10458</v>
      </c>
      <c r="F587" s="3" t="s">
        <v>1620</v>
      </c>
      <c r="G587" s="3" t="s">
        <v>412</v>
      </c>
      <c r="H587" s="3" t="s">
        <v>7144</v>
      </c>
      <c r="I587" s="3" t="s">
        <v>742</v>
      </c>
      <c r="J587" s="3">
        <v>815.01610000000005</v>
      </c>
      <c r="K587" s="3">
        <v>3279381</v>
      </c>
      <c r="L587" s="3" t="s">
        <v>356</v>
      </c>
      <c r="M587" s="3">
        <v>1</v>
      </c>
      <c r="N587" s="3" t="s">
        <v>4407</v>
      </c>
      <c r="O587" s="3" t="s">
        <v>10458</v>
      </c>
      <c r="P587" s="3" t="s">
        <v>91</v>
      </c>
      <c r="Q587" s="3" t="s">
        <v>7502</v>
      </c>
      <c r="R587" s="5" t="s">
        <v>10461</v>
      </c>
      <c r="S587" s="3" t="s">
        <v>7144</v>
      </c>
      <c r="T587" s="3" t="s">
        <v>412</v>
      </c>
      <c r="V587" s="3">
        <v>22</v>
      </c>
      <c r="W587" s="3">
        <v>21</v>
      </c>
      <c r="X587" s="3">
        <v>30</v>
      </c>
      <c r="Y587" s="3">
        <v>585</v>
      </c>
      <c r="Z587" s="3" t="s">
        <v>356</v>
      </c>
      <c r="AA587" s="3">
        <v>11</v>
      </c>
      <c r="AB587" s="3">
        <v>7</v>
      </c>
      <c r="AC587" s="3">
        <v>3279381</v>
      </c>
      <c r="AD587" s="3">
        <v>358396</v>
      </c>
      <c r="AE587" s="3" t="s">
        <v>742</v>
      </c>
      <c r="AF587" s="3">
        <v>18</v>
      </c>
      <c r="AG587" s="3">
        <v>17</v>
      </c>
    </row>
    <row r="588" spans="1:33" ht="15.75" customHeight="1" x14ac:dyDescent="0.15">
      <c r="A588" s="3">
        <v>26257</v>
      </c>
      <c r="B588" s="3">
        <v>586</v>
      </c>
      <c r="C588" s="3">
        <v>83</v>
      </c>
      <c r="D588" s="5" t="s">
        <v>4410</v>
      </c>
      <c r="E588" s="3" t="s">
        <v>10464</v>
      </c>
      <c r="F588" s="3" t="s">
        <v>855</v>
      </c>
      <c r="G588" s="3" t="s">
        <v>292</v>
      </c>
      <c r="H588" s="3" t="s">
        <v>1032</v>
      </c>
      <c r="I588" s="3" t="s">
        <v>1032</v>
      </c>
      <c r="J588" s="3">
        <v>811.92089999999996</v>
      </c>
      <c r="K588" s="3">
        <v>58348536</v>
      </c>
      <c r="L588" s="3" t="s">
        <v>356</v>
      </c>
      <c r="M588" s="3">
        <v>0</v>
      </c>
      <c r="N588" s="5" t="s">
        <v>4410</v>
      </c>
      <c r="O588" s="3" t="s">
        <v>10464</v>
      </c>
      <c r="P588" s="8">
        <v>39083</v>
      </c>
      <c r="Q588" s="3" t="s">
        <v>7507</v>
      </c>
      <c r="R588" s="5" t="s">
        <v>10466</v>
      </c>
      <c r="S588" s="3" t="s">
        <v>1032</v>
      </c>
      <c r="T588" s="3" t="s">
        <v>292</v>
      </c>
      <c r="V588" s="3">
        <v>17</v>
      </c>
      <c r="W588" s="3">
        <v>14</v>
      </c>
      <c r="X588" s="3">
        <v>31</v>
      </c>
      <c r="Y588" s="3">
        <v>586</v>
      </c>
      <c r="Z588" s="3" t="s">
        <v>356</v>
      </c>
      <c r="AA588" s="3">
        <v>83</v>
      </c>
      <c r="AB588" s="3">
        <v>7</v>
      </c>
      <c r="AC588" s="3">
        <v>58348536</v>
      </c>
      <c r="AD588" s="3">
        <v>6398421</v>
      </c>
      <c r="AE588" s="3" t="s">
        <v>1032</v>
      </c>
      <c r="AF588" s="3">
        <v>18</v>
      </c>
      <c r="AG588" s="3">
        <v>49</v>
      </c>
    </row>
    <row r="589" spans="1:33" ht="15.75" customHeight="1" x14ac:dyDescent="0.15">
      <c r="A589" s="3">
        <v>25043</v>
      </c>
      <c r="B589" s="3">
        <v>587</v>
      </c>
      <c r="C589" s="3">
        <v>50</v>
      </c>
      <c r="D589" s="3" t="s">
        <v>4415</v>
      </c>
      <c r="E589" s="3" t="s">
        <v>10469</v>
      </c>
      <c r="F589" s="3" t="s">
        <v>657</v>
      </c>
      <c r="G589" s="3" t="s">
        <v>246</v>
      </c>
      <c r="H589" s="3" t="s">
        <v>240</v>
      </c>
      <c r="I589" s="3" t="s">
        <v>240</v>
      </c>
      <c r="J589" s="3">
        <v>811.13319999999999</v>
      </c>
      <c r="K589" s="3">
        <v>10649216</v>
      </c>
      <c r="L589" s="3" t="s">
        <v>162</v>
      </c>
      <c r="M589" s="3">
        <v>0</v>
      </c>
      <c r="N589" s="3" t="s">
        <v>4415</v>
      </c>
      <c r="O589" s="3" t="s">
        <v>10469</v>
      </c>
      <c r="P589" s="3" t="s">
        <v>91</v>
      </c>
      <c r="Q589" s="3" t="s">
        <v>7511</v>
      </c>
      <c r="R589" s="5" t="s">
        <v>10473</v>
      </c>
      <c r="S589" s="3" t="s">
        <v>240</v>
      </c>
      <c r="T589" s="3" t="s">
        <v>246</v>
      </c>
      <c r="V589" s="3">
        <v>47</v>
      </c>
      <c r="W589" s="3">
        <v>11</v>
      </c>
      <c r="X589" s="3">
        <v>73</v>
      </c>
      <c r="Y589" s="3">
        <v>587</v>
      </c>
      <c r="Z589" s="3" t="s">
        <v>162</v>
      </c>
      <c r="AA589" s="3">
        <v>50</v>
      </c>
      <c r="AB589" s="3">
        <v>7</v>
      </c>
      <c r="AC589" s="3">
        <v>10649216</v>
      </c>
      <c r="AD589" s="3">
        <v>1168788</v>
      </c>
      <c r="AE589" s="3" t="s">
        <v>240</v>
      </c>
      <c r="AF589" s="3">
        <v>8</v>
      </c>
      <c r="AG589" s="3">
        <v>18</v>
      </c>
    </row>
    <row r="590" spans="1:33" ht="15.75" customHeight="1" x14ac:dyDescent="0.15">
      <c r="A590" s="3">
        <v>24904</v>
      </c>
      <c r="B590" s="3">
        <v>588</v>
      </c>
      <c r="C590" s="3">
        <v>57</v>
      </c>
      <c r="D590" s="3" t="s">
        <v>4434</v>
      </c>
      <c r="E590" s="3" t="s">
        <v>10476</v>
      </c>
      <c r="F590" s="3" t="s">
        <v>1318</v>
      </c>
      <c r="G590" s="3" t="s">
        <v>707</v>
      </c>
      <c r="H590" s="3" t="s">
        <v>4604</v>
      </c>
      <c r="I590" s="3" t="s">
        <v>4751</v>
      </c>
      <c r="J590" s="3">
        <v>810.83619999999996</v>
      </c>
      <c r="K590" s="3">
        <v>6211156</v>
      </c>
      <c r="L590" s="3" t="s">
        <v>221</v>
      </c>
      <c r="M590" s="3">
        <v>0</v>
      </c>
      <c r="N590" s="3" t="s">
        <v>4434</v>
      </c>
      <c r="O590" s="3" t="s">
        <v>10476</v>
      </c>
      <c r="P590" s="8">
        <v>40179</v>
      </c>
      <c r="Q590" s="3" t="s">
        <v>7513</v>
      </c>
      <c r="R590" s="5" t="s">
        <v>10482</v>
      </c>
      <c r="S590" s="3" t="s">
        <v>4604</v>
      </c>
      <c r="T590" s="3" t="s">
        <v>707</v>
      </c>
      <c r="V590" s="3">
        <v>3</v>
      </c>
      <c r="W590" s="3">
        <v>0</v>
      </c>
      <c r="X590" s="3">
        <v>37</v>
      </c>
      <c r="Y590" s="3">
        <v>588</v>
      </c>
      <c r="Z590" s="3" t="s">
        <v>221</v>
      </c>
      <c r="AA590" s="3">
        <v>57</v>
      </c>
      <c r="AB590" s="3">
        <v>47</v>
      </c>
      <c r="AC590" s="3">
        <v>6211156</v>
      </c>
      <c r="AD590" s="3">
        <v>681918</v>
      </c>
      <c r="AF590" s="3">
        <v>2</v>
      </c>
      <c r="AG590" s="3">
        <v>841</v>
      </c>
    </row>
    <row r="591" spans="1:33" ht="15.75" customHeight="1" x14ac:dyDescent="0.15">
      <c r="A591" s="3">
        <v>26172</v>
      </c>
      <c r="B591" s="3">
        <v>589</v>
      </c>
      <c r="C591" s="3">
        <v>87</v>
      </c>
      <c r="D591" s="3" t="s">
        <v>4436</v>
      </c>
      <c r="E591" s="3" t="s">
        <v>10484</v>
      </c>
      <c r="F591" s="3" t="s">
        <v>10486</v>
      </c>
      <c r="G591" s="3" t="s">
        <v>884</v>
      </c>
      <c r="H591" s="3" t="s">
        <v>7184</v>
      </c>
      <c r="I591" s="3" t="s">
        <v>7519</v>
      </c>
      <c r="J591" s="3">
        <v>809.95759999999996</v>
      </c>
      <c r="K591" s="3">
        <v>15584972</v>
      </c>
      <c r="L591" s="3" t="s">
        <v>71</v>
      </c>
      <c r="M591" s="3">
        <v>0</v>
      </c>
      <c r="N591" s="3" t="s">
        <v>4436</v>
      </c>
      <c r="O591" s="3" t="s">
        <v>10484</v>
      </c>
      <c r="P591" s="8">
        <v>39814</v>
      </c>
      <c r="Q591" s="3" t="s">
        <v>7518</v>
      </c>
      <c r="R591" s="5" t="s">
        <v>10508</v>
      </c>
      <c r="S591" s="3" t="s">
        <v>7184</v>
      </c>
      <c r="T591" s="3" t="s">
        <v>884</v>
      </c>
      <c r="V591" s="3">
        <v>1</v>
      </c>
      <c r="W591" s="3">
        <v>0</v>
      </c>
      <c r="X591" s="3">
        <v>72</v>
      </c>
      <c r="Y591" s="3">
        <v>589</v>
      </c>
      <c r="Z591" s="3" t="s">
        <v>71</v>
      </c>
      <c r="AA591" s="3">
        <v>87</v>
      </c>
      <c r="AB591" s="3">
        <v>12</v>
      </c>
      <c r="AC591" s="3">
        <v>15584972</v>
      </c>
      <c r="AD591" s="3">
        <v>1712714</v>
      </c>
      <c r="AF591" s="3">
        <v>5</v>
      </c>
      <c r="AG591" s="3">
        <v>235</v>
      </c>
    </row>
    <row r="592" spans="1:33" ht="15.75" customHeight="1" x14ac:dyDescent="0.15">
      <c r="A592" s="3">
        <v>23469</v>
      </c>
      <c r="B592" s="3">
        <v>590</v>
      </c>
      <c r="C592" s="3">
        <v>41</v>
      </c>
      <c r="D592" s="3" t="s">
        <v>4439</v>
      </c>
      <c r="E592" s="3" t="s">
        <v>10510</v>
      </c>
      <c r="F592" s="3" t="s">
        <v>331</v>
      </c>
      <c r="G592" s="3" t="s">
        <v>167</v>
      </c>
      <c r="H592" s="3" t="s">
        <v>7195</v>
      </c>
      <c r="I592" s="3" t="s">
        <v>283</v>
      </c>
      <c r="J592" s="3">
        <v>809.38239999999996</v>
      </c>
      <c r="K592" s="3">
        <v>5297989</v>
      </c>
      <c r="L592" s="3" t="s">
        <v>162</v>
      </c>
      <c r="M592" s="3">
        <v>1</v>
      </c>
      <c r="N592" s="3" t="s">
        <v>4439</v>
      </c>
      <c r="O592" s="3" t="s">
        <v>10510</v>
      </c>
      <c r="P592" s="3" t="s">
        <v>690</v>
      </c>
      <c r="Q592" s="3" t="s">
        <v>7523</v>
      </c>
      <c r="R592" s="5" t="s">
        <v>10516</v>
      </c>
      <c r="S592" s="3" t="s">
        <v>7195</v>
      </c>
      <c r="T592" s="3" t="s">
        <v>167</v>
      </c>
      <c r="V592" s="3">
        <v>46</v>
      </c>
      <c r="W592" s="3">
        <v>20</v>
      </c>
      <c r="X592" s="3">
        <v>74</v>
      </c>
      <c r="Y592" s="3">
        <v>590</v>
      </c>
      <c r="Z592" s="3" t="s">
        <v>162</v>
      </c>
      <c r="AA592" s="3">
        <v>41</v>
      </c>
      <c r="AB592" s="3">
        <v>5</v>
      </c>
      <c r="AC592" s="3">
        <v>5297989</v>
      </c>
      <c r="AD592" s="3">
        <v>582592</v>
      </c>
      <c r="AE592" s="3" t="s">
        <v>283</v>
      </c>
      <c r="AF592" s="3">
        <v>8</v>
      </c>
      <c r="AG592" s="3">
        <v>1</v>
      </c>
    </row>
    <row r="593" spans="1:33" ht="15.75" customHeight="1" x14ac:dyDescent="0.15">
      <c r="A593" s="3">
        <v>19565</v>
      </c>
      <c r="B593" s="3">
        <v>591</v>
      </c>
      <c r="C593" s="3">
        <v>110</v>
      </c>
      <c r="D593" s="3" t="s">
        <v>4445</v>
      </c>
      <c r="E593" s="3" t="s">
        <v>4445</v>
      </c>
      <c r="F593" s="3" t="s">
        <v>855</v>
      </c>
      <c r="G593" s="3" t="s">
        <v>292</v>
      </c>
      <c r="H593" s="3" t="s">
        <v>2279</v>
      </c>
      <c r="I593" s="3" t="s">
        <v>2280</v>
      </c>
      <c r="J593" s="3">
        <v>806.70899999999995</v>
      </c>
      <c r="K593" s="3">
        <v>30484273</v>
      </c>
      <c r="L593" s="3" t="s">
        <v>40</v>
      </c>
      <c r="M593" s="3">
        <v>3</v>
      </c>
      <c r="N593" s="3" t="s">
        <v>4445</v>
      </c>
      <c r="O593" s="3" t="s">
        <v>4445</v>
      </c>
      <c r="P593" s="3" t="s">
        <v>1000</v>
      </c>
      <c r="Q593" s="3" t="s">
        <v>7543</v>
      </c>
      <c r="R593" s="5" t="s">
        <v>10525</v>
      </c>
      <c r="S593" s="3" t="s">
        <v>2279</v>
      </c>
      <c r="T593" s="3" t="s">
        <v>292</v>
      </c>
      <c r="V593" s="3">
        <v>18</v>
      </c>
      <c r="W593" s="3">
        <v>4</v>
      </c>
      <c r="X593" s="3">
        <v>43</v>
      </c>
      <c r="Y593" s="3">
        <v>591</v>
      </c>
      <c r="Z593" s="3" t="s">
        <v>40</v>
      </c>
      <c r="AA593" s="3">
        <v>110</v>
      </c>
      <c r="AB593" s="3">
        <v>11</v>
      </c>
      <c r="AC593" s="3">
        <v>30484273</v>
      </c>
      <c r="AD593" s="3">
        <v>3362079</v>
      </c>
      <c r="AE593" s="3" t="s">
        <v>2280</v>
      </c>
      <c r="AF593" s="3">
        <v>4</v>
      </c>
      <c r="AG593" s="3">
        <v>52</v>
      </c>
    </row>
    <row r="594" spans="1:33" ht="15.75" customHeight="1" x14ac:dyDescent="0.15">
      <c r="A594" s="3">
        <v>25311</v>
      </c>
      <c r="B594" s="3">
        <v>592</v>
      </c>
      <c r="C594" s="3">
        <v>8</v>
      </c>
      <c r="D594" s="3" t="s">
        <v>4447</v>
      </c>
      <c r="E594" s="3" t="s">
        <v>10527</v>
      </c>
      <c r="F594" s="3" t="s">
        <v>4061</v>
      </c>
      <c r="G594" s="3" t="s">
        <v>446</v>
      </c>
      <c r="H594" s="3" t="s">
        <v>2435</v>
      </c>
      <c r="I594" s="3" t="s">
        <v>2435</v>
      </c>
      <c r="J594" s="3">
        <v>806.4316</v>
      </c>
      <c r="K594" s="3">
        <v>4689850</v>
      </c>
      <c r="L594" s="3" t="s">
        <v>364</v>
      </c>
      <c r="M594" s="3">
        <v>0</v>
      </c>
      <c r="N594" s="3" t="s">
        <v>4447</v>
      </c>
      <c r="O594" s="3" t="s">
        <v>10527</v>
      </c>
      <c r="P594" s="8">
        <v>40179</v>
      </c>
      <c r="Q594" s="3" t="s">
        <v>7547</v>
      </c>
      <c r="R594" s="5" t="s">
        <v>10531</v>
      </c>
      <c r="S594" s="3" t="s">
        <v>2435</v>
      </c>
      <c r="T594" s="3" t="s">
        <v>446</v>
      </c>
      <c r="V594" s="3">
        <v>20</v>
      </c>
      <c r="W594" s="3">
        <v>20</v>
      </c>
      <c r="X594" s="3">
        <v>28</v>
      </c>
      <c r="Y594" s="3">
        <v>592</v>
      </c>
      <c r="Z594" s="3" t="s">
        <v>364</v>
      </c>
      <c r="AA594" s="3">
        <v>8</v>
      </c>
      <c r="AB594" s="3">
        <v>3</v>
      </c>
      <c r="AC594" s="3">
        <v>4689850</v>
      </c>
      <c r="AD594" s="3">
        <v>517397</v>
      </c>
      <c r="AE594" s="3" t="s">
        <v>2435</v>
      </c>
      <c r="AF594" s="3">
        <v>20</v>
      </c>
      <c r="AG594" s="3">
        <v>29</v>
      </c>
    </row>
    <row r="595" spans="1:33" ht="15.75" customHeight="1" x14ac:dyDescent="0.15">
      <c r="A595" s="3">
        <v>23305</v>
      </c>
      <c r="B595" s="3">
        <v>593</v>
      </c>
      <c r="C595" s="3">
        <v>10</v>
      </c>
      <c r="D595" s="3" t="s">
        <v>4450</v>
      </c>
      <c r="E595" s="3" t="s">
        <v>10536</v>
      </c>
      <c r="F595" s="3" t="s">
        <v>331</v>
      </c>
      <c r="G595" s="3" t="s">
        <v>167</v>
      </c>
      <c r="H595" s="3" t="s">
        <v>7209</v>
      </c>
      <c r="I595" s="3" t="s">
        <v>283</v>
      </c>
      <c r="J595" s="3">
        <v>805.86059999999998</v>
      </c>
      <c r="K595" s="3">
        <v>2000258</v>
      </c>
      <c r="L595" s="3" t="s">
        <v>215</v>
      </c>
      <c r="M595" s="3">
        <v>1</v>
      </c>
      <c r="N595" s="3" t="s">
        <v>4450</v>
      </c>
      <c r="O595" s="3" t="s">
        <v>10536</v>
      </c>
      <c r="P595" s="3" t="s">
        <v>541</v>
      </c>
      <c r="Q595" s="3" t="s">
        <v>7560</v>
      </c>
      <c r="R595" s="5" t="s">
        <v>10541</v>
      </c>
      <c r="S595" s="3" t="s">
        <v>7209</v>
      </c>
      <c r="T595" s="3" t="s">
        <v>167</v>
      </c>
      <c r="V595" s="3">
        <v>47</v>
      </c>
      <c r="W595" s="3">
        <v>21</v>
      </c>
      <c r="X595" s="3">
        <v>41</v>
      </c>
      <c r="Y595" s="3">
        <v>593</v>
      </c>
      <c r="Z595" s="3" t="s">
        <v>215</v>
      </c>
      <c r="AA595" s="3">
        <v>10</v>
      </c>
      <c r="AB595" s="3">
        <v>2</v>
      </c>
      <c r="AC595" s="3">
        <v>2000258</v>
      </c>
      <c r="AD595" s="3">
        <v>220813</v>
      </c>
      <c r="AE595" s="3" t="s">
        <v>283</v>
      </c>
      <c r="AF595" s="3">
        <v>7</v>
      </c>
      <c r="AG595" s="3">
        <v>1</v>
      </c>
    </row>
    <row r="596" spans="1:33" ht="15.75" customHeight="1" x14ac:dyDescent="0.15">
      <c r="A596" s="3">
        <v>26545</v>
      </c>
      <c r="B596" s="3">
        <v>594</v>
      </c>
      <c r="C596" s="3">
        <v>132</v>
      </c>
      <c r="D596" s="3" t="s">
        <v>4452</v>
      </c>
      <c r="E596" s="3" t="s">
        <v>10544</v>
      </c>
      <c r="F596" s="3" t="s">
        <v>1438</v>
      </c>
      <c r="G596" s="3" t="s">
        <v>495</v>
      </c>
      <c r="H596" s="3" t="s">
        <v>7212</v>
      </c>
      <c r="I596" s="3" t="s">
        <v>2682</v>
      </c>
      <c r="J596" s="3">
        <v>805.33389999999997</v>
      </c>
      <c r="K596" s="3">
        <v>49607854</v>
      </c>
      <c r="L596" s="3" t="s">
        <v>101</v>
      </c>
      <c r="M596" s="3">
        <v>0</v>
      </c>
      <c r="N596" s="3" t="s">
        <v>4452</v>
      </c>
      <c r="O596" s="3" t="s">
        <v>10544</v>
      </c>
      <c r="P596" s="8">
        <v>39814</v>
      </c>
      <c r="Q596" s="3" t="s">
        <v>7568</v>
      </c>
      <c r="R596" s="5" t="s">
        <v>10550</v>
      </c>
      <c r="S596" s="3" t="s">
        <v>7212</v>
      </c>
      <c r="T596" s="3" t="s">
        <v>495</v>
      </c>
      <c r="V596" s="3">
        <v>16</v>
      </c>
      <c r="W596" s="3">
        <v>6</v>
      </c>
      <c r="X596" s="3">
        <v>45</v>
      </c>
      <c r="Y596" s="3">
        <v>594</v>
      </c>
      <c r="Z596" s="3" t="s">
        <v>101</v>
      </c>
      <c r="AA596" s="3">
        <v>132</v>
      </c>
      <c r="AB596" s="3">
        <v>3</v>
      </c>
      <c r="AC596" s="3">
        <v>49607854</v>
      </c>
      <c r="AD596" s="3">
        <v>5479509</v>
      </c>
      <c r="AE596" s="3" t="s">
        <v>2682</v>
      </c>
      <c r="AF596" s="3">
        <v>10</v>
      </c>
      <c r="AG596" s="3">
        <v>79</v>
      </c>
    </row>
    <row r="597" spans="1:33" ht="15.75" customHeight="1" x14ac:dyDescent="0.15">
      <c r="A597" s="3">
        <v>26506</v>
      </c>
      <c r="B597" s="3">
        <v>595</v>
      </c>
      <c r="C597" s="3">
        <v>35</v>
      </c>
      <c r="D597" s="3" t="s">
        <v>4458</v>
      </c>
      <c r="E597" s="3" t="s">
        <v>10555</v>
      </c>
      <c r="F597" s="3" t="s">
        <v>331</v>
      </c>
      <c r="G597" s="3" t="s">
        <v>167</v>
      </c>
      <c r="H597" s="3" t="s">
        <v>7216</v>
      </c>
      <c r="I597" s="3" t="s">
        <v>283</v>
      </c>
      <c r="J597" s="3">
        <v>802.03830000000005</v>
      </c>
      <c r="K597" s="3">
        <v>2157432</v>
      </c>
      <c r="L597" s="3" t="s">
        <v>356</v>
      </c>
      <c r="M597" s="3">
        <v>0</v>
      </c>
      <c r="N597" s="3" t="s">
        <v>4458</v>
      </c>
      <c r="O597" s="3" t="s">
        <v>10555</v>
      </c>
      <c r="P597" s="8">
        <v>40179</v>
      </c>
      <c r="Q597" s="3" t="s">
        <v>7573</v>
      </c>
      <c r="R597" s="5" t="s">
        <v>10558</v>
      </c>
      <c r="S597" s="3" t="s">
        <v>7216</v>
      </c>
      <c r="T597" s="3" t="s">
        <v>167</v>
      </c>
      <c r="V597" s="3">
        <v>48</v>
      </c>
      <c r="W597" s="3">
        <v>22</v>
      </c>
      <c r="X597" s="3">
        <v>32</v>
      </c>
      <c r="Y597" s="3">
        <v>595</v>
      </c>
      <c r="Z597" s="3" t="s">
        <v>356</v>
      </c>
      <c r="AA597" s="3">
        <v>35</v>
      </c>
      <c r="AB597" s="3">
        <v>3</v>
      </c>
      <c r="AC597" s="3">
        <v>2157432</v>
      </c>
      <c r="AD597" s="3">
        <v>239173</v>
      </c>
      <c r="AE597" s="3" t="s">
        <v>283</v>
      </c>
      <c r="AF597" s="3">
        <v>18</v>
      </c>
      <c r="AG597" s="3">
        <v>1</v>
      </c>
    </row>
    <row r="598" spans="1:33" ht="15.75" customHeight="1" x14ac:dyDescent="0.15">
      <c r="A598" s="3">
        <v>23466</v>
      </c>
      <c r="B598" s="3">
        <v>596</v>
      </c>
      <c r="C598" s="3">
        <v>10</v>
      </c>
      <c r="D598" s="3" t="s">
        <v>4461</v>
      </c>
      <c r="E598" s="3" t="s">
        <v>10561</v>
      </c>
      <c r="F598" s="3" t="s">
        <v>36</v>
      </c>
      <c r="G598" s="3" t="s">
        <v>37</v>
      </c>
      <c r="H598" s="3" t="s">
        <v>7222</v>
      </c>
      <c r="I598" s="3" t="s">
        <v>39</v>
      </c>
      <c r="J598" s="3">
        <v>796.49220000000003</v>
      </c>
      <c r="K598" s="3">
        <v>2515109</v>
      </c>
      <c r="L598" s="3" t="s">
        <v>677</v>
      </c>
      <c r="M598" s="3">
        <v>1</v>
      </c>
      <c r="N598" s="3" t="s">
        <v>4461</v>
      </c>
      <c r="O598" s="3" t="s">
        <v>10561</v>
      </c>
      <c r="P598" s="3" t="s">
        <v>41</v>
      </c>
      <c r="Q598" s="3" t="s">
        <v>7577</v>
      </c>
      <c r="R598" s="5" t="s">
        <v>10564</v>
      </c>
      <c r="S598" s="3" t="s">
        <v>7222</v>
      </c>
      <c r="T598" s="3" t="s">
        <v>37</v>
      </c>
      <c r="V598" s="3">
        <v>105</v>
      </c>
      <c r="W598" s="3">
        <v>38</v>
      </c>
      <c r="X598" s="3">
        <v>8</v>
      </c>
      <c r="Y598" s="3">
        <v>596</v>
      </c>
      <c r="Z598" s="3" t="s">
        <v>677</v>
      </c>
      <c r="AA598" s="3">
        <v>10</v>
      </c>
      <c r="AB598" s="3">
        <v>3</v>
      </c>
      <c r="AC598" s="3">
        <v>2515109</v>
      </c>
      <c r="AD598" s="3">
        <v>280550</v>
      </c>
      <c r="AE598" s="3" t="s">
        <v>39</v>
      </c>
      <c r="AF598" s="3">
        <v>12</v>
      </c>
      <c r="AG598" s="3">
        <v>2</v>
      </c>
    </row>
    <row r="599" spans="1:33" ht="15.75" customHeight="1" x14ac:dyDescent="0.15">
      <c r="A599" s="3">
        <v>26281</v>
      </c>
      <c r="B599" s="3">
        <v>597</v>
      </c>
      <c r="C599" s="3">
        <v>30</v>
      </c>
      <c r="D599" s="3" t="s">
        <v>4481</v>
      </c>
      <c r="E599" s="3" t="s">
        <v>10573</v>
      </c>
      <c r="F599" s="3" t="s">
        <v>475</v>
      </c>
      <c r="G599" s="3" t="s">
        <v>277</v>
      </c>
      <c r="H599" s="3" t="s">
        <v>475</v>
      </c>
      <c r="I599" s="3" t="s">
        <v>203</v>
      </c>
      <c r="J599" s="3">
        <v>795.54939999999999</v>
      </c>
      <c r="K599" s="3">
        <v>6003584</v>
      </c>
      <c r="L599" s="3" t="s">
        <v>71</v>
      </c>
      <c r="M599" s="3">
        <v>0</v>
      </c>
      <c r="N599" s="3" t="s">
        <v>4481</v>
      </c>
      <c r="O599" s="3" t="s">
        <v>10573</v>
      </c>
      <c r="P599" s="8">
        <v>39814</v>
      </c>
      <c r="Q599" s="3" t="s">
        <v>6693</v>
      </c>
      <c r="R599" s="5" t="s">
        <v>10578</v>
      </c>
      <c r="S599" s="3" t="s">
        <v>475</v>
      </c>
      <c r="T599" s="3" t="s">
        <v>277</v>
      </c>
      <c r="V599" s="3">
        <v>53</v>
      </c>
      <c r="W599" s="3">
        <v>60</v>
      </c>
      <c r="X599" s="3">
        <v>73</v>
      </c>
      <c r="Y599" s="3">
        <v>597</v>
      </c>
      <c r="Z599" s="3" t="s">
        <v>71</v>
      </c>
      <c r="AA599" s="3">
        <v>30</v>
      </c>
      <c r="AB599" s="3">
        <v>4</v>
      </c>
      <c r="AC599" s="3">
        <v>6003584</v>
      </c>
      <c r="AD599" s="3">
        <v>670380</v>
      </c>
      <c r="AE599" s="3" t="s">
        <v>203</v>
      </c>
      <c r="AF599" s="3">
        <v>5</v>
      </c>
      <c r="AG599" s="3">
        <v>9</v>
      </c>
    </row>
    <row r="600" spans="1:33" ht="15.75" customHeight="1" x14ac:dyDescent="0.15">
      <c r="A600" s="3">
        <v>22895</v>
      </c>
      <c r="B600" s="3">
        <v>598</v>
      </c>
      <c r="C600" s="3">
        <v>0</v>
      </c>
      <c r="D600" s="3" t="s">
        <v>4484</v>
      </c>
      <c r="E600" s="3" t="s">
        <v>10581</v>
      </c>
      <c r="F600" s="3" t="s">
        <v>657</v>
      </c>
      <c r="G600" s="3" t="s">
        <v>246</v>
      </c>
      <c r="H600" s="3" t="s">
        <v>240</v>
      </c>
      <c r="I600" s="3" t="s">
        <v>240</v>
      </c>
      <c r="J600" s="3">
        <v>795.30909999999994</v>
      </c>
      <c r="K600" s="3">
        <v>88777494</v>
      </c>
      <c r="L600" s="3" t="s">
        <v>538</v>
      </c>
      <c r="M600" s="3">
        <v>1</v>
      </c>
      <c r="N600" s="3" t="s">
        <v>4484</v>
      </c>
      <c r="O600" s="3" t="s">
        <v>10581</v>
      </c>
      <c r="P600" s="3" t="s">
        <v>91</v>
      </c>
      <c r="Q600" s="3" t="s">
        <v>7590</v>
      </c>
      <c r="R600" s="5" t="s">
        <v>10586</v>
      </c>
      <c r="S600" s="3" t="s">
        <v>240</v>
      </c>
      <c r="T600" s="3" t="s">
        <v>246</v>
      </c>
      <c r="V600" s="3">
        <v>48</v>
      </c>
      <c r="W600" s="3">
        <v>12</v>
      </c>
      <c r="X600" s="3">
        <v>24</v>
      </c>
      <c r="Y600" s="3">
        <v>598</v>
      </c>
      <c r="Z600" s="3" t="s">
        <v>538</v>
      </c>
      <c r="AA600" s="3">
        <v>0</v>
      </c>
      <c r="AB600" s="3">
        <v>0</v>
      </c>
      <c r="AC600" s="3">
        <v>88777494</v>
      </c>
      <c r="AD600" s="3">
        <v>9915848</v>
      </c>
      <c r="AE600" s="3" t="s">
        <v>240</v>
      </c>
      <c r="AF600" s="3">
        <v>3</v>
      </c>
      <c r="AG600" s="3">
        <v>18</v>
      </c>
    </row>
    <row r="601" spans="1:33" ht="15.75" customHeight="1" x14ac:dyDescent="0.15">
      <c r="A601" s="3">
        <v>25073</v>
      </c>
      <c r="B601" s="3">
        <v>599</v>
      </c>
      <c r="C601" s="3">
        <v>41</v>
      </c>
      <c r="D601" s="3" t="s">
        <v>4488</v>
      </c>
      <c r="E601" s="3" t="s">
        <v>10589</v>
      </c>
      <c r="F601" s="3" t="s">
        <v>331</v>
      </c>
      <c r="G601" s="3" t="s">
        <v>167</v>
      </c>
      <c r="H601" s="3" t="s">
        <v>7240</v>
      </c>
      <c r="I601" s="3" t="s">
        <v>7597</v>
      </c>
      <c r="J601" s="3">
        <v>793.45309999999995</v>
      </c>
      <c r="K601" s="3">
        <v>39628078</v>
      </c>
      <c r="L601" s="3" t="s">
        <v>340</v>
      </c>
      <c r="M601" s="3">
        <v>0</v>
      </c>
      <c r="N601" s="3" t="s">
        <v>4488</v>
      </c>
      <c r="O601" s="3" t="s">
        <v>10589</v>
      </c>
      <c r="P601" s="8">
        <v>40179</v>
      </c>
      <c r="Q601" s="3" t="s">
        <v>7594</v>
      </c>
      <c r="R601" s="5" t="s">
        <v>10599</v>
      </c>
      <c r="S601" s="3" t="s">
        <v>7240</v>
      </c>
      <c r="T601" s="3" t="s">
        <v>167</v>
      </c>
      <c r="V601" s="3">
        <v>49</v>
      </c>
      <c r="W601" s="3">
        <v>0</v>
      </c>
      <c r="X601" s="3">
        <v>9</v>
      </c>
      <c r="Y601" s="3">
        <v>599</v>
      </c>
      <c r="Z601" s="3" t="s">
        <v>340</v>
      </c>
      <c r="AA601" s="3">
        <v>41</v>
      </c>
      <c r="AB601" s="3">
        <v>8</v>
      </c>
      <c r="AC601" s="3">
        <v>39628078</v>
      </c>
      <c r="AD601" s="3">
        <v>4435384</v>
      </c>
      <c r="AF601" s="3">
        <v>6</v>
      </c>
      <c r="AG601" s="3">
        <v>246</v>
      </c>
    </row>
    <row r="602" spans="1:33" ht="15.75" customHeight="1" x14ac:dyDescent="0.15">
      <c r="A602" s="3">
        <v>22964</v>
      </c>
      <c r="B602" s="3">
        <v>600</v>
      </c>
      <c r="C602" s="3">
        <v>88</v>
      </c>
      <c r="D602" s="3" t="s">
        <v>4490</v>
      </c>
      <c r="E602" s="3" t="s">
        <v>10603</v>
      </c>
      <c r="F602" s="3" t="s">
        <v>164</v>
      </c>
      <c r="G602" s="3" t="s">
        <v>92</v>
      </c>
      <c r="H602" s="3" t="s">
        <v>126</v>
      </c>
      <c r="I602" s="3" t="s">
        <v>7602</v>
      </c>
      <c r="J602" s="3">
        <v>791.66669999999999</v>
      </c>
      <c r="K602" s="3">
        <v>15836000</v>
      </c>
      <c r="L602" s="3" t="s">
        <v>66</v>
      </c>
      <c r="M602" s="3">
        <v>1</v>
      </c>
      <c r="N602" s="3" t="s">
        <v>4490</v>
      </c>
      <c r="O602" s="3" t="s">
        <v>10603</v>
      </c>
      <c r="P602" s="3" t="s">
        <v>41</v>
      </c>
      <c r="Q602" s="3" t="s">
        <v>7600</v>
      </c>
      <c r="R602" s="5" t="s">
        <v>10611</v>
      </c>
      <c r="S602" s="3" t="s">
        <v>126</v>
      </c>
      <c r="T602" s="3" t="s">
        <v>92</v>
      </c>
      <c r="V602" s="3">
        <v>2</v>
      </c>
      <c r="W602" s="3">
        <v>0</v>
      </c>
      <c r="X602" s="3">
        <v>50</v>
      </c>
      <c r="Y602" s="3">
        <v>600</v>
      </c>
      <c r="Z602" s="3" t="s">
        <v>66</v>
      </c>
      <c r="AA602" s="3">
        <v>88</v>
      </c>
      <c r="AB602" s="3">
        <v>34</v>
      </c>
      <c r="AC602" s="3">
        <v>15836000</v>
      </c>
      <c r="AD602" s="3">
        <v>1776000</v>
      </c>
      <c r="AF602" s="3">
        <v>9</v>
      </c>
      <c r="AG602" s="3">
        <v>98</v>
      </c>
    </row>
    <row r="603" spans="1:33" ht="15.75" customHeight="1" x14ac:dyDescent="0.15">
      <c r="A603" s="3">
        <v>25252</v>
      </c>
      <c r="B603" s="3">
        <v>601</v>
      </c>
      <c r="C603" s="3">
        <v>38</v>
      </c>
      <c r="D603" s="3" t="s">
        <v>4492</v>
      </c>
      <c r="E603" s="3" t="s">
        <v>10617</v>
      </c>
      <c r="F603" s="3" t="s">
        <v>36</v>
      </c>
      <c r="G603" s="3" t="s">
        <v>37</v>
      </c>
      <c r="H603" s="3" t="s">
        <v>7252</v>
      </c>
      <c r="I603" s="3" t="s">
        <v>7613</v>
      </c>
      <c r="J603" s="3">
        <v>790.7559</v>
      </c>
      <c r="K603" s="3">
        <v>4190463</v>
      </c>
      <c r="L603" s="3" t="s">
        <v>71</v>
      </c>
      <c r="M603" s="3">
        <v>0</v>
      </c>
      <c r="N603" s="3" t="s">
        <v>4492</v>
      </c>
      <c r="O603" s="3" t="s">
        <v>10617</v>
      </c>
      <c r="P603" s="8">
        <v>39448</v>
      </c>
      <c r="Q603" s="3" t="s">
        <v>7612</v>
      </c>
      <c r="R603" s="5" t="s">
        <v>10621</v>
      </c>
      <c r="S603" s="3" t="s">
        <v>7252</v>
      </c>
      <c r="T603" s="3" t="s">
        <v>37</v>
      </c>
      <c r="V603" s="3">
        <v>106</v>
      </c>
      <c r="W603" s="3">
        <v>0</v>
      </c>
      <c r="X603" s="3">
        <v>74</v>
      </c>
      <c r="Y603" s="3">
        <v>601</v>
      </c>
      <c r="Z603" s="3" t="s">
        <v>71</v>
      </c>
      <c r="AA603" s="3">
        <v>38</v>
      </c>
      <c r="AB603" s="3">
        <v>15</v>
      </c>
      <c r="AC603" s="3">
        <v>4190463</v>
      </c>
      <c r="AD603" s="3">
        <v>470439</v>
      </c>
      <c r="AF603" s="3">
        <v>5</v>
      </c>
      <c r="AG603" s="3">
        <v>87</v>
      </c>
    </row>
    <row r="604" spans="1:33" ht="15.75" customHeight="1" x14ac:dyDescent="0.15">
      <c r="A604" s="3">
        <v>26094</v>
      </c>
      <c r="B604" s="3">
        <v>602</v>
      </c>
      <c r="C604" s="3">
        <v>37</v>
      </c>
      <c r="D604" s="3" t="s">
        <v>4507</v>
      </c>
      <c r="E604" s="3" t="s">
        <v>10626</v>
      </c>
      <c r="F604" s="3" t="s">
        <v>635</v>
      </c>
      <c r="G604" s="3" t="s">
        <v>236</v>
      </c>
      <c r="H604" s="3" t="s">
        <v>4148</v>
      </c>
      <c r="I604" s="3" t="s">
        <v>4171</v>
      </c>
      <c r="J604" s="3">
        <v>790.31939999999997</v>
      </c>
      <c r="K604" s="3">
        <v>4011067</v>
      </c>
      <c r="L604" s="3" t="s">
        <v>101</v>
      </c>
      <c r="M604" s="3">
        <v>0</v>
      </c>
      <c r="N604" s="3" t="s">
        <v>4507</v>
      </c>
      <c r="O604" s="3" t="s">
        <v>10626</v>
      </c>
      <c r="P604" s="8">
        <v>40179</v>
      </c>
      <c r="Q604" s="3" t="s">
        <v>7618</v>
      </c>
      <c r="R604" s="5" t="s">
        <v>10634</v>
      </c>
      <c r="S604" s="3" t="s">
        <v>4148</v>
      </c>
      <c r="T604" s="3" t="s">
        <v>236</v>
      </c>
      <c r="V604" s="3">
        <v>5</v>
      </c>
      <c r="W604" s="3">
        <v>0</v>
      </c>
      <c r="X604" s="3">
        <v>46</v>
      </c>
      <c r="Y604" s="3">
        <v>602</v>
      </c>
      <c r="Z604" s="3" t="s">
        <v>101</v>
      </c>
      <c r="AA604" s="3">
        <v>37</v>
      </c>
      <c r="AB604" s="3">
        <v>8</v>
      </c>
      <c r="AC604" s="3">
        <v>4011067</v>
      </c>
      <c r="AD604" s="3">
        <v>450520</v>
      </c>
      <c r="AF604" s="3">
        <v>10</v>
      </c>
      <c r="AG604" s="3">
        <v>140</v>
      </c>
    </row>
    <row r="605" spans="1:33" ht="15.75" customHeight="1" x14ac:dyDescent="0.15">
      <c r="A605" s="3">
        <v>25300</v>
      </c>
      <c r="B605" s="3">
        <v>603</v>
      </c>
      <c r="C605" s="3">
        <v>5</v>
      </c>
      <c r="D605" s="3" t="s">
        <v>4526</v>
      </c>
      <c r="E605" s="3" t="s">
        <v>10638</v>
      </c>
      <c r="F605" s="3" t="s">
        <v>4854</v>
      </c>
      <c r="G605" s="3" t="s">
        <v>890</v>
      </c>
      <c r="H605" s="3" t="s">
        <v>2922</v>
      </c>
      <c r="I605" s="3" t="s">
        <v>2923</v>
      </c>
      <c r="J605" s="3">
        <v>790.27499999999998</v>
      </c>
      <c r="K605" s="3">
        <v>2102064</v>
      </c>
      <c r="L605" s="3" t="s">
        <v>40</v>
      </c>
      <c r="M605" s="3">
        <v>0</v>
      </c>
      <c r="N605" s="3" t="s">
        <v>4526</v>
      </c>
      <c r="O605" s="3" t="s">
        <v>10638</v>
      </c>
      <c r="P605" s="8">
        <v>39448</v>
      </c>
      <c r="Q605" s="3" t="s">
        <v>7625</v>
      </c>
      <c r="R605" s="5" t="s">
        <v>10646</v>
      </c>
      <c r="S605" s="3" t="s">
        <v>2922</v>
      </c>
      <c r="T605" s="3" t="s">
        <v>890</v>
      </c>
      <c r="V605" s="3">
        <v>3</v>
      </c>
      <c r="W605" s="3">
        <v>0</v>
      </c>
      <c r="X605" s="3">
        <v>44</v>
      </c>
      <c r="Y605" s="3">
        <v>603</v>
      </c>
      <c r="Z605" s="3" t="s">
        <v>40</v>
      </c>
      <c r="AA605" s="3">
        <v>5</v>
      </c>
      <c r="AB605" s="3">
        <v>2</v>
      </c>
      <c r="AC605" s="3">
        <v>2102064</v>
      </c>
      <c r="AD605" s="3">
        <v>236114</v>
      </c>
      <c r="AF605" s="3">
        <v>4</v>
      </c>
      <c r="AG605" s="3">
        <v>66</v>
      </c>
    </row>
    <row r="606" spans="1:33" ht="15.75" customHeight="1" x14ac:dyDescent="0.15">
      <c r="A606" s="3">
        <v>23031</v>
      </c>
      <c r="B606" s="3">
        <v>604</v>
      </c>
      <c r="C606" s="3">
        <v>75</v>
      </c>
      <c r="D606" s="3" t="s">
        <v>4550</v>
      </c>
      <c r="E606" s="3" t="s">
        <v>10650</v>
      </c>
      <c r="F606" s="3" t="s">
        <v>3068</v>
      </c>
      <c r="G606" s="3" t="s">
        <v>606</v>
      </c>
      <c r="H606" s="3" t="s">
        <v>7267</v>
      </c>
      <c r="I606" s="3" t="s">
        <v>1343</v>
      </c>
      <c r="J606" s="3">
        <v>787.72370000000001</v>
      </c>
      <c r="K606" s="3">
        <v>10753947</v>
      </c>
      <c r="L606" s="3" t="s">
        <v>40</v>
      </c>
      <c r="M606" s="3">
        <v>1</v>
      </c>
      <c r="N606" s="3" t="s">
        <v>4550</v>
      </c>
      <c r="O606" s="3" t="s">
        <v>10650</v>
      </c>
      <c r="P606" s="3" t="s">
        <v>41</v>
      </c>
      <c r="Q606" s="3" t="s">
        <v>7629</v>
      </c>
      <c r="R606" s="5" t="s">
        <v>10653</v>
      </c>
      <c r="S606" s="3" t="s">
        <v>7267</v>
      </c>
      <c r="T606" s="3" t="s">
        <v>606</v>
      </c>
      <c r="V606" s="3">
        <v>17</v>
      </c>
      <c r="W606" s="3">
        <v>10</v>
      </c>
      <c r="X606" s="3">
        <v>45</v>
      </c>
      <c r="Y606" s="3">
        <v>604</v>
      </c>
      <c r="Z606" s="3" t="s">
        <v>40</v>
      </c>
      <c r="AA606" s="3">
        <v>75</v>
      </c>
      <c r="AB606" s="3">
        <v>16</v>
      </c>
      <c r="AC606" s="3">
        <v>10753947</v>
      </c>
      <c r="AD606" s="3">
        <v>1211407</v>
      </c>
      <c r="AE606" s="3" t="s">
        <v>1343</v>
      </c>
      <c r="AF606" s="3">
        <v>4</v>
      </c>
      <c r="AG606" s="3">
        <v>12</v>
      </c>
    </row>
    <row r="607" spans="1:33" ht="15.75" customHeight="1" x14ac:dyDescent="0.15">
      <c r="A607" s="3">
        <v>24681</v>
      </c>
      <c r="B607" s="3">
        <v>605</v>
      </c>
      <c r="C607" s="3">
        <v>63</v>
      </c>
      <c r="D607" s="3" t="s">
        <v>4552</v>
      </c>
      <c r="E607" s="3" t="s">
        <v>10657</v>
      </c>
      <c r="F607" s="3" t="s">
        <v>96</v>
      </c>
      <c r="G607" s="3" t="s">
        <v>61</v>
      </c>
      <c r="H607" s="3" t="s">
        <v>5216</v>
      </c>
      <c r="I607" s="3" t="s">
        <v>63</v>
      </c>
      <c r="J607" s="3">
        <v>785.57159999999999</v>
      </c>
      <c r="K607" s="3">
        <v>8194805</v>
      </c>
      <c r="L607" s="3" t="s">
        <v>215</v>
      </c>
      <c r="M607" s="3">
        <v>0</v>
      </c>
      <c r="N607" s="3" t="s">
        <v>4552</v>
      </c>
      <c r="O607" s="3" t="s">
        <v>10657</v>
      </c>
      <c r="P607" s="3" t="s">
        <v>91</v>
      </c>
      <c r="Q607" s="3" t="s">
        <v>7634</v>
      </c>
      <c r="R607" s="5" t="s">
        <v>10665</v>
      </c>
      <c r="S607" s="3" t="s">
        <v>5216</v>
      </c>
      <c r="T607" s="3" t="s">
        <v>61</v>
      </c>
      <c r="V607" s="3">
        <v>46</v>
      </c>
      <c r="W607" s="3">
        <v>43</v>
      </c>
      <c r="X607" s="3">
        <v>42</v>
      </c>
      <c r="Y607" s="3">
        <v>605</v>
      </c>
      <c r="Z607" s="3" t="s">
        <v>215</v>
      </c>
      <c r="AA607" s="3">
        <v>63</v>
      </c>
      <c r="AB607" s="3">
        <v>8</v>
      </c>
      <c r="AC607" s="3">
        <v>8194805</v>
      </c>
      <c r="AD607" s="3">
        <v>925369</v>
      </c>
      <c r="AE607" s="3" t="s">
        <v>63</v>
      </c>
      <c r="AF607" s="3">
        <v>7</v>
      </c>
      <c r="AG607" s="3">
        <v>3</v>
      </c>
    </row>
    <row r="608" spans="1:33" ht="15.75" customHeight="1" x14ac:dyDescent="0.15">
      <c r="A608" s="3">
        <v>23265</v>
      </c>
      <c r="B608" s="3">
        <v>606</v>
      </c>
      <c r="C608" s="3">
        <v>95</v>
      </c>
      <c r="D608" s="3" t="s">
        <v>4554</v>
      </c>
      <c r="E608" s="3" t="s">
        <v>10669</v>
      </c>
      <c r="F608" s="3" t="s">
        <v>1193</v>
      </c>
      <c r="G608" s="3" t="s">
        <v>564</v>
      </c>
      <c r="H608" s="3" t="s">
        <v>7281</v>
      </c>
      <c r="I608" s="3" t="s">
        <v>2049</v>
      </c>
      <c r="J608" s="3">
        <v>783.38580000000002</v>
      </c>
      <c r="K608" s="3">
        <v>10242452</v>
      </c>
      <c r="L608" s="3" t="s">
        <v>162</v>
      </c>
      <c r="M608" s="3">
        <v>1</v>
      </c>
      <c r="N608" s="3" t="s">
        <v>4554</v>
      </c>
      <c r="O608" s="3" t="s">
        <v>10669</v>
      </c>
      <c r="P608" s="3" t="s">
        <v>1000</v>
      </c>
      <c r="Q608" s="3" t="s">
        <v>7640</v>
      </c>
      <c r="R608" s="5" t="s">
        <v>10676</v>
      </c>
      <c r="S608" s="3" t="s">
        <v>7281</v>
      </c>
      <c r="T608" s="3" t="s">
        <v>564</v>
      </c>
      <c r="V608" s="3">
        <v>10</v>
      </c>
      <c r="W608" s="3">
        <v>4</v>
      </c>
      <c r="X608" s="3">
        <v>75</v>
      </c>
      <c r="Y608" s="3">
        <v>606</v>
      </c>
      <c r="Z608" s="3" t="s">
        <v>162</v>
      </c>
      <c r="AA608" s="3">
        <v>95</v>
      </c>
      <c r="AB608" s="3">
        <v>25</v>
      </c>
      <c r="AC608" s="3">
        <v>10242452</v>
      </c>
      <c r="AD608" s="3">
        <v>1159454</v>
      </c>
      <c r="AE608" s="3" t="s">
        <v>2049</v>
      </c>
      <c r="AF608" s="3">
        <v>8</v>
      </c>
      <c r="AG608" s="3">
        <v>35</v>
      </c>
    </row>
    <row r="609" spans="1:33" ht="15.75" customHeight="1" x14ac:dyDescent="0.15">
      <c r="A609" s="3">
        <v>25719</v>
      </c>
      <c r="B609" s="3">
        <v>607</v>
      </c>
      <c r="C609" s="3">
        <v>200</v>
      </c>
      <c r="D609" s="3" t="s">
        <v>4555</v>
      </c>
      <c r="E609" s="3" t="s">
        <v>10681</v>
      </c>
      <c r="F609" s="3" t="s">
        <v>1009</v>
      </c>
      <c r="G609" s="3" t="s">
        <v>403</v>
      </c>
      <c r="H609" s="3" t="s">
        <v>7285</v>
      </c>
      <c r="I609" s="3" t="s">
        <v>203</v>
      </c>
      <c r="J609" s="3">
        <v>782.96929999999998</v>
      </c>
      <c r="K609" s="3">
        <v>16490000</v>
      </c>
      <c r="L609" s="3" t="s">
        <v>162</v>
      </c>
      <c r="M609" s="3">
        <v>0</v>
      </c>
      <c r="N609" s="3" t="s">
        <v>4555</v>
      </c>
      <c r="O609" s="3" t="s">
        <v>10681</v>
      </c>
      <c r="P609" s="8">
        <v>40179</v>
      </c>
      <c r="Q609" s="3" t="s">
        <v>7646</v>
      </c>
      <c r="R609" s="5" t="s">
        <v>10687</v>
      </c>
      <c r="S609" s="3" t="s">
        <v>7285</v>
      </c>
      <c r="T609" s="3" t="s">
        <v>403</v>
      </c>
      <c r="V609" s="3">
        <v>16</v>
      </c>
      <c r="W609" s="3">
        <v>61</v>
      </c>
      <c r="X609" s="3">
        <v>76</v>
      </c>
      <c r="Y609" s="3">
        <v>607</v>
      </c>
      <c r="Z609" s="3" t="s">
        <v>162</v>
      </c>
      <c r="AA609" s="3">
        <v>200</v>
      </c>
      <c r="AB609" s="3">
        <v>35</v>
      </c>
      <c r="AC609" s="3">
        <v>16490000</v>
      </c>
      <c r="AD609" s="3">
        <v>1867562</v>
      </c>
      <c r="AE609" s="3" t="s">
        <v>203</v>
      </c>
      <c r="AF609" s="3">
        <v>8</v>
      </c>
      <c r="AG609" s="3">
        <v>9</v>
      </c>
    </row>
    <row r="610" spans="1:33" ht="15.75" customHeight="1" x14ac:dyDescent="0.15">
      <c r="A610" s="3">
        <v>26096</v>
      </c>
      <c r="B610" s="3">
        <v>608</v>
      </c>
      <c r="C610" s="3">
        <v>45</v>
      </c>
      <c r="D610" s="3" t="s">
        <v>4561</v>
      </c>
      <c r="E610" s="3" t="s">
        <v>10691</v>
      </c>
      <c r="F610" s="3" t="s">
        <v>475</v>
      </c>
      <c r="G610" s="3" t="s">
        <v>277</v>
      </c>
      <c r="H610" s="3" t="s">
        <v>7291</v>
      </c>
      <c r="I610" s="3" t="s">
        <v>203</v>
      </c>
      <c r="J610" s="3">
        <v>782.20799999999997</v>
      </c>
      <c r="K610" s="3">
        <v>5145337</v>
      </c>
      <c r="L610" s="3" t="s">
        <v>86</v>
      </c>
      <c r="M610" s="3">
        <v>0</v>
      </c>
      <c r="N610" s="3" t="s">
        <v>4561</v>
      </c>
      <c r="O610" s="3" t="s">
        <v>10691</v>
      </c>
      <c r="P610" s="8">
        <v>39814</v>
      </c>
      <c r="Q610" s="3" t="s">
        <v>7427</v>
      </c>
      <c r="R610" s="5" t="s">
        <v>10694</v>
      </c>
      <c r="S610" s="3" t="s">
        <v>7291</v>
      </c>
      <c r="T610" s="3" t="s">
        <v>277</v>
      </c>
      <c r="V610" s="3">
        <v>54</v>
      </c>
      <c r="W610" s="3">
        <v>62</v>
      </c>
      <c r="X610" s="3">
        <v>26</v>
      </c>
      <c r="Y610" s="3">
        <v>608</v>
      </c>
      <c r="Z610" s="3" t="s">
        <v>86</v>
      </c>
      <c r="AA610" s="3">
        <v>45</v>
      </c>
      <c r="AB610" s="3">
        <v>11</v>
      </c>
      <c r="AC610" s="3">
        <v>5145337</v>
      </c>
      <c r="AD610" s="3">
        <v>583234</v>
      </c>
      <c r="AE610" s="3" t="s">
        <v>203</v>
      </c>
      <c r="AF610" s="3">
        <v>16</v>
      </c>
      <c r="AG610" s="3">
        <v>9</v>
      </c>
    </row>
    <row r="611" spans="1:33" ht="15.75" customHeight="1" x14ac:dyDescent="0.15">
      <c r="A611" s="3">
        <v>24912</v>
      </c>
      <c r="B611" s="3">
        <v>609</v>
      </c>
      <c r="C611" s="3">
        <v>14</v>
      </c>
      <c r="D611" s="3" t="s">
        <v>4581</v>
      </c>
      <c r="E611" s="3" t="s">
        <v>10699</v>
      </c>
      <c r="F611" s="3" t="s">
        <v>36</v>
      </c>
      <c r="G611" s="3" t="s">
        <v>37</v>
      </c>
      <c r="H611" s="3" t="s">
        <v>89</v>
      </c>
      <c r="I611" s="3" t="s">
        <v>89</v>
      </c>
      <c r="J611" s="3">
        <v>779.77409999999998</v>
      </c>
      <c r="K611" s="3">
        <v>2351909</v>
      </c>
      <c r="L611" s="3" t="s">
        <v>40</v>
      </c>
      <c r="M611" s="3">
        <v>0</v>
      </c>
      <c r="N611" s="3" t="s">
        <v>4581</v>
      </c>
      <c r="O611" s="3" t="s">
        <v>10699</v>
      </c>
      <c r="P611" s="8">
        <v>39814</v>
      </c>
      <c r="Q611" s="3" t="s">
        <v>4813</v>
      </c>
      <c r="R611" s="5" t="s">
        <v>10705</v>
      </c>
      <c r="S611" s="3" t="s">
        <v>89</v>
      </c>
      <c r="T611" s="3" t="s">
        <v>37</v>
      </c>
      <c r="V611" s="3">
        <v>107</v>
      </c>
      <c r="W611" s="3">
        <v>34</v>
      </c>
      <c r="X611" s="3">
        <v>46</v>
      </c>
      <c r="Y611" s="3">
        <v>609</v>
      </c>
      <c r="Z611" s="3" t="s">
        <v>40</v>
      </c>
      <c r="AA611" s="3">
        <v>14</v>
      </c>
      <c r="AB611" s="3">
        <v>2</v>
      </c>
      <c r="AC611" s="3">
        <v>2351909</v>
      </c>
      <c r="AD611" s="3">
        <v>267331</v>
      </c>
      <c r="AE611" s="3" t="s">
        <v>89</v>
      </c>
      <c r="AF611" s="3">
        <v>4</v>
      </c>
      <c r="AG611" s="3">
        <v>4</v>
      </c>
    </row>
    <row r="612" spans="1:33" ht="15.75" customHeight="1" x14ac:dyDescent="0.15">
      <c r="A612" s="3">
        <v>21115</v>
      </c>
      <c r="B612" s="3">
        <v>610</v>
      </c>
      <c r="C612" s="3">
        <v>23</v>
      </c>
      <c r="D612" s="3" t="s">
        <v>4584</v>
      </c>
      <c r="E612" s="3" t="s">
        <v>10711</v>
      </c>
      <c r="F612" s="3" t="s">
        <v>1172</v>
      </c>
      <c r="G612" s="3" t="s">
        <v>565</v>
      </c>
      <c r="H612" s="3" t="s">
        <v>550</v>
      </c>
      <c r="I612" s="3" t="s">
        <v>583</v>
      </c>
      <c r="J612" s="3">
        <v>779.07150000000001</v>
      </c>
      <c r="K612" s="3">
        <v>16094973</v>
      </c>
      <c r="L612" s="3" t="s">
        <v>215</v>
      </c>
      <c r="M612" s="3">
        <v>2</v>
      </c>
      <c r="N612" s="3" t="s">
        <v>4584</v>
      </c>
      <c r="O612" s="3" t="s">
        <v>10711</v>
      </c>
      <c r="P612" s="3" t="s">
        <v>987</v>
      </c>
      <c r="Q612" s="3" t="s">
        <v>7666</v>
      </c>
      <c r="R612" s="5" t="s">
        <v>10714</v>
      </c>
      <c r="S612" s="3" t="s">
        <v>550</v>
      </c>
      <c r="T612" s="3" t="s">
        <v>565</v>
      </c>
      <c r="V612" s="3">
        <v>4</v>
      </c>
      <c r="W612" s="3">
        <v>0</v>
      </c>
      <c r="X612" s="3">
        <v>43</v>
      </c>
      <c r="Y612" s="3">
        <v>610</v>
      </c>
      <c r="Z612" s="3" t="s">
        <v>215</v>
      </c>
      <c r="AA612" s="3">
        <v>23</v>
      </c>
      <c r="AB612" s="3">
        <v>4</v>
      </c>
      <c r="AC612" s="3">
        <v>16094973</v>
      </c>
      <c r="AD612" s="3">
        <v>1830906</v>
      </c>
      <c r="AF612" s="3">
        <v>7</v>
      </c>
      <c r="AG612" s="3">
        <v>33</v>
      </c>
    </row>
    <row r="613" spans="1:33" ht="15.75" customHeight="1" x14ac:dyDescent="0.15">
      <c r="A613" s="3">
        <v>23272</v>
      </c>
      <c r="B613" s="3">
        <v>611</v>
      </c>
      <c r="C613" s="3">
        <v>154</v>
      </c>
      <c r="D613" s="3" t="s">
        <v>1242</v>
      </c>
      <c r="E613" s="3" t="s">
        <v>10717</v>
      </c>
      <c r="F613" s="3" t="s">
        <v>36</v>
      </c>
      <c r="G613" s="3" t="s">
        <v>37</v>
      </c>
      <c r="H613" s="3" t="s">
        <v>69</v>
      </c>
      <c r="I613" s="3" t="s">
        <v>69</v>
      </c>
      <c r="J613" s="3">
        <v>778.47379999999998</v>
      </c>
      <c r="K613" s="3">
        <v>9753457</v>
      </c>
      <c r="L613" s="3" t="s">
        <v>478</v>
      </c>
      <c r="M613" s="3">
        <v>1</v>
      </c>
      <c r="N613" s="3" t="s">
        <v>1242</v>
      </c>
      <c r="O613" s="3" t="s">
        <v>10717</v>
      </c>
      <c r="P613" s="3" t="s">
        <v>1000</v>
      </c>
      <c r="Q613" s="3" t="s">
        <v>1246</v>
      </c>
      <c r="R613" s="5" t="s">
        <v>10722</v>
      </c>
      <c r="S613" s="3" t="s">
        <v>69</v>
      </c>
      <c r="T613" s="3" t="s">
        <v>37</v>
      </c>
      <c r="V613" s="3">
        <v>108</v>
      </c>
      <c r="W613" s="3">
        <v>11</v>
      </c>
      <c r="X613" s="3">
        <v>12</v>
      </c>
      <c r="Y613" s="3">
        <v>611</v>
      </c>
      <c r="Z613" s="3" t="s">
        <v>478</v>
      </c>
      <c r="AA613" s="3">
        <v>154</v>
      </c>
      <c r="AB613" s="3">
        <v>32</v>
      </c>
      <c r="AC613" s="3">
        <v>9753457</v>
      </c>
      <c r="AD613" s="3">
        <v>1110273</v>
      </c>
      <c r="AE613" s="3" t="s">
        <v>69</v>
      </c>
      <c r="AF613" s="3">
        <v>15</v>
      </c>
      <c r="AG613" s="3">
        <v>20</v>
      </c>
    </row>
    <row r="614" spans="1:33" ht="15.75" customHeight="1" x14ac:dyDescent="0.15">
      <c r="A614" s="3">
        <v>21121</v>
      </c>
      <c r="B614" s="3">
        <v>612</v>
      </c>
      <c r="C614" s="3">
        <v>96</v>
      </c>
      <c r="D614" s="3" t="s">
        <v>4586</v>
      </c>
      <c r="E614" s="3" t="s">
        <v>10726</v>
      </c>
      <c r="F614" s="3" t="s">
        <v>1009</v>
      </c>
      <c r="G614" s="3" t="s">
        <v>403</v>
      </c>
      <c r="H614" s="3" t="s">
        <v>7320</v>
      </c>
      <c r="I614" s="3" t="s">
        <v>203</v>
      </c>
      <c r="J614" s="3">
        <v>774.78290000000004</v>
      </c>
      <c r="K614" s="3">
        <v>5343314</v>
      </c>
      <c r="L614" s="3" t="s">
        <v>162</v>
      </c>
      <c r="M614" s="3">
        <v>1</v>
      </c>
      <c r="N614" s="3" t="s">
        <v>4586</v>
      </c>
      <c r="O614" s="3" t="s">
        <v>10726</v>
      </c>
      <c r="P614" s="3" t="s">
        <v>987</v>
      </c>
      <c r="Q614" s="3" t="s">
        <v>7677</v>
      </c>
      <c r="R614" s="5" t="s">
        <v>10737</v>
      </c>
      <c r="S614" s="3" t="s">
        <v>7320</v>
      </c>
      <c r="T614" s="3" t="s">
        <v>403</v>
      </c>
      <c r="V614" s="3">
        <v>17</v>
      </c>
      <c r="W614" s="3">
        <v>63</v>
      </c>
      <c r="X614" s="3">
        <v>77</v>
      </c>
      <c r="Y614" s="3">
        <v>612</v>
      </c>
      <c r="Z614" s="3" t="s">
        <v>162</v>
      </c>
      <c r="AA614" s="3">
        <v>96</v>
      </c>
      <c r="AB614" s="3">
        <v>42</v>
      </c>
      <c r="AC614" s="3">
        <v>5343314</v>
      </c>
      <c r="AD614" s="3">
        <v>610816</v>
      </c>
      <c r="AE614" s="3" t="s">
        <v>203</v>
      </c>
      <c r="AF614" s="3">
        <v>8</v>
      </c>
      <c r="AG614" s="3">
        <v>9</v>
      </c>
    </row>
    <row r="615" spans="1:33" ht="15.75" customHeight="1" x14ac:dyDescent="0.15">
      <c r="A615" s="3">
        <v>25593</v>
      </c>
      <c r="B615" s="3">
        <v>613</v>
      </c>
      <c r="C615" s="3">
        <v>3</v>
      </c>
      <c r="D615" s="3" t="s">
        <v>1437</v>
      </c>
      <c r="E615" s="3" t="s">
        <v>10746</v>
      </c>
      <c r="F615" s="3" t="s">
        <v>36</v>
      </c>
      <c r="G615" s="3" t="s">
        <v>37</v>
      </c>
      <c r="H615" s="3" t="s">
        <v>89</v>
      </c>
      <c r="I615" s="3" t="s">
        <v>89</v>
      </c>
      <c r="J615" s="3">
        <v>773.27300000000002</v>
      </c>
      <c r="K615" s="3">
        <v>3325310</v>
      </c>
      <c r="L615" s="3" t="s">
        <v>677</v>
      </c>
      <c r="M615" s="3">
        <v>0</v>
      </c>
      <c r="N615" s="3" t="s">
        <v>1437</v>
      </c>
      <c r="O615" s="3" t="s">
        <v>10746</v>
      </c>
      <c r="P615" s="8">
        <v>40179</v>
      </c>
      <c r="Q615" s="3" t="s">
        <v>1464</v>
      </c>
      <c r="R615" s="5" t="s">
        <v>10752</v>
      </c>
      <c r="S615" s="3" t="s">
        <v>89</v>
      </c>
      <c r="T615" s="3" t="s">
        <v>37</v>
      </c>
      <c r="V615" s="3">
        <v>109</v>
      </c>
      <c r="W615" s="3">
        <v>35</v>
      </c>
      <c r="X615" s="3">
        <v>9</v>
      </c>
      <c r="Y615" s="3">
        <v>613</v>
      </c>
      <c r="Z615" s="3" t="s">
        <v>677</v>
      </c>
      <c r="AA615" s="3">
        <v>3</v>
      </c>
      <c r="AB615" s="3">
        <v>3</v>
      </c>
      <c r="AC615" s="3">
        <v>3325310</v>
      </c>
      <c r="AD615" s="3">
        <v>380787</v>
      </c>
      <c r="AE615" s="3" t="s">
        <v>89</v>
      </c>
      <c r="AF615" s="3">
        <v>12</v>
      </c>
      <c r="AG615" s="3">
        <v>4</v>
      </c>
    </row>
    <row r="616" spans="1:33" ht="15.75" customHeight="1" x14ac:dyDescent="0.15">
      <c r="A616" s="3">
        <v>24972</v>
      </c>
      <c r="B616" s="3">
        <v>614</v>
      </c>
      <c r="C616" s="3">
        <v>5</v>
      </c>
      <c r="D616" s="3" t="s">
        <v>4589</v>
      </c>
      <c r="E616" s="3" t="s">
        <v>10757</v>
      </c>
      <c r="F616" s="3" t="s">
        <v>3068</v>
      </c>
      <c r="G616" s="3" t="s">
        <v>606</v>
      </c>
      <c r="H616" s="3" t="s">
        <v>1343</v>
      </c>
      <c r="I616" s="3" t="s">
        <v>1343</v>
      </c>
      <c r="J616" s="3">
        <v>772.39269999999999</v>
      </c>
      <c r="K616" s="3">
        <v>3146075</v>
      </c>
      <c r="L616" s="3" t="s">
        <v>59</v>
      </c>
      <c r="M616" s="3">
        <v>0</v>
      </c>
      <c r="N616" s="3" t="s">
        <v>4589</v>
      </c>
      <c r="O616" s="3" t="s">
        <v>10757</v>
      </c>
      <c r="P616" s="8">
        <v>39448</v>
      </c>
      <c r="Q616" s="3" t="s">
        <v>7689</v>
      </c>
      <c r="R616" s="5" t="s">
        <v>10765</v>
      </c>
      <c r="S616" s="3" t="s">
        <v>1343</v>
      </c>
      <c r="T616" s="3" t="s">
        <v>606</v>
      </c>
      <c r="V616" s="3">
        <v>18</v>
      </c>
      <c r="W616" s="3">
        <v>11</v>
      </c>
      <c r="X616" s="3">
        <v>32</v>
      </c>
      <c r="Y616" s="3">
        <v>614</v>
      </c>
      <c r="Z616" s="3" t="s">
        <v>59</v>
      </c>
      <c r="AA616" s="3">
        <v>5</v>
      </c>
      <c r="AB616" s="3">
        <v>1</v>
      </c>
      <c r="AC616" s="3">
        <v>3146075</v>
      </c>
      <c r="AD616" s="3">
        <v>360626</v>
      </c>
      <c r="AE616" s="3" t="s">
        <v>1343</v>
      </c>
      <c r="AF616" s="3">
        <v>17</v>
      </c>
      <c r="AG616" s="3">
        <v>12</v>
      </c>
    </row>
    <row r="617" spans="1:33" ht="15.75" customHeight="1" x14ac:dyDescent="0.15">
      <c r="A617" s="3">
        <v>19412</v>
      </c>
      <c r="B617" s="3">
        <v>615</v>
      </c>
      <c r="C617" s="3">
        <v>27</v>
      </c>
      <c r="D617" s="3" t="s">
        <v>4592</v>
      </c>
      <c r="E617" s="3" t="s">
        <v>10768</v>
      </c>
      <c r="F617" s="3" t="s">
        <v>6874</v>
      </c>
      <c r="G617" s="3" t="s">
        <v>621</v>
      </c>
      <c r="H617" s="3" t="s">
        <v>384</v>
      </c>
      <c r="I617" s="3" t="s">
        <v>4662</v>
      </c>
      <c r="J617" s="3">
        <v>760.29819999999995</v>
      </c>
      <c r="K617" s="3">
        <v>34497596</v>
      </c>
      <c r="L617" s="3" t="s">
        <v>215</v>
      </c>
      <c r="M617" s="3">
        <v>3</v>
      </c>
      <c r="N617" s="3" t="s">
        <v>4592</v>
      </c>
      <c r="O617" s="3" t="s">
        <v>10768</v>
      </c>
      <c r="P617" s="3" t="s">
        <v>987</v>
      </c>
      <c r="Q617" s="3" t="s">
        <v>7693</v>
      </c>
      <c r="R617" s="5" t="s">
        <v>10774</v>
      </c>
      <c r="S617" s="3" t="s">
        <v>384</v>
      </c>
      <c r="T617" s="3" t="s">
        <v>621</v>
      </c>
      <c r="V617" s="3">
        <v>8</v>
      </c>
      <c r="W617" s="3">
        <v>5</v>
      </c>
      <c r="X617" s="3">
        <v>44</v>
      </c>
      <c r="Y617" s="3">
        <v>615</v>
      </c>
      <c r="Z617" s="3" t="s">
        <v>215</v>
      </c>
      <c r="AA617" s="3">
        <v>27</v>
      </c>
      <c r="AB617" s="3">
        <v>2</v>
      </c>
      <c r="AC617" s="3">
        <v>34497596</v>
      </c>
      <c r="AD617" s="3">
        <v>4009958</v>
      </c>
      <c r="AE617" s="3" t="s">
        <v>4662</v>
      </c>
      <c r="AF617" s="3">
        <v>7</v>
      </c>
      <c r="AG617" s="3">
        <v>82</v>
      </c>
    </row>
    <row r="618" spans="1:33" ht="15.75" customHeight="1" x14ac:dyDescent="0.15">
      <c r="A618" s="3">
        <v>25048</v>
      </c>
      <c r="B618" s="3">
        <v>616</v>
      </c>
      <c r="C618" s="3">
        <v>42</v>
      </c>
      <c r="D618" s="3" t="s">
        <v>4609</v>
      </c>
      <c r="E618" s="3" t="s">
        <v>10778</v>
      </c>
      <c r="F618" s="3" t="s">
        <v>96</v>
      </c>
      <c r="G618" s="3" t="s">
        <v>61</v>
      </c>
      <c r="H618" s="3" t="s">
        <v>3840</v>
      </c>
      <c r="I618" s="3" t="s">
        <v>63</v>
      </c>
      <c r="J618" s="3">
        <v>759.48860000000002</v>
      </c>
      <c r="K618" s="3">
        <v>3072706</v>
      </c>
      <c r="L618" s="3" t="s">
        <v>162</v>
      </c>
      <c r="M618" s="3">
        <v>0</v>
      </c>
      <c r="N618" s="3" t="s">
        <v>4609</v>
      </c>
      <c r="O618" s="3" t="s">
        <v>10778</v>
      </c>
      <c r="P618" s="3" t="s">
        <v>787</v>
      </c>
      <c r="Q618" s="3" t="s">
        <v>7697</v>
      </c>
      <c r="R618" s="5" t="s">
        <v>10786</v>
      </c>
      <c r="S618" s="3" t="s">
        <v>3840</v>
      </c>
      <c r="T618" s="3" t="s">
        <v>61</v>
      </c>
      <c r="V618" s="3">
        <v>47</v>
      </c>
      <c r="W618" s="3">
        <v>44</v>
      </c>
      <c r="X618" s="3">
        <v>78</v>
      </c>
      <c r="Y618" s="3">
        <v>616</v>
      </c>
      <c r="Z618" s="3" t="s">
        <v>162</v>
      </c>
      <c r="AA618" s="3">
        <v>42</v>
      </c>
      <c r="AB618" s="3">
        <v>4</v>
      </c>
      <c r="AC618" s="3">
        <v>3072706</v>
      </c>
      <c r="AD618" s="3">
        <v>357504</v>
      </c>
      <c r="AE618" s="3" t="s">
        <v>63</v>
      </c>
      <c r="AF618" s="3">
        <v>8</v>
      </c>
      <c r="AG618" s="3">
        <v>3</v>
      </c>
    </row>
    <row r="619" spans="1:33" ht="15.75" customHeight="1" x14ac:dyDescent="0.15">
      <c r="A619" s="3">
        <v>23221</v>
      </c>
      <c r="B619" s="3">
        <v>617</v>
      </c>
      <c r="C619" s="3">
        <v>212</v>
      </c>
      <c r="D619" s="3" t="s">
        <v>4614</v>
      </c>
      <c r="E619" s="3" t="s">
        <v>10788</v>
      </c>
      <c r="F619" s="3" t="s">
        <v>1620</v>
      </c>
      <c r="G619" s="3" t="s">
        <v>412</v>
      </c>
      <c r="H619" s="3" t="s">
        <v>742</v>
      </c>
      <c r="I619" s="3" t="s">
        <v>742</v>
      </c>
      <c r="J619" s="3">
        <v>758.61659999999995</v>
      </c>
      <c r="K619" s="3">
        <v>30069663</v>
      </c>
      <c r="L619" s="3" t="s">
        <v>162</v>
      </c>
      <c r="M619" s="3">
        <v>1</v>
      </c>
      <c r="N619" s="3" t="s">
        <v>4614</v>
      </c>
      <c r="O619" s="3" t="s">
        <v>10788</v>
      </c>
      <c r="P619" s="3" t="s">
        <v>787</v>
      </c>
      <c r="Q619" s="3" t="s">
        <v>7700</v>
      </c>
      <c r="R619" s="5" t="s">
        <v>10794</v>
      </c>
      <c r="S619" s="3" t="s">
        <v>742</v>
      </c>
      <c r="T619" s="3" t="s">
        <v>412</v>
      </c>
      <c r="V619" s="3">
        <v>23</v>
      </c>
      <c r="W619" s="3">
        <v>22</v>
      </c>
      <c r="X619" s="3">
        <v>79</v>
      </c>
      <c r="Y619" s="3">
        <v>617</v>
      </c>
      <c r="Z619" s="3" t="s">
        <v>162</v>
      </c>
      <c r="AA619" s="3">
        <v>212</v>
      </c>
      <c r="AB619" s="3">
        <v>26</v>
      </c>
      <c r="AC619" s="3">
        <v>30069663</v>
      </c>
      <c r="AD619" s="3">
        <v>3502106</v>
      </c>
      <c r="AE619" s="3" t="s">
        <v>742</v>
      </c>
      <c r="AF619" s="3">
        <v>8</v>
      </c>
      <c r="AG619" s="3">
        <v>17</v>
      </c>
    </row>
    <row r="620" spans="1:33" ht="15.75" customHeight="1" x14ac:dyDescent="0.15">
      <c r="A620" s="3">
        <v>25705</v>
      </c>
      <c r="B620" s="3">
        <v>618</v>
      </c>
      <c r="C620" s="3">
        <v>8</v>
      </c>
      <c r="D620" s="3" t="s">
        <v>4616</v>
      </c>
      <c r="E620" s="3" t="s">
        <v>10798</v>
      </c>
      <c r="F620" s="3" t="s">
        <v>314</v>
      </c>
      <c r="G620" s="3" t="s">
        <v>153</v>
      </c>
      <c r="H620" s="3" t="s">
        <v>2352</v>
      </c>
      <c r="I620" s="3" t="s">
        <v>7707</v>
      </c>
      <c r="J620" s="3">
        <v>758.51890000000003</v>
      </c>
      <c r="K620" s="3">
        <v>17550943</v>
      </c>
      <c r="L620" s="3" t="s">
        <v>221</v>
      </c>
      <c r="M620" s="3">
        <v>0</v>
      </c>
      <c r="N620" s="3" t="s">
        <v>4616</v>
      </c>
      <c r="O620" s="3" t="s">
        <v>10798</v>
      </c>
      <c r="P620" s="8">
        <v>39448</v>
      </c>
      <c r="Q620" s="3" t="s">
        <v>7705</v>
      </c>
      <c r="R620" s="5" t="s">
        <v>10802</v>
      </c>
      <c r="S620" s="3" t="s">
        <v>2352</v>
      </c>
      <c r="T620" s="3" t="s">
        <v>153</v>
      </c>
      <c r="V620" s="3">
        <v>6</v>
      </c>
      <c r="W620" s="3">
        <v>0</v>
      </c>
      <c r="X620" s="3">
        <v>38</v>
      </c>
      <c r="Y620" s="3">
        <v>618</v>
      </c>
      <c r="Z620" s="3" t="s">
        <v>221</v>
      </c>
      <c r="AA620" s="3">
        <v>8</v>
      </c>
      <c r="AB620" s="3">
        <v>3</v>
      </c>
      <c r="AC620" s="3">
        <v>17550943</v>
      </c>
      <c r="AD620" s="3">
        <v>2044328</v>
      </c>
      <c r="AF620" s="3">
        <v>2</v>
      </c>
      <c r="AG620" s="3">
        <v>216</v>
      </c>
    </row>
    <row r="621" spans="1:33" ht="15.75" customHeight="1" x14ac:dyDescent="0.15">
      <c r="A621" s="3">
        <v>21392</v>
      </c>
      <c r="B621" s="3">
        <v>619</v>
      </c>
      <c r="C621" s="3">
        <v>104</v>
      </c>
      <c r="D621" s="3" t="s">
        <v>4620</v>
      </c>
      <c r="E621" s="3" t="s">
        <v>10805</v>
      </c>
      <c r="F621" s="3" t="s">
        <v>1620</v>
      </c>
      <c r="G621" s="3" t="s">
        <v>412</v>
      </c>
      <c r="H621" s="3" t="s">
        <v>7355</v>
      </c>
      <c r="I621" s="3" t="s">
        <v>742</v>
      </c>
      <c r="J621" s="3">
        <v>754.28539999999998</v>
      </c>
      <c r="K621" s="3">
        <v>27388108</v>
      </c>
      <c r="L621" s="3" t="s">
        <v>356</v>
      </c>
      <c r="M621" s="3">
        <v>2</v>
      </c>
      <c r="N621" s="3" t="s">
        <v>4620</v>
      </c>
      <c r="O621" s="3" t="s">
        <v>10805</v>
      </c>
      <c r="P621" s="3" t="s">
        <v>179</v>
      </c>
      <c r="Q621" s="3" t="s">
        <v>7711</v>
      </c>
      <c r="R621" s="3" t="s">
        <v>10812</v>
      </c>
      <c r="S621" s="3" t="s">
        <v>7355</v>
      </c>
      <c r="T621" s="3" t="s">
        <v>412</v>
      </c>
      <c r="V621" s="3">
        <v>24</v>
      </c>
      <c r="W621" s="3">
        <v>23</v>
      </c>
      <c r="X621" s="3">
        <v>33</v>
      </c>
      <c r="Y621" s="3">
        <v>619</v>
      </c>
      <c r="Z621" s="3" t="s">
        <v>356</v>
      </c>
      <c r="AA621" s="3">
        <v>104</v>
      </c>
      <c r="AB621" s="3">
        <v>30</v>
      </c>
      <c r="AC621" s="3">
        <v>27388108</v>
      </c>
      <c r="AD621" s="3">
        <v>3205967</v>
      </c>
      <c r="AE621" s="3" t="s">
        <v>742</v>
      </c>
      <c r="AF621" s="3">
        <v>18</v>
      </c>
      <c r="AG621" s="3">
        <v>17</v>
      </c>
    </row>
    <row r="622" spans="1:33" ht="15.75" customHeight="1" x14ac:dyDescent="0.15">
      <c r="A622" s="3">
        <v>24907</v>
      </c>
      <c r="B622" s="3">
        <v>620</v>
      </c>
      <c r="C622" s="3">
        <v>15</v>
      </c>
      <c r="D622" s="3" t="s">
        <v>4624</v>
      </c>
      <c r="E622" s="3" t="s">
        <v>10814</v>
      </c>
      <c r="F622" s="3" t="s">
        <v>331</v>
      </c>
      <c r="G622" s="3" t="s">
        <v>167</v>
      </c>
      <c r="H622" s="3" t="s">
        <v>7361</v>
      </c>
      <c r="I622" s="3" t="s">
        <v>7121</v>
      </c>
      <c r="J622" s="3">
        <v>753.95950000000005</v>
      </c>
      <c r="K622" s="3">
        <v>2384383</v>
      </c>
      <c r="L622" s="3" t="s">
        <v>162</v>
      </c>
      <c r="M622" s="3">
        <v>0</v>
      </c>
      <c r="N622" s="3" t="s">
        <v>4624</v>
      </c>
      <c r="O622" s="3" t="s">
        <v>10814</v>
      </c>
      <c r="P622" s="8">
        <v>36161</v>
      </c>
      <c r="Q622" s="3" t="s">
        <v>7715</v>
      </c>
      <c r="R622" s="5" t="s">
        <v>10820</v>
      </c>
      <c r="S622" s="3" t="s">
        <v>7361</v>
      </c>
      <c r="T622" s="3" t="s">
        <v>167</v>
      </c>
      <c r="V622" s="3">
        <v>50</v>
      </c>
      <c r="W622" s="3">
        <v>0</v>
      </c>
      <c r="X622" s="3">
        <v>80</v>
      </c>
      <c r="Y622" s="3">
        <v>620</v>
      </c>
      <c r="Z622" s="3" t="s">
        <v>162</v>
      </c>
      <c r="AA622" s="3">
        <v>15</v>
      </c>
      <c r="AB622" s="3">
        <v>4</v>
      </c>
      <c r="AC622" s="3">
        <v>2384383</v>
      </c>
      <c r="AD622" s="3">
        <v>279215</v>
      </c>
      <c r="AF622" s="3">
        <v>8</v>
      </c>
      <c r="AG622" s="3">
        <v>295</v>
      </c>
    </row>
    <row r="623" spans="1:33" ht="15.75" customHeight="1" x14ac:dyDescent="0.15">
      <c r="A623" s="3">
        <v>23334</v>
      </c>
      <c r="B623" s="3">
        <v>621</v>
      </c>
      <c r="C623" s="3">
        <v>93</v>
      </c>
      <c r="D623" s="3" t="s">
        <v>4626</v>
      </c>
      <c r="E623" s="3" t="s">
        <v>10823</v>
      </c>
      <c r="F623" s="3" t="s">
        <v>3068</v>
      </c>
      <c r="G623" s="3" t="s">
        <v>606</v>
      </c>
      <c r="H623" s="3" t="s">
        <v>7368</v>
      </c>
      <c r="I623" s="3" t="s">
        <v>3489</v>
      </c>
      <c r="J623" s="3">
        <v>753.89390000000003</v>
      </c>
      <c r="K623" s="3">
        <v>28501656</v>
      </c>
      <c r="L623" s="3" t="s">
        <v>526</v>
      </c>
      <c r="M623" s="3">
        <v>1</v>
      </c>
      <c r="N623" s="3" t="s">
        <v>4626</v>
      </c>
      <c r="O623" s="3" t="s">
        <v>10823</v>
      </c>
      <c r="P623" s="3" t="s">
        <v>835</v>
      </c>
      <c r="Q623" s="3" t="s">
        <v>7723</v>
      </c>
      <c r="R623" s="5" t="s">
        <v>10833</v>
      </c>
      <c r="S623" s="3" t="s">
        <v>7368</v>
      </c>
      <c r="T623" s="3" t="s">
        <v>606</v>
      </c>
      <c r="V623" s="3">
        <v>19</v>
      </c>
      <c r="W623" s="3">
        <v>0</v>
      </c>
      <c r="X623" s="3">
        <v>9</v>
      </c>
      <c r="Y623" s="3">
        <v>621</v>
      </c>
      <c r="Z623" s="3" t="s">
        <v>526</v>
      </c>
      <c r="AA623" s="3">
        <v>93</v>
      </c>
      <c r="AB623" s="3">
        <v>9</v>
      </c>
      <c r="AC623" s="3">
        <v>28501656</v>
      </c>
      <c r="AD623" s="3">
        <v>3337845</v>
      </c>
      <c r="AF623" s="3">
        <v>19</v>
      </c>
      <c r="AG623" s="3">
        <v>204</v>
      </c>
    </row>
    <row r="624" spans="1:33" ht="15.75" customHeight="1" x14ac:dyDescent="0.15">
      <c r="A624" s="3">
        <v>21132</v>
      </c>
      <c r="B624" s="3">
        <v>622</v>
      </c>
      <c r="C624" s="3">
        <v>159</v>
      </c>
      <c r="D624" s="3" t="s">
        <v>4627</v>
      </c>
      <c r="E624" s="3" t="s">
        <v>10840</v>
      </c>
      <c r="F624" s="3" t="s">
        <v>36</v>
      </c>
      <c r="G624" s="3" t="s">
        <v>37</v>
      </c>
      <c r="H624" s="3" t="s">
        <v>7374</v>
      </c>
      <c r="I624" s="3" t="s">
        <v>39</v>
      </c>
      <c r="J624" s="3">
        <v>750.54269999999997</v>
      </c>
      <c r="K624" s="3">
        <v>215393724</v>
      </c>
      <c r="L624" s="3" t="s">
        <v>40</v>
      </c>
      <c r="M624" s="3">
        <v>2</v>
      </c>
      <c r="N624" s="3" t="s">
        <v>4627</v>
      </c>
      <c r="O624" s="3" t="s">
        <v>10840</v>
      </c>
      <c r="P624" s="3" t="s">
        <v>1000</v>
      </c>
      <c r="Q624" s="3" t="s">
        <v>7727</v>
      </c>
      <c r="R624" s="5" t="s">
        <v>10846</v>
      </c>
      <c r="S624" s="3" t="s">
        <v>7374</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15">
      <c r="A625" s="3">
        <v>26505</v>
      </c>
      <c r="B625" s="3">
        <v>623</v>
      </c>
      <c r="C625" s="3">
        <v>53</v>
      </c>
      <c r="D625" s="3" t="s">
        <v>4629</v>
      </c>
      <c r="E625" s="3" t="s">
        <v>10848</v>
      </c>
      <c r="F625" s="3" t="s">
        <v>1172</v>
      </c>
      <c r="G625" s="3" t="s">
        <v>565</v>
      </c>
      <c r="H625" s="3" t="s">
        <v>550</v>
      </c>
      <c r="I625" s="3" t="s">
        <v>583</v>
      </c>
      <c r="J625" s="3">
        <v>749.84540000000004</v>
      </c>
      <c r="K625" s="3">
        <v>12462915</v>
      </c>
      <c r="L625" s="3" t="s">
        <v>86</v>
      </c>
      <c r="M625" s="3">
        <v>0</v>
      </c>
      <c r="N625" s="3" t="s">
        <v>4629</v>
      </c>
      <c r="O625" s="3" t="s">
        <v>10848</v>
      </c>
      <c r="P625" s="8">
        <v>40179</v>
      </c>
      <c r="Q625" s="3" t="s">
        <v>7731</v>
      </c>
      <c r="R625" s="5" t="s">
        <v>10853</v>
      </c>
      <c r="S625" s="3" t="s">
        <v>550</v>
      </c>
      <c r="T625" s="3" t="s">
        <v>565</v>
      </c>
      <c r="V625" s="3">
        <v>5</v>
      </c>
      <c r="W625" s="3">
        <v>0</v>
      </c>
      <c r="X625" s="3">
        <v>27</v>
      </c>
      <c r="Y625" s="3">
        <v>623</v>
      </c>
      <c r="Z625" s="3" t="s">
        <v>86</v>
      </c>
      <c r="AA625" s="3">
        <v>53</v>
      </c>
      <c r="AB625" s="3">
        <v>3</v>
      </c>
      <c r="AC625" s="3">
        <v>12462915</v>
      </c>
      <c r="AD625" s="3">
        <v>1466492</v>
      </c>
      <c r="AF625" s="3">
        <v>16</v>
      </c>
      <c r="AG625" s="3">
        <v>33</v>
      </c>
    </row>
    <row r="626" spans="1:33" ht="15.75" customHeight="1" x14ac:dyDescent="0.15">
      <c r="A626" s="3">
        <v>24866</v>
      </c>
      <c r="B626" s="3">
        <v>624</v>
      </c>
      <c r="C626" s="3">
        <v>33</v>
      </c>
      <c r="D626" s="3" t="s">
        <v>4636</v>
      </c>
      <c r="E626" s="3" t="s">
        <v>10859</v>
      </c>
      <c r="F626" s="3" t="s">
        <v>210</v>
      </c>
      <c r="G626" s="3" t="s">
        <v>114</v>
      </c>
      <c r="H626" s="3" t="s">
        <v>115</v>
      </c>
      <c r="I626" s="3" t="s">
        <v>116</v>
      </c>
      <c r="J626" s="3">
        <v>748.00459999999998</v>
      </c>
      <c r="K626" s="3">
        <v>2846692</v>
      </c>
      <c r="L626" s="3" t="s">
        <v>71</v>
      </c>
      <c r="M626" s="3">
        <v>0</v>
      </c>
      <c r="N626" s="3" t="s">
        <v>4636</v>
      </c>
      <c r="O626" s="3" t="s">
        <v>10859</v>
      </c>
      <c r="P626" s="8">
        <v>40179</v>
      </c>
      <c r="Q626" s="3" t="s">
        <v>7734</v>
      </c>
      <c r="R626" s="5" t="s">
        <v>10867</v>
      </c>
      <c r="S626" s="3" t="s">
        <v>115</v>
      </c>
      <c r="T626" s="3" t="s">
        <v>114</v>
      </c>
      <c r="V626" s="3">
        <v>14</v>
      </c>
      <c r="W626" s="3">
        <v>14</v>
      </c>
      <c r="X626" s="3">
        <v>75</v>
      </c>
      <c r="Y626" s="3">
        <v>624</v>
      </c>
      <c r="Z626" s="3" t="s">
        <v>71</v>
      </c>
      <c r="AA626" s="3">
        <v>33</v>
      </c>
      <c r="AB626" s="3">
        <v>14</v>
      </c>
      <c r="AC626" s="3">
        <v>2846692</v>
      </c>
      <c r="AD626" s="3">
        <v>335693</v>
      </c>
      <c r="AE626" s="3" t="s">
        <v>116</v>
      </c>
      <c r="AF626" s="3">
        <v>5</v>
      </c>
      <c r="AG626" s="3">
        <v>46</v>
      </c>
    </row>
    <row r="627" spans="1:33" ht="15.75" customHeight="1" x14ac:dyDescent="0.15">
      <c r="A627" s="3">
        <v>26382</v>
      </c>
      <c r="B627" s="3">
        <v>625</v>
      </c>
      <c r="C627" s="3">
        <v>20</v>
      </c>
      <c r="D627" s="3" t="s">
        <v>4639</v>
      </c>
      <c r="E627" s="3" t="s">
        <v>10869</v>
      </c>
      <c r="F627" s="3" t="s">
        <v>331</v>
      </c>
      <c r="G627" s="3" t="s">
        <v>167</v>
      </c>
      <c r="H627" s="3" t="s">
        <v>168</v>
      </c>
      <c r="I627" s="3" t="s">
        <v>169</v>
      </c>
      <c r="J627" s="3">
        <v>747.27300000000002</v>
      </c>
      <c r="K627" s="3">
        <v>3253740</v>
      </c>
      <c r="L627" s="3" t="s">
        <v>162</v>
      </c>
      <c r="M627" s="3">
        <v>0</v>
      </c>
      <c r="N627" s="3" t="s">
        <v>4639</v>
      </c>
      <c r="O627" s="3" t="s">
        <v>10869</v>
      </c>
      <c r="P627" s="8">
        <v>35431</v>
      </c>
      <c r="Q627" s="3" t="s">
        <v>7741</v>
      </c>
      <c r="R627" s="5" t="s">
        <v>10874</v>
      </c>
      <c r="S627" s="3" t="s">
        <v>168</v>
      </c>
      <c r="T627" s="3" t="s">
        <v>167</v>
      </c>
      <c r="V627" s="3">
        <v>51</v>
      </c>
      <c r="W627" s="3">
        <v>0</v>
      </c>
      <c r="X627" s="3">
        <v>81</v>
      </c>
      <c r="Y627" s="3">
        <v>625</v>
      </c>
      <c r="Z627" s="3" t="s">
        <v>162</v>
      </c>
      <c r="AA627" s="3">
        <v>20</v>
      </c>
      <c r="AB627" s="3">
        <v>4</v>
      </c>
      <c r="AC627" s="3">
        <v>3253740</v>
      </c>
      <c r="AD627" s="3">
        <v>384025</v>
      </c>
      <c r="AF627" s="3">
        <v>8</v>
      </c>
      <c r="AG627" s="3">
        <v>64</v>
      </c>
    </row>
    <row r="628" spans="1:33" ht="15.75" customHeight="1" x14ac:dyDescent="0.15">
      <c r="A628" s="3">
        <v>23023</v>
      </c>
      <c r="B628" s="3">
        <v>626</v>
      </c>
      <c r="C628" s="3">
        <v>49</v>
      </c>
      <c r="D628" s="3" t="s">
        <v>4642</v>
      </c>
      <c r="E628" s="3" t="s">
        <v>10879</v>
      </c>
      <c r="F628" s="3" t="s">
        <v>855</v>
      </c>
      <c r="G628" s="3" t="s">
        <v>292</v>
      </c>
      <c r="H628" s="3" t="s">
        <v>7399</v>
      </c>
      <c r="I628" s="3" t="s">
        <v>1032</v>
      </c>
      <c r="J628" s="3">
        <v>744.95640000000003</v>
      </c>
      <c r="K628" s="3">
        <v>6785000</v>
      </c>
      <c r="L628" s="3" t="s">
        <v>66</v>
      </c>
      <c r="M628" s="3">
        <v>1</v>
      </c>
      <c r="N628" s="3" t="s">
        <v>4642</v>
      </c>
      <c r="O628" s="3" t="s">
        <v>10879</v>
      </c>
      <c r="P628" s="3" t="s">
        <v>41</v>
      </c>
      <c r="Q628" s="3" t="s">
        <v>7746</v>
      </c>
      <c r="R628" s="5" t="s">
        <v>10884</v>
      </c>
      <c r="S628" s="3" t="s">
        <v>7399</v>
      </c>
      <c r="T628" s="3" t="s">
        <v>292</v>
      </c>
      <c r="V628" s="3">
        <v>19</v>
      </c>
      <c r="W628" s="3">
        <v>15</v>
      </c>
      <c r="X628" s="3">
        <v>51</v>
      </c>
      <c r="Y628" s="3">
        <v>626</v>
      </c>
      <c r="Z628" s="3" t="s">
        <v>66</v>
      </c>
      <c r="AA628" s="3">
        <v>49</v>
      </c>
      <c r="AB628" s="3">
        <v>13</v>
      </c>
      <c r="AC628" s="3">
        <v>6785000</v>
      </c>
      <c r="AD628" s="3">
        <v>803000</v>
      </c>
      <c r="AE628" s="3" t="s">
        <v>1032</v>
      </c>
      <c r="AF628" s="3">
        <v>9</v>
      </c>
      <c r="AG628" s="3">
        <v>49</v>
      </c>
    </row>
    <row r="629" spans="1:33" ht="15.75" customHeight="1" x14ac:dyDescent="0.15">
      <c r="A629" s="3">
        <v>23122</v>
      </c>
      <c r="B629" s="3">
        <v>627</v>
      </c>
      <c r="C629" s="3">
        <v>175</v>
      </c>
      <c r="D629" s="3" t="s">
        <v>4646</v>
      </c>
      <c r="E629" s="3" t="s">
        <v>10889</v>
      </c>
      <c r="F629" s="3" t="s">
        <v>855</v>
      </c>
      <c r="G629" s="3" t="s">
        <v>292</v>
      </c>
      <c r="H629" s="3" t="s">
        <v>2279</v>
      </c>
      <c r="I629" s="3" t="s">
        <v>2280</v>
      </c>
      <c r="J629" s="3">
        <v>744.36670000000004</v>
      </c>
      <c r="K629" s="3">
        <v>12130721</v>
      </c>
      <c r="L629" s="3" t="s">
        <v>66</v>
      </c>
      <c r="M629" s="3">
        <v>1</v>
      </c>
      <c r="N629" s="3" t="s">
        <v>4646</v>
      </c>
      <c r="O629" s="3" t="s">
        <v>10889</v>
      </c>
      <c r="P629" s="3" t="s">
        <v>41</v>
      </c>
      <c r="Q629" s="3" t="s">
        <v>7753</v>
      </c>
      <c r="R629" s="5" t="s">
        <v>10892</v>
      </c>
      <c r="S629" s="3" t="s">
        <v>2279</v>
      </c>
      <c r="T629" s="3" t="s">
        <v>292</v>
      </c>
      <c r="V629" s="3">
        <v>20</v>
      </c>
      <c r="W629" s="3">
        <v>5</v>
      </c>
      <c r="X629" s="3">
        <v>52</v>
      </c>
      <c r="Y629" s="3">
        <v>627</v>
      </c>
      <c r="Z629" s="3" t="s">
        <v>66</v>
      </c>
      <c r="AA629" s="3">
        <v>175</v>
      </c>
      <c r="AB629" s="3">
        <v>12</v>
      </c>
      <c r="AC629" s="3">
        <v>12130721</v>
      </c>
      <c r="AD629" s="3">
        <v>1436665</v>
      </c>
      <c r="AE629" s="3" t="s">
        <v>2280</v>
      </c>
      <c r="AF629" s="3">
        <v>9</v>
      </c>
      <c r="AG629" s="3">
        <v>52</v>
      </c>
    </row>
    <row r="630" spans="1:33" ht="15.75" customHeight="1" x14ac:dyDescent="0.15">
      <c r="A630" s="3">
        <v>21426</v>
      </c>
      <c r="B630" s="3">
        <v>628</v>
      </c>
      <c r="C630" s="3">
        <v>70</v>
      </c>
      <c r="D630" s="3" t="s">
        <v>4651</v>
      </c>
      <c r="E630" s="3" t="s">
        <v>10896</v>
      </c>
      <c r="F630" s="3" t="s">
        <v>143</v>
      </c>
      <c r="G630" s="3" t="s">
        <v>77</v>
      </c>
      <c r="H630" s="3" t="s">
        <v>6458</v>
      </c>
      <c r="I630" s="3" t="s">
        <v>1032</v>
      </c>
      <c r="J630" s="3">
        <v>741.18389999999999</v>
      </c>
      <c r="K630" s="3">
        <v>17282821</v>
      </c>
      <c r="L630" s="3" t="s">
        <v>162</v>
      </c>
      <c r="M630" s="3">
        <v>2</v>
      </c>
      <c r="N630" s="3" t="s">
        <v>4651</v>
      </c>
      <c r="O630" s="3" t="s">
        <v>10896</v>
      </c>
      <c r="P630" s="3" t="s">
        <v>91</v>
      </c>
      <c r="Q630" s="3" t="s">
        <v>7756</v>
      </c>
      <c r="R630" s="5" t="s">
        <v>10903</v>
      </c>
      <c r="S630" s="3" t="s">
        <v>6458</v>
      </c>
      <c r="T630" s="3" t="s">
        <v>77</v>
      </c>
      <c r="V630" s="3">
        <v>18</v>
      </c>
      <c r="W630" s="3">
        <v>16</v>
      </c>
      <c r="X630" s="3">
        <v>82</v>
      </c>
      <c r="Y630" s="3">
        <v>628</v>
      </c>
      <c r="Z630" s="3" t="s">
        <v>162</v>
      </c>
      <c r="AA630" s="3">
        <v>70</v>
      </c>
      <c r="AB630" s="3">
        <v>20</v>
      </c>
      <c r="AC630" s="3">
        <v>17282821</v>
      </c>
      <c r="AD630" s="3">
        <v>2054583</v>
      </c>
      <c r="AE630" s="3" t="s">
        <v>1032</v>
      </c>
      <c r="AF630" s="3">
        <v>8</v>
      </c>
      <c r="AG630" s="3">
        <v>49</v>
      </c>
    </row>
    <row r="631" spans="1:33" ht="15.75" customHeight="1" x14ac:dyDescent="0.15">
      <c r="A631" s="3">
        <v>23297</v>
      </c>
      <c r="B631" s="3">
        <v>629</v>
      </c>
      <c r="C631" s="3">
        <v>206</v>
      </c>
      <c r="D631" s="3" t="s">
        <v>4653</v>
      </c>
      <c r="E631" s="3" t="s">
        <v>10909</v>
      </c>
      <c r="F631" s="3" t="s">
        <v>657</v>
      </c>
      <c r="G631" s="3" t="s">
        <v>246</v>
      </c>
      <c r="H631" s="3" t="s">
        <v>240</v>
      </c>
      <c r="I631" s="3" t="s">
        <v>240</v>
      </c>
      <c r="J631" s="3">
        <v>740.77480000000003</v>
      </c>
      <c r="K631" s="3">
        <v>11602692</v>
      </c>
      <c r="L631" s="3" t="s">
        <v>356</v>
      </c>
      <c r="M631" s="3">
        <v>1</v>
      </c>
      <c r="N631" s="3" t="s">
        <v>4653</v>
      </c>
      <c r="O631" s="3" t="s">
        <v>10909</v>
      </c>
      <c r="P631" s="3" t="s">
        <v>104</v>
      </c>
      <c r="Q631" s="3" t="s">
        <v>7758</v>
      </c>
      <c r="R631" s="5" t="s">
        <v>10912</v>
      </c>
      <c r="S631" s="3" t="s">
        <v>240</v>
      </c>
      <c r="T631" s="3" t="s">
        <v>246</v>
      </c>
      <c r="V631" s="3">
        <v>49</v>
      </c>
      <c r="W631" s="3">
        <v>13</v>
      </c>
      <c r="X631" s="3">
        <v>34</v>
      </c>
      <c r="Y631" s="3">
        <v>629</v>
      </c>
      <c r="Z631" s="3" t="s">
        <v>356</v>
      </c>
      <c r="AA631" s="3">
        <v>206</v>
      </c>
      <c r="AB631" s="3">
        <v>15</v>
      </c>
      <c r="AC631" s="3">
        <v>11602692</v>
      </c>
      <c r="AD631" s="3">
        <v>1380000</v>
      </c>
      <c r="AE631" s="3" t="s">
        <v>240</v>
      </c>
      <c r="AF631" s="3">
        <v>18</v>
      </c>
      <c r="AG631" s="3">
        <v>18</v>
      </c>
    </row>
    <row r="632" spans="1:33" ht="15.75" customHeight="1" x14ac:dyDescent="0.15">
      <c r="A632" s="3">
        <v>25728</v>
      </c>
      <c r="B632" s="3">
        <v>630</v>
      </c>
      <c r="C632" s="3">
        <v>12</v>
      </c>
      <c r="D632" s="3" t="s">
        <v>4656</v>
      </c>
      <c r="E632" s="3" t="s">
        <v>10916</v>
      </c>
      <c r="F632" s="3" t="s">
        <v>331</v>
      </c>
      <c r="G632" s="3" t="s">
        <v>167</v>
      </c>
      <c r="H632" s="3" t="s">
        <v>2237</v>
      </c>
      <c r="I632" s="3" t="s">
        <v>2088</v>
      </c>
      <c r="J632" s="3">
        <v>740.62660000000005</v>
      </c>
      <c r="K632" s="3">
        <v>3103047</v>
      </c>
      <c r="L632" s="3" t="s">
        <v>71</v>
      </c>
      <c r="M632" s="3">
        <v>0</v>
      </c>
      <c r="N632" s="3" t="s">
        <v>4656</v>
      </c>
      <c r="O632" s="3" t="s">
        <v>10916</v>
      </c>
      <c r="P632" s="8">
        <v>39083</v>
      </c>
      <c r="Q632" s="3" t="s">
        <v>7764</v>
      </c>
      <c r="R632" s="5" t="s">
        <v>10919</v>
      </c>
      <c r="S632" s="3" t="s">
        <v>2237</v>
      </c>
      <c r="T632" s="3" t="s">
        <v>167</v>
      </c>
      <c r="V632" s="3">
        <v>52</v>
      </c>
      <c r="W632" s="3">
        <v>11</v>
      </c>
      <c r="X632" s="3">
        <v>76</v>
      </c>
      <c r="Y632" s="3">
        <v>630</v>
      </c>
      <c r="Z632" s="3" t="s">
        <v>71</v>
      </c>
      <c r="AA632" s="3">
        <v>12</v>
      </c>
      <c r="AB632" s="3">
        <v>2</v>
      </c>
      <c r="AC632" s="3">
        <v>3103047</v>
      </c>
      <c r="AD632" s="3">
        <v>369135</v>
      </c>
      <c r="AE632" s="3" t="s">
        <v>2088</v>
      </c>
      <c r="AF632" s="3">
        <v>5</v>
      </c>
      <c r="AG632" s="3">
        <v>68</v>
      </c>
    </row>
    <row r="633" spans="1:33" ht="15.75" customHeight="1" x14ac:dyDescent="0.15">
      <c r="A633" s="3">
        <v>23038</v>
      </c>
      <c r="B633" s="3">
        <v>631</v>
      </c>
      <c r="C633" s="3">
        <v>725</v>
      </c>
      <c r="D633" s="3" t="s">
        <v>4669</v>
      </c>
      <c r="E633" s="3" t="s">
        <v>10922</v>
      </c>
      <c r="F633" s="3" t="s">
        <v>36</v>
      </c>
      <c r="G633" s="3" t="s">
        <v>37</v>
      </c>
      <c r="H633" s="3" t="s">
        <v>3291</v>
      </c>
      <c r="I633" s="3" t="s">
        <v>39</v>
      </c>
      <c r="J633" s="3">
        <v>739.09939999999995</v>
      </c>
      <c r="K633" s="3">
        <v>6243017</v>
      </c>
      <c r="L633" s="3" t="s">
        <v>59</v>
      </c>
      <c r="M633" s="3">
        <v>1</v>
      </c>
      <c r="N633" s="3" t="s">
        <v>4669</v>
      </c>
      <c r="O633" s="3" t="s">
        <v>10922</v>
      </c>
      <c r="P633" s="3" t="s">
        <v>41</v>
      </c>
      <c r="Q633" s="3" t="s">
        <v>7771</v>
      </c>
      <c r="R633" s="5" t="s">
        <v>10929</v>
      </c>
      <c r="S633" s="3" t="s">
        <v>3291</v>
      </c>
      <c r="T633" s="3" t="s">
        <v>37</v>
      </c>
      <c r="V633" s="3">
        <v>111</v>
      </c>
      <c r="W633" s="3">
        <v>40</v>
      </c>
      <c r="X633" s="3">
        <v>33</v>
      </c>
      <c r="Y633" s="3">
        <v>631</v>
      </c>
      <c r="Z633" s="3" t="s">
        <v>59</v>
      </c>
      <c r="AA633" s="3">
        <v>725</v>
      </c>
      <c r="AB633" s="3">
        <v>200</v>
      </c>
      <c r="AC633" s="3">
        <v>6243017</v>
      </c>
      <c r="AD633" s="3">
        <v>744014</v>
      </c>
      <c r="AE633" s="3" t="s">
        <v>39</v>
      </c>
      <c r="AF633" s="3">
        <v>17</v>
      </c>
      <c r="AG633" s="3">
        <v>2</v>
      </c>
    </row>
    <row r="634" spans="1:33" ht="15.75" customHeight="1" x14ac:dyDescent="0.15">
      <c r="A634" s="3">
        <v>23418</v>
      </c>
      <c r="B634" s="3">
        <v>632</v>
      </c>
      <c r="C634" s="3">
        <v>94</v>
      </c>
      <c r="D634" s="3" t="s">
        <v>4672</v>
      </c>
      <c r="E634" s="3" t="s">
        <v>10935</v>
      </c>
      <c r="F634" s="3" t="s">
        <v>3068</v>
      </c>
      <c r="G634" s="3" t="s">
        <v>606</v>
      </c>
      <c r="H634" s="3" t="s">
        <v>2475</v>
      </c>
      <c r="I634" s="3" t="s">
        <v>1343</v>
      </c>
      <c r="J634" s="3">
        <v>738.4579</v>
      </c>
      <c r="K634" s="3">
        <v>16050088</v>
      </c>
      <c r="L634" s="3" t="s">
        <v>364</v>
      </c>
      <c r="M634" s="3">
        <v>1</v>
      </c>
      <c r="N634" s="3" t="s">
        <v>4672</v>
      </c>
      <c r="O634" s="3" t="s">
        <v>10935</v>
      </c>
      <c r="P634" s="3" t="s">
        <v>41</v>
      </c>
      <c r="Q634" s="3" t="s">
        <v>7779</v>
      </c>
      <c r="R634" s="5" t="s">
        <v>10945</v>
      </c>
      <c r="S634" s="3" t="s">
        <v>2475</v>
      </c>
      <c r="T634" s="3" t="s">
        <v>606</v>
      </c>
      <c r="V634" s="3">
        <v>20</v>
      </c>
      <c r="W634" s="3">
        <v>12</v>
      </c>
      <c r="X634" s="3">
        <v>29</v>
      </c>
      <c r="Y634" s="3">
        <v>632</v>
      </c>
      <c r="Z634" s="3" t="s">
        <v>364</v>
      </c>
      <c r="AA634" s="3">
        <v>94</v>
      </c>
      <c r="AB634" s="3">
        <v>22</v>
      </c>
      <c r="AC634" s="3">
        <v>16050088</v>
      </c>
      <c r="AD634" s="3">
        <v>1914239</v>
      </c>
      <c r="AE634" s="3" t="s">
        <v>1343</v>
      </c>
      <c r="AF634" s="3">
        <v>20</v>
      </c>
      <c r="AG634" s="3">
        <v>12</v>
      </c>
    </row>
    <row r="635" spans="1:33" ht="15.75" customHeight="1" x14ac:dyDescent="0.15">
      <c r="A635" s="3">
        <v>25621</v>
      </c>
      <c r="B635" s="3">
        <v>633</v>
      </c>
      <c r="C635" s="3">
        <v>30</v>
      </c>
      <c r="D635" s="3" t="s">
        <v>4678</v>
      </c>
      <c r="E635" s="3" t="s">
        <v>10950</v>
      </c>
      <c r="F635" s="3" t="s">
        <v>4061</v>
      </c>
      <c r="G635" s="3" t="s">
        <v>446</v>
      </c>
      <c r="H635" s="3" t="s">
        <v>7434</v>
      </c>
      <c r="I635" s="3" t="s">
        <v>2435</v>
      </c>
      <c r="J635" s="3">
        <v>736.44100000000003</v>
      </c>
      <c r="K635" s="3">
        <v>2140645</v>
      </c>
      <c r="L635" s="3" t="s">
        <v>59</v>
      </c>
      <c r="M635" s="3">
        <v>0</v>
      </c>
      <c r="N635" s="3" t="s">
        <v>4678</v>
      </c>
      <c r="O635" s="3" t="s">
        <v>10950</v>
      </c>
      <c r="P635" s="8">
        <v>39448</v>
      </c>
      <c r="Q635" s="3" t="s">
        <v>7780</v>
      </c>
      <c r="R635" s="5" t="s">
        <v>10961</v>
      </c>
      <c r="S635" s="3" t="s">
        <v>7434</v>
      </c>
      <c r="T635" s="3" t="s">
        <v>446</v>
      </c>
      <c r="V635" s="3">
        <v>21</v>
      </c>
      <c r="W635" s="3">
        <v>21</v>
      </c>
      <c r="X635" s="3">
        <v>34</v>
      </c>
      <c r="Y635" s="3">
        <v>633</v>
      </c>
      <c r="Z635" s="3" t="s">
        <v>59</v>
      </c>
      <c r="AA635" s="3">
        <v>30</v>
      </c>
      <c r="AB635" s="3">
        <v>8</v>
      </c>
      <c r="AC635" s="3">
        <v>2140645</v>
      </c>
      <c r="AD635" s="3">
        <v>255923</v>
      </c>
      <c r="AE635" s="3" t="s">
        <v>2435</v>
      </c>
      <c r="AF635" s="3">
        <v>17</v>
      </c>
      <c r="AG635" s="3">
        <v>29</v>
      </c>
    </row>
    <row r="636" spans="1:33" ht="15.75" customHeight="1" x14ac:dyDescent="0.15">
      <c r="A636" s="3">
        <v>21064</v>
      </c>
      <c r="B636" s="3">
        <v>634</v>
      </c>
      <c r="C636" s="3">
        <v>30</v>
      </c>
      <c r="D636" s="3" t="s">
        <v>4683</v>
      </c>
      <c r="E636" s="3" t="s">
        <v>10964</v>
      </c>
      <c r="F636" s="3" t="s">
        <v>297</v>
      </c>
      <c r="G636" s="3" t="s">
        <v>146</v>
      </c>
      <c r="H636" s="3" t="s">
        <v>2725</v>
      </c>
      <c r="I636" s="3" t="s">
        <v>2725</v>
      </c>
      <c r="J636" s="3">
        <v>734.63530000000003</v>
      </c>
      <c r="K636" s="3">
        <v>13657622</v>
      </c>
      <c r="L636" s="3" t="s">
        <v>335</v>
      </c>
      <c r="M636" s="3">
        <v>2</v>
      </c>
      <c r="N636" s="3" t="s">
        <v>4683</v>
      </c>
      <c r="O636" s="3" t="s">
        <v>10964</v>
      </c>
      <c r="P636" s="3" t="s">
        <v>41</v>
      </c>
      <c r="Q636" s="3" t="s">
        <v>7786</v>
      </c>
      <c r="R636" s="5" t="s">
        <v>10971</v>
      </c>
      <c r="S636" s="3" t="s">
        <v>2725</v>
      </c>
      <c r="T636" s="3" t="s">
        <v>146</v>
      </c>
      <c r="V636" s="3">
        <v>16</v>
      </c>
      <c r="X636" s="3">
        <v>10</v>
      </c>
      <c r="Y636" s="3">
        <v>634</v>
      </c>
      <c r="Z636" s="3" t="s">
        <v>335</v>
      </c>
      <c r="AA636" s="3">
        <v>30</v>
      </c>
      <c r="AB636" s="3">
        <v>9</v>
      </c>
      <c r="AC636" s="3">
        <v>13657622</v>
      </c>
      <c r="AD636" s="3">
        <v>1636358</v>
      </c>
      <c r="AE636" s="3" t="s">
        <v>2725</v>
      </c>
      <c r="AF636" s="3">
        <v>21</v>
      </c>
      <c r="AG636" s="3">
        <v>30</v>
      </c>
    </row>
    <row r="637" spans="1:33" ht="15.75" customHeight="1" x14ac:dyDescent="0.15">
      <c r="A637" s="3">
        <v>26582</v>
      </c>
      <c r="B637" s="3">
        <v>635</v>
      </c>
      <c r="C637" s="3">
        <v>465</v>
      </c>
      <c r="D637" s="3" t="s">
        <v>4693</v>
      </c>
      <c r="E637" s="3" t="s">
        <v>10977</v>
      </c>
      <c r="F637" s="3" t="s">
        <v>96</v>
      </c>
      <c r="G637" s="3" t="s">
        <v>61</v>
      </c>
      <c r="H637" s="3" t="s">
        <v>62</v>
      </c>
      <c r="I637" s="3" t="s">
        <v>63</v>
      </c>
      <c r="J637" s="3">
        <v>733.98829999999998</v>
      </c>
      <c r="K637" s="3">
        <v>88703000</v>
      </c>
      <c r="L637" s="3" t="s">
        <v>86</v>
      </c>
      <c r="M637" s="3">
        <v>0</v>
      </c>
      <c r="N637" s="3" t="s">
        <v>4693</v>
      </c>
      <c r="O637" s="3" t="s">
        <v>10977</v>
      </c>
      <c r="P637" s="8">
        <v>39083</v>
      </c>
      <c r="Q637" s="3" t="s">
        <v>7792</v>
      </c>
      <c r="R637" s="5" t="s">
        <v>10982</v>
      </c>
      <c r="S637" s="3" t="s">
        <v>62</v>
      </c>
      <c r="T637" s="3" t="s">
        <v>61</v>
      </c>
      <c r="V637" s="3">
        <v>48</v>
      </c>
      <c r="W637" s="3">
        <v>45</v>
      </c>
      <c r="X637" s="3">
        <v>28</v>
      </c>
      <c r="Y637" s="3">
        <v>635</v>
      </c>
      <c r="Z637" s="3" t="s">
        <v>86</v>
      </c>
      <c r="AA637" s="3">
        <v>465</v>
      </c>
      <c r="AB637" s="3">
        <v>0</v>
      </c>
      <c r="AC637" s="3">
        <v>88703000</v>
      </c>
      <c r="AD637" s="3">
        <v>10636000</v>
      </c>
      <c r="AE637" s="3" t="s">
        <v>63</v>
      </c>
      <c r="AF637" s="3">
        <v>16</v>
      </c>
      <c r="AG637" s="3">
        <v>3</v>
      </c>
    </row>
    <row r="638" spans="1:33" ht="15.75" customHeight="1" x14ac:dyDescent="0.15">
      <c r="A638" s="3">
        <v>26295</v>
      </c>
      <c r="B638" s="3">
        <v>636</v>
      </c>
      <c r="C638" s="3">
        <v>56</v>
      </c>
      <c r="D638" s="3" t="s">
        <v>4700</v>
      </c>
      <c r="E638" s="3" t="s">
        <v>10987</v>
      </c>
      <c r="F638" s="3" t="s">
        <v>1009</v>
      </c>
      <c r="G638" s="3" t="s">
        <v>403</v>
      </c>
      <c r="H638" s="3" t="s">
        <v>7450</v>
      </c>
      <c r="I638" s="3" t="s">
        <v>203</v>
      </c>
      <c r="J638" s="3">
        <v>733.06780000000003</v>
      </c>
      <c r="K638" s="3">
        <v>75469081</v>
      </c>
      <c r="L638" s="3" t="s">
        <v>364</v>
      </c>
      <c r="M638" s="3">
        <v>0</v>
      </c>
      <c r="N638" s="3" t="s">
        <v>4700</v>
      </c>
      <c r="O638" s="3" t="s">
        <v>10987</v>
      </c>
      <c r="P638" s="8">
        <v>37622</v>
      </c>
      <c r="Q638" s="3" t="s">
        <v>7804</v>
      </c>
      <c r="R638" s="5" t="s">
        <v>10994</v>
      </c>
      <c r="S638" s="3" t="s">
        <v>7450</v>
      </c>
      <c r="T638" s="3" t="s">
        <v>403</v>
      </c>
      <c r="V638" s="3">
        <v>18</v>
      </c>
      <c r="W638" s="3">
        <v>64</v>
      </c>
      <c r="X638" s="3">
        <v>30</v>
      </c>
      <c r="Y638" s="3">
        <v>636</v>
      </c>
      <c r="Z638" s="3" t="s">
        <v>364</v>
      </c>
      <c r="AA638" s="3">
        <v>56</v>
      </c>
      <c r="AB638" s="3">
        <v>8</v>
      </c>
      <c r="AC638" s="3">
        <v>75469081</v>
      </c>
      <c r="AD638" s="3">
        <v>9059176</v>
      </c>
      <c r="AE638" s="3" t="s">
        <v>203</v>
      </c>
      <c r="AF638" s="3">
        <v>20</v>
      </c>
      <c r="AG638" s="3">
        <v>9</v>
      </c>
    </row>
    <row r="639" spans="1:33" ht="15.75" customHeight="1" x14ac:dyDescent="0.15">
      <c r="A639" s="3">
        <v>23029</v>
      </c>
      <c r="B639" s="3">
        <v>637</v>
      </c>
      <c r="C639" s="3">
        <v>11</v>
      </c>
      <c r="D639" s="3" t="s">
        <v>4703</v>
      </c>
      <c r="E639" s="3" t="s">
        <v>10998</v>
      </c>
      <c r="F639" s="3" t="s">
        <v>931</v>
      </c>
      <c r="G639" s="3" t="s">
        <v>378</v>
      </c>
      <c r="H639" s="3" t="s">
        <v>1366</v>
      </c>
      <c r="I639" s="3" t="s">
        <v>1367</v>
      </c>
      <c r="J639" s="3">
        <v>732.46619999999996</v>
      </c>
      <c r="K639" s="3">
        <v>2368691</v>
      </c>
      <c r="L639" s="3" t="s">
        <v>40</v>
      </c>
      <c r="M639" s="3">
        <v>1</v>
      </c>
      <c r="N639" s="3" t="s">
        <v>4703</v>
      </c>
      <c r="O639" s="3" t="s">
        <v>10998</v>
      </c>
      <c r="P639" s="3" t="s">
        <v>91</v>
      </c>
      <c r="Q639" s="3" t="s">
        <v>7809</v>
      </c>
      <c r="R639" s="5" t="s">
        <v>11007</v>
      </c>
      <c r="S639" s="3" t="s">
        <v>1366</v>
      </c>
      <c r="T639" s="3" t="s">
        <v>378</v>
      </c>
      <c r="V639" s="3">
        <v>9</v>
      </c>
      <c r="W639" s="3">
        <v>0</v>
      </c>
      <c r="X639" s="3">
        <v>48</v>
      </c>
      <c r="Y639" s="3">
        <v>637</v>
      </c>
      <c r="Z639" s="3" t="s">
        <v>40</v>
      </c>
      <c r="AA639" s="3">
        <v>11</v>
      </c>
      <c r="AB639" s="3">
        <v>3</v>
      </c>
      <c r="AC639" s="3">
        <v>2368691</v>
      </c>
      <c r="AD639" s="3">
        <v>284539</v>
      </c>
      <c r="AF639" s="3">
        <v>4</v>
      </c>
      <c r="AG639" s="3">
        <v>162</v>
      </c>
    </row>
    <row r="640" spans="1:33" ht="15.75" customHeight="1" x14ac:dyDescent="0.15">
      <c r="A640" s="3">
        <v>23243</v>
      </c>
      <c r="B640" s="3">
        <v>638</v>
      </c>
      <c r="C640" s="3">
        <v>130</v>
      </c>
      <c r="D640" s="3" t="s">
        <v>4706</v>
      </c>
      <c r="E640" s="3" t="s">
        <v>11017</v>
      </c>
      <c r="F640" s="3" t="s">
        <v>36</v>
      </c>
      <c r="G640" s="3" t="s">
        <v>37</v>
      </c>
      <c r="H640" s="3" t="s">
        <v>817</v>
      </c>
      <c r="I640" s="3" t="s">
        <v>817</v>
      </c>
      <c r="J640" s="3">
        <v>729.82299999999998</v>
      </c>
      <c r="K640" s="3">
        <v>59079647</v>
      </c>
      <c r="L640" s="3" t="s">
        <v>356</v>
      </c>
      <c r="M640" s="3">
        <v>1</v>
      </c>
      <c r="N640" s="3" t="s">
        <v>4706</v>
      </c>
      <c r="O640" s="3" t="s">
        <v>11017</v>
      </c>
      <c r="P640" s="3" t="s">
        <v>41</v>
      </c>
      <c r="Q640" s="3" t="s">
        <v>7818</v>
      </c>
      <c r="R640" s="5" t="s">
        <v>11026</v>
      </c>
      <c r="S640" s="3" t="s">
        <v>817</v>
      </c>
      <c r="T640" s="3" t="s">
        <v>37</v>
      </c>
      <c r="V640" s="3">
        <v>112</v>
      </c>
      <c r="W640" s="3">
        <v>16</v>
      </c>
      <c r="X640" s="3">
        <v>35</v>
      </c>
      <c r="Y640" s="3">
        <v>638</v>
      </c>
      <c r="Z640" s="3" t="s">
        <v>356</v>
      </c>
      <c r="AA640" s="3">
        <v>130</v>
      </c>
      <c r="AB640" s="3">
        <v>80</v>
      </c>
      <c r="AC640" s="3">
        <v>59079647</v>
      </c>
      <c r="AD640" s="3">
        <v>7119548</v>
      </c>
      <c r="AE640" s="3" t="s">
        <v>817</v>
      </c>
      <c r="AF640" s="3">
        <v>18</v>
      </c>
      <c r="AG640" s="3">
        <v>11</v>
      </c>
    </row>
    <row r="641" spans="1:33" ht="15.75" customHeight="1" x14ac:dyDescent="0.15">
      <c r="A641" s="3">
        <v>25194</v>
      </c>
      <c r="B641" s="3">
        <v>639</v>
      </c>
      <c r="C641" s="3">
        <v>58</v>
      </c>
      <c r="D641" s="3" t="s">
        <v>4709</v>
      </c>
      <c r="E641" s="3" t="s">
        <v>11028</v>
      </c>
      <c r="F641" s="3" t="s">
        <v>1121</v>
      </c>
      <c r="G641" s="3" t="s">
        <v>497</v>
      </c>
      <c r="H641" s="3" t="s">
        <v>7469</v>
      </c>
      <c r="I641" s="3" t="s">
        <v>1587</v>
      </c>
      <c r="J641" s="3">
        <v>727.60760000000005</v>
      </c>
      <c r="K641" s="3">
        <v>10248000</v>
      </c>
      <c r="L641" s="3" t="s">
        <v>59</v>
      </c>
      <c r="M641" s="3">
        <v>0</v>
      </c>
      <c r="N641" s="3" t="s">
        <v>4709</v>
      </c>
      <c r="O641" s="3" t="s">
        <v>11028</v>
      </c>
      <c r="P641" s="8">
        <v>39814</v>
      </c>
      <c r="Q641" s="3" t="s">
        <v>7824</v>
      </c>
      <c r="R641" s="5" t="s">
        <v>11033</v>
      </c>
      <c r="S641" s="3" t="s">
        <v>7469</v>
      </c>
      <c r="T641" s="3" t="s">
        <v>497</v>
      </c>
      <c r="V641" s="3">
        <v>6</v>
      </c>
      <c r="W641" s="3">
        <v>0</v>
      </c>
      <c r="X641" s="3">
        <v>35</v>
      </c>
      <c r="Y641" s="3">
        <v>639</v>
      </c>
      <c r="Z641" s="3" t="s">
        <v>59</v>
      </c>
      <c r="AA641" s="3">
        <v>58</v>
      </c>
      <c r="AB641" s="3">
        <v>12</v>
      </c>
      <c r="AC641" s="3">
        <v>10248000</v>
      </c>
      <c r="AD641" s="3">
        <v>1238268</v>
      </c>
      <c r="AF641" s="3">
        <v>17</v>
      </c>
      <c r="AG641" s="3">
        <v>27</v>
      </c>
    </row>
    <row r="642" spans="1:33" ht="15.75" customHeight="1" x14ac:dyDescent="0.15">
      <c r="A642" s="3">
        <v>23245</v>
      </c>
      <c r="B642" s="3">
        <v>640</v>
      </c>
      <c r="C642" s="3">
        <v>65</v>
      </c>
      <c r="D642" s="3" t="s">
        <v>4722</v>
      </c>
      <c r="E642" s="3" t="s">
        <v>11038</v>
      </c>
      <c r="F642" s="3" t="s">
        <v>1193</v>
      </c>
      <c r="G642" s="3" t="s">
        <v>564</v>
      </c>
      <c r="H642" s="3" t="s">
        <v>7475</v>
      </c>
      <c r="I642" s="3" t="s">
        <v>2049</v>
      </c>
      <c r="J642" s="3">
        <v>727.32349999999997</v>
      </c>
      <c r="K642" s="3">
        <v>15381665</v>
      </c>
      <c r="L642" s="3" t="s">
        <v>162</v>
      </c>
      <c r="M642" s="3">
        <v>1</v>
      </c>
      <c r="N642" s="3" t="s">
        <v>4722</v>
      </c>
      <c r="O642" s="3" t="s">
        <v>11038</v>
      </c>
      <c r="P642" s="3" t="s">
        <v>835</v>
      </c>
      <c r="Q642" s="3" t="s">
        <v>7829</v>
      </c>
      <c r="R642" s="5" t="s">
        <v>11046</v>
      </c>
      <c r="S642" s="3" t="s">
        <v>7475</v>
      </c>
      <c r="T642" s="3" t="s">
        <v>564</v>
      </c>
      <c r="V642" s="3">
        <v>11</v>
      </c>
      <c r="W642" s="3">
        <v>5</v>
      </c>
      <c r="X642" s="3">
        <v>83</v>
      </c>
      <c r="Y642" s="3">
        <v>640</v>
      </c>
      <c r="Z642" s="3" t="s">
        <v>162</v>
      </c>
      <c r="AA642" s="3">
        <v>65</v>
      </c>
      <c r="AB642" s="3">
        <v>15</v>
      </c>
      <c r="AC642" s="3">
        <v>15381665</v>
      </c>
      <c r="AD642" s="3">
        <v>1859208</v>
      </c>
      <c r="AE642" s="3" t="s">
        <v>2049</v>
      </c>
      <c r="AF642" s="3">
        <v>8</v>
      </c>
      <c r="AG642" s="3">
        <v>35</v>
      </c>
    </row>
    <row r="643" spans="1:33" ht="15.75" customHeight="1" x14ac:dyDescent="0.15">
      <c r="A643" s="3">
        <v>25985</v>
      </c>
      <c r="B643" s="3">
        <v>641</v>
      </c>
      <c r="C643" s="3">
        <v>35</v>
      </c>
      <c r="D643" s="3" t="s">
        <v>4740</v>
      </c>
      <c r="E643" s="3" t="s">
        <v>11053</v>
      </c>
      <c r="F643" s="3" t="s">
        <v>36</v>
      </c>
      <c r="G643" s="3" t="s">
        <v>37</v>
      </c>
      <c r="H643" s="3" t="s">
        <v>2190</v>
      </c>
      <c r="I643" s="3" t="s">
        <v>39</v>
      </c>
      <c r="J643" s="3">
        <v>726.59969999999998</v>
      </c>
      <c r="K643" s="3">
        <v>4573171</v>
      </c>
      <c r="L643" s="3" t="s">
        <v>162</v>
      </c>
      <c r="M643" s="3">
        <v>0</v>
      </c>
      <c r="N643" s="3" t="s">
        <v>4740</v>
      </c>
      <c r="O643" s="3" t="s">
        <v>11053</v>
      </c>
      <c r="P643" s="8">
        <v>38718</v>
      </c>
      <c r="Q643" s="3" t="s">
        <v>7836</v>
      </c>
      <c r="R643" s="5" t="s">
        <v>11059</v>
      </c>
      <c r="S643" s="3" t="s">
        <v>2190</v>
      </c>
      <c r="T643" s="3" t="s">
        <v>37</v>
      </c>
      <c r="V643" s="3">
        <v>113</v>
      </c>
      <c r="W643" s="3">
        <v>41</v>
      </c>
      <c r="X643" s="3">
        <v>84</v>
      </c>
      <c r="Y643" s="3">
        <v>641</v>
      </c>
      <c r="Z643" s="3" t="s">
        <v>162</v>
      </c>
      <c r="AA643" s="3">
        <v>35</v>
      </c>
      <c r="AB643" s="3">
        <v>7</v>
      </c>
      <c r="AC643" s="3">
        <v>4573171</v>
      </c>
      <c r="AD643" s="3">
        <v>553251</v>
      </c>
      <c r="AE643" s="3" t="s">
        <v>39</v>
      </c>
      <c r="AF643" s="3">
        <v>8</v>
      </c>
      <c r="AG643" s="3">
        <v>2</v>
      </c>
    </row>
    <row r="644" spans="1:33" ht="15.75" customHeight="1" x14ac:dyDescent="0.15">
      <c r="A644" s="3">
        <v>26578</v>
      </c>
      <c r="B644" s="3">
        <v>642</v>
      </c>
      <c r="C644" s="3">
        <v>6</v>
      </c>
      <c r="D644" s="3" t="s">
        <v>4758</v>
      </c>
      <c r="E644" s="3" t="s">
        <v>11066</v>
      </c>
      <c r="F644" s="3" t="s">
        <v>1318</v>
      </c>
      <c r="G644" s="3" t="s">
        <v>707</v>
      </c>
      <c r="H644" s="3" t="s">
        <v>7488</v>
      </c>
      <c r="I644" s="3" t="s">
        <v>711</v>
      </c>
      <c r="J644" s="3">
        <v>726.21619999999996</v>
      </c>
      <c r="K644" s="3">
        <v>6114000</v>
      </c>
      <c r="L644" s="3" t="s">
        <v>538</v>
      </c>
      <c r="M644" s="3">
        <v>0</v>
      </c>
      <c r="N644" s="3" t="s">
        <v>4758</v>
      </c>
      <c r="O644" s="3" t="s">
        <v>11066</v>
      </c>
      <c r="P644" s="8">
        <v>39814</v>
      </c>
      <c r="Q644" s="3" t="s">
        <v>7843</v>
      </c>
      <c r="R644" s="5" t="s">
        <v>11069</v>
      </c>
      <c r="S644" s="3" t="s">
        <v>7488</v>
      </c>
      <c r="T644" s="3" t="s">
        <v>707</v>
      </c>
      <c r="V644" s="3">
        <v>4</v>
      </c>
      <c r="W644" s="3">
        <v>0</v>
      </c>
      <c r="X644" s="3">
        <v>25</v>
      </c>
      <c r="Y644" s="3">
        <v>642</v>
      </c>
      <c r="Z644" s="3" t="s">
        <v>538</v>
      </c>
      <c r="AA644" s="3">
        <v>6</v>
      </c>
      <c r="AB644" s="3">
        <v>2</v>
      </c>
      <c r="AC644" s="3">
        <v>6114000</v>
      </c>
      <c r="AD644" s="3">
        <v>740000</v>
      </c>
      <c r="AF644" s="3">
        <v>3</v>
      </c>
      <c r="AG644" s="3">
        <v>38</v>
      </c>
    </row>
    <row r="645" spans="1:33" ht="15.75" customHeight="1" x14ac:dyDescent="0.15">
      <c r="A645" s="3">
        <v>23055</v>
      </c>
      <c r="B645" s="3">
        <v>643</v>
      </c>
      <c r="C645" s="3">
        <v>41</v>
      </c>
      <c r="D645" s="3" t="s">
        <v>4761</v>
      </c>
      <c r="E645" s="3" t="s">
        <v>11072</v>
      </c>
      <c r="F645" s="3" t="s">
        <v>657</v>
      </c>
      <c r="G645" s="3" t="s">
        <v>246</v>
      </c>
      <c r="H645" s="3" t="s">
        <v>240</v>
      </c>
      <c r="I645" s="3" t="s">
        <v>240</v>
      </c>
      <c r="J645" s="3">
        <v>724.64449999999999</v>
      </c>
      <c r="K645" s="3">
        <v>6786000</v>
      </c>
      <c r="L645" s="3" t="s">
        <v>40</v>
      </c>
      <c r="M645" s="3">
        <v>1</v>
      </c>
      <c r="N645" s="3" t="s">
        <v>4761</v>
      </c>
      <c r="O645" s="3" t="s">
        <v>11072</v>
      </c>
      <c r="P645" s="3" t="s">
        <v>41</v>
      </c>
      <c r="Q645" s="3" t="s">
        <v>7850</v>
      </c>
      <c r="R645" s="5" t="s">
        <v>11078</v>
      </c>
      <c r="S645" s="3" t="s">
        <v>240</v>
      </c>
      <c r="T645" s="3" t="s">
        <v>246</v>
      </c>
      <c r="V645" s="3">
        <v>50</v>
      </c>
      <c r="W645" s="3">
        <v>14</v>
      </c>
      <c r="X645" s="3">
        <v>49</v>
      </c>
      <c r="Y645" s="3">
        <v>643</v>
      </c>
      <c r="Z645" s="3" t="s">
        <v>40</v>
      </c>
      <c r="AA645" s="3">
        <v>41</v>
      </c>
      <c r="AB645" s="3">
        <v>2</v>
      </c>
      <c r="AC645" s="3">
        <v>6786000</v>
      </c>
      <c r="AD645" s="3">
        <v>822900</v>
      </c>
      <c r="AE645" s="3" t="s">
        <v>240</v>
      </c>
      <c r="AF645" s="3">
        <v>4</v>
      </c>
      <c r="AG645" s="3">
        <v>18</v>
      </c>
    </row>
    <row r="646" spans="1:33" ht="15.75" customHeight="1" x14ac:dyDescent="0.15">
      <c r="A646" s="3">
        <v>25506</v>
      </c>
      <c r="B646" s="3">
        <v>644</v>
      </c>
      <c r="C646" s="3">
        <v>20</v>
      </c>
      <c r="D646" s="3" t="s">
        <v>4764</v>
      </c>
      <c r="E646" s="3" t="s">
        <v>11086</v>
      </c>
      <c r="F646" s="3" t="s">
        <v>475</v>
      </c>
      <c r="G646" s="3" t="s">
        <v>277</v>
      </c>
      <c r="H646" s="3" t="s">
        <v>6757</v>
      </c>
      <c r="I646" s="3" t="s">
        <v>203</v>
      </c>
      <c r="J646" s="3">
        <v>713.93899999999996</v>
      </c>
      <c r="K646" s="3">
        <v>6472728</v>
      </c>
      <c r="L646" s="3" t="s">
        <v>364</v>
      </c>
      <c r="M646" s="3">
        <v>0</v>
      </c>
      <c r="N646" s="3" t="s">
        <v>4764</v>
      </c>
      <c r="O646" s="3" t="s">
        <v>11086</v>
      </c>
      <c r="P646" s="8">
        <v>39814</v>
      </c>
      <c r="Q646" s="3" t="s">
        <v>7207</v>
      </c>
      <c r="R646" s="5" t="s">
        <v>11090</v>
      </c>
      <c r="S646" s="3" t="s">
        <v>6757</v>
      </c>
      <c r="T646" s="3" t="s">
        <v>277</v>
      </c>
      <c r="V646" s="3">
        <v>55</v>
      </c>
      <c r="W646" s="3">
        <v>65</v>
      </c>
      <c r="X646" s="3">
        <v>31</v>
      </c>
      <c r="Y646" s="3">
        <v>644</v>
      </c>
      <c r="Z646" s="3" t="s">
        <v>364</v>
      </c>
      <c r="AA646" s="3">
        <v>20</v>
      </c>
      <c r="AB646" s="3">
        <v>6</v>
      </c>
      <c r="AC646" s="3">
        <v>6472728</v>
      </c>
      <c r="AD646" s="3">
        <v>795235</v>
      </c>
      <c r="AE646" s="3" t="s">
        <v>203</v>
      </c>
      <c r="AF646" s="3">
        <v>20</v>
      </c>
      <c r="AG646" s="3">
        <v>9</v>
      </c>
    </row>
    <row r="647" spans="1:33" ht="15.75" customHeight="1" x14ac:dyDescent="0.15">
      <c r="A647" s="3">
        <v>23433</v>
      </c>
      <c r="B647" s="3">
        <v>645</v>
      </c>
      <c r="C647" s="3">
        <v>85</v>
      </c>
      <c r="D647" s="3" t="s">
        <v>4766</v>
      </c>
      <c r="E647" s="3" t="s">
        <v>11094</v>
      </c>
      <c r="F647" s="3" t="s">
        <v>36</v>
      </c>
      <c r="G647" s="3" t="s">
        <v>37</v>
      </c>
      <c r="H647" s="3" t="s">
        <v>7503</v>
      </c>
      <c r="I647" s="3" t="s">
        <v>5922</v>
      </c>
      <c r="J647" s="3">
        <v>712.56190000000004</v>
      </c>
      <c r="K647" s="3">
        <v>5173330</v>
      </c>
      <c r="L647" s="3" t="s">
        <v>600</v>
      </c>
      <c r="M647" s="3">
        <v>1</v>
      </c>
      <c r="N647" s="3" t="s">
        <v>4766</v>
      </c>
      <c r="O647" s="3" t="s">
        <v>11094</v>
      </c>
      <c r="P647" s="3" t="s">
        <v>835</v>
      </c>
      <c r="Q647" s="3" t="s">
        <v>7864</v>
      </c>
      <c r="R647" s="5" t="s">
        <v>11102</v>
      </c>
      <c r="S647" s="3" t="s">
        <v>7503</v>
      </c>
      <c r="T647" s="3" t="s">
        <v>37</v>
      </c>
      <c r="V647" s="3">
        <v>114</v>
      </c>
      <c r="W647" s="3">
        <v>0</v>
      </c>
      <c r="X647" s="3">
        <v>10</v>
      </c>
      <c r="Y647" s="3">
        <v>645</v>
      </c>
      <c r="Z647" s="3" t="s">
        <v>600</v>
      </c>
      <c r="AA647" s="3">
        <v>85</v>
      </c>
      <c r="AB647" s="3">
        <v>12</v>
      </c>
      <c r="AC647" s="3">
        <v>5173330</v>
      </c>
      <c r="AD647" s="3">
        <v>636669</v>
      </c>
      <c r="AF647" s="3">
        <v>13</v>
      </c>
      <c r="AG647" s="3">
        <v>75</v>
      </c>
    </row>
    <row r="648" spans="1:33" ht="15.75" customHeight="1" x14ac:dyDescent="0.15">
      <c r="A648" s="3">
        <v>26411</v>
      </c>
      <c r="B648" s="3">
        <v>646</v>
      </c>
      <c r="C648" s="3">
        <v>14</v>
      </c>
      <c r="D648" s="3" t="s">
        <v>2580</v>
      </c>
      <c r="E648" s="3" t="s">
        <v>11108</v>
      </c>
      <c r="F648" s="3" t="s">
        <v>143</v>
      </c>
      <c r="G648" s="3" t="s">
        <v>77</v>
      </c>
      <c r="H648" s="3" t="s">
        <v>79</v>
      </c>
      <c r="I648" s="3" t="s">
        <v>79</v>
      </c>
      <c r="J648" s="3">
        <v>711.07219999999995</v>
      </c>
      <c r="K648" s="3">
        <v>11566441</v>
      </c>
      <c r="L648" s="3" t="s">
        <v>66</v>
      </c>
      <c r="M648" s="3">
        <v>0</v>
      </c>
      <c r="N648" s="3" t="s">
        <v>2580</v>
      </c>
      <c r="O648" s="3" t="s">
        <v>11108</v>
      </c>
      <c r="P648" s="8">
        <v>38718</v>
      </c>
      <c r="Q648" s="3" t="s">
        <v>2582</v>
      </c>
      <c r="R648" s="5" t="s">
        <v>11112</v>
      </c>
      <c r="S648" s="3" t="s">
        <v>79</v>
      </c>
      <c r="T648" s="3" t="s">
        <v>77</v>
      </c>
      <c r="V648" s="3">
        <v>19</v>
      </c>
      <c r="W648" s="3">
        <v>18</v>
      </c>
      <c r="X648" s="3">
        <v>53</v>
      </c>
      <c r="Y648" s="3">
        <v>646</v>
      </c>
      <c r="Z648" s="3" t="s">
        <v>66</v>
      </c>
      <c r="AA648" s="3">
        <v>14</v>
      </c>
      <c r="AB648" s="3">
        <v>4</v>
      </c>
      <c r="AC648" s="3">
        <v>11566441</v>
      </c>
      <c r="AD648" s="3">
        <v>1426068</v>
      </c>
      <c r="AE648" s="3" t="s">
        <v>79</v>
      </c>
      <c r="AF648" s="3">
        <v>9</v>
      </c>
      <c r="AG648" s="3">
        <v>6</v>
      </c>
    </row>
    <row r="649" spans="1:33" ht="15.75" customHeight="1" x14ac:dyDescent="0.15">
      <c r="A649" s="3">
        <v>25411</v>
      </c>
      <c r="B649" s="3">
        <v>647</v>
      </c>
      <c r="C649" s="3">
        <v>148</v>
      </c>
      <c r="D649" s="3" t="s">
        <v>4773</v>
      </c>
      <c r="E649" s="3" t="s">
        <v>11116</v>
      </c>
      <c r="F649" s="3" t="s">
        <v>297</v>
      </c>
      <c r="G649" s="3" t="s">
        <v>146</v>
      </c>
      <c r="H649" s="3" t="s">
        <v>2725</v>
      </c>
      <c r="I649" s="3" t="s">
        <v>2725</v>
      </c>
      <c r="J649" s="3">
        <v>710.47979999999995</v>
      </c>
      <c r="K649" s="3">
        <v>46638997</v>
      </c>
      <c r="L649" s="3" t="s">
        <v>538</v>
      </c>
      <c r="M649" s="3">
        <v>0</v>
      </c>
      <c r="N649" s="3" t="s">
        <v>4773</v>
      </c>
      <c r="O649" s="3" t="s">
        <v>11116</v>
      </c>
      <c r="P649" s="8">
        <v>39448</v>
      </c>
      <c r="Q649" s="3" t="s">
        <v>7874</v>
      </c>
      <c r="R649" s="5" t="s">
        <v>11125</v>
      </c>
      <c r="S649" s="3" t="s">
        <v>2725</v>
      </c>
      <c r="T649" s="3" t="s">
        <v>146</v>
      </c>
      <c r="V649" s="3">
        <v>17</v>
      </c>
      <c r="X649" s="3">
        <v>26</v>
      </c>
      <c r="Y649" s="3">
        <v>647</v>
      </c>
      <c r="Z649" s="3" t="s">
        <v>538</v>
      </c>
      <c r="AA649" s="3">
        <v>148</v>
      </c>
      <c r="AB649" s="3">
        <v>32</v>
      </c>
      <c r="AC649" s="3">
        <v>46638997</v>
      </c>
      <c r="AD649" s="3">
        <v>5754492</v>
      </c>
      <c r="AE649" s="3" t="s">
        <v>2725</v>
      </c>
      <c r="AF649" s="3">
        <v>3</v>
      </c>
      <c r="AG649" s="3">
        <v>30</v>
      </c>
    </row>
    <row r="650" spans="1:33" ht="15.75" customHeight="1" x14ac:dyDescent="0.15">
      <c r="A650" s="3">
        <v>24954</v>
      </c>
      <c r="B650" s="3">
        <v>648</v>
      </c>
      <c r="C650" s="3">
        <v>13</v>
      </c>
      <c r="D650" s="3" t="s">
        <v>4777</v>
      </c>
      <c r="E650" s="3" t="s">
        <v>11128</v>
      </c>
      <c r="F650" s="3" t="s">
        <v>1438</v>
      </c>
      <c r="G650" s="3" t="s">
        <v>495</v>
      </c>
      <c r="H650" s="3" t="s">
        <v>7516</v>
      </c>
      <c r="I650" s="3" t="s">
        <v>6851</v>
      </c>
      <c r="J650" s="3">
        <v>708.97839999999997</v>
      </c>
      <c r="K650" s="3">
        <v>3746646</v>
      </c>
      <c r="L650" s="3" t="s">
        <v>215</v>
      </c>
      <c r="M650" s="3">
        <v>0</v>
      </c>
      <c r="N650" s="3" t="s">
        <v>4777</v>
      </c>
      <c r="O650" s="3" t="s">
        <v>11128</v>
      </c>
      <c r="P650" s="3" t="s">
        <v>179</v>
      </c>
      <c r="Q650" s="3" t="s">
        <v>7882</v>
      </c>
      <c r="R650" s="5" t="s">
        <v>11133</v>
      </c>
      <c r="S650" s="3" t="s">
        <v>7516</v>
      </c>
      <c r="T650" s="3" t="s">
        <v>495</v>
      </c>
      <c r="V650" s="3">
        <v>17</v>
      </c>
      <c r="W650" s="3">
        <v>0</v>
      </c>
      <c r="X650" s="3">
        <v>45</v>
      </c>
      <c r="Y650" s="3">
        <v>648</v>
      </c>
      <c r="Z650" s="3" t="s">
        <v>215</v>
      </c>
      <c r="AA650" s="3">
        <v>13</v>
      </c>
      <c r="AB650" s="3">
        <v>1</v>
      </c>
      <c r="AC650" s="3">
        <v>3746646</v>
      </c>
      <c r="AD650" s="3">
        <v>463133</v>
      </c>
      <c r="AF650" s="3">
        <v>7</v>
      </c>
      <c r="AG650" s="3">
        <v>39</v>
      </c>
    </row>
    <row r="651" spans="1:33" ht="15.75" customHeight="1" x14ac:dyDescent="0.15">
      <c r="A651" s="3">
        <v>25332</v>
      </c>
      <c r="B651" s="3">
        <v>649</v>
      </c>
      <c r="C651" s="3">
        <v>18</v>
      </c>
      <c r="D651" s="3" t="s">
        <v>4807</v>
      </c>
      <c r="E651" s="3" t="s">
        <v>11140</v>
      </c>
      <c r="F651" s="3" t="s">
        <v>36</v>
      </c>
      <c r="G651" s="3" t="s">
        <v>37</v>
      </c>
      <c r="H651" s="3" t="s">
        <v>7522</v>
      </c>
      <c r="I651" s="3" t="s">
        <v>39</v>
      </c>
      <c r="J651" s="3">
        <v>708.17840000000001</v>
      </c>
      <c r="K651" s="3">
        <v>2344170</v>
      </c>
      <c r="L651" s="3" t="s">
        <v>66</v>
      </c>
      <c r="M651" s="3">
        <v>0</v>
      </c>
      <c r="N651" s="3" t="s">
        <v>4807</v>
      </c>
      <c r="O651" s="3" t="s">
        <v>11140</v>
      </c>
      <c r="P651" s="8">
        <v>39448</v>
      </c>
      <c r="Q651" s="3" t="s">
        <v>7887</v>
      </c>
      <c r="R651" s="5" t="s">
        <v>11145</v>
      </c>
      <c r="S651" s="3" t="s">
        <v>7522</v>
      </c>
      <c r="T651" s="3" t="s">
        <v>37</v>
      </c>
      <c r="V651" s="3">
        <v>115</v>
      </c>
      <c r="W651" s="3">
        <v>42</v>
      </c>
      <c r="X651" s="3">
        <v>54</v>
      </c>
      <c r="Y651" s="3">
        <v>649</v>
      </c>
      <c r="Z651" s="3" t="s">
        <v>66</v>
      </c>
      <c r="AA651" s="3">
        <v>18</v>
      </c>
      <c r="AB651" s="3">
        <v>5</v>
      </c>
      <c r="AC651" s="3">
        <v>2344170</v>
      </c>
      <c r="AD651" s="3">
        <v>290056</v>
      </c>
      <c r="AE651" s="3" t="s">
        <v>39</v>
      </c>
      <c r="AF651" s="3">
        <v>9</v>
      </c>
      <c r="AG651" s="3">
        <v>2</v>
      </c>
    </row>
    <row r="652" spans="1:33" ht="15.75" customHeight="1" x14ac:dyDescent="0.15">
      <c r="A652" s="3">
        <v>20975</v>
      </c>
      <c r="B652" s="3">
        <v>650</v>
      </c>
      <c r="C652" s="3">
        <v>434</v>
      </c>
      <c r="D652" s="3" t="s">
        <v>2602</v>
      </c>
      <c r="E652" s="3" t="s">
        <v>11148</v>
      </c>
      <c r="F652" s="3" t="s">
        <v>143</v>
      </c>
      <c r="G652" s="3" t="s">
        <v>77</v>
      </c>
      <c r="H652" s="3" t="s">
        <v>2626</v>
      </c>
      <c r="I652" s="3" t="s">
        <v>79</v>
      </c>
      <c r="J652" s="3">
        <v>707.50229999999999</v>
      </c>
      <c r="K652" s="3">
        <v>71007265</v>
      </c>
      <c r="L652" s="3" t="s">
        <v>66</v>
      </c>
      <c r="M652" s="3">
        <v>2</v>
      </c>
      <c r="N652" s="3" t="s">
        <v>2602</v>
      </c>
      <c r="O652" s="3" t="s">
        <v>11148</v>
      </c>
      <c r="P652" s="3" t="s">
        <v>179</v>
      </c>
      <c r="Q652" s="3" t="s">
        <v>2604</v>
      </c>
      <c r="R652" s="5" t="s">
        <v>11153</v>
      </c>
      <c r="S652" s="3" t="s">
        <v>2626</v>
      </c>
      <c r="T652" s="3" t="s">
        <v>77</v>
      </c>
      <c r="V652" s="3">
        <v>20</v>
      </c>
      <c r="W652" s="3">
        <v>19</v>
      </c>
      <c r="X652" s="3">
        <v>55</v>
      </c>
      <c r="Y652" s="3">
        <v>650</v>
      </c>
      <c r="Z652" s="3" t="s">
        <v>66</v>
      </c>
      <c r="AA652" s="3">
        <v>434</v>
      </c>
      <c r="AB652" s="3">
        <v>32</v>
      </c>
      <c r="AC652" s="3">
        <v>71007265</v>
      </c>
      <c r="AD652" s="3">
        <v>8793444</v>
      </c>
      <c r="AE652" s="3" t="s">
        <v>79</v>
      </c>
      <c r="AF652" s="3">
        <v>9</v>
      </c>
      <c r="AG652" s="3">
        <v>6</v>
      </c>
    </row>
    <row r="653" spans="1:33" ht="15.75" customHeight="1" x14ac:dyDescent="0.15">
      <c r="A653" s="3">
        <v>23229</v>
      </c>
      <c r="B653" s="3">
        <v>651</v>
      </c>
      <c r="C653" s="3">
        <v>54</v>
      </c>
      <c r="D653" s="3" t="s">
        <v>4815</v>
      </c>
      <c r="E653" s="3" t="s">
        <v>11157</v>
      </c>
      <c r="F653" s="3" t="s">
        <v>3662</v>
      </c>
      <c r="G653" s="3" t="s">
        <v>878</v>
      </c>
      <c r="H653" s="3" t="s">
        <v>7534</v>
      </c>
      <c r="I653" s="3" t="s">
        <v>7897</v>
      </c>
      <c r="J653" s="3">
        <v>707.18359999999996</v>
      </c>
      <c r="K653" s="3">
        <v>3601968</v>
      </c>
      <c r="L653" s="3" t="s">
        <v>356</v>
      </c>
      <c r="M653" s="3">
        <v>1</v>
      </c>
      <c r="N653" s="3" t="s">
        <v>4815</v>
      </c>
      <c r="O653" s="3" t="s">
        <v>11157</v>
      </c>
      <c r="P653" s="3" t="s">
        <v>91</v>
      </c>
      <c r="Q653" s="3" t="s">
        <v>7893</v>
      </c>
      <c r="R653" s="5" t="s">
        <v>11159</v>
      </c>
      <c r="S653" s="3" t="s">
        <v>7534</v>
      </c>
      <c r="T653" s="3" t="s">
        <v>878</v>
      </c>
      <c r="V653" s="3">
        <v>2</v>
      </c>
      <c r="W653" s="3">
        <v>0</v>
      </c>
      <c r="X653" s="3">
        <v>36</v>
      </c>
      <c r="Y653" s="3">
        <v>651</v>
      </c>
      <c r="Z653" s="3" t="s">
        <v>356</v>
      </c>
      <c r="AA653" s="3">
        <v>54</v>
      </c>
      <c r="AB653" s="3">
        <v>8</v>
      </c>
      <c r="AC653" s="3">
        <v>3601968</v>
      </c>
      <c r="AD653" s="3">
        <v>446239</v>
      </c>
      <c r="AF653" s="3">
        <v>18</v>
      </c>
      <c r="AG653" s="3">
        <v>227</v>
      </c>
    </row>
    <row r="654" spans="1:33" ht="15.75" customHeight="1" x14ac:dyDescent="0.15">
      <c r="A654" s="3">
        <v>21126</v>
      </c>
      <c r="B654" s="3">
        <v>652</v>
      </c>
      <c r="C654" s="3">
        <v>434</v>
      </c>
      <c r="D654" s="3" t="s">
        <v>4818</v>
      </c>
      <c r="E654" s="3" t="s">
        <v>11162</v>
      </c>
      <c r="F654" s="3" t="s">
        <v>1318</v>
      </c>
      <c r="G654" s="3" t="s">
        <v>707</v>
      </c>
      <c r="H654" s="3" t="s">
        <v>7540</v>
      </c>
      <c r="I654" s="3" t="s">
        <v>711</v>
      </c>
      <c r="J654" s="3">
        <v>706.00340000000006</v>
      </c>
      <c r="K654" s="3">
        <v>54125468</v>
      </c>
      <c r="L654" s="3" t="s">
        <v>364</v>
      </c>
      <c r="M654" s="3">
        <v>2</v>
      </c>
      <c r="N654" s="3" t="s">
        <v>4818</v>
      </c>
      <c r="O654" s="3" t="s">
        <v>11162</v>
      </c>
      <c r="P654" s="3" t="s">
        <v>541</v>
      </c>
      <c r="Q654" s="3" t="s">
        <v>7900</v>
      </c>
      <c r="R654" s="5" t="s">
        <v>11167</v>
      </c>
      <c r="S654" s="3" t="s">
        <v>7540</v>
      </c>
      <c r="T654" s="3" t="s">
        <v>707</v>
      </c>
      <c r="V654" s="3">
        <v>5</v>
      </c>
      <c r="W654" s="3">
        <v>0</v>
      </c>
      <c r="X654" s="3">
        <v>32</v>
      </c>
      <c r="Y654" s="3">
        <v>652</v>
      </c>
      <c r="Z654" s="3" t="s">
        <v>364</v>
      </c>
      <c r="AA654" s="3">
        <v>434</v>
      </c>
      <c r="AB654" s="3">
        <v>2</v>
      </c>
      <c r="AC654" s="3">
        <v>54125468</v>
      </c>
      <c r="AD654" s="3">
        <v>6715290</v>
      </c>
      <c r="AF654" s="3">
        <v>20</v>
      </c>
      <c r="AG654" s="3">
        <v>38</v>
      </c>
    </row>
    <row r="655" spans="1:33" ht="15.75" customHeight="1" x14ac:dyDescent="0.15">
      <c r="A655" s="3">
        <v>23447</v>
      </c>
      <c r="B655" s="3">
        <v>653</v>
      </c>
      <c r="C655" s="3">
        <v>500</v>
      </c>
      <c r="D655" s="3" t="s">
        <v>4827</v>
      </c>
      <c r="E655" s="3" t="s">
        <v>11170</v>
      </c>
      <c r="F655" s="3" t="s">
        <v>1620</v>
      </c>
      <c r="G655" s="3" t="s">
        <v>412</v>
      </c>
      <c r="H655" s="3" t="s">
        <v>742</v>
      </c>
      <c r="I655" s="3" t="s">
        <v>742</v>
      </c>
      <c r="J655" s="3">
        <v>703.59609999999998</v>
      </c>
      <c r="K655" s="3">
        <v>18447103</v>
      </c>
      <c r="L655" s="3" t="s">
        <v>40</v>
      </c>
      <c r="M655" s="3">
        <v>1</v>
      </c>
      <c r="N655" s="3" t="s">
        <v>4827</v>
      </c>
      <c r="O655" s="3" t="s">
        <v>11170</v>
      </c>
      <c r="P655" s="3" t="s">
        <v>835</v>
      </c>
      <c r="Q655" s="3" t="s">
        <v>7903</v>
      </c>
      <c r="R655" s="5" t="s">
        <v>11174</v>
      </c>
      <c r="S655" s="3" t="s">
        <v>742</v>
      </c>
      <c r="T655" s="3" t="s">
        <v>412</v>
      </c>
      <c r="V655" s="3">
        <v>25</v>
      </c>
      <c r="W655" s="3">
        <v>24</v>
      </c>
      <c r="X655" s="3">
        <v>50</v>
      </c>
      <c r="Y655" s="3">
        <v>653</v>
      </c>
      <c r="Z655" s="3" t="s">
        <v>40</v>
      </c>
      <c r="AA655" s="3">
        <v>500</v>
      </c>
      <c r="AB655" s="3">
        <v>20</v>
      </c>
      <c r="AC655" s="3">
        <v>18447103</v>
      </c>
      <c r="AD655" s="3">
        <v>2295569</v>
      </c>
      <c r="AE655" s="3" t="s">
        <v>742</v>
      </c>
      <c r="AF655" s="3">
        <v>4</v>
      </c>
      <c r="AG655" s="3">
        <v>17</v>
      </c>
    </row>
    <row r="656" spans="1:33" ht="15.75" customHeight="1" x14ac:dyDescent="0.15">
      <c r="A656" s="3">
        <v>25789</v>
      </c>
      <c r="B656" s="3">
        <v>654</v>
      </c>
      <c r="C656" s="3">
        <v>25</v>
      </c>
      <c r="D656" s="3" t="s">
        <v>4830</v>
      </c>
      <c r="E656" s="3" t="s">
        <v>11181</v>
      </c>
      <c r="F656" s="3" t="s">
        <v>855</v>
      </c>
      <c r="G656" s="3" t="s">
        <v>292</v>
      </c>
      <c r="H656" s="3" t="s">
        <v>7551</v>
      </c>
      <c r="I656" s="3" t="s">
        <v>1032</v>
      </c>
      <c r="J656" s="3">
        <v>703.41120000000001</v>
      </c>
      <c r="K656" s="3">
        <v>2944992</v>
      </c>
      <c r="L656" s="3" t="s">
        <v>478</v>
      </c>
      <c r="M656" s="3">
        <v>0</v>
      </c>
      <c r="N656" s="3" t="s">
        <v>4830</v>
      </c>
      <c r="O656" s="3" t="s">
        <v>11181</v>
      </c>
      <c r="P656" s="8">
        <v>39448</v>
      </c>
      <c r="Q656" s="3" t="s">
        <v>7913</v>
      </c>
      <c r="R656" s="5" t="s">
        <v>11185</v>
      </c>
      <c r="S656" s="3" t="s">
        <v>7551</v>
      </c>
      <c r="T656" s="3" t="s">
        <v>292</v>
      </c>
      <c r="V656" s="3">
        <v>21</v>
      </c>
      <c r="W656" s="3">
        <v>17</v>
      </c>
      <c r="X656" s="3">
        <v>13</v>
      </c>
      <c r="Y656" s="3">
        <v>654</v>
      </c>
      <c r="Z656" s="3" t="s">
        <v>478</v>
      </c>
      <c r="AA656" s="3">
        <v>25</v>
      </c>
      <c r="AB656" s="3">
        <v>9</v>
      </c>
      <c r="AC656" s="3">
        <v>2944992</v>
      </c>
      <c r="AD656" s="3">
        <v>366561</v>
      </c>
      <c r="AE656" s="3" t="s">
        <v>1032</v>
      </c>
      <c r="AF656" s="3">
        <v>15</v>
      </c>
      <c r="AG656" s="3">
        <v>49</v>
      </c>
    </row>
    <row r="657" spans="1:33" ht="15.75" customHeight="1" x14ac:dyDescent="0.15">
      <c r="A657" s="3">
        <v>25955</v>
      </c>
      <c r="B657" s="3">
        <v>655</v>
      </c>
      <c r="C657" s="3">
        <v>16</v>
      </c>
      <c r="D657" s="3" t="s">
        <v>4833</v>
      </c>
      <c r="E657" s="3" t="s">
        <v>11189</v>
      </c>
      <c r="F657" s="3" t="s">
        <v>855</v>
      </c>
      <c r="G657" s="3" t="s">
        <v>292</v>
      </c>
      <c r="H657" s="3" t="s">
        <v>7557</v>
      </c>
      <c r="I657" s="3" t="s">
        <v>2280</v>
      </c>
      <c r="J657" s="3">
        <v>702.93349999999998</v>
      </c>
      <c r="K657" s="3">
        <v>3063400</v>
      </c>
      <c r="L657" s="3" t="s">
        <v>226</v>
      </c>
      <c r="M657" s="3">
        <v>0</v>
      </c>
      <c r="N657" s="3" t="s">
        <v>4833</v>
      </c>
      <c r="O657" s="3" t="s">
        <v>11189</v>
      </c>
      <c r="P657" s="8">
        <v>39814</v>
      </c>
      <c r="Q657" s="3" t="s">
        <v>7920</v>
      </c>
      <c r="R657" s="5" t="s">
        <v>11194</v>
      </c>
      <c r="S657" s="3" t="s">
        <v>7557</v>
      </c>
      <c r="T657" s="3" t="s">
        <v>292</v>
      </c>
      <c r="V657" s="3">
        <v>22</v>
      </c>
      <c r="W657" s="3">
        <v>6</v>
      </c>
      <c r="X657" s="3">
        <v>4</v>
      </c>
      <c r="Y657" s="3">
        <v>655</v>
      </c>
      <c r="Z657" s="3" t="s">
        <v>226</v>
      </c>
      <c r="AA657" s="3">
        <v>16</v>
      </c>
      <c r="AB657" s="3">
        <v>4</v>
      </c>
      <c r="AC657" s="3">
        <v>3063400</v>
      </c>
      <c r="AD657" s="3">
        <v>381526</v>
      </c>
      <c r="AE657" s="3" t="s">
        <v>2280</v>
      </c>
      <c r="AF657" s="3">
        <v>24</v>
      </c>
      <c r="AG657" s="3">
        <v>52</v>
      </c>
    </row>
    <row r="658" spans="1:33" ht="15.75" customHeight="1" x14ac:dyDescent="0.15">
      <c r="A658" s="3">
        <v>26153</v>
      </c>
      <c r="B658" s="3">
        <v>656</v>
      </c>
      <c r="C658" s="3">
        <v>45</v>
      </c>
      <c r="D658" s="3" t="s">
        <v>4836</v>
      </c>
      <c r="E658" s="3" t="s">
        <v>11198</v>
      </c>
      <c r="F658" s="3" t="s">
        <v>36</v>
      </c>
      <c r="G658" s="3" t="s">
        <v>37</v>
      </c>
      <c r="H658" s="3" t="s">
        <v>7565</v>
      </c>
      <c r="I658" s="3" t="s">
        <v>5922</v>
      </c>
      <c r="J658" s="3">
        <v>702.71500000000003</v>
      </c>
      <c r="K658" s="3">
        <v>4196530</v>
      </c>
      <c r="L658" s="3" t="s">
        <v>221</v>
      </c>
      <c r="M658" s="3">
        <v>0</v>
      </c>
      <c r="N658" s="3" t="s">
        <v>4836</v>
      </c>
      <c r="O658" s="3" t="s">
        <v>11198</v>
      </c>
      <c r="P658" s="8">
        <v>39814</v>
      </c>
      <c r="Q658" s="3" t="s">
        <v>7929</v>
      </c>
      <c r="R658" s="5" t="s">
        <v>11204</v>
      </c>
      <c r="S658" s="3" t="s">
        <v>7565</v>
      </c>
      <c r="T658" s="3" t="s">
        <v>37</v>
      </c>
      <c r="V658" s="3">
        <v>116</v>
      </c>
      <c r="W658" s="3">
        <v>0</v>
      </c>
      <c r="X658" s="3">
        <v>39</v>
      </c>
      <c r="Y658" s="3">
        <v>656</v>
      </c>
      <c r="Z658" s="3" t="s">
        <v>221</v>
      </c>
      <c r="AA658" s="3">
        <v>45</v>
      </c>
      <c r="AB658" s="3">
        <v>17</v>
      </c>
      <c r="AC658" s="3">
        <v>4196530</v>
      </c>
      <c r="AD658" s="3">
        <v>522792</v>
      </c>
      <c r="AF658" s="3">
        <v>2</v>
      </c>
      <c r="AG658" s="3">
        <v>75</v>
      </c>
    </row>
    <row r="659" spans="1:33" ht="15.75" customHeight="1" x14ac:dyDescent="0.15">
      <c r="A659" s="3">
        <v>25250</v>
      </c>
      <c r="B659" s="3">
        <v>657</v>
      </c>
      <c r="C659" s="3">
        <v>109</v>
      </c>
      <c r="D659" s="3" t="s">
        <v>4838</v>
      </c>
      <c r="E659" s="3" t="s">
        <v>11210</v>
      </c>
      <c r="F659" s="3" t="s">
        <v>1072</v>
      </c>
      <c r="G659" s="3" t="s">
        <v>575</v>
      </c>
      <c r="H659" s="3" t="s">
        <v>7572</v>
      </c>
      <c r="I659" s="3" t="s">
        <v>1375</v>
      </c>
      <c r="J659" s="3">
        <v>702.32870000000003</v>
      </c>
      <c r="K659" s="3">
        <v>8279318</v>
      </c>
      <c r="L659" s="3" t="s">
        <v>162</v>
      </c>
      <c r="M659" s="3">
        <v>0</v>
      </c>
      <c r="N659" s="3" t="s">
        <v>4838</v>
      </c>
      <c r="O659" s="3" t="s">
        <v>11210</v>
      </c>
      <c r="P659" s="8">
        <v>39448</v>
      </c>
      <c r="Q659" s="3" t="s">
        <v>7932</v>
      </c>
      <c r="R659" s="5" t="s">
        <v>11214</v>
      </c>
      <c r="S659" s="3" t="s">
        <v>7572</v>
      </c>
      <c r="T659" s="3" t="s">
        <v>575</v>
      </c>
      <c r="V659" s="3">
        <v>12</v>
      </c>
      <c r="W659" s="3">
        <v>9</v>
      </c>
      <c r="X659" s="3">
        <v>85</v>
      </c>
      <c r="Y659" s="3">
        <v>657</v>
      </c>
      <c r="Z659" s="3" t="s">
        <v>162</v>
      </c>
      <c r="AA659" s="3">
        <v>109</v>
      </c>
      <c r="AB659" s="3">
        <v>24</v>
      </c>
      <c r="AC659" s="3">
        <v>8279318</v>
      </c>
      <c r="AD659" s="3">
        <v>1031911</v>
      </c>
      <c r="AE659" s="3" t="s">
        <v>1375</v>
      </c>
      <c r="AF659" s="3">
        <v>8</v>
      </c>
      <c r="AG659" s="3">
        <v>23</v>
      </c>
    </row>
    <row r="660" spans="1:33" ht="15.75" customHeight="1" x14ac:dyDescent="0.15">
      <c r="A660" s="3">
        <v>21028</v>
      </c>
      <c r="B660" s="3">
        <v>658</v>
      </c>
      <c r="C660" s="3">
        <v>27</v>
      </c>
      <c r="D660" s="3" t="s">
        <v>4841</v>
      </c>
      <c r="E660" s="3" t="s">
        <v>11217</v>
      </c>
      <c r="F660" s="3" t="s">
        <v>36</v>
      </c>
      <c r="G660" s="3" t="s">
        <v>37</v>
      </c>
      <c r="H660" s="3" t="s">
        <v>7580</v>
      </c>
      <c r="I660" s="3" t="s">
        <v>39</v>
      </c>
      <c r="J660" s="3">
        <v>700.41520000000003</v>
      </c>
      <c r="K660" s="3">
        <v>9300320</v>
      </c>
      <c r="L660" s="3" t="s">
        <v>356</v>
      </c>
      <c r="M660" s="3">
        <v>2</v>
      </c>
      <c r="N660" s="3" t="s">
        <v>4841</v>
      </c>
      <c r="O660" s="3" t="s">
        <v>11217</v>
      </c>
      <c r="P660" s="3" t="s">
        <v>41</v>
      </c>
      <c r="Q660" s="3" t="s">
        <v>7941</v>
      </c>
      <c r="R660" s="5" t="s">
        <v>11224</v>
      </c>
      <c r="S660" s="3" t="s">
        <v>7580</v>
      </c>
      <c r="T660" s="3" t="s">
        <v>37</v>
      </c>
      <c r="V660" s="3">
        <v>117</v>
      </c>
      <c r="W660" s="3">
        <v>43</v>
      </c>
      <c r="X660" s="3">
        <v>37</v>
      </c>
      <c r="Y660" s="3">
        <v>658</v>
      </c>
      <c r="Z660" s="3" t="s">
        <v>356</v>
      </c>
      <c r="AA660" s="3">
        <v>27</v>
      </c>
      <c r="AB660" s="3">
        <v>6</v>
      </c>
      <c r="AC660" s="3">
        <v>9300320</v>
      </c>
      <c r="AD660" s="3">
        <v>1161937</v>
      </c>
      <c r="AE660" s="3" t="s">
        <v>39</v>
      </c>
      <c r="AF660" s="3">
        <v>18</v>
      </c>
      <c r="AG660" s="3">
        <v>2</v>
      </c>
    </row>
    <row r="661" spans="1:33" ht="15.75" customHeight="1" x14ac:dyDescent="0.15">
      <c r="A661" s="3">
        <v>26188</v>
      </c>
      <c r="B661" s="3">
        <v>659</v>
      </c>
      <c r="C661" s="3">
        <v>60</v>
      </c>
      <c r="D661" s="3" t="s">
        <v>4844</v>
      </c>
      <c r="E661" s="3" t="s">
        <v>11228</v>
      </c>
      <c r="F661" s="3" t="s">
        <v>475</v>
      </c>
      <c r="G661" s="3" t="s">
        <v>277</v>
      </c>
      <c r="H661" s="3" t="s">
        <v>475</v>
      </c>
      <c r="I661" s="3" t="s">
        <v>203</v>
      </c>
      <c r="J661" s="3">
        <v>698.19280000000003</v>
      </c>
      <c r="K661" s="3">
        <v>18418300</v>
      </c>
      <c r="L661" s="3" t="s">
        <v>221</v>
      </c>
      <c r="M661" s="3">
        <v>0</v>
      </c>
      <c r="N661" s="3" t="s">
        <v>4844</v>
      </c>
      <c r="O661" s="3" t="s">
        <v>11228</v>
      </c>
      <c r="P661" s="8">
        <v>39448</v>
      </c>
      <c r="Q661" s="3" t="s">
        <v>7491</v>
      </c>
      <c r="R661" s="5" t="s">
        <v>11232</v>
      </c>
      <c r="S661" s="3" t="s">
        <v>475</v>
      </c>
      <c r="T661" s="3" t="s">
        <v>277</v>
      </c>
      <c r="V661" s="3">
        <v>56</v>
      </c>
      <c r="W661" s="3">
        <v>66</v>
      </c>
      <c r="X661" s="3">
        <v>40</v>
      </c>
      <c r="Y661" s="3">
        <v>659</v>
      </c>
      <c r="Z661" s="3" t="s">
        <v>221</v>
      </c>
      <c r="AA661" s="3">
        <v>60</v>
      </c>
      <c r="AB661" s="3">
        <v>13</v>
      </c>
      <c r="AC661" s="3">
        <v>18418300</v>
      </c>
      <c r="AD661" s="3">
        <v>2307500</v>
      </c>
      <c r="AE661" s="3" t="s">
        <v>203</v>
      </c>
      <c r="AF661" s="3">
        <v>2</v>
      </c>
      <c r="AG661" s="3">
        <v>9</v>
      </c>
    </row>
    <row r="662" spans="1:33" ht="15.75" customHeight="1" x14ac:dyDescent="0.15">
      <c r="A662" s="3">
        <v>25495</v>
      </c>
      <c r="B662" s="3">
        <v>660</v>
      </c>
      <c r="C662" s="3">
        <v>28</v>
      </c>
      <c r="D662" s="3" t="s">
        <v>4846</v>
      </c>
      <c r="E662" s="3" t="s">
        <v>11236</v>
      </c>
      <c r="F662" s="3" t="s">
        <v>1620</v>
      </c>
      <c r="G662" s="3" t="s">
        <v>412</v>
      </c>
      <c r="H662" s="3" t="s">
        <v>742</v>
      </c>
      <c r="I662" s="3" t="s">
        <v>742</v>
      </c>
      <c r="J662" s="3">
        <v>696.84069999999997</v>
      </c>
      <c r="K662" s="3">
        <v>2779500</v>
      </c>
      <c r="L662" s="3" t="s">
        <v>66</v>
      </c>
      <c r="M662" s="3">
        <v>0</v>
      </c>
      <c r="N662" s="3" t="s">
        <v>4846</v>
      </c>
      <c r="O662" s="3" t="s">
        <v>11236</v>
      </c>
      <c r="P662" s="8">
        <v>39448</v>
      </c>
      <c r="Q662" s="3" t="s">
        <v>7947</v>
      </c>
      <c r="R662" s="5" t="s">
        <v>11242</v>
      </c>
      <c r="S662" s="3" t="s">
        <v>742</v>
      </c>
      <c r="T662" s="3" t="s">
        <v>412</v>
      </c>
      <c r="V662" s="3">
        <v>26</v>
      </c>
      <c r="W662" s="3">
        <v>25</v>
      </c>
      <c r="X662" s="3">
        <v>56</v>
      </c>
      <c r="Y662" s="3">
        <v>660</v>
      </c>
      <c r="Z662" s="3" t="s">
        <v>66</v>
      </c>
      <c r="AA662" s="3">
        <v>28</v>
      </c>
      <c r="AB662" s="3">
        <v>13</v>
      </c>
      <c r="AC662" s="3">
        <v>2779500</v>
      </c>
      <c r="AD662" s="3">
        <v>348815</v>
      </c>
      <c r="AE662" s="3" t="s">
        <v>742</v>
      </c>
      <c r="AF662" s="3">
        <v>9</v>
      </c>
      <c r="AG662" s="3">
        <v>17</v>
      </c>
    </row>
    <row r="663" spans="1:33" ht="15.75" customHeight="1" x14ac:dyDescent="0.15">
      <c r="A663" s="3">
        <v>21709</v>
      </c>
      <c r="B663" s="3">
        <v>661</v>
      </c>
      <c r="C663" s="3">
        <v>13</v>
      </c>
      <c r="D663" s="3" t="s">
        <v>4847</v>
      </c>
      <c r="E663" s="3" t="s">
        <v>11247</v>
      </c>
      <c r="F663" s="3" t="s">
        <v>855</v>
      </c>
      <c r="G663" s="3" t="s">
        <v>292</v>
      </c>
      <c r="H663" s="3" t="s">
        <v>7399</v>
      </c>
      <c r="I663" s="3" t="s">
        <v>1032</v>
      </c>
      <c r="J663" s="3">
        <v>695.64440000000002</v>
      </c>
      <c r="K663" s="3">
        <v>14202252</v>
      </c>
      <c r="L663" s="3" t="s">
        <v>364</v>
      </c>
      <c r="M663" s="3">
        <v>2</v>
      </c>
      <c r="N663" s="3" t="s">
        <v>4847</v>
      </c>
      <c r="O663" s="3" t="s">
        <v>11247</v>
      </c>
      <c r="P663" s="3" t="s">
        <v>1000</v>
      </c>
      <c r="Q663" s="3" t="s">
        <v>7950</v>
      </c>
      <c r="R663" s="5" t="s">
        <v>11252</v>
      </c>
      <c r="S663" s="3" t="s">
        <v>7399</v>
      </c>
      <c r="T663" s="3" t="s">
        <v>292</v>
      </c>
      <c r="V663" s="3">
        <v>23</v>
      </c>
      <c r="W663" s="3">
        <v>18</v>
      </c>
      <c r="X663" s="3">
        <v>33</v>
      </c>
      <c r="Y663" s="3">
        <v>661</v>
      </c>
      <c r="Z663" s="3" t="s">
        <v>364</v>
      </c>
      <c r="AA663" s="3">
        <v>13</v>
      </c>
      <c r="AB663" s="3">
        <v>2</v>
      </c>
      <c r="AC663" s="3">
        <v>14202252</v>
      </c>
      <c r="AD663" s="3">
        <v>1785000</v>
      </c>
      <c r="AE663" s="3" t="s">
        <v>1032</v>
      </c>
      <c r="AF663" s="3">
        <v>20</v>
      </c>
      <c r="AG663" s="3">
        <v>49</v>
      </c>
    </row>
    <row r="664" spans="1:33" ht="15.75" customHeight="1" x14ac:dyDescent="0.15">
      <c r="A664" s="3">
        <v>2288</v>
      </c>
      <c r="B664" s="3">
        <v>662</v>
      </c>
      <c r="C664" s="3">
        <v>772</v>
      </c>
      <c r="D664" s="3" t="s">
        <v>4865</v>
      </c>
      <c r="E664" s="3" t="s">
        <v>11256</v>
      </c>
      <c r="F664" s="3" t="s">
        <v>657</v>
      </c>
      <c r="G664" s="3" t="s">
        <v>246</v>
      </c>
      <c r="H664" s="3" t="s">
        <v>7604</v>
      </c>
      <c r="I664" s="3" t="s">
        <v>264</v>
      </c>
      <c r="J664" s="3">
        <v>694.23509999999999</v>
      </c>
      <c r="K664" s="3">
        <v>183195157</v>
      </c>
      <c r="L664" s="3" t="s">
        <v>75</v>
      </c>
      <c r="M664" s="3">
        <v>5</v>
      </c>
      <c r="N664" s="3" t="s">
        <v>4865</v>
      </c>
      <c r="O664" s="3" t="s">
        <v>11256</v>
      </c>
      <c r="P664" s="3" t="s">
        <v>1063</v>
      </c>
      <c r="Q664" s="3" t="s">
        <v>7957</v>
      </c>
      <c r="R664" s="5" t="s">
        <v>11265</v>
      </c>
      <c r="S664" s="3" t="s">
        <v>7604</v>
      </c>
      <c r="T664" s="3" t="s">
        <v>246</v>
      </c>
      <c r="V664" s="3">
        <v>51</v>
      </c>
      <c r="W664" s="3">
        <v>23</v>
      </c>
      <c r="X664" s="3">
        <v>10</v>
      </c>
      <c r="Y664" s="3">
        <v>662</v>
      </c>
      <c r="Z664" s="3" t="s">
        <v>75</v>
      </c>
      <c r="AA664" s="3">
        <v>772</v>
      </c>
      <c r="AB664" s="3">
        <v>259</v>
      </c>
      <c r="AC664" s="3">
        <v>183195157</v>
      </c>
      <c r="AD664" s="3">
        <v>23065608</v>
      </c>
      <c r="AE664" s="3" t="s">
        <v>264</v>
      </c>
      <c r="AF664" s="3">
        <v>14</v>
      </c>
      <c r="AG664" s="3">
        <v>8</v>
      </c>
    </row>
    <row r="665" spans="1:33" ht="15.75" customHeight="1" x14ac:dyDescent="0.15">
      <c r="A665" s="3">
        <v>24936</v>
      </c>
      <c r="B665" s="3">
        <v>663</v>
      </c>
      <c r="C665" s="3">
        <v>26</v>
      </c>
      <c r="D665" s="3" t="s">
        <v>4869</v>
      </c>
      <c r="E665" s="3" t="s">
        <v>11267</v>
      </c>
      <c r="F665" s="3" t="s">
        <v>331</v>
      </c>
      <c r="G665" s="3" t="s">
        <v>167</v>
      </c>
      <c r="H665" s="3" t="s">
        <v>271</v>
      </c>
      <c r="I665" s="3" t="s">
        <v>271</v>
      </c>
      <c r="J665" s="3">
        <v>690.61670000000004</v>
      </c>
      <c r="K665" s="3">
        <v>22901344</v>
      </c>
      <c r="L665" s="3" t="s">
        <v>478</v>
      </c>
      <c r="M665" s="3">
        <v>0</v>
      </c>
      <c r="N665" s="3" t="s">
        <v>4869</v>
      </c>
      <c r="O665" s="3" t="s">
        <v>11267</v>
      </c>
      <c r="P665" s="3" t="s">
        <v>7961</v>
      </c>
      <c r="Q665" s="3" t="s">
        <v>7960</v>
      </c>
      <c r="R665" s="5" t="s">
        <v>11276</v>
      </c>
      <c r="S665" s="3" t="s">
        <v>271</v>
      </c>
      <c r="T665" s="3" t="s">
        <v>167</v>
      </c>
      <c r="V665" s="3">
        <v>53</v>
      </c>
      <c r="W665" s="3">
        <v>9</v>
      </c>
      <c r="X665" s="3">
        <v>14</v>
      </c>
      <c r="Y665" s="3">
        <v>663</v>
      </c>
      <c r="Z665" s="3" t="s">
        <v>478</v>
      </c>
      <c r="AA665" s="3">
        <v>26</v>
      </c>
      <c r="AB665" s="3">
        <v>26</v>
      </c>
      <c r="AC665" s="3">
        <v>22901344</v>
      </c>
      <c r="AD665" s="3">
        <v>2896643</v>
      </c>
      <c r="AE665" s="3" t="s">
        <v>271</v>
      </c>
      <c r="AF665" s="3">
        <v>15</v>
      </c>
      <c r="AG665" s="3">
        <v>7</v>
      </c>
    </row>
    <row r="666" spans="1:33" ht="15.75" customHeight="1" x14ac:dyDescent="0.15">
      <c r="A666" s="3">
        <v>23219</v>
      </c>
      <c r="B666" s="3">
        <v>664</v>
      </c>
      <c r="C666" s="3">
        <v>61</v>
      </c>
      <c r="D666" s="3" t="s">
        <v>4871</v>
      </c>
      <c r="E666" s="3" t="s">
        <v>11282</v>
      </c>
      <c r="F666" s="3" t="s">
        <v>331</v>
      </c>
      <c r="G666" s="3" t="s">
        <v>167</v>
      </c>
      <c r="H666" s="3" t="s">
        <v>3411</v>
      </c>
      <c r="I666" s="3" t="s">
        <v>271</v>
      </c>
      <c r="J666" s="3">
        <v>689.24310000000003</v>
      </c>
      <c r="K666" s="3">
        <v>27239756</v>
      </c>
      <c r="L666" s="3" t="s">
        <v>75</v>
      </c>
      <c r="M666" s="3">
        <v>1</v>
      </c>
      <c r="N666" s="3" t="s">
        <v>4871</v>
      </c>
      <c r="O666" s="3" t="s">
        <v>11282</v>
      </c>
      <c r="P666" s="3" t="s">
        <v>1000</v>
      </c>
      <c r="Q666" s="3" t="s">
        <v>7968</v>
      </c>
      <c r="R666" s="5" t="s">
        <v>11288</v>
      </c>
      <c r="S666" s="3" t="s">
        <v>3411</v>
      </c>
      <c r="T666" s="3" t="s">
        <v>167</v>
      </c>
      <c r="V666" s="3">
        <v>54</v>
      </c>
      <c r="W666" s="3">
        <v>10</v>
      </c>
      <c r="X666" s="3">
        <v>11</v>
      </c>
      <c r="Y666" s="3">
        <v>664</v>
      </c>
      <c r="Z666" s="3" t="s">
        <v>75</v>
      </c>
      <c r="AA666" s="3">
        <v>61</v>
      </c>
      <c r="AB666" s="3">
        <v>39</v>
      </c>
      <c r="AC666" s="3">
        <v>27239756</v>
      </c>
      <c r="AD666" s="3">
        <v>3451377</v>
      </c>
      <c r="AE666" s="3" t="s">
        <v>271</v>
      </c>
      <c r="AF666" s="3">
        <v>14</v>
      </c>
      <c r="AG666" s="3">
        <v>7</v>
      </c>
    </row>
    <row r="667" spans="1:33" ht="15.75" customHeight="1" x14ac:dyDescent="0.15">
      <c r="A667" s="3">
        <v>23254</v>
      </c>
      <c r="B667" s="3">
        <v>665</v>
      </c>
      <c r="C667" s="3">
        <v>12</v>
      </c>
      <c r="D667" s="3" t="s">
        <v>4874</v>
      </c>
      <c r="E667" s="3" t="s">
        <v>11297</v>
      </c>
      <c r="F667" s="3" t="s">
        <v>947</v>
      </c>
      <c r="G667" s="3" t="s">
        <v>389</v>
      </c>
      <c r="H667" s="3" t="s">
        <v>1420</v>
      </c>
      <c r="I667" s="3" t="s">
        <v>1421</v>
      </c>
      <c r="J667" s="3">
        <v>688.59590000000003</v>
      </c>
      <c r="K667" s="3">
        <v>2999945</v>
      </c>
      <c r="L667" s="3" t="s">
        <v>641</v>
      </c>
      <c r="M667" s="3">
        <v>1</v>
      </c>
      <c r="N667" s="3" t="s">
        <v>4874</v>
      </c>
      <c r="O667" s="3" t="s">
        <v>11297</v>
      </c>
      <c r="P667" s="3" t="s">
        <v>91</v>
      </c>
      <c r="Q667" s="3" t="s">
        <v>7974</v>
      </c>
      <c r="R667" s="5" t="s">
        <v>11303</v>
      </c>
      <c r="S667" s="3" t="s">
        <v>1420</v>
      </c>
      <c r="T667" s="3" t="s">
        <v>389</v>
      </c>
      <c r="V667" s="3">
        <v>8</v>
      </c>
      <c r="W667" s="3">
        <v>0</v>
      </c>
      <c r="X667" s="3">
        <v>3</v>
      </c>
      <c r="Y667" s="3">
        <v>665</v>
      </c>
      <c r="Z667" s="3" t="s">
        <v>641</v>
      </c>
      <c r="AA667" s="3">
        <v>12</v>
      </c>
      <c r="AB667" s="3">
        <v>5</v>
      </c>
      <c r="AC667" s="3">
        <v>2999945</v>
      </c>
      <c r="AD667" s="3">
        <v>380416</v>
      </c>
      <c r="AF667" s="3">
        <v>23</v>
      </c>
      <c r="AG667" s="3">
        <v>74</v>
      </c>
    </row>
    <row r="668" spans="1:33" ht="15.75" customHeight="1" x14ac:dyDescent="0.15">
      <c r="A668" s="3">
        <v>23119</v>
      </c>
      <c r="B668" s="3">
        <v>666</v>
      </c>
      <c r="C668" s="3">
        <v>30</v>
      </c>
      <c r="D668" s="3" t="s">
        <v>2373</v>
      </c>
      <c r="E668" s="3" t="s">
        <v>11307</v>
      </c>
      <c r="F668" s="3" t="s">
        <v>143</v>
      </c>
      <c r="G668" s="3" t="s">
        <v>77</v>
      </c>
      <c r="H668" s="3" t="s">
        <v>79</v>
      </c>
      <c r="I668" s="3" t="s">
        <v>79</v>
      </c>
      <c r="J668" s="3">
        <v>686.89390000000003</v>
      </c>
      <c r="K668" s="3">
        <v>8207901</v>
      </c>
      <c r="L668" s="3" t="s">
        <v>101</v>
      </c>
      <c r="M668" s="3">
        <v>1</v>
      </c>
      <c r="N668" s="3" t="s">
        <v>2373</v>
      </c>
      <c r="O668" s="3" t="s">
        <v>11307</v>
      </c>
      <c r="P668" s="3" t="s">
        <v>41</v>
      </c>
      <c r="Q668" s="3" t="s">
        <v>2379</v>
      </c>
      <c r="R668" s="5" t="s">
        <v>11314</v>
      </c>
      <c r="S668" s="3" t="s">
        <v>79</v>
      </c>
      <c r="T668" s="3" t="s">
        <v>77</v>
      </c>
      <c r="V668" s="3">
        <v>21</v>
      </c>
      <c r="W668" s="3">
        <v>20</v>
      </c>
      <c r="X668" s="3">
        <v>47</v>
      </c>
      <c r="Y668" s="3">
        <v>666</v>
      </c>
      <c r="Z668" s="3" t="s">
        <v>101</v>
      </c>
      <c r="AA668" s="3">
        <v>30</v>
      </c>
      <c r="AB668" s="3">
        <v>8</v>
      </c>
      <c r="AC668" s="3">
        <v>8207901</v>
      </c>
      <c r="AD668" s="3">
        <v>1043076</v>
      </c>
      <c r="AE668" s="3" t="s">
        <v>79</v>
      </c>
      <c r="AF668" s="3">
        <v>10</v>
      </c>
      <c r="AG668" s="3">
        <v>6</v>
      </c>
    </row>
    <row r="669" spans="1:33" ht="15.75" customHeight="1" x14ac:dyDescent="0.15">
      <c r="A669" s="3">
        <v>26131</v>
      </c>
      <c r="B669" s="3">
        <v>667</v>
      </c>
      <c r="C669" s="3">
        <v>94</v>
      </c>
      <c r="D669" s="3" t="s">
        <v>3130</v>
      </c>
      <c r="E669" s="3" t="s">
        <v>11317</v>
      </c>
      <c r="F669" s="3" t="s">
        <v>475</v>
      </c>
      <c r="G669" s="3" t="s">
        <v>277</v>
      </c>
      <c r="H669" s="3" t="s">
        <v>475</v>
      </c>
      <c r="I669" s="3" t="s">
        <v>203</v>
      </c>
      <c r="J669" s="3">
        <v>686.58640000000003</v>
      </c>
      <c r="K669" s="3">
        <v>28089000</v>
      </c>
      <c r="L669" s="3" t="s">
        <v>71</v>
      </c>
      <c r="M669" s="3">
        <v>0</v>
      </c>
      <c r="N669" s="3" t="s">
        <v>3130</v>
      </c>
      <c r="O669" s="3" t="s">
        <v>11317</v>
      </c>
      <c r="P669" s="8">
        <v>39083</v>
      </c>
      <c r="Q669" s="3" t="s">
        <v>3132</v>
      </c>
      <c r="R669" s="5" t="s">
        <v>11321</v>
      </c>
      <c r="S669" s="3" t="s">
        <v>475</v>
      </c>
      <c r="T669" s="3" t="s">
        <v>277</v>
      </c>
      <c r="V669" s="3">
        <v>57</v>
      </c>
      <c r="W669" s="3">
        <v>67</v>
      </c>
      <c r="X669" s="3">
        <v>77</v>
      </c>
      <c r="Y669" s="3">
        <v>667</v>
      </c>
      <c r="Z669" s="3" t="s">
        <v>71</v>
      </c>
      <c r="AA669" s="3">
        <v>94</v>
      </c>
      <c r="AB669" s="3">
        <v>25</v>
      </c>
      <c r="AC669" s="3">
        <v>28089000</v>
      </c>
      <c r="AD669" s="3">
        <v>3571000</v>
      </c>
      <c r="AE669" s="3" t="s">
        <v>203</v>
      </c>
      <c r="AF669" s="3">
        <v>5</v>
      </c>
      <c r="AG669" s="3">
        <v>9</v>
      </c>
    </row>
    <row r="670" spans="1:33" ht="15.75" customHeight="1" x14ac:dyDescent="0.15">
      <c r="A670" s="3">
        <v>23096</v>
      </c>
      <c r="B670" s="3">
        <v>668</v>
      </c>
      <c r="C670" s="3">
        <v>174</v>
      </c>
      <c r="D670" s="3" t="s">
        <v>4529</v>
      </c>
      <c r="E670" s="3" t="s">
        <v>11326</v>
      </c>
      <c r="F670" s="3" t="s">
        <v>36</v>
      </c>
      <c r="G670" s="3" t="s">
        <v>37</v>
      </c>
      <c r="H670" s="3" t="s">
        <v>144</v>
      </c>
      <c r="I670" s="3" t="s">
        <v>89</v>
      </c>
      <c r="J670" s="3">
        <v>685.46029999999996</v>
      </c>
      <c r="K670" s="3">
        <v>7509000</v>
      </c>
      <c r="L670" s="3" t="s">
        <v>59</v>
      </c>
      <c r="M670" s="3">
        <v>1</v>
      </c>
      <c r="N670" s="3" t="s">
        <v>4529</v>
      </c>
      <c r="O670" s="3" t="s">
        <v>11326</v>
      </c>
      <c r="P670" s="3" t="s">
        <v>91</v>
      </c>
      <c r="Q670" s="3" t="s">
        <v>4531</v>
      </c>
      <c r="R670" s="5" t="s">
        <v>11336</v>
      </c>
      <c r="S670" s="3" t="s">
        <v>144</v>
      </c>
      <c r="T670" s="3" t="s">
        <v>37</v>
      </c>
      <c r="V670" s="3">
        <v>118</v>
      </c>
      <c r="W670" s="3">
        <v>36</v>
      </c>
      <c r="X670" s="3">
        <v>36</v>
      </c>
      <c r="Y670" s="3">
        <v>668</v>
      </c>
      <c r="Z670" s="3" t="s">
        <v>59</v>
      </c>
      <c r="AA670" s="3">
        <v>174</v>
      </c>
      <c r="AB670" s="3">
        <v>47</v>
      </c>
      <c r="AC670" s="3">
        <v>7509000</v>
      </c>
      <c r="AD670" s="3">
        <v>956000</v>
      </c>
      <c r="AE670" s="3" t="s">
        <v>89</v>
      </c>
      <c r="AF670" s="3">
        <v>17</v>
      </c>
      <c r="AG670" s="3">
        <v>4</v>
      </c>
    </row>
    <row r="671" spans="1:33" ht="15.75" customHeight="1" x14ac:dyDescent="0.15">
      <c r="A671" s="3">
        <v>21197</v>
      </c>
      <c r="B671" s="3">
        <v>669</v>
      </c>
      <c r="C671" s="3">
        <v>40</v>
      </c>
      <c r="D671" s="3" t="s">
        <v>4884</v>
      </c>
      <c r="E671" s="3" t="s">
        <v>11342</v>
      </c>
      <c r="F671" s="3" t="s">
        <v>1072</v>
      </c>
      <c r="G671" s="3" t="s">
        <v>575</v>
      </c>
      <c r="H671" s="3" t="s">
        <v>1375</v>
      </c>
      <c r="I671" s="3" t="s">
        <v>1375</v>
      </c>
      <c r="J671" s="3">
        <v>682.29039999999998</v>
      </c>
      <c r="K671" s="3">
        <v>7436640</v>
      </c>
      <c r="L671" s="3" t="s">
        <v>101</v>
      </c>
      <c r="M671" s="3">
        <v>2</v>
      </c>
      <c r="N671" s="3" t="s">
        <v>4884</v>
      </c>
      <c r="O671" s="3" t="s">
        <v>11342</v>
      </c>
      <c r="P671" s="3" t="s">
        <v>1000</v>
      </c>
      <c r="Q671" s="3" t="s">
        <v>7984</v>
      </c>
      <c r="R671" s="5" t="s">
        <v>11346</v>
      </c>
      <c r="S671" s="3" t="s">
        <v>1375</v>
      </c>
      <c r="T671" s="3" t="s">
        <v>575</v>
      </c>
      <c r="V671" s="3">
        <v>13</v>
      </c>
      <c r="W671" s="3">
        <v>10</v>
      </c>
      <c r="X671" s="3">
        <v>48</v>
      </c>
      <c r="Y671" s="3">
        <v>669</v>
      </c>
      <c r="Z671" s="3" t="s">
        <v>101</v>
      </c>
      <c r="AA671" s="3">
        <v>40</v>
      </c>
      <c r="AB671" s="3">
        <v>30</v>
      </c>
      <c r="AC671" s="3">
        <v>7436640</v>
      </c>
      <c r="AD671" s="3">
        <v>950624</v>
      </c>
      <c r="AE671" s="3" t="s">
        <v>1375</v>
      </c>
      <c r="AF671" s="3">
        <v>10</v>
      </c>
      <c r="AG671" s="3">
        <v>23</v>
      </c>
    </row>
    <row r="672" spans="1:33" ht="15.75" customHeight="1" x14ac:dyDescent="0.15">
      <c r="A672" s="3">
        <v>23069</v>
      </c>
      <c r="B672" s="3">
        <v>670</v>
      </c>
      <c r="C672" s="3">
        <v>45</v>
      </c>
      <c r="D672" s="3" t="s">
        <v>4885</v>
      </c>
      <c r="E672" s="3" t="s">
        <v>11350</v>
      </c>
      <c r="F672" s="3" t="s">
        <v>1620</v>
      </c>
      <c r="G672" s="3" t="s">
        <v>412</v>
      </c>
      <c r="H672" s="3" t="s">
        <v>7652</v>
      </c>
      <c r="I672" s="3" t="s">
        <v>742</v>
      </c>
      <c r="J672" s="3">
        <v>681.97540000000004</v>
      </c>
      <c r="K672" s="3">
        <v>5779236</v>
      </c>
      <c r="L672" s="3" t="s">
        <v>40</v>
      </c>
      <c r="M672" s="3">
        <v>1</v>
      </c>
      <c r="N672" s="3" t="s">
        <v>4885</v>
      </c>
      <c r="O672" s="3" t="s">
        <v>11350</v>
      </c>
      <c r="P672" s="3" t="s">
        <v>91</v>
      </c>
      <c r="Q672" s="3" t="s">
        <v>7992</v>
      </c>
      <c r="R672" s="5" t="s">
        <v>11355</v>
      </c>
      <c r="S672" s="3" t="s">
        <v>7652</v>
      </c>
      <c r="T672" s="3" t="s">
        <v>412</v>
      </c>
      <c r="V672" s="3">
        <v>27</v>
      </c>
      <c r="W672" s="3">
        <v>26</v>
      </c>
      <c r="X672" s="3">
        <v>51</v>
      </c>
      <c r="Y672" s="3">
        <v>670</v>
      </c>
      <c r="Z672" s="3" t="s">
        <v>40</v>
      </c>
      <c r="AA672" s="3">
        <v>45</v>
      </c>
      <c r="AB672" s="3">
        <v>3</v>
      </c>
      <c r="AC672" s="3">
        <v>5779236</v>
      </c>
      <c r="AD672" s="3">
        <v>739056</v>
      </c>
      <c r="AE672" s="3" t="s">
        <v>742</v>
      </c>
      <c r="AF672" s="3">
        <v>4</v>
      </c>
      <c r="AG672" s="3">
        <v>17</v>
      </c>
    </row>
    <row r="673" spans="1:33" ht="15.75" customHeight="1" x14ac:dyDescent="0.15">
      <c r="A673" s="3">
        <v>23468</v>
      </c>
      <c r="B673" s="3">
        <v>671</v>
      </c>
      <c r="C673" s="3">
        <v>43</v>
      </c>
      <c r="D673" s="3" t="s">
        <v>4886</v>
      </c>
      <c r="E673" s="3" t="s">
        <v>11360</v>
      </c>
      <c r="F673" s="3" t="s">
        <v>210</v>
      </c>
      <c r="G673" s="3" t="s">
        <v>114</v>
      </c>
      <c r="H673" s="3" t="s">
        <v>116</v>
      </c>
      <c r="I673" s="3" t="s">
        <v>116</v>
      </c>
      <c r="J673" s="3">
        <v>680.22860000000003</v>
      </c>
      <c r="K673" s="3">
        <v>6827000</v>
      </c>
      <c r="L673" s="3" t="s">
        <v>538</v>
      </c>
      <c r="M673" s="3">
        <v>1</v>
      </c>
      <c r="N673" s="3" t="s">
        <v>4886</v>
      </c>
      <c r="O673" s="3" t="s">
        <v>11360</v>
      </c>
      <c r="P673" s="3" t="s">
        <v>179</v>
      </c>
      <c r="Q673" s="3" t="s">
        <v>7999</v>
      </c>
      <c r="R673" s="5" t="s">
        <v>11364</v>
      </c>
      <c r="S673" s="3" t="s">
        <v>116</v>
      </c>
      <c r="T673" s="3" t="s">
        <v>114</v>
      </c>
      <c r="V673" s="3">
        <v>15</v>
      </c>
      <c r="W673" s="3">
        <v>15</v>
      </c>
      <c r="X673" s="3">
        <v>27</v>
      </c>
      <c r="Y673" s="3">
        <v>671</v>
      </c>
      <c r="Z673" s="3" t="s">
        <v>538</v>
      </c>
      <c r="AA673" s="3">
        <v>43</v>
      </c>
      <c r="AB673" s="3">
        <v>13</v>
      </c>
      <c r="AC673" s="3">
        <v>6827000</v>
      </c>
      <c r="AD673" s="3">
        <v>875000</v>
      </c>
      <c r="AE673" s="3" t="s">
        <v>116</v>
      </c>
      <c r="AF673" s="3">
        <v>3</v>
      </c>
      <c r="AG673" s="3">
        <v>46</v>
      </c>
    </row>
    <row r="674" spans="1:33" ht="15.75" customHeight="1" x14ac:dyDescent="0.15">
      <c r="A674" s="3">
        <v>25918</v>
      </c>
      <c r="B674" s="3">
        <v>672</v>
      </c>
      <c r="C674" s="3">
        <v>34</v>
      </c>
      <c r="D674" s="3" t="s">
        <v>4908</v>
      </c>
      <c r="E674" s="3" t="s">
        <v>11368</v>
      </c>
      <c r="F674" s="3" t="s">
        <v>6728</v>
      </c>
      <c r="G674" s="3" t="s">
        <v>803</v>
      </c>
      <c r="H674" s="3" t="s">
        <v>7662</v>
      </c>
      <c r="I674" s="3" t="s">
        <v>8005</v>
      </c>
      <c r="J674" s="3">
        <v>676.9298</v>
      </c>
      <c r="K674" s="3">
        <v>7671350</v>
      </c>
      <c r="L674" s="3" t="s">
        <v>75</v>
      </c>
      <c r="M674" s="3">
        <v>0</v>
      </c>
      <c r="N674" s="3" t="s">
        <v>4908</v>
      </c>
      <c r="O674" s="3" t="s">
        <v>11368</v>
      </c>
      <c r="P674" s="8">
        <v>39814</v>
      </c>
      <c r="Q674" s="3" t="s">
        <v>8004</v>
      </c>
      <c r="R674" s="5" t="s">
        <v>11372</v>
      </c>
      <c r="S674" s="3" t="s">
        <v>7662</v>
      </c>
      <c r="T674" s="3" t="s">
        <v>803</v>
      </c>
      <c r="V674" s="3">
        <v>2</v>
      </c>
      <c r="W674" s="3">
        <v>0</v>
      </c>
      <c r="X674" s="3">
        <v>12</v>
      </c>
      <c r="Y674" s="3">
        <v>672</v>
      </c>
      <c r="Z674" s="3" t="s">
        <v>75</v>
      </c>
      <c r="AA674" s="3">
        <v>34</v>
      </c>
      <c r="AB674" s="3">
        <v>8</v>
      </c>
      <c r="AC674" s="3">
        <v>7671350</v>
      </c>
      <c r="AD674" s="3">
        <v>987393</v>
      </c>
      <c r="AF674" s="3">
        <v>14</v>
      </c>
      <c r="AG674" s="3">
        <v>97</v>
      </c>
    </row>
    <row r="675" spans="1:33" ht="15.75" customHeight="1" x14ac:dyDescent="0.15">
      <c r="A675" s="3">
        <v>23019</v>
      </c>
      <c r="B675" s="3">
        <v>673</v>
      </c>
      <c r="C675" s="3">
        <v>78</v>
      </c>
      <c r="D675" s="3" t="s">
        <v>2241</v>
      </c>
      <c r="E675" s="3" t="s">
        <v>11373</v>
      </c>
      <c r="F675" s="3" t="s">
        <v>143</v>
      </c>
      <c r="G675" s="3" t="s">
        <v>77</v>
      </c>
      <c r="H675" s="3" t="s">
        <v>79</v>
      </c>
      <c r="I675" s="3" t="s">
        <v>79</v>
      </c>
      <c r="J675" s="3">
        <v>676.7654</v>
      </c>
      <c r="K675" s="3">
        <v>6580182</v>
      </c>
      <c r="L675" s="3" t="s">
        <v>71</v>
      </c>
      <c r="M675" s="3">
        <v>1</v>
      </c>
      <c r="N675" s="3" t="s">
        <v>2241</v>
      </c>
      <c r="O675" s="3" t="s">
        <v>11373</v>
      </c>
      <c r="P675" s="3" t="s">
        <v>179</v>
      </c>
      <c r="Q675" s="3" t="s">
        <v>2243</v>
      </c>
      <c r="R675" s="5" t="s">
        <v>11380</v>
      </c>
      <c r="S675" s="3" t="s">
        <v>79</v>
      </c>
      <c r="T675" s="3" t="s">
        <v>77</v>
      </c>
      <c r="V675" s="3">
        <v>22</v>
      </c>
      <c r="W675" s="3">
        <v>21</v>
      </c>
      <c r="X675" s="3">
        <v>78</v>
      </c>
      <c r="Y675" s="3">
        <v>673</v>
      </c>
      <c r="Z675" s="3" t="s">
        <v>71</v>
      </c>
      <c r="AA675" s="3">
        <v>78</v>
      </c>
      <c r="AB675" s="3">
        <v>30</v>
      </c>
      <c r="AC675" s="3">
        <v>6580182</v>
      </c>
      <c r="AD675" s="3">
        <v>847126</v>
      </c>
      <c r="AE675" s="3" t="s">
        <v>79</v>
      </c>
      <c r="AF675" s="3">
        <v>5</v>
      </c>
      <c r="AG675" s="3">
        <v>6</v>
      </c>
    </row>
    <row r="676" spans="1:33" ht="15.75" customHeight="1" x14ac:dyDescent="0.15">
      <c r="A676" s="3">
        <v>19360</v>
      </c>
      <c r="B676" s="3">
        <v>674</v>
      </c>
      <c r="C676" s="3">
        <v>92</v>
      </c>
      <c r="D676" s="3" t="s">
        <v>4915</v>
      </c>
      <c r="E676" s="3" t="s">
        <v>11383</v>
      </c>
      <c r="F676" s="3" t="s">
        <v>1072</v>
      </c>
      <c r="G676" s="3" t="s">
        <v>575</v>
      </c>
      <c r="H676" s="3" t="s">
        <v>5414</v>
      </c>
      <c r="I676" s="3" t="s">
        <v>127</v>
      </c>
      <c r="J676" s="3">
        <v>675.13549999999998</v>
      </c>
      <c r="K676" s="3">
        <v>21590221</v>
      </c>
      <c r="L676" s="3" t="s">
        <v>59</v>
      </c>
      <c r="M676" s="3">
        <v>3</v>
      </c>
      <c r="N676" s="3" t="s">
        <v>4915</v>
      </c>
      <c r="O676" s="3" t="s">
        <v>11383</v>
      </c>
      <c r="P676" s="3" t="s">
        <v>1000</v>
      </c>
      <c r="Q676" s="3" t="s">
        <v>8010</v>
      </c>
      <c r="R676" s="5" t="s">
        <v>11387</v>
      </c>
      <c r="S676" s="3" t="s">
        <v>5414</v>
      </c>
      <c r="T676" s="3" t="s">
        <v>575</v>
      </c>
      <c r="V676" s="3">
        <v>14</v>
      </c>
      <c r="W676" s="3">
        <v>12</v>
      </c>
      <c r="X676" s="3">
        <v>37</v>
      </c>
      <c r="Y676" s="3">
        <v>674</v>
      </c>
      <c r="Z676" s="3" t="s">
        <v>59</v>
      </c>
      <c r="AA676" s="3">
        <v>92</v>
      </c>
      <c r="AB676" s="3">
        <v>19</v>
      </c>
      <c r="AC676" s="3">
        <v>21590221</v>
      </c>
      <c r="AD676" s="3">
        <v>2785348</v>
      </c>
      <c r="AE676" s="3" t="s">
        <v>127</v>
      </c>
      <c r="AF676" s="3">
        <v>17</v>
      </c>
      <c r="AG676" s="3">
        <v>10</v>
      </c>
    </row>
    <row r="677" spans="1:33" ht="15.75" customHeight="1" x14ac:dyDescent="0.15">
      <c r="A677" s="3">
        <v>21491</v>
      </c>
      <c r="B677" s="3">
        <v>675</v>
      </c>
      <c r="C677" s="3">
        <v>120</v>
      </c>
      <c r="D677" s="3" t="s">
        <v>4919</v>
      </c>
      <c r="E677" s="3" t="s">
        <v>11391</v>
      </c>
      <c r="F677" s="3" t="s">
        <v>2319</v>
      </c>
      <c r="G677" s="3" t="s">
        <v>740</v>
      </c>
      <c r="H677" s="3" t="s">
        <v>1072</v>
      </c>
      <c r="I677" s="3" t="s">
        <v>63</v>
      </c>
      <c r="J677" s="3">
        <v>674.21220000000005</v>
      </c>
      <c r="K677" s="3">
        <v>21929794</v>
      </c>
      <c r="L677" s="3" t="s">
        <v>215</v>
      </c>
      <c r="M677" s="3">
        <v>2</v>
      </c>
      <c r="N677" s="3" t="s">
        <v>4919</v>
      </c>
      <c r="O677" s="3" t="s">
        <v>11391</v>
      </c>
      <c r="P677" s="3" t="s">
        <v>987</v>
      </c>
      <c r="Q677" s="3" t="s">
        <v>8013</v>
      </c>
      <c r="R677" s="5" t="s">
        <v>11398</v>
      </c>
      <c r="S677" s="3" t="s">
        <v>1072</v>
      </c>
      <c r="T677" s="3" t="s">
        <v>740</v>
      </c>
      <c r="V677" s="3">
        <v>9</v>
      </c>
      <c r="W677" s="3">
        <v>46</v>
      </c>
      <c r="X677" s="3">
        <v>46</v>
      </c>
      <c r="Y677" s="3">
        <v>675</v>
      </c>
      <c r="Z677" s="3" t="s">
        <v>215</v>
      </c>
      <c r="AA677" s="3">
        <v>120</v>
      </c>
      <c r="AB677" s="3">
        <v>10</v>
      </c>
      <c r="AC677" s="3">
        <v>21929794</v>
      </c>
      <c r="AD677" s="3">
        <v>2832530</v>
      </c>
      <c r="AE677" s="3" t="s">
        <v>63</v>
      </c>
      <c r="AF677" s="3">
        <v>7</v>
      </c>
      <c r="AG677" s="3">
        <v>3</v>
      </c>
    </row>
    <row r="678" spans="1:33" ht="15.75" customHeight="1" x14ac:dyDescent="0.15">
      <c r="A678" s="3">
        <v>25431</v>
      </c>
      <c r="B678" s="3">
        <v>676</v>
      </c>
      <c r="C678" s="3">
        <v>4</v>
      </c>
      <c r="D678" s="3" t="s">
        <v>1803</v>
      </c>
      <c r="E678" s="3" t="s">
        <v>11406</v>
      </c>
      <c r="F678" s="3" t="s">
        <v>36</v>
      </c>
      <c r="G678" s="3" t="s">
        <v>37</v>
      </c>
      <c r="H678" s="3" t="s">
        <v>1808</v>
      </c>
      <c r="I678" s="3" t="s">
        <v>89</v>
      </c>
      <c r="J678" s="3">
        <v>674.11559999999997</v>
      </c>
      <c r="K678" s="3">
        <v>4185860</v>
      </c>
      <c r="L678" s="3" t="s">
        <v>66</v>
      </c>
      <c r="M678" s="3">
        <v>0</v>
      </c>
      <c r="N678" s="3" t="s">
        <v>1803</v>
      </c>
      <c r="O678" s="3" t="s">
        <v>11406</v>
      </c>
      <c r="P678" s="8">
        <v>40179</v>
      </c>
      <c r="Q678" s="3" t="s">
        <v>1806</v>
      </c>
      <c r="R678" s="5" t="s">
        <v>11412</v>
      </c>
      <c r="S678" s="3" t="s">
        <v>1808</v>
      </c>
      <c r="T678" s="3" t="s">
        <v>37</v>
      </c>
      <c r="V678" s="3">
        <v>119</v>
      </c>
      <c r="W678" s="3">
        <v>37</v>
      </c>
      <c r="X678" s="3">
        <v>57</v>
      </c>
      <c r="Y678" s="3">
        <v>676</v>
      </c>
      <c r="Z678" s="3" t="s">
        <v>66</v>
      </c>
      <c r="AA678" s="3">
        <v>4</v>
      </c>
      <c r="AB678" s="3">
        <v>2</v>
      </c>
      <c r="AC678" s="3">
        <v>4185860</v>
      </c>
      <c r="AD678" s="3">
        <v>540728</v>
      </c>
      <c r="AE678" s="3" t="s">
        <v>89</v>
      </c>
      <c r="AF678" s="3">
        <v>9</v>
      </c>
      <c r="AG678" s="3">
        <v>4</v>
      </c>
    </row>
    <row r="679" spans="1:33" ht="15.75" customHeight="1" x14ac:dyDescent="0.15">
      <c r="A679" s="3">
        <v>24606</v>
      </c>
      <c r="B679" s="3">
        <v>677</v>
      </c>
      <c r="C679" s="3">
        <v>85</v>
      </c>
      <c r="D679" s="3" t="s">
        <v>130</v>
      </c>
      <c r="E679" s="3" t="s">
        <v>11417</v>
      </c>
      <c r="F679" s="3" t="s">
        <v>36</v>
      </c>
      <c r="G679" s="3" t="s">
        <v>37</v>
      </c>
      <c r="H679" s="3" t="s">
        <v>144</v>
      </c>
      <c r="I679" s="3" t="s">
        <v>89</v>
      </c>
      <c r="J679" s="3">
        <v>670.6046</v>
      </c>
      <c r="K679" s="3">
        <v>9642752</v>
      </c>
      <c r="L679" s="3" t="s">
        <v>71</v>
      </c>
      <c r="M679" s="3">
        <v>0</v>
      </c>
      <c r="N679" s="3" t="s">
        <v>130</v>
      </c>
      <c r="O679" s="3" t="s">
        <v>11417</v>
      </c>
      <c r="P679" s="3" t="s">
        <v>41</v>
      </c>
      <c r="Q679" s="3" t="s">
        <v>135</v>
      </c>
      <c r="R679" s="5" t="s">
        <v>11420</v>
      </c>
      <c r="S679" s="3" t="s">
        <v>144</v>
      </c>
      <c r="T679" s="3" t="s">
        <v>37</v>
      </c>
      <c r="V679" s="3">
        <v>120</v>
      </c>
      <c r="W679" s="3">
        <v>38</v>
      </c>
      <c r="X679" s="3">
        <v>79</v>
      </c>
      <c r="Y679" s="3">
        <v>677</v>
      </c>
      <c r="Z679" s="3" t="s">
        <v>71</v>
      </c>
      <c r="AA679" s="3">
        <v>85</v>
      </c>
      <c r="AB679" s="3">
        <v>11</v>
      </c>
      <c r="AC679" s="3">
        <v>9642752</v>
      </c>
      <c r="AD679" s="3">
        <v>1251323</v>
      </c>
      <c r="AE679" s="3" t="s">
        <v>89</v>
      </c>
      <c r="AF679" s="3">
        <v>5</v>
      </c>
      <c r="AG679" s="3">
        <v>4</v>
      </c>
    </row>
    <row r="680" spans="1:33" ht="15.75" customHeight="1" x14ac:dyDescent="0.15">
      <c r="A680" s="3">
        <v>25730</v>
      </c>
      <c r="B680" s="3">
        <v>678</v>
      </c>
      <c r="C680" s="3">
        <v>29</v>
      </c>
      <c r="D680" s="5" t="s">
        <v>4930</v>
      </c>
      <c r="E680" s="3" t="s">
        <v>11423</v>
      </c>
      <c r="F680" s="3" t="s">
        <v>1072</v>
      </c>
      <c r="G680" s="3" t="s">
        <v>575</v>
      </c>
      <c r="H680" s="3" t="s">
        <v>1375</v>
      </c>
      <c r="I680" s="3" t="s">
        <v>1375</v>
      </c>
      <c r="J680" s="3">
        <v>670.27729999999997</v>
      </c>
      <c r="K680" s="3">
        <v>2408295</v>
      </c>
      <c r="L680" s="3" t="s">
        <v>101</v>
      </c>
      <c r="M680" s="3">
        <v>0</v>
      </c>
      <c r="N680" s="5" t="s">
        <v>4930</v>
      </c>
      <c r="O680" s="3" t="s">
        <v>11423</v>
      </c>
      <c r="P680" s="8">
        <v>39814</v>
      </c>
      <c r="Q680" s="3" t="s">
        <v>8025</v>
      </c>
      <c r="R680" s="5" t="s">
        <v>11427</v>
      </c>
      <c r="S680" s="3" t="s">
        <v>1375</v>
      </c>
      <c r="T680" s="3" t="s">
        <v>575</v>
      </c>
      <c r="V680" s="3">
        <v>15</v>
      </c>
      <c r="W680" s="3">
        <v>11</v>
      </c>
      <c r="X680" s="3">
        <v>49</v>
      </c>
      <c r="Y680" s="3">
        <v>678</v>
      </c>
      <c r="Z680" s="3" t="s">
        <v>101</v>
      </c>
      <c r="AA680" s="3">
        <v>29</v>
      </c>
      <c r="AB680" s="3">
        <v>9</v>
      </c>
      <c r="AC680" s="3">
        <v>2408295</v>
      </c>
      <c r="AD680" s="3">
        <v>312653</v>
      </c>
      <c r="AE680" s="3" t="s">
        <v>1375</v>
      </c>
      <c r="AF680" s="3">
        <v>10</v>
      </c>
      <c r="AG680" s="3">
        <v>23</v>
      </c>
    </row>
    <row r="681" spans="1:33" ht="15.75" customHeight="1" x14ac:dyDescent="0.15">
      <c r="A681" s="3">
        <v>23933</v>
      </c>
      <c r="B681" s="3">
        <v>679</v>
      </c>
      <c r="C681" s="3">
        <v>38</v>
      </c>
      <c r="D681" s="3" t="s">
        <v>4932</v>
      </c>
      <c r="E681" s="3" t="s">
        <v>11430</v>
      </c>
      <c r="F681" s="3" t="s">
        <v>4061</v>
      </c>
      <c r="G681" s="3" t="s">
        <v>446</v>
      </c>
      <c r="H681" s="3" t="s">
        <v>2435</v>
      </c>
      <c r="I681" s="3" t="s">
        <v>2435</v>
      </c>
      <c r="J681" s="3">
        <v>669.32650000000001</v>
      </c>
      <c r="K681" s="3">
        <v>9812221</v>
      </c>
      <c r="L681" s="3" t="s">
        <v>66</v>
      </c>
      <c r="M681" s="3">
        <v>1</v>
      </c>
      <c r="N681" s="3" t="s">
        <v>4932</v>
      </c>
      <c r="O681" s="3" t="s">
        <v>11430</v>
      </c>
      <c r="P681" s="3" t="s">
        <v>381</v>
      </c>
      <c r="Q681" s="3" t="s">
        <v>8037</v>
      </c>
      <c r="R681" s="5" t="s">
        <v>11432</v>
      </c>
      <c r="S681" s="3" t="s">
        <v>2435</v>
      </c>
      <c r="T681" s="3" t="s">
        <v>446</v>
      </c>
      <c r="V681" s="3">
        <v>22</v>
      </c>
      <c r="W681" s="3">
        <v>22</v>
      </c>
      <c r="X681" s="3">
        <v>58</v>
      </c>
      <c r="Y681" s="3">
        <v>679</v>
      </c>
      <c r="Z681" s="3" t="s">
        <v>66</v>
      </c>
      <c r="AA681" s="3">
        <v>38</v>
      </c>
      <c r="AB681" s="3">
        <v>22</v>
      </c>
      <c r="AC681" s="3">
        <v>9812221</v>
      </c>
      <c r="AD681" s="3">
        <v>1275430</v>
      </c>
      <c r="AE681" s="3" t="s">
        <v>2435</v>
      </c>
      <c r="AF681" s="3">
        <v>9</v>
      </c>
      <c r="AG681" s="3">
        <v>29</v>
      </c>
    </row>
    <row r="682" spans="1:33" ht="15.75" customHeight="1" x14ac:dyDescent="0.15">
      <c r="A682" s="3">
        <v>25177</v>
      </c>
      <c r="B682" s="3">
        <v>680</v>
      </c>
      <c r="C682" s="3">
        <v>80</v>
      </c>
      <c r="D682" s="3" t="s">
        <v>4935</v>
      </c>
      <c r="E682" s="3" t="s">
        <v>11436</v>
      </c>
      <c r="F682" s="3" t="s">
        <v>269</v>
      </c>
      <c r="G682" s="3" t="s">
        <v>133</v>
      </c>
      <c r="H682" s="3" t="s">
        <v>7716</v>
      </c>
      <c r="I682" s="3" t="s">
        <v>1963</v>
      </c>
      <c r="J682" s="3">
        <v>667.2473</v>
      </c>
      <c r="K682" s="3">
        <v>3175491</v>
      </c>
      <c r="L682" s="3" t="s">
        <v>101</v>
      </c>
      <c r="M682" s="3">
        <v>0</v>
      </c>
      <c r="N682" s="3" t="s">
        <v>4935</v>
      </c>
      <c r="O682" s="3" t="s">
        <v>11436</v>
      </c>
      <c r="P682" s="8">
        <v>39083</v>
      </c>
      <c r="Q682" s="3" t="s">
        <v>8048</v>
      </c>
      <c r="R682" s="5" t="s">
        <v>11438</v>
      </c>
      <c r="S682" s="3" t="s">
        <v>7716</v>
      </c>
      <c r="T682" s="3" t="s">
        <v>133</v>
      </c>
      <c r="V682" s="3">
        <v>15</v>
      </c>
      <c r="W682" s="3">
        <v>8</v>
      </c>
      <c r="X682" s="3">
        <v>50</v>
      </c>
      <c r="Y682" s="3">
        <v>680</v>
      </c>
      <c r="Z682" s="3" t="s">
        <v>101</v>
      </c>
      <c r="AA682" s="3">
        <v>80</v>
      </c>
      <c r="AB682" s="3">
        <v>10</v>
      </c>
      <c r="AC682" s="3">
        <v>3175491</v>
      </c>
      <c r="AD682" s="3">
        <v>413881</v>
      </c>
      <c r="AE682" s="3" t="s">
        <v>1963</v>
      </c>
      <c r="AF682" s="3">
        <v>10</v>
      </c>
      <c r="AG682" s="3">
        <v>43</v>
      </c>
    </row>
    <row r="683" spans="1:33" ht="15.75" customHeight="1" x14ac:dyDescent="0.15">
      <c r="A683" s="3">
        <v>23169</v>
      </c>
      <c r="B683" s="3">
        <v>681</v>
      </c>
      <c r="C683" s="3">
        <v>195</v>
      </c>
      <c r="D683" s="3" t="s">
        <v>4936</v>
      </c>
      <c r="E683" s="3" t="s">
        <v>11441</v>
      </c>
      <c r="F683" s="3" t="s">
        <v>1193</v>
      </c>
      <c r="G683" s="3" t="s">
        <v>564</v>
      </c>
      <c r="H683" s="3" t="s">
        <v>7724</v>
      </c>
      <c r="I683" s="3" t="s">
        <v>63</v>
      </c>
      <c r="J683" s="3">
        <v>666.35450000000003</v>
      </c>
      <c r="K683" s="3">
        <v>32731000</v>
      </c>
      <c r="L683" s="3" t="s">
        <v>215</v>
      </c>
      <c r="M683" s="3">
        <v>1</v>
      </c>
      <c r="N683" s="3" t="s">
        <v>4936</v>
      </c>
      <c r="O683" s="3" t="s">
        <v>11441</v>
      </c>
      <c r="P683" s="3" t="s">
        <v>1000</v>
      </c>
      <c r="Q683" s="3" t="s">
        <v>8051</v>
      </c>
      <c r="R683" s="5" t="s">
        <v>11449</v>
      </c>
      <c r="S683" s="3" t="s">
        <v>7724</v>
      </c>
      <c r="T683" s="3" t="s">
        <v>564</v>
      </c>
      <c r="V683" s="3">
        <v>12</v>
      </c>
      <c r="W683" s="3">
        <v>47</v>
      </c>
      <c r="X683" s="3">
        <v>47</v>
      </c>
      <c r="Y683" s="3">
        <v>681</v>
      </c>
      <c r="Z683" s="3" t="s">
        <v>215</v>
      </c>
      <c r="AA683" s="3">
        <v>195</v>
      </c>
      <c r="AB683" s="3">
        <v>44</v>
      </c>
      <c r="AC683" s="3">
        <v>32731000</v>
      </c>
      <c r="AD683" s="3">
        <v>4271000</v>
      </c>
      <c r="AE683" s="3" t="s">
        <v>63</v>
      </c>
      <c r="AF683" s="3">
        <v>7</v>
      </c>
      <c r="AG683" s="3">
        <v>3</v>
      </c>
    </row>
    <row r="684" spans="1:33" ht="15.75" customHeight="1" x14ac:dyDescent="0.15">
      <c r="A684" s="3">
        <v>24958</v>
      </c>
      <c r="B684" s="3">
        <v>682</v>
      </c>
      <c r="C684" s="3">
        <v>13</v>
      </c>
      <c r="D684" s="3" t="s">
        <v>4954</v>
      </c>
      <c r="E684" s="3" t="s">
        <v>11456</v>
      </c>
      <c r="F684" s="3" t="s">
        <v>1105</v>
      </c>
      <c r="G684" s="3" t="s">
        <v>486</v>
      </c>
      <c r="H684" s="3" t="s">
        <v>6983</v>
      </c>
      <c r="I684" s="3" t="s">
        <v>488</v>
      </c>
      <c r="J684" s="3">
        <v>665.5847</v>
      </c>
      <c r="K684" s="3">
        <v>8038992</v>
      </c>
      <c r="L684" s="3" t="s">
        <v>356</v>
      </c>
      <c r="M684" s="3">
        <v>0</v>
      </c>
      <c r="N684" s="3" t="s">
        <v>4954</v>
      </c>
      <c r="O684" s="3" t="s">
        <v>11456</v>
      </c>
      <c r="P684" s="3" t="s">
        <v>787</v>
      </c>
      <c r="Q684" s="3" t="s">
        <v>8053</v>
      </c>
      <c r="R684" s="5" t="s">
        <v>11460</v>
      </c>
      <c r="S684" s="3" t="s">
        <v>6983</v>
      </c>
      <c r="T684" s="3" t="s">
        <v>486</v>
      </c>
      <c r="V684" s="3">
        <v>12</v>
      </c>
      <c r="W684" s="3">
        <v>10</v>
      </c>
      <c r="X684" s="3">
        <v>38</v>
      </c>
      <c r="Y684" s="3">
        <v>682</v>
      </c>
      <c r="Z684" s="3" t="s">
        <v>356</v>
      </c>
      <c r="AA684" s="3">
        <v>13</v>
      </c>
      <c r="AB684" s="3">
        <v>5</v>
      </c>
      <c r="AC684" s="3">
        <v>8038992</v>
      </c>
      <c r="AD684" s="3">
        <v>1050046</v>
      </c>
      <c r="AE684" s="3" t="s">
        <v>488</v>
      </c>
      <c r="AF684" s="3">
        <v>18</v>
      </c>
      <c r="AG684" s="3">
        <v>50</v>
      </c>
    </row>
    <row r="685" spans="1:33" ht="15.75" customHeight="1" x14ac:dyDescent="0.15">
      <c r="A685" s="3">
        <v>25980</v>
      </c>
      <c r="B685" s="3">
        <v>683</v>
      </c>
      <c r="C685" s="3">
        <v>17</v>
      </c>
      <c r="D685" s="3" t="s">
        <v>4957</v>
      </c>
      <c r="E685" s="3" t="s">
        <v>11466</v>
      </c>
      <c r="F685" s="3" t="s">
        <v>36</v>
      </c>
      <c r="G685" s="3" t="s">
        <v>37</v>
      </c>
      <c r="H685" s="3" t="s">
        <v>7733</v>
      </c>
      <c r="I685" s="3" t="s">
        <v>39</v>
      </c>
      <c r="J685" s="3">
        <v>661.49810000000002</v>
      </c>
      <c r="K685" s="3">
        <v>11027178</v>
      </c>
      <c r="L685" s="3" t="s">
        <v>86</v>
      </c>
      <c r="M685" s="3">
        <v>0</v>
      </c>
      <c r="N685" s="3" t="s">
        <v>4957</v>
      </c>
      <c r="O685" s="3" t="s">
        <v>11466</v>
      </c>
      <c r="P685" s="8">
        <v>39814</v>
      </c>
      <c r="Q685" s="3" t="s">
        <v>8057</v>
      </c>
      <c r="R685" s="5" t="s">
        <v>11475</v>
      </c>
      <c r="S685" s="3" t="s">
        <v>7733</v>
      </c>
      <c r="T685" s="3" t="s">
        <v>37</v>
      </c>
      <c r="V685" s="3">
        <v>121</v>
      </c>
      <c r="W685" s="3">
        <v>44</v>
      </c>
      <c r="X685" s="3">
        <v>29</v>
      </c>
      <c r="Y685" s="3">
        <v>683</v>
      </c>
      <c r="Z685" s="3" t="s">
        <v>86</v>
      </c>
      <c r="AA685" s="3">
        <v>17</v>
      </c>
      <c r="AB685" s="3">
        <v>3</v>
      </c>
      <c r="AC685" s="3">
        <v>11027178</v>
      </c>
      <c r="AD685" s="3">
        <v>1448090</v>
      </c>
      <c r="AE685" s="3" t="s">
        <v>39</v>
      </c>
      <c r="AF685" s="3">
        <v>16</v>
      </c>
      <c r="AG685" s="3">
        <v>2</v>
      </c>
    </row>
    <row r="686" spans="1:33" ht="15.75" customHeight="1" x14ac:dyDescent="0.15">
      <c r="A686" s="3">
        <v>24917</v>
      </c>
      <c r="B686" s="3">
        <v>684</v>
      </c>
      <c r="C686" s="3">
        <v>18</v>
      </c>
      <c r="D686" s="3" t="s">
        <v>4966</v>
      </c>
      <c r="E686" s="3" t="s">
        <v>11477</v>
      </c>
      <c r="F686" s="3" t="s">
        <v>36</v>
      </c>
      <c r="G686" s="3" t="s">
        <v>37</v>
      </c>
      <c r="H686" s="3" t="s">
        <v>7739</v>
      </c>
      <c r="I686" s="3" t="s">
        <v>8072</v>
      </c>
      <c r="J686" s="3">
        <v>661.03330000000005</v>
      </c>
      <c r="K686" s="3">
        <v>8691000</v>
      </c>
      <c r="L686" s="3" t="s">
        <v>50</v>
      </c>
      <c r="M686" s="3">
        <v>0</v>
      </c>
      <c r="N686" s="3" t="s">
        <v>4966</v>
      </c>
      <c r="O686" s="3" t="s">
        <v>11477</v>
      </c>
      <c r="P686" s="8">
        <v>38718</v>
      </c>
      <c r="Q686" s="3" t="s">
        <v>8066</v>
      </c>
      <c r="R686" s="5" t="s">
        <v>11480</v>
      </c>
      <c r="S686" s="3" t="s">
        <v>7739</v>
      </c>
      <c r="T686" s="3" t="s">
        <v>37</v>
      </c>
      <c r="V686" s="3">
        <v>122</v>
      </c>
      <c r="W686" s="3">
        <v>0</v>
      </c>
      <c r="X686" s="3">
        <v>18</v>
      </c>
      <c r="Y686" s="3">
        <v>684</v>
      </c>
      <c r="Z686" s="3" t="s">
        <v>50</v>
      </c>
      <c r="AA686" s="3">
        <v>18</v>
      </c>
      <c r="AB686" s="3">
        <v>11</v>
      </c>
      <c r="AC686" s="3">
        <v>8691000</v>
      </c>
      <c r="AD686" s="3">
        <v>1142000</v>
      </c>
      <c r="AF686" s="3">
        <v>11</v>
      </c>
      <c r="AG686" s="3">
        <v>345</v>
      </c>
    </row>
    <row r="687" spans="1:33" ht="15.75" customHeight="1" x14ac:dyDescent="0.15">
      <c r="A687" s="3">
        <v>26369</v>
      </c>
      <c r="B687" s="3">
        <v>685</v>
      </c>
      <c r="C687" s="3">
        <v>23</v>
      </c>
      <c r="D687" s="3" t="s">
        <v>4972</v>
      </c>
      <c r="E687" s="3" t="s">
        <v>11482</v>
      </c>
      <c r="F687" s="3" t="s">
        <v>36</v>
      </c>
      <c r="G687" s="3" t="s">
        <v>37</v>
      </c>
      <c r="H687" s="3" t="s">
        <v>7748</v>
      </c>
      <c r="I687" s="3" t="s">
        <v>1718</v>
      </c>
      <c r="J687" s="3">
        <v>660.0068</v>
      </c>
      <c r="K687" s="3">
        <v>6074970</v>
      </c>
      <c r="L687" s="3" t="s">
        <v>101</v>
      </c>
      <c r="M687" s="3">
        <v>0</v>
      </c>
      <c r="N687" s="3" t="s">
        <v>4972</v>
      </c>
      <c r="O687" s="3" t="s">
        <v>11482</v>
      </c>
      <c r="P687" s="8">
        <v>37622</v>
      </c>
      <c r="Q687" s="3" t="s">
        <v>8074</v>
      </c>
      <c r="R687" s="5" t="s">
        <v>11492</v>
      </c>
      <c r="S687" s="3" t="s">
        <v>7748</v>
      </c>
      <c r="T687" s="3" t="s">
        <v>37</v>
      </c>
      <c r="V687" s="3">
        <v>123</v>
      </c>
      <c r="W687" s="3">
        <v>0</v>
      </c>
      <c r="X687" s="3">
        <v>51</v>
      </c>
      <c r="Y687" s="3">
        <v>685</v>
      </c>
      <c r="Z687" s="3" t="s">
        <v>101</v>
      </c>
      <c r="AA687" s="3">
        <v>23</v>
      </c>
      <c r="AB687" s="3">
        <v>5</v>
      </c>
      <c r="AC687" s="3">
        <v>6074970</v>
      </c>
      <c r="AD687" s="3">
        <v>799331</v>
      </c>
      <c r="AF687" s="3">
        <v>10</v>
      </c>
      <c r="AG687" s="3">
        <v>54</v>
      </c>
    </row>
    <row r="688" spans="1:33" ht="15.75" customHeight="1" x14ac:dyDescent="0.15">
      <c r="A688" s="3">
        <v>23046</v>
      </c>
      <c r="B688" s="3">
        <v>686</v>
      </c>
      <c r="C688" s="3">
        <v>90</v>
      </c>
      <c r="D688" s="3" t="s">
        <v>4974</v>
      </c>
      <c r="E688" s="3" t="s">
        <v>11494</v>
      </c>
      <c r="F688" s="3" t="s">
        <v>143</v>
      </c>
      <c r="G688" s="3" t="s">
        <v>77</v>
      </c>
      <c r="H688" s="3" t="s">
        <v>79</v>
      </c>
      <c r="I688" s="3" t="s">
        <v>79</v>
      </c>
      <c r="J688" s="3">
        <v>659.68259999999998</v>
      </c>
      <c r="K688" s="3">
        <v>13468337</v>
      </c>
      <c r="L688" s="3" t="s">
        <v>101</v>
      </c>
      <c r="M688" s="3">
        <v>1</v>
      </c>
      <c r="N688" s="3" t="s">
        <v>4974</v>
      </c>
      <c r="O688" s="3" t="s">
        <v>11494</v>
      </c>
      <c r="P688" s="3" t="s">
        <v>41</v>
      </c>
      <c r="Q688" s="3" t="s">
        <v>6297</v>
      </c>
      <c r="R688" s="5" t="s">
        <v>11498</v>
      </c>
      <c r="S688" s="3" t="s">
        <v>79</v>
      </c>
      <c r="T688" s="3" t="s">
        <v>77</v>
      </c>
      <c r="V688" s="3">
        <v>23</v>
      </c>
      <c r="W688" s="3">
        <v>22</v>
      </c>
      <c r="X688" s="3">
        <v>52</v>
      </c>
      <c r="Y688" s="3">
        <v>686</v>
      </c>
      <c r="Z688" s="3" t="s">
        <v>101</v>
      </c>
      <c r="AA688" s="3">
        <v>90</v>
      </c>
      <c r="AB688" s="3">
        <v>30</v>
      </c>
      <c r="AC688" s="3">
        <v>13468337</v>
      </c>
      <c r="AD688" s="3">
        <v>1772890</v>
      </c>
      <c r="AE688" s="3" t="s">
        <v>79</v>
      </c>
      <c r="AF688" s="3">
        <v>10</v>
      </c>
      <c r="AG688" s="3">
        <v>6</v>
      </c>
    </row>
    <row r="689" spans="1:33" ht="15.75" customHeight="1" x14ac:dyDescent="0.15">
      <c r="A689" s="3">
        <v>21176</v>
      </c>
      <c r="B689" s="3">
        <v>687</v>
      </c>
      <c r="C689" s="3">
        <v>16</v>
      </c>
      <c r="D689" s="5" t="s">
        <v>4977</v>
      </c>
      <c r="E689" s="3" t="s">
        <v>11506</v>
      </c>
      <c r="F689" s="3" t="s">
        <v>1438</v>
      </c>
      <c r="G689" s="3" t="s">
        <v>495</v>
      </c>
      <c r="H689" s="3" t="s">
        <v>3431</v>
      </c>
      <c r="I689" s="3" t="s">
        <v>2566</v>
      </c>
      <c r="J689" s="3">
        <v>659.02390000000003</v>
      </c>
      <c r="K689" s="3">
        <v>5646371</v>
      </c>
      <c r="L689" s="3" t="s">
        <v>356</v>
      </c>
      <c r="M689" s="3">
        <v>2</v>
      </c>
      <c r="N689" s="5" t="s">
        <v>4977</v>
      </c>
      <c r="O689" s="3" t="s">
        <v>11506</v>
      </c>
      <c r="P689" s="3" t="s">
        <v>1063</v>
      </c>
      <c r="Q689" s="3" t="s">
        <v>8088</v>
      </c>
      <c r="R689" s="5" t="s">
        <v>11510</v>
      </c>
      <c r="S689" s="3" t="s">
        <v>3431</v>
      </c>
      <c r="T689" s="3" t="s">
        <v>495</v>
      </c>
      <c r="V689" s="3">
        <v>18</v>
      </c>
      <c r="W689" s="3">
        <v>3</v>
      </c>
      <c r="X689" s="3">
        <v>39</v>
      </c>
      <c r="Y689" s="3">
        <v>687</v>
      </c>
      <c r="Z689" s="3" t="s">
        <v>356</v>
      </c>
      <c r="AA689" s="3">
        <v>16</v>
      </c>
      <c r="AB689" s="3">
        <v>3</v>
      </c>
      <c r="AC689" s="3">
        <v>5646371</v>
      </c>
      <c r="AD689" s="3">
        <v>743899</v>
      </c>
      <c r="AE689" s="3" t="s">
        <v>2566</v>
      </c>
      <c r="AF689" s="3">
        <v>18</v>
      </c>
      <c r="AG689" s="3">
        <v>47</v>
      </c>
    </row>
    <row r="690" spans="1:33" ht="15.75" customHeight="1" x14ac:dyDescent="0.15">
      <c r="A690" s="3">
        <v>26364</v>
      </c>
      <c r="B690" s="3">
        <v>688</v>
      </c>
      <c r="C690" s="3">
        <v>32</v>
      </c>
      <c r="D690" s="3" t="s">
        <v>4979</v>
      </c>
      <c r="E690" s="3" t="s">
        <v>11516</v>
      </c>
      <c r="F690" s="3" t="s">
        <v>2319</v>
      </c>
      <c r="G690" s="3" t="s">
        <v>740</v>
      </c>
      <c r="H690" s="3" t="s">
        <v>1072</v>
      </c>
      <c r="I690" s="3" t="s">
        <v>63</v>
      </c>
      <c r="J690" s="3">
        <v>658.37850000000003</v>
      </c>
      <c r="K690" s="3">
        <v>2966898</v>
      </c>
      <c r="L690" s="3" t="s">
        <v>86</v>
      </c>
      <c r="M690" s="3">
        <v>0</v>
      </c>
      <c r="N690" s="3" t="s">
        <v>4979</v>
      </c>
      <c r="O690" s="3" t="s">
        <v>11516</v>
      </c>
      <c r="P690" s="8">
        <v>39814</v>
      </c>
      <c r="Q690" s="3" t="s">
        <v>8090</v>
      </c>
      <c r="R690" s="5" t="s">
        <v>11520</v>
      </c>
      <c r="S690" s="3" t="s">
        <v>1072</v>
      </c>
      <c r="T690" s="3" t="s">
        <v>740</v>
      </c>
      <c r="V690" s="3">
        <v>10</v>
      </c>
      <c r="W690" s="3">
        <v>48</v>
      </c>
      <c r="X690" s="3">
        <v>30</v>
      </c>
      <c r="Y690" s="3">
        <v>688</v>
      </c>
      <c r="Z690" s="3" t="s">
        <v>86</v>
      </c>
      <c r="AA690" s="3">
        <v>32</v>
      </c>
      <c r="AB690" s="3">
        <v>8</v>
      </c>
      <c r="AC690" s="3">
        <v>2966898</v>
      </c>
      <c r="AD690" s="3">
        <v>391216</v>
      </c>
      <c r="AE690" s="3" t="s">
        <v>63</v>
      </c>
      <c r="AF690" s="3">
        <v>16</v>
      </c>
      <c r="AG690" s="3">
        <v>3</v>
      </c>
    </row>
    <row r="691" spans="1:33" ht="15.75" customHeight="1" x14ac:dyDescent="0.15">
      <c r="A691" s="3">
        <v>22938</v>
      </c>
      <c r="B691" s="3">
        <v>689</v>
      </c>
      <c r="C691" s="3">
        <v>25</v>
      </c>
      <c r="D691" s="3" t="s">
        <v>145</v>
      </c>
      <c r="E691" s="3" t="s">
        <v>11526</v>
      </c>
      <c r="F691" s="3" t="s">
        <v>36</v>
      </c>
      <c r="G691" s="3" t="s">
        <v>37</v>
      </c>
      <c r="H691" s="3" t="s">
        <v>89</v>
      </c>
      <c r="I691" s="3" t="s">
        <v>89</v>
      </c>
      <c r="J691" s="3">
        <v>657.75300000000004</v>
      </c>
      <c r="K691" s="3">
        <v>8161000</v>
      </c>
      <c r="L691" s="3" t="s">
        <v>71</v>
      </c>
      <c r="M691" s="3">
        <v>1</v>
      </c>
      <c r="N691" s="3" t="s">
        <v>145</v>
      </c>
      <c r="O691" s="3" t="s">
        <v>11526</v>
      </c>
      <c r="P691" s="3" t="s">
        <v>91</v>
      </c>
      <c r="Q691" s="3" t="s">
        <v>156</v>
      </c>
      <c r="R691" s="5" t="s">
        <v>11531</v>
      </c>
      <c r="S691" s="3" t="s">
        <v>89</v>
      </c>
      <c r="T691" s="3" t="s">
        <v>37</v>
      </c>
      <c r="V691" s="3">
        <v>124</v>
      </c>
      <c r="W691" s="3">
        <v>39</v>
      </c>
      <c r="X691" s="3">
        <v>80</v>
      </c>
      <c r="Y691" s="3">
        <v>689</v>
      </c>
      <c r="Z691" s="3" t="s">
        <v>71</v>
      </c>
      <c r="AA691" s="3">
        <v>25</v>
      </c>
      <c r="AB691" s="3">
        <v>7</v>
      </c>
      <c r="AC691" s="3">
        <v>8161000</v>
      </c>
      <c r="AD691" s="3">
        <v>1077000</v>
      </c>
      <c r="AE691" s="3" t="s">
        <v>89</v>
      </c>
      <c r="AF691" s="3">
        <v>5</v>
      </c>
      <c r="AG691" s="3">
        <v>4</v>
      </c>
    </row>
    <row r="692" spans="1:33" ht="15.75" customHeight="1" x14ac:dyDescent="0.15">
      <c r="A692" s="3">
        <v>25151</v>
      </c>
      <c r="B692" s="3">
        <v>690</v>
      </c>
      <c r="C692" s="3">
        <v>30</v>
      </c>
      <c r="D692" s="3" t="s">
        <v>4999</v>
      </c>
      <c r="E692" s="3" t="s">
        <v>11535</v>
      </c>
      <c r="F692" s="3" t="s">
        <v>1620</v>
      </c>
      <c r="G692" s="3" t="s">
        <v>412</v>
      </c>
      <c r="H692" s="3" t="s">
        <v>742</v>
      </c>
      <c r="I692" s="3" t="s">
        <v>742</v>
      </c>
      <c r="J692" s="3">
        <v>657.1875</v>
      </c>
      <c r="K692" s="3">
        <v>2423000</v>
      </c>
      <c r="L692" s="3" t="s">
        <v>66</v>
      </c>
      <c r="M692" s="3">
        <v>0</v>
      </c>
      <c r="N692" s="3" t="s">
        <v>4999</v>
      </c>
      <c r="O692" s="3" t="s">
        <v>11535</v>
      </c>
      <c r="P692" s="8">
        <v>38718</v>
      </c>
      <c r="Q692" s="3" t="s">
        <v>8107</v>
      </c>
      <c r="R692" s="5" t="s">
        <v>11544</v>
      </c>
      <c r="S692" s="3" t="s">
        <v>742</v>
      </c>
      <c r="T692" s="3" t="s">
        <v>412</v>
      </c>
      <c r="V692" s="3">
        <v>28</v>
      </c>
      <c r="W692" s="3">
        <v>27</v>
      </c>
      <c r="X692" s="3">
        <v>59</v>
      </c>
      <c r="Y692" s="3">
        <v>690</v>
      </c>
      <c r="Z692" s="3" t="s">
        <v>66</v>
      </c>
      <c r="AA692" s="3">
        <v>30</v>
      </c>
      <c r="AB692" s="3">
        <v>15</v>
      </c>
      <c r="AC692" s="3">
        <v>2423000</v>
      </c>
      <c r="AD692" s="3">
        <v>320000</v>
      </c>
      <c r="AE692" s="3" t="s">
        <v>742</v>
      </c>
      <c r="AF692" s="3">
        <v>9</v>
      </c>
      <c r="AG692" s="3">
        <v>17</v>
      </c>
    </row>
    <row r="693" spans="1:33" ht="15.75" customHeight="1" x14ac:dyDescent="0.15">
      <c r="A693" s="3">
        <v>25867</v>
      </c>
      <c r="B693" s="3">
        <v>691</v>
      </c>
      <c r="C693" s="3">
        <v>60</v>
      </c>
      <c r="D693" s="3" t="s">
        <v>5002</v>
      </c>
      <c r="E693" s="3" t="s">
        <v>11547</v>
      </c>
      <c r="F693" s="3" t="s">
        <v>36</v>
      </c>
      <c r="G693" s="3" t="s">
        <v>37</v>
      </c>
      <c r="H693" s="3" t="s">
        <v>817</v>
      </c>
      <c r="I693" s="3" t="s">
        <v>817</v>
      </c>
      <c r="J693" s="3">
        <v>656.23220000000003</v>
      </c>
      <c r="K693" s="3">
        <v>5424000</v>
      </c>
      <c r="L693" s="3" t="s">
        <v>66</v>
      </c>
      <c r="M693" s="3">
        <v>0</v>
      </c>
      <c r="N693" s="3" t="s">
        <v>5002</v>
      </c>
      <c r="O693" s="3" t="s">
        <v>11547</v>
      </c>
      <c r="P693" s="8">
        <v>39814</v>
      </c>
      <c r="Q693" s="3" t="s">
        <v>8111</v>
      </c>
      <c r="R693" s="5" t="s">
        <v>11551</v>
      </c>
      <c r="S693" s="3" t="s">
        <v>817</v>
      </c>
      <c r="T693" s="3" t="s">
        <v>37</v>
      </c>
      <c r="V693" s="3">
        <v>125</v>
      </c>
      <c r="W693" s="3">
        <v>17</v>
      </c>
      <c r="X693" s="3">
        <v>60</v>
      </c>
      <c r="Y693" s="3">
        <v>691</v>
      </c>
      <c r="Z693" s="3" t="s">
        <v>66</v>
      </c>
      <c r="AA693" s="3">
        <v>60</v>
      </c>
      <c r="AB693" s="3">
        <v>28</v>
      </c>
      <c r="AC693" s="3">
        <v>5424000</v>
      </c>
      <c r="AD693" s="3">
        <v>717240</v>
      </c>
      <c r="AE693" s="3" t="s">
        <v>817</v>
      </c>
      <c r="AF693" s="3">
        <v>9</v>
      </c>
      <c r="AG693" s="3">
        <v>11</v>
      </c>
    </row>
    <row r="694" spans="1:33" ht="15.75" customHeight="1" x14ac:dyDescent="0.15">
      <c r="A694" s="3">
        <v>26403</v>
      </c>
      <c r="B694" s="3">
        <v>692</v>
      </c>
      <c r="C694" s="3">
        <v>40</v>
      </c>
      <c r="D694" s="3" t="s">
        <v>5004</v>
      </c>
      <c r="E694" s="3" t="s">
        <v>11554</v>
      </c>
      <c r="F694" s="3" t="s">
        <v>4061</v>
      </c>
      <c r="G694" s="3" t="s">
        <v>446</v>
      </c>
      <c r="H694" s="3" t="s">
        <v>2435</v>
      </c>
      <c r="I694" s="3" t="s">
        <v>2435</v>
      </c>
      <c r="J694" s="3">
        <v>655.97789999999998</v>
      </c>
      <c r="K694" s="3">
        <v>3451984</v>
      </c>
      <c r="L694" s="3" t="s">
        <v>59</v>
      </c>
      <c r="M694" s="3">
        <v>0</v>
      </c>
      <c r="N694" s="3" t="s">
        <v>5004</v>
      </c>
      <c r="O694" s="3" t="s">
        <v>11554</v>
      </c>
      <c r="P694" s="8">
        <v>37987</v>
      </c>
      <c r="Q694" s="3" t="s">
        <v>8115</v>
      </c>
      <c r="R694" s="5" t="s">
        <v>11561</v>
      </c>
      <c r="S694" s="3" t="s">
        <v>2435</v>
      </c>
      <c r="T694" s="3" t="s">
        <v>446</v>
      </c>
      <c r="V694" s="3">
        <v>23</v>
      </c>
      <c r="W694" s="3">
        <v>23</v>
      </c>
      <c r="X694" s="3">
        <v>38</v>
      </c>
      <c r="Y694" s="3">
        <v>692</v>
      </c>
      <c r="Z694" s="3" t="s">
        <v>59</v>
      </c>
      <c r="AA694" s="3">
        <v>40</v>
      </c>
      <c r="AB694" s="3">
        <v>2</v>
      </c>
      <c r="AC694" s="3">
        <v>3451984</v>
      </c>
      <c r="AD694" s="3">
        <v>456625</v>
      </c>
      <c r="AE694" s="3" t="s">
        <v>2435</v>
      </c>
      <c r="AF694" s="3">
        <v>17</v>
      </c>
      <c r="AG694" s="3">
        <v>29</v>
      </c>
    </row>
    <row r="695" spans="1:33" ht="15.75" customHeight="1" x14ac:dyDescent="0.15">
      <c r="A695" s="3">
        <v>7473</v>
      </c>
      <c r="B695" s="3">
        <v>693</v>
      </c>
      <c r="C695" s="3">
        <v>138</v>
      </c>
      <c r="D695" s="3" t="s">
        <v>5018</v>
      </c>
      <c r="E695" s="3" t="s">
        <v>11565</v>
      </c>
      <c r="F695" s="3" t="s">
        <v>36</v>
      </c>
      <c r="G695" s="3" t="s">
        <v>37</v>
      </c>
      <c r="H695" s="3" t="s">
        <v>38</v>
      </c>
      <c r="I695" s="3" t="s">
        <v>39</v>
      </c>
      <c r="J695" s="3">
        <v>655.72950000000003</v>
      </c>
      <c r="K695" s="3">
        <v>118778000</v>
      </c>
      <c r="L695" s="3" t="s">
        <v>71</v>
      </c>
      <c r="M695" s="3">
        <v>1</v>
      </c>
      <c r="N695" s="3" t="s">
        <v>5018</v>
      </c>
      <c r="O695" s="3" t="s">
        <v>11565</v>
      </c>
      <c r="P695" s="3" t="s">
        <v>104</v>
      </c>
      <c r="Q695" s="3" t="s">
        <v>8119</v>
      </c>
      <c r="R695" s="5" t="s">
        <v>11571</v>
      </c>
      <c r="S695" s="3" t="s">
        <v>38</v>
      </c>
      <c r="T695" s="3" t="s">
        <v>37</v>
      </c>
      <c r="V695" s="3">
        <v>126</v>
      </c>
      <c r="W695" s="3">
        <v>45</v>
      </c>
      <c r="X695" s="3">
        <v>81</v>
      </c>
      <c r="Y695" s="3">
        <v>693</v>
      </c>
      <c r="Z695" s="3" t="s">
        <v>71</v>
      </c>
      <c r="AA695" s="3">
        <v>138</v>
      </c>
      <c r="AB695" s="3">
        <v>45</v>
      </c>
      <c r="AC695" s="3">
        <v>118778000</v>
      </c>
      <c r="AD695" s="3">
        <v>15717000</v>
      </c>
      <c r="AE695" s="3" t="s">
        <v>39</v>
      </c>
      <c r="AF695" s="3">
        <v>5</v>
      </c>
      <c r="AG695" s="3">
        <v>2</v>
      </c>
    </row>
    <row r="696" spans="1:33" ht="15.75" customHeight="1" x14ac:dyDescent="0.15">
      <c r="A696" s="3">
        <v>25378</v>
      </c>
      <c r="B696" s="3">
        <v>694</v>
      </c>
      <c r="C696" s="3">
        <v>6</v>
      </c>
      <c r="D696" s="3" t="s">
        <v>5022</v>
      </c>
      <c r="E696" s="3" t="s">
        <v>11575</v>
      </c>
      <c r="F696" s="3" t="s">
        <v>635</v>
      </c>
      <c r="G696" s="3" t="s">
        <v>236</v>
      </c>
      <c r="H696" s="3" t="s">
        <v>7810</v>
      </c>
      <c r="I696" s="3" t="s">
        <v>8127</v>
      </c>
      <c r="J696" s="3">
        <v>654.48170000000005</v>
      </c>
      <c r="K696" s="3">
        <v>2199050</v>
      </c>
      <c r="L696" s="3" t="s">
        <v>40</v>
      </c>
      <c r="M696" s="3">
        <v>0</v>
      </c>
      <c r="N696" s="3" t="s">
        <v>5022</v>
      </c>
      <c r="O696" s="3" t="s">
        <v>11575</v>
      </c>
      <c r="P696" s="8">
        <v>39814</v>
      </c>
      <c r="Q696" s="3" t="s">
        <v>8125</v>
      </c>
      <c r="R696" s="5" t="s">
        <v>11585</v>
      </c>
      <c r="S696" s="3" t="s">
        <v>7810</v>
      </c>
      <c r="T696" s="3" t="s">
        <v>236</v>
      </c>
      <c r="V696" s="3">
        <v>6</v>
      </c>
      <c r="W696" s="3">
        <v>0</v>
      </c>
      <c r="X696" s="3">
        <v>52</v>
      </c>
      <c r="Y696" s="3">
        <v>694</v>
      </c>
      <c r="Z696" s="3" t="s">
        <v>40</v>
      </c>
      <c r="AA696" s="3">
        <v>6</v>
      </c>
      <c r="AB696" s="3">
        <v>3</v>
      </c>
      <c r="AC696" s="3">
        <v>2199050</v>
      </c>
      <c r="AD696" s="3">
        <v>291465</v>
      </c>
      <c r="AF696" s="3">
        <v>4</v>
      </c>
      <c r="AG696" s="3">
        <v>588</v>
      </c>
    </row>
    <row r="697" spans="1:33" ht="15.75" customHeight="1" x14ac:dyDescent="0.15">
      <c r="A697" s="3">
        <v>25383</v>
      </c>
      <c r="B697" s="3">
        <v>695</v>
      </c>
      <c r="C697" s="3">
        <v>56</v>
      </c>
      <c r="D697" s="3" t="s">
        <v>5034</v>
      </c>
      <c r="E697" s="3" t="s">
        <v>11588</v>
      </c>
      <c r="F697" s="3" t="s">
        <v>1318</v>
      </c>
      <c r="G697" s="3" t="s">
        <v>707</v>
      </c>
      <c r="H697" s="3" t="s">
        <v>7540</v>
      </c>
      <c r="I697" s="3" t="s">
        <v>711</v>
      </c>
      <c r="J697" s="3">
        <v>652.94119999999998</v>
      </c>
      <c r="K697" s="3">
        <v>26880000</v>
      </c>
      <c r="L697" s="3" t="s">
        <v>50</v>
      </c>
      <c r="M697" s="3">
        <v>0</v>
      </c>
      <c r="N697" s="3" t="s">
        <v>5034</v>
      </c>
      <c r="O697" s="3" t="s">
        <v>11588</v>
      </c>
      <c r="P697" s="8">
        <v>40179</v>
      </c>
      <c r="Q697" s="3" t="s">
        <v>8129</v>
      </c>
      <c r="R697" s="5" t="s">
        <v>11595</v>
      </c>
      <c r="S697" s="3" t="s">
        <v>7540</v>
      </c>
      <c r="T697" s="3" t="s">
        <v>707</v>
      </c>
      <c r="V697" s="3">
        <v>6</v>
      </c>
      <c r="W697" s="3">
        <v>0</v>
      </c>
      <c r="X697" s="3">
        <v>19</v>
      </c>
      <c r="Y697" s="3">
        <v>695</v>
      </c>
      <c r="Z697" s="3" t="s">
        <v>50</v>
      </c>
      <c r="AA697" s="3">
        <v>56</v>
      </c>
      <c r="AB697" s="3">
        <v>10</v>
      </c>
      <c r="AC697" s="3">
        <v>26880000</v>
      </c>
      <c r="AD697" s="3">
        <v>3570000</v>
      </c>
      <c r="AF697" s="3">
        <v>11</v>
      </c>
      <c r="AG697" s="3">
        <v>38</v>
      </c>
    </row>
    <row r="698" spans="1:33" ht="15.75" customHeight="1" x14ac:dyDescent="0.15">
      <c r="A698" s="3">
        <v>24835</v>
      </c>
      <c r="B698" s="3">
        <v>696</v>
      </c>
      <c r="C698" s="3">
        <v>11</v>
      </c>
      <c r="D698" s="3" t="s">
        <v>5036</v>
      </c>
      <c r="E698" s="3" t="s">
        <v>11597</v>
      </c>
      <c r="F698" s="3" t="s">
        <v>36</v>
      </c>
      <c r="G698" s="3" t="s">
        <v>37</v>
      </c>
      <c r="H698" s="3" t="s">
        <v>7821</v>
      </c>
      <c r="I698" s="3" t="s">
        <v>39</v>
      </c>
      <c r="J698" s="3">
        <v>652.75049999999999</v>
      </c>
      <c r="K698" s="3">
        <v>2819668</v>
      </c>
      <c r="L698" s="3" t="s">
        <v>221</v>
      </c>
      <c r="M698" s="3">
        <v>0</v>
      </c>
      <c r="N698" s="3" t="s">
        <v>5036</v>
      </c>
      <c r="O698" s="3" t="s">
        <v>11597</v>
      </c>
      <c r="P698" s="8">
        <v>37622</v>
      </c>
      <c r="Q698" s="3" t="s">
        <v>8136</v>
      </c>
      <c r="R698" s="5" t="s">
        <v>11605</v>
      </c>
      <c r="S698" s="3" t="s">
        <v>7821</v>
      </c>
      <c r="T698" s="3" t="s">
        <v>37</v>
      </c>
      <c r="V698" s="3">
        <v>127</v>
      </c>
      <c r="W698" s="3">
        <v>46</v>
      </c>
      <c r="X698" s="3">
        <v>41</v>
      </c>
      <c r="Y698" s="3">
        <v>696</v>
      </c>
      <c r="Z698" s="3" t="s">
        <v>221</v>
      </c>
      <c r="AA698" s="3">
        <v>11</v>
      </c>
      <c r="AB698" s="3">
        <v>2</v>
      </c>
      <c r="AC698" s="3">
        <v>2819668</v>
      </c>
      <c r="AD698" s="3">
        <v>374582</v>
      </c>
      <c r="AE698" s="3" t="s">
        <v>39</v>
      </c>
      <c r="AF698" s="3">
        <v>2</v>
      </c>
      <c r="AG698" s="3">
        <v>2</v>
      </c>
    </row>
    <row r="699" spans="1:33" ht="15.75" customHeight="1" x14ac:dyDescent="0.15">
      <c r="A699" s="3">
        <v>26541</v>
      </c>
      <c r="B699" s="3">
        <v>697</v>
      </c>
      <c r="C699" s="3">
        <v>24</v>
      </c>
      <c r="D699" s="3" t="s">
        <v>5037</v>
      </c>
      <c r="E699" s="3" t="s">
        <v>11609</v>
      </c>
      <c r="F699" s="3" t="s">
        <v>1172</v>
      </c>
      <c r="G699" s="3" t="s">
        <v>565</v>
      </c>
      <c r="H699" s="3" t="s">
        <v>7827</v>
      </c>
      <c r="I699" s="3" t="s">
        <v>8152</v>
      </c>
      <c r="J699" s="3">
        <v>651.64020000000005</v>
      </c>
      <c r="K699" s="3">
        <v>8157333</v>
      </c>
      <c r="L699" s="3" t="s">
        <v>162</v>
      </c>
      <c r="M699" s="3">
        <v>0</v>
      </c>
      <c r="N699" s="3" t="s">
        <v>5037</v>
      </c>
      <c r="O699" s="3" t="s">
        <v>11609</v>
      </c>
      <c r="P699" s="8">
        <v>31778</v>
      </c>
      <c r="Q699" s="3" t="s">
        <v>8149</v>
      </c>
      <c r="R699" s="5" t="s">
        <v>11612</v>
      </c>
      <c r="S699" s="3" t="s">
        <v>7827</v>
      </c>
      <c r="T699" s="3" t="s">
        <v>565</v>
      </c>
      <c r="V699" s="3">
        <v>6</v>
      </c>
      <c r="W699" s="3">
        <v>0</v>
      </c>
      <c r="X699" s="3">
        <v>86</v>
      </c>
      <c r="Y699" s="3">
        <v>697</v>
      </c>
      <c r="Z699" s="3" t="s">
        <v>162</v>
      </c>
      <c r="AA699" s="3">
        <v>24</v>
      </c>
      <c r="AB699" s="3">
        <v>12</v>
      </c>
      <c r="AC699" s="3">
        <v>8157333</v>
      </c>
      <c r="AD699" s="3">
        <v>1085271</v>
      </c>
      <c r="AF699" s="3">
        <v>8</v>
      </c>
      <c r="AG699" s="3">
        <v>139</v>
      </c>
    </row>
    <row r="700" spans="1:33" ht="15.75" customHeight="1" x14ac:dyDescent="0.15">
      <c r="A700" s="3">
        <v>23183</v>
      </c>
      <c r="B700" s="3">
        <v>698</v>
      </c>
      <c r="C700" s="3">
        <v>54</v>
      </c>
      <c r="D700" s="3" t="s">
        <v>5057</v>
      </c>
      <c r="E700" s="3" t="s">
        <v>11614</v>
      </c>
      <c r="F700" s="3" t="s">
        <v>635</v>
      </c>
      <c r="G700" s="3" t="s">
        <v>236</v>
      </c>
      <c r="H700" s="3" t="s">
        <v>7833</v>
      </c>
      <c r="I700" s="3" t="s">
        <v>686</v>
      </c>
      <c r="J700" s="3">
        <v>649.59069999999997</v>
      </c>
      <c r="K700" s="3">
        <v>7961703</v>
      </c>
      <c r="L700" s="3" t="s">
        <v>215</v>
      </c>
      <c r="M700" s="3">
        <v>1</v>
      </c>
      <c r="N700" s="3" t="s">
        <v>5057</v>
      </c>
      <c r="O700" s="3" t="s">
        <v>11614</v>
      </c>
      <c r="P700" s="3" t="s">
        <v>1000</v>
      </c>
      <c r="Q700" s="3" t="s">
        <v>8157</v>
      </c>
      <c r="R700" s="5" t="s">
        <v>11617</v>
      </c>
      <c r="S700" s="3" t="s">
        <v>7833</v>
      </c>
      <c r="T700" s="3" t="s">
        <v>236</v>
      </c>
      <c r="V700" s="3">
        <v>7</v>
      </c>
      <c r="W700" s="3">
        <v>0</v>
      </c>
      <c r="X700" s="3">
        <v>48</v>
      </c>
      <c r="Y700" s="3">
        <v>698</v>
      </c>
      <c r="Z700" s="3" t="s">
        <v>215</v>
      </c>
      <c r="AA700" s="3">
        <v>54</v>
      </c>
      <c r="AB700" s="3">
        <v>15</v>
      </c>
      <c r="AC700" s="3">
        <v>7961703</v>
      </c>
      <c r="AD700" s="3">
        <v>1062140</v>
      </c>
      <c r="AF700" s="3">
        <v>7</v>
      </c>
      <c r="AG700" s="3">
        <v>69</v>
      </c>
    </row>
    <row r="701" spans="1:33" ht="15.75" customHeight="1" x14ac:dyDescent="0.15">
      <c r="A701" s="3">
        <v>23018</v>
      </c>
      <c r="B701" s="3">
        <v>699</v>
      </c>
      <c r="C701" s="3">
        <v>1</v>
      </c>
      <c r="D701" s="3" t="s">
        <v>5059</v>
      </c>
      <c r="E701" s="3" t="s">
        <v>11622</v>
      </c>
      <c r="F701" s="3" t="s">
        <v>269</v>
      </c>
      <c r="G701" s="3" t="s">
        <v>133</v>
      </c>
      <c r="H701" s="3" t="s">
        <v>7839</v>
      </c>
      <c r="I701" s="3" t="s">
        <v>8165</v>
      </c>
      <c r="J701" s="3">
        <v>649.04470000000003</v>
      </c>
      <c r="K701" s="3">
        <v>4269742</v>
      </c>
      <c r="L701" s="3" t="s">
        <v>340</v>
      </c>
      <c r="M701" s="3">
        <v>1</v>
      </c>
      <c r="N701" s="3" t="s">
        <v>5059</v>
      </c>
      <c r="O701" s="3" t="s">
        <v>11622</v>
      </c>
      <c r="P701" s="3" t="s">
        <v>41</v>
      </c>
      <c r="Q701" s="3" t="s">
        <v>8164</v>
      </c>
      <c r="R701" s="5" t="s">
        <v>11630</v>
      </c>
      <c r="S701" s="3" t="s">
        <v>7839</v>
      </c>
      <c r="T701" s="3" t="s">
        <v>133</v>
      </c>
      <c r="V701" s="3">
        <v>16</v>
      </c>
      <c r="W701" s="3">
        <v>0</v>
      </c>
      <c r="X701" s="3">
        <v>10</v>
      </c>
      <c r="Y701" s="3">
        <v>699</v>
      </c>
      <c r="Z701" s="3" t="s">
        <v>340</v>
      </c>
      <c r="AA701" s="3">
        <v>1</v>
      </c>
      <c r="AB701" s="3">
        <v>1</v>
      </c>
      <c r="AC701" s="3">
        <v>4269742</v>
      </c>
      <c r="AD701" s="3">
        <v>570025</v>
      </c>
      <c r="AF701" s="3">
        <v>6</v>
      </c>
      <c r="AG701" s="3">
        <v>525</v>
      </c>
    </row>
    <row r="702" spans="1:33" ht="15.75" customHeight="1" x14ac:dyDescent="0.15">
      <c r="A702" s="3">
        <v>22900</v>
      </c>
      <c r="B702" s="3">
        <v>700</v>
      </c>
      <c r="C702" s="3">
        <v>180</v>
      </c>
      <c r="D702" s="3" t="s">
        <v>5061</v>
      </c>
      <c r="E702" s="3" t="s">
        <v>11631</v>
      </c>
      <c r="F702" s="3" t="s">
        <v>3877</v>
      </c>
      <c r="G702" s="3" t="s">
        <v>731</v>
      </c>
      <c r="H702" s="3" t="s">
        <v>7849</v>
      </c>
      <c r="I702" s="3" t="s">
        <v>2338</v>
      </c>
      <c r="J702" s="3">
        <v>645.74879999999996</v>
      </c>
      <c r="K702" s="3">
        <v>20363237</v>
      </c>
      <c r="L702" s="3" t="s">
        <v>66</v>
      </c>
      <c r="M702" s="3">
        <v>1</v>
      </c>
      <c r="N702" s="3" t="s">
        <v>5061</v>
      </c>
      <c r="O702" s="3" t="s">
        <v>11631</v>
      </c>
      <c r="P702" s="3" t="s">
        <v>41</v>
      </c>
      <c r="Q702" s="3" t="s">
        <v>8168</v>
      </c>
      <c r="R702" s="5" t="s">
        <v>11636</v>
      </c>
      <c r="S702" s="3" t="s">
        <v>7849</v>
      </c>
      <c r="T702" s="3" t="s">
        <v>731</v>
      </c>
      <c r="V702" s="3">
        <v>5</v>
      </c>
      <c r="W702" s="3">
        <v>0</v>
      </c>
      <c r="X702" s="3">
        <v>61</v>
      </c>
      <c r="Y702" s="3">
        <v>700</v>
      </c>
      <c r="Z702" s="3" t="s">
        <v>66</v>
      </c>
      <c r="AA702" s="3">
        <v>180</v>
      </c>
      <c r="AB702" s="3">
        <v>75</v>
      </c>
      <c r="AC702" s="3">
        <v>20363237</v>
      </c>
      <c r="AD702" s="3">
        <v>2730576</v>
      </c>
      <c r="AF702" s="3">
        <v>9</v>
      </c>
      <c r="AG702" s="3">
        <v>536</v>
      </c>
    </row>
    <row r="703" spans="1:33" ht="15.75" customHeight="1" x14ac:dyDescent="0.15">
      <c r="A703" s="3">
        <v>23173</v>
      </c>
      <c r="B703" s="3">
        <v>701</v>
      </c>
      <c r="C703" s="3">
        <v>22</v>
      </c>
      <c r="D703" s="3" t="s">
        <v>5065</v>
      </c>
      <c r="E703" s="3" t="s">
        <v>11641</v>
      </c>
      <c r="F703" s="3" t="s">
        <v>1009</v>
      </c>
      <c r="G703" s="3" t="s">
        <v>403</v>
      </c>
      <c r="H703" s="3" t="s">
        <v>7860</v>
      </c>
      <c r="I703" s="3" t="s">
        <v>1032</v>
      </c>
      <c r="J703" s="3">
        <v>645.49480000000005</v>
      </c>
      <c r="K703" s="3">
        <v>6225075</v>
      </c>
      <c r="L703" s="3" t="s">
        <v>221</v>
      </c>
      <c r="M703" s="3">
        <v>1</v>
      </c>
      <c r="N703" s="3" t="s">
        <v>5065</v>
      </c>
      <c r="O703" s="3" t="s">
        <v>11641</v>
      </c>
      <c r="P703" s="3" t="s">
        <v>179</v>
      </c>
      <c r="Q703" s="3" t="s">
        <v>8175</v>
      </c>
      <c r="R703" s="5" t="s">
        <v>11643</v>
      </c>
      <c r="S703" s="3" t="s">
        <v>7860</v>
      </c>
      <c r="T703" s="3" t="s">
        <v>403</v>
      </c>
      <c r="V703" s="3">
        <v>19</v>
      </c>
      <c r="W703" s="3">
        <v>19</v>
      </c>
      <c r="X703" s="3">
        <v>42</v>
      </c>
      <c r="Y703" s="3">
        <v>701</v>
      </c>
      <c r="Z703" s="3" t="s">
        <v>221</v>
      </c>
      <c r="AA703" s="3">
        <v>22</v>
      </c>
      <c r="AB703" s="3">
        <v>10</v>
      </c>
      <c r="AC703" s="3">
        <v>6225075</v>
      </c>
      <c r="AD703" s="3">
        <v>835026</v>
      </c>
      <c r="AE703" s="3" t="s">
        <v>1032</v>
      </c>
      <c r="AF703" s="3">
        <v>2</v>
      </c>
      <c r="AG703" s="3">
        <v>49</v>
      </c>
    </row>
    <row r="704" spans="1:33" ht="15.75" customHeight="1" x14ac:dyDescent="0.15">
      <c r="A704" s="3">
        <v>21342</v>
      </c>
      <c r="B704" s="3">
        <v>702</v>
      </c>
      <c r="C704" s="3">
        <v>70</v>
      </c>
      <c r="D704" s="3" t="s">
        <v>5068</v>
      </c>
      <c r="E704" s="3" t="s">
        <v>11648</v>
      </c>
      <c r="F704" s="3" t="s">
        <v>1193</v>
      </c>
      <c r="G704" s="3" t="s">
        <v>564</v>
      </c>
      <c r="H704" s="3" t="s">
        <v>7862</v>
      </c>
      <c r="J704" s="3">
        <v>643.73879999999997</v>
      </c>
      <c r="K704" s="3">
        <v>12645835</v>
      </c>
      <c r="L704" s="3" t="s">
        <v>101</v>
      </c>
      <c r="M704" s="3">
        <v>2</v>
      </c>
      <c r="N704" s="3" t="s">
        <v>5068</v>
      </c>
      <c r="O704" s="3" t="s">
        <v>11648</v>
      </c>
      <c r="P704" s="3" t="s">
        <v>835</v>
      </c>
      <c r="Q704" s="3" t="s">
        <v>8188</v>
      </c>
      <c r="R704" s="5" t="s">
        <v>11655</v>
      </c>
      <c r="S704" s="3" t="s">
        <v>7862</v>
      </c>
      <c r="T704" s="3" t="s">
        <v>564</v>
      </c>
      <c r="V704" s="3">
        <v>13</v>
      </c>
      <c r="W704" s="3">
        <v>0</v>
      </c>
      <c r="X704" s="3">
        <v>53</v>
      </c>
      <c r="Y704" s="3">
        <v>702</v>
      </c>
      <c r="Z704" s="3" t="s">
        <v>101</v>
      </c>
      <c r="AA704" s="3">
        <v>70</v>
      </c>
      <c r="AB704" s="3">
        <v>10</v>
      </c>
      <c r="AC704" s="3">
        <v>12645835</v>
      </c>
      <c r="AD704" s="3">
        <v>1700306</v>
      </c>
      <c r="AF704" s="3">
        <v>10</v>
      </c>
      <c r="AG704" s="3">
        <v>373</v>
      </c>
    </row>
    <row r="705" spans="1:33" ht="15.75" customHeight="1" x14ac:dyDescent="0.15">
      <c r="A705" s="3">
        <v>26365</v>
      </c>
      <c r="B705" s="3">
        <v>703</v>
      </c>
      <c r="C705" s="3">
        <v>26</v>
      </c>
      <c r="D705" s="3" t="s">
        <v>5070</v>
      </c>
      <c r="E705" s="3" t="s">
        <v>11658</v>
      </c>
      <c r="F705" s="3" t="s">
        <v>475</v>
      </c>
      <c r="G705" s="3" t="s">
        <v>277</v>
      </c>
      <c r="H705" s="3" t="s">
        <v>475</v>
      </c>
      <c r="I705" s="3" t="s">
        <v>203</v>
      </c>
      <c r="J705" s="3">
        <v>643.70460000000003</v>
      </c>
      <c r="K705" s="3">
        <v>3071500</v>
      </c>
      <c r="L705" s="3" t="s">
        <v>71</v>
      </c>
      <c r="M705" s="3">
        <v>0</v>
      </c>
      <c r="N705" s="3" t="s">
        <v>5070</v>
      </c>
      <c r="O705" s="3" t="s">
        <v>11658</v>
      </c>
      <c r="P705" s="8">
        <v>39814</v>
      </c>
      <c r="Q705" s="3" t="s">
        <v>6703</v>
      </c>
      <c r="R705" s="5" t="s">
        <v>11667</v>
      </c>
      <c r="S705" s="3" t="s">
        <v>475</v>
      </c>
      <c r="T705" s="3" t="s">
        <v>277</v>
      </c>
      <c r="V705" s="3">
        <v>58</v>
      </c>
      <c r="W705" s="3">
        <v>68</v>
      </c>
      <c r="X705" s="3">
        <v>82</v>
      </c>
      <c r="Y705" s="3">
        <v>703</v>
      </c>
      <c r="Z705" s="3" t="s">
        <v>71</v>
      </c>
      <c r="AA705" s="3">
        <v>26</v>
      </c>
      <c r="AB705" s="3">
        <v>3</v>
      </c>
      <c r="AC705" s="3">
        <v>3071500</v>
      </c>
      <c r="AD705" s="3">
        <v>413000</v>
      </c>
      <c r="AE705" s="3" t="s">
        <v>203</v>
      </c>
      <c r="AF705" s="3">
        <v>5</v>
      </c>
      <c r="AG705" s="3">
        <v>9</v>
      </c>
    </row>
    <row r="706" spans="1:33" ht="15.75" customHeight="1" x14ac:dyDescent="0.15">
      <c r="A706" s="3">
        <v>24856</v>
      </c>
      <c r="B706" s="3">
        <v>704</v>
      </c>
      <c r="C706" s="3">
        <v>15</v>
      </c>
      <c r="D706" s="3" t="s">
        <v>5101</v>
      </c>
      <c r="E706" s="3" t="s">
        <v>11670</v>
      </c>
      <c r="F706" s="3" t="s">
        <v>249</v>
      </c>
      <c r="G706" s="3" t="s">
        <v>125</v>
      </c>
      <c r="H706" s="3" t="s">
        <v>4136</v>
      </c>
      <c r="I706" s="3" t="s">
        <v>127</v>
      </c>
      <c r="J706" s="3">
        <v>642.73479999999995</v>
      </c>
      <c r="K706" s="3">
        <v>2389712</v>
      </c>
      <c r="L706" s="3" t="s">
        <v>66</v>
      </c>
      <c r="M706" s="3">
        <v>0</v>
      </c>
      <c r="N706" s="3" t="s">
        <v>5101</v>
      </c>
      <c r="O706" s="3" t="s">
        <v>11670</v>
      </c>
      <c r="P706" s="8">
        <v>39448</v>
      </c>
      <c r="Q706" s="3" t="s">
        <v>8202</v>
      </c>
      <c r="R706" s="5" t="s">
        <v>11673</v>
      </c>
      <c r="S706" s="3" t="s">
        <v>4136</v>
      </c>
      <c r="T706" s="3" t="s">
        <v>125</v>
      </c>
      <c r="V706" s="3">
        <v>12</v>
      </c>
      <c r="W706" s="3">
        <v>13</v>
      </c>
      <c r="X706" s="3">
        <v>62</v>
      </c>
      <c r="Y706" s="3">
        <v>704</v>
      </c>
      <c r="Z706" s="3" t="s">
        <v>66</v>
      </c>
      <c r="AA706" s="3">
        <v>15</v>
      </c>
      <c r="AB706" s="3">
        <v>3</v>
      </c>
      <c r="AC706" s="3">
        <v>2389712</v>
      </c>
      <c r="AD706" s="3">
        <v>321745</v>
      </c>
      <c r="AE706" s="3" t="s">
        <v>127</v>
      </c>
      <c r="AF706" s="3">
        <v>9</v>
      </c>
      <c r="AG706" s="3">
        <v>10</v>
      </c>
    </row>
    <row r="707" spans="1:33" ht="15.75" customHeight="1" x14ac:dyDescent="0.15">
      <c r="A707" s="3">
        <v>23761</v>
      </c>
      <c r="B707" s="3">
        <v>705</v>
      </c>
      <c r="C707" s="3">
        <v>44</v>
      </c>
      <c r="D707" s="3" t="s">
        <v>5123</v>
      </c>
      <c r="E707" s="3" t="s">
        <v>11676</v>
      </c>
      <c r="F707" s="3" t="s">
        <v>1193</v>
      </c>
      <c r="G707" s="3" t="s">
        <v>564</v>
      </c>
      <c r="H707" s="3" t="s">
        <v>7886</v>
      </c>
      <c r="I707" s="3" t="s">
        <v>63</v>
      </c>
      <c r="J707" s="3">
        <v>642.47910000000002</v>
      </c>
      <c r="K707" s="3">
        <v>5331000</v>
      </c>
      <c r="L707" s="3" t="s">
        <v>162</v>
      </c>
      <c r="M707" s="3">
        <v>1</v>
      </c>
      <c r="N707" s="3" t="s">
        <v>5123</v>
      </c>
      <c r="O707" s="3" t="s">
        <v>11676</v>
      </c>
      <c r="P707" s="3" t="s">
        <v>1350</v>
      </c>
      <c r="Q707" s="3" t="s">
        <v>8206</v>
      </c>
      <c r="R707" s="5" t="s">
        <v>11679</v>
      </c>
      <c r="S707" s="3" t="s">
        <v>7886</v>
      </c>
      <c r="T707" s="3" t="s">
        <v>564</v>
      </c>
      <c r="V707" s="3">
        <v>14</v>
      </c>
      <c r="W707" s="3">
        <v>49</v>
      </c>
      <c r="X707" s="3">
        <v>87</v>
      </c>
      <c r="Y707" s="3">
        <v>705</v>
      </c>
      <c r="Z707" s="3" t="s">
        <v>162</v>
      </c>
      <c r="AA707" s="3">
        <v>44</v>
      </c>
      <c r="AB707" s="3">
        <v>3</v>
      </c>
      <c r="AC707" s="3">
        <v>5331000</v>
      </c>
      <c r="AD707" s="3">
        <v>718000</v>
      </c>
      <c r="AE707" s="3" t="s">
        <v>63</v>
      </c>
      <c r="AF707" s="3">
        <v>8</v>
      </c>
      <c r="AG707" s="3">
        <v>3</v>
      </c>
    </row>
    <row r="708" spans="1:33" ht="15.75" customHeight="1" x14ac:dyDescent="0.15">
      <c r="A708" s="3">
        <v>25714</v>
      </c>
      <c r="B708" s="3">
        <v>706</v>
      </c>
      <c r="C708" s="3">
        <v>12</v>
      </c>
      <c r="D708" s="5" t="s">
        <v>834</v>
      </c>
      <c r="E708" s="3" t="s">
        <v>11682</v>
      </c>
      <c r="F708" s="3" t="s">
        <v>36</v>
      </c>
      <c r="G708" s="3" t="s">
        <v>37</v>
      </c>
      <c r="H708" s="3" t="s">
        <v>144</v>
      </c>
      <c r="I708" s="3" t="s">
        <v>89</v>
      </c>
      <c r="J708" s="3">
        <v>641.78480000000002</v>
      </c>
      <c r="K708" s="3">
        <v>2439374</v>
      </c>
      <c r="L708" s="3" t="s">
        <v>162</v>
      </c>
      <c r="M708" s="3">
        <v>0</v>
      </c>
      <c r="N708" s="5" t="s">
        <v>834</v>
      </c>
      <c r="O708" s="3" t="s">
        <v>11682</v>
      </c>
      <c r="P708" s="8">
        <v>37987</v>
      </c>
      <c r="Q708" s="3" t="s">
        <v>842</v>
      </c>
      <c r="R708" s="5" t="s">
        <v>11685</v>
      </c>
      <c r="S708" s="3" t="s">
        <v>144</v>
      </c>
      <c r="T708" s="3" t="s">
        <v>37</v>
      </c>
      <c r="V708" s="3">
        <v>127</v>
      </c>
      <c r="W708" s="3">
        <v>40</v>
      </c>
      <c r="X708" s="3">
        <v>88</v>
      </c>
      <c r="Y708" s="3">
        <v>706</v>
      </c>
      <c r="Z708" s="3" t="s">
        <v>162</v>
      </c>
      <c r="AA708" s="3">
        <v>12</v>
      </c>
      <c r="AB708" s="3">
        <v>2</v>
      </c>
      <c r="AC708" s="3">
        <v>2439374</v>
      </c>
      <c r="AD708" s="3">
        <v>328852</v>
      </c>
      <c r="AE708" s="3" t="s">
        <v>89</v>
      </c>
      <c r="AF708" s="3">
        <v>8</v>
      </c>
      <c r="AG708" s="3">
        <v>4</v>
      </c>
    </row>
    <row r="709" spans="1:33" ht="15.75" customHeight="1" x14ac:dyDescent="0.15">
      <c r="A709" s="3">
        <v>25663</v>
      </c>
      <c r="B709" s="3">
        <v>707</v>
      </c>
      <c r="C709" s="3">
        <v>10</v>
      </c>
      <c r="D709" s="3" t="s">
        <v>5173</v>
      </c>
      <c r="E709" s="3" t="s">
        <v>11687</v>
      </c>
      <c r="F709" s="3" t="s">
        <v>931</v>
      </c>
      <c r="G709" s="3" t="s">
        <v>378</v>
      </c>
      <c r="H709" s="3" t="s">
        <v>5239</v>
      </c>
      <c r="I709" s="3" t="s">
        <v>380</v>
      </c>
      <c r="J709" s="3">
        <v>639.60979999999995</v>
      </c>
      <c r="K709" s="3">
        <v>3339708</v>
      </c>
      <c r="L709" s="3" t="s">
        <v>66</v>
      </c>
      <c r="M709" s="3">
        <v>0</v>
      </c>
      <c r="N709" s="3" t="s">
        <v>5173</v>
      </c>
      <c r="O709" s="3" t="s">
        <v>11687</v>
      </c>
      <c r="P709" s="8">
        <v>38353</v>
      </c>
      <c r="Q709" s="3" t="s">
        <v>8212</v>
      </c>
      <c r="R709" s="5" t="s">
        <v>11690</v>
      </c>
      <c r="S709" s="3" t="s">
        <v>5239</v>
      </c>
      <c r="T709" s="3" t="s">
        <v>378</v>
      </c>
      <c r="V709" s="3">
        <v>10</v>
      </c>
      <c r="W709" s="3">
        <v>7</v>
      </c>
      <c r="X709" s="3">
        <v>63</v>
      </c>
      <c r="Y709" s="3">
        <v>707</v>
      </c>
      <c r="Z709" s="3" t="s">
        <v>66</v>
      </c>
      <c r="AA709" s="3">
        <v>10</v>
      </c>
      <c r="AB709" s="3">
        <v>5</v>
      </c>
      <c r="AC709" s="3">
        <v>3339708</v>
      </c>
      <c r="AD709" s="3">
        <v>451550</v>
      </c>
      <c r="AE709" s="3" t="s">
        <v>380</v>
      </c>
      <c r="AF709" s="3">
        <v>9</v>
      </c>
      <c r="AG709" s="3">
        <v>81</v>
      </c>
    </row>
    <row r="710" spans="1:33" ht="15.75" customHeight="1" x14ac:dyDescent="0.15">
      <c r="A710" s="3">
        <v>21112</v>
      </c>
      <c r="B710" s="3">
        <v>708</v>
      </c>
      <c r="C710" s="3">
        <v>40</v>
      </c>
      <c r="D710" s="3" t="s">
        <v>5175</v>
      </c>
      <c r="E710" s="3" t="s">
        <v>11696</v>
      </c>
      <c r="F710" s="3" t="s">
        <v>96</v>
      </c>
      <c r="G710" s="3" t="s">
        <v>61</v>
      </c>
      <c r="H710" s="3" t="s">
        <v>7907</v>
      </c>
      <c r="I710" s="3" t="s">
        <v>63</v>
      </c>
      <c r="J710" s="3">
        <v>639.26610000000005</v>
      </c>
      <c r="K710" s="3">
        <v>6254797</v>
      </c>
      <c r="L710" s="3" t="s">
        <v>215</v>
      </c>
      <c r="M710" s="3">
        <v>2</v>
      </c>
      <c r="N710" s="3" t="s">
        <v>5175</v>
      </c>
      <c r="O710" s="3" t="s">
        <v>11696</v>
      </c>
      <c r="P710" s="3" t="s">
        <v>1000</v>
      </c>
      <c r="Q710" s="3" t="s">
        <v>8217</v>
      </c>
      <c r="R710" s="5" t="s">
        <v>11702</v>
      </c>
      <c r="S710" s="3" t="s">
        <v>7907</v>
      </c>
      <c r="T710" s="3" t="s">
        <v>61</v>
      </c>
      <c r="V710" s="3">
        <v>49</v>
      </c>
      <c r="W710" s="3">
        <v>50</v>
      </c>
      <c r="X710" s="3">
        <v>49</v>
      </c>
      <c r="Y710" s="3">
        <v>708</v>
      </c>
      <c r="Z710" s="3" t="s">
        <v>215</v>
      </c>
      <c r="AA710" s="3">
        <v>40</v>
      </c>
      <c r="AB710" s="3">
        <v>17</v>
      </c>
      <c r="AC710" s="3">
        <v>6254797</v>
      </c>
      <c r="AD710" s="3">
        <v>846082</v>
      </c>
      <c r="AE710" s="3" t="s">
        <v>63</v>
      </c>
      <c r="AF710" s="3">
        <v>7</v>
      </c>
      <c r="AG710" s="3">
        <v>3</v>
      </c>
    </row>
    <row r="711" spans="1:33" ht="15.75" customHeight="1" x14ac:dyDescent="0.15">
      <c r="A711" s="3">
        <v>25169</v>
      </c>
      <c r="B711" s="3">
        <v>709</v>
      </c>
      <c r="C711" s="3">
        <v>33</v>
      </c>
      <c r="D711" s="3" t="s">
        <v>5190</v>
      </c>
      <c r="E711" s="3" t="s">
        <v>11705</v>
      </c>
      <c r="F711" s="3" t="s">
        <v>331</v>
      </c>
      <c r="G711" s="3" t="s">
        <v>167</v>
      </c>
      <c r="H711" s="3" t="s">
        <v>2237</v>
      </c>
      <c r="I711" s="3" t="s">
        <v>2088</v>
      </c>
      <c r="J711" s="3">
        <v>639.255</v>
      </c>
      <c r="K711" s="3">
        <v>3538836</v>
      </c>
      <c r="L711" s="3" t="s">
        <v>66</v>
      </c>
      <c r="M711" s="3">
        <v>0</v>
      </c>
      <c r="N711" s="3" t="s">
        <v>5190</v>
      </c>
      <c r="O711" s="3" t="s">
        <v>11705</v>
      </c>
      <c r="P711" s="8">
        <v>39814</v>
      </c>
      <c r="Q711" s="3" t="s">
        <v>8224</v>
      </c>
      <c r="R711" s="5" t="s">
        <v>11711</v>
      </c>
      <c r="S711" s="3" t="s">
        <v>2237</v>
      </c>
      <c r="T711" s="3" t="s">
        <v>167</v>
      </c>
      <c r="V711" s="3">
        <v>55</v>
      </c>
      <c r="W711" s="3">
        <v>12</v>
      </c>
      <c r="X711" s="3">
        <v>64</v>
      </c>
      <c r="Y711" s="3">
        <v>709</v>
      </c>
      <c r="Z711" s="3" t="s">
        <v>66</v>
      </c>
      <c r="AA711" s="3">
        <v>33</v>
      </c>
      <c r="AB711" s="3">
        <v>5</v>
      </c>
      <c r="AC711" s="3">
        <v>3538836</v>
      </c>
      <c r="AD711" s="3">
        <v>478703</v>
      </c>
      <c r="AE711" s="3" t="s">
        <v>2088</v>
      </c>
      <c r="AF711" s="3">
        <v>9</v>
      </c>
      <c r="AG711" s="3">
        <v>68</v>
      </c>
    </row>
    <row r="712" spans="1:33" ht="15.75" customHeight="1" x14ac:dyDescent="0.15">
      <c r="A712" s="3">
        <v>21181</v>
      </c>
      <c r="B712" s="3">
        <v>710</v>
      </c>
      <c r="C712" s="3">
        <v>35</v>
      </c>
      <c r="D712" s="3" t="s">
        <v>5197</v>
      </c>
      <c r="E712" s="3" t="s">
        <v>11715</v>
      </c>
      <c r="F712" s="3" t="s">
        <v>3068</v>
      </c>
      <c r="G712" s="3" t="s">
        <v>606</v>
      </c>
      <c r="H712" s="3" t="s">
        <v>2455</v>
      </c>
      <c r="I712" s="3" t="s">
        <v>2457</v>
      </c>
      <c r="J712" s="3">
        <v>636.80579999999998</v>
      </c>
      <c r="K712" s="3">
        <v>5935015</v>
      </c>
      <c r="L712" s="3" t="s">
        <v>398</v>
      </c>
      <c r="M712" s="3">
        <v>2</v>
      </c>
      <c r="N712" s="3" t="s">
        <v>5197</v>
      </c>
      <c r="O712" s="3" t="s">
        <v>11715</v>
      </c>
      <c r="P712" s="3" t="s">
        <v>179</v>
      </c>
      <c r="Q712" s="3" t="s">
        <v>8228</v>
      </c>
      <c r="R712" s="5" t="s">
        <v>11719</v>
      </c>
      <c r="S712" s="3" t="s">
        <v>2455</v>
      </c>
      <c r="T712" s="3" t="s">
        <v>606</v>
      </c>
      <c r="V712" s="3">
        <v>21</v>
      </c>
      <c r="W712" s="3">
        <v>0</v>
      </c>
      <c r="X712" s="3">
        <v>4</v>
      </c>
      <c r="Y712" s="3">
        <v>710</v>
      </c>
      <c r="Z712" s="3" t="s">
        <v>398</v>
      </c>
      <c r="AA712" s="3">
        <v>35</v>
      </c>
      <c r="AB712" s="3">
        <v>15</v>
      </c>
      <c r="AC712" s="3">
        <v>5935015</v>
      </c>
      <c r="AD712" s="3">
        <v>805506</v>
      </c>
      <c r="AF712" s="3">
        <v>1</v>
      </c>
      <c r="AG712" s="3">
        <v>48</v>
      </c>
    </row>
    <row r="713" spans="1:33" ht="15.75" customHeight="1" x14ac:dyDescent="0.15">
      <c r="A713" s="3">
        <v>21287</v>
      </c>
      <c r="B713" s="3">
        <v>711</v>
      </c>
      <c r="C713" s="3">
        <v>22</v>
      </c>
      <c r="D713" s="3" t="s">
        <v>5199</v>
      </c>
      <c r="E713" s="3" t="s">
        <v>11721</v>
      </c>
      <c r="F713" s="3" t="s">
        <v>657</v>
      </c>
      <c r="G713" s="3" t="s">
        <v>246</v>
      </c>
      <c r="H713" s="3" t="s">
        <v>7927</v>
      </c>
      <c r="I713" s="3" t="s">
        <v>264</v>
      </c>
      <c r="J713" s="3">
        <v>636.41499999999996</v>
      </c>
      <c r="K713" s="3">
        <v>8556885</v>
      </c>
      <c r="L713" s="3" t="s">
        <v>162</v>
      </c>
      <c r="M713" s="3">
        <v>2</v>
      </c>
      <c r="N713" s="3" t="s">
        <v>5199</v>
      </c>
      <c r="O713" s="3" t="s">
        <v>11721</v>
      </c>
      <c r="P713" s="3" t="s">
        <v>1063</v>
      </c>
      <c r="Q713" s="3" t="s">
        <v>8234</v>
      </c>
      <c r="R713" s="5" t="s">
        <v>11725</v>
      </c>
      <c r="S713" s="3" t="s">
        <v>7927</v>
      </c>
      <c r="T713" s="3" t="s">
        <v>246</v>
      </c>
      <c r="V713" s="3">
        <v>52</v>
      </c>
      <c r="W713" s="3">
        <v>24</v>
      </c>
      <c r="X713" s="3">
        <v>89</v>
      </c>
      <c r="Y713" s="3">
        <v>711</v>
      </c>
      <c r="Z713" s="3" t="s">
        <v>162</v>
      </c>
      <c r="AA713" s="3">
        <v>22</v>
      </c>
      <c r="AB713" s="3">
        <v>7</v>
      </c>
      <c r="AC713" s="3">
        <v>8556885</v>
      </c>
      <c r="AD713" s="3">
        <v>1161965</v>
      </c>
      <c r="AE713" s="3" t="s">
        <v>264</v>
      </c>
      <c r="AF713" s="3">
        <v>8</v>
      </c>
      <c r="AG713" s="3">
        <v>8</v>
      </c>
    </row>
    <row r="714" spans="1:33" ht="15.75" customHeight="1" x14ac:dyDescent="0.15">
      <c r="A714" s="3">
        <v>21133</v>
      </c>
      <c r="B714" s="3">
        <v>712</v>
      </c>
      <c r="C714" s="3">
        <v>1321</v>
      </c>
      <c r="D714" s="3" t="s">
        <v>5201</v>
      </c>
      <c r="E714" s="3" t="s">
        <v>11729</v>
      </c>
      <c r="F714" s="3" t="s">
        <v>96</v>
      </c>
      <c r="G714" s="3" t="s">
        <v>61</v>
      </c>
      <c r="H714" s="3" t="s">
        <v>7934</v>
      </c>
      <c r="I714" s="3" t="s">
        <v>63</v>
      </c>
      <c r="J714" s="3">
        <v>636.30119999999999</v>
      </c>
      <c r="K714" s="3">
        <v>82174972</v>
      </c>
      <c r="L714" s="3" t="s">
        <v>215</v>
      </c>
      <c r="M714" s="3">
        <v>2</v>
      </c>
      <c r="N714" s="3" t="s">
        <v>5201</v>
      </c>
      <c r="O714" s="3" t="s">
        <v>11729</v>
      </c>
      <c r="P714" s="3" t="s">
        <v>6091</v>
      </c>
      <c r="Q714" s="3" t="s">
        <v>8239</v>
      </c>
      <c r="R714" s="5" t="s">
        <v>11732</v>
      </c>
      <c r="S714" s="3" t="s">
        <v>7934</v>
      </c>
      <c r="T714" s="3" t="s">
        <v>61</v>
      </c>
      <c r="V714" s="3">
        <v>50</v>
      </c>
      <c r="W714" s="3">
        <v>51</v>
      </c>
      <c r="X714" s="3">
        <v>50</v>
      </c>
      <c r="Y714" s="3">
        <v>712</v>
      </c>
      <c r="Z714" s="3" t="s">
        <v>215</v>
      </c>
      <c r="AA714" s="3">
        <v>1321</v>
      </c>
      <c r="AB714" s="3">
        <v>217</v>
      </c>
      <c r="AC714" s="3">
        <v>82174972</v>
      </c>
      <c r="AD714" s="3">
        <v>11160511</v>
      </c>
      <c r="AE714" s="3" t="s">
        <v>63</v>
      </c>
      <c r="AF714" s="3">
        <v>7</v>
      </c>
      <c r="AG714" s="3">
        <v>3</v>
      </c>
    </row>
    <row r="715" spans="1:33" ht="15.75" customHeight="1" x14ac:dyDescent="0.15">
      <c r="A715" s="3">
        <v>25404</v>
      </c>
      <c r="B715" s="3">
        <v>713</v>
      </c>
      <c r="C715" s="3">
        <v>44</v>
      </c>
      <c r="D715" s="3" t="s">
        <v>5218</v>
      </c>
      <c r="E715" s="3" t="s">
        <v>11736</v>
      </c>
      <c r="F715" s="3" t="s">
        <v>331</v>
      </c>
      <c r="G715" s="3" t="s">
        <v>167</v>
      </c>
      <c r="H715" s="3" t="s">
        <v>7942</v>
      </c>
      <c r="I715" s="3" t="s">
        <v>169</v>
      </c>
      <c r="J715" s="3">
        <v>635.78430000000003</v>
      </c>
      <c r="K715" s="3">
        <v>3002000</v>
      </c>
      <c r="L715" s="3" t="s">
        <v>40</v>
      </c>
      <c r="M715" s="3">
        <v>0</v>
      </c>
      <c r="N715" s="3" t="s">
        <v>5218</v>
      </c>
      <c r="O715" s="3" t="s">
        <v>11736</v>
      </c>
      <c r="P715" s="8">
        <v>40179</v>
      </c>
      <c r="Q715" s="3" t="s">
        <v>8250</v>
      </c>
      <c r="R715" s="5" t="s">
        <v>11743</v>
      </c>
      <c r="S715" s="3" t="s">
        <v>7942</v>
      </c>
      <c r="T715" s="3" t="s">
        <v>167</v>
      </c>
      <c r="V715" s="3">
        <v>56</v>
      </c>
      <c r="W715" s="3">
        <v>0</v>
      </c>
      <c r="X715" s="3">
        <v>53</v>
      </c>
      <c r="Y715" s="3">
        <v>713</v>
      </c>
      <c r="Z715" s="3" t="s">
        <v>40</v>
      </c>
      <c r="AA715" s="3">
        <v>44</v>
      </c>
      <c r="AB715" s="3">
        <v>12</v>
      </c>
      <c r="AC715" s="3">
        <v>3002000</v>
      </c>
      <c r="AD715" s="3">
        <v>408000</v>
      </c>
      <c r="AF715" s="3">
        <v>4</v>
      </c>
      <c r="AG715" s="3">
        <v>64</v>
      </c>
    </row>
    <row r="716" spans="1:33" ht="15.75" customHeight="1" x14ac:dyDescent="0.15">
      <c r="A716" s="3">
        <v>22966</v>
      </c>
      <c r="B716" s="3">
        <v>714</v>
      </c>
      <c r="C716" s="3">
        <v>77</v>
      </c>
      <c r="D716" s="3" t="s">
        <v>5220</v>
      </c>
      <c r="E716" s="3" t="s">
        <v>11747</v>
      </c>
      <c r="F716" s="3" t="s">
        <v>96</v>
      </c>
      <c r="G716" s="3" t="s">
        <v>61</v>
      </c>
      <c r="H716" s="3" t="s">
        <v>3840</v>
      </c>
      <c r="I716" s="3" t="s">
        <v>63</v>
      </c>
      <c r="J716" s="3">
        <v>635.65070000000003</v>
      </c>
      <c r="K716" s="3">
        <v>7966001</v>
      </c>
      <c r="L716" s="3" t="s">
        <v>162</v>
      </c>
      <c r="M716" s="3">
        <v>1</v>
      </c>
      <c r="N716" s="3" t="s">
        <v>5220</v>
      </c>
      <c r="O716" s="3" t="s">
        <v>11747</v>
      </c>
      <c r="P716" s="3" t="s">
        <v>179</v>
      </c>
      <c r="Q716" s="3" t="s">
        <v>8256</v>
      </c>
      <c r="R716" s="5" t="s">
        <v>11750</v>
      </c>
      <c r="S716" s="3" t="s">
        <v>3840</v>
      </c>
      <c r="T716" s="3" t="s">
        <v>61</v>
      </c>
      <c r="V716" s="3">
        <v>51</v>
      </c>
      <c r="W716" s="3">
        <v>52</v>
      </c>
      <c r="X716" s="3">
        <v>90</v>
      </c>
      <c r="Y716" s="3">
        <v>714</v>
      </c>
      <c r="Z716" s="3" t="s">
        <v>162</v>
      </c>
      <c r="AA716" s="3">
        <v>77</v>
      </c>
      <c r="AB716" s="3">
        <v>14</v>
      </c>
      <c r="AC716" s="3">
        <v>7966001</v>
      </c>
      <c r="AD716" s="3">
        <v>1082851</v>
      </c>
      <c r="AE716" s="3" t="s">
        <v>63</v>
      </c>
      <c r="AF716" s="3">
        <v>8</v>
      </c>
      <c r="AG716" s="3">
        <v>3</v>
      </c>
    </row>
    <row r="717" spans="1:33" ht="15.75" customHeight="1" x14ac:dyDescent="0.15">
      <c r="A717" s="3">
        <v>22963</v>
      </c>
      <c r="B717" s="3">
        <v>715</v>
      </c>
      <c r="C717" s="3">
        <v>12</v>
      </c>
      <c r="D717" s="3" t="s">
        <v>5225</v>
      </c>
      <c r="E717" s="3" t="s">
        <v>11756</v>
      </c>
      <c r="F717" s="3" t="s">
        <v>947</v>
      </c>
      <c r="G717" s="3" t="s">
        <v>389</v>
      </c>
      <c r="H717" s="3" t="s">
        <v>7953</v>
      </c>
      <c r="I717" s="3" t="s">
        <v>1401</v>
      </c>
      <c r="J717" s="3">
        <v>635.63070000000005</v>
      </c>
      <c r="K717" s="3">
        <v>11314000</v>
      </c>
      <c r="L717" s="3" t="s">
        <v>340</v>
      </c>
      <c r="M717" s="3">
        <v>1</v>
      </c>
      <c r="N717" s="3" t="s">
        <v>5225</v>
      </c>
      <c r="O717" s="3" t="s">
        <v>11756</v>
      </c>
      <c r="P717" s="3" t="s">
        <v>91</v>
      </c>
      <c r="Q717" s="3" t="s">
        <v>8259</v>
      </c>
      <c r="R717" s="5" t="s">
        <v>11764</v>
      </c>
      <c r="S717" s="3" t="s">
        <v>7953</v>
      </c>
      <c r="T717" s="3" t="s">
        <v>389</v>
      </c>
      <c r="V717" s="3">
        <v>9</v>
      </c>
      <c r="W717" s="3">
        <v>0</v>
      </c>
      <c r="X717" s="3">
        <v>11</v>
      </c>
      <c r="Y717" s="3">
        <v>715</v>
      </c>
      <c r="Z717" s="3" t="s">
        <v>340</v>
      </c>
      <c r="AA717" s="3">
        <v>12</v>
      </c>
      <c r="AB717" s="3">
        <v>3</v>
      </c>
      <c r="AC717" s="3">
        <v>11314000</v>
      </c>
      <c r="AD717" s="3">
        <v>1538000</v>
      </c>
      <c r="AF717" s="3">
        <v>6</v>
      </c>
      <c r="AG717" s="3">
        <v>21</v>
      </c>
    </row>
    <row r="718" spans="1:33" ht="15.75" customHeight="1" x14ac:dyDescent="0.15">
      <c r="A718" s="3">
        <v>25731</v>
      </c>
      <c r="B718" s="3">
        <v>716</v>
      </c>
      <c r="C718" s="3">
        <v>11</v>
      </c>
      <c r="D718" s="3" t="s">
        <v>5228</v>
      </c>
      <c r="E718" s="3" t="s">
        <v>11768</v>
      </c>
      <c r="F718" s="3" t="s">
        <v>96</v>
      </c>
      <c r="G718" s="3" t="s">
        <v>61</v>
      </c>
      <c r="H718" s="3" t="s">
        <v>7965</v>
      </c>
      <c r="I718" s="3" t="s">
        <v>2538</v>
      </c>
      <c r="J718" s="3">
        <v>635.0951</v>
      </c>
      <c r="K718" s="3">
        <v>11873410</v>
      </c>
      <c r="L718" s="3" t="s">
        <v>215</v>
      </c>
      <c r="M718" s="3">
        <v>0</v>
      </c>
      <c r="N718" s="3" t="s">
        <v>5228</v>
      </c>
      <c r="O718" s="3" t="s">
        <v>11768</v>
      </c>
      <c r="P718" s="8">
        <v>40179</v>
      </c>
      <c r="Q718" s="3" t="s">
        <v>8262</v>
      </c>
      <c r="R718" s="5" t="s">
        <v>11773</v>
      </c>
      <c r="S718" s="3" t="s">
        <v>7965</v>
      </c>
      <c r="T718" s="3" t="s">
        <v>61</v>
      </c>
      <c r="V718" s="3">
        <v>52</v>
      </c>
      <c r="W718" s="3">
        <v>0</v>
      </c>
      <c r="X718" s="3">
        <v>51</v>
      </c>
      <c r="Y718" s="3">
        <v>716</v>
      </c>
      <c r="Z718" s="3" t="s">
        <v>215</v>
      </c>
      <c r="AA718" s="3">
        <v>11</v>
      </c>
      <c r="AB718" s="3">
        <v>2</v>
      </c>
      <c r="AC718" s="3">
        <v>11873410</v>
      </c>
      <c r="AD718" s="3">
        <v>1615221</v>
      </c>
      <c r="AF718" s="3">
        <v>7</v>
      </c>
      <c r="AG718" s="3">
        <v>15</v>
      </c>
    </row>
    <row r="719" spans="1:33" ht="15.75" customHeight="1" x14ac:dyDescent="0.15">
      <c r="A719" s="3">
        <v>23004</v>
      </c>
      <c r="B719" s="3">
        <v>717</v>
      </c>
      <c r="C719" s="3">
        <v>280</v>
      </c>
      <c r="D719" s="3" t="s">
        <v>5231</v>
      </c>
      <c r="E719" s="3" t="s">
        <v>11775</v>
      </c>
      <c r="F719" s="3" t="s">
        <v>1438</v>
      </c>
      <c r="G719" s="3" t="s">
        <v>495</v>
      </c>
      <c r="H719" s="3" t="s">
        <v>7972</v>
      </c>
      <c r="I719" s="3" t="s">
        <v>1709</v>
      </c>
      <c r="J719" s="3">
        <v>633.16319999999996</v>
      </c>
      <c r="K719" s="3">
        <v>6436000</v>
      </c>
      <c r="L719" s="3" t="s">
        <v>101</v>
      </c>
      <c r="M719" s="3">
        <v>1</v>
      </c>
      <c r="N719" s="3" t="s">
        <v>5231</v>
      </c>
      <c r="O719" s="3" t="s">
        <v>11775</v>
      </c>
      <c r="P719" s="3" t="s">
        <v>787</v>
      </c>
      <c r="Q719" s="3" t="s">
        <v>8275</v>
      </c>
      <c r="R719" s="5" t="s">
        <v>11780</v>
      </c>
      <c r="S719" s="3" t="s">
        <v>7972</v>
      </c>
      <c r="T719" s="3" t="s">
        <v>495</v>
      </c>
      <c r="V719" s="3">
        <v>19</v>
      </c>
      <c r="W719" s="3">
        <v>6</v>
      </c>
      <c r="X719" s="3">
        <v>54</v>
      </c>
      <c r="Y719" s="3">
        <v>717</v>
      </c>
      <c r="Z719" s="3" t="s">
        <v>101</v>
      </c>
      <c r="AA719" s="3">
        <v>280</v>
      </c>
      <c r="AB719" s="3">
        <v>65</v>
      </c>
      <c r="AC719" s="3">
        <v>6436000</v>
      </c>
      <c r="AD719" s="3">
        <v>877840</v>
      </c>
      <c r="AE719" s="3" t="s">
        <v>1709</v>
      </c>
      <c r="AF719" s="3">
        <v>10</v>
      </c>
      <c r="AG719" s="3">
        <v>19</v>
      </c>
    </row>
    <row r="720" spans="1:33" ht="15.75" customHeight="1" x14ac:dyDescent="0.15">
      <c r="A720" s="3">
        <v>21238</v>
      </c>
      <c r="B720" s="3">
        <v>718</v>
      </c>
      <c r="C720" s="3">
        <v>65</v>
      </c>
      <c r="D720" s="3" t="s">
        <v>5234</v>
      </c>
      <c r="E720" s="3" t="s">
        <v>11782</v>
      </c>
      <c r="F720" s="3" t="s">
        <v>855</v>
      </c>
      <c r="G720" s="3" t="s">
        <v>292</v>
      </c>
      <c r="H720" s="3" t="s">
        <v>1389</v>
      </c>
      <c r="I720" s="3" t="s">
        <v>1032</v>
      </c>
      <c r="J720" s="3">
        <v>632.02239999999995</v>
      </c>
      <c r="K720" s="3">
        <v>14015199</v>
      </c>
      <c r="L720" s="3" t="s">
        <v>101</v>
      </c>
      <c r="M720" s="3">
        <v>2</v>
      </c>
      <c r="N720" s="3" t="s">
        <v>5234</v>
      </c>
      <c r="O720" s="3" t="s">
        <v>11782</v>
      </c>
      <c r="P720" s="3" t="s">
        <v>179</v>
      </c>
      <c r="Q720" s="3" t="s">
        <v>8284</v>
      </c>
      <c r="R720" s="5" t="s">
        <v>11787</v>
      </c>
      <c r="S720" s="3" t="s">
        <v>1389</v>
      </c>
      <c r="T720" s="3" t="s">
        <v>292</v>
      </c>
      <c r="V720" s="3">
        <v>24</v>
      </c>
      <c r="W720" s="3">
        <v>20</v>
      </c>
      <c r="X720" s="3">
        <v>55</v>
      </c>
      <c r="Y720" s="3">
        <v>718</v>
      </c>
      <c r="Z720" s="3" t="s">
        <v>101</v>
      </c>
      <c r="AA720" s="3">
        <v>65</v>
      </c>
      <c r="AB720" s="3">
        <v>15</v>
      </c>
      <c r="AC720" s="3">
        <v>14015199</v>
      </c>
      <c r="AD720" s="3">
        <v>1914586</v>
      </c>
      <c r="AE720" s="3" t="s">
        <v>1032</v>
      </c>
      <c r="AF720" s="3">
        <v>10</v>
      </c>
      <c r="AG720" s="3">
        <v>49</v>
      </c>
    </row>
    <row r="721" spans="1:33" ht="15.75" customHeight="1" x14ac:dyDescent="0.15">
      <c r="A721" s="3">
        <v>26228</v>
      </c>
      <c r="B721" s="3">
        <v>719</v>
      </c>
      <c r="C721" s="3">
        <v>41</v>
      </c>
      <c r="D721" s="3" t="s">
        <v>5238</v>
      </c>
      <c r="E721" s="3" t="s">
        <v>11790</v>
      </c>
      <c r="F721" s="3" t="s">
        <v>96</v>
      </c>
      <c r="G721" s="3" t="s">
        <v>61</v>
      </c>
      <c r="H721" s="3" t="s">
        <v>4046</v>
      </c>
      <c r="I721" s="3" t="s">
        <v>63</v>
      </c>
      <c r="J721" s="3">
        <v>630.29409999999996</v>
      </c>
      <c r="K721" s="3">
        <v>4966000</v>
      </c>
      <c r="L721" s="3" t="s">
        <v>75</v>
      </c>
      <c r="M721" s="3">
        <v>0</v>
      </c>
      <c r="N721" s="3" t="s">
        <v>5238</v>
      </c>
      <c r="O721" s="3" t="s">
        <v>11790</v>
      </c>
      <c r="P721" s="8">
        <v>39448</v>
      </c>
      <c r="Q721" s="3" t="s">
        <v>8291</v>
      </c>
      <c r="R721" s="5" t="s">
        <v>11800</v>
      </c>
      <c r="S721" s="3" t="s">
        <v>4046</v>
      </c>
      <c r="T721" s="3" t="s">
        <v>61</v>
      </c>
      <c r="V721" s="3">
        <v>53</v>
      </c>
      <c r="W721" s="3">
        <v>53</v>
      </c>
      <c r="X721" s="3">
        <v>13</v>
      </c>
      <c r="Y721" s="3">
        <v>719</v>
      </c>
      <c r="Z721" s="3" t="s">
        <v>75</v>
      </c>
      <c r="AA721" s="3">
        <v>41</v>
      </c>
      <c r="AB721" s="3">
        <v>3</v>
      </c>
      <c r="AC721" s="3">
        <v>4966000</v>
      </c>
      <c r="AD721" s="3">
        <v>680000</v>
      </c>
      <c r="AE721" s="3" t="s">
        <v>63</v>
      </c>
      <c r="AF721" s="3">
        <v>14</v>
      </c>
      <c r="AG721" s="3">
        <v>3</v>
      </c>
    </row>
    <row r="722" spans="1:33" ht="15.75" customHeight="1" x14ac:dyDescent="0.15">
      <c r="A722" s="3">
        <v>22921</v>
      </c>
      <c r="B722" s="3">
        <v>720</v>
      </c>
      <c r="C722" s="3">
        <v>389</v>
      </c>
      <c r="D722" s="3" t="s">
        <v>5244</v>
      </c>
      <c r="E722" s="3" t="s">
        <v>11806</v>
      </c>
      <c r="F722" s="3" t="s">
        <v>1620</v>
      </c>
      <c r="G722" s="3" t="s">
        <v>412</v>
      </c>
      <c r="H722" s="3" t="s">
        <v>742</v>
      </c>
      <c r="I722" s="3" t="s">
        <v>742</v>
      </c>
      <c r="J722" s="3">
        <v>629.44849999999997</v>
      </c>
      <c r="K722" s="3">
        <v>50310623</v>
      </c>
      <c r="L722" s="3" t="s">
        <v>538</v>
      </c>
      <c r="M722" s="3">
        <v>1</v>
      </c>
      <c r="N722" s="3" t="s">
        <v>5244</v>
      </c>
      <c r="O722" s="3" t="s">
        <v>11806</v>
      </c>
      <c r="P722" s="3" t="s">
        <v>41</v>
      </c>
      <c r="Q722" s="3" t="s">
        <v>8294</v>
      </c>
      <c r="R722" s="5" t="s">
        <v>11813</v>
      </c>
      <c r="S722" s="3" t="s">
        <v>742</v>
      </c>
      <c r="T722" s="3" t="s">
        <v>412</v>
      </c>
      <c r="V722" s="3">
        <v>29</v>
      </c>
      <c r="W722" s="3">
        <v>28</v>
      </c>
      <c r="X722" s="3">
        <v>28</v>
      </c>
      <c r="Y722" s="3">
        <v>720</v>
      </c>
      <c r="Z722" s="3" t="s">
        <v>538</v>
      </c>
      <c r="AA722" s="3">
        <v>389</v>
      </c>
      <c r="AB722" s="3">
        <v>34</v>
      </c>
      <c r="AC722" s="3">
        <v>50310623</v>
      </c>
      <c r="AD722" s="3">
        <v>6897077</v>
      </c>
      <c r="AE722" s="3" t="s">
        <v>742</v>
      </c>
      <c r="AF722" s="3">
        <v>3</v>
      </c>
      <c r="AG722" s="3">
        <v>17</v>
      </c>
    </row>
    <row r="723" spans="1:33" ht="15.75" customHeight="1" x14ac:dyDescent="0.15">
      <c r="A723" s="3">
        <v>23276</v>
      </c>
      <c r="B723" s="3">
        <v>721</v>
      </c>
      <c r="C723" s="3">
        <v>20</v>
      </c>
      <c r="D723" s="3" t="s">
        <v>5261</v>
      </c>
      <c r="E723" s="3" t="s">
        <v>11816</v>
      </c>
      <c r="F723" s="3" t="s">
        <v>657</v>
      </c>
      <c r="G723" s="3" t="s">
        <v>246</v>
      </c>
      <c r="H723" s="3" t="s">
        <v>3818</v>
      </c>
      <c r="I723" s="3" t="s">
        <v>3818</v>
      </c>
      <c r="J723" s="3">
        <v>629.12429999999995</v>
      </c>
      <c r="K723" s="3">
        <v>5167676</v>
      </c>
      <c r="L723" s="3" t="s">
        <v>66</v>
      </c>
      <c r="M723" s="3">
        <v>1</v>
      </c>
      <c r="N723" s="3" t="s">
        <v>5261</v>
      </c>
      <c r="O723" s="3" t="s">
        <v>11816</v>
      </c>
      <c r="P723" s="3" t="s">
        <v>835</v>
      </c>
      <c r="Q723" s="3" t="s">
        <v>8299</v>
      </c>
      <c r="R723" s="5" t="s">
        <v>11821</v>
      </c>
      <c r="S723" s="3" t="s">
        <v>3818</v>
      </c>
      <c r="T723" s="3" t="s">
        <v>246</v>
      </c>
      <c r="V723" s="3">
        <v>53</v>
      </c>
      <c r="W723" s="3">
        <v>10</v>
      </c>
      <c r="X723" s="3">
        <v>65</v>
      </c>
      <c r="Y723" s="3">
        <v>721</v>
      </c>
      <c r="Z723" s="3" t="s">
        <v>66</v>
      </c>
      <c r="AA723" s="3">
        <v>20</v>
      </c>
      <c r="AB723" s="3">
        <v>12</v>
      </c>
      <c r="AC723" s="3">
        <v>5167676</v>
      </c>
      <c r="AD723" s="3">
        <v>708751</v>
      </c>
      <c r="AE723" s="3" t="s">
        <v>3818</v>
      </c>
      <c r="AF723" s="3">
        <v>9</v>
      </c>
      <c r="AG723" s="3">
        <v>22</v>
      </c>
    </row>
    <row r="724" spans="1:33" ht="15.75" customHeight="1" x14ac:dyDescent="0.15">
      <c r="A724" s="3">
        <v>23067</v>
      </c>
      <c r="B724" s="3">
        <v>722</v>
      </c>
      <c r="C724" s="3">
        <v>20</v>
      </c>
      <c r="D724" s="3" t="s">
        <v>5262</v>
      </c>
      <c r="E724" s="3" t="s">
        <v>11827</v>
      </c>
      <c r="F724" s="3" t="s">
        <v>475</v>
      </c>
      <c r="G724" s="3" t="s">
        <v>277</v>
      </c>
      <c r="H724" s="3" t="s">
        <v>475</v>
      </c>
      <c r="I724" s="3" t="s">
        <v>203</v>
      </c>
      <c r="J724" s="3">
        <v>628.96130000000005</v>
      </c>
      <c r="K724" s="3">
        <v>19106076</v>
      </c>
      <c r="L724" s="3" t="s">
        <v>71</v>
      </c>
      <c r="M724" s="3">
        <v>1</v>
      </c>
      <c r="N724" s="3" t="s">
        <v>5262</v>
      </c>
      <c r="O724" s="3" t="s">
        <v>11827</v>
      </c>
      <c r="P724" s="3" t="s">
        <v>91</v>
      </c>
      <c r="Q724" s="3" t="s">
        <v>6712</v>
      </c>
      <c r="R724" s="5" t="s">
        <v>11834</v>
      </c>
      <c r="S724" s="3" t="s">
        <v>475</v>
      </c>
      <c r="T724" s="3" t="s">
        <v>277</v>
      </c>
      <c r="V724" s="3">
        <v>59</v>
      </c>
      <c r="W724" s="3">
        <v>69</v>
      </c>
      <c r="X724" s="3">
        <v>83</v>
      </c>
      <c r="Y724" s="3">
        <v>722</v>
      </c>
      <c r="Z724" s="3" t="s">
        <v>71</v>
      </c>
      <c r="AA724" s="3">
        <v>20</v>
      </c>
      <c r="AB724" s="3">
        <v>7</v>
      </c>
      <c r="AC724" s="3">
        <v>19106076</v>
      </c>
      <c r="AD724" s="3">
        <v>2621000</v>
      </c>
      <c r="AE724" s="3" t="s">
        <v>203</v>
      </c>
      <c r="AF724" s="3">
        <v>5</v>
      </c>
      <c r="AG724" s="3">
        <v>9</v>
      </c>
    </row>
    <row r="725" spans="1:33" ht="15.75" customHeight="1" x14ac:dyDescent="0.15">
      <c r="A725" s="3">
        <v>21166</v>
      </c>
      <c r="B725" s="3">
        <v>723</v>
      </c>
      <c r="C725" s="3">
        <v>160</v>
      </c>
      <c r="D725" s="3" t="s">
        <v>5282</v>
      </c>
      <c r="E725" s="3" t="s">
        <v>11838</v>
      </c>
      <c r="F725" s="3" t="s">
        <v>249</v>
      </c>
      <c r="G725" s="3" t="s">
        <v>125</v>
      </c>
      <c r="H725" s="3" t="s">
        <v>126</v>
      </c>
      <c r="I725" s="3" t="s">
        <v>127</v>
      </c>
      <c r="J725" s="3">
        <v>628.49159999999995</v>
      </c>
      <c r="K725" s="3">
        <v>9994679</v>
      </c>
      <c r="L725" s="3" t="s">
        <v>66</v>
      </c>
      <c r="M725" s="3">
        <v>2</v>
      </c>
      <c r="N725" s="3" t="s">
        <v>5282</v>
      </c>
      <c r="O725" s="3" t="s">
        <v>11838</v>
      </c>
      <c r="P725" s="3" t="s">
        <v>987</v>
      </c>
      <c r="Q725" s="3" t="s">
        <v>8313</v>
      </c>
      <c r="R725" s="5" t="s">
        <v>11850</v>
      </c>
      <c r="S725" s="3" t="s">
        <v>126</v>
      </c>
      <c r="T725" s="3" t="s">
        <v>125</v>
      </c>
      <c r="V725" s="3">
        <v>13</v>
      </c>
      <c r="W725" s="3">
        <v>14</v>
      </c>
      <c r="X725" s="3">
        <v>66</v>
      </c>
      <c r="Y725" s="3">
        <v>723</v>
      </c>
      <c r="Z725" s="3" t="s">
        <v>66</v>
      </c>
      <c r="AA725" s="3">
        <v>160</v>
      </c>
      <c r="AB725" s="3">
        <v>60</v>
      </c>
      <c r="AC725" s="3">
        <v>9994679</v>
      </c>
      <c r="AD725" s="3">
        <v>1371969</v>
      </c>
      <c r="AE725" s="3" t="s">
        <v>127</v>
      </c>
      <c r="AF725" s="3">
        <v>9</v>
      </c>
      <c r="AG725" s="3">
        <v>10</v>
      </c>
    </row>
    <row r="726" spans="1:33" ht="15.75" customHeight="1" x14ac:dyDescent="0.15">
      <c r="A726" s="3">
        <v>23758</v>
      </c>
      <c r="B726" s="3">
        <v>724</v>
      </c>
      <c r="C726" s="3">
        <v>50</v>
      </c>
      <c r="D726" s="3" t="s">
        <v>5285</v>
      </c>
      <c r="E726" s="3" t="s">
        <v>11853</v>
      </c>
      <c r="F726" s="3" t="s">
        <v>1620</v>
      </c>
      <c r="G726" s="3" t="s">
        <v>412</v>
      </c>
      <c r="H726" s="3" t="s">
        <v>742</v>
      </c>
      <c r="I726" s="3" t="s">
        <v>742</v>
      </c>
      <c r="J726" s="3">
        <v>628.3347</v>
      </c>
      <c r="K726" s="3">
        <v>15101896</v>
      </c>
      <c r="L726" s="3" t="s">
        <v>101</v>
      </c>
      <c r="M726" s="3">
        <v>1</v>
      </c>
      <c r="N726" s="3" t="s">
        <v>5285</v>
      </c>
      <c r="O726" s="3" t="s">
        <v>11853</v>
      </c>
      <c r="P726" s="3" t="s">
        <v>1000</v>
      </c>
      <c r="Q726" s="3" t="s">
        <v>8326</v>
      </c>
      <c r="R726" s="5" t="s">
        <v>11860</v>
      </c>
      <c r="S726" s="3" t="s">
        <v>742</v>
      </c>
      <c r="T726" s="3" t="s">
        <v>412</v>
      </c>
      <c r="V726" s="3">
        <v>30</v>
      </c>
      <c r="W726" s="3">
        <v>29</v>
      </c>
      <c r="X726" s="3">
        <v>56</v>
      </c>
      <c r="Y726" s="3">
        <v>724</v>
      </c>
      <c r="Z726" s="3" t="s">
        <v>101</v>
      </c>
      <c r="AA726" s="3">
        <v>50</v>
      </c>
      <c r="AB726" s="3">
        <v>11</v>
      </c>
      <c r="AC726" s="3">
        <v>15101896</v>
      </c>
      <c r="AD726" s="3">
        <v>2073483</v>
      </c>
      <c r="AE726" s="3" t="s">
        <v>742</v>
      </c>
      <c r="AF726" s="3">
        <v>10</v>
      </c>
      <c r="AG726" s="3">
        <v>17</v>
      </c>
    </row>
    <row r="727" spans="1:33" ht="15.75" customHeight="1" x14ac:dyDescent="0.15">
      <c r="A727" s="3">
        <v>25760</v>
      </c>
      <c r="B727" s="3">
        <v>725</v>
      </c>
      <c r="C727" s="3">
        <v>181</v>
      </c>
      <c r="D727" s="3" t="s">
        <v>5288</v>
      </c>
      <c r="E727" s="3" t="s">
        <v>11866</v>
      </c>
      <c r="F727" s="3" t="s">
        <v>657</v>
      </c>
      <c r="G727" s="3" t="s">
        <v>246</v>
      </c>
      <c r="H727" s="3" t="s">
        <v>240</v>
      </c>
      <c r="I727" s="3" t="s">
        <v>240</v>
      </c>
      <c r="J727" s="3">
        <v>628.30769999999995</v>
      </c>
      <c r="K727" s="3">
        <v>32262219</v>
      </c>
      <c r="L727" s="3" t="s">
        <v>221</v>
      </c>
      <c r="M727" s="3">
        <v>0</v>
      </c>
      <c r="N727" s="3" t="s">
        <v>5288</v>
      </c>
      <c r="O727" s="3" t="s">
        <v>11866</v>
      </c>
      <c r="P727" s="8">
        <v>36161</v>
      </c>
      <c r="Q727" s="3" t="s">
        <v>8331</v>
      </c>
      <c r="R727" s="5" t="s">
        <v>11869</v>
      </c>
      <c r="S727" s="3" t="s">
        <v>240</v>
      </c>
      <c r="T727" s="3" t="s">
        <v>246</v>
      </c>
      <c r="V727" s="3">
        <v>54</v>
      </c>
      <c r="W727" s="3">
        <v>15</v>
      </c>
      <c r="X727" s="3">
        <v>43</v>
      </c>
      <c r="Y727" s="3">
        <v>725</v>
      </c>
      <c r="Z727" s="3" t="s">
        <v>221</v>
      </c>
      <c r="AA727" s="3">
        <v>181</v>
      </c>
      <c r="AB727" s="3">
        <v>20</v>
      </c>
      <c r="AC727" s="3">
        <v>32262219</v>
      </c>
      <c r="AD727" s="3">
        <v>4429751</v>
      </c>
      <c r="AE727" s="3" t="s">
        <v>240</v>
      </c>
      <c r="AF727" s="3">
        <v>2</v>
      </c>
      <c r="AG727" s="3">
        <v>18</v>
      </c>
    </row>
    <row r="728" spans="1:33" ht="15.75" customHeight="1" x14ac:dyDescent="0.15">
      <c r="A728" s="3">
        <v>21194</v>
      </c>
      <c r="B728" s="3">
        <v>726</v>
      </c>
      <c r="C728" s="3">
        <v>225</v>
      </c>
      <c r="D728" s="3" t="s">
        <v>3386</v>
      </c>
      <c r="E728" s="3" t="s">
        <v>11873</v>
      </c>
      <c r="F728" s="3" t="s">
        <v>475</v>
      </c>
      <c r="G728" s="3" t="s">
        <v>277</v>
      </c>
      <c r="H728" s="3" t="s">
        <v>475</v>
      </c>
      <c r="I728" s="3" t="s">
        <v>203</v>
      </c>
      <c r="J728" s="3">
        <v>627.49120000000005</v>
      </c>
      <c r="K728" s="3">
        <v>65249287</v>
      </c>
      <c r="L728" s="3" t="s">
        <v>221</v>
      </c>
      <c r="M728" s="3">
        <v>2</v>
      </c>
      <c r="N728" s="3" t="s">
        <v>3386</v>
      </c>
      <c r="O728" s="3" t="s">
        <v>11873</v>
      </c>
      <c r="P728" s="3" t="s">
        <v>179</v>
      </c>
      <c r="Q728" s="3" t="s">
        <v>3388</v>
      </c>
      <c r="R728" s="5" t="s">
        <v>11874</v>
      </c>
      <c r="S728" s="3" t="s">
        <v>475</v>
      </c>
      <c r="T728" s="3" t="s">
        <v>277</v>
      </c>
      <c r="V728" s="3">
        <v>60</v>
      </c>
      <c r="W728" s="3">
        <v>70</v>
      </c>
      <c r="X728" s="3">
        <v>44</v>
      </c>
      <c r="Y728" s="3">
        <v>726</v>
      </c>
      <c r="Z728" s="3" t="s">
        <v>221</v>
      </c>
      <c r="AA728" s="3">
        <v>225</v>
      </c>
      <c r="AB728" s="3">
        <v>54</v>
      </c>
      <c r="AC728" s="3">
        <v>65249287</v>
      </c>
      <c r="AD728" s="3">
        <v>8969083</v>
      </c>
      <c r="AE728" s="3" t="s">
        <v>203</v>
      </c>
      <c r="AF728" s="3">
        <v>2</v>
      </c>
      <c r="AG728" s="3">
        <v>9</v>
      </c>
    </row>
    <row r="729" spans="1:33" ht="15.75" customHeight="1" x14ac:dyDescent="0.15">
      <c r="A729" s="3">
        <v>21025</v>
      </c>
      <c r="B729" s="3">
        <v>727</v>
      </c>
      <c r="C729" s="3">
        <v>37</v>
      </c>
      <c r="D729" s="3" t="s">
        <v>5299</v>
      </c>
      <c r="E729" s="3" t="s">
        <v>11876</v>
      </c>
      <c r="F729" s="3" t="s">
        <v>5738</v>
      </c>
      <c r="G729" s="3" t="s">
        <v>599</v>
      </c>
      <c r="H729" s="3" t="s">
        <v>7042</v>
      </c>
      <c r="I729" s="3" t="s">
        <v>3354</v>
      </c>
      <c r="J729" s="3">
        <v>627.37149999999997</v>
      </c>
      <c r="K729" s="3">
        <v>18042465</v>
      </c>
      <c r="L729" s="3" t="s">
        <v>641</v>
      </c>
      <c r="M729" s="3">
        <v>2</v>
      </c>
      <c r="N729" s="3" t="s">
        <v>5299</v>
      </c>
      <c r="O729" s="3" t="s">
        <v>11876</v>
      </c>
      <c r="P729" s="3" t="s">
        <v>179</v>
      </c>
      <c r="Q729" s="3" t="s">
        <v>8345</v>
      </c>
      <c r="R729" s="5" t="s">
        <v>11882</v>
      </c>
      <c r="S729" s="3" t="s">
        <v>7042</v>
      </c>
      <c r="T729" s="3" t="s">
        <v>599</v>
      </c>
      <c r="V729" s="3">
        <v>7</v>
      </c>
      <c r="W729" s="3">
        <v>7</v>
      </c>
      <c r="X729" s="3">
        <v>4</v>
      </c>
      <c r="Y729" s="3">
        <v>727</v>
      </c>
      <c r="Z729" s="3" t="s">
        <v>641</v>
      </c>
      <c r="AA729" s="3">
        <v>37</v>
      </c>
      <c r="AB729" s="3">
        <v>10</v>
      </c>
      <c r="AC729" s="3">
        <v>18042465</v>
      </c>
      <c r="AD729" s="3">
        <v>2480502</v>
      </c>
      <c r="AE729" s="3" t="s">
        <v>3354</v>
      </c>
      <c r="AF729" s="3">
        <v>23</v>
      </c>
      <c r="AG729" s="3">
        <v>13</v>
      </c>
    </row>
    <row r="730" spans="1:33" ht="15.75" customHeight="1" x14ac:dyDescent="0.15">
      <c r="A730" s="3">
        <v>23261</v>
      </c>
      <c r="B730" s="3">
        <v>728</v>
      </c>
      <c r="C730" s="3">
        <v>12</v>
      </c>
      <c r="D730" s="3" t="s">
        <v>5300</v>
      </c>
      <c r="E730" s="3" t="s">
        <v>11886</v>
      </c>
      <c r="F730" s="3" t="s">
        <v>269</v>
      </c>
      <c r="G730" s="3" t="s">
        <v>133</v>
      </c>
      <c r="H730" s="3" t="s">
        <v>7839</v>
      </c>
      <c r="I730" s="3" t="s">
        <v>8165</v>
      </c>
      <c r="J730" s="3">
        <v>627.0258</v>
      </c>
      <c r="K730" s="3">
        <v>7080133</v>
      </c>
      <c r="L730" s="3" t="s">
        <v>340</v>
      </c>
      <c r="M730" s="3">
        <v>1</v>
      </c>
      <c r="N730" s="3" t="s">
        <v>5300</v>
      </c>
      <c r="O730" s="3" t="s">
        <v>11886</v>
      </c>
      <c r="P730" s="3" t="s">
        <v>41</v>
      </c>
      <c r="Q730" s="3" t="s">
        <v>8353</v>
      </c>
      <c r="R730" s="5" t="s">
        <v>11890</v>
      </c>
      <c r="S730" s="3" t="s">
        <v>7839</v>
      </c>
      <c r="T730" s="3" t="s">
        <v>133</v>
      </c>
      <c r="V730" s="3">
        <v>17</v>
      </c>
      <c r="W730" s="3">
        <v>0</v>
      </c>
      <c r="X730" s="3">
        <v>12</v>
      </c>
      <c r="Y730" s="3">
        <v>728</v>
      </c>
      <c r="Z730" s="3" t="s">
        <v>340</v>
      </c>
      <c r="AA730" s="3">
        <v>12</v>
      </c>
      <c r="AB730" s="3">
        <v>3</v>
      </c>
      <c r="AC730" s="3">
        <v>7080133</v>
      </c>
      <c r="AD730" s="3">
        <v>973849</v>
      </c>
      <c r="AF730" s="3">
        <v>6</v>
      </c>
      <c r="AG730" s="3">
        <v>525</v>
      </c>
    </row>
    <row r="731" spans="1:33" ht="15.75" customHeight="1" x14ac:dyDescent="0.15">
      <c r="A731" s="3">
        <v>21030</v>
      </c>
      <c r="B731" s="3">
        <v>729</v>
      </c>
      <c r="C731" s="3">
        <v>69</v>
      </c>
      <c r="D731" s="3" t="s">
        <v>5311</v>
      </c>
      <c r="E731" s="3" t="s">
        <v>11892</v>
      </c>
      <c r="F731" s="3" t="s">
        <v>1121</v>
      </c>
      <c r="G731" s="3" t="s">
        <v>497</v>
      </c>
      <c r="H731" s="3" t="s">
        <v>8071</v>
      </c>
      <c r="I731" s="3" t="s">
        <v>8367</v>
      </c>
      <c r="J731" s="3">
        <v>626.04600000000005</v>
      </c>
      <c r="K731" s="3">
        <v>22655060</v>
      </c>
      <c r="L731" s="3" t="s">
        <v>478</v>
      </c>
      <c r="M731" s="3">
        <v>2</v>
      </c>
      <c r="N731" s="3" t="s">
        <v>5311</v>
      </c>
      <c r="O731" s="3" t="s">
        <v>11892</v>
      </c>
      <c r="P731" s="3" t="s">
        <v>179</v>
      </c>
      <c r="Q731" s="3" t="s">
        <v>8358</v>
      </c>
      <c r="R731" s="5" t="s">
        <v>11895</v>
      </c>
      <c r="S731" s="3" t="s">
        <v>8071</v>
      </c>
      <c r="T731" s="3" t="s">
        <v>497</v>
      </c>
      <c r="V731" s="3">
        <v>7</v>
      </c>
      <c r="W731" s="3">
        <v>0</v>
      </c>
      <c r="X731" s="3">
        <v>15</v>
      </c>
      <c r="Y731" s="3">
        <v>729</v>
      </c>
      <c r="Z731" s="3" t="s">
        <v>478</v>
      </c>
      <c r="AA731" s="3">
        <v>69</v>
      </c>
      <c r="AB731" s="3">
        <v>25</v>
      </c>
      <c r="AC731" s="3">
        <v>22655060</v>
      </c>
      <c r="AD731" s="3">
        <v>3120334</v>
      </c>
      <c r="AF731" s="3">
        <v>15</v>
      </c>
      <c r="AG731" s="3">
        <v>722</v>
      </c>
    </row>
    <row r="732" spans="1:33" ht="15.75" customHeight="1" x14ac:dyDescent="0.15">
      <c r="A732" s="3">
        <v>23161</v>
      </c>
      <c r="B732" s="3">
        <v>730</v>
      </c>
      <c r="C732" s="3">
        <v>5</v>
      </c>
      <c r="D732" s="3" t="s">
        <v>5312</v>
      </c>
      <c r="E732" s="3" t="s">
        <v>11898</v>
      </c>
      <c r="F732" s="3" t="s">
        <v>475</v>
      </c>
      <c r="G732" s="3" t="s">
        <v>277</v>
      </c>
      <c r="H732" s="3" t="s">
        <v>8077</v>
      </c>
      <c r="I732" s="3" t="s">
        <v>6294</v>
      </c>
      <c r="J732" s="3">
        <v>626.03930000000003</v>
      </c>
      <c r="K732" s="3">
        <v>4141568</v>
      </c>
      <c r="L732" s="3" t="s">
        <v>75</v>
      </c>
      <c r="M732" s="3">
        <v>1</v>
      </c>
      <c r="N732" s="3" t="s">
        <v>5312</v>
      </c>
      <c r="O732" s="3" t="s">
        <v>11898</v>
      </c>
      <c r="P732" s="3" t="s">
        <v>41</v>
      </c>
      <c r="Q732" s="3" t="s">
        <v>8369</v>
      </c>
      <c r="R732" s="5" t="s">
        <v>11908</v>
      </c>
      <c r="S732" s="3" t="s">
        <v>8077</v>
      </c>
      <c r="T732" s="3" t="s">
        <v>277</v>
      </c>
      <c r="V732" s="3">
        <v>61</v>
      </c>
      <c r="W732" s="3">
        <v>0</v>
      </c>
      <c r="X732" s="3">
        <v>14</v>
      </c>
      <c r="Y732" s="3">
        <v>730</v>
      </c>
      <c r="Z732" s="3" t="s">
        <v>75</v>
      </c>
      <c r="AA732" s="3">
        <v>5</v>
      </c>
      <c r="AB732" s="3">
        <v>5</v>
      </c>
      <c r="AC732" s="3">
        <v>4141568</v>
      </c>
      <c r="AD732" s="3">
        <v>570433</v>
      </c>
      <c r="AF732" s="3">
        <v>14</v>
      </c>
      <c r="AG732" s="3">
        <v>51</v>
      </c>
    </row>
    <row r="733" spans="1:33" ht="15.75" customHeight="1" x14ac:dyDescent="0.15">
      <c r="A733" s="3">
        <v>26081</v>
      </c>
      <c r="B733" s="3">
        <v>731</v>
      </c>
      <c r="C733" s="3">
        <v>13</v>
      </c>
      <c r="D733" s="3" t="s">
        <v>5315</v>
      </c>
      <c r="E733" s="3" t="s">
        <v>11915</v>
      </c>
      <c r="F733" s="3" t="s">
        <v>1172</v>
      </c>
      <c r="G733" s="3" t="s">
        <v>565</v>
      </c>
      <c r="H733" s="3" t="s">
        <v>7827</v>
      </c>
      <c r="I733" s="3" t="s">
        <v>8152</v>
      </c>
      <c r="J733" s="3">
        <v>625.00199999999995</v>
      </c>
      <c r="K733" s="3">
        <v>2764331</v>
      </c>
      <c r="L733" s="3" t="s">
        <v>538</v>
      </c>
      <c r="M733" s="3">
        <v>0</v>
      </c>
      <c r="N733" s="3" t="s">
        <v>5315</v>
      </c>
      <c r="O733" s="3" t="s">
        <v>11915</v>
      </c>
      <c r="P733" s="8">
        <v>39083</v>
      </c>
      <c r="Q733" s="3" t="s">
        <v>8379</v>
      </c>
      <c r="R733" s="5" t="s">
        <v>11919</v>
      </c>
      <c r="S733" s="3" t="s">
        <v>7827</v>
      </c>
      <c r="T733" s="3" t="s">
        <v>565</v>
      </c>
      <c r="V733" s="3">
        <v>7</v>
      </c>
      <c r="W733" s="3">
        <v>0</v>
      </c>
      <c r="X733" s="3">
        <v>29</v>
      </c>
      <c r="Y733" s="3">
        <v>731</v>
      </c>
      <c r="Z733" s="3" t="s">
        <v>538</v>
      </c>
      <c r="AA733" s="3">
        <v>13</v>
      </c>
      <c r="AB733" s="3">
        <v>1</v>
      </c>
      <c r="AC733" s="3">
        <v>2764331</v>
      </c>
      <c r="AD733" s="3">
        <v>381286</v>
      </c>
      <c r="AF733" s="3">
        <v>3</v>
      </c>
      <c r="AG733" s="3">
        <v>139</v>
      </c>
    </row>
    <row r="734" spans="1:33" ht="15.75" customHeight="1" x14ac:dyDescent="0.15">
      <c r="A734" s="3">
        <v>26005</v>
      </c>
      <c r="B734" s="3">
        <v>732</v>
      </c>
      <c r="C734" s="3">
        <v>206</v>
      </c>
      <c r="D734" s="3" t="s">
        <v>5319</v>
      </c>
      <c r="E734" s="3" t="s">
        <v>11921</v>
      </c>
      <c r="F734" s="3" t="s">
        <v>96</v>
      </c>
      <c r="G734" s="3" t="s">
        <v>61</v>
      </c>
      <c r="H734" s="3" t="s">
        <v>3165</v>
      </c>
      <c r="J734" s="3">
        <v>624.93979999999999</v>
      </c>
      <c r="K734" s="3">
        <v>18051000</v>
      </c>
      <c r="L734" s="3" t="s">
        <v>75</v>
      </c>
      <c r="M734" s="3">
        <v>0</v>
      </c>
      <c r="N734" s="3" t="s">
        <v>5319</v>
      </c>
      <c r="O734" s="3" t="s">
        <v>11921</v>
      </c>
      <c r="P734" s="8">
        <v>36892</v>
      </c>
      <c r="Q734" s="3" t="s">
        <v>8385</v>
      </c>
      <c r="R734" s="5" t="s">
        <v>11924</v>
      </c>
      <c r="S734" s="3" t="s">
        <v>3165</v>
      </c>
      <c r="T734" s="3" t="s">
        <v>61</v>
      </c>
      <c r="V734" s="3">
        <v>54</v>
      </c>
      <c r="W734" s="3">
        <v>0</v>
      </c>
      <c r="X734" s="3">
        <v>15</v>
      </c>
      <c r="Y734" s="3">
        <v>732</v>
      </c>
      <c r="Z734" s="3" t="s">
        <v>75</v>
      </c>
      <c r="AA734" s="3">
        <v>206</v>
      </c>
      <c r="AB734" s="3">
        <v>11</v>
      </c>
      <c r="AC734" s="3">
        <v>18051000</v>
      </c>
      <c r="AD734" s="3">
        <v>2490000</v>
      </c>
      <c r="AF734" s="3">
        <v>14</v>
      </c>
      <c r="AG734" s="3">
        <v>373</v>
      </c>
    </row>
    <row r="735" spans="1:33" ht="15.75" customHeight="1" x14ac:dyDescent="0.15">
      <c r="A735" s="3">
        <v>26132</v>
      </c>
      <c r="B735" s="3">
        <v>733</v>
      </c>
      <c r="C735" s="3">
        <v>26</v>
      </c>
      <c r="D735" s="3" t="s">
        <v>5332</v>
      </c>
      <c r="E735" s="3" t="s">
        <v>11928</v>
      </c>
      <c r="F735" s="3" t="s">
        <v>1438</v>
      </c>
      <c r="G735" s="3" t="s">
        <v>495</v>
      </c>
      <c r="H735" s="3" t="s">
        <v>5419</v>
      </c>
      <c r="I735" s="3" t="s">
        <v>1709</v>
      </c>
      <c r="J735" s="3">
        <v>623.79179999999997</v>
      </c>
      <c r="K735" s="3">
        <v>2386964</v>
      </c>
      <c r="L735" s="3" t="s">
        <v>229</v>
      </c>
      <c r="M735" s="3">
        <v>0</v>
      </c>
      <c r="N735" s="3" t="s">
        <v>5332</v>
      </c>
      <c r="O735" s="3" t="s">
        <v>11928</v>
      </c>
      <c r="P735" s="8">
        <v>39814</v>
      </c>
      <c r="Q735" s="3" t="s">
        <v>8389</v>
      </c>
      <c r="R735" s="5" t="s">
        <v>11932</v>
      </c>
      <c r="S735" s="3" t="s">
        <v>5419</v>
      </c>
      <c r="T735" s="3" t="s">
        <v>495</v>
      </c>
      <c r="V735" s="3">
        <v>20</v>
      </c>
      <c r="W735" s="3">
        <v>7</v>
      </c>
      <c r="X735" s="3">
        <v>4</v>
      </c>
      <c r="Y735" s="3">
        <v>733</v>
      </c>
      <c r="Z735" s="3" t="s">
        <v>229</v>
      </c>
      <c r="AA735" s="3">
        <v>26</v>
      </c>
      <c r="AB735" s="3">
        <v>1</v>
      </c>
      <c r="AC735" s="3">
        <v>2386964</v>
      </c>
      <c r="AD735" s="3">
        <v>329786</v>
      </c>
      <c r="AE735" s="3" t="s">
        <v>1709</v>
      </c>
      <c r="AF735" s="3">
        <v>25</v>
      </c>
      <c r="AG735" s="3">
        <v>19</v>
      </c>
    </row>
    <row r="736" spans="1:33" ht="15.75" customHeight="1" x14ac:dyDescent="0.15">
      <c r="A736" s="3">
        <v>26115</v>
      </c>
      <c r="B736" s="3">
        <v>734</v>
      </c>
      <c r="C736" s="3">
        <v>22</v>
      </c>
      <c r="D736" s="3" t="s">
        <v>5334</v>
      </c>
      <c r="E736" s="3" t="s">
        <v>11935</v>
      </c>
      <c r="F736" s="3" t="s">
        <v>657</v>
      </c>
      <c r="G736" s="3" t="s">
        <v>246</v>
      </c>
      <c r="H736" s="3" t="s">
        <v>3818</v>
      </c>
      <c r="I736" s="3" t="s">
        <v>3818</v>
      </c>
      <c r="J736" s="3">
        <v>623.77070000000003</v>
      </c>
      <c r="K736" s="3">
        <v>2829654</v>
      </c>
      <c r="L736" s="3" t="s">
        <v>221</v>
      </c>
      <c r="M736" s="3">
        <v>0</v>
      </c>
      <c r="N736" s="3" t="s">
        <v>5334</v>
      </c>
      <c r="O736" s="3" t="s">
        <v>11935</v>
      </c>
      <c r="P736" s="8">
        <v>39448</v>
      </c>
      <c r="Q736" s="3" t="s">
        <v>8392</v>
      </c>
      <c r="R736" s="5" t="s">
        <v>11937</v>
      </c>
      <c r="S736" s="3" t="s">
        <v>3818</v>
      </c>
      <c r="T736" s="3" t="s">
        <v>246</v>
      </c>
      <c r="V736" s="3">
        <v>55</v>
      </c>
      <c r="W736" s="3">
        <v>11</v>
      </c>
      <c r="X736" s="3">
        <v>45</v>
      </c>
      <c r="Y736" s="3">
        <v>734</v>
      </c>
      <c r="Z736" s="3" t="s">
        <v>221</v>
      </c>
      <c r="AA736" s="3">
        <v>22</v>
      </c>
      <c r="AB736" s="3">
        <v>5</v>
      </c>
      <c r="AC736" s="3">
        <v>2829654</v>
      </c>
      <c r="AD736" s="3">
        <v>390960</v>
      </c>
      <c r="AE736" s="3" t="s">
        <v>3818</v>
      </c>
      <c r="AF736" s="3">
        <v>2</v>
      </c>
      <c r="AG736" s="3">
        <v>22</v>
      </c>
    </row>
    <row r="737" spans="1:33" ht="15.75" customHeight="1" x14ac:dyDescent="0.15">
      <c r="A737" s="3">
        <v>22939</v>
      </c>
      <c r="B737" s="3">
        <v>735</v>
      </c>
      <c r="C737" s="3">
        <v>48</v>
      </c>
      <c r="D737" s="3" t="s">
        <v>5336</v>
      </c>
      <c r="E737" s="3" t="s">
        <v>11942</v>
      </c>
      <c r="F737" s="3" t="s">
        <v>143</v>
      </c>
      <c r="G737" s="3" t="s">
        <v>77</v>
      </c>
      <c r="H737" s="3" t="s">
        <v>5816</v>
      </c>
      <c r="I737" s="3" t="s">
        <v>79</v>
      </c>
      <c r="J737" s="3">
        <v>622.65949999999998</v>
      </c>
      <c r="K737" s="3">
        <v>7228351</v>
      </c>
      <c r="L737" s="3" t="s">
        <v>71</v>
      </c>
      <c r="M737" s="3">
        <v>1</v>
      </c>
      <c r="N737" s="3" t="s">
        <v>5336</v>
      </c>
      <c r="O737" s="3" t="s">
        <v>11942</v>
      </c>
      <c r="P737" s="3" t="s">
        <v>91</v>
      </c>
      <c r="Q737" s="3" t="s">
        <v>5806</v>
      </c>
      <c r="R737" s="5" t="s">
        <v>11944</v>
      </c>
      <c r="S737" s="3" t="s">
        <v>5816</v>
      </c>
      <c r="T737" s="3" t="s">
        <v>77</v>
      </c>
      <c r="V737" s="3">
        <v>24</v>
      </c>
      <c r="W737" s="3">
        <v>23</v>
      </c>
      <c r="X737" s="3">
        <v>84</v>
      </c>
      <c r="Y737" s="3">
        <v>735</v>
      </c>
      <c r="Z737" s="3" t="s">
        <v>71</v>
      </c>
      <c r="AA737" s="3">
        <v>48</v>
      </c>
      <c r="AB737" s="3">
        <v>8</v>
      </c>
      <c r="AC737" s="3">
        <v>7228351</v>
      </c>
      <c r="AD737" s="3">
        <v>1000243</v>
      </c>
      <c r="AE737" s="3" t="s">
        <v>79</v>
      </c>
      <c r="AF737" s="3">
        <v>5</v>
      </c>
      <c r="AG737" s="3">
        <v>6</v>
      </c>
    </row>
    <row r="738" spans="1:33" ht="15.75" customHeight="1" x14ac:dyDescent="0.15">
      <c r="A738" s="3">
        <v>23347</v>
      </c>
      <c r="B738" s="3">
        <v>736</v>
      </c>
      <c r="C738" s="3">
        <v>351</v>
      </c>
      <c r="D738" s="3" t="s">
        <v>5344</v>
      </c>
      <c r="E738" s="3" t="s">
        <v>11947</v>
      </c>
      <c r="F738" s="3" t="s">
        <v>7229</v>
      </c>
      <c r="G738" s="3" t="s">
        <v>733</v>
      </c>
      <c r="H738" s="3" t="s">
        <v>8114</v>
      </c>
      <c r="I738" s="3" t="s">
        <v>5290</v>
      </c>
      <c r="J738" s="3">
        <v>622.03390000000002</v>
      </c>
      <c r="K738" s="3">
        <v>12780000</v>
      </c>
      <c r="L738" s="3" t="s">
        <v>101</v>
      </c>
      <c r="M738" s="3">
        <v>1</v>
      </c>
      <c r="N738" s="3" t="s">
        <v>5344</v>
      </c>
      <c r="O738" s="3" t="s">
        <v>11947</v>
      </c>
      <c r="P738" s="3" t="s">
        <v>1000</v>
      </c>
      <c r="Q738" s="3" t="s">
        <v>8407</v>
      </c>
      <c r="R738" s="5" t="s">
        <v>11950</v>
      </c>
      <c r="S738" s="3" t="s">
        <v>8114</v>
      </c>
      <c r="T738" s="3" t="s">
        <v>733</v>
      </c>
      <c r="V738" s="3">
        <v>6</v>
      </c>
      <c r="W738" s="3">
        <v>0</v>
      </c>
      <c r="X738" s="3">
        <v>57</v>
      </c>
      <c r="Y738" s="3">
        <v>736</v>
      </c>
      <c r="Z738" s="3" t="s">
        <v>101</v>
      </c>
      <c r="AA738" s="3">
        <v>351</v>
      </c>
      <c r="AB738" s="3">
        <v>45</v>
      </c>
      <c r="AC738" s="3">
        <v>12780000</v>
      </c>
      <c r="AD738" s="3">
        <v>1770000</v>
      </c>
      <c r="AF738" s="3">
        <v>10</v>
      </c>
      <c r="AG738" s="3">
        <v>58</v>
      </c>
    </row>
    <row r="739" spans="1:33" ht="15.75" customHeight="1" x14ac:dyDescent="0.15">
      <c r="A739" s="3">
        <v>23073</v>
      </c>
      <c r="B739" s="3">
        <v>737</v>
      </c>
      <c r="C739" s="3">
        <v>80</v>
      </c>
      <c r="D739" s="3" t="s">
        <v>5346</v>
      </c>
      <c r="E739" s="3" t="s">
        <v>11954</v>
      </c>
      <c r="F739" s="3" t="s">
        <v>635</v>
      </c>
      <c r="G739" s="3" t="s">
        <v>236</v>
      </c>
      <c r="H739" s="3" t="s">
        <v>4148</v>
      </c>
      <c r="I739" s="3" t="s">
        <v>4171</v>
      </c>
      <c r="J739" s="3">
        <v>621.09490000000005</v>
      </c>
      <c r="K739" s="3">
        <v>3832670</v>
      </c>
      <c r="L739" s="3" t="s">
        <v>101</v>
      </c>
      <c r="M739" s="3">
        <v>1</v>
      </c>
      <c r="N739" s="3" t="s">
        <v>5346</v>
      </c>
      <c r="O739" s="3" t="s">
        <v>11954</v>
      </c>
      <c r="P739" s="3" t="s">
        <v>41</v>
      </c>
      <c r="Q739" s="3" t="s">
        <v>8425</v>
      </c>
      <c r="R739" s="5" t="s">
        <v>11959</v>
      </c>
      <c r="S739" s="3" t="s">
        <v>4148</v>
      </c>
      <c r="T739" s="3" t="s">
        <v>236</v>
      </c>
      <c r="V739" s="3">
        <v>8</v>
      </c>
      <c r="W739" s="3">
        <v>0</v>
      </c>
      <c r="X739" s="3">
        <v>58</v>
      </c>
      <c r="Y739" s="3">
        <v>737</v>
      </c>
      <c r="Z739" s="3" t="s">
        <v>101</v>
      </c>
      <c r="AA739" s="3">
        <v>80</v>
      </c>
      <c r="AB739" s="3">
        <v>5</v>
      </c>
      <c r="AC739" s="3">
        <v>3832670</v>
      </c>
      <c r="AD739" s="3">
        <v>531507</v>
      </c>
      <c r="AF739" s="3">
        <v>10</v>
      </c>
      <c r="AG739" s="3">
        <v>140</v>
      </c>
    </row>
    <row r="740" spans="1:33" ht="15.75" customHeight="1" x14ac:dyDescent="0.15">
      <c r="A740" s="3">
        <v>24894</v>
      </c>
      <c r="B740" s="3">
        <v>738</v>
      </c>
      <c r="C740" s="3">
        <v>12</v>
      </c>
      <c r="D740" s="3" t="s">
        <v>5353</v>
      </c>
      <c r="E740" s="3" t="s">
        <v>11961</v>
      </c>
      <c r="F740" s="3" t="s">
        <v>4372</v>
      </c>
      <c r="G740" s="3" t="s">
        <v>806</v>
      </c>
      <c r="H740" s="3" t="s">
        <v>2347</v>
      </c>
      <c r="I740" s="3" t="s">
        <v>79</v>
      </c>
      <c r="J740" s="3">
        <v>619.80470000000003</v>
      </c>
      <c r="K740" s="3">
        <v>2410806</v>
      </c>
      <c r="L740" s="3" t="s">
        <v>215</v>
      </c>
      <c r="M740" s="3">
        <v>0</v>
      </c>
      <c r="N740" s="3" t="s">
        <v>5353</v>
      </c>
      <c r="O740" s="3" t="s">
        <v>11961</v>
      </c>
      <c r="P740" s="8">
        <v>39083</v>
      </c>
      <c r="Q740" s="3" t="s">
        <v>8436</v>
      </c>
      <c r="R740" s="5" t="s">
        <v>11965</v>
      </c>
      <c r="S740" s="3" t="s">
        <v>2347</v>
      </c>
      <c r="T740" s="3" t="s">
        <v>806</v>
      </c>
      <c r="V740" s="3">
        <v>2</v>
      </c>
      <c r="W740" s="3">
        <v>24</v>
      </c>
      <c r="X740" s="3">
        <v>52</v>
      </c>
      <c r="Y740" s="3">
        <v>738</v>
      </c>
      <c r="Z740" s="3" t="s">
        <v>215</v>
      </c>
      <c r="AA740" s="3">
        <v>12</v>
      </c>
      <c r="AB740" s="3">
        <v>3</v>
      </c>
      <c r="AC740" s="3">
        <v>2410806</v>
      </c>
      <c r="AD740" s="3">
        <v>334925</v>
      </c>
      <c r="AE740" s="3" t="s">
        <v>79</v>
      </c>
      <c r="AF740" s="3">
        <v>7</v>
      </c>
      <c r="AG740" s="3">
        <v>6</v>
      </c>
    </row>
    <row r="741" spans="1:33" ht="15.75" customHeight="1" x14ac:dyDescent="0.15">
      <c r="A741" s="3">
        <v>23374</v>
      </c>
      <c r="B741" s="3">
        <v>739</v>
      </c>
      <c r="C741" s="3">
        <v>288</v>
      </c>
      <c r="D741" s="3" t="s">
        <v>5359</v>
      </c>
      <c r="E741" s="3" t="s">
        <v>11970</v>
      </c>
      <c r="F741" s="3" t="s">
        <v>4061</v>
      </c>
      <c r="G741" s="3" t="s">
        <v>446</v>
      </c>
      <c r="H741" s="3" t="s">
        <v>8135</v>
      </c>
      <c r="I741" s="3" t="s">
        <v>2435</v>
      </c>
      <c r="J741" s="3">
        <v>619.62530000000004</v>
      </c>
      <c r="K741" s="3">
        <v>47556495</v>
      </c>
      <c r="L741" s="3" t="s">
        <v>40</v>
      </c>
      <c r="M741" s="3">
        <v>1</v>
      </c>
      <c r="N741" s="3" t="s">
        <v>5359</v>
      </c>
      <c r="O741" s="3" t="s">
        <v>11970</v>
      </c>
      <c r="P741" s="3" t="s">
        <v>787</v>
      </c>
      <c r="Q741" s="3" t="s">
        <v>8443</v>
      </c>
      <c r="R741" s="5" t="s">
        <v>11974</v>
      </c>
      <c r="S741" s="3" t="s">
        <v>8135</v>
      </c>
      <c r="T741" s="3" t="s">
        <v>446</v>
      </c>
      <c r="V741" s="3">
        <v>24</v>
      </c>
      <c r="W741" s="3">
        <v>24</v>
      </c>
      <c r="X741" s="3">
        <v>54</v>
      </c>
      <c r="Y741" s="3">
        <v>739</v>
      </c>
      <c r="Z741" s="3" t="s">
        <v>40</v>
      </c>
      <c r="AA741" s="3">
        <v>288</v>
      </c>
      <c r="AB741" s="3">
        <v>40</v>
      </c>
      <c r="AC741" s="3">
        <v>47556495</v>
      </c>
      <c r="AD741" s="3">
        <v>6608508</v>
      </c>
      <c r="AE741" s="3" t="s">
        <v>2435</v>
      </c>
      <c r="AF741" s="3">
        <v>4</v>
      </c>
      <c r="AG741" s="3">
        <v>29</v>
      </c>
    </row>
    <row r="742" spans="1:33" ht="15.75" customHeight="1" x14ac:dyDescent="0.15">
      <c r="A742" s="3">
        <v>23819</v>
      </c>
      <c r="B742" s="3">
        <v>740</v>
      </c>
      <c r="C742" s="3">
        <v>54</v>
      </c>
      <c r="D742" s="3" t="s">
        <v>5364</v>
      </c>
      <c r="E742" s="3" t="s">
        <v>11976</v>
      </c>
      <c r="F742" s="3" t="s">
        <v>1438</v>
      </c>
      <c r="G742" s="3" t="s">
        <v>495</v>
      </c>
      <c r="H742" s="3" t="s">
        <v>5790</v>
      </c>
      <c r="I742" s="3" t="s">
        <v>1709</v>
      </c>
      <c r="J742" s="3">
        <v>619.23209999999995</v>
      </c>
      <c r="K742" s="3">
        <v>4732324</v>
      </c>
      <c r="L742" s="3" t="s">
        <v>162</v>
      </c>
      <c r="M742" s="3">
        <v>1</v>
      </c>
      <c r="N742" s="3" t="s">
        <v>5364</v>
      </c>
      <c r="O742" s="3" t="s">
        <v>11976</v>
      </c>
      <c r="P742" s="3" t="s">
        <v>1000</v>
      </c>
      <c r="Q742" s="3" t="s">
        <v>8450</v>
      </c>
      <c r="R742" s="5" t="s">
        <v>11981</v>
      </c>
      <c r="S742" s="3" t="s">
        <v>5790</v>
      </c>
      <c r="T742" s="3" t="s">
        <v>495</v>
      </c>
      <c r="V742" s="3">
        <v>21</v>
      </c>
      <c r="W742" s="3">
        <v>8</v>
      </c>
      <c r="X742" s="3">
        <v>91</v>
      </c>
      <c r="Y742" s="3">
        <v>740</v>
      </c>
      <c r="Z742" s="3" t="s">
        <v>162</v>
      </c>
      <c r="AA742" s="3">
        <v>54</v>
      </c>
      <c r="AB742" s="3">
        <v>3</v>
      </c>
      <c r="AC742" s="3">
        <v>4732324</v>
      </c>
      <c r="AD742" s="3">
        <v>657969</v>
      </c>
      <c r="AE742" s="3" t="s">
        <v>1709</v>
      </c>
      <c r="AF742" s="3">
        <v>8</v>
      </c>
      <c r="AG742" s="3">
        <v>19</v>
      </c>
    </row>
    <row r="743" spans="1:33" ht="15.75" customHeight="1" x14ac:dyDescent="0.15">
      <c r="A743" s="3">
        <v>21198</v>
      </c>
      <c r="B743" s="3">
        <v>741</v>
      </c>
      <c r="C743" s="3">
        <v>300</v>
      </c>
      <c r="D743" s="3" t="s">
        <v>5366</v>
      </c>
      <c r="E743" s="3" t="s">
        <v>11984</v>
      </c>
      <c r="F743" s="3" t="s">
        <v>1193</v>
      </c>
      <c r="G743" s="3" t="s">
        <v>564</v>
      </c>
      <c r="H743" s="3" t="s">
        <v>556</v>
      </c>
      <c r="I743" s="3" t="s">
        <v>63</v>
      </c>
      <c r="J743" s="3">
        <v>618.26260000000002</v>
      </c>
      <c r="K743" s="3">
        <v>33978870</v>
      </c>
      <c r="L743" s="3" t="s">
        <v>40</v>
      </c>
      <c r="M743" s="3">
        <v>2</v>
      </c>
      <c r="N743" s="3" t="s">
        <v>5366</v>
      </c>
      <c r="O743" s="3" t="s">
        <v>11984</v>
      </c>
      <c r="P743" s="3" t="s">
        <v>179</v>
      </c>
      <c r="Q743" s="3" t="s">
        <v>8457</v>
      </c>
      <c r="R743" s="5" t="s">
        <v>11987</v>
      </c>
      <c r="S743" s="3" t="s">
        <v>556</v>
      </c>
      <c r="T743" s="3" t="s">
        <v>564</v>
      </c>
      <c r="V743" s="3">
        <v>15</v>
      </c>
      <c r="W743" s="3">
        <v>54</v>
      </c>
      <c r="X743" s="3">
        <v>55</v>
      </c>
      <c r="Y743" s="3">
        <v>741</v>
      </c>
      <c r="Z743" s="3" t="s">
        <v>40</v>
      </c>
      <c r="AA743" s="3">
        <v>300</v>
      </c>
      <c r="AB743" s="3">
        <v>64</v>
      </c>
      <c r="AC743" s="3">
        <v>33978870</v>
      </c>
      <c r="AD743" s="3">
        <v>4730703</v>
      </c>
      <c r="AE743" s="3" t="s">
        <v>63</v>
      </c>
      <c r="AF743" s="3">
        <v>4</v>
      </c>
      <c r="AG743" s="3">
        <v>3</v>
      </c>
    </row>
    <row r="744" spans="1:33" ht="15.75" customHeight="1" x14ac:dyDescent="0.15">
      <c r="A744" s="3">
        <v>25709</v>
      </c>
      <c r="B744" s="3">
        <v>742</v>
      </c>
      <c r="C744" s="3">
        <v>12</v>
      </c>
      <c r="D744" s="3" t="s">
        <v>5394</v>
      </c>
      <c r="E744" s="3" t="s">
        <v>11992</v>
      </c>
      <c r="F744" s="3" t="s">
        <v>657</v>
      </c>
      <c r="G744" s="3" t="s">
        <v>246</v>
      </c>
      <c r="H744" s="3" t="s">
        <v>240</v>
      </c>
      <c r="I744" s="3" t="s">
        <v>240</v>
      </c>
      <c r="J744" s="3">
        <v>615.28579999999999</v>
      </c>
      <c r="K744" s="3">
        <v>2029602</v>
      </c>
      <c r="L744" s="3" t="s">
        <v>122</v>
      </c>
      <c r="M744" s="3">
        <v>0</v>
      </c>
      <c r="N744" s="3" t="s">
        <v>5394</v>
      </c>
      <c r="O744" s="3" t="s">
        <v>11992</v>
      </c>
      <c r="P744" s="8">
        <v>40179</v>
      </c>
      <c r="Q744" s="3" t="s">
        <v>8463</v>
      </c>
      <c r="R744" s="5" t="s">
        <v>11996</v>
      </c>
      <c r="S744" s="3" t="s">
        <v>240</v>
      </c>
      <c r="T744" s="3" t="s">
        <v>246</v>
      </c>
      <c r="V744" s="3">
        <v>56</v>
      </c>
      <c r="W744" s="3">
        <v>16</v>
      </c>
      <c r="X744" s="3">
        <v>7</v>
      </c>
      <c r="Y744" s="3">
        <v>742</v>
      </c>
      <c r="Z744" s="3" t="s">
        <v>122</v>
      </c>
      <c r="AA744" s="3">
        <v>12</v>
      </c>
      <c r="AB744" s="3">
        <v>3</v>
      </c>
      <c r="AC744" s="3">
        <v>2029602</v>
      </c>
      <c r="AD744" s="3">
        <v>283747</v>
      </c>
      <c r="AE744" s="3" t="s">
        <v>240</v>
      </c>
      <c r="AF744" s="3">
        <v>22</v>
      </c>
      <c r="AG744" s="3">
        <v>18</v>
      </c>
    </row>
    <row r="745" spans="1:33" ht="15.75" customHeight="1" x14ac:dyDescent="0.15">
      <c r="A745" s="3">
        <v>24158</v>
      </c>
      <c r="B745" s="3">
        <v>743</v>
      </c>
      <c r="C745" s="3">
        <v>58</v>
      </c>
      <c r="D745" s="5" t="s">
        <v>5412</v>
      </c>
      <c r="E745" s="3" t="s">
        <v>12003</v>
      </c>
      <c r="F745" s="3" t="s">
        <v>1193</v>
      </c>
      <c r="G745" s="3" t="s">
        <v>564</v>
      </c>
      <c r="H745" s="3" t="s">
        <v>8150</v>
      </c>
      <c r="I745" s="3" t="s">
        <v>2049</v>
      </c>
      <c r="J745" s="3">
        <v>612.53489999999999</v>
      </c>
      <c r="K745" s="3">
        <v>12548324</v>
      </c>
      <c r="L745" s="3" t="s">
        <v>162</v>
      </c>
      <c r="M745" s="3">
        <v>1</v>
      </c>
      <c r="N745" s="5" t="s">
        <v>5412</v>
      </c>
      <c r="O745" s="3" t="s">
        <v>12003</v>
      </c>
      <c r="P745" s="3" t="s">
        <v>104</v>
      </c>
      <c r="Q745" s="3" t="s">
        <v>8467</v>
      </c>
      <c r="R745" s="5" t="s">
        <v>12009</v>
      </c>
      <c r="S745" s="3" t="s">
        <v>8150</v>
      </c>
      <c r="T745" s="3" t="s">
        <v>564</v>
      </c>
      <c r="V745" s="3">
        <v>16</v>
      </c>
      <c r="W745" s="3">
        <v>6</v>
      </c>
      <c r="X745" s="3">
        <v>92</v>
      </c>
      <c r="Y745" s="3">
        <v>743</v>
      </c>
      <c r="Z745" s="3" t="s">
        <v>162</v>
      </c>
      <c r="AA745" s="3">
        <v>58</v>
      </c>
      <c r="AB745" s="3">
        <v>10</v>
      </c>
      <c r="AC745" s="3">
        <v>12548324</v>
      </c>
      <c r="AD745" s="3">
        <v>1761082</v>
      </c>
      <c r="AE745" s="3" t="s">
        <v>2049</v>
      </c>
      <c r="AF745" s="3">
        <v>8</v>
      </c>
      <c r="AG745" s="3">
        <v>35</v>
      </c>
    </row>
    <row r="746" spans="1:33" ht="15.75" customHeight="1" x14ac:dyDescent="0.15">
      <c r="A746" s="3">
        <v>26422</v>
      </c>
      <c r="B746" s="3">
        <v>744</v>
      </c>
      <c r="C746" s="3">
        <v>10</v>
      </c>
      <c r="D746" s="5" t="s">
        <v>5416</v>
      </c>
      <c r="E746" s="3" t="s">
        <v>12013</v>
      </c>
      <c r="F746" s="3" t="s">
        <v>635</v>
      </c>
      <c r="G746" s="3" t="s">
        <v>236</v>
      </c>
      <c r="H746" s="3" t="s">
        <v>8158</v>
      </c>
      <c r="I746" s="3" t="s">
        <v>8480</v>
      </c>
      <c r="J746" s="3">
        <v>612.52390000000003</v>
      </c>
      <c r="K746" s="3">
        <v>3112896</v>
      </c>
      <c r="L746" s="3" t="s">
        <v>356</v>
      </c>
      <c r="M746" s="3">
        <v>0</v>
      </c>
      <c r="N746" s="5" t="s">
        <v>5416</v>
      </c>
      <c r="O746" s="3" t="s">
        <v>12013</v>
      </c>
      <c r="P746" s="8">
        <v>39814</v>
      </c>
      <c r="Q746" s="3" t="s">
        <v>8471</v>
      </c>
      <c r="R746" s="5" t="s">
        <v>12019</v>
      </c>
      <c r="S746" s="3" t="s">
        <v>8158</v>
      </c>
      <c r="T746" s="3" t="s">
        <v>236</v>
      </c>
      <c r="V746" s="3">
        <v>9</v>
      </c>
      <c r="W746" s="3">
        <v>0</v>
      </c>
      <c r="X746" s="3">
        <v>40</v>
      </c>
      <c r="Y746" s="3">
        <v>744</v>
      </c>
      <c r="Z746" s="3" t="s">
        <v>356</v>
      </c>
      <c r="AA746" s="3">
        <v>10</v>
      </c>
      <c r="AB746" s="3">
        <v>3</v>
      </c>
      <c r="AC746" s="3">
        <v>3112896</v>
      </c>
      <c r="AD746" s="3">
        <v>436883</v>
      </c>
      <c r="AF746" s="3">
        <v>18</v>
      </c>
      <c r="AG746" s="3">
        <v>582</v>
      </c>
    </row>
    <row r="747" spans="1:33" ht="15.75" customHeight="1" x14ac:dyDescent="0.15">
      <c r="A747" s="3">
        <v>26557</v>
      </c>
      <c r="B747" s="3">
        <v>745</v>
      </c>
      <c r="C747" s="3">
        <v>42</v>
      </c>
      <c r="D747" s="3" t="s">
        <v>5417</v>
      </c>
      <c r="E747" s="3" t="s">
        <v>12029</v>
      </c>
      <c r="F747" s="3" t="s">
        <v>96</v>
      </c>
      <c r="G747" s="3" t="s">
        <v>61</v>
      </c>
      <c r="H747" s="3" t="s">
        <v>3241</v>
      </c>
      <c r="I747" s="3" t="s">
        <v>63</v>
      </c>
      <c r="J747" s="3">
        <v>611.42690000000005</v>
      </c>
      <c r="K747" s="3">
        <v>6649828</v>
      </c>
      <c r="L747" s="3" t="s">
        <v>600</v>
      </c>
      <c r="M747" s="3">
        <v>0</v>
      </c>
      <c r="N747" s="3" t="s">
        <v>5417</v>
      </c>
      <c r="O747" s="3" t="s">
        <v>12029</v>
      </c>
      <c r="P747" s="8">
        <v>39083</v>
      </c>
      <c r="Q747" s="3" t="s">
        <v>8483</v>
      </c>
      <c r="R747" s="5" t="s">
        <v>12034</v>
      </c>
      <c r="S747" s="3" t="s">
        <v>3241</v>
      </c>
      <c r="T747" s="3" t="s">
        <v>61</v>
      </c>
      <c r="V747" s="3">
        <v>55</v>
      </c>
      <c r="W747" s="3">
        <v>55</v>
      </c>
      <c r="X747" s="3">
        <v>11</v>
      </c>
      <c r="Y747" s="3">
        <v>745</v>
      </c>
      <c r="Z747" s="3" t="s">
        <v>600</v>
      </c>
      <c r="AA747" s="3">
        <v>42</v>
      </c>
      <c r="AB747" s="3">
        <v>8</v>
      </c>
      <c r="AC747" s="3">
        <v>6649828</v>
      </c>
      <c r="AD747" s="3">
        <v>934717</v>
      </c>
      <c r="AE747" s="3" t="s">
        <v>63</v>
      </c>
      <c r="AF747" s="3">
        <v>13</v>
      </c>
      <c r="AG747" s="3">
        <v>3</v>
      </c>
    </row>
    <row r="748" spans="1:33" ht="15.75" customHeight="1" x14ac:dyDescent="0.15">
      <c r="A748" s="3">
        <v>24902</v>
      </c>
      <c r="B748" s="3">
        <v>746</v>
      </c>
      <c r="C748" s="3">
        <v>6</v>
      </c>
      <c r="D748" s="3" t="s">
        <v>5421</v>
      </c>
      <c r="E748" s="3" t="s">
        <v>12038</v>
      </c>
      <c r="F748" s="3" t="s">
        <v>269</v>
      </c>
      <c r="G748" s="3" t="s">
        <v>133</v>
      </c>
      <c r="H748" s="3" t="s">
        <v>1963</v>
      </c>
      <c r="I748" s="3" t="s">
        <v>1963</v>
      </c>
      <c r="J748" s="3">
        <v>610.75210000000004</v>
      </c>
      <c r="K748" s="3">
        <v>28865911</v>
      </c>
      <c r="L748" s="3" t="s">
        <v>364</v>
      </c>
      <c r="M748" s="3">
        <v>0</v>
      </c>
      <c r="N748" s="3" t="s">
        <v>5421</v>
      </c>
      <c r="O748" s="3" t="s">
        <v>12038</v>
      </c>
      <c r="P748" s="8">
        <v>35065</v>
      </c>
      <c r="Q748" s="3" t="s">
        <v>8491</v>
      </c>
      <c r="R748" s="5" t="s">
        <v>12041</v>
      </c>
      <c r="S748" s="3" t="s">
        <v>1963</v>
      </c>
      <c r="T748" s="3" t="s">
        <v>133</v>
      </c>
      <c r="V748" s="3">
        <v>18</v>
      </c>
      <c r="W748" s="3">
        <v>9</v>
      </c>
      <c r="X748" s="3">
        <v>34</v>
      </c>
      <c r="Y748" s="3">
        <v>746</v>
      </c>
      <c r="Z748" s="3" t="s">
        <v>364</v>
      </c>
      <c r="AA748" s="3">
        <v>6</v>
      </c>
      <c r="AB748" s="3">
        <v>2</v>
      </c>
      <c r="AC748" s="3">
        <v>28865911</v>
      </c>
      <c r="AD748" s="3">
        <v>4061319</v>
      </c>
      <c r="AE748" s="3" t="s">
        <v>1963</v>
      </c>
      <c r="AF748" s="3">
        <v>20</v>
      </c>
      <c r="AG748" s="3">
        <v>43</v>
      </c>
    </row>
    <row r="749" spans="1:33" ht="15.75" customHeight="1" x14ac:dyDescent="0.15">
      <c r="A749" s="3">
        <v>26445</v>
      </c>
      <c r="B749" s="3">
        <v>747</v>
      </c>
      <c r="C749" s="3">
        <v>17</v>
      </c>
      <c r="D749" s="3" t="s">
        <v>5422</v>
      </c>
      <c r="E749" s="3" t="s">
        <v>12045</v>
      </c>
      <c r="F749" s="3" t="s">
        <v>1620</v>
      </c>
      <c r="G749" s="3" t="s">
        <v>412</v>
      </c>
      <c r="H749" s="3" t="s">
        <v>742</v>
      </c>
      <c r="I749" s="3" t="s">
        <v>742</v>
      </c>
      <c r="J749" s="3">
        <v>610.12860000000001</v>
      </c>
      <c r="K749" s="3">
        <v>6477942</v>
      </c>
      <c r="L749" s="3" t="s">
        <v>356</v>
      </c>
      <c r="M749" s="3">
        <v>0</v>
      </c>
      <c r="N749" s="3" t="s">
        <v>5422</v>
      </c>
      <c r="O749" s="3" t="s">
        <v>12045</v>
      </c>
      <c r="P749" s="8">
        <v>39814</v>
      </c>
      <c r="Q749" s="3" t="s">
        <v>8499</v>
      </c>
      <c r="R749" s="5" t="s">
        <v>12052</v>
      </c>
      <c r="S749" s="3" t="s">
        <v>742</v>
      </c>
      <c r="T749" s="3" t="s">
        <v>412</v>
      </c>
      <c r="V749" s="3">
        <v>31</v>
      </c>
      <c r="W749" s="3">
        <v>30</v>
      </c>
      <c r="X749" s="3">
        <v>41</v>
      </c>
      <c r="Y749" s="3">
        <v>747</v>
      </c>
      <c r="Z749" s="3" t="s">
        <v>356</v>
      </c>
      <c r="AA749" s="3">
        <v>17</v>
      </c>
      <c r="AB749" s="3">
        <v>4</v>
      </c>
      <c r="AC749" s="3">
        <v>6477942</v>
      </c>
      <c r="AD749" s="3">
        <v>912221</v>
      </c>
      <c r="AE749" s="3" t="s">
        <v>742</v>
      </c>
      <c r="AF749" s="3">
        <v>18</v>
      </c>
      <c r="AG749" s="3">
        <v>17</v>
      </c>
    </row>
    <row r="750" spans="1:33" ht="15.75" customHeight="1" x14ac:dyDescent="0.15">
      <c r="A750" s="3">
        <v>25064</v>
      </c>
      <c r="B750" s="3">
        <v>748</v>
      </c>
      <c r="C750" s="3">
        <v>9</v>
      </c>
      <c r="D750" s="3" t="s">
        <v>5443</v>
      </c>
      <c r="E750" s="3" t="s">
        <v>12055</v>
      </c>
      <c r="F750" s="3" t="s">
        <v>1620</v>
      </c>
      <c r="G750" s="3" t="s">
        <v>412</v>
      </c>
      <c r="H750" s="3" t="s">
        <v>8180</v>
      </c>
      <c r="I750" s="3" t="s">
        <v>8504</v>
      </c>
      <c r="J750" s="3">
        <v>609.90830000000005</v>
      </c>
      <c r="K750" s="3">
        <v>6626625</v>
      </c>
      <c r="L750" s="3" t="s">
        <v>340</v>
      </c>
      <c r="M750" s="3">
        <v>0</v>
      </c>
      <c r="N750" s="3" t="s">
        <v>5443</v>
      </c>
      <c r="O750" s="3" t="s">
        <v>12055</v>
      </c>
      <c r="P750" s="8">
        <v>39814</v>
      </c>
      <c r="Q750" s="3" t="s">
        <v>8503</v>
      </c>
      <c r="R750" s="5" t="s">
        <v>12059</v>
      </c>
      <c r="S750" s="3" t="s">
        <v>8180</v>
      </c>
      <c r="T750" s="3" t="s">
        <v>412</v>
      </c>
      <c r="V750" s="3">
        <v>32</v>
      </c>
      <c r="W750" s="3">
        <v>0</v>
      </c>
      <c r="X750" s="3">
        <v>13</v>
      </c>
      <c r="Y750" s="3">
        <v>748</v>
      </c>
      <c r="Z750" s="3" t="s">
        <v>340</v>
      </c>
      <c r="AA750" s="3">
        <v>9</v>
      </c>
      <c r="AB750" s="3">
        <v>2</v>
      </c>
      <c r="AC750" s="3">
        <v>6626625</v>
      </c>
      <c r="AD750" s="3">
        <v>933448</v>
      </c>
      <c r="AF750" s="3">
        <v>6</v>
      </c>
      <c r="AG750" s="3">
        <v>762</v>
      </c>
    </row>
    <row r="751" spans="1:33" ht="15.75" customHeight="1" x14ac:dyDescent="0.15">
      <c r="A751" s="3">
        <v>23163</v>
      </c>
      <c r="B751" s="3">
        <v>749</v>
      </c>
      <c r="C751" s="3">
        <v>18</v>
      </c>
      <c r="D751" s="3" t="s">
        <v>5447</v>
      </c>
      <c r="E751" s="3" t="s">
        <v>12067</v>
      </c>
      <c r="F751" s="3" t="s">
        <v>5738</v>
      </c>
      <c r="G751" s="3" t="s">
        <v>599</v>
      </c>
      <c r="H751" s="3" t="s">
        <v>8184</v>
      </c>
      <c r="I751" s="3" t="s">
        <v>3354</v>
      </c>
      <c r="J751" s="3">
        <v>608.27859999999998</v>
      </c>
      <c r="K751" s="3">
        <v>3673990</v>
      </c>
      <c r="L751" s="3" t="s">
        <v>221</v>
      </c>
      <c r="M751" s="3">
        <v>1</v>
      </c>
      <c r="N751" s="3" t="s">
        <v>5447</v>
      </c>
      <c r="O751" s="3" t="s">
        <v>12067</v>
      </c>
      <c r="P751" s="3" t="s">
        <v>91</v>
      </c>
      <c r="Q751" s="3" t="s">
        <v>8507</v>
      </c>
      <c r="R751" s="5" t="s">
        <v>12073</v>
      </c>
      <c r="S751" s="3" t="s">
        <v>8184</v>
      </c>
      <c r="T751" s="3" t="s">
        <v>599</v>
      </c>
      <c r="V751" s="3">
        <v>8</v>
      </c>
      <c r="W751" s="3">
        <v>8</v>
      </c>
      <c r="X751" s="3">
        <v>46</v>
      </c>
      <c r="Y751" s="3">
        <v>749</v>
      </c>
      <c r="Z751" s="3" t="s">
        <v>221</v>
      </c>
      <c r="AA751" s="3">
        <v>18</v>
      </c>
      <c r="AB751" s="3">
        <v>5</v>
      </c>
      <c r="AC751" s="3">
        <v>3673990</v>
      </c>
      <c r="AD751" s="3">
        <v>518721</v>
      </c>
      <c r="AE751" s="3" t="s">
        <v>3354</v>
      </c>
      <c r="AF751" s="3">
        <v>2</v>
      </c>
      <c r="AG751" s="3">
        <v>13</v>
      </c>
    </row>
    <row r="752" spans="1:33" ht="15.75" customHeight="1" x14ac:dyDescent="0.15">
      <c r="A752" s="3">
        <v>24642</v>
      </c>
      <c r="B752" s="3">
        <v>750</v>
      </c>
      <c r="C752" s="3">
        <v>150</v>
      </c>
      <c r="D752" s="3" t="s">
        <v>5450</v>
      </c>
      <c r="E752" s="3" t="s">
        <v>12077</v>
      </c>
      <c r="F752" s="3" t="s">
        <v>635</v>
      </c>
      <c r="G752" s="3" t="s">
        <v>236</v>
      </c>
      <c r="H752" s="3" t="s">
        <v>8191</v>
      </c>
      <c r="I752" s="3" t="s">
        <v>8518</v>
      </c>
      <c r="J752" s="3">
        <v>608.17740000000003</v>
      </c>
      <c r="K752" s="3">
        <v>20530862</v>
      </c>
      <c r="L752" s="3" t="s">
        <v>40</v>
      </c>
      <c r="M752" s="3">
        <v>0</v>
      </c>
      <c r="N752" s="3" t="s">
        <v>5450</v>
      </c>
      <c r="O752" s="3" t="s">
        <v>12077</v>
      </c>
      <c r="P752" s="3" t="s">
        <v>1029</v>
      </c>
      <c r="Q752" s="3" t="s">
        <v>8512</v>
      </c>
      <c r="R752" s="5" t="s">
        <v>12087</v>
      </c>
      <c r="S752" s="3" t="s">
        <v>8191</v>
      </c>
      <c r="T752" s="3" t="s">
        <v>236</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15">
      <c r="A753" s="3">
        <v>23293</v>
      </c>
      <c r="B753" s="3">
        <v>751</v>
      </c>
      <c r="C753" s="3">
        <v>272</v>
      </c>
      <c r="D753" s="3" t="s">
        <v>1812</v>
      </c>
      <c r="E753" s="3" t="s">
        <v>12090</v>
      </c>
      <c r="F753" s="3" t="s">
        <v>36</v>
      </c>
      <c r="G753" s="3" t="s">
        <v>37</v>
      </c>
      <c r="H753" s="3" t="s">
        <v>89</v>
      </c>
      <c r="I753" s="3" t="s">
        <v>89</v>
      </c>
      <c r="J753" s="3">
        <v>608.04700000000003</v>
      </c>
      <c r="K753" s="3">
        <v>22892356</v>
      </c>
      <c r="L753" s="3" t="s">
        <v>66</v>
      </c>
      <c r="M753" s="3">
        <v>1</v>
      </c>
      <c r="N753" s="3" t="s">
        <v>1812</v>
      </c>
      <c r="O753" s="3" t="s">
        <v>12090</v>
      </c>
      <c r="P753" s="3" t="s">
        <v>104</v>
      </c>
      <c r="Q753" s="3" t="s">
        <v>1814</v>
      </c>
      <c r="R753" s="5" t="s">
        <v>12096</v>
      </c>
      <c r="S753" s="3" t="s">
        <v>89</v>
      </c>
      <c r="T753" s="3" t="s">
        <v>37</v>
      </c>
      <c r="V753" s="3">
        <v>127</v>
      </c>
      <c r="W753" s="3">
        <v>41</v>
      </c>
      <c r="X753" s="3">
        <v>67</v>
      </c>
      <c r="Y753" s="3">
        <v>751</v>
      </c>
      <c r="Z753" s="3" t="s">
        <v>66</v>
      </c>
      <c r="AA753" s="3">
        <v>272</v>
      </c>
      <c r="AB753" s="3">
        <v>80</v>
      </c>
      <c r="AC753" s="3">
        <v>22892356</v>
      </c>
      <c r="AD753" s="3">
        <v>3233169</v>
      </c>
      <c r="AE753" s="3" t="s">
        <v>89</v>
      </c>
      <c r="AF753" s="3">
        <v>9</v>
      </c>
      <c r="AG753" s="3">
        <v>4</v>
      </c>
    </row>
    <row r="754" spans="1:33" ht="15.75" customHeight="1" x14ac:dyDescent="0.15">
      <c r="A754" s="3">
        <v>22967</v>
      </c>
      <c r="B754" s="3">
        <v>752</v>
      </c>
      <c r="C754" s="3">
        <v>62</v>
      </c>
      <c r="D754" s="3" t="s">
        <v>1526</v>
      </c>
      <c r="E754" s="3" t="s">
        <v>12102</v>
      </c>
      <c r="F754" s="3" t="s">
        <v>36</v>
      </c>
      <c r="G754" s="3" t="s">
        <v>37</v>
      </c>
      <c r="H754" s="3" t="s">
        <v>89</v>
      </c>
      <c r="I754" s="3" t="s">
        <v>89</v>
      </c>
      <c r="J754" s="3">
        <v>607.10180000000003</v>
      </c>
      <c r="K754" s="3">
        <v>17225000</v>
      </c>
      <c r="L754" s="3" t="s">
        <v>538</v>
      </c>
      <c r="M754" s="3">
        <v>1</v>
      </c>
      <c r="N754" s="3" t="s">
        <v>1526</v>
      </c>
      <c r="O754" s="3" t="s">
        <v>12102</v>
      </c>
      <c r="P754" s="3" t="s">
        <v>91</v>
      </c>
      <c r="Q754" s="3" t="s">
        <v>1530</v>
      </c>
      <c r="R754" s="5" t="s">
        <v>12110</v>
      </c>
      <c r="S754" s="3" t="s">
        <v>89</v>
      </c>
      <c r="T754" s="3" t="s">
        <v>37</v>
      </c>
      <c r="V754" s="3">
        <v>127</v>
      </c>
      <c r="W754" s="3">
        <v>42</v>
      </c>
      <c r="X754" s="3">
        <v>30</v>
      </c>
      <c r="Y754" s="3">
        <v>752</v>
      </c>
      <c r="Z754" s="3" t="s">
        <v>538</v>
      </c>
      <c r="AA754" s="3">
        <v>62</v>
      </c>
      <c r="AB754" s="3">
        <v>8</v>
      </c>
      <c r="AC754" s="3">
        <v>17225000</v>
      </c>
      <c r="AD754" s="3">
        <v>2436000</v>
      </c>
      <c r="AE754" s="3" t="s">
        <v>89</v>
      </c>
      <c r="AF754" s="3">
        <v>3</v>
      </c>
      <c r="AG754" s="3">
        <v>4</v>
      </c>
    </row>
    <row r="755" spans="1:33" ht="15.75" customHeight="1" x14ac:dyDescent="0.15">
      <c r="A755" s="3">
        <v>25798</v>
      </c>
      <c r="B755" s="3">
        <v>753</v>
      </c>
      <c r="C755" s="3">
        <v>105</v>
      </c>
      <c r="D755" s="3" t="s">
        <v>5485</v>
      </c>
      <c r="E755" s="3" t="s">
        <v>12118</v>
      </c>
      <c r="F755" s="3" t="s">
        <v>269</v>
      </c>
      <c r="G755" s="3" t="s">
        <v>133</v>
      </c>
      <c r="H755" s="3" t="s">
        <v>189</v>
      </c>
      <c r="I755" s="3" t="s">
        <v>190</v>
      </c>
      <c r="J755" s="3">
        <v>606.22379999999998</v>
      </c>
      <c r="K755" s="3">
        <v>4657984</v>
      </c>
      <c r="L755" s="3" t="s">
        <v>71</v>
      </c>
      <c r="M755" s="3">
        <v>0</v>
      </c>
      <c r="N755" s="3" t="s">
        <v>5485</v>
      </c>
      <c r="O755" s="3" t="s">
        <v>12118</v>
      </c>
      <c r="P755" s="8">
        <v>37987</v>
      </c>
      <c r="Q755" s="3" t="s">
        <v>8531</v>
      </c>
      <c r="R755" s="5" t="s">
        <v>12129</v>
      </c>
      <c r="S755" s="3" t="s">
        <v>189</v>
      </c>
      <c r="T755" s="3" t="s">
        <v>133</v>
      </c>
      <c r="V755" s="3">
        <v>19</v>
      </c>
      <c r="W755" s="3">
        <v>0</v>
      </c>
      <c r="X755" s="3">
        <v>85</v>
      </c>
      <c r="Y755" s="3">
        <v>753</v>
      </c>
      <c r="Z755" s="3" t="s">
        <v>71</v>
      </c>
      <c r="AA755" s="3">
        <v>105</v>
      </c>
      <c r="AB755" s="3">
        <v>45</v>
      </c>
      <c r="AC755" s="3">
        <v>4657984</v>
      </c>
      <c r="AD755" s="3">
        <v>659562</v>
      </c>
      <c r="AF755" s="3">
        <v>5</v>
      </c>
      <c r="AG755" s="3">
        <v>36</v>
      </c>
    </row>
    <row r="756" spans="1:33" ht="15.75" customHeight="1" x14ac:dyDescent="0.15">
      <c r="A756" s="3">
        <v>26437</v>
      </c>
      <c r="B756" s="3">
        <v>754</v>
      </c>
      <c r="C756" s="3">
        <v>65</v>
      </c>
      <c r="D756" s="3" t="s">
        <v>5489</v>
      </c>
      <c r="E756" s="3" t="s">
        <v>12138</v>
      </c>
      <c r="F756" s="3" t="s">
        <v>1072</v>
      </c>
      <c r="G756" s="3" t="s">
        <v>575</v>
      </c>
      <c r="H756" s="3" t="s">
        <v>1375</v>
      </c>
      <c r="I756" s="3" t="s">
        <v>1375</v>
      </c>
      <c r="J756" s="3">
        <v>605.30330000000004</v>
      </c>
      <c r="K756" s="3">
        <v>7634619</v>
      </c>
      <c r="L756" s="3" t="s">
        <v>600</v>
      </c>
      <c r="M756" s="3">
        <v>0</v>
      </c>
      <c r="N756" s="3" t="s">
        <v>5489</v>
      </c>
      <c r="O756" s="3" t="s">
        <v>12138</v>
      </c>
      <c r="P756" s="8">
        <v>39814</v>
      </c>
      <c r="Q756" s="3" t="s">
        <v>8538</v>
      </c>
      <c r="R756" s="5" t="s">
        <v>12147</v>
      </c>
      <c r="S756" s="3" t="s">
        <v>1375</v>
      </c>
      <c r="T756" s="3" t="s">
        <v>575</v>
      </c>
      <c r="V756" s="3">
        <v>16</v>
      </c>
      <c r="W756" s="3">
        <v>12</v>
      </c>
      <c r="X756" s="3">
        <v>12</v>
      </c>
      <c r="Y756" s="3">
        <v>754</v>
      </c>
      <c r="Z756" s="3" t="s">
        <v>600</v>
      </c>
      <c r="AA756" s="3">
        <v>65</v>
      </c>
      <c r="AB756" s="3">
        <v>6</v>
      </c>
      <c r="AC756" s="3">
        <v>7634619</v>
      </c>
      <c r="AD756" s="3">
        <v>1082459</v>
      </c>
      <c r="AE756" s="3" t="s">
        <v>1375</v>
      </c>
      <c r="AF756" s="3">
        <v>13</v>
      </c>
      <c r="AG756" s="3">
        <v>23</v>
      </c>
    </row>
    <row r="757" spans="1:33" ht="15.75" customHeight="1" x14ac:dyDescent="0.15">
      <c r="A757" s="3">
        <v>25023</v>
      </c>
      <c r="B757" s="3">
        <v>755</v>
      </c>
      <c r="C757" s="3">
        <v>12</v>
      </c>
      <c r="D757" s="3" t="s">
        <v>5495</v>
      </c>
      <c r="E757" s="3" t="s">
        <v>12149</v>
      </c>
      <c r="F757" s="3" t="s">
        <v>1620</v>
      </c>
      <c r="G757" s="3" t="s">
        <v>412</v>
      </c>
      <c r="H757" s="3" t="s">
        <v>742</v>
      </c>
      <c r="I757" s="3" t="s">
        <v>742</v>
      </c>
      <c r="J757" s="3">
        <v>605.11149999999998</v>
      </c>
      <c r="K757" s="3">
        <v>7099620</v>
      </c>
      <c r="L757" s="3" t="s">
        <v>340</v>
      </c>
      <c r="M757" s="3">
        <v>0</v>
      </c>
      <c r="N757" s="3" t="s">
        <v>5495</v>
      </c>
      <c r="O757" s="3" t="s">
        <v>12149</v>
      </c>
      <c r="P757" s="8">
        <v>40179</v>
      </c>
      <c r="Q757" s="3" t="s">
        <v>8541</v>
      </c>
      <c r="R757" s="5" t="s">
        <v>12154</v>
      </c>
      <c r="S757" s="3" t="s">
        <v>742</v>
      </c>
      <c r="T757" s="3" t="s">
        <v>412</v>
      </c>
      <c r="V757" s="3">
        <v>33</v>
      </c>
      <c r="W757" s="3">
        <v>31</v>
      </c>
      <c r="X757" s="3">
        <v>14</v>
      </c>
      <c r="Y757" s="3">
        <v>755</v>
      </c>
      <c r="Z757" s="3" t="s">
        <v>340</v>
      </c>
      <c r="AA757" s="3">
        <v>12</v>
      </c>
      <c r="AB757" s="3">
        <v>3</v>
      </c>
      <c r="AC757" s="3">
        <v>7099620</v>
      </c>
      <c r="AD757" s="3">
        <v>1006879</v>
      </c>
      <c r="AE757" s="3" t="s">
        <v>742</v>
      </c>
      <c r="AF757" s="3">
        <v>6</v>
      </c>
      <c r="AG757" s="3">
        <v>17</v>
      </c>
    </row>
    <row r="758" spans="1:33" ht="15.75" customHeight="1" x14ac:dyDescent="0.15">
      <c r="A758" s="3">
        <v>21012</v>
      </c>
      <c r="B758" s="3">
        <v>756</v>
      </c>
      <c r="C758" s="3">
        <v>25</v>
      </c>
      <c r="D758" s="3" t="s">
        <v>5497</v>
      </c>
      <c r="E758" s="3" t="s">
        <v>12164</v>
      </c>
      <c r="F758" s="3" t="s">
        <v>475</v>
      </c>
      <c r="G758" s="3" t="s">
        <v>277</v>
      </c>
      <c r="H758" s="3" t="s">
        <v>475</v>
      </c>
      <c r="I758" s="3" t="s">
        <v>203</v>
      </c>
      <c r="J758" s="3">
        <v>603.0933</v>
      </c>
      <c r="K758" s="3">
        <v>22950287</v>
      </c>
      <c r="L758" s="3" t="s">
        <v>40</v>
      </c>
      <c r="M758" s="3">
        <v>2</v>
      </c>
      <c r="N758" s="3" t="s">
        <v>5497</v>
      </c>
      <c r="O758" s="3" t="s">
        <v>12164</v>
      </c>
      <c r="P758" s="3" t="s">
        <v>41</v>
      </c>
      <c r="Q758" s="3" t="s">
        <v>7322</v>
      </c>
      <c r="R758" s="5" t="s">
        <v>12169</v>
      </c>
      <c r="S758" s="3" t="s">
        <v>475</v>
      </c>
      <c r="T758" s="3" t="s">
        <v>277</v>
      </c>
      <c r="V758" s="3">
        <v>62</v>
      </c>
      <c r="W758" s="3">
        <v>71</v>
      </c>
      <c r="X758" s="3">
        <v>57</v>
      </c>
      <c r="Y758" s="3">
        <v>756</v>
      </c>
      <c r="Z758" s="3" t="s">
        <v>40</v>
      </c>
      <c r="AA758" s="3">
        <v>25</v>
      </c>
      <c r="AB758" s="3">
        <v>15</v>
      </c>
      <c r="AC758" s="3">
        <v>22950287</v>
      </c>
      <c r="AD758" s="3">
        <v>3264188</v>
      </c>
      <c r="AE758" s="3" t="s">
        <v>203</v>
      </c>
      <c r="AF758" s="3">
        <v>4</v>
      </c>
      <c r="AG758" s="3">
        <v>9</v>
      </c>
    </row>
    <row r="759" spans="1:33" ht="15.75" customHeight="1" x14ac:dyDescent="0.15">
      <c r="A759" s="3">
        <v>21387</v>
      </c>
      <c r="B759" s="3">
        <v>757</v>
      </c>
      <c r="C759" s="3">
        <v>58</v>
      </c>
      <c r="D759" s="3" t="s">
        <v>5512</v>
      </c>
      <c r="E759" s="3" t="s">
        <v>12172</v>
      </c>
      <c r="F759" s="3" t="s">
        <v>7229</v>
      </c>
      <c r="G759" s="3" t="s">
        <v>733</v>
      </c>
      <c r="H759" s="3" t="s">
        <v>4910</v>
      </c>
      <c r="I759" s="3" t="s">
        <v>5290</v>
      </c>
      <c r="J759" s="3">
        <v>603.05679999999995</v>
      </c>
      <c r="K759" s="3">
        <v>8050000</v>
      </c>
      <c r="L759" s="3" t="s">
        <v>66</v>
      </c>
      <c r="M759" s="3">
        <v>2</v>
      </c>
      <c r="N759" s="3" t="s">
        <v>5512</v>
      </c>
      <c r="O759" s="3" t="s">
        <v>12172</v>
      </c>
      <c r="P759" s="3" t="s">
        <v>41</v>
      </c>
      <c r="Q759" s="3" t="s">
        <v>8546</v>
      </c>
      <c r="R759" s="5" t="s">
        <v>12176</v>
      </c>
      <c r="S759" s="3" t="s">
        <v>4910</v>
      </c>
      <c r="T759" s="3" t="s">
        <v>733</v>
      </c>
      <c r="V759" s="3">
        <v>7</v>
      </c>
      <c r="W759" s="3">
        <v>0</v>
      </c>
      <c r="X759" s="3">
        <v>68</v>
      </c>
      <c r="Y759" s="3">
        <v>757</v>
      </c>
      <c r="Z759" s="3" t="s">
        <v>66</v>
      </c>
      <c r="AA759" s="3">
        <v>58</v>
      </c>
      <c r="AB759" s="3">
        <v>20</v>
      </c>
      <c r="AC759" s="3">
        <v>8050000</v>
      </c>
      <c r="AD759" s="3">
        <v>1145000</v>
      </c>
      <c r="AF759" s="3">
        <v>9</v>
      </c>
      <c r="AG759" s="3">
        <v>58</v>
      </c>
    </row>
    <row r="760" spans="1:33" ht="15.75" customHeight="1" x14ac:dyDescent="0.15">
      <c r="A760" s="3">
        <v>25161</v>
      </c>
      <c r="B760" s="3">
        <v>758</v>
      </c>
      <c r="C760" s="3">
        <v>15</v>
      </c>
      <c r="D760" s="3" t="s">
        <v>5516</v>
      </c>
      <c r="E760" s="3" t="s">
        <v>12182</v>
      </c>
      <c r="F760" s="3" t="s">
        <v>210</v>
      </c>
      <c r="G760" s="3" t="s">
        <v>114</v>
      </c>
      <c r="H760" s="3" t="s">
        <v>4929</v>
      </c>
      <c r="I760" s="3" t="s">
        <v>116</v>
      </c>
      <c r="J760" s="3">
        <v>602.73680000000002</v>
      </c>
      <c r="K760" s="3">
        <v>2400830</v>
      </c>
      <c r="L760" s="3" t="s">
        <v>101</v>
      </c>
      <c r="M760" s="3">
        <v>0</v>
      </c>
      <c r="N760" s="3" t="s">
        <v>5516</v>
      </c>
      <c r="O760" s="3" t="s">
        <v>12182</v>
      </c>
      <c r="P760" s="8">
        <v>39814</v>
      </c>
      <c r="Q760" s="3" t="s">
        <v>8550</v>
      </c>
      <c r="R760" s="5" t="s">
        <v>12192</v>
      </c>
      <c r="S760" s="3" t="s">
        <v>4929</v>
      </c>
      <c r="T760" s="3" t="s">
        <v>114</v>
      </c>
      <c r="V760" s="3">
        <v>16</v>
      </c>
      <c r="W760" s="3">
        <v>16</v>
      </c>
      <c r="X760" s="3">
        <v>59</v>
      </c>
      <c r="Y760" s="3">
        <v>758</v>
      </c>
      <c r="Z760" s="3" t="s">
        <v>101</v>
      </c>
      <c r="AA760" s="3">
        <v>15</v>
      </c>
      <c r="AB760" s="3">
        <v>3</v>
      </c>
      <c r="AC760" s="3">
        <v>2400830</v>
      </c>
      <c r="AD760" s="3">
        <v>341640</v>
      </c>
      <c r="AE760" s="3" t="s">
        <v>116</v>
      </c>
      <c r="AF760" s="3">
        <v>10</v>
      </c>
      <c r="AG760" s="3">
        <v>46</v>
      </c>
    </row>
    <row r="761" spans="1:33" ht="15.75" customHeight="1" x14ac:dyDescent="0.15">
      <c r="A761" s="3">
        <v>25344</v>
      </c>
      <c r="B761" s="3">
        <v>759</v>
      </c>
      <c r="C761" s="3">
        <v>31</v>
      </c>
      <c r="D761" s="3" t="s">
        <v>5523</v>
      </c>
      <c r="E761" s="3" t="s">
        <v>12196</v>
      </c>
      <c r="F761" s="3" t="s">
        <v>36</v>
      </c>
      <c r="G761" s="3" t="s">
        <v>37</v>
      </c>
      <c r="H761" s="3" t="s">
        <v>7821</v>
      </c>
      <c r="I761" s="3" t="s">
        <v>39</v>
      </c>
      <c r="J761" s="3">
        <v>602.14170000000001</v>
      </c>
      <c r="K761" s="3">
        <v>3714119</v>
      </c>
      <c r="L761" s="3" t="s">
        <v>641</v>
      </c>
      <c r="M761" s="3">
        <v>0</v>
      </c>
      <c r="N761" s="3" t="s">
        <v>5523</v>
      </c>
      <c r="O761" s="3" t="s">
        <v>12196</v>
      </c>
      <c r="P761" s="8">
        <v>38353</v>
      </c>
      <c r="Q761" s="3" t="s">
        <v>8552</v>
      </c>
      <c r="R761" s="5" t="s">
        <v>12203</v>
      </c>
      <c r="S761" s="3" t="s">
        <v>7821</v>
      </c>
      <c r="T761" s="3" t="s">
        <v>37</v>
      </c>
      <c r="V761" s="3">
        <v>127</v>
      </c>
      <c r="W761" s="3">
        <v>47</v>
      </c>
      <c r="X761" s="3">
        <v>5</v>
      </c>
      <c r="Y761" s="3">
        <v>759</v>
      </c>
      <c r="Z761" s="3" t="s">
        <v>641</v>
      </c>
      <c r="AA761" s="3">
        <v>31</v>
      </c>
      <c r="AB761" s="3">
        <v>5</v>
      </c>
      <c r="AC761" s="3">
        <v>3714119</v>
      </c>
      <c r="AD761" s="3">
        <v>528970</v>
      </c>
      <c r="AE761" s="3" t="s">
        <v>39</v>
      </c>
      <c r="AF761" s="3">
        <v>23</v>
      </c>
      <c r="AG761" s="3">
        <v>2</v>
      </c>
    </row>
    <row r="762" spans="1:33" ht="15.75" customHeight="1" x14ac:dyDescent="0.15">
      <c r="A762" s="3">
        <v>26015</v>
      </c>
      <c r="B762" s="3">
        <v>760</v>
      </c>
      <c r="C762" s="3">
        <v>24</v>
      </c>
      <c r="D762" s="3" t="s">
        <v>5527</v>
      </c>
      <c r="E762" s="3" t="s">
        <v>12210</v>
      </c>
      <c r="F762" s="3" t="s">
        <v>1620</v>
      </c>
      <c r="G762" s="3" t="s">
        <v>412</v>
      </c>
      <c r="H762" s="3" t="s">
        <v>8240</v>
      </c>
      <c r="I762" s="3" t="s">
        <v>742</v>
      </c>
      <c r="J762" s="3">
        <v>600.45150000000001</v>
      </c>
      <c r="K762" s="3">
        <v>3103000</v>
      </c>
      <c r="L762" s="3" t="s">
        <v>600</v>
      </c>
      <c r="M762" s="3">
        <v>0</v>
      </c>
      <c r="N762" s="3" t="s">
        <v>5527</v>
      </c>
      <c r="O762" s="3" t="s">
        <v>12210</v>
      </c>
      <c r="P762" s="8">
        <v>39448</v>
      </c>
      <c r="Q762" s="3" t="s">
        <v>8556</v>
      </c>
      <c r="R762" s="5" t="s">
        <v>12216</v>
      </c>
      <c r="S762" s="3" t="s">
        <v>8240</v>
      </c>
      <c r="T762" s="3" t="s">
        <v>412</v>
      </c>
      <c r="V762" s="3">
        <v>34</v>
      </c>
      <c r="W762" s="3">
        <v>32</v>
      </c>
      <c r="X762" s="3">
        <v>13</v>
      </c>
      <c r="Y762" s="3">
        <v>760</v>
      </c>
      <c r="Z762" s="3" t="s">
        <v>600</v>
      </c>
      <c r="AA762" s="3">
        <v>24</v>
      </c>
      <c r="AB762" s="3">
        <v>6</v>
      </c>
      <c r="AC762" s="3">
        <v>3103000</v>
      </c>
      <c r="AD762" s="3">
        <v>443000</v>
      </c>
      <c r="AE762" s="3" t="s">
        <v>742</v>
      </c>
      <c r="AF762" s="3">
        <v>13</v>
      </c>
      <c r="AG762" s="3">
        <v>17</v>
      </c>
    </row>
    <row r="763" spans="1:33" ht="15.75" customHeight="1" x14ac:dyDescent="0.15">
      <c r="A763" s="3">
        <v>25305</v>
      </c>
      <c r="B763" s="3">
        <v>761</v>
      </c>
      <c r="C763" s="3">
        <v>227</v>
      </c>
      <c r="D763" s="3" t="s">
        <v>5546</v>
      </c>
      <c r="E763" s="3" t="s">
        <v>12219</v>
      </c>
      <c r="F763" s="3" t="s">
        <v>1072</v>
      </c>
      <c r="G763" s="3" t="s">
        <v>575</v>
      </c>
      <c r="H763" s="3" t="s">
        <v>8248</v>
      </c>
      <c r="I763" s="3" t="s">
        <v>1375</v>
      </c>
      <c r="J763" s="3">
        <v>597.57219999999995</v>
      </c>
      <c r="K763" s="3">
        <v>261614467</v>
      </c>
      <c r="L763" s="3" t="s">
        <v>50</v>
      </c>
      <c r="M763" s="3">
        <v>0</v>
      </c>
      <c r="N763" s="3" t="s">
        <v>5546</v>
      </c>
      <c r="O763" s="3" t="s">
        <v>12219</v>
      </c>
      <c r="P763" s="8">
        <v>31778</v>
      </c>
      <c r="Q763" s="3" t="s">
        <v>8559</v>
      </c>
      <c r="R763" s="5" t="s">
        <v>12223</v>
      </c>
      <c r="S763" s="3" t="s">
        <v>8248</v>
      </c>
      <c r="T763" s="3" t="s">
        <v>575</v>
      </c>
      <c r="V763" s="3">
        <v>17</v>
      </c>
      <c r="W763" s="3">
        <v>13</v>
      </c>
      <c r="X763" s="3">
        <v>20</v>
      </c>
      <c r="Y763" s="3">
        <v>761</v>
      </c>
      <c r="Z763" s="3" t="s">
        <v>50</v>
      </c>
      <c r="AA763" s="3">
        <v>227</v>
      </c>
      <c r="AB763" s="3">
        <v>80</v>
      </c>
      <c r="AC763" s="3">
        <v>261614467</v>
      </c>
      <c r="AD763" s="3">
        <v>37503571</v>
      </c>
      <c r="AE763" s="3" t="s">
        <v>1375</v>
      </c>
      <c r="AF763" s="3">
        <v>11</v>
      </c>
      <c r="AG763" s="3">
        <v>23</v>
      </c>
    </row>
    <row r="764" spans="1:33" ht="15.75" customHeight="1" x14ac:dyDescent="0.15">
      <c r="A764" s="3">
        <v>25376</v>
      </c>
      <c r="B764" s="3">
        <v>762</v>
      </c>
      <c r="C764" s="3">
        <v>139</v>
      </c>
      <c r="D764" s="3" t="s">
        <v>5555</v>
      </c>
      <c r="E764" s="3" t="s">
        <v>12226</v>
      </c>
      <c r="F764" s="3" t="s">
        <v>96</v>
      </c>
      <c r="G764" s="3" t="s">
        <v>61</v>
      </c>
      <c r="H764" s="3" t="s">
        <v>3165</v>
      </c>
      <c r="I764" s="3" t="s">
        <v>63</v>
      </c>
      <c r="J764" s="3">
        <v>597.33839999999998</v>
      </c>
      <c r="K764" s="3">
        <v>30287116</v>
      </c>
      <c r="L764" s="3" t="s">
        <v>215</v>
      </c>
      <c r="M764" s="3">
        <v>0</v>
      </c>
      <c r="N764" s="3" t="s">
        <v>5555</v>
      </c>
      <c r="O764" s="3" t="s">
        <v>12226</v>
      </c>
      <c r="P764" s="8">
        <v>37257</v>
      </c>
      <c r="Q764" s="3" t="s">
        <v>8568</v>
      </c>
      <c r="R764" s="5" t="s">
        <v>12232</v>
      </c>
      <c r="S764" s="3" t="s">
        <v>3165</v>
      </c>
      <c r="T764" s="3" t="s">
        <v>61</v>
      </c>
      <c r="V764" s="3">
        <v>56</v>
      </c>
      <c r="W764" s="3">
        <v>56</v>
      </c>
      <c r="X764" s="3">
        <v>53</v>
      </c>
      <c r="Y764" s="3">
        <v>762</v>
      </c>
      <c r="Z764" s="3" t="s">
        <v>215</v>
      </c>
      <c r="AA764" s="3">
        <v>139</v>
      </c>
      <c r="AB764" s="3">
        <v>41</v>
      </c>
      <c r="AC764" s="3">
        <v>30287116</v>
      </c>
      <c r="AD764" s="3">
        <v>4343245</v>
      </c>
      <c r="AE764" s="3" t="s">
        <v>63</v>
      </c>
      <c r="AF764" s="3">
        <v>7</v>
      </c>
      <c r="AG764" s="3">
        <v>3</v>
      </c>
    </row>
    <row r="765" spans="1:33" ht="15.75" customHeight="1" x14ac:dyDescent="0.15">
      <c r="A765" s="3">
        <v>23448</v>
      </c>
      <c r="B765" s="3">
        <v>763</v>
      </c>
      <c r="C765" s="3">
        <v>500</v>
      </c>
      <c r="D765" s="3" t="s">
        <v>5565</v>
      </c>
      <c r="E765" s="3" t="s">
        <v>12236</v>
      </c>
      <c r="F765" s="3" t="s">
        <v>6874</v>
      </c>
      <c r="G765" s="3" t="s">
        <v>621</v>
      </c>
      <c r="H765" s="3" t="s">
        <v>2653</v>
      </c>
      <c r="I765" s="3" t="s">
        <v>4662</v>
      </c>
      <c r="J765" s="3">
        <v>597.04409999999996</v>
      </c>
      <c r="K765" s="3">
        <v>69820220</v>
      </c>
      <c r="L765" s="3" t="s">
        <v>101</v>
      </c>
      <c r="M765" s="3">
        <v>1</v>
      </c>
      <c r="N765" s="3" t="s">
        <v>5565</v>
      </c>
      <c r="O765" s="3" t="s">
        <v>12236</v>
      </c>
      <c r="P765" s="3" t="s">
        <v>1000</v>
      </c>
      <c r="Q765" s="3" t="s">
        <v>8576</v>
      </c>
      <c r="R765" s="5" t="s">
        <v>12240</v>
      </c>
      <c r="S765" s="3" t="s">
        <v>2653</v>
      </c>
      <c r="T765" s="3" t="s">
        <v>621</v>
      </c>
      <c r="V765" s="3">
        <v>9</v>
      </c>
      <c r="W765" s="3">
        <v>6</v>
      </c>
      <c r="X765" s="3">
        <v>60</v>
      </c>
      <c r="Y765" s="3">
        <v>763</v>
      </c>
      <c r="Z765" s="3" t="s">
        <v>101</v>
      </c>
      <c r="AA765" s="3">
        <v>500</v>
      </c>
      <c r="AB765" s="3">
        <v>37</v>
      </c>
      <c r="AC765" s="3">
        <v>69820220</v>
      </c>
      <c r="AD765" s="3">
        <v>10016615</v>
      </c>
      <c r="AE765" s="3" t="s">
        <v>4662</v>
      </c>
      <c r="AF765" s="3">
        <v>10</v>
      </c>
      <c r="AG765" s="3">
        <v>82</v>
      </c>
    </row>
    <row r="766" spans="1:33" ht="15.75" customHeight="1" x14ac:dyDescent="0.15">
      <c r="A766" s="3">
        <v>26273</v>
      </c>
      <c r="B766" s="3">
        <v>764</v>
      </c>
      <c r="C766" s="3">
        <v>86</v>
      </c>
      <c r="D766" s="3" t="s">
        <v>5569</v>
      </c>
      <c r="E766" s="3" t="s">
        <v>12244</v>
      </c>
      <c r="F766" s="3" t="s">
        <v>1172</v>
      </c>
      <c r="G766" s="3" t="s">
        <v>565</v>
      </c>
      <c r="H766" s="3" t="s">
        <v>550</v>
      </c>
      <c r="I766" s="3" t="s">
        <v>583</v>
      </c>
      <c r="J766" s="3">
        <v>596.38900000000001</v>
      </c>
      <c r="K766" s="3">
        <v>13417459</v>
      </c>
      <c r="L766" s="3" t="s">
        <v>677</v>
      </c>
      <c r="M766" s="3">
        <v>0</v>
      </c>
      <c r="N766" s="3" t="s">
        <v>5569</v>
      </c>
      <c r="O766" s="3" t="s">
        <v>12244</v>
      </c>
      <c r="P766" s="8">
        <v>39814</v>
      </c>
      <c r="Q766" s="3" t="s">
        <v>8583</v>
      </c>
      <c r="R766" s="5" t="s">
        <v>12253</v>
      </c>
      <c r="S766" s="3" t="s">
        <v>550</v>
      </c>
      <c r="T766" s="3" t="s">
        <v>565</v>
      </c>
      <c r="V766" s="3">
        <v>8</v>
      </c>
      <c r="W766" s="3">
        <v>0</v>
      </c>
      <c r="X766" s="3">
        <v>10</v>
      </c>
      <c r="Y766" s="3">
        <v>764</v>
      </c>
      <c r="Z766" s="3" t="s">
        <v>677</v>
      </c>
      <c r="AA766" s="3">
        <v>86</v>
      </c>
      <c r="AB766" s="3">
        <v>4</v>
      </c>
      <c r="AC766" s="3">
        <v>13417459</v>
      </c>
      <c r="AD766" s="3">
        <v>1926719</v>
      </c>
      <c r="AF766" s="3">
        <v>12</v>
      </c>
      <c r="AG766" s="3">
        <v>33</v>
      </c>
    </row>
    <row r="767" spans="1:33" ht="15.75" customHeight="1" x14ac:dyDescent="0.15">
      <c r="A767" s="3">
        <v>23390</v>
      </c>
      <c r="B767" s="3">
        <v>765</v>
      </c>
      <c r="C767" s="3">
        <v>891</v>
      </c>
      <c r="D767" s="3" t="s">
        <v>5580</v>
      </c>
      <c r="E767" s="3" t="s">
        <v>12257</v>
      </c>
      <c r="F767" s="3" t="s">
        <v>36</v>
      </c>
      <c r="G767" s="3" t="s">
        <v>37</v>
      </c>
      <c r="H767" s="3" t="s">
        <v>8271</v>
      </c>
      <c r="I767" s="3" t="s">
        <v>39</v>
      </c>
      <c r="J767" s="3">
        <v>596.34590000000003</v>
      </c>
      <c r="K767" s="3">
        <v>12796344</v>
      </c>
      <c r="L767" s="3" t="s">
        <v>101</v>
      </c>
      <c r="M767" s="3">
        <v>1</v>
      </c>
      <c r="N767" s="3" t="s">
        <v>5580</v>
      </c>
      <c r="O767" s="3" t="s">
        <v>12257</v>
      </c>
      <c r="P767" s="3" t="s">
        <v>1000</v>
      </c>
      <c r="Q767" s="3" t="s">
        <v>8591</v>
      </c>
      <c r="R767" s="5" t="s">
        <v>12259</v>
      </c>
      <c r="S767" s="3" t="s">
        <v>8271</v>
      </c>
      <c r="T767" s="3" t="s">
        <v>37</v>
      </c>
      <c r="V767" s="3">
        <v>127</v>
      </c>
      <c r="W767" s="3">
        <v>48</v>
      </c>
      <c r="X767" s="3">
        <v>61</v>
      </c>
      <c r="Y767" s="3">
        <v>765</v>
      </c>
      <c r="Z767" s="3" t="s">
        <v>101</v>
      </c>
      <c r="AA767" s="3">
        <v>891</v>
      </c>
      <c r="AB767" s="3">
        <v>141</v>
      </c>
      <c r="AC767" s="3">
        <v>12796344</v>
      </c>
      <c r="AD767" s="3">
        <v>1837642</v>
      </c>
      <c r="AE767" s="3" t="s">
        <v>39</v>
      </c>
      <c r="AF767" s="3">
        <v>10</v>
      </c>
      <c r="AG767" s="3">
        <v>2</v>
      </c>
    </row>
    <row r="768" spans="1:33" ht="15.75" customHeight="1" x14ac:dyDescent="0.15">
      <c r="A768" s="3">
        <v>23319</v>
      </c>
      <c r="B768" s="3">
        <v>766</v>
      </c>
      <c r="C768" s="3">
        <v>122</v>
      </c>
      <c r="D768" s="3" t="s">
        <v>5583</v>
      </c>
      <c r="E768" s="3" t="s">
        <v>12263</v>
      </c>
      <c r="F768" s="3" t="s">
        <v>475</v>
      </c>
      <c r="G768" s="3" t="s">
        <v>277</v>
      </c>
      <c r="H768" s="3" t="s">
        <v>7680</v>
      </c>
      <c r="I768" s="3" t="s">
        <v>203</v>
      </c>
      <c r="J768" s="3">
        <v>594.27200000000005</v>
      </c>
      <c r="K768" s="3">
        <v>4913030</v>
      </c>
      <c r="L768" s="3" t="s">
        <v>101</v>
      </c>
      <c r="M768" s="3">
        <v>1</v>
      </c>
      <c r="N768" s="3" t="s">
        <v>5583</v>
      </c>
      <c r="O768" s="3" t="s">
        <v>12263</v>
      </c>
      <c r="P768" s="3" t="s">
        <v>1000</v>
      </c>
      <c r="Q768" s="3" t="s">
        <v>7679</v>
      </c>
      <c r="R768" s="5" t="s">
        <v>12269</v>
      </c>
      <c r="S768" s="3" t="s">
        <v>7680</v>
      </c>
      <c r="T768" s="3" t="s">
        <v>277</v>
      </c>
      <c r="V768" s="3">
        <v>63</v>
      </c>
      <c r="W768" s="3">
        <v>72</v>
      </c>
      <c r="X768" s="3">
        <v>62</v>
      </c>
      <c r="Y768" s="3">
        <v>766</v>
      </c>
      <c r="Z768" s="3" t="s">
        <v>101</v>
      </c>
      <c r="AA768" s="3">
        <v>122</v>
      </c>
      <c r="AB768" s="3">
        <v>6</v>
      </c>
      <c r="AC768" s="3">
        <v>4913030</v>
      </c>
      <c r="AD768" s="3">
        <v>707652</v>
      </c>
      <c r="AE768" s="3" t="s">
        <v>203</v>
      </c>
      <c r="AF768" s="3">
        <v>10</v>
      </c>
      <c r="AG768" s="3">
        <v>9</v>
      </c>
    </row>
    <row r="769" spans="1:33" ht="15.75" customHeight="1" x14ac:dyDescent="0.15">
      <c r="A769" s="3">
        <v>23014</v>
      </c>
      <c r="B769" s="3">
        <v>767</v>
      </c>
      <c r="C769" s="3">
        <v>72</v>
      </c>
      <c r="D769" s="3" t="s">
        <v>5585</v>
      </c>
      <c r="E769" s="3" t="s">
        <v>12275</v>
      </c>
      <c r="F769" s="3" t="s">
        <v>2319</v>
      </c>
      <c r="G769" s="3" t="s">
        <v>740</v>
      </c>
      <c r="H769" s="3" t="s">
        <v>1072</v>
      </c>
      <c r="I769" s="3" t="s">
        <v>63</v>
      </c>
      <c r="J769" s="3">
        <v>594.02539999999999</v>
      </c>
      <c r="K769" s="3">
        <v>24906544</v>
      </c>
      <c r="L769" s="3" t="s">
        <v>101</v>
      </c>
      <c r="M769" s="3">
        <v>1</v>
      </c>
      <c r="N769" s="3" t="s">
        <v>5585</v>
      </c>
      <c r="O769" s="3" t="s">
        <v>12275</v>
      </c>
      <c r="P769" s="3" t="s">
        <v>179</v>
      </c>
      <c r="Q769" s="3" t="s">
        <v>8604</v>
      </c>
      <c r="R769" s="5" t="s">
        <v>12280</v>
      </c>
      <c r="S769" s="3" t="s">
        <v>1072</v>
      </c>
      <c r="T769" s="3" t="s">
        <v>740</v>
      </c>
      <c r="V769" s="3">
        <v>11</v>
      </c>
      <c r="W769" s="3">
        <v>57</v>
      </c>
      <c r="X769" s="3">
        <v>63</v>
      </c>
      <c r="Y769" s="3">
        <v>767</v>
      </c>
      <c r="Z769" s="3" t="s">
        <v>101</v>
      </c>
      <c r="AA769" s="3">
        <v>72</v>
      </c>
      <c r="AB769" s="3">
        <v>7</v>
      </c>
      <c r="AC769" s="3">
        <v>24906544</v>
      </c>
      <c r="AD769" s="3">
        <v>3588708</v>
      </c>
      <c r="AE769" s="3" t="s">
        <v>63</v>
      </c>
      <c r="AF769" s="3">
        <v>10</v>
      </c>
      <c r="AG769" s="3">
        <v>3</v>
      </c>
    </row>
    <row r="770" spans="1:33" ht="15.75" customHeight="1" x14ac:dyDescent="0.15">
      <c r="A770" s="3">
        <v>25227</v>
      </c>
      <c r="B770" s="3">
        <v>768</v>
      </c>
      <c r="C770" s="3">
        <v>87</v>
      </c>
      <c r="D770" s="3" t="s">
        <v>5588</v>
      </c>
      <c r="E770" s="3" t="s">
        <v>12282</v>
      </c>
      <c r="F770" s="3" t="s">
        <v>947</v>
      </c>
      <c r="G770" s="3" t="s">
        <v>389</v>
      </c>
      <c r="H770" s="3" t="s">
        <v>1420</v>
      </c>
      <c r="I770" s="3" t="s">
        <v>1421</v>
      </c>
      <c r="J770" s="3">
        <v>592.97519999999997</v>
      </c>
      <c r="K770" s="3">
        <v>7462345</v>
      </c>
      <c r="L770" s="3" t="s">
        <v>71</v>
      </c>
      <c r="M770" s="3">
        <v>0</v>
      </c>
      <c r="N770" s="3" t="s">
        <v>5588</v>
      </c>
      <c r="O770" s="3" t="s">
        <v>12282</v>
      </c>
      <c r="P770" s="8">
        <v>39814</v>
      </c>
      <c r="Q770" s="3" t="s">
        <v>8618</v>
      </c>
      <c r="R770" s="5" t="s">
        <v>12284</v>
      </c>
      <c r="S770" s="3" t="s">
        <v>1420</v>
      </c>
      <c r="T770" s="3" t="s">
        <v>389</v>
      </c>
      <c r="V770" s="3">
        <v>10</v>
      </c>
      <c r="W770" s="3">
        <v>0</v>
      </c>
      <c r="X770" s="3">
        <v>86</v>
      </c>
      <c r="Y770" s="3">
        <v>768</v>
      </c>
      <c r="Z770" s="3" t="s">
        <v>71</v>
      </c>
      <c r="AA770" s="3">
        <v>87</v>
      </c>
      <c r="AB770" s="3">
        <v>26</v>
      </c>
      <c r="AC770" s="3">
        <v>7462345</v>
      </c>
      <c r="AD770" s="3">
        <v>1076856</v>
      </c>
      <c r="AF770" s="3">
        <v>5</v>
      </c>
      <c r="AG770" s="3">
        <v>74</v>
      </c>
    </row>
    <row r="771" spans="1:33" ht="15.75" customHeight="1" x14ac:dyDescent="0.15">
      <c r="A771" s="3">
        <v>22152</v>
      </c>
      <c r="B771" s="3">
        <v>769</v>
      </c>
      <c r="C771" s="3">
        <v>205</v>
      </c>
      <c r="D771" s="3" t="s">
        <v>5591</v>
      </c>
      <c r="E771" s="3" t="s">
        <v>12288</v>
      </c>
      <c r="F771" s="3" t="s">
        <v>1172</v>
      </c>
      <c r="G771" s="3" t="s">
        <v>565</v>
      </c>
      <c r="H771" s="3" t="s">
        <v>8288</v>
      </c>
      <c r="I771" s="3" t="s">
        <v>8629</v>
      </c>
      <c r="J771" s="3">
        <v>592.96370000000002</v>
      </c>
      <c r="K771" s="3">
        <v>32992000</v>
      </c>
      <c r="L771" s="3" t="s">
        <v>226</v>
      </c>
      <c r="M771" s="3">
        <v>2</v>
      </c>
      <c r="N771" s="3" t="s">
        <v>5591</v>
      </c>
      <c r="O771" s="3" t="s">
        <v>12288</v>
      </c>
      <c r="P771" s="3" t="s">
        <v>2080</v>
      </c>
      <c r="Q771" s="3" t="s">
        <v>8622</v>
      </c>
      <c r="R771" s="5" t="s">
        <v>12292</v>
      </c>
      <c r="S771" s="3" t="s">
        <v>8288</v>
      </c>
      <c r="T771" s="3" t="s">
        <v>565</v>
      </c>
      <c r="V771" s="3">
        <v>9</v>
      </c>
      <c r="W771" s="3">
        <v>0</v>
      </c>
      <c r="X771" s="3">
        <v>5</v>
      </c>
      <c r="Y771" s="3">
        <v>769</v>
      </c>
      <c r="Z771" s="3" t="s">
        <v>226</v>
      </c>
      <c r="AA771" s="3">
        <v>205</v>
      </c>
      <c r="AB771" s="3">
        <v>50</v>
      </c>
      <c r="AC771" s="3">
        <v>32992000</v>
      </c>
      <c r="AD771" s="3">
        <v>4761000</v>
      </c>
      <c r="AF771" s="3">
        <v>24</v>
      </c>
      <c r="AG771" s="3">
        <v>814</v>
      </c>
    </row>
    <row r="772" spans="1:33" ht="15.75" customHeight="1" x14ac:dyDescent="0.15">
      <c r="A772" s="3">
        <v>25456</v>
      </c>
      <c r="B772" s="3">
        <v>770</v>
      </c>
      <c r="C772" s="3">
        <v>21</v>
      </c>
      <c r="D772" s="3" t="s">
        <v>5612</v>
      </c>
      <c r="E772" s="3" t="s">
        <v>12298</v>
      </c>
      <c r="F772" s="3" t="s">
        <v>855</v>
      </c>
      <c r="G772" s="3" t="s">
        <v>292</v>
      </c>
      <c r="H772" s="3" t="s">
        <v>1032</v>
      </c>
      <c r="I772" s="3" t="s">
        <v>1032</v>
      </c>
      <c r="J772" s="3">
        <v>592.2491</v>
      </c>
      <c r="K772" s="3">
        <v>2597464</v>
      </c>
      <c r="L772" s="3" t="s">
        <v>478</v>
      </c>
      <c r="M772" s="3">
        <v>0</v>
      </c>
      <c r="N772" s="3" t="s">
        <v>5612</v>
      </c>
      <c r="O772" s="3" t="s">
        <v>12298</v>
      </c>
      <c r="P772" s="8">
        <v>39448</v>
      </c>
      <c r="Q772" s="3" t="s">
        <v>8634</v>
      </c>
      <c r="R772" s="5" t="s">
        <v>12302</v>
      </c>
      <c r="S772" s="3" t="s">
        <v>1032</v>
      </c>
      <c r="T772" s="3" t="s">
        <v>292</v>
      </c>
      <c r="V772" s="3">
        <v>25</v>
      </c>
      <c r="W772" s="3">
        <v>21</v>
      </c>
      <c r="X772" s="3">
        <v>16</v>
      </c>
      <c r="Y772" s="3">
        <v>770</v>
      </c>
      <c r="Z772" s="3" t="s">
        <v>478</v>
      </c>
      <c r="AA772" s="3">
        <v>21</v>
      </c>
      <c r="AB772" s="3">
        <v>2</v>
      </c>
      <c r="AC772" s="3">
        <v>2597464</v>
      </c>
      <c r="AD772" s="3">
        <v>375221</v>
      </c>
      <c r="AE772" s="3" t="s">
        <v>1032</v>
      </c>
      <c r="AF772" s="3">
        <v>15</v>
      </c>
      <c r="AG772" s="3">
        <v>49</v>
      </c>
    </row>
    <row r="773" spans="1:33" ht="15.75" customHeight="1" x14ac:dyDescent="0.15">
      <c r="A773" s="3">
        <v>26035</v>
      </c>
      <c r="B773" s="3">
        <v>771</v>
      </c>
      <c r="C773" s="3">
        <v>70</v>
      </c>
      <c r="D773" s="3" t="s">
        <v>5616</v>
      </c>
      <c r="E773" s="3" t="s">
        <v>12306</v>
      </c>
      <c r="F773" s="3" t="s">
        <v>1193</v>
      </c>
      <c r="G773" s="3" t="s">
        <v>564</v>
      </c>
      <c r="H773" s="3" t="s">
        <v>8298</v>
      </c>
      <c r="I773" s="3" t="s">
        <v>63</v>
      </c>
      <c r="J773" s="3">
        <v>591.71630000000005</v>
      </c>
      <c r="K773" s="3">
        <v>2513697</v>
      </c>
      <c r="L773" s="3" t="s">
        <v>59</v>
      </c>
      <c r="M773" s="3">
        <v>0</v>
      </c>
      <c r="N773" s="3" t="s">
        <v>5616</v>
      </c>
      <c r="O773" s="3" t="s">
        <v>12306</v>
      </c>
      <c r="P773" s="8">
        <v>39083</v>
      </c>
      <c r="Q773" s="3" t="s">
        <v>8648</v>
      </c>
      <c r="R773" s="5" t="s">
        <v>12310</v>
      </c>
      <c r="S773" s="3" t="s">
        <v>8298</v>
      </c>
      <c r="T773" s="3" t="s">
        <v>564</v>
      </c>
      <c r="V773" s="3">
        <v>17</v>
      </c>
      <c r="W773" s="3">
        <v>58</v>
      </c>
      <c r="X773" s="3">
        <v>39</v>
      </c>
      <c r="Y773" s="3">
        <v>771</v>
      </c>
      <c r="Z773" s="3" t="s">
        <v>59</v>
      </c>
      <c r="AA773" s="3">
        <v>70</v>
      </c>
      <c r="AB773" s="3">
        <v>30</v>
      </c>
      <c r="AC773" s="3">
        <v>2513697</v>
      </c>
      <c r="AD773" s="3">
        <v>363400</v>
      </c>
      <c r="AE773" s="3" t="s">
        <v>63</v>
      </c>
      <c r="AF773" s="3">
        <v>17</v>
      </c>
      <c r="AG773" s="3">
        <v>3</v>
      </c>
    </row>
    <row r="774" spans="1:33" ht="15.75" customHeight="1" x14ac:dyDescent="0.15">
      <c r="A774" s="3">
        <v>23026</v>
      </c>
      <c r="B774" s="3">
        <v>772</v>
      </c>
      <c r="C774" s="3">
        <v>180</v>
      </c>
      <c r="D774" s="3" t="s">
        <v>5617</v>
      </c>
      <c r="E774" s="3" t="s">
        <v>12313</v>
      </c>
      <c r="F774" s="3" t="s">
        <v>314</v>
      </c>
      <c r="G774" s="3" t="s">
        <v>153</v>
      </c>
      <c r="H774" s="3" t="s">
        <v>3261</v>
      </c>
      <c r="I774" s="3" t="s">
        <v>1401</v>
      </c>
      <c r="J774" s="3">
        <v>591.12609999999995</v>
      </c>
      <c r="K774" s="3">
        <v>3197640</v>
      </c>
      <c r="L774" s="3" t="s">
        <v>600</v>
      </c>
      <c r="M774" s="3">
        <v>1</v>
      </c>
      <c r="N774" s="3" t="s">
        <v>5617</v>
      </c>
      <c r="O774" s="3" t="s">
        <v>12313</v>
      </c>
      <c r="P774" s="3" t="s">
        <v>41</v>
      </c>
      <c r="Q774" s="3" t="s">
        <v>8659</v>
      </c>
      <c r="R774" s="5" t="s">
        <v>12318</v>
      </c>
      <c r="S774" s="3" t="s">
        <v>3261</v>
      </c>
      <c r="T774" s="3" t="s">
        <v>153</v>
      </c>
      <c r="V774" s="3">
        <v>7</v>
      </c>
      <c r="W774" s="3">
        <v>0</v>
      </c>
      <c r="X774" s="3">
        <v>14</v>
      </c>
      <c r="Y774" s="3">
        <v>772</v>
      </c>
      <c r="Z774" s="3" t="s">
        <v>600</v>
      </c>
      <c r="AA774" s="3">
        <v>180</v>
      </c>
      <c r="AB774" s="3">
        <v>20</v>
      </c>
      <c r="AC774" s="3">
        <v>3197640</v>
      </c>
      <c r="AD774" s="3">
        <v>462671</v>
      </c>
      <c r="AF774" s="3">
        <v>13</v>
      </c>
      <c r="AG774" s="3">
        <v>21</v>
      </c>
    </row>
    <row r="775" spans="1:33" ht="15.75" customHeight="1" x14ac:dyDescent="0.15">
      <c r="A775" s="3">
        <v>309</v>
      </c>
      <c r="B775" s="3">
        <v>773</v>
      </c>
      <c r="C775" s="3">
        <v>488</v>
      </c>
      <c r="D775" s="3" t="s">
        <v>5618</v>
      </c>
      <c r="E775" s="3" t="s">
        <v>12322</v>
      </c>
      <c r="F775" s="3" t="s">
        <v>475</v>
      </c>
      <c r="G775" s="3" t="s">
        <v>277</v>
      </c>
      <c r="H775" s="3" t="s">
        <v>8308</v>
      </c>
      <c r="I775" s="3" t="s">
        <v>7302</v>
      </c>
      <c r="J775" s="3">
        <v>590.96609999999998</v>
      </c>
      <c r="K775" s="3">
        <v>278715000</v>
      </c>
      <c r="L775" s="3" t="s">
        <v>162</v>
      </c>
      <c r="M775" s="3">
        <v>5</v>
      </c>
      <c r="N775" s="3" t="s">
        <v>5618</v>
      </c>
      <c r="O775" s="3" t="s">
        <v>12322</v>
      </c>
      <c r="P775" s="3" t="s">
        <v>6091</v>
      </c>
      <c r="Q775" s="3" t="s">
        <v>8669</v>
      </c>
      <c r="R775" s="5" t="s">
        <v>12331</v>
      </c>
      <c r="S775" s="3" t="s">
        <v>8308</v>
      </c>
      <c r="T775" s="3" t="s">
        <v>277</v>
      </c>
      <c r="V775" s="3">
        <v>64</v>
      </c>
      <c r="W775" s="3">
        <v>0</v>
      </c>
      <c r="X775" s="3">
        <v>93</v>
      </c>
      <c r="Y775" s="3">
        <v>773</v>
      </c>
      <c r="Z775" s="3" t="s">
        <v>162</v>
      </c>
      <c r="AA775" s="3">
        <v>488</v>
      </c>
      <c r="AB775" s="3">
        <v>72</v>
      </c>
      <c r="AC775" s="3">
        <v>278715000</v>
      </c>
      <c r="AD775" s="3">
        <v>40337000</v>
      </c>
      <c r="AF775" s="3">
        <v>8</v>
      </c>
      <c r="AG775" s="3">
        <v>77</v>
      </c>
    </row>
    <row r="776" spans="1:33" ht="15.75" customHeight="1" x14ac:dyDescent="0.15">
      <c r="A776" s="3">
        <v>24797</v>
      </c>
      <c r="B776" s="3">
        <v>774</v>
      </c>
      <c r="C776" s="3">
        <v>4</v>
      </c>
      <c r="D776" s="3" t="s">
        <v>5621</v>
      </c>
      <c r="E776" s="3" t="s">
        <v>12337</v>
      </c>
      <c r="F776" s="3" t="s">
        <v>1193</v>
      </c>
      <c r="G776" s="3" t="s">
        <v>564</v>
      </c>
      <c r="H776" s="3" t="s">
        <v>391</v>
      </c>
      <c r="I776" s="3" t="s">
        <v>2049</v>
      </c>
      <c r="J776" s="3">
        <v>589.9941</v>
      </c>
      <c r="K776" s="3">
        <v>2447285</v>
      </c>
      <c r="L776" s="3" t="s">
        <v>71</v>
      </c>
      <c r="M776" s="3">
        <v>0</v>
      </c>
      <c r="N776" s="3" t="s">
        <v>5621</v>
      </c>
      <c r="O776" s="3" t="s">
        <v>12337</v>
      </c>
      <c r="P776" s="8">
        <v>39814</v>
      </c>
      <c r="Q776" s="3" t="s">
        <v>8676</v>
      </c>
      <c r="R776" s="3" t="s">
        <v>12341</v>
      </c>
      <c r="S776" s="3" t="s">
        <v>8312</v>
      </c>
      <c r="T776" s="3" t="s">
        <v>12344</v>
      </c>
      <c r="U776" s="5" t="s">
        <v>12345</v>
      </c>
      <c r="V776" s="3" t="s">
        <v>391</v>
      </c>
      <c r="W776" s="3" t="s">
        <v>564</v>
      </c>
      <c r="Y776" s="3">
        <v>18</v>
      </c>
      <c r="Z776" s="3">
        <v>7</v>
      </c>
      <c r="AA776" s="3">
        <v>87</v>
      </c>
      <c r="AB776" s="3">
        <v>774</v>
      </c>
      <c r="AC776" s="3" t="s">
        <v>71</v>
      </c>
      <c r="AD776" s="3">
        <v>4</v>
      </c>
      <c r="AE776" s="3">
        <v>4</v>
      </c>
      <c r="AF776" s="3">
        <v>2447285</v>
      </c>
      <c r="AG776" s="3">
        <v>354682</v>
      </c>
    </row>
    <row r="777" spans="1:33" ht="15.75" customHeight="1" x14ac:dyDescent="0.15">
      <c r="A777" s="3">
        <v>20371</v>
      </c>
      <c r="B777" s="3">
        <v>775</v>
      </c>
      <c r="C777" s="3">
        <v>77</v>
      </c>
      <c r="D777" s="3" t="s">
        <v>5634</v>
      </c>
      <c r="E777" s="3" t="s">
        <v>12350</v>
      </c>
      <c r="F777" s="3" t="s">
        <v>657</v>
      </c>
      <c r="G777" s="3" t="s">
        <v>246</v>
      </c>
      <c r="H777" s="3" t="s">
        <v>4268</v>
      </c>
      <c r="I777" s="3" t="s">
        <v>264</v>
      </c>
      <c r="J777" s="3">
        <v>589.68280000000004</v>
      </c>
      <c r="K777" s="3">
        <v>13303077</v>
      </c>
      <c r="L777" s="3" t="s">
        <v>66</v>
      </c>
      <c r="M777" s="3">
        <v>3</v>
      </c>
      <c r="N777" s="3" t="s">
        <v>5634</v>
      </c>
      <c r="O777" s="3" t="s">
        <v>12350</v>
      </c>
      <c r="P777" s="3" t="s">
        <v>787</v>
      </c>
      <c r="Q777" s="3" t="s">
        <v>8687</v>
      </c>
      <c r="R777" s="5" t="s">
        <v>12356</v>
      </c>
      <c r="S777" s="3" t="s">
        <v>4268</v>
      </c>
      <c r="T777" s="3" t="s">
        <v>246</v>
      </c>
      <c r="V777" s="3">
        <v>57</v>
      </c>
      <c r="W777" s="3">
        <v>25</v>
      </c>
      <c r="X777" s="3">
        <v>69</v>
      </c>
      <c r="Y777" s="3">
        <v>775</v>
      </c>
      <c r="Z777" s="3" t="s">
        <v>66</v>
      </c>
      <c r="AA777" s="3">
        <v>77</v>
      </c>
      <c r="AB777" s="3">
        <v>16</v>
      </c>
      <c r="AC777" s="3">
        <v>13303077</v>
      </c>
      <c r="AD777" s="3">
        <v>1928869</v>
      </c>
      <c r="AE777" s="3" t="s">
        <v>264</v>
      </c>
      <c r="AF777" s="3">
        <v>9</v>
      </c>
      <c r="AG777" s="3">
        <v>8</v>
      </c>
    </row>
    <row r="778" spans="1:33" ht="15.75" customHeight="1" x14ac:dyDescent="0.15">
      <c r="A778" s="3">
        <v>23509</v>
      </c>
      <c r="B778" s="3">
        <v>776</v>
      </c>
      <c r="C778" s="3">
        <v>53</v>
      </c>
      <c r="D778" s="3" t="s">
        <v>5639</v>
      </c>
      <c r="E778" s="3" t="s">
        <v>12359</v>
      </c>
      <c r="F778" s="3" t="s">
        <v>36</v>
      </c>
      <c r="G778" s="3" t="s">
        <v>37</v>
      </c>
      <c r="H778" s="3" t="s">
        <v>8324</v>
      </c>
      <c r="I778" s="3" t="s">
        <v>1718</v>
      </c>
      <c r="J778" s="3">
        <v>588.5086</v>
      </c>
      <c r="K778" s="3">
        <v>8448000</v>
      </c>
      <c r="L778" s="3" t="s">
        <v>86</v>
      </c>
      <c r="M778" s="3">
        <v>1</v>
      </c>
      <c r="N778" s="3" t="s">
        <v>5639</v>
      </c>
      <c r="O778" s="3" t="s">
        <v>12359</v>
      </c>
      <c r="P778" s="3" t="s">
        <v>1000</v>
      </c>
      <c r="Q778" s="3" t="s">
        <v>8692</v>
      </c>
      <c r="R778" s="5" t="s">
        <v>12366</v>
      </c>
      <c r="S778" s="3" t="s">
        <v>8324</v>
      </c>
      <c r="T778" s="3" t="s">
        <v>37</v>
      </c>
      <c r="V778" s="3">
        <v>127</v>
      </c>
      <c r="W778" s="3">
        <v>0</v>
      </c>
      <c r="X778" s="3">
        <v>31</v>
      </c>
      <c r="Y778" s="3">
        <v>776</v>
      </c>
      <c r="Z778" s="3" t="s">
        <v>86</v>
      </c>
      <c r="AA778" s="3">
        <v>53</v>
      </c>
      <c r="AB778" s="3">
        <v>18</v>
      </c>
      <c r="AC778" s="3">
        <v>8448000</v>
      </c>
      <c r="AD778" s="3">
        <v>1227000</v>
      </c>
      <c r="AF778" s="3">
        <v>16</v>
      </c>
      <c r="AG778" s="3">
        <v>54</v>
      </c>
    </row>
    <row r="779" spans="1:33" ht="15.75" customHeight="1" x14ac:dyDescent="0.15">
      <c r="A779" s="3">
        <v>26565</v>
      </c>
      <c r="B779" s="3">
        <v>777</v>
      </c>
      <c r="C779" s="3">
        <v>520</v>
      </c>
      <c r="D779" s="3" t="s">
        <v>1818</v>
      </c>
      <c r="E779" s="3" t="s">
        <v>12370</v>
      </c>
      <c r="F779" s="3" t="s">
        <v>36</v>
      </c>
      <c r="G779" s="3" t="s">
        <v>37</v>
      </c>
      <c r="H779" s="3" t="s">
        <v>1629</v>
      </c>
      <c r="I779" s="3" t="s">
        <v>69</v>
      </c>
      <c r="J779" s="3">
        <v>586.45479999999998</v>
      </c>
      <c r="K779" s="3">
        <v>107135000</v>
      </c>
      <c r="L779" s="3" t="s">
        <v>66</v>
      </c>
      <c r="M779" s="3">
        <v>0</v>
      </c>
      <c r="N779" s="3" t="s">
        <v>1818</v>
      </c>
      <c r="O779" s="3" t="s">
        <v>12370</v>
      </c>
      <c r="P779" s="8">
        <v>38718</v>
      </c>
      <c r="Q779" s="3" t="s">
        <v>1820</v>
      </c>
      <c r="R779" s="5" t="s">
        <v>12373</v>
      </c>
      <c r="S779" s="3" t="s">
        <v>1629</v>
      </c>
      <c r="T779" s="3" t="s">
        <v>37</v>
      </c>
      <c r="V779" s="3">
        <v>127</v>
      </c>
      <c r="W779" s="3">
        <v>12</v>
      </c>
      <c r="X779" s="3">
        <v>70</v>
      </c>
      <c r="Y779" s="3">
        <v>777</v>
      </c>
      <c r="Z779" s="3" t="s">
        <v>66</v>
      </c>
      <c r="AA779" s="3">
        <v>520</v>
      </c>
      <c r="AC779" s="3">
        <v>107135000</v>
      </c>
      <c r="AD779" s="3">
        <v>15607000</v>
      </c>
      <c r="AE779" s="3" t="s">
        <v>69</v>
      </c>
      <c r="AF779" s="3">
        <v>9</v>
      </c>
      <c r="AG779" s="3">
        <v>20</v>
      </c>
    </row>
    <row r="780" spans="1:33" ht="15.75" customHeight="1" x14ac:dyDescent="0.15">
      <c r="A780" s="3">
        <v>21575</v>
      </c>
      <c r="B780" s="3">
        <v>778</v>
      </c>
      <c r="C780" s="3">
        <v>270</v>
      </c>
      <c r="D780" s="3" t="s">
        <v>5660</v>
      </c>
      <c r="E780" s="3" t="s">
        <v>12378</v>
      </c>
      <c r="F780" s="3" t="s">
        <v>1172</v>
      </c>
      <c r="G780" s="3" t="s">
        <v>565</v>
      </c>
      <c r="H780" s="3" t="s">
        <v>8341</v>
      </c>
      <c r="I780" s="3" t="s">
        <v>8705</v>
      </c>
      <c r="J780" s="3">
        <v>584.64909999999998</v>
      </c>
      <c r="K780" s="3">
        <v>38567736</v>
      </c>
      <c r="L780" s="3" t="s">
        <v>221</v>
      </c>
      <c r="M780" s="3">
        <v>2</v>
      </c>
      <c r="N780" s="3" t="s">
        <v>5660</v>
      </c>
      <c r="O780" s="3" t="s">
        <v>12378</v>
      </c>
      <c r="P780" s="3" t="s">
        <v>7857</v>
      </c>
      <c r="Q780" s="3" t="s">
        <v>8702</v>
      </c>
      <c r="R780" s="5" t="s">
        <v>12386</v>
      </c>
      <c r="S780" s="3" t="s">
        <v>8341</v>
      </c>
      <c r="T780" s="3" t="s">
        <v>565</v>
      </c>
      <c r="V780" s="3">
        <v>10</v>
      </c>
      <c r="W780" s="3">
        <v>0</v>
      </c>
      <c r="X780" s="3">
        <v>47</v>
      </c>
      <c r="Y780" s="3">
        <v>778</v>
      </c>
      <c r="Z780" s="3" t="s">
        <v>221</v>
      </c>
      <c r="AA780" s="3">
        <v>270</v>
      </c>
      <c r="AB780" s="3">
        <v>108</v>
      </c>
      <c r="AC780" s="3">
        <v>38567736</v>
      </c>
      <c r="AD780" s="3">
        <v>5633212</v>
      </c>
      <c r="AF780" s="3">
        <v>2</v>
      </c>
      <c r="AG780" s="3">
        <v>441</v>
      </c>
    </row>
    <row r="781" spans="1:33" ht="15.75" customHeight="1" x14ac:dyDescent="0.15">
      <c r="A781" s="3">
        <v>19275</v>
      </c>
      <c r="B781" s="3">
        <v>779</v>
      </c>
      <c r="C781" s="3">
        <v>44</v>
      </c>
      <c r="D781" s="3" t="s">
        <v>2299</v>
      </c>
      <c r="E781" s="3" t="s">
        <v>12390</v>
      </c>
      <c r="F781" s="3" t="s">
        <v>143</v>
      </c>
      <c r="G781" s="3" t="s">
        <v>77</v>
      </c>
      <c r="H781" s="3" t="s">
        <v>1094</v>
      </c>
      <c r="I781" s="3" t="s">
        <v>79</v>
      </c>
      <c r="J781" s="3">
        <v>583.39350000000002</v>
      </c>
      <c r="K781" s="3">
        <v>22367327</v>
      </c>
      <c r="L781" s="3" t="s">
        <v>40</v>
      </c>
      <c r="M781" s="3">
        <v>3</v>
      </c>
      <c r="N781" s="3" t="s">
        <v>2299</v>
      </c>
      <c r="O781" s="3" t="s">
        <v>12390</v>
      </c>
      <c r="P781" s="3" t="s">
        <v>1000</v>
      </c>
      <c r="Q781" s="3" t="s">
        <v>2302</v>
      </c>
      <c r="R781" s="5" t="s">
        <v>12396</v>
      </c>
      <c r="S781" s="3" t="s">
        <v>1094</v>
      </c>
      <c r="T781" s="3" t="s">
        <v>77</v>
      </c>
      <c r="V781" s="3">
        <v>25</v>
      </c>
      <c r="W781" s="3">
        <v>25</v>
      </c>
      <c r="X781" s="3">
        <v>58</v>
      </c>
      <c r="Y781" s="3">
        <v>779</v>
      </c>
      <c r="Z781" s="3" t="s">
        <v>40</v>
      </c>
      <c r="AA781" s="3">
        <v>44</v>
      </c>
      <c r="AB781" s="3">
        <v>10</v>
      </c>
      <c r="AC781" s="3">
        <v>22367327</v>
      </c>
      <c r="AD781" s="3">
        <v>3272979</v>
      </c>
      <c r="AE781" s="3" t="s">
        <v>79</v>
      </c>
      <c r="AF781" s="3">
        <v>4</v>
      </c>
      <c r="AG781" s="3">
        <v>6</v>
      </c>
    </row>
    <row r="782" spans="1:33" ht="15.75" customHeight="1" x14ac:dyDescent="0.15">
      <c r="A782" s="3">
        <v>22978</v>
      </c>
      <c r="B782" s="3">
        <v>780</v>
      </c>
      <c r="C782" s="3">
        <v>18</v>
      </c>
      <c r="D782" s="3" t="s">
        <v>5678</v>
      </c>
      <c r="E782" s="3" t="s">
        <v>12400</v>
      </c>
      <c r="F782" s="3" t="s">
        <v>475</v>
      </c>
      <c r="G782" s="3" t="s">
        <v>277</v>
      </c>
      <c r="H782" s="3" t="s">
        <v>8295</v>
      </c>
      <c r="I782" s="3" t="s">
        <v>203</v>
      </c>
      <c r="J782" s="3">
        <v>582.95669999999996</v>
      </c>
      <c r="K782" s="3">
        <v>12396770</v>
      </c>
      <c r="L782" s="3" t="s">
        <v>356</v>
      </c>
      <c r="M782" s="3">
        <v>1</v>
      </c>
      <c r="N782" s="3" t="s">
        <v>5678</v>
      </c>
      <c r="O782" s="3" t="s">
        <v>12400</v>
      </c>
      <c r="P782" s="3" t="s">
        <v>91</v>
      </c>
      <c r="Q782" s="3" t="s">
        <v>8293</v>
      </c>
      <c r="R782" s="5" t="s">
        <v>12404</v>
      </c>
      <c r="S782" s="3" t="s">
        <v>8295</v>
      </c>
      <c r="T782" s="3" t="s">
        <v>277</v>
      </c>
      <c r="V782" s="3">
        <v>65</v>
      </c>
      <c r="W782" s="3">
        <v>73</v>
      </c>
      <c r="X782" s="3">
        <v>42</v>
      </c>
      <c r="Y782" s="3">
        <v>780</v>
      </c>
      <c r="Z782" s="3" t="s">
        <v>356</v>
      </c>
      <c r="AA782" s="3">
        <v>18</v>
      </c>
      <c r="AB782" s="3">
        <v>3</v>
      </c>
      <c r="AC782" s="3">
        <v>12396770</v>
      </c>
      <c r="AD782" s="3">
        <v>1815162</v>
      </c>
      <c r="AE782" s="3" t="s">
        <v>203</v>
      </c>
      <c r="AF782" s="3">
        <v>18</v>
      </c>
      <c r="AG782" s="3">
        <v>9</v>
      </c>
    </row>
    <row r="783" spans="1:33" ht="15.75" customHeight="1" x14ac:dyDescent="0.15">
      <c r="A783" s="3">
        <v>25779</v>
      </c>
      <c r="B783" s="3">
        <v>781</v>
      </c>
      <c r="C783" s="3">
        <v>77</v>
      </c>
      <c r="D783" s="3" t="s">
        <v>5680</v>
      </c>
      <c r="E783" s="3" t="s">
        <v>12408</v>
      </c>
      <c r="F783" s="3" t="s">
        <v>5738</v>
      </c>
      <c r="G783" s="3" t="s">
        <v>599</v>
      </c>
      <c r="H783" s="3" t="s">
        <v>8359</v>
      </c>
      <c r="I783" s="3" t="s">
        <v>3354</v>
      </c>
      <c r="J783" s="3">
        <v>581.87959999999998</v>
      </c>
      <c r="K783" s="3">
        <v>7743350</v>
      </c>
      <c r="L783" s="3" t="s">
        <v>162</v>
      </c>
      <c r="M783" s="3">
        <v>0</v>
      </c>
      <c r="N783" s="3" t="s">
        <v>5680</v>
      </c>
      <c r="O783" s="3" t="s">
        <v>12408</v>
      </c>
      <c r="P783" s="8">
        <v>40179</v>
      </c>
      <c r="Q783" s="3" t="s">
        <v>8714</v>
      </c>
      <c r="R783" s="5" t="s">
        <v>12413</v>
      </c>
      <c r="S783" s="3" t="s">
        <v>8359</v>
      </c>
      <c r="T783" s="3" t="s">
        <v>599</v>
      </c>
      <c r="V783" s="3">
        <v>9</v>
      </c>
      <c r="W783" s="3">
        <v>9</v>
      </c>
      <c r="X783" s="3">
        <v>94</v>
      </c>
      <c r="Y783" s="3">
        <v>781</v>
      </c>
      <c r="Z783" s="3" t="s">
        <v>162</v>
      </c>
      <c r="AA783" s="3">
        <v>77</v>
      </c>
      <c r="AB783" s="3">
        <v>22</v>
      </c>
      <c r="AC783" s="3">
        <v>7743350</v>
      </c>
      <c r="AD783" s="3">
        <v>1135589</v>
      </c>
      <c r="AE783" s="3" t="s">
        <v>3354</v>
      </c>
      <c r="AF783" s="3">
        <v>8</v>
      </c>
      <c r="AG783" s="3">
        <v>13</v>
      </c>
    </row>
    <row r="784" spans="1:33" ht="15.75" customHeight="1" x14ac:dyDescent="0.15">
      <c r="A784" s="3">
        <v>24979</v>
      </c>
      <c r="B784" s="3">
        <v>782</v>
      </c>
      <c r="C784" s="3">
        <v>36</v>
      </c>
      <c r="D784" s="3" t="s">
        <v>5681</v>
      </c>
      <c r="E784" s="3" t="s">
        <v>12422</v>
      </c>
      <c r="F784" s="3" t="s">
        <v>36</v>
      </c>
      <c r="G784" s="3" t="s">
        <v>37</v>
      </c>
      <c r="H784" s="3" t="s">
        <v>8364</v>
      </c>
      <c r="I784" s="3" t="s">
        <v>39</v>
      </c>
      <c r="J784" s="3">
        <v>580.99329999999998</v>
      </c>
      <c r="K784" s="3">
        <v>10189784</v>
      </c>
      <c r="L784" s="3" t="s">
        <v>478</v>
      </c>
      <c r="M784" s="3">
        <v>0</v>
      </c>
      <c r="N784" s="3" t="s">
        <v>5681</v>
      </c>
      <c r="O784" s="3" t="s">
        <v>12422</v>
      </c>
      <c r="P784" s="8">
        <v>40179</v>
      </c>
      <c r="Q784" s="3" t="s">
        <v>8717</v>
      </c>
      <c r="R784" s="5" t="s">
        <v>12425</v>
      </c>
      <c r="S784" s="3" t="s">
        <v>8364</v>
      </c>
      <c r="T784" s="3" t="s">
        <v>37</v>
      </c>
      <c r="V784" s="3">
        <v>127</v>
      </c>
      <c r="W784" s="3">
        <v>49</v>
      </c>
      <c r="X784" s="3">
        <v>17</v>
      </c>
      <c r="Y784" s="3">
        <v>782</v>
      </c>
      <c r="Z784" s="3" t="s">
        <v>478</v>
      </c>
      <c r="AA784" s="3">
        <v>36</v>
      </c>
      <c r="AB784" s="3">
        <v>5</v>
      </c>
      <c r="AC784" s="3">
        <v>10189784</v>
      </c>
      <c r="AD784" s="3">
        <v>1496312</v>
      </c>
      <c r="AE784" s="3" t="s">
        <v>39</v>
      </c>
      <c r="AF784" s="3">
        <v>15</v>
      </c>
      <c r="AG784" s="3">
        <v>2</v>
      </c>
    </row>
    <row r="785" spans="1:33" ht="15.75" customHeight="1" x14ac:dyDescent="0.15">
      <c r="A785" s="3">
        <v>21200</v>
      </c>
      <c r="B785" s="3">
        <v>783</v>
      </c>
      <c r="C785" s="3">
        <v>194</v>
      </c>
      <c r="D785" s="3" t="s">
        <v>5694</v>
      </c>
      <c r="E785" s="3" t="s">
        <v>12430</v>
      </c>
      <c r="F785" s="3" t="s">
        <v>1072</v>
      </c>
      <c r="G785" s="3" t="s">
        <v>575</v>
      </c>
      <c r="H785" s="3" t="s">
        <v>8370</v>
      </c>
      <c r="I785" s="3" t="s">
        <v>1375</v>
      </c>
      <c r="J785" s="3">
        <v>580.59</v>
      </c>
      <c r="K785" s="3">
        <v>6361740</v>
      </c>
      <c r="L785" s="3" t="s">
        <v>101</v>
      </c>
      <c r="M785" s="3">
        <v>2</v>
      </c>
      <c r="N785" s="3" t="s">
        <v>5694</v>
      </c>
      <c r="O785" s="3" t="s">
        <v>12430</v>
      </c>
      <c r="P785" s="3" t="s">
        <v>179</v>
      </c>
      <c r="Q785" s="3" t="s">
        <v>8723</v>
      </c>
      <c r="R785" s="5" t="s">
        <v>12440</v>
      </c>
      <c r="S785" s="3" t="s">
        <v>8370</v>
      </c>
      <c r="T785" s="3" t="s">
        <v>575</v>
      </c>
      <c r="V785" s="3">
        <v>18</v>
      </c>
      <c r="W785" s="3">
        <v>14</v>
      </c>
      <c r="X785" s="3">
        <v>64</v>
      </c>
      <c r="Y785" s="3">
        <v>783</v>
      </c>
      <c r="Z785" s="3" t="s">
        <v>101</v>
      </c>
      <c r="AA785" s="3">
        <v>194</v>
      </c>
      <c r="AB785" s="3">
        <v>16</v>
      </c>
      <c r="AC785" s="3">
        <v>6361740</v>
      </c>
      <c r="AD785" s="3">
        <v>934739</v>
      </c>
      <c r="AE785" s="3" t="s">
        <v>1375</v>
      </c>
      <c r="AF785" s="3">
        <v>10</v>
      </c>
      <c r="AG785" s="3">
        <v>23</v>
      </c>
    </row>
    <row r="786" spans="1:33" ht="15.75" customHeight="1" x14ac:dyDescent="0.15">
      <c r="A786" s="3">
        <v>24967</v>
      </c>
      <c r="B786" s="3">
        <v>784</v>
      </c>
      <c r="C786" s="3">
        <v>20</v>
      </c>
      <c r="D786" s="3" t="s">
        <v>5695</v>
      </c>
      <c r="E786" s="3" t="s">
        <v>12444</v>
      </c>
      <c r="F786" s="3" t="s">
        <v>657</v>
      </c>
      <c r="G786" s="3" t="s">
        <v>246</v>
      </c>
      <c r="H786" s="3" t="s">
        <v>264</v>
      </c>
      <c r="I786" s="3" t="s">
        <v>264</v>
      </c>
      <c r="J786" s="3">
        <v>580.24779999999998</v>
      </c>
      <c r="K786" s="3">
        <v>9415337</v>
      </c>
      <c r="L786" s="3" t="s">
        <v>226</v>
      </c>
      <c r="M786" s="3">
        <v>0</v>
      </c>
      <c r="N786" s="3" t="s">
        <v>5695</v>
      </c>
      <c r="O786" s="3" t="s">
        <v>12444</v>
      </c>
      <c r="P786" s="8">
        <v>36892</v>
      </c>
      <c r="Q786" s="3" t="s">
        <v>8730</v>
      </c>
      <c r="R786" s="5" t="s">
        <v>12448</v>
      </c>
      <c r="S786" s="3" t="s">
        <v>264</v>
      </c>
      <c r="T786" s="3" t="s">
        <v>246</v>
      </c>
      <c r="V786" s="3">
        <v>58</v>
      </c>
      <c r="W786" s="3">
        <v>26</v>
      </c>
      <c r="X786" s="3">
        <v>6</v>
      </c>
      <c r="Y786" s="3">
        <v>784</v>
      </c>
      <c r="Z786" s="3" t="s">
        <v>226</v>
      </c>
      <c r="AA786" s="3">
        <v>20</v>
      </c>
      <c r="AB786" s="3">
        <v>10</v>
      </c>
      <c r="AC786" s="3">
        <v>9415337</v>
      </c>
      <c r="AD786" s="3">
        <v>1384104</v>
      </c>
      <c r="AE786" s="3" t="s">
        <v>264</v>
      </c>
      <c r="AF786" s="3">
        <v>24</v>
      </c>
      <c r="AG786" s="3">
        <v>8</v>
      </c>
    </row>
    <row r="787" spans="1:33" ht="15.75" customHeight="1" x14ac:dyDescent="0.15">
      <c r="A787" s="3">
        <v>22969</v>
      </c>
      <c r="B787" s="3">
        <v>785</v>
      </c>
      <c r="C787" s="3">
        <v>11</v>
      </c>
      <c r="D787" s="3" t="s">
        <v>5697</v>
      </c>
      <c r="E787" s="3" t="s">
        <v>12453</v>
      </c>
      <c r="F787" s="3" t="s">
        <v>297</v>
      </c>
      <c r="G787" s="3" t="s">
        <v>146</v>
      </c>
      <c r="H787" s="3" t="s">
        <v>8382</v>
      </c>
      <c r="I787" s="3" t="s">
        <v>2725</v>
      </c>
      <c r="J787" s="3">
        <v>580.23119999999994</v>
      </c>
      <c r="K787" s="3">
        <v>5884000</v>
      </c>
      <c r="L787" s="3" t="s">
        <v>356</v>
      </c>
      <c r="M787" s="3">
        <v>1</v>
      </c>
      <c r="N787" s="3" t="s">
        <v>5697</v>
      </c>
      <c r="O787" s="3" t="s">
        <v>12453</v>
      </c>
      <c r="P787" s="3" t="s">
        <v>91</v>
      </c>
      <c r="Q787" s="3" t="s">
        <v>8737</v>
      </c>
      <c r="R787" s="5" t="s">
        <v>12456</v>
      </c>
      <c r="S787" s="3" t="s">
        <v>8382</v>
      </c>
      <c r="T787" s="3" t="s">
        <v>146</v>
      </c>
      <c r="V787" s="3">
        <v>18</v>
      </c>
      <c r="X787" s="3">
        <v>43</v>
      </c>
      <c r="Y787" s="3">
        <v>785</v>
      </c>
      <c r="Z787" s="3" t="s">
        <v>356</v>
      </c>
      <c r="AA787" s="3">
        <v>11</v>
      </c>
      <c r="AB787" s="3">
        <v>4</v>
      </c>
      <c r="AC787" s="3">
        <v>5884000</v>
      </c>
      <c r="AD787" s="3">
        <v>865000</v>
      </c>
      <c r="AE787" s="3" t="s">
        <v>2725</v>
      </c>
      <c r="AF787" s="3">
        <v>18</v>
      </c>
      <c r="AG787" s="3">
        <v>30</v>
      </c>
    </row>
    <row r="788" spans="1:33" ht="15.75" customHeight="1" x14ac:dyDescent="0.15">
      <c r="A788" s="3">
        <v>26071</v>
      </c>
      <c r="B788" s="3">
        <v>786</v>
      </c>
      <c r="C788" s="3">
        <v>14</v>
      </c>
      <c r="D788" s="3" t="s">
        <v>5700</v>
      </c>
      <c r="E788" s="3" t="s">
        <v>12461</v>
      </c>
      <c r="F788" s="3" t="s">
        <v>657</v>
      </c>
      <c r="G788" s="3" t="s">
        <v>246</v>
      </c>
      <c r="H788" s="3" t="s">
        <v>887</v>
      </c>
      <c r="I788" s="3" t="s">
        <v>264</v>
      </c>
      <c r="J788" s="3">
        <v>579.59609999999998</v>
      </c>
      <c r="K788" s="3">
        <v>2518760</v>
      </c>
      <c r="L788" s="3" t="s">
        <v>600</v>
      </c>
      <c r="M788" s="3">
        <v>0</v>
      </c>
      <c r="N788" s="3" t="s">
        <v>5700</v>
      </c>
      <c r="O788" s="3" t="s">
        <v>12461</v>
      </c>
      <c r="P788" s="8">
        <v>40179</v>
      </c>
      <c r="Q788" s="3" t="s">
        <v>8738</v>
      </c>
      <c r="R788" s="5" t="s">
        <v>12465</v>
      </c>
      <c r="S788" s="3" t="s">
        <v>887</v>
      </c>
      <c r="T788" s="3" t="s">
        <v>246</v>
      </c>
      <c r="V788" s="3">
        <v>59</v>
      </c>
      <c r="W788" s="3">
        <v>27</v>
      </c>
      <c r="X788" s="3">
        <v>15</v>
      </c>
      <c r="Y788" s="3">
        <v>786</v>
      </c>
      <c r="Z788" s="3" t="s">
        <v>600</v>
      </c>
      <c r="AA788" s="3">
        <v>14</v>
      </c>
      <c r="AB788" s="3">
        <v>2</v>
      </c>
      <c r="AC788" s="3">
        <v>2518760</v>
      </c>
      <c r="AD788" s="3">
        <v>370626</v>
      </c>
      <c r="AE788" s="3" t="s">
        <v>264</v>
      </c>
      <c r="AF788" s="3">
        <v>13</v>
      </c>
      <c r="AG788" s="3">
        <v>8</v>
      </c>
    </row>
    <row r="789" spans="1:33" ht="15.75" customHeight="1" x14ac:dyDescent="0.15">
      <c r="A789" s="3">
        <v>26322</v>
      </c>
      <c r="B789" s="3">
        <v>787</v>
      </c>
      <c r="C789" s="3">
        <v>25</v>
      </c>
      <c r="D789" s="3" t="s">
        <v>5719</v>
      </c>
      <c r="E789" s="3" t="s">
        <v>12468</v>
      </c>
      <c r="F789" s="3" t="s">
        <v>269</v>
      </c>
      <c r="G789" s="3" t="s">
        <v>133</v>
      </c>
      <c r="H789" s="3" t="s">
        <v>8394</v>
      </c>
      <c r="I789" s="3" t="s">
        <v>6704</v>
      </c>
      <c r="J789" s="3">
        <v>579.30529999999999</v>
      </c>
      <c r="K789" s="3">
        <v>3119696</v>
      </c>
      <c r="L789" s="3" t="s">
        <v>66</v>
      </c>
      <c r="M789" s="3">
        <v>0</v>
      </c>
      <c r="N789" s="3" t="s">
        <v>5719</v>
      </c>
      <c r="O789" s="3" t="s">
        <v>12468</v>
      </c>
      <c r="P789" s="8">
        <v>39448</v>
      </c>
      <c r="Q789" s="3" t="s">
        <v>8743</v>
      </c>
      <c r="R789" s="5" t="s">
        <v>12474</v>
      </c>
      <c r="S789" s="3" t="s">
        <v>8394</v>
      </c>
      <c r="T789" s="3" t="s">
        <v>133</v>
      </c>
      <c r="V789" s="3">
        <v>20</v>
      </c>
      <c r="W789" s="3">
        <v>0</v>
      </c>
      <c r="X789" s="3">
        <v>71</v>
      </c>
      <c r="Y789" s="3">
        <v>787</v>
      </c>
      <c r="Z789" s="3" t="s">
        <v>66</v>
      </c>
      <c r="AA789" s="3">
        <v>25</v>
      </c>
      <c r="AB789" s="3">
        <v>5</v>
      </c>
      <c r="AC789" s="3">
        <v>3119696</v>
      </c>
      <c r="AD789" s="3">
        <v>459248</v>
      </c>
      <c r="AF789" s="3">
        <v>9</v>
      </c>
      <c r="AG789" s="3">
        <v>509</v>
      </c>
    </row>
    <row r="790" spans="1:33" ht="15.75" customHeight="1" x14ac:dyDescent="0.15">
      <c r="A790" s="3">
        <v>26150</v>
      </c>
      <c r="B790" s="3">
        <v>788</v>
      </c>
      <c r="C790" s="3">
        <v>36</v>
      </c>
      <c r="D790" s="3" t="s">
        <v>5720</v>
      </c>
      <c r="E790" s="3" t="s">
        <v>12476</v>
      </c>
      <c r="F790" s="3" t="s">
        <v>5738</v>
      </c>
      <c r="G790" s="3" t="s">
        <v>599</v>
      </c>
      <c r="H790" s="3" t="s">
        <v>8402</v>
      </c>
      <c r="I790" s="3" t="s">
        <v>8750</v>
      </c>
      <c r="J790" s="3">
        <v>579.13980000000004</v>
      </c>
      <c r="K790" s="3">
        <v>3158000</v>
      </c>
      <c r="L790" s="3" t="s">
        <v>226</v>
      </c>
      <c r="M790" s="3">
        <v>0</v>
      </c>
      <c r="N790" s="3" t="s">
        <v>5720</v>
      </c>
      <c r="O790" s="3" t="s">
        <v>12476</v>
      </c>
      <c r="P790" s="8">
        <v>38718</v>
      </c>
      <c r="Q790" s="3" t="s">
        <v>8747</v>
      </c>
      <c r="R790" s="5" t="s">
        <v>12481</v>
      </c>
      <c r="S790" s="3" t="s">
        <v>8402</v>
      </c>
      <c r="T790" s="3" t="s">
        <v>599</v>
      </c>
      <c r="V790" s="3">
        <v>10</v>
      </c>
      <c r="W790" s="3">
        <v>0</v>
      </c>
      <c r="X790" s="3">
        <v>7</v>
      </c>
      <c r="Y790" s="3">
        <v>788</v>
      </c>
      <c r="Z790" s="3" t="s">
        <v>226</v>
      </c>
      <c r="AA790" s="3">
        <v>36</v>
      </c>
      <c r="AB790" s="3">
        <v>8</v>
      </c>
      <c r="AC790" s="3">
        <v>3158000</v>
      </c>
      <c r="AD790" s="3">
        <v>465000</v>
      </c>
      <c r="AF790" s="3">
        <v>24</v>
      </c>
      <c r="AG790" s="3">
        <v>736</v>
      </c>
    </row>
    <row r="791" spans="1:33" ht="15.75" customHeight="1" x14ac:dyDescent="0.15">
      <c r="A791" s="3">
        <v>25366</v>
      </c>
      <c r="B791" s="3">
        <v>789</v>
      </c>
      <c r="C791" s="3">
        <v>205</v>
      </c>
      <c r="D791" s="3" t="s">
        <v>4536</v>
      </c>
      <c r="E791" s="3" t="s">
        <v>12483</v>
      </c>
      <c r="F791" s="3" t="s">
        <v>36</v>
      </c>
      <c r="G791" s="3" t="s">
        <v>37</v>
      </c>
      <c r="H791" s="3" t="s">
        <v>588</v>
      </c>
      <c r="I791" s="3" t="s">
        <v>89</v>
      </c>
      <c r="J791" s="3">
        <v>579.01080000000002</v>
      </c>
      <c r="K791" s="3">
        <v>26460806</v>
      </c>
      <c r="L791" s="3" t="s">
        <v>59</v>
      </c>
      <c r="M791" s="3">
        <v>0</v>
      </c>
      <c r="N791" s="3" t="s">
        <v>4536</v>
      </c>
      <c r="O791" s="3" t="s">
        <v>12483</v>
      </c>
      <c r="P791" s="8">
        <v>39814</v>
      </c>
      <c r="Q791" s="3" t="s">
        <v>4538</v>
      </c>
      <c r="R791" s="5" t="s">
        <v>12491</v>
      </c>
      <c r="S791" s="3" t="s">
        <v>588</v>
      </c>
      <c r="T791" s="3" t="s">
        <v>37</v>
      </c>
      <c r="V791" s="3">
        <v>127</v>
      </c>
      <c r="W791" s="3">
        <v>43</v>
      </c>
      <c r="X791" s="3">
        <v>40</v>
      </c>
      <c r="Y791" s="3">
        <v>789</v>
      </c>
      <c r="Z791" s="3" t="s">
        <v>59</v>
      </c>
      <c r="AA791" s="3">
        <v>205</v>
      </c>
      <c r="AB791" s="3">
        <v>42</v>
      </c>
      <c r="AC791" s="3">
        <v>26460806</v>
      </c>
      <c r="AD791" s="3">
        <v>3896964</v>
      </c>
      <c r="AE791" s="3" t="s">
        <v>89</v>
      </c>
      <c r="AF791" s="3">
        <v>17</v>
      </c>
      <c r="AG791" s="3">
        <v>4</v>
      </c>
    </row>
    <row r="792" spans="1:33" ht="15.75" customHeight="1" x14ac:dyDescent="0.15">
      <c r="A792" s="3">
        <v>26297</v>
      </c>
      <c r="B792" s="3">
        <v>790</v>
      </c>
      <c r="C792" s="3">
        <v>17</v>
      </c>
      <c r="D792" s="3" t="s">
        <v>5725</v>
      </c>
      <c r="E792" s="3" t="s">
        <v>12497</v>
      </c>
      <c r="F792" s="3" t="s">
        <v>331</v>
      </c>
      <c r="G792" s="3" t="s">
        <v>167</v>
      </c>
      <c r="H792" s="3" t="s">
        <v>7361</v>
      </c>
      <c r="I792" s="3" t="s">
        <v>7121</v>
      </c>
      <c r="J792" s="3">
        <v>578.77120000000002</v>
      </c>
      <c r="K792" s="3">
        <v>2139066</v>
      </c>
      <c r="L792" s="3" t="s">
        <v>66</v>
      </c>
      <c r="M792" s="3">
        <v>0</v>
      </c>
      <c r="N792" s="3" t="s">
        <v>5725</v>
      </c>
      <c r="O792" s="3" t="s">
        <v>12497</v>
      </c>
      <c r="P792" s="8">
        <v>39814</v>
      </c>
      <c r="Q792" s="3" t="s">
        <v>8763</v>
      </c>
      <c r="R792" s="5" t="s">
        <v>12503</v>
      </c>
      <c r="S792" s="3" t="s">
        <v>7361</v>
      </c>
      <c r="T792" s="3" t="s">
        <v>167</v>
      </c>
      <c r="V792" s="3">
        <v>57</v>
      </c>
      <c r="W792" s="3">
        <v>0</v>
      </c>
      <c r="X792" s="3">
        <v>72</v>
      </c>
      <c r="Y792" s="3">
        <v>790</v>
      </c>
      <c r="Z792" s="3" t="s">
        <v>66</v>
      </c>
      <c r="AA792" s="3">
        <v>17</v>
      </c>
      <c r="AB792" s="3">
        <v>12</v>
      </c>
      <c r="AC792" s="3">
        <v>2139066</v>
      </c>
      <c r="AD792" s="3">
        <v>315138</v>
      </c>
      <c r="AF792" s="3">
        <v>9</v>
      </c>
      <c r="AG792" s="3">
        <v>295</v>
      </c>
    </row>
    <row r="793" spans="1:33" ht="15.75" customHeight="1" x14ac:dyDescent="0.15">
      <c r="A793" s="3">
        <v>25282</v>
      </c>
      <c r="B793" s="3">
        <v>791</v>
      </c>
      <c r="C793" s="3">
        <v>35</v>
      </c>
      <c r="D793" s="3" t="s">
        <v>5728</v>
      </c>
      <c r="E793" s="3" t="s">
        <v>12504</v>
      </c>
      <c r="F793" s="3" t="s">
        <v>4854</v>
      </c>
      <c r="G793" s="3" t="s">
        <v>890</v>
      </c>
      <c r="H793" s="3" t="s">
        <v>2922</v>
      </c>
      <c r="I793" s="3" t="s">
        <v>2923</v>
      </c>
      <c r="J793" s="3">
        <v>576.62090000000001</v>
      </c>
      <c r="K793" s="3">
        <v>5546546</v>
      </c>
      <c r="L793" s="3" t="s">
        <v>215</v>
      </c>
      <c r="M793" s="3">
        <v>0</v>
      </c>
      <c r="N793" s="3" t="s">
        <v>5728</v>
      </c>
      <c r="O793" s="3" t="s">
        <v>12504</v>
      </c>
      <c r="P793" s="8">
        <v>38718</v>
      </c>
      <c r="Q793" s="3" t="s">
        <v>8773</v>
      </c>
      <c r="R793" s="5" t="s">
        <v>12509</v>
      </c>
      <c r="S793" s="3" t="s">
        <v>2922</v>
      </c>
      <c r="T793" s="3" t="s">
        <v>890</v>
      </c>
      <c r="V793" s="3">
        <v>4</v>
      </c>
      <c r="W793" s="3">
        <v>0</v>
      </c>
      <c r="X793" s="3">
        <v>54</v>
      </c>
      <c r="Y793" s="3">
        <v>791</v>
      </c>
      <c r="Z793" s="3" t="s">
        <v>215</v>
      </c>
      <c r="AA793" s="3">
        <v>35</v>
      </c>
      <c r="AB793" s="3">
        <v>7</v>
      </c>
      <c r="AC793" s="3">
        <v>5546546</v>
      </c>
      <c r="AD793" s="3">
        <v>819742</v>
      </c>
      <c r="AF793" s="3">
        <v>7</v>
      </c>
      <c r="AG793" s="3">
        <v>66</v>
      </c>
    </row>
    <row r="794" spans="1:33" ht="15.75" customHeight="1" x14ac:dyDescent="0.15">
      <c r="A794" s="3">
        <v>24934</v>
      </c>
      <c r="B794" s="3">
        <v>792</v>
      </c>
      <c r="C794" s="3">
        <v>39</v>
      </c>
      <c r="D794" s="3" t="s">
        <v>5746</v>
      </c>
      <c r="E794" s="3" t="s">
        <v>12513</v>
      </c>
      <c r="F794" s="3" t="s">
        <v>475</v>
      </c>
      <c r="G794" s="3" t="s">
        <v>277</v>
      </c>
      <c r="H794" s="3" t="s">
        <v>475</v>
      </c>
      <c r="I794" s="3" t="s">
        <v>203</v>
      </c>
      <c r="J794" s="3">
        <v>575.85799999999995</v>
      </c>
      <c r="K794" s="3">
        <v>9072576</v>
      </c>
      <c r="L794" s="3" t="s">
        <v>59</v>
      </c>
      <c r="M794" s="3">
        <v>0</v>
      </c>
      <c r="N794" s="3" t="s">
        <v>5746</v>
      </c>
      <c r="O794" s="3" t="s">
        <v>12513</v>
      </c>
      <c r="P794" s="3" t="s">
        <v>388</v>
      </c>
      <c r="Q794" s="3" t="s">
        <v>6964</v>
      </c>
      <c r="R794" s="5" t="s">
        <v>12519</v>
      </c>
      <c r="S794" s="3" t="s">
        <v>475</v>
      </c>
      <c r="T794" s="3" t="s">
        <v>277</v>
      </c>
      <c r="V794" s="3">
        <v>66</v>
      </c>
      <c r="W794" s="3">
        <v>74</v>
      </c>
      <c r="X794" s="3">
        <v>41</v>
      </c>
      <c r="Y794" s="3">
        <v>792</v>
      </c>
      <c r="Z794" s="3" t="s">
        <v>59</v>
      </c>
      <c r="AA794" s="3">
        <v>39</v>
      </c>
      <c r="AB794" s="3">
        <v>7</v>
      </c>
      <c r="AC794" s="3">
        <v>9072576</v>
      </c>
      <c r="AD794" s="3">
        <v>1342379</v>
      </c>
      <c r="AE794" s="3" t="s">
        <v>203</v>
      </c>
      <c r="AF794" s="3">
        <v>17</v>
      </c>
      <c r="AG794" s="3">
        <v>9</v>
      </c>
    </row>
    <row r="795" spans="1:33" ht="15.75" customHeight="1" x14ac:dyDescent="0.15">
      <c r="A795" s="3">
        <v>23114</v>
      </c>
      <c r="B795" s="3">
        <v>793</v>
      </c>
      <c r="C795" s="3">
        <v>39</v>
      </c>
      <c r="D795" s="3" t="s">
        <v>5748</v>
      </c>
      <c r="E795" s="3" t="s">
        <v>12521</v>
      </c>
      <c r="F795" s="3" t="s">
        <v>36</v>
      </c>
      <c r="G795" s="3" t="s">
        <v>37</v>
      </c>
      <c r="H795" s="3" t="s">
        <v>39</v>
      </c>
      <c r="I795" s="3" t="s">
        <v>39</v>
      </c>
      <c r="J795" s="3">
        <v>575.11120000000005</v>
      </c>
      <c r="K795" s="3">
        <v>5700126</v>
      </c>
      <c r="L795" s="3" t="s">
        <v>66</v>
      </c>
      <c r="M795" s="3">
        <v>1</v>
      </c>
      <c r="N795" s="3" t="s">
        <v>5748</v>
      </c>
      <c r="O795" s="3" t="s">
        <v>12521</v>
      </c>
      <c r="P795" s="3" t="s">
        <v>91</v>
      </c>
      <c r="Q795" s="3" t="s">
        <v>8790</v>
      </c>
      <c r="R795" s="5" t="s">
        <v>12530</v>
      </c>
      <c r="S795" s="3" t="s">
        <v>39</v>
      </c>
      <c r="T795" s="3" t="s">
        <v>37</v>
      </c>
      <c r="V795" s="3">
        <v>127</v>
      </c>
      <c r="W795" s="3">
        <v>50</v>
      </c>
      <c r="X795" s="3">
        <v>73</v>
      </c>
      <c r="Y795" s="3">
        <v>793</v>
      </c>
      <c r="Z795" s="3" t="s">
        <v>66</v>
      </c>
      <c r="AA795" s="3">
        <v>39</v>
      </c>
      <c r="AB795" s="3">
        <v>15</v>
      </c>
      <c r="AC795" s="3">
        <v>5700126</v>
      </c>
      <c r="AD795" s="3">
        <v>844324</v>
      </c>
      <c r="AE795" s="3" t="s">
        <v>39</v>
      </c>
      <c r="AF795" s="3">
        <v>9</v>
      </c>
      <c r="AG795" s="3">
        <v>2</v>
      </c>
    </row>
    <row r="796" spans="1:33" ht="15.75" customHeight="1" x14ac:dyDescent="0.15">
      <c r="A796" s="3">
        <v>26235</v>
      </c>
      <c r="B796" s="3">
        <v>794</v>
      </c>
      <c r="C796" s="3">
        <v>130</v>
      </c>
      <c r="D796" s="3" t="s">
        <v>5749</v>
      </c>
      <c r="E796" s="3" t="s">
        <v>12536</v>
      </c>
      <c r="F796" s="3" t="s">
        <v>12537</v>
      </c>
      <c r="G796" s="3" t="s">
        <v>940</v>
      </c>
      <c r="H796" s="3" t="s">
        <v>8437</v>
      </c>
      <c r="J796" s="3">
        <v>575.07749999999999</v>
      </c>
      <c r="K796" s="3">
        <v>11750804</v>
      </c>
      <c r="L796" s="3" t="s">
        <v>122</v>
      </c>
      <c r="M796" s="3">
        <v>0</v>
      </c>
      <c r="N796" s="3" t="s">
        <v>5749</v>
      </c>
      <c r="O796" s="3" t="s">
        <v>12536</v>
      </c>
      <c r="P796" s="8">
        <v>39083</v>
      </c>
      <c r="Q796" s="3" t="s">
        <v>8795</v>
      </c>
      <c r="R796" s="5" t="s">
        <v>12542</v>
      </c>
      <c r="S796" s="3" t="s">
        <v>8437</v>
      </c>
      <c r="T796" s="3" t="s">
        <v>940</v>
      </c>
      <c r="V796" s="3">
        <v>1</v>
      </c>
      <c r="W796" s="3">
        <v>0</v>
      </c>
      <c r="X796" s="3">
        <v>8</v>
      </c>
      <c r="Y796" s="3">
        <v>794</v>
      </c>
      <c r="Z796" s="3" t="s">
        <v>122</v>
      </c>
      <c r="AA796" s="3">
        <v>130</v>
      </c>
      <c r="AB796" s="3">
        <v>45</v>
      </c>
      <c r="AC796" s="3">
        <v>11750804</v>
      </c>
      <c r="AD796" s="3">
        <v>1740660</v>
      </c>
      <c r="AF796" s="3">
        <v>22</v>
      </c>
      <c r="AG796" s="3">
        <v>373</v>
      </c>
    </row>
    <row r="797" spans="1:33" ht="15.75" customHeight="1" x14ac:dyDescent="0.15">
      <c r="A797" s="3">
        <v>23586</v>
      </c>
      <c r="B797" s="3">
        <v>795</v>
      </c>
      <c r="C797" s="3">
        <v>30</v>
      </c>
      <c r="D797" s="3" t="s">
        <v>861</v>
      </c>
      <c r="E797" s="3" t="s">
        <v>12545</v>
      </c>
      <c r="F797" s="3" t="s">
        <v>36</v>
      </c>
      <c r="G797" s="3" t="s">
        <v>37</v>
      </c>
      <c r="H797" s="3" t="s">
        <v>89</v>
      </c>
      <c r="I797" s="3" t="s">
        <v>89</v>
      </c>
      <c r="J797" s="3">
        <v>573.67280000000005</v>
      </c>
      <c r="K797" s="3">
        <v>3998221</v>
      </c>
      <c r="L797" s="3" t="s">
        <v>162</v>
      </c>
      <c r="M797" s="3">
        <v>1</v>
      </c>
      <c r="N797" s="3" t="s">
        <v>861</v>
      </c>
      <c r="O797" s="3" t="s">
        <v>12545</v>
      </c>
      <c r="P797" s="3" t="s">
        <v>541</v>
      </c>
      <c r="Q797" s="3" t="s">
        <v>865</v>
      </c>
      <c r="R797" s="5" t="s">
        <v>12550</v>
      </c>
      <c r="S797" s="3" t="s">
        <v>89</v>
      </c>
      <c r="T797" s="3" t="s">
        <v>37</v>
      </c>
      <c r="V797" s="3">
        <v>127</v>
      </c>
      <c r="W797" s="3">
        <v>44</v>
      </c>
      <c r="X797" s="3">
        <v>95</v>
      </c>
      <c r="Y797" s="3">
        <v>795</v>
      </c>
      <c r="Z797" s="3" t="s">
        <v>162</v>
      </c>
      <c r="AA797" s="3">
        <v>30</v>
      </c>
      <c r="AB797" s="3">
        <v>8</v>
      </c>
      <c r="AC797" s="3">
        <v>3998221</v>
      </c>
      <c r="AD797" s="3">
        <v>593496</v>
      </c>
      <c r="AE797" s="3" t="s">
        <v>89</v>
      </c>
      <c r="AF797" s="3">
        <v>8</v>
      </c>
      <c r="AG797" s="3">
        <v>4</v>
      </c>
    </row>
    <row r="798" spans="1:33" ht="15.75" customHeight="1" x14ac:dyDescent="0.15">
      <c r="A798" s="3">
        <v>23148</v>
      </c>
      <c r="B798" s="3">
        <v>796</v>
      </c>
      <c r="C798" s="3">
        <v>71</v>
      </c>
      <c r="D798" s="3" t="s">
        <v>5762</v>
      </c>
      <c r="E798" s="3" t="s">
        <v>12555</v>
      </c>
      <c r="F798" s="3" t="s">
        <v>36</v>
      </c>
      <c r="G798" s="3" t="s">
        <v>37</v>
      </c>
      <c r="H798" s="3" t="s">
        <v>38</v>
      </c>
      <c r="I798" s="3" t="s">
        <v>39</v>
      </c>
      <c r="J798" s="3">
        <v>573.3442</v>
      </c>
      <c r="K798" s="3">
        <v>29146106</v>
      </c>
      <c r="L798" s="3" t="s">
        <v>101</v>
      </c>
      <c r="M798" s="3">
        <v>1</v>
      </c>
      <c r="N798" s="3" t="s">
        <v>5762</v>
      </c>
      <c r="O798" s="3" t="s">
        <v>12555</v>
      </c>
      <c r="P798" s="3" t="s">
        <v>41</v>
      </c>
      <c r="Q798" s="3" t="s">
        <v>8804</v>
      </c>
      <c r="R798" s="5" t="s">
        <v>12559</v>
      </c>
      <c r="S798" s="3" t="s">
        <v>38</v>
      </c>
      <c r="T798" s="3" t="s">
        <v>37</v>
      </c>
      <c r="V798" s="3">
        <v>127</v>
      </c>
      <c r="W798" s="3">
        <v>51</v>
      </c>
      <c r="X798" s="3">
        <v>65</v>
      </c>
      <c r="Y798" s="3">
        <v>796</v>
      </c>
      <c r="Z798" s="3" t="s">
        <v>101</v>
      </c>
      <c r="AA798" s="3">
        <v>71</v>
      </c>
      <c r="AB798" s="3">
        <v>14</v>
      </c>
      <c r="AC798" s="3">
        <v>29146106</v>
      </c>
      <c r="AD798" s="3">
        <v>4328560</v>
      </c>
      <c r="AE798" s="3" t="s">
        <v>39</v>
      </c>
      <c r="AF798" s="3">
        <v>10</v>
      </c>
      <c r="AG798" s="3">
        <v>2</v>
      </c>
    </row>
    <row r="799" spans="1:33" ht="15.75" customHeight="1" x14ac:dyDescent="0.15">
      <c r="A799" s="3">
        <v>25427</v>
      </c>
      <c r="B799" s="3">
        <v>797</v>
      </c>
      <c r="C799" s="3">
        <v>70</v>
      </c>
      <c r="D799" s="3" t="s">
        <v>5100</v>
      </c>
      <c r="E799" s="3" t="s">
        <v>12562</v>
      </c>
      <c r="F799" s="3" t="s">
        <v>36</v>
      </c>
      <c r="G799" s="3" t="s">
        <v>37</v>
      </c>
      <c r="H799" s="3" t="s">
        <v>69</v>
      </c>
      <c r="I799" s="3" t="s">
        <v>69</v>
      </c>
      <c r="J799" s="3">
        <v>573.1327</v>
      </c>
      <c r="K799" s="3">
        <v>4188467</v>
      </c>
      <c r="L799" s="3" t="s">
        <v>221</v>
      </c>
      <c r="M799" s="3">
        <v>0</v>
      </c>
      <c r="N799" s="3" t="s">
        <v>5100</v>
      </c>
      <c r="O799" s="3" t="s">
        <v>12562</v>
      </c>
      <c r="P799" s="8">
        <v>39448</v>
      </c>
      <c r="Q799" s="3" t="s">
        <v>5103</v>
      </c>
      <c r="R799" s="5" t="s">
        <v>12570</v>
      </c>
      <c r="S799" s="3" t="s">
        <v>69</v>
      </c>
      <c r="T799" s="3" t="s">
        <v>37</v>
      </c>
      <c r="V799" s="3">
        <v>127</v>
      </c>
      <c r="W799" s="3">
        <v>13</v>
      </c>
      <c r="X799" s="3">
        <v>48</v>
      </c>
      <c r="Y799" s="3">
        <v>797</v>
      </c>
      <c r="Z799" s="3" t="s">
        <v>221</v>
      </c>
      <c r="AA799" s="3">
        <v>70</v>
      </c>
      <c r="AB799" s="3">
        <v>15</v>
      </c>
      <c r="AC799" s="3">
        <v>4188467</v>
      </c>
      <c r="AD799" s="3">
        <v>622235</v>
      </c>
      <c r="AE799" s="3" t="s">
        <v>69</v>
      </c>
      <c r="AF799" s="3">
        <v>2</v>
      </c>
      <c r="AG799" s="3">
        <v>20</v>
      </c>
    </row>
    <row r="800" spans="1:33" ht="15.75" customHeight="1" x14ac:dyDescent="0.15">
      <c r="A800" s="3">
        <v>20992</v>
      </c>
      <c r="B800" s="3">
        <v>798</v>
      </c>
      <c r="C800" s="3">
        <v>85</v>
      </c>
      <c r="D800" s="3" t="s">
        <v>5767</v>
      </c>
      <c r="E800" s="3" t="s">
        <v>12573</v>
      </c>
      <c r="F800" s="3" t="s">
        <v>164</v>
      </c>
      <c r="G800" s="3" t="s">
        <v>92</v>
      </c>
      <c r="H800" s="3" t="s">
        <v>126</v>
      </c>
      <c r="I800" s="3" t="s">
        <v>7602</v>
      </c>
      <c r="J800" s="3">
        <v>572.96420000000001</v>
      </c>
      <c r="K800" s="3">
        <v>18687349</v>
      </c>
      <c r="L800" s="3" t="s">
        <v>59</v>
      </c>
      <c r="M800" s="3">
        <v>2</v>
      </c>
      <c r="N800" s="3" t="s">
        <v>5767</v>
      </c>
      <c r="O800" s="3" t="s">
        <v>12573</v>
      </c>
      <c r="P800" s="3" t="s">
        <v>41</v>
      </c>
      <c r="Q800" s="3" t="s">
        <v>8813</v>
      </c>
      <c r="R800" s="5" t="s">
        <v>12586</v>
      </c>
      <c r="S800" s="3" t="s">
        <v>126</v>
      </c>
      <c r="T800" s="3" t="s">
        <v>92</v>
      </c>
      <c r="V800" s="3">
        <v>3</v>
      </c>
      <c r="W800" s="3">
        <v>0</v>
      </c>
      <c r="X800" s="3">
        <v>42</v>
      </c>
      <c r="Y800" s="3">
        <v>798</v>
      </c>
      <c r="Z800" s="3" t="s">
        <v>59</v>
      </c>
      <c r="AA800" s="3">
        <v>85</v>
      </c>
      <c r="AB800" s="3">
        <v>15</v>
      </c>
      <c r="AC800" s="3">
        <v>18687349</v>
      </c>
      <c r="AD800" s="3">
        <v>2776871</v>
      </c>
      <c r="AF800" s="3">
        <v>17</v>
      </c>
      <c r="AG800" s="3">
        <v>98</v>
      </c>
    </row>
    <row r="801" spans="1:33" ht="15.75" customHeight="1" x14ac:dyDescent="0.15">
      <c r="A801" s="3">
        <v>26313</v>
      </c>
      <c r="B801" s="3">
        <v>799</v>
      </c>
      <c r="C801" s="3">
        <v>27</v>
      </c>
      <c r="D801" s="3" t="s">
        <v>5768</v>
      </c>
      <c r="E801" s="3" t="s">
        <v>12590</v>
      </c>
      <c r="F801" s="3" t="s">
        <v>331</v>
      </c>
      <c r="G801" s="3" t="s">
        <v>167</v>
      </c>
      <c r="H801" s="3" t="s">
        <v>5825</v>
      </c>
      <c r="I801" s="3" t="s">
        <v>271</v>
      </c>
      <c r="J801" s="3">
        <v>572.4665</v>
      </c>
      <c r="K801" s="3">
        <v>8076349</v>
      </c>
      <c r="L801" s="3" t="s">
        <v>221</v>
      </c>
      <c r="M801" s="3">
        <v>0</v>
      </c>
      <c r="N801" s="3" t="s">
        <v>5768</v>
      </c>
      <c r="O801" s="3" t="s">
        <v>12590</v>
      </c>
      <c r="P801" s="8">
        <v>40179</v>
      </c>
      <c r="Q801" s="3" t="s">
        <v>8821</v>
      </c>
      <c r="R801" s="5" t="s">
        <v>12595</v>
      </c>
      <c r="S801" s="3" t="s">
        <v>5825</v>
      </c>
      <c r="T801" s="3" t="s">
        <v>167</v>
      </c>
      <c r="V801" s="3">
        <v>58</v>
      </c>
      <c r="W801" s="3">
        <v>11</v>
      </c>
      <c r="X801" s="3">
        <v>49</v>
      </c>
      <c r="Y801" s="3">
        <v>799</v>
      </c>
      <c r="Z801" s="3" t="s">
        <v>221</v>
      </c>
      <c r="AA801" s="3">
        <v>27</v>
      </c>
      <c r="AB801" s="3">
        <v>5</v>
      </c>
      <c r="AC801" s="3">
        <v>8076349</v>
      </c>
      <c r="AD801" s="3">
        <v>1201004</v>
      </c>
      <c r="AE801" s="3" t="s">
        <v>271</v>
      </c>
      <c r="AF801" s="3">
        <v>2</v>
      </c>
      <c r="AG801" s="3">
        <v>7</v>
      </c>
    </row>
    <row r="802" spans="1:33" ht="15.75" customHeight="1" x14ac:dyDescent="0.15">
      <c r="A802" s="3">
        <v>23137</v>
      </c>
      <c r="B802" s="3">
        <v>800</v>
      </c>
      <c r="C802" s="3">
        <v>31</v>
      </c>
      <c r="D802" s="3" t="s">
        <v>5782</v>
      </c>
      <c r="E802" s="3" t="s">
        <v>12599</v>
      </c>
      <c r="F802" s="3" t="s">
        <v>5738</v>
      </c>
      <c r="G802" s="3" t="s">
        <v>599</v>
      </c>
      <c r="H802" s="3" t="s">
        <v>8184</v>
      </c>
      <c r="I802" s="3" t="s">
        <v>3354</v>
      </c>
      <c r="J802" s="3">
        <v>568.9846</v>
      </c>
      <c r="K802" s="3">
        <v>6315034</v>
      </c>
      <c r="L802" s="3" t="s">
        <v>101</v>
      </c>
      <c r="M802" s="3">
        <v>1</v>
      </c>
      <c r="N802" s="3" t="s">
        <v>5782</v>
      </c>
      <c r="O802" s="3" t="s">
        <v>12599</v>
      </c>
      <c r="P802" s="3" t="s">
        <v>41</v>
      </c>
      <c r="Q802" s="3" t="s">
        <v>8824</v>
      </c>
      <c r="R802" s="5" t="s">
        <v>12604</v>
      </c>
      <c r="S802" s="3" t="s">
        <v>8184</v>
      </c>
      <c r="T802" s="3" t="s">
        <v>599</v>
      </c>
      <c r="V802" s="3">
        <v>11</v>
      </c>
      <c r="W802" s="3">
        <v>10</v>
      </c>
      <c r="X802" s="3">
        <v>66</v>
      </c>
      <c r="Y802" s="3">
        <v>800</v>
      </c>
      <c r="Z802" s="3" t="s">
        <v>101</v>
      </c>
      <c r="AA802" s="3">
        <v>31</v>
      </c>
      <c r="AB802" s="3">
        <v>10</v>
      </c>
      <c r="AC802" s="3">
        <v>6315034</v>
      </c>
      <c r="AD802" s="3">
        <v>943973</v>
      </c>
      <c r="AE802" s="3" t="s">
        <v>3354</v>
      </c>
      <c r="AF802" s="3">
        <v>10</v>
      </c>
      <c r="AG802" s="3">
        <v>13</v>
      </c>
    </row>
    <row r="803" spans="1:33" ht="15.75" customHeight="1" x14ac:dyDescent="0.15">
      <c r="A803" s="3">
        <v>26396</v>
      </c>
      <c r="B803" s="3">
        <v>801</v>
      </c>
      <c r="C803" s="3">
        <v>36</v>
      </c>
      <c r="D803" s="3" t="s">
        <v>5785</v>
      </c>
      <c r="E803" s="3" t="s">
        <v>12610</v>
      </c>
      <c r="F803" s="3" t="s">
        <v>496</v>
      </c>
      <c r="G803" s="3" t="s">
        <v>196</v>
      </c>
      <c r="H803" s="3" t="s">
        <v>197</v>
      </c>
      <c r="I803" s="3" t="s">
        <v>198</v>
      </c>
      <c r="J803" s="3">
        <v>568.2731</v>
      </c>
      <c r="K803" s="3">
        <v>11648000</v>
      </c>
      <c r="L803" s="3" t="s">
        <v>86</v>
      </c>
      <c r="M803" s="3">
        <v>0</v>
      </c>
      <c r="N803" s="3" t="s">
        <v>5785</v>
      </c>
      <c r="O803" s="3" t="s">
        <v>12610</v>
      </c>
      <c r="P803" s="8">
        <v>39083</v>
      </c>
      <c r="Q803" s="3" t="s">
        <v>8830</v>
      </c>
      <c r="R803" s="5" t="s">
        <v>12618</v>
      </c>
      <c r="S803" s="3" t="s">
        <v>197</v>
      </c>
      <c r="T803" s="3" t="s">
        <v>196</v>
      </c>
      <c r="V803" s="3">
        <v>3</v>
      </c>
      <c r="W803" s="3">
        <v>0</v>
      </c>
      <c r="X803" s="3">
        <v>32</v>
      </c>
      <c r="Y803" s="3">
        <v>801</v>
      </c>
      <c r="Z803" s="3" t="s">
        <v>86</v>
      </c>
      <c r="AA803" s="3">
        <v>36</v>
      </c>
      <c r="AB803" s="3">
        <v>10</v>
      </c>
      <c r="AC803" s="3">
        <v>11648000</v>
      </c>
      <c r="AD803" s="3">
        <v>1743000</v>
      </c>
      <c r="AF803" s="3">
        <v>16</v>
      </c>
      <c r="AG803" s="3">
        <v>101</v>
      </c>
    </row>
    <row r="804" spans="1:33" ht="15.75" customHeight="1" x14ac:dyDescent="0.15">
      <c r="A804" s="3">
        <v>17334</v>
      </c>
      <c r="B804" s="3">
        <v>802</v>
      </c>
      <c r="C804" s="3">
        <v>45</v>
      </c>
      <c r="D804" s="3" t="s">
        <v>5791</v>
      </c>
      <c r="E804" s="3" t="s">
        <v>12626</v>
      </c>
      <c r="F804" s="3" t="s">
        <v>36</v>
      </c>
      <c r="G804" s="3" t="s">
        <v>37</v>
      </c>
      <c r="H804" s="3" t="s">
        <v>8484</v>
      </c>
      <c r="I804" s="3" t="s">
        <v>5922</v>
      </c>
      <c r="J804" s="3">
        <v>566.98</v>
      </c>
      <c r="K804" s="3">
        <v>25926420</v>
      </c>
      <c r="L804" s="3" t="s">
        <v>101</v>
      </c>
      <c r="M804" s="3">
        <v>4</v>
      </c>
      <c r="N804" s="3" t="s">
        <v>5791</v>
      </c>
      <c r="O804" s="3" t="s">
        <v>12626</v>
      </c>
      <c r="P804" s="3" t="s">
        <v>835</v>
      </c>
      <c r="Q804" s="3" t="s">
        <v>8836</v>
      </c>
      <c r="R804" s="5" t="s">
        <v>12633</v>
      </c>
      <c r="S804" s="3" t="s">
        <v>8484</v>
      </c>
      <c r="T804" s="3" t="s">
        <v>37</v>
      </c>
      <c r="V804" s="3">
        <v>127</v>
      </c>
      <c r="W804" s="3">
        <v>0</v>
      </c>
      <c r="X804" s="3">
        <v>67</v>
      </c>
      <c r="Y804" s="3">
        <v>802</v>
      </c>
      <c r="Z804" s="3" t="s">
        <v>101</v>
      </c>
      <c r="AA804" s="3">
        <v>45</v>
      </c>
      <c r="AB804" s="3">
        <v>18</v>
      </c>
      <c r="AC804" s="3">
        <v>25926420</v>
      </c>
      <c r="AD804" s="3">
        <v>3887136</v>
      </c>
      <c r="AF804" s="3">
        <v>10</v>
      </c>
      <c r="AG804" s="3">
        <v>75</v>
      </c>
    </row>
    <row r="805" spans="1:33" ht="15.75" customHeight="1" x14ac:dyDescent="0.15">
      <c r="A805" s="3">
        <v>23216</v>
      </c>
      <c r="B805" s="3">
        <v>803</v>
      </c>
      <c r="C805" s="3">
        <v>57</v>
      </c>
      <c r="D805" s="3" t="s">
        <v>5794</v>
      </c>
      <c r="E805" s="3" t="s">
        <v>12636</v>
      </c>
      <c r="F805" s="3" t="s">
        <v>3877</v>
      </c>
      <c r="G805" s="3" t="s">
        <v>731</v>
      </c>
      <c r="H805" s="3" t="s">
        <v>2337</v>
      </c>
      <c r="I805" s="3" t="s">
        <v>2338</v>
      </c>
      <c r="J805" s="3">
        <v>566.11810000000003</v>
      </c>
      <c r="K805" s="3">
        <v>3500364</v>
      </c>
      <c r="L805" s="3" t="s">
        <v>162</v>
      </c>
      <c r="M805" s="3">
        <v>1</v>
      </c>
      <c r="N805" s="3" t="s">
        <v>5794</v>
      </c>
      <c r="O805" s="3" t="s">
        <v>12636</v>
      </c>
      <c r="P805" s="3" t="s">
        <v>41</v>
      </c>
      <c r="Q805" s="3" t="s">
        <v>8840</v>
      </c>
      <c r="R805" s="5" t="s">
        <v>12644</v>
      </c>
      <c r="S805" s="3" t="s">
        <v>2337</v>
      </c>
      <c r="T805" s="3" t="s">
        <v>731</v>
      </c>
      <c r="V805" s="3">
        <v>6</v>
      </c>
      <c r="W805" s="3">
        <v>0</v>
      </c>
      <c r="X805" s="3">
        <v>96</v>
      </c>
      <c r="Y805" s="3">
        <v>803</v>
      </c>
      <c r="Z805" s="3" t="s">
        <v>162</v>
      </c>
      <c r="AA805" s="3">
        <v>57</v>
      </c>
      <c r="AB805" s="3">
        <v>8</v>
      </c>
      <c r="AC805" s="3">
        <v>3500364</v>
      </c>
      <c r="AD805" s="3">
        <v>525487</v>
      </c>
      <c r="AF805" s="3">
        <v>8</v>
      </c>
      <c r="AG805" s="3">
        <v>536</v>
      </c>
    </row>
    <row r="806" spans="1:33" ht="15.75" customHeight="1" x14ac:dyDescent="0.15">
      <c r="A806" s="3">
        <v>23321</v>
      </c>
      <c r="B806" s="3">
        <v>804</v>
      </c>
      <c r="C806" s="3">
        <v>75</v>
      </c>
      <c r="D806" s="3" t="s">
        <v>5796</v>
      </c>
      <c r="E806" s="3" t="s">
        <v>12649</v>
      </c>
      <c r="F806" s="3" t="s">
        <v>36</v>
      </c>
      <c r="G806" s="3" t="s">
        <v>37</v>
      </c>
      <c r="H806" s="3" t="s">
        <v>2190</v>
      </c>
      <c r="I806" s="3" t="s">
        <v>39</v>
      </c>
      <c r="J806" s="3">
        <v>565.59010000000001</v>
      </c>
      <c r="K806" s="3">
        <v>5358000</v>
      </c>
      <c r="L806" s="3" t="s">
        <v>162</v>
      </c>
      <c r="M806" s="3">
        <v>1</v>
      </c>
      <c r="N806" s="3" t="s">
        <v>5796</v>
      </c>
      <c r="O806" s="3" t="s">
        <v>12649</v>
      </c>
      <c r="P806" s="3" t="s">
        <v>987</v>
      </c>
      <c r="Q806" s="3" t="s">
        <v>8848</v>
      </c>
      <c r="R806" s="5" t="s">
        <v>12653</v>
      </c>
      <c r="S806" s="3" t="s">
        <v>2190</v>
      </c>
      <c r="T806" s="3" t="s">
        <v>37</v>
      </c>
      <c r="V806" s="3">
        <v>127</v>
      </c>
      <c r="W806" s="3">
        <v>52</v>
      </c>
      <c r="X806" s="3">
        <v>97</v>
      </c>
      <c r="Y806" s="3">
        <v>804</v>
      </c>
      <c r="Z806" s="3" t="s">
        <v>162</v>
      </c>
      <c r="AA806" s="3">
        <v>75</v>
      </c>
      <c r="AB806" s="3">
        <v>16</v>
      </c>
      <c r="AC806" s="3">
        <v>5358000</v>
      </c>
      <c r="AD806" s="3">
        <v>805000</v>
      </c>
      <c r="AE806" s="3" t="s">
        <v>39</v>
      </c>
      <c r="AF806" s="3">
        <v>8</v>
      </c>
      <c r="AG806" s="3">
        <v>2</v>
      </c>
    </row>
    <row r="807" spans="1:33" ht="15.75" customHeight="1" x14ac:dyDescent="0.15">
      <c r="A807" s="3">
        <v>23214</v>
      </c>
      <c r="B807" s="3">
        <v>805</v>
      </c>
      <c r="C807" s="3">
        <v>21</v>
      </c>
      <c r="D807" s="5" t="s">
        <v>4839</v>
      </c>
      <c r="E807" s="3" t="s">
        <v>12659</v>
      </c>
      <c r="F807" s="3" t="s">
        <v>36</v>
      </c>
      <c r="G807" s="3" t="s">
        <v>37</v>
      </c>
      <c r="H807" s="3" t="s">
        <v>89</v>
      </c>
      <c r="I807" s="3" t="s">
        <v>89</v>
      </c>
      <c r="J807" s="3">
        <v>564.91719999999998</v>
      </c>
      <c r="K807" s="3">
        <v>19865400</v>
      </c>
      <c r="L807" s="3" t="s">
        <v>40</v>
      </c>
      <c r="M807" s="3">
        <v>1</v>
      </c>
      <c r="N807" s="5" t="s">
        <v>4839</v>
      </c>
      <c r="O807" s="3" t="s">
        <v>12659</v>
      </c>
      <c r="P807" s="3" t="s">
        <v>987</v>
      </c>
      <c r="Q807" s="3" t="s">
        <v>4842</v>
      </c>
      <c r="R807" s="5" t="s">
        <v>12663</v>
      </c>
      <c r="S807" s="3" t="s">
        <v>89</v>
      </c>
      <c r="T807" s="3" t="s">
        <v>37</v>
      </c>
      <c r="V807" s="3">
        <v>127</v>
      </c>
      <c r="W807" s="3">
        <v>45</v>
      </c>
      <c r="X807" s="3">
        <v>59</v>
      </c>
      <c r="Y807" s="3">
        <v>805</v>
      </c>
      <c r="Z807" s="3" t="s">
        <v>40</v>
      </c>
      <c r="AA807" s="3">
        <v>21</v>
      </c>
      <c r="AB807" s="3">
        <v>8</v>
      </c>
      <c r="AC807" s="3">
        <v>19865400</v>
      </c>
      <c r="AD807" s="3">
        <v>2987650</v>
      </c>
      <c r="AE807" s="3" t="s">
        <v>89</v>
      </c>
      <c r="AF807" s="3">
        <v>4</v>
      </c>
      <c r="AG807" s="3">
        <v>4</v>
      </c>
    </row>
    <row r="808" spans="1:33" ht="15.75" customHeight="1" x14ac:dyDescent="0.15">
      <c r="A808" s="3">
        <v>26349</v>
      </c>
      <c r="B808" s="3">
        <v>806</v>
      </c>
      <c r="C808" s="3">
        <v>19</v>
      </c>
      <c r="D808" s="3" t="s">
        <v>5799</v>
      </c>
      <c r="E808" s="3" t="s">
        <v>12670</v>
      </c>
      <c r="F808" s="3" t="s">
        <v>36</v>
      </c>
      <c r="G808" s="3" t="s">
        <v>37</v>
      </c>
      <c r="H808" s="3" t="s">
        <v>2190</v>
      </c>
      <c r="I808" s="3" t="s">
        <v>39</v>
      </c>
      <c r="J808" s="3">
        <v>563.495</v>
      </c>
      <c r="K808" s="3">
        <v>2739113</v>
      </c>
      <c r="L808" s="3" t="s">
        <v>162</v>
      </c>
      <c r="M808" s="3">
        <v>0</v>
      </c>
      <c r="N808" s="3" t="s">
        <v>5799</v>
      </c>
      <c r="O808" s="3" t="s">
        <v>12670</v>
      </c>
      <c r="P808" s="8">
        <v>40179</v>
      </c>
      <c r="Q808" s="3" t="s">
        <v>8863</v>
      </c>
      <c r="R808" s="5" t="s">
        <v>12677</v>
      </c>
      <c r="S808" s="3" t="s">
        <v>2190</v>
      </c>
      <c r="T808" s="3" t="s">
        <v>37</v>
      </c>
      <c r="V808" s="3">
        <v>127</v>
      </c>
      <c r="W808" s="3">
        <v>53</v>
      </c>
      <c r="X808" s="3">
        <v>98</v>
      </c>
      <c r="Y808" s="3">
        <v>806</v>
      </c>
      <c r="Z808" s="3" t="s">
        <v>162</v>
      </c>
      <c r="AA808" s="3">
        <v>19</v>
      </c>
      <c r="AB808" s="3">
        <v>2</v>
      </c>
      <c r="AC808" s="3">
        <v>2739113</v>
      </c>
      <c r="AD808" s="3">
        <v>412831</v>
      </c>
      <c r="AE808" s="3" t="s">
        <v>39</v>
      </c>
      <c r="AF808" s="3">
        <v>8</v>
      </c>
      <c r="AG808" s="3">
        <v>2</v>
      </c>
    </row>
    <row r="809" spans="1:33" ht="15.75" customHeight="1" x14ac:dyDescent="0.15">
      <c r="A809" s="3">
        <v>21140</v>
      </c>
      <c r="B809" s="3">
        <v>807</v>
      </c>
      <c r="C809" s="3">
        <v>23</v>
      </c>
      <c r="D809" s="3" t="s">
        <v>5802</v>
      </c>
      <c r="E809" s="3" t="s">
        <v>12681</v>
      </c>
      <c r="F809" s="3" t="s">
        <v>96</v>
      </c>
      <c r="G809" s="3" t="s">
        <v>61</v>
      </c>
      <c r="H809" s="3" t="s">
        <v>1902</v>
      </c>
      <c r="I809" s="3" t="s">
        <v>63</v>
      </c>
      <c r="J809" s="3">
        <v>563.24630000000002</v>
      </c>
      <c r="K809" s="3">
        <v>12996000</v>
      </c>
      <c r="L809" s="3" t="s">
        <v>677</v>
      </c>
      <c r="M809" s="3">
        <v>2</v>
      </c>
      <c r="N809" s="3" t="s">
        <v>5802</v>
      </c>
      <c r="O809" s="3" t="s">
        <v>12681</v>
      </c>
      <c r="P809" s="3" t="s">
        <v>835</v>
      </c>
      <c r="Q809" s="3" t="s">
        <v>8872</v>
      </c>
      <c r="R809" s="5" t="s">
        <v>12688</v>
      </c>
      <c r="S809" s="3" t="s">
        <v>1902</v>
      </c>
      <c r="T809" s="3" t="s">
        <v>61</v>
      </c>
      <c r="V809" s="3">
        <v>57</v>
      </c>
      <c r="W809" s="3">
        <v>59</v>
      </c>
      <c r="X809" s="3">
        <v>11</v>
      </c>
      <c r="Y809" s="3">
        <v>807</v>
      </c>
      <c r="Z809" s="3" t="s">
        <v>677</v>
      </c>
      <c r="AA809" s="3">
        <v>23</v>
      </c>
      <c r="AB809" s="3">
        <v>6</v>
      </c>
      <c r="AC809" s="3">
        <v>12996000</v>
      </c>
      <c r="AD809" s="3">
        <v>1959453</v>
      </c>
      <c r="AE809" s="3" t="s">
        <v>63</v>
      </c>
      <c r="AF809" s="3">
        <v>12</v>
      </c>
      <c r="AG809" s="3">
        <v>3</v>
      </c>
    </row>
    <row r="810" spans="1:33" ht="15.75" customHeight="1" x14ac:dyDescent="0.15">
      <c r="A810" s="3">
        <v>25395</v>
      </c>
      <c r="B810" s="3">
        <v>808</v>
      </c>
      <c r="C810" s="3">
        <v>48</v>
      </c>
      <c r="D810" s="3" t="s">
        <v>160</v>
      </c>
      <c r="E810" s="3" t="s">
        <v>12694</v>
      </c>
      <c r="F810" s="3" t="s">
        <v>36</v>
      </c>
      <c r="G810" s="3" t="s">
        <v>37</v>
      </c>
      <c r="H810" s="3" t="s">
        <v>106</v>
      </c>
      <c r="I810" s="3" t="s">
        <v>89</v>
      </c>
      <c r="J810" s="3">
        <v>562.69510000000002</v>
      </c>
      <c r="K810" s="3">
        <v>19745471</v>
      </c>
      <c r="L810" s="3" t="s">
        <v>71</v>
      </c>
      <c r="M810" s="3">
        <v>0</v>
      </c>
      <c r="N810" s="3" t="s">
        <v>160</v>
      </c>
      <c r="O810" s="3" t="s">
        <v>12694</v>
      </c>
      <c r="P810" s="8">
        <v>39448</v>
      </c>
      <c r="Q810" s="3" t="s">
        <v>166</v>
      </c>
      <c r="R810" s="5" t="s">
        <v>12702</v>
      </c>
      <c r="S810" s="3" t="s">
        <v>106</v>
      </c>
      <c r="T810" s="3" t="s">
        <v>37</v>
      </c>
      <c r="V810" s="3">
        <v>127</v>
      </c>
      <c r="W810" s="3">
        <v>46</v>
      </c>
      <c r="X810" s="3">
        <v>88</v>
      </c>
      <c r="Y810" s="3">
        <v>808</v>
      </c>
      <c r="Z810" s="3" t="s">
        <v>71</v>
      </c>
      <c r="AA810" s="3">
        <v>48</v>
      </c>
      <c r="AB810" s="3">
        <v>38</v>
      </c>
      <c r="AC810" s="3">
        <v>19745471</v>
      </c>
      <c r="AD810" s="3">
        <v>2979571</v>
      </c>
      <c r="AE810" s="3" t="s">
        <v>89</v>
      </c>
      <c r="AF810" s="3">
        <v>5</v>
      </c>
      <c r="AG810" s="3">
        <v>4</v>
      </c>
    </row>
    <row r="811" spans="1:33" ht="15.75" customHeight="1" x14ac:dyDescent="0.15">
      <c r="A811" s="3">
        <v>21080</v>
      </c>
      <c r="B811" s="3">
        <v>809</v>
      </c>
      <c r="C811" s="3">
        <v>229</v>
      </c>
      <c r="D811" s="3" t="s">
        <v>176</v>
      </c>
      <c r="E811" s="3" t="s">
        <v>12709</v>
      </c>
      <c r="F811" s="3" t="s">
        <v>36</v>
      </c>
      <c r="G811" s="3" t="s">
        <v>37</v>
      </c>
      <c r="H811" s="3" t="s">
        <v>180</v>
      </c>
      <c r="I811" s="3" t="s">
        <v>89</v>
      </c>
      <c r="J811" s="3">
        <v>561.9692</v>
      </c>
      <c r="K811" s="3">
        <v>57214000</v>
      </c>
      <c r="L811" s="3" t="s">
        <v>71</v>
      </c>
      <c r="M811" s="3">
        <v>2</v>
      </c>
      <c r="N811" s="3" t="s">
        <v>176</v>
      </c>
      <c r="O811" s="3" t="s">
        <v>12709</v>
      </c>
      <c r="P811" s="3" t="s">
        <v>179</v>
      </c>
      <c r="Q811" s="3" t="s">
        <v>177</v>
      </c>
      <c r="R811" s="5" t="s">
        <v>12711</v>
      </c>
      <c r="S811" s="3" t="s">
        <v>180</v>
      </c>
      <c r="T811" s="3" t="s">
        <v>37</v>
      </c>
      <c r="V811" s="3">
        <v>127</v>
      </c>
      <c r="W811" s="3">
        <v>47</v>
      </c>
      <c r="X811" s="3">
        <v>89</v>
      </c>
      <c r="Y811" s="3">
        <v>809</v>
      </c>
      <c r="Z811" s="3" t="s">
        <v>71</v>
      </c>
      <c r="AA811" s="3">
        <v>229</v>
      </c>
      <c r="AB811" s="3">
        <v>31</v>
      </c>
      <c r="AC811" s="3">
        <v>57214000</v>
      </c>
      <c r="AD811" s="3">
        <v>8643000</v>
      </c>
      <c r="AE811" s="3" t="s">
        <v>89</v>
      </c>
      <c r="AF811" s="3">
        <v>5</v>
      </c>
      <c r="AG811" s="3">
        <v>4</v>
      </c>
    </row>
    <row r="812" spans="1:33" ht="15.75" customHeight="1" x14ac:dyDescent="0.15">
      <c r="A812" s="3">
        <v>25437</v>
      </c>
      <c r="B812" s="3">
        <v>810</v>
      </c>
      <c r="C812" s="3">
        <v>101</v>
      </c>
      <c r="D812" s="3" t="s">
        <v>5805</v>
      </c>
      <c r="E812" s="3" t="s">
        <v>12714</v>
      </c>
      <c r="F812" s="3" t="s">
        <v>36</v>
      </c>
      <c r="G812" s="3" t="s">
        <v>37</v>
      </c>
      <c r="H812" s="3" t="s">
        <v>2190</v>
      </c>
      <c r="I812" s="3" t="s">
        <v>39</v>
      </c>
      <c r="J812" s="3">
        <v>561.89549999999997</v>
      </c>
      <c r="K812" s="3">
        <v>10485940</v>
      </c>
      <c r="L812" s="3" t="s">
        <v>226</v>
      </c>
      <c r="M812" s="3">
        <v>0</v>
      </c>
      <c r="N812" s="3" t="s">
        <v>5805</v>
      </c>
      <c r="O812" s="3" t="s">
        <v>12714</v>
      </c>
      <c r="P812" s="8">
        <v>36526</v>
      </c>
      <c r="Q812" s="3" t="s">
        <v>8891</v>
      </c>
      <c r="R812" s="5" t="s">
        <v>12717</v>
      </c>
      <c r="S812" s="3" t="s">
        <v>2190</v>
      </c>
      <c r="T812" s="3" t="s">
        <v>37</v>
      </c>
      <c r="V812" s="3">
        <v>127</v>
      </c>
      <c r="W812" s="3">
        <v>54</v>
      </c>
      <c r="X812" s="3">
        <v>8</v>
      </c>
      <c r="Y812" s="3">
        <v>810</v>
      </c>
      <c r="Z812" s="3" t="s">
        <v>226</v>
      </c>
      <c r="AA812" s="3">
        <v>101</v>
      </c>
      <c r="AB812" s="3">
        <v>36</v>
      </c>
      <c r="AC812" s="3">
        <v>10485940</v>
      </c>
      <c r="AD812" s="3">
        <v>1584229</v>
      </c>
      <c r="AE812" s="3" t="s">
        <v>39</v>
      </c>
      <c r="AF812" s="3">
        <v>24</v>
      </c>
      <c r="AG812" s="3">
        <v>2</v>
      </c>
    </row>
    <row r="813" spans="1:33" ht="15.75" customHeight="1" x14ac:dyDescent="0.15">
      <c r="A813" s="3">
        <v>24831</v>
      </c>
      <c r="B813" s="3">
        <v>811</v>
      </c>
      <c r="C813" s="3">
        <v>1387</v>
      </c>
      <c r="D813" s="3" t="s">
        <v>5589</v>
      </c>
      <c r="E813" s="3" t="s">
        <v>12721</v>
      </c>
      <c r="F813" s="3" t="s">
        <v>36</v>
      </c>
      <c r="G813" s="3" t="s">
        <v>37</v>
      </c>
      <c r="H813" s="3" t="s">
        <v>543</v>
      </c>
      <c r="I813" s="3" t="s">
        <v>89</v>
      </c>
      <c r="J813" s="3">
        <v>561.49839999999995</v>
      </c>
      <c r="K813" s="3">
        <v>100933004</v>
      </c>
      <c r="L813" s="3" t="s">
        <v>340</v>
      </c>
      <c r="M813" s="3">
        <v>0</v>
      </c>
      <c r="N813" s="3" t="s">
        <v>5589</v>
      </c>
      <c r="O813" s="3" t="s">
        <v>12721</v>
      </c>
      <c r="P813" s="8">
        <v>40179</v>
      </c>
      <c r="Q813" s="3" t="s">
        <v>5590</v>
      </c>
      <c r="R813" s="5" t="s">
        <v>12728</v>
      </c>
      <c r="S813" s="3" t="s">
        <v>543</v>
      </c>
      <c r="T813" s="3" t="s">
        <v>37</v>
      </c>
      <c r="V813" s="3">
        <v>127</v>
      </c>
      <c r="W813" s="3">
        <v>48</v>
      </c>
      <c r="X813" s="3">
        <v>15</v>
      </c>
      <c r="Y813" s="3">
        <v>811</v>
      </c>
      <c r="Z813" s="3" t="s">
        <v>340</v>
      </c>
      <c r="AA813" s="3">
        <v>1387</v>
      </c>
      <c r="AB813" s="3">
        <v>834</v>
      </c>
      <c r="AC813" s="3">
        <v>100933004</v>
      </c>
      <c r="AD813" s="3">
        <v>15258238</v>
      </c>
      <c r="AE813" s="3" t="s">
        <v>89</v>
      </c>
      <c r="AF813" s="3">
        <v>6</v>
      </c>
      <c r="AG813" s="3">
        <v>4</v>
      </c>
    </row>
    <row r="814" spans="1:33" ht="15.75" customHeight="1" x14ac:dyDescent="0.15">
      <c r="A814" s="3">
        <v>23228</v>
      </c>
      <c r="B814" s="3">
        <v>812</v>
      </c>
      <c r="C814" s="3">
        <v>32</v>
      </c>
      <c r="D814" s="3" t="s">
        <v>5809</v>
      </c>
      <c r="E814" s="3" t="s">
        <v>12733</v>
      </c>
      <c r="F814" s="3" t="s">
        <v>210</v>
      </c>
      <c r="G814" s="3" t="s">
        <v>114</v>
      </c>
      <c r="H814" s="3" t="s">
        <v>116</v>
      </c>
      <c r="I814" s="3" t="s">
        <v>116</v>
      </c>
      <c r="J814" s="3">
        <v>561.37729999999999</v>
      </c>
      <c r="K814" s="3">
        <v>5804181</v>
      </c>
      <c r="L814" s="3" t="s">
        <v>71</v>
      </c>
      <c r="M814" s="3">
        <v>1</v>
      </c>
      <c r="N814" s="3" t="s">
        <v>5809</v>
      </c>
      <c r="O814" s="3" t="s">
        <v>12733</v>
      </c>
      <c r="P814" s="3" t="s">
        <v>41</v>
      </c>
      <c r="Q814" s="3" t="s">
        <v>8911</v>
      </c>
      <c r="R814" s="5" t="s">
        <v>12735</v>
      </c>
      <c r="S814" s="3" t="s">
        <v>116</v>
      </c>
      <c r="T814" s="3" t="s">
        <v>114</v>
      </c>
      <c r="V814" s="3">
        <v>17</v>
      </c>
      <c r="W814" s="3">
        <v>17</v>
      </c>
      <c r="X814" s="3">
        <v>90</v>
      </c>
      <c r="Y814" s="3">
        <v>812</v>
      </c>
      <c r="Z814" s="3" t="s">
        <v>71</v>
      </c>
      <c r="AA814" s="3">
        <v>32</v>
      </c>
      <c r="AB814" s="3">
        <v>8</v>
      </c>
      <c r="AC814" s="3">
        <v>5804181</v>
      </c>
      <c r="AD814" s="3">
        <v>877590</v>
      </c>
      <c r="AE814" s="3" t="s">
        <v>116</v>
      </c>
      <c r="AF814" s="3">
        <v>5</v>
      </c>
      <c r="AG814" s="3">
        <v>46</v>
      </c>
    </row>
    <row r="815" spans="1:33" ht="15.75" customHeight="1" x14ac:dyDescent="0.15">
      <c r="A815" s="3">
        <v>19814</v>
      </c>
      <c r="B815" s="3">
        <v>813</v>
      </c>
      <c r="C815" s="3">
        <v>14</v>
      </c>
      <c r="D815" s="3" t="s">
        <v>5815</v>
      </c>
      <c r="E815" s="3" t="s">
        <v>12738</v>
      </c>
      <c r="F815" s="3" t="s">
        <v>4061</v>
      </c>
      <c r="G815" s="3" t="s">
        <v>446</v>
      </c>
      <c r="H815" s="3" t="s">
        <v>2435</v>
      </c>
      <c r="I815" s="3" t="s">
        <v>2435</v>
      </c>
      <c r="J815" s="3">
        <v>559.69370000000004</v>
      </c>
      <c r="K815" s="3">
        <v>22089508</v>
      </c>
      <c r="L815" s="3" t="s">
        <v>221</v>
      </c>
      <c r="M815" s="3">
        <v>3</v>
      </c>
      <c r="N815" s="3" t="s">
        <v>5815</v>
      </c>
      <c r="O815" s="3" t="s">
        <v>12738</v>
      </c>
      <c r="P815" s="3" t="s">
        <v>1000</v>
      </c>
      <c r="Q815" s="3" t="s">
        <v>8915</v>
      </c>
      <c r="R815" s="5" t="s">
        <v>12740</v>
      </c>
      <c r="S815" s="3" t="s">
        <v>2435</v>
      </c>
      <c r="T815" s="3" t="s">
        <v>446</v>
      </c>
      <c r="V815" s="3">
        <v>25</v>
      </c>
      <c r="W815" s="3">
        <v>25</v>
      </c>
      <c r="X815" s="3">
        <v>50</v>
      </c>
      <c r="Y815" s="3">
        <v>813</v>
      </c>
      <c r="Z815" s="3" t="s">
        <v>221</v>
      </c>
      <c r="AA815" s="3">
        <v>14</v>
      </c>
      <c r="AB815" s="3">
        <v>7</v>
      </c>
      <c r="AC815" s="3">
        <v>22089508</v>
      </c>
      <c r="AD815" s="3">
        <v>3348449</v>
      </c>
      <c r="AE815" s="3" t="s">
        <v>2435</v>
      </c>
      <c r="AF815" s="3">
        <v>2</v>
      </c>
      <c r="AG815" s="3">
        <v>29</v>
      </c>
    </row>
    <row r="816" spans="1:33" ht="15.75" customHeight="1" x14ac:dyDescent="0.15">
      <c r="A816" s="3">
        <v>25536</v>
      </c>
      <c r="B816" s="3">
        <v>814</v>
      </c>
      <c r="C816" s="3">
        <v>269</v>
      </c>
      <c r="D816" s="3" t="s">
        <v>5817</v>
      </c>
      <c r="E816" s="3" t="s">
        <v>12745</v>
      </c>
      <c r="F816" s="3" t="s">
        <v>657</v>
      </c>
      <c r="G816" s="3" t="s">
        <v>246</v>
      </c>
      <c r="H816" s="3" t="s">
        <v>240</v>
      </c>
      <c r="I816" s="3" t="s">
        <v>240</v>
      </c>
      <c r="J816" s="3">
        <v>558.42650000000003</v>
      </c>
      <c r="K816" s="3">
        <v>33328639</v>
      </c>
      <c r="L816" s="3" t="s">
        <v>66</v>
      </c>
      <c r="M816" s="3">
        <v>0</v>
      </c>
      <c r="N816" s="3" t="s">
        <v>5817</v>
      </c>
      <c r="O816" s="3" t="s">
        <v>12745</v>
      </c>
      <c r="P816" s="8">
        <v>39814</v>
      </c>
      <c r="Q816" s="3" t="s">
        <v>8927</v>
      </c>
      <c r="R816" s="5" t="s">
        <v>12748</v>
      </c>
      <c r="S816" s="3" t="s">
        <v>240</v>
      </c>
      <c r="T816" s="3" t="s">
        <v>246</v>
      </c>
      <c r="V816" s="3">
        <v>60</v>
      </c>
      <c r="W816" s="3">
        <v>17</v>
      </c>
      <c r="X816" s="3">
        <v>74</v>
      </c>
      <c r="Y816" s="3">
        <v>814</v>
      </c>
      <c r="Z816" s="3" t="s">
        <v>66</v>
      </c>
      <c r="AA816" s="3">
        <v>269</v>
      </c>
      <c r="AB816" s="3">
        <v>30</v>
      </c>
      <c r="AC816" s="3">
        <v>33328639</v>
      </c>
      <c r="AD816" s="3">
        <v>5061862</v>
      </c>
      <c r="AE816" s="3" t="s">
        <v>240</v>
      </c>
      <c r="AF816" s="3">
        <v>9</v>
      </c>
      <c r="AG816" s="3">
        <v>18</v>
      </c>
    </row>
    <row r="817" spans="1:33" ht="15.75" customHeight="1" x14ac:dyDescent="0.15">
      <c r="A817" s="3">
        <v>21653</v>
      </c>
      <c r="B817" s="3">
        <v>815</v>
      </c>
      <c r="C817" s="3">
        <v>207</v>
      </c>
      <c r="D817" s="3" t="s">
        <v>5820</v>
      </c>
      <c r="E817" s="3" t="s">
        <v>12755</v>
      </c>
      <c r="F817" s="3" t="s">
        <v>96</v>
      </c>
      <c r="G817" s="3" t="s">
        <v>61</v>
      </c>
      <c r="H817" s="3" t="s">
        <v>3165</v>
      </c>
      <c r="I817" s="3" t="s">
        <v>63</v>
      </c>
      <c r="J817" s="3">
        <v>558.34780000000001</v>
      </c>
      <c r="K817" s="3">
        <v>55591774</v>
      </c>
      <c r="L817" s="3" t="s">
        <v>215</v>
      </c>
      <c r="M817" s="3">
        <v>2</v>
      </c>
      <c r="N817" s="3" t="s">
        <v>5820</v>
      </c>
      <c r="O817" s="3" t="s">
        <v>12755</v>
      </c>
      <c r="P817" s="3" t="s">
        <v>835</v>
      </c>
      <c r="Q817" s="3" t="s">
        <v>8931</v>
      </c>
      <c r="R817" s="5" t="s">
        <v>12758</v>
      </c>
      <c r="S817" s="3" t="s">
        <v>3165</v>
      </c>
      <c r="T817" s="3" t="s">
        <v>61</v>
      </c>
      <c r="V817" s="3">
        <v>58</v>
      </c>
      <c r="W817" s="3">
        <v>60</v>
      </c>
      <c r="X817" s="3">
        <v>55</v>
      </c>
      <c r="Y817" s="3">
        <v>815</v>
      </c>
      <c r="Z817" s="3" t="s">
        <v>215</v>
      </c>
      <c r="AA817" s="3">
        <v>207</v>
      </c>
      <c r="AB817" s="3">
        <v>58</v>
      </c>
      <c r="AC817" s="3">
        <v>55591774</v>
      </c>
      <c r="AD817" s="3">
        <v>8444134</v>
      </c>
      <c r="AE817" s="3" t="s">
        <v>63</v>
      </c>
      <c r="AF817" s="3">
        <v>7</v>
      </c>
      <c r="AG817" s="3">
        <v>3</v>
      </c>
    </row>
    <row r="818" spans="1:33" ht="15.75" customHeight="1" x14ac:dyDescent="0.15">
      <c r="A818" s="3">
        <v>25330</v>
      </c>
      <c r="B818" s="3">
        <v>816</v>
      </c>
      <c r="C818" s="3">
        <v>259</v>
      </c>
      <c r="D818" s="3" t="s">
        <v>5828</v>
      </c>
      <c r="E818" s="3" t="s">
        <v>12760</v>
      </c>
      <c r="F818" s="3" t="s">
        <v>36</v>
      </c>
      <c r="G818" s="3" t="s">
        <v>37</v>
      </c>
      <c r="H818" s="3" t="s">
        <v>8560</v>
      </c>
      <c r="I818" s="3" t="s">
        <v>5043</v>
      </c>
      <c r="J818" s="3">
        <v>558.35410000000002</v>
      </c>
      <c r="K818" s="3">
        <v>35495269</v>
      </c>
      <c r="L818" s="3" t="s">
        <v>215</v>
      </c>
      <c r="M818" s="3">
        <v>0</v>
      </c>
      <c r="N818" s="3" t="s">
        <v>5828</v>
      </c>
      <c r="O818" s="3" t="s">
        <v>12760</v>
      </c>
      <c r="P818" s="8">
        <v>36161</v>
      </c>
      <c r="Q818" s="3" t="s">
        <v>8920</v>
      </c>
      <c r="R818" s="5" t="s">
        <v>12764</v>
      </c>
      <c r="S818" s="3" t="s">
        <v>8560</v>
      </c>
      <c r="T818" s="3" t="s">
        <v>37</v>
      </c>
      <c r="V818" s="3">
        <v>127</v>
      </c>
      <c r="W818" s="3">
        <v>0</v>
      </c>
      <c r="X818" s="3">
        <v>56</v>
      </c>
      <c r="Y818" s="3">
        <v>816</v>
      </c>
      <c r="Z818" s="3" t="s">
        <v>215</v>
      </c>
      <c r="AA818" s="3">
        <v>259</v>
      </c>
      <c r="AB818" s="3">
        <v>97</v>
      </c>
      <c r="AC818" s="3">
        <v>35495269</v>
      </c>
      <c r="AD818" s="3">
        <v>5391516</v>
      </c>
      <c r="AF818" s="3">
        <v>7</v>
      </c>
      <c r="AG818" s="3">
        <v>67</v>
      </c>
    </row>
    <row r="819" spans="1:33" ht="15.75" customHeight="1" x14ac:dyDescent="0.15">
      <c r="A819" s="3">
        <v>26433</v>
      </c>
      <c r="B819" s="3">
        <v>817</v>
      </c>
      <c r="C819" s="3">
        <v>57</v>
      </c>
      <c r="D819" s="3" t="s">
        <v>5832</v>
      </c>
      <c r="E819" s="3" t="s">
        <v>12766</v>
      </c>
      <c r="F819" s="3" t="s">
        <v>855</v>
      </c>
      <c r="G819" s="3" t="s">
        <v>292</v>
      </c>
      <c r="H819" s="3" t="s">
        <v>2279</v>
      </c>
      <c r="I819" s="3" t="s">
        <v>2280</v>
      </c>
      <c r="J819" s="3">
        <v>558.29049999999995</v>
      </c>
      <c r="K819" s="3">
        <v>12302640</v>
      </c>
      <c r="L819" s="3" t="s">
        <v>641</v>
      </c>
      <c r="M819" s="3">
        <v>0</v>
      </c>
      <c r="N819" s="3" t="s">
        <v>5832</v>
      </c>
      <c r="O819" s="3" t="s">
        <v>12766</v>
      </c>
      <c r="P819" s="8">
        <v>38353</v>
      </c>
      <c r="Q819" s="3" t="s">
        <v>8950</v>
      </c>
      <c r="R819" s="5" t="s">
        <v>12769</v>
      </c>
      <c r="S819" s="3" t="s">
        <v>2279</v>
      </c>
      <c r="T819" s="3" t="s">
        <v>292</v>
      </c>
      <c r="V819" s="3">
        <v>26</v>
      </c>
      <c r="W819" s="3">
        <v>7</v>
      </c>
      <c r="X819" s="3">
        <v>6</v>
      </c>
      <c r="Y819" s="3">
        <v>817</v>
      </c>
      <c r="Z819" s="3" t="s">
        <v>641</v>
      </c>
      <c r="AA819" s="3">
        <v>57</v>
      </c>
      <c r="AB819" s="3">
        <v>14</v>
      </c>
      <c r="AC819" s="3">
        <v>12302640</v>
      </c>
      <c r="AD819" s="3">
        <v>1868877</v>
      </c>
      <c r="AE819" s="3" t="s">
        <v>2280</v>
      </c>
      <c r="AF819" s="3">
        <v>23</v>
      </c>
      <c r="AG819" s="3">
        <v>52</v>
      </c>
    </row>
    <row r="820" spans="1:33" ht="15.75" customHeight="1" x14ac:dyDescent="0.15">
      <c r="A820" s="3">
        <v>26492</v>
      </c>
      <c r="B820" s="3">
        <v>818</v>
      </c>
      <c r="C820" s="3">
        <v>14</v>
      </c>
      <c r="D820" s="3" t="s">
        <v>5833</v>
      </c>
      <c r="E820" s="3" t="s">
        <v>12772</v>
      </c>
      <c r="F820" s="3" t="s">
        <v>143</v>
      </c>
      <c r="G820" s="3" t="s">
        <v>77</v>
      </c>
      <c r="H820" s="3" t="s">
        <v>8572</v>
      </c>
      <c r="I820" s="3" t="s">
        <v>8678</v>
      </c>
      <c r="J820" s="3">
        <v>554.52549999999997</v>
      </c>
      <c r="K820" s="3">
        <v>2000590</v>
      </c>
      <c r="L820" s="3" t="s">
        <v>677</v>
      </c>
      <c r="M820" s="3">
        <v>0</v>
      </c>
      <c r="N820" s="3" t="s">
        <v>5833</v>
      </c>
      <c r="O820" s="3" t="s">
        <v>12772</v>
      </c>
      <c r="P820" s="8">
        <v>39814</v>
      </c>
      <c r="Q820" s="3" t="s">
        <v>8684</v>
      </c>
      <c r="R820" s="5" t="s">
        <v>12776</v>
      </c>
      <c r="S820" s="3" t="s">
        <v>8572</v>
      </c>
      <c r="T820" s="3" t="s">
        <v>77</v>
      </c>
      <c r="V820" s="3">
        <v>26</v>
      </c>
      <c r="W820" s="3">
        <v>0</v>
      </c>
      <c r="X820" s="3">
        <v>12</v>
      </c>
      <c r="Y820" s="3">
        <v>818</v>
      </c>
      <c r="Z820" s="3" t="s">
        <v>677</v>
      </c>
      <c r="AA820" s="3">
        <v>14</v>
      </c>
      <c r="AB820" s="3">
        <v>8</v>
      </c>
      <c r="AC820" s="3">
        <v>2000590</v>
      </c>
      <c r="AD820" s="3">
        <v>305655</v>
      </c>
      <c r="AF820" s="3">
        <v>12</v>
      </c>
      <c r="AG820" s="3">
        <v>121</v>
      </c>
    </row>
    <row r="821" spans="1:33" ht="15.75" customHeight="1" x14ac:dyDescent="0.15">
      <c r="A821" s="3">
        <v>25592</v>
      </c>
      <c r="B821" s="3">
        <v>819</v>
      </c>
      <c r="C821" s="3">
        <v>148</v>
      </c>
      <c r="D821" s="3" t="s">
        <v>5834</v>
      </c>
      <c r="E821" s="3" t="s">
        <v>12779</v>
      </c>
      <c r="F821" s="3" t="s">
        <v>4061</v>
      </c>
      <c r="G821" s="3" t="s">
        <v>446</v>
      </c>
      <c r="H821" s="3" t="s">
        <v>2435</v>
      </c>
      <c r="I821" s="3" t="s">
        <v>2435</v>
      </c>
      <c r="J821" s="3">
        <v>554.00149999999996</v>
      </c>
      <c r="K821" s="3">
        <v>3128678</v>
      </c>
      <c r="L821" s="3" t="s">
        <v>215</v>
      </c>
      <c r="M821" s="3">
        <v>0</v>
      </c>
      <c r="N821" s="3" t="s">
        <v>5834</v>
      </c>
      <c r="O821" s="3" t="s">
        <v>12779</v>
      </c>
      <c r="P821" s="8">
        <v>36892</v>
      </c>
      <c r="Q821" s="3" t="s">
        <v>8959</v>
      </c>
      <c r="R821" s="5" t="s">
        <v>12782</v>
      </c>
      <c r="S821" s="3" t="s">
        <v>2435</v>
      </c>
      <c r="T821" s="3" t="s">
        <v>446</v>
      </c>
      <c r="V821" s="3">
        <v>26</v>
      </c>
      <c r="W821" s="3">
        <v>26</v>
      </c>
      <c r="X821" s="3">
        <v>57</v>
      </c>
      <c r="Y821" s="3">
        <v>819</v>
      </c>
      <c r="Z821" s="3" t="s">
        <v>215</v>
      </c>
      <c r="AA821" s="3">
        <v>148</v>
      </c>
      <c r="AB821" s="3">
        <v>45</v>
      </c>
      <c r="AC821" s="3">
        <v>3128678</v>
      </c>
      <c r="AD821" s="3">
        <v>478390</v>
      </c>
      <c r="AE821" s="3" t="s">
        <v>2435</v>
      </c>
      <c r="AF821" s="3">
        <v>7</v>
      </c>
      <c r="AG821" s="3">
        <v>29</v>
      </c>
    </row>
    <row r="822" spans="1:33" ht="15.75" customHeight="1" x14ac:dyDescent="0.15">
      <c r="A822" s="3">
        <v>25019</v>
      </c>
      <c r="B822" s="3">
        <v>820</v>
      </c>
      <c r="C822" s="3">
        <v>27</v>
      </c>
      <c r="D822" s="3" t="s">
        <v>5837</v>
      </c>
      <c r="E822" s="3" t="s">
        <v>12786</v>
      </c>
      <c r="F822" s="3" t="s">
        <v>855</v>
      </c>
      <c r="G822" s="3" t="s">
        <v>292</v>
      </c>
      <c r="H822" s="3" t="s">
        <v>7399</v>
      </c>
      <c r="I822" s="3" t="s">
        <v>1032</v>
      </c>
      <c r="J822" s="3">
        <v>553.93309999999997</v>
      </c>
      <c r="K822" s="3">
        <v>2804268</v>
      </c>
      <c r="L822" s="3" t="s">
        <v>162</v>
      </c>
      <c r="M822" s="3">
        <v>0</v>
      </c>
      <c r="N822" s="3" t="s">
        <v>5837</v>
      </c>
      <c r="O822" s="3" t="s">
        <v>12786</v>
      </c>
      <c r="P822" s="8">
        <v>37257</v>
      </c>
      <c r="Q822" s="3" t="s">
        <v>8968</v>
      </c>
      <c r="R822" s="5" t="s">
        <v>12790</v>
      </c>
      <c r="S822" s="3" t="s">
        <v>7399</v>
      </c>
      <c r="T822" s="3" t="s">
        <v>292</v>
      </c>
      <c r="V822" s="3">
        <v>27</v>
      </c>
      <c r="W822" s="3">
        <v>22</v>
      </c>
      <c r="X822" s="3">
        <v>99</v>
      </c>
      <c r="Y822" s="3">
        <v>820</v>
      </c>
      <c r="Z822" s="3" t="s">
        <v>162</v>
      </c>
      <c r="AA822" s="3">
        <v>27</v>
      </c>
      <c r="AB822" s="3">
        <v>12</v>
      </c>
      <c r="AC822" s="3">
        <v>2804268</v>
      </c>
      <c r="AD822" s="3">
        <v>428831</v>
      </c>
      <c r="AE822" s="3" t="s">
        <v>1032</v>
      </c>
      <c r="AF822" s="3">
        <v>8</v>
      </c>
      <c r="AG822" s="3">
        <v>49</v>
      </c>
    </row>
    <row r="823" spans="1:33" ht="15.75" customHeight="1" x14ac:dyDescent="0.15">
      <c r="A823" s="3">
        <v>23634</v>
      </c>
      <c r="B823" s="3">
        <v>821</v>
      </c>
      <c r="C823" s="3">
        <v>351</v>
      </c>
      <c r="D823" s="3" t="s">
        <v>5838</v>
      </c>
      <c r="E823" s="3" t="s">
        <v>12793</v>
      </c>
      <c r="F823" s="3" t="s">
        <v>164</v>
      </c>
      <c r="G823" s="3" t="s">
        <v>92</v>
      </c>
      <c r="H823" s="3" t="s">
        <v>8587</v>
      </c>
      <c r="I823" s="3" t="s">
        <v>94</v>
      </c>
      <c r="J823" s="3">
        <v>553.03039999999999</v>
      </c>
      <c r="K823" s="3">
        <v>10435138</v>
      </c>
      <c r="L823" s="3" t="s">
        <v>75</v>
      </c>
      <c r="M823" s="3">
        <v>1</v>
      </c>
      <c r="N823" s="3" t="s">
        <v>5838</v>
      </c>
      <c r="O823" s="3" t="s">
        <v>12793</v>
      </c>
      <c r="P823" s="3" t="s">
        <v>787</v>
      </c>
      <c r="Q823" s="3" t="s">
        <v>8971</v>
      </c>
      <c r="R823" s="5" t="s">
        <v>12802</v>
      </c>
      <c r="S823" s="3" t="s">
        <v>8587</v>
      </c>
      <c r="T823" s="3" t="s">
        <v>92</v>
      </c>
      <c r="V823" s="3">
        <v>4</v>
      </c>
      <c r="W823" s="3">
        <v>0</v>
      </c>
      <c r="X823" s="3">
        <v>16</v>
      </c>
      <c r="Y823" s="3">
        <v>821</v>
      </c>
      <c r="Z823" s="3" t="s">
        <v>75</v>
      </c>
      <c r="AA823" s="3">
        <v>351</v>
      </c>
      <c r="AB823" s="3">
        <v>53</v>
      </c>
      <c r="AC823" s="3">
        <v>10435138</v>
      </c>
      <c r="AD823" s="3">
        <v>1597956</v>
      </c>
      <c r="AF823" s="3">
        <v>14</v>
      </c>
      <c r="AG823" s="3">
        <v>151</v>
      </c>
    </row>
    <row r="824" spans="1:33" ht="15.75" customHeight="1" x14ac:dyDescent="0.15">
      <c r="A824" s="3">
        <v>26300</v>
      </c>
      <c r="B824" s="3">
        <v>822</v>
      </c>
      <c r="C824" s="3">
        <v>53</v>
      </c>
      <c r="D824" s="3" t="s">
        <v>5844</v>
      </c>
      <c r="E824" s="3" t="s">
        <v>12806</v>
      </c>
      <c r="F824" s="3" t="s">
        <v>1620</v>
      </c>
      <c r="G824" s="3" t="s">
        <v>412</v>
      </c>
      <c r="H824" s="3" t="s">
        <v>8595</v>
      </c>
      <c r="I824" s="3" t="s">
        <v>742</v>
      </c>
      <c r="J824" s="3">
        <v>552.53570000000002</v>
      </c>
      <c r="K824" s="3">
        <v>101932804</v>
      </c>
      <c r="L824" s="3" t="s">
        <v>71</v>
      </c>
      <c r="M824" s="3">
        <v>0</v>
      </c>
      <c r="N824" s="3" t="s">
        <v>5844</v>
      </c>
      <c r="O824" s="3" t="s">
        <v>12806</v>
      </c>
      <c r="P824" s="8">
        <v>39083</v>
      </c>
      <c r="Q824" s="3" t="s">
        <v>8978</v>
      </c>
      <c r="R824" s="5" t="s">
        <v>12809</v>
      </c>
      <c r="S824" s="3" t="s">
        <v>8595</v>
      </c>
      <c r="T824" s="3" t="s">
        <v>412</v>
      </c>
      <c r="V824" s="3">
        <v>35</v>
      </c>
      <c r="W824" s="3">
        <v>33</v>
      </c>
      <c r="X824" s="3">
        <v>91</v>
      </c>
      <c r="Y824" s="3">
        <v>822</v>
      </c>
      <c r="Z824" s="3" t="s">
        <v>71</v>
      </c>
      <c r="AA824" s="3">
        <v>53</v>
      </c>
      <c r="AB824" s="3">
        <v>8</v>
      </c>
      <c r="AC824" s="3">
        <v>101932804</v>
      </c>
      <c r="AD824" s="3">
        <v>15621030</v>
      </c>
      <c r="AE824" s="3" t="s">
        <v>742</v>
      </c>
      <c r="AF824" s="3">
        <v>5</v>
      </c>
      <c r="AG824" s="3">
        <v>17</v>
      </c>
    </row>
    <row r="825" spans="1:33" ht="15.75" customHeight="1" x14ac:dyDescent="0.15">
      <c r="A825" s="3">
        <v>19535</v>
      </c>
      <c r="B825" s="3">
        <v>823</v>
      </c>
      <c r="C825" s="3">
        <v>60</v>
      </c>
      <c r="D825" s="3" t="s">
        <v>5849</v>
      </c>
      <c r="E825" s="3" t="s">
        <v>12812</v>
      </c>
      <c r="F825" s="3" t="s">
        <v>331</v>
      </c>
      <c r="G825" s="3" t="s">
        <v>167</v>
      </c>
      <c r="H825" s="3" t="s">
        <v>8599</v>
      </c>
      <c r="I825" s="3" t="s">
        <v>169</v>
      </c>
      <c r="J825" s="3">
        <v>552.2568</v>
      </c>
      <c r="K825" s="3">
        <v>84865345</v>
      </c>
      <c r="L825" s="3" t="s">
        <v>538</v>
      </c>
      <c r="M825" s="3">
        <v>3</v>
      </c>
      <c r="N825" s="3" t="s">
        <v>5849</v>
      </c>
      <c r="O825" s="3" t="s">
        <v>12812</v>
      </c>
      <c r="P825" s="3" t="s">
        <v>91</v>
      </c>
      <c r="Q825" s="3" t="s">
        <v>8989</v>
      </c>
      <c r="R825" s="5" t="s">
        <v>12815</v>
      </c>
      <c r="S825" s="3" t="s">
        <v>8599</v>
      </c>
      <c r="T825" s="3" t="s">
        <v>167</v>
      </c>
      <c r="V825" s="3">
        <v>59</v>
      </c>
      <c r="W825" s="3">
        <v>0</v>
      </c>
      <c r="X825" s="3">
        <v>31</v>
      </c>
      <c r="Y825" s="3">
        <v>823</v>
      </c>
      <c r="Z825" s="3" t="s">
        <v>538</v>
      </c>
      <c r="AA825" s="3">
        <v>60</v>
      </c>
      <c r="AB825" s="3">
        <v>10</v>
      </c>
      <c r="AC825" s="3">
        <v>84865345</v>
      </c>
      <c r="AD825" s="3">
        <v>13011033</v>
      </c>
      <c r="AF825" s="3">
        <v>3</v>
      </c>
      <c r="AG825" s="3">
        <v>64</v>
      </c>
    </row>
    <row r="826" spans="1:33" ht="15.75" customHeight="1" x14ac:dyDescent="0.15">
      <c r="A826" s="3">
        <v>23043</v>
      </c>
      <c r="B826" s="3">
        <v>824</v>
      </c>
      <c r="C826" s="3">
        <v>33</v>
      </c>
      <c r="D826" s="3" t="s">
        <v>5853</v>
      </c>
      <c r="E826" s="3" t="s">
        <v>12818</v>
      </c>
      <c r="F826" s="3" t="s">
        <v>36</v>
      </c>
      <c r="G826" s="3" t="s">
        <v>37</v>
      </c>
      <c r="H826" s="3" t="s">
        <v>2190</v>
      </c>
      <c r="I826" s="3" t="s">
        <v>39</v>
      </c>
      <c r="J826" s="3">
        <v>552.21780000000001</v>
      </c>
      <c r="K826" s="3">
        <v>6571994</v>
      </c>
      <c r="L826" s="3" t="s">
        <v>221</v>
      </c>
      <c r="M826" s="3">
        <v>1</v>
      </c>
      <c r="N826" s="3" t="s">
        <v>5853</v>
      </c>
      <c r="O826" s="3" t="s">
        <v>12818</v>
      </c>
      <c r="P826" s="3" t="s">
        <v>987</v>
      </c>
      <c r="Q826" s="3" t="s">
        <v>8993</v>
      </c>
      <c r="R826" s="5" t="s">
        <v>12820</v>
      </c>
      <c r="S826" s="3" t="s">
        <v>2190</v>
      </c>
      <c r="T826" s="3" t="s">
        <v>37</v>
      </c>
      <c r="V826" s="3">
        <v>127</v>
      </c>
      <c r="W826" s="3">
        <v>55</v>
      </c>
      <c r="X826" s="3">
        <v>51</v>
      </c>
      <c r="Y826" s="3">
        <v>824</v>
      </c>
      <c r="Z826" s="3" t="s">
        <v>221</v>
      </c>
      <c r="AA826" s="3">
        <v>33</v>
      </c>
      <c r="AB826" s="3">
        <v>8</v>
      </c>
      <c r="AC826" s="3">
        <v>6571994</v>
      </c>
      <c r="AD826" s="3">
        <v>1007638</v>
      </c>
      <c r="AE826" s="3" t="s">
        <v>39</v>
      </c>
      <c r="AF826" s="3">
        <v>2</v>
      </c>
      <c r="AG826" s="3">
        <v>2</v>
      </c>
    </row>
    <row r="827" spans="1:33" ht="15.75" customHeight="1" x14ac:dyDescent="0.15">
      <c r="A827" s="3">
        <v>21570</v>
      </c>
      <c r="B827" s="3">
        <v>825</v>
      </c>
      <c r="C827" s="3">
        <v>284</v>
      </c>
      <c r="D827" s="3" t="s">
        <v>5859</v>
      </c>
      <c r="E827" s="3" t="s">
        <v>12825</v>
      </c>
      <c r="F827" s="3" t="s">
        <v>36</v>
      </c>
      <c r="G827" s="3" t="s">
        <v>37</v>
      </c>
      <c r="H827" s="3" t="s">
        <v>2190</v>
      </c>
      <c r="I827" s="3" t="s">
        <v>39</v>
      </c>
      <c r="J827" s="3">
        <v>551.71950000000004</v>
      </c>
      <c r="K827" s="3">
        <v>30018046</v>
      </c>
      <c r="L827" s="3" t="s">
        <v>66</v>
      </c>
      <c r="M827" s="3">
        <v>2</v>
      </c>
      <c r="N827" s="3" t="s">
        <v>5859</v>
      </c>
      <c r="O827" s="3" t="s">
        <v>12825</v>
      </c>
      <c r="P827" s="3" t="s">
        <v>835</v>
      </c>
      <c r="Q827" s="3" t="s">
        <v>9001</v>
      </c>
      <c r="R827" s="5" t="s">
        <v>12828</v>
      </c>
      <c r="S827" s="3" t="s">
        <v>2190</v>
      </c>
      <c r="T827" s="3" t="s">
        <v>37</v>
      </c>
      <c r="V827" s="3">
        <v>127</v>
      </c>
      <c r="W827" s="3">
        <v>56</v>
      </c>
      <c r="X827" s="3">
        <v>75</v>
      </c>
      <c r="Y827" s="3">
        <v>825</v>
      </c>
      <c r="Z827" s="3" t="s">
        <v>66</v>
      </c>
      <c r="AA827" s="3">
        <v>284</v>
      </c>
      <c r="AB827" s="3">
        <v>33</v>
      </c>
      <c r="AC827" s="3">
        <v>30018046</v>
      </c>
      <c r="AD827" s="3">
        <v>4605976</v>
      </c>
      <c r="AE827" s="3" t="s">
        <v>39</v>
      </c>
      <c r="AF827" s="3">
        <v>9</v>
      </c>
      <c r="AG827" s="3">
        <v>2</v>
      </c>
    </row>
    <row r="828" spans="1:33" ht="15.75" customHeight="1" x14ac:dyDescent="0.15">
      <c r="A828" s="3">
        <v>25288</v>
      </c>
      <c r="B828" s="3">
        <v>826</v>
      </c>
      <c r="C828" s="3">
        <v>10</v>
      </c>
      <c r="D828" s="3" t="s">
        <v>5862</v>
      </c>
      <c r="E828" s="3" t="s">
        <v>12832</v>
      </c>
      <c r="F828" s="3" t="s">
        <v>4272</v>
      </c>
      <c r="G828" s="3" t="s">
        <v>780</v>
      </c>
      <c r="H828" s="3" t="s">
        <v>8626</v>
      </c>
      <c r="I828" s="3" t="s">
        <v>9010</v>
      </c>
      <c r="J828" s="3">
        <v>551.46289999999999</v>
      </c>
      <c r="K828" s="3">
        <v>10077629</v>
      </c>
      <c r="L828" s="3" t="s">
        <v>600</v>
      </c>
      <c r="M828" s="3">
        <v>0</v>
      </c>
      <c r="N828" s="3" t="s">
        <v>5862</v>
      </c>
      <c r="O828" s="3" t="s">
        <v>12832</v>
      </c>
      <c r="P828" s="8">
        <v>39814</v>
      </c>
      <c r="Q828" s="3" t="s">
        <v>9008</v>
      </c>
      <c r="R828" s="5" t="s">
        <v>12835</v>
      </c>
      <c r="S828" s="3" t="s">
        <v>8626</v>
      </c>
      <c r="T828" s="3" t="s">
        <v>780</v>
      </c>
      <c r="V828" s="3">
        <v>3</v>
      </c>
      <c r="W828" s="3">
        <v>0</v>
      </c>
      <c r="X828" s="3">
        <v>16</v>
      </c>
      <c r="Y828" s="3">
        <v>826</v>
      </c>
      <c r="Z828" s="3" t="s">
        <v>600</v>
      </c>
      <c r="AA828" s="3">
        <v>10</v>
      </c>
      <c r="AB828" s="3">
        <v>2</v>
      </c>
      <c r="AC828" s="3">
        <v>10077629</v>
      </c>
      <c r="AD828" s="3">
        <v>1546923</v>
      </c>
      <c r="AF828" s="3">
        <v>13</v>
      </c>
      <c r="AG828" s="3">
        <v>632</v>
      </c>
    </row>
    <row r="829" spans="1:33" ht="15.75" customHeight="1" x14ac:dyDescent="0.15">
      <c r="A829" s="3">
        <v>25308</v>
      </c>
      <c r="B829" s="3">
        <v>827</v>
      </c>
      <c r="C829" s="3">
        <v>100</v>
      </c>
      <c r="D829" s="3" t="s">
        <v>5878</v>
      </c>
      <c r="E829" s="3" t="s">
        <v>12842</v>
      </c>
      <c r="F829" s="3" t="s">
        <v>6874</v>
      </c>
      <c r="G829" s="3" t="s">
        <v>621</v>
      </c>
      <c r="H829" s="3" t="s">
        <v>2653</v>
      </c>
      <c r="I829" s="3" t="s">
        <v>4662</v>
      </c>
      <c r="J829" s="3">
        <v>551.37639999999999</v>
      </c>
      <c r="K829" s="3">
        <v>14643736</v>
      </c>
      <c r="L829" s="3" t="s">
        <v>162</v>
      </c>
      <c r="M829" s="3">
        <v>0</v>
      </c>
      <c r="N829" s="3" t="s">
        <v>5878</v>
      </c>
      <c r="O829" s="3" t="s">
        <v>12842</v>
      </c>
      <c r="P829" s="8">
        <v>39814</v>
      </c>
      <c r="Q829" s="3" t="s">
        <v>9015</v>
      </c>
      <c r="R829" s="5" t="s">
        <v>12845</v>
      </c>
      <c r="S829" s="3" t="s">
        <v>2653</v>
      </c>
      <c r="T829" s="3" t="s">
        <v>621</v>
      </c>
      <c r="V829" s="3">
        <v>10</v>
      </c>
      <c r="W829" s="3">
        <v>7</v>
      </c>
      <c r="X829" s="3">
        <v>100</v>
      </c>
      <c r="Y829" s="3">
        <v>827</v>
      </c>
      <c r="Z829" s="3" t="s">
        <v>162</v>
      </c>
      <c r="AA829" s="3">
        <v>100</v>
      </c>
      <c r="AB829" s="3">
        <v>30</v>
      </c>
      <c r="AC829" s="3">
        <v>14643736</v>
      </c>
      <c r="AD829" s="3">
        <v>2248122</v>
      </c>
      <c r="AE829" s="3" t="s">
        <v>4662</v>
      </c>
      <c r="AF829" s="3">
        <v>8</v>
      </c>
      <c r="AG829" s="3">
        <v>82</v>
      </c>
    </row>
    <row r="830" spans="1:33" ht="15.75" customHeight="1" x14ac:dyDescent="0.15">
      <c r="A830" s="3">
        <v>25115</v>
      </c>
      <c r="B830" s="3">
        <v>828</v>
      </c>
      <c r="C830" s="3">
        <v>8</v>
      </c>
      <c r="D830" s="3" t="s">
        <v>5880</v>
      </c>
      <c r="E830" s="3" t="s">
        <v>12848</v>
      </c>
      <c r="F830" s="3" t="s">
        <v>331</v>
      </c>
      <c r="G830" s="3" t="s">
        <v>167</v>
      </c>
      <c r="H830" s="3" t="s">
        <v>8637</v>
      </c>
      <c r="I830" s="3" t="s">
        <v>283</v>
      </c>
      <c r="J830" s="3">
        <v>549.68370000000004</v>
      </c>
      <c r="K830" s="3">
        <v>4509578</v>
      </c>
      <c r="L830" s="3" t="s">
        <v>40</v>
      </c>
      <c r="M830" s="3">
        <v>0</v>
      </c>
      <c r="N830" s="3" t="s">
        <v>5880</v>
      </c>
      <c r="O830" s="3" t="s">
        <v>12848</v>
      </c>
      <c r="P830" s="8">
        <v>38718</v>
      </c>
      <c r="Q830" s="3" t="s">
        <v>9022</v>
      </c>
      <c r="R830" s="5" t="s">
        <v>12851</v>
      </c>
      <c r="S830" s="3" t="s">
        <v>8637</v>
      </c>
      <c r="T830" s="3" t="s">
        <v>167</v>
      </c>
      <c r="V830" s="3">
        <v>60</v>
      </c>
      <c r="W830" s="3">
        <v>23</v>
      </c>
      <c r="X830" s="3">
        <v>60</v>
      </c>
      <c r="Y830" s="3">
        <v>828</v>
      </c>
      <c r="Z830" s="3" t="s">
        <v>40</v>
      </c>
      <c r="AA830" s="3">
        <v>8</v>
      </c>
      <c r="AB830" s="3">
        <v>4</v>
      </c>
      <c r="AC830" s="3">
        <v>4509578</v>
      </c>
      <c r="AD830" s="3">
        <v>694119</v>
      </c>
      <c r="AE830" s="3" t="s">
        <v>283</v>
      </c>
      <c r="AF830" s="3">
        <v>4</v>
      </c>
      <c r="AG830" s="3">
        <v>1</v>
      </c>
    </row>
    <row r="831" spans="1:33" ht="15.75" customHeight="1" x14ac:dyDescent="0.15">
      <c r="A831" s="3">
        <v>21011</v>
      </c>
      <c r="B831" s="3">
        <v>829</v>
      </c>
      <c r="C831" s="3">
        <v>51</v>
      </c>
      <c r="D831" s="3" t="s">
        <v>5883</v>
      </c>
      <c r="E831" s="3" t="s">
        <v>12854</v>
      </c>
      <c r="F831" s="3" t="s">
        <v>297</v>
      </c>
      <c r="G831" s="3" t="s">
        <v>146</v>
      </c>
      <c r="H831" s="3" t="s">
        <v>2725</v>
      </c>
      <c r="I831" s="3" t="s">
        <v>2725</v>
      </c>
      <c r="J831" s="3">
        <v>549.22990000000004</v>
      </c>
      <c r="K831" s="3">
        <v>21903400</v>
      </c>
      <c r="L831" s="3" t="s">
        <v>71</v>
      </c>
      <c r="M831" s="3">
        <v>2</v>
      </c>
      <c r="N831" s="3" t="s">
        <v>5883</v>
      </c>
      <c r="O831" s="3" t="s">
        <v>12854</v>
      </c>
      <c r="P831" s="3" t="s">
        <v>91</v>
      </c>
      <c r="Q831" s="3" t="s">
        <v>9028</v>
      </c>
      <c r="R831" s="5" t="s">
        <v>12857</v>
      </c>
      <c r="S831" s="3" t="s">
        <v>2725</v>
      </c>
      <c r="T831" s="3" t="s">
        <v>146</v>
      </c>
      <c r="V831" s="3">
        <v>19</v>
      </c>
      <c r="X831" s="3">
        <v>92</v>
      </c>
      <c r="Y831" s="3">
        <v>829</v>
      </c>
      <c r="Z831" s="3" t="s">
        <v>71</v>
      </c>
      <c r="AA831" s="3">
        <v>51</v>
      </c>
      <c r="AB831" s="3">
        <v>7</v>
      </c>
      <c r="AC831" s="3">
        <v>21903400</v>
      </c>
      <c r="AD831" s="3">
        <v>3373751</v>
      </c>
      <c r="AE831" s="3" t="s">
        <v>2725</v>
      </c>
      <c r="AF831" s="3">
        <v>5</v>
      </c>
      <c r="AG831" s="3">
        <v>30</v>
      </c>
    </row>
    <row r="832" spans="1:33" ht="15.75" customHeight="1" x14ac:dyDescent="0.15">
      <c r="A832" s="3">
        <v>26214</v>
      </c>
      <c r="B832" s="3">
        <v>830</v>
      </c>
      <c r="C832" s="3">
        <v>140</v>
      </c>
      <c r="D832" s="3" t="s">
        <v>5890</v>
      </c>
      <c r="E832" s="3" t="s">
        <v>12861</v>
      </c>
      <c r="F832" s="3" t="s">
        <v>657</v>
      </c>
      <c r="G832" s="3" t="s">
        <v>246</v>
      </c>
      <c r="H832" s="3" t="s">
        <v>264</v>
      </c>
      <c r="I832" s="3" t="s">
        <v>264</v>
      </c>
      <c r="J832" s="3">
        <v>548.66039999999998</v>
      </c>
      <c r="K832" s="3">
        <v>11057000</v>
      </c>
      <c r="L832" s="3" t="s">
        <v>71</v>
      </c>
      <c r="M832" s="3">
        <v>0</v>
      </c>
      <c r="N832" s="3" t="s">
        <v>5890</v>
      </c>
      <c r="O832" s="3" t="s">
        <v>12861</v>
      </c>
      <c r="P832" s="8">
        <v>39814</v>
      </c>
      <c r="Q832" s="3" t="s">
        <v>9042</v>
      </c>
      <c r="R832" s="5" t="s">
        <v>12863</v>
      </c>
      <c r="S832" s="3" t="s">
        <v>264</v>
      </c>
      <c r="T832" s="3" t="s">
        <v>246</v>
      </c>
      <c r="V832" s="3">
        <v>61</v>
      </c>
      <c r="W832" s="3">
        <v>28</v>
      </c>
      <c r="X832" s="3">
        <v>93</v>
      </c>
      <c r="Y832" s="3">
        <v>830</v>
      </c>
      <c r="Z832" s="3" t="s">
        <v>71</v>
      </c>
      <c r="AA832" s="3">
        <v>140</v>
      </c>
      <c r="AB832" s="3">
        <v>14</v>
      </c>
      <c r="AC832" s="3">
        <v>11057000</v>
      </c>
      <c r="AD832" s="3">
        <v>1704590</v>
      </c>
      <c r="AE832" s="3" t="s">
        <v>264</v>
      </c>
      <c r="AF832" s="3">
        <v>5</v>
      </c>
      <c r="AG832" s="3">
        <v>8</v>
      </c>
    </row>
    <row r="833" spans="1:33" ht="15.75" customHeight="1" x14ac:dyDescent="0.15">
      <c r="A833" s="3">
        <v>25623</v>
      </c>
      <c r="B833" s="3">
        <v>831</v>
      </c>
      <c r="C833" s="3">
        <v>25</v>
      </c>
      <c r="D833" s="3" t="s">
        <v>5892</v>
      </c>
      <c r="E833" s="3" t="s">
        <v>12867</v>
      </c>
      <c r="F833" s="3" t="s">
        <v>4061</v>
      </c>
      <c r="G833" s="3" t="s">
        <v>446</v>
      </c>
      <c r="H833" s="3" t="s">
        <v>8135</v>
      </c>
      <c r="I833" s="3" t="s">
        <v>2435</v>
      </c>
      <c r="J833" s="3">
        <v>548.57680000000005</v>
      </c>
      <c r="K833" s="3">
        <v>2219968</v>
      </c>
      <c r="L833" s="3" t="s">
        <v>71</v>
      </c>
      <c r="M833" s="3">
        <v>0</v>
      </c>
      <c r="N833" s="3" t="s">
        <v>5892</v>
      </c>
      <c r="O833" s="3" t="s">
        <v>12867</v>
      </c>
      <c r="P833" s="8">
        <v>39814</v>
      </c>
      <c r="Q833" s="3" t="s">
        <v>9048</v>
      </c>
      <c r="R833" s="5" t="s">
        <v>12870</v>
      </c>
      <c r="S833" s="3" t="s">
        <v>8135</v>
      </c>
      <c r="T833" s="3" t="s">
        <v>446</v>
      </c>
      <c r="V833" s="3">
        <v>27</v>
      </c>
      <c r="W833" s="3">
        <v>27</v>
      </c>
      <c r="X833" s="3">
        <v>94</v>
      </c>
      <c r="Y833" s="3">
        <v>831</v>
      </c>
      <c r="Z833" s="3" t="s">
        <v>71</v>
      </c>
      <c r="AA833" s="3">
        <v>25</v>
      </c>
      <c r="AB833" s="3">
        <v>3</v>
      </c>
      <c r="AC833" s="3">
        <v>2219968</v>
      </c>
      <c r="AD833" s="3">
        <v>342283</v>
      </c>
      <c r="AE833" s="3" t="s">
        <v>2435</v>
      </c>
      <c r="AF833" s="3">
        <v>5</v>
      </c>
      <c r="AG833" s="3">
        <v>29</v>
      </c>
    </row>
    <row r="834" spans="1:33" ht="15.75" customHeight="1" x14ac:dyDescent="0.15">
      <c r="A834" s="3">
        <v>23320</v>
      </c>
      <c r="B834" s="3">
        <v>832</v>
      </c>
      <c r="C834" s="3">
        <v>25</v>
      </c>
      <c r="D834" s="3" t="s">
        <v>5897</v>
      </c>
      <c r="E834" s="3" t="s">
        <v>12874</v>
      </c>
      <c r="F834" s="3" t="s">
        <v>269</v>
      </c>
      <c r="G834" s="3" t="s">
        <v>133</v>
      </c>
      <c r="H834" s="3" t="s">
        <v>1963</v>
      </c>
      <c r="I834" s="3" t="s">
        <v>1963</v>
      </c>
      <c r="J834" s="3">
        <v>548.30200000000002</v>
      </c>
      <c r="K834" s="3">
        <v>7112016</v>
      </c>
      <c r="L834" s="3" t="s">
        <v>59</v>
      </c>
      <c r="M834" s="3">
        <v>1</v>
      </c>
      <c r="N834" s="3" t="s">
        <v>5897</v>
      </c>
      <c r="O834" s="3" t="s">
        <v>12874</v>
      </c>
      <c r="P834" s="3" t="s">
        <v>41</v>
      </c>
      <c r="Q834" s="3" t="s">
        <v>9059</v>
      </c>
      <c r="R834" s="5" t="s">
        <v>12878</v>
      </c>
      <c r="S834" s="3" t="s">
        <v>1963</v>
      </c>
      <c r="T834" s="3" t="s">
        <v>133</v>
      </c>
      <c r="V834" s="3">
        <v>21</v>
      </c>
      <c r="W834" s="3">
        <v>10</v>
      </c>
      <c r="X834" s="3">
        <v>43</v>
      </c>
      <c r="Y834" s="3">
        <v>832</v>
      </c>
      <c r="Z834" s="3" t="s">
        <v>59</v>
      </c>
      <c r="AA834" s="3">
        <v>25</v>
      </c>
      <c r="AB834" s="3">
        <v>7</v>
      </c>
      <c r="AC834" s="3">
        <v>7112016</v>
      </c>
      <c r="AD834" s="3">
        <v>1097022</v>
      </c>
      <c r="AE834" s="3" t="s">
        <v>1963</v>
      </c>
      <c r="AF834" s="3">
        <v>17</v>
      </c>
      <c r="AG834" s="3">
        <v>43</v>
      </c>
    </row>
    <row r="835" spans="1:33" ht="15.75" customHeight="1" x14ac:dyDescent="0.15">
      <c r="A835" s="3">
        <v>21903</v>
      </c>
      <c r="B835" s="3">
        <v>833</v>
      </c>
      <c r="C835" s="3">
        <v>157</v>
      </c>
      <c r="D835" s="3" t="s">
        <v>5900</v>
      </c>
      <c r="E835" s="3" t="s">
        <v>12881</v>
      </c>
      <c r="F835" s="3" t="s">
        <v>5738</v>
      </c>
      <c r="G835" s="3" t="s">
        <v>599</v>
      </c>
      <c r="H835" s="3" t="s">
        <v>3354</v>
      </c>
      <c r="I835" s="3" t="s">
        <v>3354</v>
      </c>
      <c r="J835" s="3">
        <v>545.44730000000004</v>
      </c>
      <c r="K835" s="3">
        <v>9599144</v>
      </c>
      <c r="L835" s="3" t="s">
        <v>66</v>
      </c>
      <c r="M835" s="3">
        <v>2</v>
      </c>
      <c r="N835" s="3" t="s">
        <v>5900</v>
      </c>
      <c r="O835" s="3" t="s">
        <v>12881</v>
      </c>
      <c r="P835" s="3" t="s">
        <v>1063</v>
      </c>
      <c r="Q835" s="3" t="s">
        <v>9067</v>
      </c>
      <c r="R835" s="5" t="s">
        <v>12885</v>
      </c>
      <c r="S835" s="3" t="s">
        <v>3354</v>
      </c>
      <c r="T835" s="3" t="s">
        <v>599</v>
      </c>
      <c r="V835" s="3">
        <v>12</v>
      </c>
      <c r="W835" s="3">
        <v>11</v>
      </c>
      <c r="X835" s="3">
        <v>76</v>
      </c>
      <c r="Y835" s="3">
        <v>833</v>
      </c>
      <c r="Z835" s="3" t="s">
        <v>66</v>
      </c>
      <c r="AA835" s="3">
        <v>157</v>
      </c>
      <c r="AB835" s="3">
        <v>46</v>
      </c>
      <c r="AC835" s="3">
        <v>9599144</v>
      </c>
      <c r="AD835" s="3">
        <v>1487208</v>
      </c>
      <c r="AE835" s="3" t="s">
        <v>3354</v>
      </c>
      <c r="AF835" s="3">
        <v>9</v>
      </c>
      <c r="AG835" s="3">
        <v>13</v>
      </c>
    </row>
    <row r="836" spans="1:33" ht="15.75" customHeight="1" x14ac:dyDescent="0.15">
      <c r="A836" s="3">
        <v>25948</v>
      </c>
      <c r="B836" s="3">
        <v>834</v>
      </c>
      <c r="C836" s="3">
        <v>15</v>
      </c>
      <c r="D836" s="3" t="s">
        <v>5916</v>
      </c>
      <c r="E836" s="3" t="s">
        <v>12889</v>
      </c>
      <c r="F836" s="3" t="s">
        <v>1438</v>
      </c>
      <c r="G836" s="3" t="s">
        <v>495</v>
      </c>
      <c r="H836" s="3" t="s">
        <v>2566</v>
      </c>
      <c r="I836" s="3" t="s">
        <v>2566</v>
      </c>
      <c r="J836" s="3">
        <v>544.899</v>
      </c>
      <c r="K836" s="3">
        <v>4224785</v>
      </c>
      <c r="L836" s="3" t="s">
        <v>221</v>
      </c>
      <c r="M836" s="3">
        <v>0</v>
      </c>
      <c r="N836" s="3" t="s">
        <v>5916</v>
      </c>
      <c r="O836" s="3" t="s">
        <v>12889</v>
      </c>
      <c r="P836" s="8">
        <v>39814</v>
      </c>
      <c r="Q836" s="3" t="s">
        <v>9075</v>
      </c>
      <c r="R836" s="5" t="s">
        <v>12892</v>
      </c>
      <c r="S836" s="3" t="s">
        <v>2566</v>
      </c>
      <c r="T836" s="3" t="s">
        <v>495</v>
      </c>
      <c r="V836" s="3">
        <v>22</v>
      </c>
      <c r="W836" s="3">
        <v>4</v>
      </c>
      <c r="X836" s="3">
        <v>52</v>
      </c>
      <c r="Y836" s="3">
        <v>834</v>
      </c>
      <c r="Z836" s="3" t="s">
        <v>221</v>
      </c>
      <c r="AA836" s="3">
        <v>15</v>
      </c>
      <c r="AB836" s="3">
        <v>6</v>
      </c>
      <c r="AC836" s="3">
        <v>4224785</v>
      </c>
      <c r="AD836" s="3">
        <v>655108</v>
      </c>
      <c r="AE836" s="3" t="s">
        <v>2566</v>
      </c>
      <c r="AF836" s="3">
        <v>2</v>
      </c>
      <c r="AG836" s="3">
        <v>47</v>
      </c>
    </row>
    <row r="837" spans="1:33" ht="15.75" customHeight="1" x14ac:dyDescent="0.15">
      <c r="A837" s="3">
        <v>23296</v>
      </c>
      <c r="B837" s="3">
        <v>835</v>
      </c>
      <c r="C837" s="3">
        <v>12</v>
      </c>
      <c r="D837" s="3" t="s">
        <v>5935</v>
      </c>
      <c r="E837" s="3" t="s">
        <v>12894</v>
      </c>
      <c r="F837" s="3" t="s">
        <v>36</v>
      </c>
      <c r="G837" s="3" t="s">
        <v>37</v>
      </c>
      <c r="H837" s="3" t="s">
        <v>2190</v>
      </c>
      <c r="I837" s="3" t="s">
        <v>39</v>
      </c>
      <c r="J837" s="3">
        <v>544.36400000000003</v>
      </c>
      <c r="K837" s="3">
        <v>6231000</v>
      </c>
      <c r="L837" s="3" t="s">
        <v>66</v>
      </c>
      <c r="M837" s="3">
        <v>1</v>
      </c>
      <c r="N837" s="3" t="s">
        <v>5935</v>
      </c>
      <c r="O837" s="3" t="s">
        <v>12894</v>
      </c>
      <c r="P837" s="3" t="s">
        <v>41</v>
      </c>
      <c r="Q837" s="3" t="s">
        <v>9079</v>
      </c>
      <c r="R837" s="5" t="s">
        <v>12898</v>
      </c>
      <c r="S837" s="3" t="s">
        <v>2190</v>
      </c>
      <c r="T837" s="3" t="s">
        <v>37</v>
      </c>
      <c r="V837" s="3">
        <v>127</v>
      </c>
      <c r="W837" s="3">
        <v>57</v>
      </c>
      <c r="X837" s="3">
        <v>77</v>
      </c>
      <c r="Y837" s="3">
        <v>835</v>
      </c>
      <c r="Z837" s="3" t="s">
        <v>66</v>
      </c>
      <c r="AA837" s="3">
        <v>12</v>
      </c>
      <c r="AB837" s="3">
        <v>4</v>
      </c>
      <c r="AC837" s="3">
        <v>6231000</v>
      </c>
      <c r="AD837" s="3">
        <v>967000</v>
      </c>
      <c r="AE837" s="3" t="s">
        <v>39</v>
      </c>
      <c r="AF837" s="3">
        <v>9</v>
      </c>
      <c r="AG837" s="3">
        <v>2</v>
      </c>
    </row>
    <row r="838" spans="1:33" ht="15.75" customHeight="1" x14ac:dyDescent="0.15">
      <c r="A838" s="3">
        <v>25127</v>
      </c>
      <c r="B838" s="3">
        <v>836</v>
      </c>
      <c r="C838" s="3">
        <v>98</v>
      </c>
      <c r="D838" s="3" t="s">
        <v>5950</v>
      </c>
      <c r="E838" s="3" t="s">
        <v>12900</v>
      </c>
      <c r="F838" s="3" t="s">
        <v>657</v>
      </c>
      <c r="G838" s="3" t="s">
        <v>246</v>
      </c>
      <c r="H838" s="3" t="s">
        <v>264</v>
      </c>
      <c r="I838" s="3" t="s">
        <v>264</v>
      </c>
      <c r="J838" s="3">
        <v>541.66470000000004</v>
      </c>
      <c r="K838" s="3">
        <v>9424046</v>
      </c>
      <c r="L838" s="3" t="s">
        <v>66</v>
      </c>
      <c r="M838" s="3">
        <v>0</v>
      </c>
      <c r="N838" s="3" t="s">
        <v>5950</v>
      </c>
      <c r="O838" s="3" t="s">
        <v>12900</v>
      </c>
      <c r="P838" s="8">
        <v>39814</v>
      </c>
      <c r="Q838" s="3" t="s">
        <v>9087</v>
      </c>
      <c r="R838" s="5" t="s">
        <v>12904</v>
      </c>
      <c r="S838" s="3" t="s">
        <v>264</v>
      </c>
      <c r="T838" s="3" t="s">
        <v>246</v>
      </c>
      <c r="V838" s="3">
        <v>62</v>
      </c>
      <c r="W838" s="3">
        <v>29</v>
      </c>
      <c r="X838" s="3">
        <v>78</v>
      </c>
      <c r="Y838" s="3">
        <v>836</v>
      </c>
      <c r="Z838" s="3" t="s">
        <v>66</v>
      </c>
      <c r="AA838" s="3">
        <v>98</v>
      </c>
      <c r="AB838" s="3">
        <v>12</v>
      </c>
      <c r="AC838" s="3">
        <v>9424046</v>
      </c>
      <c r="AD838" s="3">
        <v>1468687</v>
      </c>
      <c r="AE838" s="3" t="s">
        <v>264</v>
      </c>
      <c r="AF838" s="3">
        <v>9</v>
      </c>
      <c r="AG838" s="3">
        <v>8</v>
      </c>
    </row>
    <row r="839" spans="1:33" ht="15.75" customHeight="1" x14ac:dyDescent="0.15">
      <c r="A839" s="3">
        <v>25144</v>
      </c>
      <c r="B839" s="3">
        <v>837</v>
      </c>
      <c r="C839" s="3">
        <v>39</v>
      </c>
      <c r="D839" s="3">
        <v>180</v>
      </c>
      <c r="E839" s="3">
        <v>180</v>
      </c>
      <c r="F839" s="3" t="s">
        <v>1620</v>
      </c>
      <c r="G839" s="3" t="s">
        <v>412</v>
      </c>
      <c r="H839" s="3" t="s">
        <v>7652</v>
      </c>
      <c r="I839" s="3" t="s">
        <v>742</v>
      </c>
      <c r="J839" s="3">
        <v>541.23360000000002</v>
      </c>
      <c r="K839" s="3">
        <v>4620178</v>
      </c>
      <c r="L839" s="3" t="s">
        <v>226</v>
      </c>
      <c r="M839" s="3">
        <v>0</v>
      </c>
      <c r="N839" s="3">
        <v>180</v>
      </c>
      <c r="O839" s="3">
        <v>180</v>
      </c>
      <c r="P839" s="8">
        <v>39448</v>
      </c>
      <c r="Q839" s="3" t="s">
        <v>9093</v>
      </c>
      <c r="R839" s="5" t="s">
        <v>12910</v>
      </c>
      <c r="S839" s="3" t="s">
        <v>7652</v>
      </c>
      <c r="T839" s="3" t="s">
        <v>412</v>
      </c>
      <c r="V839" s="3">
        <v>36</v>
      </c>
      <c r="W839" s="3">
        <v>34</v>
      </c>
      <c r="X839" s="3">
        <v>9</v>
      </c>
      <c r="Y839" s="3">
        <v>837</v>
      </c>
      <c r="Z839" s="3" t="s">
        <v>226</v>
      </c>
      <c r="AA839" s="3">
        <v>39</v>
      </c>
      <c r="AB839" s="3">
        <v>2</v>
      </c>
      <c r="AC839" s="3">
        <v>4620178</v>
      </c>
      <c r="AD839" s="3">
        <v>720514</v>
      </c>
      <c r="AE839" s="3" t="s">
        <v>742</v>
      </c>
      <c r="AF839" s="3">
        <v>24</v>
      </c>
      <c r="AG839" s="3">
        <v>17</v>
      </c>
    </row>
    <row r="840" spans="1:33" ht="15.75" customHeight="1" x14ac:dyDescent="0.15">
      <c r="A840" s="3">
        <v>26216</v>
      </c>
      <c r="B840" s="3">
        <v>838</v>
      </c>
      <c r="C840" s="3">
        <v>31</v>
      </c>
      <c r="D840" s="3" t="s">
        <v>5954</v>
      </c>
      <c r="E840" s="3" t="s">
        <v>12914</v>
      </c>
      <c r="F840" s="3" t="s">
        <v>475</v>
      </c>
      <c r="G840" s="3" t="s">
        <v>277</v>
      </c>
      <c r="H840" s="3" t="s">
        <v>7939</v>
      </c>
      <c r="I840" s="3" t="s">
        <v>203</v>
      </c>
      <c r="J840" s="3">
        <v>540.65219999999999</v>
      </c>
      <c r="K840" s="3">
        <v>2263373</v>
      </c>
      <c r="L840" s="3" t="s">
        <v>538</v>
      </c>
      <c r="M840" s="3">
        <v>0</v>
      </c>
      <c r="N840" s="3" t="s">
        <v>5954</v>
      </c>
      <c r="O840" s="3" t="s">
        <v>12914</v>
      </c>
      <c r="P840" s="8">
        <v>38718</v>
      </c>
      <c r="Q840" s="3" t="s">
        <v>8205</v>
      </c>
      <c r="R840" s="5" t="s">
        <v>12916</v>
      </c>
      <c r="S840" s="3" t="s">
        <v>7939</v>
      </c>
      <c r="T840" s="3" t="s">
        <v>277</v>
      </c>
      <c r="V840" s="3">
        <v>67</v>
      </c>
      <c r="W840" s="3">
        <v>75</v>
      </c>
      <c r="X840" s="3">
        <v>32</v>
      </c>
      <c r="Y840" s="3">
        <v>838</v>
      </c>
      <c r="Z840" s="3" t="s">
        <v>538</v>
      </c>
      <c r="AA840" s="3">
        <v>31</v>
      </c>
      <c r="AB840" s="3">
        <v>8</v>
      </c>
      <c r="AC840" s="3">
        <v>2263373</v>
      </c>
      <c r="AD840" s="3">
        <v>353292</v>
      </c>
      <c r="AE840" s="3" t="s">
        <v>203</v>
      </c>
      <c r="AF840" s="3">
        <v>3</v>
      </c>
      <c r="AG840" s="3">
        <v>9</v>
      </c>
    </row>
    <row r="841" spans="1:33" ht="15.75" customHeight="1" x14ac:dyDescent="0.15">
      <c r="A841" s="3">
        <v>25896</v>
      </c>
      <c r="B841" s="3">
        <v>839</v>
      </c>
      <c r="C841" s="3">
        <v>55</v>
      </c>
      <c r="D841" s="3" t="s">
        <v>5960</v>
      </c>
      <c r="E841" s="3" t="s">
        <v>12918</v>
      </c>
      <c r="F841" s="3" t="s">
        <v>657</v>
      </c>
      <c r="G841" s="3" t="s">
        <v>246</v>
      </c>
      <c r="H841" s="3" t="s">
        <v>240</v>
      </c>
      <c r="I841" s="3" t="s">
        <v>240</v>
      </c>
      <c r="J841" s="3">
        <v>539.71690000000001</v>
      </c>
      <c r="K841" s="3">
        <v>11055671</v>
      </c>
      <c r="L841" s="3" t="s">
        <v>162</v>
      </c>
      <c r="M841" s="3">
        <v>0</v>
      </c>
      <c r="N841" s="3" t="s">
        <v>5960</v>
      </c>
      <c r="O841" s="3" t="s">
        <v>12918</v>
      </c>
      <c r="P841" s="8">
        <v>37622</v>
      </c>
      <c r="Q841" s="3" t="s">
        <v>9106</v>
      </c>
      <c r="R841" s="5" t="s">
        <v>12922</v>
      </c>
      <c r="S841" s="3" t="s">
        <v>240</v>
      </c>
      <c r="T841" s="3" t="s">
        <v>246</v>
      </c>
      <c r="V841" s="3">
        <v>63</v>
      </c>
      <c r="W841" s="3">
        <v>18</v>
      </c>
      <c r="X841" s="3">
        <v>101</v>
      </c>
      <c r="Y841" s="3">
        <v>839</v>
      </c>
      <c r="Z841" s="3" t="s">
        <v>162</v>
      </c>
      <c r="AA841" s="3">
        <v>55</v>
      </c>
      <c r="AB841" s="3">
        <v>10</v>
      </c>
      <c r="AC841" s="3">
        <v>11055671</v>
      </c>
      <c r="AD841" s="3">
        <v>1728213</v>
      </c>
      <c r="AE841" s="3" t="s">
        <v>240</v>
      </c>
      <c r="AF841" s="3">
        <v>8</v>
      </c>
      <c r="AG841" s="3">
        <v>18</v>
      </c>
    </row>
    <row r="842" spans="1:33" ht="15.75" customHeight="1" x14ac:dyDescent="0.15">
      <c r="A842" s="3">
        <v>23016</v>
      </c>
      <c r="B842" s="3">
        <v>840</v>
      </c>
      <c r="C842" s="3">
        <v>36</v>
      </c>
      <c r="D842" s="3" t="s">
        <v>5963</v>
      </c>
      <c r="E842" s="3" t="s">
        <v>12924</v>
      </c>
      <c r="F842" s="3" t="s">
        <v>1009</v>
      </c>
      <c r="G842" s="3" t="s">
        <v>403</v>
      </c>
      <c r="H842" s="3" t="s">
        <v>8727</v>
      </c>
      <c r="I842" s="3" t="s">
        <v>1032</v>
      </c>
      <c r="J842" s="3">
        <v>536.44119999999998</v>
      </c>
      <c r="K842" s="3">
        <v>3500936</v>
      </c>
      <c r="L842" s="3" t="s">
        <v>221</v>
      </c>
      <c r="M842" s="3">
        <v>1</v>
      </c>
      <c r="N842" s="3" t="s">
        <v>5963</v>
      </c>
      <c r="O842" s="3" t="s">
        <v>12924</v>
      </c>
      <c r="P842" s="3" t="s">
        <v>1063</v>
      </c>
      <c r="Q842" s="3" t="s">
        <v>9120</v>
      </c>
      <c r="R842" s="5" t="s">
        <v>12928</v>
      </c>
      <c r="S842" s="3" t="s">
        <v>8727</v>
      </c>
      <c r="T842" s="3" t="s">
        <v>403</v>
      </c>
      <c r="V842" s="3">
        <v>20</v>
      </c>
      <c r="W842" s="3">
        <v>23</v>
      </c>
      <c r="X842" s="3">
        <v>53</v>
      </c>
      <c r="Y842" s="3">
        <v>840</v>
      </c>
      <c r="Z842" s="3" t="s">
        <v>221</v>
      </c>
      <c r="AA842" s="3">
        <v>36</v>
      </c>
      <c r="AB842" s="3">
        <v>2</v>
      </c>
      <c r="AC842" s="3">
        <v>3500936</v>
      </c>
      <c r="AD842" s="3">
        <v>550080</v>
      </c>
      <c r="AE842" s="3" t="s">
        <v>1032</v>
      </c>
      <c r="AF842" s="3">
        <v>2</v>
      </c>
      <c r="AG842" s="3">
        <v>49</v>
      </c>
    </row>
    <row r="843" spans="1:33" ht="15.75" customHeight="1" x14ac:dyDescent="0.15">
      <c r="A843" s="3">
        <v>21283</v>
      </c>
      <c r="B843" s="3">
        <v>841</v>
      </c>
      <c r="C843" s="3">
        <v>41</v>
      </c>
      <c r="D843" s="3" t="s">
        <v>5967</v>
      </c>
      <c r="E843" s="3" t="s">
        <v>12932</v>
      </c>
      <c r="F843" s="3" t="s">
        <v>96</v>
      </c>
      <c r="G843" s="3" t="s">
        <v>61</v>
      </c>
      <c r="H843" s="3" t="s">
        <v>3241</v>
      </c>
      <c r="I843" s="3" t="s">
        <v>63</v>
      </c>
      <c r="J843" s="3">
        <v>535.54809999999998</v>
      </c>
      <c r="K843" s="3">
        <v>5836442</v>
      </c>
      <c r="L843" s="3" t="s">
        <v>66</v>
      </c>
      <c r="M843" s="3">
        <v>2</v>
      </c>
      <c r="N843" s="3" t="s">
        <v>5967</v>
      </c>
      <c r="O843" s="3" t="s">
        <v>12932</v>
      </c>
      <c r="P843" s="3" t="s">
        <v>179</v>
      </c>
      <c r="Q843" s="3" t="s">
        <v>9126</v>
      </c>
      <c r="R843" s="5" t="s">
        <v>12936</v>
      </c>
      <c r="S843" s="3" t="s">
        <v>3241</v>
      </c>
      <c r="T843" s="3" t="s">
        <v>61</v>
      </c>
      <c r="V843" s="3">
        <v>59</v>
      </c>
      <c r="W843" s="3">
        <v>61</v>
      </c>
      <c r="X843" s="3">
        <v>79</v>
      </c>
      <c r="Y843" s="3">
        <v>841</v>
      </c>
      <c r="Z843" s="3" t="s">
        <v>66</v>
      </c>
      <c r="AA843" s="3">
        <v>41</v>
      </c>
      <c r="AB843" s="3">
        <v>6</v>
      </c>
      <c r="AC843" s="3">
        <v>5836442</v>
      </c>
      <c r="AD843" s="3">
        <v>918332</v>
      </c>
      <c r="AE843" s="3" t="s">
        <v>63</v>
      </c>
      <c r="AF843" s="3">
        <v>9</v>
      </c>
      <c r="AG843" s="3">
        <v>3</v>
      </c>
    </row>
    <row r="844" spans="1:33" ht="15.75" customHeight="1" x14ac:dyDescent="0.15">
      <c r="A844" s="3">
        <v>25467</v>
      </c>
      <c r="B844" s="3">
        <v>842</v>
      </c>
      <c r="C844" s="3">
        <v>21</v>
      </c>
      <c r="D844" s="3" t="s">
        <v>5969</v>
      </c>
      <c r="E844" s="3" t="s">
        <v>12939</v>
      </c>
      <c r="F844" s="3" t="s">
        <v>96</v>
      </c>
      <c r="G844" s="3" t="s">
        <v>61</v>
      </c>
      <c r="H844" s="3" t="s">
        <v>1902</v>
      </c>
      <c r="I844" s="3" t="s">
        <v>63</v>
      </c>
      <c r="J844" s="3">
        <v>535.28880000000004</v>
      </c>
      <c r="K844" s="3">
        <v>4536470</v>
      </c>
      <c r="L844" s="3" t="s">
        <v>162</v>
      </c>
      <c r="M844" s="3">
        <v>0</v>
      </c>
      <c r="N844" s="3" t="s">
        <v>5969</v>
      </c>
      <c r="O844" s="3" t="s">
        <v>12939</v>
      </c>
      <c r="P844" s="8">
        <v>39814</v>
      </c>
      <c r="Q844" s="3" t="s">
        <v>9131</v>
      </c>
      <c r="R844" s="5" t="s">
        <v>12943</v>
      </c>
      <c r="S844" s="3" t="s">
        <v>1902</v>
      </c>
      <c r="T844" s="3" t="s">
        <v>61</v>
      </c>
      <c r="V844" s="3">
        <v>60</v>
      </c>
      <c r="W844" s="3">
        <v>62</v>
      </c>
      <c r="X844" s="3">
        <v>102</v>
      </c>
      <c r="Y844" s="3">
        <v>842</v>
      </c>
      <c r="Z844" s="3" t="s">
        <v>162</v>
      </c>
      <c r="AA844" s="3">
        <v>21</v>
      </c>
      <c r="AB844" s="3">
        <v>5</v>
      </c>
      <c r="AC844" s="3">
        <v>4536470</v>
      </c>
      <c r="AD844" s="3">
        <v>714080</v>
      </c>
      <c r="AE844" s="3" t="s">
        <v>63</v>
      </c>
      <c r="AF844" s="3">
        <v>8</v>
      </c>
      <c r="AG844" s="3">
        <v>3</v>
      </c>
    </row>
    <row r="845" spans="1:33" ht="15.75" customHeight="1" x14ac:dyDescent="0.15">
      <c r="A845" s="3">
        <v>17579</v>
      </c>
      <c r="B845" s="3">
        <v>843</v>
      </c>
      <c r="C845" s="3">
        <v>88</v>
      </c>
      <c r="D845" s="3" t="s">
        <v>5979</v>
      </c>
      <c r="E845" s="3" t="s">
        <v>12945</v>
      </c>
      <c r="F845" s="3" t="s">
        <v>1620</v>
      </c>
      <c r="G845" s="3" t="s">
        <v>412</v>
      </c>
      <c r="H845" s="3" t="s">
        <v>742</v>
      </c>
      <c r="I845" s="3" t="s">
        <v>742</v>
      </c>
      <c r="J845" s="3">
        <v>534.52449999999999</v>
      </c>
      <c r="K845" s="3">
        <v>31428000</v>
      </c>
      <c r="L845" s="3" t="s">
        <v>71</v>
      </c>
      <c r="M845" s="3">
        <v>4</v>
      </c>
      <c r="N845" s="3" t="s">
        <v>5979</v>
      </c>
      <c r="O845" s="3" t="s">
        <v>12945</v>
      </c>
      <c r="P845" s="3" t="s">
        <v>835</v>
      </c>
      <c r="Q845" s="3" t="s">
        <v>9136</v>
      </c>
      <c r="R845" s="5" t="s">
        <v>12949</v>
      </c>
      <c r="S845" s="3" t="s">
        <v>742</v>
      </c>
      <c r="T845" s="3" t="s">
        <v>412</v>
      </c>
      <c r="V845" s="3">
        <v>37</v>
      </c>
      <c r="W845" s="3">
        <v>35</v>
      </c>
      <c r="X845" s="3">
        <v>95</v>
      </c>
      <c r="Y845" s="3">
        <v>843</v>
      </c>
      <c r="Z845" s="3" t="s">
        <v>71</v>
      </c>
      <c r="AA845" s="3">
        <v>88</v>
      </c>
      <c r="AB845" s="3">
        <v>21</v>
      </c>
      <c r="AC845" s="3">
        <v>31428000</v>
      </c>
      <c r="AD845" s="3">
        <v>4953000</v>
      </c>
      <c r="AE845" s="3" t="s">
        <v>742</v>
      </c>
      <c r="AF845" s="3">
        <v>5</v>
      </c>
      <c r="AG845" s="3">
        <v>17</v>
      </c>
    </row>
    <row r="846" spans="1:33" ht="15.75" customHeight="1" x14ac:dyDescent="0.15">
      <c r="A846" s="3">
        <v>23572</v>
      </c>
      <c r="B846" s="3">
        <v>844</v>
      </c>
      <c r="C846" s="3">
        <v>13</v>
      </c>
      <c r="D846" s="3" t="s">
        <v>5983</v>
      </c>
      <c r="E846" s="3" t="s">
        <v>12952</v>
      </c>
      <c r="F846" s="3" t="s">
        <v>36</v>
      </c>
      <c r="G846" s="3" t="s">
        <v>37</v>
      </c>
      <c r="H846" s="3" t="s">
        <v>8758</v>
      </c>
      <c r="I846" s="3" t="s">
        <v>39</v>
      </c>
      <c r="J846" s="3">
        <v>533.69470000000001</v>
      </c>
      <c r="K846" s="3">
        <v>3419898</v>
      </c>
      <c r="L846" s="3" t="s">
        <v>221</v>
      </c>
      <c r="M846" s="3">
        <v>1</v>
      </c>
      <c r="N846" s="3" t="s">
        <v>5983</v>
      </c>
      <c r="O846" s="3" t="s">
        <v>12952</v>
      </c>
      <c r="P846" s="3" t="s">
        <v>179</v>
      </c>
      <c r="Q846" s="3" t="s">
        <v>9149</v>
      </c>
      <c r="R846" s="5" t="s">
        <v>12957</v>
      </c>
      <c r="S846" s="3" t="s">
        <v>8758</v>
      </c>
      <c r="T846" s="3" t="s">
        <v>37</v>
      </c>
      <c r="V846" s="3">
        <v>127</v>
      </c>
      <c r="W846" s="3">
        <v>58</v>
      </c>
      <c r="X846" s="3">
        <v>54</v>
      </c>
      <c r="Y846" s="3">
        <v>844</v>
      </c>
      <c r="Z846" s="3" t="s">
        <v>221</v>
      </c>
      <c r="AA846" s="3">
        <v>13</v>
      </c>
      <c r="AB846" s="3">
        <v>5</v>
      </c>
      <c r="AC846" s="3">
        <v>3419898</v>
      </c>
      <c r="AD846" s="3">
        <v>539676</v>
      </c>
      <c r="AE846" s="3" t="s">
        <v>39</v>
      </c>
      <c r="AF846" s="3">
        <v>2</v>
      </c>
      <c r="AG846" s="3">
        <v>2</v>
      </c>
    </row>
    <row r="847" spans="1:33" ht="15.75" customHeight="1" x14ac:dyDescent="0.15">
      <c r="A847" s="3">
        <v>23174</v>
      </c>
      <c r="B847" s="3">
        <v>845</v>
      </c>
      <c r="C847" s="3">
        <v>5</v>
      </c>
      <c r="D847" s="3" t="s">
        <v>5984</v>
      </c>
      <c r="E847" s="3" t="s">
        <v>12961</v>
      </c>
      <c r="F847" s="3" t="s">
        <v>96</v>
      </c>
      <c r="G847" s="3" t="s">
        <v>61</v>
      </c>
      <c r="H847" s="3" t="s">
        <v>5997</v>
      </c>
      <c r="I847" s="3" t="s">
        <v>63</v>
      </c>
      <c r="J847" s="3">
        <v>531.57429999999999</v>
      </c>
      <c r="K847" s="3">
        <v>5374078</v>
      </c>
      <c r="L847" s="3" t="s">
        <v>122</v>
      </c>
      <c r="M847" s="3">
        <v>1</v>
      </c>
      <c r="N847" s="3" t="s">
        <v>5984</v>
      </c>
      <c r="O847" s="3" t="s">
        <v>12961</v>
      </c>
      <c r="P847" s="3" t="s">
        <v>987</v>
      </c>
      <c r="Q847" s="3" t="s">
        <v>9150</v>
      </c>
      <c r="R847" s="5" t="s">
        <v>12965</v>
      </c>
      <c r="S847" s="3" t="s">
        <v>5997</v>
      </c>
      <c r="T847" s="3" t="s">
        <v>61</v>
      </c>
      <c r="V847" s="3">
        <v>61</v>
      </c>
      <c r="W847" s="3">
        <v>63</v>
      </c>
      <c r="X847" s="3">
        <v>9</v>
      </c>
      <c r="Y847" s="3">
        <v>845</v>
      </c>
      <c r="Z847" s="3" t="s">
        <v>122</v>
      </c>
      <c r="AA847" s="3">
        <v>5</v>
      </c>
      <c r="AB847" s="3">
        <v>5</v>
      </c>
      <c r="AC847" s="3">
        <v>5374078</v>
      </c>
      <c r="AD847" s="3">
        <v>850902</v>
      </c>
      <c r="AE847" s="3" t="s">
        <v>63</v>
      </c>
      <c r="AF847" s="3">
        <v>22</v>
      </c>
      <c r="AG847" s="3">
        <v>3</v>
      </c>
    </row>
    <row r="848" spans="1:33" ht="15.75" customHeight="1" x14ac:dyDescent="0.15">
      <c r="A848" s="3">
        <v>17269</v>
      </c>
      <c r="B848" s="3">
        <v>846</v>
      </c>
      <c r="C848" s="3">
        <v>45</v>
      </c>
      <c r="D848" s="3" t="s">
        <v>5985</v>
      </c>
      <c r="E848" s="3" t="s">
        <v>12968</v>
      </c>
      <c r="F848" s="3" t="s">
        <v>1620</v>
      </c>
      <c r="G848" s="3" t="s">
        <v>412</v>
      </c>
      <c r="H848" s="3" t="s">
        <v>5575</v>
      </c>
      <c r="I848" s="3" t="s">
        <v>1421</v>
      </c>
      <c r="J848" s="3">
        <v>530.9633</v>
      </c>
      <c r="K848" s="3">
        <v>15598630</v>
      </c>
      <c r="L848" s="3" t="s">
        <v>215</v>
      </c>
      <c r="M848" s="3">
        <v>4</v>
      </c>
      <c r="N848" s="3" t="s">
        <v>5985</v>
      </c>
      <c r="O848" s="3" t="s">
        <v>12968</v>
      </c>
      <c r="P848" s="3" t="s">
        <v>987</v>
      </c>
      <c r="Q848" s="3" t="s">
        <v>9158</v>
      </c>
      <c r="R848" s="5" t="s">
        <v>12972</v>
      </c>
      <c r="S848" s="3" t="s">
        <v>5575</v>
      </c>
      <c r="T848" s="3" t="s">
        <v>412</v>
      </c>
      <c r="V848" s="3">
        <v>38</v>
      </c>
      <c r="W848" s="3">
        <v>0</v>
      </c>
      <c r="X848" s="3">
        <v>58</v>
      </c>
      <c r="Y848" s="3">
        <v>846</v>
      </c>
      <c r="Z848" s="3" t="s">
        <v>215</v>
      </c>
      <c r="AA848" s="3">
        <v>45</v>
      </c>
      <c r="AB848" s="3">
        <v>4</v>
      </c>
      <c r="AC848" s="3">
        <v>15598630</v>
      </c>
      <c r="AD848" s="3">
        <v>2472193</v>
      </c>
      <c r="AF848" s="3">
        <v>7</v>
      </c>
      <c r="AG848" s="3">
        <v>74</v>
      </c>
    </row>
    <row r="849" spans="1:33" ht="15.75" customHeight="1" x14ac:dyDescent="0.15">
      <c r="A849" s="3">
        <v>26327</v>
      </c>
      <c r="B849" s="3">
        <v>847</v>
      </c>
      <c r="C849" s="3">
        <v>23</v>
      </c>
      <c r="D849" s="3" t="s">
        <v>5988</v>
      </c>
      <c r="E849" s="3" t="s">
        <v>12975</v>
      </c>
      <c r="F849" s="3" t="s">
        <v>2319</v>
      </c>
      <c r="G849" s="3" t="s">
        <v>740</v>
      </c>
      <c r="H849" s="3" t="s">
        <v>1072</v>
      </c>
      <c r="I849" s="3" t="s">
        <v>63</v>
      </c>
      <c r="J849" s="3">
        <v>530.62459999999999</v>
      </c>
      <c r="K849" s="3">
        <v>3891818</v>
      </c>
      <c r="L849" s="3" t="s">
        <v>71</v>
      </c>
      <c r="M849" s="3">
        <v>0</v>
      </c>
      <c r="N849" s="3" t="s">
        <v>5988</v>
      </c>
      <c r="O849" s="3" t="s">
        <v>12975</v>
      </c>
      <c r="P849" s="8">
        <v>40179</v>
      </c>
      <c r="Q849" s="3" t="s">
        <v>9169</v>
      </c>
      <c r="R849" s="5" t="s">
        <v>12979</v>
      </c>
      <c r="S849" s="3" t="s">
        <v>1072</v>
      </c>
      <c r="T849" s="3" t="s">
        <v>740</v>
      </c>
      <c r="V849" s="3">
        <v>12</v>
      </c>
      <c r="W849" s="3">
        <v>64</v>
      </c>
      <c r="X849" s="3">
        <v>96</v>
      </c>
      <c r="Y849" s="3">
        <v>847</v>
      </c>
      <c r="Z849" s="3" t="s">
        <v>71</v>
      </c>
      <c r="AA849" s="3">
        <v>23</v>
      </c>
      <c r="AB849" s="3">
        <v>5</v>
      </c>
      <c r="AC849" s="3">
        <v>3891818</v>
      </c>
      <c r="AD849" s="3">
        <v>617137</v>
      </c>
      <c r="AE849" s="3" t="s">
        <v>63</v>
      </c>
      <c r="AF849" s="3">
        <v>5</v>
      </c>
      <c r="AG849" s="3">
        <v>3</v>
      </c>
    </row>
    <row r="850" spans="1:33" ht="15.75" customHeight="1" x14ac:dyDescent="0.15">
      <c r="A850" s="3">
        <v>23589</v>
      </c>
      <c r="B850" s="3">
        <v>848</v>
      </c>
      <c r="C850" s="3">
        <v>31</v>
      </c>
      <c r="D850" s="3" t="s">
        <v>5999</v>
      </c>
      <c r="E850" s="3" t="s">
        <v>12983</v>
      </c>
      <c r="F850" s="3" t="s">
        <v>1620</v>
      </c>
      <c r="G850" s="3" t="s">
        <v>412</v>
      </c>
      <c r="H850" s="3" t="s">
        <v>742</v>
      </c>
      <c r="I850" s="3" t="s">
        <v>742</v>
      </c>
      <c r="J850" s="3">
        <v>530.53510000000006</v>
      </c>
      <c r="K850" s="3">
        <v>5454526</v>
      </c>
      <c r="L850" s="3" t="s">
        <v>75</v>
      </c>
      <c r="M850" s="3">
        <v>1</v>
      </c>
      <c r="N850" s="3" t="s">
        <v>5999</v>
      </c>
      <c r="O850" s="3" t="s">
        <v>12983</v>
      </c>
      <c r="P850" s="3" t="s">
        <v>179</v>
      </c>
      <c r="Q850" s="3" t="s">
        <v>9179</v>
      </c>
      <c r="R850" s="5" t="s">
        <v>12985</v>
      </c>
      <c r="S850" s="3" t="s">
        <v>742</v>
      </c>
      <c r="T850" s="3" t="s">
        <v>412</v>
      </c>
      <c r="V850" s="3">
        <v>39</v>
      </c>
      <c r="W850" s="3">
        <v>36</v>
      </c>
      <c r="X850" s="3">
        <v>17</v>
      </c>
      <c r="Y850" s="3">
        <v>848</v>
      </c>
      <c r="Z850" s="3" t="s">
        <v>75</v>
      </c>
      <c r="AA850" s="3">
        <v>31</v>
      </c>
      <c r="AB850" s="3">
        <v>5</v>
      </c>
      <c r="AC850" s="3">
        <v>5454526</v>
      </c>
      <c r="AD850" s="3">
        <v>865063</v>
      </c>
      <c r="AE850" s="3" t="s">
        <v>742</v>
      </c>
      <c r="AF850" s="3">
        <v>14</v>
      </c>
      <c r="AG850" s="3">
        <v>17</v>
      </c>
    </row>
    <row r="851" spans="1:33" ht="15.75" customHeight="1" x14ac:dyDescent="0.15">
      <c r="A851" s="3">
        <v>19472</v>
      </c>
      <c r="B851" s="3">
        <v>849</v>
      </c>
      <c r="C851" s="3">
        <v>3500</v>
      </c>
      <c r="D851" s="3" t="s">
        <v>6002</v>
      </c>
      <c r="E851" s="3" t="s">
        <v>12989</v>
      </c>
      <c r="F851" s="3" t="s">
        <v>331</v>
      </c>
      <c r="G851" s="3" t="s">
        <v>167</v>
      </c>
      <c r="H851" s="3" t="s">
        <v>8788</v>
      </c>
      <c r="I851" s="3" t="s">
        <v>283</v>
      </c>
      <c r="J851" s="3">
        <v>529.10659999999996</v>
      </c>
      <c r="K851" s="3">
        <v>52637800</v>
      </c>
      <c r="L851" s="3" t="s">
        <v>101</v>
      </c>
      <c r="M851" s="3">
        <v>3</v>
      </c>
      <c r="N851" s="3" t="s">
        <v>6002</v>
      </c>
      <c r="O851" s="3" t="s">
        <v>12989</v>
      </c>
      <c r="P851" s="3" t="s">
        <v>835</v>
      </c>
      <c r="Q851" s="3" t="s">
        <v>9189</v>
      </c>
      <c r="R851" s="5" t="s">
        <v>12992</v>
      </c>
      <c r="S851" s="3" t="s">
        <v>8788</v>
      </c>
      <c r="T851" s="3" t="s">
        <v>167</v>
      </c>
      <c r="V851" s="3">
        <v>61</v>
      </c>
      <c r="W851" s="3">
        <v>24</v>
      </c>
      <c r="X851" s="3">
        <v>68</v>
      </c>
      <c r="Y851" s="3">
        <v>849</v>
      </c>
      <c r="Z851" s="3" t="s">
        <v>101</v>
      </c>
      <c r="AA851" s="3">
        <v>3500</v>
      </c>
      <c r="AB851" s="3">
        <v>900</v>
      </c>
      <c r="AC851" s="3">
        <v>52637800</v>
      </c>
      <c r="AD851" s="3">
        <v>8367072</v>
      </c>
      <c r="AE851" s="3" t="s">
        <v>283</v>
      </c>
      <c r="AF851" s="3">
        <v>10</v>
      </c>
      <c r="AG851" s="3">
        <v>1</v>
      </c>
    </row>
    <row r="852" spans="1:33" ht="15.75" customHeight="1" x14ac:dyDescent="0.15">
      <c r="A852" s="3">
        <v>21250</v>
      </c>
      <c r="B852" s="3">
        <v>850</v>
      </c>
      <c r="C852" s="3">
        <v>32</v>
      </c>
      <c r="D852" s="3" t="s">
        <v>6004</v>
      </c>
      <c r="E852" s="3" t="s">
        <v>12994</v>
      </c>
      <c r="F852" s="3" t="s">
        <v>6767</v>
      </c>
      <c r="G852" s="3" t="s">
        <v>796</v>
      </c>
      <c r="H852" s="3" t="s">
        <v>8792</v>
      </c>
      <c r="I852" s="3" t="s">
        <v>4522</v>
      </c>
      <c r="J852" s="3">
        <v>528.44330000000002</v>
      </c>
      <c r="K852" s="3">
        <v>16425157</v>
      </c>
      <c r="L852" s="3" t="s">
        <v>101</v>
      </c>
      <c r="M852" s="3">
        <v>2</v>
      </c>
      <c r="N852" s="3" t="s">
        <v>6004</v>
      </c>
      <c r="O852" s="3" t="s">
        <v>12994</v>
      </c>
      <c r="P852" s="3" t="s">
        <v>41</v>
      </c>
      <c r="Q852" s="3" t="s">
        <v>9195</v>
      </c>
      <c r="R852" s="5" t="s">
        <v>12998</v>
      </c>
      <c r="S852" s="3" t="s">
        <v>8792</v>
      </c>
      <c r="T852" s="3" t="s">
        <v>796</v>
      </c>
      <c r="V852" s="3">
        <v>5</v>
      </c>
      <c r="W852" s="3">
        <v>0</v>
      </c>
      <c r="X852" s="3">
        <v>69</v>
      </c>
      <c r="Y852" s="3">
        <v>850</v>
      </c>
      <c r="Z852" s="3" t="s">
        <v>101</v>
      </c>
      <c r="AA852" s="3">
        <v>32</v>
      </c>
      <c r="AB852" s="3">
        <v>11</v>
      </c>
      <c r="AC852" s="3">
        <v>16425157</v>
      </c>
      <c r="AD852" s="3">
        <v>2613626</v>
      </c>
      <c r="AF852" s="3">
        <v>10</v>
      </c>
      <c r="AG852" s="3">
        <v>57</v>
      </c>
    </row>
    <row r="853" spans="1:33" ht="15.75" customHeight="1" x14ac:dyDescent="0.15">
      <c r="A853" s="3">
        <v>26434</v>
      </c>
      <c r="B853" s="3">
        <v>851</v>
      </c>
      <c r="C853" s="3">
        <v>10</v>
      </c>
      <c r="D853" s="3" t="s">
        <v>6008</v>
      </c>
      <c r="E853" s="3" t="s">
        <v>13000</v>
      </c>
      <c r="F853" s="3" t="s">
        <v>3068</v>
      </c>
      <c r="G853" s="3" t="s">
        <v>606</v>
      </c>
      <c r="H853" s="3" t="s">
        <v>8798</v>
      </c>
      <c r="I853" s="3" t="s">
        <v>1343</v>
      </c>
      <c r="J853" s="3">
        <v>528.42430000000002</v>
      </c>
      <c r="K853" s="3">
        <v>2543824</v>
      </c>
      <c r="L853" s="3" t="s">
        <v>221</v>
      </c>
      <c r="M853" s="3">
        <v>0</v>
      </c>
      <c r="N853" s="3" t="s">
        <v>6008</v>
      </c>
      <c r="O853" s="3" t="s">
        <v>13000</v>
      </c>
      <c r="P853" s="8">
        <v>39448</v>
      </c>
      <c r="Q853" s="3" t="s">
        <v>9197</v>
      </c>
      <c r="R853" s="5" t="s">
        <v>13002</v>
      </c>
      <c r="S853" s="3" t="s">
        <v>8798</v>
      </c>
      <c r="T853" s="3" t="s">
        <v>606</v>
      </c>
      <c r="V853" s="3">
        <v>22</v>
      </c>
      <c r="W853" s="3">
        <v>13</v>
      </c>
      <c r="X853" s="3">
        <v>55</v>
      </c>
      <c r="Y853" s="3">
        <v>851</v>
      </c>
      <c r="Z853" s="3" t="s">
        <v>221</v>
      </c>
      <c r="AA853" s="3">
        <v>10</v>
      </c>
      <c r="AB853" s="3">
        <v>2</v>
      </c>
      <c r="AC853" s="3">
        <v>2543824</v>
      </c>
      <c r="AD853" s="3">
        <v>404794</v>
      </c>
      <c r="AE853" s="3" t="s">
        <v>1343</v>
      </c>
      <c r="AF853" s="3">
        <v>2</v>
      </c>
      <c r="AG853" s="3">
        <v>12</v>
      </c>
    </row>
    <row r="854" spans="1:33" ht="15.75" customHeight="1" x14ac:dyDescent="0.15">
      <c r="A854" s="3">
        <v>103</v>
      </c>
      <c r="B854" s="3">
        <v>852</v>
      </c>
      <c r="C854" s="3">
        <v>218</v>
      </c>
      <c r="D854" s="3" t="s">
        <v>6017</v>
      </c>
      <c r="E854" s="3" t="s">
        <v>13006</v>
      </c>
      <c r="F854" s="3" t="s">
        <v>96</v>
      </c>
      <c r="G854" s="3" t="s">
        <v>61</v>
      </c>
      <c r="H854" s="3" t="s">
        <v>3840</v>
      </c>
      <c r="I854" s="3" t="s">
        <v>63</v>
      </c>
      <c r="J854" s="3">
        <v>527.6771</v>
      </c>
      <c r="K854" s="3">
        <v>68521887</v>
      </c>
      <c r="L854" s="3" t="s">
        <v>215</v>
      </c>
      <c r="M854" s="3">
        <v>5</v>
      </c>
      <c r="N854" s="3" t="s">
        <v>6017</v>
      </c>
      <c r="O854" s="3" t="s">
        <v>13006</v>
      </c>
      <c r="P854" s="3" t="s">
        <v>381</v>
      </c>
      <c r="Q854" s="3" t="s">
        <v>9205</v>
      </c>
      <c r="R854" s="5" t="s">
        <v>13014</v>
      </c>
      <c r="S854" s="3" t="s">
        <v>3840</v>
      </c>
      <c r="T854" s="3" t="s">
        <v>61</v>
      </c>
      <c r="V854" s="3">
        <v>62</v>
      </c>
      <c r="W854" s="3">
        <v>65</v>
      </c>
      <c r="X854" s="3">
        <v>59</v>
      </c>
      <c r="Y854" s="3">
        <v>852</v>
      </c>
      <c r="Z854" s="3" t="s">
        <v>215</v>
      </c>
      <c r="AA854" s="3">
        <v>218</v>
      </c>
      <c r="AB854" s="3">
        <v>43</v>
      </c>
      <c r="AC854" s="3">
        <v>68521887</v>
      </c>
      <c r="AD854" s="3">
        <v>10916742</v>
      </c>
      <c r="AE854" s="3" t="s">
        <v>63</v>
      </c>
      <c r="AF854" s="3">
        <v>7</v>
      </c>
      <c r="AG854" s="3">
        <v>3</v>
      </c>
    </row>
    <row r="855" spans="1:33" ht="15.75" customHeight="1" x14ac:dyDescent="0.15">
      <c r="A855" s="3">
        <v>21888</v>
      </c>
      <c r="B855" s="3">
        <v>853</v>
      </c>
      <c r="C855" s="3">
        <v>42</v>
      </c>
      <c r="D855" s="3" t="s">
        <v>6021</v>
      </c>
      <c r="E855" s="3" t="s">
        <v>13017</v>
      </c>
      <c r="F855" s="3" t="s">
        <v>635</v>
      </c>
      <c r="G855" s="3" t="s">
        <v>236</v>
      </c>
      <c r="H855" s="3" t="s">
        <v>4148</v>
      </c>
      <c r="I855" s="3" t="s">
        <v>4171</v>
      </c>
      <c r="J855" s="3">
        <v>527.67269999999996</v>
      </c>
      <c r="K855" s="3">
        <v>8600378</v>
      </c>
      <c r="L855" s="3" t="s">
        <v>66</v>
      </c>
      <c r="M855" s="3">
        <v>2</v>
      </c>
      <c r="N855" s="3" t="s">
        <v>6021</v>
      </c>
      <c r="O855" s="3" t="s">
        <v>13017</v>
      </c>
      <c r="P855" s="3" t="s">
        <v>179</v>
      </c>
      <c r="Q855" s="3" t="s">
        <v>9211</v>
      </c>
      <c r="R855" s="5" t="s">
        <v>13020</v>
      </c>
      <c r="S855" s="3" t="s">
        <v>4148</v>
      </c>
      <c r="T855" s="3" t="s">
        <v>236</v>
      </c>
      <c r="V855" s="3">
        <v>11</v>
      </c>
      <c r="W855" s="3">
        <v>0</v>
      </c>
      <c r="X855" s="3">
        <v>80</v>
      </c>
      <c r="Y855" s="3">
        <v>853</v>
      </c>
      <c r="Z855" s="3" t="s">
        <v>66</v>
      </c>
      <c r="AA855" s="3">
        <v>42</v>
      </c>
      <c r="AB855" s="3">
        <v>7</v>
      </c>
      <c r="AC855" s="3">
        <v>8600378</v>
      </c>
      <c r="AD855" s="3">
        <v>1370201</v>
      </c>
      <c r="AF855" s="3">
        <v>9</v>
      </c>
      <c r="AG855" s="3">
        <v>140</v>
      </c>
    </row>
    <row r="856" spans="1:33" ht="15.75" customHeight="1" x14ac:dyDescent="0.15">
      <c r="A856" s="3">
        <v>26547</v>
      </c>
      <c r="B856" s="3">
        <v>854</v>
      </c>
      <c r="C856" s="3">
        <v>17</v>
      </c>
      <c r="D856" s="3" t="s">
        <v>6037</v>
      </c>
      <c r="E856" s="3" t="s">
        <v>13024</v>
      </c>
      <c r="F856" s="3" t="s">
        <v>36</v>
      </c>
      <c r="G856" s="3" t="s">
        <v>37</v>
      </c>
      <c r="H856" s="3" t="s">
        <v>817</v>
      </c>
      <c r="I856" s="3" t="s">
        <v>817</v>
      </c>
      <c r="J856" s="3">
        <v>527.03489999999999</v>
      </c>
      <c r="K856" s="3">
        <v>4181558</v>
      </c>
      <c r="L856" s="3" t="s">
        <v>398</v>
      </c>
      <c r="M856" s="3">
        <v>0</v>
      </c>
      <c r="N856" s="3" t="s">
        <v>6037</v>
      </c>
      <c r="O856" s="3" t="s">
        <v>13024</v>
      </c>
      <c r="P856" s="8">
        <v>39448</v>
      </c>
      <c r="Q856" s="3" t="s">
        <v>9214</v>
      </c>
      <c r="R856" s="5" t="s">
        <v>13028</v>
      </c>
      <c r="S856" s="3" t="s">
        <v>817</v>
      </c>
      <c r="T856" s="3" t="s">
        <v>37</v>
      </c>
      <c r="V856" s="3">
        <v>127</v>
      </c>
      <c r="W856" s="3">
        <v>18</v>
      </c>
      <c r="X856" s="3">
        <v>5</v>
      </c>
      <c r="Y856" s="3">
        <v>854</v>
      </c>
      <c r="Z856" s="3" t="s">
        <v>398</v>
      </c>
      <c r="AA856" s="3">
        <v>17</v>
      </c>
      <c r="AB856" s="3">
        <v>3</v>
      </c>
      <c r="AC856" s="3">
        <v>4181558</v>
      </c>
      <c r="AD856" s="3">
        <v>666878</v>
      </c>
      <c r="AE856" s="3" t="s">
        <v>817</v>
      </c>
      <c r="AF856" s="3">
        <v>1</v>
      </c>
      <c r="AG856" s="3">
        <v>11</v>
      </c>
    </row>
    <row r="857" spans="1:33" ht="15.75" customHeight="1" x14ac:dyDescent="0.15">
      <c r="A857" s="3">
        <v>24874</v>
      </c>
      <c r="B857" s="3">
        <v>855</v>
      </c>
      <c r="C857" s="3">
        <v>135</v>
      </c>
      <c r="D857" s="3" t="s">
        <v>6050</v>
      </c>
      <c r="E857" s="3" t="s">
        <v>13031</v>
      </c>
      <c r="F857" s="3" t="s">
        <v>143</v>
      </c>
      <c r="G857" s="3" t="s">
        <v>77</v>
      </c>
      <c r="H857" s="3" t="s">
        <v>79</v>
      </c>
      <c r="I857" s="3" t="s">
        <v>79</v>
      </c>
      <c r="J857" s="3">
        <v>526.92660000000001</v>
      </c>
      <c r="K857" s="3">
        <v>6915000</v>
      </c>
      <c r="L857" s="3" t="s">
        <v>335</v>
      </c>
      <c r="M857" s="3">
        <v>0</v>
      </c>
      <c r="N857" s="3" t="s">
        <v>6050</v>
      </c>
      <c r="O857" s="3" t="s">
        <v>13031</v>
      </c>
      <c r="P857" s="8">
        <v>39448</v>
      </c>
      <c r="Q857" s="3" t="s">
        <v>6357</v>
      </c>
      <c r="R857" s="5" t="s">
        <v>13035</v>
      </c>
      <c r="S857" s="3" t="s">
        <v>79</v>
      </c>
      <c r="T857" s="3" t="s">
        <v>77</v>
      </c>
      <c r="V857" s="3">
        <v>27</v>
      </c>
      <c r="W857" s="3">
        <v>26</v>
      </c>
      <c r="X857" s="3">
        <v>11</v>
      </c>
      <c r="Y857" s="3">
        <v>855</v>
      </c>
      <c r="Z857" s="3" t="s">
        <v>335</v>
      </c>
      <c r="AA857" s="3">
        <v>135</v>
      </c>
      <c r="AB857" s="3">
        <v>29</v>
      </c>
      <c r="AC857" s="3">
        <v>6915000</v>
      </c>
      <c r="AD857" s="3">
        <v>1103000</v>
      </c>
      <c r="AE857" s="3" t="s">
        <v>79</v>
      </c>
      <c r="AF857" s="3">
        <v>21</v>
      </c>
      <c r="AG857" s="3">
        <v>6</v>
      </c>
    </row>
    <row r="858" spans="1:33" ht="15.75" customHeight="1" x14ac:dyDescent="0.15">
      <c r="A858" s="3">
        <v>22853</v>
      </c>
      <c r="B858" s="3">
        <v>856</v>
      </c>
      <c r="C858" s="3">
        <v>174</v>
      </c>
      <c r="D858" s="3" t="s">
        <v>6053</v>
      </c>
      <c r="E858" s="3" t="s">
        <v>13038</v>
      </c>
      <c r="F858" s="3" t="s">
        <v>36</v>
      </c>
      <c r="G858" s="3" t="s">
        <v>37</v>
      </c>
      <c r="H858" s="3" t="s">
        <v>2190</v>
      </c>
      <c r="I858" s="3" t="s">
        <v>39</v>
      </c>
      <c r="J858" s="3">
        <v>526.73490000000004</v>
      </c>
      <c r="K858" s="3">
        <v>46510000</v>
      </c>
      <c r="L858" s="3" t="s">
        <v>340</v>
      </c>
      <c r="M858" s="3">
        <v>0</v>
      </c>
      <c r="N858" s="3" t="s">
        <v>6053</v>
      </c>
      <c r="O858" s="3" t="s">
        <v>13038</v>
      </c>
      <c r="P858" s="3" t="s">
        <v>1000</v>
      </c>
      <c r="Q858" s="3" t="s">
        <v>9221</v>
      </c>
      <c r="R858" s="5" t="s">
        <v>13040</v>
      </c>
      <c r="S858" s="3" t="s">
        <v>2190</v>
      </c>
      <c r="T858" s="3" t="s">
        <v>37</v>
      </c>
      <c r="V858" s="3">
        <v>127</v>
      </c>
      <c r="W858" s="3">
        <v>59</v>
      </c>
      <c r="X858" s="3">
        <v>16</v>
      </c>
      <c r="Y858" s="3">
        <v>856</v>
      </c>
      <c r="Z858" s="3" t="s">
        <v>340</v>
      </c>
      <c r="AA858" s="3">
        <v>174</v>
      </c>
      <c r="AB858" s="3">
        <v>66</v>
      </c>
      <c r="AC858" s="3">
        <v>46510000</v>
      </c>
      <c r="AD858" s="3">
        <v>7421000</v>
      </c>
      <c r="AE858" s="3" t="s">
        <v>39</v>
      </c>
      <c r="AF858" s="3">
        <v>6</v>
      </c>
      <c r="AG858" s="3">
        <v>2</v>
      </c>
    </row>
    <row r="859" spans="1:33" ht="15.75" customHeight="1" x14ac:dyDescent="0.15">
      <c r="A859" s="3">
        <v>23725</v>
      </c>
      <c r="B859" s="3">
        <v>857</v>
      </c>
      <c r="C859" s="3">
        <v>85</v>
      </c>
      <c r="D859" s="3" t="s">
        <v>6056</v>
      </c>
      <c r="E859" s="3" t="s">
        <v>13044</v>
      </c>
      <c r="F859" s="3" t="s">
        <v>269</v>
      </c>
      <c r="G859" s="3" t="s">
        <v>133</v>
      </c>
      <c r="H859" s="3" t="s">
        <v>8394</v>
      </c>
      <c r="I859" s="3" t="s">
        <v>6704</v>
      </c>
      <c r="J859" s="3">
        <v>525.88440000000003</v>
      </c>
      <c r="K859" s="3">
        <v>46353000</v>
      </c>
      <c r="L859" s="3" t="s">
        <v>71</v>
      </c>
      <c r="M859" s="3">
        <v>1</v>
      </c>
      <c r="N859" s="3" t="s">
        <v>6056</v>
      </c>
      <c r="O859" s="3" t="s">
        <v>13044</v>
      </c>
      <c r="P859" s="3" t="s">
        <v>41</v>
      </c>
      <c r="Q859" s="3" t="s">
        <v>9231</v>
      </c>
      <c r="R859" s="5" t="s">
        <v>13047</v>
      </c>
      <c r="S859" s="3" t="s">
        <v>8394</v>
      </c>
      <c r="T859" s="3" t="s">
        <v>133</v>
      </c>
      <c r="V859" s="3">
        <v>22</v>
      </c>
      <c r="W859" s="3">
        <v>0</v>
      </c>
      <c r="X859" s="3">
        <v>97</v>
      </c>
      <c r="Y859" s="3">
        <v>857</v>
      </c>
      <c r="Z859" s="3" t="s">
        <v>71</v>
      </c>
      <c r="AA859" s="3">
        <v>85</v>
      </c>
      <c r="AB859" s="3">
        <v>56</v>
      </c>
      <c r="AC859" s="3">
        <v>46353000</v>
      </c>
      <c r="AD859" s="3">
        <v>7406000</v>
      </c>
      <c r="AF859" s="3">
        <v>5</v>
      </c>
      <c r="AG859" s="3">
        <v>509</v>
      </c>
    </row>
    <row r="860" spans="1:33" ht="15.75" customHeight="1" x14ac:dyDescent="0.15">
      <c r="A860" s="3">
        <v>24811</v>
      </c>
      <c r="B860" s="3">
        <v>858</v>
      </c>
      <c r="C860" s="3">
        <v>20</v>
      </c>
      <c r="D860" s="3" t="s">
        <v>6058</v>
      </c>
      <c r="E860" s="3" t="s">
        <v>13050</v>
      </c>
      <c r="F860" s="3" t="s">
        <v>475</v>
      </c>
      <c r="G860" s="3" t="s">
        <v>277</v>
      </c>
      <c r="H860" s="3" t="s">
        <v>475</v>
      </c>
      <c r="I860" s="3" t="s">
        <v>203</v>
      </c>
      <c r="J860" s="3">
        <v>525.84429999999998</v>
      </c>
      <c r="K860" s="3">
        <v>4709929</v>
      </c>
      <c r="L860" s="3" t="s">
        <v>677</v>
      </c>
      <c r="M860" s="3">
        <v>0</v>
      </c>
      <c r="N860" s="3" t="s">
        <v>6058</v>
      </c>
      <c r="O860" s="3" t="s">
        <v>13050</v>
      </c>
      <c r="P860" s="8">
        <v>39448</v>
      </c>
      <c r="R860" s="5" t="s">
        <v>13054</v>
      </c>
      <c r="S860" s="3" t="s">
        <v>475</v>
      </c>
      <c r="T860" s="3" t="s">
        <v>277</v>
      </c>
      <c r="V860" s="3">
        <v>68</v>
      </c>
      <c r="W860" s="3">
        <v>76</v>
      </c>
      <c r="X860" s="3">
        <v>13</v>
      </c>
      <c r="Y860" s="3">
        <v>858</v>
      </c>
      <c r="Z860" s="3" t="s">
        <v>677</v>
      </c>
      <c r="AA860" s="3">
        <v>20</v>
      </c>
      <c r="AB860" s="3">
        <v>8</v>
      </c>
      <c r="AC860" s="3">
        <v>4709929</v>
      </c>
      <c r="AD860" s="3">
        <v>752572</v>
      </c>
      <c r="AE860" s="3" t="s">
        <v>203</v>
      </c>
      <c r="AF860" s="3">
        <v>12</v>
      </c>
      <c r="AG860" s="3">
        <v>9</v>
      </c>
    </row>
    <row r="861" spans="1:33" ht="15.75" customHeight="1" x14ac:dyDescent="0.15">
      <c r="A861" s="3">
        <v>21049</v>
      </c>
      <c r="B861" s="3">
        <v>859</v>
      </c>
      <c r="C861" s="3">
        <v>25</v>
      </c>
      <c r="D861" s="3" t="s">
        <v>6061</v>
      </c>
      <c r="E861" s="3" t="s">
        <v>13057</v>
      </c>
      <c r="F861" s="3" t="s">
        <v>855</v>
      </c>
      <c r="G861" s="3" t="s">
        <v>292</v>
      </c>
      <c r="H861" s="3" t="s">
        <v>5493</v>
      </c>
      <c r="I861" s="3" t="s">
        <v>1032</v>
      </c>
      <c r="J861" s="3">
        <v>525.4941</v>
      </c>
      <c r="K861" s="3">
        <v>6330000</v>
      </c>
      <c r="L861" s="3" t="s">
        <v>101</v>
      </c>
      <c r="M861" s="3">
        <v>2</v>
      </c>
      <c r="N861" s="3" t="s">
        <v>6061</v>
      </c>
      <c r="O861" s="3" t="s">
        <v>13057</v>
      </c>
      <c r="P861" s="3" t="s">
        <v>41</v>
      </c>
      <c r="Q861" s="3" t="s">
        <v>9248</v>
      </c>
      <c r="R861" s="5" t="s">
        <v>13060</v>
      </c>
      <c r="S861" s="3" t="s">
        <v>5493</v>
      </c>
      <c r="T861" s="3" t="s">
        <v>292</v>
      </c>
      <c r="V861" s="3">
        <v>28</v>
      </c>
      <c r="W861" s="3">
        <v>24</v>
      </c>
      <c r="X861" s="3">
        <v>70</v>
      </c>
      <c r="Y861" s="3">
        <v>859</v>
      </c>
      <c r="Z861" s="3" t="s">
        <v>101</v>
      </c>
      <c r="AA861" s="3">
        <v>25</v>
      </c>
      <c r="AB861" s="3">
        <v>13</v>
      </c>
      <c r="AC861" s="3">
        <v>6330000</v>
      </c>
      <c r="AD861" s="3">
        <v>1012000</v>
      </c>
      <c r="AE861" s="3" t="s">
        <v>1032</v>
      </c>
      <c r="AF861" s="3">
        <v>10</v>
      </c>
      <c r="AG861" s="3">
        <v>49</v>
      </c>
    </row>
    <row r="862" spans="1:33" ht="15.75" customHeight="1" x14ac:dyDescent="0.15">
      <c r="A862" s="3">
        <v>25886</v>
      </c>
      <c r="B862" s="3">
        <v>860</v>
      </c>
      <c r="C862" s="3">
        <v>7</v>
      </c>
      <c r="D862" s="3" t="s">
        <v>6064</v>
      </c>
      <c r="E862" s="3" t="s">
        <v>13062</v>
      </c>
      <c r="F862" s="3" t="s">
        <v>297</v>
      </c>
      <c r="G862" s="3" t="s">
        <v>146</v>
      </c>
      <c r="H862" s="3" t="s">
        <v>148</v>
      </c>
      <c r="I862" s="3" t="s">
        <v>149</v>
      </c>
      <c r="J862" s="3">
        <v>524.70259999999996</v>
      </c>
      <c r="K862" s="3">
        <v>2046307</v>
      </c>
      <c r="L862" s="3" t="s">
        <v>526</v>
      </c>
      <c r="M862" s="3">
        <v>0</v>
      </c>
      <c r="N862" s="3" t="s">
        <v>6064</v>
      </c>
      <c r="O862" s="3" t="s">
        <v>13062</v>
      </c>
      <c r="P862" s="8">
        <v>37622</v>
      </c>
      <c r="Q862" s="3" t="s">
        <v>9254</v>
      </c>
      <c r="R862" s="5" t="s">
        <v>13066</v>
      </c>
      <c r="S862" s="3" t="s">
        <v>148</v>
      </c>
      <c r="T862" s="3" t="s">
        <v>146</v>
      </c>
      <c r="V862" s="3">
        <v>20</v>
      </c>
      <c r="W862" s="3">
        <v>0</v>
      </c>
      <c r="X862" s="3">
        <v>10</v>
      </c>
      <c r="Y862" s="3">
        <v>860</v>
      </c>
      <c r="Z862" s="3" t="s">
        <v>526</v>
      </c>
      <c r="AA862" s="3">
        <v>7</v>
      </c>
      <c r="AB862" s="3">
        <v>2</v>
      </c>
      <c r="AC862" s="3">
        <v>2046307</v>
      </c>
      <c r="AD862" s="3">
        <v>327565</v>
      </c>
      <c r="AF862" s="3">
        <v>19</v>
      </c>
      <c r="AG862" s="3">
        <v>31</v>
      </c>
    </row>
    <row r="863" spans="1:33" ht="15.75" customHeight="1" x14ac:dyDescent="0.15">
      <c r="A863" s="3">
        <v>23478</v>
      </c>
      <c r="B863" s="3">
        <v>861</v>
      </c>
      <c r="C863" s="3">
        <v>14</v>
      </c>
      <c r="D863" s="3" t="s">
        <v>6089</v>
      </c>
      <c r="E863" s="3" t="s">
        <v>13070</v>
      </c>
      <c r="F863" s="3" t="s">
        <v>3877</v>
      </c>
      <c r="G863" s="3" t="s">
        <v>731</v>
      </c>
      <c r="H863" s="3" t="s">
        <v>8857</v>
      </c>
      <c r="I863" s="3" t="s">
        <v>9266</v>
      </c>
      <c r="J863" s="3">
        <v>524.42679999999996</v>
      </c>
      <c r="K863" s="3">
        <v>5973448</v>
      </c>
      <c r="L863" s="3" t="s">
        <v>221</v>
      </c>
      <c r="M863" s="3">
        <v>1</v>
      </c>
      <c r="N863" s="3" t="s">
        <v>6089</v>
      </c>
      <c r="O863" s="3" t="s">
        <v>13070</v>
      </c>
      <c r="P863" s="3" t="s">
        <v>987</v>
      </c>
      <c r="Q863" s="3" t="s">
        <v>9264</v>
      </c>
      <c r="R863" s="5" t="s">
        <v>13073</v>
      </c>
      <c r="S863" s="3" t="s">
        <v>8857</v>
      </c>
      <c r="T863" s="3" t="s">
        <v>731</v>
      </c>
      <c r="V863" s="3">
        <v>7</v>
      </c>
      <c r="W863" s="3">
        <v>0</v>
      </c>
      <c r="X863" s="3">
        <v>56</v>
      </c>
      <c r="Y863" s="3">
        <v>861</v>
      </c>
      <c r="Z863" s="3" t="s">
        <v>221</v>
      </c>
      <c r="AA863" s="3">
        <v>14</v>
      </c>
      <c r="AB863" s="3">
        <v>2</v>
      </c>
      <c r="AC863" s="3">
        <v>5973448</v>
      </c>
      <c r="AD863" s="3">
        <v>956629</v>
      </c>
      <c r="AF863" s="3">
        <v>2</v>
      </c>
      <c r="AG863" s="3">
        <v>107</v>
      </c>
    </row>
    <row r="864" spans="1:33" ht="15.75" customHeight="1" x14ac:dyDescent="0.15">
      <c r="A864" s="3">
        <v>21082</v>
      </c>
      <c r="B864" s="3">
        <v>862</v>
      </c>
      <c r="C864" s="3">
        <v>640</v>
      </c>
      <c r="D864" s="3" t="s">
        <v>6092</v>
      </c>
      <c r="E864" s="3" t="s">
        <v>13076</v>
      </c>
      <c r="F864" s="3" t="s">
        <v>3068</v>
      </c>
      <c r="G864" s="3" t="s">
        <v>606</v>
      </c>
      <c r="H864" s="3" t="s">
        <v>2455</v>
      </c>
      <c r="I864" s="3" t="s">
        <v>2457</v>
      </c>
      <c r="J864" s="3">
        <v>523.77300000000002</v>
      </c>
      <c r="K864" s="3">
        <v>37364000</v>
      </c>
      <c r="L864" s="3" t="s">
        <v>50</v>
      </c>
      <c r="M864" s="3">
        <v>2</v>
      </c>
      <c r="N864" s="3" t="s">
        <v>6092</v>
      </c>
      <c r="O864" s="3" t="s">
        <v>13076</v>
      </c>
      <c r="P864" s="3" t="s">
        <v>41</v>
      </c>
      <c r="Q864" s="3" t="s">
        <v>9268</v>
      </c>
      <c r="R864" s="5" t="s">
        <v>13080</v>
      </c>
      <c r="S864" s="3" t="s">
        <v>2455</v>
      </c>
      <c r="T864" s="3" t="s">
        <v>606</v>
      </c>
      <c r="V864" s="3">
        <v>23</v>
      </c>
      <c r="W864" s="3">
        <v>0</v>
      </c>
      <c r="X864" s="3">
        <v>21</v>
      </c>
      <c r="Y864" s="3">
        <v>862</v>
      </c>
      <c r="Z864" s="3" t="s">
        <v>50</v>
      </c>
      <c r="AA864" s="3">
        <v>640</v>
      </c>
      <c r="AB864" s="3">
        <v>200</v>
      </c>
      <c r="AC864" s="3">
        <v>37364000</v>
      </c>
      <c r="AD864" s="3">
        <v>5990000</v>
      </c>
      <c r="AF864" s="3">
        <v>11</v>
      </c>
      <c r="AG864" s="3">
        <v>48</v>
      </c>
    </row>
    <row r="865" spans="1:33" ht="15.75" customHeight="1" x14ac:dyDescent="0.15">
      <c r="A865" s="3">
        <v>21010</v>
      </c>
      <c r="B865" s="3">
        <v>863</v>
      </c>
      <c r="C865" s="3">
        <v>41</v>
      </c>
      <c r="D865" s="3" t="s">
        <v>6098</v>
      </c>
      <c r="E865" s="3" t="s">
        <v>13082</v>
      </c>
      <c r="F865" s="3" t="s">
        <v>3068</v>
      </c>
      <c r="G865" s="3" t="s">
        <v>606</v>
      </c>
      <c r="H865" s="3" t="s">
        <v>8869</v>
      </c>
      <c r="I865" s="3" t="s">
        <v>2457</v>
      </c>
      <c r="J865" s="3">
        <v>523.40110000000004</v>
      </c>
      <c r="K865" s="3">
        <v>112782895</v>
      </c>
      <c r="L865" s="3" t="s">
        <v>364</v>
      </c>
      <c r="M865" s="3">
        <v>2</v>
      </c>
      <c r="N865" s="3" t="s">
        <v>6098</v>
      </c>
      <c r="O865" s="3" t="s">
        <v>13082</v>
      </c>
      <c r="P865" s="3" t="s">
        <v>1000</v>
      </c>
      <c r="Q865" s="3" t="s">
        <v>9273</v>
      </c>
      <c r="R865" s="5" t="s">
        <v>13086</v>
      </c>
      <c r="S865" s="3" t="s">
        <v>8869</v>
      </c>
      <c r="T865" s="3" t="s">
        <v>606</v>
      </c>
      <c r="V865" s="3">
        <v>24</v>
      </c>
      <c r="W865" s="3">
        <v>0</v>
      </c>
      <c r="X865" s="3">
        <v>35</v>
      </c>
      <c r="Y865" s="3">
        <v>863</v>
      </c>
      <c r="Z865" s="3" t="s">
        <v>364</v>
      </c>
      <c r="AA865" s="3">
        <v>41</v>
      </c>
      <c r="AB865" s="3">
        <v>10</v>
      </c>
      <c r="AC865" s="3">
        <v>112782895</v>
      </c>
      <c r="AD865" s="3">
        <v>18091545</v>
      </c>
      <c r="AF865" s="3">
        <v>20</v>
      </c>
      <c r="AG865" s="3">
        <v>48</v>
      </c>
    </row>
    <row r="866" spans="1:33" ht="15.75" customHeight="1" x14ac:dyDescent="0.15">
      <c r="A866" s="3">
        <v>26516</v>
      </c>
      <c r="B866" s="3">
        <v>864</v>
      </c>
      <c r="C866" s="3">
        <v>46</v>
      </c>
      <c r="D866" s="3" t="s">
        <v>6106</v>
      </c>
      <c r="E866" s="3" t="s">
        <v>13089</v>
      </c>
      <c r="F866" s="3" t="s">
        <v>1193</v>
      </c>
      <c r="G866" s="3" t="s">
        <v>564</v>
      </c>
      <c r="H866" s="3" t="s">
        <v>8884</v>
      </c>
      <c r="I866" s="3" t="s">
        <v>63</v>
      </c>
      <c r="J866" s="3">
        <v>519.923</v>
      </c>
      <c r="K866" s="3">
        <v>18656198</v>
      </c>
      <c r="L866" s="3" t="s">
        <v>215</v>
      </c>
      <c r="M866" s="3">
        <v>0</v>
      </c>
      <c r="N866" s="3" t="s">
        <v>6106</v>
      </c>
      <c r="O866" s="3" t="s">
        <v>13089</v>
      </c>
      <c r="P866" s="8">
        <v>33239</v>
      </c>
      <c r="Q866" s="3" t="s">
        <v>9288</v>
      </c>
      <c r="R866" s="5" t="s">
        <v>13093</v>
      </c>
      <c r="S866" s="3" t="s">
        <v>8884</v>
      </c>
      <c r="T866" s="3" t="s">
        <v>564</v>
      </c>
      <c r="V866" s="3">
        <v>19</v>
      </c>
      <c r="W866" s="3">
        <v>66</v>
      </c>
      <c r="X866" s="3">
        <v>60</v>
      </c>
      <c r="Y866" s="3">
        <v>864</v>
      </c>
      <c r="Z866" s="3" t="s">
        <v>215</v>
      </c>
      <c r="AA866" s="3">
        <v>46</v>
      </c>
      <c r="AB866" s="3">
        <v>15</v>
      </c>
      <c r="AC866" s="3">
        <v>18656198</v>
      </c>
      <c r="AD866" s="3">
        <v>3009438</v>
      </c>
      <c r="AE866" s="3" t="s">
        <v>63</v>
      </c>
      <c r="AF866" s="3">
        <v>7</v>
      </c>
      <c r="AG866" s="3">
        <v>3</v>
      </c>
    </row>
    <row r="867" spans="1:33" ht="15.75" customHeight="1" x14ac:dyDescent="0.15">
      <c r="A867" s="3">
        <v>26107</v>
      </c>
      <c r="B867" s="3">
        <v>865</v>
      </c>
      <c r="C867" s="3">
        <v>7</v>
      </c>
      <c r="D867" s="3" t="s">
        <v>6107</v>
      </c>
      <c r="E867" s="3" t="s">
        <v>13097</v>
      </c>
      <c r="F867" s="3" t="s">
        <v>6181</v>
      </c>
      <c r="G867" s="3" t="s">
        <v>809</v>
      </c>
      <c r="H867" s="3" t="s">
        <v>8889</v>
      </c>
      <c r="I867" s="3" t="s">
        <v>9307</v>
      </c>
      <c r="J867" s="3">
        <v>519.70450000000005</v>
      </c>
      <c r="K867" s="3">
        <v>3783730</v>
      </c>
      <c r="L867" s="3" t="s">
        <v>364</v>
      </c>
      <c r="M867" s="3">
        <v>0</v>
      </c>
      <c r="N867" s="3" t="s">
        <v>6107</v>
      </c>
      <c r="O867" s="3" t="s">
        <v>13097</v>
      </c>
      <c r="P867" s="8">
        <v>40179</v>
      </c>
      <c r="Q867" s="3" t="s">
        <v>9304</v>
      </c>
      <c r="R867" s="5" t="s">
        <v>13100</v>
      </c>
      <c r="S867" s="3" t="s">
        <v>8889</v>
      </c>
      <c r="T867" s="3" t="s">
        <v>809</v>
      </c>
      <c r="V867" s="3">
        <v>4</v>
      </c>
      <c r="W867" s="3">
        <v>0</v>
      </c>
      <c r="X867" s="3">
        <v>36</v>
      </c>
      <c r="Y867" s="3">
        <v>865</v>
      </c>
      <c r="Z867" s="3" t="s">
        <v>364</v>
      </c>
      <c r="AA867" s="3">
        <v>7</v>
      </c>
      <c r="AB867" s="3">
        <v>3</v>
      </c>
      <c r="AC867" s="3">
        <v>3783730</v>
      </c>
      <c r="AD867" s="3">
        <v>610570</v>
      </c>
      <c r="AF867" s="3">
        <v>20</v>
      </c>
      <c r="AG867" s="3">
        <v>336</v>
      </c>
    </row>
    <row r="868" spans="1:33" ht="15.75" customHeight="1" x14ac:dyDescent="0.15">
      <c r="A868" s="3">
        <v>23052</v>
      </c>
      <c r="B868" s="3">
        <v>866</v>
      </c>
      <c r="C868" s="3">
        <v>84</v>
      </c>
      <c r="D868" s="3" t="s">
        <v>6111</v>
      </c>
      <c r="E868" s="3" t="s">
        <v>13103</v>
      </c>
      <c r="F868" s="3" t="s">
        <v>269</v>
      </c>
      <c r="G868" s="3" t="s">
        <v>133</v>
      </c>
      <c r="H868" s="3" t="s">
        <v>8897</v>
      </c>
      <c r="I868" s="3" t="s">
        <v>5306</v>
      </c>
      <c r="J868" s="3">
        <v>518.60599999999999</v>
      </c>
      <c r="K868" s="3">
        <v>2545867</v>
      </c>
      <c r="L868" s="3" t="s">
        <v>356</v>
      </c>
      <c r="M868" s="3">
        <v>1</v>
      </c>
      <c r="N868" s="3" t="s">
        <v>6111</v>
      </c>
      <c r="O868" s="3" t="s">
        <v>13103</v>
      </c>
      <c r="P868" s="3" t="s">
        <v>787</v>
      </c>
      <c r="Q868" s="3" t="s">
        <v>9308</v>
      </c>
      <c r="R868" s="5" t="s">
        <v>13106</v>
      </c>
      <c r="S868" s="3" t="s">
        <v>8897</v>
      </c>
      <c r="T868" s="3" t="s">
        <v>133</v>
      </c>
      <c r="V868" s="3">
        <v>23</v>
      </c>
      <c r="W868" s="3">
        <v>0</v>
      </c>
      <c r="X868" s="3">
        <v>44</v>
      </c>
      <c r="Y868" s="3">
        <v>866</v>
      </c>
      <c r="Z868" s="3" t="s">
        <v>356</v>
      </c>
      <c r="AA868" s="3">
        <v>84</v>
      </c>
      <c r="AB868" s="3">
        <v>78</v>
      </c>
      <c r="AC868" s="3">
        <v>2545867</v>
      </c>
      <c r="AD868" s="3">
        <v>411549</v>
      </c>
      <c r="AF868" s="3">
        <v>18</v>
      </c>
      <c r="AG868" s="3">
        <v>511</v>
      </c>
    </row>
    <row r="869" spans="1:33" ht="15.75" customHeight="1" x14ac:dyDescent="0.15">
      <c r="A869" s="3">
        <v>23429</v>
      </c>
      <c r="B869" s="3">
        <v>867</v>
      </c>
      <c r="C869" s="3">
        <v>255</v>
      </c>
      <c r="D869" s="3" t="s">
        <v>6113</v>
      </c>
      <c r="E869" s="3" t="s">
        <v>13110</v>
      </c>
      <c r="F869" s="3" t="s">
        <v>657</v>
      </c>
      <c r="G869" s="3" t="s">
        <v>246</v>
      </c>
      <c r="H869" s="3" t="s">
        <v>62</v>
      </c>
      <c r="I869" s="3" t="s">
        <v>264</v>
      </c>
      <c r="J869" s="3">
        <v>518.24839999999995</v>
      </c>
      <c r="K869" s="3">
        <v>18566000</v>
      </c>
      <c r="L869" s="3" t="s">
        <v>101</v>
      </c>
      <c r="M869" s="3">
        <v>1</v>
      </c>
      <c r="N869" s="3" t="s">
        <v>6113</v>
      </c>
      <c r="O869" s="3" t="s">
        <v>13110</v>
      </c>
      <c r="P869" s="3" t="s">
        <v>41</v>
      </c>
      <c r="Q869" s="3" t="s">
        <v>9312</v>
      </c>
      <c r="R869" s="5" t="s">
        <v>13116</v>
      </c>
      <c r="S869" s="3" t="s">
        <v>62</v>
      </c>
      <c r="T869" s="3" t="s">
        <v>246</v>
      </c>
      <c r="V869" s="3">
        <v>64</v>
      </c>
      <c r="W869" s="3">
        <v>30</v>
      </c>
      <c r="X869" s="3">
        <v>71</v>
      </c>
      <c r="Y869" s="3">
        <v>867</v>
      </c>
      <c r="Z869" s="3" t="s">
        <v>101</v>
      </c>
      <c r="AA869" s="3">
        <v>255</v>
      </c>
      <c r="AB869" s="3">
        <v>35</v>
      </c>
      <c r="AC869" s="3">
        <v>18566000</v>
      </c>
      <c r="AD869" s="3">
        <v>3003000</v>
      </c>
      <c r="AE869" s="3" t="s">
        <v>264</v>
      </c>
      <c r="AF869" s="3">
        <v>10</v>
      </c>
      <c r="AG869" s="3">
        <v>8</v>
      </c>
    </row>
    <row r="870" spans="1:33" ht="15.75" customHeight="1" x14ac:dyDescent="0.15">
      <c r="A870" s="3">
        <v>15885</v>
      </c>
      <c r="B870" s="3">
        <v>868</v>
      </c>
      <c r="C870" s="3">
        <v>2</v>
      </c>
      <c r="D870" s="3" t="s">
        <v>6115</v>
      </c>
      <c r="E870" s="3" t="s">
        <v>13118</v>
      </c>
      <c r="F870" s="3" t="s">
        <v>931</v>
      </c>
      <c r="G870" s="3" t="s">
        <v>378</v>
      </c>
      <c r="H870" s="3" t="s">
        <v>5239</v>
      </c>
      <c r="I870" s="3" t="s">
        <v>380</v>
      </c>
      <c r="J870" s="3">
        <v>517.89559999999994</v>
      </c>
      <c r="K870" s="3">
        <v>2037758</v>
      </c>
      <c r="L870" s="3" t="s">
        <v>335</v>
      </c>
      <c r="M870" s="3">
        <v>1</v>
      </c>
      <c r="N870" s="3" t="s">
        <v>6115</v>
      </c>
      <c r="O870" s="3" t="s">
        <v>13118</v>
      </c>
      <c r="P870" s="3" t="s">
        <v>4472</v>
      </c>
      <c r="Q870" s="3" t="s">
        <v>9321</v>
      </c>
      <c r="R870" s="5" t="s">
        <v>13123</v>
      </c>
      <c r="S870" s="3" t="s">
        <v>5239</v>
      </c>
      <c r="T870" s="3" t="s">
        <v>378</v>
      </c>
      <c r="V870" s="3">
        <v>11</v>
      </c>
      <c r="W870" s="3">
        <v>8</v>
      </c>
      <c r="X870" s="3">
        <v>12</v>
      </c>
      <c r="Y870" s="3">
        <v>868</v>
      </c>
      <c r="Z870" s="3" t="s">
        <v>335</v>
      </c>
      <c r="AA870" s="3">
        <v>2</v>
      </c>
      <c r="AB870" s="3">
        <v>2</v>
      </c>
      <c r="AC870" s="3">
        <v>2037758</v>
      </c>
      <c r="AD870" s="3">
        <v>329790</v>
      </c>
      <c r="AE870" s="3" t="s">
        <v>380</v>
      </c>
      <c r="AF870" s="3">
        <v>21</v>
      </c>
      <c r="AG870" s="3">
        <v>81</v>
      </c>
    </row>
    <row r="871" spans="1:33" ht="15.75" customHeight="1" x14ac:dyDescent="0.15">
      <c r="A871" s="3">
        <v>26499</v>
      </c>
      <c r="B871" s="3">
        <v>869</v>
      </c>
      <c r="C871" s="3">
        <v>48</v>
      </c>
      <c r="D871" s="3" t="s">
        <v>6116</v>
      </c>
      <c r="E871" s="3" t="s">
        <v>13126</v>
      </c>
      <c r="F871" s="3" t="s">
        <v>855</v>
      </c>
      <c r="G871" s="3" t="s">
        <v>292</v>
      </c>
      <c r="H871" s="3" t="s">
        <v>2279</v>
      </c>
      <c r="I871" s="3" t="s">
        <v>2280</v>
      </c>
      <c r="J871" s="3">
        <v>516.38679999999999</v>
      </c>
      <c r="K871" s="3">
        <v>3754067</v>
      </c>
      <c r="L871" s="3" t="s">
        <v>162</v>
      </c>
      <c r="M871" s="3">
        <v>0</v>
      </c>
      <c r="N871" s="3" t="s">
        <v>6116</v>
      </c>
      <c r="O871" s="3" t="s">
        <v>13126</v>
      </c>
      <c r="P871" s="8">
        <v>39814</v>
      </c>
      <c r="Q871" s="3" t="s">
        <v>9328</v>
      </c>
      <c r="R871" s="5" t="s">
        <v>13129</v>
      </c>
      <c r="S871" s="3" t="s">
        <v>2279</v>
      </c>
      <c r="T871" s="3" t="s">
        <v>292</v>
      </c>
      <c r="V871" s="3">
        <v>29</v>
      </c>
      <c r="W871" s="3">
        <v>8</v>
      </c>
      <c r="X871" s="3">
        <v>103</v>
      </c>
      <c r="Y871" s="3">
        <v>869</v>
      </c>
      <c r="Z871" s="3" t="s">
        <v>162</v>
      </c>
      <c r="AA871" s="3">
        <v>48</v>
      </c>
      <c r="AB871" s="3">
        <v>12</v>
      </c>
      <c r="AC871" s="3">
        <v>3754067</v>
      </c>
      <c r="AD871" s="3">
        <v>609044</v>
      </c>
      <c r="AE871" s="3" t="s">
        <v>2280</v>
      </c>
      <c r="AF871" s="3">
        <v>8</v>
      </c>
      <c r="AG871" s="3">
        <v>52</v>
      </c>
    </row>
    <row r="872" spans="1:33" ht="15.75" customHeight="1" x14ac:dyDescent="0.15">
      <c r="A872" s="3">
        <v>25390</v>
      </c>
      <c r="B872" s="3">
        <v>870</v>
      </c>
      <c r="C872" s="3">
        <v>26</v>
      </c>
      <c r="D872" s="3" t="s">
        <v>6118</v>
      </c>
      <c r="E872" s="3" t="s">
        <v>13132</v>
      </c>
      <c r="F872" s="3" t="s">
        <v>1009</v>
      </c>
      <c r="G872" s="3" t="s">
        <v>403</v>
      </c>
      <c r="H872" s="3" t="s">
        <v>8924</v>
      </c>
      <c r="I872" s="3" t="s">
        <v>203</v>
      </c>
      <c r="J872" s="3">
        <v>516.27340000000004</v>
      </c>
      <c r="K872" s="3">
        <v>2534782</v>
      </c>
      <c r="L872" s="3" t="s">
        <v>162</v>
      </c>
      <c r="M872" s="3">
        <v>0</v>
      </c>
      <c r="N872" s="3" t="s">
        <v>6118</v>
      </c>
      <c r="O872" s="3" t="s">
        <v>13132</v>
      </c>
      <c r="P872" s="8">
        <v>37987</v>
      </c>
      <c r="Q872" s="3" t="s">
        <v>9334</v>
      </c>
      <c r="R872" s="5" t="s">
        <v>13136</v>
      </c>
      <c r="S872" s="3" t="s">
        <v>8924</v>
      </c>
      <c r="T872" s="3" t="s">
        <v>403</v>
      </c>
      <c r="V872" s="3">
        <v>21</v>
      </c>
      <c r="W872" s="3">
        <v>77</v>
      </c>
      <c r="X872" s="3">
        <v>104</v>
      </c>
      <c r="Y872" s="3">
        <v>870</v>
      </c>
      <c r="Z872" s="3" t="s">
        <v>162</v>
      </c>
      <c r="AA872" s="3">
        <v>26</v>
      </c>
      <c r="AB872" s="3">
        <v>2</v>
      </c>
      <c r="AC872" s="3">
        <v>2534782</v>
      </c>
      <c r="AD872" s="3">
        <v>411308</v>
      </c>
      <c r="AE872" s="3" t="s">
        <v>203</v>
      </c>
      <c r="AF872" s="3">
        <v>8</v>
      </c>
      <c r="AG872" s="3">
        <v>9</v>
      </c>
    </row>
    <row r="873" spans="1:33" ht="15.75" customHeight="1" x14ac:dyDescent="0.15">
      <c r="A873" s="3">
        <v>26100</v>
      </c>
      <c r="B873" s="3">
        <v>871</v>
      </c>
      <c r="C873" s="3">
        <v>22</v>
      </c>
      <c r="D873" s="3" t="s">
        <v>6123</v>
      </c>
      <c r="E873" s="3" t="s">
        <v>13140</v>
      </c>
      <c r="F873" s="3" t="s">
        <v>2319</v>
      </c>
      <c r="G873" s="3" t="s">
        <v>740</v>
      </c>
      <c r="H873" s="3" t="s">
        <v>1072</v>
      </c>
      <c r="I873" s="3" t="s">
        <v>63</v>
      </c>
      <c r="J873" s="3">
        <v>516.23</v>
      </c>
      <c r="K873" s="3">
        <v>2416515</v>
      </c>
      <c r="L873" s="3" t="s">
        <v>71</v>
      </c>
      <c r="M873" s="3">
        <v>0</v>
      </c>
      <c r="N873" s="3" t="s">
        <v>6123</v>
      </c>
      <c r="O873" s="3" t="s">
        <v>13140</v>
      </c>
      <c r="P873" s="8">
        <v>40179</v>
      </c>
      <c r="Q873" s="3" t="s">
        <v>9343</v>
      </c>
      <c r="R873" s="5" t="s">
        <v>13142</v>
      </c>
      <c r="S873" s="3" t="s">
        <v>1072</v>
      </c>
      <c r="T873" s="3" t="s">
        <v>740</v>
      </c>
      <c r="V873" s="3">
        <v>13</v>
      </c>
      <c r="W873" s="3">
        <v>67</v>
      </c>
      <c r="X873" s="3">
        <v>98</v>
      </c>
      <c r="Y873" s="3">
        <v>871</v>
      </c>
      <c r="Z873" s="3" t="s">
        <v>71</v>
      </c>
      <c r="AA873" s="3">
        <v>22</v>
      </c>
      <c r="AB873" s="3">
        <v>4</v>
      </c>
      <c r="AC873" s="3">
        <v>2416515</v>
      </c>
      <c r="AD873" s="3">
        <v>392145</v>
      </c>
      <c r="AE873" s="3" t="s">
        <v>63</v>
      </c>
      <c r="AF873" s="3">
        <v>5</v>
      </c>
      <c r="AG873" s="3">
        <v>3</v>
      </c>
    </row>
    <row r="874" spans="1:33" ht="15.75" customHeight="1" x14ac:dyDescent="0.15">
      <c r="A874" s="3">
        <v>26400</v>
      </c>
      <c r="B874" s="3">
        <v>872</v>
      </c>
      <c r="C874" s="3">
        <v>15</v>
      </c>
      <c r="D874" s="5" t="s">
        <v>6127</v>
      </c>
      <c r="E874" s="3" t="s">
        <v>13145</v>
      </c>
      <c r="F874" s="3" t="s">
        <v>1009</v>
      </c>
      <c r="G874" s="3" t="s">
        <v>403</v>
      </c>
      <c r="H874" s="3" t="s">
        <v>8934</v>
      </c>
      <c r="I874" s="3" t="s">
        <v>203</v>
      </c>
      <c r="J874" s="3">
        <v>516.10289999999998</v>
      </c>
      <c r="K874" s="3">
        <v>4189500</v>
      </c>
      <c r="L874" s="3" t="s">
        <v>356</v>
      </c>
      <c r="M874" s="3">
        <v>0</v>
      </c>
      <c r="N874" s="5" t="s">
        <v>6127</v>
      </c>
      <c r="O874" s="3" t="s">
        <v>13145</v>
      </c>
      <c r="P874" s="8">
        <v>35065</v>
      </c>
      <c r="Q874" s="3" t="s">
        <v>9351</v>
      </c>
      <c r="R874" s="5" t="s">
        <v>13148</v>
      </c>
      <c r="S874" s="3" t="s">
        <v>8934</v>
      </c>
      <c r="T874" s="3" t="s">
        <v>403</v>
      </c>
      <c r="V874" s="3">
        <v>22</v>
      </c>
      <c r="W874" s="3">
        <v>78</v>
      </c>
      <c r="X874" s="3">
        <v>45</v>
      </c>
      <c r="Y874" s="3">
        <v>872</v>
      </c>
      <c r="Z874" s="3" t="s">
        <v>356</v>
      </c>
      <c r="AA874" s="3">
        <v>15</v>
      </c>
      <c r="AB874" s="3">
        <v>7</v>
      </c>
      <c r="AC874" s="3">
        <v>4189500</v>
      </c>
      <c r="AD874" s="3">
        <v>680000</v>
      </c>
      <c r="AE874" s="3" t="s">
        <v>203</v>
      </c>
      <c r="AF874" s="3">
        <v>18</v>
      </c>
      <c r="AG874" s="3">
        <v>9</v>
      </c>
    </row>
    <row r="875" spans="1:33" ht="15.75" customHeight="1" x14ac:dyDescent="0.15">
      <c r="A875" s="3">
        <v>25324</v>
      </c>
      <c r="B875" s="3">
        <v>873</v>
      </c>
      <c r="C875" s="3">
        <v>38</v>
      </c>
      <c r="D875" s="3" t="s">
        <v>6129</v>
      </c>
      <c r="E875" s="3" t="s">
        <v>13151</v>
      </c>
      <c r="F875" s="3" t="s">
        <v>96</v>
      </c>
      <c r="G875" s="3" t="s">
        <v>61</v>
      </c>
      <c r="H875" s="3" t="s">
        <v>3165</v>
      </c>
      <c r="I875" s="3" t="s">
        <v>63</v>
      </c>
      <c r="J875" s="3">
        <v>513.76310000000001</v>
      </c>
      <c r="K875" s="3">
        <v>7967829</v>
      </c>
      <c r="L875" s="3" t="s">
        <v>215</v>
      </c>
      <c r="M875" s="3">
        <v>0</v>
      </c>
      <c r="N875" s="3" t="s">
        <v>6129</v>
      </c>
      <c r="O875" s="3" t="s">
        <v>13151</v>
      </c>
      <c r="P875" s="8">
        <v>39814</v>
      </c>
      <c r="Q875" s="3" t="s">
        <v>9355</v>
      </c>
      <c r="R875" s="5" t="s">
        <v>13154</v>
      </c>
      <c r="S875" s="3" t="s">
        <v>3165</v>
      </c>
      <c r="T875" s="3" t="s">
        <v>61</v>
      </c>
      <c r="V875" s="3">
        <v>63</v>
      </c>
      <c r="W875" s="3">
        <v>68</v>
      </c>
      <c r="X875" s="3">
        <v>61</v>
      </c>
      <c r="Y875" s="3">
        <v>873</v>
      </c>
      <c r="Z875" s="3" t="s">
        <v>215</v>
      </c>
      <c r="AA875" s="3">
        <v>38</v>
      </c>
      <c r="AB875" s="3">
        <v>8</v>
      </c>
      <c r="AC875" s="3">
        <v>7967829</v>
      </c>
      <c r="AD875" s="3">
        <v>1298193</v>
      </c>
      <c r="AE875" s="3" t="s">
        <v>63</v>
      </c>
      <c r="AF875" s="3">
        <v>7</v>
      </c>
      <c r="AG875" s="3">
        <v>3</v>
      </c>
    </row>
    <row r="876" spans="1:33" ht="15.75" customHeight="1" x14ac:dyDescent="0.15">
      <c r="A876" s="3">
        <v>21321</v>
      </c>
      <c r="B876" s="3">
        <v>874</v>
      </c>
      <c r="C876" s="3">
        <v>1900</v>
      </c>
      <c r="D876" s="3" t="s">
        <v>6135</v>
      </c>
      <c r="E876" s="3" t="s">
        <v>13156</v>
      </c>
      <c r="F876" s="3" t="s">
        <v>1105</v>
      </c>
      <c r="G876" s="3" t="s">
        <v>486</v>
      </c>
      <c r="H876" s="3" t="s">
        <v>8947</v>
      </c>
      <c r="I876" s="3" t="s">
        <v>488</v>
      </c>
      <c r="J876" s="3">
        <v>513.65620000000001</v>
      </c>
      <c r="K876" s="3">
        <v>33702000</v>
      </c>
      <c r="L876" s="3" t="s">
        <v>335</v>
      </c>
      <c r="M876" s="3">
        <v>1</v>
      </c>
      <c r="N876" s="3" t="s">
        <v>6135</v>
      </c>
      <c r="O876" s="3" t="s">
        <v>13156</v>
      </c>
      <c r="P876" s="3" t="s">
        <v>1350</v>
      </c>
      <c r="Q876" s="3" t="s">
        <v>9369</v>
      </c>
      <c r="R876" s="5" t="s">
        <v>13161</v>
      </c>
      <c r="S876" s="3" t="s">
        <v>8947</v>
      </c>
      <c r="T876" s="3" t="s">
        <v>486</v>
      </c>
      <c r="V876" s="3">
        <v>13</v>
      </c>
      <c r="W876" s="3">
        <v>11</v>
      </c>
      <c r="X876" s="3">
        <v>13</v>
      </c>
      <c r="Y876" s="3">
        <v>874</v>
      </c>
      <c r="Z876" s="3" t="s">
        <v>335</v>
      </c>
      <c r="AA876" s="3">
        <v>1900</v>
      </c>
      <c r="AB876" s="3">
        <v>332</v>
      </c>
      <c r="AC876" s="3">
        <v>33702000</v>
      </c>
      <c r="AD876" s="3">
        <v>5492000</v>
      </c>
      <c r="AE876" s="3" t="s">
        <v>488</v>
      </c>
      <c r="AF876" s="3">
        <v>21</v>
      </c>
      <c r="AG876" s="3">
        <v>50</v>
      </c>
    </row>
    <row r="877" spans="1:33" ht="15.75" customHeight="1" x14ac:dyDescent="0.15">
      <c r="A877" s="3">
        <v>25823</v>
      </c>
      <c r="B877" s="3">
        <v>875</v>
      </c>
      <c r="C877" s="3">
        <v>7</v>
      </c>
      <c r="D877" s="3" t="s">
        <v>6142</v>
      </c>
      <c r="E877" s="3" t="s">
        <v>13165</v>
      </c>
      <c r="F877" s="3" t="s">
        <v>657</v>
      </c>
      <c r="G877" s="3" t="s">
        <v>246</v>
      </c>
      <c r="H877" s="3" t="s">
        <v>240</v>
      </c>
      <c r="I877" s="3" t="s">
        <v>240</v>
      </c>
      <c r="J877" s="3">
        <v>513.39229999999998</v>
      </c>
      <c r="K877" s="3">
        <v>4472090</v>
      </c>
      <c r="L877" s="3" t="s">
        <v>162</v>
      </c>
      <c r="M877" s="3">
        <v>0</v>
      </c>
      <c r="N877" s="3" t="s">
        <v>6142</v>
      </c>
      <c r="O877" s="3" t="s">
        <v>13165</v>
      </c>
      <c r="P877" s="8">
        <v>39448</v>
      </c>
      <c r="Q877" s="3" t="s">
        <v>9375</v>
      </c>
      <c r="R877" s="5" t="s">
        <v>13168</v>
      </c>
      <c r="S877" s="3" t="s">
        <v>240</v>
      </c>
      <c r="T877" s="3" t="s">
        <v>246</v>
      </c>
      <c r="V877" s="3">
        <v>65</v>
      </c>
      <c r="W877" s="3">
        <v>19</v>
      </c>
      <c r="X877" s="3">
        <v>105</v>
      </c>
      <c r="Y877" s="3">
        <v>875</v>
      </c>
      <c r="Z877" s="3" t="s">
        <v>162</v>
      </c>
      <c r="AA877" s="3">
        <v>7</v>
      </c>
      <c r="AB877" s="3">
        <v>1</v>
      </c>
      <c r="AC877" s="3">
        <v>4472090</v>
      </c>
      <c r="AD877" s="3">
        <v>729075</v>
      </c>
      <c r="AE877" s="3" t="s">
        <v>240</v>
      </c>
      <c r="AF877" s="3">
        <v>8</v>
      </c>
      <c r="AG877" s="3">
        <v>18</v>
      </c>
    </row>
    <row r="878" spans="1:33" ht="15.75" customHeight="1" x14ac:dyDescent="0.15">
      <c r="A878" s="3">
        <v>26373</v>
      </c>
      <c r="B878" s="3">
        <v>876</v>
      </c>
      <c r="C878" s="3">
        <v>36</v>
      </c>
      <c r="D878" s="3" t="s">
        <v>6148</v>
      </c>
      <c r="E878" s="3" t="s">
        <v>13171</v>
      </c>
      <c r="F878" s="3" t="s">
        <v>1193</v>
      </c>
      <c r="G878" s="3" t="s">
        <v>564</v>
      </c>
      <c r="H878" s="3" t="s">
        <v>2049</v>
      </c>
      <c r="I878" s="3" t="s">
        <v>2049</v>
      </c>
      <c r="J878" s="3">
        <v>512.46659999999997</v>
      </c>
      <c r="K878" s="3">
        <v>9489503</v>
      </c>
      <c r="L878" s="3" t="s">
        <v>162</v>
      </c>
      <c r="M878" s="3">
        <v>0</v>
      </c>
      <c r="N878" s="3" t="s">
        <v>6148</v>
      </c>
      <c r="O878" s="3" t="s">
        <v>13171</v>
      </c>
      <c r="P878" s="8">
        <v>36161</v>
      </c>
      <c r="Q878" s="3" t="s">
        <v>9376</v>
      </c>
      <c r="R878" s="5" t="s">
        <v>13174</v>
      </c>
      <c r="S878" s="3" t="s">
        <v>2049</v>
      </c>
      <c r="T878" s="3" t="s">
        <v>564</v>
      </c>
      <c r="V878" s="3">
        <v>20</v>
      </c>
      <c r="W878" s="3">
        <v>8</v>
      </c>
      <c r="X878" s="3">
        <v>106</v>
      </c>
      <c r="Y878" s="3">
        <v>876</v>
      </c>
      <c r="Z878" s="3" t="s">
        <v>162</v>
      </c>
      <c r="AA878" s="3">
        <v>36</v>
      </c>
      <c r="AB878" s="3">
        <v>12</v>
      </c>
      <c r="AC878" s="3">
        <v>9489503</v>
      </c>
      <c r="AD878" s="3">
        <v>1549391</v>
      </c>
      <c r="AE878" s="3" t="s">
        <v>2049</v>
      </c>
      <c r="AF878" s="3">
        <v>8</v>
      </c>
      <c r="AG878" s="3">
        <v>35</v>
      </c>
    </row>
    <row r="879" spans="1:33" ht="15.75" customHeight="1" x14ac:dyDescent="0.15">
      <c r="A879" s="3">
        <v>21873</v>
      </c>
      <c r="B879" s="3">
        <v>877</v>
      </c>
      <c r="C879" s="3">
        <v>20</v>
      </c>
      <c r="D879" s="3" t="s">
        <v>6151</v>
      </c>
      <c r="E879" s="3" t="s">
        <v>13178</v>
      </c>
      <c r="F879" s="3" t="s">
        <v>36</v>
      </c>
      <c r="G879" s="3" t="s">
        <v>37</v>
      </c>
      <c r="H879" s="3" t="s">
        <v>8961</v>
      </c>
      <c r="I879" s="3" t="s">
        <v>817</v>
      </c>
      <c r="J879" s="3">
        <v>512.32870000000003</v>
      </c>
      <c r="K879" s="3">
        <v>13415944</v>
      </c>
      <c r="L879" s="3" t="s">
        <v>538</v>
      </c>
      <c r="M879" s="3">
        <v>2</v>
      </c>
      <c r="N879" s="3" t="s">
        <v>6151</v>
      </c>
      <c r="O879" s="3" t="s">
        <v>13178</v>
      </c>
      <c r="P879" s="3" t="s">
        <v>1000</v>
      </c>
      <c r="Q879" s="3" t="s">
        <v>9387</v>
      </c>
      <c r="R879" s="5" t="s">
        <v>13181</v>
      </c>
      <c r="S879" s="3" t="s">
        <v>8961</v>
      </c>
      <c r="T879" s="3" t="s">
        <v>37</v>
      </c>
      <c r="V879" s="3">
        <v>127</v>
      </c>
      <c r="W879" s="3">
        <v>19</v>
      </c>
      <c r="X879" s="3">
        <v>33</v>
      </c>
      <c r="Y879" s="3">
        <v>877</v>
      </c>
      <c r="Z879" s="3" t="s">
        <v>538</v>
      </c>
      <c r="AA879" s="3">
        <v>20</v>
      </c>
      <c r="AB879" s="3">
        <v>2</v>
      </c>
      <c r="AC879" s="3">
        <v>13415944</v>
      </c>
      <c r="AD879" s="3">
        <v>2190971</v>
      </c>
      <c r="AE879" s="3" t="s">
        <v>817</v>
      </c>
      <c r="AF879" s="3">
        <v>3</v>
      </c>
      <c r="AG879" s="3">
        <v>11</v>
      </c>
    </row>
    <row r="880" spans="1:33" ht="15.75" customHeight="1" x14ac:dyDescent="0.15">
      <c r="A880" s="3">
        <v>23487</v>
      </c>
      <c r="B880" s="3">
        <v>878</v>
      </c>
      <c r="C880" s="3">
        <v>145</v>
      </c>
      <c r="D880" s="3" t="s">
        <v>6161</v>
      </c>
      <c r="E880" s="3" t="s">
        <v>13183</v>
      </c>
      <c r="F880" s="3" t="s">
        <v>96</v>
      </c>
      <c r="G880" s="3" t="s">
        <v>61</v>
      </c>
      <c r="H880" s="3" t="s">
        <v>4046</v>
      </c>
      <c r="I880" s="3" t="s">
        <v>63</v>
      </c>
      <c r="J880" s="3">
        <v>511.36959999999999</v>
      </c>
      <c r="K880" s="3">
        <v>92121708</v>
      </c>
      <c r="L880" s="3" t="s">
        <v>122</v>
      </c>
      <c r="M880" s="3">
        <v>1</v>
      </c>
      <c r="N880" s="3" t="s">
        <v>6161</v>
      </c>
      <c r="O880" s="3" t="s">
        <v>13183</v>
      </c>
      <c r="P880" s="3" t="s">
        <v>541</v>
      </c>
      <c r="Q880" s="3" t="s">
        <v>9393</v>
      </c>
      <c r="R880" s="5" t="s">
        <v>13187</v>
      </c>
      <c r="S880" s="3" t="s">
        <v>4046</v>
      </c>
      <c r="T880" s="3" t="s">
        <v>61</v>
      </c>
      <c r="V880" s="3">
        <v>64</v>
      </c>
      <c r="W880" s="3">
        <v>69</v>
      </c>
      <c r="X880" s="3">
        <v>10</v>
      </c>
      <c r="Y880" s="3">
        <v>878</v>
      </c>
      <c r="Z880" s="3" t="s">
        <v>122</v>
      </c>
      <c r="AA880" s="3">
        <v>145</v>
      </c>
      <c r="AB880" s="3">
        <v>38</v>
      </c>
      <c r="AC880" s="3">
        <v>92121708</v>
      </c>
      <c r="AD880" s="3">
        <v>15068087</v>
      </c>
      <c r="AE880" s="3" t="s">
        <v>63</v>
      </c>
      <c r="AF880" s="3">
        <v>22</v>
      </c>
      <c r="AG880" s="3">
        <v>3</v>
      </c>
    </row>
    <row r="881" spans="1:33" ht="15.75" customHeight="1" x14ac:dyDescent="0.15">
      <c r="A881" s="3">
        <v>23328</v>
      </c>
      <c r="B881" s="3">
        <v>879</v>
      </c>
      <c r="C881" s="3">
        <v>518</v>
      </c>
      <c r="D881" s="3" t="s">
        <v>6165</v>
      </c>
      <c r="E881" s="3" t="s">
        <v>13191</v>
      </c>
      <c r="F881" s="3" t="s">
        <v>4272</v>
      </c>
      <c r="G881" s="3" t="s">
        <v>780</v>
      </c>
      <c r="H881" s="3" t="s">
        <v>4411</v>
      </c>
      <c r="I881" s="3" t="s">
        <v>5445</v>
      </c>
      <c r="J881" s="3">
        <v>510.71690000000001</v>
      </c>
      <c r="K881" s="3">
        <v>4298085</v>
      </c>
      <c r="L881" s="3" t="s">
        <v>122</v>
      </c>
      <c r="M881" s="3">
        <v>1</v>
      </c>
      <c r="N881" s="3" t="s">
        <v>6165</v>
      </c>
      <c r="O881" s="3" t="s">
        <v>13191</v>
      </c>
      <c r="P881" s="3" t="s">
        <v>179</v>
      </c>
      <c r="Q881" s="3" t="s">
        <v>9399</v>
      </c>
      <c r="R881" s="5" t="s">
        <v>13194</v>
      </c>
      <c r="S881" s="3" t="s">
        <v>4411</v>
      </c>
      <c r="T881" s="3" t="s">
        <v>780</v>
      </c>
      <c r="V881" s="3">
        <v>4</v>
      </c>
      <c r="W881" s="3">
        <v>0</v>
      </c>
      <c r="X881" s="3">
        <v>11</v>
      </c>
      <c r="Y881" s="3">
        <v>879</v>
      </c>
      <c r="Z881" s="3" t="s">
        <v>122</v>
      </c>
      <c r="AA881" s="3">
        <v>518</v>
      </c>
      <c r="AB881" s="3">
        <v>150</v>
      </c>
      <c r="AC881" s="3">
        <v>4298085</v>
      </c>
      <c r="AD881" s="3">
        <v>703777</v>
      </c>
      <c r="AF881" s="3">
        <v>22</v>
      </c>
      <c r="AG881" s="3">
        <v>978</v>
      </c>
    </row>
    <row r="882" spans="1:33" ht="15.75" customHeight="1" x14ac:dyDescent="0.15">
      <c r="A882" s="3">
        <v>21776</v>
      </c>
      <c r="B882" s="3">
        <v>880</v>
      </c>
      <c r="C882" s="3">
        <v>70</v>
      </c>
      <c r="D882" s="3" t="s">
        <v>6174</v>
      </c>
      <c r="E882" s="3" t="s">
        <v>13197</v>
      </c>
      <c r="F882" s="3" t="s">
        <v>36</v>
      </c>
      <c r="G882" s="3" t="s">
        <v>37</v>
      </c>
      <c r="H882" s="3" t="s">
        <v>8984</v>
      </c>
      <c r="I882" s="3" t="s">
        <v>6060</v>
      </c>
      <c r="J882" s="3">
        <v>510.3734</v>
      </c>
      <c r="K882" s="3">
        <v>9454324</v>
      </c>
      <c r="L882" s="3" t="s">
        <v>66</v>
      </c>
      <c r="M882" s="3">
        <v>2</v>
      </c>
      <c r="N882" s="3" t="s">
        <v>6174</v>
      </c>
      <c r="O882" s="3" t="s">
        <v>13197</v>
      </c>
      <c r="P882" s="3" t="s">
        <v>104</v>
      </c>
      <c r="Q882" s="3" t="s">
        <v>9409</v>
      </c>
      <c r="R882" s="5" t="s">
        <v>13202</v>
      </c>
      <c r="S882" s="3" t="s">
        <v>8984</v>
      </c>
      <c r="T882" s="3" t="s">
        <v>37</v>
      </c>
      <c r="V882" s="3">
        <v>127</v>
      </c>
      <c r="W882" s="3">
        <v>0</v>
      </c>
      <c r="X882" s="3">
        <v>81</v>
      </c>
      <c r="Y882" s="3">
        <v>880</v>
      </c>
      <c r="Z882" s="3" t="s">
        <v>66</v>
      </c>
      <c r="AA882" s="3">
        <v>70</v>
      </c>
      <c r="AB882" s="3">
        <v>15</v>
      </c>
      <c r="AC882" s="3">
        <v>9454324</v>
      </c>
      <c r="AD882" s="3">
        <v>1548941</v>
      </c>
      <c r="AF882" s="3">
        <v>9</v>
      </c>
      <c r="AG882" s="3">
        <v>274</v>
      </c>
    </row>
    <row r="883" spans="1:33" ht="15.75" customHeight="1" x14ac:dyDescent="0.15">
      <c r="A883" s="3">
        <v>23396</v>
      </c>
      <c r="B883" s="3">
        <v>881</v>
      </c>
      <c r="C883" s="3">
        <v>40</v>
      </c>
      <c r="D883" s="3" t="s">
        <v>6180</v>
      </c>
      <c r="E883" s="3" t="s">
        <v>13205</v>
      </c>
      <c r="F883" s="3" t="s">
        <v>96</v>
      </c>
      <c r="G883" s="3" t="s">
        <v>61</v>
      </c>
      <c r="H883" s="3" t="s">
        <v>6780</v>
      </c>
      <c r="I883" s="3" t="s">
        <v>63</v>
      </c>
      <c r="J883" s="3">
        <v>510.31020000000001</v>
      </c>
      <c r="K883" s="3">
        <v>16007887</v>
      </c>
      <c r="L883" s="3" t="s">
        <v>215</v>
      </c>
      <c r="M883" s="3">
        <v>1</v>
      </c>
      <c r="N883" s="3" t="s">
        <v>6180</v>
      </c>
      <c r="O883" s="3" t="s">
        <v>13205</v>
      </c>
      <c r="P883" s="3" t="s">
        <v>179</v>
      </c>
      <c r="Q883" s="3" t="s">
        <v>9415</v>
      </c>
      <c r="R883" s="5" t="s">
        <v>13210</v>
      </c>
      <c r="S883" s="3" t="s">
        <v>6780</v>
      </c>
      <c r="T883" s="3" t="s">
        <v>61</v>
      </c>
      <c r="V883" s="3">
        <v>65</v>
      </c>
      <c r="W883" s="3">
        <v>70</v>
      </c>
      <c r="X883" s="3">
        <v>62</v>
      </c>
      <c r="Y883" s="3">
        <v>881</v>
      </c>
      <c r="Z883" s="3" t="s">
        <v>215</v>
      </c>
      <c r="AA883" s="3">
        <v>40</v>
      </c>
      <c r="AB883" s="3">
        <v>30</v>
      </c>
      <c r="AC883" s="3">
        <v>16007887</v>
      </c>
      <c r="AD883" s="3">
        <v>2622910</v>
      </c>
      <c r="AE883" s="3" t="s">
        <v>63</v>
      </c>
      <c r="AF883" s="3">
        <v>7</v>
      </c>
      <c r="AG883" s="3">
        <v>3</v>
      </c>
    </row>
    <row r="884" spans="1:33" ht="15.75" customHeight="1" x14ac:dyDescent="0.15">
      <c r="A884" s="3">
        <v>23315</v>
      </c>
      <c r="B884" s="3">
        <v>882</v>
      </c>
      <c r="C884" s="3">
        <v>90</v>
      </c>
      <c r="D884" s="3" t="s">
        <v>6182</v>
      </c>
      <c r="E884" s="3" t="s">
        <v>13213</v>
      </c>
      <c r="F884" s="3" t="s">
        <v>331</v>
      </c>
      <c r="G884" s="3" t="s">
        <v>167</v>
      </c>
      <c r="H884" s="3" t="s">
        <v>5842</v>
      </c>
      <c r="I884" s="3" t="s">
        <v>283</v>
      </c>
      <c r="J884" s="3">
        <v>510.11430000000001</v>
      </c>
      <c r="K884" s="3">
        <v>15377405</v>
      </c>
      <c r="L884" s="3" t="s">
        <v>677</v>
      </c>
      <c r="M884" s="3">
        <v>1</v>
      </c>
      <c r="N884" s="3" t="s">
        <v>6182</v>
      </c>
      <c r="O884" s="3" t="s">
        <v>13213</v>
      </c>
      <c r="P884" s="3" t="s">
        <v>1029</v>
      </c>
      <c r="Q884" s="3" t="s">
        <v>9420</v>
      </c>
      <c r="R884" s="5" t="s">
        <v>13217</v>
      </c>
      <c r="S884" s="3" t="s">
        <v>5842</v>
      </c>
      <c r="T884" s="3" t="s">
        <v>167</v>
      </c>
      <c r="V884" s="3">
        <v>62</v>
      </c>
      <c r="W884" s="3">
        <v>25</v>
      </c>
      <c r="X884" s="3">
        <v>14</v>
      </c>
      <c r="Y884" s="3">
        <v>882</v>
      </c>
      <c r="Z884" s="3" t="s">
        <v>677</v>
      </c>
      <c r="AA884" s="3">
        <v>90</v>
      </c>
      <c r="AB884" s="3">
        <v>35</v>
      </c>
      <c r="AC884" s="3">
        <v>15377405</v>
      </c>
      <c r="AD884" s="3">
        <v>2520414</v>
      </c>
      <c r="AE884" s="3" t="s">
        <v>283</v>
      </c>
      <c r="AF884" s="3">
        <v>12</v>
      </c>
      <c r="AG884" s="3">
        <v>1</v>
      </c>
    </row>
    <row r="885" spans="1:33" ht="15.75" customHeight="1" x14ac:dyDescent="0.15">
      <c r="A885" s="3">
        <v>26245</v>
      </c>
      <c r="B885" s="3">
        <v>883</v>
      </c>
      <c r="C885" s="3">
        <v>20</v>
      </c>
      <c r="D885" s="3" t="s">
        <v>6184</v>
      </c>
      <c r="E885" s="3" t="s">
        <v>13221</v>
      </c>
      <c r="F885" s="3" t="s">
        <v>635</v>
      </c>
      <c r="G885" s="3" t="s">
        <v>236</v>
      </c>
      <c r="H885" s="3" t="s">
        <v>8995</v>
      </c>
      <c r="I885" s="3" t="s">
        <v>4171</v>
      </c>
      <c r="J885" s="3">
        <v>508.33330000000001</v>
      </c>
      <c r="K885" s="3">
        <v>8760000</v>
      </c>
      <c r="L885" s="3" t="s">
        <v>40</v>
      </c>
      <c r="M885" s="3">
        <v>0</v>
      </c>
      <c r="N885" s="3" t="s">
        <v>6184</v>
      </c>
      <c r="O885" s="3" t="s">
        <v>13221</v>
      </c>
      <c r="P885" s="8">
        <v>40179</v>
      </c>
      <c r="Q885" s="3" t="s">
        <v>9430</v>
      </c>
      <c r="R885" s="5" t="s">
        <v>13225</v>
      </c>
      <c r="S885" s="3" t="s">
        <v>8995</v>
      </c>
      <c r="T885" s="3" t="s">
        <v>236</v>
      </c>
      <c r="V885" s="3">
        <v>12</v>
      </c>
      <c r="W885" s="3">
        <v>0</v>
      </c>
      <c r="X885" s="3">
        <v>61</v>
      </c>
      <c r="Y885" s="3">
        <v>883</v>
      </c>
      <c r="Z885" s="3" t="s">
        <v>40</v>
      </c>
      <c r="AA885" s="3">
        <v>20</v>
      </c>
      <c r="AB885" s="3">
        <v>5</v>
      </c>
      <c r="AC885" s="3">
        <v>8760000</v>
      </c>
      <c r="AD885" s="3">
        <v>1440000</v>
      </c>
      <c r="AF885" s="3">
        <v>4</v>
      </c>
      <c r="AG885" s="3">
        <v>140</v>
      </c>
    </row>
    <row r="886" spans="1:33" ht="15.75" customHeight="1" x14ac:dyDescent="0.15">
      <c r="A886" s="3">
        <v>18648</v>
      </c>
      <c r="B886" s="3">
        <v>884</v>
      </c>
      <c r="C886" s="3">
        <v>38</v>
      </c>
      <c r="D886" s="3" t="s">
        <v>6187</v>
      </c>
      <c r="E886" s="3" t="s">
        <v>13227</v>
      </c>
      <c r="F886" s="3" t="s">
        <v>96</v>
      </c>
      <c r="G886" s="3" t="s">
        <v>61</v>
      </c>
      <c r="H886" s="3" t="s">
        <v>1902</v>
      </c>
      <c r="I886" s="3" t="s">
        <v>63</v>
      </c>
      <c r="J886" s="3">
        <v>506.3546</v>
      </c>
      <c r="K886" s="3">
        <v>6117408</v>
      </c>
      <c r="L886" s="3" t="s">
        <v>162</v>
      </c>
      <c r="M886" s="3">
        <v>3</v>
      </c>
      <c r="N886" s="3" t="s">
        <v>6187</v>
      </c>
      <c r="O886" s="3" t="s">
        <v>13227</v>
      </c>
      <c r="P886" s="3" t="s">
        <v>91</v>
      </c>
      <c r="Q886" s="3" t="s">
        <v>9438</v>
      </c>
      <c r="R886" s="5" t="s">
        <v>13232</v>
      </c>
      <c r="S886" s="3" t="s">
        <v>1902</v>
      </c>
      <c r="T886" s="3" t="s">
        <v>61</v>
      </c>
      <c r="V886" s="3">
        <v>66</v>
      </c>
      <c r="W886" s="3">
        <v>71</v>
      </c>
      <c r="X886" s="3">
        <v>107</v>
      </c>
      <c r="Y886" s="3">
        <v>884</v>
      </c>
      <c r="Z886" s="3" t="s">
        <v>162</v>
      </c>
      <c r="AA886" s="3">
        <v>38</v>
      </c>
      <c r="AB886" s="3">
        <v>11</v>
      </c>
      <c r="AC886" s="3">
        <v>6117408</v>
      </c>
      <c r="AD886" s="3">
        <v>1008883</v>
      </c>
      <c r="AE886" s="3" t="s">
        <v>63</v>
      </c>
      <c r="AF886" s="3">
        <v>8</v>
      </c>
      <c r="AG886" s="3">
        <v>3</v>
      </c>
    </row>
    <row r="887" spans="1:33" ht="15.75" customHeight="1" x14ac:dyDescent="0.15">
      <c r="A887" s="3">
        <v>19715</v>
      </c>
      <c r="B887" s="3">
        <v>885</v>
      </c>
      <c r="C887" s="3">
        <v>61</v>
      </c>
      <c r="D887" s="3" t="s">
        <v>6195</v>
      </c>
      <c r="E887" s="3" t="s">
        <v>13234</v>
      </c>
      <c r="F887" s="3" t="s">
        <v>4061</v>
      </c>
      <c r="G887" s="3" t="s">
        <v>446</v>
      </c>
      <c r="H887" s="3" t="s">
        <v>2435</v>
      </c>
      <c r="I887" s="3" t="s">
        <v>2435</v>
      </c>
      <c r="J887" s="3">
        <v>505.63749999999999</v>
      </c>
      <c r="K887" s="3">
        <v>41025000</v>
      </c>
      <c r="L887" s="3" t="s">
        <v>75</v>
      </c>
      <c r="M887" s="3">
        <v>3</v>
      </c>
      <c r="N887" s="3" t="s">
        <v>6195</v>
      </c>
      <c r="O887" s="3" t="s">
        <v>13234</v>
      </c>
      <c r="P887" s="3" t="s">
        <v>104</v>
      </c>
      <c r="Q887" s="3" t="s">
        <v>9448</v>
      </c>
      <c r="R887" s="5" t="s">
        <v>13237</v>
      </c>
      <c r="S887" s="3" t="s">
        <v>2435</v>
      </c>
      <c r="T887" s="3" t="s">
        <v>446</v>
      </c>
      <c r="V887" s="3">
        <v>28</v>
      </c>
      <c r="W887" s="3">
        <v>28</v>
      </c>
      <c r="X887" s="3">
        <v>18</v>
      </c>
      <c r="Y887" s="3">
        <v>885</v>
      </c>
      <c r="Z887" s="3" t="s">
        <v>75</v>
      </c>
      <c r="AA887" s="3">
        <v>61</v>
      </c>
      <c r="AB887" s="3">
        <v>30</v>
      </c>
      <c r="AC887" s="3">
        <v>41025000</v>
      </c>
      <c r="AD887" s="3">
        <v>6773854</v>
      </c>
      <c r="AE887" s="3" t="s">
        <v>2435</v>
      </c>
      <c r="AF887" s="3">
        <v>14</v>
      </c>
      <c r="AG887" s="3">
        <v>29</v>
      </c>
    </row>
    <row r="888" spans="1:33" ht="15.75" customHeight="1" x14ac:dyDescent="0.15">
      <c r="A888" s="3">
        <v>25505</v>
      </c>
      <c r="B888" s="3">
        <v>886</v>
      </c>
      <c r="C888" s="3">
        <v>26</v>
      </c>
      <c r="D888" s="3" t="s">
        <v>6198</v>
      </c>
      <c r="E888" s="3" t="s">
        <v>13239</v>
      </c>
      <c r="F888" s="3" t="s">
        <v>3877</v>
      </c>
      <c r="G888" s="3" t="s">
        <v>731</v>
      </c>
      <c r="H888" s="3" t="s">
        <v>6599</v>
      </c>
      <c r="I888" s="3" t="s">
        <v>2338</v>
      </c>
      <c r="J888" s="3">
        <v>504.94940000000003</v>
      </c>
      <c r="K888" s="3">
        <v>4106614</v>
      </c>
      <c r="L888" s="3" t="s">
        <v>538</v>
      </c>
      <c r="M888" s="3">
        <v>0</v>
      </c>
      <c r="N888" s="3" t="s">
        <v>6198</v>
      </c>
      <c r="O888" s="3" t="s">
        <v>13239</v>
      </c>
      <c r="P888" s="8">
        <v>38718</v>
      </c>
      <c r="Q888" s="3" t="s">
        <v>9460</v>
      </c>
      <c r="R888" s="5" t="s">
        <v>13242</v>
      </c>
      <c r="S888" s="3" t="s">
        <v>6599</v>
      </c>
      <c r="T888" s="3" t="s">
        <v>731</v>
      </c>
      <c r="V888" s="3">
        <v>8</v>
      </c>
      <c r="W888" s="3">
        <v>0</v>
      </c>
      <c r="X888" s="3">
        <v>34</v>
      </c>
      <c r="Y888" s="3">
        <v>886</v>
      </c>
      <c r="Z888" s="3" t="s">
        <v>538</v>
      </c>
      <c r="AA888" s="3">
        <v>26</v>
      </c>
      <c r="AB888" s="3">
        <v>9</v>
      </c>
      <c r="AC888" s="3">
        <v>4106614</v>
      </c>
      <c r="AD888" s="3">
        <v>678836</v>
      </c>
      <c r="AF888" s="3">
        <v>3</v>
      </c>
      <c r="AG888" s="3">
        <v>536</v>
      </c>
    </row>
    <row r="889" spans="1:33" ht="15.75" customHeight="1" x14ac:dyDescent="0.15">
      <c r="A889" s="3">
        <v>20982</v>
      </c>
      <c r="B889" s="3">
        <v>887</v>
      </c>
      <c r="C889" s="3">
        <v>124</v>
      </c>
      <c r="D889" s="3" t="s">
        <v>2271</v>
      </c>
      <c r="E889" s="3" t="s">
        <v>13244</v>
      </c>
      <c r="F889" s="3" t="s">
        <v>143</v>
      </c>
      <c r="G889" s="3" t="s">
        <v>77</v>
      </c>
      <c r="H889" s="3" t="s">
        <v>2276</v>
      </c>
      <c r="I889" s="3" t="s">
        <v>79</v>
      </c>
      <c r="J889" s="3">
        <v>503.49740000000003</v>
      </c>
      <c r="K889" s="3">
        <v>24158000</v>
      </c>
      <c r="L889" s="3" t="s">
        <v>59</v>
      </c>
      <c r="M889" s="3">
        <v>2</v>
      </c>
      <c r="N889" s="3" t="s">
        <v>2271</v>
      </c>
      <c r="O889" s="3" t="s">
        <v>13244</v>
      </c>
      <c r="P889" s="3" t="s">
        <v>179</v>
      </c>
      <c r="Q889" s="3" t="s">
        <v>2273</v>
      </c>
      <c r="R889" s="5" t="s">
        <v>13249</v>
      </c>
      <c r="S889" s="3" t="s">
        <v>2276</v>
      </c>
      <c r="T889" s="3" t="s">
        <v>77</v>
      </c>
      <c r="V889" s="3">
        <v>28</v>
      </c>
      <c r="W889" s="3">
        <v>27</v>
      </c>
      <c r="X889" s="3">
        <v>44</v>
      </c>
      <c r="Y889" s="3">
        <v>887</v>
      </c>
      <c r="Z889" s="3" t="s">
        <v>59</v>
      </c>
      <c r="AA889" s="3">
        <v>124</v>
      </c>
      <c r="AB889" s="3">
        <v>40</v>
      </c>
      <c r="AC889" s="3">
        <v>24158000</v>
      </c>
      <c r="AD889" s="3">
        <v>4003000</v>
      </c>
      <c r="AE889" s="3" t="s">
        <v>79</v>
      </c>
      <c r="AF889" s="3">
        <v>17</v>
      </c>
      <c r="AG889" s="3">
        <v>6</v>
      </c>
    </row>
    <row r="890" spans="1:33" ht="15.75" customHeight="1" x14ac:dyDescent="0.15">
      <c r="A890" s="3">
        <v>21111</v>
      </c>
      <c r="B890" s="3">
        <v>888</v>
      </c>
      <c r="C890" s="3">
        <v>75</v>
      </c>
      <c r="D890" s="3" t="s">
        <v>6205</v>
      </c>
      <c r="E890" s="3" t="s">
        <v>13254</v>
      </c>
      <c r="F890" s="3" t="s">
        <v>36</v>
      </c>
      <c r="G890" s="3" t="s">
        <v>37</v>
      </c>
      <c r="H890" s="3" t="s">
        <v>817</v>
      </c>
      <c r="I890" s="3" t="s">
        <v>817</v>
      </c>
      <c r="J890" s="3">
        <v>503.46039999999999</v>
      </c>
      <c r="K890" s="3">
        <v>17816391</v>
      </c>
      <c r="L890" s="3" t="s">
        <v>71</v>
      </c>
      <c r="M890" s="3">
        <v>2</v>
      </c>
      <c r="N890" s="3" t="s">
        <v>6205</v>
      </c>
      <c r="O890" s="3" t="s">
        <v>13254</v>
      </c>
      <c r="P890" s="3" t="s">
        <v>179</v>
      </c>
      <c r="Q890" s="3" t="s">
        <v>9477</v>
      </c>
      <c r="R890" s="5" t="s">
        <v>13257</v>
      </c>
      <c r="S890" s="3" t="s">
        <v>817</v>
      </c>
      <c r="T890" s="3" t="s">
        <v>37</v>
      </c>
      <c r="V890" s="3">
        <v>127</v>
      </c>
      <c r="W890" s="3">
        <v>20</v>
      </c>
      <c r="X890" s="3">
        <v>99</v>
      </c>
      <c r="Y890" s="3">
        <v>888</v>
      </c>
      <c r="Z890" s="3" t="s">
        <v>71</v>
      </c>
      <c r="AA890" s="3">
        <v>75</v>
      </c>
      <c r="AB890" s="3">
        <v>25</v>
      </c>
      <c r="AC890" s="3">
        <v>17816391</v>
      </c>
      <c r="AD890" s="3">
        <v>2952371</v>
      </c>
      <c r="AE890" s="3" t="s">
        <v>817</v>
      </c>
      <c r="AF890" s="3">
        <v>5</v>
      </c>
      <c r="AG890" s="3">
        <v>11</v>
      </c>
    </row>
    <row r="891" spans="1:33" ht="15.75" customHeight="1" x14ac:dyDescent="0.15">
      <c r="A891" s="3">
        <v>25428</v>
      </c>
      <c r="B891" s="3">
        <v>889</v>
      </c>
      <c r="C891" s="3">
        <v>22</v>
      </c>
      <c r="D891" s="3" t="s">
        <v>3971</v>
      </c>
      <c r="E891" s="3" t="s">
        <v>13265</v>
      </c>
      <c r="F891" s="3" t="s">
        <v>475</v>
      </c>
      <c r="G891" s="3" t="s">
        <v>277</v>
      </c>
      <c r="H891" s="3" t="s">
        <v>475</v>
      </c>
      <c r="I891" s="3" t="s">
        <v>203</v>
      </c>
      <c r="J891" s="3">
        <v>503.08980000000003</v>
      </c>
      <c r="K891" s="3">
        <v>3495032</v>
      </c>
      <c r="L891" s="3" t="s">
        <v>66</v>
      </c>
      <c r="M891" s="3">
        <v>0</v>
      </c>
      <c r="N891" s="3" t="s">
        <v>3971</v>
      </c>
      <c r="O891" s="3" t="s">
        <v>13265</v>
      </c>
      <c r="P891" s="8">
        <v>38353</v>
      </c>
      <c r="Q891" s="3" t="s">
        <v>3972</v>
      </c>
      <c r="R891" s="5" t="s">
        <v>13268</v>
      </c>
      <c r="S891" s="3" t="s">
        <v>475</v>
      </c>
      <c r="T891" s="3" t="s">
        <v>277</v>
      </c>
      <c r="V891" s="3">
        <v>69</v>
      </c>
      <c r="W891" s="3">
        <v>79</v>
      </c>
      <c r="X891" s="3">
        <v>82</v>
      </c>
      <c r="Y891" s="3">
        <v>889</v>
      </c>
      <c r="Z891" s="3" t="s">
        <v>66</v>
      </c>
      <c r="AA891" s="3">
        <v>22</v>
      </c>
      <c r="AB891" s="3">
        <v>10</v>
      </c>
      <c r="AC891" s="3">
        <v>3495032</v>
      </c>
      <c r="AD891" s="3">
        <v>579521</v>
      </c>
      <c r="AE891" s="3" t="s">
        <v>203</v>
      </c>
      <c r="AF891" s="3">
        <v>9</v>
      </c>
      <c r="AG891" s="3">
        <v>9</v>
      </c>
    </row>
    <row r="892" spans="1:33" ht="15.75" customHeight="1" x14ac:dyDescent="0.15">
      <c r="A892" s="3">
        <v>23212</v>
      </c>
      <c r="B892" s="3">
        <v>890</v>
      </c>
      <c r="C892" s="3">
        <v>31</v>
      </c>
      <c r="D892" s="3" t="s">
        <v>6208</v>
      </c>
      <c r="E892" s="3" t="s">
        <v>13270</v>
      </c>
      <c r="F892" s="3" t="s">
        <v>331</v>
      </c>
      <c r="G892" s="3" t="s">
        <v>167</v>
      </c>
      <c r="H892" s="3" t="s">
        <v>9039</v>
      </c>
      <c r="I892" s="3" t="s">
        <v>2088</v>
      </c>
      <c r="J892" s="3">
        <v>502.64569999999998</v>
      </c>
      <c r="K892" s="3">
        <v>3618809</v>
      </c>
      <c r="L892" s="3" t="s">
        <v>66</v>
      </c>
      <c r="M892" s="3">
        <v>1</v>
      </c>
      <c r="N892" s="3" t="s">
        <v>6208</v>
      </c>
      <c r="O892" s="3" t="s">
        <v>13270</v>
      </c>
      <c r="P892" s="3" t="s">
        <v>41</v>
      </c>
      <c r="Q892" s="3" t="s">
        <v>9486</v>
      </c>
      <c r="R892" s="5" t="s">
        <v>13273</v>
      </c>
      <c r="S892" s="3" t="s">
        <v>9039</v>
      </c>
      <c r="T892" s="3" t="s">
        <v>167</v>
      </c>
      <c r="V892" s="3">
        <v>63</v>
      </c>
      <c r="W892" s="3">
        <v>13</v>
      </c>
      <c r="X892" s="3">
        <v>83</v>
      </c>
      <c r="Y892" s="3">
        <v>890</v>
      </c>
      <c r="Z892" s="3" t="s">
        <v>66</v>
      </c>
      <c r="AA892" s="3">
        <v>31</v>
      </c>
      <c r="AB892" s="3">
        <v>8</v>
      </c>
      <c r="AC892" s="3">
        <v>3618809</v>
      </c>
      <c r="AD892" s="3">
        <v>600487</v>
      </c>
      <c r="AE892" s="3" t="s">
        <v>2088</v>
      </c>
      <c r="AF892" s="3">
        <v>9</v>
      </c>
      <c r="AG892" s="3">
        <v>68</v>
      </c>
    </row>
    <row r="893" spans="1:33" ht="15.75" customHeight="1" x14ac:dyDescent="0.15">
      <c r="A893" s="3">
        <v>23339</v>
      </c>
      <c r="B893" s="3">
        <v>891</v>
      </c>
      <c r="C893" s="3">
        <v>79</v>
      </c>
      <c r="D893" s="3" t="s">
        <v>6214</v>
      </c>
      <c r="E893" s="3" t="s">
        <v>13278</v>
      </c>
      <c r="F893" s="3" t="s">
        <v>657</v>
      </c>
      <c r="G893" s="3" t="s">
        <v>246</v>
      </c>
      <c r="H893" s="3" t="s">
        <v>3818</v>
      </c>
      <c r="I893" s="3" t="s">
        <v>3818</v>
      </c>
      <c r="J893" s="3">
        <v>501.94200000000001</v>
      </c>
      <c r="K893" s="3">
        <v>28672419</v>
      </c>
      <c r="L893" s="3" t="s">
        <v>59</v>
      </c>
      <c r="M893" s="3">
        <v>1</v>
      </c>
      <c r="N893" s="3" t="s">
        <v>6214</v>
      </c>
      <c r="O893" s="3" t="s">
        <v>13278</v>
      </c>
      <c r="P893" s="3" t="s">
        <v>41</v>
      </c>
      <c r="Q893" s="3" t="s">
        <v>9493</v>
      </c>
      <c r="R893" s="5" t="s">
        <v>13283</v>
      </c>
      <c r="S893" s="3" t="s">
        <v>3818</v>
      </c>
      <c r="T893" s="3" t="s">
        <v>246</v>
      </c>
      <c r="V893" s="3">
        <v>66</v>
      </c>
      <c r="W893" s="3">
        <v>12</v>
      </c>
      <c r="X893" s="3">
        <v>45</v>
      </c>
      <c r="Y893" s="3">
        <v>891</v>
      </c>
      <c r="Z893" s="3" t="s">
        <v>59</v>
      </c>
      <c r="AA893" s="3">
        <v>79</v>
      </c>
      <c r="AB893" s="3">
        <v>5</v>
      </c>
      <c r="AC893" s="3">
        <v>28672419</v>
      </c>
      <c r="AD893" s="3">
        <v>4763319</v>
      </c>
      <c r="AE893" s="3" t="s">
        <v>3818</v>
      </c>
      <c r="AF893" s="3">
        <v>17</v>
      </c>
      <c r="AG893" s="3">
        <v>22</v>
      </c>
    </row>
    <row r="894" spans="1:33" ht="15.75" customHeight="1" x14ac:dyDescent="0.15">
      <c r="A894" s="3">
        <v>25322</v>
      </c>
      <c r="B894" s="3">
        <v>892</v>
      </c>
      <c r="C894" s="3">
        <v>25</v>
      </c>
      <c r="D894" s="3" t="s">
        <v>6217</v>
      </c>
      <c r="E894" s="3" t="s">
        <v>13286</v>
      </c>
      <c r="F894" s="3" t="s">
        <v>96</v>
      </c>
      <c r="G894" s="3" t="s">
        <v>61</v>
      </c>
      <c r="H894" s="3" t="s">
        <v>4046</v>
      </c>
      <c r="I894" s="3" t="s">
        <v>63</v>
      </c>
      <c r="J894" s="3">
        <v>501.19749999999999</v>
      </c>
      <c r="K894" s="3">
        <v>2504595</v>
      </c>
      <c r="L894" s="3" t="s">
        <v>162</v>
      </c>
      <c r="M894" s="3">
        <v>0</v>
      </c>
      <c r="N894" s="3" t="s">
        <v>6217</v>
      </c>
      <c r="O894" s="3" t="s">
        <v>13286</v>
      </c>
      <c r="P894" s="8">
        <v>38718</v>
      </c>
      <c r="Q894" s="3" t="s">
        <v>9498</v>
      </c>
      <c r="R894" s="5" t="s">
        <v>13290</v>
      </c>
      <c r="S894" s="3" t="s">
        <v>4046</v>
      </c>
      <c r="T894" s="3" t="s">
        <v>61</v>
      </c>
      <c r="V894" s="3">
        <v>67</v>
      </c>
      <c r="W894" s="3">
        <v>72</v>
      </c>
      <c r="X894" s="3">
        <v>108</v>
      </c>
      <c r="Y894" s="3">
        <v>892</v>
      </c>
      <c r="Z894" s="3" t="s">
        <v>162</v>
      </c>
      <c r="AA894" s="3">
        <v>25</v>
      </c>
      <c r="AB894" s="3">
        <v>25</v>
      </c>
      <c r="AC894" s="3">
        <v>2504595</v>
      </c>
      <c r="AD894" s="3">
        <v>416601</v>
      </c>
      <c r="AE894" s="3" t="s">
        <v>63</v>
      </c>
      <c r="AF894" s="3">
        <v>8</v>
      </c>
      <c r="AG894" s="3">
        <v>3</v>
      </c>
    </row>
    <row r="895" spans="1:33" ht="15.75" customHeight="1" x14ac:dyDescent="0.15">
      <c r="A895" s="3">
        <v>24838</v>
      </c>
      <c r="B895" s="3">
        <v>893</v>
      </c>
      <c r="C895" s="3">
        <v>8</v>
      </c>
      <c r="D895" s="3" t="s">
        <v>4946</v>
      </c>
      <c r="E895" s="3" t="s">
        <v>13293</v>
      </c>
      <c r="F895" s="3" t="s">
        <v>36</v>
      </c>
      <c r="G895" s="3" t="s">
        <v>37</v>
      </c>
      <c r="H895" s="3" t="s">
        <v>89</v>
      </c>
      <c r="I895" s="3" t="s">
        <v>89</v>
      </c>
      <c r="J895" s="3">
        <v>500.31150000000002</v>
      </c>
      <c r="K895" s="3">
        <v>4220190</v>
      </c>
      <c r="L895" s="3" t="s">
        <v>526</v>
      </c>
      <c r="M895" s="3">
        <v>0</v>
      </c>
      <c r="N895" s="3" t="s">
        <v>4946</v>
      </c>
      <c r="O895" s="3" t="s">
        <v>13293</v>
      </c>
      <c r="P895" s="8">
        <v>37987</v>
      </c>
      <c r="Q895" s="3" t="s">
        <v>4958</v>
      </c>
      <c r="R895" s="5" t="s">
        <v>13296</v>
      </c>
      <c r="S895" s="3" t="s">
        <v>89</v>
      </c>
      <c r="T895" s="3" t="s">
        <v>37</v>
      </c>
      <c r="V895" s="3">
        <v>127</v>
      </c>
      <c r="W895" s="3">
        <v>49</v>
      </c>
      <c r="X895" s="3">
        <v>11</v>
      </c>
      <c r="Y895" s="3">
        <v>893</v>
      </c>
      <c r="Z895" s="3" t="s">
        <v>526</v>
      </c>
      <c r="AA895" s="3">
        <v>8</v>
      </c>
      <c r="AB895" s="3">
        <v>8</v>
      </c>
      <c r="AC895" s="3">
        <v>4220190</v>
      </c>
      <c r="AD895" s="3">
        <v>703000</v>
      </c>
      <c r="AE895" s="3" t="s">
        <v>89</v>
      </c>
      <c r="AF895" s="3">
        <v>19</v>
      </c>
      <c r="AG895" s="3">
        <v>4</v>
      </c>
    </row>
    <row r="896" spans="1:33" ht="15.75" customHeight="1" x14ac:dyDescent="0.15">
      <c r="A896" s="3">
        <v>26041</v>
      </c>
      <c r="B896" s="3">
        <v>894</v>
      </c>
      <c r="C896" s="3">
        <v>34</v>
      </c>
      <c r="D896" s="3" t="s">
        <v>6225</v>
      </c>
      <c r="E896" s="3" t="s">
        <v>13299</v>
      </c>
      <c r="F896" s="3" t="s">
        <v>36</v>
      </c>
      <c r="G896" s="3" t="s">
        <v>37</v>
      </c>
      <c r="H896" s="3" t="s">
        <v>817</v>
      </c>
      <c r="I896" s="3" t="s">
        <v>817</v>
      </c>
      <c r="J896" s="3">
        <v>499.97989999999999</v>
      </c>
      <c r="K896" s="3">
        <v>4865837</v>
      </c>
      <c r="L896" s="3" t="s">
        <v>50</v>
      </c>
      <c r="M896" s="3">
        <v>0</v>
      </c>
      <c r="N896" s="3" t="s">
        <v>6225</v>
      </c>
      <c r="O896" s="3" t="s">
        <v>13299</v>
      </c>
      <c r="P896" s="8">
        <v>40179</v>
      </c>
      <c r="Q896" s="3" t="s">
        <v>9508</v>
      </c>
      <c r="R896" s="5" t="s">
        <v>13303</v>
      </c>
      <c r="S896" s="3" t="s">
        <v>817</v>
      </c>
      <c r="T896" s="3" t="s">
        <v>37</v>
      </c>
      <c r="V896" s="3">
        <v>127</v>
      </c>
      <c r="W896" s="3">
        <v>21</v>
      </c>
      <c r="X896" s="3">
        <v>22</v>
      </c>
      <c r="Y896" s="3">
        <v>894</v>
      </c>
      <c r="Z896" s="3" t="s">
        <v>50</v>
      </c>
      <c r="AA896" s="3">
        <v>34</v>
      </c>
      <c r="AB896" s="3">
        <v>8</v>
      </c>
      <c r="AC896" s="3">
        <v>4865837</v>
      </c>
      <c r="AD896" s="3">
        <v>811000</v>
      </c>
      <c r="AE896" s="3" t="s">
        <v>817</v>
      </c>
      <c r="AF896" s="3">
        <v>11</v>
      </c>
      <c r="AG896" s="3">
        <v>11</v>
      </c>
    </row>
    <row r="897" spans="1:33" ht="15.75" customHeight="1" x14ac:dyDescent="0.15">
      <c r="A897" s="3">
        <v>26597</v>
      </c>
      <c r="B897" s="3">
        <v>895</v>
      </c>
      <c r="C897" s="3">
        <v>30</v>
      </c>
      <c r="D897" s="3" t="s">
        <v>6227</v>
      </c>
      <c r="E897" s="3" t="s">
        <v>13307</v>
      </c>
      <c r="F897" s="3" t="s">
        <v>1172</v>
      </c>
      <c r="G897" s="3" t="s">
        <v>565</v>
      </c>
      <c r="H897" s="3" t="s">
        <v>550</v>
      </c>
      <c r="I897" s="3" t="s">
        <v>583</v>
      </c>
      <c r="J897" s="3">
        <v>499.1678</v>
      </c>
      <c r="K897" s="3">
        <v>3541675</v>
      </c>
      <c r="L897" s="3" t="s">
        <v>86</v>
      </c>
      <c r="M897" s="3">
        <v>0</v>
      </c>
      <c r="N897" s="3" t="s">
        <v>6227</v>
      </c>
      <c r="O897" s="3" t="s">
        <v>13307</v>
      </c>
      <c r="P897" s="8">
        <v>39448</v>
      </c>
      <c r="Q897" s="3" t="s">
        <v>9515</v>
      </c>
      <c r="R897" s="5" t="s">
        <v>13309</v>
      </c>
      <c r="S897" s="3" t="s">
        <v>550</v>
      </c>
      <c r="T897" s="3" t="s">
        <v>565</v>
      </c>
      <c r="V897" s="3">
        <v>11</v>
      </c>
      <c r="W897" s="3">
        <v>0</v>
      </c>
      <c r="X897" s="3">
        <v>33</v>
      </c>
      <c r="Y897" s="3">
        <v>895</v>
      </c>
      <c r="Z897" s="3" t="s">
        <v>86</v>
      </c>
      <c r="AA897" s="3">
        <v>30</v>
      </c>
      <c r="AB897" s="3">
        <v>5</v>
      </c>
      <c r="AC897" s="3">
        <v>3541675</v>
      </c>
      <c r="AD897" s="3">
        <v>591099</v>
      </c>
      <c r="AF897" s="3">
        <v>16</v>
      </c>
      <c r="AG897" s="3">
        <v>33</v>
      </c>
    </row>
    <row r="898" spans="1:33" ht="15.75" customHeight="1" x14ac:dyDescent="0.15">
      <c r="A898" s="3">
        <v>24799</v>
      </c>
      <c r="B898" s="3">
        <v>896</v>
      </c>
      <c r="C898" s="3">
        <v>22</v>
      </c>
      <c r="D898" s="3" t="s">
        <v>6229</v>
      </c>
      <c r="E898" s="3" t="s">
        <v>13312</v>
      </c>
      <c r="F898" s="3" t="s">
        <v>36</v>
      </c>
      <c r="G898" s="3" t="s">
        <v>37</v>
      </c>
      <c r="H898" s="3" t="s">
        <v>4770</v>
      </c>
      <c r="I898" s="3" t="s">
        <v>5043</v>
      </c>
      <c r="J898" s="3">
        <v>498.93790000000001</v>
      </c>
      <c r="K898" s="3">
        <v>3574036</v>
      </c>
      <c r="L898" s="3" t="s">
        <v>40</v>
      </c>
      <c r="M898" s="3">
        <v>0</v>
      </c>
      <c r="N898" s="3" t="s">
        <v>6229</v>
      </c>
      <c r="O898" s="3" t="s">
        <v>13312</v>
      </c>
      <c r="P898" s="8">
        <v>39083</v>
      </c>
      <c r="Q898" s="3" t="s">
        <v>8958</v>
      </c>
      <c r="R898" s="5" t="s">
        <v>13315</v>
      </c>
      <c r="S898" s="3" t="s">
        <v>4770</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15">
      <c r="A899" s="3">
        <v>23366</v>
      </c>
      <c r="B899" s="3">
        <v>897</v>
      </c>
      <c r="C899" s="3">
        <v>150</v>
      </c>
      <c r="D899" s="3" t="s">
        <v>6230</v>
      </c>
      <c r="E899" s="3" t="s">
        <v>13317</v>
      </c>
      <c r="F899" s="3" t="s">
        <v>475</v>
      </c>
      <c r="G899" s="3" t="s">
        <v>277</v>
      </c>
      <c r="H899" s="3" t="s">
        <v>475</v>
      </c>
      <c r="I899" s="3" t="s">
        <v>203</v>
      </c>
      <c r="J899" s="3">
        <v>498.52530000000002</v>
      </c>
      <c r="K899" s="3">
        <v>4424658</v>
      </c>
      <c r="L899" s="3" t="s">
        <v>526</v>
      </c>
      <c r="M899" s="3">
        <v>1</v>
      </c>
      <c r="N899" s="3" t="s">
        <v>6230</v>
      </c>
      <c r="O899" s="3" t="s">
        <v>13317</v>
      </c>
      <c r="P899" s="3" t="s">
        <v>1000</v>
      </c>
      <c r="Q899" s="3" t="s">
        <v>7362</v>
      </c>
      <c r="R899" s="5" t="s">
        <v>13319</v>
      </c>
      <c r="S899" s="3" t="s">
        <v>475</v>
      </c>
      <c r="T899" s="3" t="s">
        <v>277</v>
      </c>
      <c r="V899" s="3">
        <v>70</v>
      </c>
      <c r="W899" s="3">
        <v>80</v>
      </c>
      <c r="X899" s="3">
        <v>12</v>
      </c>
      <c r="Y899" s="3">
        <v>897</v>
      </c>
      <c r="Z899" s="3" t="s">
        <v>526</v>
      </c>
      <c r="AA899" s="3">
        <v>150</v>
      </c>
      <c r="AB899" s="3">
        <v>6</v>
      </c>
      <c r="AC899" s="3">
        <v>4424658</v>
      </c>
      <c r="AD899" s="3">
        <v>739260</v>
      </c>
      <c r="AE899" s="3" t="s">
        <v>203</v>
      </c>
      <c r="AF899" s="3">
        <v>19</v>
      </c>
      <c r="AG899" s="3">
        <v>9</v>
      </c>
    </row>
    <row r="900" spans="1:33" ht="15.75" customHeight="1" x14ac:dyDescent="0.15">
      <c r="A900" s="3">
        <v>26407</v>
      </c>
      <c r="B900" s="3">
        <v>898</v>
      </c>
      <c r="C900" s="3">
        <v>108</v>
      </c>
      <c r="D900" s="3" t="s">
        <v>6235</v>
      </c>
      <c r="E900" s="3" t="s">
        <v>13321</v>
      </c>
      <c r="F900" s="3" t="s">
        <v>475</v>
      </c>
      <c r="G900" s="3" t="s">
        <v>277</v>
      </c>
      <c r="H900" s="3" t="s">
        <v>1573</v>
      </c>
      <c r="I900" s="3" t="s">
        <v>203</v>
      </c>
      <c r="J900" s="3">
        <v>497.01530000000002</v>
      </c>
      <c r="K900" s="3">
        <v>3242862</v>
      </c>
      <c r="L900" s="3" t="s">
        <v>600</v>
      </c>
      <c r="M900" s="3">
        <v>0</v>
      </c>
      <c r="N900" s="3" t="s">
        <v>6235</v>
      </c>
      <c r="O900" s="3" t="s">
        <v>13321</v>
      </c>
      <c r="P900" s="8" t="s">
        <v>8411</v>
      </c>
      <c r="Q900" s="3" t="s">
        <v>8409</v>
      </c>
      <c r="R900" s="5" t="s">
        <v>13329</v>
      </c>
      <c r="S900" s="3" t="s">
        <v>1573</v>
      </c>
      <c r="T900" s="3" t="s">
        <v>277</v>
      </c>
      <c r="V900" s="3">
        <v>71</v>
      </c>
      <c r="W900" s="3">
        <v>81</v>
      </c>
      <c r="X900" s="3">
        <v>17</v>
      </c>
      <c r="Y900" s="3">
        <v>898</v>
      </c>
      <c r="Z900" s="3" t="s">
        <v>600</v>
      </c>
      <c r="AA900" s="3">
        <v>108</v>
      </c>
      <c r="AB900" s="3">
        <v>45</v>
      </c>
      <c r="AC900" s="3">
        <v>3242862</v>
      </c>
      <c r="AD900" s="3">
        <v>543179</v>
      </c>
      <c r="AE900" s="3" t="s">
        <v>203</v>
      </c>
      <c r="AF900" s="3">
        <v>13</v>
      </c>
      <c r="AG900" s="3">
        <v>9</v>
      </c>
    </row>
    <row r="901" spans="1:33" ht="15.75" customHeight="1" x14ac:dyDescent="0.15">
      <c r="A901" s="3">
        <v>26149</v>
      </c>
      <c r="B901" s="3">
        <v>899</v>
      </c>
      <c r="C901" s="3">
        <v>28</v>
      </c>
      <c r="D901" s="3" t="s">
        <v>6236</v>
      </c>
      <c r="E901" s="3" t="s">
        <v>13331</v>
      </c>
      <c r="F901" s="3" t="s">
        <v>855</v>
      </c>
      <c r="G901" s="3" t="s">
        <v>292</v>
      </c>
      <c r="H901" s="3" t="s">
        <v>9095</v>
      </c>
      <c r="I901" s="3" t="s">
        <v>2280</v>
      </c>
      <c r="J901" s="3">
        <v>496.88010000000003</v>
      </c>
      <c r="K901" s="3">
        <v>2033087</v>
      </c>
      <c r="L901" s="3" t="s">
        <v>356</v>
      </c>
      <c r="M901" s="3">
        <v>0</v>
      </c>
      <c r="N901" s="3" t="s">
        <v>6236</v>
      </c>
      <c r="O901" s="3" t="s">
        <v>13331</v>
      </c>
      <c r="P901" s="8">
        <v>39448</v>
      </c>
      <c r="Q901" s="3" t="s">
        <v>9538</v>
      </c>
      <c r="R901" s="5" t="s">
        <v>13335</v>
      </c>
      <c r="S901" s="3" t="s">
        <v>9095</v>
      </c>
      <c r="T901" s="3" t="s">
        <v>292</v>
      </c>
      <c r="V901" s="3">
        <v>30</v>
      </c>
      <c r="W901" s="3">
        <v>9</v>
      </c>
      <c r="X901" s="3">
        <v>46</v>
      </c>
      <c r="Y901" s="3">
        <v>899</v>
      </c>
      <c r="Z901" s="3" t="s">
        <v>356</v>
      </c>
      <c r="AA901" s="3">
        <v>28</v>
      </c>
      <c r="AB901" s="3">
        <v>3</v>
      </c>
      <c r="AC901" s="3">
        <v>2033087</v>
      </c>
      <c r="AD901" s="3">
        <v>340619</v>
      </c>
      <c r="AE901" s="3" t="s">
        <v>2280</v>
      </c>
      <c r="AF901" s="3">
        <v>18</v>
      </c>
      <c r="AG901" s="3">
        <v>52</v>
      </c>
    </row>
    <row r="902" spans="1:33" ht="15.75" customHeight="1" x14ac:dyDescent="0.15">
      <c r="A902" s="3">
        <v>25810</v>
      </c>
      <c r="B902" s="3">
        <v>900</v>
      </c>
      <c r="C902" s="3">
        <v>29</v>
      </c>
      <c r="D902" s="3" t="s">
        <v>6243</v>
      </c>
      <c r="E902" s="3" t="s">
        <v>13339</v>
      </c>
      <c r="F902" s="3" t="s">
        <v>1121</v>
      </c>
      <c r="G902" s="3" t="s">
        <v>497</v>
      </c>
      <c r="H902" s="3" t="s">
        <v>9098</v>
      </c>
      <c r="I902" s="3" t="s">
        <v>9548</v>
      </c>
      <c r="J902" s="3">
        <v>496.60500000000002</v>
      </c>
      <c r="K902" s="3">
        <v>3590530</v>
      </c>
      <c r="L902" s="3" t="s">
        <v>66</v>
      </c>
      <c r="M902" s="3">
        <v>0</v>
      </c>
      <c r="N902" s="3" t="s">
        <v>6243</v>
      </c>
      <c r="O902" s="3" t="s">
        <v>13339</v>
      </c>
      <c r="P902" s="8">
        <v>39448</v>
      </c>
      <c r="Q902" s="3" t="s">
        <v>9546</v>
      </c>
      <c r="R902" s="5" t="s">
        <v>13344</v>
      </c>
      <c r="S902" s="3" t="s">
        <v>9098</v>
      </c>
      <c r="T902" s="3" t="s">
        <v>497</v>
      </c>
      <c r="V902" s="3">
        <v>8</v>
      </c>
      <c r="W902" s="3">
        <v>0</v>
      </c>
      <c r="X902" s="3">
        <v>84</v>
      </c>
      <c r="Y902" s="3">
        <v>900</v>
      </c>
      <c r="Z902" s="3" t="s">
        <v>66</v>
      </c>
      <c r="AA902" s="3">
        <v>29</v>
      </c>
      <c r="AB902" s="3">
        <v>7</v>
      </c>
      <c r="AC902" s="3">
        <v>3590530</v>
      </c>
      <c r="AD902" s="3">
        <v>601827</v>
      </c>
      <c r="AF902" s="3">
        <v>9</v>
      </c>
      <c r="AG902" s="3">
        <v>171</v>
      </c>
    </row>
    <row r="903" spans="1:33" ht="15.75" customHeight="1" x14ac:dyDescent="0.15">
      <c r="A903" s="3">
        <v>25814</v>
      </c>
      <c r="B903" s="3">
        <v>901</v>
      </c>
      <c r="C903" s="3">
        <v>10</v>
      </c>
      <c r="D903" s="3" t="s">
        <v>6245</v>
      </c>
      <c r="E903" s="3" t="s">
        <v>13347</v>
      </c>
      <c r="F903" s="3" t="s">
        <v>96</v>
      </c>
      <c r="G903" s="3" t="s">
        <v>61</v>
      </c>
      <c r="H903" s="3" t="s">
        <v>62</v>
      </c>
      <c r="I903" s="3" t="s">
        <v>63</v>
      </c>
      <c r="J903" s="3">
        <v>496.56689999999998</v>
      </c>
      <c r="K903" s="3">
        <v>2245114</v>
      </c>
      <c r="L903" s="3" t="s">
        <v>66</v>
      </c>
      <c r="M903" s="3">
        <v>0</v>
      </c>
      <c r="N903" s="3" t="s">
        <v>6245</v>
      </c>
      <c r="O903" s="3" t="s">
        <v>13347</v>
      </c>
      <c r="P903" s="8">
        <v>39083</v>
      </c>
      <c r="Q903" s="3" t="s">
        <v>9554</v>
      </c>
      <c r="R903" s="5" t="s">
        <v>13350</v>
      </c>
      <c r="S903" s="3" t="s">
        <v>62</v>
      </c>
      <c r="T903" s="3" t="s">
        <v>61</v>
      </c>
      <c r="V903" s="3">
        <v>68</v>
      </c>
      <c r="W903" s="3">
        <v>73</v>
      </c>
      <c r="X903" s="3">
        <v>85</v>
      </c>
      <c r="Y903" s="3">
        <v>901</v>
      </c>
      <c r="Z903" s="3" t="s">
        <v>66</v>
      </c>
      <c r="AA903" s="3">
        <v>10</v>
      </c>
      <c r="AB903" s="3">
        <v>1</v>
      </c>
      <c r="AC903" s="3">
        <v>2245114</v>
      </c>
      <c r="AD903" s="3">
        <v>376339</v>
      </c>
      <c r="AE903" s="3" t="s">
        <v>63</v>
      </c>
      <c r="AF903" s="3">
        <v>9</v>
      </c>
      <c r="AG903" s="3">
        <v>3</v>
      </c>
    </row>
    <row r="904" spans="1:33" ht="15.75" customHeight="1" x14ac:dyDescent="0.15">
      <c r="A904" s="3">
        <v>24697</v>
      </c>
      <c r="B904" s="3">
        <v>902</v>
      </c>
      <c r="C904" s="3">
        <v>830</v>
      </c>
      <c r="D904" s="3" t="s">
        <v>6249</v>
      </c>
      <c r="E904" s="3" t="s">
        <v>13353</v>
      </c>
      <c r="F904" s="3" t="s">
        <v>1121</v>
      </c>
      <c r="G904" s="3" t="s">
        <v>497</v>
      </c>
      <c r="H904" s="3" t="s">
        <v>9115</v>
      </c>
      <c r="I904" s="3" t="s">
        <v>1587</v>
      </c>
      <c r="J904" s="3">
        <v>495.71249999999998</v>
      </c>
      <c r="K904" s="3">
        <v>103511000</v>
      </c>
      <c r="L904" s="3" t="s">
        <v>59</v>
      </c>
      <c r="M904" s="3">
        <v>0</v>
      </c>
      <c r="N904" s="3" t="s">
        <v>6249</v>
      </c>
      <c r="O904" s="3" t="s">
        <v>13353</v>
      </c>
      <c r="P904" s="3" t="s">
        <v>987</v>
      </c>
      <c r="Q904" s="3" t="s">
        <v>9558</v>
      </c>
      <c r="R904" s="5" t="s">
        <v>13355</v>
      </c>
      <c r="S904" s="3" t="s">
        <v>9115</v>
      </c>
      <c r="T904" s="3" t="s">
        <v>497</v>
      </c>
      <c r="V904" s="3">
        <v>9</v>
      </c>
      <c r="W904" s="3">
        <v>0</v>
      </c>
      <c r="X904" s="3">
        <v>46</v>
      </c>
      <c r="Y904" s="3">
        <v>902</v>
      </c>
      <c r="Z904" s="3" t="s">
        <v>59</v>
      </c>
      <c r="AA904" s="3">
        <v>830</v>
      </c>
      <c r="AB904" s="3">
        <v>219</v>
      </c>
      <c r="AC904" s="3">
        <v>103511000</v>
      </c>
      <c r="AD904" s="3">
        <v>17376000</v>
      </c>
      <c r="AF904" s="3">
        <v>17</v>
      </c>
      <c r="AG904" s="3">
        <v>27</v>
      </c>
    </row>
    <row r="905" spans="1:33" ht="15.75" customHeight="1" x14ac:dyDescent="0.15">
      <c r="A905" s="3">
        <v>23040</v>
      </c>
      <c r="B905" s="3">
        <v>903</v>
      </c>
      <c r="C905" s="3">
        <v>50</v>
      </c>
      <c r="D905" s="3" t="s">
        <v>6257</v>
      </c>
      <c r="E905" s="3" t="s">
        <v>13359</v>
      </c>
      <c r="F905" s="3" t="s">
        <v>1193</v>
      </c>
      <c r="G905" s="3" t="s">
        <v>564</v>
      </c>
      <c r="H905" s="3" t="s">
        <v>2130</v>
      </c>
      <c r="I905" s="3" t="s">
        <v>2049</v>
      </c>
      <c r="J905" s="3">
        <v>495.54079999999999</v>
      </c>
      <c r="K905" s="3">
        <v>9949700</v>
      </c>
      <c r="L905" s="3" t="s">
        <v>364</v>
      </c>
      <c r="M905" s="3">
        <v>1</v>
      </c>
      <c r="N905" s="3" t="s">
        <v>6257</v>
      </c>
      <c r="O905" s="3" t="s">
        <v>13359</v>
      </c>
      <c r="P905" s="3" t="s">
        <v>41</v>
      </c>
      <c r="Q905" s="3" t="s">
        <v>9563</v>
      </c>
      <c r="R905" s="5" t="s">
        <v>13363</v>
      </c>
      <c r="S905" s="3" t="s">
        <v>2130</v>
      </c>
      <c r="T905" s="3" t="s">
        <v>564</v>
      </c>
      <c r="V905" s="3">
        <v>21</v>
      </c>
      <c r="W905" s="3">
        <v>9</v>
      </c>
      <c r="X905" s="3">
        <v>37</v>
      </c>
      <c r="Y905" s="3">
        <v>903</v>
      </c>
      <c r="Z905" s="3" t="s">
        <v>364</v>
      </c>
      <c r="AA905" s="3">
        <v>50</v>
      </c>
      <c r="AB905" s="3">
        <v>10</v>
      </c>
      <c r="AC905" s="3">
        <v>9949700</v>
      </c>
      <c r="AD905" s="3">
        <v>1670700</v>
      </c>
      <c r="AE905" s="3" t="s">
        <v>2049</v>
      </c>
      <c r="AF905" s="3">
        <v>20</v>
      </c>
      <c r="AG905" s="3">
        <v>35</v>
      </c>
    </row>
    <row r="906" spans="1:33" ht="15.75" customHeight="1" x14ac:dyDescent="0.15">
      <c r="A906" s="3">
        <v>23058</v>
      </c>
      <c r="B906" s="3">
        <v>904</v>
      </c>
      <c r="C906" s="3">
        <v>62</v>
      </c>
      <c r="D906" s="3" t="s">
        <v>6266</v>
      </c>
      <c r="E906" s="3" t="s">
        <v>13367</v>
      </c>
      <c r="F906" s="3" t="s">
        <v>331</v>
      </c>
      <c r="G906" s="3" t="s">
        <v>167</v>
      </c>
      <c r="H906" s="3" t="s">
        <v>168</v>
      </c>
      <c r="I906" s="3" t="s">
        <v>169</v>
      </c>
      <c r="J906" s="3">
        <v>495.41570000000002</v>
      </c>
      <c r="K906" s="3">
        <v>28574000</v>
      </c>
      <c r="L906" s="3" t="s">
        <v>364</v>
      </c>
      <c r="M906" s="3">
        <v>1</v>
      </c>
      <c r="N906" s="3" t="s">
        <v>6266</v>
      </c>
      <c r="O906" s="3" t="s">
        <v>13367</v>
      </c>
      <c r="P906" s="3" t="s">
        <v>91</v>
      </c>
      <c r="Q906" s="3" t="s">
        <v>9569</v>
      </c>
      <c r="R906" s="5" t="s">
        <v>13371</v>
      </c>
      <c r="S906" s="3" t="s">
        <v>168</v>
      </c>
      <c r="T906" s="3" t="s">
        <v>167</v>
      </c>
      <c r="V906" s="3">
        <v>64</v>
      </c>
      <c r="W906" s="3">
        <v>0</v>
      </c>
      <c r="X906" s="3">
        <v>38</v>
      </c>
      <c r="Y906" s="3">
        <v>904</v>
      </c>
      <c r="Z906" s="3" t="s">
        <v>364</v>
      </c>
      <c r="AA906" s="3">
        <v>62</v>
      </c>
      <c r="AB906" s="3">
        <v>10</v>
      </c>
      <c r="AC906" s="3">
        <v>28574000</v>
      </c>
      <c r="AD906" s="3">
        <v>4799000</v>
      </c>
      <c r="AF906" s="3">
        <v>20</v>
      </c>
      <c r="AG906" s="3">
        <v>64</v>
      </c>
    </row>
    <row r="907" spans="1:33" ht="15.75" customHeight="1" x14ac:dyDescent="0.15">
      <c r="A907" s="3">
        <v>26414</v>
      </c>
      <c r="B907" s="3">
        <v>905</v>
      </c>
      <c r="C907" s="3">
        <v>70</v>
      </c>
      <c r="D907" s="3" t="s">
        <v>6269</v>
      </c>
      <c r="E907" s="3" t="s">
        <v>13375</v>
      </c>
      <c r="F907" s="3" t="s">
        <v>855</v>
      </c>
      <c r="G907" s="3" t="s">
        <v>292</v>
      </c>
      <c r="H907" s="3" t="s">
        <v>2279</v>
      </c>
      <c r="I907" s="3" t="s">
        <v>2280</v>
      </c>
      <c r="J907" s="3">
        <v>494.74</v>
      </c>
      <c r="K907" s="3">
        <v>9346589</v>
      </c>
      <c r="L907" s="3" t="s">
        <v>66</v>
      </c>
      <c r="M907" s="3">
        <v>0</v>
      </c>
      <c r="N907" s="3" t="s">
        <v>6269</v>
      </c>
      <c r="O907" s="3" t="s">
        <v>13375</v>
      </c>
      <c r="P907" s="8">
        <v>39083</v>
      </c>
      <c r="Q907" s="3" t="s">
        <v>9575</v>
      </c>
      <c r="R907" s="5" t="s">
        <v>13378</v>
      </c>
      <c r="S907" s="3" t="s">
        <v>2279</v>
      </c>
      <c r="T907" s="3" t="s">
        <v>292</v>
      </c>
      <c r="V907" s="3">
        <v>31</v>
      </c>
      <c r="W907" s="3">
        <v>10</v>
      </c>
      <c r="X907" s="3">
        <v>86</v>
      </c>
      <c r="Y907" s="3">
        <v>905</v>
      </c>
      <c r="Z907" s="3" t="s">
        <v>66</v>
      </c>
      <c r="AA907" s="3">
        <v>70</v>
      </c>
      <c r="AB907" s="3">
        <v>16</v>
      </c>
      <c r="AC907" s="3">
        <v>9346589</v>
      </c>
      <c r="AD907" s="3">
        <v>1571542</v>
      </c>
      <c r="AE907" s="3" t="s">
        <v>2280</v>
      </c>
      <c r="AF907" s="3">
        <v>9</v>
      </c>
      <c r="AG907" s="3">
        <v>52</v>
      </c>
    </row>
    <row r="908" spans="1:33" ht="15.75" customHeight="1" x14ac:dyDescent="0.15">
      <c r="A908" s="3">
        <v>21053</v>
      </c>
      <c r="B908" s="3">
        <v>906</v>
      </c>
      <c r="C908" s="3">
        <v>55</v>
      </c>
      <c r="D908" s="3" t="s">
        <v>6270</v>
      </c>
      <c r="E908" s="3" t="s">
        <v>13382</v>
      </c>
      <c r="F908" s="3" t="s">
        <v>36</v>
      </c>
      <c r="G908" s="3" t="s">
        <v>37</v>
      </c>
      <c r="H908" s="3" t="s">
        <v>6157</v>
      </c>
      <c r="I908" s="3" t="s">
        <v>39</v>
      </c>
      <c r="J908" s="3">
        <v>494.57920000000001</v>
      </c>
      <c r="K908" s="3">
        <v>9421560</v>
      </c>
      <c r="L908" s="3" t="s">
        <v>538</v>
      </c>
      <c r="M908" s="3">
        <v>2</v>
      </c>
      <c r="N908" s="3" t="s">
        <v>6270</v>
      </c>
      <c r="O908" s="3" t="s">
        <v>13382</v>
      </c>
      <c r="P908" s="3" t="s">
        <v>179</v>
      </c>
      <c r="Q908" s="3" t="s">
        <v>9580</v>
      </c>
      <c r="R908" s="5" t="s">
        <v>13384</v>
      </c>
      <c r="S908" s="3" t="s">
        <v>6157</v>
      </c>
      <c r="T908" s="3" t="s">
        <v>37</v>
      </c>
      <c r="V908" s="3">
        <v>127</v>
      </c>
      <c r="W908" s="3">
        <v>60</v>
      </c>
      <c r="X908" s="3">
        <v>35</v>
      </c>
      <c r="Y908" s="3">
        <v>906</v>
      </c>
      <c r="Z908" s="3" t="s">
        <v>538</v>
      </c>
      <c r="AA908" s="3">
        <v>55</v>
      </c>
      <c r="AB908" s="3">
        <v>20</v>
      </c>
      <c r="AC908" s="3">
        <v>9421560</v>
      </c>
      <c r="AD908" s="3">
        <v>1584576</v>
      </c>
      <c r="AE908" s="3" t="s">
        <v>39</v>
      </c>
      <c r="AF908" s="3">
        <v>3</v>
      </c>
      <c r="AG908" s="3">
        <v>2</v>
      </c>
    </row>
    <row r="909" spans="1:33" ht="15.75" customHeight="1" x14ac:dyDescent="0.15">
      <c r="A909" s="3">
        <v>26307</v>
      </c>
      <c r="B909" s="3">
        <v>907</v>
      </c>
      <c r="C909" s="3">
        <v>11</v>
      </c>
      <c r="D909" s="3" t="s">
        <v>6272</v>
      </c>
      <c r="E909" s="3" t="s">
        <v>13387</v>
      </c>
      <c r="F909" s="3" t="s">
        <v>475</v>
      </c>
      <c r="G909" s="3" t="s">
        <v>277</v>
      </c>
      <c r="H909" s="3" t="s">
        <v>6757</v>
      </c>
      <c r="I909" s="3" t="s">
        <v>203</v>
      </c>
      <c r="J909" s="3">
        <v>494.36529999999999</v>
      </c>
      <c r="K909" s="3">
        <v>2325282</v>
      </c>
      <c r="L909" s="3" t="s">
        <v>677</v>
      </c>
      <c r="M909" s="3">
        <v>0</v>
      </c>
      <c r="N909" s="3" t="s">
        <v>6272</v>
      </c>
      <c r="O909" s="3" t="s">
        <v>13387</v>
      </c>
      <c r="P909" s="8">
        <v>39814</v>
      </c>
      <c r="Q909" s="3" t="s">
        <v>8130</v>
      </c>
      <c r="R909" s="5" t="s">
        <v>13391</v>
      </c>
      <c r="S909" s="3" t="s">
        <v>6757</v>
      </c>
      <c r="T909" s="3" t="s">
        <v>277</v>
      </c>
      <c r="V909" s="3">
        <v>72</v>
      </c>
      <c r="W909" s="3">
        <v>82</v>
      </c>
      <c r="X909" s="3">
        <v>15</v>
      </c>
      <c r="Y909" s="3">
        <v>907</v>
      </c>
      <c r="Z909" s="3" t="s">
        <v>677</v>
      </c>
      <c r="AA909" s="3">
        <v>11</v>
      </c>
      <c r="AB909" s="3">
        <v>5</v>
      </c>
      <c r="AC909" s="3">
        <v>2325282</v>
      </c>
      <c r="AD909" s="3">
        <v>391221</v>
      </c>
      <c r="AE909" s="3" t="s">
        <v>203</v>
      </c>
      <c r="AF909" s="3">
        <v>12</v>
      </c>
      <c r="AG909" s="3">
        <v>9</v>
      </c>
    </row>
    <row r="910" spans="1:33" ht="15.75" customHeight="1" x14ac:dyDescent="0.15">
      <c r="A910" s="3">
        <v>22953</v>
      </c>
      <c r="B910" s="3">
        <v>908</v>
      </c>
      <c r="C910" s="3">
        <v>102</v>
      </c>
      <c r="D910" s="3" t="s">
        <v>6281</v>
      </c>
      <c r="E910" s="3" t="s">
        <v>13394</v>
      </c>
      <c r="F910" s="3" t="s">
        <v>657</v>
      </c>
      <c r="G910" s="3" t="s">
        <v>246</v>
      </c>
      <c r="H910" s="3" t="s">
        <v>5216</v>
      </c>
      <c r="I910" s="3" t="s">
        <v>3818</v>
      </c>
      <c r="J910" s="3">
        <v>494.18</v>
      </c>
      <c r="K910" s="3">
        <v>6377726</v>
      </c>
      <c r="L910" s="3" t="s">
        <v>59</v>
      </c>
      <c r="M910" s="3">
        <v>1</v>
      </c>
      <c r="N910" s="3" t="s">
        <v>6281</v>
      </c>
      <c r="O910" s="3" t="s">
        <v>13394</v>
      </c>
      <c r="P910" s="3" t="s">
        <v>91</v>
      </c>
      <c r="Q910" s="3" t="s">
        <v>9605</v>
      </c>
      <c r="R910" s="5" t="s">
        <v>13397</v>
      </c>
      <c r="S910" s="3" t="s">
        <v>5216</v>
      </c>
      <c r="T910" s="3" t="s">
        <v>246</v>
      </c>
      <c r="V910" s="3">
        <v>67</v>
      </c>
      <c r="W910" s="3">
        <v>13</v>
      </c>
      <c r="X910" s="3">
        <v>47</v>
      </c>
      <c r="Y910" s="3">
        <v>908</v>
      </c>
      <c r="Z910" s="3" t="s">
        <v>59</v>
      </c>
      <c r="AA910" s="3">
        <v>102</v>
      </c>
      <c r="AB910" s="3">
        <v>20</v>
      </c>
      <c r="AC910" s="3">
        <v>6377726</v>
      </c>
      <c r="AD910" s="3">
        <v>1073366</v>
      </c>
      <c r="AE910" s="3" t="s">
        <v>3818</v>
      </c>
      <c r="AF910" s="3">
        <v>17</v>
      </c>
      <c r="AG910" s="3">
        <v>22</v>
      </c>
    </row>
    <row r="911" spans="1:33" ht="15.75" customHeight="1" x14ac:dyDescent="0.15">
      <c r="A911" s="3">
        <v>23309</v>
      </c>
      <c r="B911" s="3">
        <v>909</v>
      </c>
      <c r="C911" s="3">
        <v>35</v>
      </c>
      <c r="D911" s="3" t="s">
        <v>6283</v>
      </c>
      <c r="E911" s="3" t="s">
        <v>13401</v>
      </c>
      <c r="F911" s="3" t="s">
        <v>297</v>
      </c>
      <c r="G911" s="3" t="s">
        <v>146</v>
      </c>
      <c r="H911" s="3" t="s">
        <v>2725</v>
      </c>
      <c r="I911" s="3" t="s">
        <v>2725</v>
      </c>
      <c r="J911" s="3">
        <v>492.96140000000003</v>
      </c>
      <c r="K911" s="3">
        <v>7008804</v>
      </c>
      <c r="L911" s="3" t="s">
        <v>40</v>
      </c>
      <c r="M911" s="3">
        <v>1</v>
      </c>
      <c r="N911" s="3" t="s">
        <v>6283</v>
      </c>
      <c r="O911" s="3" t="s">
        <v>13401</v>
      </c>
      <c r="P911" s="3" t="s">
        <v>91</v>
      </c>
      <c r="Q911" s="3" t="s">
        <v>9610</v>
      </c>
      <c r="R911" s="5" t="s">
        <v>13403</v>
      </c>
      <c r="S911" s="3" t="s">
        <v>2725</v>
      </c>
      <c r="T911" s="3" t="s">
        <v>146</v>
      </c>
      <c r="V911" s="3">
        <v>21</v>
      </c>
      <c r="X911" s="3">
        <v>63</v>
      </c>
      <c r="Y911" s="3">
        <v>909</v>
      </c>
      <c r="Z911" s="3" t="s">
        <v>40</v>
      </c>
      <c r="AA911" s="3">
        <v>35</v>
      </c>
      <c r="AB911" s="3">
        <v>4</v>
      </c>
      <c r="AC911" s="3">
        <v>7008804</v>
      </c>
      <c r="AD911" s="3">
        <v>1182000</v>
      </c>
      <c r="AE911" s="3" t="s">
        <v>2725</v>
      </c>
      <c r="AF911" s="3">
        <v>4</v>
      </c>
      <c r="AG911" s="3">
        <v>30</v>
      </c>
    </row>
    <row r="912" spans="1:33" ht="15.75" customHeight="1" x14ac:dyDescent="0.15">
      <c r="A912" s="3">
        <v>21393</v>
      </c>
      <c r="B912" s="3">
        <v>910</v>
      </c>
      <c r="C912" s="3">
        <v>37</v>
      </c>
      <c r="D912" s="3" t="s">
        <v>6287</v>
      </c>
      <c r="E912" s="3" t="s">
        <v>13406</v>
      </c>
      <c r="F912" s="3" t="s">
        <v>657</v>
      </c>
      <c r="G912" s="3" t="s">
        <v>246</v>
      </c>
      <c r="H912" s="3" t="s">
        <v>3818</v>
      </c>
      <c r="I912" s="3" t="s">
        <v>3818</v>
      </c>
      <c r="J912" s="3">
        <v>492.55590000000001</v>
      </c>
      <c r="K912" s="3">
        <v>36567478</v>
      </c>
      <c r="L912" s="3" t="s">
        <v>86</v>
      </c>
      <c r="M912" s="3">
        <v>2</v>
      </c>
      <c r="N912" s="3" t="s">
        <v>6287</v>
      </c>
      <c r="O912" s="3" t="s">
        <v>13406</v>
      </c>
      <c r="P912" s="3" t="s">
        <v>41</v>
      </c>
      <c r="Q912" s="3" t="s">
        <v>9619</v>
      </c>
      <c r="R912" s="5" t="s">
        <v>13408</v>
      </c>
      <c r="S912" s="3" t="s">
        <v>3818</v>
      </c>
      <c r="T912" s="3" t="s">
        <v>246</v>
      </c>
      <c r="V912" s="3">
        <v>68</v>
      </c>
      <c r="W912" s="3">
        <v>14</v>
      </c>
      <c r="X912" s="3">
        <v>34</v>
      </c>
      <c r="Y912" s="3">
        <v>910</v>
      </c>
      <c r="Z912" s="3" t="s">
        <v>86</v>
      </c>
      <c r="AA912" s="3">
        <v>37</v>
      </c>
      <c r="AB912" s="3">
        <v>8</v>
      </c>
      <c r="AC912" s="3">
        <v>36567478</v>
      </c>
      <c r="AD912" s="3">
        <v>6171144</v>
      </c>
      <c r="AE912" s="3" t="s">
        <v>3818</v>
      </c>
      <c r="AF912" s="3">
        <v>16</v>
      </c>
      <c r="AG912" s="3">
        <v>22</v>
      </c>
    </row>
    <row r="913" spans="1:33" ht="15.75" customHeight="1" x14ac:dyDescent="0.15">
      <c r="A913" s="3">
        <v>23304</v>
      </c>
      <c r="B913" s="3">
        <v>911</v>
      </c>
      <c r="C913" s="3">
        <v>106</v>
      </c>
      <c r="D913" s="3" t="s">
        <v>6289</v>
      </c>
      <c r="E913" s="3" t="s">
        <v>13411</v>
      </c>
      <c r="F913" s="3" t="s">
        <v>1105</v>
      </c>
      <c r="G913" s="3" t="s">
        <v>486</v>
      </c>
      <c r="H913" s="3" t="s">
        <v>1502</v>
      </c>
      <c r="I913" s="3" t="s">
        <v>488</v>
      </c>
      <c r="J913" s="3">
        <v>492.0908</v>
      </c>
      <c r="K913" s="3">
        <v>25982707</v>
      </c>
      <c r="L913" s="3" t="s">
        <v>162</v>
      </c>
      <c r="M913" s="3">
        <v>1</v>
      </c>
      <c r="N913" s="3" t="s">
        <v>6289</v>
      </c>
      <c r="O913" s="3" t="s">
        <v>13411</v>
      </c>
      <c r="P913" s="3" t="s">
        <v>987</v>
      </c>
      <c r="Q913" s="3" t="s">
        <v>9627</v>
      </c>
      <c r="R913" s="5" t="s">
        <v>13417</v>
      </c>
      <c r="S913" s="3" t="s">
        <v>1502</v>
      </c>
      <c r="T913" s="3" t="s">
        <v>486</v>
      </c>
      <c r="V913" s="3">
        <v>14</v>
      </c>
      <c r="W913" s="3">
        <v>12</v>
      </c>
      <c r="X913" s="3">
        <v>109</v>
      </c>
      <c r="Y913" s="3">
        <v>911</v>
      </c>
      <c r="Z913" s="3" t="s">
        <v>162</v>
      </c>
      <c r="AA913" s="3">
        <v>106</v>
      </c>
      <c r="AB913" s="3">
        <v>44</v>
      </c>
      <c r="AC913" s="3">
        <v>25982707</v>
      </c>
      <c r="AD913" s="3">
        <v>4388298</v>
      </c>
      <c r="AE913" s="3" t="s">
        <v>488</v>
      </c>
      <c r="AF913" s="3">
        <v>8</v>
      </c>
      <c r="AG913" s="3">
        <v>50</v>
      </c>
    </row>
    <row r="914" spans="1:33" ht="15.75" customHeight="1" x14ac:dyDescent="0.15">
      <c r="A914" s="3">
        <v>23306</v>
      </c>
      <c r="B914" s="3">
        <v>912</v>
      </c>
      <c r="C914" s="3">
        <v>808</v>
      </c>
      <c r="D914" s="3" t="s">
        <v>6293</v>
      </c>
      <c r="E914" s="3" t="s">
        <v>13420</v>
      </c>
      <c r="F914" s="3" t="s">
        <v>947</v>
      </c>
      <c r="G914" s="3" t="s">
        <v>389</v>
      </c>
      <c r="H914" s="3" t="s">
        <v>391</v>
      </c>
      <c r="I914" s="3" t="s">
        <v>392</v>
      </c>
      <c r="J914" s="3">
        <v>492.07670000000002</v>
      </c>
      <c r="K914" s="3">
        <v>4699200</v>
      </c>
      <c r="L914" s="3" t="s">
        <v>335</v>
      </c>
      <c r="M914" s="3">
        <v>1</v>
      </c>
      <c r="N914" s="3" t="s">
        <v>6293</v>
      </c>
      <c r="O914" s="3" t="s">
        <v>13420</v>
      </c>
      <c r="P914" s="3" t="s">
        <v>6675</v>
      </c>
      <c r="Q914" s="3" t="s">
        <v>9630</v>
      </c>
      <c r="R914" s="5" t="s">
        <v>13424</v>
      </c>
      <c r="S914" s="3" t="s">
        <v>391</v>
      </c>
      <c r="T914" s="3" t="s">
        <v>389</v>
      </c>
      <c r="V914" s="3">
        <v>11</v>
      </c>
      <c r="W914" s="3">
        <v>0</v>
      </c>
      <c r="X914" s="3">
        <v>14</v>
      </c>
      <c r="Y914" s="3">
        <v>912</v>
      </c>
      <c r="Z914" s="3" t="s">
        <v>335</v>
      </c>
      <c r="AA914" s="3">
        <v>808</v>
      </c>
      <c r="AB914" s="3">
        <v>0</v>
      </c>
      <c r="AC914" s="3">
        <v>4699200</v>
      </c>
      <c r="AD914" s="3">
        <v>793681</v>
      </c>
      <c r="AF914" s="3">
        <v>21</v>
      </c>
      <c r="AG914" s="3">
        <v>62</v>
      </c>
    </row>
    <row r="915" spans="1:33" ht="15.75" customHeight="1" x14ac:dyDescent="0.15">
      <c r="A915" s="3">
        <v>26429</v>
      </c>
      <c r="B915" s="3">
        <v>913</v>
      </c>
      <c r="C915" s="3">
        <v>50</v>
      </c>
      <c r="D915" s="3" t="s">
        <v>6300</v>
      </c>
      <c r="E915" s="3" t="s">
        <v>13427</v>
      </c>
      <c r="F915" s="3" t="s">
        <v>1009</v>
      </c>
      <c r="G915" s="3" t="s">
        <v>403</v>
      </c>
      <c r="H915" s="3" t="s">
        <v>9181</v>
      </c>
      <c r="I915" s="3" t="s">
        <v>1898</v>
      </c>
      <c r="J915" s="3">
        <v>491.71850000000001</v>
      </c>
      <c r="K915" s="3">
        <v>7389824</v>
      </c>
      <c r="L915" s="3" t="s">
        <v>221</v>
      </c>
      <c r="M915" s="3">
        <v>0</v>
      </c>
      <c r="N915" s="3" t="s">
        <v>6300</v>
      </c>
      <c r="O915" s="3" t="s">
        <v>13427</v>
      </c>
      <c r="P915" s="8">
        <v>40179</v>
      </c>
      <c r="Q915" s="3" t="s">
        <v>9634</v>
      </c>
      <c r="R915" s="5" t="s">
        <v>13430</v>
      </c>
      <c r="S915" s="3" t="s">
        <v>9181</v>
      </c>
      <c r="T915" s="3" t="s">
        <v>403</v>
      </c>
      <c r="V915" s="3">
        <v>23</v>
      </c>
      <c r="W915" s="3">
        <v>0</v>
      </c>
      <c r="X915" s="3">
        <v>57</v>
      </c>
      <c r="Y915" s="3">
        <v>913</v>
      </c>
      <c r="Z915" s="3" t="s">
        <v>221</v>
      </c>
      <c r="AA915" s="3">
        <v>50</v>
      </c>
      <c r="AB915" s="3">
        <v>10</v>
      </c>
      <c r="AC915" s="3">
        <v>7389824</v>
      </c>
      <c r="AD915" s="3">
        <v>1248875</v>
      </c>
      <c r="AF915" s="3">
        <v>2</v>
      </c>
      <c r="AG915" s="3">
        <v>59</v>
      </c>
    </row>
    <row r="916" spans="1:33" ht="15.75" customHeight="1" x14ac:dyDescent="0.15">
      <c r="A916" s="3">
        <v>25912</v>
      </c>
      <c r="B916" s="3">
        <v>914</v>
      </c>
      <c r="C916" s="3">
        <v>65</v>
      </c>
      <c r="D916" s="3" t="s">
        <v>2428</v>
      </c>
      <c r="E916" s="3" t="s">
        <v>13433</v>
      </c>
      <c r="F916" s="3" t="s">
        <v>143</v>
      </c>
      <c r="G916" s="3" t="s">
        <v>77</v>
      </c>
      <c r="H916" s="3" t="s">
        <v>79</v>
      </c>
      <c r="I916" s="3" t="s">
        <v>79</v>
      </c>
      <c r="J916" s="3">
        <v>491.37970000000001</v>
      </c>
      <c r="K916" s="3">
        <v>11779604</v>
      </c>
      <c r="L916" s="3" t="s">
        <v>162</v>
      </c>
      <c r="M916" s="3">
        <v>0</v>
      </c>
      <c r="N916" s="3" t="s">
        <v>2428</v>
      </c>
      <c r="O916" s="3" t="s">
        <v>13433</v>
      </c>
      <c r="P916" s="8">
        <v>39814</v>
      </c>
      <c r="Q916" s="3" t="s">
        <v>2431</v>
      </c>
      <c r="R916" s="5" t="s">
        <v>13437</v>
      </c>
      <c r="S916" s="3" t="s">
        <v>79</v>
      </c>
      <c r="T916" s="3" t="s">
        <v>77</v>
      </c>
      <c r="V916" s="3">
        <v>29</v>
      </c>
      <c r="W916" s="3">
        <v>28</v>
      </c>
      <c r="X916" s="3">
        <v>110</v>
      </c>
      <c r="Y916" s="3">
        <v>914</v>
      </c>
      <c r="Z916" s="3" t="s">
        <v>162</v>
      </c>
      <c r="AA916" s="3">
        <v>65</v>
      </c>
      <c r="AB916" s="3">
        <v>16</v>
      </c>
      <c r="AC916" s="3">
        <v>11779604</v>
      </c>
      <c r="AD916" s="3">
        <v>1991885</v>
      </c>
      <c r="AE916" s="3" t="s">
        <v>79</v>
      </c>
      <c r="AF916" s="3">
        <v>8</v>
      </c>
      <c r="AG916" s="3">
        <v>6</v>
      </c>
    </row>
    <row r="917" spans="1:33" ht="15.75" customHeight="1" x14ac:dyDescent="0.15">
      <c r="A917" s="3">
        <v>25496</v>
      </c>
      <c r="B917" s="3">
        <v>915</v>
      </c>
      <c r="C917" s="3">
        <v>47</v>
      </c>
      <c r="D917" s="3" t="s">
        <v>6311</v>
      </c>
      <c r="E917" s="3" t="s">
        <v>13441</v>
      </c>
      <c r="F917" s="3" t="s">
        <v>6181</v>
      </c>
      <c r="G917" s="3" t="s">
        <v>809</v>
      </c>
      <c r="H917" s="3" t="s">
        <v>137</v>
      </c>
      <c r="I917" s="3" t="s">
        <v>1032</v>
      </c>
      <c r="J917" s="3">
        <v>491.15719999999999</v>
      </c>
      <c r="K917" s="3">
        <v>11703500</v>
      </c>
      <c r="L917" s="3" t="s">
        <v>221</v>
      </c>
      <c r="M917" s="3">
        <v>0</v>
      </c>
      <c r="N917" s="3" t="s">
        <v>6311</v>
      </c>
      <c r="O917" s="3" t="s">
        <v>13441</v>
      </c>
      <c r="P917" s="8">
        <v>38718</v>
      </c>
      <c r="Q917" s="3" t="s">
        <v>9643</v>
      </c>
      <c r="R917" s="5" t="s">
        <v>13445</v>
      </c>
      <c r="S917" s="3" t="s">
        <v>137</v>
      </c>
      <c r="T917" s="3" t="s">
        <v>809</v>
      </c>
      <c r="V917" s="3">
        <v>5</v>
      </c>
      <c r="W917" s="3">
        <v>25</v>
      </c>
      <c r="X917" s="3">
        <v>58</v>
      </c>
      <c r="Y917" s="3">
        <v>915</v>
      </c>
      <c r="Z917" s="3" t="s">
        <v>221</v>
      </c>
      <c r="AA917" s="3">
        <v>47</v>
      </c>
      <c r="AB917" s="3">
        <v>10</v>
      </c>
      <c r="AC917" s="3">
        <v>11703500</v>
      </c>
      <c r="AD917" s="3">
        <v>1979761</v>
      </c>
      <c r="AE917" s="3" t="s">
        <v>1032</v>
      </c>
      <c r="AF917" s="3">
        <v>2</v>
      </c>
      <c r="AG917" s="3">
        <v>49</v>
      </c>
    </row>
    <row r="918" spans="1:33" ht="15.75" customHeight="1" x14ac:dyDescent="0.15">
      <c r="A918" s="3">
        <v>19358</v>
      </c>
      <c r="B918" s="3">
        <v>916</v>
      </c>
      <c r="C918" s="3">
        <v>106</v>
      </c>
      <c r="D918" s="3" t="s">
        <v>6312</v>
      </c>
      <c r="E918" s="3" t="s">
        <v>13448</v>
      </c>
      <c r="F918" s="3" t="s">
        <v>249</v>
      </c>
      <c r="G918" s="3" t="s">
        <v>125</v>
      </c>
      <c r="H918" s="3" t="s">
        <v>126</v>
      </c>
      <c r="I918" s="3" t="s">
        <v>127</v>
      </c>
      <c r="J918" s="3">
        <v>491.12479999999999</v>
      </c>
      <c r="K918" s="3">
        <v>13009475</v>
      </c>
      <c r="L918" s="3" t="s">
        <v>66</v>
      </c>
      <c r="M918" s="3">
        <v>3</v>
      </c>
      <c r="N918" s="3" t="s">
        <v>6312</v>
      </c>
      <c r="O918" s="3" t="s">
        <v>13448</v>
      </c>
      <c r="P918" s="3" t="s">
        <v>179</v>
      </c>
      <c r="Q918" s="3" t="s">
        <v>9650</v>
      </c>
      <c r="R918" s="5" t="s">
        <v>13451</v>
      </c>
      <c r="S918" s="3" t="s">
        <v>126</v>
      </c>
      <c r="T918" s="3" t="s">
        <v>125</v>
      </c>
      <c r="V918" s="3">
        <v>14</v>
      </c>
      <c r="W918" s="3">
        <v>15</v>
      </c>
      <c r="X918" s="3">
        <v>87</v>
      </c>
      <c r="Y918" s="3">
        <v>916</v>
      </c>
      <c r="Z918" s="3" t="s">
        <v>66</v>
      </c>
      <c r="AA918" s="3">
        <v>106</v>
      </c>
      <c r="AB918" s="3">
        <v>17</v>
      </c>
      <c r="AC918" s="3">
        <v>13009475</v>
      </c>
      <c r="AD918" s="3">
        <v>2200800</v>
      </c>
      <c r="AE918" s="3" t="s">
        <v>127</v>
      </c>
      <c r="AF918" s="3">
        <v>9</v>
      </c>
      <c r="AG918" s="3">
        <v>10</v>
      </c>
    </row>
    <row r="919" spans="1:33" ht="15.75" customHeight="1" x14ac:dyDescent="0.15">
      <c r="A919" s="3">
        <v>25479</v>
      </c>
      <c r="B919" s="3">
        <v>917</v>
      </c>
      <c r="C919" s="3">
        <v>25</v>
      </c>
      <c r="D919" s="3" t="s">
        <v>6323</v>
      </c>
      <c r="E919" s="3" t="s">
        <v>13455</v>
      </c>
      <c r="F919" s="3" t="s">
        <v>210</v>
      </c>
      <c r="G919" s="3" t="s">
        <v>114</v>
      </c>
      <c r="H919" s="3" t="s">
        <v>9213</v>
      </c>
      <c r="I919" s="3" t="s">
        <v>9660</v>
      </c>
      <c r="J919" s="3">
        <v>490.88799999999998</v>
      </c>
      <c r="K919" s="3">
        <v>2062081</v>
      </c>
      <c r="L919" s="3" t="s">
        <v>101</v>
      </c>
      <c r="M919" s="3">
        <v>0</v>
      </c>
      <c r="N919" s="3" t="s">
        <v>6323</v>
      </c>
      <c r="O919" s="3" t="s">
        <v>13455</v>
      </c>
      <c r="P919" s="8">
        <v>39814</v>
      </c>
      <c r="Q919" s="3" t="s">
        <v>9659</v>
      </c>
      <c r="R919" s="5" t="s">
        <v>13461</v>
      </c>
      <c r="S919" s="3" t="s">
        <v>9213</v>
      </c>
      <c r="T919" s="3" t="s">
        <v>114</v>
      </c>
      <c r="V919" s="3">
        <v>18</v>
      </c>
      <c r="W919" s="3">
        <v>0</v>
      </c>
      <c r="X919" s="3">
        <v>72</v>
      </c>
      <c r="Y919" s="3">
        <v>917</v>
      </c>
      <c r="Z919" s="3" t="s">
        <v>101</v>
      </c>
      <c r="AA919" s="3">
        <v>25</v>
      </c>
      <c r="AB919" s="3">
        <v>4</v>
      </c>
      <c r="AC919" s="3">
        <v>2062081</v>
      </c>
      <c r="AD919" s="3">
        <v>348980</v>
      </c>
      <c r="AF919" s="3">
        <v>10</v>
      </c>
      <c r="AG919" s="3">
        <v>103</v>
      </c>
    </row>
    <row r="920" spans="1:33" ht="15.75" customHeight="1" x14ac:dyDescent="0.15">
      <c r="A920" s="3">
        <v>26532</v>
      </c>
      <c r="B920" s="3">
        <v>918</v>
      </c>
      <c r="C920" s="3">
        <v>160</v>
      </c>
      <c r="D920" s="3" t="s">
        <v>6325</v>
      </c>
      <c r="E920" s="3" t="s">
        <v>13464</v>
      </c>
      <c r="F920" s="3" t="s">
        <v>1193</v>
      </c>
      <c r="G920" s="3" t="s">
        <v>564</v>
      </c>
      <c r="H920" s="3" t="s">
        <v>391</v>
      </c>
      <c r="I920" s="3" t="s">
        <v>2049</v>
      </c>
      <c r="J920" s="3">
        <v>490.47750000000002</v>
      </c>
      <c r="K920" s="3">
        <v>19242500</v>
      </c>
      <c r="L920" s="3" t="s">
        <v>215</v>
      </c>
      <c r="M920" s="3">
        <v>0</v>
      </c>
      <c r="N920" s="3" t="s">
        <v>6325</v>
      </c>
      <c r="O920" s="3" t="s">
        <v>13464</v>
      </c>
      <c r="P920" s="8">
        <v>37987</v>
      </c>
      <c r="Q920" s="3" t="s">
        <v>9665</v>
      </c>
      <c r="R920" s="5" t="s">
        <v>13467</v>
      </c>
      <c r="S920" s="3" t="s">
        <v>391</v>
      </c>
      <c r="T920" s="3" t="s">
        <v>564</v>
      </c>
      <c r="V920" s="3">
        <v>22</v>
      </c>
      <c r="W920" s="3">
        <v>10</v>
      </c>
      <c r="X920" s="3">
        <v>63</v>
      </c>
      <c r="Y920" s="3">
        <v>918</v>
      </c>
      <c r="Z920" s="3" t="s">
        <v>215</v>
      </c>
      <c r="AA920" s="3">
        <v>160</v>
      </c>
      <c r="AB920" s="3">
        <v>65</v>
      </c>
      <c r="AC920" s="3">
        <v>19242500</v>
      </c>
      <c r="AD920" s="3">
        <v>3258803</v>
      </c>
      <c r="AE920" s="3" t="s">
        <v>2049</v>
      </c>
      <c r="AF920" s="3">
        <v>7</v>
      </c>
      <c r="AG920" s="3">
        <v>35</v>
      </c>
    </row>
    <row r="921" spans="1:33" ht="15.75" customHeight="1" x14ac:dyDescent="0.15">
      <c r="A921" s="3">
        <v>23403</v>
      </c>
      <c r="B921" s="3">
        <v>919</v>
      </c>
      <c r="C921" s="3">
        <v>5</v>
      </c>
      <c r="D921" s="3" t="s">
        <v>6329</v>
      </c>
      <c r="E921" s="3" t="s">
        <v>13475</v>
      </c>
      <c r="F921" s="3" t="s">
        <v>1121</v>
      </c>
      <c r="G921" s="3" t="s">
        <v>497</v>
      </c>
      <c r="H921" s="3" t="s">
        <v>9222</v>
      </c>
      <c r="I921" s="3" t="s">
        <v>9673</v>
      </c>
      <c r="J921" s="3">
        <v>490.18450000000001</v>
      </c>
      <c r="K921" s="3">
        <v>7992963</v>
      </c>
      <c r="L921" s="3" t="s">
        <v>71</v>
      </c>
      <c r="M921" s="3">
        <v>1</v>
      </c>
      <c r="N921" s="3" t="s">
        <v>6329</v>
      </c>
      <c r="O921" s="3" t="s">
        <v>13475</v>
      </c>
      <c r="P921" s="3" t="s">
        <v>41</v>
      </c>
      <c r="Q921" s="3" t="s">
        <v>9670</v>
      </c>
      <c r="R921" s="5" t="s">
        <v>13477</v>
      </c>
      <c r="S921" s="3" t="s">
        <v>9222</v>
      </c>
      <c r="T921" s="3" t="s">
        <v>497</v>
      </c>
      <c r="V921" s="3">
        <v>10</v>
      </c>
      <c r="W921" s="3">
        <v>0</v>
      </c>
      <c r="X921" s="3">
        <v>100</v>
      </c>
      <c r="Y921" s="3">
        <v>919</v>
      </c>
      <c r="Z921" s="3" t="s">
        <v>71</v>
      </c>
      <c r="AA921" s="3">
        <v>5</v>
      </c>
      <c r="AB921" s="3">
        <v>3</v>
      </c>
      <c r="AC921" s="3">
        <v>7992963</v>
      </c>
      <c r="AD921" s="3">
        <v>1354316</v>
      </c>
      <c r="AF921" s="3">
        <v>5</v>
      </c>
      <c r="AG921" s="3">
        <v>282</v>
      </c>
    </row>
    <row r="922" spans="1:33" ht="15.75" customHeight="1" x14ac:dyDescent="0.15">
      <c r="A922" s="3">
        <v>21173</v>
      </c>
      <c r="B922" s="3">
        <v>920</v>
      </c>
      <c r="C922" s="3">
        <v>350</v>
      </c>
      <c r="D922" s="3" t="s">
        <v>3139</v>
      </c>
      <c r="E922" s="3" t="s">
        <v>13482</v>
      </c>
      <c r="F922" s="3" t="s">
        <v>475</v>
      </c>
      <c r="G922" s="3" t="s">
        <v>277</v>
      </c>
      <c r="H922" s="3" t="s">
        <v>475</v>
      </c>
      <c r="I922" s="3" t="s">
        <v>203</v>
      </c>
      <c r="J922" s="3">
        <v>489.92090000000002</v>
      </c>
      <c r="K922" s="3">
        <v>310820958</v>
      </c>
      <c r="L922" s="3" t="s">
        <v>71</v>
      </c>
      <c r="M922" s="3">
        <v>1</v>
      </c>
      <c r="N922" s="3" t="s">
        <v>3139</v>
      </c>
      <c r="O922" s="3" t="s">
        <v>13482</v>
      </c>
      <c r="P922" s="3" t="s">
        <v>179</v>
      </c>
      <c r="Q922" s="3" t="s">
        <v>3143</v>
      </c>
      <c r="R922" s="5" t="s">
        <v>13485</v>
      </c>
      <c r="S922" s="3" t="s">
        <v>475</v>
      </c>
      <c r="T922" s="3" t="s">
        <v>277</v>
      </c>
      <c r="V922" s="3">
        <v>73</v>
      </c>
      <c r="W922" s="3">
        <v>83</v>
      </c>
      <c r="X922" s="3">
        <v>101</v>
      </c>
      <c r="Y922" s="3">
        <v>920</v>
      </c>
      <c r="Z922" s="3" t="s">
        <v>71</v>
      </c>
      <c r="AA922" s="3">
        <v>350</v>
      </c>
      <c r="AB922" s="3">
        <v>90</v>
      </c>
      <c r="AC922" s="3">
        <v>310820958</v>
      </c>
      <c r="AD922" s="3">
        <v>52688580</v>
      </c>
      <c r="AE922" s="3" t="s">
        <v>203</v>
      </c>
      <c r="AF922" s="3">
        <v>5</v>
      </c>
      <c r="AG922" s="3">
        <v>9</v>
      </c>
    </row>
    <row r="923" spans="1:33" ht="15.75" customHeight="1" x14ac:dyDescent="0.15">
      <c r="A923" s="3">
        <v>22124</v>
      </c>
      <c r="B923" s="3">
        <v>921</v>
      </c>
      <c r="C923" s="3">
        <v>50</v>
      </c>
      <c r="D923" s="3" t="s">
        <v>6339</v>
      </c>
      <c r="E923" s="3" t="s">
        <v>13489</v>
      </c>
      <c r="F923" s="3" t="s">
        <v>475</v>
      </c>
      <c r="G923" s="3" t="s">
        <v>277</v>
      </c>
      <c r="H923" s="3" t="s">
        <v>475</v>
      </c>
      <c r="I923" s="3" t="s">
        <v>203</v>
      </c>
      <c r="J923" s="3">
        <v>489.1866</v>
      </c>
      <c r="K923" s="3">
        <v>83091126</v>
      </c>
      <c r="L923" s="3" t="s">
        <v>59</v>
      </c>
      <c r="M923" s="3">
        <v>1</v>
      </c>
      <c r="N923" s="3" t="s">
        <v>6339</v>
      </c>
      <c r="O923" s="3" t="s">
        <v>13489</v>
      </c>
      <c r="P923" s="3" t="s">
        <v>179</v>
      </c>
      <c r="Q923" s="3" t="s">
        <v>6972</v>
      </c>
      <c r="R923" s="5" t="s">
        <v>13493</v>
      </c>
      <c r="S923" s="3" t="s">
        <v>475</v>
      </c>
      <c r="T923" s="3" t="s">
        <v>277</v>
      </c>
      <c r="V923" s="3">
        <v>74</v>
      </c>
      <c r="W923" s="3">
        <v>84</v>
      </c>
      <c r="X923" s="3">
        <v>48</v>
      </c>
      <c r="Y923" s="3">
        <v>921</v>
      </c>
      <c r="Z923" s="3" t="s">
        <v>59</v>
      </c>
      <c r="AA923" s="3">
        <v>50</v>
      </c>
      <c r="AB923" s="3">
        <v>14</v>
      </c>
      <c r="AC923" s="3">
        <v>83091126</v>
      </c>
      <c r="AD923" s="3">
        <v>14102685</v>
      </c>
      <c r="AE923" s="3" t="s">
        <v>203</v>
      </c>
      <c r="AF923" s="3">
        <v>17</v>
      </c>
      <c r="AG923" s="3">
        <v>9</v>
      </c>
    </row>
    <row r="924" spans="1:33" ht="15.75" customHeight="1" x14ac:dyDescent="0.15">
      <c r="A924" s="3">
        <v>18326</v>
      </c>
      <c r="B924" s="3">
        <v>922</v>
      </c>
      <c r="C924" s="3">
        <v>4100</v>
      </c>
      <c r="D924" s="3" t="s">
        <v>6348</v>
      </c>
      <c r="E924" s="3" t="s">
        <v>13496</v>
      </c>
      <c r="F924" s="3" t="s">
        <v>1105</v>
      </c>
      <c r="G924" s="3" t="s">
        <v>486</v>
      </c>
      <c r="H924" s="3" t="s">
        <v>9237</v>
      </c>
      <c r="I924" s="3" t="s">
        <v>488</v>
      </c>
      <c r="J924" s="3">
        <v>487.7011</v>
      </c>
      <c r="K924" s="3">
        <v>254980000</v>
      </c>
      <c r="L924" s="3" t="s">
        <v>75</v>
      </c>
      <c r="M924" s="3">
        <v>4</v>
      </c>
      <c r="N924" s="3" t="s">
        <v>6348</v>
      </c>
      <c r="O924" s="3" t="s">
        <v>13496</v>
      </c>
      <c r="P924" s="3" t="s">
        <v>91</v>
      </c>
      <c r="Q924" s="3" t="s">
        <v>9684</v>
      </c>
      <c r="R924" s="5" t="s">
        <v>13501</v>
      </c>
      <c r="S924" s="3" t="s">
        <v>9237</v>
      </c>
      <c r="T924" s="3" t="s">
        <v>486</v>
      </c>
      <c r="V924" s="3">
        <v>15</v>
      </c>
      <c r="W924" s="3">
        <v>13</v>
      </c>
      <c r="X924" s="3">
        <v>19</v>
      </c>
      <c r="Y924" s="3">
        <v>922</v>
      </c>
      <c r="Z924" s="3" t="s">
        <v>75</v>
      </c>
      <c r="AA924" s="3">
        <v>4100</v>
      </c>
      <c r="AB924" s="3">
        <v>1100</v>
      </c>
      <c r="AC924" s="3">
        <v>254980000</v>
      </c>
      <c r="AD924" s="3">
        <v>43386000</v>
      </c>
      <c r="AE924" s="3" t="s">
        <v>488</v>
      </c>
      <c r="AF924" s="3">
        <v>14</v>
      </c>
      <c r="AG924" s="3">
        <v>50</v>
      </c>
    </row>
    <row r="925" spans="1:33" ht="15.75" customHeight="1" x14ac:dyDescent="0.15">
      <c r="A925" s="3">
        <v>25256</v>
      </c>
      <c r="B925" s="3">
        <v>923</v>
      </c>
      <c r="C925" s="3">
        <v>35</v>
      </c>
      <c r="D925" s="3" t="s">
        <v>6354</v>
      </c>
      <c r="E925" s="3" t="s">
        <v>13505</v>
      </c>
      <c r="F925" s="3" t="s">
        <v>1438</v>
      </c>
      <c r="G925" s="3" t="s">
        <v>495</v>
      </c>
      <c r="H925" s="3" t="s">
        <v>9243</v>
      </c>
      <c r="I925" s="3" t="s">
        <v>2682</v>
      </c>
      <c r="J925" s="3">
        <v>487.55</v>
      </c>
      <c r="K925" s="3">
        <v>8191428</v>
      </c>
      <c r="L925" s="3" t="s">
        <v>162</v>
      </c>
      <c r="M925" s="3">
        <v>0</v>
      </c>
      <c r="N925" s="3" t="s">
        <v>6354</v>
      </c>
      <c r="O925" s="3" t="s">
        <v>13505</v>
      </c>
      <c r="P925" s="8">
        <v>39448</v>
      </c>
      <c r="Q925" s="3" t="s">
        <v>9688</v>
      </c>
      <c r="R925" s="5" t="s">
        <v>13507</v>
      </c>
      <c r="S925" s="3" t="s">
        <v>9243</v>
      </c>
      <c r="T925" s="3" t="s">
        <v>495</v>
      </c>
      <c r="V925" s="3">
        <v>23</v>
      </c>
      <c r="W925" s="3">
        <v>7</v>
      </c>
      <c r="X925" s="3">
        <v>111</v>
      </c>
      <c r="Y925" s="3">
        <v>923</v>
      </c>
      <c r="Z925" s="3" t="s">
        <v>162</v>
      </c>
      <c r="AA925" s="3">
        <v>35</v>
      </c>
      <c r="AB925" s="3">
        <v>6</v>
      </c>
      <c r="AC925" s="3">
        <v>8191428</v>
      </c>
      <c r="AD925" s="3">
        <v>1394167</v>
      </c>
      <c r="AE925" s="3" t="s">
        <v>2682</v>
      </c>
      <c r="AF925" s="3">
        <v>8</v>
      </c>
      <c r="AG925" s="3">
        <v>79</v>
      </c>
    </row>
    <row r="926" spans="1:33" ht="15.75" customHeight="1" x14ac:dyDescent="0.15">
      <c r="A926" s="3">
        <v>25697</v>
      </c>
      <c r="B926" s="3">
        <v>924</v>
      </c>
      <c r="C926" s="3">
        <v>450</v>
      </c>
      <c r="D926" s="3" t="s">
        <v>6356</v>
      </c>
      <c r="E926" s="3" t="s">
        <v>13512</v>
      </c>
      <c r="F926" s="3" t="s">
        <v>1620</v>
      </c>
      <c r="G926" s="3" t="s">
        <v>412</v>
      </c>
      <c r="H926" s="3" t="s">
        <v>742</v>
      </c>
      <c r="I926" s="3" t="s">
        <v>742</v>
      </c>
      <c r="J926" s="3">
        <v>487.14679999999998</v>
      </c>
      <c r="K926" s="3">
        <v>18912000</v>
      </c>
      <c r="L926" s="3" t="s">
        <v>356</v>
      </c>
      <c r="M926" s="3">
        <v>0</v>
      </c>
      <c r="N926" s="3" t="s">
        <v>6356</v>
      </c>
      <c r="O926" s="3" t="s">
        <v>13512</v>
      </c>
      <c r="P926" s="8">
        <v>39448</v>
      </c>
      <c r="Q926" s="3" t="s">
        <v>9693</v>
      </c>
      <c r="R926" s="5" t="s">
        <v>13516</v>
      </c>
      <c r="S926" s="3" t="s">
        <v>742</v>
      </c>
      <c r="T926" s="3" t="s">
        <v>412</v>
      </c>
      <c r="V926" s="3">
        <v>40</v>
      </c>
      <c r="W926" s="3">
        <v>37</v>
      </c>
      <c r="X926" s="3">
        <v>47</v>
      </c>
      <c r="Y926" s="3">
        <v>924</v>
      </c>
      <c r="Z926" s="3" t="s">
        <v>356</v>
      </c>
      <c r="AA926" s="3">
        <v>450</v>
      </c>
      <c r="AB926" s="3">
        <v>50</v>
      </c>
      <c r="AC926" s="3">
        <v>18912000</v>
      </c>
      <c r="AD926" s="3">
        <v>3221000</v>
      </c>
      <c r="AE926" s="3" t="s">
        <v>742</v>
      </c>
      <c r="AF926" s="3">
        <v>18</v>
      </c>
      <c r="AG926" s="3">
        <v>17</v>
      </c>
    </row>
    <row r="927" spans="1:33" ht="15.75" customHeight="1" x14ac:dyDescent="0.15">
      <c r="A927" s="3">
        <v>23354</v>
      </c>
      <c r="B927" s="3">
        <v>925</v>
      </c>
      <c r="C927" s="3">
        <v>15</v>
      </c>
      <c r="D927" s="3" t="s">
        <v>6361</v>
      </c>
      <c r="E927" s="3" t="s">
        <v>13520</v>
      </c>
      <c r="F927" s="3" t="s">
        <v>475</v>
      </c>
      <c r="G927" s="3" t="s">
        <v>277</v>
      </c>
      <c r="H927" s="3" t="s">
        <v>475</v>
      </c>
      <c r="I927" s="3" t="s">
        <v>203</v>
      </c>
      <c r="J927" s="3">
        <v>487.07440000000003</v>
      </c>
      <c r="K927" s="3">
        <v>2930153</v>
      </c>
      <c r="L927" s="3" t="s">
        <v>71</v>
      </c>
      <c r="M927" s="3">
        <v>1</v>
      </c>
      <c r="N927" s="3" t="s">
        <v>6361</v>
      </c>
      <c r="O927" s="3" t="s">
        <v>13520</v>
      </c>
      <c r="P927" s="3" t="s">
        <v>787</v>
      </c>
      <c r="Q927" s="3" t="s">
        <v>6720</v>
      </c>
      <c r="R927" s="5" t="s">
        <v>13524</v>
      </c>
      <c r="S927" s="3" t="s">
        <v>475</v>
      </c>
      <c r="T927" s="3" t="s">
        <v>277</v>
      </c>
      <c r="V927" s="3">
        <v>75</v>
      </c>
      <c r="W927" s="3">
        <v>85</v>
      </c>
      <c r="X927" s="3">
        <v>102</v>
      </c>
      <c r="Y927" s="3">
        <v>925</v>
      </c>
      <c r="Z927" s="3" t="s">
        <v>71</v>
      </c>
      <c r="AA927" s="3">
        <v>15</v>
      </c>
      <c r="AB927" s="3">
        <v>2</v>
      </c>
      <c r="AC927" s="3">
        <v>2930153</v>
      </c>
      <c r="AD927" s="3">
        <v>499111</v>
      </c>
      <c r="AE927" s="3" t="s">
        <v>203</v>
      </c>
      <c r="AF927" s="3">
        <v>5</v>
      </c>
      <c r="AG927" s="3">
        <v>9</v>
      </c>
    </row>
    <row r="928" spans="1:33" ht="15.75" customHeight="1" x14ac:dyDescent="0.15">
      <c r="A928" s="3">
        <v>25979</v>
      </c>
      <c r="B928" s="3">
        <v>926</v>
      </c>
      <c r="C928" s="3">
        <v>30</v>
      </c>
      <c r="D928" s="3" t="s">
        <v>6363</v>
      </c>
      <c r="E928" s="3" t="s">
        <v>13528</v>
      </c>
      <c r="F928" s="3" t="s">
        <v>855</v>
      </c>
      <c r="G928" s="3" t="s">
        <v>292</v>
      </c>
      <c r="H928" s="3" t="s">
        <v>2279</v>
      </c>
      <c r="I928" s="3" t="s">
        <v>2280</v>
      </c>
      <c r="J928" s="3">
        <v>487.0677</v>
      </c>
      <c r="K928" s="3">
        <v>2201504</v>
      </c>
      <c r="L928" s="3" t="s">
        <v>59</v>
      </c>
      <c r="M928" s="3">
        <v>0</v>
      </c>
      <c r="N928" s="3" t="s">
        <v>6363</v>
      </c>
      <c r="O928" s="3" t="s">
        <v>13528</v>
      </c>
      <c r="P928" s="8">
        <v>39814</v>
      </c>
      <c r="Q928" s="3" t="s">
        <v>9711</v>
      </c>
      <c r="R928" s="5" t="s">
        <v>13531</v>
      </c>
      <c r="S928" s="3" t="s">
        <v>2279</v>
      </c>
      <c r="T928" s="3" t="s">
        <v>292</v>
      </c>
      <c r="V928" s="3">
        <v>32</v>
      </c>
      <c r="W928" s="3">
        <v>11</v>
      </c>
      <c r="X928" s="3">
        <v>49</v>
      </c>
      <c r="Y928" s="3">
        <v>926</v>
      </c>
      <c r="Z928" s="3" t="s">
        <v>59</v>
      </c>
      <c r="AA928" s="3">
        <v>30</v>
      </c>
      <c r="AB928" s="3">
        <v>3</v>
      </c>
      <c r="AC928" s="3">
        <v>2201504</v>
      </c>
      <c r="AD928" s="3">
        <v>375000</v>
      </c>
      <c r="AE928" s="3" t="s">
        <v>2280</v>
      </c>
      <c r="AF928" s="3">
        <v>17</v>
      </c>
      <c r="AG928" s="3">
        <v>52</v>
      </c>
    </row>
    <row r="929" spans="1:33" ht="15.75" customHeight="1" x14ac:dyDescent="0.15">
      <c r="A929" s="3">
        <v>25853</v>
      </c>
      <c r="B929" s="3">
        <v>927</v>
      </c>
      <c r="C929" s="3">
        <v>12</v>
      </c>
      <c r="D929" s="3" t="s">
        <v>6369</v>
      </c>
      <c r="E929" s="3" t="s">
        <v>13537</v>
      </c>
      <c r="F929" s="3" t="s">
        <v>6181</v>
      </c>
      <c r="G929" s="3" t="s">
        <v>809</v>
      </c>
      <c r="H929" s="3" t="s">
        <v>137</v>
      </c>
      <c r="I929" s="3" t="s">
        <v>1032</v>
      </c>
      <c r="J929" s="3">
        <v>486.05079999999998</v>
      </c>
      <c r="K929" s="3">
        <v>5403224</v>
      </c>
      <c r="L929" s="3" t="s">
        <v>221</v>
      </c>
      <c r="M929" s="3">
        <v>0</v>
      </c>
      <c r="N929" s="3" t="s">
        <v>6369</v>
      </c>
      <c r="O929" s="3" t="s">
        <v>13537</v>
      </c>
      <c r="P929" s="8">
        <v>39083</v>
      </c>
      <c r="Q929" s="3" t="s">
        <v>9714</v>
      </c>
      <c r="R929" s="5" t="s">
        <v>13540</v>
      </c>
      <c r="S929" s="3" t="s">
        <v>137</v>
      </c>
      <c r="T929" s="3" t="s">
        <v>809</v>
      </c>
      <c r="V929" s="3">
        <v>6</v>
      </c>
      <c r="W929" s="3">
        <v>26</v>
      </c>
      <c r="X929" s="3">
        <v>59</v>
      </c>
      <c r="Y929" s="3">
        <v>927</v>
      </c>
      <c r="Z929" s="3" t="s">
        <v>221</v>
      </c>
      <c r="AA929" s="3">
        <v>12</v>
      </c>
      <c r="AB929" s="3">
        <v>8</v>
      </c>
      <c r="AC929" s="3">
        <v>5403224</v>
      </c>
      <c r="AD929" s="3">
        <v>921972</v>
      </c>
      <c r="AE929" s="3" t="s">
        <v>1032</v>
      </c>
      <c r="AF929" s="3">
        <v>2</v>
      </c>
      <c r="AG929" s="3">
        <v>49</v>
      </c>
    </row>
    <row r="930" spans="1:33" ht="15.75" customHeight="1" x14ac:dyDescent="0.15">
      <c r="A930" s="3">
        <v>17681</v>
      </c>
      <c r="B930" s="3">
        <v>928</v>
      </c>
      <c r="C930" s="3">
        <v>75</v>
      </c>
      <c r="D930" s="3" t="s">
        <v>6371</v>
      </c>
      <c r="E930" s="3" t="s">
        <v>13543</v>
      </c>
      <c r="F930" s="3" t="s">
        <v>36</v>
      </c>
      <c r="G930" s="3" t="s">
        <v>37</v>
      </c>
      <c r="H930" s="3" t="s">
        <v>9271</v>
      </c>
      <c r="I930" s="3" t="s">
        <v>5922</v>
      </c>
      <c r="J930" s="3">
        <v>485.14120000000003</v>
      </c>
      <c r="K930" s="3">
        <v>12373664</v>
      </c>
      <c r="L930" s="3" t="s">
        <v>101</v>
      </c>
      <c r="M930" s="3">
        <v>1</v>
      </c>
      <c r="N930" s="3" t="s">
        <v>6371</v>
      </c>
      <c r="O930" s="3" t="s">
        <v>13543</v>
      </c>
      <c r="P930" s="3" t="s">
        <v>9293</v>
      </c>
      <c r="Q930" s="3" t="s">
        <v>9292</v>
      </c>
      <c r="R930" s="5" t="s">
        <v>13546</v>
      </c>
      <c r="S930" s="3" t="s">
        <v>9271</v>
      </c>
      <c r="T930" s="3" t="s">
        <v>37</v>
      </c>
      <c r="V930" s="3">
        <v>127</v>
      </c>
      <c r="W930" s="3">
        <v>0</v>
      </c>
      <c r="X930" s="3">
        <v>73</v>
      </c>
      <c r="Y930" s="3">
        <v>928</v>
      </c>
      <c r="Z930" s="3" t="s">
        <v>101</v>
      </c>
      <c r="AA930" s="3">
        <v>75</v>
      </c>
      <c r="AB930" s="3">
        <v>10</v>
      </c>
      <c r="AC930" s="3">
        <v>12373664</v>
      </c>
      <c r="AD930" s="3">
        <v>2114646</v>
      </c>
      <c r="AF930" s="3">
        <v>10</v>
      </c>
      <c r="AG930" s="3">
        <v>75</v>
      </c>
    </row>
    <row r="931" spans="1:33" ht="15.75" customHeight="1" x14ac:dyDescent="0.15">
      <c r="A931" s="3">
        <v>25637</v>
      </c>
      <c r="B931" s="3">
        <v>929</v>
      </c>
      <c r="C931" s="3">
        <v>50</v>
      </c>
      <c r="D931" s="3" t="s">
        <v>183</v>
      </c>
      <c r="E931" s="3" t="s">
        <v>13552</v>
      </c>
      <c r="F931" s="3" t="s">
        <v>36</v>
      </c>
      <c r="G931" s="3" t="s">
        <v>37</v>
      </c>
      <c r="H931" s="3" t="s">
        <v>188</v>
      </c>
      <c r="I931" s="3" t="s">
        <v>69</v>
      </c>
      <c r="J931" s="3">
        <v>485.0856</v>
      </c>
      <c r="K931" s="3">
        <v>10043398</v>
      </c>
      <c r="L931" s="3" t="s">
        <v>71</v>
      </c>
      <c r="M931" s="3">
        <v>0</v>
      </c>
      <c r="N931" s="3" t="s">
        <v>183</v>
      </c>
      <c r="O931" s="3" t="s">
        <v>13552</v>
      </c>
      <c r="P931" s="8">
        <v>39083</v>
      </c>
      <c r="Q931" s="3" t="s">
        <v>186</v>
      </c>
      <c r="R931" s="5" t="s">
        <v>13556</v>
      </c>
      <c r="S931" s="3" t="s">
        <v>188</v>
      </c>
      <c r="T931" s="3" t="s">
        <v>37</v>
      </c>
      <c r="V931" s="3">
        <v>127</v>
      </c>
      <c r="W931" s="3">
        <v>14</v>
      </c>
      <c r="X931" s="3">
        <v>103</v>
      </c>
      <c r="Y931" s="3">
        <v>929</v>
      </c>
      <c r="Z931" s="3" t="s">
        <v>71</v>
      </c>
      <c r="AA931" s="3">
        <v>50</v>
      </c>
      <c r="AB931" s="3">
        <v>22</v>
      </c>
      <c r="AC931" s="3">
        <v>10043398</v>
      </c>
      <c r="AD931" s="3">
        <v>1716569</v>
      </c>
      <c r="AE931" s="3" t="s">
        <v>69</v>
      </c>
      <c r="AF931" s="3">
        <v>5</v>
      </c>
      <c r="AG931" s="3">
        <v>20</v>
      </c>
    </row>
    <row r="932" spans="1:33" ht="15.75" customHeight="1" x14ac:dyDescent="0.15">
      <c r="A932" s="3">
        <v>21796</v>
      </c>
      <c r="B932" s="3">
        <v>930</v>
      </c>
      <c r="C932" s="3">
        <v>63</v>
      </c>
      <c r="D932" s="3" t="s">
        <v>6375</v>
      </c>
      <c r="E932" s="3" t="s">
        <v>13559</v>
      </c>
      <c r="F932" s="3" t="s">
        <v>4061</v>
      </c>
      <c r="G932" s="3" t="s">
        <v>446</v>
      </c>
      <c r="H932" s="3" t="s">
        <v>9287</v>
      </c>
      <c r="I932" s="3" t="s">
        <v>9733</v>
      </c>
      <c r="J932" s="3">
        <v>483.86430000000001</v>
      </c>
      <c r="K932" s="3">
        <v>17786245</v>
      </c>
      <c r="L932" s="3" t="s">
        <v>356</v>
      </c>
      <c r="M932" s="3">
        <v>2</v>
      </c>
      <c r="N932" s="3" t="s">
        <v>6375</v>
      </c>
      <c r="O932" s="3" t="s">
        <v>13559</v>
      </c>
      <c r="P932" s="3" t="s">
        <v>987</v>
      </c>
      <c r="Q932" s="3" t="s">
        <v>9730</v>
      </c>
      <c r="R932" s="5" t="s">
        <v>13562</v>
      </c>
      <c r="S932" s="3" t="s">
        <v>9287</v>
      </c>
      <c r="T932" s="3" t="s">
        <v>446</v>
      </c>
      <c r="V932" s="3">
        <v>29</v>
      </c>
      <c r="W932" s="3">
        <v>0</v>
      </c>
      <c r="X932" s="3">
        <v>48</v>
      </c>
      <c r="Y932" s="3">
        <v>930</v>
      </c>
      <c r="Z932" s="3" t="s">
        <v>356</v>
      </c>
      <c r="AA932" s="3">
        <v>63</v>
      </c>
      <c r="AB932" s="3">
        <v>24</v>
      </c>
      <c r="AC932" s="3">
        <v>17786245</v>
      </c>
      <c r="AD932" s="3">
        <v>3046298</v>
      </c>
      <c r="AF932" s="3">
        <v>18</v>
      </c>
      <c r="AG932" s="3">
        <v>123</v>
      </c>
    </row>
    <row r="933" spans="1:33" ht="15.75" customHeight="1" x14ac:dyDescent="0.15">
      <c r="A933" s="3">
        <v>25443</v>
      </c>
      <c r="B933" s="3">
        <v>931</v>
      </c>
      <c r="C933" s="3">
        <v>108</v>
      </c>
      <c r="D933" s="3" t="s">
        <v>6381</v>
      </c>
      <c r="E933" s="3" t="s">
        <v>13565</v>
      </c>
      <c r="F933" s="3" t="s">
        <v>36</v>
      </c>
      <c r="G933" s="3" t="s">
        <v>37</v>
      </c>
      <c r="H933" s="3" t="s">
        <v>9296</v>
      </c>
      <c r="I933" s="3" t="s">
        <v>39</v>
      </c>
      <c r="J933" s="3">
        <v>483.57870000000003</v>
      </c>
      <c r="K933" s="3">
        <v>4402856</v>
      </c>
      <c r="L933" s="3" t="s">
        <v>101</v>
      </c>
      <c r="M933" s="3">
        <v>0</v>
      </c>
      <c r="N933" s="3" t="s">
        <v>6381</v>
      </c>
      <c r="O933" s="3" t="s">
        <v>13565</v>
      </c>
      <c r="P933" s="8">
        <v>39814</v>
      </c>
      <c r="Q933" s="3" t="s">
        <v>9738</v>
      </c>
      <c r="R933" s="5" t="s">
        <v>13569</v>
      </c>
      <c r="S933" s="3" t="s">
        <v>9296</v>
      </c>
      <c r="T933" s="3" t="s">
        <v>37</v>
      </c>
      <c r="V933" s="3">
        <v>127</v>
      </c>
      <c r="W933" s="3">
        <v>61</v>
      </c>
      <c r="X933" s="3">
        <v>74</v>
      </c>
      <c r="Y933" s="3">
        <v>931</v>
      </c>
      <c r="Z933" s="3" t="s">
        <v>101</v>
      </c>
      <c r="AA933" s="3">
        <v>108</v>
      </c>
      <c r="AB933" s="3">
        <v>23</v>
      </c>
      <c r="AC933" s="3">
        <v>4402856</v>
      </c>
      <c r="AD933" s="3">
        <v>754458</v>
      </c>
      <c r="AE933" s="3" t="s">
        <v>39</v>
      </c>
      <c r="AF933" s="3">
        <v>10</v>
      </c>
      <c r="AG933" s="3">
        <v>2</v>
      </c>
    </row>
    <row r="934" spans="1:33" ht="15.75" customHeight="1" x14ac:dyDescent="0.15">
      <c r="A934" s="3">
        <v>23348</v>
      </c>
      <c r="B934" s="3">
        <v>932</v>
      </c>
      <c r="C934" s="3">
        <v>65</v>
      </c>
      <c r="D934" s="3" t="s">
        <v>6384</v>
      </c>
      <c r="E934" s="3" t="s">
        <v>13572</v>
      </c>
      <c r="F934" s="3" t="s">
        <v>3662</v>
      </c>
      <c r="G934" s="3" t="s">
        <v>878</v>
      </c>
      <c r="H934" s="3" t="s">
        <v>9303</v>
      </c>
      <c r="I934" s="3" t="s">
        <v>9741</v>
      </c>
      <c r="J934" s="3">
        <v>483.31709999999998</v>
      </c>
      <c r="K934" s="3">
        <v>6026144</v>
      </c>
      <c r="L934" s="3" t="s">
        <v>71</v>
      </c>
      <c r="M934" s="3">
        <v>1</v>
      </c>
      <c r="N934" s="3" t="s">
        <v>6384</v>
      </c>
      <c r="O934" s="3" t="s">
        <v>13572</v>
      </c>
      <c r="P934" s="3" t="s">
        <v>179</v>
      </c>
      <c r="Q934" s="3" t="s">
        <v>9740</v>
      </c>
      <c r="R934" s="5" t="s">
        <v>13574</v>
      </c>
      <c r="S934" s="3" t="s">
        <v>9303</v>
      </c>
      <c r="T934" s="3" t="s">
        <v>878</v>
      </c>
      <c r="V934" s="3">
        <v>3</v>
      </c>
      <c r="W934" s="3">
        <v>0</v>
      </c>
      <c r="X934" s="3">
        <v>104</v>
      </c>
      <c r="Y934" s="3">
        <v>932</v>
      </c>
      <c r="Z934" s="3" t="s">
        <v>71</v>
      </c>
      <c r="AA934" s="3">
        <v>65</v>
      </c>
      <c r="AB934" s="3">
        <v>15</v>
      </c>
      <c r="AC934" s="3">
        <v>6026144</v>
      </c>
      <c r="AD934" s="3">
        <v>1033082</v>
      </c>
      <c r="AF934" s="3">
        <v>5</v>
      </c>
      <c r="AG934" s="3">
        <v>148</v>
      </c>
    </row>
    <row r="935" spans="1:33" ht="15.75" customHeight="1" x14ac:dyDescent="0.15">
      <c r="A935" s="3">
        <v>23236</v>
      </c>
      <c r="B935" s="3">
        <v>933</v>
      </c>
      <c r="C935" s="3">
        <v>81</v>
      </c>
      <c r="D935" s="3" t="s">
        <v>6385</v>
      </c>
      <c r="E935" s="3" t="s">
        <v>13577</v>
      </c>
      <c r="F935" s="3" t="s">
        <v>1620</v>
      </c>
      <c r="G935" s="3" t="s">
        <v>412</v>
      </c>
      <c r="H935" s="3" t="s">
        <v>742</v>
      </c>
      <c r="I935" s="3" t="s">
        <v>742</v>
      </c>
      <c r="J935" s="3">
        <v>483.21699999999998</v>
      </c>
      <c r="K935" s="3">
        <v>16187101</v>
      </c>
      <c r="L935" s="3" t="s">
        <v>40</v>
      </c>
      <c r="M935" s="3">
        <v>1</v>
      </c>
      <c r="N935" s="3" t="s">
        <v>6385</v>
      </c>
      <c r="O935" s="3" t="s">
        <v>13577</v>
      </c>
      <c r="P935" s="3" t="s">
        <v>1029</v>
      </c>
      <c r="Q935" s="3" t="s">
        <v>9744</v>
      </c>
      <c r="R935" s="5" t="s">
        <v>13581</v>
      </c>
      <c r="S935" s="3" t="s">
        <v>742</v>
      </c>
      <c r="T935" s="3" t="s">
        <v>412</v>
      </c>
      <c r="V935" s="3">
        <v>41</v>
      </c>
      <c r="W935" s="3">
        <v>38</v>
      </c>
      <c r="X935" s="3">
        <v>64</v>
      </c>
      <c r="Y935" s="3">
        <v>933</v>
      </c>
      <c r="Z935" s="3" t="s">
        <v>40</v>
      </c>
      <c r="AA935" s="3">
        <v>81</v>
      </c>
      <c r="AB935" s="3">
        <v>28</v>
      </c>
      <c r="AC935" s="3">
        <v>16187101</v>
      </c>
      <c r="AD935" s="3">
        <v>2775485</v>
      </c>
      <c r="AE935" s="3" t="s">
        <v>742</v>
      </c>
      <c r="AF935" s="3">
        <v>4</v>
      </c>
      <c r="AG935" s="3">
        <v>17</v>
      </c>
    </row>
    <row r="936" spans="1:33" ht="15.75" customHeight="1" x14ac:dyDescent="0.15">
      <c r="A936" s="3">
        <v>23065</v>
      </c>
      <c r="B936" s="3">
        <v>934</v>
      </c>
      <c r="C936" s="3">
        <v>36</v>
      </c>
      <c r="D936" s="3" t="s">
        <v>6388</v>
      </c>
      <c r="E936" s="3" t="s">
        <v>13584</v>
      </c>
      <c r="F936" s="3" t="s">
        <v>931</v>
      </c>
      <c r="G936" s="3" t="s">
        <v>378</v>
      </c>
      <c r="H936" s="3" t="s">
        <v>379</v>
      </c>
      <c r="I936" s="3" t="s">
        <v>380</v>
      </c>
      <c r="J936" s="3">
        <v>482.78980000000001</v>
      </c>
      <c r="K936" s="3">
        <v>4771539</v>
      </c>
      <c r="L936" s="3" t="s">
        <v>71</v>
      </c>
      <c r="M936" s="3">
        <v>1</v>
      </c>
      <c r="N936" s="3" t="s">
        <v>6388</v>
      </c>
      <c r="O936" s="3" t="s">
        <v>13584</v>
      </c>
      <c r="P936" s="3" t="s">
        <v>1107</v>
      </c>
      <c r="Q936" s="3" t="s">
        <v>9753</v>
      </c>
      <c r="R936" s="5" t="s">
        <v>13587</v>
      </c>
      <c r="S936" s="3" t="s">
        <v>379</v>
      </c>
      <c r="T936" s="3" t="s">
        <v>378</v>
      </c>
      <c r="V936" s="3">
        <v>12</v>
      </c>
      <c r="W936" s="3">
        <v>9</v>
      </c>
      <c r="X936" s="3">
        <v>105</v>
      </c>
      <c r="Y936" s="3">
        <v>934</v>
      </c>
      <c r="Z936" s="3" t="s">
        <v>71</v>
      </c>
      <c r="AA936" s="3">
        <v>36</v>
      </c>
      <c r="AB936" s="3">
        <v>9</v>
      </c>
      <c r="AC936" s="3">
        <v>4771539</v>
      </c>
      <c r="AD936" s="3">
        <v>818741</v>
      </c>
      <c r="AE936" s="3" t="s">
        <v>380</v>
      </c>
      <c r="AF936" s="3">
        <v>5</v>
      </c>
      <c r="AG936" s="3">
        <v>81</v>
      </c>
    </row>
    <row r="937" spans="1:33" ht="15.75" customHeight="1" x14ac:dyDescent="0.15">
      <c r="A937" s="3">
        <v>24909</v>
      </c>
      <c r="B937" s="3">
        <v>935</v>
      </c>
      <c r="C937" s="3">
        <v>21</v>
      </c>
      <c r="D937" s="3" t="s">
        <v>6389</v>
      </c>
      <c r="E937" s="3" t="s">
        <v>13590</v>
      </c>
      <c r="F937" s="3" t="s">
        <v>4061</v>
      </c>
      <c r="G937" s="3" t="s">
        <v>446</v>
      </c>
      <c r="H937" s="3" t="s">
        <v>6590</v>
      </c>
      <c r="I937" s="3" t="s">
        <v>2435</v>
      </c>
      <c r="J937" s="3">
        <v>482.74860000000001</v>
      </c>
      <c r="K937" s="3">
        <v>2871074</v>
      </c>
      <c r="L937" s="3" t="s">
        <v>59</v>
      </c>
      <c r="M937" s="3">
        <v>0</v>
      </c>
      <c r="N937" s="3" t="s">
        <v>6389</v>
      </c>
      <c r="O937" s="3" t="s">
        <v>13590</v>
      </c>
      <c r="P937" s="8">
        <v>38718</v>
      </c>
      <c r="Q937" s="3" t="s">
        <v>9760</v>
      </c>
      <c r="R937" s="5" t="s">
        <v>13594</v>
      </c>
      <c r="S937" s="3" t="s">
        <v>6590</v>
      </c>
      <c r="T937" s="3" t="s">
        <v>446</v>
      </c>
      <c r="V937" s="3">
        <v>30</v>
      </c>
      <c r="W937" s="3">
        <v>29</v>
      </c>
      <c r="X937" s="3">
        <v>50</v>
      </c>
      <c r="Y937" s="3">
        <v>935</v>
      </c>
      <c r="Z937" s="3" t="s">
        <v>59</v>
      </c>
      <c r="AA937" s="3">
        <v>21</v>
      </c>
      <c r="AB937" s="3">
        <v>8</v>
      </c>
      <c r="AC937" s="3">
        <v>2871074</v>
      </c>
      <c r="AD937" s="3">
        <v>492678</v>
      </c>
      <c r="AE937" s="3" t="s">
        <v>2435</v>
      </c>
      <c r="AF937" s="3">
        <v>17</v>
      </c>
      <c r="AG937" s="3">
        <v>29</v>
      </c>
    </row>
    <row r="938" spans="1:33" ht="15.75" customHeight="1" x14ac:dyDescent="0.15">
      <c r="A938" s="3">
        <v>26152</v>
      </c>
      <c r="B938" s="3">
        <v>936</v>
      </c>
      <c r="C938" s="3">
        <v>42</v>
      </c>
      <c r="D938" s="3" t="s">
        <v>6391</v>
      </c>
      <c r="E938" s="3" t="s">
        <v>13598</v>
      </c>
      <c r="F938" s="3" t="s">
        <v>96</v>
      </c>
      <c r="G938" s="3" t="s">
        <v>61</v>
      </c>
      <c r="H938" s="3" t="s">
        <v>9329</v>
      </c>
      <c r="I938" s="3" t="s">
        <v>63</v>
      </c>
      <c r="J938" s="3">
        <v>481.6798</v>
      </c>
      <c r="K938" s="3">
        <v>8546022</v>
      </c>
      <c r="L938" s="3" t="s">
        <v>600</v>
      </c>
      <c r="M938" s="3">
        <v>0</v>
      </c>
      <c r="N938" s="3" t="s">
        <v>6391</v>
      </c>
      <c r="O938" s="3" t="s">
        <v>13598</v>
      </c>
      <c r="P938" s="8">
        <v>39814</v>
      </c>
      <c r="Q938" s="3" t="s">
        <v>9770</v>
      </c>
      <c r="R938" s="5" t="s">
        <v>13600</v>
      </c>
      <c r="S938" s="3" t="s">
        <v>9329</v>
      </c>
      <c r="T938" s="3" t="s">
        <v>61</v>
      </c>
      <c r="V938" s="3">
        <v>69</v>
      </c>
      <c r="W938" s="3">
        <v>74</v>
      </c>
      <c r="X938" s="3">
        <v>18</v>
      </c>
      <c r="Y938" s="3">
        <v>936</v>
      </c>
      <c r="Z938" s="3" t="s">
        <v>600</v>
      </c>
      <c r="AA938" s="3">
        <v>42</v>
      </c>
      <c r="AB938" s="3">
        <v>11</v>
      </c>
      <c r="AC938" s="3">
        <v>8546022</v>
      </c>
      <c r="AD938" s="3">
        <v>1469197</v>
      </c>
      <c r="AE938" s="3" t="s">
        <v>63</v>
      </c>
      <c r="AF938" s="3">
        <v>13</v>
      </c>
      <c r="AG938" s="3">
        <v>3</v>
      </c>
    </row>
    <row r="939" spans="1:33" ht="15.75" customHeight="1" x14ac:dyDescent="0.15">
      <c r="A939" s="3">
        <v>2157</v>
      </c>
      <c r="B939" s="3">
        <v>937</v>
      </c>
      <c r="C939" s="3">
        <v>86</v>
      </c>
      <c r="D939" s="3" t="s">
        <v>5172</v>
      </c>
      <c r="E939" s="3" t="s">
        <v>13605</v>
      </c>
      <c r="F939" s="3" t="s">
        <v>36</v>
      </c>
      <c r="G939" s="3" t="s">
        <v>37</v>
      </c>
      <c r="H939" s="3" t="s">
        <v>679</v>
      </c>
      <c r="I939" s="3" t="s">
        <v>89</v>
      </c>
      <c r="J939" s="3">
        <v>481.6327</v>
      </c>
      <c r="K939" s="3">
        <v>69926685</v>
      </c>
      <c r="L939" s="3" t="s">
        <v>50</v>
      </c>
      <c r="M939" s="3">
        <v>5</v>
      </c>
      <c r="N939" s="3" t="s">
        <v>5172</v>
      </c>
      <c r="O939" s="3" t="s">
        <v>13605</v>
      </c>
      <c r="P939" s="3" t="s">
        <v>541</v>
      </c>
      <c r="Q939" s="3" t="s">
        <v>5174</v>
      </c>
      <c r="R939" s="5" t="s">
        <v>13611</v>
      </c>
      <c r="S939" s="3" t="s">
        <v>679</v>
      </c>
      <c r="T939" s="3" t="s">
        <v>37</v>
      </c>
      <c r="V939" s="3">
        <v>127</v>
      </c>
      <c r="W939" s="3">
        <v>50</v>
      </c>
      <c r="X939" s="3">
        <v>23</v>
      </c>
      <c r="Y939" s="3">
        <v>937</v>
      </c>
      <c r="Z939" s="3" t="s">
        <v>50</v>
      </c>
      <c r="AA939" s="3">
        <v>86</v>
      </c>
      <c r="AB939" s="3">
        <v>12</v>
      </c>
      <c r="AC939" s="3">
        <v>69926685</v>
      </c>
      <c r="AD939" s="3">
        <v>12022482</v>
      </c>
      <c r="AE939" s="3" t="s">
        <v>89</v>
      </c>
      <c r="AF939" s="3">
        <v>11</v>
      </c>
      <c r="AG939" s="3">
        <v>4</v>
      </c>
    </row>
    <row r="940" spans="1:33" ht="15.75" customHeight="1" x14ac:dyDescent="0.15">
      <c r="A940" s="3">
        <v>21329</v>
      </c>
      <c r="B940" s="3">
        <v>938</v>
      </c>
      <c r="C940" s="3">
        <v>19</v>
      </c>
      <c r="D940" s="3" t="s">
        <v>6395</v>
      </c>
      <c r="E940" s="3" t="s">
        <v>13615</v>
      </c>
      <c r="F940" s="3" t="s">
        <v>1009</v>
      </c>
      <c r="G940" s="3" t="s">
        <v>403</v>
      </c>
      <c r="H940" s="3" t="s">
        <v>9340</v>
      </c>
      <c r="I940" s="3" t="s">
        <v>203</v>
      </c>
      <c r="J940" s="3">
        <v>480.35050000000001</v>
      </c>
      <c r="K940" s="3">
        <v>8636022</v>
      </c>
      <c r="L940" s="3" t="s">
        <v>340</v>
      </c>
      <c r="M940" s="3">
        <v>1</v>
      </c>
      <c r="N940" s="3" t="s">
        <v>6395</v>
      </c>
      <c r="O940" s="3" t="s">
        <v>13615</v>
      </c>
      <c r="P940" s="3" t="s">
        <v>41</v>
      </c>
      <c r="Q940" s="3" t="s">
        <v>9784</v>
      </c>
      <c r="R940" s="5" t="s">
        <v>13618</v>
      </c>
      <c r="S940" s="3" t="s">
        <v>9340</v>
      </c>
      <c r="T940" s="3" t="s">
        <v>403</v>
      </c>
      <c r="V940" s="3">
        <v>24</v>
      </c>
      <c r="W940" s="3">
        <v>86</v>
      </c>
      <c r="X940" s="3">
        <v>17</v>
      </c>
      <c r="Y940" s="3">
        <v>938</v>
      </c>
      <c r="Z940" s="3" t="s">
        <v>340</v>
      </c>
      <c r="AA940" s="3">
        <v>19</v>
      </c>
      <c r="AB940" s="3">
        <v>6</v>
      </c>
      <c r="AC940" s="3">
        <v>8636022</v>
      </c>
      <c r="AD940" s="3">
        <v>1488070</v>
      </c>
      <c r="AE940" s="3" t="s">
        <v>203</v>
      </c>
      <c r="AF940" s="3">
        <v>6</v>
      </c>
      <c r="AG940" s="3">
        <v>9</v>
      </c>
    </row>
    <row r="941" spans="1:33" ht="15.75" customHeight="1" x14ac:dyDescent="0.15">
      <c r="A941" s="3">
        <v>23256</v>
      </c>
      <c r="B941" s="3">
        <v>939</v>
      </c>
      <c r="C941" s="3">
        <v>16</v>
      </c>
      <c r="D941" s="3" t="s">
        <v>4546</v>
      </c>
      <c r="E941" s="3" t="s">
        <v>13622</v>
      </c>
      <c r="F941" s="3" t="s">
        <v>36</v>
      </c>
      <c r="G941" s="3" t="s">
        <v>37</v>
      </c>
      <c r="H941" s="3" t="s">
        <v>1272</v>
      </c>
      <c r="I941" s="3" t="s">
        <v>89</v>
      </c>
      <c r="J941" s="3">
        <v>480.1241</v>
      </c>
      <c r="K941" s="3">
        <v>10044622</v>
      </c>
      <c r="L941" s="3" t="s">
        <v>59</v>
      </c>
      <c r="M941" s="3">
        <v>1</v>
      </c>
      <c r="N941" s="3" t="s">
        <v>4546</v>
      </c>
      <c r="O941" s="3" t="s">
        <v>13622</v>
      </c>
      <c r="P941" s="3" t="s">
        <v>104</v>
      </c>
      <c r="Q941" s="3" t="s">
        <v>4547</v>
      </c>
      <c r="R941" s="5" t="s">
        <v>13624</v>
      </c>
      <c r="S941" s="3" t="s">
        <v>1272</v>
      </c>
      <c r="T941" s="3" t="s">
        <v>37</v>
      </c>
      <c r="V941" s="3">
        <v>127</v>
      </c>
      <c r="W941" s="3">
        <v>51</v>
      </c>
      <c r="X941" s="3">
        <v>51</v>
      </c>
      <c r="Y941" s="3">
        <v>939</v>
      </c>
      <c r="Z941" s="3" t="s">
        <v>59</v>
      </c>
      <c r="AA941" s="3">
        <v>16</v>
      </c>
      <c r="AB941" s="3">
        <v>4</v>
      </c>
      <c r="AC941" s="3">
        <v>10044622</v>
      </c>
      <c r="AD941" s="3">
        <v>1731461</v>
      </c>
      <c r="AE941" s="3" t="s">
        <v>89</v>
      </c>
      <c r="AF941" s="3">
        <v>17</v>
      </c>
      <c r="AG941" s="3">
        <v>4</v>
      </c>
    </row>
    <row r="942" spans="1:33" ht="15.75" customHeight="1" x14ac:dyDescent="0.15">
      <c r="A942" s="3">
        <v>21045</v>
      </c>
      <c r="B942" s="3">
        <v>940</v>
      </c>
      <c r="C942" s="3">
        <v>13</v>
      </c>
      <c r="D942" s="3" t="s">
        <v>6400</v>
      </c>
      <c r="E942" s="3" t="s">
        <v>13627</v>
      </c>
      <c r="F942" s="3" t="s">
        <v>1009</v>
      </c>
      <c r="G942" s="3" t="s">
        <v>403</v>
      </c>
      <c r="H942" s="3" t="s">
        <v>2247</v>
      </c>
      <c r="I942" s="3" t="s">
        <v>203</v>
      </c>
      <c r="J942" s="3">
        <v>479.7559</v>
      </c>
      <c r="K942" s="3">
        <v>10065107</v>
      </c>
      <c r="L942" s="3" t="s">
        <v>75</v>
      </c>
      <c r="M942" s="3">
        <v>2</v>
      </c>
      <c r="N942" s="3" t="s">
        <v>6400</v>
      </c>
      <c r="O942" s="3" t="s">
        <v>13627</v>
      </c>
      <c r="P942" s="3" t="s">
        <v>41</v>
      </c>
      <c r="Q942" s="3" t="s">
        <v>9793</v>
      </c>
      <c r="R942" s="5" t="s">
        <v>13632</v>
      </c>
      <c r="S942" s="3" t="s">
        <v>2247</v>
      </c>
      <c r="T942" s="3" t="s">
        <v>403</v>
      </c>
      <c r="V942" s="3">
        <v>25</v>
      </c>
      <c r="W942" s="3">
        <v>87</v>
      </c>
      <c r="X942" s="3">
        <v>20</v>
      </c>
      <c r="Y942" s="3">
        <v>940</v>
      </c>
      <c r="Z942" s="3" t="s">
        <v>75</v>
      </c>
      <c r="AA942" s="3">
        <v>13</v>
      </c>
      <c r="AB942" s="3">
        <v>9</v>
      </c>
      <c r="AC942" s="3">
        <v>10065107</v>
      </c>
      <c r="AD942" s="3">
        <v>1736094</v>
      </c>
      <c r="AE942" s="3" t="s">
        <v>203</v>
      </c>
      <c r="AF942" s="3">
        <v>14</v>
      </c>
      <c r="AG942" s="3">
        <v>9</v>
      </c>
    </row>
    <row r="943" spans="1:33" ht="15.75" customHeight="1" x14ac:dyDescent="0.15">
      <c r="A943" s="3">
        <v>25191</v>
      </c>
      <c r="B943" s="3">
        <v>941</v>
      </c>
      <c r="C943" s="3">
        <v>135</v>
      </c>
      <c r="D943" s="3" t="s">
        <v>6401</v>
      </c>
      <c r="E943" s="3" t="s">
        <v>13636</v>
      </c>
      <c r="F943" s="3" t="s">
        <v>1072</v>
      </c>
      <c r="G943" s="3" t="s">
        <v>575</v>
      </c>
      <c r="H943" s="3" t="s">
        <v>9358</v>
      </c>
      <c r="I943" s="3" t="s">
        <v>1375</v>
      </c>
      <c r="J943" s="3">
        <v>478.39690000000002</v>
      </c>
      <c r="K943" s="3">
        <v>5831137</v>
      </c>
      <c r="L943" s="3" t="s">
        <v>162</v>
      </c>
      <c r="M943" s="3">
        <v>0</v>
      </c>
      <c r="N943" s="3" t="s">
        <v>6401</v>
      </c>
      <c r="O943" s="3" t="s">
        <v>13636</v>
      </c>
      <c r="P943" s="8">
        <v>39814</v>
      </c>
      <c r="Q943" s="3" t="s">
        <v>9799</v>
      </c>
      <c r="R943" s="5" t="s">
        <v>13640</v>
      </c>
      <c r="S943" s="3" t="s">
        <v>9358</v>
      </c>
      <c r="T943" s="3" t="s">
        <v>575</v>
      </c>
      <c r="V943" s="3">
        <v>19</v>
      </c>
      <c r="W943" s="3">
        <v>15</v>
      </c>
      <c r="X943" s="3">
        <v>112</v>
      </c>
      <c r="Y943" s="3">
        <v>941</v>
      </c>
      <c r="Z943" s="3" t="s">
        <v>162</v>
      </c>
      <c r="AA943" s="3">
        <v>135</v>
      </c>
      <c r="AB943" s="3">
        <v>15</v>
      </c>
      <c r="AC943" s="3">
        <v>5831137</v>
      </c>
      <c r="AD943" s="3">
        <v>1008155</v>
      </c>
      <c r="AE943" s="3" t="s">
        <v>1375</v>
      </c>
      <c r="AF943" s="3">
        <v>8</v>
      </c>
      <c r="AG943" s="3">
        <v>23</v>
      </c>
    </row>
    <row r="944" spans="1:33" ht="15.75" customHeight="1" x14ac:dyDescent="0.15">
      <c r="A944" s="3">
        <v>19572</v>
      </c>
      <c r="B944" s="3">
        <v>942</v>
      </c>
      <c r="C944" s="3">
        <v>250</v>
      </c>
      <c r="D944" s="3" t="s">
        <v>6402</v>
      </c>
      <c r="E944" s="3" t="s">
        <v>13644</v>
      </c>
      <c r="F944" s="3" t="s">
        <v>1702</v>
      </c>
      <c r="G944" s="3" t="s">
        <v>836</v>
      </c>
      <c r="H944" s="3" t="s">
        <v>9363</v>
      </c>
      <c r="I944" s="3" t="s">
        <v>838</v>
      </c>
      <c r="J944" s="3">
        <v>478.37439999999998</v>
      </c>
      <c r="K944" s="3">
        <v>14537862</v>
      </c>
      <c r="L944" s="3" t="s">
        <v>600</v>
      </c>
      <c r="M944" s="3">
        <v>3</v>
      </c>
      <c r="N944" s="3" t="s">
        <v>6402</v>
      </c>
      <c r="O944" s="3" t="s">
        <v>13644</v>
      </c>
      <c r="P944" s="3" t="s">
        <v>787</v>
      </c>
      <c r="Q944" s="3" t="s">
        <v>9807</v>
      </c>
      <c r="R944" s="5" t="s">
        <v>13648</v>
      </c>
      <c r="S944" s="3" t="s">
        <v>9363</v>
      </c>
      <c r="T944" s="3" t="s">
        <v>836</v>
      </c>
      <c r="V944" s="3">
        <v>3</v>
      </c>
      <c r="W944" s="3">
        <v>0</v>
      </c>
      <c r="X944" s="3">
        <v>19</v>
      </c>
      <c r="Y944" s="3">
        <v>942</v>
      </c>
      <c r="Z944" s="3" t="s">
        <v>600</v>
      </c>
      <c r="AA944" s="3">
        <v>250</v>
      </c>
      <c r="AB944" s="3">
        <v>150</v>
      </c>
      <c r="AC944" s="3">
        <v>14537862</v>
      </c>
      <c r="AD944" s="3">
        <v>2513573</v>
      </c>
      <c r="AF944" s="3">
        <v>13</v>
      </c>
      <c r="AG944" s="3">
        <v>55</v>
      </c>
    </row>
    <row r="945" spans="1:33" ht="15.75" customHeight="1" x14ac:dyDescent="0.15">
      <c r="A945" s="3">
        <v>23565</v>
      </c>
      <c r="B945" s="3">
        <v>943</v>
      </c>
      <c r="C945" s="3">
        <v>32</v>
      </c>
      <c r="D945" s="3" t="s">
        <v>6407</v>
      </c>
      <c r="E945" s="3" t="s">
        <v>13652</v>
      </c>
      <c r="F945" s="3" t="s">
        <v>635</v>
      </c>
      <c r="G945" s="3" t="s">
        <v>236</v>
      </c>
      <c r="H945" s="3" t="s">
        <v>4148</v>
      </c>
      <c r="I945" s="3" t="s">
        <v>4171</v>
      </c>
      <c r="J945" s="3">
        <v>478.07260000000002</v>
      </c>
      <c r="K945" s="3">
        <v>7306081</v>
      </c>
      <c r="L945" s="3" t="s">
        <v>101</v>
      </c>
      <c r="M945" s="3">
        <v>1</v>
      </c>
      <c r="N945" s="3" t="s">
        <v>6407</v>
      </c>
      <c r="O945" s="3" t="s">
        <v>13652</v>
      </c>
      <c r="P945" s="3" t="s">
        <v>987</v>
      </c>
      <c r="Q945" s="3" t="s">
        <v>9820</v>
      </c>
      <c r="R945" s="5" t="s">
        <v>13655</v>
      </c>
      <c r="S945" s="3" t="s">
        <v>4148</v>
      </c>
      <c r="T945" s="3" t="s">
        <v>236</v>
      </c>
      <c r="V945" s="3">
        <v>13</v>
      </c>
      <c r="W945" s="3">
        <v>0</v>
      </c>
      <c r="X945" s="3">
        <v>75</v>
      </c>
      <c r="Y945" s="3">
        <v>943</v>
      </c>
      <c r="Z945" s="3" t="s">
        <v>101</v>
      </c>
      <c r="AA945" s="3">
        <v>32</v>
      </c>
      <c r="AB945" s="3">
        <v>13</v>
      </c>
      <c r="AC945" s="3">
        <v>7306081</v>
      </c>
      <c r="AD945" s="3">
        <v>1263869</v>
      </c>
      <c r="AF945" s="3">
        <v>10</v>
      </c>
      <c r="AG945" s="3">
        <v>140</v>
      </c>
    </row>
    <row r="946" spans="1:33" ht="15.75" customHeight="1" x14ac:dyDescent="0.15">
      <c r="A946" s="3">
        <v>23493</v>
      </c>
      <c r="B946" s="3">
        <v>944</v>
      </c>
      <c r="C946" s="3">
        <v>45</v>
      </c>
      <c r="D946" s="3" t="s">
        <v>213</v>
      </c>
      <c r="E946" s="3" t="s">
        <v>13658</v>
      </c>
      <c r="F946" s="3" t="s">
        <v>36</v>
      </c>
      <c r="G946" s="3" t="s">
        <v>37</v>
      </c>
      <c r="H946" s="3" t="s">
        <v>69</v>
      </c>
      <c r="I946" s="3" t="s">
        <v>69</v>
      </c>
      <c r="J946" s="3">
        <v>477.90190000000001</v>
      </c>
      <c r="K946" s="3">
        <v>2795976</v>
      </c>
      <c r="L946" s="3" t="s">
        <v>71</v>
      </c>
      <c r="M946" s="3">
        <v>1</v>
      </c>
      <c r="N946" s="3" t="s">
        <v>213</v>
      </c>
      <c r="O946" s="3" t="s">
        <v>13658</v>
      </c>
      <c r="P946" s="3" t="s">
        <v>41</v>
      </c>
      <c r="Q946" s="3" t="s">
        <v>214</v>
      </c>
      <c r="R946" s="5" t="s">
        <v>13663</v>
      </c>
      <c r="S946" s="3" t="s">
        <v>69</v>
      </c>
      <c r="T946" s="3" t="s">
        <v>37</v>
      </c>
      <c r="V946" s="3">
        <v>127</v>
      </c>
      <c r="W946" s="3">
        <v>15</v>
      </c>
      <c r="X946" s="3">
        <v>106</v>
      </c>
      <c r="Y946" s="3">
        <v>944</v>
      </c>
      <c r="Z946" s="3" t="s">
        <v>71</v>
      </c>
      <c r="AA946" s="3">
        <v>45</v>
      </c>
      <c r="AB946" s="3">
        <v>15</v>
      </c>
      <c r="AC946" s="3">
        <v>2795976</v>
      </c>
      <c r="AD946" s="3">
        <v>483815</v>
      </c>
      <c r="AE946" s="3" t="s">
        <v>69</v>
      </c>
      <c r="AF946" s="3">
        <v>5</v>
      </c>
      <c r="AG946" s="3">
        <v>20</v>
      </c>
    </row>
    <row r="947" spans="1:33" ht="15.75" customHeight="1" x14ac:dyDescent="0.15">
      <c r="A947" s="3">
        <v>25885</v>
      </c>
      <c r="B947" s="3">
        <v>945</v>
      </c>
      <c r="C947" s="3">
        <v>12</v>
      </c>
      <c r="D947" s="3" t="s">
        <v>6411</v>
      </c>
      <c r="E947" s="3" t="s">
        <v>13666</v>
      </c>
      <c r="F947" s="3" t="s">
        <v>1009</v>
      </c>
      <c r="G947" s="3" t="s">
        <v>403</v>
      </c>
      <c r="H947" s="3" t="s">
        <v>9380</v>
      </c>
      <c r="I947" s="3" t="s">
        <v>203</v>
      </c>
      <c r="J947" s="3">
        <v>477.66449999999998</v>
      </c>
      <c r="K947" s="3">
        <v>3269529</v>
      </c>
      <c r="L947" s="3" t="s">
        <v>221</v>
      </c>
      <c r="M947" s="3">
        <v>0</v>
      </c>
      <c r="N947" s="3" t="s">
        <v>6411</v>
      </c>
      <c r="O947" s="3" t="s">
        <v>13666</v>
      </c>
      <c r="P947" s="8">
        <v>39814</v>
      </c>
      <c r="Q947" s="3" t="s">
        <v>9833</v>
      </c>
      <c r="R947" s="5" t="s">
        <v>13670</v>
      </c>
      <c r="S947" s="3" t="s">
        <v>9380</v>
      </c>
      <c r="T947" s="3" t="s">
        <v>403</v>
      </c>
      <c r="V947" s="3">
        <v>26</v>
      </c>
      <c r="W947" s="3">
        <v>88</v>
      </c>
      <c r="X947" s="3">
        <v>60</v>
      </c>
      <c r="Y947" s="3">
        <v>945</v>
      </c>
      <c r="Z947" s="3" t="s">
        <v>221</v>
      </c>
      <c r="AA947" s="3">
        <v>12</v>
      </c>
      <c r="AB947" s="3">
        <v>6</v>
      </c>
      <c r="AC947" s="3">
        <v>3269529</v>
      </c>
      <c r="AD947" s="3">
        <v>565991</v>
      </c>
      <c r="AE947" s="3" t="s">
        <v>203</v>
      </c>
      <c r="AF947" s="3">
        <v>2</v>
      </c>
      <c r="AG947" s="3">
        <v>9</v>
      </c>
    </row>
    <row r="948" spans="1:33" ht="15.75" customHeight="1" x14ac:dyDescent="0.15">
      <c r="A948" s="3">
        <v>23290</v>
      </c>
      <c r="B948" s="3">
        <v>946</v>
      </c>
      <c r="C948" s="3">
        <v>117</v>
      </c>
      <c r="D948" s="3" t="s">
        <v>6412</v>
      </c>
      <c r="E948" s="3" t="s">
        <v>13673</v>
      </c>
      <c r="F948" s="3" t="s">
        <v>331</v>
      </c>
      <c r="G948" s="3" t="s">
        <v>167</v>
      </c>
      <c r="H948" s="3" t="s">
        <v>9388</v>
      </c>
      <c r="I948" s="3" t="s">
        <v>2088</v>
      </c>
      <c r="J948" s="3">
        <v>476.4187</v>
      </c>
      <c r="K948" s="3">
        <v>14563398</v>
      </c>
      <c r="L948" s="3" t="s">
        <v>226</v>
      </c>
      <c r="M948" s="3">
        <v>1</v>
      </c>
      <c r="N948" s="3" t="s">
        <v>6412</v>
      </c>
      <c r="O948" s="3" t="s">
        <v>13673</v>
      </c>
      <c r="P948" s="3" t="s">
        <v>179</v>
      </c>
      <c r="Q948" s="3" t="s">
        <v>9840</v>
      </c>
      <c r="R948" s="5" t="s">
        <v>13677</v>
      </c>
      <c r="S948" s="3" t="s">
        <v>9388</v>
      </c>
      <c r="T948" s="3" t="s">
        <v>167</v>
      </c>
      <c r="V948" s="3">
        <v>65</v>
      </c>
      <c r="W948" s="3">
        <v>14</v>
      </c>
      <c r="X948" s="3">
        <v>10</v>
      </c>
      <c r="Y948" s="3">
        <v>946</v>
      </c>
      <c r="Z948" s="3" t="s">
        <v>226</v>
      </c>
      <c r="AA948" s="3">
        <v>117</v>
      </c>
      <c r="AB948" s="3">
        <v>19</v>
      </c>
      <c r="AC948" s="3">
        <v>14563398</v>
      </c>
      <c r="AD948" s="3">
        <v>2526531</v>
      </c>
      <c r="AE948" s="3" t="s">
        <v>2088</v>
      </c>
      <c r="AF948" s="3">
        <v>24</v>
      </c>
      <c r="AG948" s="3">
        <v>68</v>
      </c>
    </row>
    <row r="949" spans="1:33" ht="15.75" customHeight="1" x14ac:dyDescent="0.15">
      <c r="A949" s="3">
        <v>22920</v>
      </c>
      <c r="B949" s="3">
        <v>947</v>
      </c>
      <c r="C949" s="3">
        <v>250</v>
      </c>
      <c r="D949" s="3" t="s">
        <v>6415</v>
      </c>
      <c r="E949" s="3" t="s">
        <v>13684</v>
      </c>
      <c r="F949" s="3" t="s">
        <v>1193</v>
      </c>
      <c r="G949" s="3" t="s">
        <v>564</v>
      </c>
      <c r="H949" s="3" t="s">
        <v>4814</v>
      </c>
      <c r="I949" s="3" t="s">
        <v>63</v>
      </c>
      <c r="J949" s="3">
        <v>476.37959999999998</v>
      </c>
      <c r="K949" s="3">
        <v>11510290</v>
      </c>
      <c r="L949" s="3" t="s">
        <v>215</v>
      </c>
      <c r="M949" s="3">
        <v>1</v>
      </c>
      <c r="N949" s="3" t="s">
        <v>6415</v>
      </c>
      <c r="O949" s="3" t="s">
        <v>13684</v>
      </c>
      <c r="P949" s="3" t="s">
        <v>787</v>
      </c>
      <c r="Q949" s="3" t="s">
        <v>9846</v>
      </c>
      <c r="R949" s="5" t="s">
        <v>13686</v>
      </c>
      <c r="S949" s="3" t="s">
        <v>4814</v>
      </c>
      <c r="T949" s="3" t="s">
        <v>564</v>
      </c>
      <c r="V949" s="3">
        <v>23</v>
      </c>
      <c r="W949" s="3">
        <v>75</v>
      </c>
      <c r="X949" s="3">
        <v>64</v>
      </c>
      <c r="Y949" s="3">
        <v>947</v>
      </c>
      <c r="Z949" s="3" t="s">
        <v>215</v>
      </c>
      <c r="AA949" s="3">
        <v>250</v>
      </c>
      <c r="AB949" s="3">
        <v>40</v>
      </c>
      <c r="AC949" s="3">
        <v>11510290</v>
      </c>
      <c r="AD949" s="3">
        <v>1996998</v>
      </c>
      <c r="AE949" s="3" t="s">
        <v>63</v>
      </c>
      <c r="AF949" s="3">
        <v>7</v>
      </c>
      <c r="AG949" s="3">
        <v>3</v>
      </c>
    </row>
    <row r="950" spans="1:33" ht="15.75" customHeight="1" x14ac:dyDescent="0.15">
      <c r="A950" s="3">
        <v>25356</v>
      </c>
      <c r="B950" s="3">
        <v>948</v>
      </c>
      <c r="C950" s="3">
        <v>11</v>
      </c>
      <c r="D950" s="3" t="s">
        <v>6424</v>
      </c>
      <c r="E950" s="3" t="s">
        <v>13690</v>
      </c>
      <c r="F950" s="3" t="s">
        <v>5738</v>
      </c>
      <c r="G950" s="3" t="s">
        <v>599</v>
      </c>
      <c r="H950" s="3" t="s">
        <v>9402</v>
      </c>
      <c r="I950" s="3" t="s">
        <v>3354</v>
      </c>
      <c r="J950" s="3">
        <v>476.0575</v>
      </c>
      <c r="K950" s="3">
        <v>10986534</v>
      </c>
      <c r="L950" s="3" t="s">
        <v>71</v>
      </c>
      <c r="M950" s="3">
        <v>0</v>
      </c>
      <c r="N950" s="3" t="s">
        <v>6424</v>
      </c>
      <c r="O950" s="3" t="s">
        <v>13690</v>
      </c>
      <c r="P950" s="8">
        <v>40179</v>
      </c>
      <c r="Q950" s="3" t="s">
        <v>9852</v>
      </c>
      <c r="R950" s="5" t="s">
        <v>13693</v>
      </c>
      <c r="S950" s="3" t="s">
        <v>9402</v>
      </c>
      <c r="T950" s="3" t="s">
        <v>599</v>
      </c>
      <c r="V950" s="3">
        <v>13</v>
      </c>
      <c r="W950" s="3">
        <v>12</v>
      </c>
      <c r="X950" s="3">
        <v>107</v>
      </c>
      <c r="Y950" s="3">
        <v>948</v>
      </c>
      <c r="Z950" s="3" t="s">
        <v>71</v>
      </c>
      <c r="AA950" s="3">
        <v>11</v>
      </c>
      <c r="AB950" s="3">
        <v>7</v>
      </c>
      <c r="AC950" s="3">
        <v>10986534</v>
      </c>
      <c r="AD950" s="3">
        <v>1907194</v>
      </c>
      <c r="AE950" s="3" t="s">
        <v>3354</v>
      </c>
      <c r="AF950" s="3">
        <v>5</v>
      </c>
      <c r="AG950" s="3">
        <v>13</v>
      </c>
    </row>
    <row r="951" spans="1:33" ht="15.75" customHeight="1" x14ac:dyDescent="0.15">
      <c r="A951" s="3">
        <v>23391</v>
      </c>
      <c r="B951" s="3">
        <v>949</v>
      </c>
      <c r="C951" s="3">
        <v>92</v>
      </c>
      <c r="D951" s="3" t="s">
        <v>6430</v>
      </c>
      <c r="E951" s="3" t="s">
        <v>13696</v>
      </c>
      <c r="F951" s="3" t="s">
        <v>475</v>
      </c>
      <c r="G951" s="3" t="s">
        <v>277</v>
      </c>
      <c r="H951" s="3" t="s">
        <v>9407</v>
      </c>
      <c r="I951" s="3" t="s">
        <v>9646</v>
      </c>
      <c r="J951" s="3">
        <v>475.6549</v>
      </c>
      <c r="K951" s="3">
        <v>18680000</v>
      </c>
      <c r="L951" s="3" t="s">
        <v>71</v>
      </c>
      <c r="M951" s="3">
        <v>1</v>
      </c>
      <c r="N951" s="3" t="s">
        <v>6430</v>
      </c>
      <c r="O951" s="3" t="s">
        <v>13696</v>
      </c>
      <c r="P951" s="3" t="s">
        <v>41</v>
      </c>
      <c r="Q951" s="3" t="s">
        <v>9739</v>
      </c>
      <c r="R951" s="5" t="s">
        <v>13702</v>
      </c>
      <c r="S951" s="3" t="s">
        <v>9407</v>
      </c>
      <c r="T951" s="3" t="s">
        <v>277</v>
      </c>
      <c r="V951" s="3">
        <v>76</v>
      </c>
      <c r="W951" s="3">
        <v>0</v>
      </c>
      <c r="X951" s="3">
        <v>108</v>
      </c>
      <c r="Y951" s="3">
        <v>949</v>
      </c>
      <c r="Z951" s="3" t="s">
        <v>71</v>
      </c>
      <c r="AA951" s="3">
        <v>92</v>
      </c>
      <c r="AB951" s="3">
        <v>23</v>
      </c>
      <c r="AC951" s="3">
        <v>18680000</v>
      </c>
      <c r="AD951" s="3">
        <v>3245000</v>
      </c>
      <c r="AF951" s="3">
        <v>5</v>
      </c>
      <c r="AG951" s="3">
        <v>146</v>
      </c>
    </row>
    <row r="952" spans="1:33" ht="15.75" customHeight="1" x14ac:dyDescent="0.15">
      <c r="A952" s="3">
        <v>17769</v>
      </c>
      <c r="B952" s="3">
        <v>950</v>
      </c>
      <c r="C952" s="3">
        <v>47</v>
      </c>
      <c r="D952" s="3" t="s">
        <v>6433</v>
      </c>
      <c r="E952" s="3" t="s">
        <v>13704</v>
      </c>
      <c r="F952" s="3" t="s">
        <v>1193</v>
      </c>
      <c r="G952" s="3" t="s">
        <v>564</v>
      </c>
      <c r="H952" s="3" t="s">
        <v>4814</v>
      </c>
      <c r="I952" s="3" t="s">
        <v>63</v>
      </c>
      <c r="J952" s="3">
        <v>474.654</v>
      </c>
      <c r="K952" s="3">
        <v>18682000</v>
      </c>
      <c r="L952" s="3" t="s">
        <v>215</v>
      </c>
      <c r="M952" s="3">
        <v>4</v>
      </c>
      <c r="N952" s="3" t="s">
        <v>6433</v>
      </c>
      <c r="O952" s="3" t="s">
        <v>13704</v>
      </c>
      <c r="P952" s="3" t="s">
        <v>787</v>
      </c>
      <c r="Q952" s="3" t="s">
        <v>9867</v>
      </c>
      <c r="R952" s="5" t="s">
        <v>13707</v>
      </c>
      <c r="S952" s="3" t="s">
        <v>4814</v>
      </c>
      <c r="T952" s="3" t="s">
        <v>564</v>
      </c>
      <c r="V952" s="3">
        <v>24</v>
      </c>
      <c r="W952" s="3">
        <v>76</v>
      </c>
      <c r="X952" s="3">
        <v>65</v>
      </c>
      <c r="Y952" s="3">
        <v>950</v>
      </c>
      <c r="Z952" s="3" t="s">
        <v>215</v>
      </c>
      <c r="AA952" s="3">
        <v>47</v>
      </c>
      <c r="AB952" s="3">
        <v>16</v>
      </c>
      <c r="AC952" s="3">
        <v>18682000</v>
      </c>
      <c r="AD952" s="3">
        <v>3251000</v>
      </c>
      <c r="AE952" s="3" t="s">
        <v>63</v>
      </c>
      <c r="AF952" s="3">
        <v>7</v>
      </c>
      <c r="AG952" s="3">
        <v>3</v>
      </c>
    </row>
    <row r="953" spans="1:33" ht="15.75" customHeight="1" x14ac:dyDescent="0.15">
      <c r="A953" s="3">
        <v>25515</v>
      </c>
      <c r="B953" s="3">
        <v>951</v>
      </c>
      <c r="C953" s="3">
        <v>403</v>
      </c>
      <c r="D953" s="3" t="s">
        <v>6436</v>
      </c>
      <c r="E953" s="3" t="s">
        <v>13711</v>
      </c>
      <c r="F953" s="3" t="s">
        <v>657</v>
      </c>
      <c r="G953" s="3" t="s">
        <v>246</v>
      </c>
      <c r="H953" s="3" t="s">
        <v>887</v>
      </c>
      <c r="I953" s="3" t="s">
        <v>264</v>
      </c>
      <c r="J953" s="3">
        <v>474.40750000000003</v>
      </c>
      <c r="K953" s="3">
        <v>81527934</v>
      </c>
      <c r="L953" s="3" t="s">
        <v>86</v>
      </c>
      <c r="M953" s="3">
        <v>0</v>
      </c>
      <c r="N953" s="3" t="s">
        <v>6436</v>
      </c>
      <c r="O953" s="3" t="s">
        <v>13711</v>
      </c>
      <c r="P953" s="8">
        <v>39083</v>
      </c>
      <c r="Q953" s="3" t="s">
        <v>9872</v>
      </c>
      <c r="R953" s="5" t="s">
        <v>13714</v>
      </c>
      <c r="S953" s="3" t="s">
        <v>887</v>
      </c>
      <c r="T953" s="3" t="s">
        <v>246</v>
      </c>
      <c r="V953" s="3">
        <v>69</v>
      </c>
      <c r="W953" s="3">
        <v>31</v>
      </c>
      <c r="X953" s="3">
        <v>35</v>
      </c>
      <c r="Y953" s="3">
        <v>951</v>
      </c>
      <c r="Z953" s="3" t="s">
        <v>86</v>
      </c>
      <c r="AA953" s="3">
        <v>403</v>
      </c>
      <c r="AB953" s="3">
        <v>50</v>
      </c>
      <c r="AC953" s="3">
        <v>81527934</v>
      </c>
      <c r="AD953" s="3">
        <v>14193396</v>
      </c>
      <c r="AE953" s="3" t="s">
        <v>264</v>
      </c>
      <c r="AF953" s="3">
        <v>16</v>
      </c>
      <c r="AG953" s="3">
        <v>8</v>
      </c>
    </row>
    <row r="954" spans="1:33" ht="15.75" customHeight="1" x14ac:dyDescent="0.15">
      <c r="A954" s="3">
        <v>24991</v>
      </c>
      <c r="B954" s="3">
        <v>952</v>
      </c>
      <c r="C954" s="3">
        <v>16</v>
      </c>
      <c r="D954" s="3" t="s">
        <v>6443</v>
      </c>
      <c r="E954" s="3" t="s">
        <v>13716</v>
      </c>
      <c r="F954" s="3" t="s">
        <v>96</v>
      </c>
      <c r="G954" s="3" t="s">
        <v>61</v>
      </c>
      <c r="H954" s="3" t="s">
        <v>3241</v>
      </c>
      <c r="I954" s="3" t="s">
        <v>63</v>
      </c>
      <c r="J954" s="3">
        <v>473.98230000000001</v>
      </c>
      <c r="K954" s="3">
        <v>3243000</v>
      </c>
      <c r="L954" s="3" t="s">
        <v>215</v>
      </c>
      <c r="M954" s="3">
        <v>0</v>
      </c>
      <c r="N954" s="3" t="s">
        <v>6443</v>
      </c>
      <c r="O954" s="3" t="s">
        <v>13716</v>
      </c>
      <c r="P954" s="8">
        <v>37257</v>
      </c>
      <c r="Q954" s="3" t="s">
        <v>9884</v>
      </c>
      <c r="R954" s="5" t="s">
        <v>13719</v>
      </c>
      <c r="S954" s="3" t="s">
        <v>3241</v>
      </c>
      <c r="T954" s="3" t="s">
        <v>61</v>
      </c>
      <c r="V954" s="3">
        <v>70</v>
      </c>
      <c r="W954" s="3">
        <v>77</v>
      </c>
      <c r="X954" s="3">
        <v>66</v>
      </c>
      <c r="Y954" s="3">
        <v>952</v>
      </c>
      <c r="Z954" s="3" t="s">
        <v>215</v>
      </c>
      <c r="AA954" s="3">
        <v>16</v>
      </c>
      <c r="AB954" s="3">
        <v>5</v>
      </c>
      <c r="AC954" s="3">
        <v>3243000</v>
      </c>
      <c r="AD954" s="3">
        <v>565000</v>
      </c>
      <c r="AE954" s="3" t="s">
        <v>63</v>
      </c>
      <c r="AF954" s="3">
        <v>7</v>
      </c>
      <c r="AG954" s="3">
        <v>3</v>
      </c>
    </row>
    <row r="955" spans="1:33" ht="15.75" customHeight="1" x14ac:dyDescent="0.15">
      <c r="A955" s="3">
        <v>25230</v>
      </c>
      <c r="B955" s="3">
        <v>953</v>
      </c>
      <c r="C955" s="3">
        <v>9</v>
      </c>
      <c r="D955" s="3" t="s">
        <v>6447</v>
      </c>
      <c r="E955" s="3" t="s">
        <v>13724</v>
      </c>
      <c r="F955" s="3" t="s">
        <v>4372</v>
      </c>
      <c r="G955" s="3" t="s">
        <v>806</v>
      </c>
      <c r="H955" s="3" t="s">
        <v>2347</v>
      </c>
      <c r="I955" s="3" t="s">
        <v>79</v>
      </c>
      <c r="J955" s="3">
        <v>473.23309999999998</v>
      </c>
      <c r="K955" s="3">
        <v>2002160</v>
      </c>
      <c r="L955" s="3" t="s">
        <v>75</v>
      </c>
      <c r="M955" s="3">
        <v>0</v>
      </c>
      <c r="N955" s="3" t="s">
        <v>6447</v>
      </c>
      <c r="O955" s="3" t="s">
        <v>13724</v>
      </c>
      <c r="P955" s="8">
        <v>37987</v>
      </c>
      <c r="Q955" s="3" t="s">
        <v>9888</v>
      </c>
      <c r="R955" s="5" t="s">
        <v>13728</v>
      </c>
      <c r="S955" s="3" t="s">
        <v>2347</v>
      </c>
      <c r="T955" s="3" t="s">
        <v>806</v>
      </c>
      <c r="V955" s="3">
        <v>3</v>
      </c>
      <c r="W955" s="3">
        <v>29</v>
      </c>
      <c r="X955" s="3">
        <v>21</v>
      </c>
      <c r="Y955" s="3">
        <v>953</v>
      </c>
      <c r="Z955" s="3" t="s">
        <v>75</v>
      </c>
      <c r="AA955" s="3">
        <v>9</v>
      </c>
      <c r="AB955" s="3">
        <v>5</v>
      </c>
      <c r="AC955" s="3">
        <v>2002160</v>
      </c>
      <c r="AD955" s="3">
        <v>349275</v>
      </c>
      <c r="AE955" s="3" t="s">
        <v>79</v>
      </c>
      <c r="AF955" s="3">
        <v>14</v>
      </c>
      <c r="AG955" s="3">
        <v>6</v>
      </c>
    </row>
    <row r="956" spans="1:33" ht="15.75" customHeight="1" x14ac:dyDescent="0.15">
      <c r="A956" s="3">
        <v>19435</v>
      </c>
      <c r="B956" s="3">
        <v>954</v>
      </c>
      <c r="C956" s="3">
        <v>11</v>
      </c>
      <c r="D956" s="3" t="s">
        <v>6450</v>
      </c>
      <c r="E956" s="3" t="s">
        <v>13732</v>
      </c>
      <c r="F956" s="3" t="s">
        <v>657</v>
      </c>
      <c r="G956" s="3" t="s">
        <v>246</v>
      </c>
      <c r="H956" s="3" t="s">
        <v>3818</v>
      </c>
      <c r="I956" s="3" t="s">
        <v>3818</v>
      </c>
      <c r="J956" s="3">
        <v>473.19880000000001</v>
      </c>
      <c r="K956" s="3">
        <v>20951470</v>
      </c>
      <c r="L956" s="3" t="s">
        <v>356</v>
      </c>
      <c r="M956" s="3">
        <v>3</v>
      </c>
      <c r="N956" s="3" t="s">
        <v>6450</v>
      </c>
      <c r="O956" s="3" t="s">
        <v>13732</v>
      </c>
      <c r="P956" s="3" t="s">
        <v>179</v>
      </c>
      <c r="Q956" s="3" t="s">
        <v>9895</v>
      </c>
      <c r="R956" s="5" t="s">
        <v>13737</v>
      </c>
      <c r="S956" s="3" t="s">
        <v>3818</v>
      </c>
      <c r="T956" s="3" t="s">
        <v>246</v>
      </c>
      <c r="V956" s="3">
        <v>70</v>
      </c>
      <c r="W956" s="3">
        <v>15</v>
      </c>
      <c r="X956" s="3">
        <v>49</v>
      </c>
      <c r="Y956" s="3">
        <v>954</v>
      </c>
      <c r="Z956" s="3" t="s">
        <v>356</v>
      </c>
      <c r="AA956" s="3">
        <v>11</v>
      </c>
      <c r="AB956" s="3">
        <v>3</v>
      </c>
      <c r="AC956" s="3">
        <v>20951470</v>
      </c>
      <c r="AD956" s="3">
        <v>3655184</v>
      </c>
      <c r="AE956" s="3" t="s">
        <v>3818</v>
      </c>
      <c r="AF956" s="3">
        <v>18</v>
      </c>
      <c r="AG956" s="3">
        <v>22</v>
      </c>
    </row>
    <row r="957" spans="1:33" ht="15.75" customHeight="1" x14ac:dyDescent="0.15">
      <c r="A957" s="3">
        <v>21350</v>
      </c>
      <c r="B957" s="3">
        <v>955</v>
      </c>
      <c r="C957" s="3">
        <v>36</v>
      </c>
      <c r="D957" s="3" t="s">
        <v>6452</v>
      </c>
      <c r="E957" s="3" t="s">
        <v>13742</v>
      </c>
      <c r="F957" s="3" t="s">
        <v>143</v>
      </c>
      <c r="G957" s="3" t="s">
        <v>77</v>
      </c>
      <c r="H957" s="3" t="s">
        <v>79</v>
      </c>
      <c r="I957" s="3" t="s">
        <v>79</v>
      </c>
      <c r="J957" s="3">
        <v>471.71159999999998</v>
      </c>
      <c r="K957" s="3">
        <v>7087017</v>
      </c>
      <c r="L957" s="3" t="s">
        <v>356</v>
      </c>
      <c r="M957" s="3">
        <v>2</v>
      </c>
      <c r="N957" s="3" t="s">
        <v>6452</v>
      </c>
      <c r="O957" s="3" t="s">
        <v>13742</v>
      </c>
      <c r="P957" s="3" t="s">
        <v>179</v>
      </c>
      <c r="Q957" s="3" t="s">
        <v>6568</v>
      </c>
      <c r="R957" s="5" t="s">
        <v>13745</v>
      </c>
      <c r="S957" s="3" t="s">
        <v>79</v>
      </c>
      <c r="T957" s="3" t="s">
        <v>77</v>
      </c>
      <c r="V957" s="3">
        <v>30</v>
      </c>
      <c r="W957" s="3">
        <v>30</v>
      </c>
      <c r="X957" s="3">
        <v>50</v>
      </c>
      <c r="Y957" s="3">
        <v>955</v>
      </c>
      <c r="Z957" s="3" t="s">
        <v>356</v>
      </c>
      <c r="AA957" s="3">
        <v>36</v>
      </c>
      <c r="AB957" s="3">
        <v>6</v>
      </c>
      <c r="AC957" s="3">
        <v>7087017</v>
      </c>
      <c r="AD957" s="3">
        <v>1239614</v>
      </c>
      <c r="AE957" s="3" t="s">
        <v>79</v>
      </c>
      <c r="AF957" s="3">
        <v>18</v>
      </c>
      <c r="AG957" s="3">
        <v>6</v>
      </c>
    </row>
    <row r="958" spans="1:33" ht="15.75" customHeight="1" x14ac:dyDescent="0.15">
      <c r="A958" s="3">
        <v>23203</v>
      </c>
      <c r="B958" s="3">
        <v>956</v>
      </c>
      <c r="C958" s="3">
        <v>25</v>
      </c>
      <c r="D958" s="3" t="s">
        <v>6456</v>
      </c>
      <c r="E958" s="3" t="s">
        <v>13748</v>
      </c>
      <c r="F958" s="3" t="s">
        <v>6874</v>
      </c>
      <c r="G958" s="3" t="s">
        <v>621</v>
      </c>
      <c r="H958" s="3" t="s">
        <v>2653</v>
      </c>
      <c r="I958" s="3" t="s">
        <v>4662</v>
      </c>
      <c r="J958" s="3">
        <v>471.3306</v>
      </c>
      <c r="K958" s="3">
        <v>2821436</v>
      </c>
      <c r="L958" s="3" t="s">
        <v>66</v>
      </c>
      <c r="M958" s="3">
        <v>1</v>
      </c>
      <c r="N958" s="3" t="s">
        <v>6456</v>
      </c>
      <c r="O958" s="3" t="s">
        <v>13748</v>
      </c>
      <c r="P958" s="3" t="s">
        <v>41</v>
      </c>
      <c r="Q958" s="3" t="s">
        <v>9907</v>
      </c>
      <c r="R958" s="5" t="s">
        <v>13751</v>
      </c>
      <c r="S958" s="3" t="s">
        <v>2653</v>
      </c>
      <c r="T958" s="3" t="s">
        <v>621</v>
      </c>
      <c r="V958" s="3">
        <v>11</v>
      </c>
      <c r="W958" s="3">
        <v>8</v>
      </c>
      <c r="X958" s="3">
        <v>88</v>
      </c>
      <c r="Y958" s="3">
        <v>956</v>
      </c>
      <c r="Z958" s="3" t="s">
        <v>66</v>
      </c>
      <c r="AA958" s="3">
        <v>25</v>
      </c>
      <c r="AB958" s="3">
        <v>8</v>
      </c>
      <c r="AC958" s="3">
        <v>2821436</v>
      </c>
      <c r="AD958" s="3">
        <v>493836</v>
      </c>
      <c r="AE958" s="3" t="s">
        <v>4662</v>
      </c>
      <c r="AF958" s="3">
        <v>9</v>
      </c>
      <c r="AG958" s="3">
        <v>82</v>
      </c>
    </row>
    <row r="959" spans="1:33" ht="15.75" customHeight="1" x14ac:dyDescent="0.15">
      <c r="A959" s="3">
        <v>22932</v>
      </c>
      <c r="B959" s="3">
        <v>957</v>
      </c>
      <c r="C959" s="3">
        <v>36</v>
      </c>
      <c r="D959" s="3" t="s">
        <v>6457</v>
      </c>
      <c r="E959" s="3" t="s">
        <v>13755</v>
      </c>
      <c r="F959" s="3" t="s">
        <v>855</v>
      </c>
      <c r="G959" s="3" t="s">
        <v>292</v>
      </c>
      <c r="H959" s="3" t="s">
        <v>9453</v>
      </c>
      <c r="I959" s="3" t="s">
        <v>1032</v>
      </c>
      <c r="J959" s="3">
        <v>471.25810000000001</v>
      </c>
      <c r="K959" s="3">
        <v>8297735</v>
      </c>
      <c r="L959" s="3" t="s">
        <v>162</v>
      </c>
      <c r="M959" s="3">
        <v>1</v>
      </c>
      <c r="N959" s="3" t="s">
        <v>6457</v>
      </c>
      <c r="O959" s="3" t="s">
        <v>13755</v>
      </c>
      <c r="P959" s="3" t="s">
        <v>91</v>
      </c>
      <c r="Q959" s="3" t="s">
        <v>9917</v>
      </c>
      <c r="R959" s="5" t="s">
        <v>13763</v>
      </c>
      <c r="S959" s="3" t="s">
        <v>9453</v>
      </c>
      <c r="T959" s="3" t="s">
        <v>292</v>
      </c>
      <c r="V959" s="3">
        <v>33</v>
      </c>
      <c r="W959" s="3">
        <v>27</v>
      </c>
      <c r="X959" s="3">
        <v>113</v>
      </c>
      <c r="Y959" s="3">
        <v>957</v>
      </c>
      <c r="Z959" s="3" t="s">
        <v>162</v>
      </c>
      <c r="AA959" s="3">
        <v>36</v>
      </c>
      <c r="AB959" s="3">
        <v>10</v>
      </c>
      <c r="AC959" s="3">
        <v>8297735</v>
      </c>
      <c r="AD959" s="3">
        <v>1452537</v>
      </c>
      <c r="AE959" s="3" t="s">
        <v>1032</v>
      </c>
      <c r="AF959" s="3">
        <v>8</v>
      </c>
      <c r="AG959" s="3">
        <v>49</v>
      </c>
    </row>
    <row r="960" spans="1:33" ht="15.75" customHeight="1" x14ac:dyDescent="0.15">
      <c r="A960" s="3">
        <v>24857</v>
      </c>
      <c r="B960" s="3">
        <v>958</v>
      </c>
      <c r="C960" s="3">
        <v>38</v>
      </c>
      <c r="D960" s="3" t="s">
        <v>6460</v>
      </c>
      <c r="E960" s="3" t="s">
        <v>13768</v>
      </c>
      <c r="F960" s="3" t="s">
        <v>1620</v>
      </c>
      <c r="G960" s="3" t="s">
        <v>412</v>
      </c>
      <c r="H960" s="3" t="s">
        <v>9461</v>
      </c>
      <c r="I960" s="3" t="s">
        <v>742</v>
      </c>
      <c r="J960" s="3">
        <v>471.25360000000001</v>
      </c>
      <c r="K960" s="3">
        <v>46250100</v>
      </c>
      <c r="L960" s="3" t="s">
        <v>538</v>
      </c>
      <c r="M960" s="3">
        <v>0</v>
      </c>
      <c r="N960" s="3" t="s">
        <v>6460</v>
      </c>
      <c r="O960" s="3" t="s">
        <v>13768</v>
      </c>
      <c r="P960" s="8">
        <v>35796</v>
      </c>
      <c r="Q960" s="3" t="s">
        <v>9925</v>
      </c>
      <c r="R960" s="5" t="s">
        <v>13771</v>
      </c>
      <c r="S960" s="3" t="s">
        <v>9461</v>
      </c>
      <c r="T960" s="3" t="s">
        <v>412</v>
      </c>
      <c r="V960" s="3">
        <v>42</v>
      </c>
      <c r="W960" s="3">
        <v>39</v>
      </c>
      <c r="X960" s="3">
        <v>36</v>
      </c>
      <c r="Y960" s="3">
        <v>958</v>
      </c>
      <c r="Z960" s="3" t="s">
        <v>538</v>
      </c>
      <c r="AA960" s="3">
        <v>38</v>
      </c>
      <c r="AB960" s="3">
        <v>15</v>
      </c>
      <c r="AC960" s="3">
        <v>46250100</v>
      </c>
      <c r="AD960" s="3">
        <v>8096247</v>
      </c>
      <c r="AE960" s="3" t="s">
        <v>742</v>
      </c>
      <c r="AF960" s="3">
        <v>3</v>
      </c>
      <c r="AG960" s="3">
        <v>17</v>
      </c>
    </row>
    <row r="961" spans="1:33" ht="15.75" customHeight="1" x14ac:dyDescent="0.15">
      <c r="A961" s="3">
        <v>20990</v>
      </c>
      <c r="B961" s="3">
        <v>959</v>
      </c>
      <c r="C961" s="3">
        <v>320</v>
      </c>
      <c r="D961" s="3" t="s">
        <v>6463</v>
      </c>
      <c r="E961" s="3" t="s">
        <v>13775</v>
      </c>
      <c r="F961" s="3" t="s">
        <v>3877</v>
      </c>
      <c r="G961" s="3" t="s">
        <v>731</v>
      </c>
      <c r="H961" s="3" t="s">
        <v>8857</v>
      </c>
      <c r="I961" s="3" t="s">
        <v>9933</v>
      </c>
      <c r="J961" s="3">
        <v>471.13400000000001</v>
      </c>
      <c r="K961" s="3">
        <v>45428000</v>
      </c>
      <c r="L961" s="3" t="s">
        <v>356</v>
      </c>
      <c r="M961" s="3">
        <v>2</v>
      </c>
      <c r="N961" s="3" t="s">
        <v>6463</v>
      </c>
      <c r="O961" s="3" t="s">
        <v>13775</v>
      </c>
      <c r="P961" s="3" t="s">
        <v>41</v>
      </c>
      <c r="Q961" s="3" t="s">
        <v>9930</v>
      </c>
      <c r="R961" s="5" t="s">
        <v>13781</v>
      </c>
      <c r="S961" s="3" t="s">
        <v>8857</v>
      </c>
      <c r="T961" s="3" t="s">
        <v>731</v>
      </c>
      <c r="V961" s="3">
        <v>9</v>
      </c>
      <c r="W961" s="3">
        <v>0</v>
      </c>
      <c r="X961" s="3">
        <v>51</v>
      </c>
      <c r="Y961" s="3">
        <v>959</v>
      </c>
      <c r="Z961" s="3" t="s">
        <v>356</v>
      </c>
      <c r="AA961" s="3">
        <v>320</v>
      </c>
      <c r="AB961" s="3">
        <v>200</v>
      </c>
      <c r="AC961" s="3">
        <v>45428000</v>
      </c>
      <c r="AD961" s="3">
        <v>7954000</v>
      </c>
      <c r="AF961" s="3">
        <v>18</v>
      </c>
      <c r="AG961" s="3">
        <v>532</v>
      </c>
    </row>
    <row r="962" spans="1:33" ht="15.75" customHeight="1" x14ac:dyDescent="0.15">
      <c r="A962" s="3">
        <v>25474</v>
      </c>
      <c r="B962" s="3">
        <v>960</v>
      </c>
      <c r="C962" s="3">
        <v>24</v>
      </c>
      <c r="D962" s="3" t="s">
        <v>6476</v>
      </c>
      <c r="E962" s="3" t="s">
        <v>13786</v>
      </c>
      <c r="F962" s="3" t="s">
        <v>1121</v>
      </c>
      <c r="G962" s="3" t="s">
        <v>497</v>
      </c>
      <c r="H962" s="3" t="s">
        <v>9470</v>
      </c>
      <c r="I962" s="3" t="s">
        <v>9938</v>
      </c>
      <c r="J962" s="3">
        <v>470.0326</v>
      </c>
      <c r="K962" s="3">
        <v>6264054</v>
      </c>
      <c r="L962" s="3" t="s">
        <v>86</v>
      </c>
      <c r="M962" s="3">
        <v>0</v>
      </c>
      <c r="N962" s="3" t="s">
        <v>6476</v>
      </c>
      <c r="O962" s="3" t="s">
        <v>13786</v>
      </c>
      <c r="P962" s="8">
        <v>40179</v>
      </c>
      <c r="Q962" s="3" t="s">
        <v>9935</v>
      </c>
      <c r="R962" s="5" t="s">
        <v>13792</v>
      </c>
      <c r="S962" s="3" t="s">
        <v>9470</v>
      </c>
      <c r="T962" s="3" t="s">
        <v>497</v>
      </c>
      <c r="V962" s="3">
        <v>11</v>
      </c>
      <c r="W962" s="3">
        <v>0</v>
      </c>
      <c r="X962" s="3">
        <v>36</v>
      </c>
      <c r="Y962" s="3">
        <v>960</v>
      </c>
      <c r="Z962" s="3" t="s">
        <v>86</v>
      </c>
      <c r="AA962" s="3">
        <v>24</v>
      </c>
      <c r="AB962" s="3">
        <v>11</v>
      </c>
      <c r="AC962" s="3">
        <v>6264054</v>
      </c>
      <c r="AD962" s="3">
        <v>1098894</v>
      </c>
      <c r="AF962" s="3">
        <v>16</v>
      </c>
      <c r="AG962" s="3">
        <v>311</v>
      </c>
    </row>
    <row r="963" spans="1:33" ht="15.75" customHeight="1" x14ac:dyDescent="0.15">
      <c r="A963" s="3">
        <v>25049</v>
      </c>
      <c r="B963" s="3">
        <v>961</v>
      </c>
      <c r="C963" s="3">
        <v>26</v>
      </c>
      <c r="D963" s="3" t="s">
        <v>6477</v>
      </c>
      <c r="E963" s="3" t="s">
        <v>13795</v>
      </c>
      <c r="F963" s="3" t="s">
        <v>36</v>
      </c>
      <c r="G963" s="3" t="s">
        <v>37</v>
      </c>
      <c r="H963" s="3" t="s">
        <v>39</v>
      </c>
      <c r="I963" s="3" t="s">
        <v>39</v>
      </c>
      <c r="J963" s="3">
        <v>469.55990000000003</v>
      </c>
      <c r="K963" s="3">
        <v>2341603</v>
      </c>
      <c r="L963" s="3" t="s">
        <v>71</v>
      </c>
      <c r="M963" s="3">
        <v>0</v>
      </c>
      <c r="N963" s="3" t="s">
        <v>6477</v>
      </c>
      <c r="O963" s="3" t="s">
        <v>13795</v>
      </c>
      <c r="P963" s="3" t="s">
        <v>91</v>
      </c>
      <c r="Q963" s="3" t="s">
        <v>9941</v>
      </c>
      <c r="R963" s="5" t="s">
        <v>13802</v>
      </c>
      <c r="S963" s="3" t="s">
        <v>39</v>
      </c>
      <c r="T963" s="3" t="s">
        <v>37</v>
      </c>
      <c r="V963" s="3">
        <v>127</v>
      </c>
      <c r="W963" s="3">
        <v>62</v>
      </c>
      <c r="X963" s="3">
        <v>109</v>
      </c>
      <c r="Y963" s="3">
        <v>961</v>
      </c>
      <c r="Z963" s="3" t="s">
        <v>71</v>
      </c>
      <c r="AA963" s="3">
        <v>26</v>
      </c>
      <c r="AB963" s="3">
        <v>4</v>
      </c>
      <c r="AC963" s="3">
        <v>2341603</v>
      </c>
      <c r="AD963" s="3">
        <v>411125</v>
      </c>
      <c r="AE963" s="3" t="s">
        <v>39</v>
      </c>
      <c r="AF963" s="3">
        <v>5</v>
      </c>
      <c r="AG963" s="3">
        <v>2</v>
      </c>
    </row>
    <row r="964" spans="1:33" ht="15.75" customHeight="1" x14ac:dyDescent="0.15">
      <c r="A964" s="3">
        <v>23454</v>
      </c>
      <c r="B964" s="3">
        <v>962</v>
      </c>
      <c r="C964" s="3">
        <v>30</v>
      </c>
      <c r="D964" s="3" t="s">
        <v>6482</v>
      </c>
      <c r="E964" s="3" t="s">
        <v>13808</v>
      </c>
      <c r="F964" s="3" t="s">
        <v>36</v>
      </c>
      <c r="G964" s="3" t="s">
        <v>37</v>
      </c>
      <c r="H964" s="3" t="s">
        <v>9062</v>
      </c>
      <c r="I964" s="3" t="s">
        <v>1718</v>
      </c>
      <c r="J964" s="3">
        <v>468.41969999999998</v>
      </c>
      <c r="K964" s="3">
        <v>7801453</v>
      </c>
      <c r="L964" s="3" t="s">
        <v>40</v>
      </c>
      <c r="M964" s="3">
        <v>1</v>
      </c>
      <c r="N964" s="3" t="s">
        <v>6482</v>
      </c>
      <c r="O964" s="3" t="s">
        <v>13808</v>
      </c>
      <c r="P964" s="3" t="s">
        <v>179</v>
      </c>
      <c r="Q964" s="3" t="s">
        <v>9061</v>
      </c>
      <c r="R964" s="5" t="s">
        <v>13811</v>
      </c>
      <c r="S964" s="3" t="s">
        <v>9062</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15">
      <c r="A965" s="3">
        <v>25788</v>
      </c>
      <c r="B965" s="3">
        <v>963</v>
      </c>
      <c r="C965" s="3">
        <v>66</v>
      </c>
      <c r="D965" s="3" t="s">
        <v>6484</v>
      </c>
      <c r="E965" s="3" t="s">
        <v>13813</v>
      </c>
      <c r="F965" s="3" t="s">
        <v>36</v>
      </c>
      <c r="G965" s="3" t="s">
        <v>37</v>
      </c>
      <c r="H965" s="3" t="s">
        <v>9489</v>
      </c>
      <c r="I965" s="3" t="s">
        <v>39</v>
      </c>
      <c r="J965" s="3">
        <v>468.33530000000002</v>
      </c>
      <c r="K965" s="3">
        <v>5701875</v>
      </c>
      <c r="L965" s="3" t="s">
        <v>162</v>
      </c>
      <c r="M965" s="3">
        <v>0</v>
      </c>
      <c r="N965" s="3" t="s">
        <v>6484</v>
      </c>
      <c r="O965" s="3" t="s">
        <v>13813</v>
      </c>
      <c r="P965" s="8">
        <v>39083</v>
      </c>
      <c r="Q965" s="3" t="s">
        <v>9953</v>
      </c>
      <c r="R965" s="5" t="s">
        <v>13817</v>
      </c>
      <c r="S965" s="3" t="s">
        <v>9489</v>
      </c>
      <c r="T965" s="3" t="s">
        <v>37</v>
      </c>
      <c r="V965" s="3">
        <v>127</v>
      </c>
      <c r="W965" s="3">
        <v>63</v>
      </c>
      <c r="X965" s="3">
        <v>114</v>
      </c>
      <c r="Y965" s="3">
        <v>963</v>
      </c>
      <c r="Z965" s="3" t="s">
        <v>162</v>
      </c>
      <c r="AA965" s="3">
        <v>66</v>
      </c>
      <c r="AB965" s="3">
        <v>25</v>
      </c>
      <c r="AC965" s="3">
        <v>5701875</v>
      </c>
      <c r="AD965" s="3">
        <v>1003259</v>
      </c>
      <c r="AE965" s="3" t="s">
        <v>39</v>
      </c>
      <c r="AF965" s="3">
        <v>8</v>
      </c>
      <c r="AG965" s="3">
        <v>2</v>
      </c>
    </row>
    <row r="966" spans="1:33" ht="15.75" customHeight="1" x14ac:dyDescent="0.15">
      <c r="A966" s="3">
        <v>26523</v>
      </c>
      <c r="B966" s="3">
        <v>964</v>
      </c>
      <c r="C966" s="3">
        <v>20</v>
      </c>
      <c r="D966" s="3" t="s">
        <v>6495</v>
      </c>
      <c r="E966" s="3" t="s">
        <v>13821</v>
      </c>
      <c r="F966" s="3" t="s">
        <v>635</v>
      </c>
      <c r="G966" s="3" t="s">
        <v>236</v>
      </c>
      <c r="H966" s="3" t="s">
        <v>4148</v>
      </c>
      <c r="I966" s="3" t="s">
        <v>4171</v>
      </c>
      <c r="J966" s="3">
        <v>467.90460000000002</v>
      </c>
      <c r="K966" s="3">
        <v>16400794</v>
      </c>
      <c r="L966" s="3" t="s">
        <v>340</v>
      </c>
      <c r="M966" s="3">
        <v>0</v>
      </c>
      <c r="N966" s="3" t="s">
        <v>6495</v>
      </c>
      <c r="O966" s="3" t="s">
        <v>13821</v>
      </c>
      <c r="P966" s="8">
        <v>39448</v>
      </c>
      <c r="Q966" s="3" t="s">
        <v>9961</v>
      </c>
      <c r="R966" s="5" t="s">
        <v>13825</v>
      </c>
      <c r="S966" s="3" t="s">
        <v>4148</v>
      </c>
      <c r="T966" s="3" t="s">
        <v>236</v>
      </c>
      <c r="V966" s="3">
        <v>14</v>
      </c>
      <c r="W966" s="3">
        <v>0</v>
      </c>
      <c r="X966" s="3">
        <v>18</v>
      </c>
      <c r="Y966" s="3">
        <v>964</v>
      </c>
      <c r="Z966" s="3" t="s">
        <v>340</v>
      </c>
      <c r="AA966" s="3">
        <v>20</v>
      </c>
      <c r="AB966" s="3">
        <v>5</v>
      </c>
      <c r="AC966" s="3">
        <v>16400794</v>
      </c>
      <c r="AD966" s="3">
        <v>2887949</v>
      </c>
      <c r="AF966" s="3">
        <v>6</v>
      </c>
      <c r="AG966" s="3">
        <v>140</v>
      </c>
    </row>
    <row r="967" spans="1:33" ht="15.75" customHeight="1" x14ac:dyDescent="0.15">
      <c r="A967" s="3">
        <v>25040</v>
      </c>
      <c r="B967" s="3">
        <v>965</v>
      </c>
      <c r="C967" s="3">
        <v>675</v>
      </c>
      <c r="D967" s="3" t="s">
        <v>6496</v>
      </c>
      <c r="E967" s="3" t="s">
        <v>13828</v>
      </c>
      <c r="F967" s="3" t="s">
        <v>1105</v>
      </c>
      <c r="G967" s="3" t="s">
        <v>486</v>
      </c>
      <c r="H967" s="3" t="s">
        <v>487</v>
      </c>
      <c r="I967" s="3" t="s">
        <v>488</v>
      </c>
      <c r="J967" s="3">
        <v>467.6506</v>
      </c>
      <c r="K967" s="3">
        <v>45194260</v>
      </c>
      <c r="L967" s="3" t="s">
        <v>335</v>
      </c>
      <c r="M967" s="3">
        <v>0</v>
      </c>
      <c r="N967" s="3" t="s">
        <v>6496</v>
      </c>
      <c r="O967" s="3" t="s">
        <v>13828</v>
      </c>
      <c r="P967" s="3" t="s">
        <v>388</v>
      </c>
      <c r="Q967" s="3" t="s">
        <v>9971</v>
      </c>
      <c r="R967" s="5" t="s">
        <v>13831</v>
      </c>
      <c r="S967" s="3" t="s">
        <v>487</v>
      </c>
      <c r="T967" s="3" t="s">
        <v>486</v>
      </c>
      <c r="V967" s="3">
        <v>16</v>
      </c>
      <c r="W967" s="3">
        <v>14</v>
      </c>
      <c r="X967" s="3">
        <v>15</v>
      </c>
      <c r="Y967" s="3">
        <v>965</v>
      </c>
      <c r="Z967" s="3" t="s">
        <v>335</v>
      </c>
      <c r="AA967" s="3">
        <v>675</v>
      </c>
      <c r="AB967" s="3">
        <v>200</v>
      </c>
      <c r="AC967" s="3">
        <v>45194260</v>
      </c>
      <c r="AD967" s="3">
        <v>7961633</v>
      </c>
      <c r="AE967" s="3" t="s">
        <v>488</v>
      </c>
      <c r="AF967" s="3">
        <v>21</v>
      </c>
      <c r="AG967" s="3">
        <v>50</v>
      </c>
    </row>
    <row r="968" spans="1:33" ht="15.75" customHeight="1" x14ac:dyDescent="0.15">
      <c r="A968" s="3">
        <v>26542</v>
      </c>
      <c r="B968" s="3">
        <v>966</v>
      </c>
      <c r="C968" s="3">
        <v>4</v>
      </c>
      <c r="D968" s="3" t="s">
        <v>6499</v>
      </c>
      <c r="E968" s="3" t="s">
        <v>13835</v>
      </c>
      <c r="F968" s="3" t="s">
        <v>3877</v>
      </c>
      <c r="G968" s="3" t="s">
        <v>731</v>
      </c>
      <c r="H968" s="3" t="s">
        <v>8857</v>
      </c>
      <c r="I968" s="3" t="s">
        <v>9266</v>
      </c>
      <c r="J968" s="3">
        <v>467.23079999999999</v>
      </c>
      <c r="K968" s="3">
        <v>6086228</v>
      </c>
      <c r="L968" s="3" t="s">
        <v>71</v>
      </c>
      <c r="M968" s="3">
        <v>0</v>
      </c>
      <c r="N968" s="3" t="s">
        <v>6499</v>
      </c>
      <c r="O968" s="3" t="s">
        <v>13835</v>
      </c>
      <c r="P968" s="8">
        <v>39448</v>
      </c>
      <c r="Q968" s="3" t="s">
        <v>9978</v>
      </c>
      <c r="R968" s="5" t="s">
        <v>13840</v>
      </c>
      <c r="S968" s="3" t="s">
        <v>8857</v>
      </c>
      <c r="T968" s="3" t="s">
        <v>731</v>
      </c>
      <c r="V968" s="3">
        <v>10</v>
      </c>
      <c r="W968" s="3">
        <v>0</v>
      </c>
      <c r="X968" s="3">
        <v>110</v>
      </c>
      <c r="Y968" s="3">
        <v>966</v>
      </c>
      <c r="Z968" s="3" t="s">
        <v>71</v>
      </c>
      <c r="AA968" s="3">
        <v>4</v>
      </c>
      <c r="AB968" s="3">
        <v>3</v>
      </c>
      <c r="AC968" s="3">
        <v>6086228</v>
      </c>
      <c r="AD968" s="3">
        <v>1072972</v>
      </c>
      <c r="AF968" s="3">
        <v>5</v>
      </c>
      <c r="AG968" s="3">
        <v>107</v>
      </c>
    </row>
    <row r="969" spans="1:33" ht="15.75" customHeight="1" x14ac:dyDescent="0.15">
      <c r="A969" s="3">
        <v>17322</v>
      </c>
      <c r="B969" s="3">
        <v>967</v>
      </c>
      <c r="C969" s="3">
        <v>275</v>
      </c>
      <c r="D969" s="3" t="s">
        <v>6502</v>
      </c>
      <c r="E969" s="3" t="s">
        <v>13845</v>
      </c>
      <c r="F969" s="3" t="s">
        <v>475</v>
      </c>
      <c r="G969" s="3" t="s">
        <v>277</v>
      </c>
      <c r="H969" s="3" t="s">
        <v>475</v>
      </c>
      <c r="I969" s="3" t="s">
        <v>203</v>
      </c>
      <c r="J969" s="3">
        <v>465.56020000000001</v>
      </c>
      <c r="K969" s="3">
        <v>83069000</v>
      </c>
      <c r="L969" s="3" t="s">
        <v>677</v>
      </c>
      <c r="M969" s="3">
        <v>4</v>
      </c>
      <c r="N969" s="3" t="s">
        <v>6502</v>
      </c>
      <c r="O969" s="3" t="s">
        <v>13845</v>
      </c>
      <c r="P969" s="3" t="s">
        <v>835</v>
      </c>
      <c r="Q969" s="3" t="s">
        <v>8144</v>
      </c>
      <c r="R969" s="5" t="s">
        <v>13848</v>
      </c>
      <c r="S969" s="3" t="s">
        <v>475</v>
      </c>
      <c r="T969" s="3" t="s">
        <v>277</v>
      </c>
      <c r="V969" s="3">
        <v>77</v>
      </c>
      <c r="W969" s="3">
        <v>89</v>
      </c>
      <c r="X969" s="3">
        <v>16</v>
      </c>
      <c r="Y969" s="3">
        <v>967</v>
      </c>
      <c r="Z969" s="3" t="s">
        <v>677</v>
      </c>
      <c r="AA969" s="3">
        <v>275</v>
      </c>
      <c r="AB969" s="3">
        <v>75</v>
      </c>
      <c r="AC969" s="3">
        <v>83069000</v>
      </c>
      <c r="AD969" s="3">
        <v>14687914</v>
      </c>
      <c r="AE969" s="3" t="s">
        <v>203</v>
      </c>
      <c r="AF969" s="3">
        <v>12</v>
      </c>
      <c r="AG969" s="3">
        <v>9</v>
      </c>
    </row>
    <row r="970" spans="1:33" ht="15.75" customHeight="1" x14ac:dyDescent="0.15">
      <c r="A970" s="3">
        <v>21035</v>
      </c>
      <c r="B970" s="3">
        <v>968</v>
      </c>
      <c r="C970" s="3">
        <v>133</v>
      </c>
      <c r="D970" s="3" t="s">
        <v>4243</v>
      </c>
      <c r="E970" s="3" t="s">
        <v>13852</v>
      </c>
      <c r="F970" s="3" t="s">
        <v>36</v>
      </c>
      <c r="G970" s="3" t="s">
        <v>37</v>
      </c>
      <c r="H970" s="3" t="s">
        <v>89</v>
      </c>
      <c r="I970" s="3" t="s">
        <v>89</v>
      </c>
      <c r="J970" s="3">
        <v>465.0702</v>
      </c>
      <c r="K970" s="3">
        <v>37100289</v>
      </c>
      <c r="L970" s="3" t="s">
        <v>71</v>
      </c>
      <c r="M970" s="3">
        <v>2</v>
      </c>
      <c r="N970" s="3" t="s">
        <v>4243</v>
      </c>
      <c r="O970" s="3" t="s">
        <v>13852</v>
      </c>
      <c r="P970" s="3" t="s">
        <v>41</v>
      </c>
      <c r="Q970" s="3" t="s">
        <v>4244</v>
      </c>
      <c r="R970" s="5" t="s">
        <v>13857</v>
      </c>
      <c r="S970" s="3" t="s">
        <v>89</v>
      </c>
      <c r="T970" s="3" t="s">
        <v>37</v>
      </c>
      <c r="V970" s="3">
        <v>127</v>
      </c>
      <c r="W970" s="3">
        <v>52</v>
      </c>
      <c r="X970" s="3">
        <v>111</v>
      </c>
      <c r="Y970" s="3">
        <v>968</v>
      </c>
      <c r="Z970" s="3" t="s">
        <v>71</v>
      </c>
      <c r="AA970" s="3">
        <v>133</v>
      </c>
      <c r="AB970" s="3">
        <v>48</v>
      </c>
      <c r="AC970" s="3">
        <v>37100289</v>
      </c>
      <c r="AD970" s="3">
        <v>6565607</v>
      </c>
      <c r="AE970" s="3" t="s">
        <v>89</v>
      </c>
      <c r="AF970" s="3">
        <v>5</v>
      </c>
      <c r="AG970" s="3">
        <v>4</v>
      </c>
    </row>
    <row r="971" spans="1:33" ht="15.75" customHeight="1" x14ac:dyDescent="0.15">
      <c r="A971" s="3">
        <v>21348</v>
      </c>
      <c r="B971" s="3">
        <v>969</v>
      </c>
      <c r="C971" s="3">
        <v>45</v>
      </c>
      <c r="D971" s="3" t="s">
        <v>6515</v>
      </c>
      <c r="E971" s="3" t="s">
        <v>13860</v>
      </c>
      <c r="F971" s="3" t="s">
        <v>1121</v>
      </c>
      <c r="G971" s="3" t="s">
        <v>497</v>
      </c>
      <c r="H971" s="3" t="s">
        <v>498</v>
      </c>
      <c r="I971" s="3" t="s">
        <v>499</v>
      </c>
      <c r="J971" s="3">
        <v>465.04790000000003</v>
      </c>
      <c r="K971" s="3">
        <v>5528700</v>
      </c>
      <c r="L971" s="3" t="s">
        <v>66</v>
      </c>
      <c r="M971" s="3">
        <v>2</v>
      </c>
      <c r="N971" s="3" t="s">
        <v>6515</v>
      </c>
      <c r="O971" s="3" t="s">
        <v>13860</v>
      </c>
      <c r="P971" s="3" t="s">
        <v>1000</v>
      </c>
      <c r="Q971" s="3" t="s">
        <v>10000</v>
      </c>
      <c r="R971" s="5" t="s">
        <v>13863</v>
      </c>
      <c r="S971" s="3" t="s">
        <v>498</v>
      </c>
      <c r="T971" s="3" t="s">
        <v>497</v>
      </c>
      <c r="V971" s="3">
        <v>12</v>
      </c>
      <c r="W971" s="3">
        <v>0</v>
      </c>
      <c r="X971" s="3">
        <v>89</v>
      </c>
      <c r="Y971" s="3">
        <v>969</v>
      </c>
      <c r="Z971" s="3" t="s">
        <v>66</v>
      </c>
      <c r="AA971" s="3">
        <v>45</v>
      </c>
      <c r="AB971" s="3">
        <v>11</v>
      </c>
      <c r="AC971" s="3">
        <v>5528700</v>
      </c>
      <c r="AD971" s="3">
        <v>978448</v>
      </c>
      <c r="AF971" s="3">
        <v>9</v>
      </c>
      <c r="AG971" s="3">
        <v>78</v>
      </c>
    </row>
    <row r="972" spans="1:33" ht="15.75" customHeight="1" x14ac:dyDescent="0.15">
      <c r="A972" s="3">
        <v>25800</v>
      </c>
      <c r="B972" s="3">
        <v>970</v>
      </c>
      <c r="C972" s="3">
        <v>14</v>
      </c>
      <c r="D972" s="5" t="s">
        <v>6517</v>
      </c>
      <c r="E972" s="3" t="s">
        <v>13867</v>
      </c>
      <c r="F972" s="3" t="s">
        <v>249</v>
      </c>
      <c r="G972" s="3" t="s">
        <v>125</v>
      </c>
      <c r="H972" s="3" t="s">
        <v>126</v>
      </c>
      <c r="I972" s="3" t="s">
        <v>127</v>
      </c>
      <c r="J972" s="3">
        <v>464.19799999999998</v>
      </c>
      <c r="K972" s="3">
        <v>8027815</v>
      </c>
      <c r="L972" s="3" t="s">
        <v>356</v>
      </c>
      <c r="M972" s="3">
        <v>0</v>
      </c>
      <c r="N972" s="5" t="s">
        <v>6517</v>
      </c>
      <c r="O972" s="3" t="s">
        <v>13867</v>
      </c>
      <c r="P972" s="8">
        <v>39083</v>
      </c>
      <c r="Q972" s="3" t="s">
        <v>10010</v>
      </c>
      <c r="R972" s="5" t="s">
        <v>13871</v>
      </c>
      <c r="S972" s="3" t="s">
        <v>126</v>
      </c>
      <c r="T972" s="3" t="s">
        <v>125</v>
      </c>
      <c r="V972" s="3">
        <v>15</v>
      </c>
      <c r="W972" s="3">
        <v>16</v>
      </c>
      <c r="X972" s="3">
        <v>52</v>
      </c>
      <c r="Y972" s="3">
        <v>970</v>
      </c>
      <c r="Z972" s="3" t="s">
        <v>356</v>
      </c>
      <c r="AA972" s="3">
        <v>14</v>
      </c>
      <c r="AB972" s="3">
        <v>5</v>
      </c>
      <c r="AC972" s="3">
        <v>8027815</v>
      </c>
      <c r="AD972" s="3">
        <v>1422872</v>
      </c>
      <c r="AE972" s="3" t="s">
        <v>127</v>
      </c>
      <c r="AF972" s="3">
        <v>18</v>
      </c>
      <c r="AG972" s="3">
        <v>10</v>
      </c>
    </row>
    <row r="973" spans="1:33" ht="15.75" customHeight="1" x14ac:dyDescent="0.15">
      <c r="A973" s="3">
        <v>23405</v>
      </c>
      <c r="B973" s="3">
        <v>971</v>
      </c>
      <c r="C973" s="3">
        <v>60</v>
      </c>
      <c r="D973" s="3" t="s">
        <v>6520</v>
      </c>
      <c r="E973" s="3" t="s">
        <v>13875</v>
      </c>
      <c r="F973" s="3" t="s">
        <v>1009</v>
      </c>
      <c r="G973" s="3" t="s">
        <v>403</v>
      </c>
      <c r="H973" s="3" t="s">
        <v>9340</v>
      </c>
      <c r="I973" s="3" t="s">
        <v>203</v>
      </c>
      <c r="J973" s="3">
        <v>463.27800000000002</v>
      </c>
      <c r="K973" s="3">
        <v>5266176</v>
      </c>
      <c r="L973" s="3" t="s">
        <v>162</v>
      </c>
      <c r="M973" s="3">
        <v>1</v>
      </c>
      <c r="N973" s="3" t="s">
        <v>6520</v>
      </c>
      <c r="O973" s="3" t="s">
        <v>13875</v>
      </c>
      <c r="P973" s="3" t="s">
        <v>987</v>
      </c>
      <c r="Q973" s="3" t="s">
        <v>10021</v>
      </c>
      <c r="R973" s="5" t="s">
        <v>13880</v>
      </c>
      <c r="S973" s="3" t="s">
        <v>9340</v>
      </c>
      <c r="T973" s="3" t="s">
        <v>403</v>
      </c>
      <c r="V973" s="3">
        <v>27</v>
      </c>
      <c r="W973" s="3">
        <v>90</v>
      </c>
      <c r="X973" s="3">
        <v>115</v>
      </c>
      <c r="Y973" s="3">
        <v>971</v>
      </c>
      <c r="Z973" s="3" t="s">
        <v>162</v>
      </c>
      <c r="AA973" s="3">
        <v>60</v>
      </c>
      <c r="AB973" s="3">
        <v>4</v>
      </c>
      <c r="AC973" s="3">
        <v>5266176</v>
      </c>
      <c r="AD973" s="3">
        <v>934916</v>
      </c>
      <c r="AE973" s="3" t="s">
        <v>203</v>
      </c>
      <c r="AF973" s="3">
        <v>8</v>
      </c>
      <c r="AG973" s="3">
        <v>9</v>
      </c>
    </row>
    <row r="974" spans="1:33" ht="15.75" customHeight="1" x14ac:dyDescent="0.15">
      <c r="A974" s="3">
        <v>21290</v>
      </c>
      <c r="B974" s="3">
        <v>972</v>
      </c>
      <c r="C974" s="3">
        <v>78</v>
      </c>
      <c r="D974" s="3" t="s">
        <v>6529</v>
      </c>
      <c r="E974" s="3" t="s">
        <v>13886</v>
      </c>
      <c r="F974" s="3" t="s">
        <v>1438</v>
      </c>
      <c r="G974" s="3" t="s">
        <v>495</v>
      </c>
      <c r="H974" s="3" t="s">
        <v>9549</v>
      </c>
      <c r="I974" s="3" t="s">
        <v>2566</v>
      </c>
      <c r="J974" s="3">
        <v>462.94589999999999</v>
      </c>
      <c r="K974" s="3">
        <v>49339328</v>
      </c>
      <c r="L974" s="3" t="s">
        <v>340</v>
      </c>
      <c r="M974" s="3">
        <v>2</v>
      </c>
      <c r="N974" s="3" t="s">
        <v>6529</v>
      </c>
      <c r="O974" s="3" t="s">
        <v>13886</v>
      </c>
      <c r="P974" s="3" t="s">
        <v>179</v>
      </c>
      <c r="Q974" s="3" t="s">
        <v>10035</v>
      </c>
      <c r="R974" s="5" t="s">
        <v>13891</v>
      </c>
      <c r="S974" s="3" t="s">
        <v>9549</v>
      </c>
      <c r="T974" s="3" t="s">
        <v>495</v>
      </c>
      <c r="V974" s="3">
        <v>24</v>
      </c>
      <c r="W974" s="3">
        <v>5</v>
      </c>
      <c r="X974" s="3">
        <v>19</v>
      </c>
      <c r="Y974" s="3">
        <v>972</v>
      </c>
      <c r="Z974" s="3" t="s">
        <v>340</v>
      </c>
      <c r="AA974" s="3">
        <v>78</v>
      </c>
      <c r="AB974" s="3">
        <v>20</v>
      </c>
      <c r="AC974" s="3">
        <v>49339328</v>
      </c>
      <c r="AD974" s="3">
        <v>8764489</v>
      </c>
      <c r="AE974" s="3" t="s">
        <v>2566</v>
      </c>
      <c r="AF974" s="3">
        <v>6</v>
      </c>
      <c r="AG974" s="3">
        <v>47</v>
      </c>
    </row>
    <row r="975" spans="1:33" ht="15.75" customHeight="1" x14ac:dyDescent="0.15">
      <c r="A975" s="3">
        <v>24826</v>
      </c>
      <c r="B975" s="3">
        <v>973</v>
      </c>
      <c r="C975" s="3">
        <v>87</v>
      </c>
      <c r="D975" s="3" t="s">
        <v>6533</v>
      </c>
      <c r="E975" s="3" t="s">
        <v>13896</v>
      </c>
      <c r="F975" s="3" t="s">
        <v>6728</v>
      </c>
      <c r="G975" s="3" t="s">
        <v>803</v>
      </c>
      <c r="H975" s="3" t="s">
        <v>7662</v>
      </c>
      <c r="I975" s="3" t="s">
        <v>8005</v>
      </c>
      <c r="J975" s="3">
        <v>461.19830000000002</v>
      </c>
      <c r="K975" s="3">
        <v>9913180</v>
      </c>
      <c r="L975" s="3" t="s">
        <v>398</v>
      </c>
      <c r="M975" s="3">
        <v>0</v>
      </c>
      <c r="N975" s="3" t="s">
        <v>6533</v>
      </c>
      <c r="O975" s="3" t="s">
        <v>13896</v>
      </c>
      <c r="P975" s="8">
        <v>37622</v>
      </c>
      <c r="Q975" s="3" t="s">
        <v>10044</v>
      </c>
      <c r="R975" s="5" t="s">
        <v>13901</v>
      </c>
      <c r="S975" s="3" t="s">
        <v>7662</v>
      </c>
      <c r="T975" s="3" t="s">
        <v>803</v>
      </c>
      <c r="V975" s="3">
        <v>3</v>
      </c>
      <c r="W975" s="3">
        <v>0</v>
      </c>
      <c r="X975" s="3">
        <v>6</v>
      </c>
      <c r="Y975" s="3">
        <v>973</v>
      </c>
      <c r="Z975" s="3" t="s">
        <v>398</v>
      </c>
      <c r="AA975" s="3">
        <v>87</v>
      </c>
      <c r="AB975" s="3">
        <v>14</v>
      </c>
      <c r="AC975" s="3">
        <v>9913180</v>
      </c>
      <c r="AD975" s="3">
        <v>1766431</v>
      </c>
      <c r="AF975" s="3">
        <v>1</v>
      </c>
      <c r="AG975" s="3">
        <v>97</v>
      </c>
    </row>
    <row r="976" spans="1:33" ht="15.75" customHeight="1" x14ac:dyDescent="0.15">
      <c r="A976" s="3">
        <v>23923</v>
      </c>
      <c r="B976" s="3">
        <v>974</v>
      </c>
      <c r="C976" s="3">
        <v>65</v>
      </c>
      <c r="D976" s="3" t="s">
        <v>6539</v>
      </c>
      <c r="E976" s="3" t="s">
        <v>13904</v>
      </c>
      <c r="F976" s="3" t="s">
        <v>855</v>
      </c>
      <c r="G976" s="3" t="s">
        <v>292</v>
      </c>
      <c r="H976" s="3" t="s">
        <v>2279</v>
      </c>
      <c r="I976" s="3" t="s">
        <v>2280</v>
      </c>
      <c r="J976" s="3">
        <v>460.22660000000002</v>
      </c>
      <c r="K976" s="3">
        <v>36593517</v>
      </c>
      <c r="L976" s="3" t="s">
        <v>71</v>
      </c>
      <c r="M976" s="3">
        <v>1</v>
      </c>
      <c r="N976" s="3" t="s">
        <v>6539</v>
      </c>
      <c r="O976" s="3" t="s">
        <v>13904</v>
      </c>
      <c r="P976" s="3" t="s">
        <v>1000</v>
      </c>
      <c r="Q976" s="3" t="s">
        <v>10054</v>
      </c>
      <c r="R976" s="5" t="s">
        <v>13907</v>
      </c>
      <c r="S976" s="3" t="s">
        <v>2279</v>
      </c>
      <c r="T976" s="3" t="s">
        <v>292</v>
      </c>
      <c r="V976" s="3">
        <v>34</v>
      </c>
      <c r="W976" s="3">
        <v>12</v>
      </c>
      <c r="X976" s="3">
        <v>112</v>
      </c>
      <c r="Y976" s="3">
        <v>974</v>
      </c>
      <c r="Z976" s="3" t="s">
        <v>71</v>
      </c>
      <c r="AA976" s="3">
        <v>65</v>
      </c>
      <c r="AB976" s="3">
        <v>12</v>
      </c>
      <c r="AC976" s="3">
        <v>36593517</v>
      </c>
      <c r="AD976" s="3">
        <v>6531913</v>
      </c>
      <c r="AE976" s="3" t="s">
        <v>2280</v>
      </c>
      <c r="AF976" s="3">
        <v>5</v>
      </c>
      <c r="AG976" s="3">
        <v>52</v>
      </c>
    </row>
    <row r="977" spans="1:33" ht="15.75" customHeight="1" x14ac:dyDescent="0.15">
      <c r="A977" s="3">
        <v>21373</v>
      </c>
      <c r="B977" s="3">
        <v>975</v>
      </c>
      <c r="C977" s="3">
        <v>116</v>
      </c>
      <c r="D977" s="3" t="s">
        <v>6545</v>
      </c>
      <c r="E977" s="3" t="s">
        <v>13910</v>
      </c>
      <c r="F977" s="3" t="s">
        <v>947</v>
      </c>
      <c r="G977" s="3" t="s">
        <v>389</v>
      </c>
      <c r="H977" s="3" t="s">
        <v>9574</v>
      </c>
      <c r="I977" s="3" t="s">
        <v>1421</v>
      </c>
      <c r="J977" s="3">
        <v>459.76780000000002</v>
      </c>
      <c r="K977" s="3">
        <v>80981529</v>
      </c>
      <c r="L977" s="3" t="s">
        <v>221</v>
      </c>
      <c r="M977" s="3">
        <v>2</v>
      </c>
      <c r="N977" s="3" t="s">
        <v>6545</v>
      </c>
      <c r="O977" s="3" t="s">
        <v>13910</v>
      </c>
      <c r="P977" s="3" t="s">
        <v>987</v>
      </c>
      <c r="Q977" s="3" t="s">
        <v>10063</v>
      </c>
      <c r="R977" s="5" t="s">
        <v>13917</v>
      </c>
      <c r="S977" s="3" t="s">
        <v>9574</v>
      </c>
      <c r="T977" s="3" t="s">
        <v>389</v>
      </c>
      <c r="V977" s="3">
        <v>12</v>
      </c>
      <c r="W977" s="3">
        <v>0</v>
      </c>
      <c r="X977" s="3">
        <v>61</v>
      </c>
      <c r="Y977" s="3">
        <v>975</v>
      </c>
      <c r="Z977" s="3" t="s">
        <v>221</v>
      </c>
      <c r="AA977" s="3">
        <v>116</v>
      </c>
      <c r="AB977" s="3">
        <v>30</v>
      </c>
      <c r="AC977" s="3">
        <v>80981529</v>
      </c>
      <c r="AD977" s="3">
        <v>14466985</v>
      </c>
      <c r="AF977" s="3">
        <v>2</v>
      </c>
      <c r="AG977" s="3">
        <v>74</v>
      </c>
    </row>
    <row r="978" spans="1:33" ht="15.75" customHeight="1" x14ac:dyDescent="0.15">
      <c r="A978" s="3">
        <v>25785</v>
      </c>
      <c r="B978" s="3">
        <v>976</v>
      </c>
      <c r="C978" s="3">
        <v>2</v>
      </c>
      <c r="D978" s="3" t="s">
        <v>6554</v>
      </c>
      <c r="E978" s="3" t="s">
        <v>13921</v>
      </c>
      <c r="F978" s="3" t="s">
        <v>855</v>
      </c>
      <c r="G978" s="3" t="s">
        <v>292</v>
      </c>
      <c r="H978" s="3" t="s">
        <v>9587</v>
      </c>
      <c r="I978" s="3" t="s">
        <v>2280</v>
      </c>
      <c r="J978" s="3">
        <v>459.1302</v>
      </c>
      <c r="K978" s="3">
        <v>2001731</v>
      </c>
      <c r="L978" s="3" t="s">
        <v>398</v>
      </c>
      <c r="M978" s="3">
        <v>0</v>
      </c>
      <c r="N978" s="3" t="s">
        <v>6554</v>
      </c>
      <c r="O978" s="3" t="s">
        <v>13921</v>
      </c>
      <c r="P978" s="8">
        <v>33970</v>
      </c>
      <c r="Q978" s="3" t="s">
        <v>10073</v>
      </c>
      <c r="R978" s="5" t="s">
        <v>13926</v>
      </c>
      <c r="S978" s="3" t="s">
        <v>9587</v>
      </c>
      <c r="T978" s="3" t="s">
        <v>292</v>
      </c>
      <c r="V978" s="3">
        <v>35</v>
      </c>
      <c r="W978" s="3">
        <v>13</v>
      </c>
      <c r="X978" s="3">
        <v>7</v>
      </c>
      <c r="Y978" s="3">
        <v>976</v>
      </c>
      <c r="Z978" s="3" t="s">
        <v>398</v>
      </c>
      <c r="AA978" s="3">
        <v>2</v>
      </c>
      <c r="AB978" s="3">
        <v>2</v>
      </c>
      <c r="AC978" s="3">
        <v>2001731</v>
      </c>
      <c r="AD978" s="3">
        <v>358008</v>
      </c>
      <c r="AE978" s="3" t="s">
        <v>2280</v>
      </c>
      <c r="AF978" s="3">
        <v>1</v>
      </c>
      <c r="AG978" s="3">
        <v>52</v>
      </c>
    </row>
    <row r="979" spans="1:33" ht="15.75" customHeight="1" x14ac:dyDescent="0.15">
      <c r="A979" s="3">
        <v>25328</v>
      </c>
      <c r="B979" s="3">
        <v>977</v>
      </c>
      <c r="C979" s="3">
        <v>100</v>
      </c>
      <c r="D979" s="3" t="s">
        <v>3520</v>
      </c>
      <c r="E979" s="3" t="s">
        <v>13930</v>
      </c>
      <c r="F979" s="3" t="s">
        <v>475</v>
      </c>
      <c r="G979" s="3" t="s">
        <v>277</v>
      </c>
      <c r="H979" s="3" t="s">
        <v>475</v>
      </c>
      <c r="I979" s="3" t="s">
        <v>203</v>
      </c>
      <c r="J979" s="3">
        <v>458.61950000000002</v>
      </c>
      <c r="K979" s="3">
        <v>16098296</v>
      </c>
      <c r="L979" s="3" t="s">
        <v>162</v>
      </c>
      <c r="M979" s="3">
        <v>0</v>
      </c>
      <c r="N979" s="3" t="s">
        <v>3520</v>
      </c>
      <c r="O979" s="3" t="s">
        <v>13930</v>
      </c>
      <c r="P979" s="8">
        <v>40179</v>
      </c>
      <c r="Q979" s="3" t="s">
        <v>3521</v>
      </c>
      <c r="R979" s="5" t="s">
        <v>13934</v>
      </c>
      <c r="S979" s="3" t="s">
        <v>475</v>
      </c>
      <c r="T979" s="3" t="s">
        <v>277</v>
      </c>
      <c r="V979" s="3">
        <v>78</v>
      </c>
      <c r="W979" s="3">
        <v>91</v>
      </c>
      <c r="X979" s="3">
        <v>116</v>
      </c>
      <c r="Y979" s="3">
        <v>977</v>
      </c>
      <c r="Z979" s="3" t="s">
        <v>162</v>
      </c>
      <c r="AA979" s="3">
        <v>100</v>
      </c>
      <c r="AB979" s="3">
        <v>15</v>
      </c>
      <c r="AC979" s="3">
        <v>16098296</v>
      </c>
      <c r="AD979" s="3">
        <v>2881800</v>
      </c>
      <c r="AE979" s="3" t="s">
        <v>203</v>
      </c>
      <c r="AF979" s="3">
        <v>8</v>
      </c>
      <c r="AG979" s="3">
        <v>9</v>
      </c>
    </row>
    <row r="980" spans="1:33" ht="15.75" customHeight="1" x14ac:dyDescent="0.15">
      <c r="A980" s="3">
        <v>26473</v>
      </c>
      <c r="B980" s="3">
        <v>978</v>
      </c>
      <c r="C980" s="3">
        <v>515</v>
      </c>
      <c r="D980" s="3" t="s">
        <v>6560</v>
      </c>
      <c r="E980" s="3" t="s">
        <v>13937</v>
      </c>
      <c r="F980" s="3" t="s">
        <v>6874</v>
      </c>
      <c r="G980" s="3" t="s">
        <v>621</v>
      </c>
      <c r="H980" s="3" t="s">
        <v>2653</v>
      </c>
      <c r="I980" s="3" t="s">
        <v>4662</v>
      </c>
      <c r="J980" s="3">
        <v>457.4853</v>
      </c>
      <c r="K980" s="3">
        <v>13733550</v>
      </c>
      <c r="L980" s="3" t="s">
        <v>50</v>
      </c>
      <c r="M980" s="3">
        <v>0</v>
      </c>
      <c r="N980" s="3" t="s">
        <v>6560</v>
      </c>
      <c r="O980" s="3" t="s">
        <v>13937</v>
      </c>
      <c r="P980" s="8">
        <v>32874</v>
      </c>
      <c r="Q980" s="3" t="s">
        <v>10088</v>
      </c>
      <c r="R980" s="5" t="s">
        <v>13942</v>
      </c>
      <c r="S980" s="3" t="s">
        <v>2653</v>
      </c>
      <c r="T980" s="3" t="s">
        <v>621</v>
      </c>
      <c r="V980" s="3">
        <v>12</v>
      </c>
      <c r="W980" s="3">
        <v>9</v>
      </c>
      <c r="X980" s="3">
        <v>24</v>
      </c>
      <c r="Y980" s="3">
        <v>978</v>
      </c>
      <c r="Z980" s="3" t="s">
        <v>50</v>
      </c>
      <c r="AA980" s="3">
        <v>515</v>
      </c>
      <c r="AB980" s="3">
        <v>251</v>
      </c>
      <c r="AC980" s="3">
        <v>13733550</v>
      </c>
      <c r="AD980" s="3">
        <v>2463482</v>
      </c>
      <c r="AE980" s="3" t="s">
        <v>4662</v>
      </c>
      <c r="AF980" s="3">
        <v>11</v>
      </c>
      <c r="AG980" s="3">
        <v>82</v>
      </c>
    </row>
    <row r="981" spans="1:33" ht="15.75" customHeight="1" x14ac:dyDescent="0.15">
      <c r="A981" s="3">
        <v>25607</v>
      </c>
      <c r="B981" s="3">
        <v>979</v>
      </c>
      <c r="C981" s="3">
        <v>73</v>
      </c>
      <c r="D981" s="3" t="s">
        <v>6563</v>
      </c>
      <c r="E981" s="3" t="s">
        <v>13946</v>
      </c>
      <c r="F981" s="3" t="s">
        <v>475</v>
      </c>
      <c r="G981" s="3" t="s">
        <v>277</v>
      </c>
      <c r="H981" s="3" t="s">
        <v>7220</v>
      </c>
      <c r="I981" s="3" t="s">
        <v>203</v>
      </c>
      <c r="J981" s="3">
        <v>457.38709999999998</v>
      </c>
      <c r="K981" s="3">
        <v>28221630</v>
      </c>
      <c r="L981" s="3" t="s">
        <v>364</v>
      </c>
      <c r="M981" s="3">
        <v>0</v>
      </c>
      <c r="N981" s="3" t="s">
        <v>6563</v>
      </c>
      <c r="O981" s="3" t="s">
        <v>13946</v>
      </c>
      <c r="P981" s="8">
        <v>33239</v>
      </c>
      <c r="Q981" s="3" t="s">
        <v>7218</v>
      </c>
      <c r="R981" s="5" t="s">
        <v>13952</v>
      </c>
      <c r="S981" s="3" t="s">
        <v>7220</v>
      </c>
      <c r="T981" s="3" t="s">
        <v>277</v>
      </c>
      <c r="V981" s="3">
        <v>79</v>
      </c>
      <c r="W981" s="3">
        <v>92</v>
      </c>
      <c r="X981" s="3">
        <v>39</v>
      </c>
      <c r="Y981" s="3">
        <v>979</v>
      </c>
      <c r="Z981" s="3" t="s">
        <v>364</v>
      </c>
      <c r="AA981" s="3">
        <v>73</v>
      </c>
      <c r="AB981" s="3">
        <v>44</v>
      </c>
      <c r="AC981" s="3">
        <v>28221630</v>
      </c>
      <c r="AD981" s="3">
        <v>5063201</v>
      </c>
      <c r="AE981" s="3" t="s">
        <v>203</v>
      </c>
      <c r="AF981" s="3">
        <v>20</v>
      </c>
      <c r="AG981" s="3">
        <v>9</v>
      </c>
    </row>
    <row r="982" spans="1:33" ht="15.75" customHeight="1" x14ac:dyDescent="0.15">
      <c r="A982" s="3">
        <v>21627</v>
      </c>
      <c r="B982" s="3">
        <v>980</v>
      </c>
      <c r="C982" s="3">
        <v>55</v>
      </c>
      <c r="D982" s="3" t="s">
        <v>919</v>
      </c>
      <c r="E982" s="3" t="s">
        <v>13959</v>
      </c>
      <c r="F982" s="3" t="s">
        <v>36</v>
      </c>
      <c r="G982" s="3" t="s">
        <v>37</v>
      </c>
      <c r="H982" s="3" t="s">
        <v>923</v>
      </c>
      <c r="I982" s="3" t="s">
        <v>89</v>
      </c>
      <c r="J982" s="3">
        <v>456.5548</v>
      </c>
      <c r="K982" s="3">
        <v>117377345</v>
      </c>
      <c r="L982" s="3" t="s">
        <v>162</v>
      </c>
      <c r="M982" s="3">
        <v>2</v>
      </c>
      <c r="N982" s="3" t="s">
        <v>919</v>
      </c>
      <c r="O982" s="3" t="s">
        <v>13959</v>
      </c>
      <c r="P982" s="3" t="s">
        <v>787</v>
      </c>
      <c r="Q982" s="3" t="s">
        <v>922</v>
      </c>
      <c r="R982" s="5" t="s">
        <v>13964</v>
      </c>
      <c r="S982" s="3" t="s">
        <v>923</v>
      </c>
      <c r="T982" s="3" t="s">
        <v>37</v>
      </c>
      <c r="V982" s="3">
        <v>127</v>
      </c>
      <c r="W982" s="3">
        <v>53</v>
      </c>
      <c r="X982" s="3">
        <v>117</v>
      </c>
      <c r="Y982" s="3">
        <v>980</v>
      </c>
      <c r="Z982" s="3" t="s">
        <v>162</v>
      </c>
      <c r="AA982" s="3">
        <v>55</v>
      </c>
      <c r="AB982" s="3">
        <v>22</v>
      </c>
      <c r="AC982" s="3">
        <v>117377345</v>
      </c>
      <c r="AD982" s="3">
        <v>21089988</v>
      </c>
      <c r="AE982" s="3" t="s">
        <v>89</v>
      </c>
      <c r="AF982" s="3">
        <v>8</v>
      </c>
      <c r="AG982" s="3">
        <v>4</v>
      </c>
    </row>
    <row r="983" spans="1:33" ht="15.75" customHeight="1" x14ac:dyDescent="0.15">
      <c r="A983" s="3">
        <v>23654</v>
      </c>
      <c r="B983" s="3">
        <v>981</v>
      </c>
      <c r="C983" s="3">
        <v>115</v>
      </c>
      <c r="D983" s="3" t="s">
        <v>6566</v>
      </c>
      <c r="E983" s="3" t="s">
        <v>13970</v>
      </c>
      <c r="F983" s="3" t="s">
        <v>36</v>
      </c>
      <c r="G983" s="3" t="s">
        <v>37</v>
      </c>
      <c r="H983" s="3" t="s">
        <v>4770</v>
      </c>
      <c r="I983" s="3" t="s">
        <v>5043</v>
      </c>
      <c r="J983" s="3">
        <v>456.21660000000003</v>
      </c>
      <c r="K983" s="3">
        <v>35114684</v>
      </c>
      <c r="L983" s="3" t="s">
        <v>75</v>
      </c>
      <c r="M983" s="3">
        <v>1</v>
      </c>
      <c r="N983" s="3" t="s">
        <v>6566</v>
      </c>
      <c r="O983" s="3" t="s">
        <v>13970</v>
      </c>
      <c r="P983" s="3" t="s">
        <v>104</v>
      </c>
      <c r="Q983" s="3" t="s">
        <v>8974</v>
      </c>
      <c r="R983" s="5" t="s">
        <v>13977</v>
      </c>
      <c r="S983" s="3" t="s">
        <v>4770</v>
      </c>
      <c r="T983" s="3" t="s">
        <v>37</v>
      </c>
      <c r="V983" s="3">
        <v>127</v>
      </c>
      <c r="W983" s="3">
        <v>0</v>
      </c>
      <c r="X983" s="3">
        <v>22</v>
      </c>
      <c r="Y983" s="3">
        <v>981</v>
      </c>
      <c r="Z983" s="3" t="s">
        <v>75</v>
      </c>
      <c r="AA983" s="3">
        <v>115</v>
      </c>
      <c r="AB983" s="3">
        <v>39</v>
      </c>
      <c r="AC983" s="3">
        <v>35114684</v>
      </c>
      <c r="AD983" s="3">
        <v>6313131</v>
      </c>
      <c r="AF983" s="3">
        <v>14</v>
      </c>
      <c r="AG983" s="3">
        <v>67</v>
      </c>
    </row>
    <row r="984" spans="1:33" ht="15.75" customHeight="1" x14ac:dyDescent="0.15">
      <c r="A984" s="3">
        <v>24861</v>
      </c>
      <c r="B984" s="3">
        <v>982</v>
      </c>
      <c r="C984" s="3">
        <v>25</v>
      </c>
      <c r="D984" s="3" t="s">
        <v>6573</v>
      </c>
      <c r="E984" s="3" t="s">
        <v>13980</v>
      </c>
      <c r="F984" s="3" t="s">
        <v>331</v>
      </c>
      <c r="G984" s="3" t="s">
        <v>167</v>
      </c>
      <c r="H984" s="3" t="s">
        <v>1743</v>
      </c>
      <c r="I984" s="3" t="s">
        <v>283</v>
      </c>
      <c r="J984" s="3">
        <v>455.4194</v>
      </c>
      <c r="K984" s="3">
        <v>2039500</v>
      </c>
      <c r="L984" s="3" t="s">
        <v>221</v>
      </c>
      <c r="M984" s="3">
        <v>0</v>
      </c>
      <c r="N984" s="3" t="s">
        <v>6573</v>
      </c>
      <c r="O984" s="3" t="s">
        <v>13980</v>
      </c>
      <c r="P984" s="8">
        <v>39448</v>
      </c>
      <c r="Q984" s="3" t="s">
        <v>10111</v>
      </c>
      <c r="R984" s="5" t="s">
        <v>13984</v>
      </c>
      <c r="S984" s="3" t="s">
        <v>1743</v>
      </c>
      <c r="T984" s="3" t="s">
        <v>167</v>
      </c>
      <c r="V984" s="3">
        <v>66</v>
      </c>
      <c r="W984" s="3">
        <v>26</v>
      </c>
      <c r="X984" s="3">
        <v>62</v>
      </c>
      <c r="Y984" s="3">
        <v>982</v>
      </c>
      <c r="Z984" s="3" t="s">
        <v>221</v>
      </c>
      <c r="AA984" s="3">
        <v>25</v>
      </c>
      <c r="AB984" s="3">
        <v>7</v>
      </c>
      <c r="AC984" s="3">
        <v>2039500</v>
      </c>
      <c r="AD984" s="3">
        <v>367200</v>
      </c>
      <c r="AE984" s="3" t="s">
        <v>283</v>
      </c>
      <c r="AF984" s="3">
        <v>2</v>
      </c>
      <c r="AG984" s="3">
        <v>1</v>
      </c>
    </row>
    <row r="985" spans="1:33" ht="15.75" customHeight="1" x14ac:dyDescent="0.15">
      <c r="A985" s="3">
        <v>25264</v>
      </c>
      <c r="B985" s="3">
        <v>983</v>
      </c>
      <c r="C985" s="3">
        <v>6</v>
      </c>
      <c r="D985" s="3" t="s">
        <v>6582</v>
      </c>
      <c r="E985" s="3" t="s">
        <v>13988</v>
      </c>
      <c r="F985" s="3" t="s">
        <v>475</v>
      </c>
      <c r="G985" s="3" t="s">
        <v>277</v>
      </c>
      <c r="H985" s="3" t="s">
        <v>475</v>
      </c>
      <c r="I985" s="3" t="s">
        <v>203</v>
      </c>
      <c r="J985" s="3">
        <v>455.37279999999998</v>
      </c>
      <c r="K985" s="3">
        <v>2119497</v>
      </c>
      <c r="L985" s="3" t="s">
        <v>101</v>
      </c>
      <c r="M985" s="3">
        <v>0</v>
      </c>
      <c r="N985" s="3" t="s">
        <v>6582</v>
      </c>
      <c r="O985" s="3" t="s">
        <v>13988</v>
      </c>
      <c r="P985" s="8">
        <v>39083</v>
      </c>
      <c r="Q985" s="3" t="s">
        <v>7685</v>
      </c>
      <c r="R985" s="5" t="s">
        <v>13992</v>
      </c>
      <c r="S985" s="3" t="s">
        <v>475</v>
      </c>
      <c r="T985" s="3" t="s">
        <v>277</v>
      </c>
      <c r="V985" s="3">
        <v>80</v>
      </c>
      <c r="W985" s="3">
        <v>93</v>
      </c>
      <c r="X985" s="3">
        <v>76</v>
      </c>
      <c r="Y985" s="3">
        <v>983</v>
      </c>
      <c r="Z985" s="3" t="s">
        <v>101</v>
      </c>
      <c r="AA985" s="3">
        <v>6</v>
      </c>
      <c r="AB985" s="3">
        <v>2</v>
      </c>
      <c r="AC985" s="3">
        <v>2119497</v>
      </c>
      <c r="AD985" s="3">
        <v>381635</v>
      </c>
      <c r="AE985" s="3" t="s">
        <v>203</v>
      </c>
      <c r="AF985" s="3">
        <v>10</v>
      </c>
      <c r="AG985" s="3">
        <v>9</v>
      </c>
    </row>
    <row r="986" spans="1:33" ht="15.75" customHeight="1" x14ac:dyDescent="0.15">
      <c r="A986" s="3">
        <v>25978</v>
      </c>
      <c r="B986" s="3">
        <v>984</v>
      </c>
      <c r="C986" s="3">
        <v>15</v>
      </c>
      <c r="D986" s="3" t="s">
        <v>6583</v>
      </c>
      <c r="E986" s="3" t="s">
        <v>13997</v>
      </c>
      <c r="F986" s="3" t="s">
        <v>475</v>
      </c>
      <c r="G986" s="3" t="s">
        <v>277</v>
      </c>
      <c r="H986" s="3" t="s">
        <v>475</v>
      </c>
      <c r="I986" s="3" t="s">
        <v>203</v>
      </c>
      <c r="J986" s="3">
        <v>455.2561</v>
      </c>
      <c r="K986" s="3">
        <v>2060000</v>
      </c>
      <c r="L986" s="3" t="s">
        <v>59</v>
      </c>
      <c r="M986" s="3">
        <v>0</v>
      </c>
      <c r="N986" s="3" t="s">
        <v>6583</v>
      </c>
      <c r="O986" s="3" t="s">
        <v>13997</v>
      </c>
      <c r="P986" s="8">
        <v>39814</v>
      </c>
      <c r="Q986" s="3" t="s">
        <v>6977</v>
      </c>
      <c r="R986" s="5" t="s">
        <v>14002</v>
      </c>
      <c r="S986" s="3" t="s">
        <v>475</v>
      </c>
      <c r="T986" s="3" t="s">
        <v>277</v>
      </c>
      <c r="V986" s="3">
        <v>81</v>
      </c>
      <c r="W986" s="3">
        <v>94</v>
      </c>
      <c r="X986" s="3">
        <v>52</v>
      </c>
      <c r="Y986" s="3">
        <v>984</v>
      </c>
      <c r="Z986" s="3" t="s">
        <v>59</v>
      </c>
      <c r="AA986" s="3">
        <v>15</v>
      </c>
      <c r="AB986" s="3">
        <v>1</v>
      </c>
      <c r="AC986" s="3">
        <v>2060000</v>
      </c>
      <c r="AD986" s="3">
        <v>371000</v>
      </c>
      <c r="AE986" s="3" t="s">
        <v>203</v>
      </c>
      <c r="AF986" s="3">
        <v>17</v>
      </c>
      <c r="AG986" s="3">
        <v>9</v>
      </c>
    </row>
    <row r="987" spans="1:33" ht="15.75" customHeight="1" x14ac:dyDescent="0.15">
      <c r="A987" s="3">
        <v>23365</v>
      </c>
      <c r="B987" s="3">
        <v>985</v>
      </c>
      <c r="C987" s="3">
        <v>6</v>
      </c>
      <c r="D987" s="3" t="s">
        <v>6585</v>
      </c>
      <c r="E987" s="3" t="s">
        <v>14008</v>
      </c>
      <c r="F987" s="3" t="s">
        <v>1072</v>
      </c>
      <c r="G987" s="3" t="s">
        <v>575</v>
      </c>
      <c r="H987" s="3" t="s">
        <v>9647</v>
      </c>
      <c r="I987" s="3" t="s">
        <v>1375</v>
      </c>
      <c r="J987" s="3">
        <v>455.06400000000002</v>
      </c>
      <c r="K987" s="3">
        <v>4768000</v>
      </c>
      <c r="L987" s="3" t="s">
        <v>162</v>
      </c>
      <c r="M987" s="3">
        <v>1</v>
      </c>
      <c r="N987" s="3" t="s">
        <v>6585</v>
      </c>
      <c r="O987" s="3" t="s">
        <v>14008</v>
      </c>
      <c r="P987" s="3" t="s">
        <v>179</v>
      </c>
      <c r="Q987" s="3" t="s">
        <v>10124</v>
      </c>
      <c r="R987" s="5" t="s">
        <v>14009</v>
      </c>
      <c r="S987" s="3" t="s">
        <v>9647</v>
      </c>
      <c r="T987" s="3" t="s">
        <v>575</v>
      </c>
      <c r="V987" s="3">
        <v>20</v>
      </c>
      <c r="W987" s="3">
        <v>16</v>
      </c>
      <c r="X987" s="3">
        <v>118</v>
      </c>
      <c r="Y987" s="3">
        <v>985</v>
      </c>
      <c r="Z987" s="3" t="s">
        <v>162</v>
      </c>
      <c r="AA987" s="3">
        <v>6</v>
      </c>
      <c r="AB987" s="3">
        <v>6</v>
      </c>
      <c r="AC987" s="3">
        <v>4768000</v>
      </c>
      <c r="AD987" s="3">
        <v>859000</v>
      </c>
      <c r="AE987" s="3" t="s">
        <v>1375</v>
      </c>
      <c r="AF987" s="3">
        <v>8</v>
      </c>
      <c r="AG987" s="3">
        <v>23</v>
      </c>
    </row>
    <row r="988" spans="1:33" ht="15.75" customHeight="1" x14ac:dyDescent="0.15">
      <c r="A988" s="3">
        <v>2901</v>
      </c>
      <c r="B988" s="3">
        <v>986</v>
      </c>
      <c r="C988" s="3">
        <v>800</v>
      </c>
      <c r="D988" s="3" t="s">
        <v>6588</v>
      </c>
      <c r="E988" s="3" t="s">
        <v>14013</v>
      </c>
      <c r="F988" s="3" t="s">
        <v>297</v>
      </c>
      <c r="G988" s="3" t="s">
        <v>146</v>
      </c>
      <c r="H988" s="3" t="s">
        <v>9653</v>
      </c>
      <c r="I988" s="3" t="s">
        <v>149</v>
      </c>
      <c r="J988" s="3">
        <v>455.0489</v>
      </c>
      <c r="K988" s="3">
        <v>923607000</v>
      </c>
      <c r="L988" s="3" t="s">
        <v>40</v>
      </c>
      <c r="M988" s="3">
        <v>6</v>
      </c>
      <c r="N988" s="3" t="s">
        <v>6588</v>
      </c>
      <c r="O988" s="3" t="s">
        <v>14013</v>
      </c>
      <c r="P988" s="3" t="s">
        <v>690</v>
      </c>
      <c r="Q988" s="3" t="s">
        <v>10139</v>
      </c>
      <c r="R988" s="5" t="s">
        <v>14016</v>
      </c>
      <c r="S988" s="3" t="s">
        <v>9653</v>
      </c>
      <c r="T988" s="3" t="s">
        <v>146</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15">
      <c r="A989" s="3">
        <v>26530</v>
      </c>
      <c r="B989" s="3">
        <v>987</v>
      </c>
      <c r="C989" s="3">
        <v>7</v>
      </c>
      <c r="D989" s="3" t="s">
        <v>6598</v>
      </c>
      <c r="E989" s="3" t="s">
        <v>14021</v>
      </c>
      <c r="F989" s="3" t="s">
        <v>314</v>
      </c>
      <c r="G989" s="3" t="s">
        <v>153</v>
      </c>
      <c r="H989" s="3" t="s">
        <v>3261</v>
      </c>
      <c r="I989" s="3" t="s">
        <v>1401</v>
      </c>
      <c r="J989" s="3">
        <v>454.71339999999998</v>
      </c>
      <c r="K989" s="3">
        <v>9483724</v>
      </c>
      <c r="L989" s="3" t="s">
        <v>50</v>
      </c>
      <c r="M989" s="3">
        <v>0</v>
      </c>
      <c r="N989" s="3" t="s">
        <v>6598</v>
      </c>
      <c r="O989" s="3" t="s">
        <v>14021</v>
      </c>
      <c r="P989" s="8">
        <v>36892</v>
      </c>
      <c r="Q989" s="3" t="s">
        <v>10144</v>
      </c>
      <c r="R989" s="5" t="s">
        <v>14023</v>
      </c>
      <c r="S989" s="3" t="s">
        <v>3261</v>
      </c>
      <c r="T989" s="3" t="s">
        <v>153</v>
      </c>
      <c r="V989" s="3">
        <v>8</v>
      </c>
      <c r="W989" s="3">
        <v>0</v>
      </c>
      <c r="X989" s="3">
        <v>25</v>
      </c>
      <c r="Y989" s="3">
        <v>987</v>
      </c>
      <c r="Z989" s="3" t="s">
        <v>50</v>
      </c>
      <c r="AA989" s="3">
        <v>7</v>
      </c>
      <c r="AB989" s="3">
        <v>3</v>
      </c>
      <c r="AC989" s="3">
        <v>9483724</v>
      </c>
      <c r="AD989" s="3">
        <v>1709662</v>
      </c>
      <c r="AF989" s="3">
        <v>11</v>
      </c>
      <c r="AG989" s="3">
        <v>21</v>
      </c>
    </row>
    <row r="990" spans="1:33" ht="15.75" customHeight="1" x14ac:dyDescent="0.15">
      <c r="A990" s="3">
        <v>25156</v>
      </c>
      <c r="B990" s="3">
        <v>988</v>
      </c>
      <c r="C990" s="3">
        <v>9</v>
      </c>
      <c r="D990" s="3" t="s">
        <v>6600</v>
      </c>
      <c r="E990" s="3" t="s">
        <v>14026</v>
      </c>
      <c r="F990" s="3" t="s">
        <v>5770</v>
      </c>
      <c r="G990" s="3" t="s">
        <v>881</v>
      </c>
      <c r="H990" s="3" t="s">
        <v>9663</v>
      </c>
      <c r="I990" s="3" t="s">
        <v>10150</v>
      </c>
      <c r="J990" s="3">
        <v>454.34500000000003</v>
      </c>
      <c r="K990" s="3">
        <v>2774419</v>
      </c>
      <c r="L990" s="3" t="s">
        <v>101</v>
      </c>
      <c r="M990" s="3">
        <v>0</v>
      </c>
      <c r="N990" s="3" t="s">
        <v>6600</v>
      </c>
      <c r="O990" s="3" t="s">
        <v>14026</v>
      </c>
      <c r="P990" s="8">
        <v>39448</v>
      </c>
      <c r="Q990" s="3" t="s">
        <v>10148</v>
      </c>
      <c r="R990" s="5" t="s">
        <v>14031</v>
      </c>
      <c r="S990" s="3" t="s">
        <v>9663</v>
      </c>
      <c r="T990" s="3" t="s">
        <v>881</v>
      </c>
      <c r="V990" s="3">
        <v>3</v>
      </c>
      <c r="W990" s="3">
        <v>0</v>
      </c>
      <c r="X990" s="3">
        <v>77</v>
      </c>
      <c r="Y990" s="3">
        <v>988</v>
      </c>
      <c r="Z990" s="3" t="s">
        <v>101</v>
      </c>
      <c r="AA990" s="3">
        <v>9</v>
      </c>
      <c r="AB990" s="3">
        <v>5</v>
      </c>
      <c r="AC990" s="3">
        <v>2774419</v>
      </c>
      <c r="AD990" s="3">
        <v>500486</v>
      </c>
      <c r="AF990" s="3">
        <v>10</v>
      </c>
      <c r="AG990" s="3">
        <v>96</v>
      </c>
    </row>
    <row r="991" spans="1:33" ht="15.75" customHeight="1" x14ac:dyDescent="0.15">
      <c r="A991" s="3">
        <v>1026</v>
      </c>
      <c r="B991" s="3">
        <v>989</v>
      </c>
      <c r="C991" s="3">
        <v>65</v>
      </c>
      <c r="D991" s="3" t="s">
        <v>5473</v>
      </c>
      <c r="E991" s="3" t="s">
        <v>14036</v>
      </c>
      <c r="F991" s="3" t="s">
        <v>36</v>
      </c>
      <c r="G991" s="3" t="s">
        <v>37</v>
      </c>
      <c r="H991" s="3" t="s">
        <v>923</v>
      </c>
      <c r="I991" s="3" t="s">
        <v>89</v>
      </c>
      <c r="J991" s="3">
        <v>454.28410000000002</v>
      </c>
      <c r="K991" s="3">
        <v>9640286</v>
      </c>
      <c r="L991" s="3" t="s">
        <v>162</v>
      </c>
      <c r="M991" s="3">
        <v>2</v>
      </c>
      <c r="N991" s="3" t="s">
        <v>5473</v>
      </c>
      <c r="O991" s="3" t="s">
        <v>14036</v>
      </c>
      <c r="P991" s="3" t="s">
        <v>835</v>
      </c>
      <c r="Q991" s="3" t="s">
        <v>5475</v>
      </c>
      <c r="R991" s="5" t="s">
        <v>14041</v>
      </c>
      <c r="S991" s="3" t="s">
        <v>923</v>
      </c>
      <c r="T991" s="3" t="s">
        <v>37</v>
      </c>
      <c r="V991" s="3">
        <v>127</v>
      </c>
      <c r="W991" s="3">
        <v>54</v>
      </c>
      <c r="X991" s="3">
        <v>119</v>
      </c>
      <c r="Y991" s="3">
        <v>989</v>
      </c>
      <c r="Z991" s="3" t="s">
        <v>162</v>
      </c>
      <c r="AA991" s="3">
        <v>65</v>
      </c>
      <c r="AB991" s="3">
        <v>3</v>
      </c>
      <c r="AC991" s="3">
        <v>9640286</v>
      </c>
      <c r="AD991" s="3">
        <v>1739232</v>
      </c>
      <c r="AE991" s="3" t="s">
        <v>89</v>
      </c>
      <c r="AF991" s="3">
        <v>8</v>
      </c>
      <c r="AG991" s="3">
        <v>4</v>
      </c>
    </row>
    <row r="992" spans="1:33" ht="15.75" customHeight="1" x14ac:dyDescent="0.15">
      <c r="A992" s="3">
        <v>25692</v>
      </c>
      <c r="B992" s="3">
        <v>990</v>
      </c>
      <c r="C992" s="3">
        <v>44</v>
      </c>
      <c r="D992" s="3" t="s">
        <v>6607</v>
      </c>
      <c r="E992" s="3" t="s">
        <v>14045</v>
      </c>
      <c r="F992" s="3" t="s">
        <v>4061</v>
      </c>
      <c r="G992" s="3" t="s">
        <v>446</v>
      </c>
      <c r="H992" s="3" t="s">
        <v>2435</v>
      </c>
      <c r="I992" s="3" t="s">
        <v>2435</v>
      </c>
      <c r="J992" s="3">
        <v>454.11610000000002</v>
      </c>
      <c r="K992" s="3">
        <v>13624329</v>
      </c>
      <c r="L992" s="3" t="s">
        <v>335</v>
      </c>
      <c r="M992" s="3">
        <v>0</v>
      </c>
      <c r="N992" s="3" t="s">
        <v>6607</v>
      </c>
      <c r="O992" s="3" t="s">
        <v>14045</v>
      </c>
      <c r="P992" s="8">
        <v>39814</v>
      </c>
      <c r="Q992" s="3" t="s">
        <v>10156</v>
      </c>
      <c r="R992" s="5" t="s">
        <v>14050</v>
      </c>
      <c r="S992" s="3" t="s">
        <v>2435</v>
      </c>
      <c r="T992" s="3" t="s">
        <v>446</v>
      </c>
      <c r="V992" s="3">
        <v>31</v>
      </c>
      <c r="W992" s="3">
        <v>30</v>
      </c>
      <c r="X992" s="3">
        <v>16</v>
      </c>
      <c r="Y992" s="3">
        <v>990</v>
      </c>
      <c r="Z992" s="3" t="s">
        <v>335</v>
      </c>
      <c r="AA992" s="3">
        <v>44</v>
      </c>
      <c r="AB992" s="3">
        <v>12</v>
      </c>
      <c r="AC992" s="3">
        <v>13624329</v>
      </c>
      <c r="AD992" s="3">
        <v>2458750</v>
      </c>
      <c r="AE992" s="3" t="s">
        <v>2435</v>
      </c>
      <c r="AF992" s="3">
        <v>21</v>
      </c>
      <c r="AG992" s="3">
        <v>29</v>
      </c>
    </row>
    <row r="993" spans="1:33" ht="15.75" customHeight="1" x14ac:dyDescent="0.15">
      <c r="A993" s="3">
        <v>26568</v>
      </c>
      <c r="B993" s="3">
        <v>991</v>
      </c>
      <c r="C993" s="3">
        <v>25</v>
      </c>
      <c r="D993" s="3" t="s">
        <v>6609</v>
      </c>
      <c r="E993" s="3" t="s">
        <v>14054</v>
      </c>
      <c r="F993" s="3" t="s">
        <v>297</v>
      </c>
      <c r="G993" s="3" t="s">
        <v>146</v>
      </c>
      <c r="H993" s="3" t="s">
        <v>4411</v>
      </c>
      <c r="I993" s="3" t="s">
        <v>149</v>
      </c>
      <c r="J993" s="3">
        <v>453.53980000000001</v>
      </c>
      <c r="K993" s="3">
        <v>22518000</v>
      </c>
      <c r="L993" s="3" t="s">
        <v>101</v>
      </c>
      <c r="M993" s="3">
        <v>0</v>
      </c>
      <c r="N993" s="3" t="s">
        <v>6609</v>
      </c>
      <c r="O993" s="3" t="s">
        <v>14054</v>
      </c>
      <c r="P993" s="8">
        <v>34700</v>
      </c>
      <c r="Q993" s="3" t="s">
        <v>10161</v>
      </c>
      <c r="R993" s="5" t="s">
        <v>14057</v>
      </c>
      <c r="S993" s="3" t="s">
        <v>4411</v>
      </c>
      <c r="T993" s="3" t="s">
        <v>146</v>
      </c>
      <c r="V993" s="3">
        <v>23</v>
      </c>
      <c r="W993" s="3">
        <v>0</v>
      </c>
      <c r="X993" s="3">
        <v>78</v>
      </c>
      <c r="Y993" s="3">
        <v>991</v>
      </c>
      <c r="Z993" s="3" t="s">
        <v>101</v>
      </c>
      <c r="AA993" s="3">
        <v>25</v>
      </c>
      <c r="AB993" s="3">
        <v>0</v>
      </c>
      <c r="AC993" s="3">
        <v>22518000</v>
      </c>
      <c r="AD993" s="3">
        <v>4068000</v>
      </c>
      <c r="AF993" s="3">
        <v>10</v>
      </c>
      <c r="AG993" s="3">
        <v>31</v>
      </c>
    </row>
    <row r="994" spans="1:33" ht="15.75" customHeight="1" x14ac:dyDescent="0.15">
      <c r="A994" s="3">
        <v>26421</v>
      </c>
      <c r="B994" s="3">
        <v>992</v>
      </c>
      <c r="C994" s="3">
        <v>280</v>
      </c>
      <c r="D994" s="3" t="s">
        <v>6616</v>
      </c>
      <c r="E994" s="3" t="s">
        <v>14062</v>
      </c>
      <c r="F994" s="3" t="s">
        <v>1193</v>
      </c>
      <c r="G994" s="3" t="s">
        <v>564</v>
      </c>
      <c r="H994" s="3" t="s">
        <v>2049</v>
      </c>
      <c r="I994" s="3" t="s">
        <v>2049</v>
      </c>
      <c r="J994" s="3">
        <v>453.20269999999999</v>
      </c>
      <c r="K994" s="3">
        <v>8469484</v>
      </c>
      <c r="L994" s="3" t="s">
        <v>538</v>
      </c>
      <c r="M994" s="3">
        <v>0</v>
      </c>
      <c r="N994" s="3" t="s">
        <v>6616</v>
      </c>
      <c r="O994" s="3" t="s">
        <v>14062</v>
      </c>
      <c r="P994" s="8">
        <v>39448</v>
      </c>
      <c r="Q994" s="3" t="s">
        <v>10168</v>
      </c>
      <c r="R994" s="5" t="s">
        <v>14067</v>
      </c>
      <c r="S994" s="3" t="s">
        <v>2049</v>
      </c>
      <c r="T994" s="3" t="s">
        <v>564</v>
      </c>
      <c r="V994" s="3">
        <v>25</v>
      </c>
      <c r="W994" s="3">
        <v>11</v>
      </c>
      <c r="X994" s="3">
        <v>37</v>
      </c>
      <c r="Y994" s="3">
        <v>992</v>
      </c>
      <c r="Z994" s="3" t="s">
        <v>538</v>
      </c>
      <c r="AA994" s="3">
        <v>280</v>
      </c>
      <c r="AB994" s="3">
        <v>100</v>
      </c>
      <c r="AC994" s="3">
        <v>8469484</v>
      </c>
      <c r="AD994" s="3">
        <v>1530991</v>
      </c>
      <c r="AE994" s="3" t="s">
        <v>2049</v>
      </c>
      <c r="AF994" s="3">
        <v>3</v>
      </c>
      <c r="AG994" s="3">
        <v>35</v>
      </c>
    </row>
    <row r="995" spans="1:33" ht="15.75" customHeight="1" x14ac:dyDescent="0.15">
      <c r="A995" s="3">
        <v>23544</v>
      </c>
      <c r="B995" s="3">
        <v>993</v>
      </c>
      <c r="C995" s="3">
        <v>12</v>
      </c>
      <c r="D995" s="3" t="s">
        <v>6618</v>
      </c>
      <c r="E995" s="3" t="s">
        <v>14071</v>
      </c>
      <c r="F995" s="3" t="s">
        <v>331</v>
      </c>
      <c r="G995" s="3" t="s">
        <v>167</v>
      </c>
      <c r="H995" s="3" t="s">
        <v>7240</v>
      </c>
      <c r="I995" s="3" t="s">
        <v>7597</v>
      </c>
      <c r="J995" s="3">
        <v>452.94290000000001</v>
      </c>
      <c r="K995" s="3">
        <v>2946594</v>
      </c>
      <c r="L995" s="3" t="s">
        <v>71</v>
      </c>
      <c r="M995" s="3">
        <v>1</v>
      </c>
      <c r="N995" s="3" t="s">
        <v>6618</v>
      </c>
      <c r="O995" s="3" t="s">
        <v>14071</v>
      </c>
      <c r="P995" s="3" t="s">
        <v>41</v>
      </c>
      <c r="Q995" s="3" t="s">
        <v>10179</v>
      </c>
      <c r="R995" s="5" t="s">
        <v>14076</v>
      </c>
      <c r="S995" s="3" t="s">
        <v>7240</v>
      </c>
      <c r="T995" s="3" t="s">
        <v>167</v>
      </c>
      <c r="V995" s="3">
        <v>67</v>
      </c>
      <c r="W995" s="3">
        <v>0</v>
      </c>
      <c r="X995" s="3">
        <v>113</v>
      </c>
      <c r="Y995" s="3">
        <v>993</v>
      </c>
      <c r="Z995" s="3" t="s">
        <v>71</v>
      </c>
      <c r="AA995" s="3">
        <v>12</v>
      </c>
      <c r="AB995" s="3">
        <v>2</v>
      </c>
      <c r="AC995" s="3">
        <v>2946594</v>
      </c>
      <c r="AD995" s="3">
        <v>532893</v>
      </c>
      <c r="AF995" s="3">
        <v>5</v>
      </c>
      <c r="AG995" s="3">
        <v>246</v>
      </c>
    </row>
    <row r="996" spans="1:33" ht="15.75" customHeight="1" x14ac:dyDescent="0.15">
      <c r="A996" s="3">
        <v>26504</v>
      </c>
      <c r="B996" s="3">
        <v>994</v>
      </c>
      <c r="C996" s="3">
        <v>16</v>
      </c>
      <c r="D996" s="3" t="s">
        <v>3282</v>
      </c>
      <c r="E996" s="3" t="s">
        <v>14079</v>
      </c>
      <c r="F996" s="3" t="s">
        <v>475</v>
      </c>
      <c r="G996" s="3" t="s">
        <v>277</v>
      </c>
      <c r="H996" s="3" t="s">
        <v>475</v>
      </c>
      <c r="I996" s="3" t="s">
        <v>203</v>
      </c>
      <c r="J996" s="3">
        <v>452.52940000000001</v>
      </c>
      <c r="K996" s="3">
        <v>4149496</v>
      </c>
      <c r="L996" s="3" t="s">
        <v>59</v>
      </c>
      <c r="M996" s="3">
        <v>0</v>
      </c>
      <c r="N996" s="3" t="s">
        <v>3282</v>
      </c>
      <c r="O996" s="3" t="s">
        <v>14079</v>
      </c>
      <c r="P996" s="8">
        <v>29221</v>
      </c>
      <c r="Q996" s="3" t="s">
        <v>3285</v>
      </c>
      <c r="R996" s="5" t="s">
        <v>14085</v>
      </c>
      <c r="S996" s="3" t="s">
        <v>475</v>
      </c>
      <c r="T996" s="3" t="s">
        <v>277</v>
      </c>
      <c r="V996" s="3">
        <v>82</v>
      </c>
      <c r="W996" s="3">
        <v>95</v>
      </c>
      <c r="X996" s="3">
        <v>53</v>
      </c>
      <c r="Y996" s="3">
        <v>994</v>
      </c>
      <c r="Z996" s="3" t="s">
        <v>59</v>
      </c>
      <c r="AA996" s="3">
        <v>16</v>
      </c>
      <c r="AB996" s="3">
        <v>3</v>
      </c>
      <c r="AC996" s="3">
        <v>4149496</v>
      </c>
      <c r="AD996" s="3">
        <v>751000</v>
      </c>
      <c r="AE996" s="3" t="s">
        <v>203</v>
      </c>
      <c r="AF996" s="3">
        <v>17</v>
      </c>
      <c r="AG996" s="3">
        <v>9</v>
      </c>
    </row>
    <row r="997" spans="1:33" ht="15.75" customHeight="1" x14ac:dyDescent="0.15">
      <c r="A997" s="3">
        <v>23528</v>
      </c>
      <c r="B997" s="3">
        <v>995</v>
      </c>
      <c r="C997" s="3">
        <v>687</v>
      </c>
      <c r="D997" s="3" t="s">
        <v>6628</v>
      </c>
      <c r="E997" s="3" t="s">
        <v>14089</v>
      </c>
      <c r="F997" s="3" t="s">
        <v>269</v>
      </c>
      <c r="G997" s="3" t="s">
        <v>133</v>
      </c>
      <c r="H997" s="3" t="s">
        <v>9574</v>
      </c>
      <c r="I997" s="3" t="s">
        <v>190</v>
      </c>
      <c r="J997" s="3">
        <v>452.185</v>
      </c>
      <c r="K997" s="3">
        <v>51048267</v>
      </c>
      <c r="L997" s="3" t="s">
        <v>101</v>
      </c>
      <c r="M997" s="3">
        <v>1</v>
      </c>
      <c r="N997" s="3" t="s">
        <v>6628</v>
      </c>
      <c r="O997" s="3" t="s">
        <v>14089</v>
      </c>
      <c r="P997" s="3" t="s">
        <v>1063</v>
      </c>
      <c r="Q997" s="3" t="s">
        <v>10192</v>
      </c>
      <c r="R997" s="5" t="s">
        <v>14094</v>
      </c>
      <c r="S997" s="3" t="s">
        <v>9574</v>
      </c>
      <c r="T997" s="3" t="s">
        <v>133</v>
      </c>
      <c r="V997" s="3">
        <v>24</v>
      </c>
      <c r="W997" s="3">
        <v>0</v>
      </c>
      <c r="X997" s="3">
        <v>79</v>
      </c>
      <c r="Y997" s="3">
        <v>995</v>
      </c>
      <c r="Z997" s="3" t="s">
        <v>101</v>
      </c>
      <c r="AA997" s="3">
        <v>687</v>
      </c>
      <c r="AB997" s="3">
        <v>156</v>
      </c>
      <c r="AC997" s="3">
        <v>51048267</v>
      </c>
      <c r="AD997" s="3">
        <v>9244776</v>
      </c>
      <c r="AF997" s="3">
        <v>10</v>
      </c>
      <c r="AG997" s="3">
        <v>36</v>
      </c>
    </row>
    <row r="998" spans="1:33" ht="15.75" customHeight="1" x14ac:dyDescent="0.15">
      <c r="A998" s="3">
        <v>23827</v>
      </c>
      <c r="B998" s="3">
        <v>996</v>
      </c>
      <c r="C998" s="3">
        <v>75</v>
      </c>
      <c r="D998" s="3" t="s">
        <v>6631</v>
      </c>
      <c r="E998" s="3" t="s">
        <v>14098</v>
      </c>
      <c r="F998" s="3" t="s">
        <v>1009</v>
      </c>
      <c r="G998" s="3" t="s">
        <v>403</v>
      </c>
      <c r="H998" s="3" t="s">
        <v>9709</v>
      </c>
      <c r="I998" s="3" t="s">
        <v>203</v>
      </c>
      <c r="J998" s="3">
        <v>449.7586</v>
      </c>
      <c r="K998" s="3">
        <v>7702481</v>
      </c>
      <c r="L998" s="3" t="s">
        <v>162</v>
      </c>
      <c r="M998" s="3">
        <v>1</v>
      </c>
      <c r="N998" s="3" t="s">
        <v>6631</v>
      </c>
      <c r="O998" s="3" t="s">
        <v>14098</v>
      </c>
      <c r="P998" s="3" t="s">
        <v>835</v>
      </c>
      <c r="Q998" s="3" t="s">
        <v>10198</v>
      </c>
      <c r="R998" s="5" t="s">
        <v>14103</v>
      </c>
      <c r="S998" s="3" t="s">
        <v>9709</v>
      </c>
      <c r="T998" s="3" t="s">
        <v>403</v>
      </c>
      <c r="V998" s="3">
        <v>28</v>
      </c>
      <c r="W998" s="3">
        <v>96</v>
      </c>
      <c r="X998" s="3">
        <v>120</v>
      </c>
      <c r="Y998" s="3">
        <v>996</v>
      </c>
      <c r="Z998" s="3" t="s">
        <v>162</v>
      </c>
      <c r="AA998" s="3">
        <v>75</v>
      </c>
      <c r="AB998" s="3">
        <v>15</v>
      </c>
      <c r="AC998" s="3">
        <v>7702481</v>
      </c>
      <c r="AD998" s="3">
        <v>1401066</v>
      </c>
      <c r="AE998" s="3" t="s">
        <v>203</v>
      </c>
      <c r="AF998" s="3">
        <v>8</v>
      </c>
      <c r="AG998" s="3">
        <v>9</v>
      </c>
    </row>
    <row r="999" spans="1:33" ht="15.75" customHeight="1" x14ac:dyDescent="0.15">
      <c r="A999" s="3">
        <v>23647</v>
      </c>
      <c r="B999" s="3">
        <v>997</v>
      </c>
      <c r="C999" s="3">
        <v>35</v>
      </c>
      <c r="D999" s="3" t="s">
        <v>6632</v>
      </c>
      <c r="E999" s="3" t="s">
        <v>14107</v>
      </c>
      <c r="F999" s="3" t="s">
        <v>96</v>
      </c>
      <c r="G999" s="3" t="s">
        <v>61</v>
      </c>
      <c r="H999" s="3" t="s">
        <v>6911</v>
      </c>
      <c r="I999" s="3" t="s">
        <v>2538</v>
      </c>
      <c r="J999" s="3">
        <v>448.41899999999998</v>
      </c>
      <c r="K999" s="3">
        <v>4695860</v>
      </c>
      <c r="L999" s="3" t="s">
        <v>215</v>
      </c>
      <c r="M999" s="3">
        <v>1</v>
      </c>
      <c r="N999" s="3" t="s">
        <v>6632</v>
      </c>
      <c r="O999" s="3" t="s">
        <v>14107</v>
      </c>
      <c r="P999" s="3" t="s">
        <v>104</v>
      </c>
      <c r="Q999" s="3" t="s">
        <v>10204</v>
      </c>
      <c r="R999" s="5" t="s">
        <v>14113</v>
      </c>
      <c r="S999" s="3" t="s">
        <v>6911</v>
      </c>
      <c r="T999" s="3" t="s">
        <v>61</v>
      </c>
      <c r="V999" s="3">
        <v>71</v>
      </c>
      <c r="W999" s="3">
        <v>0</v>
      </c>
      <c r="X999" s="3">
        <v>67</v>
      </c>
      <c r="Y999" s="3">
        <v>997</v>
      </c>
      <c r="Z999" s="3" t="s">
        <v>215</v>
      </c>
      <c r="AA999" s="3">
        <v>35</v>
      </c>
      <c r="AB999" s="3">
        <v>7</v>
      </c>
      <c r="AC999" s="3">
        <v>4695860</v>
      </c>
      <c r="AD999" s="3">
        <v>856254</v>
      </c>
      <c r="AF999" s="3">
        <v>7</v>
      </c>
      <c r="AG999" s="3">
        <v>15</v>
      </c>
    </row>
    <row r="1000" spans="1:33" ht="15.75" customHeight="1" x14ac:dyDescent="0.15">
      <c r="A1000" s="3">
        <v>23462</v>
      </c>
      <c r="B1000" s="3">
        <v>998</v>
      </c>
      <c r="C1000" s="3">
        <v>58</v>
      </c>
      <c r="D1000" s="3" t="s">
        <v>5178</v>
      </c>
      <c r="E1000" s="3" t="s">
        <v>14116</v>
      </c>
      <c r="F1000" s="3" t="s">
        <v>36</v>
      </c>
      <c r="G1000" s="3" t="s">
        <v>37</v>
      </c>
      <c r="H1000" s="3" t="s">
        <v>5188</v>
      </c>
      <c r="I1000" s="3" t="s">
        <v>89</v>
      </c>
      <c r="J1000" s="3">
        <v>448.14249999999998</v>
      </c>
      <c r="K1000" s="3">
        <v>6695320</v>
      </c>
      <c r="L1000" s="3" t="s">
        <v>50</v>
      </c>
      <c r="M1000" s="3">
        <v>1</v>
      </c>
      <c r="N1000" s="3" t="s">
        <v>5178</v>
      </c>
      <c r="O1000" s="3" t="s">
        <v>14116</v>
      </c>
      <c r="P1000" s="3" t="s">
        <v>987</v>
      </c>
      <c r="Q1000" s="3" t="s">
        <v>5185</v>
      </c>
      <c r="R1000" s="5" t="s">
        <v>14121</v>
      </c>
      <c r="S1000" s="3" t="s">
        <v>5188</v>
      </c>
      <c r="T1000" s="3" t="s">
        <v>37</v>
      </c>
      <c r="V1000" s="3">
        <v>127</v>
      </c>
      <c r="W1000" s="3">
        <v>55</v>
      </c>
      <c r="X1000" s="3">
        <v>26</v>
      </c>
      <c r="Y1000" s="3">
        <v>998</v>
      </c>
      <c r="Z1000" s="3" t="s">
        <v>50</v>
      </c>
      <c r="AA1000" s="3">
        <v>58</v>
      </c>
      <c r="AB1000" s="3">
        <v>43</v>
      </c>
      <c r="AC1000" s="3">
        <v>6695320</v>
      </c>
      <c r="AD1000" s="3">
        <v>1221456</v>
      </c>
      <c r="AE1000" s="3" t="s">
        <v>89</v>
      </c>
      <c r="AF1000" s="3">
        <v>11</v>
      </c>
      <c r="AG1000" s="3">
        <v>4</v>
      </c>
    </row>
    <row r="1001" spans="1:33" ht="15.75" customHeight="1" x14ac:dyDescent="0.15">
      <c r="A1001" s="3">
        <v>21548</v>
      </c>
      <c r="B1001" s="3">
        <v>999</v>
      </c>
      <c r="C1001" s="3">
        <v>21</v>
      </c>
      <c r="D1001" s="3" t="s">
        <v>6647</v>
      </c>
      <c r="E1001" s="3" t="s">
        <v>14124</v>
      </c>
      <c r="F1001" s="3" t="s">
        <v>1438</v>
      </c>
      <c r="G1001" s="3" t="s">
        <v>495</v>
      </c>
      <c r="H1001" s="3" t="s">
        <v>9726</v>
      </c>
      <c r="I1001" s="3" t="s">
        <v>2566</v>
      </c>
      <c r="J1001" s="3">
        <v>447.95519999999999</v>
      </c>
      <c r="K1001" s="3">
        <v>10245310</v>
      </c>
      <c r="L1001" s="3" t="s">
        <v>356</v>
      </c>
      <c r="M1001" s="3">
        <v>2</v>
      </c>
      <c r="N1001" s="3" t="s">
        <v>6647</v>
      </c>
      <c r="O1001" s="3" t="s">
        <v>14124</v>
      </c>
      <c r="P1001" s="3" t="s">
        <v>1000</v>
      </c>
      <c r="Q1001" s="3" t="s">
        <v>10214</v>
      </c>
      <c r="R1001" s="5" t="s">
        <v>14129</v>
      </c>
      <c r="S1001" s="3" t="s">
        <v>9726</v>
      </c>
      <c r="T1001" s="3" t="s">
        <v>495</v>
      </c>
      <c r="V1001" s="3">
        <v>25</v>
      </c>
      <c r="W1001" s="3">
        <v>6</v>
      </c>
      <c r="X1001" s="3">
        <v>53</v>
      </c>
      <c r="Y1001" s="3">
        <v>999</v>
      </c>
      <c r="Z1001" s="3" t="s">
        <v>356</v>
      </c>
      <c r="AA1001" s="3">
        <v>21</v>
      </c>
      <c r="AB1001" s="3">
        <v>3</v>
      </c>
      <c r="AC1001" s="3">
        <v>10245310</v>
      </c>
      <c r="AD1001" s="3">
        <v>1869735</v>
      </c>
      <c r="AE1001" s="3" t="s">
        <v>2566</v>
      </c>
      <c r="AF1001" s="3">
        <v>18</v>
      </c>
      <c r="AG1001" s="3">
        <v>47</v>
      </c>
    </row>
    <row r="1002" spans="1:33" ht="15.75" customHeight="1" x14ac:dyDescent="0.15">
      <c r="A1002" s="3">
        <v>23131</v>
      </c>
      <c r="B1002" s="3">
        <v>1000</v>
      </c>
      <c r="C1002" s="3">
        <v>78</v>
      </c>
      <c r="D1002" s="3" t="s">
        <v>6649</v>
      </c>
      <c r="E1002" s="3" t="s">
        <v>14133</v>
      </c>
      <c r="F1002" s="3" t="s">
        <v>269</v>
      </c>
      <c r="G1002" s="3" t="s">
        <v>133</v>
      </c>
      <c r="H1002" s="3" t="s">
        <v>8394</v>
      </c>
      <c r="I1002" s="3" t="s">
        <v>6704</v>
      </c>
      <c r="J1002" s="3">
        <v>447.11419999999998</v>
      </c>
      <c r="K1002" s="3">
        <v>17541235</v>
      </c>
      <c r="L1002" s="3" t="s">
        <v>66</v>
      </c>
      <c r="M1002" s="3">
        <v>1</v>
      </c>
      <c r="N1002" s="3" t="s">
        <v>6649</v>
      </c>
      <c r="O1002" s="3" t="s">
        <v>14133</v>
      </c>
      <c r="P1002" s="3" t="s">
        <v>1000</v>
      </c>
      <c r="Q1002" s="3" t="s">
        <v>10221</v>
      </c>
      <c r="R1002" s="5" t="s">
        <v>14136</v>
      </c>
      <c r="S1002" s="3" t="s">
        <v>8394</v>
      </c>
      <c r="T1002" s="3" t="s">
        <v>133</v>
      </c>
      <c r="V1002" s="3">
        <v>25</v>
      </c>
      <c r="W1002" s="3">
        <v>0</v>
      </c>
      <c r="X1002" s="3">
        <v>90</v>
      </c>
      <c r="Y1002" s="3">
        <v>1000</v>
      </c>
      <c r="Z1002" s="3" t="s">
        <v>66</v>
      </c>
      <c r="AA1002" s="3">
        <v>78</v>
      </c>
      <c r="AB1002" s="3">
        <v>23</v>
      </c>
      <c r="AC1002" s="3">
        <v>17541235</v>
      </c>
      <c r="AD1002" s="3">
        <v>3206138</v>
      </c>
      <c r="AF1002" s="3">
        <v>9</v>
      </c>
      <c r="AG1002" s="3">
        <v>509</v>
      </c>
    </row>
    <row r="1003" spans="1:33" ht="15.75" customHeight="1" x14ac:dyDescent="0.15">
      <c r="A1003" s="3">
        <v>23547</v>
      </c>
      <c r="B1003" s="3">
        <v>1001</v>
      </c>
      <c r="C1003" s="3">
        <v>4</v>
      </c>
      <c r="D1003" s="3" t="s">
        <v>280</v>
      </c>
      <c r="E1003" s="3" t="s">
        <v>14140</v>
      </c>
      <c r="F1003" s="3" t="s">
        <v>331</v>
      </c>
      <c r="G1003" s="3" t="s">
        <v>167</v>
      </c>
      <c r="H1003" s="3" t="s">
        <v>9746</v>
      </c>
      <c r="I1003" s="3" t="s">
        <v>10228</v>
      </c>
      <c r="J1003" s="3">
        <v>446.55700000000002</v>
      </c>
      <c r="K1003" s="3">
        <v>7148086</v>
      </c>
      <c r="L1003" s="3" t="s">
        <v>71</v>
      </c>
      <c r="M1003" s="3">
        <v>1</v>
      </c>
      <c r="N1003" s="3" t="s">
        <v>280</v>
      </c>
      <c r="O1003" s="3" t="s">
        <v>14140</v>
      </c>
      <c r="P1003" s="3" t="s">
        <v>987</v>
      </c>
      <c r="Q1003" s="3" t="s">
        <v>10226</v>
      </c>
      <c r="R1003" s="5" t="s">
        <v>14145</v>
      </c>
      <c r="S1003" s="3" t="s">
        <v>9746</v>
      </c>
      <c r="T1003" s="3" t="s">
        <v>167</v>
      </c>
      <c r="V1003" s="3">
        <v>68</v>
      </c>
      <c r="W1003" s="3">
        <v>0</v>
      </c>
      <c r="X1003" s="3">
        <v>114</v>
      </c>
      <c r="Y1003" s="3">
        <v>1001</v>
      </c>
      <c r="Z1003" s="3" t="s">
        <v>71</v>
      </c>
      <c r="AA1003" s="3">
        <v>4</v>
      </c>
      <c r="AB1003" s="3">
        <v>2</v>
      </c>
      <c r="AC1003" s="3">
        <v>7148086</v>
      </c>
      <c r="AD1003" s="3">
        <v>1307839</v>
      </c>
      <c r="AF1003" s="3">
        <v>5</v>
      </c>
      <c r="AG1003" s="3">
        <v>572</v>
      </c>
    </row>
    <row r="1004" spans="1:33" ht="15.75" customHeight="1" x14ac:dyDescent="0.15">
      <c r="A1004" s="3">
        <v>26518</v>
      </c>
      <c r="B1004" s="3">
        <v>1002</v>
      </c>
      <c r="C1004" s="3">
        <v>20</v>
      </c>
      <c r="D1004" s="3" t="s">
        <v>288</v>
      </c>
      <c r="E1004" s="3" t="s">
        <v>14150</v>
      </c>
      <c r="F1004" s="3" t="s">
        <v>1172</v>
      </c>
      <c r="G1004" s="3" t="s">
        <v>565</v>
      </c>
      <c r="H1004" s="3" t="s">
        <v>9750</v>
      </c>
      <c r="I1004" s="3" t="s">
        <v>10232</v>
      </c>
      <c r="J1004" s="3">
        <v>446.52859999999998</v>
      </c>
      <c r="K1004" s="3">
        <v>2162537</v>
      </c>
      <c r="L1004" s="3" t="s">
        <v>71</v>
      </c>
      <c r="M1004" s="3">
        <v>0</v>
      </c>
      <c r="N1004" s="3" t="s">
        <v>288</v>
      </c>
      <c r="O1004" s="3" t="s">
        <v>14150</v>
      </c>
      <c r="P1004" s="8">
        <v>39083</v>
      </c>
      <c r="Q1004" s="3" t="s">
        <v>10231</v>
      </c>
      <c r="R1004" s="5" t="s">
        <v>14153</v>
      </c>
      <c r="S1004" s="3" t="s">
        <v>9750</v>
      </c>
      <c r="T1004" s="3" t="s">
        <v>565</v>
      </c>
      <c r="V1004" s="3">
        <v>12</v>
      </c>
      <c r="W1004" s="3">
        <v>0</v>
      </c>
      <c r="X1004" s="3">
        <v>115</v>
      </c>
      <c r="Y1004" s="3">
        <v>1002</v>
      </c>
      <c r="Z1004" s="3" t="s">
        <v>71</v>
      </c>
      <c r="AA1004" s="3">
        <v>20</v>
      </c>
      <c r="AB1004" s="3">
        <v>11</v>
      </c>
      <c r="AC1004" s="3">
        <v>2162537</v>
      </c>
      <c r="AD1004" s="3">
        <v>395686</v>
      </c>
      <c r="AF1004" s="3">
        <v>5</v>
      </c>
      <c r="AG1004" s="3">
        <v>150</v>
      </c>
    </row>
    <row r="1005" spans="1:33" ht="15.75" customHeight="1" x14ac:dyDescent="0.15">
      <c r="A1005" s="3">
        <v>21766</v>
      </c>
      <c r="B1005" s="3">
        <v>1003</v>
      </c>
      <c r="C1005" s="3">
        <v>278</v>
      </c>
      <c r="D1005" s="3" t="s">
        <v>294</v>
      </c>
      <c r="E1005" s="3" t="s">
        <v>14157</v>
      </c>
      <c r="F1005" s="3" t="s">
        <v>657</v>
      </c>
      <c r="G1005" s="3" t="s">
        <v>246</v>
      </c>
      <c r="H1005" s="3" t="s">
        <v>9754</v>
      </c>
      <c r="I1005" s="3" t="s">
        <v>3818</v>
      </c>
      <c r="J1005" s="3">
        <v>444.81</v>
      </c>
      <c r="K1005" s="3">
        <v>34802761</v>
      </c>
      <c r="L1005" s="3" t="s">
        <v>86</v>
      </c>
      <c r="M1005" s="3">
        <v>2</v>
      </c>
      <c r="N1005" s="3" t="s">
        <v>294</v>
      </c>
      <c r="O1005" s="3" t="s">
        <v>14157</v>
      </c>
      <c r="P1005" s="3" t="s">
        <v>1000</v>
      </c>
      <c r="Q1005" s="3" t="s">
        <v>10236</v>
      </c>
      <c r="R1005" s="5" t="s">
        <v>14162</v>
      </c>
      <c r="S1005" s="3" t="s">
        <v>9754</v>
      </c>
      <c r="T1005" s="3" t="s">
        <v>246</v>
      </c>
      <c r="V1005" s="3">
        <v>71</v>
      </c>
      <c r="W1005" s="3">
        <v>16</v>
      </c>
      <c r="X1005" s="3">
        <v>37</v>
      </c>
      <c r="Y1005" s="3">
        <v>1003</v>
      </c>
      <c r="Z1005" s="3" t="s">
        <v>86</v>
      </c>
      <c r="AA1005" s="3">
        <v>278</v>
      </c>
      <c r="AB1005" s="3">
        <v>59</v>
      </c>
      <c r="AC1005" s="3">
        <v>34802761</v>
      </c>
      <c r="AD1005" s="3">
        <v>6388055</v>
      </c>
      <c r="AE1005" s="3" t="s">
        <v>3818</v>
      </c>
      <c r="AF1005" s="3">
        <v>16</v>
      </c>
      <c r="AG1005" s="3">
        <v>22</v>
      </c>
    </row>
    <row r="1006" spans="1:33" ht="15.75" customHeight="1" x14ac:dyDescent="0.15">
      <c r="A1006" s="3">
        <v>17263</v>
      </c>
      <c r="B1006" s="3">
        <v>1004</v>
      </c>
      <c r="C1006" s="3">
        <v>136</v>
      </c>
      <c r="D1006" s="3" t="s">
        <v>298</v>
      </c>
      <c r="E1006" s="3" t="s">
        <v>14165</v>
      </c>
      <c r="F1006" s="3" t="s">
        <v>143</v>
      </c>
      <c r="G1006" s="3" t="s">
        <v>77</v>
      </c>
      <c r="H1006" s="3" t="s">
        <v>79</v>
      </c>
      <c r="I1006" s="3" t="s">
        <v>79</v>
      </c>
      <c r="J1006" s="3">
        <v>444.55090000000001</v>
      </c>
      <c r="K1006" s="3">
        <v>116099931</v>
      </c>
      <c r="L1006" s="3" t="s">
        <v>40</v>
      </c>
      <c r="M1006" s="3">
        <v>4</v>
      </c>
      <c r="N1006" s="3" t="s">
        <v>298</v>
      </c>
      <c r="O1006" s="3" t="s">
        <v>14165</v>
      </c>
      <c r="P1006" s="3" t="s">
        <v>1000</v>
      </c>
      <c r="Q1006" s="3" t="s">
        <v>6109</v>
      </c>
      <c r="R1006" s="5" t="s">
        <v>14168</v>
      </c>
      <c r="S1006" s="3" t="s">
        <v>79</v>
      </c>
      <c r="T1006" s="3" t="s">
        <v>77</v>
      </c>
      <c r="V1006" s="3">
        <v>31</v>
      </c>
      <c r="W1006" s="3">
        <v>31</v>
      </c>
      <c r="X1006" s="3">
        <v>67</v>
      </c>
      <c r="Y1006" s="3">
        <v>1004</v>
      </c>
      <c r="Z1006" s="3" t="s">
        <v>40</v>
      </c>
      <c r="AA1006" s="3">
        <v>136</v>
      </c>
      <c r="AB1006" s="3">
        <v>135</v>
      </c>
      <c r="AC1006" s="3">
        <v>116099931</v>
      </c>
      <c r="AD1006" s="3">
        <v>21320307</v>
      </c>
      <c r="AE1006" s="3" t="s">
        <v>79</v>
      </c>
      <c r="AF1006" s="3">
        <v>4</v>
      </c>
      <c r="AG1006" s="3">
        <v>6</v>
      </c>
    </row>
    <row r="1007" spans="1:33" ht="15.75" customHeight="1" x14ac:dyDescent="0.15">
      <c r="A1007" s="3">
        <v>26258</v>
      </c>
      <c r="B1007" s="3">
        <v>1005</v>
      </c>
      <c r="C1007" s="3">
        <v>87</v>
      </c>
      <c r="D1007" s="3" t="s">
        <v>301</v>
      </c>
      <c r="E1007" s="3" t="s">
        <v>14171</v>
      </c>
      <c r="F1007" s="3" t="s">
        <v>635</v>
      </c>
      <c r="G1007" s="3" t="s">
        <v>236</v>
      </c>
      <c r="H1007" s="3" t="s">
        <v>614</v>
      </c>
      <c r="I1007" s="3" t="s">
        <v>686</v>
      </c>
      <c r="J1007" s="3">
        <v>444.26299999999998</v>
      </c>
      <c r="K1007" s="3">
        <v>11630063</v>
      </c>
      <c r="L1007" s="3" t="s">
        <v>215</v>
      </c>
      <c r="M1007" s="3">
        <v>0</v>
      </c>
      <c r="N1007" s="3" t="s">
        <v>301</v>
      </c>
      <c r="O1007" s="3" t="s">
        <v>14171</v>
      </c>
      <c r="P1007" s="8">
        <v>38718</v>
      </c>
      <c r="Q1007" s="3" t="s">
        <v>10256</v>
      </c>
      <c r="R1007" s="5" t="s">
        <v>14175</v>
      </c>
      <c r="S1007" s="3" t="s">
        <v>614</v>
      </c>
      <c r="T1007" s="3" t="s">
        <v>236</v>
      </c>
      <c r="V1007" s="3">
        <v>15</v>
      </c>
      <c r="W1007" s="3">
        <v>0</v>
      </c>
      <c r="X1007" s="3">
        <v>68</v>
      </c>
      <c r="Y1007" s="3">
        <v>1005</v>
      </c>
      <c r="Z1007" s="3" t="s">
        <v>215</v>
      </c>
      <c r="AA1007" s="3">
        <v>87</v>
      </c>
      <c r="AB1007" s="3">
        <v>3</v>
      </c>
      <c r="AC1007" s="3">
        <v>11630063</v>
      </c>
      <c r="AD1007" s="3">
        <v>2136846</v>
      </c>
      <c r="AF1007" s="3">
        <v>7</v>
      </c>
      <c r="AG1007" s="3">
        <v>69</v>
      </c>
    </row>
    <row r="1008" spans="1:33" ht="15.75" customHeight="1" x14ac:dyDescent="0.15">
      <c r="A1008" s="3">
        <v>25014</v>
      </c>
      <c r="B1008" s="3">
        <v>1006</v>
      </c>
      <c r="C1008" s="3">
        <v>48</v>
      </c>
      <c r="D1008" s="3" t="s">
        <v>306</v>
      </c>
      <c r="E1008" s="3" t="s">
        <v>14180</v>
      </c>
      <c r="F1008" s="3" t="s">
        <v>1620</v>
      </c>
      <c r="G1008" s="3" t="s">
        <v>412</v>
      </c>
      <c r="H1008" s="3" t="s">
        <v>742</v>
      </c>
      <c r="I1008" s="3" t="s">
        <v>742</v>
      </c>
      <c r="J1008" s="3">
        <v>444.17160000000001</v>
      </c>
      <c r="K1008" s="3">
        <v>17506000</v>
      </c>
      <c r="L1008" s="3" t="s">
        <v>40</v>
      </c>
      <c r="M1008" s="3">
        <v>0</v>
      </c>
      <c r="N1008" s="3" t="s">
        <v>306</v>
      </c>
      <c r="O1008" s="3" t="s">
        <v>14180</v>
      </c>
      <c r="P1008" s="8">
        <v>36892</v>
      </c>
      <c r="Q1008" s="3" t="s">
        <v>10263</v>
      </c>
      <c r="R1008" s="5" t="s">
        <v>14184</v>
      </c>
      <c r="S1008" s="3" t="s">
        <v>742</v>
      </c>
      <c r="T1008" s="3" t="s">
        <v>412</v>
      </c>
      <c r="V1008" s="3">
        <v>43</v>
      </c>
      <c r="W1008" s="3">
        <v>40</v>
      </c>
      <c r="X1008" s="3">
        <v>68</v>
      </c>
      <c r="Y1008" s="3">
        <v>1006</v>
      </c>
      <c r="Z1008" s="3" t="s">
        <v>40</v>
      </c>
      <c r="AA1008" s="3">
        <v>48</v>
      </c>
      <c r="AB1008" s="3">
        <v>15</v>
      </c>
      <c r="AC1008" s="3">
        <v>17506000</v>
      </c>
      <c r="AD1008" s="3">
        <v>3217000</v>
      </c>
      <c r="AE1008" s="3" t="s">
        <v>742</v>
      </c>
      <c r="AF1008" s="3">
        <v>4</v>
      </c>
      <c r="AG1008" s="3">
        <v>17</v>
      </c>
    </row>
    <row r="1009" spans="1:33" ht="15.75" customHeight="1" x14ac:dyDescent="0.15">
      <c r="A1009" s="3">
        <v>26279</v>
      </c>
      <c r="B1009" s="3">
        <v>1007</v>
      </c>
      <c r="C1009" s="3">
        <v>103</v>
      </c>
      <c r="D1009" s="3" t="s">
        <v>310</v>
      </c>
      <c r="E1009" s="3" t="s">
        <v>14191</v>
      </c>
      <c r="F1009" s="3" t="s">
        <v>96</v>
      </c>
      <c r="G1009" s="3" t="s">
        <v>61</v>
      </c>
      <c r="H1009" s="3" t="s">
        <v>218</v>
      </c>
      <c r="I1009" s="3" t="s">
        <v>63</v>
      </c>
      <c r="J1009" s="3">
        <v>442.65870000000001</v>
      </c>
      <c r="K1009" s="3">
        <v>14691400</v>
      </c>
      <c r="L1009" s="3" t="s">
        <v>101</v>
      </c>
      <c r="M1009" s="3">
        <v>0</v>
      </c>
      <c r="N1009" s="3" t="s">
        <v>310</v>
      </c>
      <c r="O1009" s="3" t="s">
        <v>14191</v>
      </c>
      <c r="P1009" s="8">
        <v>39814</v>
      </c>
      <c r="Q1009" s="3" t="s">
        <v>10267</v>
      </c>
      <c r="R1009" s="5" t="s">
        <v>14195</v>
      </c>
      <c r="S1009" s="3" t="s">
        <v>218</v>
      </c>
      <c r="T1009" s="3" t="s">
        <v>61</v>
      </c>
      <c r="V1009" s="3">
        <v>72</v>
      </c>
      <c r="W1009" s="3">
        <v>78</v>
      </c>
      <c r="X1009" s="3">
        <v>80</v>
      </c>
      <c r="Y1009" s="3">
        <v>1007</v>
      </c>
      <c r="Z1009" s="3" t="s">
        <v>101</v>
      </c>
      <c r="AA1009" s="3">
        <v>103</v>
      </c>
      <c r="AB1009" s="3">
        <v>37</v>
      </c>
      <c r="AC1009" s="3">
        <v>14691400</v>
      </c>
      <c r="AD1009" s="3">
        <v>2707300</v>
      </c>
      <c r="AE1009" s="3" t="s">
        <v>63</v>
      </c>
      <c r="AF1009" s="3">
        <v>10</v>
      </c>
      <c r="AG1009" s="3">
        <v>3</v>
      </c>
    </row>
    <row r="1010" spans="1:33" ht="15.75" customHeight="1" x14ac:dyDescent="0.15">
      <c r="A1010" s="3">
        <v>23235</v>
      </c>
      <c r="B1010" s="3">
        <v>1008</v>
      </c>
      <c r="C1010" s="3">
        <v>23</v>
      </c>
      <c r="D1010" s="3" t="s">
        <v>313</v>
      </c>
      <c r="E1010" s="3" t="s">
        <v>14199</v>
      </c>
      <c r="F1010" s="3" t="s">
        <v>475</v>
      </c>
      <c r="G1010" s="3" t="s">
        <v>277</v>
      </c>
      <c r="H1010" s="3" t="s">
        <v>475</v>
      </c>
      <c r="I1010" s="3" t="s">
        <v>203</v>
      </c>
      <c r="J1010" s="3">
        <v>441.7989</v>
      </c>
      <c r="K1010" s="3">
        <v>5120000</v>
      </c>
      <c r="L1010" s="3" t="s">
        <v>71</v>
      </c>
      <c r="M1010" s="3">
        <v>1</v>
      </c>
      <c r="N1010" s="3" t="s">
        <v>313</v>
      </c>
      <c r="O1010" s="3" t="s">
        <v>14199</v>
      </c>
      <c r="P1010" s="3" t="s">
        <v>179</v>
      </c>
      <c r="Q1010" s="3" t="s">
        <v>6730</v>
      </c>
      <c r="R1010" s="5" t="s">
        <v>14203</v>
      </c>
      <c r="S1010" s="3" t="s">
        <v>475</v>
      </c>
      <c r="T1010" s="3" t="s">
        <v>277</v>
      </c>
      <c r="V1010" s="3">
        <v>83</v>
      </c>
      <c r="W1010" s="3">
        <v>97</v>
      </c>
      <c r="X1010" s="3">
        <v>116</v>
      </c>
      <c r="Y1010" s="3">
        <v>1008</v>
      </c>
      <c r="Z1010" s="3" t="s">
        <v>71</v>
      </c>
      <c r="AA1010" s="3">
        <v>23</v>
      </c>
      <c r="AB1010" s="3">
        <v>5</v>
      </c>
      <c r="AC1010" s="3">
        <v>5120000</v>
      </c>
      <c r="AD1010" s="3">
        <v>945000</v>
      </c>
      <c r="AE1010" s="3" t="s">
        <v>203</v>
      </c>
      <c r="AF1010" s="3">
        <v>5</v>
      </c>
      <c r="AG1010" s="3">
        <v>9</v>
      </c>
    </row>
    <row r="1011" spans="1:33" ht="15.75" customHeight="1" x14ac:dyDescent="0.15">
      <c r="A1011" s="3">
        <v>25269</v>
      </c>
      <c r="B1011" s="3">
        <v>1009</v>
      </c>
      <c r="C1011" s="3">
        <v>13</v>
      </c>
      <c r="D1011" s="3" t="s">
        <v>316</v>
      </c>
      <c r="E1011" s="3" t="s">
        <v>14207</v>
      </c>
      <c r="F1011" s="3" t="s">
        <v>1009</v>
      </c>
      <c r="G1011" s="3" t="s">
        <v>403</v>
      </c>
      <c r="H1011" s="3" t="s">
        <v>9773</v>
      </c>
      <c r="I1011" s="3" t="s">
        <v>203</v>
      </c>
      <c r="J1011" s="3">
        <v>441.74430000000001</v>
      </c>
      <c r="K1011" s="3">
        <v>14243000</v>
      </c>
      <c r="L1011" s="3" t="s">
        <v>75</v>
      </c>
      <c r="M1011" s="3">
        <v>0</v>
      </c>
      <c r="N1011" s="3" t="s">
        <v>316</v>
      </c>
      <c r="O1011" s="3" t="s">
        <v>14207</v>
      </c>
      <c r="P1011" s="8">
        <v>37257</v>
      </c>
      <c r="Q1011" s="3" t="s">
        <v>10278</v>
      </c>
      <c r="R1011" s="5" t="s">
        <v>14213</v>
      </c>
      <c r="S1011" s="3" t="s">
        <v>9773</v>
      </c>
      <c r="T1011" s="3" t="s">
        <v>403</v>
      </c>
      <c r="V1011" s="3">
        <v>29</v>
      </c>
      <c r="W1011" s="3">
        <v>98</v>
      </c>
      <c r="X1011" s="3">
        <v>23</v>
      </c>
      <c r="Y1011" s="3">
        <v>1009</v>
      </c>
      <c r="Z1011" s="3" t="s">
        <v>75</v>
      </c>
      <c r="AA1011" s="3">
        <v>13</v>
      </c>
      <c r="AB1011" s="3">
        <v>5</v>
      </c>
      <c r="AC1011" s="3">
        <v>14243000</v>
      </c>
      <c r="AD1011" s="3">
        <v>2629100</v>
      </c>
      <c r="AE1011" s="3" t="s">
        <v>203</v>
      </c>
      <c r="AF1011" s="3">
        <v>14</v>
      </c>
      <c r="AG1011" s="3">
        <v>9</v>
      </c>
    </row>
    <row r="1012" spans="1:33" ht="15.75" customHeight="1" x14ac:dyDescent="0.15">
      <c r="A1012" s="3">
        <v>8109</v>
      </c>
      <c r="B1012" s="3">
        <v>1010</v>
      </c>
      <c r="C1012" s="3">
        <v>210</v>
      </c>
      <c r="D1012" s="3" t="s">
        <v>320</v>
      </c>
      <c r="E1012" s="3" t="s">
        <v>14218</v>
      </c>
      <c r="F1012" s="3" t="s">
        <v>3877</v>
      </c>
      <c r="G1012" s="3" t="s">
        <v>731</v>
      </c>
      <c r="H1012" s="3" t="s">
        <v>391</v>
      </c>
      <c r="I1012" s="3" t="s">
        <v>10292</v>
      </c>
      <c r="J1012" s="3">
        <v>441.16680000000002</v>
      </c>
      <c r="K1012" s="3">
        <v>54398909</v>
      </c>
      <c r="L1012" s="3" t="s">
        <v>162</v>
      </c>
      <c r="M1012" s="3">
        <v>3</v>
      </c>
      <c r="N1012" s="3" t="s">
        <v>320</v>
      </c>
      <c r="O1012" s="3" t="s">
        <v>14218</v>
      </c>
      <c r="P1012" s="3" t="s">
        <v>3926</v>
      </c>
      <c r="Q1012" s="3" t="s">
        <v>10286</v>
      </c>
      <c r="R1012" s="5" t="s">
        <v>14222</v>
      </c>
      <c r="S1012" s="3" t="s">
        <v>391</v>
      </c>
      <c r="T1012" s="3" t="s">
        <v>731</v>
      </c>
      <c r="V1012" s="3">
        <v>11</v>
      </c>
      <c r="W1012" s="3">
        <v>0</v>
      </c>
      <c r="X1012" s="3">
        <v>121</v>
      </c>
      <c r="Y1012" s="3">
        <v>1010</v>
      </c>
      <c r="Z1012" s="3" t="s">
        <v>162</v>
      </c>
      <c r="AA1012" s="3">
        <v>210</v>
      </c>
      <c r="AB1012" s="3">
        <v>115</v>
      </c>
      <c r="AC1012" s="3">
        <v>54398909</v>
      </c>
      <c r="AD1012" s="3">
        <v>10052152</v>
      </c>
      <c r="AF1012" s="3">
        <v>8</v>
      </c>
      <c r="AG1012" s="3">
        <v>276</v>
      </c>
    </row>
    <row r="1013" spans="1:33" ht="15.75" customHeight="1" x14ac:dyDescent="0.15">
      <c r="A1013" s="3">
        <v>26614</v>
      </c>
      <c r="B1013" s="3">
        <v>1011</v>
      </c>
      <c r="C1013" s="3">
        <v>8</v>
      </c>
      <c r="D1013" s="3" t="s">
        <v>7598</v>
      </c>
      <c r="E1013" s="3" t="s">
        <v>14229</v>
      </c>
      <c r="F1013" s="3" t="s">
        <v>475</v>
      </c>
      <c r="G1013" s="3" t="s">
        <v>277</v>
      </c>
      <c r="H1013" s="3" t="s">
        <v>991</v>
      </c>
      <c r="I1013" s="3" t="s">
        <v>203</v>
      </c>
      <c r="J1013" s="3">
        <v>440.5915</v>
      </c>
      <c r="K1013" s="3">
        <v>2571053</v>
      </c>
      <c r="L1013" s="3" t="s">
        <v>50</v>
      </c>
      <c r="M1013" s="3">
        <v>0</v>
      </c>
      <c r="N1013" s="3" t="s">
        <v>7598</v>
      </c>
      <c r="O1013" s="3" t="s">
        <v>14229</v>
      </c>
      <c r="P1013" s="8">
        <v>39448</v>
      </c>
      <c r="Q1013" s="3" t="s">
        <v>7601</v>
      </c>
      <c r="R1013" s="5" t="s">
        <v>14234</v>
      </c>
      <c r="S1013" s="3" t="s">
        <v>991</v>
      </c>
      <c r="T1013" s="3" t="s">
        <v>277</v>
      </c>
      <c r="V1013" s="3">
        <v>84</v>
      </c>
      <c r="W1013" s="3">
        <v>99</v>
      </c>
      <c r="X1013" s="3">
        <v>27</v>
      </c>
      <c r="Y1013" s="3">
        <v>1011</v>
      </c>
      <c r="Z1013" s="3" t="s">
        <v>50</v>
      </c>
      <c r="AA1013" s="3">
        <v>8</v>
      </c>
      <c r="AB1013" s="3">
        <v>2</v>
      </c>
      <c r="AC1013" s="3">
        <v>2571053</v>
      </c>
      <c r="AD1013" s="3">
        <v>475600</v>
      </c>
      <c r="AE1013" s="3" t="s">
        <v>203</v>
      </c>
      <c r="AF1013" s="3">
        <v>11</v>
      </c>
      <c r="AG1013" s="3">
        <v>9</v>
      </c>
    </row>
    <row r="1014" spans="1:33" ht="15.75" customHeight="1" x14ac:dyDescent="0.15">
      <c r="A1014" s="3">
        <v>23108</v>
      </c>
      <c r="B1014" s="3">
        <v>1012</v>
      </c>
      <c r="C1014" s="3">
        <v>38</v>
      </c>
      <c r="D1014" s="3" t="s">
        <v>332</v>
      </c>
      <c r="E1014" s="3" t="s">
        <v>14238</v>
      </c>
      <c r="F1014" s="3" t="s">
        <v>475</v>
      </c>
      <c r="G1014" s="3" t="s">
        <v>277</v>
      </c>
      <c r="H1014" s="3" t="s">
        <v>475</v>
      </c>
      <c r="I1014" s="3" t="s">
        <v>203</v>
      </c>
      <c r="J1014" s="3">
        <v>439.62130000000002</v>
      </c>
      <c r="K1014" s="3">
        <v>3253393</v>
      </c>
      <c r="L1014" s="3" t="s">
        <v>335</v>
      </c>
      <c r="M1014" s="3">
        <v>1</v>
      </c>
      <c r="N1014" s="3" t="s">
        <v>332</v>
      </c>
      <c r="O1014" s="3" t="s">
        <v>14238</v>
      </c>
      <c r="P1014" s="3" t="s">
        <v>1000</v>
      </c>
      <c r="Q1014" s="3" t="s">
        <v>7793</v>
      </c>
      <c r="R1014" s="5" t="s">
        <v>14242</v>
      </c>
      <c r="S1014" s="3" t="s">
        <v>475</v>
      </c>
      <c r="T1014" s="3" t="s">
        <v>277</v>
      </c>
      <c r="V1014" s="3">
        <v>85</v>
      </c>
      <c r="W1014" s="3">
        <v>100</v>
      </c>
      <c r="X1014" s="3">
        <v>17</v>
      </c>
      <c r="Y1014" s="3">
        <v>1012</v>
      </c>
      <c r="Z1014" s="3" t="s">
        <v>335</v>
      </c>
      <c r="AA1014" s="3">
        <v>38</v>
      </c>
      <c r="AB1014" s="3">
        <v>9</v>
      </c>
      <c r="AC1014" s="3">
        <v>3253393</v>
      </c>
      <c r="AD1014" s="3">
        <v>602903</v>
      </c>
      <c r="AE1014" s="3" t="s">
        <v>203</v>
      </c>
      <c r="AF1014" s="3">
        <v>21</v>
      </c>
      <c r="AG1014" s="3">
        <v>9</v>
      </c>
    </row>
    <row r="1015" spans="1:33" ht="15.75" customHeight="1" x14ac:dyDescent="0.15">
      <c r="A1015" s="3">
        <v>25793</v>
      </c>
      <c r="B1015" s="3">
        <v>1013</v>
      </c>
      <c r="C1015" s="3">
        <v>360</v>
      </c>
      <c r="D1015" s="3" t="s">
        <v>336</v>
      </c>
      <c r="E1015" s="3" t="s">
        <v>14244</v>
      </c>
      <c r="F1015" s="3" t="s">
        <v>931</v>
      </c>
      <c r="G1015" s="3" t="s">
        <v>378</v>
      </c>
      <c r="H1015" s="3" t="s">
        <v>6934</v>
      </c>
      <c r="I1015" s="3" t="s">
        <v>10318</v>
      </c>
      <c r="J1015" s="3">
        <v>439.35160000000002</v>
      </c>
      <c r="K1015" s="3">
        <v>50874967</v>
      </c>
      <c r="L1015" s="3" t="s">
        <v>40</v>
      </c>
      <c r="M1015" s="3">
        <v>0</v>
      </c>
      <c r="N1015" s="3" t="s">
        <v>336</v>
      </c>
      <c r="O1015" s="3" t="s">
        <v>14244</v>
      </c>
      <c r="P1015" s="8">
        <v>40179</v>
      </c>
      <c r="Q1015" s="3" t="s">
        <v>10310</v>
      </c>
      <c r="R1015" s="5" t="s">
        <v>14248</v>
      </c>
      <c r="S1015" s="3" t="s">
        <v>6934</v>
      </c>
      <c r="T1015" s="3" t="s">
        <v>378</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15">
      <c r="A1016" s="3">
        <v>25209</v>
      </c>
      <c r="B1016" s="3">
        <v>1014</v>
      </c>
      <c r="C1016" s="3">
        <v>5</v>
      </c>
      <c r="D1016" s="3" t="s">
        <v>338</v>
      </c>
      <c r="E1016" s="3" t="s">
        <v>14251</v>
      </c>
      <c r="F1016" s="3" t="s">
        <v>36</v>
      </c>
      <c r="G1016" s="3" t="s">
        <v>37</v>
      </c>
      <c r="H1016" s="3" t="s">
        <v>7821</v>
      </c>
      <c r="I1016" s="3" t="s">
        <v>39</v>
      </c>
      <c r="J1016" s="3">
        <v>439.24220000000003</v>
      </c>
      <c r="K1016" s="3">
        <v>2514470</v>
      </c>
      <c r="L1016" s="3" t="s">
        <v>340</v>
      </c>
      <c r="M1016" s="3">
        <v>0</v>
      </c>
      <c r="N1016" s="3" t="s">
        <v>338</v>
      </c>
      <c r="O1016" s="3" t="s">
        <v>14251</v>
      </c>
      <c r="P1016" s="8">
        <v>39448</v>
      </c>
      <c r="Q1016" s="3" t="s">
        <v>10321</v>
      </c>
      <c r="R1016" s="5" t="s">
        <v>14256</v>
      </c>
      <c r="S1016" s="3" t="s">
        <v>7821</v>
      </c>
      <c r="T1016" s="3" t="s">
        <v>37</v>
      </c>
      <c r="V1016" s="3">
        <v>127</v>
      </c>
      <c r="W1016" s="3">
        <v>64</v>
      </c>
      <c r="X1016" s="3">
        <v>20</v>
      </c>
      <c r="Y1016" s="3">
        <v>1014</v>
      </c>
      <c r="Z1016" s="3" t="s">
        <v>340</v>
      </c>
      <c r="AA1016" s="3">
        <v>5</v>
      </c>
      <c r="AB1016" s="3">
        <v>5</v>
      </c>
      <c r="AC1016" s="3">
        <v>2514470</v>
      </c>
      <c r="AD1016" s="3">
        <v>466297</v>
      </c>
      <c r="AE1016" s="3" t="s">
        <v>39</v>
      </c>
      <c r="AF1016" s="3">
        <v>6</v>
      </c>
      <c r="AG1016" s="3">
        <v>2</v>
      </c>
    </row>
    <row r="1017" spans="1:33" ht="15.75" customHeight="1" x14ac:dyDescent="0.15">
      <c r="A1017" s="3">
        <v>23414</v>
      </c>
      <c r="B1017" s="3">
        <v>1015</v>
      </c>
      <c r="C1017" s="3">
        <v>52</v>
      </c>
      <c r="D1017" s="3" t="s">
        <v>342</v>
      </c>
      <c r="E1017" s="3" t="s">
        <v>14260</v>
      </c>
      <c r="F1017" s="3" t="s">
        <v>1121</v>
      </c>
      <c r="G1017" s="3" t="s">
        <v>497</v>
      </c>
      <c r="H1017" s="3" t="s">
        <v>5355</v>
      </c>
      <c r="I1017" s="3" t="s">
        <v>1587</v>
      </c>
      <c r="J1017" s="3">
        <v>438.73419999999999</v>
      </c>
      <c r="K1017" s="3">
        <v>8512000</v>
      </c>
      <c r="L1017" s="3" t="s">
        <v>40</v>
      </c>
      <c r="M1017" s="3">
        <v>1</v>
      </c>
      <c r="N1017" s="3" t="s">
        <v>342</v>
      </c>
      <c r="O1017" s="3" t="s">
        <v>14260</v>
      </c>
      <c r="P1017" s="3" t="s">
        <v>41</v>
      </c>
      <c r="Q1017" s="3" t="s">
        <v>10327</v>
      </c>
      <c r="R1017" s="5" t="s">
        <v>14263</v>
      </c>
      <c r="S1017" s="3" t="s">
        <v>5355</v>
      </c>
      <c r="T1017" s="3" t="s">
        <v>497</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15">
      <c r="A1018" s="3">
        <v>26138</v>
      </c>
      <c r="B1018" s="3">
        <v>1016</v>
      </c>
      <c r="C1018" s="3">
        <v>21</v>
      </c>
      <c r="D1018" s="3" t="s">
        <v>344</v>
      </c>
      <c r="E1018" s="3" t="s">
        <v>14267</v>
      </c>
      <c r="F1018" s="3" t="s">
        <v>1009</v>
      </c>
      <c r="G1018" s="3" t="s">
        <v>403</v>
      </c>
      <c r="H1018" s="3" t="s">
        <v>9796</v>
      </c>
      <c r="I1018" s="3" t="s">
        <v>1032</v>
      </c>
      <c r="J1018" s="3">
        <v>438.29059999999998</v>
      </c>
      <c r="K1018" s="3">
        <v>3059692</v>
      </c>
      <c r="L1018" s="3" t="s">
        <v>66</v>
      </c>
      <c r="M1018" s="3">
        <v>0</v>
      </c>
      <c r="N1018" s="3" t="s">
        <v>344</v>
      </c>
      <c r="O1018" s="3" t="s">
        <v>14267</v>
      </c>
      <c r="P1018" s="8">
        <v>39083</v>
      </c>
      <c r="Q1018" s="3" t="s">
        <v>10339</v>
      </c>
      <c r="R1018" s="5" t="s">
        <v>14269</v>
      </c>
      <c r="S1018" s="3" t="s">
        <v>9796</v>
      </c>
      <c r="T1018" s="3" t="s">
        <v>403</v>
      </c>
      <c r="V1018" s="3">
        <v>30</v>
      </c>
      <c r="W1018" s="3">
        <v>28</v>
      </c>
      <c r="X1018" s="3">
        <v>91</v>
      </c>
      <c r="Y1018" s="3">
        <v>1016</v>
      </c>
      <c r="Z1018" s="3" t="s">
        <v>66</v>
      </c>
      <c r="AA1018" s="3">
        <v>21</v>
      </c>
      <c r="AB1018" s="3">
        <v>20</v>
      </c>
      <c r="AC1018" s="3">
        <v>3059692</v>
      </c>
      <c r="AD1018" s="3">
        <v>568409</v>
      </c>
      <c r="AE1018" s="3" t="s">
        <v>1032</v>
      </c>
      <c r="AF1018" s="3">
        <v>9</v>
      </c>
      <c r="AG1018" s="3">
        <v>49</v>
      </c>
    </row>
    <row r="1019" spans="1:33" ht="15.75" customHeight="1" x14ac:dyDescent="0.15">
      <c r="A1019" s="3">
        <v>23182</v>
      </c>
      <c r="B1019" s="3">
        <v>1017</v>
      </c>
      <c r="C1019" s="3">
        <v>17</v>
      </c>
      <c r="D1019" s="3" t="s">
        <v>348</v>
      </c>
      <c r="E1019" s="3" t="s">
        <v>14274</v>
      </c>
      <c r="F1019" s="3" t="s">
        <v>210</v>
      </c>
      <c r="G1019" s="3" t="s">
        <v>114</v>
      </c>
      <c r="H1019" s="3" t="s">
        <v>116</v>
      </c>
      <c r="I1019" s="3" t="s">
        <v>116</v>
      </c>
      <c r="J1019" s="3">
        <v>438.22340000000003</v>
      </c>
      <c r="K1019" s="3">
        <v>6264129</v>
      </c>
      <c r="L1019" s="3" t="s">
        <v>59</v>
      </c>
      <c r="M1019" s="3">
        <v>2</v>
      </c>
      <c r="N1019" s="3" t="s">
        <v>348</v>
      </c>
      <c r="O1019" s="3" t="s">
        <v>14274</v>
      </c>
      <c r="P1019" s="3" t="s">
        <v>835</v>
      </c>
      <c r="Q1019" s="3" t="s">
        <v>10349</v>
      </c>
      <c r="R1019" s="5" t="s">
        <v>14278</v>
      </c>
      <c r="S1019" s="3" t="s">
        <v>116</v>
      </c>
      <c r="T1019" s="3" t="s">
        <v>114</v>
      </c>
      <c r="V1019" s="3">
        <v>19</v>
      </c>
      <c r="W1019" s="3">
        <v>18</v>
      </c>
      <c r="X1019" s="3">
        <v>54</v>
      </c>
      <c r="Y1019" s="3">
        <v>1017</v>
      </c>
      <c r="Z1019" s="3" t="s">
        <v>59</v>
      </c>
      <c r="AA1019" s="3">
        <v>17</v>
      </c>
      <c r="AB1019" s="3">
        <v>5</v>
      </c>
      <c r="AC1019" s="3">
        <v>6264129</v>
      </c>
      <c r="AD1019" s="3">
        <v>1163853</v>
      </c>
      <c r="AE1019" s="3" t="s">
        <v>116</v>
      </c>
      <c r="AF1019" s="3">
        <v>17</v>
      </c>
      <c r="AG1019" s="3">
        <v>46</v>
      </c>
    </row>
    <row r="1020" spans="1:33" ht="15.75" customHeight="1" x14ac:dyDescent="0.15">
      <c r="A1020" s="3">
        <v>20397</v>
      </c>
      <c r="B1020" s="3">
        <v>1018</v>
      </c>
      <c r="C1020" s="3">
        <v>162</v>
      </c>
      <c r="D1020" s="3" t="s">
        <v>354</v>
      </c>
      <c r="E1020" s="3" t="s">
        <v>14282</v>
      </c>
      <c r="F1020" s="3" t="s">
        <v>1620</v>
      </c>
      <c r="G1020" s="3" t="s">
        <v>412</v>
      </c>
      <c r="H1020" s="3" t="s">
        <v>742</v>
      </c>
      <c r="I1020" s="3" t="s">
        <v>742</v>
      </c>
      <c r="J1020" s="3">
        <v>437.9196</v>
      </c>
      <c r="K1020" s="3">
        <v>16125297</v>
      </c>
      <c r="L1020" s="3" t="s">
        <v>66</v>
      </c>
      <c r="M1020" s="3">
        <v>3</v>
      </c>
      <c r="N1020" s="3" t="s">
        <v>354</v>
      </c>
      <c r="O1020" s="3" t="s">
        <v>14282</v>
      </c>
      <c r="P1020" s="3" t="s">
        <v>2080</v>
      </c>
      <c r="Q1020" s="3" t="s">
        <v>10353</v>
      </c>
      <c r="R1020" s="5" t="s">
        <v>14287</v>
      </c>
      <c r="S1020" s="3" t="s">
        <v>742</v>
      </c>
      <c r="T1020" s="3" t="s">
        <v>412</v>
      </c>
      <c r="V1020" s="3">
        <v>44</v>
      </c>
      <c r="W1020" s="3">
        <v>41</v>
      </c>
      <c r="X1020" s="3">
        <v>92</v>
      </c>
      <c r="Y1020" s="3">
        <v>1018</v>
      </c>
      <c r="Z1020" s="3" t="s">
        <v>66</v>
      </c>
      <c r="AA1020" s="3">
        <v>162</v>
      </c>
      <c r="AB1020" s="3">
        <v>37</v>
      </c>
      <c r="AC1020" s="3">
        <v>16125297</v>
      </c>
      <c r="AD1020" s="3">
        <v>2997715</v>
      </c>
      <c r="AE1020" s="3" t="s">
        <v>742</v>
      </c>
      <c r="AF1020" s="3">
        <v>9</v>
      </c>
      <c r="AG1020" s="3">
        <v>17</v>
      </c>
    </row>
    <row r="1021" spans="1:33" ht="15.75" customHeight="1" x14ac:dyDescent="0.15">
      <c r="A1021" s="3">
        <v>25887</v>
      </c>
      <c r="B1021" s="3">
        <v>1019</v>
      </c>
      <c r="C1021" s="3">
        <v>13</v>
      </c>
      <c r="D1021" s="3" t="s">
        <v>361</v>
      </c>
      <c r="E1021" s="3" t="s">
        <v>14291</v>
      </c>
      <c r="F1021" s="3" t="s">
        <v>657</v>
      </c>
      <c r="G1021" s="3" t="s">
        <v>246</v>
      </c>
      <c r="H1021" s="3" t="s">
        <v>3818</v>
      </c>
      <c r="I1021" s="3" t="s">
        <v>3818</v>
      </c>
      <c r="J1021" s="3">
        <v>437.61009999999999</v>
      </c>
      <c r="K1021" s="3">
        <v>2083325</v>
      </c>
      <c r="L1021" s="3" t="s">
        <v>364</v>
      </c>
      <c r="M1021" s="3">
        <v>0</v>
      </c>
      <c r="N1021" s="3" t="s">
        <v>361</v>
      </c>
      <c r="O1021" s="3" t="s">
        <v>14291</v>
      </c>
      <c r="P1021" s="8">
        <v>39448</v>
      </c>
      <c r="Q1021" s="3" t="s">
        <v>10359</v>
      </c>
      <c r="R1021" s="5" t="s">
        <v>14295</v>
      </c>
      <c r="S1021" s="3" t="s">
        <v>3818</v>
      </c>
      <c r="T1021" s="3" t="s">
        <v>246</v>
      </c>
      <c r="V1021" s="3">
        <v>72</v>
      </c>
      <c r="W1021" s="3">
        <v>17</v>
      </c>
      <c r="X1021" s="3">
        <v>40</v>
      </c>
      <c r="Y1021" s="3">
        <v>1019</v>
      </c>
      <c r="Z1021" s="3" t="s">
        <v>364</v>
      </c>
      <c r="AA1021" s="3">
        <v>13</v>
      </c>
      <c r="AB1021" s="3">
        <v>3</v>
      </c>
      <c r="AC1021" s="3">
        <v>2083325</v>
      </c>
      <c r="AD1021" s="3">
        <v>387516</v>
      </c>
      <c r="AE1021" s="3" t="s">
        <v>3818</v>
      </c>
      <c r="AF1021" s="3">
        <v>20</v>
      </c>
      <c r="AG1021" s="3">
        <v>22</v>
      </c>
    </row>
    <row r="1022" spans="1:33" ht="15.75" customHeight="1" x14ac:dyDescent="0.15">
      <c r="A1022" s="3">
        <v>26508</v>
      </c>
      <c r="B1022" s="3">
        <v>1020</v>
      </c>
      <c r="C1022" s="3">
        <v>11</v>
      </c>
      <c r="D1022" s="3" t="s">
        <v>366</v>
      </c>
      <c r="E1022" s="3" t="s">
        <v>14297</v>
      </c>
      <c r="F1022" s="3" t="s">
        <v>5738</v>
      </c>
      <c r="G1022" s="3" t="s">
        <v>599</v>
      </c>
      <c r="H1022" s="3" t="s">
        <v>9813</v>
      </c>
      <c r="I1022" s="3" t="s">
        <v>3354</v>
      </c>
      <c r="J1022" s="3">
        <v>436.55799999999999</v>
      </c>
      <c r="K1022" s="3">
        <v>5201409</v>
      </c>
      <c r="L1022" s="3" t="s">
        <v>229</v>
      </c>
      <c r="M1022" s="3">
        <v>0</v>
      </c>
      <c r="N1022" s="3" t="s">
        <v>366</v>
      </c>
      <c r="O1022" s="3" t="s">
        <v>14297</v>
      </c>
      <c r="P1022" s="8">
        <v>39448</v>
      </c>
      <c r="Q1022" s="3" t="s">
        <v>10363</v>
      </c>
      <c r="R1022" s="5" t="s">
        <v>14301</v>
      </c>
      <c r="S1022" s="3" t="s">
        <v>9813</v>
      </c>
      <c r="T1022" s="3" t="s">
        <v>599</v>
      </c>
      <c r="V1022" s="3">
        <v>14</v>
      </c>
      <c r="W1022" s="3">
        <v>13</v>
      </c>
      <c r="X1022" s="3">
        <v>5</v>
      </c>
      <c r="Y1022" s="3">
        <v>1020</v>
      </c>
      <c r="Z1022" s="3" t="s">
        <v>229</v>
      </c>
      <c r="AA1022" s="3">
        <v>11</v>
      </c>
      <c r="AB1022" s="3">
        <v>8</v>
      </c>
      <c r="AC1022" s="3">
        <v>5201409</v>
      </c>
      <c r="AD1022" s="3">
        <v>969403</v>
      </c>
      <c r="AE1022" s="3" t="s">
        <v>3354</v>
      </c>
      <c r="AF1022" s="3">
        <v>25</v>
      </c>
      <c r="AG1022" s="3">
        <v>13</v>
      </c>
    </row>
    <row r="1023" spans="1:33" ht="15.75" customHeight="1" x14ac:dyDescent="0.15">
      <c r="A1023" s="3">
        <v>25254</v>
      </c>
      <c r="B1023" s="3">
        <v>1021</v>
      </c>
      <c r="C1023" s="3">
        <v>20</v>
      </c>
      <c r="D1023" s="3" t="s">
        <v>387</v>
      </c>
      <c r="E1023" s="3" t="s">
        <v>14307</v>
      </c>
      <c r="F1023" s="3" t="s">
        <v>4061</v>
      </c>
      <c r="G1023" s="3" t="s">
        <v>446</v>
      </c>
      <c r="H1023" s="3" t="s">
        <v>9816</v>
      </c>
      <c r="I1023" s="3" t="s">
        <v>2435</v>
      </c>
      <c r="J1023" s="3">
        <v>436.1943</v>
      </c>
      <c r="K1023" s="3">
        <v>3669928</v>
      </c>
      <c r="L1023" s="3" t="s">
        <v>101</v>
      </c>
      <c r="M1023" s="3">
        <v>0</v>
      </c>
      <c r="N1023" s="3" t="s">
        <v>387</v>
      </c>
      <c r="O1023" s="3" t="s">
        <v>14307</v>
      </c>
      <c r="P1023" s="8">
        <v>39448</v>
      </c>
      <c r="Q1023" s="3" t="s">
        <v>10371</v>
      </c>
      <c r="R1023" s="5" t="s">
        <v>14312</v>
      </c>
      <c r="S1023" s="3" t="s">
        <v>9816</v>
      </c>
      <c r="T1023" s="3" t="s">
        <v>446</v>
      </c>
      <c r="V1023" s="3">
        <v>32</v>
      </c>
      <c r="W1023" s="3">
        <v>31</v>
      </c>
      <c r="X1023" s="3">
        <v>81</v>
      </c>
      <c r="Y1023" s="3">
        <v>1021</v>
      </c>
      <c r="Z1023" s="3" t="s">
        <v>101</v>
      </c>
      <c r="AA1023" s="3">
        <v>20</v>
      </c>
      <c r="AB1023" s="3">
        <v>3</v>
      </c>
      <c r="AC1023" s="3">
        <v>3669928</v>
      </c>
      <c r="AD1023" s="3">
        <v>684440</v>
      </c>
      <c r="AE1023" s="3" t="s">
        <v>2435</v>
      </c>
      <c r="AF1023" s="3">
        <v>10</v>
      </c>
      <c r="AG1023" s="3">
        <v>29</v>
      </c>
    </row>
    <row r="1024" spans="1:33" ht="15.75" customHeight="1" x14ac:dyDescent="0.15">
      <c r="A1024" s="3">
        <v>21067</v>
      </c>
      <c r="B1024" s="3">
        <v>1022</v>
      </c>
      <c r="C1024" s="3">
        <v>87</v>
      </c>
      <c r="D1024" s="3" t="s">
        <v>396</v>
      </c>
      <c r="E1024" s="3" t="s">
        <v>14316</v>
      </c>
      <c r="F1024" s="3" t="s">
        <v>1009</v>
      </c>
      <c r="G1024" s="3" t="s">
        <v>403</v>
      </c>
      <c r="H1024" s="3" t="s">
        <v>6210</v>
      </c>
      <c r="I1024" s="3" t="s">
        <v>203</v>
      </c>
      <c r="J1024" s="3">
        <v>435.99590000000001</v>
      </c>
      <c r="K1024" s="3">
        <v>27130228</v>
      </c>
      <c r="L1024" s="3" t="s">
        <v>398</v>
      </c>
      <c r="M1024" s="3">
        <v>2</v>
      </c>
      <c r="N1024" s="3" t="s">
        <v>396</v>
      </c>
      <c r="O1024" s="3" t="s">
        <v>14316</v>
      </c>
      <c r="P1024" s="3" t="s">
        <v>41</v>
      </c>
      <c r="Q1024" s="3" t="s">
        <v>10379</v>
      </c>
      <c r="R1024" s="5" t="s">
        <v>14322</v>
      </c>
      <c r="S1024" s="3" t="s">
        <v>6210</v>
      </c>
      <c r="T1024" s="3" t="s">
        <v>403</v>
      </c>
      <c r="V1024" s="3">
        <v>31</v>
      </c>
      <c r="W1024" s="3">
        <v>101</v>
      </c>
      <c r="X1024" s="3">
        <v>8</v>
      </c>
      <c r="Y1024" s="3">
        <v>1022</v>
      </c>
      <c r="Z1024" s="3" t="s">
        <v>398</v>
      </c>
      <c r="AA1024" s="3">
        <v>87</v>
      </c>
      <c r="AB1024" s="3">
        <v>22</v>
      </c>
      <c r="AC1024" s="3">
        <v>27130228</v>
      </c>
      <c r="AD1024" s="3">
        <v>5061648</v>
      </c>
      <c r="AE1024" s="3" t="s">
        <v>203</v>
      </c>
      <c r="AF1024" s="3">
        <v>1</v>
      </c>
      <c r="AG1024" s="3">
        <v>9</v>
      </c>
    </row>
    <row r="1025" spans="1:33" ht="15.75" customHeight="1" x14ac:dyDescent="0.15">
      <c r="A1025" s="3">
        <v>24678</v>
      </c>
      <c r="B1025" s="3">
        <v>1023</v>
      </c>
      <c r="C1025" s="3">
        <v>607</v>
      </c>
      <c r="D1025" s="3" t="s">
        <v>400</v>
      </c>
      <c r="E1025" s="3" t="s">
        <v>14326</v>
      </c>
      <c r="F1025" s="3" t="s">
        <v>331</v>
      </c>
      <c r="G1025" s="3" t="s">
        <v>167</v>
      </c>
      <c r="H1025" s="3" t="s">
        <v>271</v>
      </c>
      <c r="I1025" s="3" t="s">
        <v>271</v>
      </c>
      <c r="J1025" s="3">
        <v>435.68459999999999</v>
      </c>
      <c r="K1025" s="3">
        <v>172852037</v>
      </c>
      <c r="L1025" s="3" t="s">
        <v>215</v>
      </c>
      <c r="M1025" s="3">
        <v>0</v>
      </c>
      <c r="N1025" s="3" t="s">
        <v>400</v>
      </c>
      <c r="O1025" s="3" t="s">
        <v>14326</v>
      </c>
      <c r="P1025" s="3" t="s">
        <v>41</v>
      </c>
      <c r="Q1025" s="3" t="s">
        <v>10385</v>
      </c>
      <c r="R1025" s="5" t="s">
        <v>14331</v>
      </c>
      <c r="S1025" s="3" t="s">
        <v>271</v>
      </c>
      <c r="T1025" s="3" t="s">
        <v>167</v>
      </c>
      <c r="V1025" s="3">
        <v>69</v>
      </c>
      <c r="W1025" s="3">
        <v>12</v>
      </c>
      <c r="X1025" s="3">
        <v>69</v>
      </c>
      <c r="Y1025" s="3">
        <v>1023</v>
      </c>
      <c r="Z1025" s="3" t="s">
        <v>215</v>
      </c>
      <c r="AA1025" s="3">
        <v>607</v>
      </c>
      <c r="AB1025" s="3">
        <v>51</v>
      </c>
      <c r="AC1025" s="3">
        <v>172852037</v>
      </c>
      <c r="AD1025" s="3">
        <v>32267504</v>
      </c>
      <c r="AE1025" s="3" t="s">
        <v>271</v>
      </c>
      <c r="AF1025" s="3">
        <v>7</v>
      </c>
      <c r="AG1025" s="3">
        <v>7</v>
      </c>
    </row>
    <row r="1026" spans="1:33" ht="15.75" customHeight="1" x14ac:dyDescent="0.15">
      <c r="A1026" s="3">
        <v>2761</v>
      </c>
      <c r="B1026" s="3">
        <v>1024</v>
      </c>
      <c r="C1026" s="3">
        <v>218</v>
      </c>
      <c r="D1026" s="3" t="s">
        <v>405</v>
      </c>
      <c r="E1026" s="3" t="s">
        <v>14336</v>
      </c>
      <c r="F1026" s="3" t="s">
        <v>3068</v>
      </c>
      <c r="G1026" s="3" t="s">
        <v>606</v>
      </c>
      <c r="H1026" s="3" t="s">
        <v>1343</v>
      </c>
      <c r="I1026" s="3" t="s">
        <v>1343</v>
      </c>
      <c r="J1026" s="3">
        <v>435.5514</v>
      </c>
      <c r="K1026" s="3">
        <v>44308383</v>
      </c>
      <c r="L1026" s="3" t="s">
        <v>75</v>
      </c>
      <c r="M1026" s="3">
        <v>4</v>
      </c>
      <c r="N1026" s="3" t="s">
        <v>405</v>
      </c>
      <c r="O1026" s="3" t="s">
        <v>14336</v>
      </c>
      <c r="P1026" s="3" t="s">
        <v>1029</v>
      </c>
      <c r="Q1026" s="3" t="s">
        <v>10393</v>
      </c>
      <c r="R1026" s="5" t="s">
        <v>14341</v>
      </c>
      <c r="S1026" s="3" t="s">
        <v>1343</v>
      </c>
      <c r="T1026" s="3" t="s">
        <v>606</v>
      </c>
      <c r="V1026" s="3">
        <v>25</v>
      </c>
      <c r="W1026" s="3">
        <v>14</v>
      </c>
      <c r="X1026" s="3">
        <v>24</v>
      </c>
      <c r="Y1026" s="3">
        <v>1024</v>
      </c>
      <c r="Z1026" s="3" t="s">
        <v>75</v>
      </c>
      <c r="AA1026" s="3">
        <v>218</v>
      </c>
      <c r="AB1026" s="3">
        <v>57</v>
      </c>
      <c r="AC1026" s="3">
        <v>44308383</v>
      </c>
      <c r="AD1026" s="3">
        <v>8273413</v>
      </c>
      <c r="AE1026" s="3" t="s">
        <v>1343</v>
      </c>
      <c r="AF1026" s="3">
        <v>14</v>
      </c>
      <c r="AG1026" s="3">
        <v>12</v>
      </c>
    </row>
    <row r="1027" spans="1:33" ht="15.75" customHeight="1" x14ac:dyDescent="0.15">
      <c r="A1027" s="3">
        <v>24097</v>
      </c>
      <c r="B1027" s="3">
        <v>1025</v>
      </c>
      <c r="C1027" s="3">
        <v>280</v>
      </c>
      <c r="D1027" s="3" t="s">
        <v>414</v>
      </c>
      <c r="E1027" s="3" t="s">
        <v>14346</v>
      </c>
      <c r="F1027" s="3" t="s">
        <v>269</v>
      </c>
      <c r="G1027" s="3" t="s">
        <v>133</v>
      </c>
      <c r="H1027" s="3" t="s">
        <v>6378</v>
      </c>
      <c r="I1027" s="3" t="s">
        <v>190</v>
      </c>
      <c r="J1027" s="3">
        <v>434.87360000000001</v>
      </c>
      <c r="K1027" s="3">
        <v>42945000</v>
      </c>
      <c r="L1027" s="3" t="s">
        <v>66</v>
      </c>
      <c r="M1027" s="3">
        <v>1</v>
      </c>
      <c r="N1027" s="3" t="s">
        <v>414</v>
      </c>
      <c r="O1027" s="3" t="s">
        <v>14346</v>
      </c>
      <c r="P1027" s="3" t="s">
        <v>388</v>
      </c>
      <c r="Q1027" s="3" t="s">
        <v>10399</v>
      </c>
      <c r="R1027" s="5" t="s">
        <v>14350</v>
      </c>
      <c r="S1027" s="3" t="s">
        <v>6378</v>
      </c>
      <c r="T1027" s="3" t="s">
        <v>133</v>
      </c>
      <c r="V1027" s="3">
        <v>26</v>
      </c>
      <c r="W1027" s="3">
        <v>0</v>
      </c>
      <c r="X1027" s="3">
        <v>93</v>
      </c>
      <c r="Y1027" s="3">
        <v>1025</v>
      </c>
      <c r="Z1027" s="3" t="s">
        <v>66</v>
      </c>
      <c r="AA1027" s="3">
        <v>280</v>
      </c>
      <c r="AB1027" s="3">
        <v>100</v>
      </c>
      <c r="AC1027" s="3">
        <v>42945000</v>
      </c>
      <c r="AD1027" s="3">
        <v>8029000</v>
      </c>
      <c r="AF1027" s="3">
        <v>9</v>
      </c>
      <c r="AG1027" s="3">
        <v>36</v>
      </c>
    </row>
    <row r="1028" spans="1:33" ht="15.75" customHeight="1" x14ac:dyDescent="0.15">
      <c r="A1028" s="3">
        <v>23035</v>
      </c>
      <c r="B1028" s="3">
        <v>1026</v>
      </c>
      <c r="C1028" s="3">
        <v>123</v>
      </c>
      <c r="D1028" s="3" t="s">
        <v>418</v>
      </c>
      <c r="E1028" s="3" t="s">
        <v>14353</v>
      </c>
      <c r="F1028" s="3" t="s">
        <v>36</v>
      </c>
      <c r="G1028" s="3" t="s">
        <v>37</v>
      </c>
      <c r="H1028" s="3" t="s">
        <v>2190</v>
      </c>
      <c r="I1028" s="3" t="s">
        <v>39</v>
      </c>
      <c r="J1028" s="3">
        <v>434.65660000000003</v>
      </c>
      <c r="K1028" s="3">
        <v>40404000</v>
      </c>
      <c r="L1028" s="3" t="s">
        <v>335</v>
      </c>
      <c r="M1028" s="3">
        <v>1</v>
      </c>
      <c r="N1028" s="3" t="s">
        <v>418</v>
      </c>
      <c r="O1028" s="3" t="s">
        <v>14353</v>
      </c>
      <c r="P1028" s="3" t="s">
        <v>41</v>
      </c>
      <c r="Q1028" s="3" t="s">
        <v>10411</v>
      </c>
      <c r="R1028" s="5" t="s">
        <v>14357</v>
      </c>
      <c r="S1028" s="3" t="s">
        <v>2190</v>
      </c>
      <c r="T1028" s="3" t="s">
        <v>37</v>
      </c>
      <c r="V1028" s="3">
        <v>127</v>
      </c>
      <c r="W1028" s="3">
        <v>65</v>
      </c>
      <c r="X1028" s="3">
        <v>18</v>
      </c>
      <c r="Y1028" s="3">
        <v>1026</v>
      </c>
      <c r="Z1028" s="3" t="s">
        <v>335</v>
      </c>
      <c r="AA1028" s="3">
        <v>123</v>
      </c>
      <c r="AB1028" s="3">
        <v>40</v>
      </c>
      <c r="AC1028" s="3">
        <v>40404000</v>
      </c>
      <c r="AD1028" s="3">
        <v>7557000</v>
      </c>
      <c r="AE1028" s="3" t="s">
        <v>39</v>
      </c>
      <c r="AF1028" s="3">
        <v>21</v>
      </c>
      <c r="AG1028" s="3">
        <v>2</v>
      </c>
    </row>
    <row r="1029" spans="1:33" ht="15.75" customHeight="1" x14ac:dyDescent="0.15">
      <c r="A1029" s="3">
        <v>26267</v>
      </c>
      <c r="B1029" s="3">
        <v>1027</v>
      </c>
      <c r="C1029" s="3">
        <v>17</v>
      </c>
      <c r="D1029" s="3" t="s">
        <v>420</v>
      </c>
      <c r="E1029" s="3" t="s">
        <v>14360</v>
      </c>
      <c r="F1029" s="3" t="s">
        <v>3068</v>
      </c>
      <c r="G1029" s="3" t="s">
        <v>606</v>
      </c>
      <c r="H1029" s="3" t="s">
        <v>5083</v>
      </c>
      <c r="I1029" s="3" t="s">
        <v>1343</v>
      </c>
      <c r="J1029" s="3">
        <v>434.471</v>
      </c>
      <c r="K1029" s="3">
        <v>60095919</v>
      </c>
      <c r="L1029" s="3" t="s">
        <v>364</v>
      </c>
      <c r="M1029" s="3">
        <v>0</v>
      </c>
      <c r="N1029" s="3" t="s">
        <v>420</v>
      </c>
      <c r="O1029" s="3" t="s">
        <v>14360</v>
      </c>
      <c r="P1029" s="8">
        <v>39814</v>
      </c>
      <c r="Q1029" s="3" t="s">
        <v>10418</v>
      </c>
      <c r="R1029" s="5" t="s">
        <v>14367</v>
      </c>
      <c r="S1029" s="3" t="s">
        <v>5083</v>
      </c>
      <c r="T1029" s="3" t="s">
        <v>606</v>
      </c>
      <c r="V1029" s="3">
        <v>26</v>
      </c>
      <c r="W1029" s="3">
        <v>15</v>
      </c>
      <c r="X1029" s="3">
        <v>41</v>
      </c>
      <c r="Y1029" s="3">
        <v>1027</v>
      </c>
      <c r="Z1029" s="3" t="s">
        <v>364</v>
      </c>
      <c r="AA1029" s="3">
        <v>17</v>
      </c>
      <c r="AB1029" s="3">
        <v>8</v>
      </c>
      <c r="AC1029" s="3">
        <v>60095919</v>
      </c>
      <c r="AD1029" s="3">
        <v>11244000</v>
      </c>
      <c r="AE1029" s="3" t="s">
        <v>1343</v>
      </c>
      <c r="AF1029" s="3">
        <v>20</v>
      </c>
      <c r="AG1029" s="3">
        <v>12</v>
      </c>
    </row>
    <row r="1030" spans="1:33" ht="15.75" customHeight="1" x14ac:dyDescent="0.15">
      <c r="A1030" s="3">
        <v>25860</v>
      </c>
      <c r="B1030" s="3">
        <v>1028</v>
      </c>
      <c r="C1030" s="3">
        <v>42</v>
      </c>
      <c r="D1030" s="3" t="s">
        <v>423</v>
      </c>
      <c r="E1030" s="3" t="s">
        <v>14370</v>
      </c>
      <c r="F1030" s="3" t="s">
        <v>331</v>
      </c>
      <c r="G1030" s="3" t="s">
        <v>167</v>
      </c>
      <c r="H1030" s="3" t="s">
        <v>6543</v>
      </c>
      <c r="I1030" s="3" t="s">
        <v>283</v>
      </c>
      <c r="J1030" s="3">
        <v>434.16050000000001</v>
      </c>
      <c r="K1030" s="3">
        <v>2024399</v>
      </c>
      <c r="L1030" s="3" t="s">
        <v>59</v>
      </c>
      <c r="M1030" s="3">
        <v>0</v>
      </c>
      <c r="N1030" s="3" t="s">
        <v>423</v>
      </c>
      <c r="O1030" s="3" t="s">
        <v>14370</v>
      </c>
      <c r="P1030" s="8">
        <v>39083</v>
      </c>
      <c r="Q1030" s="3" t="s">
        <v>10423</v>
      </c>
      <c r="R1030" s="5" t="s">
        <v>14374</v>
      </c>
      <c r="S1030" s="3" t="s">
        <v>6543</v>
      </c>
      <c r="T1030" s="3" t="s">
        <v>167</v>
      </c>
      <c r="V1030" s="3">
        <v>70</v>
      </c>
      <c r="W1030" s="3">
        <v>27</v>
      </c>
      <c r="X1030" s="3">
        <v>55</v>
      </c>
      <c r="Y1030" s="3">
        <v>1028</v>
      </c>
      <c r="Z1030" s="3" t="s">
        <v>59</v>
      </c>
      <c r="AA1030" s="3">
        <v>42</v>
      </c>
      <c r="AB1030" s="3">
        <v>6</v>
      </c>
      <c r="AC1030" s="3">
        <v>2024399</v>
      </c>
      <c r="AD1030" s="3">
        <v>378987</v>
      </c>
      <c r="AE1030" s="3" t="s">
        <v>283</v>
      </c>
      <c r="AF1030" s="3">
        <v>17</v>
      </c>
      <c r="AG1030" s="3">
        <v>1</v>
      </c>
    </row>
    <row r="1031" spans="1:33" ht="15.75" customHeight="1" x14ac:dyDescent="0.15">
      <c r="A1031" s="3">
        <v>23353</v>
      </c>
      <c r="B1031" s="3">
        <v>1029</v>
      </c>
      <c r="C1031" s="3">
        <v>29</v>
      </c>
      <c r="D1031" s="3" t="s">
        <v>428</v>
      </c>
      <c r="E1031" s="3" t="s">
        <v>14378</v>
      </c>
      <c r="F1031" s="3" t="s">
        <v>210</v>
      </c>
      <c r="G1031" s="3" t="s">
        <v>114</v>
      </c>
      <c r="H1031" s="3" t="s">
        <v>115</v>
      </c>
      <c r="I1031" s="3" t="s">
        <v>116</v>
      </c>
      <c r="J1031" s="3">
        <v>433.68579999999997</v>
      </c>
      <c r="K1031" s="3">
        <v>3008979</v>
      </c>
      <c r="L1031" s="3" t="s">
        <v>66</v>
      </c>
      <c r="M1031" s="3">
        <v>1</v>
      </c>
      <c r="N1031" s="3" t="s">
        <v>428</v>
      </c>
      <c r="O1031" s="3" t="s">
        <v>14378</v>
      </c>
      <c r="P1031" s="3" t="s">
        <v>179</v>
      </c>
      <c r="Q1031" s="3" t="s">
        <v>10429</v>
      </c>
      <c r="R1031" s="5" t="s">
        <v>14384</v>
      </c>
      <c r="S1031" s="3" t="s">
        <v>115</v>
      </c>
      <c r="T1031" s="3" t="s">
        <v>114</v>
      </c>
      <c r="V1031" s="3">
        <v>20</v>
      </c>
      <c r="W1031" s="3">
        <v>19</v>
      </c>
      <c r="X1031" s="3">
        <v>94</v>
      </c>
      <c r="Y1031" s="3">
        <v>1029</v>
      </c>
      <c r="Z1031" s="3" t="s">
        <v>66</v>
      </c>
      <c r="AA1031" s="3">
        <v>29</v>
      </c>
      <c r="AB1031" s="3">
        <v>8</v>
      </c>
      <c r="AC1031" s="3">
        <v>3008979</v>
      </c>
      <c r="AD1031" s="3">
        <v>563811</v>
      </c>
      <c r="AE1031" s="3" t="s">
        <v>116</v>
      </c>
      <c r="AF1031" s="3">
        <v>9</v>
      </c>
      <c r="AG1031" s="3">
        <v>46</v>
      </c>
    </row>
    <row r="1032" spans="1:33" ht="15.75" customHeight="1" x14ac:dyDescent="0.15">
      <c r="A1032" s="3">
        <v>25720</v>
      </c>
      <c r="B1032" s="3">
        <v>1030</v>
      </c>
      <c r="C1032" s="3">
        <v>19</v>
      </c>
      <c r="D1032" s="3" t="s">
        <v>430</v>
      </c>
      <c r="E1032" s="3" t="s">
        <v>14388</v>
      </c>
      <c r="F1032" s="3" t="s">
        <v>96</v>
      </c>
      <c r="G1032" s="3" t="s">
        <v>61</v>
      </c>
      <c r="H1032" s="3" t="s">
        <v>7907</v>
      </c>
      <c r="I1032" s="3" t="s">
        <v>63</v>
      </c>
      <c r="J1032" s="3">
        <v>431.8811</v>
      </c>
      <c r="K1032" s="3">
        <v>3412310</v>
      </c>
      <c r="L1032" s="3" t="s">
        <v>162</v>
      </c>
      <c r="M1032" s="3">
        <v>0</v>
      </c>
      <c r="N1032" s="3" t="s">
        <v>430</v>
      </c>
      <c r="O1032" s="3" t="s">
        <v>14388</v>
      </c>
      <c r="P1032" s="8">
        <v>39814</v>
      </c>
      <c r="Q1032" s="3" t="s">
        <v>10434</v>
      </c>
      <c r="R1032" s="5" t="s">
        <v>14391</v>
      </c>
      <c r="S1032" s="3" t="s">
        <v>7907</v>
      </c>
      <c r="T1032" s="3" t="s">
        <v>61</v>
      </c>
      <c r="V1032" s="3">
        <v>73</v>
      </c>
      <c r="W1032" s="3">
        <v>79</v>
      </c>
      <c r="X1032" s="3">
        <v>122</v>
      </c>
      <c r="Y1032" s="3">
        <v>1030</v>
      </c>
      <c r="Z1032" s="3" t="s">
        <v>162</v>
      </c>
      <c r="AA1032" s="3">
        <v>19</v>
      </c>
      <c r="AB1032" s="3">
        <v>15</v>
      </c>
      <c r="AC1032" s="3">
        <v>3412310</v>
      </c>
      <c r="AD1032" s="3">
        <v>641555</v>
      </c>
      <c r="AE1032" s="3" t="s">
        <v>63</v>
      </c>
      <c r="AF1032" s="3">
        <v>8</v>
      </c>
      <c r="AG1032" s="3">
        <v>3</v>
      </c>
    </row>
    <row r="1033" spans="1:33" ht="15.75" customHeight="1" x14ac:dyDescent="0.15">
      <c r="A1033" s="3">
        <v>25099</v>
      </c>
      <c r="B1033" s="3">
        <v>1031</v>
      </c>
      <c r="C1033" s="3">
        <v>3</v>
      </c>
      <c r="D1033" s="3" t="s">
        <v>433</v>
      </c>
      <c r="E1033" s="3" t="s">
        <v>14395</v>
      </c>
      <c r="F1033" s="3" t="s">
        <v>1121</v>
      </c>
      <c r="G1033" s="3" t="s">
        <v>497</v>
      </c>
      <c r="H1033" s="3" t="s">
        <v>2653</v>
      </c>
      <c r="I1033" s="3" t="s">
        <v>1587</v>
      </c>
      <c r="J1033" s="3">
        <v>431.82690000000002</v>
      </c>
      <c r="K1033" s="3">
        <v>2137008</v>
      </c>
      <c r="L1033" s="3" t="s">
        <v>66</v>
      </c>
      <c r="M1033" s="3">
        <v>0</v>
      </c>
      <c r="N1033" s="3" t="s">
        <v>433</v>
      </c>
      <c r="O1033" s="3" t="s">
        <v>14395</v>
      </c>
      <c r="P1033" s="8">
        <v>39083</v>
      </c>
      <c r="Q1033" s="3" t="s">
        <v>10439</v>
      </c>
      <c r="R1033" s="5" t="s">
        <v>14402</v>
      </c>
      <c r="S1033" s="3" t="s">
        <v>2653</v>
      </c>
      <c r="T1033" s="3" t="s">
        <v>497</v>
      </c>
      <c r="V1033" s="3">
        <v>14</v>
      </c>
      <c r="W1033" s="3">
        <v>0</v>
      </c>
      <c r="X1033" s="3">
        <v>95</v>
      </c>
      <c r="Y1033" s="3">
        <v>1031</v>
      </c>
      <c r="Z1033" s="3" t="s">
        <v>66</v>
      </c>
      <c r="AA1033" s="3">
        <v>3</v>
      </c>
      <c r="AB1033" s="3">
        <v>3</v>
      </c>
      <c r="AC1033" s="3">
        <v>2137008</v>
      </c>
      <c r="AD1033" s="3">
        <v>401824</v>
      </c>
      <c r="AF1033" s="3">
        <v>9</v>
      </c>
      <c r="AG1033" s="3">
        <v>27</v>
      </c>
    </row>
    <row r="1034" spans="1:33" ht="15.75" customHeight="1" x14ac:dyDescent="0.15">
      <c r="A1034" s="3">
        <v>26139</v>
      </c>
      <c r="B1034" s="3">
        <v>1032</v>
      </c>
      <c r="C1034" s="3">
        <v>133</v>
      </c>
      <c r="D1034" s="3" t="s">
        <v>435</v>
      </c>
      <c r="E1034" s="3" t="s">
        <v>14406</v>
      </c>
      <c r="F1034" s="3" t="s">
        <v>1620</v>
      </c>
      <c r="G1034" s="3" t="s">
        <v>412</v>
      </c>
      <c r="H1034" s="3" t="s">
        <v>9845</v>
      </c>
      <c r="I1034" s="3" t="s">
        <v>742</v>
      </c>
      <c r="J1034" s="3">
        <v>431.70710000000003</v>
      </c>
      <c r="K1034" s="3">
        <v>10117679</v>
      </c>
      <c r="L1034" s="3" t="s">
        <v>162</v>
      </c>
      <c r="M1034" s="3">
        <v>0</v>
      </c>
      <c r="N1034" s="3" t="s">
        <v>435</v>
      </c>
      <c r="O1034" s="3" t="s">
        <v>14406</v>
      </c>
      <c r="P1034" s="8">
        <v>36161</v>
      </c>
      <c r="Q1034" s="3" t="s">
        <v>10449</v>
      </c>
      <c r="R1034" s="5" t="s">
        <v>14412</v>
      </c>
      <c r="S1034" s="3" t="s">
        <v>9845</v>
      </c>
      <c r="T1034" s="3" t="s">
        <v>412</v>
      </c>
      <c r="V1034" s="3">
        <v>45</v>
      </c>
      <c r="W1034" s="3">
        <v>42</v>
      </c>
      <c r="X1034" s="3">
        <v>123</v>
      </c>
      <c r="Y1034" s="3">
        <v>1032</v>
      </c>
      <c r="Z1034" s="3" t="s">
        <v>162</v>
      </c>
      <c r="AA1034" s="3">
        <v>133</v>
      </c>
      <c r="AB1034" s="3">
        <v>8</v>
      </c>
      <c r="AC1034" s="3">
        <v>10117679</v>
      </c>
      <c r="AD1034" s="3">
        <v>1902867</v>
      </c>
      <c r="AE1034" s="3" t="s">
        <v>742</v>
      </c>
      <c r="AF1034" s="3">
        <v>8</v>
      </c>
      <c r="AG1034" s="3">
        <v>17</v>
      </c>
    </row>
    <row r="1035" spans="1:33" ht="15.75" customHeight="1" x14ac:dyDescent="0.15">
      <c r="A1035" s="3">
        <v>24985</v>
      </c>
      <c r="B1035" s="3">
        <v>1033</v>
      </c>
      <c r="C1035" s="3">
        <v>10</v>
      </c>
      <c r="D1035" s="3" t="s">
        <v>438</v>
      </c>
      <c r="E1035" s="3" t="s">
        <v>14419</v>
      </c>
      <c r="F1035" s="3" t="s">
        <v>36</v>
      </c>
      <c r="G1035" s="3" t="s">
        <v>37</v>
      </c>
      <c r="H1035" s="3" t="s">
        <v>7821</v>
      </c>
      <c r="I1035" s="3" t="s">
        <v>39</v>
      </c>
      <c r="J1035" s="3">
        <v>431.46820000000002</v>
      </c>
      <c r="K1035" s="3">
        <v>2386388</v>
      </c>
      <c r="L1035" s="3" t="s">
        <v>101</v>
      </c>
      <c r="M1035" s="3">
        <v>0</v>
      </c>
      <c r="N1035" s="3" t="s">
        <v>438</v>
      </c>
      <c r="O1035" s="3" t="s">
        <v>14419</v>
      </c>
      <c r="P1035" s="8">
        <v>39814</v>
      </c>
      <c r="Q1035" s="3" t="s">
        <v>10455</v>
      </c>
      <c r="R1035" s="5" t="s">
        <v>14424</v>
      </c>
      <c r="S1035" s="3" t="s">
        <v>7821</v>
      </c>
      <c r="T1035" s="3" t="s">
        <v>37</v>
      </c>
      <c r="V1035" s="3">
        <v>127</v>
      </c>
      <c r="W1035" s="3">
        <v>66</v>
      </c>
      <c r="X1035" s="3">
        <v>82</v>
      </c>
      <c r="Y1035" s="3">
        <v>1033</v>
      </c>
      <c r="Z1035" s="3" t="s">
        <v>101</v>
      </c>
      <c r="AA1035" s="3">
        <v>10</v>
      </c>
      <c r="AB1035" s="3">
        <v>3</v>
      </c>
      <c r="AC1035" s="3">
        <v>2386388</v>
      </c>
      <c r="AD1035" s="3">
        <v>449018</v>
      </c>
      <c r="AE1035" s="3" t="s">
        <v>39</v>
      </c>
      <c r="AF1035" s="3">
        <v>10</v>
      </c>
      <c r="AG1035" s="3">
        <v>2</v>
      </c>
    </row>
    <row r="1036" spans="1:33" ht="15.75" customHeight="1" x14ac:dyDescent="0.15">
      <c r="A1036" s="3">
        <v>24862</v>
      </c>
      <c r="B1036" s="3">
        <v>1034</v>
      </c>
      <c r="C1036" s="3">
        <v>75</v>
      </c>
      <c r="D1036" s="3" t="s">
        <v>461</v>
      </c>
      <c r="E1036" s="3" t="s">
        <v>14428</v>
      </c>
      <c r="F1036" s="3" t="s">
        <v>1105</v>
      </c>
      <c r="G1036" s="3" t="s">
        <v>486</v>
      </c>
      <c r="H1036" s="3" t="s">
        <v>9851</v>
      </c>
      <c r="I1036" s="3" t="s">
        <v>488</v>
      </c>
      <c r="J1036" s="3">
        <v>430.53</v>
      </c>
      <c r="K1036" s="3">
        <v>2220146</v>
      </c>
      <c r="L1036" s="3" t="s">
        <v>50</v>
      </c>
      <c r="M1036" s="3">
        <v>0</v>
      </c>
      <c r="N1036" s="3" t="s">
        <v>461</v>
      </c>
      <c r="O1036" s="3" t="s">
        <v>14428</v>
      </c>
      <c r="P1036" s="8">
        <v>39448</v>
      </c>
      <c r="Q1036" s="3" t="s">
        <v>10463</v>
      </c>
      <c r="R1036" s="5" t="s">
        <v>14433</v>
      </c>
      <c r="S1036" s="3" t="s">
        <v>9851</v>
      </c>
      <c r="T1036" s="3" t="s">
        <v>486</v>
      </c>
      <c r="V1036" s="3">
        <v>17</v>
      </c>
      <c r="W1036" s="3">
        <v>15</v>
      </c>
      <c r="X1036" s="3">
        <v>28</v>
      </c>
      <c r="Y1036" s="3">
        <v>1034</v>
      </c>
      <c r="Z1036" s="3" t="s">
        <v>50</v>
      </c>
      <c r="AA1036" s="3">
        <v>75</v>
      </c>
      <c r="AB1036" s="3">
        <v>47</v>
      </c>
      <c r="AC1036" s="3">
        <v>2220146</v>
      </c>
      <c r="AD1036" s="3">
        <v>418477</v>
      </c>
      <c r="AE1036" s="3" t="s">
        <v>488</v>
      </c>
      <c r="AF1036" s="3">
        <v>11</v>
      </c>
      <c r="AG1036" s="3">
        <v>50</v>
      </c>
    </row>
    <row r="1037" spans="1:33" ht="15.75" customHeight="1" x14ac:dyDescent="0.15">
      <c r="A1037" s="3">
        <v>26154</v>
      </c>
      <c r="B1037" s="3">
        <v>1035</v>
      </c>
      <c r="C1037" s="3">
        <v>27</v>
      </c>
      <c r="D1037" s="3" t="s">
        <v>465</v>
      </c>
      <c r="E1037" s="3" t="s">
        <v>14437</v>
      </c>
      <c r="F1037" s="3" t="s">
        <v>143</v>
      </c>
      <c r="G1037" s="3" t="s">
        <v>77</v>
      </c>
      <c r="H1037" s="3" t="s">
        <v>6167</v>
      </c>
      <c r="I1037" s="3" t="s">
        <v>79</v>
      </c>
      <c r="J1037" s="3">
        <v>429.33229999999998</v>
      </c>
      <c r="K1037" s="3">
        <v>7753897</v>
      </c>
      <c r="L1037" s="3" t="s">
        <v>226</v>
      </c>
      <c r="M1037" s="3">
        <v>0</v>
      </c>
      <c r="N1037" s="3" t="s">
        <v>465</v>
      </c>
      <c r="O1037" s="3" t="s">
        <v>14437</v>
      </c>
      <c r="P1037" s="8">
        <v>39814</v>
      </c>
      <c r="Q1037" s="3" t="s">
        <v>6166</v>
      </c>
      <c r="R1037" s="5" t="s">
        <v>14442</v>
      </c>
      <c r="S1037" s="3" t="s">
        <v>6167</v>
      </c>
      <c r="T1037" s="3" t="s">
        <v>77</v>
      </c>
      <c r="V1037" s="3">
        <v>32</v>
      </c>
      <c r="W1037" s="3">
        <v>32</v>
      </c>
      <c r="X1037" s="3">
        <v>11</v>
      </c>
      <c r="Y1037" s="3">
        <v>1035</v>
      </c>
      <c r="Z1037" s="3" t="s">
        <v>226</v>
      </c>
      <c r="AA1037" s="3">
        <v>27</v>
      </c>
      <c r="AB1037" s="3">
        <v>10</v>
      </c>
      <c r="AC1037" s="3">
        <v>7753897</v>
      </c>
      <c r="AD1037" s="3">
        <v>1464845</v>
      </c>
      <c r="AE1037" s="3" t="s">
        <v>79</v>
      </c>
      <c r="AF1037" s="3">
        <v>24</v>
      </c>
      <c r="AG1037" s="3">
        <v>6</v>
      </c>
    </row>
    <row r="1038" spans="1:33" ht="15.75" customHeight="1" x14ac:dyDescent="0.15">
      <c r="A1038" s="3">
        <v>25273</v>
      </c>
      <c r="B1038" s="3">
        <v>1036</v>
      </c>
      <c r="C1038" s="3">
        <v>29</v>
      </c>
      <c r="D1038" s="3" t="s">
        <v>468</v>
      </c>
      <c r="E1038" s="3" t="s">
        <v>14446</v>
      </c>
      <c r="F1038" s="3" t="s">
        <v>657</v>
      </c>
      <c r="G1038" s="3" t="s">
        <v>246</v>
      </c>
      <c r="H1038" s="3" t="s">
        <v>3818</v>
      </c>
      <c r="I1038" s="3" t="s">
        <v>3818</v>
      </c>
      <c r="J1038" s="3">
        <v>428.6026</v>
      </c>
      <c r="K1038" s="3">
        <v>4842000</v>
      </c>
      <c r="L1038" s="3" t="s">
        <v>162</v>
      </c>
      <c r="M1038" s="3">
        <v>0</v>
      </c>
      <c r="N1038" s="3" t="s">
        <v>468</v>
      </c>
      <c r="O1038" s="3" t="s">
        <v>14446</v>
      </c>
      <c r="P1038" s="8">
        <v>39814</v>
      </c>
      <c r="Q1038" s="3" t="s">
        <v>10479</v>
      </c>
      <c r="R1038" s="5" t="s">
        <v>14451</v>
      </c>
      <c r="S1038" s="3" t="s">
        <v>3818</v>
      </c>
      <c r="T1038" s="3" t="s">
        <v>246</v>
      </c>
      <c r="V1038" s="3">
        <v>73</v>
      </c>
      <c r="W1038" s="3">
        <v>18</v>
      </c>
      <c r="X1038" s="3">
        <v>124</v>
      </c>
      <c r="Y1038" s="3">
        <v>1036</v>
      </c>
      <c r="Z1038" s="3" t="s">
        <v>162</v>
      </c>
      <c r="AA1038" s="3">
        <v>29</v>
      </c>
      <c r="AB1038" s="3">
        <v>3</v>
      </c>
      <c r="AC1038" s="3">
        <v>4842000</v>
      </c>
      <c r="AD1038" s="3">
        <v>916000</v>
      </c>
      <c r="AE1038" s="3" t="s">
        <v>3818</v>
      </c>
      <c r="AF1038" s="3">
        <v>8</v>
      </c>
      <c r="AG1038" s="3">
        <v>22</v>
      </c>
    </row>
    <row r="1039" spans="1:33" ht="15.75" customHeight="1" x14ac:dyDescent="0.15">
      <c r="A1039" s="3">
        <v>24924</v>
      </c>
      <c r="B1039" s="3">
        <v>1037</v>
      </c>
      <c r="C1039" s="3">
        <v>33</v>
      </c>
      <c r="D1039" s="3" t="s">
        <v>471</v>
      </c>
      <c r="E1039" s="3" t="s">
        <v>14455</v>
      </c>
      <c r="F1039" s="3" t="s">
        <v>657</v>
      </c>
      <c r="G1039" s="3" t="s">
        <v>246</v>
      </c>
      <c r="H1039" s="3" t="s">
        <v>264</v>
      </c>
      <c r="I1039" s="3" t="s">
        <v>264</v>
      </c>
      <c r="J1039" s="3">
        <v>428.51010000000002</v>
      </c>
      <c r="K1039" s="3">
        <v>11503291</v>
      </c>
      <c r="L1039" s="3" t="s">
        <v>221</v>
      </c>
      <c r="M1039" s="3">
        <v>0</v>
      </c>
      <c r="N1039" s="3" t="s">
        <v>471</v>
      </c>
      <c r="O1039" s="3" t="s">
        <v>14455</v>
      </c>
      <c r="P1039" s="8">
        <v>38718</v>
      </c>
      <c r="Q1039" s="3" t="s">
        <v>10490</v>
      </c>
      <c r="R1039" s="5" t="s">
        <v>14458</v>
      </c>
      <c r="S1039" s="3" t="s">
        <v>264</v>
      </c>
      <c r="T1039" s="3" t="s">
        <v>246</v>
      </c>
      <c r="V1039" s="3">
        <v>74</v>
      </c>
      <c r="W1039" s="3">
        <v>32</v>
      </c>
      <c r="X1039" s="3">
        <v>63</v>
      </c>
      <c r="Y1039" s="3">
        <v>1037</v>
      </c>
      <c r="Z1039" s="3" t="s">
        <v>221</v>
      </c>
      <c r="AA1039" s="3">
        <v>33</v>
      </c>
      <c r="AB1039" s="3">
        <v>14</v>
      </c>
      <c r="AC1039" s="3">
        <v>11503291</v>
      </c>
      <c r="AD1039" s="3">
        <v>2176551</v>
      </c>
      <c r="AE1039" s="3" t="s">
        <v>264</v>
      </c>
      <c r="AF1039" s="3">
        <v>2</v>
      </c>
      <c r="AG1039" s="3">
        <v>8</v>
      </c>
    </row>
    <row r="1040" spans="1:33" ht="15.75" customHeight="1" x14ac:dyDescent="0.15">
      <c r="A1040" s="3">
        <v>23795</v>
      </c>
      <c r="B1040" s="3">
        <v>1038</v>
      </c>
      <c r="C1040" s="3">
        <v>80</v>
      </c>
      <c r="D1040" s="3" t="s">
        <v>474</v>
      </c>
      <c r="E1040" s="3" t="s">
        <v>14460</v>
      </c>
      <c r="F1040" s="3" t="s">
        <v>3068</v>
      </c>
      <c r="G1040" s="3" t="s">
        <v>606</v>
      </c>
      <c r="H1040" s="3" t="s">
        <v>9862</v>
      </c>
      <c r="I1040" s="3" t="s">
        <v>1343</v>
      </c>
      <c r="J1040" s="3">
        <v>428.35270000000003</v>
      </c>
      <c r="K1040" s="3">
        <v>9984128</v>
      </c>
      <c r="L1040" s="3" t="s">
        <v>398</v>
      </c>
      <c r="M1040" s="3">
        <v>1</v>
      </c>
      <c r="N1040" s="3" t="s">
        <v>474</v>
      </c>
      <c r="O1040" s="3" t="s">
        <v>14460</v>
      </c>
      <c r="P1040" s="3" t="s">
        <v>987</v>
      </c>
      <c r="Q1040" s="3" t="s">
        <v>10494</v>
      </c>
      <c r="R1040" s="5" t="s">
        <v>14465</v>
      </c>
      <c r="S1040" s="3" t="s">
        <v>9862</v>
      </c>
      <c r="T1040" s="3" t="s">
        <v>606</v>
      </c>
      <c r="V1040" s="3">
        <v>27</v>
      </c>
      <c r="W1040" s="3">
        <v>16</v>
      </c>
      <c r="X1040" s="3">
        <v>9</v>
      </c>
      <c r="Y1040" s="3">
        <v>1038</v>
      </c>
      <c r="Z1040" s="3" t="s">
        <v>398</v>
      </c>
      <c r="AA1040" s="3">
        <v>80</v>
      </c>
      <c r="AB1040" s="3">
        <v>21</v>
      </c>
      <c r="AC1040" s="3">
        <v>9984128</v>
      </c>
      <c r="AD1040" s="3">
        <v>1889671</v>
      </c>
      <c r="AE1040" s="3" t="s">
        <v>1343</v>
      </c>
      <c r="AF1040" s="3">
        <v>1</v>
      </c>
      <c r="AG1040" s="3">
        <v>12</v>
      </c>
    </row>
    <row r="1041" spans="1:33" ht="15.75" customHeight="1" x14ac:dyDescent="0.15">
      <c r="A1041" s="3">
        <v>22996</v>
      </c>
      <c r="B1041" s="3">
        <v>1039</v>
      </c>
      <c r="C1041" s="3">
        <v>11</v>
      </c>
      <c r="D1041" s="5" t="s">
        <v>479</v>
      </c>
      <c r="E1041" s="3" t="s">
        <v>14470</v>
      </c>
      <c r="F1041" s="3" t="s">
        <v>1193</v>
      </c>
      <c r="G1041" s="3" t="s">
        <v>564</v>
      </c>
      <c r="H1041" s="3" t="s">
        <v>9866</v>
      </c>
      <c r="I1041" s="3" t="s">
        <v>2049</v>
      </c>
      <c r="J1041" s="3">
        <v>428.06279999999998</v>
      </c>
      <c r="K1041" s="3">
        <v>10063019</v>
      </c>
      <c r="L1041" s="3" t="s">
        <v>40</v>
      </c>
      <c r="M1041" s="3">
        <v>1</v>
      </c>
      <c r="N1041" s="5" t="s">
        <v>479</v>
      </c>
      <c r="O1041" s="3" t="s">
        <v>14470</v>
      </c>
      <c r="P1041" s="3" t="s">
        <v>41</v>
      </c>
      <c r="Q1041" s="3" t="s">
        <v>10513</v>
      </c>
      <c r="R1041" s="5" t="s">
        <v>14476</v>
      </c>
      <c r="S1041" s="3" t="s">
        <v>9866</v>
      </c>
      <c r="T1041" s="3" t="s">
        <v>564</v>
      </c>
      <c r="V1041" s="3">
        <v>26</v>
      </c>
      <c r="W1041" s="3">
        <v>12</v>
      </c>
      <c r="X1041" s="3">
        <v>71</v>
      </c>
      <c r="Y1041" s="3">
        <v>1039</v>
      </c>
      <c r="Z1041" s="3" t="s">
        <v>40</v>
      </c>
      <c r="AA1041" s="3">
        <v>11</v>
      </c>
      <c r="AB1041" s="3">
        <v>3</v>
      </c>
      <c r="AC1041" s="3">
        <v>10063019</v>
      </c>
      <c r="AD1041" s="3">
        <v>1905648</v>
      </c>
      <c r="AE1041" s="3" t="s">
        <v>2049</v>
      </c>
      <c r="AF1041" s="3">
        <v>4</v>
      </c>
      <c r="AG1041" s="3">
        <v>35</v>
      </c>
    </row>
    <row r="1042" spans="1:33" ht="15.75" customHeight="1" x14ac:dyDescent="0.15">
      <c r="A1042" s="3">
        <v>23089</v>
      </c>
      <c r="B1042" s="3">
        <v>1040</v>
      </c>
      <c r="C1042" s="3">
        <v>29</v>
      </c>
      <c r="D1042" s="3" t="s">
        <v>501</v>
      </c>
      <c r="E1042" s="3" t="s">
        <v>14478</v>
      </c>
      <c r="F1042" s="3" t="s">
        <v>657</v>
      </c>
      <c r="G1042" s="3" t="s">
        <v>246</v>
      </c>
      <c r="H1042" s="3" t="s">
        <v>240</v>
      </c>
      <c r="I1042" s="3" t="s">
        <v>240</v>
      </c>
      <c r="J1042" s="3">
        <v>427.91430000000003</v>
      </c>
      <c r="K1042" s="3">
        <v>10185405</v>
      </c>
      <c r="L1042" s="3" t="s">
        <v>340</v>
      </c>
      <c r="M1042" s="3">
        <v>1</v>
      </c>
      <c r="N1042" s="3" t="s">
        <v>501</v>
      </c>
      <c r="O1042" s="3" t="s">
        <v>14478</v>
      </c>
      <c r="P1042" s="3" t="s">
        <v>91</v>
      </c>
      <c r="Q1042" s="3" t="s">
        <v>10523</v>
      </c>
      <c r="R1042" s="5" t="s">
        <v>14481</v>
      </c>
      <c r="S1042" s="3" t="s">
        <v>240</v>
      </c>
      <c r="T1042" s="3" t="s">
        <v>246</v>
      </c>
      <c r="V1042" s="3">
        <v>75</v>
      </c>
      <c r="W1042" s="3">
        <v>20</v>
      </c>
      <c r="X1042" s="3">
        <v>21</v>
      </c>
      <c r="Y1042" s="3">
        <v>1040</v>
      </c>
      <c r="Z1042" s="3" t="s">
        <v>340</v>
      </c>
      <c r="AA1042" s="3">
        <v>29</v>
      </c>
      <c r="AB1042" s="3">
        <v>7</v>
      </c>
      <c r="AC1042" s="3">
        <v>10185405</v>
      </c>
      <c r="AD1042" s="3">
        <v>1929367</v>
      </c>
      <c r="AE1042" s="3" t="s">
        <v>240</v>
      </c>
      <c r="AF1042" s="3">
        <v>6</v>
      </c>
      <c r="AG1042" s="3">
        <v>18</v>
      </c>
    </row>
    <row r="1043" spans="1:33" ht="15.75" customHeight="1" x14ac:dyDescent="0.15">
      <c r="A1043" s="3">
        <v>23420</v>
      </c>
      <c r="B1043" s="3">
        <v>1041</v>
      </c>
      <c r="C1043" s="3">
        <v>9</v>
      </c>
      <c r="D1043" s="3" t="s">
        <v>513</v>
      </c>
      <c r="E1043" s="3" t="s">
        <v>14485</v>
      </c>
      <c r="F1043" s="3" t="s">
        <v>96</v>
      </c>
      <c r="G1043" s="3" t="s">
        <v>61</v>
      </c>
      <c r="H1043" s="3" t="s">
        <v>1594</v>
      </c>
      <c r="I1043" s="3" t="s">
        <v>1595</v>
      </c>
      <c r="J1043" s="3">
        <v>427.74250000000001</v>
      </c>
      <c r="K1043" s="3">
        <v>7690000</v>
      </c>
      <c r="L1043" s="3" t="s">
        <v>538</v>
      </c>
      <c r="M1043" s="3">
        <v>1</v>
      </c>
      <c r="N1043" s="3" t="s">
        <v>513</v>
      </c>
      <c r="O1043" s="3" t="s">
        <v>14485</v>
      </c>
      <c r="P1043" s="3" t="s">
        <v>41</v>
      </c>
      <c r="Q1043" s="3" t="s">
        <v>10526</v>
      </c>
      <c r="R1043" s="5" t="s">
        <v>14492</v>
      </c>
      <c r="S1043" s="3" t="s">
        <v>1594</v>
      </c>
      <c r="T1043" s="3" t="s">
        <v>61</v>
      </c>
      <c r="V1043" s="3">
        <v>74</v>
      </c>
      <c r="W1043" s="3">
        <v>0</v>
      </c>
      <c r="X1043" s="3">
        <v>38</v>
      </c>
      <c r="Y1043" s="3">
        <v>1041</v>
      </c>
      <c r="Z1043" s="3" t="s">
        <v>538</v>
      </c>
      <c r="AA1043" s="3">
        <v>9</v>
      </c>
      <c r="AB1043" s="3">
        <v>2</v>
      </c>
      <c r="AC1043" s="3">
        <v>7690000</v>
      </c>
      <c r="AD1043" s="3">
        <v>1457150</v>
      </c>
      <c r="AF1043" s="3">
        <v>3</v>
      </c>
      <c r="AG1043" s="3">
        <v>106</v>
      </c>
    </row>
    <row r="1044" spans="1:33" ht="15.75" customHeight="1" x14ac:dyDescent="0.15">
      <c r="A1044" s="3">
        <v>24006</v>
      </c>
      <c r="B1044" s="3">
        <v>1042</v>
      </c>
      <c r="C1044" s="3">
        <v>22</v>
      </c>
      <c r="D1044" s="3" t="s">
        <v>542</v>
      </c>
      <c r="E1044" s="3" t="s">
        <v>14495</v>
      </c>
      <c r="F1044" s="3" t="s">
        <v>1620</v>
      </c>
      <c r="G1044" s="3" t="s">
        <v>412</v>
      </c>
      <c r="H1044" s="3" t="s">
        <v>742</v>
      </c>
      <c r="I1044" s="3" t="s">
        <v>742</v>
      </c>
      <c r="J1044" s="3">
        <v>427.61630000000002</v>
      </c>
      <c r="K1044" s="3">
        <v>7260000</v>
      </c>
      <c r="L1044" s="3" t="s">
        <v>71</v>
      </c>
      <c r="M1044" s="3">
        <v>1</v>
      </c>
      <c r="N1044" s="3" t="s">
        <v>542</v>
      </c>
      <c r="O1044" s="3" t="s">
        <v>14495</v>
      </c>
      <c r="P1044" s="3" t="s">
        <v>835</v>
      </c>
      <c r="Q1044" s="3" t="s">
        <v>10532</v>
      </c>
      <c r="R1044" s="5" t="s">
        <v>14500</v>
      </c>
      <c r="S1044" s="3" t="s">
        <v>742</v>
      </c>
      <c r="T1044" s="3" t="s">
        <v>412</v>
      </c>
      <c r="V1044" s="3">
        <v>46</v>
      </c>
      <c r="W1044" s="3">
        <v>43</v>
      </c>
      <c r="X1044" s="3">
        <v>117</v>
      </c>
      <c r="Y1044" s="3">
        <v>1042</v>
      </c>
      <c r="Z1044" s="3" t="s">
        <v>71</v>
      </c>
      <c r="AA1044" s="3">
        <v>22</v>
      </c>
      <c r="AB1044" s="3">
        <v>10</v>
      </c>
      <c r="AC1044" s="3">
        <v>7260000</v>
      </c>
      <c r="AD1044" s="3">
        <v>1376000</v>
      </c>
      <c r="AE1044" s="3" t="s">
        <v>742</v>
      </c>
      <c r="AF1044" s="3">
        <v>5</v>
      </c>
      <c r="AG1044" s="3">
        <v>17</v>
      </c>
    </row>
    <row r="1045" spans="1:33" ht="15.75" customHeight="1" x14ac:dyDescent="0.15">
      <c r="A1045" s="3">
        <v>25591</v>
      </c>
      <c r="B1045" s="3">
        <v>1043</v>
      </c>
      <c r="C1045" s="3">
        <v>18</v>
      </c>
      <c r="D1045" s="3" t="s">
        <v>545</v>
      </c>
      <c r="E1045" s="3" t="s">
        <v>14503</v>
      </c>
      <c r="F1045" s="3" t="s">
        <v>4061</v>
      </c>
      <c r="G1045" s="3" t="s">
        <v>446</v>
      </c>
      <c r="H1045" s="3" t="s">
        <v>2435</v>
      </c>
      <c r="I1045" s="3" t="s">
        <v>2435</v>
      </c>
      <c r="J1045" s="3">
        <v>427.58179999999999</v>
      </c>
      <c r="K1045" s="3">
        <v>3180527</v>
      </c>
      <c r="L1045" s="3" t="s">
        <v>59</v>
      </c>
      <c r="M1045" s="3">
        <v>0</v>
      </c>
      <c r="N1045" s="3" t="s">
        <v>545</v>
      </c>
      <c r="O1045" s="3" t="s">
        <v>14503</v>
      </c>
      <c r="P1045" s="8">
        <v>40179</v>
      </c>
      <c r="Q1045" s="3" t="s">
        <v>10537</v>
      </c>
      <c r="R1045" s="5" t="s">
        <v>14508</v>
      </c>
      <c r="S1045" s="3" t="s">
        <v>2435</v>
      </c>
      <c r="T1045" s="3" t="s">
        <v>446</v>
      </c>
      <c r="V1045" s="3">
        <v>33</v>
      </c>
      <c r="W1045" s="3">
        <v>32</v>
      </c>
      <c r="X1045" s="3">
        <v>56</v>
      </c>
      <c r="Y1045" s="3">
        <v>1043</v>
      </c>
      <c r="Z1045" s="3" t="s">
        <v>59</v>
      </c>
      <c r="AA1045" s="3">
        <v>18</v>
      </c>
      <c r="AB1045" s="3">
        <v>3</v>
      </c>
      <c r="AC1045" s="3">
        <v>3180527</v>
      </c>
      <c r="AD1045" s="3">
        <v>602850</v>
      </c>
      <c r="AE1045" s="3" t="s">
        <v>2435</v>
      </c>
      <c r="AF1045" s="3">
        <v>17</v>
      </c>
      <c r="AG1045" s="3">
        <v>29</v>
      </c>
    </row>
    <row r="1046" spans="1:33" ht="15.75" customHeight="1" x14ac:dyDescent="0.15">
      <c r="A1046" s="3">
        <v>26173</v>
      </c>
      <c r="B1046" s="3">
        <v>1044</v>
      </c>
      <c r="C1046" s="3">
        <v>98</v>
      </c>
      <c r="D1046" s="3" t="s">
        <v>547</v>
      </c>
      <c r="E1046" s="3" t="s">
        <v>14513</v>
      </c>
      <c r="F1046" s="3" t="s">
        <v>1072</v>
      </c>
      <c r="G1046" s="3" t="s">
        <v>575</v>
      </c>
      <c r="H1046" s="3" t="s">
        <v>1375</v>
      </c>
      <c r="I1046" s="3" t="s">
        <v>1375</v>
      </c>
      <c r="J1046" s="3">
        <v>427.3904</v>
      </c>
      <c r="K1046" s="3">
        <v>10590000</v>
      </c>
      <c r="L1046" s="3" t="s">
        <v>221</v>
      </c>
      <c r="M1046" s="3">
        <v>0</v>
      </c>
      <c r="N1046" s="3" t="s">
        <v>547</v>
      </c>
      <c r="O1046" s="3" t="s">
        <v>14513</v>
      </c>
      <c r="P1046" s="8">
        <v>39083</v>
      </c>
      <c r="Q1046" s="3" t="s">
        <v>10543</v>
      </c>
      <c r="R1046" s="5" t="s">
        <v>14515</v>
      </c>
      <c r="S1046" s="3" t="s">
        <v>1375</v>
      </c>
      <c r="T1046" s="3" t="s">
        <v>575</v>
      </c>
      <c r="V1046" s="3">
        <v>21</v>
      </c>
      <c r="W1046" s="3">
        <v>17</v>
      </c>
      <c r="X1046" s="3">
        <v>64</v>
      </c>
      <c r="Y1046" s="3">
        <v>1044</v>
      </c>
      <c r="Z1046" s="3" t="s">
        <v>221</v>
      </c>
      <c r="AA1046" s="3">
        <v>98</v>
      </c>
      <c r="AB1046" s="3">
        <v>19</v>
      </c>
      <c r="AC1046" s="3">
        <v>10590000</v>
      </c>
      <c r="AD1046" s="3">
        <v>2008000</v>
      </c>
      <c r="AE1046" s="3" t="s">
        <v>1375</v>
      </c>
      <c r="AF1046" s="3">
        <v>2</v>
      </c>
      <c r="AG1046" s="3">
        <v>23</v>
      </c>
    </row>
    <row r="1047" spans="1:33" ht="15.75" customHeight="1" x14ac:dyDescent="0.15">
      <c r="A1047" s="3">
        <v>25661</v>
      </c>
      <c r="B1047" s="3">
        <v>1045</v>
      </c>
      <c r="C1047" s="3">
        <v>50</v>
      </c>
      <c r="D1047" s="3" t="s">
        <v>553</v>
      </c>
      <c r="E1047" s="3" t="s">
        <v>14519</v>
      </c>
      <c r="F1047" s="3" t="s">
        <v>947</v>
      </c>
      <c r="G1047" s="3" t="s">
        <v>389</v>
      </c>
      <c r="H1047" s="3" t="s">
        <v>9892</v>
      </c>
      <c r="I1047" s="3" t="s">
        <v>1401</v>
      </c>
      <c r="J1047" s="3">
        <v>427.34789999999998</v>
      </c>
      <c r="K1047" s="3">
        <v>7019000</v>
      </c>
      <c r="L1047" s="3" t="s">
        <v>226</v>
      </c>
      <c r="M1047" s="3">
        <v>0</v>
      </c>
      <c r="N1047" s="3" t="s">
        <v>553</v>
      </c>
      <c r="O1047" s="3" t="s">
        <v>14519</v>
      </c>
      <c r="P1047" s="8">
        <v>38353</v>
      </c>
      <c r="Q1047" s="3" t="s">
        <v>10547</v>
      </c>
      <c r="R1047" s="5" t="s">
        <v>14524</v>
      </c>
      <c r="S1047" s="3" t="s">
        <v>9892</v>
      </c>
      <c r="T1047" s="3" t="s">
        <v>389</v>
      </c>
      <c r="V1047" s="3">
        <v>13</v>
      </c>
      <c r="W1047" s="3">
        <v>0</v>
      </c>
      <c r="X1047" s="3">
        <v>12</v>
      </c>
      <c r="Y1047" s="3">
        <v>1045</v>
      </c>
      <c r="Z1047" s="3" t="s">
        <v>226</v>
      </c>
      <c r="AA1047" s="3">
        <v>50</v>
      </c>
      <c r="AB1047" s="3">
        <v>20</v>
      </c>
      <c r="AC1047" s="3">
        <v>7019000</v>
      </c>
      <c r="AD1047" s="3">
        <v>1331000</v>
      </c>
      <c r="AF1047" s="3">
        <v>24</v>
      </c>
      <c r="AG1047" s="3">
        <v>21</v>
      </c>
    </row>
    <row r="1048" spans="1:33" ht="15.75" customHeight="1" x14ac:dyDescent="0.15">
      <c r="A1048" s="3">
        <v>23641</v>
      </c>
      <c r="B1048" s="3">
        <v>1046</v>
      </c>
      <c r="C1048" s="3">
        <v>10</v>
      </c>
      <c r="D1048" s="3" t="s">
        <v>557</v>
      </c>
      <c r="E1048" s="3" t="s">
        <v>14530</v>
      </c>
      <c r="F1048" s="3" t="s">
        <v>36</v>
      </c>
      <c r="G1048" s="3" t="s">
        <v>37</v>
      </c>
      <c r="H1048" s="3" t="s">
        <v>817</v>
      </c>
      <c r="I1048" s="3" t="s">
        <v>817</v>
      </c>
      <c r="J1048" s="3">
        <v>426.87900000000002</v>
      </c>
      <c r="K1048" s="3">
        <v>3436400</v>
      </c>
      <c r="L1048" s="3" t="s">
        <v>71</v>
      </c>
      <c r="M1048" s="3">
        <v>1</v>
      </c>
      <c r="N1048" s="3" t="s">
        <v>557</v>
      </c>
      <c r="O1048" s="3" t="s">
        <v>14530</v>
      </c>
      <c r="P1048" s="3" t="s">
        <v>179</v>
      </c>
      <c r="Q1048" s="3" t="s">
        <v>10554</v>
      </c>
      <c r="R1048" s="5" t="s">
        <v>14535</v>
      </c>
      <c r="S1048" s="3" t="s">
        <v>817</v>
      </c>
      <c r="T1048" s="3" t="s">
        <v>37</v>
      </c>
      <c r="V1048" s="3">
        <v>127</v>
      </c>
      <c r="W1048" s="3">
        <v>22</v>
      </c>
      <c r="X1048" s="3">
        <v>118</v>
      </c>
      <c r="Y1048" s="3">
        <v>1046</v>
      </c>
      <c r="Z1048" s="3" t="s">
        <v>71</v>
      </c>
      <c r="AA1048" s="3">
        <v>10</v>
      </c>
      <c r="AB1048" s="3">
        <v>4</v>
      </c>
      <c r="AC1048" s="3">
        <v>3436400</v>
      </c>
      <c r="AD1048" s="3">
        <v>652218</v>
      </c>
      <c r="AE1048" s="3" t="s">
        <v>817</v>
      </c>
      <c r="AF1048" s="3">
        <v>5</v>
      </c>
      <c r="AG1048" s="3">
        <v>11</v>
      </c>
    </row>
    <row r="1049" spans="1:33" ht="15.75" customHeight="1" x14ac:dyDescent="0.15">
      <c r="A1049" s="3">
        <v>23459</v>
      </c>
      <c r="B1049" s="3">
        <v>1047</v>
      </c>
      <c r="C1049" s="3">
        <v>33</v>
      </c>
      <c r="D1049" s="3" t="s">
        <v>560</v>
      </c>
      <c r="E1049" s="3" t="s">
        <v>14540</v>
      </c>
      <c r="F1049" s="3" t="s">
        <v>475</v>
      </c>
      <c r="G1049" s="3" t="s">
        <v>277</v>
      </c>
      <c r="H1049" s="3" t="s">
        <v>475</v>
      </c>
      <c r="I1049" s="3" t="s">
        <v>203</v>
      </c>
      <c r="J1049" s="3">
        <v>425.39729999999997</v>
      </c>
      <c r="K1049" s="3">
        <v>6312029</v>
      </c>
      <c r="L1049" s="3" t="s">
        <v>526</v>
      </c>
      <c r="M1049" s="3">
        <v>1</v>
      </c>
      <c r="N1049" s="3" t="s">
        <v>560</v>
      </c>
      <c r="O1049" s="3" t="s">
        <v>14540</v>
      </c>
      <c r="P1049" s="3" t="s">
        <v>1063</v>
      </c>
      <c r="Q1049" s="3" t="s">
        <v>7369</v>
      </c>
      <c r="R1049" s="5" t="s">
        <v>14547</v>
      </c>
      <c r="S1049" s="3" t="s">
        <v>475</v>
      </c>
      <c r="T1049" s="3" t="s">
        <v>277</v>
      </c>
      <c r="V1049" s="3">
        <v>86</v>
      </c>
      <c r="W1049" s="3">
        <v>102</v>
      </c>
      <c r="X1049" s="3">
        <v>13</v>
      </c>
      <c r="Y1049" s="3">
        <v>1047</v>
      </c>
      <c r="Z1049" s="3" t="s">
        <v>526</v>
      </c>
      <c r="AA1049" s="3">
        <v>33</v>
      </c>
      <c r="AB1049" s="3">
        <v>3</v>
      </c>
      <c r="AC1049" s="3">
        <v>6312029</v>
      </c>
      <c r="AD1049" s="3">
        <v>1201382</v>
      </c>
      <c r="AE1049" s="3" t="s">
        <v>203</v>
      </c>
      <c r="AF1049" s="3">
        <v>19</v>
      </c>
      <c r="AG1049" s="3">
        <v>9</v>
      </c>
    </row>
    <row r="1050" spans="1:33" ht="15.75" customHeight="1" x14ac:dyDescent="0.15">
      <c r="A1050" s="3">
        <v>25712</v>
      </c>
      <c r="B1050" s="3">
        <v>1048</v>
      </c>
      <c r="C1050" s="3">
        <v>23</v>
      </c>
      <c r="D1050" s="3" t="s">
        <v>566</v>
      </c>
      <c r="E1050" s="3" t="s">
        <v>14552</v>
      </c>
      <c r="F1050" s="3" t="s">
        <v>3877</v>
      </c>
      <c r="G1050" s="3" t="s">
        <v>731</v>
      </c>
      <c r="H1050" s="3" t="s">
        <v>391</v>
      </c>
      <c r="I1050" s="3" t="s">
        <v>10292</v>
      </c>
      <c r="J1050" s="3">
        <v>424.98809999999997</v>
      </c>
      <c r="K1050" s="3">
        <v>5567704</v>
      </c>
      <c r="L1050" s="3" t="s">
        <v>356</v>
      </c>
      <c r="M1050" s="3">
        <v>0</v>
      </c>
      <c r="N1050" s="3" t="s">
        <v>566</v>
      </c>
      <c r="O1050" s="3" t="s">
        <v>14552</v>
      </c>
      <c r="P1050" s="8">
        <v>39814</v>
      </c>
      <c r="Q1050" s="3" t="s">
        <v>10569</v>
      </c>
      <c r="R1050" s="3" t="s">
        <v>14556</v>
      </c>
      <c r="S1050" s="3" t="s">
        <v>9901</v>
      </c>
      <c r="T1050" s="3" t="s">
        <v>14557</v>
      </c>
      <c r="U1050" s="3" t="s">
        <v>14558</v>
      </c>
      <c r="V1050" s="5" t="s">
        <v>14560</v>
      </c>
      <c r="W1050" s="3" t="s">
        <v>391</v>
      </c>
      <c r="X1050" s="3" t="s">
        <v>731</v>
      </c>
      <c r="Z1050" s="3">
        <v>12</v>
      </c>
      <c r="AA1050" s="3">
        <v>0</v>
      </c>
      <c r="AB1050" s="3">
        <v>54</v>
      </c>
      <c r="AC1050" s="3">
        <v>1048</v>
      </c>
      <c r="AD1050" s="3" t="s">
        <v>356</v>
      </c>
      <c r="AE1050" s="3">
        <v>23</v>
      </c>
      <c r="AF1050" s="3">
        <v>6</v>
      </c>
      <c r="AG1050" s="3">
        <v>5567704</v>
      </c>
    </row>
    <row r="1051" spans="1:33" ht="15.75" customHeight="1" x14ac:dyDescent="0.15">
      <c r="A1051" s="3">
        <v>25968</v>
      </c>
      <c r="B1051" s="3">
        <v>1049</v>
      </c>
      <c r="C1051" s="3">
        <v>62</v>
      </c>
      <c r="D1051" s="3" t="s">
        <v>571</v>
      </c>
      <c r="E1051" s="3" t="s">
        <v>14565</v>
      </c>
      <c r="F1051" s="3" t="s">
        <v>1214</v>
      </c>
      <c r="G1051" s="3" t="s">
        <v>607</v>
      </c>
      <c r="H1051" s="3" t="s">
        <v>9903</v>
      </c>
      <c r="I1051" s="3" t="s">
        <v>10574</v>
      </c>
      <c r="J1051" s="3">
        <v>424.60770000000002</v>
      </c>
      <c r="K1051" s="3">
        <v>46251968</v>
      </c>
      <c r="L1051" s="3" t="s">
        <v>364</v>
      </c>
      <c r="M1051" s="3">
        <v>0</v>
      </c>
      <c r="N1051" s="3" t="s">
        <v>571</v>
      </c>
      <c r="O1051" s="3" t="s">
        <v>14565</v>
      </c>
      <c r="P1051" s="8">
        <v>39448</v>
      </c>
      <c r="Q1051" s="3" t="s">
        <v>10572</v>
      </c>
      <c r="R1051" s="5" t="s">
        <v>14571</v>
      </c>
      <c r="S1051" s="3" t="s">
        <v>9903</v>
      </c>
      <c r="T1051" s="3" t="s">
        <v>607</v>
      </c>
      <c r="V1051" s="3">
        <v>3</v>
      </c>
      <c r="W1051" s="3">
        <v>0</v>
      </c>
      <c r="X1051" s="3">
        <v>42</v>
      </c>
      <c r="Y1051" s="3">
        <v>1049</v>
      </c>
      <c r="Z1051" s="3" t="s">
        <v>364</v>
      </c>
      <c r="AA1051" s="3">
        <v>62</v>
      </c>
      <c r="AB1051" s="3">
        <v>18</v>
      </c>
      <c r="AC1051" s="3">
        <v>46251968</v>
      </c>
      <c r="AD1051" s="3">
        <v>8816486</v>
      </c>
      <c r="AF1051" s="3">
        <v>20</v>
      </c>
      <c r="AG1051" s="3">
        <v>37</v>
      </c>
    </row>
    <row r="1052" spans="1:33" ht="15.75" customHeight="1" x14ac:dyDescent="0.15">
      <c r="A1052" s="3">
        <v>21399</v>
      </c>
      <c r="B1052" s="3">
        <v>1050</v>
      </c>
      <c r="C1052" s="3">
        <v>43</v>
      </c>
      <c r="D1052" s="3" t="s">
        <v>577</v>
      </c>
      <c r="E1052" s="3" t="s">
        <v>14576</v>
      </c>
      <c r="F1052" s="3" t="s">
        <v>210</v>
      </c>
      <c r="G1052" s="3" t="s">
        <v>114</v>
      </c>
      <c r="H1052" s="3" t="s">
        <v>115</v>
      </c>
      <c r="I1052" s="3" t="s">
        <v>116</v>
      </c>
      <c r="J1052" s="3">
        <v>423.93470000000002</v>
      </c>
      <c r="K1052" s="3">
        <v>4610982</v>
      </c>
      <c r="L1052" s="3" t="s">
        <v>226</v>
      </c>
      <c r="M1052" s="3">
        <v>2</v>
      </c>
      <c r="N1052" s="3" t="s">
        <v>577</v>
      </c>
      <c r="O1052" s="3" t="s">
        <v>14576</v>
      </c>
      <c r="P1052" s="3" t="s">
        <v>104</v>
      </c>
      <c r="Q1052" s="3" t="s">
        <v>10583</v>
      </c>
      <c r="R1052" s="5" t="s">
        <v>14583</v>
      </c>
      <c r="S1052" s="3" t="s">
        <v>115</v>
      </c>
      <c r="T1052" s="3" t="s">
        <v>114</v>
      </c>
      <c r="V1052" s="3">
        <v>21</v>
      </c>
      <c r="W1052" s="3">
        <v>20</v>
      </c>
      <c r="X1052" s="3">
        <v>13</v>
      </c>
      <c r="Y1052" s="3">
        <v>1050</v>
      </c>
      <c r="Z1052" s="3" t="s">
        <v>226</v>
      </c>
      <c r="AA1052" s="3">
        <v>43</v>
      </c>
      <c r="AB1052" s="3">
        <v>4</v>
      </c>
      <c r="AC1052" s="3">
        <v>4610982</v>
      </c>
      <c r="AD1052" s="3">
        <v>880068</v>
      </c>
      <c r="AE1052" s="3" t="s">
        <v>116</v>
      </c>
      <c r="AF1052" s="3">
        <v>24</v>
      </c>
      <c r="AG1052" s="3">
        <v>46</v>
      </c>
    </row>
    <row r="1053" spans="1:33" ht="15.75" customHeight="1" x14ac:dyDescent="0.15">
      <c r="A1053" s="3">
        <v>21235</v>
      </c>
      <c r="B1053" s="3">
        <v>1051</v>
      </c>
      <c r="C1053" s="3">
        <v>90</v>
      </c>
      <c r="D1053" s="3" t="s">
        <v>580</v>
      </c>
      <c r="E1053" s="3" t="s">
        <v>14588</v>
      </c>
      <c r="F1053" s="3" t="s">
        <v>36</v>
      </c>
      <c r="G1053" s="3" t="s">
        <v>37</v>
      </c>
      <c r="H1053" s="3" t="s">
        <v>9913</v>
      </c>
      <c r="I1053" s="3" t="s">
        <v>39</v>
      </c>
      <c r="J1053" s="3">
        <v>423.69049999999999</v>
      </c>
      <c r="K1053" s="3">
        <v>15646129</v>
      </c>
      <c r="L1053" s="3" t="s">
        <v>221</v>
      </c>
      <c r="M1053" s="3">
        <v>1</v>
      </c>
      <c r="N1053" s="3" t="s">
        <v>580</v>
      </c>
      <c r="O1053" s="3" t="s">
        <v>14588</v>
      </c>
      <c r="P1053" s="3" t="s">
        <v>987</v>
      </c>
      <c r="Q1053" s="3" t="s">
        <v>10593</v>
      </c>
      <c r="R1053" s="5" t="s">
        <v>14592</v>
      </c>
      <c r="S1053" s="3" t="s">
        <v>9913</v>
      </c>
      <c r="T1053" s="3" t="s">
        <v>37</v>
      </c>
      <c r="V1053" s="3">
        <v>127</v>
      </c>
      <c r="W1053" s="3">
        <v>67</v>
      </c>
      <c r="X1053" s="3">
        <v>65</v>
      </c>
      <c r="Y1053" s="3">
        <v>1051</v>
      </c>
      <c r="Z1053" s="3" t="s">
        <v>221</v>
      </c>
      <c r="AA1053" s="3">
        <v>90</v>
      </c>
      <c r="AB1053" s="3">
        <v>50</v>
      </c>
      <c r="AC1053" s="3">
        <v>15646129</v>
      </c>
      <c r="AD1053" s="3">
        <v>2987667</v>
      </c>
      <c r="AE1053" s="3" t="s">
        <v>39</v>
      </c>
      <c r="AF1053" s="3">
        <v>2</v>
      </c>
      <c r="AG1053" s="3">
        <v>2</v>
      </c>
    </row>
    <row r="1054" spans="1:33" ht="15.75" customHeight="1" x14ac:dyDescent="0.15">
      <c r="A1054" s="3">
        <v>25485</v>
      </c>
      <c r="B1054" s="3">
        <v>1052</v>
      </c>
      <c r="C1054" s="3">
        <v>7</v>
      </c>
      <c r="D1054" s="3" t="s">
        <v>584</v>
      </c>
      <c r="E1054" s="3" t="s">
        <v>14597</v>
      </c>
      <c r="F1054" s="3" t="s">
        <v>331</v>
      </c>
      <c r="G1054" s="3" t="s">
        <v>167</v>
      </c>
      <c r="H1054" s="3" t="s">
        <v>271</v>
      </c>
      <c r="I1054" s="3" t="s">
        <v>271</v>
      </c>
      <c r="J1054" s="3">
        <v>423.44619999999998</v>
      </c>
      <c r="K1054" s="3">
        <v>2800437</v>
      </c>
      <c r="L1054" s="3" t="s">
        <v>538</v>
      </c>
      <c r="M1054" s="3">
        <v>0</v>
      </c>
      <c r="N1054" s="3" t="s">
        <v>584</v>
      </c>
      <c r="O1054" s="3" t="s">
        <v>14597</v>
      </c>
      <c r="P1054" s="8">
        <v>39083</v>
      </c>
      <c r="Q1054" s="3" t="s">
        <v>10600</v>
      </c>
      <c r="R1054" s="5" t="s">
        <v>14601</v>
      </c>
      <c r="S1054" s="3" t="s">
        <v>271</v>
      </c>
      <c r="T1054" s="3" t="s">
        <v>167</v>
      </c>
      <c r="V1054" s="3">
        <v>71</v>
      </c>
      <c r="W1054" s="3">
        <v>13</v>
      </c>
      <c r="X1054" s="3">
        <v>39</v>
      </c>
      <c r="Y1054" s="3">
        <v>1052</v>
      </c>
      <c r="Z1054" s="3" t="s">
        <v>538</v>
      </c>
      <c r="AA1054" s="3">
        <v>7</v>
      </c>
      <c r="AB1054" s="3">
        <v>5</v>
      </c>
      <c r="AC1054" s="3">
        <v>2800437</v>
      </c>
      <c r="AD1054" s="3">
        <v>535000</v>
      </c>
      <c r="AE1054" s="3" t="s">
        <v>271</v>
      </c>
      <c r="AF1054" s="3">
        <v>3</v>
      </c>
      <c r="AG1054" s="3">
        <v>7</v>
      </c>
    </row>
    <row r="1055" spans="1:33" ht="15.75" customHeight="1" x14ac:dyDescent="0.15">
      <c r="A1055" s="3">
        <v>25106</v>
      </c>
      <c r="B1055" s="3">
        <v>1053</v>
      </c>
      <c r="C1055" s="3">
        <v>22</v>
      </c>
      <c r="D1055" s="3" t="s">
        <v>603</v>
      </c>
      <c r="E1055" s="3" t="s">
        <v>14604</v>
      </c>
      <c r="F1055" s="3" t="s">
        <v>657</v>
      </c>
      <c r="G1055" s="3" t="s">
        <v>246</v>
      </c>
      <c r="H1055" s="3" t="s">
        <v>240</v>
      </c>
      <c r="I1055" s="3" t="s">
        <v>240</v>
      </c>
      <c r="J1055" s="3">
        <v>423.42509999999999</v>
      </c>
      <c r="K1055" s="3">
        <v>5467756</v>
      </c>
      <c r="L1055" s="3" t="s">
        <v>75</v>
      </c>
      <c r="M1055" s="3">
        <v>0</v>
      </c>
      <c r="N1055" s="3" t="s">
        <v>603</v>
      </c>
      <c r="O1055" s="3" t="s">
        <v>14604</v>
      </c>
      <c r="P1055" s="8">
        <v>37987</v>
      </c>
      <c r="Q1055" s="3" t="s">
        <v>10606</v>
      </c>
      <c r="R1055" s="5" t="s">
        <v>14608</v>
      </c>
      <c r="S1055" s="3" t="s">
        <v>240</v>
      </c>
      <c r="T1055" s="3" t="s">
        <v>246</v>
      </c>
      <c r="V1055" s="3">
        <v>76</v>
      </c>
      <c r="W1055" s="3">
        <v>21</v>
      </c>
      <c r="X1055" s="3">
        <v>25</v>
      </c>
      <c r="Y1055" s="3">
        <v>1053</v>
      </c>
      <c r="Z1055" s="3" t="s">
        <v>75</v>
      </c>
      <c r="AA1055" s="3">
        <v>22</v>
      </c>
      <c r="AB1055" s="3">
        <v>6</v>
      </c>
      <c r="AC1055" s="3">
        <v>5467756</v>
      </c>
      <c r="AD1055" s="3">
        <v>1044611</v>
      </c>
      <c r="AE1055" s="3" t="s">
        <v>240</v>
      </c>
      <c r="AF1055" s="3">
        <v>14</v>
      </c>
      <c r="AG1055" s="3">
        <v>18</v>
      </c>
    </row>
    <row r="1056" spans="1:33" ht="15.75" customHeight="1" x14ac:dyDescent="0.15">
      <c r="A1056" s="3">
        <v>25466</v>
      </c>
      <c r="B1056" s="3">
        <v>1054</v>
      </c>
      <c r="C1056" s="3">
        <v>35</v>
      </c>
      <c r="D1056" s="3" t="s">
        <v>611</v>
      </c>
      <c r="E1056" s="3" t="s">
        <v>14611</v>
      </c>
      <c r="F1056" s="3" t="s">
        <v>4061</v>
      </c>
      <c r="G1056" s="3" t="s">
        <v>446</v>
      </c>
      <c r="H1056" s="3" t="s">
        <v>4803</v>
      </c>
      <c r="I1056" s="3" t="s">
        <v>2435</v>
      </c>
      <c r="J1056" s="3">
        <v>422.91789999999997</v>
      </c>
      <c r="K1056" s="3">
        <v>9104000</v>
      </c>
      <c r="L1056" s="3" t="s">
        <v>101</v>
      </c>
      <c r="M1056" s="3">
        <v>0</v>
      </c>
      <c r="N1056" s="3" t="s">
        <v>611</v>
      </c>
      <c r="O1056" s="3" t="s">
        <v>14611</v>
      </c>
      <c r="P1056" s="8">
        <v>39083</v>
      </c>
      <c r="Q1056" s="3" t="s">
        <v>10614</v>
      </c>
      <c r="R1056" s="5" t="s">
        <v>14618</v>
      </c>
      <c r="S1056" s="3" t="s">
        <v>4803</v>
      </c>
      <c r="T1056" s="3" t="s">
        <v>446</v>
      </c>
      <c r="V1056" s="3">
        <v>34</v>
      </c>
      <c r="W1056" s="3">
        <v>33</v>
      </c>
      <c r="X1056" s="3">
        <v>83</v>
      </c>
      <c r="Y1056" s="3">
        <v>1054</v>
      </c>
      <c r="Z1056" s="3" t="s">
        <v>101</v>
      </c>
      <c r="AA1056" s="3">
        <v>35</v>
      </c>
      <c r="AB1056" s="3">
        <v>18</v>
      </c>
      <c r="AC1056" s="3">
        <v>9104000</v>
      </c>
      <c r="AD1056" s="3">
        <v>1741000</v>
      </c>
      <c r="AE1056" s="3" t="s">
        <v>2435</v>
      </c>
      <c r="AF1056" s="3">
        <v>10</v>
      </c>
      <c r="AG1056" s="3">
        <v>29</v>
      </c>
    </row>
    <row r="1057" spans="1:33" ht="15.75" customHeight="1" x14ac:dyDescent="0.15">
      <c r="A1057" s="3">
        <v>23573</v>
      </c>
      <c r="B1057" s="3">
        <v>1055</v>
      </c>
      <c r="C1057" s="3">
        <v>595</v>
      </c>
      <c r="D1057" s="3" t="s">
        <v>615</v>
      </c>
      <c r="E1057" s="3" t="s">
        <v>14624</v>
      </c>
      <c r="F1057" s="3" t="s">
        <v>7229</v>
      </c>
      <c r="G1057" s="3" t="s">
        <v>733</v>
      </c>
      <c r="H1057" s="3" t="s">
        <v>9926</v>
      </c>
      <c r="I1057" s="3" t="s">
        <v>10624</v>
      </c>
      <c r="J1057" s="3">
        <v>422.22719999999998</v>
      </c>
      <c r="K1057" s="3">
        <v>46849000</v>
      </c>
      <c r="L1057" s="3" t="s">
        <v>101</v>
      </c>
      <c r="M1057" s="3">
        <v>1</v>
      </c>
      <c r="N1057" s="3" t="s">
        <v>615</v>
      </c>
      <c r="O1057" s="3" t="s">
        <v>14624</v>
      </c>
      <c r="P1057" s="3" t="s">
        <v>179</v>
      </c>
      <c r="Q1057" s="3" t="s">
        <v>10622</v>
      </c>
      <c r="R1057" s="5" t="s">
        <v>14628</v>
      </c>
      <c r="S1057" s="3" t="s">
        <v>9926</v>
      </c>
      <c r="T1057" s="3" t="s">
        <v>733</v>
      </c>
      <c r="V1057" s="3">
        <v>8</v>
      </c>
      <c r="W1057" s="3">
        <v>0</v>
      </c>
      <c r="X1057" s="3">
        <v>84</v>
      </c>
      <c r="Y1057" s="3">
        <v>1055</v>
      </c>
      <c r="Z1057" s="3" t="s">
        <v>101</v>
      </c>
      <c r="AA1057" s="3">
        <v>595</v>
      </c>
      <c r="AB1057" s="3">
        <v>180</v>
      </c>
      <c r="AC1057" s="3">
        <v>46849000</v>
      </c>
      <c r="AD1057" s="3">
        <v>8971000</v>
      </c>
      <c r="AF1057" s="3">
        <v>10</v>
      </c>
      <c r="AG1057" s="3">
        <v>100</v>
      </c>
    </row>
    <row r="1058" spans="1:33" ht="15.75" customHeight="1" x14ac:dyDescent="0.15">
      <c r="A1058" s="3">
        <v>22578</v>
      </c>
      <c r="B1058" s="3">
        <v>1056</v>
      </c>
      <c r="C1058" s="3">
        <v>40</v>
      </c>
      <c r="D1058" s="3" t="s">
        <v>618</v>
      </c>
      <c r="E1058" s="3" t="s">
        <v>14635</v>
      </c>
      <c r="F1058" s="3" t="s">
        <v>210</v>
      </c>
      <c r="G1058" s="3" t="s">
        <v>114</v>
      </c>
      <c r="H1058" s="3" t="s">
        <v>116</v>
      </c>
      <c r="I1058" s="3" t="s">
        <v>116</v>
      </c>
      <c r="J1058" s="3">
        <v>421.91120000000001</v>
      </c>
      <c r="K1058" s="3">
        <v>16690369</v>
      </c>
      <c r="L1058" s="3" t="s">
        <v>600</v>
      </c>
      <c r="M1058" s="3">
        <v>2</v>
      </c>
      <c r="N1058" s="3" t="s">
        <v>618</v>
      </c>
      <c r="O1058" s="3" t="s">
        <v>14635</v>
      </c>
      <c r="P1058" s="3" t="s">
        <v>787</v>
      </c>
      <c r="Q1058" s="3" t="s">
        <v>10629</v>
      </c>
      <c r="R1058" s="5" t="s">
        <v>14639</v>
      </c>
      <c r="S1058" s="3" t="s">
        <v>116</v>
      </c>
      <c r="T1058" s="3" t="s">
        <v>114</v>
      </c>
      <c r="V1058" s="3">
        <v>22</v>
      </c>
      <c r="W1058" s="3">
        <v>21</v>
      </c>
      <c r="X1058" s="3">
        <v>20</v>
      </c>
      <c r="Y1058" s="3">
        <v>1056</v>
      </c>
      <c r="Z1058" s="3" t="s">
        <v>600</v>
      </c>
      <c r="AA1058" s="3">
        <v>40</v>
      </c>
      <c r="AB1058" s="3">
        <v>20</v>
      </c>
      <c r="AC1058" s="3">
        <v>16690369</v>
      </c>
      <c r="AD1058" s="3">
        <v>3197933</v>
      </c>
      <c r="AE1058" s="3" t="s">
        <v>116</v>
      </c>
      <c r="AF1058" s="3">
        <v>13</v>
      </c>
      <c r="AG1058" s="3">
        <v>46</v>
      </c>
    </row>
    <row r="1059" spans="1:33" ht="15.75" customHeight="1" x14ac:dyDescent="0.15">
      <c r="A1059" s="3">
        <v>23003</v>
      </c>
      <c r="B1059" s="3">
        <v>1057</v>
      </c>
      <c r="C1059" s="3">
        <v>50</v>
      </c>
      <c r="D1059" s="3" t="s">
        <v>623</v>
      </c>
      <c r="E1059" s="3" t="s">
        <v>14641</v>
      </c>
      <c r="F1059" s="3" t="s">
        <v>96</v>
      </c>
      <c r="G1059" s="3" t="s">
        <v>61</v>
      </c>
      <c r="H1059" s="3" t="s">
        <v>1902</v>
      </c>
      <c r="I1059" s="3" t="s">
        <v>63</v>
      </c>
      <c r="J1059" s="3">
        <v>421.23469999999998</v>
      </c>
      <c r="K1059" s="3">
        <v>4000132</v>
      </c>
      <c r="L1059" s="3" t="s">
        <v>66</v>
      </c>
      <c r="M1059" s="3">
        <v>1</v>
      </c>
      <c r="N1059" s="3" t="s">
        <v>623</v>
      </c>
      <c r="O1059" s="3" t="s">
        <v>14641</v>
      </c>
      <c r="P1059" s="3" t="s">
        <v>91</v>
      </c>
      <c r="Q1059" s="3" t="s">
        <v>10636</v>
      </c>
      <c r="R1059" s="5" t="s">
        <v>14646</v>
      </c>
      <c r="S1059" s="3" t="s">
        <v>1902</v>
      </c>
      <c r="T1059" s="3" t="s">
        <v>61</v>
      </c>
      <c r="V1059" s="3">
        <v>75</v>
      </c>
      <c r="W1059" s="3">
        <v>80</v>
      </c>
      <c r="X1059" s="3">
        <v>96</v>
      </c>
      <c r="Y1059" s="3">
        <v>1057</v>
      </c>
      <c r="Z1059" s="3" t="s">
        <v>66</v>
      </c>
      <c r="AA1059" s="3">
        <v>50</v>
      </c>
      <c r="AB1059" s="3">
        <v>8</v>
      </c>
      <c r="AC1059" s="3">
        <v>4000132</v>
      </c>
      <c r="AD1059" s="3">
        <v>767434</v>
      </c>
      <c r="AE1059" s="3" t="s">
        <v>63</v>
      </c>
      <c r="AF1059" s="3">
        <v>9</v>
      </c>
      <c r="AG1059" s="3">
        <v>3</v>
      </c>
    </row>
    <row r="1060" spans="1:33" ht="15.75" customHeight="1" x14ac:dyDescent="0.15">
      <c r="A1060" s="3">
        <v>23463</v>
      </c>
      <c r="B1060" s="3">
        <v>1058</v>
      </c>
      <c r="C1060" s="3">
        <v>0</v>
      </c>
      <c r="D1060" s="3" t="s">
        <v>628</v>
      </c>
      <c r="E1060" s="3" t="s">
        <v>14652</v>
      </c>
      <c r="F1060" s="3" t="s">
        <v>657</v>
      </c>
      <c r="G1060" s="3" t="s">
        <v>246</v>
      </c>
      <c r="H1060" s="3" t="s">
        <v>264</v>
      </c>
      <c r="I1060" s="3" t="s">
        <v>264</v>
      </c>
      <c r="J1060" s="3">
        <v>419.46280000000002</v>
      </c>
      <c r="K1060" s="3">
        <v>5022478</v>
      </c>
      <c r="L1060" s="3" t="s">
        <v>50</v>
      </c>
      <c r="M1060" s="3">
        <v>1</v>
      </c>
      <c r="N1060" s="3" t="s">
        <v>628</v>
      </c>
      <c r="O1060" s="3" t="s">
        <v>14652</v>
      </c>
      <c r="P1060" s="3" t="s">
        <v>41</v>
      </c>
      <c r="Q1060" s="3" t="s">
        <v>10643</v>
      </c>
      <c r="R1060" s="5" t="s">
        <v>14655</v>
      </c>
      <c r="S1060" s="3" t="s">
        <v>264</v>
      </c>
      <c r="T1060" s="3" t="s">
        <v>246</v>
      </c>
      <c r="V1060" s="3">
        <v>77</v>
      </c>
      <c r="W1060" s="3">
        <v>33</v>
      </c>
      <c r="X1060" s="3">
        <v>29</v>
      </c>
      <c r="Y1060" s="3">
        <v>1058</v>
      </c>
      <c r="Z1060" s="3" t="s">
        <v>50</v>
      </c>
      <c r="AA1060" s="3">
        <v>0</v>
      </c>
      <c r="AB1060" s="3">
        <v>0</v>
      </c>
      <c r="AC1060" s="3">
        <v>5022478</v>
      </c>
      <c r="AD1060" s="3">
        <v>966860</v>
      </c>
      <c r="AE1060" s="3" t="s">
        <v>264</v>
      </c>
      <c r="AF1060" s="3">
        <v>11</v>
      </c>
      <c r="AG1060" s="3">
        <v>8</v>
      </c>
    </row>
    <row r="1061" spans="1:33" ht="15.75" customHeight="1" x14ac:dyDescent="0.15">
      <c r="A1061" s="3">
        <v>23177</v>
      </c>
      <c r="B1061" s="3">
        <v>1059</v>
      </c>
      <c r="C1061" s="3">
        <v>224</v>
      </c>
      <c r="D1061" s="3" t="s">
        <v>662</v>
      </c>
      <c r="E1061" s="3" t="s">
        <v>14660</v>
      </c>
      <c r="F1061" s="3" t="s">
        <v>6874</v>
      </c>
      <c r="G1061" s="3" t="s">
        <v>621</v>
      </c>
      <c r="H1061" s="3" t="s">
        <v>2653</v>
      </c>
      <c r="I1061" s="3" t="s">
        <v>4662</v>
      </c>
      <c r="J1061" s="3">
        <v>419.42149999999998</v>
      </c>
      <c r="K1061" s="3">
        <v>69670000</v>
      </c>
      <c r="L1061" s="3" t="s">
        <v>101</v>
      </c>
      <c r="M1061" s="3">
        <v>1</v>
      </c>
      <c r="N1061" s="3" t="s">
        <v>662</v>
      </c>
      <c r="O1061" s="3" t="s">
        <v>14660</v>
      </c>
      <c r="P1061" s="3" t="s">
        <v>41</v>
      </c>
      <c r="Q1061" s="3" t="s">
        <v>10656</v>
      </c>
      <c r="R1061" s="5" t="s">
        <v>14665</v>
      </c>
      <c r="S1061" s="3" t="s">
        <v>2653</v>
      </c>
      <c r="T1061" s="3" t="s">
        <v>621</v>
      </c>
      <c r="V1061" s="3">
        <v>13</v>
      </c>
      <c r="W1061" s="3">
        <v>10</v>
      </c>
      <c r="X1061" s="3">
        <v>85</v>
      </c>
      <c r="Y1061" s="3">
        <v>1059</v>
      </c>
      <c r="Z1061" s="3" t="s">
        <v>101</v>
      </c>
      <c r="AA1061" s="3">
        <v>224</v>
      </c>
      <c r="AB1061" s="3">
        <v>59</v>
      </c>
      <c r="AC1061" s="3">
        <v>69670000</v>
      </c>
      <c r="AD1061" s="3">
        <v>13413000</v>
      </c>
      <c r="AE1061" s="3" t="s">
        <v>4662</v>
      </c>
      <c r="AF1061" s="3">
        <v>10</v>
      </c>
      <c r="AG1061" s="3">
        <v>82</v>
      </c>
    </row>
    <row r="1062" spans="1:33" ht="15.75" customHeight="1" x14ac:dyDescent="0.15">
      <c r="A1062" s="3">
        <v>25737</v>
      </c>
      <c r="B1062" s="3">
        <v>1060</v>
      </c>
      <c r="C1062" s="3">
        <v>39</v>
      </c>
      <c r="D1062" s="3" t="s">
        <v>665</v>
      </c>
      <c r="E1062" s="3" t="s">
        <v>14668</v>
      </c>
      <c r="F1062" s="3" t="s">
        <v>164</v>
      </c>
      <c r="G1062" s="3" t="s">
        <v>92</v>
      </c>
      <c r="H1062" s="3" t="s">
        <v>9943</v>
      </c>
      <c r="I1062" s="3" t="s">
        <v>94</v>
      </c>
      <c r="J1062" s="3">
        <v>418.995</v>
      </c>
      <c r="K1062" s="3">
        <v>24403144</v>
      </c>
      <c r="L1062" s="3" t="s">
        <v>364</v>
      </c>
      <c r="M1062" s="3">
        <v>0</v>
      </c>
      <c r="N1062" s="3" t="s">
        <v>665</v>
      </c>
      <c r="O1062" s="3" t="s">
        <v>14668</v>
      </c>
      <c r="P1062" s="8">
        <v>34700</v>
      </c>
      <c r="Q1062" s="3" t="s">
        <v>10663</v>
      </c>
      <c r="R1062" s="5" t="s">
        <v>14673</v>
      </c>
      <c r="S1062" s="3" t="s">
        <v>9943</v>
      </c>
      <c r="T1062" s="3" t="s">
        <v>92</v>
      </c>
      <c r="V1062" s="3">
        <v>5</v>
      </c>
      <c r="W1062" s="3">
        <v>0</v>
      </c>
      <c r="X1062" s="3">
        <v>43</v>
      </c>
      <c r="Y1062" s="3">
        <v>1060</v>
      </c>
      <c r="Z1062" s="3" t="s">
        <v>364</v>
      </c>
      <c r="AA1062" s="3">
        <v>39</v>
      </c>
      <c r="AB1062" s="3">
        <v>13</v>
      </c>
      <c r="AC1062" s="3">
        <v>24403144</v>
      </c>
      <c r="AD1062" s="3">
        <v>4702000</v>
      </c>
      <c r="AF1062" s="3">
        <v>20</v>
      </c>
      <c r="AG1062" s="3">
        <v>151</v>
      </c>
    </row>
    <row r="1063" spans="1:33" ht="15.75" customHeight="1" x14ac:dyDescent="0.15">
      <c r="A1063" s="3">
        <v>25553</v>
      </c>
      <c r="B1063" s="3">
        <v>1061</v>
      </c>
      <c r="C1063" s="3">
        <v>75</v>
      </c>
      <c r="D1063" s="3" t="s">
        <v>670</v>
      </c>
      <c r="E1063" s="3" t="s">
        <v>14677</v>
      </c>
      <c r="F1063" s="3" t="s">
        <v>1620</v>
      </c>
      <c r="G1063" s="3" t="s">
        <v>412</v>
      </c>
      <c r="H1063" s="3" t="s">
        <v>9946</v>
      </c>
      <c r="I1063" s="3" t="s">
        <v>742</v>
      </c>
      <c r="J1063" s="3">
        <v>418.73520000000002</v>
      </c>
      <c r="K1063" s="3">
        <v>14857001</v>
      </c>
      <c r="L1063" s="3" t="s">
        <v>364</v>
      </c>
      <c r="M1063" s="3">
        <v>0</v>
      </c>
      <c r="N1063" s="3" t="s">
        <v>670</v>
      </c>
      <c r="O1063" s="3" t="s">
        <v>14677</v>
      </c>
      <c r="P1063" s="8">
        <v>37622</v>
      </c>
      <c r="Q1063" s="3" t="s">
        <v>10668</v>
      </c>
      <c r="R1063" s="5" t="s">
        <v>14682</v>
      </c>
      <c r="S1063" s="3" t="s">
        <v>9946</v>
      </c>
      <c r="T1063" s="3" t="s">
        <v>412</v>
      </c>
      <c r="V1063" s="3">
        <v>47</v>
      </c>
      <c r="W1063" s="3">
        <v>44</v>
      </c>
      <c r="X1063" s="3">
        <v>44</v>
      </c>
      <c r="Y1063" s="3">
        <v>1061</v>
      </c>
      <c r="Z1063" s="3" t="s">
        <v>364</v>
      </c>
      <c r="AA1063" s="3">
        <v>75</v>
      </c>
      <c r="AB1063" s="3">
        <v>30</v>
      </c>
      <c r="AC1063" s="3">
        <v>14857001</v>
      </c>
      <c r="AD1063" s="3">
        <v>2864082</v>
      </c>
      <c r="AE1063" s="3" t="s">
        <v>742</v>
      </c>
      <c r="AF1063" s="3">
        <v>20</v>
      </c>
      <c r="AG1063" s="3">
        <v>17</v>
      </c>
    </row>
    <row r="1064" spans="1:33" ht="15.75" customHeight="1" x14ac:dyDescent="0.15">
      <c r="A1064" s="3">
        <v>23457</v>
      </c>
      <c r="B1064" s="3">
        <v>1062</v>
      </c>
      <c r="C1064" s="3">
        <v>26</v>
      </c>
      <c r="D1064" s="3" t="s">
        <v>674</v>
      </c>
      <c r="E1064" s="3" t="s">
        <v>14687</v>
      </c>
      <c r="F1064" s="3" t="s">
        <v>36</v>
      </c>
      <c r="G1064" s="3" t="s">
        <v>37</v>
      </c>
      <c r="H1064" s="3" t="s">
        <v>817</v>
      </c>
      <c r="I1064" s="3" t="s">
        <v>817</v>
      </c>
      <c r="J1064" s="3">
        <v>418.69380000000001</v>
      </c>
      <c r="K1064" s="3">
        <v>3451715</v>
      </c>
      <c r="L1064" s="3" t="s">
        <v>101</v>
      </c>
      <c r="M1064" s="3">
        <v>1</v>
      </c>
      <c r="N1064" s="3" t="s">
        <v>674</v>
      </c>
      <c r="O1064" s="3" t="s">
        <v>14687</v>
      </c>
      <c r="P1064" s="3" t="s">
        <v>1000</v>
      </c>
      <c r="Q1064" s="3" t="s">
        <v>10577</v>
      </c>
      <c r="R1064" s="5" t="s">
        <v>14691</v>
      </c>
      <c r="S1064" s="3" t="s">
        <v>817</v>
      </c>
      <c r="T1064" s="3" t="s">
        <v>37</v>
      </c>
      <c r="V1064" s="3">
        <v>127</v>
      </c>
      <c r="W1064" s="3">
        <v>23</v>
      </c>
      <c r="X1064" s="3">
        <v>86</v>
      </c>
      <c r="Y1064" s="3">
        <v>1062</v>
      </c>
      <c r="Z1064" s="3" t="s">
        <v>101</v>
      </c>
      <c r="AA1064" s="3">
        <v>26</v>
      </c>
      <c r="AB1064" s="3">
        <v>3</v>
      </c>
      <c r="AC1064" s="3">
        <v>3451715</v>
      </c>
      <c r="AD1064" s="3">
        <v>665463</v>
      </c>
      <c r="AE1064" s="3" t="s">
        <v>817</v>
      </c>
      <c r="AF1064" s="3">
        <v>10</v>
      </c>
      <c r="AG1064" s="3">
        <v>11</v>
      </c>
    </row>
    <row r="1065" spans="1:33" ht="15.75" customHeight="1" x14ac:dyDescent="0.15">
      <c r="A1065" s="3">
        <v>25044</v>
      </c>
      <c r="B1065" s="3">
        <v>1063</v>
      </c>
      <c r="C1065" s="3">
        <v>42</v>
      </c>
      <c r="D1065" s="3" t="s">
        <v>678</v>
      </c>
      <c r="E1065" s="3" t="s">
        <v>14695</v>
      </c>
      <c r="F1065" s="3" t="s">
        <v>1193</v>
      </c>
      <c r="G1065" s="3" t="s">
        <v>564</v>
      </c>
      <c r="H1065" s="3" t="s">
        <v>9951</v>
      </c>
      <c r="I1065" s="3" t="s">
        <v>63</v>
      </c>
      <c r="J1065" s="3">
        <v>418.65159999999997</v>
      </c>
      <c r="K1065" s="3">
        <v>5664080</v>
      </c>
      <c r="L1065" s="3" t="s">
        <v>101</v>
      </c>
      <c r="M1065" s="3">
        <v>0</v>
      </c>
      <c r="N1065" s="3" t="s">
        <v>678</v>
      </c>
      <c r="O1065" s="3" t="s">
        <v>14695</v>
      </c>
      <c r="P1065" s="3" t="s">
        <v>91</v>
      </c>
      <c r="Q1065" s="3" t="s">
        <v>10689</v>
      </c>
      <c r="R1065" s="5" t="s">
        <v>14701</v>
      </c>
      <c r="S1065" s="3" t="s">
        <v>9951</v>
      </c>
      <c r="T1065" s="3" t="s">
        <v>564</v>
      </c>
      <c r="V1065" s="3">
        <v>27</v>
      </c>
      <c r="W1065" s="3">
        <v>81</v>
      </c>
      <c r="X1065" s="3">
        <v>87</v>
      </c>
      <c r="Y1065" s="3">
        <v>1063</v>
      </c>
      <c r="Z1065" s="3" t="s">
        <v>101</v>
      </c>
      <c r="AA1065" s="3">
        <v>42</v>
      </c>
      <c r="AB1065" s="3">
        <v>8</v>
      </c>
      <c r="AC1065" s="3">
        <v>5664080</v>
      </c>
      <c r="AD1065" s="3">
        <v>1092078</v>
      </c>
      <c r="AE1065" s="3" t="s">
        <v>63</v>
      </c>
      <c r="AF1065" s="3">
        <v>10</v>
      </c>
      <c r="AG1065" s="3">
        <v>3</v>
      </c>
    </row>
    <row r="1066" spans="1:33" ht="15.75" customHeight="1" x14ac:dyDescent="0.15">
      <c r="A1066" s="3">
        <v>24837</v>
      </c>
      <c r="B1066" s="3">
        <v>1064</v>
      </c>
      <c r="C1066" s="3">
        <v>20</v>
      </c>
      <c r="D1066" s="3" t="s">
        <v>681</v>
      </c>
      <c r="E1066" s="3" t="s">
        <v>14706</v>
      </c>
      <c r="F1066" s="3" t="s">
        <v>1009</v>
      </c>
      <c r="G1066" s="3" t="s">
        <v>403</v>
      </c>
      <c r="H1066" s="3" t="s">
        <v>9773</v>
      </c>
      <c r="I1066" s="3" t="s">
        <v>203</v>
      </c>
      <c r="J1066" s="3">
        <v>418.45620000000002</v>
      </c>
      <c r="K1066" s="3">
        <v>5649125</v>
      </c>
      <c r="L1066" s="3" t="s">
        <v>340</v>
      </c>
      <c r="M1066" s="3">
        <v>0</v>
      </c>
      <c r="N1066" s="3" t="s">
        <v>681</v>
      </c>
      <c r="O1066" s="3" t="s">
        <v>14706</v>
      </c>
      <c r="P1066" s="8">
        <v>39814</v>
      </c>
      <c r="Q1066" s="3" t="s">
        <v>10693</v>
      </c>
      <c r="R1066" s="5" t="s">
        <v>14710</v>
      </c>
      <c r="S1066" s="3" t="s">
        <v>9773</v>
      </c>
      <c r="T1066" s="3" t="s">
        <v>403</v>
      </c>
      <c r="V1066" s="3">
        <v>32</v>
      </c>
      <c r="W1066" s="3">
        <v>103</v>
      </c>
      <c r="X1066" s="3">
        <v>22</v>
      </c>
      <c r="Y1066" s="3">
        <v>1064</v>
      </c>
      <c r="Z1066" s="3" t="s">
        <v>340</v>
      </c>
      <c r="AA1066" s="3">
        <v>20</v>
      </c>
      <c r="AB1066" s="3">
        <v>6</v>
      </c>
      <c r="AC1066" s="3">
        <v>5649125</v>
      </c>
      <c r="AD1066" s="3">
        <v>1089605</v>
      </c>
      <c r="AE1066" s="3" t="s">
        <v>203</v>
      </c>
      <c r="AF1066" s="3">
        <v>6</v>
      </c>
      <c r="AG1066" s="3">
        <v>9</v>
      </c>
    </row>
    <row r="1067" spans="1:33" ht="15.75" customHeight="1" x14ac:dyDescent="0.15">
      <c r="A1067" s="3">
        <v>26294</v>
      </c>
      <c r="B1067" s="3">
        <v>1065</v>
      </c>
      <c r="C1067" s="3">
        <v>20</v>
      </c>
      <c r="D1067" s="3" t="s">
        <v>683</v>
      </c>
      <c r="E1067" s="3" t="s">
        <v>14717</v>
      </c>
      <c r="F1067" s="3" t="s">
        <v>36</v>
      </c>
      <c r="G1067" s="3" t="s">
        <v>37</v>
      </c>
      <c r="H1067" s="3" t="s">
        <v>4498</v>
      </c>
      <c r="I1067" s="3" t="s">
        <v>817</v>
      </c>
      <c r="J1067" s="3">
        <v>418.3997</v>
      </c>
      <c r="K1067" s="3">
        <v>2903598</v>
      </c>
      <c r="L1067" s="3" t="s">
        <v>364</v>
      </c>
      <c r="M1067" s="3">
        <v>0</v>
      </c>
      <c r="N1067" s="3" t="s">
        <v>683</v>
      </c>
      <c r="O1067" s="3" t="s">
        <v>14717</v>
      </c>
      <c r="P1067" s="8">
        <v>39448</v>
      </c>
      <c r="Q1067" s="3" t="s">
        <v>10207</v>
      </c>
      <c r="R1067" s="5" t="s">
        <v>14720</v>
      </c>
      <c r="S1067" s="3" t="s">
        <v>4498</v>
      </c>
      <c r="T1067" s="3" t="s">
        <v>37</v>
      </c>
      <c r="V1067" s="3">
        <v>127</v>
      </c>
      <c r="W1067" s="3">
        <v>24</v>
      </c>
      <c r="X1067" s="3">
        <v>45</v>
      </c>
      <c r="Y1067" s="3">
        <v>1065</v>
      </c>
      <c r="Z1067" s="3" t="s">
        <v>364</v>
      </c>
      <c r="AA1067" s="3">
        <v>20</v>
      </c>
      <c r="AB1067" s="3">
        <v>4</v>
      </c>
      <c r="AC1067" s="3">
        <v>2903598</v>
      </c>
      <c r="AD1067" s="3">
        <v>560108</v>
      </c>
      <c r="AE1067" s="3" t="s">
        <v>817</v>
      </c>
      <c r="AF1067" s="3">
        <v>20</v>
      </c>
      <c r="AG1067" s="3">
        <v>11</v>
      </c>
    </row>
    <row r="1068" spans="1:33" ht="15.75" customHeight="1" x14ac:dyDescent="0.15">
      <c r="A1068" s="3">
        <v>23285</v>
      </c>
      <c r="B1068" s="3">
        <v>1066</v>
      </c>
      <c r="C1068" s="3">
        <v>3</v>
      </c>
      <c r="D1068" s="5" t="s">
        <v>687</v>
      </c>
      <c r="E1068" s="3" t="s">
        <v>14726</v>
      </c>
      <c r="F1068" s="3" t="s">
        <v>947</v>
      </c>
      <c r="G1068" s="3" t="s">
        <v>389</v>
      </c>
      <c r="H1068" s="3" t="s">
        <v>5575</v>
      </c>
      <c r="I1068" s="3" t="s">
        <v>1421</v>
      </c>
      <c r="J1068" s="3">
        <v>418.22579999999999</v>
      </c>
      <c r="K1068" s="3">
        <v>5071777</v>
      </c>
      <c r="L1068" s="3" t="s">
        <v>356</v>
      </c>
      <c r="M1068" s="3">
        <v>1</v>
      </c>
      <c r="N1068" s="5" t="s">
        <v>687</v>
      </c>
      <c r="O1068" s="3" t="s">
        <v>14726</v>
      </c>
      <c r="P1068" s="3" t="s">
        <v>1000</v>
      </c>
      <c r="Q1068" s="3" t="s">
        <v>10709</v>
      </c>
      <c r="R1068" s="5" t="s">
        <v>14733</v>
      </c>
      <c r="S1068" s="3" t="s">
        <v>5575</v>
      </c>
      <c r="T1068" s="3" t="s">
        <v>389</v>
      </c>
      <c r="V1068" s="3">
        <v>14</v>
      </c>
      <c r="W1068" s="3">
        <v>0</v>
      </c>
      <c r="X1068" s="3">
        <v>55</v>
      </c>
      <c r="Y1068" s="3">
        <v>1066</v>
      </c>
      <c r="Z1068" s="3" t="s">
        <v>356</v>
      </c>
      <c r="AA1068" s="3">
        <v>3</v>
      </c>
      <c r="AB1068" s="3">
        <v>1</v>
      </c>
      <c r="AC1068" s="3">
        <v>5071777</v>
      </c>
      <c r="AD1068" s="3">
        <v>978681</v>
      </c>
      <c r="AF1068" s="3">
        <v>18</v>
      </c>
      <c r="AG1068" s="3">
        <v>74</v>
      </c>
    </row>
    <row r="1069" spans="1:33" ht="15.75" customHeight="1" x14ac:dyDescent="0.15">
      <c r="A1069" s="3">
        <v>25462</v>
      </c>
      <c r="B1069" s="3">
        <v>1067</v>
      </c>
      <c r="C1069" s="3">
        <v>16</v>
      </c>
      <c r="D1069" s="3" t="s">
        <v>691</v>
      </c>
      <c r="E1069" s="3" t="s">
        <v>14738</v>
      </c>
      <c r="F1069" s="3" t="s">
        <v>475</v>
      </c>
      <c r="G1069" s="3" t="s">
        <v>277</v>
      </c>
      <c r="H1069" s="3" t="s">
        <v>475</v>
      </c>
      <c r="I1069" s="3" t="s">
        <v>203</v>
      </c>
      <c r="J1069" s="3">
        <v>418.1019</v>
      </c>
      <c r="K1069" s="3">
        <v>2953150</v>
      </c>
      <c r="L1069" s="3" t="s">
        <v>59</v>
      </c>
      <c r="M1069" s="3">
        <v>0</v>
      </c>
      <c r="N1069" s="3" t="s">
        <v>691</v>
      </c>
      <c r="O1069" s="3" t="s">
        <v>14738</v>
      </c>
      <c r="P1069" s="8">
        <v>39083</v>
      </c>
      <c r="Q1069" s="3" t="s">
        <v>6981</v>
      </c>
      <c r="R1069" s="5" t="s">
        <v>14742</v>
      </c>
      <c r="S1069" s="3" t="s">
        <v>475</v>
      </c>
      <c r="T1069" s="3" t="s">
        <v>277</v>
      </c>
      <c r="V1069" s="3">
        <v>87</v>
      </c>
      <c r="W1069" s="3">
        <v>104</v>
      </c>
      <c r="X1069" s="3">
        <v>57</v>
      </c>
      <c r="Y1069" s="3">
        <v>1067</v>
      </c>
      <c r="Z1069" s="3" t="s">
        <v>59</v>
      </c>
      <c r="AA1069" s="3">
        <v>16</v>
      </c>
      <c r="AB1069" s="3">
        <v>6</v>
      </c>
      <c r="AC1069" s="3">
        <v>2953150</v>
      </c>
      <c r="AD1069" s="3">
        <v>569994</v>
      </c>
      <c r="AE1069" s="3" t="s">
        <v>203</v>
      </c>
      <c r="AF1069" s="3">
        <v>17</v>
      </c>
      <c r="AG1069" s="3">
        <v>9</v>
      </c>
    </row>
    <row r="1070" spans="1:33" ht="15.75" customHeight="1" x14ac:dyDescent="0.15">
      <c r="A1070" s="3">
        <v>22990</v>
      </c>
      <c r="B1070" s="3">
        <v>1068</v>
      </c>
      <c r="C1070" s="3">
        <v>36</v>
      </c>
      <c r="D1070" s="3" t="s">
        <v>695</v>
      </c>
      <c r="E1070" s="3" t="s">
        <v>14745</v>
      </c>
      <c r="F1070" s="3" t="s">
        <v>96</v>
      </c>
      <c r="G1070" s="3" t="s">
        <v>61</v>
      </c>
      <c r="H1070" s="3" t="s">
        <v>2537</v>
      </c>
      <c r="I1070" s="3" t="s">
        <v>2538</v>
      </c>
      <c r="J1070" s="3">
        <v>417.94229999999999</v>
      </c>
      <c r="K1070" s="3">
        <v>5646788</v>
      </c>
      <c r="L1070" s="3" t="s">
        <v>215</v>
      </c>
      <c r="M1070" s="3">
        <v>1</v>
      </c>
      <c r="N1070" s="3" t="s">
        <v>695</v>
      </c>
      <c r="O1070" s="3" t="s">
        <v>14745</v>
      </c>
      <c r="P1070" s="3" t="s">
        <v>41</v>
      </c>
      <c r="Q1070" s="3" t="s">
        <v>10719</v>
      </c>
      <c r="R1070" s="5" t="s">
        <v>14750</v>
      </c>
      <c r="S1070" s="3" t="s">
        <v>2537</v>
      </c>
      <c r="T1070" s="3" t="s">
        <v>61</v>
      </c>
      <c r="V1070" s="3">
        <v>76</v>
      </c>
      <c r="W1070" s="3">
        <v>0</v>
      </c>
      <c r="X1070" s="3">
        <v>70</v>
      </c>
      <c r="Y1070" s="3">
        <v>1068</v>
      </c>
      <c r="Z1070" s="3" t="s">
        <v>215</v>
      </c>
      <c r="AA1070" s="3">
        <v>36</v>
      </c>
      <c r="AB1070" s="3">
        <v>27</v>
      </c>
      <c r="AC1070" s="3">
        <v>5646788</v>
      </c>
      <c r="AD1070" s="3">
        <v>1090235</v>
      </c>
      <c r="AF1070" s="3">
        <v>7</v>
      </c>
      <c r="AG1070" s="3">
        <v>15</v>
      </c>
    </row>
    <row r="1071" spans="1:33" ht="15.75" customHeight="1" x14ac:dyDescent="0.15">
      <c r="A1071" s="3">
        <v>26366</v>
      </c>
      <c r="B1071" s="3">
        <v>1069</v>
      </c>
      <c r="C1071" s="3">
        <v>21</v>
      </c>
      <c r="D1071" s="3" t="s">
        <v>698</v>
      </c>
      <c r="E1071" s="3" t="s">
        <v>14753</v>
      </c>
      <c r="F1071" s="3" t="s">
        <v>6715</v>
      </c>
      <c r="G1071" s="3" t="s">
        <v>937</v>
      </c>
      <c r="H1071" s="3" t="s">
        <v>9966</v>
      </c>
      <c r="I1071" s="3" t="s">
        <v>10729</v>
      </c>
      <c r="J1071" s="3">
        <v>417.46249999999998</v>
      </c>
      <c r="K1071" s="3">
        <v>2438366</v>
      </c>
      <c r="L1071" s="3" t="s">
        <v>215</v>
      </c>
      <c r="M1071" s="3">
        <v>0</v>
      </c>
      <c r="N1071" s="3" t="s">
        <v>698</v>
      </c>
      <c r="O1071" s="3" t="s">
        <v>14753</v>
      </c>
      <c r="P1071" s="8">
        <v>37987</v>
      </c>
      <c r="Q1071" s="3" t="s">
        <v>10724</v>
      </c>
      <c r="R1071" s="5" t="s">
        <v>14760</v>
      </c>
      <c r="S1071" s="3" t="s">
        <v>9966</v>
      </c>
      <c r="T1071" s="3" t="s">
        <v>937</v>
      </c>
      <c r="V1071" s="3">
        <v>2</v>
      </c>
      <c r="W1071" s="3">
        <v>0</v>
      </c>
      <c r="X1071" s="3">
        <v>71</v>
      </c>
      <c r="Y1071" s="3">
        <v>1069</v>
      </c>
      <c r="Z1071" s="3" t="s">
        <v>215</v>
      </c>
      <c r="AA1071" s="3">
        <v>21</v>
      </c>
      <c r="AB1071" s="3">
        <v>4</v>
      </c>
      <c r="AC1071" s="3">
        <v>2438366</v>
      </c>
      <c r="AD1071" s="3">
        <v>471216</v>
      </c>
      <c r="AF1071" s="3">
        <v>7</v>
      </c>
      <c r="AG1071" s="3">
        <v>248</v>
      </c>
    </row>
    <row r="1072" spans="1:33" ht="15.75" customHeight="1" x14ac:dyDescent="0.15">
      <c r="A1072" s="3">
        <v>25901</v>
      </c>
      <c r="B1072" s="3">
        <v>1070</v>
      </c>
      <c r="C1072" s="3">
        <v>5</v>
      </c>
      <c r="D1072" s="3" t="s">
        <v>727</v>
      </c>
      <c r="E1072" s="3" t="s">
        <v>14766</v>
      </c>
      <c r="F1072" s="3" t="s">
        <v>657</v>
      </c>
      <c r="G1072" s="3" t="s">
        <v>246</v>
      </c>
      <c r="H1072" s="3" t="s">
        <v>3818</v>
      </c>
      <c r="I1072" s="3" t="s">
        <v>3818</v>
      </c>
      <c r="J1072" s="3">
        <v>416.9049</v>
      </c>
      <c r="K1072" s="3">
        <v>4135549</v>
      </c>
      <c r="L1072" s="3" t="s">
        <v>40</v>
      </c>
      <c r="M1072" s="3">
        <v>0</v>
      </c>
      <c r="N1072" s="3" t="s">
        <v>727</v>
      </c>
      <c r="O1072" s="3" t="s">
        <v>14766</v>
      </c>
      <c r="P1072" s="8">
        <v>39814</v>
      </c>
      <c r="Q1072" s="3" t="s">
        <v>10731</v>
      </c>
      <c r="R1072" s="5" t="s">
        <v>14769</v>
      </c>
      <c r="S1072" s="3" t="s">
        <v>3818</v>
      </c>
      <c r="T1072" s="3" t="s">
        <v>246</v>
      </c>
      <c r="V1072" s="3">
        <v>78</v>
      </c>
      <c r="W1072" s="3">
        <v>19</v>
      </c>
      <c r="X1072" s="3">
        <v>72</v>
      </c>
      <c r="Y1072" s="3">
        <v>1070</v>
      </c>
      <c r="Z1072" s="3" t="s">
        <v>40</v>
      </c>
      <c r="AA1072" s="3">
        <v>5</v>
      </c>
      <c r="AB1072" s="3">
        <v>4</v>
      </c>
      <c r="AC1072" s="3">
        <v>4135549</v>
      </c>
      <c r="AD1072" s="3">
        <v>800060</v>
      </c>
      <c r="AE1072" s="3" t="s">
        <v>3818</v>
      </c>
      <c r="AF1072" s="3">
        <v>4</v>
      </c>
      <c r="AG1072" s="3">
        <v>22</v>
      </c>
    </row>
    <row r="1073" spans="1:33" ht="15.75" customHeight="1" x14ac:dyDescent="0.15">
      <c r="A1073" s="3">
        <v>26331</v>
      </c>
      <c r="B1073" s="3">
        <v>1071</v>
      </c>
      <c r="C1073" s="3">
        <v>1102</v>
      </c>
      <c r="D1073" s="3" t="s">
        <v>732</v>
      </c>
      <c r="E1073" s="3" t="s">
        <v>14772</v>
      </c>
      <c r="F1073" s="3" t="s">
        <v>1105</v>
      </c>
      <c r="G1073" s="3" t="s">
        <v>486</v>
      </c>
      <c r="H1073" s="3" t="s">
        <v>487</v>
      </c>
      <c r="I1073" s="3" t="s">
        <v>488</v>
      </c>
      <c r="J1073" s="3">
        <v>416.07080000000002</v>
      </c>
      <c r="K1073" s="3">
        <v>243797000</v>
      </c>
      <c r="L1073" s="3" t="s">
        <v>221</v>
      </c>
      <c r="M1073" s="3">
        <v>0</v>
      </c>
      <c r="N1073" s="3" t="s">
        <v>732</v>
      </c>
      <c r="O1073" s="3" t="s">
        <v>14772</v>
      </c>
      <c r="P1073" s="8">
        <v>31413</v>
      </c>
      <c r="Q1073" s="3" t="s">
        <v>10735</v>
      </c>
      <c r="R1073" s="5" t="s">
        <v>14778</v>
      </c>
      <c r="S1073" s="3" t="s">
        <v>487</v>
      </c>
      <c r="T1073" s="3" t="s">
        <v>486</v>
      </c>
      <c r="V1073" s="3">
        <v>18</v>
      </c>
      <c r="W1073" s="3">
        <v>16</v>
      </c>
      <c r="X1073" s="3">
        <v>66</v>
      </c>
      <c r="Y1073" s="3">
        <v>1071</v>
      </c>
      <c r="Z1073" s="3" t="s">
        <v>221</v>
      </c>
      <c r="AA1073" s="3">
        <v>1102</v>
      </c>
      <c r="AB1073" s="3">
        <v>426</v>
      </c>
      <c r="AC1073" s="3">
        <v>243797000</v>
      </c>
      <c r="AD1073" s="3">
        <v>47241000</v>
      </c>
      <c r="AE1073" s="3" t="s">
        <v>488</v>
      </c>
      <c r="AF1073" s="3">
        <v>2</v>
      </c>
      <c r="AG1073" s="3">
        <v>50</v>
      </c>
    </row>
    <row r="1074" spans="1:33" ht="15.75" customHeight="1" x14ac:dyDescent="0.15">
      <c r="A1074" s="3">
        <v>23575</v>
      </c>
      <c r="B1074" s="3">
        <v>1072</v>
      </c>
      <c r="C1074" s="3">
        <v>85</v>
      </c>
      <c r="D1074" s="3" t="s">
        <v>736</v>
      </c>
      <c r="E1074" s="3" t="s">
        <v>14785</v>
      </c>
      <c r="F1074" s="3" t="s">
        <v>855</v>
      </c>
      <c r="G1074" s="3" t="s">
        <v>292</v>
      </c>
      <c r="H1074" s="3" t="s">
        <v>1032</v>
      </c>
      <c r="I1074" s="3" t="s">
        <v>1032</v>
      </c>
      <c r="J1074" s="3">
        <v>414.99669999999998</v>
      </c>
      <c r="K1074" s="3">
        <v>10866976</v>
      </c>
      <c r="L1074" s="3" t="s">
        <v>101</v>
      </c>
      <c r="M1074" s="3">
        <v>1</v>
      </c>
      <c r="N1074" s="3" t="s">
        <v>736</v>
      </c>
      <c r="O1074" s="3" t="s">
        <v>14785</v>
      </c>
      <c r="P1074" s="3" t="s">
        <v>987</v>
      </c>
      <c r="Q1074" s="3" t="s">
        <v>10743</v>
      </c>
      <c r="R1074" s="5" t="s">
        <v>14791</v>
      </c>
      <c r="S1074" s="3" t="s">
        <v>1032</v>
      </c>
      <c r="T1074" s="3" t="s">
        <v>292</v>
      </c>
      <c r="V1074" s="3">
        <v>36</v>
      </c>
      <c r="W1074" s="3">
        <v>29</v>
      </c>
      <c r="X1074" s="3">
        <v>88</v>
      </c>
      <c r="Y1074" s="3">
        <v>1072</v>
      </c>
      <c r="Z1074" s="3" t="s">
        <v>101</v>
      </c>
      <c r="AA1074" s="3">
        <v>85</v>
      </c>
      <c r="AB1074" s="3">
        <v>10</v>
      </c>
      <c r="AC1074" s="3">
        <v>10866976</v>
      </c>
      <c r="AD1074" s="3">
        <v>2110106</v>
      </c>
      <c r="AE1074" s="3" t="s">
        <v>1032</v>
      </c>
      <c r="AF1074" s="3">
        <v>10</v>
      </c>
      <c r="AG1074" s="3">
        <v>49</v>
      </c>
    </row>
    <row r="1075" spans="1:33" ht="15.75" customHeight="1" x14ac:dyDescent="0.15">
      <c r="A1075" s="3">
        <v>3308</v>
      </c>
      <c r="B1075" s="3">
        <v>1073</v>
      </c>
      <c r="C1075" s="3">
        <v>96</v>
      </c>
      <c r="D1075" s="3" t="s">
        <v>748</v>
      </c>
      <c r="E1075" s="3" t="s">
        <v>14798</v>
      </c>
      <c r="F1075" s="3" t="s">
        <v>1620</v>
      </c>
      <c r="G1075" s="3" t="s">
        <v>412</v>
      </c>
      <c r="H1075" s="3" t="s">
        <v>742</v>
      </c>
      <c r="I1075" s="3" t="s">
        <v>742</v>
      </c>
      <c r="J1075" s="3">
        <v>414.95850000000002</v>
      </c>
      <c r="K1075" s="3">
        <v>19566354</v>
      </c>
      <c r="L1075" s="3" t="s">
        <v>162</v>
      </c>
      <c r="M1075" s="3">
        <v>4</v>
      </c>
      <c r="N1075" s="3" t="s">
        <v>748</v>
      </c>
      <c r="O1075" s="3" t="s">
        <v>14798</v>
      </c>
      <c r="P1075" s="3" t="s">
        <v>787</v>
      </c>
      <c r="Q1075" s="3" t="s">
        <v>10750</v>
      </c>
      <c r="R1075" s="5" t="s">
        <v>14802</v>
      </c>
      <c r="S1075" s="3" t="s">
        <v>742</v>
      </c>
      <c r="T1075" s="3" t="s">
        <v>412</v>
      </c>
      <c r="V1075" s="3">
        <v>48</v>
      </c>
      <c r="W1075" s="3">
        <v>45</v>
      </c>
      <c r="X1075" s="3">
        <v>125</v>
      </c>
      <c r="Y1075" s="3">
        <v>1073</v>
      </c>
      <c r="Z1075" s="3" t="s">
        <v>162</v>
      </c>
      <c r="AA1075" s="3">
        <v>96</v>
      </c>
      <c r="AB1075" s="3">
        <v>11</v>
      </c>
      <c r="AC1075" s="3">
        <v>19566354</v>
      </c>
      <c r="AD1075" s="3">
        <v>3799598</v>
      </c>
      <c r="AE1075" s="3" t="s">
        <v>742</v>
      </c>
      <c r="AF1075" s="3">
        <v>8</v>
      </c>
      <c r="AG1075" s="3">
        <v>17</v>
      </c>
    </row>
    <row r="1076" spans="1:33" ht="15.75" customHeight="1" x14ac:dyDescent="0.15">
      <c r="A1076" s="3">
        <v>24130</v>
      </c>
      <c r="B1076" s="3">
        <v>1074</v>
      </c>
      <c r="C1076" s="3">
        <v>110</v>
      </c>
      <c r="D1076" s="3" t="s">
        <v>370</v>
      </c>
      <c r="E1076" s="3" t="s">
        <v>14807</v>
      </c>
      <c r="F1076" s="3" t="s">
        <v>36</v>
      </c>
      <c r="G1076" s="3" t="s">
        <v>37</v>
      </c>
      <c r="H1076" s="3" t="s">
        <v>384</v>
      </c>
      <c r="I1076" s="3" t="s">
        <v>89</v>
      </c>
      <c r="J1076" s="3">
        <v>414.90129999999999</v>
      </c>
      <c r="K1076" s="3">
        <v>17637265</v>
      </c>
      <c r="L1076" s="3" t="s">
        <v>86</v>
      </c>
      <c r="M1076" s="3">
        <v>1</v>
      </c>
      <c r="N1076" s="3" t="s">
        <v>370</v>
      </c>
      <c r="O1076" s="3" t="s">
        <v>14807</v>
      </c>
      <c r="P1076" s="3" t="s">
        <v>381</v>
      </c>
      <c r="Q1076" s="3" t="s">
        <v>377</v>
      </c>
      <c r="R1076" s="5" t="s">
        <v>14814</v>
      </c>
      <c r="S1076" s="3" t="s">
        <v>384</v>
      </c>
      <c r="T1076" s="3" t="s">
        <v>37</v>
      </c>
      <c r="V1076" s="3">
        <v>127</v>
      </c>
      <c r="W1076" s="3">
        <v>56</v>
      </c>
      <c r="X1076" s="3">
        <v>38</v>
      </c>
      <c r="Y1076" s="3">
        <v>1074</v>
      </c>
      <c r="Z1076" s="3" t="s">
        <v>86</v>
      </c>
      <c r="AA1076" s="3">
        <v>110</v>
      </c>
      <c r="AB1076" s="3">
        <v>35</v>
      </c>
      <c r="AC1076" s="3">
        <v>17637265</v>
      </c>
      <c r="AD1076" s="3">
        <v>3425368</v>
      </c>
      <c r="AE1076" s="3" t="s">
        <v>89</v>
      </c>
      <c r="AF1076" s="3">
        <v>16</v>
      </c>
      <c r="AG1076" s="3">
        <v>4</v>
      </c>
    </row>
    <row r="1077" spans="1:33" ht="15.75" customHeight="1" x14ac:dyDescent="0.15">
      <c r="A1077" s="3">
        <v>22061</v>
      </c>
      <c r="B1077" s="3">
        <v>1075</v>
      </c>
      <c r="C1077" s="3">
        <v>219</v>
      </c>
      <c r="D1077" s="3" t="s">
        <v>754</v>
      </c>
      <c r="E1077" s="3" t="s">
        <v>14819</v>
      </c>
      <c r="F1077" s="3" t="s">
        <v>331</v>
      </c>
      <c r="G1077" s="3" t="s">
        <v>167</v>
      </c>
      <c r="H1077" s="3" t="s">
        <v>3411</v>
      </c>
      <c r="I1077" s="3" t="s">
        <v>271</v>
      </c>
      <c r="J1077" s="3">
        <v>414.1234</v>
      </c>
      <c r="K1077" s="3">
        <v>70147000</v>
      </c>
      <c r="L1077" s="3" t="s">
        <v>221</v>
      </c>
      <c r="M1077" s="3">
        <v>1</v>
      </c>
      <c r="N1077" s="3" t="s">
        <v>754</v>
      </c>
      <c r="O1077" s="3" t="s">
        <v>14819</v>
      </c>
      <c r="P1077" s="3" t="s">
        <v>1107</v>
      </c>
      <c r="Q1077" s="3" t="s">
        <v>10766</v>
      </c>
      <c r="R1077" s="5" t="s">
        <v>14822</v>
      </c>
      <c r="S1077" s="3" t="s">
        <v>3411</v>
      </c>
      <c r="T1077" s="3" t="s">
        <v>167</v>
      </c>
      <c r="V1077" s="3">
        <v>72</v>
      </c>
      <c r="W1077" s="3">
        <v>14</v>
      </c>
      <c r="X1077" s="3">
        <v>67</v>
      </c>
      <c r="Y1077" s="3">
        <v>1075</v>
      </c>
      <c r="Z1077" s="3" t="s">
        <v>221</v>
      </c>
      <c r="AA1077" s="3">
        <v>219</v>
      </c>
      <c r="AB1077" s="3">
        <v>48</v>
      </c>
      <c r="AC1077" s="3">
        <v>70147000</v>
      </c>
      <c r="AD1077" s="3">
        <v>13644000</v>
      </c>
      <c r="AE1077" s="3" t="s">
        <v>271</v>
      </c>
      <c r="AF1077" s="3">
        <v>2</v>
      </c>
      <c r="AG1077" s="3">
        <v>7</v>
      </c>
    </row>
    <row r="1078" spans="1:33" ht="15.75" customHeight="1" x14ac:dyDescent="0.15">
      <c r="A1078" s="3">
        <v>21014</v>
      </c>
      <c r="B1078" s="3">
        <v>1076</v>
      </c>
      <c r="C1078" s="3">
        <v>117</v>
      </c>
      <c r="D1078" s="3" t="s">
        <v>763</v>
      </c>
      <c r="E1078" s="3" t="s">
        <v>14827</v>
      </c>
      <c r="F1078" s="3" t="s">
        <v>657</v>
      </c>
      <c r="G1078" s="3" t="s">
        <v>246</v>
      </c>
      <c r="H1078" s="3" t="s">
        <v>6013</v>
      </c>
      <c r="I1078" s="3" t="s">
        <v>264</v>
      </c>
      <c r="J1078" s="3">
        <v>414.02589999999998</v>
      </c>
      <c r="K1078" s="3">
        <v>15706792</v>
      </c>
      <c r="L1078" s="3" t="s">
        <v>162</v>
      </c>
      <c r="M1078" s="3">
        <v>2</v>
      </c>
      <c r="N1078" s="3" t="s">
        <v>763</v>
      </c>
      <c r="O1078" s="3" t="s">
        <v>14827</v>
      </c>
      <c r="P1078" s="3" t="s">
        <v>179</v>
      </c>
      <c r="Q1078" s="3" t="s">
        <v>10772</v>
      </c>
      <c r="R1078" s="5" t="s">
        <v>14832</v>
      </c>
      <c r="S1078" s="3" t="s">
        <v>6013</v>
      </c>
      <c r="T1078" s="3" t="s">
        <v>246</v>
      </c>
      <c r="V1078" s="3">
        <v>79</v>
      </c>
      <c r="W1078" s="3">
        <v>34</v>
      </c>
      <c r="X1078" s="3">
        <v>126</v>
      </c>
      <c r="Y1078" s="3">
        <v>1076</v>
      </c>
      <c r="Z1078" s="3" t="s">
        <v>162</v>
      </c>
      <c r="AA1078" s="3">
        <v>117</v>
      </c>
      <c r="AB1078" s="3">
        <v>30</v>
      </c>
      <c r="AC1078" s="3">
        <v>15706792</v>
      </c>
      <c r="AD1078" s="3">
        <v>3055642</v>
      </c>
      <c r="AE1078" s="3" t="s">
        <v>264</v>
      </c>
      <c r="AF1078" s="3">
        <v>8</v>
      </c>
      <c r="AG1078" s="3">
        <v>8</v>
      </c>
    </row>
    <row r="1079" spans="1:33" ht="15.75" customHeight="1" x14ac:dyDescent="0.15">
      <c r="A1079" s="3">
        <v>25003</v>
      </c>
      <c r="B1079" s="3">
        <v>1077</v>
      </c>
      <c r="C1079" s="3">
        <v>34</v>
      </c>
      <c r="D1079" s="3" t="s">
        <v>766</v>
      </c>
      <c r="E1079" s="3" t="s">
        <v>14837</v>
      </c>
      <c r="F1079" s="3" t="s">
        <v>1009</v>
      </c>
      <c r="G1079" s="3" t="s">
        <v>403</v>
      </c>
      <c r="H1079" s="3" t="s">
        <v>828</v>
      </c>
      <c r="I1079" s="3" t="s">
        <v>203</v>
      </c>
      <c r="J1079" s="3">
        <v>414.01560000000001</v>
      </c>
      <c r="K1079" s="3">
        <v>2369879</v>
      </c>
      <c r="L1079" s="3" t="s">
        <v>221</v>
      </c>
      <c r="M1079" s="3">
        <v>0</v>
      </c>
      <c r="N1079" s="3" t="s">
        <v>766</v>
      </c>
      <c r="O1079" s="3" t="s">
        <v>14837</v>
      </c>
      <c r="P1079" s="8">
        <v>39814</v>
      </c>
      <c r="Q1079" s="3" t="s">
        <v>10777</v>
      </c>
      <c r="R1079" s="5" t="s">
        <v>14843</v>
      </c>
      <c r="S1079" s="3" t="s">
        <v>828</v>
      </c>
      <c r="T1079" s="3" t="s">
        <v>403</v>
      </c>
      <c r="V1079" s="3">
        <v>33</v>
      </c>
      <c r="W1079" s="3">
        <v>105</v>
      </c>
      <c r="X1079" s="3">
        <v>68</v>
      </c>
      <c r="Y1079" s="3">
        <v>1077</v>
      </c>
      <c r="Z1079" s="3" t="s">
        <v>221</v>
      </c>
      <c r="AA1079" s="3">
        <v>34</v>
      </c>
      <c r="AB1079" s="3">
        <v>1</v>
      </c>
      <c r="AC1079" s="3">
        <v>2369879</v>
      </c>
      <c r="AD1079" s="3">
        <v>461052</v>
      </c>
      <c r="AE1079" s="3" t="s">
        <v>203</v>
      </c>
      <c r="AF1079" s="3">
        <v>2</v>
      </c>
      <c r="AG1079" s="3">
        <v>9</v>
      </c>
    </row>
    <row r="1080" spans="1:33" ht="15.75" customHeight="1" x14ac:dyDescent="0.15">
      <c r="A1080" s="3">
        <v>23541</v>
      </c>
      <c r="B1080" s="3">
        <v>1078</v>
      </c>
      <c r="C1080" s="3">
        <v>60</v>
      </c>
      <c r="D1080" s="3" t="s">
        <v>768</v>
      </c>
      <c r="E1080" s="3" t="s">
        <v>14847</v>
      </c>
      <c r="F1080" s="3" t="s">
        <v>331</v>
      </c>
      <c r="G1080" s="3" t="s">
        <v>167</v>
      </c>
      <c r="H1080" s="3" t="s">
        <v>2543</v>
      </c>
      <c r="I1080" s="3" t="s">
        <v>2088</v>
      </c>
      <c r="J1080" s="3">
        <v>414.00740000000002</v>
      </c>
      <c r="K1080" s="3">
        <v>14792099</v>
      </c>
      <c r="L1080" s="3" t="s">
        <v>221</v>
      </c>
      <c r="M1080" s="3">
        <v>1</v>
      </c>
      <c r="N1080" s="3" t="s">
        <v>768</v>
      </c>
      <c r="O1080" s="3" t="s">
        <v>14847</v>
      </c>
      <c r="P1080" s="3" t="s">
        <v>179</v>
      </c>
      <c r="Q1080" s="3" t="s">
        <v>10783</v>
      </c>
      <c r="R1080" s="5" t="s">
        <v>14853</v>
      </c>
      <c r="S1080" s="3" t="s">
        <v>2543</v>
      </c>
      <c r="T1080" s="3" t="s">
        <v>167</v>
      </c>
      <c r="V1080" s="3">
        <v>73</v>
      </c>
      <c r="W1080" s="3">
        <v>15</v>
      </c>
      <c r="X1080" s="3">
        <v>69</v>
      </c>
      <c r="Y1080" s="3">
        <v>1078</v>
      </c>
      <c r="Z1080" s="3" t="s">
        <v>221</v>
      </c>
      <c r="AA1080" s="3">
        <v>60</v>
      </c>
      <c r="AB1080" s="3">
        <v>15</v>
      </c>
      <c r="AC1080" s="3">
        <v>14792099</v>
      </c>
      <c r="AD1080" s="3">
        <v>2877799</v>
      </c>
      <c r="AE1080" s="3" t="s">
        <v>2088</v>
      </c>
      <c r="AF1080" s="3">
        <v>2</v>
      </c>
      <c r="AG1080" s="3">
        <v>68</v>
      </c>
    </row>
    <row r="1081" spans="1:33" ht="15.75" customHeight="1" x14ac:dyDescent="0.15">
      <c r="A1081" s="3">
        <v>21052</v>
      </c>
      <c r="B1081" s="3">
        <v>1079</v>
      </c>
      <c r="C1081" s="3">
        <v>62</v>
      </c>
      <c r="D1081" s="3" t="s">
        <v>773</v>
      </c>
      <c r="E1081" s="3" t="s">
        <v>14858</v>
      </c>
      <c r="F1081" s="3" t="s">
        <v>7229</v>
      </c>
      <c r="G1081" s="3" t="s">
        <v>733</v>
      </c>
      <c r="H1081" s="3" t="s">
        <v>498</v>
      </c>
      <c r="I1081" s="3" t="s">
        <v>6740</v>
      </c>
      <c r="J1081" s="3">
        <v>413.8417</v>
      </c>
      <c r="K1081" s="3">
        <v>37616852</v>
      </c>
      <c r="L1081" s="3" t="s">
        <v>59</v>
      </c>
      <c r="M1081" s="3">
        <v>2</v>
      </c>
      <c r="N1081" s="3" t="s">
        <v>773</v>
      </c>
      <c r="O1081" s="3" t="s">
        <v>14858</v>
      </c>
      <c r="P1081" s="3" t="s">
        <v>179</v>
      </c>
      <c r="Q1081" s="3" t="s">
        <v>10789</v>
      </c>
      <c r="R1081" s="5" t="s">
        <v>14863</v>
      </c>
      <c r="S1081" s="3" t="s">
        <v>498</v>
      </c>
      <c r="T1081" s="3" t="s">
        <v>733</v>
      </c>
      <c r="V1081" s="3">
        <v>9</v>
      </c>
      <c r="W1081" s="3">
        <v>0</v>
      </c>
      <c r="X1081" s="3">
        <v>58</v>
      </c>
      <c r="Y1081" s="3">
        <v>1079</v>
      </c>
      <c r="Z1081" s="3" t="s">
        <v>59</v>
      </c>
      <c r="AA1081" s="3">
        <v>62</v>
      </c>
      <c r="AB1081" s="3">
        <v>20</v>
      </c>
      <c r="AC1081" s="3">
        <v>37616852</v>
      </c>
      <c r="AD1081" s="3">
        <v>7320709</v>
      </c>
      <c r="AF1081" s="3">
        <v>17</v>
      </c>
      <c r="AG1081" s="3">
        <v>70</v>
      </c>
    </row>
    <row r="1082" spans="1:33" ht="15.75" customHeight="1" x14ac:dyDescent="0.15">
      <c r="A1082" s="3">
        <v>26590</v>
      </c>
      <c r="B1082" s="3">
        <v>1080</v>
      </c>
      <c r="C1082" s="3">
        <v>46</v>
      </c>
      <c r="D1082" s="3" t="s">
        <v>801</v>
      </c>
      <c r="E1082" s="3" t="s">
        <v>14868</v>
      </c>
      <c r="F1082" s="3" t="s">
        <v>4061</v>
      </c>
      <c r="G1082" s="3" t="s">
        <v>446</v>
      </c>
      <c r="H1082" s="3" t="s">
        <v>10004</v>
      </c>
      <c r="I1082" s="3" t="s">
        <v>10795</v>
      </c>
      <c r="J1082" s="3">
        <v>413.24709999999999</v>
      </c>
      <c r="K1082" s="3">
        <v>3069736</v>
      </c>
      <c r="L1082" s="3" t="s">
        <v>162</v>
      </c>
      <c r="M1082" s="3">
        <v>0</v>
      </c>
      <c r="N1082" s="3" t="s">
        <v>801</v>
      </c>
      <c r="O1082" s="3" t="s">
        <v>14868</v>
      </c>
      <c r="P1082" s="8">
        <v>39083</v>
      </c>
      <c r="Q1082" s="3" t="s">
        <v>10792</v>
      </c>
      <c r="R1082" s="5" t="s">
        <v>14875</v>
      </c>
      <c r="S1082" s="3" t="s">
        <v>10004</v>
      </c>
      <c r="T1082" s="3" t="s">
        <v>446</v>
      </c>
      <c r="V1082" s="3">
        <v>35</v>
      </c>
      <c r="W1082" s="3">
        <v>0</v>
      </c>
      <c r="X1082" s="3">
        <v>127</v>
      </c>
      <c r="Y1082" s="3">
        <v>1080</v>
      </c>
      <c r="Z1082" s="3" t="s">
        <v>162</v>
      </c>
      <c r="AA1082" s="3">
        <v>46</v>
      </c>
      <c r="AB1082" s="3">
        <v>6</v>
      </c>
      <c r="AC1082" s="3">
        <v>3069736</v>
      </c>
      <c r="AD1082" s="3">
        <v>598101</v>
      </c>
      <c r="AF1082" s="3">
        <v>8</v>
      </c>
      <c r="AG1082" s="3">
        <v>981</v>
      </c>
    </row>
    <row r="1083" spans="1:33" ht="15.75" customHeight="1" x14ac:dyDescent="0.15">
      <c r="A1083" s="3">
        <v>22467</v>
      </c>
      <c r="B1083" s="3">
        <v>1081</v>
      </c>
      <c r="C1083" s="3">
        <v>105</v>
      </c>
      <c r="D1083" s="3" t="s">
        <v>804</v>
      </c>
      <c r="E1083" s="3" t="s">
        <v>14879</v>
      </c>
      <c r="F1083" s="3" t="s">
        <v>1620</v>
      </c>
      <c r="G1083" s="3" t="s">
        <v>412</v>
      </c>
      <c r="H1083" s="3" t="s">
        <v>742</v>
      </c>
      <c r="I1083" s="3" t="s">
        <v>742</v>
      </c>
      <c r="J1083" s="3">
        <v>412.8562</v>
      </c>
      <c r="K1083" s="3">
        <v>19368558</v>
      </c>
      <c r="L1083" s="3" t="s">
        <v>66</v>
      </c>
      <c r="M1083" s="3">
        <v>2</v>
      </c>
      <c r="N1083" s="3" t="s">
        <v>804</v>
      </c>
      <c r="O1083" s="3" t="s">
        <v>14879</v>
      </c>
      <c r="P1083" s="3" t="s">
        <v>787</v>
      </c>
      <c r="Q1083" s="3" t="s">
        <v>10807</v>
      </c>
      <c r="R1083" s="5" t="s">
        <v>14885</v>
      </c>
      <c r="S1083" s="3" t="s">
        <v>742</v>
      </c>
      <c r="T1083" s="3" t="s">
        <v>412</v>
      </c>
      <c r="V1083" s="3">
        <v>49</v>
      </c>
      <c r="W1083" s="3">
        <v>46</v>
      </c>
      <c r="X1083" s="3">
        <v>97</v>
      </c>
      <c r="Y1083" s="3">
        <v>1081</v>
      </c>
      <c r="Z1083" s="3" t="s">
        <v>66</v>
      </c>
      <c r="AA1083" s="3">
        <v>105</v>
      </c>
      <c r="AB1083" s="3">
        <v>40</v>
      </c>
      <c r="AC1083" s="3">
        <v>19368558</v>
      </c>
      <c r="AD1083" s="3">
        <v>3776606</v>
      </c>
      <c r="AE1083" s="3" t="s">
        <v>742</v>
      </c>
      <c r="AF1083" s="3">
        <v>9</v>
      </c>
      <c r="AG1083" s="3">
        <v>17</v>
      </c>
    </row>
    <row r="1084" spans="1:33" ht="15.75" customHeight="1" x14ac:dyDescent="0.15">
      <c r="A1084" s="3">
        <v>24885</v>
      </c>
      <c r="B1084" s="3">
        <v>1082</v>
      </c>
      <c r="C1084" s="3">
        <v>30</v>
      </c>
      <c r="D1084" s="3" t="s">
        <v>807</v>
      </c>
      <c r="E1084" s="3" t="s">
        <v>14888</v>
      </c>
      <c r="F1084" s="3" t="s">
        <v>657</v>
      </c>
      <c r="G1084" s="3" t="s">
        <v>246</v>
      </c>
      <c r="H1084" s="3" t="s">
        <v>10012</v>
      </c>
      <c r="I1084" s="3" t="s">
        <v>264</v>
      </c>
      <c r="J1084" s="3">
        <v>411.93490000000003</v>
      </c>
      <c r="K1084" s="3">
        <v>4352486</v>
      </c>
      <c r="L1084" s="3" t="s">
        <v>75</v>
      </c>
      <c r="M1084" s="3">
        <v>0</v>
      </c>
      <c r="N1084" s="3" t="s">
        <v>807</v>
      </c>
      <c r="O1084" s="3" t="s">
        <v>14888</v>
      </c>
      <c r="P1084" s="8">
        <v>39083</v>
      </c>
      <c r="Q1084" s="3" t="s">
        <v>10821</v>
      </c>
      <c r="R1084" s="5" t="s">
        <v>14892</v>
      </c>
      <c r="S1084" s="3" t="s">
        <v>10012</v>
      </c>
      <c r="T1084" s="3" t="s">
        <v>246</v>
      </c>
      <c r="V1084" s="3">
        <v>80</v>
      </c>
      <c r="W1084" s="3">
        <v>35</v>
      </c>
      <c r="X1084" s="3">
        <v>26</v>
      </c>
      <c r="Y1084" s="3">
        <v>1082</v>
      </c>
      <c r="Z1084" s="3" t="s">
        <v>75</v>
      </c>
      <c r="AA1084" s="3">
        <v>30</v>
      </c>
      <c r="AB1084" s="3">
        <v>15</v>
      </c>
      <c r="AC1084" s="3">
        <v>4352486</v>
      </c>
      <c r="AD1084" s="3">
        <v>850203</v>
      </c>
      <c r="AE1084" s="3" t="s">
        <v>264</v>
      </c>
      <c r="AF1084" s="3">
        <v>14</v>
      </c>
      <c r="AG1084" s="3">
        <v>8</v>
      </c>
    </row>
    <row r="1085" spans="1:33" ht="15.75" customHeight="1" x14ac:dyDescent="0.15">
      <c r="A1085" s="3">
        <v>17499</v>
      </c>
      <c r="B1085" s="3">
        <v>1083</v>
      </c>
      <c r="C1085" s="3">
        <v>134</v>
      </c>
      <c r="D1085" s="3" t="s">
        <v>810</v>
      </c>
      <c r="E1085" s="3" t="s">
        <v>14895</v>
      </c>
      <c r="F1085" s="3" t="s">
        <v>1072</v>
      </c>
      <c r="G1085" s="3" t="s">
        <v>575</v>
      </c>
      <c r="H1085" s="3" t="s">
        <v>1375</v>
      </c>
      <c r="I1085" s="3" t="s">
        <v>1375</v>
      </c>
      <c r="J1085" s="3">
        <v>411.49059999999997</v>
      </c>
      <c r="K1085" s="3">
        <v>29296411</v>
      </c>
      <c r="L1085" s="3" t="s">
        <v>66</v>
      </c>
      <c r="M1085" s="3">
        <v>3</v>
      </c>
      <c r="N1085" s="3" t="s">
        <v>810</v>
      </c>
      <c r="O1085" s="3" t="s">
        <v>14895</v>
      </c>
      <c r="P1085" s="3" t="s">
        <v>835</v>
      </c>
      <c r="Q1085" s="3" t="s">
        <v>10832</v>
      </c>
      <c r="R1085" s="5" t="s">
        <v>14901</v>
      </c>
      <c r="S1085" s="3" t="s">
        <v>1375</v>
      </c>
      <c r="T1085" s="3" t="s">
        <v>575</v>
      </c>
      <c r="V1085" s="3">
        <v>22</v>
      </c>
      <c r="W1085" s="3">
        <v>18</v>
      </c>
      <c r="X1085" s="3">
        <v>98</v>
      </c>
      <c r="Y1085" s="3">
        <v>1083</v>
      </c>
      <c r="Z1085" s="3" t="s">
        <v>66</v>
      </c>
      <c r="AA1085" s="3">
        <v>134</v>
      </c>
      <c r="AB1085" s="3">
        <v>32</v>
      </c>
      <c r="AC1085" s="3">
        <v>29296411</v>
      </c>
      <c r="AD1085" s="3">
        <v>5727654</v>
      </c>
      <c r="AE1085" s="3" t="s">
        <v>1375</v>
      </c>
      <c r="AF1085" s="3">
        <v>9</v>
      </c>
      <c r="AG1085" s="3">
        <v>23</v>
      </c>
    </row>
    <row r="1086" spans="1:33" ht="15.75" customHeight="1" x14ac:dyDescent="0.15">
      <c r="A1086" s="3">
        <v>25429</v>
      </c>
      <c r="B1086" s="3">
        <v>1084</v>
      </c>
      <c r="C1086" s="3">
        <v>63</v>
      </c>
      <c r="D1086" s="3" t="s">
        <v>814</v>
      </c>
      <c r="E1086" s="3" t="s">
        <v>14904</v>
      </c>
      <c r="F1086" s="3" t="s">
        <v>96</v>
      </c>
      <c r="G1086" s="3" t="s">
        <v>61</v>
      </c>
      <c r="H1086" s="3" t="s">
        <v>4046</v>
      </c>
      <c r="I1086" s="3" t="s">
        <v>63</v>
      </c>
      <c r="J1086" s="3">
        <v>411.40039999999999</v>
      </c>
      <c r="K1086" s="3">
        <v>3012803</v>
      </c>
      <c r="L1086" s="3" t="s">
        <v>162</v>
      </c>
      <c r="M1086" s="3">
        <v>0</v>
      </c>
      <c r="N1086" s="3" t="s">
        <v>814</v>
      </c>
      <c r="O1086" s="3" t="s">
        <v>14904</v>
      </c>
      <c r="P1086" s="8">
        <v>39448</v>
      </c>
      <c r="Q1086" s="3" t="s">
        <v>10842</v>
      </c>
      <c r="R1086" s="5" t="s">
        <v>14909</v>
      </c>
      <c r="S1086" s="3" t="s">
        <v>4046</v>
      </c>
      <c r="T1086" s="3" t="s">
        <v>61</v>
      </c>
      <c r="V1086" s="3">
        <v>77</v>
      </c>
      <c r="W1086" s="3">
        <v>82</v>
      </c>
      <c r="X1086" s="3">
        <v>127</v>
      </c>
      <c r="Y1086" s="3">
        <v>1084</v>
      </c>
      <c r="Z1086" s="3" t="s">
        <v>162</v>
      </c>
      <c r="AA1086" s="3">
        <v>63</v>
      </c>
      <c r="AB1086" s="3">
        <v>21</v>
      </c>
      <c r="AC1086" s="3">
        <v>3012803</v>
      </c>
      <c r="AD1086" s="3">
        <v>589128</v>
      </c>
      <c r="AE1086" s="3" t="s">
        <v>63</v>
      </c>
      <c r="AF1086" s="3">
        <v>8</v>
      </c>
      <c r="AG1086" s="3">
        <v>3</v>
      </c>
    </row>
    <row r="1087" spans="1:33" ht="15.75" customHeight="1" x14ac:dyDescent="0.15">
      <c r="A1087" s="3">
        <v>19818</v>
      </c>
      <c r="B1087" s="3">
        <v>1085</v>
      </c>
      <c r="C1087" s="3">
        <v>400</v>
      </c>
      <c r="D1087" s="3" t="s">
        <v>819</v>
      </c>
      <c r="E1087" s="3" t="s">
        <v>14915</v>
      </c>
      <c r="F1087" s="3" t="s">
        <v>269</v>
      </c>
      <c r="G1087" s="3" t="s">
        <v>133</v>
      </c>
      <c r="H1087" s="3" t="s">
        <v>137</v>
      </c>
      <c r="I1087" s="3" t="s">
        <v>138</v>
      </c>
      <c r="J1087" s="3">
        <v>410.0752</v>
      </c>
      <c r="K1087" s="3">
        <v>38608714</v>
      </c>
      <c r="L1087" s="3" t="s">
        <v>677</v>
      </c>
      <c r="M1087" s="3">
        <v>3</v>
      </c>
      <c r="N1087" s="3" t="s">
        <v>819</v>
      </c>
      <c r="O1087" s="3" t="s">
        <v>14915</v>
      </c>
      <c r="P1087" s="3" t="s">
        <v>835</v>
      </c>
      <c r="Q1087" s="3" t="s">
        <v>10850</v>
      </c>
      <c r="R1087" s="5" t="s">
        <v>14919</v>
      </c>
      <c r="S1087" s="3" t="s">
        <v>137</v>
      </c>
      <c r="T1087" s="3" t="s">
        <v>133</v>
      </c>
      <c r="V1087" s="3">
        <v>27</v>
      </c>
      <c r="W1087" s="3">
        <v>0</v>
      </c>
      <c r="X1087" s="3">
        <v>17</v>
      </c>
      <c r="Y1087" s="3">
        <v>1085</v>
      </c>
      <c r="Z1087" s="3" t="s">
        <v>677</v>
      </c>
      <c r="AA1087" s="3">
        <v>400</v>
      </c>
      <c r="AB1087" s="3">
        <v>75</v>
      </c>
      <c r="AC1087" s="3">
        <v>38608714</v>
      </c>
      <c r="AD1087" s="3">
        <v>7569220</v>
      </c>
      <c r="AF1087" s="3">
        <v>12</v>
      </c>
      <c r="AG1087" s="3">
        <v>192</v>
      </c>
    </row>
    <row r="1088" spans="1:33" ht="15.75" customHeight="1" x14ac:dyDescent="0.15">
      <c r="A1088" s="3">
        <v>23140</v>
      </c>
      <c r="B1088" s="3">
        <v>1086</v>
      </c>
      <c r="C1088" s="3">
        <v>98</v>
      </c>
      <c r="D1088" s="3" t="s">
        <v>824</v>
      </c>
      <c r="E1088" s="3" t="s">
        <v>14922</v>
      </c>
      <c r="F1088" s="3" t="s">
        <v>5738</v>
      </c>
      <c r="G1088" s="3" t="s">
        <v>599</v>
      </c>
      <c r="H1088" s="3" t="s">
        <v>8359</v>
      </c>
      <c r="I1088" s="3" t="s">
        <v>3354</v>
      </c>
      <c r="J1088" s="3">
        <v>409.95670000000001</v>
      </c>
      <c r="K1088" s="3">
        <v>25475142</v>
      </c>
      <c r="L1088" s="3" t="s">
        <v>71</v>
      </c>
      <c r="M1088" s="3">
        <v>1</v>
      </c>
      <c r="N1088" s="3" t="s">
        <v>824</v>
      </c>
      <c r="O1088" s="3" t="s">
        <v>14922</v>
      </c>
      <c r="P1088" s="3" t="s">
        <v>41</v>
      </c>
      <c r="Q1088" s="3" t="s">
        <v>10856</v>
      </c>
      <c r="R1088" s="5" t="s">
        <v>14927</v>
      </c>
      <c r="S1088" s="3" t="s">
        <v>8359</v>
      </c>
      <c r="T1088" s="3" t="s">
        <v>599</v>
      </c>
      <c r="V1088" s="3">
        <v>15</v>
      </c>
      <c r="W1088" s="3">
        <v>14</v>
      </c>
      <c r="X1088" s="3">
        <v>119</v>
      </c>
      <c r="Y1088" s="3">
        <v>1086</v>
      </c>
      <c r="Z1088" s="3" t="s">
        <v>71</v>
      </c>
      <c r="AA1088" s="3">
        <v>98</v>
      </c>
      <c r="AB1088" s="3">
        <v>9</v>
      </c>
      <c r="AC1088" s="3">
        <v>25475142</v>
      </c>
      <c r="AD1088" s="3">
        <v>4995550</v>
      </c>
      <c r="AE1088" s="3" t="s">
        <v>3354</v>
      </c>
      <c r="AF1088" s="3">
        <v>5</v>
      </c>
      <c r="AG1088" s="3">
        <v>13</v>
      </c>
    </row>
    <row r="1089" spans="1:33" ht="15.75" customHeight="1" x14ac:dyDescent="0.15">
      <c r="A1089" s="3">
        <v>23743</v>
      </c>
      <c r="B1089" s="3">
        <v>1087</v>
      </c>
      <c r="C1089" s="3">
        <v>22</v>
      </c>
      <c r="D1089" s="3" t="s">
        <v>827</v>
      </c>
      <c r="E1089" s="3" t="s">
        <v>14930</v>
      </c>
      <c r="F1089" s="3" t="s">
        <v>14931</v>
      </c>
      <c r="G1089" s="3" t="s">
        <v>943</v>
      </c>
      <c r="H1089" s="3" t="s">
        <v>10022</v>
      </c>
      <c r="I1089" s="3" t="s">
        <v>10864</v>
      </c>
      <c r="J1089" s="3">
        <v>409.90960000000001</v>
      </c>
      <c r="K1089" s="3">
        <v>2917565</v>
      </c>
      <c r="L1089" s="3" t="s">
        <v>71</v>
      </c>
      <c r="M1089" s="3">
        <v>1</v>
      </c>
      <c r="N1089" s="3" t="s">
        <v>827</v>
      </c>
      <c r="O1089" s="3" t="s">
        <v>14930</v>
      </c>
      <c r="P1089" s="3" t="s">
        <v>41</v>
      </c>
      <c r="Q1089" s="3" t="s">
        <v>10861</v>
      </c>
      <c r="R1089" s="5" t="s">
        <v>14934</v>
      </c>
      <c r="S1089" s="3" t="s">
        <v>10022</v>
      </c>
      <c r="T1089" s="3" t="s">
        <v>943</v>
      </c>
      <c r="V1089" s="3">
        <v>1</v>
      </c>
      <c r="W1089" s="3">
        <v>0</v>
      </c>
      <c r="X1089" s="3">
        <v>120</v>
      </c>
      <c r="Y1089" s="3">
        <v>1087</v>
      </c>
      <c r="Z1089" s="3" t="s">
        <v>71</v>
      </c>
      <c r="AA1089" s="3">
        <v>22</v>
      </c>
      <c r="AB1089" s="3">
        <v>7</v>
      </c>
      <c r="AC1089" s="3">
        <v>2917565</v>
      </c>
      <c r="AD1089" s="3">
        <v>572173</v>
      </c>
      <c r="AF1089" s="3">
        <v>5</v>
      </c>
      <c r="AG1089" s="3">
        <v>737</v>
      </c>
    </row>
    <row r="1090" spans="1:33" ht="15.75" customHeight="1" x14ac:dyDescent="0.15">
      <c r="A1090" s="3">
        <v>22320</v>
      </c>
      <c r="B1090" s="3">
        <v>1088</v>
      </c>
      <c r="C1090" s="3">
        <v>11</v>
      </c>
      <c r="D1090" s="3" t="s">
        <v>841</v>
      </c>
      <c r="E1090" s="3" t="s">
        <v>14938</v>
      </c>
      <c r="F1090" s="3" t="s">
        <v>1702</v>
      </c>
      <c r="G1090" s="3" t="s">
        <v>836</v>
      </c>
      <c r="H1090" s="3" t="s">
        <v>10026</v>
      </c>
      <c r="I1090" s="3" t="s">
        <v>838</v>
      </c>
      <c r="J1090" s="3">
        <v>409.90170000000001</v>
      </c>
      <c r="K1090" s="3">
        <v>8458780</v>
      </c>
      <c r="L1090" s="3" t="s">
        <v>86</v>
      </c>
      <c r="M1090" s="3">
        <v>2</v>
      </c>
      <c r="N1090" s="3" t="s">
        <v>841</v>
      </c>
      <c r="O1090" s="3" t="s">
        <v>14938</v>
      </c>
      <c r="P1090" s="3" t="s">
        <v>787</v>
      </c>
      <c r="Q1090" s="3" t="s">
        <v>10875</v>
      </c>
      <c r="R1090" s="5" t="s">
        <v>14942</v>
      </c>
      <c r="S1090" s="3" t="s">
        <v>10026</v>
      </c>
      <c r="T1090" s="3" t="s">
        <v>836</v>
      </c>
      <c r="V1090" s="3">
        <v>4</v>
      </c>
      <c r="W1090" s="3">
        <v>0</v>
      </c>
      <c r="X1090" s="3">
        <v>39</v>
      </c>
      <c r="Y1090" s="3">
        <v>1088</v>
      </c>
      <c r="Z1090" s="3" t="s">
        <v>86</v>
      </c>
      <c r="AA1090" s="3">
        <v>11</v>
      </c>
      <c r="AB1090" s="3">
        <v>5</v>
      </c>
      <c r="AC1090" s="3">
        <v>8458780</v>
      </c>
      <c r="AD1090" s="3">
        <v>1658904</v>
      </c>
      <c r="AF1090" s="3">
        <v>16</v>
      </c>
      <c r="AG1090" s="3">
        <v>55</v>
      </c>
    </row>
    <row r="1091" spans="1:33" ht="15.75" customHeight="1" x14ac:dyDescent="0.15">
      <c r="A1091" s="3">
        <v>26468</v>
      </c>
      <c r="B1091" s="3">
        <v>1089</v>
      </c>
      <c r="C1091" s="3">
        <v>314</v>
      </c>
      <c r="D1091" s="3" t="s">
        <v>844</v>
      </c>
      <c r="E1091" s="3" t="s">
        <v>14945</v>
      </c>
      <c r="F1091" s="3" t="s">
        <v>1438</v>
      </c>
      <c r="G1091" s="3" t="s">
        <v>495</v>
      </c>
      <c r="H1091" s="3" t="s">
        <v>5419</v>
      </c>
      <c r="I1091" s="3" t="s">
        <v>1709</v>
      </c>
      <c r="J1091" s="3">
        <v>409.279</v>
      </c>
      <c r="K1091" s="3">
        <v>8904911</v>
      </c>
      <c r="L1091" s="3" t="s">
        <v>335</v>
      </c>
      <c r="M1091" s="3">
        <v>0</v>
      </c>
      <c r="N1091" s="3" t="s">
        <v>844</v>
      </c>
      <c r="O1091" s="3" t="s">
        <v>14945</v>
      </c>
      <c r="P1091" s="8">
        <v>38353</v>
      </c>
      <c r="Q1091" s="3" t="s">
        <v>10887</v>
      </c>
      <c r="R1091" s="5" t="s">
        <v>14950</v>
      </c>
      <c r="S1091" s="3" t="s">
        <v>5419</v>
      </c>
      <c r="T1091" s="3" t="s">
        <v>495</v>
      </c>
      <c r="V1091" s="3">
        <v>26</v>
      </c>
      <c r="W1091" s="3">
        <v>9</v>
      </c>
      <c r="X1091" s="3">
        <v>19</v>
      </c>
      <c r="Y1091" s="3">
        <v>1089</v>
      </c>
      <c r="Z1091" s="3" t="s">
        <v>335</v>
      </c>
      <c r="AA1091" s="3">
        <v>314</v>
      </c>
      <c r="AB1091" s="3">
        <v>74</v>
      </c>
      <c r="AC1091" s="3">
        <v>8904911</v>
      </c>
      <c r="AD1091" s="3">
        <v>1748533</v>
      </c>
      <c r="AE1091" s="3" t="s">
        <v>1709</v>
      </c>
      <c r="AF1091" s="3">
        <v>21</v>
      </c>
      <c r="AG1091" s="3">
        <v>19</v>
      </c>
    </row>
    <row r="1092" spans="1:33" ht="15.75" customHeight="1" x14ac:dyDescent="0.15">
      <c r="A1092" s="3">
        <v>23736</v>
      </c>
      <c r="B1092" s="3">
        <v>1090</v>
      </c>
      <c r="C1092" s="3">
        <v>50</v>
      </c>
      <c r="D1092" s="3" t="s">
        <v>856</v>
      </c>
      <c r="E1092" s="3" t="s">
        <v>14954</v>
      </c>
      <c r="F1092" s="3" t="s">
        <v>657</v>
      </c>
      <c r="G1092" s="3" t="s">
        <v>246</v>
      </c>
      <c r="H1092" s="3" t="s">
        <v>240</v>
      </c>
      <c r="I1092" s="3" t="s">
        <v>240</v>
      </c>
      <c r="J1092" s="3">
        <v>408.35610000000003</v>
      </c>
      <c r="K1092" s="3">
        <v>22186952</v>
      </c>
      <c r="L1092" s="3" t="s">
        <v>71</v>
      </c>
      <c r="M1092" s="3">
        <v>1</v>
      </c>
      <c r="N1092" s="3" t="s">
        <v>856</v>
      </c>
      <c r="O1092" s="3" t="s">
        <v>14954</v>
      </c>
      <c r="P1092" s="3" t="s">
        <v>835</v>
      </c>
      <c r="Q1092" s="3" t="s">
        <v>10893</v>
      </c>
      <c r="R1092" s="5" t="s">
        <v>14961</v>
      </c>
      <c r="S1092" s="3" t="s">
        <v>240</v>
      </c>
      <c r="T1092" s="3" t="s">
        <v>246</v>
      </c>
      <c r="V1092" s="3">
        <v>81</v>
      </c>
      <c r="W1092" s="3">
        <v>22</v>
      </c>
      <c r="X1092" s="3">
        <v>121</v>
      </c>
      <c r="Y1092" s="3">
        <v>1090</v>
      </c>
      <c r="Z1092" s="3" t="s">
        <v>71</v>
      </c>
      <c r="AA1092" s="3">
        <v>50</v>
      </c>
      <c r="AB1092" s="3">
        <v>20</v>
      </c>
      <c r="AC1092" s="3">
        <v>22186952</v>
      </c>
      <c r="AD1092" s="3">
        <v>4364451</v>
      </c>
      <c r="AE1092" s="3" t="s">
        <v>240</v>
      </c>
      <c r="AF1092" s="3">
        <v>5</v>
      </c>
      <c r="AG1092" s="3">
        <v>18</v>
      </c>
    </row>
    <row r="1093" spans="1:33" ht="15.75" customHeight="1" x14ac:dyDescent="0.15">
      <c r="A1093" s="3">
        <v>25947</v>
      </c>
      <c r="B1093" s="3">
        <v>1091</v>
      </c>
      <c r="C1093" s="3">
        <v>32</v>
      </c>
      <c r="D1093" s="3" t="s">
        <v>859</v>
      </c>
      <c r="E1093" s="3" t="s">
        <v>14965</v>
      </c>
      <c r="F1093" s="3" t="s">
        <v>947</v>
      </c>
      <c r="G1093" s="3" t="s">
        <v>389</v>
      </c>
      <c r="H1093" s="3" t="s">
        <v>1399</v>
      </c>
      <c r="I1093" s="3" t="s">
        <v>1401</v>
      </c>
      <c r="J1093" s="3">
        <v>408.11020000000002</v>
      </c>
      <c r="K1093" s="3">
        <v>64136719</v>
      </c>
      <c r="L1093" s="3" t="s">
        <v>364</v>
      </c>
      <c r="M1093" s="3">
        <v>0</v>
      </c>
      <c r="N1093" s="3" t="s">
        <v>859</v>
      </c>
      <c r="O1093" s="3" t="s">
        <v>14965</v>
      </c>
      <c r="P1093" s="8">
        <v>37257</v>
      </c>
      <c r="Q1093" s="3" t="s">
        <v>10897</v>
      </c>
      <c r="R1093" s="5" t="s">
        <v>14969</v>
      </c>
      <c r="S1093" s="3" t="s">
        <v>1399</v>
      </c>
      <c r="T1093" s="3" t="s">
        <v>389</v>
      </c>
      <c r="V1093" s="3">
        <v>15</v>
      </c>
      <c r="W1093" s="3">
        <v>0</v>
      </c>
      <c r="X1093" s="3">
        <v>46</v>
      </c>
      <c r="Y1093" s="3">
        <v>1091</v>
      </c>
      <c r="Z1093" s="3" t="s">
        <v>364</v>
      </c>
      <c r="AA1093" s="3">
        <v>32</v>
      </c>
      <c r="AB1093" s="3">
        <v>6</v>
      </c>
      <c r="AC1093" s="3">
        <v>64136719</v>
      </c>
      <c r="AD1093" s="3">
        <v>12622599</v>
      </c>
      <c r="AF1093" s="3">
        <v>20</v>
      </c>
      <c r="AG1093" s="3">
        <v>21</v>
      </c>
    </row>
    <row r="1094" spans="1:33" ht="15.75" customHeight="1" x14ac:dyDescent="0.15">
      <c r="A1094" s="3">
        <v>20987</v>
      </c>
      <c r="B1094" s="3">
        <v>1092</v>
      </c>
      <c r="C1094" s="3">
        <v>150</v>
      </c>
      <c r="D1094" s="3" t="s">
        <v>862</v>
      </c>
      <c r="E1094" s="3" t="s">
        <v>14973</v>
      </c>
      <c r="F1094" s="3" t="s">
        <v>96</v>
      </c>
      <c r="G1094" s="3" t="s">
        <v>61</v>
      </c>
      <c r="H1094" s="3" t="s">
        <v>6316</v>
      </c>
      <c r="I1094" s="3" t="s">
        <v>63</v>
      </c>
      <c r="J1094" s="3">
        <v>407.76900000000001</v>
      </c>
      <c r="K1094" s="3">
        <v>23307299</v>
      </c>
      <c r="L1094" s="3" t="s">
        <v>215</v>
      </c>
      <c r="M1094" s="3">
        <v>2</v>
      </c>
      <c r="N1094" s="3" t="s">
        <v>862</v>
      </c>
      <c r="O1094" s="3" t="s">
        <v>14973</v>
      </c>
      <c r="P1094" s="3" t="s">
        <v>179</v>
      </c>
      <c r="Q1094" s="3" t="s">
        <v>10905</v>
      </c>
      <c r="R1094" s="5" t="s">
        <v>14976</v>
      </c>
      <c r="S1094" s="3" t="s">
        <v>6316</v>
      </c>
      <c r="T1094" s="3" t="s">
        <v>61</v>
      </c>
      <c r="V1094" s="3">
        <v>78</v>
      </c>
      <c r="W1094" s="3">
        <v>83</v>
      </c>
      <c r="X1094" s="3">
        <v>72</v>
      </c>
      <c r="Y1094" s="3">
        <v>1092</v>
      </c>
      <c r="Z1094" s="3" t="s">
        <v>215</v>
      </c>
      <c r="AA1094" s="3">
        <v>150</v>
      </c>
      <c r="AB1094" s="3">
        <v>32</v>
      </c>
      <c r="AC1094" s="3">
        <v>23307299</v>
      </c>
      <c r="AD1094" s="3">
        <v>4590138</v>
      </c>
      <c r="AE1094" s="3" t="s">
        <v>63</v>
      </c>
      <c r="AF1094" s="3">
        <v>7</v>
      </c>
      <c r="AG1094" s="3">
        <v>3</v>
      </c>
    </row>
    <row r="1095" spans="1:33" ht="15.75" customHeight="1" x14ac:dyDescent="0.15">
      <c r="A1095" s="3">
        <v>26290</v>
      </c>
      <c r="B1095" s="3">
        <v>1093</v>
      </c>
      <c r="C1095" s="3">
        <v>100</v>
      </c>
      <c r="D1095" s="3" t="s">
        <v>866</v>
      </c>
      <c r="E1095" s="3" t="s">
        <v>14981</v>
      </c>
      <c r="F1095" s="3" t="s">
        <v>36</v>
      </c>
      <c r="G1095" s="3" t="s">
        <v>37</v>
      </c>
      <c r="H1095" s="3" t="s">
        <v>10040</v>
      </c>
      <c r="I1095" s="3" t="s">
        <v>39</v>
      </c>
      <c r="J1095" s="3">
        <v>406.94619999999998</v>
      </c>
      <c r="K1095" s="3">
        <v>25053502</v>
      </c>
      <c r="L1095" s="3" t="s">
        <v>71</v>
      </c>
      <c r="M1095" s="3">
        <v>0</v>
      </c>
      <c r="N1095" s="3" t="s">
        <v>866</v>
      </c>
      <c r="O1095" s="3" t="s">
        <v>14981</v>
      </c>
      <c r="P1095" s="8">
        <v>37987</v>
      </c>
      <c r="Q1095" s="3" t="s">
        <v>10917</v>
      </c>
      <c r="R1095" s="5" t="s">
        <v>14986</v>
      </c>
      <c r="S1095" s="3" t="s">
        <v>10040</v>
      </c>
      <c r="T1095" s="3" t="s">
        <v>37</v>
      </c>
      <c r="V1095" s="3">
        <v>127</v>
      </c>
      <c r="W1095" s="3">
        <v>68</v>
      </c>
      <c r="X1095" s="3">
        <v>122</v>
      </c>
      <c r="Y1095" s="3">
        <v>1093</v>
      </c>
      <c r="Z1095" s="3" t="s">
        <v>71</v>
      </c>
      <c r="AA1095" s="3">
        <v>100</v>
      </c>
      <c r="AB1095" s="3">
        <v>25</v>
      </c>
      <c r="AC1095" s="3">
        <v>25053502</v>
      </c>
      <c r="AD1095" s="3">
        <v>4942044</v>
      </c>
      <c r="AE1095" s="3" t="s">
        <v>39</v>
      </c>
      <c r="AF1095" s="3">
        <v>5</v>
      </c>
      <c r="AG1095" s="3">
        <v>2</v>
      </c>
    </row>
    <row r="1096" spans="1:33" ht="15.75" customHeight="1" x14ac:dyDescent="0.15">
      <c r="A1096" s="3">
        <v>17896</v>
      </c>
      <c r="B1096" s="3">
        <v>1094</v>
      </c>
      <c r="C1096" s="3">
        <v>400</v>
      </c>
      <c r="D1096" s="3" t="s">
        <v>872</v>
      </c>
      <c r="E1096" s="3" t="s">
        <v>14991</v>
      </c>
      <c r="F1096" s="3" t="s">
        <v>4061</v>
      </c>
      <c r="G1096" s="3" t="s">
        <v>446</v>
      </c>
      <c r="H1096" s="3" t="s">
        <v>4870</v>
      </c>
      <c r="I1096" s="3" t="s">
        <v>2435</v>
      </c>
      <c r="J1096" s="3">
        <v>406.52809999999999</v>
      </c>
      <c r="K1096" s="3">
        <v>50834000</v>
      </c>
      <c r="L1096" s="3" t="s">
        <v>101</v>
      </c>
      <c r="M1096" s="3">
        <v>4</v>
      </c>
      <c r="N1096" s="3" t="s">
        <v>872</v>
      </c>
      <c r="O1096" s="3" t="s">
        <v>14991</v>
      </c>
      <c r="P1096" s="3" t="s">
        <v>41</v>
      </c>
      <c r="Q1096" s="3" t="s">
        <v>10930</v>
      </c>
      <c r="R1096" s="5" t="s">
        <v>14995</v>
      </c>
      <c r="S1096" s="3" t="s">
        <v>4870</v>
      </c>
      <c r="T1096" s="3" t="s">
        <v>446</v>
      </c>
      <c r="V1096" s="3">
        <v>36</v>
      </c>
      <c r="W1096" s="3">
        <v>34</v>
      </c>
      <c r="X1096" s="3">
        <v>89</v>
      </c>
      <c r="Y1096" s="3">
        <v>1094</v>
      </c>
      <c r="Z1096" s="3" t="s">
        <v>101</v>
      </c>
      <c r="AA1096" s="3">
        <v>400</v>
      </c>
      <c r="AB1096" s="3">
        <v>80</v>
      </c>
      <c r="AC1096" s="3">
        <v>50834000</v>
      </c>
      <c r="AD1096" s="3">
        <v>10035770</v>
      </c>
      <c r="AE1096" s="3" t="s">
        <v>2435</v>
      </c>
      <c r="AF1096" s="3">
        <v>10</v>
      </c>
      <c r="AG1096" s="3">
        <v>29</v>
      </c>
    </row>
    <row r="1097" spans="1:33" ht="15.75" customHeight="1" x14ac:dyDescent="0.15">
      <c r="A1097" s="3">
        <v>25476</v>
      </c>
      <c r="B1097" s="3">
        <v>1095</v>
      </c>
      <c r="C1097" s="3">
        <v>121</v>
      </c>
      <c r="D1097" s="3" t="s">
        <v>875</v>
      </c>
      <c r="E1097" s="3" t="s">
        <v>14998</v>
      </c>
      <c r="F1097" s="3" t="s">
        <v>475</v>
      </c>
      <c r="G1097" s="3" t="s">
        <v>277</v>
      </c>
      <c r="H1097" s="3" t="s">
        <v>475</v>
      </c>
      <c r="I1097" s="3" t="s">
        <v>203</v>
      </c>
      <c r="J1097" s="3">
        <v>405.71609999999998</v>
      </c>
      <c r="K1097" s="3">
        <v>24330000</v>
      </c>
      <c r="L1097" s="3" t="s">
        <v>66</v>
      </c>
      <c r="M1097" s="3">
        <v>0</v>
      </c>
      <c r="N1097" s="3" t="s">
        <v>875</v>
      </c>
      <c r="O1097" s="3" t="s">
        <v>14998</v>
      </c>
      <c r="P1097" s="8">
        <v>36526</v>
      </c>
      <c r="Q1097" s="3" t="s">
        <v>3977</v>
      </c>
      <c r="R1097" s="5" t="s">
        <v>15003</v>
      </c>
      <c r="S1097" s="3" t="s">
        <v>475</v>
      </c>
      <c r="T1097" s="3" t="s">
        <v>277</v>
      </c>
      <c r="V1097" s="3">
        <v>88</v>
      </c>
      <c r="W1097" s="3">
        <v>106</v>
      </c>
      <c r="X1097" s="3">
        <v>99</v>
      </c>
      <c r="Y1097" s="3">
        <v>1095</v>
      </c>
      <c r="Z1097" s="3" t="s">
        <v>66</v>
      </c>
      <c r="AA1097" s="3">
        <v>121</v>
      </c>
      <c r="AB1097" s="3">
        <v>18</v>
      </c>
      <c r="AC1097" s="3">
        <v>24330000</v>
      </c>
      <c r="AD1097" s="3">
        <v>4811000</v>
      </c>
      <c r="AE1097" s="3" t="s">
        <v>203</v>
      </c>
      <c r="AF1097" s="3">
        <v>9</v>
      </c>
      <c r="AG1097" s="3">
        <v>9</v>
      </c>
    </row>
    <row r="1098" spans="1:33" ht="15.75" customHeight="1" x14ac:dyDescent="0.15">
      <c r="A1098" s="3">
        <v>26543</v>
      </c>
      <c r="B1098" s="3">
        <v>1096</v>
      </c>
      <c r="C1098" s="3">
        <v>28</v>
      </c>
      <c r="D1098" s="3" t="s">
        <v>879</v>
      </c>
      <c r="E1098" s="3" t="s">
        <v>15006</v>
      </c>
      <c r="F1098" s="3" t="s">
        <v>1172</v>
      </c>
      <c r="G1098" s="3" t="s">
        <v>565</v>
      </c>
      <c r="H1098" s="3" t="s">
        <v>10048</v>
      </c>
      <c r="I1098" s="3" t="s">
        <v>10951</v>
      </c>
      <c r="J1098" s="3">
        <v>405.33</v>
      </c>
      <c r="K1098" s="3">
        <v>8476128</v>
      </c>
      <c r="L1098" s="3" t="s">
        <v>364</v>
      </c>
      <c r="M1098" s="3">
        <v>0</v>
      </c>
      <c r="N1098" s="3" t="s">
        <v>879</v>
      </c>
      <c r="O1098" s="3" t="s">
        <v>15006</v>
      </c>
      <c r="P1098" s="8">
        <v>39083</v>
      </c>
      <c r="Q1098" s="3" t="s">
        <v>10948</v>
      </c>
      <c r="R1098" s="5" t="s">
        <v>15011</v>
      </c>
      <c r="S1098" s="3" t="s">
        <v>10048</v>
      </c>
      <c r="T1098" s="3" t="s">
        <v>565</v>
      </c>
      <c r="V1098" s="3">
        <v>13</v>
      </c>
      <c r="W1098" s="3">
        <v>0</v>
      </c>
      <c r="X1098" s="3">
        <v>47</v>
      </c>
      <c r="Y1098" s="3">
        <v>1096</v>
      </c>
      <c r="Z1098" s="3" t="s">
        <v>364</v>
      </c>
      <c r="AA1098" s="3">
        <v>28</v>
      </c>
      <c r="AB1098" s="3">
        <v>12</v>
      </c>
      <c r="AC1098" s="3">
        <v>8476128</v>
      </c>
      <c r="AD1098" s="3">
        <v>1677345</v>
      </c>
      <c r="AF1098" s="3">
        <v>20</v>
      </c>
      <c r="AG1098" s="3">
        <v>810</v>
      </c>
    </row>
    <row r="1099" spans="1:33" ht="15.75" customHeight="1" x14ac:dyDescent="0.15">
      <c r="A1099" s="3">
        <v>21139</v>
      </c>
      <c r="B1099" s="3">
        <v>1097</v>
      </c>
      <c r="C1099" s="3">
        <v>15</v>
      </c>
      <c r="D1099" s="3" t="s">
        <v>905</v>
      </c>
      <c r="E1099" s="3" t="s">
        <v>15015</v>
      </c>
      <c r="F1099" s="3" t="s">
        <v>3877</v>
      </c>
      <c r="G1099" s="3" t="s">
        <v>731</v>
      </c>
      <c r="H1099" s="3" t="s">
        <v>10051</v>
      </c>
      <c r="I1099" s="3" t="s">
        <v>10957</v>
      </c>
      <c r="J1099" s="3">
        <v>405.20690000000002</v>
      </c>
      <c r="K1099" s="3">
        <v>6068075</v>
      </c>
      <c r="L1099" s="3" t="s">
        <v>59</v>
      </c>
      <c r="M1099" s="3">
        <v>2</v>
      </c>
      <c r="N1099" s="3" t="s">
        <v>905</v>
      </c>
      <c r="O1099" s="3" t="s">
        <v>15015</v>
      </c>
      <c r="P1099" s="3" t="s">
        <v>179</v>
      </c>
      <c r="Q1099" s="3" t="s">
        <v>10955</v>
      </c>
      <c r="R1099" s="5" t="s">
        <v>15021</v>
      </c>
      <c r="S1099" s="3" t="s">
        <v>10051</v>
      </c>
      <c r="T1099" s="3" t="s">
        <v>731</v>
      </c>
      <c r="V1099" s="3">
        <v>13</v>
      </c>
      <c r="W1099" s="3">
        <v>0</v>
      </c>
      <c r="X1099" s="3">
        <v>59</v>
      </c>
      <c r="Y1099" s="3">
        <v>1097</v>
      </c>
      <c r="Z1099" s="3" t="s">
        <v>59</v>
      </c>
      <c r="AA1099" s="3">
        <v>15</v>
      </c>
      <c r="AB1099" s="3">
        <v>3</v>
      </c>
      <c r="AC1099" s="3">
        <v>6068075</v>
      </c>
      <c r="AD1099" s="3">
        <v>1201107</v>
      </c>
      <c r="AF1099" s="3">
        <v>17</v>
      </c>
      <c r="AG1099" s="3">
        <v>117</v>
      </c>
    </row>
    <row r="1100" spans="1:33" ht="15.75" customHeight="1" x14ac:dyDescent="0.15">
      <c r="A1100" s="3">
        <v>24999</v>
      </c>
      <c r="B1100" s="3">
        <v>1098</v>
      </c>
      <c r="C1100" s="3">
        <v>8</v>
      </c>
      <c r="D1100" s="3" t="s">
        <v>910</v>
      </c>
      <c r="E1100" s="3" t="s">
        <v>15026</v>
      </c>
      <c r="F1100" s="3" t="s">
        <v>475</v>
      </c>
      <c r="G1100" s="3" t="s">
        <v>277</v>
      </c>
      <c r="H1100" s="3" t="s">
        <v>9887</v>
      </c>
      <c r="I1100" s="3" t="s">
        <v>6294</v>
      </c>
      <c r="J1100" s="3">
        <v>405.01089999999999</v>
      </c>
      <c r="K1100" s="3">
        <v>3973219</v>
      </c>
      <c r="L1100" s="3" t="s">
        <v>356</v>
      </c>
      <c r="M1100" s="3">
        <v>0</v>
      </c>
      <c r="N1100" s="3" t="s">
        <v>910</v>
      </c>
      <c r="O1100" s="3" t="s">
        <v>15026</v>
      </c>
      <c r="P1100" s="8">
        <v>40179</v>
      </c>
      <c r="Q1100" s="3" t="s">
        <v>9885</v>
      </c>
      <c r="R1100" s="5" t="s">
        <v>15031</v>
      </c>
      <c r="S1100" s="3" t="s">
        <v>9887</v>
      </c>
      <c r="T1100" s="3" t="s">
        <v>277</v>
      </c>
      <c r="V1100" s="3">
        <v>89</v>
      </c>
      <c r="W1100" s="3">
        <v>0</v>
      </c>
      <c r="X1100" s="3">
        <v>56</v>
      </c>
      <c r="Y1100" s="3">
        <v>1098</v>
      </c>
      <c r="Z1100" s="3" t="s">
        <v>356</v>
      </c>
      <c r="AA1100" s="3">
        <v>8</v>
      </c>
      <c r="AB1100" s="3">
        <v>2</v>
      </c>
      <c r="AC1100" s="3">
        <v>3973219</v>
      </c>
      <c r="AD1100" s="3">
        <v>786759</v>
      </c>
      <c r="AF1100" s="3">
        <v>18</v>
      </c>
      <c r="AG1100" s="3">
        <v>51</v>
      </c>
    </row>
    <row r="1101" spans="1:33" ht="15.75" customHeight="1" x14ac:dyDescent="0.15">
      <c r="A1101" s="3">
        <v>21264</v>
      </c>
      <c r="B1101" s="3">
        <v>1099</v>
      </c>
      <c r="C1101" s="3">
        <v>25</v>
      </c>
      <c r="D1101" s="3" t="s">
        <v>913</v>
      </c>
      <c r="E1101" s="3" t="s">
        <v>15035</v>
      </c>
      <c r="F1101" s="3" t="s">
        <v>36</v>
      </c>
      <c r="G1101" s="3" t="s">
        <v>37</v>
      </c>
      <c r="H1101" s="3" t="s">
        <v>543</v>
      </c>
      <c r="I1101" s="3" t="s">
        <v>89</v>
      </c>
      <c r="J1101" s="3">
        <v>404.67320000000001</v>
      </c>
      <c r="K1101" s="3">
        <v>4876829</v>
      </c>
      <c r="L1101" s="3" t="s">
        <v>526</v>
      </c>
      <c r="M1101" s="3">
        <v>2</v>
      </c>
      <c r="N1101" s="3" t="s">
        <v>913</v>
      </c>
      <c r="O1101" s="3" t="s">
        <v>15035</v>
      </c>
      <c r="P1101" s="3" t="s">
        <v>179</v>
      </c>
      <c r="Q1101" s="3" t="s">
        <v>4975</v>
      </c>
      <c r="R1101" s="5" t="s">
        <v>15039</v>
      </c>
      <c r="S1101" s="3" t="s">
        <v>543</v>
      </c>
      <c r="T1101" s="3" t="s">
        <v>37</v>
      </c>
      <c r="V1101" s="3">
        <v>127</v>
      </c>
      <c r="W1101" s="3">
        <v>57</v>
      </c>
      <c r="X1101" s="3">
        <v>14</v>
      </c>
      <c r="Y1101" s="3">
        <v>1099</v>
      </c>
      <c r="Z1101" s="3" t="s">
        <v>526</v>
      </c>
      <c r="AA1101" s="3">
        <v>25</v>
      </c>
      <c r="AB1101" s="3">
        <v>15</v>
      </c>
      <c r="AC1101" s="3">
        <v>4876829</v>
      </c>
      <c r="AD1101" s="3">
        <v>966334</v>
      </c>
      <c r="AE1101" s="3" t="s">
        <v>89</v>
      </c>
      <c r="AF1101" s="3">
        <v>19</v>
      </c>
      <c r="AG1101" s="3">
        <v>4</v>
      </c>
    </row>
    <row r="1102" spans="1:33" ht="15.75" customHeight="1" x14ac:dyDescent="0.15">
      <c r="A1102" s="3">
        <v>19231</v>
      </c>
      <c r="B1102" s="3">
        <v>1100</v>
      </c>
      <c r="C1102" s="3">
        <v>668</v>
      </c>
      <c r="D1102" s="3" t="s">
        <v>916</v>
      </c>
      <c r="E1102" s="3" t="s">
        <v>15046</v>
      </c>
      <c r="F1102" s="3" t="s">
        <v>143</v>
      </c>
      <c r="G1102" s="3" t="s">
        <v>77</v>
      </c>
      <c r="H1102" s="3" t="s">
        <v>1094</v>
      </c>
      <c r="I1102" s="3" t="s">
        <v>79</v>
      </c>
      <c r="J1102" s="3">
        <v>404.54989999999998</v>
      </c>
      <c r="K1102" s="3">
        <v>77634340</v>
      </c>
      <c r="L1102" s="3" t="s">
        <v>66</v>
      </c>
      <c r="M1102" s="3">
        <v>3</v>
      </c>
      <c r="N1102" s="3" t="s">
        <v>916</v>
      </c>
      <c r="O1102" s="3" t="s">
        <v>15046</v>
      </c>
      <c r="P1102" s="3" t="s">
        <v>1000</v>
      </c>
      <c r="Q1102" s="3" t="s">
        <v>2642</v>
      </c>
      <c r="R1102" s="5" t="s">
        <v>15051</v>
      </c>
      <c r="S1102" s="3" t="s">
        <v>1094</v>
      </c>
      <c r="T1102" s="3" t="s">
        <v>77</v>
      </c>
      <c r="V1102" s="3">
        <v>33</v>
      </c>
      <c r="W1102" s="3">
        <v>33</v>
      </c>
      <c r="X1102" s="3">
        <v>100</v>
      </c>
      <c r="Y1102" s="3">
        <v>1100</v>
      </c>
      <c r="Z1102" s="3" t="s">
        <v>66</v>
      </c>
      <c r="AA1102" s="3">
        <v>668</v>
      </c>
      <c r="AB1102" s="3">
        <v>176</v>
      </c>
      <c r="AC1102" s="3">
        <v>77634340</v>
      </c>
      <c r="AD1102" s="3">
        <v>15386852</v>
      </c>
      <c r="AE1102" s="3" t="s">
        <v>79</v>
      </c>
      <c r="AF1102" s="3">
        <v>9</v>
      </c>
      <c r="AG1102" s="3">
        <v>6</v>
      </c>
    </row>
    <row r="1103" spans="1:33" ht="15.75" customHeight="1" x14ac:dyDescent="0.15">
      <c r="A1103" s="3">
        <v>23330</v>
      </c>
      <c r="B1103" s="3">
        <v>1101</v>
      </c>
      <c r="C1103" s="3">
        <v>40</v>
      </c>
      <c r="D1103" s="3" t="s">
        <v>921</v>
      </c>
      <c r="E1103" s="3" t="s">
        <v>15057</v>
      </c>
      <c r="F1103" s="3" t="s">
        <v>855</v>
      </c>
      <c r="G1103" s="3" t="s">
        <v>292</v>
      </c>
      <c r="H1103" s="3" t="s">
        <v>10062</v>
      </c>
      <c r="I1103" s="3" t="s">
        <v>1032</v>
      </c>
      <c r="J1103" s="3">
        <v>403.84620000000001</v>
      </c>
      <c r="K1103" s="3">
        <v>5633000</v>
      </c>
      <c r="L1103" s="3" t="s">
        <v>66</v>
      </c>
      <c r="M1103" s="3">
        <v>1</v>
      </c>
      <c r="N1103" s="3" t="s">
        <v>921</v>
      </c>
      <c r="O1103" s="3" t="s">
        <v>15057</v>
      </c>
      <c r="P1103" s="3" t="s">
        <v>41</v>
      </c>
      <c r="Q1103" s="3" t="s">
        <v>10993</v>
      </c>
      <c r="R1103" s="5" t="s">
        <v>15062</v>
      </c>
      <c r="S1103" s="3" t="s">
        <v>10062</v>
      </c>
      <c r="T1103" s="3" t="s">
        <v>292</v>
      </c>
      <c r="V1103" s="3">
        <v>37</v>
      </c>
      <c r="W1103" s="3">
        <v>30</v>
      </c>
      <c r="X1103" s="3">
        <v>101</v>
      </c>
      <c r="Y1103" s="3">
        <v>1101</v>
      </c>
      <c r="Z1103" s="3" t="s">
        <v>66</v>
      </c>
      <c r="AA1103" s="3">
        <v>40</v>
      </c>
      <c r="AB1103" s="3">
        <v>16</v>
      </c>
      <c r="AC1103" s="3">
        <v>5633000</v>
      </c>
      <c r="AD1103" s="3">
        <v>1118000</v>
      </c>
      <c r="AE1103" s="3" t="s">
        <v>1032</v>
      </c>
      <c r="AF1103" s="3">
        <v>9</v>
      </c>
      <c r="AG1103" s="3">
        <v>49</v>
      </c>
    </row>
    <row r="1104" spans="1:33" ht="15.75" customHeight="1" x14ac:dyDescent="0.15">
      <c r="A1104" s="3">
        <v>26566</v>
      </c>
      <c r="B1104" s="3">
        <v>1102</v>
      </c>
      <c r="C1104" s="3">
        <v>850</v>
      </c>
      <c r="D1104" s="3" t="s">
        <v>938</v>
      </c>
      <c r="E1104" s="3" t="s">
        <v>15066</v>
      </c>
      <c r="F1104" s="3" t="s">
        <v>36</v>
      </c>
      <c r="G1104" s="3" t="s">
        <v>37</v>
      </c>
      <c r="H1104" s="3" t="s">
        <v>971</v>
      </c>
      <c r="I1104" s="3" t="s">
        <v>69</v>
      </c>
      <c r="J1104" s="3">
        <v>403.66570000000002</v>
      </c>
      <c r="K1104" s="3">
        <v>361224000</v>
      </c>
      <c r="L1104" s="3" t="s">
        <v>66</v>
      </c>
      <c r="M1104" s="3">
        <v>0</v>
      </c>
      <c r="N1104" s="3" t="s">
        <v>938</v>
      </c>
      <c r="O1104" s="3" t="s">
        <v>15066</v>
      </c>
      <c r="P1104" s="8">
        <v>37987</v>
      </c>
      <c r="Q1104" s="3" t="s">
        <v>1824</v>
      </c>
      <c r="R1104" s="5" t="s">
        <v>15072</v>
      </c>
      <c r="S1104" s="3" t="s">
        <v>971</v>
      </c>
      <c r="T1104" s="3" t="s">
        <v>37</v>
      </c>
      <c r="V1104" s="3">
        <v>127</v>
      </c>
      <c r="W1104" s="3">
        <v>16</v>
      </c>
      <c r="X1104" s="3">
        <v>102</v>
      </c>
      <c r="Y1104" s="3">
        <v>1102</v>
      </c>
      <c r="Z1104" s="3" t="s">
        <v>66</v>
      </c>
      <c r="AA1104" s="3">
        <v>850</v>
      </c>
      <c r="AB1104" s="3">
        <v>0</v>
      </c>
      <c r="AC1104" s="3">
        <v>361224000</v>
      </c>
      <c r="AD1104" s="3">
        <v>71719000</v>
      </c>
      <c r="AE1104" s="3" t="s">
        <v>69</v>
      </c>
      <c r="AF1104" s="3">
        <v>9</v>
      </c>
      <c r="AG1104" s="3">
        <v>20</v>
      </c>
    </row>
    <row r="1105" spans="1:33" ht="15.75" customHeight="1" x14ac:dyDescent="0.15">
      <c r="A1105" s="3">
        <v>23121</v>
      </c>
      <c r="B1105" s="3">
        <v>1103</v>
      </c>
      <c r="C1105" s="3">
        <v>28</v>
      </c>
      <c r="D1105" s="3" t="s">
        <v>941</v>
      </c>
      <c r="E1105" s="3" t="s">
        <v>15075</v>
      </c>
      <c r="F1105" s="3" t="s">
        <v>3068</v>
      </c>
      <c r="G1105" s="3" t="s">
        <v>606</v>
      </c>
      <c r="H1105" s="3" t="s">
        <v>8869</v>
      </c>
      <c r="I1105" s="3" t="s">
        <v>2457</v>
      </c>
      <c r="J1105" s="3">
        <v>403.67380000000003</v>
      </c>
      <c r="K1105" s="3">
        <v>5621000</v>
      </c>
      <c r="L1105" s="3" t="s">
        <v>356</v>
      </c>
      <c r="M1105" s="3">
        <v>1</v>
      </c>
      <c r="N1105" s="3" t="s">
        <v>941</v>
      </c>
      <c r="O1105" s="3" t="s">
        <v>15075</v>
      </c>
      <c r="P1105" s="3" t="s">
        <v>987</v>
      </c>
      <c r="Q1105" s="3" t="s">
        <v>11009</v>
      </c>
      <c r="R1105" s="5" t="s">
        <v>15078</v>
      </c>
      <c r="S1105" s="3" t="s">
        <v>8869</v>
      </c>
      <c r="T1105" s="3" t="s">
        <v>606</v>
      </c>
      <c r="V1105" s="3">
        <v>28</v>
      </c>
      <c r="W1105" s="3">
        <v>0</v>
      </c>
      <c r="X1105" s="3">
        <v>57</v>
      </c>
      <c r="Y1105" s="3">
        <v>1103</v>
      </c>
      <c r="Z1105" s="3" t="s">
        <v>356</v>
      </c>
      <c r="AA1105" s="3">
        <v>28</v>
      </c>
      <c r="AB1105" s="3">
        <v>5</v>
      </c>
      <c r="AC1105" s="3">
        <v>5621000</v>
      </c>
      <c r="AD1105" s="3">
        <v>1116000</v>
      </c>
      <c r="AF1105" s="3">
        <v>18</v>
      </c>
      <c r="AG1105" s="3">
        <v>48</v>
      </c>
    </row>
    <row r="1106" spans="1:33" ht="15.75" customHeight="1" x14ac:dyDescent="0.15">
      <c r="A1106" s="3">
        <v>26363</v>
      </c>
      <c r="B1106" s="3">
        <v>1104</v>
      </c>
      <c r="C1106" s="3">
        <v>80</v>
      </c>
      <c r="D1106" s="3" t="s">
        <v>946</v>
      </c>
      <c r="E1106" s="3" t="s">
        <v>15081</v>
      </c>
      <c r="F1106" s="3" t="s">
        <v>1072</v>
      </c>
      <c r="G1106" s="3" t="s">
        <v>575</v>
      </c>
      <c r="H1106" s="3" t="s">
        <v>1375</v>
      </c>
      <c r="I1106" s="3" t="s">
        <v>1375</v>
      </c>
      <c r="J1106" s="3">
        <v>403.57190000000003</v>
      </c>
      <c r="K1106" s="3">
        <v>11467082</v>
      </c>
      <c r="L1106" s="3" t="s">
        <v>101</v>
      </c>
      <c r="M1106" s="3">
        <v>0</v>
      </c>
      <c r="N1106" s="3" t="s">
        <v>946</v>
      </c>
      <c r="O1106" s="3" t="s">
        <v>15081</v>
      </c>
      <c r="P1106" s="8">
        <v>31778</v>
      </c>
      <c r="Q1106" s="3" t="s">
        <v>11014</v>
      </c>
      <c r="R1106" s="5" t="s">
        <v>15085</v>
      </c>
      <c r="S1106" s="3" t="s">
        <v>1375</v>
      </c>
      <c r="T1106" s="3" t="s">
        <v>575</v>
      </c>
      <c r="V1106" s="3">
        <v>23</v>
      </c>
      <c r="W1106" s="3">
        <v>19</v>
      </c>
      <c r="X1106" s="3">
        <v>90</v>
      </c>
      <c r="Y1106" s="3">
        <v>1104</v>
      </c>
      <c r="Z1106" s="3" t="s">
        <v>101</v>
      </c>
      <c r="AA1106" s="3">
        <v>80</v>
      </c>
      <c r="AB1106" s="3">
        <v>19</v>
      </c>
      <c r="AC1106" s="3">
        <v>11467082</v>
      </c>
      <c r="AD1106" s="3">
        <v>2277149</v>
      </c>
      <c r="AE1106" s="3" t="s">
        <v>1375</v>
      </c>
      <c r="AF1106" s="3">
        <v>10</v>
      </c>
      <c r="AG1106" s="3">
        <v>23</v>
      </c>
    </row>
    <row r="1107" spans="1:33" ht="15.75" customHeight="1" x14ac:dyDescent="0.15">
      <c r="A1107" s="3">
        <v>25101</v>
      </c>
      <c r="B1107" s="3">
        <v>1105</v>
      </c>
      <c r="C1107" s="3">
        <v>23</v>
      </c>
      <c r="D1107" s="3" t="s">
        <v>949</v>
      </c>
      <c r="E1107" s="3" t="s">
        <v>15090</v>
      </c>
      <c r="F1107" s="3" t="s">
        <v>36</v>
      </c>
      <c r="G1107" s="3" t="s">
        <v>37</v>
      </c>
      <c r="H1107" s="3" t="s">
        <v>10075</v>
      </c>
      <c r="I1107" s="3" t="s">
        <v>39</v>
      </c>
      <c r="J1107" s="3">
        <v>402.37509999999997</v>
      </c>
      <c r="K1107" s="3">
        <v>7198960</v>
      </c>
      <c r="L1107" s="3" t="s">
        <v>364</v>
      </c>
      <c r="M1107" s="3">
        <v>0</v>
      </c>
      <c r="N1107" s="3" t="s">
        <v>949</v>
      </c>
      <c r="O1107" s="3" t="s">
        <v>15090</v>
      </c>
      <c r="P1107" s="8">
        <v>35796</v>
      </c>
      <c r="Q1107" s="3" t="s">
        <v>11021</v>
      </c>
      <c r="R1107" s="5" t="s">
        <v>15093</v>
      </c>
      <c r="S1107" s="3" t="s">
        <v>10075</v>
      </c>
      <c r="T1107" s="3" t="s">
        <v>37</v>
      </c>
      <c r="V1107" s="3">
        <v>127</v>
      </c>
      <c r="W1107" s="3">
        <v>69</v>
      </c>
      <c r="X1107" s="3">
        <v>48</v>
      </c>
      <c r="Y1107" s="3">
        <v>1105</v>
      </c>
      <c r="Z1107" s="3" t="s">
        <v>364</v>
      </c>
      <c r="AA1107" s="3">
        <v>23</v>
      </c>
      <c r="AB1107" s="3">
        <v>5</v>
      </c>
      <c r="AC1107" s="3">
        <v>7198960</v>
      </c>
      <c r="AD1107" s="3">
        <v>1432985</v>
      </c>
      <c r="AE1107" s="3" t="s">
        <v>39</v>
      </c>
      <c r="AF1107" s="3">
        <v>20</v>
      </c>
      <c r="AG1107" s="3">
        <v>2</v>
      </c>
    </row>
    <row r="1108" spans="1:33" ht="15.75" customHeight="1" x14ac:dyDescent="0.15">
      <c r="A1108" s="3">
        <v>23113</v>
      </c>
      <c r="B1108" s="3">
        <v>1106</v>
      </c>
      <c r="C1108" s="3">
        <v>6</v>
      </c>
      <c r="D1108" s="3" t="s">
        <v>953</v>
      </c>
      <c r="E1108" s="3" t="s">
        <v>15096</v>
      </c>
      <c r="F1108" s="3" t="s">
        <v>5738</v>
      </c>
      <c r="G1108" s="3" t="s">
        <v>599</v>
      </c>
      <c r="H1108" s="3" t="s">
        <v>10079</v>
      </c>
      <c r="I1108" s="3" t="s">
        <v>3354</v>
      </c>
      <c r="J1108" s="3">
        <v>401.97340000000003</v>
      </c>
      <c r="K1108" s="3">
        <v>2111300</v>
      </c>
      <c r="L1108" s="3" t="s">
        <v>86</v>
      </c>
      <c r="M1108" s="3">
        <v>1</v>
      </c>
      <c r="N1108" s="3" t="s">
        <v>953</v>
      </c>
      <c r="O1108" s="3" t="s">
        <v>15096</v>
      </c>
      <c r="P1108" s="3" t="s">
        <v>179</v>
      </c>
      <c r="Q1108" s="3" t="s">
        <v>11023</v>
      </c>
      <c r="R1108" s="5" t="s">
        <v>15102</v>
      </c>
      <c r="S1108" s="3" t="s">
        <v>10079</v>
      </c>
      <c r="T1108" s="3" t="s">
        <v>599</v>
      </c>
      <c r="V1108" s="3">
        <v>16</v>
      </c>
      <c r="W1108" s="3">
        <v>15</v>
      </c>
      <c r="X1108" s="3">
        <v>40</v>
      </c>
      <c r="Y1108" s="3">
        <v>1106</v>
      </c>
      <c r="Z1108" s="3" t="s">
        <v>86</v>
      </c>
      <c r="AA1108" s="3">
        <v>6</v>
      </c>
      <c r="AB1108" s="3">
        <v>1</v>
      </c>
      <c r="AC1108" s="3">
        <v>2111300</v>
      </c>
      <c r="AD1108" s="3">
        <v>420600</v>
      </c>
      <c r="AE1108" s="3" t="s">
        <v>3354</v>
      </c>
      <c r="AF1108" s="3">
        <v>16</v>
      </c>
      <c r="AG1108" s="3">
        <v>13</v>
      </c>
    </row>
    <row r="1109" spans="1:33" ht="15.75" customHeight="1" x14ac:dyDescent="0.15">
      <c r="A1109" s="3">
        <v>19333</v>
      </c>
      <c r="B1109" s="3">
        <v>1107</v>
      </c>
      <c r="C1109" s="3">
        <v>895</v>
      </c>
      <c r="D1109" s="3" t="s">
        <v>957</v>
      </c>
      <c r="E1109" s="3" t="s">
        <v>15106</v>
      </c>
      <c r="F1109" s="3" t="s">
        <v>4061</v>
      </c>
      <c r="G1109" s="3" t="s">
        <v>446</v>
      </c>
      <c r="H1109" s="3" t="s">
        <v>2435</v>
      </c>
      <c r="I1109" s="3" t="s">
        <v>2435</v>
      </c>
      <c r="J1109" s="3">
        <v>401.88799999999998</v>
      </c>
      <c r="K1109" s="3">
        <v>11785029</v>
      </c>
      <c r="L1109" s="3" t="s">
        <v>538</v>
      </c>
      <c r="M1109" s="3">
        <v>3</v>
      </c>
      <c r="N1109" s="3" t="s">
        <v>957</v>
      </c>
      <c r="O1109" s="3" t="s">
        <v>15106</v>
      </c>
      <c r="P1109" s="3" t="s">
        <v>1000</v>
      </c>
      <c r="Q1109" s="3" t="s">
        <v>11027</v>
      </c>
      <c r="R1109" s="5" t="s">
        <v>15111</v>
      </c>
      <c r="S1109" s="3" t="s">
        <v>2435</v>
      </c>
      <c r="T1109" s="3" t="s">
        <v>446</v>
      </c>
      <c r="V1109" s="3">
        <v>37</v>
      </c>
      <c r="W1109" s="3">
        <v>35</v>
      </c>
      <c r="X1109" s="3">
        <v>40</v>
      </c>
      <c r="Y1109" s="3">
        <v>1107</v>
      </c>
      <c r="Z1109" s="3" t="s">
        <v>538</v>
      </c>
      <c r="AA1109" s="3">
        <v>895</v>
      </c>
      <c r="AB1109" s="3">
        <v>524</v>
      </c>
      <c r="AC1109" s="3">
        <v>11785029</v>
      </c>
      <c r="AD1109" s="3">
        <v>2348139</v>
      </c>
      <c r="AE1109" s="3" t="s">
        <v>2435</v>
      </c>
      <c r="AF1109" s="3">
        <v>3</v>
      </c>
      <c r="AG1109" s="3">
        <v>29</v>
      </c>
    </row>
    <row r="1110" spans="1:33" ht="15.75" customHeight="1" x14ac:dyDescent="0.15">
      <c r="A1110" s="3">
        <v>26232</v>
      </c>
      <c r="B1110" s="3">
        <v>1108</v>
      </c>
      <c r="C1110" s="3">
        <v>50</v>
      </c>
      <c r="D1110" s="3" t="s">
        <v>963</v>
      </c>
      <c r="E1110" s="3" t="s">
        <v>15113</v>
      </c>
      <c r="F1110" s="3" t="s">
        <v>96</v>
      </c>
      <c r="G1110" s="3" t="s">
        <v>61</v>
      </c>
      <c r="H1110" s="3" t="s">
        <v>4046</v>
      </c>
      <c r="I1110" s="3" t="s">
        <v>63</v>
      </c>
      <c r="J1110" s="3">
        <v>401.72109999999998</v>
      </c>
      <c r="K1110" s="3">
        <v>11681327</v>
      </c>
      <c r="L1110" s="3" t="s">
        <v>162</v>
      </c>
      <c r="M1110" s="3">
        <v>0</v>
      </c>
      <c r="N1110" s="3" t="s">
        <v>963</v>
      </c>
      <c r="O1110" s="3" t="s">
        <v>15113</v>
      </c>
      <c r="P1110" s="8">
        <v>37257</v>
      </c>
      <c r="Q1110" s="3" t="s">
        <v>11032</v>
      </c>
      <c r="R1110" s="5" t="s">
        <v>15117</v>
      </c>
      <c r="S1110" s="3" t="s">
        <v>4046</v>
      </c>
      <c r="T1110" s="3" t="s">
        <v>61</v>
      </c>
      <c r="V1110" s="3">
        <v>79</v>
      </c>
      <c r="W1110" s="3">
        <v>84</v>
      </c>
      <c r="X1110" s="3">
        <v>127</v>
      </c>
      <c r="Y1110" s="3">
        <v>1108</v>
      </c>
      <c r="Z1110" s="3" t="s">
        <v>162</v>
      </c>
      <c r="AA1110" s="3">
        <v>50</v>
      </c>
      <c r="AB1110" s="3">
        <v>12</v>
      </c>
      <c r="AC1110" s="3">
        <v>11681327</v>
      </c>
      <c r="AD1110" s="3">
        <v>2328251</v>
      </c>
      <c r="AE1110" s="3" t="s">
        <v>63</v>
      </c>
      <c r="AF1110" s="3">
        <v>8</v>
      </c>
      <c r="AG1110" s="3">
        <v>3</v>
      </c>
    </row>
    <row r="1111" spans="1:33" ht="15.75" customHeight="1" x14ac:dyDescent="0.15">
      <c r="A1111" s="3">
        <v>26065</v>
      </c>
      <c r="B1111" s="3">
        <v>1109</v>
      </c>
      <c r="C1111" s="3">
        <v>30</v>
      </c>
      <c r="D1111" s="3" t="s">
        <v>968</v>
      </c>
      <c r="E1111" s="3" t="s">
        <v>15120</v>
      </c>
      <c r="F1111" s="3" t="s">
        <v>475</v>
      </c>
      <c r="G1111" s="3" t="s">
        <v>277</v>
      </c>
      <c r="H1111" s="3" t="s">
        <v>475</v>
      </c>
      <c r="I1111" s="3" t="s">
        <v>203</v>
      </c>
      <c r="J1111" s="3">
        <v>400.8655</v>
      </c>
      <c r="K1111" s="3">
        <v>3022693</v>
      </c>
      <c r="L1111" s="3" t="s">
        <v>50</v>
      </c>
      <c r="M1111" s="3">
        <v>0</v>
      </c>
      <c r="N1111" s="3" t="s">
        <v>968</v>
      </c>
      <c r="O1111" s="3" t="s">
        <v>15120</v>
      </c>
      <c r="P1111" s="8">
        <v>39083</v>
      </c>
      <c r="Q1111" s="3" t="s">
        <v>7609</v>
      </c>
      <c r="R1111" s="5" t="s">
        <v>15125</v>
      </c>
      <c r="S1111" s="3" t="s">
        <v>475</v>
      </c>
      <c r="T1111" s="3" t="s">
        <v>277</v>
      </c>
      <c r="V1111" s="3">
        <v>90</v>
      </c>
      <c r="W1111" s="3">
        <v>107</v>
      </c>
      <c r="X1111" s="3">
        <v>30</v>
      </c>
      <c r="Y1111" s="3">
        <v>1109</v>
      </c>
      <c r="Z1111" s="3" t="s">
        <v>50</v>
      </c>
      <c r="AA1111" s="3">
        <v>30</v>
      </c>
      <c r="AB1111" s="3">
        <v>15</v>
      </c>
      <c r="AC1111" s="3">
        <v>3022693</v>
      </c>
      <c r="AD1111" s="3">
        <v>603494</v>
      </c>
      <c r="AE1111" s="3" t="s">
        <v>203</v>
      </c>
      <c r="AF1111" s="3">
        <v>11</v>
      </c>
      <c r="AG1111" s="3">
        <v>9</v>
      </c>
    </row>
    <row r="1112" spans="1:33" ht="15.75" customHeight="1" x14ac:dyDescent="0.15">
      <c r="A1112" s="3">
        <v>23428</v>
      </c>
      <c r="B1112" s="3">
        <v>1110</v>
      </c>
      <c r="C1112" s="3">
        <v>204</v>
      </c>
      <c r="D1112" s="3" t="s">
        <v>973</v>
      </c>
      <c r="E1112" s="3" t="s">
        <v>15129</v>
      </c>
      <c r="F1112" s="3" t="s">
        <v>331</v>
      </c>
      <c r="G1112" s="3" t="s">
        <v>167</v>
      </c>
      <c r="H1112" s="3" t="s">
        <v>283</v>
      </c>
      <c r="I1112" s="3" t="s">
        <v>283</v>
      </c>
      <c r="J1112" s="3">
        <v>400.43860000000001</v>
      </c>
      <c r="K1112" s="3">
        <v>104318756</v>
      </c>
      <c r="L1112" s="3" t="s">
        <v>71</v>
      </c>
      <c r="M1112" s="3">
        <v>1</v>
      </c>
      <c r="N1112" s="3" t="s">
        <v>973</v>
      </c>
      <c r="O1112" s="3" t="s">
        <v>15129</v>
      </c>
      <c r="P1112" s="3" t="s">
        <v>987</v>
      </c>
      <c r="Q1112" s="3" t="s">
        <v>11048</v>
      </c>
      <c r="R1112" s="5" t="s">
        <v>15136</v>
      </c>
      <c r="S1112" s="3" t="s">
        <v>283</v>
      </c>
      <c r="T1112" s="3" t="s">
        <v>167</v>
      </c>
      <c r="V1112" s="3">
        <v>74</v>
      </c>
      <c r="W1112" s="3">
        <v>28</v>
      </c>
      <c r="X1112" s="3">
        <v>123</v>
      </c>
      <c r="Y1112" s="3">
        <v>1110</v>
      </c>
      <c r="Z1112" s="3" t="s">
        <v>71</v>
      </c>
      <c r="AA1112" s="3">
        <v>204</v>
      </c>
      <c r="AB1112" s="3">
        <v>49</v>
      </c>
      <c r="AC1112" s="3">
        <v>104318756</v>
      </c>
      <c r="AD1112" s="3">
        <v>20845465</v>
      </c>
      <c r="AE1112" s="3" t="s">
        <v>283</v>
      </c>
      <c r="AF1112" s="3">
        <v>5</v>
      </c>
      <c r="AG1112" s="3">
        <v>1</v>
      </c>
    </row>
    <row r="1113" spans="1:33" ht="15.75" customHeight="1" x14ac:dyDescent="0.15">
      <c r="A1113" s="3">
        <v>25372</v>
      </c>
      <c r="B1113" s="3">
        <v>1111</v>
      </c>
      <c r="C1113" s="3">
        <v>10</v>
      </c>
      <c r="D1113" s="3" t="s">
        <v>975</v>
      </c>
      <c r="E1113" s="3" t="s">
        <v>15140</v>
      </c>
      <c r="F1113" s="3" t="s">
        <v>36</v>
      </c>
      <c r="G1113" s="3" t="s">
        <v>37</v>
      </c>
      <c r="H1113" s="3" t="s">
        <v>7374</v>
      </c>
      <c r="I1113" s="3" t="s">
        <v>39</v>
      </c>
      <c r="J1113" s="3">
        <v>400.26330000000002</v>
      </c>
      <c r="K1113" s="3">
        <v>11009859</v>
      </c>
      <c r="L1113" s="3" t="s">
        <v>40</v>
      </c>
      <c r="M1113" s="3">
        <v>0</v>
      </c>
      <c r="N1113" s="3" t="s">
        <v>975</v>
      </c>
      <c r="O1113" s="3" t="s">
        <v>15140</v>
      </c>
      <c r="P1113" s="8">
        <v>39083</v>
      </c>
      <c r="Q1113" s="3" t="s">
        <v>11054</v>
      </c>
      <c r="R1113" s="5" t="s">
        <v>15143</v>
      </c>
      <c r="S1113" s="3" t="s">
        <v>7374</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15">
      <c r="A1114" s="3">
        <v>26072</v>
      </c>
      <c r="B1114" s="3">
        <v>1112</v>
      </c>
      <c r="C1114" s="3">
        <v>430</v>
      </c>
      <c r="D1114" s="3" t="s">
        <v>980</v>
      </c>
      <c r="E1114" s="3" t="s">
        <v>15147</v>
      </c>
      <c r="F1114" s="3" t="s">
        <v>6874</v>
      </c>
      <c r="G1114" s="3" t="s">
        <v>621</v>
      </c>
      <c r="H1114" s="3" t="s">
        <v>4662</v>
      </c>
      <c r="I1114" s="3" t="s">
        <v>4662</v>
      </c>
      <c r="J1114" s="3">
        <v>399.75979999999998</v>
      </c>
      <c r="K1114" s="3">
        <v>11437207</v>
      </c>
      <c r="L1114" s="3" t="s">
        <v>162</v>
      </c>
      <c r="M1114" s="3">
        <v>0</v>
      </c>
      <c r="N1114" s="3" t="s">
        <v>980</v>
      </c>
      <c r="O1114" s="3" t="s">
        <v>15147</v>
      </c>
      <c r="P1114" s="8">
        <v>39814</v>
      </c>
      <c r="Q1114" s="3" t="s">
        <v>11062</v>
      </c>
      <c r="R1114" s="5" t="s">
        <v>15152</v>
      </c>
      <c r="S1114" s="3" t="s">
        <v>4662</v>
      </c>
      <c r="T1114" s="3" t="s">
        <v>621</v>
      </c>
      <c r="V1114" s="3">
        <v>14</v>
      </c>
      <c r="W1114" s="3">
        <v>11</v>
      </c>
      <c r="X1114" s="3">
        <v>127</v>
      </c>
      <c r="Y1114" s="3">
        <v>1112</v>
      </c>
      <c r="Z1114" s="3" t="s">
        <v>162</v>
      </c>
      <c r="AA1114" s="3">
        <v>430</v>
      </c>
      <c r="AB1114" s="3">
        <v>26</v>
      </c>
      <c r="AC1114" s="3">
        <v>11437207</v>
      </c>
      <c r="AD1114" s="3">
        <v>2288541</v>
      </c>
      <c r="AE1114" s="3" t="s">
        <v>4662</v>
      </c>
      <c r="AF1114" s="3">
        <v>8</v>
      </c>
      <c r="AG1114" s="3">
        <v>82</v>
      </c>
    </row>
    <row r="1115" spans="1:33" ht="15.75" customHeight="1" x14ac:dyDescent="0.15">
      <c r="A1115" s="3">
        <v>25939</v>
      </c>
      <c r="B1115" s="3">
        <v>1113</v>
      </c>
      <c r="C1115" s="3">
        <v>13</v>
      </c>
      <c r="D1115" s="3" t="s">
        <v>982</v>
      </c>
      <c r="E1115" s="3" t="s">
        <v>15157</v>
      </c>
      <c r="F1115" s="3" t="s">
        <v>475</v>
      </c>
      <c r="G1115" s="3" t="s">
        <v>277</v>
      </c>
      <c r="H1115" s="3" t="s">
        <v>991</v>
      </c>
      <c r="I1115" s="3" t="s">
        <v>203</v>
      </c>
      <c r="J1115" s="3">
        <v>398.6123</v>
      </c>
      <c r="K1115" s="3">
        <v>2040830</v>
      </c>
      <c r="L1115" s="3" t="s">
        <v>478</v>
      </c>
      <c r="M1115" s="3">
        <v>0</v>
      </c>
      <c r="N1115" s="3" t="s">
        <v>982</v>
      </c>
      <c r="O1115" s="3" t="s">
        <v>15157</v>
      </c>
      <c r="P1115" s="8">
        <v>39814</v>
      </c>
      <c r="Q1115" s="3" t="s">
        <v>8095</v>
      </c>
      <c r="R1115" s="5" t="s">
        <v>15161</v>
      </c>
      <c r="S1115" s="3" t="s">
        <v>991</v>
      </c>
      <c r="T1115" s="3" t="s">
        <v>277</v>
      </c>
      <c r="V1115" s="3">
        <v>91</v>
      </c>
      <c r="W1115" s="3">
        <v>108</v>
      </c>
      <c r="X1115" s="3">
        <v>18</v>
      </c>
      <c r="Y1115" s="3">
        <v>1113</v>
      </c>
      <c r="Z1115" s="3" t="s">
        <v>478</v>
      </c>
      <c r="AA1115" s="3">
        <v>13</v>
      </c>
      <c r="AB1115" s="3">
        <v>0</v>
      </c>
      <c r="AC1115" s="3">
        <v>2040830</v>
      </c>
      <c r="AD1115" s="3">
        <v>409302</v>
      </c>
      <c r="AE1115" s="3" t="s">
        <v>203</v>
      </c>
      <c r="AF1115" s="3">
        <v>15</v>
      </c>
      <c r="AG1115" s="3">
        <v>9</v>
      </c>
    </row>
    <row r="1116" spans="1:33" ht="15.75" customHeight="1" x14ac:dyDescent="0.15">
      <c r="A1116" s="3">
        <v>23022</v>
      </c>
      <c r="B1116" s="3">
        <v>1114</v>
      </c>
      <c r="C1116" s="3">
        <v>13</v>
      </c>
      <c r="D1116" s="3" t="s">
        <v>984</v>
      </c>
      <c r="E1116" s="3" t="s">
        <v>15165</v>
      </c>
      <c r="F1116" s="3" t="s">
        <v>657</v>
      </c>
      <c r="G1116" s="3" t="s">
        <v>246</v>
      </c>
      <c r="H1116" s="3" t="s">
        <v>934</v>
      </c>
      <c r="I1116" s="3" t="s">
        <v>264</v>
      </c>
      <c r="J1116" s="3">
        <v>398.5831</v>
      </c>
      <c r="K1116" s="3">
        <v>9367508</v>
      </c>
      <c r="L1116" s="3" t="s">
        <v>59</v>
      </c>
      <c r="M1116" s="3">
        <v>1</v>
      </c>
      <c r="N1116" s="3" t="s">
        <v>984</v>
      </c>
      <c r="O1116" s="3" t="s">
        <v>15165</v>
      </c>
      <c r="P1116" s="3" t="s">
        <v>91</v>
      </c>
      <c r="Q1116" s="3" t="s">
        <v>11079</v>
      </c>
      <c r="R1116" s="5" t="s">
        <v>15172</v>
      </c>
      <c r="S1116" s="3" t="s">
        <v>934</v>
      </c>
      <c r="T1116" s="3" t="s">
        <v>246</v>
      </c>
      <c r="V1116" s="3">
        <v>82</v>
      </c>
      <c r="W1116" s="3">
        <v>36</v>
      </c>
      <c r="X1116" s="3">
        <v>60</v>
      </c>
      <c r="Y1116" s="3">
        <v>1114</v>
      </c>
      <c r="Z1116" s="3" t="s">
        <v>59</v>
      </c>
      <c r="AA1116" s="3">
        <v>13</v>
      </c>
      <c r="AB1116" s="3">
        <v>5</v>
      </c>
      <c r="AC1116" s="3">
        <v>9367508</v>
      </c>
      <c r="AD1116" s="3">
        <v>1878826</v>
      </c>
      <c r="AE1116" s="3" t="s">
        <v>264</v>
      </c>
      <c r="AF1116" s="3">
        <v>17</v>
      </c>
      <c r="AG1116" s="3">
        <v>8</v>
      </c>
    </row>
    <row r="1117" spans="1:33" ht="15.75" customHeight="1" x14ac:dyDescent="0.15">
      <c r="A1117" s="3">
        <v>25875</v>
      </c>
      <c r="B1117" s="3">
        <v>1115</v>
      </c>
      <c r="C1117" s="3">
        <v>24</v>
      </c>
      <c r="D1117" s="3" t="s">
        <v>988</v>
      </c>
      <c r="E1117" s="3" t="s">
        <v>15176</v>
      </c>
      <c r="F1117" s="3" t="s">
        <v>475</v>
      </c>
      <c r="G1117" s="3" t="s">
        <v>277</v>
      </c>
      <c r="H1117" s="3" t="s">
        <v>9936</v>
      </c>
      <c r="I1117" s="3" t="s">
        <v>6294</v>
      </c>
      <c r="J1117" s="3">
        <v>397.10680000000002</v>
      </c>
      <c r="K1117" s="3">
        <v>5992662</v>
      </c>
      <c r="L1117" s="3" t="s">
        <v>162</v>
      </c>
      <c r="M1117" s="3">
        <v>0</v>
      </c>
      <c r="N1117" s="3" t="s">
        <v>988</v>
      </c>
      <c r="O1117" s="3" t="s">
        <v>15176</v>
      </c>
      <c r="P1117" s="8">
        <v>37622</v>
      </c>
      <c r="Q1117" s="3" t="s">
        <v>9931</v>
      </c>
      <c r="R1117" s="5" t="s">
        <v>15183</v>
      </c>
      <c r="S1117" s="3" t="s">
        <v>9936</v>
      </c>
      <c r="T1117" s="3" t="s">
        <v>277</v>
      </c>
      <c r="V1117" s="3">
        <v>92</v>
      </c>
      <c r="W1117" s="3">
        <v>0</v>
      </c>
      <c r="X1117" s="3">
        <v>127</v>
      </c>
      <c r="Y1117" s="3">
        <v>1115</v>
      </c>
      <c r="Z1117" s="3" t="s">
        <v>162</v>
      </c>
      <c r="AA1117" s="3">
        <v>24</v>
      </c>
      <c r="AB1117" s="3">
        <v>3</v>
      </c>
      <c r="AC1117" s="3">
        <v>5992662</v>
      </c>
      <c r="AD1117" s="3">
        <v>1205508</v>
      </c>
      <c r="AF1117" s="3">
        <v>8</v>
      </c>
      <c r="AG1117" s="3">
        <v>51</v>
      </c>
    </row>
    <row r="1118" spans="1:33" ht="15.75" customHeight="1" x14ac:dyDescent="0.15">
      <c r="A1118" s="3">
        <v>25935</v>
      </c>
      <c r="B1118" s="3">
        <v>1116</v>
      </c>
      <c r="C1118" s="3">
        <v>66</v>
      </c>
      <c r="D1118" s="3" t="s">
        <v>992</v>
      </c>
      <c r="E1118" s="3" t="s">
        <v>15186</v>
      </c>
      <c r="F1118" s="3" t="s">
        <v>96</v>
      </c>
      <c r="G1118" s="3" t="s">
        <v>61</v>
      </c>
      <c r="H1118" s="3" t="s">
        <v>10107</v>
      </c>
      <c r="I1118" s="3" t="s">
        <v>63</v>
      </c>
      <c r="J1118" s="3">
        <v>396.74889999999999</v>
      </c>
      <c r="K1118" s="3">
        <v>6869114</v>
      </c>
      <c r="L1118" s="3" t="s">
        <v>59</v>
      </c>
      <c r="M1118" s="3">
        <v>0</v>
      </c>
      <c r="N1118" s="3" t="s">
        <v>992</v>
      </c>
      <c r="O1118" s="3" t="s">
        <v>15186</v>
      </c>
      <c r="P1118" s="8">
        <v>39083</v>
      </c>
      <c r="Q1118" s="3" t="s">
        <v>11097</v>
      </c>
      <c r="R1118" s="5" t="s">
        <v>15192</v>
      </c>
      <c r="S1118" s="3" t="s">
        <v>10107</v>
      </c>
      <c r="T1118" s="3" t="s">
        <v>61</v>
      </c>
      <c r="V1118" s="3">
        <v>80</v>
      </c>
      <c r="W1118" s="3">
        <v>85</v>
      </c>
      <c r="X1118" s="3">
        <v>61</v>
      </c>
      <c r="Y1118" s="3">
        <v>1116</v>
      </c>
      <c r="Z1118" s="3" t="s">
        <v>59</v>
      </c>
      <c r="AA1118" s="3">
        <v>66</v>
      </c>
      <c r="AB1118" s="3">
        <v>12</v>
      </c>
      <c r="AC1118" s="3">
        <v>6869114</v>
      </c>
      <c r="AD1118" s="3">
        <v>1382814</v>
      </c>
      <c r="AE1118" s="3" t="s">
        <v>63</v>
      </c>
      <c r="AF1118" s="3">
        <v>17</v>
      </c>
      <c r="AG1118" s="3">
        <v>3</v>
      </c>
    </row>
    <row r="1119" spans="1:33" ht="15.75" customHeight="1" x14ac:dyDescent="0.15">
      <c r="A1119" s="3">
        <v>24054</v>
      </c>
      <c r="B1119" s="3">
        <v>1117</v>
      </c>
      <c r="C1119" s="3">
        <v>1628</v>
      </c>
      <c r="D1119" s="3" t="s">
        <v>994</v>
      </c>
      <c r="E1119" s="3" t="s">
        <v>15195</v>
      </c>
      <c r="F1119" s="3" t="s">
        <v>1009</v>
      </c>
      <c r="G1119" s="3" t="s">
        <v>403</v>
      </c>
      <c r="H1119" s="3" t="s">
        <v>10113</v>
      </c>
      <c r="I1119" s="3" t="s">
        <v>1032</v>
      </c>
      <c r="J1119" s="3">
        <v>395.58940000000001</v>
      </c>
      <c r="K1119" s="3">
        <v>369239144</v>
      </c>
      <c r="L1119" s="3" t="s">
        <v>221</v>
      </c>
      <c r="M1119" s="3">
        <v>1</v>
      </c>
      <c r="N1119" s="3" t="s">
        <v>994</v>
      </c>
      <c r="O1119" s="3" t="s">
        <v>15195</v>
      </c>
      <c r="P1119" s="3" t="s">
        <v>4184</v>
      </c>
      <c r="Q1119" s="3" t="s">
        <v>11105</v>
      </c>
      <c r="R1119" s="5" t="s">
        <v>15200</v>
      </c>
      <c r="S1119" s="3" t="s">
        <v>10113</v>
      </c>
      <c r="T1119" s="3" t="s">
        <v>403</v>
      </c>
      <c r="V1119" s="3">
        <v>34</v>
      </c>
      <c r="W1119" s="3">
        <v>31</v>
      </c>
      <c r="X1119" s="3">
        <v>70</v>
      </c>
      <c r="Y1119" s="3">
        <v>1117</v>
      </c>
      <c r="Z1119" s="3" t="s">
        <v>221</v>
      </c>
      <c r="AA1119" s="3">
        <v>1628</v>
      </c>
      <c r="AB1119" s="3">
        <v>826</v>
      </c>
      <c r="AC1119" s="3">
        <v>369239144</v>
      </c>
      <c r="AD1119" s="3">
        <v>74505046</v>
      </c>
      <c r="AE1119" s="3" t="s">
        <v>1032</v>
      </c>
      <c r="AF1119" s="3">
        <v>2</v>
      </c>
      <c r="AG1119" s="3">
        <v>49</v>
      </c>
    </row>
    <row r="1120" spans="1:33" ht="15.75" customHeight="1" x14ac:dyDescent="0.15">
      <c r="A1120" s="3">
        <v>21357</v>
      </c>
      <c r="B1120" s="3">
        <v>1118</v>
      </c>
      <c r="C1120" s="3">
        <v>2800</v>
      </c>
      <c r="D1120" s="3" t="s">
        <v>997</v>
      </c>
      <c r="E1120" s="3" t="s">
        <v>15203</v>
      </c>
      <c r="F1120" s="3" t="s">
        <v>269</v>
      </c>
      <c r="G1120" s="3" t="s">
        <v>133</v>
      </c>
      <c r="H1120" s="3" t="s">
        <v>1963</v>
      </c>
      <c r="I1120" s="3" t="s">
        <v>1963</v>
      </c>
      <c r="J1120" s="3">
        <v>395.15820000000002</v>
      </c>
      <c r="K1120" s="3">
        <v>12975947</v>
      </c>
      <c r="L1120" s="3" t="s">
        <v>335</v>
      </c>
      <c r="M1120" s="3">
        <v>2</v>
      </c>
      <c r="N1120" s="3" t="s">
        <v>997</v>
      </c>
      <c r="O1120" s="3" t="s">
        <v>15203</v>
      </c>
      <c r="P1120" s="3" t="s">
        <v>41</v>
      </c>
      <c r="Q1120" s="3" t="s">
        <v>11114</v>
      </c>
      <c r="R1120" s="5" t="s">
        <v>15208</v>
      </c>
      <c r="S1120" s="3" t="s">
        <v>1963</v>
      </c>
      <c r="T1120" s="3" t="s">
        <v>133</v>
      </c>
      <c r="V1120" s="3">
        <v>28</v>
      </c>
      <c r="W1120" s="3">
        <v>11</v>
      </c>
      <c r="X1120" s="3">
        <v>20</v>
      </c>
      <c r="Y1120" s="3">
        <v>1118</v>
      </c>
      <c r="Z1120" s="3" t="s">
        <v>335</v>
      </c>
      <c r="AA1120" s="3">
        <v>2800</v>
      </c>
      <c r="AB1120" s="3">
        <v>1200</v>
      </c>
      <c r="AC1120" s="3">
        <v>12975947</v>
      </c>
      <c r="AD1120" s="3">
        <v>2620566</v>
      </c>
      <c r="AE1120" s="3" t="s">
        <v>1963</v>
      </c>
      <c r="AF1120" s="3">
        <v>21</v>
      </c>
      <c r="AG1120" s="3">
        <v>43</v>
      </c>
    </row>
    <row r="1121" spans="1:33" ht="15.75" customHeight="1" x14ac:dyDescent="0.15">
      <c r="A1121" s="3">
        <v>23081</v>
      </c>
      <c r="B1121" s="3">
        <v>1119</v>
      </c>
      <c r="C1121" s="3">
        <v>8</v>
      </c>
      <c r="D1121" s="3" t="s">
        <v>1004</v>
      </c>
      <c r="E1121" s="3" t="s">
        <v>15212</v>
      </c>
      <c r="F1121" s="3" t="s">
        <v>3877</v>
      </c>
      <c r="G1121" s="3" t="s">
        <v>731</v>
      </c>
      <c r="H1121" s="3" t="s">
        <v>2403</v>
      </c>
      <c r="I1121" s="3" t="s">
        <v>10292</v>
      </c>
      <c r="J1121" s="3">
        <v>394.02330000000001</v>
      </c>
      <c r="K1121" s="3">
        <v>4020910</v>
      </c>
      <c r="L1121" s="3" t="s">
        <v>59</v>
      </c>
      <c r="M1121" s="3">
        <v>1</v>
      </c>
      <c r="N1121" s="3" t="s">
        <v>1004</v>
      </c>
      <c r="O1121" s="3" t="s">
        <v>15212</v>
      </c>
      <c r="P1121" s="3" t="s">
        <v>987</v>
      </c>
      <c r="Q1121" s="3" t="s">
        <v>11122</v>
      </c>
      <c r="R1121" s="5" t="s">
        <v>15217</v>
      </c>
      <c r="S1121" s="3" t="s">
        <v>2403</v>
      </c>
      <c r="T1121" s="3" t="s">
        <v>731</v>
      </c>
      <c r="V1121" s="3">
        <v>14</v>
      </c>
      <c r="W1121" s="3">
        <v>0</v>
      </c>
      <c r="X1121" s="3">
        <v>62</v>
      </c>
      <c r="Y1121" s="3">
        <v>1119</v>
      </c>
      <c r="Z1121" s="3" t="s">
        <v>59</v>
      </c>
      <c r="AA1121" s="3">
        <v>8</v>
      </c>
      <c r="AB1121" s="3">
        <v>3</v>
      </c>
      <c r="AC1121" s="3">
        <v>4020910</v>
      </c>
      <c r="AD1121" s="3">
        <v>813911</v>
      </c>
      <c r="AF1121" s="3">
        <v>17</v>
      </c>
      <c r="AG1121" s="3">
        <v>276</v>
      </c>
    </row>
    <row r="1122" spans="1:33" ht="15.75" customHeight="1" x14ac:dyDescent="0.15">
      <c r="A1122" s="3">
        <v>18037</v>
      </c>
      <c r="B1122" s="3">
        <v>1120</v>
      </c>
      <c r="C1122" s="3">
        <v>10</v>
      </c>
      <c r="D1122" s="3" t="s">
        <v>1010</v>
      </c>
      <c r="E1122" s="3" t="s">
        <v>15222</v>
      </c>
      <c r="F1122" s="3" t="s">
        <v>4061</v>
      </c>
      <c r="G1122" s="3" t="s">
        <v>446</v>
      </c>
      <c r="H1122" s="3" t="s">
        <v>10121</v>
      </c>
      <c r="I1122" s="3" t="s">
        <v>2435</v>
      </c>
      <c r="J1122" s="3">
        <v>393.71710000000002</v>
      </c>
      <c r="K1122" s="3">
        <v>30565075</v>
      </c>
      <c r="L1122" s="3" t="s">
        <v>356</v>
      </c>
      <c r="M1122" s="3">
        <v>4</v>
      </c>
      <c r="N1122" s="3" t="s">
        <v>1010</v>
      </c>
      <c r="O1122" s="3" t="s">
        <v>15222</v>
      </c>
      <c r="P1122" s="3" t="s">
        <v>835</v>
      </c>
      <c r="Q1122" s="3" t="s">
        <v>11136</v>
      </c>
      <c r="R1122" s="5" t="s">
        <v>15226</v>
      </c>
      <c r="S1122" s="3" t="s">
        <v>10121</v>
      </c>
      <c r="T1122" s="3" t="s">
        <v>446</v>
      </c>
      <c r="V1122" s="3">
        <v>38</v>
      </c>
      <c r="W1122" s="3">
        <v>36</v>
      </c>
      <c r="X1122" s="3">
        <v>58</v>
      </c>
      <c r="Y1122" s="3">
        <v>1120</v>
      </c>
      <c r="Z1122" s="3" t="s">
        <v>356</v>
      </c>
      <c r="AA1122" s="3">
        <v>10</v>
      </c>
      <c r="AB1122" s="3">
        <v>2</v>
      </c>
      <c r="AC1122" s="3">
        <v>30565075</v>
      </c>
      <c r="AD1122" s="3">
        <v>6190808</v>
      </c>
      <c r="AE1122" s="3" t="s">
        <v>2435</v>
      </c>
      <c r="AF1122" s="3">
        <v>18</v>
      </c>
      <c r="AG1122" s="3">
        <v>29</v>
      </c>
    </row>
    <row r="1123" spans="1:33" ht="15.75" customHeight="1" x14ac:dyDescent="0.15">
      <c r="A1123" s="3">
        <v>21048</v>
      </c>
      <c r="B1123" s="3">
        <v>1121</v>
      </c>
      <c r="C1123" s="3">
        <v>24</v>
      </c>
      <c r="D1123" s="5" t="s">
        <v>1013</v>
      </c>
      <c r="E1123" s="3" t="s">
        <v>15231</v>
      </c>
      <c r="F1123" s="3" t="s">
        <v>36</v>
      </c>
      <c r="G1123" s="3" t="s">
        <v>37</v>
      </c>
      <c r="H1123" s="3" t="s">
        <v>10125</v>
      </c>
      <c r="I1123" s="3" t="s">
        <v>39</v>
      </c>
      <c r="J1123" s="3">
        <v>393.51240000000001</v>
      </c>
      <c r="K1123" s="3">
        <v>17524822</v>
      </c>
      <c r="L1123" s="3" t="s">
        <v>356</v>
      </c>
      <c r="M1123" s="3">
        <v>2</v>
      </c>
      <c r="N1123" s="5" t="s">
        <v>1013</v>
      </c>
      <c r="O1123" s="3" t="s">
        <v>15231</v>
      </c>
      <c r="P1123" s="3" t="s">
        <v>41</v>
      </c>
      <c r="Q1123" s="3" t="s">
        <v>11151</v>
      </c>
      <c r="R1123" s="5" t="s">
        <v>15239</v>
      </c>
      <c r="S1123" s="3" t="s">
        <v>10125</v>
      </c>
      <c r="T1123" s="3" t="s">
        <v>37</v>
      </c>
      <c r="V1123" s="3">
        <v>127</v>
      </c>
      <c r="W1123" s="3">
        <v>71</v>
      </c>
      <c r="X1123" s="3">
        <v>59</v>
      </c>
      <c r="Y1123" s="3">
        <v>1121</v>
      </c>
      <c r="Z1123" s="3" t="s">
        <v>356</v>
      </c>
      <c r="AA1123" s="3">
        <v>24</v>
      </c>
      <c r="AB1123" s="3">
        <v>9</v>
      </c>
      <c r="AC1123" s="3">
        <v>17524822</v>
      </c>
      <c r="AD1123" s="3">
        <v>3551040</v>
      </c>
      <c r="AE1123" s="3" t="s">
        <v>39</v>
      </c>
      <c r="AF1123" s="3">
        <v>18</v>
      </c>
      <c r="AG1123" s="3">
        <v>2</v>
      </c>
    </row>
    <row r="1124" spans="1:33" ht="15.75" customHeight="1" x14ac:dyDescent="0.15">
      <c r="A1124" s="3">
        <v>21809</v>
      </c>
      <c r="B1124" s="3">
        <v>1122</v>
      </c>
      <c r="C1124" s="3">
        <v>87</v>
      </c>
      <c r="D1124" s="3" t="s">
        <v>1018</v>
      </c>
      <c r="E1124" s="3" t="s">
        <v>15244</v>
      </c>
      <c r="F1124" s="3" t="s">
        <v>36</v>
      </c>
      <c r="G1124" s="3" t="s">
        <v>37</v>
      </c>
      <c r="H1124" s="3" t="s">
        <v>5499</v>
      </c>
      <c r="I1124" s="3" t="s">
        <v>6060</v>
      </c>
      <c r="J1124" s="3">
        <v>393.46359999999999</v>
      </c>
      <c r="K1124" s="3">
        <v>8432977</v>
      </c>
      <c r="L1124" s="3" t="s">
        <v>221</v>
      </c>
      <c r="M1124" s="3">
        <v>2</v>
      </c>
      <c r="N1124" s="3" t="s">
        <v>1018</v>
      </c>
      <c r="O1124" s="3" t="s">
        <v>15244</v>
      </c>
      <c r="P1124" s="3" t="s">
        <v>1239</v>
      </c>
      <c r="Q1124" s="3" t="s">
        <v>9454</v>
      </c>
      <c r="R1124" s="5" t="s">
        <v>15247</v>
      </c>
      <c r="S1124" s="3" t="s">
        <v>5499</v>
      </c>
      <c r="T1124" s="3" t="s">
        <v>37</v>
      </c>
      <c r="V1124" s="3">
        <v>127</v>
      </c>
      <c r="W1124" s="3">
        <v>0</v>
      </c>
      <c r="X1124" s="3">
        <v>71</v>
      </c>
      <c r="Y1124" s="3">
        <v>1122</v>
      </c>
      <c r="Z1124" s="3" t="s">
        <v>221</v>
      </c>
      <c r="AA1124" s="3">
        <v>87</v>
      </c>
      <c r="AB1124" s="3">
        <v>49</v>
      </c>
      <c r="AC1124" s="3">
        <v>8432977</v>
      </c>
      <c r="AD1124" s="3">
        <v>1708936</v>
      </c>
      <c r="AF1124" s="3">
        <v>2</v>
      </c>
      <c r="AG1124" s="3">
        <v>274</v>
      </c>
    </row>
    <row r="1125" spans="1:33" ht="15.75" customHeight="1" x14ac:dyDescent="0.15">
      <c r="A1125" s="3">
        <v>26580</v>
      </c>
      <c r="B1125" s="3">
        <v>1123</v>
      </c>
      <c r="C1125" s="3">
        <v>250</v>
      </c>
      <c r="D1125" s="3" t="s">
        <v>1045</v>
      </c>
      <c r="E1125" s="3" t="s">
        <v>15251</v>
      </c>
      <c r="F1125" s="3" t="s">
        <v>331</v>
      </c>
      <c r="G1125" s="3" t="s">
        <v>167</v>
      </c>
      <c r="H1125" s="3" t="s">
        <v>1743</v>
      </c>
      <c r="I1125" s="3" t="s">
        <v>283</v>
      </c>
      <c r="J1125" s="3">
        <v>393.09469999999999</v>
      </c>
      <c r="K1125" s="3">
        <v>9825445</v>
      </c>
      <c r="L1125" s="3" t="s">
        <v>221</v>
      </c>
      <c r="M1125" s="3">
        <v>0</v>
      </c>
      <c r="N1125" s="3" t="s">
        <v>1045</v>
      </c>
      <c r="O1125" s="3" t="s">
        <v>15251</v>
      </c>
      <c r="P1125" s="8">
        <v>39448</v>
      </c>
      <c r="Q1125" s="3" t="s">
        <v>11166</v>
      </c>
      <c r="R1125" s="5" t="s">
        <v>15254</v>
      </c>
      <c r="S1125" s="3" t="s">
        <v>1743</v>
      </c>
      <c r="T1125" s="3" t="s">
        <v>167</v>
      </c>
      <c r="V1125" s="3">
        <v>75</v>
      </c>
      <c r="W1125" s="3">
        <v>29</v>
      </c>
      <c r="X1125" s="3">
        <v>72</v>
      </c>
      <c r="Y1125" s="3">
        <v>1123</v>
      </c>
      <c r="Z1125" s="3" t="s">
        <v>221</v>
      </c>
      <c r="AA1125" s="3">
        <v>250</v>
      </c>
      <c r="AB1125" s="3">
        <v>30</v>
      </c>
      <c r="AC1125" s="3">
        <v>9825445</v>
      </c>
      <c r="AD1125" s="3">
        <v>1992608</v>
      </c>
      <c r="AE1125" s="3" t="s">
        <v>283</v>
      </c>
      <c r="AF1125" s="3">
        <v>2</v>
      </c>
      <c r="AG1125" s="3">
        <v>1</v>
      </c>
    </row>
    <row r="1126" spans="1:33" ht="15.75" customHeight="1" x14ac:dyDescent="0.15">
      <c r="A1126" s="3">
        <v>23289</v>
      </c>
      <c r="B1126" s="3">
        <v>1124</v>
      </c>
      <c r="C1126" s="3">
        <v>15</v>
      </c>
      <c r="D1126" s="3" t="s">
        <v>1049</v>
      </c>
      <c r="E1126" s="3" t="s">
        <v>15257</v>
      </c>
      <c r="F1126" s="3" t="s">
        <v>331</v>
      </c>
      <c r="G1126" s="3" t="s">
        <v>167</v>
      </c>
      <c r="H1126" s="3" t="s">
        <v>7216</v>
      </c>
      <c r="I1126" s="3" t="s">
        <v>283</v>
      </c>
      <c r="J1126" s="3">
        <v>392.78500000000003</v>
      </c>
      <c r="K1126" s="3">
        <v>46382270</v>
      </c>
      <c r="L1126" s="3" t="s">
        <v>71</v>
      </c>
      <c r="M1126" s="3">
        <v>1</v>
      </c>
      <c r="N1126" s="3" t="s">
        <v>1049</v>
      </c>
      <c r="O1126" s="3" t="s">
        <v>15257</v>
      </c>
      <c r="P1126" s="3" t="s">
        <v>91</v>
      </c>
      <c r="Q1126" s="3" t="s">
        <v>11180</v>
      </c>
      <c r="R1126" s="5" t="s">
        <v>15262</v>
      </c>
      <c r="S1126" s="3" t="s">
        <v>7216</v>
      </c>
      <c r="T1126" s="3" t="s">
        <v>167</v>
      </c>
      <c r="V1126" s="3">
        <v>76</v>
      </c>
      <c r="W1126" s="3">
        <v>30</v>
      </c>
      <c r="X1126" s="3">
        <v>124</v>
      </c>
      <c r="Y1126" s="3">
        <v>1124</v>
      </c>
      <c r="Z1126" s="3" t="s">
        <v>71</v>
      </c>
      <c r="AA1126" s="3">
        <v>15</v>
      </c>
      <c r="AB1126" s="3">
        <v>4</v>
      </c>
      <c r="AC1126" s="3">
        <v>46382270</v>
      </c>
      <c r="AD1126" s="3">
        <v>9412273</v>
      </c>
      <c r="AE1126" s="3" t="s">
        <v>283</v>
      </c>
      <c r="AF1126" s="3">
        <v>5</v>
      </c>
      <c r="AG1126" s="3">
        <v>1</v>
      </c>
    </row>
    <row r="1127" spans="1:33" ht="15.75" customHeight="1" x14ac:dyDescent="0.15">
      <c r="A1127" s="3">
        <v>23056</v>
      </c>
      <c r="B1127" s="3">
        <v>1125</v>
      </c>
      <c r="C1127" s="3">
        <v>240</v>
      </c>
      <c r="D1127" s="3" t="s">
        <v>1054</v>
      </c>
      <c r="E1127" s="3" t="s">
        <v>15266</v>
      </c>
      <c r="F1127" s="3" t="s">
        <v>1438</v>
      </c>
      <c r="G1127" s="3" t="s">
        <v>495</v>
      </c>
      <c r="H1127" s="3" t="s">
        <v>10136</v>
      </c>
      <c r="I1127" s="3" t="s">
        <v>11196</v>
      </c>
      <c r="J1127" s="3">
        <v>392.53500000000003</v>
      </c>
      <c r="K1127" s="3">
        <v>28813300</v>
      </c>
      <c r="L1127" s="3" t="s">
        <v>340</v>
      </c>
      <c r="M1127" s="3">
        <v>1</v>
      </c>
      <c r="N1127" s="3" t="s">
        <v>1054</v>
      </c>
      <c r="O1127" s="3" t="s">
        <v>15266</v>
      </c>
      <c r="P1127" s="3" t="s">
        <v>91</v>
      </c>
      <c r="Q1127" s="3" t="s">
        <v>11193</v>
      </c>
      <c r="R1127" s="5" t="s">
        <v>15271</v>
      </c>
      <c r="S1127" s="3" t="s">
        <v>10136</v>
      </c>
      <c r="T1127" s="3" t="s">
        <v>495</v>
      </c>
      <c r="V1127" s="3">
        <v>27</v>
      </c>
      <c r="W1127" s="3">
        <v>0</v>
      </c>
      <c r="X1127" s="3">
        <v>23</v>
      </c>
      <c r="Y1127" s="3">
        <v>1125</v>
      </c>
      <c r="Z1127" s="3" t="s">
        <v>340</v>
      </c>
      <c r="AA1127" s="3">
        <v>240</v>
      </c>
      <c r="AB1127" s="3">
        <v>110</v>
      </c>
      <c r="AC1127" s="3">
        <v>28813300</v>
      </c>
      <c r="AD1127" s="3">
        <v>5850000</v>
      </c>
      <c r="AF1127" s="3">
        <v>6</v>
      </c>
      <c r="AG1127" s="3">
        <v>300</v>
      </c>
    </row>
    <row r="1128" spans="1:33" ht="15.75" customHeight="1" x14ac:dyDescent="0.15">
      <c r="A1128" s="3">
        <v>23571</v>
      </c>
      <c r="B1128" s="3">
        <v>1126</v>
      </c>
      <c r="C1128" s="3">
        <v>113</v>
      </c>
      <c r="D1128" s="3" t="s">
        <v>1057</v>
      </c>
      <c r="E1128" s="3" t="s">
        <v>15275</v>
      </c>
      <c r="F1128" s="3" t="s">
        <v>143</v>
      </c>
      <c r="G1128" s="3" t="s">
        <v>77</v>
      </c>
      <c r="H1128" s="3" t="s">
        <v>6277</v>
      </c>
      <c r="I1128" s="3" t="s">
        <v>79</v>
      </c>
      <c r="J1128" s="3">
        <v>392.53629999999998</v>
      </c>
      <c r="K1128" s="3">
        <v>19923538</v>
      </c>
      <c r="L1128" s="3" t="s">
        <v>215</v>
      </c>
      <c r="M1128" s="3">
        <v>1</v>
      </c>
      <c r="N1128" s="3" t="s">
        <v>1057</v>
      </c>
      <c r="O1128" s="3" t="s">
        <v>15275</v>
      </c>
      <c r="P1128" s="3" t="s">
        <v>4433</v>
      </c>
      <c r="Q1128" s="3" t="s">
        <v>6275</v>
      </c>
      <c r="R1128" s="5" t="s">
        <v>15277</v>
      </c>
      <c r="S1128" s="3" t="s">
        <v>6277</v>
      </c>
      <c r="T1128" s="3" t="s">
        <v>77</v>
      </c>
      <c r="V1128" s="3">
        <v>34</v>
      </c>
      <c r="W1128" s="3">
        <v>34</v>
      </c>
      <c r="X1128" s="3">
        <v>73</v>
      </c>
      <c r="Y1128" s="3">
        <v>1126</v>
      </c>
      <c r="Z1128" s="3" t="s">
        <v>215</v>
      </c>
      <c r="AA1128" s="3">
        <v>113</v>
      </c>
      <c r="AB1128" s="3">
        <v>24</v>
      </c>
      <c r="AC1128" s="3">
        <v>19923538</v>
      </c>
      <c r="AD1128" s="3">
        <v>4045090</v>
      </c>
      <c r="AE1128" s="3" t="s">
        <v>79</v>
      </c>
      <c r="AF1128" s="3">
        <v>7</v>
      </c>
      <c r="AG1128" s="3">
        <v>6</v>
      </c>
    </row>
    <row r="1129" spans="1:33" ht="15.75" customHeight="1" x14ac:dyDescent="0.15">
      <c r="A1129" s="3">
        <v>25109</v>
      </c>
      <c r="B1129" s="3">
        <v>1127</v>
      </c>
      <c r="C1129" s="3">
        <v>545</v>
      </c>
      <c r="D1129" s="3" t="s">
        <v>1060</v>
      </c>
      <c r="E1129" s="3" t="s">
        <v>15280</v>
      </c>
      <c r="F1129" s="3" t="s">
        <v>657</v>
      </c>
      <c r="G1129" s="3" t="s">
        <v>246</v>
      </c>
      <c r="H1129" s="3" t="s">
        <v>264</v>
      </c>
      <c r="I1129" s="3" t="s">
        <v>264</v>
      </c>
      <c r="J1129" s="3">
        <v>392.04509999999999</v>
      </c>
      <c r="K1129" s="3">
        <v>12717938</v>
      </c>
      <c r="L1129" s="3" t="s">
        <v>101</v>
      </c>
      <c r="M1129" s="3">
        <v>0</v>
      </c>
      <c r="N1129" s="3" t="s">
        <v>1060</v>
      </c>
      <c r="O1129" s="3" t="s">
        <v>15280</v>
      </c>
      <c r="P1129" s="8">
        <v>39448</v>
      </c>
      <c r="Q1129" s="3" t="s">
        <v>11209</v>
      </c>
      <c r="R1129" s="5" t="s">
        <v>15285</v>
      </c>
      <c r="S1129" s="3" t="s">
        <v>264</v>
      </c>
      <c r="T1129" s="3" t="s">
        <v>246</v>
      </c>
      <c r="V1129" s="3">
        <v>83</v>
      </c>
      <c r="W1129" s="3">
        <v>37</v>
      </c>
      <c r="X1129" s="3">
        <v>91</v>
      </c>
      <c r="Y1129" s="3">
        <v>1127</v>
      </c>
      <c r="Z1129" s="3" t="s">
        <v>101</v>
      </c>
      <c r="AA1129" s="3">
        <v>545</v>
      </c>
      <c r="AB1129" s="3">
        <v>110</v>
      </c>
      <c r="AC1129" s="3">
        <v>12717938</v>
      </c>
      <c r="AD1129" s="3">
        <v>2584710</v>
      </c>
      <c r="AE1129" s="3" t="s">
        <v>264</v>
      </c>
      <c r="AF1129" s="3">
        <v>10</v>
      </c>
      <c r="AG1129" s="3">
        <v>8</v>
      </c>
    </row>
    <row r="1130" spans="1:33" ht="15.75" customHeight="1" x14ac:dyDescent="0.15">
      <c r="A1130" s="3">
        <v>8327</v>
      </c>
      <c r="B1130" s="3">
        <v>1128</v>
      </c>
      <c r="C1130" s="3">
        <v>104</v>
      </c>
      <c r="D1130" s="3" t="s">
        <v>1068</v>
      </c>
      <c r="E1130" s="3" t="s">
        <v>15289</v>
      </c>
      <c r="F1130" s="3" t="s">
        <v>1009</v>
      </c>
      <c r="G1130" s="3" t="s">
        <v>403</v>
      </c>
      <c r="H1130" s="3" t="s">
        <v>10145</v>
      </c>
      <c r="I1130" s="3" t="s">
        <v>203</v>
      </c>
      <c r="J1130" s="3">
        <v>391.62630000000001</v>
      </c>
      <c r="K1130" s="3">
        <v>14006000</v>
      </c>
      <c r="L1130" s="3" t="s">
        <v>101</v>
      </c>
      <c r="M1130" s="3">
        <v>4</v>
      </c>
      <c r="N1130" s="3" t="s">
        <v>1068</v>
      </c>
      <c r="O1130" s="3" t="s">
        <v>15289</v>
      </c>
      <c r="P1130" s="3" t="s">
        <v>179</v>
      </c>
      <c r="Q1130" s="3" t="s">
        <v>11218</v>
      </c>
      <c r="R1130" s="5" t="s">
        <v>15296</v>
      </c>
      <c r="S1130" s="3" t="s">
        <v>10145</v>
      </c>
      <c r="T1130" s="3" t="s">
        <v>403</v>
      </c>
      <c r="V1130" s="3">
        <v>35</v>
      </c>
      <c r="W1130" s="3">
        <v>109</v>
      </c>
      <c r="X1130" s="3">
        <v>92</v>
      </c>
      <c r="Y1130" s="3">
        <v>1128</v>
      </c>
      <c r="Z1130" s="3" t="s">
        <v>101</v>
      </c>
      <c r="AA1130" s="3">
        <v>104</v>
      </c>
      <c r="AB1130" s="3">
        <v>33</v>
      </c>
      <c r="AC1130" s="3">
        <v>14006000</v>
      </c>
      <c r="AD1130" s="3">
        <v>2848912</v>
      </c>
      <c r="AE1130" s="3" t="s">
        <v>203</v>
      </c>
      <c r="AF1130" s="3">
        <v>10</v>
      </c>
      <c r="AG1130" s="3">
        <v>9</v>
      </c>
    </row>
    <row r="1131" spans="1:33" ht="15.75" customHeight="1" x14ac:dyDescent="0.15">
      <c r="A1131" s="3">
        <v>21222</v>
      </c>
      <c r="B1131" s="3">
        <v>1129</v>
      </c>
      <c r="C1131" s="3">
        <v>30</v>
      </c>
      <c r="D1131" s="3" t="s">
        <v>1071</v>
      </c>
      <c r="E1131" s="3" t="s">
        <v>15300</v>
      </c>
      <c r="F1131" s="3" t="s">
        <v>36</v>
      </c>
      <c r="G1131" s="3" t="s">
        <v>37</v>
      </c>
      <c r="H1131" s="3" t="s">
        <v>89</v>
      </c>
      <c r="I1131" s="3" t="s">
        <v>89</v>
      </c>
      <c r="J1131" s="3">
        <v>391.14789999999999</v>
      </c>
      <c r="K1131" s="3">
        <v>4531935</v>
      </c>
      <c r="L1131" s="3" t="s">
        <v>66</v>
      </c>
      <c r="M1131" s="3">
        <v>2</v>
      </c>
      <c r="N1131" s="3" t="s">
        <v>1071</v>
      </c>
      <c r="O1131" s="3" t="s">
        <v>15300</v>
      </c>
      <c r="P1131" s="3" t="s">
        <v>179</v>
      </c>
      <c r="Q1131" s="3" t="s">
        <v>1860</v>
      </c>
      <c r="R1131" s="5" t="s">
        <v>15307</v>
      </c>
      <c r="S1131" s="3" t="s">
        <v>89</v>
      </c>
      <c r="T1131" s="3" t="s">
        <v>37</v>
      </c>
      <c r="V1131" s="3">
        <v>127</v>
      </c>
      <c r="W1131" s="3">
        <v>58</v>
      </c>
      <c r="X1131" s="3">
        <v>103</v>
      </c>
      <c r="Y1131" s="3">
        <v>1129</v>
      </c>
      <c r="Z1131" s="3" t="s">
        <v>66</v>
      </c>
      <c r="AA1131" s="3">
        <v>30</v>
      </c>
      <c r="AB1131" s="3">
        <v>8</v>
      </c>
      <c r="AC1131" s="3">
        <v>4531935</v>
      </c>
      <c r="AD1131" s="3">
        <v>922723</v>
      </c>
      <c r="AE1131" s="3" t="s">
        <v>89</v>
      </c>
      <c r="AF1131" s="3">
        <v>9</v>
      </c>
      <c r="AG1131" s="3">
        <v>4</v>
      </c>
    </row>
    <row r="1132" spans="1:33" ht="15.75" customHeight="1" x14ac:dyDescent="0.15">
      <c r="A1132" s="3">
        <v>3147</v>
      </c>
      <c r="B1132" s="3">
        <v>1130</v>
      </c>
      <c r="C1132" s="3">
        <v>43</v>
      </c>
      <c r="D1132" s="3" t="s">
        <v>1076</v>
      </c>
      <c r="E1132" s="3" t="s">
        <v>15313</v>
      </c>
      <c r="F1132" s="3" t="s">
        <v>1193</v>
      </c>
      <c r="G1132" s="3" t="s">
        <v>564</v>
      </c>
      <c r="H1132" s="3" t="s">
        <v>10153</v>
      </c>
      <c r="I1132" s="3" t="s">
        <v>2049</v>
      </c>
      <c r="J1132" s="3">
        <v>390.05070000000001</v>
      </c>
      <c r="K1132" s="3">
        <v>22386739</v>
      </c>
      <c r="L1132" s="3" t="s">
        <v>364</v>
      </c>
      <c r="M1132" s="3">
        <v>5</v>
      </c>
      <c r="N1132" s="3" t="s">
        <v>1076</v>
      </c>
      <c r="O1132" s="3" t="s">
        <v>15313</v>
      </c>
      <c r="P1132" s="3" t="s">
        <v>104</v>
      </c>
      <c r="Q1132" s="3" t="s">
        <v>11235</v>
      </c>
      <c r="R1132" s="5" t="s">
        <v>15320</v>
      </c>
      <c r="S1132" s="3" t="s">
        <v>10153</v>
      </c>
      <c r="T1132" s="3" t="s">
        <v>564</v>
      </c>
      <c r="V1132" s="3">
        <v>28</v>
      </c>
      <c r="W1132" s="3">
        <v>13</v>
      </c>
      <c r="X1132" s="3">
        <v>49</v>
      </c>
      <c r="Y1132" s="3">
        <v>1130</v>
      </c>
      <c r="Z1132" s="3" t="s">
        <v>364</v>
      </c>
      <c r="AA1132" s="3">
        <v>43</v>
      </c>
      <c r="AB1132" s="3">
        <v>30</v>
      </c>
      <c r="AC1132" s="3">
        <v>22386739</v>
      </c>
      <c r="AD1132" s="3">
        <v>4568250</v>
      </c>
      <c r="AE1132" s="3" t="s">
        <v>2049</v>
      </c>
      <c r="AF1132" s="3">
        <v>20</v>
      </c>
      <c r="AG1132" s="3">
        <v>35</v>
      </c>
    </row>
    <row r="1133" spans="1:33" ht="15.75" customHeight="1" x14ac:dyDescent="0.15">
      <c r="A1133" s="3">
        <v>26417</v>
      </c>
      <c r="B1133" s="3">
        <v>1131</v>
      </c>
      <c r="C1133" s="3">
        <v>8</v>
      </c>
      <c r="D1133" s="3" t="s">
        <v>1078</v>
      </c>
      <c r="E1133" s="3" t="s">
        <v>15326</v>
      </c>
      <c r="F1133" s="3" t="s">
        <v>297</v>
      </c>
      <c r="G1133" s="3" t="s">
        <v>146</v>
      </c>
      <c r="H1133" s="3" t="s">
        <v>4618</v>
      </c>
      <c r="I1133" s="3" t="s">
        <v>4789</v>
      </c>
      <c r="J1133" s="3">
        <v>389.93459999999999</v>
      </c>
      <c r="K1133" s="3">
        <v>2585875</v>
      </c>
      <c r="L1133" s="3" t="s">
        <v>335</v>
      </c>
      <c r="M1133" s="3">
        <v>0</v>
      </c>
      <c r="N1133" s="3" t="s">
        <v>1078</v>
      </c>
      <c r="O1133" s="3" t="s">
        <v>15326</v>
      </c>
      <c r="P1133" s="8">
        <v>39448</v>
      </c>
      <c r="Q1133" s="3" t="s">
        <v>11248</v>
      </c>
      <c r="R1133" s="5" t="s">
        <v>15332</v>
      </c>
      <c r="S1133" s="3" t="s">
        <v>4618</v>
      </c>
      <c r="T1133" s="3" t="s">
        <v>146</v>
      </c>
      <c r="V1133" s="3">
        <v>24</v>
      </c>
      <c r="W1133" s="3">
        <v>0</v>
      </c>
      <c r="X1133" s="3">
        <v>21</v>
      </c>
      <c r="Y1133" s="3">
        <v>1131</v>
      </c>
      <c r="Z1133" s="3" t="s">
        <v>335</v>
      </c>
      <c r="AA1133" s="3">
        <v>8</v>
      </c>
      <c r="AB1133" s="3">
        <v>3</v>
      </c>
      <c r="AC1133" s="3">
        <v>2585875</v>
      </c>
      <c r="AD1133" s="3">
        <v>527800</v>
      </c>
      <c r="AF1133" s="3">
        <v>21</v>
      </c>
      <c r="AG1133" s="3">
        <v>120</v>
      </c>
    </row>
    <row r="1134" spans="1:33" ht="15.75" customHeight="1" x14ac:dyDescent="0.15">
      <c r="A1134" s="3">
        <v>21265</v>
      </c>
      <c r="B1134" s="3">
        <v>1132</v>
      </c>
      <c r="C1134" s="3">
        <v>340</v>
      </c>
      <c r="D1134" s="3" t="s">
        <v>1081</v>
      </c>
      <c r="E1134" s="3" t="s">
        <v>15340</v>
      </c>
      <c r="F1134" s="3" t="s">
        <v>143</v>
      </c>
      <c r="G1134" s="3" t="s">
        <v>77</v>
      </c>
      <c r="H1134" s="3" t="s">
        <v>79</v>
      </c>
      <c r="I1134" s="3" t="s">
        <v>79</v>
      </c>
      <c r="J1134" s="3">
        <v>389.81580000000002</v>
      </c>
      <c r="K1134" s="3">
        <v>17328688</v>
      </c>
      <c r="L1134" s="3" t="s">
        <v>398</v>
      </c>
      <c r="M1134" s="3">
        <v>2</v>
      </c>
      <c r="N1134" s="3" t="s">
        <v>1081</v>
      </c>
      <c r="O1134" s="3" t="s">
        <v>15340</v>
      </c>
      <c r="P1134" s="3" t="s">
        <v>179</v>
      </c>
      <c r="Q1134" s="3" t="s">
        <v>6387</v>
      </c>
      <c r="R1134" s="5" t="s">
        <v>15345</v>
      </c>
      <c r="S1134" s="3" t="s">
        <v>79</v>
      </c>
      <c r="T1134" s="3" t="s">
        <v>77</v>
      </c>
      <c r="V1134" s="3">
        <v>35</v>
      </c>
      <c r="W1134" s="3">
        <v>35</v>
      </c>
      <c r="X1134" s="3">
        <v>10</v>
      </c>
      <c r="Y1134" s="3">
        <v>1132</v>
      </c>
      <c r="Z1134" s="3" t="s">
        <v>398</v>
      </c>
      <c r="AA1134" s="3">
        <v>340</v>
      </c>
      <c r="AB1134" s="3">
        <v>90</v>
      </c>
      <c r="AC1134" s="3">
        <v>17328688</v>
      </c>
      <c r="AD1134" s="3">
        <v>3537797</v>
      </c>
      <c r="AE1134" s="3" t="s">
        <v>79</v>
      </c>
      <c r="AF1134" s="3">
        <v>1</v>
      </c>
      <c r="AG1134" s="3">
        <v>6</v>
      </c>
    </row>
    <row r="1135" spans="1:33" ht="15.75" customHeight="1" x14ac:dyDescent="0.15">
      <c r="A1135" s="3">
        <v>20979</v>
      </c>
      <c r="B1135" s="3">
        <v>1133</v>
      </c>
      <c r="C1135" s="3">
        <v>143</v>
      </c>
      <c r="D1135" s="3" t="s">
        <v>1082</v>
      </c>
      <c r="E1135" s="3" t="s">
        <v>15350</v>
      </c>
      <c r="F1135" s="3" t="s">
        <v>475</v>
      </c>
      <c r="G1135" s="3" t="s">
        <v>277</v>
      </c>
      <c r="H1135" s="3" t="s">
        <v>475</v>
      </c>
      <c r="I1135" s="3" t="s">
        <v>203</v>
      </c>
      <c r="J1135" s="3">
        <v>389.68490000000003</v>
      </c>
      <c r="K1135" s="3">
        <v>25138134</v>
      </c>
      <c r="L1135" s="3" t="s">
        <v>677</v>
      </c>
      <c r="M1135" s="3">
        <v>2</v>
      </c>
      <c r="N1135" s="3" t="s">
        <v>1082</v>
      </c>
      <c r="O1135" s="3" t="s">
        <v>15350</v>
      </c>
      <c r="P1135" s="3" t="s">
        <v>179</v>
      </c>
      <c r="Q1135" s="3" t="s">
        <v>3930</v>
      </c>
      <c r="R1135" s="5" t="s">
        <v>15361</v>
      </c>
      <c r="S1135" s="3" t="s">
        <v>475</v>
      </c>
      <c r="T1135" s="3" t="s">
        <v>277</v>
      </c>
      <c r="V1135" s="3">
        <v>93</v>
      </c>
      <c r="W1135" s="3">
        <v>110</v>
      </c>
      <c r="X1135" s="3">
        <v>18</v>
      </c>
      <c r="Y1135" s="3">
        <v>1133</v>
      </c>
      <c r="Z1135" s="3" t="s">
        <v>677</v>
      </c>
      <c r="AA1135" s="3">
        <v>143</v>
      </c>
      <c r="AB1135" s="3">
        <v>76</v>
      </c>
      <c r="AC1135" s="3">
        <v>25138134</v>
      </c>
      <c r="AD1135" s="3">
        <v>5133533</v>
      </c>
      <c r="AE1135" s="3" t="s">
        <v>203</v>
      </c>
      <c r="AF1135" s="3">
        <v>12</v>
      </c>
      <c r="AG1135" s="3">
        <v>9</v>
      </c>
    </row>
    <row r="1136" spans="1:33" ht="15.75" customHeight="1" x14ac:dyDescent="0.15">
      <c r="A1136" s="3">
        <v>24798</v>
      </c>
      <c r="B1136" s="3">
        <v>1134</v>
      </c>
      <c r="C1136" s="3">
        <v>14</v>
      </c>
      <c r="D1136" s="3" t="s">
        <v>1085</v>
      </c>
      <c r="E1136" s="3" t="s">
        <v>15369</v>
      </c>
      <c r="F1136" s="3" t="s">
        <v>947</v>
      </c>
      <c r="G1136" s="3" t="s">
        <v>389</v>
      </c>
      <c r="H1136" s="3" t="s">
        <v>1420</v>
      </c>
      <c r="I1136" s="3" t="s">
        <v>1421</v>
      </c>
      <c r="J1136" s="3">
        <v>388.13560000000001</v>
      </c>
      <c r="K1136" s="3">
        <v>2016000</v>
      </c>
      <c r="L1136" s="3" t="s">
        <v>71</v>
      </c>
      <c r="M1136" s="3">
        <v>0</v>
      </c>
      <c r="N1136" s="3" t="s">
        <v>1085</v>
      </c>
      <c r="O1136" s="3" t="s">
        <v>15369</v>
      </c>
      <c r="P1136" s="8">
        <v>39814</v>
      </c>
      <c r="Q1136" s="3" t="s">
        <v>11266</v>
      </c>
      <c r="R1136" s="5" t="s">
        <v>15377</v>
      </c>
      <c r="S1136" s="3" t="s">
        <v>1420</v>
      </c>
      <c r="T1136" s="3" t="s">
        <v>389</v>
      </c>
      <c r="V1136" s="3">
        <v>16</v>
      </c>
      <c r="W1136" s="3">
        <v>0</v>
      </c>
      <c r="X1136" s="3">
        <v>125</v>
      </c>
      <c r="Y1136" s="3">
        <v>1134</v>
      </c>
      <c r="Z1136" s="3" t="s">
        <v>71</v>
      </c>
      <c r="AA1136" s="3">
        <v>14</v>
      </c>
      <c r="AB1136" s="3">
        <v>6</v>
      </c>
      <c r="AC1136" s="3">
        <v>2016000</v>
      </c>
      <c r="AD1136" s="3">
        <v>413000</v>
      </c>
      <c r="AF1136" s="3">
        <v>5</v>
      </c>
      <c r="AG1136" s="3">
        <v>74</v>
      </c>
    </row>
    <row r="1137" spans="1:33" ht="15.75" customHeight="1" x14ac:dyDescent="0.15">
      <c r="A1137" s="3">
        <v>17424</v>
      </c>
      <c r="B1137" s="3">
        <v>1135</v>
      </c>
      <c r="C1137" s="3">
        <v>485</v>
      </c>
      <c r="D1137" s="3" t="s">
        <v>1116</v>
      </c>
      <c r="E1137" s="3" t="s">
        <v>15385</v>
      </c>
      <c r="F1137" s="3" t="s">
        <v>96</v>
      </c>
      <c r="G1137" s="3" t="s">
        <v>61</v>
      </c>
      <c r="H1137" s="3" t="s">
        <v>10171</v>
      </c>
      <c r="J1137" s="3">
        <v>387.69409999999999</v>
      </c>
      <c r="K1137" s="3">
        <v>66030540</v>
      </c>
      <c r="L1137" s="3" t="s">
        <v>215</v>
      </c>
      <c r="M1137" s="3">
        <v>4</v>
      </c>
      <c r="N1137" s="3" t="s">
        <v>1116</v>
      </c>
      <c r="O1137" s="3" t="s">
        <v>15385</v>
      </c>
      <c r="P1137" s="3" t="s">
        <v>987</v>
      </c>
      <c r="Q1137" s="3" t="s">
        <v>11272</v>
      </c>
      <c r="R1137" s="5" t="s">
        <v>15390</v>
      </c>
      <c r="S1137" s="3" t="s">
        <v>10171</v>
      </c>
      <c r="T1137" s="3" t="s">
        <v>61</v>
      </c>
      <c r="V1137" s="3">
        <v>81</v>
      </c>
      <c r="W1137" s="3">
        <v>0</v>
      </c>
      <c r="X1137" s="3">
        <v>74</v>
      </c>
      <c r="Y1137" s="3">
        <v>1135</v>
      </c>
      <c r="Z1137" s="3" t="s">
        <v>215</v>
      </c>
      <c r="AA1137" s="3">
        <v>485</v>
      </c>
      <c r="AB1137" s="3">
        <v>50</v>
      </c>
      <c r="AC1137" s="3">
        <v>66030540</v>
      </c>
      <c r="AD1137" s="3">
        <v>13539336</v>
      </c>
      <c r="AF1137" s="3">
        <v>7</v>
      </c>
      <c r="AG1137" s="3">
        <v>373</v>
      </c>
    </row>
    <row r="1138" spans="1:33" ht="15.75" customHeight="1" x14ac:dyDescent="0.15">
      <c r="A1138" s="3">
        <v>25097</v>
      </c>
      <c r="B1138" s="3">
        <v>1136</v>
      </c>
      <c r="C1138" s="3">
        <v>26</v>
      </c>
      <c r="D1138" s="3" t="s">
        <v>1119</v>
      </c>
      <c r="E1138" s="3" t="s">
        <v>15394</v>
      </c>
      <c r="F1138" s="3" t="s">
        <v>96</v>
      </c>
      <c r="G1138" s="3" t="s">
        <v>61</v>
      </c>
      <c r="H1138" s="3" t="s">
        <v>7934</v>
      </c>
      <c r="I1138" s="3" t="s">
        <v>63</v>
      </c>
      <c r="J1138" s="3">
        <v>387.53820000000002</v>
      </c>
      <c r="K1138" s="3">
        <v>3335444</v>
      </c>
      <c r="L1138" s="3" t="s">
        <v>364</v>
      </c>
      <c r="M1138" s="3">
        <v>0</v>
      </c>
      <c r="N1138" s="3" t="s">
        <v>1119</v>
      </c>
      <c r="O1138" s="3" t="s">
        <v>15394</v>
      </c>
      <c r="P1138" s="8">
        <v>40179</v>
      </c>
      <c r="Q1138" s="3" t="s">
        <v>11278</v>
      </c>
      <c r="R1138" s="5" t="s">
        <v>15400</v>
      </c>
      <c r="S1138" s="3" t="s">
        <v>7934</v>
      </c>
      <c r="T1138" s="3" t="s">
        <v>61</v>
      </c>
      <c r="V1138" s="3">
        <v>82</v>
      </c>
      <c r="W1138" s="3">
        <v>86</v>
      </c>
      <c r="X1138" s="3">
        <v>50</v>
      </c>
      <c r="Y1138" s="3">
        <v>1136</v>
      </c>
      <c r="Z1138" s="3" t="s">
        <v>364</v>
      </c>
      <c r="AA1138" s="3">
        <v>26</v>
      </c>
      <c r="AB1138" s="3">
        <v>5</v>
      </c>
      <c r="AC1138" s="3">
        <v>3335444</v>
      </c>
      <c r="AD1138" s="3">
        <v>684140</v>
      </c>
      <c r="AE1138" s="3" t="s">
        <v>63</v>
      </c>
      <c r="AF1138" s="3">
        <v>20</v>
      </c>
      <c r="AG1138" s="3">
        <v>3</v>
      </c>
    </row>
    <row r="1139" spans="1:33" ht="15.75" customHeight="1" x14ac:dyDescent="0.15">
      <c r="A1139" s="3">
        <v>20056</v>
      </c>
      <c r="B1139" s="3">
        <v>1137</v>
      </c>
      <c r="C1139" s="3">
        <v>70</v>
      </c>
      <c r="D1139" s="3" t="s">
        <v>1122</v>
      </c>
      <c r="E1139" s="3" t="s">
        <v>15403</v>
      </c>
      <c r="F1139" s="3" t="s">
        <v>1009</v>
      </c>
      <c r="G1139" s="3" t="s">
        <v>403</v>
      </c>
      <c r="H1139" s="3" t="s">
        <v>9709</v>
      </c>
      <c r="I1139" s="3" t="s">
        <v>203</v>
      </c>
      <c r="J1139" s="3">
        <v>387.32870000000003</v>
      </c>
      <c r="K1139" s="3">
        <v>13208480</v>
      </c>
      <c r="L1139" s="3" t="s">
        <v>162</v>
      </c>
      <c r="M1139" s="3">
        <v>3</v>
      </c>
      <c r="N1139" s="3" t="s">
        <v>1122</v>
      </c>
      <c r="O1139" s="3" t="s">
        <v>15403</v>
      </c>
      <c r="P1139" s="3" t="s">
        <v>1000</v>
      </c>
      <c r="Q1139" s="3" t="s">
        <v>11284</v>
      </c>
      <c r="R1139" s="5" t="s">
        <v>15410</v>
      </c>
      <c r="S1139" s="3" t="s">
        <v>9709</v>
      </c>
      <c r="T1139" s="3" t="s">
        <v>403</v>
      </c>
      <c r="V1139" s="3">
        <v>36</v>
      </c>
      <c r="W1139" s="3">
        <v>111</v>
      </c>
      <c r="X1139" s="3">
        <v>127</v>
      </c>
      <c r="Y1139" s="3">
        <v>1137</v>
      </c>
      <c r="Z1139" s="3" t="s">
        <v>162</v>
      </c>
      <c r="AA1139" s="3">
        <v>70</v>
      </c>
      <c r="AB1139" s="3">
        <v>15</v>
      </c>
      <c r="AC1139" s="3">
        <v>13208480</v>
      </c>
      <c r="AD1139" s="3">
        <v>2710384</v>
      </c>
      <c r="AE1139" s="3" t="s">
        <v>203</v>
      </c>
      <c r="AF1139" s="3">
        <v>8</v>
      </c>
      <c r="AG1139" s="3">
        <v>9</v>
      </c>
    </row>
    <row r="1140" spans="1:33" ht="15.75" customHeight="1" x14ac:dyDescent="0.15">
      <c r="A1140" s="3">
        <v>18155</v>
      </c>
      <c r="B1140" s="3">
        <v>1138</v>
      </c>
      <c r="C1140" s="3">
        <v>29</v>
      </c>
      <c r="D1140" s="3" t="s">
        <v>1132</v>
      </c>
      <c r="E1140" s="3" t="s">
        <v>15416</v>
      </c>
      <c r="F1140" s="3" t="s">
        <v>36</v>
      </c>
      <c r="G1140" s="3" t="s">
        <v>37</v>
      </c>
      <c r="H1140" s="3" t="s">
        <v>2190</v>
      </c>
      <c r="I1140" s="3" t="s">
        <v>39</v>
      </c>
      <c r="J1140" s="3">
        <v>387.25659999999999</v>
      </c>
      <c r="K1140" s="3">
        <v>9374748</v>
      </c>
      <c r="L1140" s="3" t="s">
        <v>677</v>
      </c>
      <c r="M1140" s="3">
        <v>3</v>
      </c>
      <c r="N1140" s="3" t="s">
        <v>1132</v>
      </c>
      <c r="O1140" s="3" t="s">
        <v>15416</v>
      </c>
      <c r="P1140" s="3" t="s">
        <v>1063</v>
      </c>
      <c r="Q1140" s="3" t="s">
        <v>11305</v>
      </c>
      <c r="R1140" s="5" t="s">
        <v>15424</v>
      </c>
      <c r="S1140" s="3" t="s">
        <v>2190</v>
      </c>
      <c r="T1140" s="3" t="s">
        <v>37</v>
      </c>
      <c r="V1140" s="3">
        <v>127</v>
      </c>
      <c r="W1140" s="3">
        <v>72</v>
      </c>
      <c r="X1140" s="3">
        <v>19</v>
      </c>
      <c r="Y1140" s="3">
        <v>1138</v>
      </c>
      <c r="Z1140" s="3" t="s">
        <v>677</v>
      </c>
      <c r="AA1140" s="3">
        <v>29</v>
      </c>
      <c r="AB1140" s="3">
        <v>10</v>
      </c>
      <c r="AC1140" s="3">
        <v>9374748</v>
      </c>
      <c r="AD1140" s="3">
        <v>1923986</v>
      </c>
      <c r="AE1140" s="3" t="s">
        <v>39</v>
      </c>
      <c r="AF1140" s="3">
        <v>12</v>
      </c>
      <c r="AG1140" s="3">
        <v>2</v>
      </c>
    </row>
    <row r="1141" spans="1:33" ht="15.75" customHeight="1" x14ac:dyDescent="0.15">
      <c r="A1141" s="3">
        <v>21345</v>
      </c>
      <c r="B1141" s="3">
        <v>1139</v>
      </c>
      <c r="C1141" s="3">
        <v>318</v>
      </c>
      <c r="D1141" s="3" t="s">
        <v>1159</v>
      </c>
      <c r="E1141" s="3" t="s">
        <v>15430</v>
      </c>
      <c r="F1141" s="3" t="s">
        <v>3068</v>
      </c>
      <c r="G1141" s="3" t="s">
        <v>606</v>
      </c>
      <c r="H1141" s="3" t="s">
        <v>8798</v>
      </c>
      <c r="I1141" s="3" t="s">
        <v>1343</v>
      </c>
      <c r="J1141" s="3">
        <v>386.91989999999998</v>
      </c>
      <c r="K1141" s="3">
        <v>18999901</v>
      </c>
      <c r="L1141" s="3" t="s">
        <v>356</v>
      </c>
      <c r="M1141" s="3">
        <v>2</v>
      </c>
      <c r="N1141" s="3" t="s">
        <v>1159</v>
      </c>
      <c r="O1141" s="3" t="s">
        <v>15430</v>
      </c>
      <c r="P1141" s="3" t="s">
        <v>179</v>
      </c>
      <c r="Q1141" s="3" t="s">
        <v>11312</v>
      </c>
      <c r="R1141" s="5" t="s">
        <v>15435</v>
      </c>
      <c r="S1141" s="3" t="s">
        <v>8798</v>
      </c>
      <c r="T1141" s="3" t="s">
        <v>606</v>
      </c>
      <c r="V1141" s="3">
        <v>29</v>
      </c>
      <c r="W1141" s="3">
        <v>17</v>
      </c>
      <c r="X1141" s="3">
        <v>60</v>
      </c>
      <c r="Y1141" s="3">
        <v>1139</v>
      </c>
      <c r="Z1141" s="3" t="s">
        <v>356</v>
      </c>
      <c r="AA1141" s="3">
        <v>318</v>
      </c>
      <c r="AB1141" s="3">
        <v>130</v>
      </c>
      <c r="AC1141" s="3">
        <v>18999901</v>
      </c>
      <c r="AD1141" s="3">
        <v>3902059</v>
      </c>
      <c r="AE1141" s="3" t="s">
        <v>1343</v>
      </c>
      <c r="AF1141" s="3">
        <v>18</v>
      </c>
      <c r="AG1141" s="3">
        <v>12</v>
      </c>
    </row>
    <row r="1142" spans="1:33" ht="15.75" customHeight="1" x14ac:dyDescent="0.15">
      <c r="A1142" s="3">
        <v>25056</v>
      </c>
      <c r="B1142" s="3">
        <v>1140</v>
      </c>
      <c r="C1142" s="3">
        <v>2</v>
      </c>
      <c r="D1142" s="3" t="s">
        <v>1162</v>
      </c>
      <c r="E1142" s="3" t="s">
        <v>15444</v>
      </c>
      <c r="F1142" s="3" t="s">
        <v>36</v>
      </c>
      <c r="G1142" s="3" t="s">
        <v>37</v>
      </c>
      <c r="H1142" s="3" t="s">
        <v>318</v>
      </c>
      <c r="I1142" s="3" t="s">
        <v>39</v>
      </c>
      <c r="J1142" s="3">
        <v>386.65600000000001</v>
      </c>
      <c r="K1142" s="3">
        <v>2159755</v>
      </c>
      <c r="L1142" s="3" t="s">
        <v>71</v>
      </c>
      <c r="M1142" s="3">
        <v>0</v>
      </c>
      <c r="N1142" s="3" t="s">
        <v>1162</v>
      </c>
      <c r="O1142" s="3" t="s">
        <v>15444</v>
      </c>
      <c r="P1142" s="3" t="s">
        <v>388</v>
      </c>
      <c r="Q1142" s="3" t="s">
        <v>11318</v>
      </c>
      <c r="R1142" s="5" t="s">
        <v>15449</v>
      </c>
      <c r="S1142" s="3" t="s">
        <v>318</v>
      </c>
      <c r="T1142" s="3" t="s">
        <v>37</v>
      </c>
      <c r="V1142" s="3">
        <v>127</v>
      </c>
      <c r="W1142" s="3">
        <v>73</v>
      </c>
      <c r="X1142" s="3">
        <v>126</v>
      </c>
      <c r="Y1142" s="3">
        <v>1140</v>
      </c>
      <c r="Z1142" s="3" t="s">
        <v>71</v>
      </c>
      <c r="AA1142" s="3">
        <v>2</v>
      </c>
      <c r="AB1142" s="3">
        <v>2</v>
      </c>
      <c r="AC1142" s="3">
        <v>2159755</v>
      </c>
      <c r="AD1142" s="3">
        <v>443795</v>
      </c>
      <c r="AE1142" s="3" t="s">
        <v>39</v>
      </c>
      <c r="AF1142" s="3">
        <v>5</v>
      </c>
      <c r="AG1142" s="3">
        <v>2</v>
      </c>
    </row>
    <row r="1143" spans="1:33" ht="15.75" customHeight="1" x14ac:dyDescent="0.15">
      <c r="A1143" s="3">
        <v>23668</v>
      </c>
      <c r="B1143" s="3">
        <v>1141</v>
      </c>
      <c r="C1143" s="3">
        <v>185</v>
      </c>
      <c r="D1143" s="3" t="s">
        <v>1166</v>
      </c>
      <c r="E1143" s="3" t="s">
        <v>15459</v>
      </c>
      <c r="F1143" s="3" t="s">
        <v>331</v>
      </c>
      <c r="G1143" s="3" t="s">
        <v>167</v>
      </c>
      <c r="H1143" s="3" t="s">
        <v>10189</v>
      </c>
      <c r="I1143" s="3" t="s">
        <v>283</v>
      </c>
      <c r="J1143" s="3">
        <v>386.46379999999999</v>
      </c>
      <c r="K1143" s="3">
        <v>63143000</v>
      </c>
      <c r="L1143" s="3" t="s">
        <v>71</v>
      </c>
      <c r="M1143" s="3">
        <v>1</v>
      </c>
      <c r="N1143" s="3" t="s">
        <v>1166</v>
      </c>
      <c r="O1143" s="3" t="s">
        <v>15459</v>
      </c>
      <c r="P1143" s="3" t="s">
        <v>1063</v>
      </c>
      <c r="Q1143" s="3" t="s">
        <v>11324</v>
      </c>
      <c r="R1143" s="5" t="s">
        <v>15471</v>
      </c>
      <c r="S1143" s="3" t="s">
        <v>10189</v>
      </c>
      <c r="T1143" s="3" t="s">
        <v>167</v>
      </c>
      <c r="V1143" s="3">
        <v>77</v>
      </c>
      <c r="W1143" s="3">
        <v>31</v>
      </c>
      <c r="X1143" s="3">
        <v>127</v>
      </c>
      <c r="Y1143" s="3">
        <v>1141</v>
      </c>
      <c r="Z1143" s="3" t="s">
        <v>71</v>
      </c>
      <c r="AA1143" s="3">
        <v>185</v>
      </c>
      <c r="AB1143" s="3">
        <v>50</v>
      </c>
      <c r="AC1143" s="3">
        <v>63143000</v>
      </c>
      <c r="AD1143" s="3">
        <v>12980000</v>
      </c>
      <c r="AE1143" s="3" t="s">
        <v>283</v>
      </c>
      <c r="AF1143" s="3">
        <v>5</v>
      </c>
      <c r="AG1143" s="3">
        <v>1</v>
      </c>
    </row>
    <row r="1144" spans="1:33" ht="15.75" customHeight="1" x14ac:dyDescent="0.15">
      <c r="A1144" s="3">
        <v>25934</v>
      </c>
      <c r="B1144" s="3">
        <v>1142</v>
      </c>
      <c r="C1144" s="3">
        <v>773</v>
      </c>
      <c r="D1144" s="3" t="s">
        <v>1183</v>
      </c>
      <c r="E1144" s="3" t="s">
        <v>15477</v>
      </c>
      <c r="F1144" s="3" t="s">
        <v>635</v>
      </c>
      <c r="G1144" s="3" t="s">
        <v>236</v>
      </c>
      <c r="H1144" s="3" t="s">
        <v>10191</v>
      </c>
      <c r="I1144" s="3" t="s">
        <v>4171</v>
      </c>
      <c r="J1144" s="3">
        <v>385.65100000000001</v>
      </c>
      <c r="K1144" s="3">
        <v>3312475</v>
      </c>
      <c r="L1144" s="3" t="s">
        <v>478</v>
      </c>
      <c r="M1144" s="3">
        <v>0</v>
      </c>
      <c r="N1144" s="3" t="s">
        <v>1183</v>
      </c>
      <c r="O1144" s="3" t="s">
        <v>15477</v>
      </c>
      <c r="P1144" s="8">
        <v>40179</v>
      </c>
      <c r="Q1144" s="3" t="s">
        <v>11328</v>
      </c>
      <c r="R1144" s="5" t="s">
        <v>15482</v>
      </c>
      <c r="S1144" s="3" t="s">
        <v>10191</v>
      </c>
      <c r="T1144" s="3" t="s">
        <v>236</v>
      </c>
      <c r="V1144" s="3">
        <v>16</v>
      </c>
      <c r="W1144" s="3">
        <v>0</v>
      </c>
      <c r="X1144" s="3">
        <v>19</v>
      </c>
      <c r="Y1144" s="3">
        <v>1142</v>
      </c>
      <c r="Z1144" s="3" t="s">
        <v>478</v>
      </c>
      <c r="AA1144" s="3">
        <v>773</v>
      </c>
      <c r="AB1144" s="3">
        <v>170</v>
      </c>
      <c r="AC1144" s="3">
        <v>3312475</v>
      </c>
      <c r="AD1144" s="3">
        <v>682069</v>
      </c>
      <c r="AF1144" s="3">
        <v>15</v>
      </c>
      <c r="AG1144" s="3">
        <v>140</v>
      </c>
    </row>
    <row r="1145" spans="1:33" ht="15.75" customHeight="1" x14ac:dyDescent="0.15">
      <c r="A1145" s="3">
        <v>25956</v>
      </c>
      <c r="B1145" s="3">
        <v>1143</v>
      </c>
      <c r="C1145" s="3">
        <v>23</v>
      </c>
      <c r="D1145" s="3" t="s">
        <v>1217</v>
      </c>
      <c r="E1145" s="3" t="s">
        <v>15489</v>
      </c>
      <c r="F1145" s="3" t="s">
        <v>269</v>
      </c>
      <c r="G1145" s="3" t="s">
        <v>133</v>
      </c>
      <c r="H1145" s="3" t="s">
        <v>10196</v>
      </c>
      <c r="I1145" s="3" t="s">
        <v>6704</v>
      </c>
      <c r="J1145" s="3">
        <v>384.3417</v>
      </c>
      <c r="K1145" s="3">
        <v>6218076</v>
      </c>
      <c r="L1145" s="3" t="s">
        <v>677</v>
      </c>
      <c r="M1145" s="3">
        <v>0</v>
      </c>
      <c r="N1145" s="3" t="s">
        <v>1217</v>
      </c>
      <c r="O1145" s="3" t="s">
        <v>15489</v>
      </c>
      <c r="P1145" s="8">
        <v>37987</v>
      </c>
      <c r="Q1145" s="3" t="s">
        <v>11339</v>
      </c>
      <c r="R1145" s="5" t="s">
        <v>15495</v>
      </c>
      <c r="S1145" s="3" t="s">
        <v>10196</v>
      </c>
      <c r="T1145" s="3" t="s">
        <v>133</v>
      </c>
      <c r="V1145" s="3">
        <v>29</v>
      </c>
      <c r="W1145" s="3">
        <v>0</v>
      </c>
      <c r="X1145" s="3">
        <v>20</v>
      </c>
      <c r="Y1145" s="3">
        <v>1143</v>
      </c>
      <c r="Z1145" s="3" t="s">
        <v>677</v>
      </c>
      <c r="AA1145" s="3">
        <v>23</v>
      </c>
      <c r="AB1145" s="3">
        <v>6</v>
      </c>
      <c r="AC1145" s="3">
        <v>6218076</v>
      </c>
      <c r="AD1145" s="3">
        <v>1283820</v>
      </c>
      <c r="AF1145" s="3">
        <v>12</v>
      </c>
      <c r="AG1145" s="3">
        <v>509</v>
      </c>
    </row>
    <row r="1146" spans="1:33" ht="15.75" customHeight="1" x14ac:dyDescent="0.15">
      <c r="A1146" s="3">
        <v>25408</v>
      </c>
      <c r="B1146" s="3">
        <v>1144</v>
      </c>
      <c r="C1146" s="3">
        <v>59</v>
      </c>
      <c r="D1146" s="3" t="s">
        <v>1233</v>
      </c>
      <c r="E1146" s="3" t="s">
        <v>15499</v>
      </c>
      <c r="F1146" s="3" t="s">
        <v>657</v>
      </c>
      <c r="G1146" s="3" t="s">
        <v>246</v>
      </c>
      <c r="H1146" s="3" t="s">
        <v>4268</v>
      </c>
      <c r="I1146" s="3" t="s">
        <v>264</v>
      </c>
      <c r="J1146" s="3">
        <v>383.8109</v>
      </c>
      <c r="K1146" s="3">
        <v>21329814</v>
      </c>
      <c r="L1146" s="3" t="s">
        <v>538</v>
      </c>
      <c r="M1146" s="3">
        <v>0</v>
      </c>
      <c r="N1146" s="3" t="s">
        <v>1233</v>
      </c>
      <c r="O1146" s="3" t="s">
        <v>15499</v>
      </c>
      <c r="P1146" s="8">
        <v>39814</v>
      </c>
      <c r="Q1146" s="3" t="s">
        <v>11351</v>
      </c>
      <c r="R1146" s="5" t="s">
        <v>15505</v>
      </c>
      <c r="S1146" s="3" t="s">
        <v>4268</v>
      </c>
      <c r="T1146" s="3" t="s">
        <v>246</v>
      </c>
      <c r="V1146" s="3">
        <v>84</v>
      </c>
      <c r="W1146" s="3">
        <v>38</v>
      </c>
      <c r="X1146" s="3">
        <v>41</v>
      </c>
      <c r="Y1146" s="3">
        <v>1144</v>
      </c>
      <c r="Z1146" s="3" t="s">
        <v>538</v>
      </c>
      <c r="AA1146" s="3">
        <v>59</v>
      </c>
      <c r="AB1146" s="3">
        <v>24</v>
      </c>
      <c r="AC1146" s="3">
        <v>21329814</v>
      </c>
      <c r="AD1146" s="3">
        <v>4408709</v>
      </c>
      <c r="AE1146" s="3" t="s">
        <v>264</v>
      </c>
      <c r="AF1146" s="3">
        <v>3</v>
      </c>
      <c r="AG1146" s="3">
        <v>8</v>
      </c>
    </row>
    <row r="1147" spans="1:33" ht="15.75" customHeight="1" x14ac:dyDescent="0.15">
      <c r="A1147" s="3">
        <v>24791</v>
      </c>
      <c r="B1147" s="3">
        <v>1145</v>
      </c>
      <c r="C1147" s="3">
        <v>296</v>
      </c>
      <c r="D1147" s="3" t="s">
        <v>1236</v>
      </c>
      <c r="E1147" s="3" t="s">
        <v>15509</v>
      </c>
      <c r="F1147" s="3" t="s">
        <v>36</v>
      </c>
      <c r="G1147" s="3" t="s">
        <v>37</v>
      </c>
      <c r="H1147" s="3" t="s">
        <v>1240</v>
      </c>
      <c r="I1147" s="3" t="s">
        <v>89</v>
      </c>
      <c r="J1147" s="3">
        <v>383.73939999999999</v>
      </c>
      <c r="K1147" s="3">
        <v>12353215</v>
      </c>
      <c r="L1147" s="3" t="s">
        <v>641</v>
      </c>
      <c r="M1147" s="3">
        <v>0</v>
      </c>
      <c r="N1147" s="3" t="s">
        <v>1236</v>
      </c>
      <c r="O1147" s="3" t="s">
        <v>15509</v>
      </c>
      <c r="P1147" s="8">
        <v>37257</v>
      </c>
      <c r="Q1147" s="3" t="s">
        <v>5033</v>
      </c>
      <c r="R1147" s="5" t="s">
        <v>15515</v>
      </c>
      <c r="S1147" s="3" t="s">
        <v>1240</v>
      </c>
      <c r="T1147" s="3" t="s">
        <v>37</v>
      </c>
      <c r="V1147" s="3">
        <v>127</v>
      </c>
      <c r="W1147" s="3">
        <v>59</v>
      </c>
      <c r="X1147" s="3">
        <v>7</v>
      </c>
      <c r="Y1147" s="3">
        <v>1145</v>
      </c>
      <c r="Z1147" s="3" t="s">
        <v>641</v>
      </c>
      <c r="AA1147" s="3">
        <v>296</v>
      </c>
      <c r="AB1147" s="3">
        <v>60</v>
      </c>
      <c r="AC1147" s="3">
        <v>12353215</v>
      </c>
      <c r="AD1147" s="3">
        <v>2553692</v>
      </c>
      <c r="AE1147" s="3" t="s">
        <v>89</v>
      </c>
      <c r="AF1147" s="3">
        <v>23</v>
      </c>
      <c r="AG1147" s="3">
        <v>4</v>
      </c>
    </row>
    <row r="1148" spans="1:33" ht="15.75" customHeight="1" x14ac:dyDescent="0.15">
      <c r="A1148" s="3">
        <v>26265</v>
      </c>
      <c r="B1148" s="3">
        <v>1146</v>
      </c>
      <c r="C1148" s="3">
        <v>20</v>
      </c>
      <c r="D1148" s="3" t="s">
        <v>1241</v>
      </c>
      <c r="E1148" s="3" t="s">
        <v>15522</v>
      </c>
      <c r="F1148" s="3" t="s">
        <v>36</v>
      </c>
      <c r="G1148" s="3" t="s">
        <v>37</v>
      </c>
      <c r="H1148" s="3" t="s">
        <v>10202</v>
      </c>
      <c r="I1148" s="3" t="s">
        <v>39</v>
      </c>
      <c r="J1148" s="3">
        <v>383.33859999999999</v>
      </c>
      <c r="K1148" s="3">
        <v>9835883</v>
      </c>
      <c r="L1148" s="3" t="s">
        <v>600</v>
      </c>
      <c r="M1148" s="3">
        <v>0</v>
      </c>
      <c r="N1148" s="3" t="s">
        <v>1241</v>
      </c>
      <c r="O1148" s="3" t="s">
        <v>15522</v>
      </c>
      <c r="P1148" s="8">
        <v>37622</v>
      </c>
      <c r="Q1148" s="3" t="s">
        <v>11361</v>
      </c>
      <c r="R1148" s="5" t="s">
        <v>15526</v>
      </c>
      <c r="S1148" s="3" t="s">
        <v>10202</v>
      </c>
      <c r="T1148" s="3" t="s">
        <v>37</v>
      </c>
      <c r="V1148" s="3">
        <v>127</v>
      </c>
      <c r="W1148" s="3">
        <v>74</v>
      </c>
      <c r="X1148" s="3">
        <v>21</v>
      </c>
      <c r="Y1148" s="3">
        <v>1146</v>
      </c>
      <c r="Z1148" s="3" t="s">
        <v>600</v>
      </c>
      <c r="AA1148" s="3">
        <v>20</v>
      </c>
      <c r="AB1148" s="3">
        <v>7</v>
      </c>
      <c r="AC1148" s="3">
        <v>9835883</v>
      </c>
      <c r="AD1148" s="3">
        <v>2034988</v>
      </c>
      <c r="AE1148" s="3" t="s">
        <v>39</v>
      </c>
      <c r="AF1148" s="3">
        <v>13</v>
      </c>
      <c r="AG1148" s="3">
        <v>2</v>
      </c>
    </row>
    <row r="1149" spans="1:33" ht="15.75" customHeight="1" x14ac:dyDescent="0.15">
      <c r="A1149" s="3">
        <v>25771</v>
      </c>
      <c r="B1149" s="3">
        <v>1147</v>
      </c>
      <c r="C1149" s="3">
        <v>9</v>
      </c>
      <c r="D1149" s="3" t="s">
        <v>1244</v>
      </c>
      <c r="E1149" s="3" t="s">
        <v>15533</v>
      </c>
      <c r="F1149" s="3" t="s">
        <v>1072</v>
      </c>
      <c r="G1149" s="3" t="s">
        <v>575</v>
      </c>
      <c r="H1149" s="3" t="s">
        <v>5414</v>
      </c>
      <c r="I1149" s="3" t="s">
        <v>127</v>
      </c>
      <c r="J1149" s="3">
        <v>383.20350000000002</v>
      </c>
      <c r="K1149" s="3">
        <v>2716865</v>
      </c>
      <c r="L1149" s="3" t="s">
        <v>40</v>
      </c>
      <c r="M1149" s="3">
        <v>0</v>
      </c>
      <c r="N1149" s="3" t="s">
        <v>1244</v>
      </c>
      <c r="O1149" s="3" t="s">
        <v>15533</v>
      </c>
      <c r="P1149" s="8">
        <v>38353</v>
      </c>
      <c r="Q1149" s="3" t="s">
        <v>11366</v>
      </c>
      <c r="R1149" s="5" t="s">
        <v>15539</v>
      </c>
      <c r="S1149" s="3" t="s">
        <v>5414</v>
      </c>
      <c r="T1149" s="3" t="s">
        <v>575</v>
      </c>
      <c r="V1149" s="3">
        <v>24</v>
      </c>
      <c r="W1149" s="3">
        <v>17</v>
      </c>
      <c r="X1149" s="3">
        <v>74</v>
      </c>
      <c r="Y1149" s="3">
        <v>1147</v>
      </c>
      <c r="Z1149" s="3" t="s">
        <v>40</v>
      </c>
      <c r="AA1149" s="3">
        <v>9</v>
      </c>
      <c r="AB1149" s="3">
        <v>1</v>
      </c>
      <c r="AC1149" s="3">
        <v>2716865</v>
      </c>
      <c r="AD1149" s="3">
        <v>562261</v>
      </c>
      <c r="AE1149" s="3" t="s">
        <v>127</v>
      </c>
      <c r="AF1149" s="3">
        <v>4</v>
      </c>
      <c r="AG1149" s="3">
        <v>10</v>
      </c>
    </row>
    <row r="1150" spans="1:33" ht="15.75" customHeight="1" x14ac:dyDescent="0.15">
      <c r="A1150" s="3">
        <v>21047</v>
      </c>
      <c r="B1150" s="3">
        <v>1148</v>
      </c>
      <c r="C1150" s="3">
        <v>72</v>
      </c>
      <c r="D1150" s="3" t="s">
        <v>1249</v>
      </c>
      <c r="E1150" s="3" t="s">
        <v>15541</v>
      </c>
      <c r="F1150" s="3" t="s">
        <v>36</v>
      </c>
      <c r="G1150" s="3" t="s">
        <v>37</v>
      </c>
      <c r="H1150" s="3" t="s">
        <v>5499</v>
      </c>
      <c r="I1150" s="3" t="s">
        <v>6060</v>
      </c>
      <c r="J1150" s="3">
        <v>382.84739999999999</v>
      </c>
      <c r="K1150" s="3">
        <v>8264000</v>
      </c>
      <c r="L1150" s="3" t="s">
        <v>66</v>
      </c>
      <c r="M1150" s="3">
        <v>2</v>
      </c>
      <c r="N1150" s="3" t="s">
        <v>1249</v>
      </c>
      <c r="O1150" s="3" t="s">
        <v>15541</v>
      </c>
      <c r="P1150" s="3" t="s">
        <v>1000</v>
      </c>
      <c r="Q1150" s="3" t="s">
        <v>9459</v>
      </c>
      <c r="R1150" s="5" t="s">
        <v>15544</v>
      </c>
      <c r="S1150" s="3" t="s">
        <v>5499</v>
      </c>
      <c r="T1150" s="3" t="s">
        <v>37</v>
      </c>
      <c r="V1150" s="3">
        <v>127</v>
      </c>
      <c r="W1150" s="3">
        <v>0</v>
      </c>
      <c r="X1150" s="3">
        <v>104</v>
      </c>
      <c r="Y1150" s="3">
        <v>1148</v>
      </c>
      <c r="Z1150" s="3" t="s">
        <v>66</v>
      </c>
      <c r="AA1150" s="3">
        <v>72</v>
      </c>
      <c r="AB1150" s="3">
        <v>19</v>
      </c>
      <c r="AC1150" s="3">
        <v>8264000</v>
      </c>
      <c r="AD1150" s="3">
        <v>1711514</v>
      </c>
      <c r="AF1150" s="3">
        <v>9</v>
      </c>
      <c r="AG1150" s="3">
        <v>274</v>
      </c>
    </row>
    <row r="1151" spans="1:33" ht="15.75" customHeight="1" x14ac:dyDescent="0.15">
      <c r="A1151" s="3">
        <v>25586</v>
      </c>
      <c r="B1151" s="3">
        <v>1149</v>
      </c>
      <c r="C1151" s="3">
        <v>300</v>
      </c>
      <c r="D1151" s="3" t="s">
        <v>1253</v>
      </c>
      <c r="E1151" s="3" t="s">
        <v>15549</v>
      </c>
      <c r="F1151" s="3" t="s">
        <v>1193</v>
      </c>
      <c r="G1151" s="3" t="s">
        <v>564</v>
      </c>
      <c r="H1151" s="3" t="s">
        <v>7862</v>
      </c>
      <c r="I1151" s="3" t="s">
        <v>63</v>
      </c>
      <c r="J1151" s="3">
        <v>382.83460000000002</v>
      </c>
      <c r="K1151" s="3">
        <v>5244897</v>
      </c>
      <c r="L1151" s="3" t="s">
        <v>59</v>
      </c>
      <c r="M1151" s="3">
        <v>0</v>
      </c>
      <c r="N1151" s="3" t="s">
        <v>1253</v>
      </c>
      <c r="O1151" s="3" t="s">
        <v>15549</v>
      </c>
      <c r="P1151" s="8">
        <v>39814</v>
      </c>
      <c r="Q1151" s="3" t="s">
        <v>11379</v>
      </c>
      <c r="R1151" s="5" t="s">
        <v>15556</v>
      </c>
      <c r="S1151" s="3" t="s">
        <v>7862</v>
      </c>
      <c r="T1151" s="3" t="s">
        <v>564</v>
      </c>
      <c r="V1151" s="3">
        <v>29</v>
      </c>
      <c r="W1151" s="3">
        <v>87</v>
      </c>
      <c r="X1151" s="3">
        <v>63</v>
      </c>
      <c r="Y1151" s="3">
        <v>1149</v>
      </c>
      <c r="Z1151" s="3" t="s">
        <v>59</v>
      </c>
      <c r="AA1151" s="3">
        <v>300</v>
      </c>
      <c r="AB1151" s="3">
        <v>35</v>
      </c>
      <c r="AC1151" s="3">
        <v>5244897</v>
      </c>
      <c r="AD1151" s="3">
        <v>1086272</v>
      </c>
      <c r="AE1151" s="3" t="s">
        <v>63</v>
      </c>
      <c r="AF1151" s="3">
        <v>17</v>
      </c>
      <c r="AG1151" s="3">
        <v>3</v>
      </c>
    </row>
    <row r="1152" spans="1:33" ht="15.75" customHeight="1" x14ac:dyDescent="0.15">
      <c r="A1152" s="3">
        <v>21353</v>
      </c>
      <c r="B1152" s="3">
        <v>1150</v>
      </c>
      <c r="C1152" s="3">
        <v>28</v>
      </c>
      <c r="D1152" s="3" t="s">
        <v>1254</v>
      </c>
      <c r="E1152" s="3" t="s">
        <v>15564</v>
      </c>
      <c r="F1152" s="3" t="s">
        <v>143</v>
      </c>
      <c r="G1152" s="3" t="s">
        <v>77</v>
      </c>
      <c r="H1152" s="3" t="s">
        <v>2703</v>
      </c>
      <c r="I1152" s="3" t="s">
        <v>79</v>
      </c>
      <c r="J1152" s="3">
        <v>382.71019999999999</v>
      </c>
      <c r="K1152" s="3">
        <v>16195814</v>
      </c>
      <c r="L1152" s="3" t="s">
        <v>50</v>
      </c>
      <c r="M1152" s="3">
        <v>2</v>
      </c>
      <c r="N1152" s="3" t="s">
        <v>1254</v>
      </c>
      <c r="O1152" s="3" t="s">
        <v>15564</v>
      </c>
      <c r="P1152" s="3" t="s">
        <v>1000</v>
      </c>
      <c r="Q1152" s="3" t="s">
        <v>6216</v>
      </c>
      <c r="R1152" s="5" t="s">
        <v>15572</v>
      </c>
      <c r="S1152" s="3" t="s">
        <v>2703</v>
      </c>
      <c r="T1152" s="3" t="s">
        <v>77</v>
      </c>
      <c r="V1152" s="3">
        <v>36</v>
      </c>
      <c r="W1152" s="3">
        <v>36</v>
      </c>
      <c r="X1152" s="3">
        <v>31</v>
      </c>
      <c r="Y1152" s="3">
        <v>1150</v>
      </c>
      <c r="Z1152" s="3" t="s">
        <v>50</v>
      </c>
      <c r="AA1152" s="3">
        <v>28</v>
      </c>
      <c r="AB1152" s="3">
        <v>8</v>
      </c>
      <c r="AC1152" s="3">
        <v>16195814</v>
      </c>
      <c r="AD1152" s="3">
        <v>3355184</v>
      </c>
      <c r="AE1152" s="3" t="s">
        <v>79</v>
      </c>
      <c r="AF1152" s="3">
        <v>11</v>
      </c>
      <c r="AG1152" s="3">
        <v>6</v>
      </c>
    </row>
    <row r="1153" spans="1:33" ht="15.75" customHeight="1" x14ac:dyDescent="0.15">
      <c r="A1153" s="3">
        <v>21527</v>
      </c>
      <c r="B1153" s="3">
        <v>1151</v>
      </c>
      <c r="C1153" s="3">
        <v>25</v>
      </c>
      <c r="D1153" s="3" t="s">
        <v>1256</v>
      </c>
      <c r="E1153" s="3" t="s">
        <v>15573</v>
      </c>
      <c r="F1153" s="3" t="s">
        <v>1009</v>
      </c>
      <c r="G1153" s="3" t="s">
        <v>403</v>
      </c>
      <c r="H1153" s="3" t="s">
        <v>10213</v>
      </c>
      <c r="I1153" s="3" t="s">
        <v>203</v>
      </c>
      <c r="J1153" s="3">
        <v>382.45150000000001</v>
      </c>
      <c r="K1153" s="3">
        <v>14093576</v>
      </c>
      <c r="L1153" s="3" t="s">
        <v>71</v>
      </c>
      <c r="M1153" s="3">
        <v>2</v>
      </c>
      <c r="N1153" s="3" t="s">
        <v>1256</v>
      </c>
      <c r="O1153" s="3" t="s">
        <v>15573</v>
      </c>
      <c r="P1153" s="3" t="s">
        <v>179</v>
      </c>
      <c r="Q1153" s="3" t="s">
        <v>11390</v>
      </c>
      <c r="R1153" s="5" t="s">
        <v>15579</v>
      </c>
      <c r="S1153" s="3" t="s">
        <v>10213</v>
      </c>
      <c r="T1153" s="3" t="s">
        <v>403</v>
      </c>
      <c r="V1153" s="3">
        <v>37</v>
      </c>
      <c r="W1153" s="3">
        <v>112</v>
      </c>
      <c r="X1153" s="3">
        <v>127</v>
      </c>
      <c r="Y1153" s="3">
        <v>1151</v>
      </c>
      <c r="Z1153" s="3" t="s">
        <v>71</v>
      </c>
      <c r="AA1153" s="3">
        <v>25</v>
      </c>
      <c r="AB1153" s="3">
        <v>5</v>
      </c>
      <c r="AC1153" s="3">
        <v>14093576</v>
      </c>
      <c r="AD1153" s="3">
        <v>2921242</v>
      </c>
      <c r="AE1153" s="3" t="s">
        <v>203</v>
      </c>
      <c r="AF1153" s="3">
        <v>5</v>
      </c>
      <c r="AG1153" s="3">
        <v>9</v>
      </c>
    </row>
    <row r="1154" spans="1:33" ht="15.75" customHeight="1" x14ac:dyDescent="0.15">
      <c r="A1154" s="3">
        <v>21448</v>
      </c>
      <c r="B1154" s="3">
        <v>1152</v>
      </c>
      <c r="C1154" s="3">
        <v>75</v>
      </c>
      <c r="D1154" s="3" t="s">
        <v>1260</v>
      </c>
      <c r="E1154" s="3" t="s">
        <v>15584</v>
      </c>
      <c r="F1154" s="3" t="s">
        <v>657</v>
      </c>
      <c r="G1154" s="3" t="s">
        <v>246</v>
      </c>
      <c r="H1154" s="3" t="s">
        <v>10218</v>
      </c>
      <c r="I1154" s="3" t="s">
        <v>264</v>
      </c>
      <c r="J1154" s="3">
        <v>381.10309999999998</v>
      </c>
      <c r="K1154" s="3">
        <v>7819922</v>
      </c>
      <c r="L1154" s="3" t="s">
        <v>162</v>
      </c>
      <c r="M1154" s="3">
        <v>2</v>
      </c>
      <c r="N1154" s="3" t="s">
        <v>1260</v>
      </c>
      <c r="O1154" s="3" t="s">
        <v>15584</v>
      </c>
      <c r="P1154" s="3" t="s">
        <v>835</v>
      </c>
      <c r="Q1154" s="3" t="s">
        <v>11396</v>
      </c>
      <c r="R1154" s="5" t="s">
        <v>15590</v>
      </c>
      <c r="S1154" s="3" t="s">
        <v>10218</v>
      </c>
      <c r="T1154" s="3" t="s">
        <v>246</v>
      </c>
      <c r="V1154" s="3">
        <v>85</v>
      </c>
      <c r="W1154" s="3">
        <v>39</v>
      </c>
      <c r="X1154" s="3">
        <v>127</v>
      </c>
      <c r="Y1154" s="3">
        <v>1152</v>
      </c>
      <c r="Z1154" s="3" t="s">
        <v>162</v>
      </c>
      <c r="AA1154" s="3">
        <v>75</v>
      </c>
      <c r="AB1154" s="3">
        <v>35</v>
      </c>
      <c r="AC1154" s="3">
        <v>7819922</v>
      </c>
      <c r="AD1154" s="3">
        <v>1625415</v>
      </c>
      <c r="AE1154" s="3" t="s">
        <v>264</v>
      </c>
      <c r="AF1154" s="3">
        <v>8</v>
      </c>
      <c r="AG1154" s="3">
        <v>8</v>
      </c>
    </row>
    <row r="1155" spans="1:33" ht="15.75" customHeight="1" x14ac:dyDescent="0.15">
      <c r="A1155" s="3">
        <v>25291</v>
      </c>
      <c r="B1155" s="3">
        <v>1153</v>
      </c>
      <c r="C1155" s="3">
        <v>22</v>
      </c>
      <c r="D1155" s="3" t="s">
        <v>1263</v>
      </c>
      <c r="E1155" s="3" t="s">
        <v>15596</v>
      </c>
      <c r="F1155" s="3" t="s">
        <v>1620</v>
      </c>
      <c r="G1155" s="3" t="s">
        <v>412</v>
      </c>
      <c r="H1155" s="3" t="s">
        <v>10222</v>
      </c>
      <c r="I1155" s="3" t="s">
        <v>742</v>
      </c>
      <c r="J1155" s="3">
        <v>380.84289999999999</v>
      </c>
      <c r="K1155" s="3">
        <v>12550000</v>
      </c>
      <c r="L1155" s="3" t="s">
        <v>40</v>
      </c>
      <c r="M1155" s="3">
        <v>0</v>
      </c>
      <c r="N1155" s="3" t="s">
        <v>1263</v>
      </c>
      <c r="O1155" s="3" t="s">
        <v>15596</v>
      </c>
      <c r="P1155" s="8">
        <v>40179</v>
      </c>
      <c r="Q1155" s="3" t="s">
        <v>11402</v>
      </c>
      <c r="R1155" s="5" t="s">
        <v>15603</v>
      </c>
      <c r="S1155" s="3" t="s">
        <v>10222</v>
      </c>
      <c r="T1155" s="3" t="s">
        <v>412</v>
      </c>
      <c r="V1155" s="3">
        <v>50</v>
      </c>
      <c r="W1155" s="3">
        <v>47</v>
      </c>
      <c r="X1155" s="3">
        <v>75</v>
      </c>
      <c r="Y1155" s="3">
        <v>1153</v>
      </c>
      <c r="Z1155" s="3" t="s">
        <v>40</v>
      </c>
      <c r="AA1155" s="3">
        <v>22</v>
      </c>
      <c r="AB1155" s="3">
        <v>5</v>
      </c>
      <c r="AC1155" s="3">
        <v>12550000</v>
      </c>
      <c r="AD1155" s="3">
        <v>2610000</v>
      </c>
      <c r="AE1155" s="3" t="s">
        <v>742</v>
      </c>
      <c r="AF1155" s="3">
        <v>4</v>
      </c>
      <c r="AG1155" s="3">
        <v>17</v>
      </c>
    </row>
    <row r="1156" spans="1:33" ht="15.75" customHeight="1" x14ac:dyDescent="0.15">
      <c r="A1156" s="3">
        <v>26374</v>
      </c>
      <c r="B1156" s="3">
        <v>1154</v>
      </c>
      <c r="C1156" s="3">
        <v>17</v>
      </c>
      <c r="D1156" s="3" t="s">
        <v>1268</v>
      </c>
      <c r="E1156" s="3" t="s">
        <v>15610</v>
      </c>
      <c r="F1156" s="3" t="s">
        <v>210</v>
      </c>
      <c r="G1156" s="3" t="s">
        <v>114</v>
      </c>
      <c r="H1156" s="3" t="s">
        <v>115</v>
      </c>
      <c r="I1156" s="3" t="s">
        <v>116</v>
      </c>
      <c r="J1156" s="3">
        <v>380.35649999999998</v>
      </c>
      <c r="K1156" s="3">
        <v>2328408</v>
      </c>
      <c r="L1156" s="3" t="s">
        <v>71</v>
      </c>
      <c r="M1156" s="3">
        <v>0</v>
      </c>
      <c r="N1156" s="3" t="s">
        <v>1268</v>
      </c>
      <c r="O1156" s="3" t="s">
        <v>15610</v>
      </c>
      <c r="P1156" s="8">
        <v>36892</v>
      </c>
      <c r="Q1156" s="3" t="s">
        <v>11416</v>
      </c>
      <c r="R1156" s="5" t="s">
        <v>15618</v>
      </c>
      <c r="S1156" s="3" t="s">
        <v>115</v>
      </c>
      <c r="T1156" s="3" t="s">
        <v>114</v>
      </c>
      <c r="V1156" s="3">
        <v>23</v>
      </c>
      <c r="W1156" s="3">
        <v>22</v>
      </c>
      <c r="X1156" s="3">
        <v>127</v>
      </c>
      <c r="Y1156" s="3">
        <v>1154</v>
      </c>
      <c r="Z1156" s="3" t="s">
        <v>71</v>
      </c>
      <c r="AA1156" s="3">
        <v>17</v>
      </c>
      <c r="AB1156" s="3">
        <v>5</v>
      </c>
      <c r="AC1156" s="3">
        <v>2328408</v>
      </c>
      <c r="AD1156" s="3">
        <v>484725</v>
      </c>
      <c r="AE1156" s="3" t="s">
        <v>116</v>
      </c>
      <c r="AF1156" s="3">
        <v>5</v>
      </c>
      <c r="AG1156" s="3">
        <v>46</v>
      </c>
    </row>
    <row r="1157" spans="1:33" ht="15.75" customHeight="1" x14ac:dyDescent="0.15">
      <c r="A1157" s="3">
        <v>23765</v>
      </c>
      <c r="B1157" s="3">
        <v>1155</v>
      </c>
      <c r="C1157" s="3">
        <v>101</v>
      </c>
      <c r="D1157" s="3" t="s">
        <v>1271</v>
      </c>
      <c r="E1157" s="3" t="s">
        <v>15624</v>
      </c>
      <c r="F1157" s="3" t="s">
        <v>96</v>
      </c>
      <c r="G1157" s="3" t="s">
        <v>61</v>
      </c>
      <c r="H1157" s="3" t="s">
        <v>3840</v>
      </c>
      <c r="I1157" s="3" t="s">
        <v>63</v>
      </c>
      <c r="J1157" s="3">
        <v>380.11410000000001</v>
      </c>
      <c r="K1157" s="3">
        <v>27115306</v>
      </c>
      <c r="L1157" s="3" t="s">
        <v>215</v>
      </c>
      <c r="M1157" s="3">
        <v>1</v>
      </c>
      <c r="N1157" s="3" t="s">
        <v>1271</v>
      </c>
      <c r="O1157" s="3" t="s">
        <v>15624</v>
      </c>
      <c r="P1157" s="3" t="s">
        <v>787</v>
      </c>
      <c r="Q1157" s="3" t="s">
        <v>11418</v>
      </c>
      <c r="R1157" s="5" t="s">
        <v>15630</v>
      </c>
      <c r="S1157" s="3" t="s">
        <v>3840</v>
      </c>
      <c r="T1157" s="3" t="s">
        <v>61</v>
      </c>
      <c r="V1157" s="3">
        <v>83</v>
      </c>
      <c r="W1157" s="3">
        <v>88</v>
      </c>
      <c r="X1157" s="3">
        <v>75</v>
      </c>
      <c r="Y1157" s="3">
        <v>1155</v>
      </c>
      <c r="Z1157" s="3" t="s">
        <v>215</v>
      </c>
      <c r="AA1157" s="3">
        <v>101</v>
      </c>
      <c r="AB1157" s="3">
        <v>21</v>
      </c>
      <c r="AC1157" s="3">
        <v>27115306</v>
      </c>
      <c r="AD1157" s="3">
        <v>5647680</v>
      </c>
      <c r="AE1157" s="3" t="s">
        <v>63</v>
      </c>
      <c r="AF1157" s="3">
        <v>7</v>
      </c>
      <c r="AG1157" s="3">
        <v>3</v>
      </c>
    </row>
    <row r="1158" spans="1:33" ht="15.75" customHeight="1" x14ac:dyDescent="0.15">
      <c r="A1158" s="3">
        <v>25613</v>
      </c>
      <c r="B1158" s="3">
        <v>1156</v>
      </c>
      <c r="C1158" s="3">
        <v>3</v>
      </c>
      <c r="D1158" s="3" t="s">
        <v>1273</v>
      </c>
      <c r="E1158" s="3" t="s">
        <v>15635</v>
      </c>
      <c r="F1158" s="3" t="s">
        <v>4061</v>
      </c>
      <c r="G1158" s="3" t="s">
        <v>446</v>
      </c>
      <c r="H1158" s="3" t="s">
        <v>2435</v>
      </c>
      <c r="I1158" s="3" t="s">
        <v>2435</v>
      </c>
      <c r="J1158" s="3">
        <v>378.47879999999998</v>
      </c>
      <c r="K1158" s="3">
        <v>2577441</v>
      </c>
      <c r="L1158" s="3" t="s">
        <v>356</v>
      </c>
      <c r="M1158" s="3">
        <v>0</v>
      </c>
      <c r="N1158" s="3" t="s">
        <v>1273</v>
      </c>
      <c r="O1158" s="3" t="s">
        <v>15635</v>
      </c>
      <c r="P1158" s="8">
        <v>37622</v>
      </c>
      <c r="Q1158" s="3" t="s">
        <v>11422</v>
      </c>
      <c r="R1158" s="5" t="s">
        <v>15641</v>
      </c>
      <c r="S1158" s="3" t="s">
        <v>2435</v>
      </c>
      <c r="T1158" s="3" t="s">
        <v>446</v>
      </c>
      <c r="V1158" s="3">
        <v>39</v>
      </c>
      <c r="W1158" s="3">
        <v>37</v>
      </c>
      <c r="X1158" s="3">
        <v>61</v>
      </c>
      <c r="Y1158" s="3">
        <v>1156</v>
      </c>
      <c r="Z1158" s="3" t="s">
        <v>356</v>
      </c>
      <c r="AA1158" s="3">
        <v>3</v>
      </c>
      <c r="AB1158" s="3">
        <v>1</v>
      </c>
      <c r="AC1158" s="3">
        <v>2577441</v>
      </c>
      <c r="AD1158" s="3">
        <v>538674</v>
      </c>
      <c r="AE1158" s="3" t="s">
        <v>2435</v>
      </c>
      <c r="AF1158" s="3">
        <v>18</v>
      </c>
      <c r="AG1158" s="3">
        <v>29</v>
      </c>
    </row>
    <row r="1159" spans="1:33" ht="15.75" customHeight="1" x14ac:dyDescent="0.15">
      <c r="A1159" s="3">
        <v>506</v>
      </c>
      <c r="B1159" s="3">
        <v>1157</v>
      </c>
      <c r="C1159" s="3">
        <v>327</v>
      </c>
      <c r="D1159" s="5" t="s">
        <v>1277</v>
      </c>
      <c r="E1159" s="3" t="s">
        <v>15649</v>
      </c>
      <c r="F1159" s="3" t="s">
        <v>3068</v>
      </c>
      <c r="G1159" s="3" t="s">
        <v>606</v>
      </c>
      <c r="H1159" s="3" t="s">
        <v>3538</v>
      </c>
      <c r="I1159" s="3" t="s">
        <v>2457</v>
      </c>
      <c r="J1159" s="3">
        <v>378.46159999999998</v>
      </c>
      <c r="K1159" s="3">
        <v>25129719</v>
      </c>
      <c r="L1159" s="3" t="s">
        <v>66</v>
      </c>
      <c r="M1159" s="3">
        <v>3</v>
      </c>
      <c r="N1159" s="5" t="s">
        <v>1277</v>
      </c>
      <c r="O1159" s="3" t="s">
        <v>15649</v>
      </c>
      <c r="P1159" s="3" t="s">
        <v>835</v>
      </c>
      <c r="Q1159" s="3" t="s">
        <v>11428</v>
      </c>
      <c r="R1159" s="5" t="s">
        <v>15656</v>
      </c>
      <c r="S1159" s="3" t="s">
        <v>3538</v>
      </c>
      <c r="T1159" s="3" t="s">
        <v>606</v>
      </c>
      <c r="V1159" s="3">
        <v>30</v>
      </c>
      <c r="W1159" s="3">
        <v>0</v>
      </c>
      <c r="X1159" s="3">
        <v>105</v>
      </c>
      <c r="Y1159" s="3">
        <v>1157</v>
      </c>
      <c r="Z1159" s="3" t="s">
        <v>66</v>
      </c>
      <c r="AA1159" s="3">
        <v>327</v>
      </c>
      <c r="AB1159" s="3">
        <v>51</v>
      </c>
      <c r="AC1159" s="3">
        <v>25129719</v>
      </c>
      <c r="AD1159" s="3">
        <v>5252191</v>
      </c>
      <c r="AF1159" s="3">
        <v>9</v>
      </c>
      <c r="AG1159" s="3">
        <v>48</v>
      </c>
    </row>
    <row r="1160" spans="1:33" ht="15.75" customHeight="1" x14ac:dyDescent="0.15">
      <c r="A1160" s="3">
        <v>21714</v>
      </c>
      <c r="B1160" s="3">
        <v>1158</v>
      </c>
      <c r="C1160" s="3">
        <v>45</v>
      </c>
      <c r="D1160" s="3" t="s">
        <v>1281</v>
      </c>
      <c r="E1160" s="3" t="s">
        <v>15664</v>
      </c>
      <c r="F1160" s="3" t="s">
        <v>1121</v>
      </c>
      <c r="G1160" s="3" t="s">
        <v>497</v>
      </c>
      <c r="H1160" s="3" t="s">
        <v>10242</v>
      </c>
      <c r="I1160" s="3" t="s">
        <v>1587</v>
      </c>
      <c r="J1160" s="3">
        <v>378.3562</v>
      </c>
      <c r="K1160" s="3">
        <v>16355000</v>
      </c>
      <c r="L1160" s="3" t="s">
        <v>677</v>
      </c>
      <c r="M1160" s="3">
        <v>2</v>
      </c>
      <c r="N1160" s="3" t="s">
        <v>1281</v>
      </c>
      <c r="O1160" s="3" t="s">
        <v>15664</v>
      </c>
      <c r="P1160" s="3" t="s">
        <v>787</v>
      </c>
      <c r="Q1160" s="3" t="s">
        <v>11431</v>
      </c>
      <c r="R1160" s="5" t="s">
        <v>15668</v>
      </c>
      <c r="S1160" s="3" t="s">
        <v>10242</v>
      </c>
      <c r="T1160" s="3" t="s">
        <v>497</v>
      </c>
      <c r="V1160" s="3">
        <v>15</v>
      </c>
      <c r="W1160" s="3">
        <v>0</v>
      </c>
      <c r="X1160" s="3">
        <v>21</v>
      </c>
      <c r="Y1160" s="3">
        <v>1158</v>
      </c>
      <c r="Z1160" s="3" t="s">
        <v>677</v>
      </c>
      <c r="AA1160" s="3">
        <v>45</v>
      </c>
      <c r="AB1160" s="3">
        <v>7</v>
      </c>
      <c r="AC1160" s="3">
        <v>16355000</v>
      </c>
      <c r="AD1160" s="3">
        <v>3419000</v>
      </c>
      <c r="AF1160" s="3">
        <v>12</v>
      </c>
      <c r="AG1160" s="3">
        <v>27</v>
      </c>
    </row>
    <row r="1161" spans="1:33" ht="15.75" customHeight="1" x14ac:dyDescent="0.15">
      <c r="A1161" s="3">
        <v>23291</v>
      </c>
      <c r="B1161" s="3">
        <v>1159</v>
      </c>
      <c r="C1161" s="3">
        <v>8</v>
      </c>
      <c r="D1161" s="3" t="s">
        <v>1289</v>
      </c>
      <c r="E1161" s="3" t="s">
        <v>15673</v>
      </c>
      <c r="F1161" s="3" t="s">
        <v>4061</v>
      </c>
      <c r="G1161" s="3" t="s">
        <v>446</v>
      </c>
      <c r="H1161" s="3" t="s">
        <v>7434</v>
      </c>
      <c r="I1161" s="3" t="s">
        <v>2435</v>
      </c>
      <c r="J1161" s="3">
        <v>377.90609999999998</v>
      </c>
      <c r="K1161" s="3">
        <v>2050628</v>
      </c>
      <c r="L1161" s="3" t="s">
        <v>59</v>
      </c>
      <c r="M1161" s="3">
        <v>1</v>
      </c>
      <c r="N1161" s="3" t="s">
        <v>1289</v>
      </c>
      <c r="O1161" s="3" t="s">
        <v>15673</v>
      </c>
      <c r="P1161" s="3" t="s">
        <v>41</v>
      </c>
      <c r="Q1161" s="3" t="s">
        <v>11435</v>
      </c>
      <c r="R1161" s="5" t="s">
        <v>15679</v>
      </c>
      <c r="S1161" s="3" t="s">
        <v>7434</v>
      </c>
      <c r="T1161" s="3" t="s">
        <v>446</v>
      </c>
      <c r="V1161" s="3">
        <v>40</v>
      </c>
      <c r="W1161" s="3">
        <v>38</v>
      </c>
      <c r="X1161" s="3">
        <v>64</v>
      </c>
      <c r="Y1161" s="3">
        <v>1159</v>
      </c>
      <c r="Z1161" s="3" t="s">
        <v>59</v>
      </c>
      <c r="AA1161" s="3">
        <v>8</v>
      </c>
      <c r="AB1161" s="3">
        <v>3</v>
      </c>
      <c r="AC1161" s="3">
        <v>2050628</v>
      </c>
      <c r="AD1161" s="3">
        <v>429086</v>
      </c>
      <c r="AE1161" s="3" t="s">
        <v>2435</v>
      </c>
      <c r="AF1161" s="3">
        <v>17</v>
      </c>
      <c r="AG1161" s="3">
        <v>29</v>
      </c>
    </row>
    <row r="1162" spans="1:33" ht="15.75" customHeight="1" x14ac:dyDescent="0.15">
      <c r="A1162" s="3">
        <v>21398</v>
      </c>
      <c r="B1162" s="3">
        <v>1160</v>
      </c>
      <c r="C1162" s="3">
        <v>33</v>
      </c>
      <c r="D1162" s="3" t="s">
        <v>1293</v>
      </c>
      <c r="E1162" s="3" t="s">
        <v>15684</v>
      </c>
      <c r="F1162" s="3" t="s">
        <v>331</v>
      </c>
      <c r="G1162" s="3" t="s">
        <v>167</v>
      </c>
      <c r="H1162" s="3" t="s">
        <v>2237</v>
      </c>
      <c r="I1162" s="3" t="s">
        <v>2088</v>
      </c>
      <c r="J1162" s="3">
        <v>377.8424</v>
      </c>
      <c r="K1162" s="3">
        <v>6938516</v>
      </c>
      <c r="L1162" s="3" t="s">
        <v>71</v>
      </c>
      <c r="M1162" s="3">
        <v>2</v>
      </c>
      <c r="N1162" s="3" t="s">
        <v>1293</v>
      </c>
      <c r="O1162" s="3" t="s">
        <v>15684</v>
      </c>
      <c r="P1162" s="3" t="s">
        <v>835</v>
      </c>
      <c r="Q1162" s="3" t="s">
        <v>11439</v>
      </c>
      <c r="R1162" s="5" t="s">
        <v>15689</v>
      </c>
      <c r="S1162" s="3" t="s">
        <v>2237</v>
      </c>
      <c r="T1162" s="3" t="s">
        <v>167</v>
      </c>
      <c r="V1162" s="3">
        <v>78</v>
      </c>
      <c r="W1162" s="3">
        <v>16</v>
      </c>
      <c r="X1162" s="3">
        <v>127</v>
      </c>
      <c r="Y1162" s="3">
        <v>1160</v>
      </c>
      <c r="Z1162" s="3" t="s">
        <v>71</v>
      </c>
      <c r="AA1162" s="3">
        <v>33</v>
      </c>
      <c r="AB1162" s="3">
        <v>13</v>
      </c>
      <c r="AC1162" s="3">
        <v>6938516</v>
      </c>
      <c r="AD1162" s="3">
        <v>1452051</v>
      </c>
      <c r="AE1162" s="3" t="s">
        <v>2088</v>
      </c>
      <c r="AF1162" s="3">
        <v>5</v>
      </c>
      <c r="AG1162" s="3">
        <v>68</v>
      </c>
    </row>
    <row r="1163" spans="1:33" ht="15.75" customHeight="1" x14ac:dyDescent="0.15">
      <c r="A1163" s="3">
        <v>25972</v>
      </c>
      <c r="B1163" s="3">
        <v>1161</v>
      </c>
      <c r="C1163" s="3">
        <v>8</v>
      </c>
      <c r="D1163" s="3" t="s">
        <v>1297</v>
      </c>
      <c r="E1163" s="3" t="s">
        <v>15695</v>
      </c>
      <c r="F1163" s="3" t="s">
        <v>475</v>
      </c>
      <c r="G1163" s="3" t="s">
        <v>277</v>
      </c>
      <c r="H1163" s="3" t="s">
        <v>5959</v>
      </c>
      <c r="I1163" s="3" t="s">
        <v>6294</v>
      </c>
      <c r="J1163" s="3">
        <v>377.63299999999998</v>
      </c>
      <c r="K1163" s="3">
        <v>2115346</v>
      </c>
      <c r="L1163" s="3" t="s">
        <v>75</v>
      </c>
      <c r="M1163" s="3">
        <v>0</v>
      </c>
      <c r="N1163" s="3" t="s">
        <v>1297</v>
      </c>
      <c r="O1163" s="3" t="s">
        <v>15695</v>
      </c>
      <c r="P1163" s="8">
        <v>39814</v>
      </c>
      <c r="Q1163" s="3" t="s">
        <v>9831</v>
      </c>
      <c r="R1163" s="5" t="s">
        <v>15700</v>
      </c>
      <c r="S1163" s="3" t="s">
        <v>5959</v>
      </c>
      <c r="T1163" s="3" t="s">
        <v>277</v>
      </c>
      <c r="V1163" s="3">
        <v>94</v>
      </c>
      <c r="W1163" s="3">
        <v>0</v>
      </c>
      <c r="X1163" s="3">
        <v>27</v>
      </c>
      <c r="Y1163" s="3">
        <v>1161</v>
      </c>
      <c r="Z1163" s="3" t="s">
        <v>75</v>
      </c>
      <c r="AA1163" s="3">
        <v>8</v>
      </c>
      <c r="AB1163" s="3">
        <v>5</v>
      </c>
      <c r="AC1163" s="3">
        <v>2115346</v>
      </c>
      <c r="AD1163" s="3">
        <v>442881</v>
      </c>
      <c r="AF1163" s="3">
        <v>14</v>
      </c>
      <c r="AG1163" s="3">
        <v>51</v>
      </c>
    </row>
    <row r="1164" spans="1:33" ht="15.75" customHeight="1" x14ac:dyDescent="0.15">
      <c r="A1164" s="3">
        <v>23335</v>
      </c>
      <c r="B1164" s="3">
        <v>1162</v>
      </c>
      <c r="C1164" s="3">
        <v>78</v>
      </c>
      <c r="D1164" s="3" t="s">
        <v>1301</v>
      </c>
      <c r="E1164" s="3" t="s">
        <v>15709</v>
      </c>
      <c r="F1164" s="3" t="s">
        <v>36</v>
      </c>
      <c r="G1164" s="3" t="s">
        <v>37</v>
      </c>
      <c r="H1164" s="3" t="s">
        <v>10252</v>
      </c>
      <c r="I1164" s="3" t="s">
        <v>817</v>
      </c>
      <c r="J1164" s="3">
        <v>376.99169999999998</v>
      </c>
      <c r="K1164" s="3">
        <v>43951873</v>
      </c>
      <c r="L1164" s="3" t="s">
        <v>71</v>
      </c>
      <c r="M1164" s="3">
        <v>1</v>
      </c>
      <c r="N1164" s="3" t="s">
        <v>1301</v>
      </c>
      <c r="O1164" s="3" t="s">
        <v>15709</v>
      </c>
      <c r="P1164" s="3" t="s">
        <v>41</v>
      </c>
      <c r="Q1164" s="3" t="s">
        <v>10585</v>
      </c>
      <c r="R1164" s="5" t="s">
        <v>15717</v>
      </c>
      <c r="S1164" s="3" t="s">
        <v>10252</v>
      </c>
      <c r="T1164" s="3" t="s">
        <v>37</v>
      </c>
      <c r="V1164" s="3">
        <v>127</v>
      </c>
      <c r="W1164" s="3">
        <v>25</v>
      </c>
      <c r="X1164" s="3">
        <v>127</v>
      </c>
      <c r="Y1164" s="3">
        <v>1162</v>
      </c>
      <c r="Z1164" s="3" t="s">
        <v>71</v>
      </c>
      <c r="AA1164" s="3">
        <v>78</v>
      </c>
      <c r="AB1164" s="3">
        <v>34</v>
      </c>
      <c r="AC1164" s="3">
        <v>43951873</v>
      </c>
      <c r="AD1164" s="3">
        <v>9214390</v>
      </c>
      <c r="AE1164" s="3" t="s">
        <v>817</v>
      </c>
      <c r="AF1164" s="3">
        <v>5</v>
      </c>
      <c r="AG1164" s="3">
        <v>11</v>
      </c>
    </row>
    <row r="1165" spans="1:33" ht="15.75" customHeight="1" x14ac:dyDescent="0.15">
      <c r="A1165" s="3">
        <v>25564</v>
      </c>
      <c r="B1165" s="3">
        <v>1163</v>
      </c>
      <c r="C1165" s="3">
        <v>353</v>
      </c>
      <c r="D1165" s="3" t="s">
        <v>1304</v>
      </c>
      <c r="E1165" s="3" t="s">
        <v>15722</v>
      </c>
      <c r="F1165" s="3" t="s">
        <v>1072</v>
      </c>
      <c r="G1165" s="3" t="s">
        <v>575</v>
      </c>
      <c r="H1165" s="3" t="s">
        <v>9647</v>
      </c>
      <c r="I1165" s="3" t="s">
        <v>1375</v>
      </c>
      <c r="J1165" s="3">
        <v>376.3</v>
      </c>
      <c r="K1165" s="3">
        <v>9037426</v>
      </c>
      <c r="L1165" s="3" t="s">
        <v>50</v>
      </c>
      <c r="M1165" s="3">
        <v>0</v>
      </c>
      <c r="N1165" s="3" t="s">
        <v>1304</v>
      </c>
      <c r="O1165" s="3" t="s">
        <v>15722</v>
      </c>
      <c r="P1165" s="8">
        <v>39083</v>
      </c>
      <c r="Q1165" s="3" t="s">
        <v>11451</v>
      </c>
      <c r="R1165" s="3" t="s">
        <v>15733</v>
      </c>
      <c r="S1165" s="5" t="s">
        <v>10257</v>
      </c>
      <c r="T1165" s="3" t="s">
        <v>9647</v>
      </c>
      <c r="U1165" s="3" t="s">
        <v>575</v>
      </c>
      <c r="W1165" s="3">
        <v>25</v>
      </c>
      <c r="X1165" s="3">
        <v>20</v>
      </c>
      <c r="Y1165" s="3">
        <v>32</v>
      </c>
      <c r="Z1165" s="3">
        <v>1163</v>
      </c>
      <c r="AA1165" s="3" t="s">
        <v>50</v>
      </c>
      <c r="AB1165" s="3">
        <v>353</v>
      </c>
      <c r="AC1165" s="3">
        <v>48</v>
      </c>
      <c r="AD1165" s="3">
        <v>9037426</v>
      </c>
      <c r="AE1165" s="3">
        <v>1897423</v>
      </c>
      <c r="AF1165" s="3" t="s">
        <v>1375</v>
      </c>
      <c r="AG1165" s="3">
        <v>11</v>
      </c>
    </row>
    <row r="1166" spans="1:33" ht="15.75" customHeight="1" x14ac:dyDescent="0.15">
      <c r="A1166" s="3">
        <v>17475</v>
      </c>
      <c r="B1166" s="3">
        <v>1164</v>
      </c>
      <c r="C1166" s="3">
        <v>98</v>
      </c>
      <c r="D1166" s="3" t="s">
        <v>1306</v>
      </c>
      <c r="E1166" s="3" t="s">
        <v>15741</v>
      </c>
      <c r="F1166" s="3" t="s">
        <v>96</v>
      </c>
      <c r="G1166" s="3" t="s">
        <v>61</v>
      </c>
      <c r="H1166" s="3" t="s">
        <v>10260</v>
      </c>
      <c r="I1166" s="3" t="s">
        <v>63</v>
      </c>
      <c r="J1166" s="3">
        <v>376.24130000000002</v>
      </c>
      <c r="K1166" s="3">
        <v>14533966</v>
      </c>
      <c r="L1166" s="3" t="s">
        <v>215</v>
      </c>
      <c r="M1166" s="3">
        <v>4</v>
      </c>
      <c r="N1166" s="3" t="s">
        <v>1306</v>
      </c>
      <c r="O1166" s="3" t="s">
        <v>15741</v>
      </c>
      <c r="P1166" s="3" t="s">
        <v>987</v>
      </c>
      <c r="Q1166" s="3" t="s">
        <v>11455</v>
      </c>
      <c r="R1166" s="5" t="s">
        <v>15749</v>
      </c>
      <c r="S1166" s="3" t="s">
        <v>10260</v>
      </c>
      <c r="T1166" s="3" t="s">
        <v>61</v>
      </c>
      <c r="V1166" s="3">
        <v>84</v>
      </c>
      <c r="W1166" s="3">
        <v>89</v>
      </c>
      <c r="X1166" s="3">
        <v>76</v>
      </c>
      <c r="Y1166" s="3">
        <v>1164</v>
      </c>
      <c r="Z1166" s="3" t="s">
        <v>215</v>
      </c>
      <c r="AA1166" s="3">
        <v>98</v>
      </c>
      <c r="AB1166" s="3">
        <v>60</v>
      </c>
      <c r="AC1166" s="3">
        <v>14533966</v>
      </c>
      <c r="AD1166" s="3">
        <v>3051807</v>
      </c>
      <c r="AE1166" s="3" t="s">
        <v>63</v>
      </c>
      <c r="AF1166" s="3">
        <v>7</v>
      </c>
      <c r="AG1166" s="3">
        <v>3</v>
      </c>
    </row>
    <row r="1167" spans="1:33" ht="15.75" customHeight="1" x14ac:dyDescent="0.15">
      <c r="A1167" s="3">
        <v>19684</v>
      </c>
      <c r="B1167" s="3">
        <v>1165</v>
      </c>
      <c r="C1167" s="3">
        <v>120</v>
      </c>
      <c r="D1167" s="3" t="s">
        <v>1320</v>
      </c>
      <c r="E1167" s="3" t="s">
        <v>15755</v>
      </c>
      <c r="F1167" s="3" t="s">
        <v>96</v>
      </c>
      <c r="G1167" s="3" t="s">
        <v>61</v>
      </c>
      <c r="H1167" s="3" t="s">
        <v>62</v>
      </c>
      <c r="I1167" s="3" t="s">
        <v>63</v>
      </c>
      <c r="J1167" s="3">
        <v>376.1454</v>
      </c>
      <c r="K1167" s="3">
        <v>18469769</v>
      </c>
      <c r="L1167" s="3" t="s">
        <v>215</v>
      </c>
      <c r="M1167" s="3">
        <v>2</v>
      </c>
      <c r="N1167" s="3" t="s">
        <v>1320</v>
      </c>
      <c r="O1167" s="3" t="s">
        <v>15755</v>
      </c>
      <c r="P1167" s="3" t="s">
        <v>835</v>
      </c>
      <c r="Q1167" s="3" t="s">
        <v>11463</v>
      </c>
      <c r="R1167" s="5" t="s">
        <v>15761</v>
      </c>
      <c r="S1167" s="3" t="s">
        <v>62</v>
      </c>
      <c r="T1167" s="3" t="s">
        <v>61</v>
      </c>
      <c r="V1167" s="3">
        <v>85</v>
      </c>
      <c r="W1167" s="3">
        <v>90</v>
      </c>
      <c r="X1167" s="3">
        <v>77</v>
      </c>
      <c r="Y1167" s="3">
        <v>1165</v>
      </c>
      <c r="Z1167" s="3" t="s">
        <v>215</v>
      </c>
      <c r="AA1167" s="3">
        <v>120</v>
      </c>
      <c r="AB1167" s="3">
        <v>22</v>
      </c>
      <c r="AC1167" s="3">
        <v>18469769</v>
      </c>
      <c r="AD1167" s="3">
        <v>3879019</v>
      </c>
      <c r="AE1167" s="3" t="s">
        <v>63</v>
      </c>
      <c r="AF1167" s="3">
        <v>7</v>
      </c>
      <c r="AG1167" s="3">
        <v>3</v>
      </c>
    </row>
    <row r="1168" spans="1:33" ht="15.75" customHeight="1" x14ac:dyDescent="0.15">
      <c r="A1168" s="3">
        <v>24842</v>
      </c>
      <c r="B1168" s="3">
        <v>1166</v>
      </c>
      <c r="C1168" s="3">
        <v>9</v>
      </c>
      <c r="D1168" s="3" t="s">
        <v>1324</v>
      </c>
      <c r="E1168" s="3" t="s">
        <v>15766</v>
      </c>
      <c r="F1168" s="3" t="s">
        <v>36</v>
      </c>
      <c r="G1168" s="3" t="s">
        <v>37</v>
      </c>
      <c r="H1168" s="3" t="s">
        <v>9608</v>
      </c>
      <c r="I1168" s="3" t="s">
        <v>9598</v>
      </c>
      <c r="J1168" s="3">
        <v>375.49959999999999</v>
      </c>
      <c r="K1168" s="3">
        <v>2957170</v>
      </c>
      <c r="L1168" s="3" t="s">
        <v>71</v>
      </c>
      <c r="M1168" s="3">
        <v>0</v>
      </c>
      <c r="N1168" s="3" t="s">
        <v>1324</v>
      </c>
      <c r="O1168" s="3" t="s">
        <v>15766</v>
      </c>
      <c r="P1168" s="8">
        <v>39448</v>
      </c>
      <c r="Q1168" s="3" t="s">
        <v>9604</v>
      </c>
      <c r="R1168" s="5" t="s">
        <v>15775</v>
      </c>
      <c r="S1168" s="3" t="s">
        <v>9608</v>
      </c>
      <c r="T1168" s="3" t="s">
        <v>37</v>
      </c>
      <c r="V1168" s="3">
        <v>127</v>
      </c>
      <c r="W1168" s="3">
        <v>0</v>
      </c>
      <c r="X1168" s="3">
        <v>127</v>
      </c>
      <c r="Y1168" s="3">
        <v>1166</v>
      </c>
      <c r="Z1168" s="3" t="s">
        <v>71</v>
      </c>
      <c r="AA1168" s="3">
        <v>9</v>
      </c>
      <c r="AB1168" s="3">
        <v>3</v>
      </c>
      <c r="AC1168" s="3">
        <v>2957170</v>
      </c>
      <c r="AD1168" s="3">
        <v>621908</v>
      </c>
      <c r="AF1168" s="3">
        <v>5</v>
      </c>
      <c r="AG1168" s="3">
        <v>321</v>
      </c>
    </row>
    <row r="1169" spans="1:33" ht="15.75" customHeight="1" x14ac:dyDescent="0.15">
      <c r="A1169" s="3">
        <v>23237</v>
      </c>
      <c r="B1169" s="3">
        <v>1167</v>
      </c>
      <c r="C1169" s="3">
        <v>172</v>
      </c>
      <c r="D1169" s="3" t="s">
        <v>1328</v>
      </c>
      <c r="E1169" s="3" t="s">
        <v>15782</v>
      </c>
      <c r="F1169" s="3" t="s">
        <v>3068</v>
      </c>
      <c r="G1169" s="3" t="s">
        <v>606</v>
      </c>
      <c r="H1169" s="3" t="s">
        <v>4248</v>
      </c>
      <c r="I1169" s="3" t="s">
        <v>2457</v>
      </c>
      <c r="J1169" s="3">
        <v>375.28300000000002</v>
      </c>
      <c r="K1169" s="3">
        <v>144281643</v>
      </c>
      <c r="L1169" s="3" t="s">
        <v>40</v>
      </c>
      <c r="M1169" s="3">
        <v>1</v>
      </c>
      <c r="N1169" s="3" t="s">
        <v>1328</v>
      </c>
      <c r="O1169" s="3" t="s">
        <v>15782</v>
      </c>
      <c r="P1169" s="3" t="s">
        <v>987</v>
      </c>
      <c r="Q1169" s="3" t="s">
        <v>11476</v>
      </c>
      <c r="R1169" s="5" t="s">
        <v>15788</v>
      </c>
      <c r="S1169" s="3" t="s">
        <v>4248</v>
      </c>
      <c r="T1169" s="3" t="s">
        <v>606</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15">
      <c r="A1170" s="3">
        <v>1322</v>
      </c>
      <c r="B1170" s="3">
        <v>1168</v>
      </c>
      <c r="C1170" s="3">
        <v>2670</v>
      </c>
      <c r="D1170" s="3" t="s">
        <v>1332</v>
      </c>
      <c r="E1170" s="3" t="s">
        <v>15799</v>
      </c>
      <c r="F1170" s="3" t="s">
        <v>1105</v>
      </c>
      <c r="G1170" s="3" t="s">
        <v>486</v>
      </c>
      <c r="H1170" s="3" t="s">
        <v>10272</v>
      </c>
      <c r="I1170" s="3" t="s">
        <v>488</v>
      </c>
      <c r="J1170" s="3">
        <v>374.69330000000002</v>
      </c>
      <c r="K1170" s="3">
        <v>134812496</v>
      </c>
      <c r="L1170" s="3" t="s">
        <v>162</v>
      </c>
      <c r="M1170" s="3">
        <v>2</v>
      </c>
      <c r="N1170" s="3" t="s">
        <v>1332</v>
      </c>
      <c r="O1170" s="3" t="s">
        <v>15799</v>
      </c>
      <c r="P1170" s="3" t="s">
        <v>1029</v>
      </c>
      <c r="Q1170" s="3" t="s">
        <v>11479</v>
      </c>
      <c r="R1170" s="5" t="s">
        <v>15801</v>
      </c>
      <c r="S1170" s="3" t="s">
        <v>10272</v>
      </c>
      <c r="T1170" s="3" t="s">
        <v>486</v>
      </c>
      <c r="V1170" s="3">
        <v>19</v>
      </c>
      <c r="W1170" s="3">
        <v>17</v>
      </c>
      <c r="X1170" s="3">
        <v>127</v>
      </c>
      <c r="Y1170" s="3">
        <v>1168</v>
      </c>
      <c r="Z1170" s="3" t="s">
        <v>162</v>
      </c>
      <c r="AA1170" s="3">
        <v>2670</v>
      </c>
      <c r="AB1170" s="3">
        <v>1387</v>
      </c>
      <c r="AC1170" s="3">
        <v>134812496</v>
      </c>
      <c r="AD1170" s="3">
        <v>28399915</v>
      </c>
      <c r="AE1170" s="3" t="s">
        <v>488</v>
      </c>
      <c r="AF1170" s="3">
        <v>8</v>
      </c>
      <c r="AG1170" s="3">
        <v>50</v>
      </c>
    </row>
    <row r="1171" spans="1:33" ht="15.75" customHeight="1" x14ac:dyDescent="0.15">
      <c r="A1171" s="3">
        <v>23486</v>
      </c>
      <c r="B1171" s="3">
        <v>1169</v>
      </c>
      <c r="C1171" s="3">
        <v>37</v>
      </c>
      <c r="D1171" s="3" t="s">
        <v>1337</v>
      </c>
      <c r="E1171" s="3" t="s">
        <v>15807</v>
      </c>
      <c r="F1171" s="3" t="s">
        <v>1620</v>
      </c>
      <c r="G1171" s="3" t="s">
        <v>412</v>
      </c>
      <c r="H1171" s="3" t="s">
        <v>742</v>
      </c>
      <c r="I1171" s="3" t="s">
        <v>742</v>
      </c>
      <c r="J1171" s="3">
        <v>374.48739999999998</v>
      </c>
      <c r="K1171" s="3">
        <v>2732184</v>
      </c>
      <c r="L1171" s="3" t="s">
        <v>40</v>
      </c>
      <c r="M1171" s="3">
        <v>1</v>
      </c>
      <c r="N1171" s="3" t="s">
        <v>1337</v>
      </c>
      <c r="O1171" s="3" t="s">
        <v>15807</v>
      </c>
      <c r="P1171" s="3" t="s">
        <v>987</v>
      </c>
      <c r="Q1171" s="3" t="s">
        <v>11484</v>
      </c>
      <c r="R1171" s="5" t="s">
        <v>15815</v>
      </c>
      <c r="S1171" s="3" t="s">
        <v>742</v>
      </c>
      <c r="T1171" s="3" t="s">
        <v>412</v>
      </c>
      <c r="V1171" s="3">
        <v>51</v>
      </c>
      <c r="W1171" s="3">
        <v>48</v>
      </c>
      <c r="X1171" s="3">
        <v>77</v>
      </c>
      <c r="Y1171" s="3">
        <v>1169</v>
      </c>
      <c r="Z1171" s="3" t="s">
        <v>40</v>
      </c>
      <c r="AA1171" s="3">
        <v>37</v>
      </c>
      <c r="AB1171" s="3">
        <v>10</v>
      </c>
      <c r="AC1171" s="3">
        <v>2732184</v>
      </c>
      <c r="AD1171" s="3">
        <v>575818</v>
      </c>
      <c r="AE1171" s="3" t="s">
        <v>742</v>
      </c>
      <c r="AF1171" s="3">
        <v>4</v>
      </c>
      <c r="AG1171" s="3">
        <v>17</v>
      </c>
    </row>
    <row r="1172" spans="1:33" ht="15.75" customHeight="1" x14ac:dyDescent="0.15">
      <c r="A1172" s="3">
        <v>21634</v>
      </c>
      <c r="B1172" s="3">
        <v>1170</v>
      </c>
      <c r="C1172" s="3">
        <v>100</v>
      </c>
      <c r="D1172" s="3" t="s">
        <v>1340</v>
      </c>
      <c r="E1172" s="3" t="s">
        <v>15821</v>
      </c>
      <c r="F1172" s="3" t="s">
        <v>210</v>
      </c>
      <c r="G1172" s="3" t="s">
        <v>114</v>
      </c>
      <c r="H1172" s="3" t="s">
        <v>10275</v>
      </c>
      <c r="I1172" s="3" t="s">
        <v>11489</v>
      </c>
      <c r="J1172" s="3">
        <v>373.77249999999998</v>
      </c>
      <c r="K1172" s="3">
        <v>16962708</v>
      </c>
      <c r="L1172" s="3" t="s">
        <v>221</v>
      </c>
      <c r="M1172" s="3">
        <v>3</v>
      </c>
      <c r="N1172" s="3" t="s">
        <v>1340</v>
      </c>
      <c r="O1172" s="3" t="s">
        <v>15821</v>
      </c>
      <c r="P1172" s="3" t="s">
        <v>987</v>
      </c>
      <c r="Q1172" s="3" t="s">
        <v>11487</v>
      </c>
      <c r="R1172" s="5" t="s">
        <v>15830</v>
      </c>
      <c r="S1172" s="3" t="s">
        <v>10275</v>
      </c>
      <c r="T1172" s="3" t="s">
        <v>114</v>
      </c>
      <c r="V1172" s="3">
        <v>24</v>
      </c>
      <c r="W1172" s="3">
        <v>0</v>
      </c>
      <c r="X1172" s="3">
        <v>73</v>
      </c>
      <c r="Y1172" s="3">
        <v>1170</v>
      </c>
      <c r="Z1172" s="3" t="s">
        <v>221</v>
      </c>
      <c r="AA1172" s="3">
        <v>100</v>
      </c>
      <c r="AB1172" s="3">
        <v>22</v>
      </c>
      <c r="AC1172" s="3">
        <v>16962708</v>
      </c>
      <c r="AD1172" s="3">
        <v>3580349</v>
      </c>
      <c r="AF1172" s="3">
        <v>2</v>
      </c>
      <c r="AG1172" s="3">
        <v>154</v>
      </c>
    </row>
    <row r="1173" spans="1:33" ht="15.75" customHeight="1" x14ac:dyDescent="0.15">
      <c r="A1173" s="3">
        <v>23395</v>
      </c>
      <c r="B1173" s="3">
        <v>1171</v>
      </c>
      <c r="C1173" s="3">
        <v>29</v>
      </c>
      <c r="D1173" s="3" t="s">
        <v>1344</v>
      </c>
      <c r="E1173" s="3" t="s">
        <v>15837</v>
      </c>
      <c r="F1173" s="3" t="s">
        <v>143</v>
      </c>
      <c r="G1173" s="3" t="s">
        <v>77</v>
      </c>
      <c r="H1173" s="3" t="s">
        <v>8572</v>
      </c>
      <c r="I1173" s="3" t="s">
        <v>8678</v>
      </c>
      <c r="J1173" s="3">
        <v>373.36349999999999</v>
      </c>
      <c r="K1173" s="3">
        <v>2606931</v>
      </c>
      <c r="L1173" s="3" t="s">
        <v>101</v>
      </c>
      <c r="M1173" s="3">
        <v>1</v>
      </c>
      <c r="N1173" s="3" t="s">
        <v>1344</v>
      </c>
      <c r="O1173" s="3" t="s">
        <v>15837</v>
      </c>
      <c r="P1173" s="3" t="s">
        <v>91</v>
      </c>
      <c r="Q1173" s="3" t="s">
        <v>8690</v>
      </c>
      <c r="R1173" s="5" t="s">
        <v>15846</v>
      </c>
      <c r="S1173" s="3" t="s">
        <v>8572</v>
      </c>
      <c r="T1173" s="3" t="s">
        <v>77</v>
      </c>
      <c r="V1173" s="3">
        <v>37</v>
      </c>
      <c r="W1173" s="3">
        <v>0</v>
      </c>
      <c r="X1173" s="3">
        <v>93</v>
      </c>
      <c r="Y1173" s="3">
        <v>1171</v>
      </c>
      <c r="Z1173" s="3" t="s">
        <v>101</v>
      </c>
      <c r="AA1173" s="3">
        <v>29</v>
      </c>
      <c r="AB1173" s="3">
        <v>6</v>
      </c>
      <c r="AC1173" s="3">
        <v>2606931</v>
      </c>
      <c r="AD1173" s="3">
        <v>550725</v>
      </c>
      <c r="AF1173" s="3">
        <v>10</v>
      </c>
      <c r="AG1173" s="3">
        <v>121</v>
      </c>
    </row>
    <row r="1174" spans="1:33" ht="15.75" customHeight="1" x14ac:dyDescent="0.15">
      <c r="A1174" s="3">
        <v>25857</v>
      </c>
      <c r="B1174" s="3">
        <v>1172</v>
      </c>
      <c r="C1174" s="3">
        <v>16</v>
      </c>
      <c r="D1174" s="3" t="s">
        <v>1351</v>
      </c>
      <c r="E1174" s="3" t="s">
        <v>15850</v>
      </c>
      <c r="F1174" s="3" t="s">
        <v>6181</v>
      </c>
      <c r="G1174" s="3" t="s">
        <v>809</v>
      </c>
      <c r="H1174" s="3" t="s">
        <v>828</v>
      </c>
      <c r="I1174" s="3" t="s">
        <v>1032</v>
      </c>
      <c r="J1174" s="3">
        <v>372.93259999999998</v>
      </c>
      <c r="K1174" s="3">
        <v>3861646</v>
      </c>
      <c r="L1174" s="3" t="s">
        <v>40</v>
      </c>
      <c r="M1174" s="3">
        <v>0</v>
      </c>
      <c r="N1174" s="3" t="s">
        <v>1351</v>
      </c>
      <c r="O1174" s="3" t="s">
        <v>15850</v>
      </c>
      <c r="P1174" s="8">
        <v>39448</v>
      </c>
      <c r="Q1174" s="3" t="s">
        <v>11497</v>
      </c>
      <c r="R1174" s="5" t="s">
        <v>15858</v>
      </c>
      <c r="S1174" s="3" t="s">
        <v>828</v>
      </c>
      <c r="T1174" s="3" t="s">
        <v>809</v>
      </c>
      <c r="V1174" s="3">
        <v>7</v>
      </c>
      <c r="W1174" s="3">
        <v>32</v>
      </c>
      <c r="X1174" s="3">
        <v>78</v>
      </c>
      <c r="Y1174" s="3">
        <v>1172</v>
      </c>
      <c r="Z1174" s="3" t="s">
        <v>40</v>
      </c>
      <c r="AA1174" s="3">
        <v>16</v>
      </c>
      <c r="AB1174" s="3">
        <v>3</v>
      </c>
      <c r="AC1174" s="3">
        <v>3861646</v>
      </c>
      <c r="AD1174" s="3">
        <v>816532</v>
      </c>
      <c r="AE1174" s="3" t="s">
        <v>1032</v>
      </c>
      <c r="AF1174" s="3">
        <v>4</v>
      </c>
      <c r="AG1174" s="3">
        <v>49</v>
      </c>
    </row>
    <row r="1175" spans="1:33" ht="15.75" customHeight="1" x14ac:dyDescent="0.15">
      <c r="A1175" s="3">
        <v>24897</v>
      </c>
      <c r="B1175" s="3">
        <v>1173</v>
      </c>
      <c r="C1175" s="3">
        <v>4</v>
      </c>
      <c r="D1175" s="3" t="s">
        <v>1354</v>
      </c>
      <c r="E1175" s="3" t="s">
        <v>15868</v>
      </c>
      <c r="F1175" s="3" t="s">
        <v>6874</v>
      </c>
      <c r="G1175" s="3" t="s">
        <v>621</v>
      </c>
      <c r="H1175" s="3" t="s">
        <v>4662</v>
      </c>
      <c r="I1175" s="3" t="s">
        <v>4662</v>
      </c>
      <c r="J1175" s="3">
        <v>372.8372</v>
      </c>
      <c r="K1175" s="3">
        <v>5083000</v>
      </c>
      <c r="L1175" s="3" t="s">
        <v>40</v>
      </c>
      <c r="M1175" s="3">
        <v>0</v>
      </c>
      <c r="N1175" s="3" t="s">
        <v>1354</v>
      </c>
      <c r="O1175" s="3" t="s">
        <v>15868</v>
      </c>
      <c r="P1175" s="8">
        <v>35065</v>
      </c>
      <c r="Q1175" s="3" t="s">
        <v>11499</v>
      </c>
      <c r="R1175" s="5" t="s">
        <v>15874</v>
      </c>
      <c r="S1175" s="3" t="s">
        <v>4662</v>
      </c>
      <c r="T1175" s="3" t="s">
        <v>621</v>
      </c>
      <c r="V1175" s="3">
        <v>15</v>
      </c>
      <c r="W1175" s="3">
        <v>12</v>
      </c>
      <c r="X1175" s="3">
        <v>79</v>
      </c>
      <c r="Y1175" s="3">
        <v>1173</v>
      </c>
      <c r="Z1175" s="3" t="s">
        <v>40</v>
      </c>
      <c r="AA1175" s="3">
        <v>4</v>
      </c>
      <c r="AB1175" s="3">
        <v>3</v>
      </c>
      <c r="AC1175" s="3">
        <v>5083000</v>
      </c>
      <c r="AD1175" s="3">
        <v>1075000</v>
      </c>
      <c r="AE1175" s="3" t="s">
        <v>4662</v>
      </c>
      <c r="AF1175" s="3">
        <v>4</v>
      </c>
      <c r="AG1175" s="3">
        <v>82</v>
      </c>
    </row>
    <row r="1176" spans="1:33" ht="15.75" customHeight="1" x14ac:dyDescent="0.15">
      <c r="A1176" s="3">
        <v>25318</v>
      </c>
      <c r="B1176" s="3">
        <v>1174</v>
      </c>
      <c r="C1176" s="3">
        <v>11</v>
      </c>
      <c r="D1176" s="3" t="s">
        <v>1356</v>
      </c>
      <c r="E1176" s="3" t="s">
        <v>15879</v>
      </c>
      <c r="F1176" s="3" t="s">
        <v>475</v>
      </c>
      <c r="G1176" s="3" t="s">
        <v>277</v>
      </c>
      <c r="H1176" s="3" t="s">
        <v>475</v>
      </c>
      <c r="I1176" s="3" t="s">
        <v>203</v>
      </c>
      <c r="J1176" s="3">
        <v>372.51159999999999</v>
      </c>
      <c r="K1176" s="3">
        <v>9062471</v>
      </c>
      <c r="L1176" s="3" t="s">
        <v>538</v>
      </c>
      <c r="M1176" s="3">
        <v>0</v>
      </c>
      <c r="N1176" s="3" t="s">
        <v>1356</v>
      </c>
      <c r="O1176" s="3" t="s">
        <v>15879</v>
      </c>
      <c r="P1176" s="8">
        <v>39814</v>
      </c>
      <c r="Q1176" s="3" t="s">
        <v>8210</v>
      </c>
      <c r="R1176" s="5" t="s">
        <v>15885</v>
      </c>
      <c r="S1176" s="3" t="s">
        <v>475</v>
      </c>
      <c r="T1176" s="3" t="s">
        <v>277</v>
      </c>
      <c r="V1176" s="3">
        <v>95</v>
      </c>
      <c r="W1176" s="3">
        <v>113</v>
      </c>
      <c r="X1176" s="3">
        <v>42</v>
      </c>
      <c r="Y1176" s="3">
        <v>1174</v>
      </c>
      <c r="Z1176" s="3" t="s">
        <v>538</v>
      </c>
      <c r="AA1176" s="3">
        <v>11</v>
      </c>
      <c r="AB1176" s="3">
        <v>6</v>
      </c>
      <c r="AC1176" s="3">
        <v>9062471</v>
      </c>
      <c r="AD1176" s="3">
        <v>1917936</v>
      </c>
      <c r="AE1176" s="3" t="s">
        <v>203</v>
      </c>
      <c r="AF1176" s="3">
        <v>3</v>
      </c>
      <c r="AG1176" s="3">
        <v>9</v>
      </c>
    </row>
    <row r="1177" spans="1:33" ht="15.75" customHeight="1" x14ac:dyDescent="0.15">
      <c r="A1177" s="3">
        <v>25733</v>
      </c>
      <c r="B1177" s="3">
        <v>1175</v>
      </c>
      <c r="C1177" s="3">
        <v>150</v>
      </c>
      <c r="D1177" s="3" t="s">
        <v>1358</v>
      </c>
      <c r="E1177" s="3" t="s">
        <v>15892</v>
      </c>
      <c r="F1177" s="3" t="s">
        <v>331</v>
      </c>
      <c r="G1177" s="3" t="s">
        <v>167</v>
      </c>
      <c r="H1177" s="3" t="s">
        <v>10289</v>
      </c>
      <c r="I1177" s="3" t="s">
        <v>2088</v>
      </c>
      <c r="J1177" s="3">
        <v>372.35759999999999</v>
      </c>
      <c r="K1177" s="3">
        <v>29853000</v>
      </c>
      <c r="L1177" s="3" t="s">
        <v>364</v>
      </c>
      <c r="M1177" s="3">
        <v>0</v>
      </c>
      <c r="N1177" s="3" t="s">
        <v>1358</v>
      </c>
      <c r="O1177" s="3" t="s">
        <v>15892</v>
      </c>
      <c r="P1177" s="8">
        <v>33970</v>
      </c>
      <c r="Q1177" s="3" t="s">
        <v>11515</v>
      </c>
      <c r="R1177" s="5" t="s">
        <v>15897</v>
      </c>
      <c r="S1177" s="3" t="s">
        <v>10289</v>
      </c>
      <c r="T1177" s="3" t="s">
        <v>167</v>
      </c>
      <c r="V1177" s="3">
        <v>79</v>
      </c>
      <c r="W1177" s="3">
        <v>17</v>
      </c>
      <c r="X1177" s="3">
        <v>51</v>
      </c>
      <c r="Y1177" s="3">
        <v>1175</v>
      </c>
      <c r="Z1177" s="3" t="s">
        <v>364</v>
      </c>
      <c r="AA1177" s="3">
        <v>150</v>
      </c>
      <c r="AB1177" s="3">
        <v>90</v>
      </c>
      <c r="AC1177" s="3">
        <v>29853000</v>
      </c>
      <c r="AD1177" s="3">
        <v>6320000</v>
      </c>
      <c r="AE1177" s="3" t="s">
        <v>2088</v>
      </c>
      <c r="AF1177" s="3">
        <v>20</v>
      </c>
      <c r="AG1177" s="3">
        <v>68</v>
      </c>
    </row>
    <row r="1178" spans="1:33" ht="15.75" customHeight="1" x14ac:dyDescent="0.15">
      <c r="A1178" s="3">
        <v>26007</v>
      </c>
      <c r="B1178" s="3">
        <v>1176</v>
      </c>
      <c r="C1178" s="3">
        <v>22</v>
      </c>
      <c r="D1178" s="3" t="s">
        <v>1363</v>
      </c>
      <c r="E1178" s="3" t="s">
        <v>15903</v>
      </c>
      <c r="F1178" s="3" t="s">
        <v>1193</v>
      </c>
      <c r="G1178" s="3" t="s">
        <v>564</v>
      </c>
      <c r="H1178" s="3" t="s">
        <v>391</v>
      </c>
      <c r="I1178" s="3" t="s">
        <v>2049</v>
      </c>
      <c r="J1178" s="3">
        <v>372.30020000000002</v>
      </c>
      <c r="K1178" s="3">
        <v>7384324</v>
      </c>
      <c r="L1178" s="3" t="s">
        <v>364</v>
      </c>
      <c r="M1178" s="3">
        <v>0</v>
      </c>
      <c r="N1178" s="3" t="s">
        <v>1363</v>
      </c>
      <c r="O1178" s="3" t="s">
        <v>15903</v>
      </c>
      <c r="P1178" s="8">
        <v>40179</v>
      </c>
      <c r="Q1178" s="3" t="s">
        <v>11525</v>
      </c>
      <c r="R1178" s="5" t="s">
        <v>15908</v>
      </c>
      <c r="S1178" s="3" t="s">
        <v>391</v>
      </c>
      <c r="T1178" s="3" t="s">
        <v>564</v>
      </c>
      <c r="V1178" s="3">
        <v>30</v>
      </c>
      <c r="W1178" s="3">
        <v>14</v>
      </c>
      <c r="X1178" s="3">
        <v>52</v>
      </c>
      <c r="Y1178" s="3">
        <v>1176</v>
      </c>
      <c r="Z1178" s="3" t="s">
        <v>364</v>
      </c>
      <c r="AA1178" s="3">
        <v>22</v>
      </c>
      <c r="AB1178" s="3">
        <v>12</v>
      </c>
      <c r="AC1178" s="3">
        <v>7384324</v>
      </c>
      <c r="AD1178" s="3">
        <v>1563481</v>
      </c>
      <c r="AE1178" s="3" t="s">
        <v>2049</v>
      </c>
      <c r="AF1178" s="3">
        <v>20</v>
      </c>
      <c r="AG1178" s="3">
        <v>35</v>
      </c>
    </row>
    <row r="1179" spans="1:33" ht="15.75" customHeight="1" x14ac:dyDescent="0.15">
      <c r="A1179" s="3">
        <v>23240</v>
      </c>
      <c r="B1179" s="3">
        <v>1177</v>
      </c>
      <c r="C1179" s="3">
        <v>16</v>
      </c>
      <c r="D1179" s="3" t="s">
        <v>1365</v>
      </c>
      <c r="E1179" s="3" t="s">
        <v>15914</v>
      </c>
      <c r="F1179" s="3" t="s">
        <v>1620</v>
      </c>
      <c r="G1179" s="3" t="s">
        <v>412</v>
      </c>
      <c r="H1179" s="3" t="s">
        <v>10296</v>
      </c>
      <c r="I1179" s="3" t="s">
        <v>742</v>
      </c>
      <c r="J1179" s="3">
        <v>371.9785</v>
      </c>
      <c r="K1179" s="3">
        <v>4656261</v>
      </c>
      <c r="L1179" s="3" t="s">
        <v>356</v>
      </c>
      <c r="M1179" s="3">
        <v>1</v>
      </c>
      <c r="N1179" s="3" t="s">
        <v>1365</v>
      </c>
      <c r="O1179" s="3" t="s">
        <v>15914</v>
      </c>
      <c r="P1179" s="3" t="s">
        <v>91</v>
      </c>
      <c r="Q1179" s="3" t="s">
        <v>11533</v>
      </c>
      <c r="R1179" s="5" t="s">
        <v>15920</v>
      </c>
      <c r="S1179" s="3" t="s">
        <v>10296</v>
      </c>
      <c r="T1179" s="3" t="s">
        <v>412</v>
      </c>
      <c r="V1179" s="3">
        <v>52</v>
      </c>
      <c r="W1179" s="3">
        <v>49</v>
      </c>
      <c r="X1179" s="3">
        <v>62</v>
      </c>
      <c r="Y1179" s="3">
        <v>1177</v>
      </c>
      <c r="Z1179" s="3" t="s">
        <v>356</v>
      </c>
      <c r="AA1179" s="3">
        <v>16</v>
      </c>
      <c r="AB1179" s="3">
        <v>7</v>
      </c>
      <c r="AC1179" s="3">
        <v>4656261</v>
      </c>
      <c r="AD1179" s="3">
        <v>986541</v>
      </c>
      <c r="AE1179" s="3" t="s">
        <v>742</v>
      </c>
      <c r="AF1179" s="3">
        <v>18</v>
      </c>
      <c r="AG1179" s="3">
        <v>17</v>
      </c>
    </row>
    <row r="1180" spans="1:33" ht="15.75" customHeight="1" x14ac:dyDescent="0.15">
      <c r="A1180" s="3">
        <v>17600</v>
      </c>
      <c r="B1180" s="3">
        <v>1178</v>
      </c>
      <c r="C1180" s="3">
        <v>486</v>
      </c>
      <c r="D1180" s="3" t="s">
        <v>1369</v>
      </c>
      <c r="E1180" s="3" t="s">
        <v>15927</v>
      </c>
      <c r="F1180" s="3" t="s">
        <v>269</v>
      </c>
      <c r="G1180" s="3" t="s">
        <v>133</v>
      </c>
      <c r="H1180" s="3" t="s">
        <v>293</v>
      </c>
      <c r="I1180" s="3" t="s">
        <v>6704</v>
      </c>
      <c r="J1180" s="3">
        <v>371.95319999999998</v>
      </c>
      <c r="K1180" s="3">
        <v>58590100</v>
      </c>
      <c r="L1180" s="3" t="s">
        <v>101</v>
      </c>
      <c r="M1180" s="3">
        <v>4</v>
      </c>
      <c r="N1180" s="3" t="s">
        <v>1369</v>
      </c>
      <c r="O1180" s="3" t="s">
        <v>15927</v>
      </c>
      <c r="P1180" s="3" t="s">
        <v>787</v>
      </c>
      <c r="Q1180" s="3" t="s">
        <v>11538</v>
      </c>
      <c r="R1180" s="5" t="s">
        <v>15932</v>
      </c>
      <c r="S1180" s="3" t="s">
        <v>293</v>
      </c>
      <c r="T1180" s="3" t="s">
        <v>133</v>
      </c>
      <c r="V1180" s="3">
        <v>30</v>
      </c>
      <c r="W1180" s="3">
        <v>0</v>
      </c>
      <c r="X1180" s="3">
        <v>94</v>
      </c>
      <c r="Y1180" s="3">
        <v>1178</v>
      </c>
      <c r="Z1180" s="3" t="s">
        <v>101</v>
      </c>
      <c r="AA1180" s="3">
        <v>486</v>
      </c>
      <c r="AB1180" s="3">
        <v>66</v>
      </c>
      <c r="AC1180" s="3">
        <v>58590100</v>
      </c>
      <c r="AD1180" s="3">
        <v>12414389</v>
      </c>
      <c r="AF1180" s="3">
        <v>10</v>
      </c>
      <c r="AG1180" s="3">
        <v>509</v>
      </c>
    </row>
    <row r="1181" spans="1:33" ht="15.75" customHeight="1" x14ac:dyDescent="0.15">
      <c r="A1181" s="3">
        <v>24860</v>
      </c>
      <c r="B1181" s="3">
        <v>1179</v>
      </c>
      <c r="C1181" s="3">
        <v>24</v>
      </c>
      <c r="D1181" s="3" t="s">
        <v>1384</v>
      </c>
      <c r="E1181" s="3" t="s">
        <v>15938</v>
      </c>
      <c r="F1181" s="3" t="s">
        <v>855</v>
      </c>
      <c r="G1181" s="3" t="s">
        <v>292</v>
      </c>
      <c r="H1181" s="3" t="s">
        <v>1032</v>
      </c>
      <c r="I1181" s="3" t="s">
        <v>1032</v>
      </c>
      <c r="J1181" s="3">
        <v>371.86810000000003</v>
      </c>
      <c r="K1181" s="3">
        <v>8756858</v>
      </c>
      <c r="L1181" s="3" t="s">
        <v>221</v>
      </c>
      <c r="M1181" s="3">
        <v>0</v>
      </c>
      <c r="N1181" s="3" t="s">
        <v>1384</v>
      </c>
      <c r="O1181" s="3" t="s">
        <v>15938</v>
      </c>
      <c r="P1181" s="8">
        <v>39083</v>
      </c>
      <c r="Q1181" s="3" t="s">
        <v>11542</v>
      </c>
      <c r="R1181" s="5" t="s">
        <v>15946</v>
      </c>
      <c r="S1181" s="3" t="s">
        <v>1032</v>
      </c>
      <c r="T1181" s="3" t="s">
        <v>292</v>
      </c>
      <c r="V1181" s="3">
        <v>38</v>
      </c>
      <c r="W1181" s="3">
        <v>33</v>
      </c>
      <c r="X1181" s="3">
        <v>74</v>
      </c>
      <c r="Y1181" s="3">
        <v>1179</v>
      </c>
      <c r="Z1181" s="3" t="s">
        <v>221</v>
      </c>
      <c r="AA1181" s="3">
        <v>24</v>
      </c>
      <c r="AB1181" s="3">
        <v>3</v>
      </c>
      <c r="AC1181" s="3">
        <v>8756858</v>
      </c>
      <c r="AD1181" s="3">
        <v>1855785</v>
      </c>
      <c r="AE1181" s="3" t="s">
        <v>1032</v>
      </c>
      <c r="AF1181" s="3">
        <v>2</v>
      </c>
      <c r="AG1181" s="3">
        <v>49</v>
      </c>
    </row>
    <row r="1182" spans="1:33" ht="15.75" customHeight="1" x14ac:dyDescent="0.15">
      <c r="A1182" s="3">
        <v>25189</v>
      </c>
      <c r="B1182" s="3">
        <v>1180</v>
      </c>
      <c r="C1182" s="3">
        <v>18</v>
      </c>
      <c r="D1182" s="5" t="s">
        <v>1385</v>
      </c>
      <c r="E1182" s="3" t="s">
        <v>15953</v>
      </c>
      <c r="F1182" s="3" t="s">
        <v>475</v>
      </c>
      <c r="G1182" s="3" t="s">
        <v>277</v>
      </c>
      <c r="H1182" s="3" t="s">
        <v>9964</v>
      </c>
      <c r="I1182" s="3" t="s">
        <v>3308</v>
      </c>
      <c r="J1182" s="3">
        <v>371.83620000000002</v>
      </c>
      <c r="K1182" s="3">
        <v>10049489</v>
      </c>
      <c r="L1182" s="3" t="s">
        <v>356</v>
      </c>
      <c r="M1182" s="3">
        <v>0</v>
      </c>
      <c r="N1182" s="5" t="s">
        <v>1385</v>
      </c>
      <c r="O1182" s="3" t="s">
        <v>15953</v>
      </c>
      <c r="P1182" s="8">
        <v>39814</v>
      </c>
      <c r="Q1182" s="3" t="s">
        <v>9963</v>
      </c>
      <c r="R1182" s="5" t="s">
        <v>15961</v>
      </c>
      <c r="S1182" s="3" t="s">
        <v>9964</v>
      </c>
      <c r="T1182" s="3" t="s">
        <v>277</v>
      </c>
      <c r="V1182" s="3">
        <v>96</v>
      </c>
      <c r="W1182" s="3">
        <v>0</v>
      </c>
      <c r="X1182" s="3">
        <v>63</v>
      </c>
      <c r="Y1182" s="3">
        <v>1180</v>
      </c>
      <c r="Z1182" s="3" t="s">
        <v>356</v>
      </c>
      <c r="AA1182" s="3">
        <v>18</v>
      </c>
      <c r="AB1182" s="3">
        <v>8</v>
      </c>
      <c r="AC1182" s="3">
        <v>10049489</v>
      </c>
      <c r="AD1182" s="3">
        <v>2129868</v>
      </c>
      <c r="AF1182" s="3">
        <v>18</v>
      </c>
      <c r="AG1182" s="3">
        <v>252</v>
      </c>
    </row>
    <row r="1183" spans="1:33" ht="15.75" customHeight="1" x14ac:dyDescent="0.15">
      <c r="A1183" s="3">
        <v>25475</v>
      </c>
      <c r="B1183" s="3">
        <v>1181</v>
      </c>
      <c r="C1183" s="3">
        <v>12</v>
      </c>
      <c r="D1183" s="3" t="s">
        <v>1390</v>
      </c>
      <c r="E1183" s="3" t="s">
        <v>15971</v>
      </c>
      <c r="F1183" s="3" t="s">
        <v>657</v>
      </c>
      <c r="G1183" s="3" t="s">
        <v>246</v>
      </c>
      <c r="H1183" s="3" t="s">
        <v>240</v>
      </c>
      <c r="I1183" s="3" t="s">
        <v>240</v>
      </c>
      <c r="J1183" s="3">
        <v>370.94549999999998</v>
      </c>
      <c r="K1183" s="3">
        <v>6084399</v>
      </c>
      <c r="L1183" s="3" t="s">
        <v>677</v>
      </c>
      <c r="M1183" s="3">
        <v>0</v>
      </c>
      <c r="N1183" s="3" t="s">
        <v>1390</v>
      </c>
      <c r="O1183" s="3" t="s">
        <v>15971</v>
      </c>
      <c r="P1183" s="8">
        <v>36892</v>
      </c>
      <c r="Q1183" s="3" t="s">
        <v>11555</v>
      </c>
      <c r="R1183" s="5" t="s">
        <v>15977</v>
      </c>
      <c r="S1183" s="3" t="s">
        <v>240</v>
      </c>
      <c r="T1183" s="3" t="s">
        <v>246</v>
      </c>
      <c r="V1183" s="3">
        <v>86</v>
      </c>
      <c r="W1183" s="3">
        <v>23</v>
      </c>
      <c r="X1183" s="3">
        <v>22</v>
      </c>
      <c r="Y1183" s="3">
        <v>1181</v>
      </c>
      <c r="Z1183" s="3" t="s">
        <v>677</v>
      </c>
      <c r="AA1183" s="3">
        <v>12</v>
      </c>
      <c r="AB1183" s="3">
        <v>4</v>
      </c>
      <c r="AC1183" s="3">
        <v>6084399</v>
      </c>
      <c r="AD1183" s="3">
        <v>1291954</v>
      </c>
      <c r="AE1183" s="3" t="s">
        <v>240</v>
      </c>
      <c r="AF1183" s="3">
        <v>12</v>
      </c>
      <c r="AG1183" s="3">
        <v>18</v>
      </c>
    </row>
    <row r="1184" spans="1:33" ht="15.75" customHeight="1" x14ac:dyDescent="0.15">
      <c r="A1184" s="3">
        <v>25514</v>
      </c>
      <c r="B1184" s="3">
        <v>1182</v>
      </c>
      <c r="C1184" s="3">
        <v>230</v>
      </c>
      <c r="D1184" s="3" t="s">
        <v>1393</v>
      </c>
      <c r="E1184" s="3" t="s">
        <v>15983</v>
      </c>
      <c r="F1184" s="3" t="s">
        <v>4061</v>
      </c>
      <c r="G1184" s="3" t="s">
        <v>446</v>
      </c>
      <c r="H1184" s="3" t="s">
        <v>2435</v>
      </c>
      <c r="I1184" s="3" t="s">
        <v>2435</v>
      </c>
      <c r="J1184" s="3">
        <v>370.5924</v>
      </c>
      <c r="K1184" s="3">
        <v>47497526</v>
      </c>
      <c r="L1184" s="3" t="s">
        <v>59</v>
      </c>
      <c r="M1184" s="3">
        <v>0</v>
      </c>
      <c r="N1184" s="3" t="s">
        <v>1393</v>
      </c>
      <c r="O1184" s="3" t="s">
        <v>15983</v>
      </c>
      <c r="P1184" s="8">
        <v>39448</v>
      </c>
      <c r="Q1184" s="3" t="s">
        <v>11568</v>
      </c>
      <c r="R1184" s="5" t="s">
        <v>15992</v>
      </c>
      <c r="S1184" s="3" t="s">
        <v>2435</v>
      </c>
      <c r="T1184" s="3" t="s">
        <v>446</v>
      </c>
      <c r="V1184" s="3">
        <v>41</v>
      </c>
      <c r="W1184" s="3">
        <v>39</v>
      </c>
      <c r="X1184" s="3">
        <v>65</v>
      </c>
      <c r="Y1184" s="3">
        <v>1182</v>
      </c>
      <c r="Z1184" s="3" t="s">
        <v>59</v>
      </c>
      <c r="AA1184" s="3">
        <v>230</v>
      </c>
      <c r="AB1184" s="3">
        <v>50</v>
      </c>
      <c r="AC1184" s="3">
        <v>47497526</v>
      </c>
      <c r="AD1184" s="3">
        <v>10093136</v>
      </c>
      <c r="AE1184" s="3" t="s">
        <v>2435</v>
      </c>
      <c r="AF1184" s="3">
        <v>17</v>
      </c>
      <c r="AG1184" s="3">
        <v>29</v>
      </c>
    </row>
    <row r="1185" spans="1:33" ht="15.75" customHeight="1" x14ac:dyDescent="0.15">
      <c r="A1185" s="3">
        <v>21046</v>
      </c>
      <c r="B1185" s="3">
        <v>1183</v>
      </c>
      <c r="C1185" s="3">
        <v>236</v>
      </c>
      <c r="D1185" s="3" t="s">
        <v>1403</v>
      </c>
      <c r="E1185" s="3" t="s">
        <v>16003</v>
      </c>
      <c r="F1185" s="3" t="s">
        <v>931</v>
      </c>
      <c r="G1185" s="3" t="s">
        <v>378</v>
      </c>
      <c r="H1185" s="3" t="s">
        <v>9181</v>
      </c>
      <c r="I1185" s="3" t="s">
        <v>11578</v>
      </c>
      <c r="J1185" s="3">
        <v>370.29419999999999</v>
      </c>
      <c r="K1185" s="3">
        <v>29063355</v>
      </c>
      <c r="L1185" s="3" t="s">
        <v>101</v>
      </c>
      <c r="M1185" s="3">
        <v>2</v>
      </c>
      <c r="N1185" s="3" t="s">
        <v>1403</v>
      </c>
      <c r="O1185" s="3" t="s">
        <v>16003</v>
      </c>
      <c r="P1185" s="3" t="s">
        <v>41</v>
      </c>
      <c r="Q1185" s="3" t="s">
        <v>11574</v>
      </c>
      <c r="R1185" s="5" t="s">
        <v>16009</v>
      </c>
      <c r="S1185" s="3" t="s">
        <v>9181</v>
      </c>
      <c r="T1185" s="3" t="s">
        <v>378</v>
      </c>
      <c r="V1185" s="3">
        <v>14</v>
      </c>
      <c r="W1185" s="3">
        <v>0</v>
      </c>
      <c r="X1185" s="3">
        <v>95</v>
      </c>
      <c r="Y1185" s="3">
        <v>1183</v>
      </c>
      <c r="Z1185" s="3" t="s">
        <v>101</v>
      </c>
      <c r="AA1185" s="3">
        <v>236</v>
      </c>
      <c r="AB1185" s="3">
        <v>67</v>
      </c>
      <c r="AC1185" s="3">
        <v>29063355</v>
      </c>
      <c r="AD1185" s="3">
        <v>6179824</v>
      </c>
      <c r="AF1185" s="3">
        <v>10</v>
      </c>
      <c r="AG1185" s="3">
        <v>641</v>
      </c>
    </row>
    <row r="1186" spans="1:33" ht="15.75" customHeight="1" x14ac:dyDescent="0.15">
      <c r="A1186" s="3">
        <v>26497</v>
      </c>
      <c r="B1186" s="3">
        <v>1184</v>
      </c>
      <c r="C1186" s="3">
        <v>79</v>
      </c>
      <c r="D1186" s="3" t="s">
        <v>1426</v>
      </c>
      <c r="E1186" s="3" t="s">
        <v>16015</v>
      </c>
      <c r="F1186" s="3" t="s">
        <v>475</v>
      </c>
      <c r="G1186" s="3" t="s">
        <v>277</v>
      </c>
      <c r="H1186" s="3" t="s">
        <v>475</v>
      </c>
      <c r="I1186" s="3" t="s">
        <v>203</v>
      </c>
      <c r="J1186" s="3">
        <v>369.99680000000001</v>
      </c>
      <c r="K1186" s="3">
        <v>9308936</v>
      </c>
      <c r="L1186" s="3" t="s">
        <v>59</v>
      </c>
      <c r="M1186" s="3">
        <v>0</v>
      </c>
      <c r="N1186" s="3" t="s">
        <v>1426</v>
      </c>
      <c r="O1186" s="3" t="s">
        <v>16015</v>
      </c>
      <c r="P1186" s="8">
        <v>39083</v>
      </c>
      <c r="Q1186" s="3" t="s">
        <v>3326</v>
      </c>
      <c r="R1186" s="5" t="s">
        <v>16021</v>
      </c>
      <c r="S1186" s="3" t="s">
        <v>475</v>
      </c>
      <c r="T1186" s="3" t="s">
        <v>277</v>
      </c>
      <c r="V1186" s="3">
        <v>97</v>
      </c>
      <c r="W1186" s="3">
        <v>114</v>
      </c>
      <c r="X1186" s="3">
        <v>66</v>
      </c>
      <c r="Y1186" s="3">
        <v>1184</v>
      </c>
      <c r="Z1186" s="3" t="s">
        <v>59</v>
      </c>
      <c r="AA1186" s="3">
        <v>79</v>
      </c>
      <c r="AB1186" s="3">
        <v>20</v>
      </c>
      <c r="AC1186" s="3">
        <v>9308936</v>
      </c>
      <c r="AD1186" s="3">
        <v>1980638</v>
      </c>
      <c r="AE1186" s="3" t="s">
        <v>203</v>
      </c>
      <c r="AF1186" s="3">
        <v>17</v>
      </c>
      <c r="AG1186" s="3">
        <v>9</v>
      </c>
    </row>
    <row r="1187" spans="1:33" ht="15.75" customHeight="1" x14ac:dyDescent="0.15">
      <c r="A1187" s="3">
        <v>25657</v>
      </c>
      <c r="B1187" s="3">
        <v>1185</v>
      </c>
      <c r="C1187" s="3">
        <v>48</v>
      </c>
      <c r="D1187" s="3" t="s">
        <v>228</v>
      </c>
      <c r="E1187" s="3" t="s">
        <v>16028</v>
      </c>
      <c r="F1187" s="3" t="s">
        <v>36</v>
      </c>
      <c r="G1187" s="3" t="s">
        <v>37</v>
      </c>
      <c r="H1187" s="3" t="s">
        <v>231</v>
      </c>
      <c r="I1187" s="3" t="s">
        <v>69</v>
      </c>
      <c r="J1187" s="3">
        <v>369.79500000000002</v>
      </c>
      <c r="K1187" s="3">
        <v>32216296</v>
      </c>
      <c r="L1187" s="3" t="s">
        <v>229</v>
      </c>
      <c r="M1187" s="3">
        <v>0</v>
      </c>
      <c r="N1187" s="3" t="s">
        <v>228</v>
      </c>
      <c r="O1187" s="3" t="s">
        <v>16028</v>
      </c>
      <c r="P1187" s="8">
        <v>37257</v>
      </c>
      <c r="Q1187" s="3" t="s">
        <v>230</v>
      </c>
      <c r="R1187" s="5" t="s">
        <v>16038</v>
      </c>
      <c r="S1187" s="3" t="s">
        <v>231</v>
      </c>
      <c r="T1187" s="3" t="s">
        <v>37</v>
      </c>
      <c r="V1187" s="3">
        <v>127</v>
      </c>
      <c r="W1187" s="3">
        <v>17</v>
      </c>
      <c r="X1187" s="3">
        <v>6</v>
      </c>
      <c r="Y1187" s="3">
        <v>1185</v>
      </c>
      <c r="Z1187" s="3" t="s">
        <v>229</v>
      </c>
      <c r="AA1187" s="3">
        <v>48</v>
      </c>
      <c r="AB1187" s="3">
        <v>22</v>
      </c>
      <c r="AC1187" s="3">
        <v>32216296</v>
      </c>
      <c r="AD1187" s="3">
        <v>6857522</v>
      </c>
      <c r="AE1187" s="3" t="s">
        <v>69</v>
      </c>
      <c r="AF1187" s="3">
        <v>25</v>
      </c>
      <c r="AG1187" s="3">
        <v>20</v>
      </c>
    </row>
    <row r="1188" spans="1:33" ht="15.75" customHeight="1" x14ac:dyDescent="0.15">
      <c r="A1188" s="3">
        <v>1204</v>
      </c>
      <c r="B1188" s="3">
        <v>1186</v>
      </c>
      <c r="C1188" s="3">
        <v>140</v>
      </c>
      <c r="D1188" s="3" t="s">
        <v>1439</v>
      </c>
      <c r="E1188" s="3" t="s">
        <v>16044</v>
      </c>
      <c r="F1188" s="3" t="s">
        <v>855</v>
      </c>
      <c r="G1188" s="3" t="s">
        <v>292</v>
      </c>
      <c r="H1188" s="3" t="s">
        <v>1032</v>
      </c>
      <c r="I1188" s="3" t="s">
        <v>1032</v>
      </c>
      <c r="J1188" s="3">
        <v>369.7878</v>
      </c>
      <c r="K1188" s="3">
        <v>77717000</v>
      </c>
      <c r="L1188" s="3" t="s">
        <v>526</v>
      </c>
      <c r="M1188" s="3">
        <v>6</v>
      </c>
      <c r="N1188" s="3" t="s">
        <v>1439</v>
      </c>
      <c r="O1188" s="3" t="s">
        <v>16044</v>
      </c>
      <c r="P1188" s="3" t="s">
        <v>381</v>
      </c>
      <c r="Q1188" s="3" t="s">
        <v>11590</v>
      </c>
      <c r="R1188" s="5" t="s">
        <v>16049</v>
      </c>
      <c r="S1188" s="3" t="s">
        <v>1032</v>
      </c>
      <c r="T1188" s="3" t="s">
        <v>292</v>
      </c>
      <c r="V1188" s="3">
        <v>39</v>
      </c>
      <c r="W1188" s="3">
        <v>34</v>
      </c>
      <c r="X1188" s="3">
        <v>15</v>
      </c>
      <c r="Y1188" s="3">
        <v>1186</v>
      </c>
      <c r="Z1188" s="3" t="s">
        <v>526</v>
      </c>
      <c r="AA1188" s="3">
        <v>140</v>
      </c>
      <c r="AB1188" s="3">
        <v>47</v>
      </c>
      <c r="AC1188" s="3">
        <v>77717000</v>
      </c>
      <c r="AD1188" s="3">
        <v>16543000</v>
      </c>
      <c r="AE1188" s="3" t="s">
        <v>1032</v>
      </c>
      <c r="AF1188" s="3">
        <v>19</v>
      </c>
      <c r="AG1188" s="3">
        <v>49</v>
      </c>
    </row>
    <row r="1189" spans="1:33" ht="15.75" customHeight="1" x14ac:dyDescent="0.15">
      <c r="A1189" s="3">
        <v>22290</v>
      </c>
      <c r="B1189" s="3">
        <v>1187</v>
      </c>
      <c r="C1189" s="3">
        <v>28</v>
      </c>
      <c r="D1189" s="3" t="s">
        <v>1441</v>
      </c>
      <c r="E1189" s="3" t="s">
        <v>16054</v>
      </c>
      <c r="F1189" s="3" t="s">
        <v>475</v>
      </c>
      <c r="G1189" s="3" t="s">
        <v>277</v>
      </c>
      <c r="H1189" s="3" t="s">
        <v>5959</v>
      </c>
      <c r="I1189" s="3" t="s">
        <v>6294</v>
      </c>
      <c r="J1189" s="3">
        <v>369.51940000000002</v>
      </c>
      <c r="K1189" s="3">
        <v>8873729</v>
      </c>
      <c r="L1189" s="3" t="s">
        <v>364</v>
      </c>
      <c r="M1189" s="3">
        <v>2</v>
      </c>
      <c r="N1189" s="3" t="s">
        <v>1441</v>
      </c>
      <c r="O1189" s="3" t="s">
        <v>16054</v>
      </c>
      <c r="P1189" s="3" t="s">
        <v>541</v>
      </c>
      <c r="Q1189" s="3" t="s">
        <v>9842</v>
      </c>
      <c r="R1189" s="5" t="s">
        <v>16056</v>
      </c>
      <c r="S1189" s="3" t="s">
        <v>5959</v>
      </c>
      <c r="T1189" s="3" t="s">
        <v>277</v>
      </c>
      <c r="V1189" s="3">
        <v>98</v>
      </c>
      <c r="W1189" s="3">
        <v>0</v>
      </c>
      <c r="X1189" s="3">
        <v>53</v>
      </c>
      <c r="Y1189" s="3">
        <v>1187</v>
      </c>
      <c r="Z1189" s="3" t="s">
        <v>364</v>
      </c>
      <c r="AA1189" s="3">
        <v>28</v>
      </c>
      <c r="AB1189" s="3">
        <v>22</v>
      </c>
      <c r="AC1189" s="3">
        <v>8873729</v>
      </c>
      <c r="AD1189" s="3">
        <v>1889960</v>
      </c>
      <c r="AF1189" s="3">
        <v>20</v>
      </c>
      <c r="AG1189" s="3">
        <v>51</v>
      </c>
    </row>
    <row r="1190" spans="1:33" ht="15.75" customHeight="1" x14ac:dyDescent="0.15">
      <c r="A1190" s="3">
        <v>21199</v>
      </c>
      <c r="B1190" s="3">
        <v>1188</v>
      </c>
      <c r="C1190" s="3">
        <v>937</v>
      </c>
      <c r="D1190" s="3" t="s">
        <v>1444</v>
      </c>
      <c r="E1190" s="3" t="s">
        <v>16061</v>
      </c>
      <c r="F1190" s="3" t="s">
        <v>855</v>
      </c>
      <c r="G1190" s="3" t="s">
        <v>292</v>
      </c>
      <c r="H1190" s="3" t="s">
        <v>5493</v>
      </c>
      <c r="I1190" s="3" t="s">
        <v>1032</v>
      </c>
      <c r="J1190" s="3">
        <v>368.50439999999998</v>
      </c>
      <c r="K1190" s="3">
        <v>174063211</v>
      </c>
      <c r="L1190" s="3" t="s">
        <v>221</v>
      </c>
      <c r="M1190" s="3">
        <v>2</v>
      </c>
      <c r="N1190" s="3" t="s">
        <v>1444</v>
      </c>
      <c r="O1190" s="3" t="s">
        <v>16061</v>
      </c>
      <c r="P1190" s="3" t="s">
        <v>41</v>
      </c>
      <c r="Q1190" s="3" t="s">
        <v>11598</v>
      </c>
      <c r="R1190" s="5" t="s">
        <v>16068</v>
      </c>
      <c r="S1190" s="3" t="s">
        <v>5493</v>
      </c>
      <c r="T1190" s="3" t="s">
        <v>292</v>
      </c>
      <c r="V1190" s="3">
        <v>40</v>
      </c>
      <c r="W1190" s="3">
        <v>35</v>
      </c>
      <c r="X1190" s="3">
        <v>75</v>
      </c>
      <c r="Y1190" s="3">
        <v>1188</v>
      </c>
      <c r="Z1190" s="3" t="s">
        <v>221</v>
      </c>
      <c r="AA1190" s="3">
        <v>937</v>
      </c>
      <c r="AB1190" s="3">
        <v>305</v>
      </c>
      <c r="AC1190" s="3">
        <v>174063211</v>
      </c>
      <c r="AD1190" s="3">
        <v>37152951</v>
      </c>
      <c r="AE1190" s="3" t="s">
        <v>1032</v>
      </c>
      <c r="AF1190" s="3">
        <v>2</v>
      </c>
      <c r="AG1190" s="3">
        <v>49</v>
      </c>
    </row>
    <row r="1191" spans="1:33" ht="15.75" customHeight="1" x14ac:dyDescent="0.15">
      <c r="A1191" s="3">
        <v>25079</v>
      </c>
      <c r="B1191" s="3">
        <v>1189</v>
      </c>
      <c r="C1191" s="3">
        <v>125</v>
      </c>
      <c r="D1191" s="3" t="s">
        <v>1453</v>
      </c>
      <c r="E1191" s="3" t="s">
        <v>16074</v>
      </c>
      <c r="F1191" s="3" t="s">
        <v>635</v>
      </c>
      <c r="G1191" s="3" t="s">
        <v>236</v>
      </c>
      <c r="H1191" s="3" t="s">
        <v>93</v>
      </c>
      <c r="I1191" s="3" t="s">
        <v>11607</v>
      </c>
      <c r="J1191" s="3">
        <v>368.24860000000001</v>
      </c>
      <c r="K1191" s="3">
        <v>2397456</v>
      </c>
      <c r="L1191" s="3" t="s">
        <v>50</v>
      </c>
      <c r="M1191" s="3">
        <v>0</v>
      </c>
      <c r="N1191" s="3" t="s">
        <v>1453</v>
      </c>
      <c r="O1191" s="3" t="s">
        <v>16074</v>
      </c>
      <c r="P1191" s="8">
        <v>39814</v>
      </c>
      <c r="Q1191" s="3" t="s">
        <v>11602</v>
      </c>
      <c r="R1191" s="5" t="s">
        <v>16078</v>
      </c>
      <c r="S1191" s="3" t="s">
        <v>93</v>
      </c>
      <c r="T1191" s="3" t="s">
        <v>236</v>
      </c>
      <c r="V1191" s="3">
        <v>17</v>
      </c>
      <c r="W1191" s="3">
        <v>0</v>
      </c>
      <c r="X1191" s="3">
        <v>33</v>
      </c>
      <c r="Y1191" s="3">
        <v>1189</v>
      </c>
      <c r="Z1191" s="3" t="s">
        <v>50</v>
      </c>
      <c r="AA1191" s="3">
        <v>125</v>
      </c>
      <c r="AB1191" s="3">
        <v>2</v>
      </c>
      <c r="AC1191" s="3">
        <v>2397456</v>
      </c>
      <c r="AD1191" s="3">
        <v>512005</v>
      </c>
      <c r="AF1191" s="3">
        <v>11</v>
      </c>
      <c r="AG1191" s="3">
        <v>591</v>
      </c>
    </row>
    <row r="1192" spans="1:33" ht="15.75" customHeight="1" x14ac:dyDescent="0.15">
      <c r="A1192" s="3">
        <v>23101</v>
      </c>
      <c r="B1192" s="3">
        <v>1190</v>
      </c>
      <c r="C1192" s="3">
        <v>12</v>
      </c>
      <c r="D1192" s="3" t="s">
        <v>1457</v>
      </c>
      <c r="E1192" s="3" t="s">
        <v>16081</v>
      </c>
      <c r="F1192" s="3" t="s">
        <v>1620</v>
      </c>
      <c r="G1192" s="3" t="s">
        <v>412</v>
      </c>
      <c r="H1192" s="3" t="s">
        <v>10333</v>
      </c>
      <c r="I1192" s="3" t="s">
        <v>742</v>
      </c>
      <c r="J1192" s="3">
        <v>368.16019999999997</v>
      </c>
      <c r="K1192" s="3">
        <v>4348712</v>
      </c>
      <c r="L1192" s="3" t="s">
        <v>677</v>
      </c>
      <c r="M1192" s="3">
        <v>1</v>
      </c>
      <c r="N1192" s="3" t="s">
        <v>1457</v>
      </c>
      <c r="O1192" s="3" t="s">
        <v>16081</v>
      </c>
      <c r="P1192" s="3" t="s">
        <v>41</v>
      </c>
      <c r="Q1192" s="3" t="s">
        <v>11611</v>
      </c>
      <c r="R1192" s="5" t="s">
        <v>16089</v>
      </c>
      <c r="S1192" s="3" t="s">
        <v>10333</v>
      </c>
      <c r="T1192" s="3" t="s">
        <v>412</v>
      </c>
      <c r="V1192" s="3">
        <v>53</v>
      </c>
      <c r="W1192" s="3">
        <v>50</v>
      </c>
      <c r="X1192" s="3">
        <v>23</v>
      </c>
      <c r="Y1192" s="3">
        <v>1190</v>
      </c>
      <c r="Z1192" s="3" t="s">
        <v>677</v>
      </c>
      <c r="AA1192" s="3">
        <v>12</v>
      </c>
      <c r="AB1192" s="3">
        <v>1</v>
      </c>
      <c r="AC1192" s="3">
        <v>4348712</v>
      </c>
      <c r="AD1192" s="3">
        <v>928894</v>
      </c>
      <c r="AE1192" s="3" t="s">
        <v>742</v>
      </c>
      <c r="AF1192" s="3">
        <v>12</v>
      </c>
      <c r="AG1192" s="3">
        <v>17</v>
      </c>
    </row>
    <row r="1193" spans="1:33" ht="15.75" customHeight="1" x14ac:dyDescent="0.15">
      <c r="A1193" s="3">
        <v>23536</v>
      </c>
      <c r="B1193" s="3">
        <v>1191</v>
      </c>
      <c r="C1193" s="3">
        <v>149</v>
      </c>
      <c r="D1193" s="3" t="s">
        <v>1462</v>
      </c>
      <c r="E1193" s="3" t="s">
        <v>16096</v>
      </c>
      <c r="F1193" s="3" t="s">
        <v>635</v>
      </c>
      <c r="G1193" s="3" t="s">
        <v>236</v>
      </c>
      <c r="H1193" s="3" t="s">
        <v>10336</v>
      </c>
      <c r="I1193" s="3" t="s">
        <v>4171</v>
      </c>
      <c r="J1193" s="3">
        <v>368.06990000000002</v>
      </c>
      <c r="K1193" s="3">
        <v>3892394</v>
      </c>
      <c r="L1193" s="3" t="s">
        <v>40</v>
      </c>
      <c r="M1193" s="3">
        <v>1</v>
      </c>
      <c r="N1193" s="3" t="s">
        <v>1462</v>
      </c>
      <c r="O1193" s="3" t="s">
        <v>16096</v>
      </c>
      <c r="P1193" s="3" t="s">
        <v>787</v>
      </c>
      <c r="Q1193" s="3" t="s">
        <v>11620</v>
      </c>
      <c r="R1193" s="5" t="s">
        <v>16102</v>
      </c>
      <c r="S1193" s="3" t="s">
        <v>10336</v>
      </c>
      <c r="T1193" s="3" t="s">
        <v>236</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15">
      <c r="A1194" s="3">
        <v>26480</v>
      </c>
      <c r="B1194" s="3">
        <v>1192</v>
      </c>
      <c r="C1194" s="3">
        <v>40</v>
      </c>
      <c r="D1194" s="3" t="s">
        <v>1535</v>
      </c>
      <c r="E1194" s="3" t="s">
        <v>16109</v>
      </c>
      <c r="F1194" s="3" t="s">
        <v>1009</v>
      </c>
      <c r="G1194" s="3" t="s">
        <v>403</v>
      </c>
      <c r="H1194" s="3" t="s">
        <v>6210</v>
      </c>
      <c r="I1194" s="3" t="s">
        <v>203</v>
      </c>
      <c r="J1194" s="3">
        <v>368.0496</v>
      </c>
      <c r="K1194" s="3">
        <v>23710584</v>
      </c>
      <c r="L1194" s="3" t="s">
        <v>340</v>
      </c>
      <c r="M1194" s="3">
        <v>0</v>
      </c>
      <c r="N1194" s="3" t="s">
        <v>1535</v>
      </c>
      <c r="O1194" s="3" t="s">
        <v>16109</v>
      </c>
      <c r="P1194" s="8">
        <v>33970</v>
      </c>
      <c r="Q1194" s="3" t="s">
        <v>11629</v>
      </c>
      <c r="R1194" s="5" t="s">
        <v>16114</v>
      </c>
      <c r="S1194" s="3" t="s">
        <v>6210</v>
      </c>
      <c r="T1194" s="3" t="s">
        <v>403</v>
      </c>
      <c r="V1194" s="3">
        <v>38</v>
      </c>
      <c r="W1194" s="3">
        <v>115</v>
      </c>
      <c r="X1194" s="3">
        <v>24</v>
      </c>
      <c r="Y1194" s="3">
        <v>1192</v>
      </c>
      <c r="Z1194" s="3" t="s">
        <v>340</v>
      </c>
      <c r="AA1194" s="3">
        <v>40</v>
      </c>
      <c r="AB1194" s="3">
        <v>15</v>
      </c>
      <c r="AC1194" s="3">
        <v>23710584</v>
      </c>
      <c r="AD1194" s="3">
        <v>5065827</v>
      </c>
      <c r="AE1194" s="3" t="s">
        <v>203</v>
      </c>
      <c r="AF1194" s="3">
        <v>6</v>
      </c>
      <c r="AG1194" s="3">
        <v>9</v>
      </c>
    </row>
    <row r="1195" spans="1:33" ht="15.75" customHeight="1" x14ac:dyDescent="0.15">
      <c r="A1195" s="3">
        <v>25849</v>
      </c>
      <c r="B1195" s="3">
        <v>1193</v>
      </c>
      <c r="C1195" s="3">
        <v>37</v>
      </c>
      <c r="D1195" s="3" t="s">
        <v>1537</v>
      </c>
      <c r="E1195" s="3" t="s">
        <v>16121</v>
      </c>
      <c r="F1195" s="3" t="s">
        <v>297</v>
      </c>
      <c r="G1195" s="3" t="s">
        <v>146</v>
      </c>
      <c r="H1195" s="3" t="s">
        <v>10342</v>
      </c>
      <c r="I1195" s="3" t="s">
        <v>2725</v>
      </c>
      <c r="J1195" s="3">
        <v>368.05119999999999</v>
      </c>
      <c r="K1195" s="3">
        <v>2480035</v>
      </c>
      <c r="L1195" s="3" t="s">
        <v>101</v>
      </c>
      <c r="M1195" s="3">
        <v>0</v>
      </c>
      <c r="N1195" s="3" t="s">
        <v>1537</v>
      </c>
      <c r="O1195" s="3" t="s">
        <v>16121</v>
      </c>
      <c r="P1195" s="8">
        <v>37257</v>
      </c>
      <c r="Q1195" s="3" t="s">
        <v>11633</v>
      </c>
      <c r="R1195" s="5" t="s">
        <v>16129</v>
      </c>
      <c r="S1195" s="3" t="s">
        <v>10342</v>
      </c>
      <c r="T1195" s="3" t="s">
        <v>146</v>
      </c>
      <c r="V1195" s="3">
        <v>25</v>
      </c>
      <c r="X1195" s="3">
        <v>96</v>
      </c>
      <c r="Y1195" s="3">
        <v>1193</v>
      </c>
      <c r="Z1195" s="3" t="s">
        <v>101</v>
      </c>
      <c r="AA1195" s="3">
        <v>37</v>
      </c>
      <c r="AB1195" s="3">
        <v>5</v>
      </c>
      <c r="AC1195" s="3">
        <v>2480035</v>
      </c>
      <c r="AD1195" s="3">
        <v>529864</v>
      </c>
      <c r="AE1195" s="3" t="s">
        <v>2725</v>
      </c>
      <c r="AF1195" s="3">
        <v>10</v>
      </c>
      <c r="AG1195" s="3">
        <v>30</v>
      </c>
    </row>
    <row r="1196" spans="1:33" ht="15.75" customHeight="1" x14ac:dyDescent="0.15">
      <c r="A1196" s="3">
        <v>23151</v>
      </c>
      <c r="B1196" s="3">
        <v>1194</v>
      </c>
      <c r="C1196" s="3">
        <v>240</v>
      </c>
      <c r="D1196" s="3" t="s">
        <v>1557</v>
      </c>
      <c r="E1196" s="3" t="s">
        <v>16137</v>
      </c>
      <c r="F1196" s="3" t="s">
        <v>657</v>
      </c>
      <c r="G1196" s="3" t="s">
        <v>246</v>
      </c>
      <c r="H1196" s="3" t="s">
        <v>10344</v>
      </c>
      <c r="I1196" s="3" t="s">
        <v>240</v>
      </c>
      <c r="J1196" s="3">
        <v>367.6069</v>
      </c>
      <c r="K1196" s="3">
        <v>27025921</v>
      </c>
      <c r="L1196" s="3" t="s">
        <v>226</v>
      </c>
      <c r="M1196" s="3">
        <v>3</v>
      </c>
      <c r="N1196" s="3" t="s">
        <v>1557</v>
      </c>
      <c r="O1196" s="3" t="s">
        <v>16137</v>
      </c>
      <c r="P1196" s="3" t="s">
        <v>179</v>
      </c>
      <c r="Q1196" s="3" t="s">
        <v>11637</v>
      </c>
      <c r="R1196" s="5" t="s">
        <v>16140</v>
      </c>
      <c r="S1196" s="3" t="s">
        <v>10344</v>
      </c>
      <c r="T1196" s="3" t="s">
        <v>246</v>
      </c>
      <c r="V1196" s="3">
        <v>87</v>
      </c>
      <c r="W1196" s="3">
        <v>24</v>
      </c>
      <c r="X1196" s="3">
        <v>14</v>
      </c>
      <c r="Y1196" s="3">
        <v>1194</v>
      </c>
      <c r="Z1196" s="3" t="s">
        <v>226</v>
      </c>
      <c r="AA1196" s="3">
        <v>240</v>
      </c>
      <c r="AB1196" s="3">
        <v>56</v>
      </c>
      <c r="AC1196" s="3">
        <v>27025921</v>
      </c>
      <c r="AD1196" s="3">
        <v>5779624</v>
      </c>
      <c r="AE1196" s="3" t="s">
        <v>240</v>
      </c>
      <c r="AF1196" s="3">
        <v>24</v>
      </c>
      <c r="AG1196" s="3">
        <v>18</v>
      </c>
    </row>
    <row r="1197" spans="1:33" ht="15.75" customHeight="1" x14ac:dyDescent="0.15">
      <c r="A1197" s="3">
        <v>23388</v>
      </c>
      <c r="B1197" s="3">
        <v>1195</v>
      </c>
      <c r="C1197" s="3">
        <v>9</v>
      </c>
      <c r="D1197" s="3" t="s">
        <v>1563</v>
      </c>
      <c r="E1197" s="3" t="s">
        <v>16144</v>
      </c>
      <c r="F1197" s="3" t="s">
        <v>143</v>
      </c>
      <c r="G1197" s="3" t="s">
        <v>77</v>
      </c>
      <c r="H1197" s="3" t="s">
        <v>2321</v>
      </c>
      <c r="I1197" s="3" t="s">
        <v>79</v>
      </c>
      <c r="J1197" s="3">
        <v>367.57490000000001</v>
      </c>
      <c r="K1197" s="3">
        <v>3228951</v>
      </c>
      <c r="L1197" s="3" t="s">
        <v>75</v>
      </c>
      <c r="M1197" s="3">
        <v>1</v>
      </c>
      <c r="N1197" s="3" t="s">
        <v>1563</v>
      </c>
      <c r="O1197" s="3" t="s">
        <v>16144</v>
      </c>
      <c r="P1197" s="3" t="s">
        <v>835</v>
      </c>
      <c r="Q1197" s="3" t="s">
        <v>2796</v>
      </c>
      <c r="R1197" s="5" t="s">
        <v>16151</v>
      </c>
      <c r="S1197" s="3" t="s">
        <v>2321</v>
      </c>
      <c r="T1197" s="3" t="s">
        <v>77</v>
      </c>
      <c r="V1197" s="3">
        <v>38</v>
      </c>
      <c r="W1197" s="3">
        <v>37</v>
      </c>
      <c r="X1197" s="3">
        <v>28</v>
      </c>
      <c r="Y1197" s="3">
        <v>1195</v>
      </c>
      <c r="Z1197" s="3" t="s">
        <v>75</v>
      </c>
      <c r="AA1197" s="3">
        <v>9</v>
      </c>
      <c r="AB1197" s="3">
        <v>4</v>
      </c>
      <c r="AC1197" s="3">
        <v>3228951</v>
      </c>
      <c r="AD1197" s="3">
        <v>690574</v>
      </c>
      <c r="AE1197" s="3" t="s">
        <v>79</v>
      </c>
      <c r="AF1197" s="3">
        <v>14</v>
      </c>
      <c r="AG1197" s="3">
        <v>6</v>
      </c>
    </row>
    <row r="1198" spans="1:33" ht="15.75" customHeight="1" x14ac:dyDescent="0.15">
      <c r="A1198" s="3">
        <v>24873</v>
      </c>
      <c r="B1198" s="3">
        <v>1196</v>
      </c>
      <c r="C1198" s="3">
        <v>15</v>
      </c>
      <c r="D1198" s="3" t="s">
        <v>1569</v>
      </c>
      <c r="E1198" s="3" t="s">
        <v>16155</v>
      </c>
      <c r="F1198" s="3" t="s">
        <v>1438</v>
      </c>
      <c r="G1198" s="3" t="s">
        <v>495</v>
      </c>
      <c r="H1198" s="3" t="s">
        <v>4897</v>
      </c>
      <c r="I1198" s="3" t="s">
        <v>2682</v>
      </c>
      <c r="J1198" s="3">
        <v>366.63549999999998</v>
      </c>
      <c r="K1198" s="3">
        <v>12568794</v>
      </c>
      <c r="L1198" s="3" t="s">
        <v>340</v>
      </c>
      <c r="M1198" s="3">
        <v>0</v>
      </c>
      <c r="N1198" s="3" t="s">
        <v>1569</v>
      </c>
      <c r="O1198" s="3" t="s">
        <v>16155</v>
      </c>
      <c r="P1198" s="8">
        <v>39814</v>
      </c>
      <c r="Q1198" s="3" t="s">
        <v>11645</v>
      </c>
      <c r="R1198" s="5" t="s">
        <v>16162</v>
      </c>
      <c r="S1198" s="3" t="s">
        <v>4897</v>
      </c>
      <c r="T1198" s="3" t="s">
        <v>495</v>
      </c>
      <c r="V1198" s="3">
        <v>28</v>
      </c>
      <c r="W1198" s="3">
        <v>8</v>
      </c>
      <c r="X1198" s="3">
        <v>25</v>
      </c>
      <c r="Y1198" s="3">
        <v>1196</v>
      </c>
      <c r="Z1198" s="3" t="s">
        <v>340</v>
      </c>
      <c r="AA1198" s="3">
        <v>15</v>
      </c>
      <c r="AB1198" s="3">
        <v>8</v>
      </c>
      <c r="AC1198" s="3">
        <v>12568794</v>
      </c>
      <c r="AD1198" s="3">
        <v>2693493</v>
      </c>
      <c r="AE1198" s="3" t="s">
        <v>2682</v>
      </c>
      <c r="AF1198" s="3">
        <v>6</v>
      </c>
      <c r="AG1198" s="3">
        <v>79</v>
      </c>
    </row>
    <row r="1199" spans="1:33" ht="15.75" customHeight="1" x14ac:dyDescent="0.15">
      <c r="A1199" s="3">
        <v>23519</v>
      </c>
      <c r="B1199" s="3">
        <v>1197</v>
      </c>
      <c r="C1199" s="3">
        <v>38</v>
      </c>
      <c r="D1199" s="3" t="s">
        <v>1575</v>
      </c>
      <c r="E1199" s="3" t="s">
        <v>16167</v>
      </c>
      <c r="F1199" s="3" t="s">
        <v>1105</v>
      </c>
      <c r="G1199" s="3" t="s">
        <v>486</v>
      </c>
      <c r="H1199" s="3" t="s">
        <v>10352</v>
      </c>
      <c r="I1199" s="3" t="s">
        <v>11652</v>
      </c>
      <c r="J1199" s="3">
        <v>366.61619999999999</v>
      </c>
      <c r="K1199" s="3">
        <v>9180706</v>
      </c>
      <c r="L1199" s="3" t="s">
        <v>478</v>
      </c>
      <c r="M1199" s="3">
        <v>1</v>
      </c>
      <c r="N1199" s="3" t="s">
        <v>1575</v>
      </c>
      <c r="O1199" s="3" t="s">
        <v>16167</v>
      </c>
      <c r="P1199" s="3" t="s">
        <v>179</v>
      </c>
      <c r="Q1199" s="3" t="s">
        <v>11650</v>
      </c>
      <c r="R1199" s="5" t="s">
        <v>16173</v>
      </c>
      <c r="S1199" s="3" t="s">
        <v>10352</v>
      </c>
      <c r="T1199" s="3" t="s">
        <v>486</v>
      </c>
      <c r="V1199" s="3">
        <v>20</v>
      </c>
      <c r="W1199" s="3">
        <v>0</v>
      </c>
      <c r="X1199" s="3">
        <v>20</v>
      </c>
      <c r="Y1199" s="3">
        <v>1197</v>
      </c>
      <c r="Z1199" s="3" t="s">
        <v>478</v>
      </c>
      <c r="AA1199" s="3">
        <v>38</v>
      </c>
      <c r="AB1199" s="3">
        <v>22</v>
      </c>
      <c r="AC1199" s="3">
        <v>9180706</v>
      </c>
      <c r="AD1199" s="3">
        <v>1967507</v>
      </c>
      <c r="AF1199" s="3">
        <v>15</v>
      </c>
      <c r="AG1199" s="3">
        <v>307</v>
      </c>
    </row>
    <row r="1200" spans="1:33" ht="15.75" customHeight="1" x14ac:dyDescent="0.15">
      <c r="A1200" s="3">
        <v>21947</v>
      </c>
      <c r="B1200" s="3">
        <v>1198</v>
      </c>
      <c r="C1200" s="3">
        <v>979</v>
      </c>
      <c r="D1200" s="3" t="s">
        <v>1581</v>
      </c>
      <c r="E1200" s="3" t="s">
        <v>16181</v>
      </c>
      <c r="F1200" s="3" t="s">
        <v>657</v>
      </c>
      <c r="G1200" s="3" t="s">
        <v>246</v>
      </c>
      <c r="H1200" s="3" t="s">
        <v>10355</v>
      </c>
      <c r="I1200" s="3" t="s">
        <v>3818</v>
      </c>
      <c r="J1200" s="3">
        <v>366.36559999999997</v>
      </c>
      <c r="K1200" s="3">
        <v>189763660</v>
      </c>
      <c r="L1200" s="3" t="s">
        <v>101</v>
      </c>
      <c r="M1200" s="3">
        <v>2</v>
      </c>
      <c r="N1200" s="3" t="s">
        <v>1581</v>
      </c>
      <c r="O1200" s="3" t="s">
        <v>16181</v>
      </c>
      <c r="P1200" s="3" t="s">
        <v>1029</v>
      </c>
      <c r="Q1200" s="3" t="s">
        <v>11656</v>
      </c>
      <c r="R1200" s="5" t="s">
        <v>16187</v>
      </c>
      <c r="S1200" s="3" t="s">
        <v>10355</v>
      </c>
      <c r="T1200" s="3" t="s">
        <v>246</v>
      </c>
      <c r="V1200" s="3">
        <v>88</v>
      </c>
      <c r="W1200" s="3">
        <v>20</v>
      </c>
      <c r="X1200" s="3">
        <v>97</v>
      </c>
      <c r="Y1200" s="3">
        <v>1198</v>
      </c>
      <c r="Z1200" s="3" t="s">
        <v>101</v>
      </c>
      <c r="AA1200" s="3">
        <v>979</v>
      </c>
      <c r="AB1200" s="3">
        <v>388</v>
      </c>
      <c r="AC1200" s="3">
        <v>189763660</v>
      </c>
      <c r="AD1200" s="3">
        <v>40689888</v>
      </c>
      <c r="AE1200" s="3" t="s">
        <v>3818</v>
      </c>
      <c r="AF1200" s="3">
        <v>10</v>
      </c>
      <c r="AG1200" s="3">
        <v>22</v>
      </c>
    </row>
    <row r="1201" spans="1:33" ht="15.75" customHeight="1" x14ac:dyDescent="0.15">
      <c r="A1201" s="3">
        <v>26607</v>
      </c>
      <c r="B1201" s="3">
        <v>1199</v>
      </c>
      <c r="C1201" s="3">
        <v>23</v>
      </c>
      <c r="D1201" s="3" t="s">
        <v>1600</v>
      </c>
      <c r="E1201" s="3" t="s">
        <v>16193</v>
      </c>
      <c r="F1201" s="3" t="s">
        <v>1072</v>
      </c>
      <c r="G1201" s="3" t="s">
        <v>575</v>
      </c>
      <c r="H1201" s="3" t="s">
        <v>2724</v>
      </c>
      <c r="I1201" s="3" t="s">
        <v>1375</v>
      </c>
      <c r="J1201" s="3">
        <v>366.25729999999999</v>
      </c>
      <c r="K1201" s="3">
        <v>17780219</v>
      </c>
      <c r="L1201" s="3" t="s">
        <v>364</v>
      </c>
      <c r="M1201" s="3">
        <v>0</v>
      </c>
      <c r="N1201" s="3" t="s">
        <v>1600</v>
      </c>
      <c r="O1201" s="3" t="s">
        <v>16193</v>
      </c>
      <c r="P1201" s="8">
        <v>39083</v>
      </c>
      <c r="Q1201" s="3" t="s">
        <v>11662</v>
      </c>
      <c r="R1201" s="5" t="s">
        <v>16197</v>
      </c>
      <c r="S1201" s="3" t="s">
        <v>2724</v>
      </c>
      <c r="T1201" s="3" t="s">
        <v>575</v>
      </c>
      <c r="V1201" s="3">
        <v>26</v>
      </c>
      <c r="W1201" s="3">
        <v>21</v>
      </c>
      <c r="X1201" s="3">
        <v>54</v>
      </c>
      <c r="Y1201" s="3">
        <v>1199</v>
      </c>
      <c r="Z1201" s="3" t="s">
        <v>364</v>
      </c>
      <c r="AA1201" s="3">
        <v>23</v>
      </c>
      <c r="AB1201" s="3">
        <v>10</v>
      </c>
      <c r="AC1201" s="3">
        <v>17780219</v>
      </c>
      <c r="AD1201" s="3">
        <v>3813392</v>
      </c>
      <c r="AE1201" s="3" t="s">
        <v>1375</v>
      </c>
      <c r="AF1201" s="3">
        <v>20</v>
      </c>
      <c r="AG1201" s="3">
        <v>23</v>
      </c>
    </row>
    <row r="1202" spans="1:33" ht="15.75" customHeight="1" x14ac:dyDescent="0.15">
      <c r="A1202" s="3">
        <v>22872</v>
      </c>
      <c r="B1202" s="3">
        <v>1200</v>
      </c>
      <c r="C1202" s="3">
        <v>393</v>
      </c>
      <c r="D1202" s="3" t="s">
        <v>1606</v>
      </c>
      <c r="E1202" s="3" t="s">
        <v>16203</v>
      </c>
      <c r="F1202" s="3" t="s">
        <v>657</v>
      </c>
      <c r="G1202" s="3" t="s">
        <v>246</v>
      </c>
      <c r="H1202" s="3" t="s">
        <v>6898</v>
      </c>
      <c r="I1202" s="3" t="s">
        <v>264</v>
      </c>
      <c r="J1202" s="3">
        <v>365.58479999999997</v>
      </c>
      <c r="K1202" s="3">
        <v>26736071</v>
      </c>
      <c r="L1202" s="3" t="s">
        <v>101</v>
      </c>
      <c r="M1202" s="3">
        <v>1</v>
      </c>
      <c r="N1202" s="3" t="s">
        <v>1606</v>
      </c>
      <c r="O1202" s="3" t="s">
        <v>16203</v>
      </c>
      <c r="P1202" s="3" t="s">
        <v>1063</v>
      </c>
      <c r="Q1202" s="3" t="s">
        <v>11666</v>
      </c>
      <c r="R1202" s="5" t="s">
        <v>16209</v>
      </c>
      <c r="S1202" s="3" t="s">
        <v>6898</v>
      </c>
      <c r="T1202" s="3" t="s">
        <v>246</v>
      </c>
      <c r="V1202" s="3">
        <v>89</v>
      </c>
      <c r="W1202" s="3">
        <v>40</v>
      </c>
      <c r="X1202" s="3">
        <v>98</v>
      </c>
      <c r="Y1202" s="3">
        <v>1200</v>
      </c>
      <c r="Z1202" s="3" t="s">
        <v>101</v>
      </c>
      <c r="AA1202" s="3">
        <v>393</v>
      </c>
      <c r="AB1202" s="3">
        <v>226</v>
      </c>
      <c r="AC1202" s="3">
        <v>26736071</v>
      </c>
      <c r="AD1202" s="3">
        <v>5742471</v>
      </c>
      <c r="AE1202" s="3" t="s">
        <v>264</v>
      </c>
      <c r="AF1202" s="3">
        <v>10</v>
      </c>
      <c r="AG1202" s="3">
        <v>8</v>
      </c>
    </row>
    <row r="1203" spans="1:33" ht="15.75" customHeight="1" x14ac:dyDescent="0.15">
      <c r="A1203" s="3">
        <v>24855</v>
      </c>
      <c r="B1203" s="3">
        <v>1201</v>
      </c>
      <c r="C1203" s="3">
        <v>13</v>
      </c>
      <c r="D1203" s="3" t="s">
        <v>1633</v>
      </c>
      <c r="E1203" s="3" t="s">
        <v>16216</v>
      </c>
      <c r="F1203" s="3" t="s">
        <v>297</v>
      </c>
      <c r="G1203" s="3" t="s">
        <v>146</v>
      </c>
      <c r="H1203" s="3" t="s">
        <v>148</v>
      </c>
      <c r="I1203" s="3" t="s">
        <v>149</v>
      </c>
      <c r="J1203" s="3">
        <v>365.37509999999997</v>
      </c>
      <c r="K1203" s="3">
        <v>2822500</v>
      </c>
      <c r="L1203" s="3" t="s">
        <v>335</v>
      </c>
      <c r="M1203" s="3">
        <v>0</v>
      </c>
      <c r="N1203" s="3" t="s">
        <v>1633</v>
      </c>
      <c r="O1203" s="3" t="s">
        <v>16216</v>
      </c>
      <c r="P1203" s="8">
        <v>39083</v>
      </c>
      <c r="Q1203" s="3" t="s">
        <v>11668</v>
      </c>
      <c r="R1203" s="5" t="s">
        <v>16222</v>
      </c>
      <c r="S1203" s="3" t="s">
        <v>148</v>
      </c>
      <c r="T1203" s="3" t="s">
        <v>146</v>
      </c>
      <c r="V1203" s="3">
        <v>26</v>
      </c>
      <c r="W1203" s="3">
        <v>0</v>
      </c>
      <c r="X1203" s="3">
        <v>22</v>
      </c>
      <c r="Y1203" s="3">
        <v>1201</v>
      </c>
      <c r="Z1203" s="3" t="s">
        <v>335</v>
      </c>
      <c r="AA1203" s="3">
        <v>13</v>
      </c>
      <c r="AB1203" s="3">
        <v>2</v>
      </c>
      <c r="AC1203" s="3">
        <v>2822500</v>
      </c>
      <c r="AD1203" s="3">
        <v>606500</v>
      </c>
      <c r="AF1203" s="3">
        <v>21</v>
      </c>
      <c r="AG1203" s="3">
        <v>31</v>
      </c>
    </row>
    <row r="1204" spans="1:33" ht="15.75" customHeight="1" x14ac:dyDescent="0.15">
      <c r="A1204" s="3">
        <v>22038</v>
      </c>
      <c r="B1204" s="3">
        <v>1202</v>
      </c>
      <c r="C1204" s="3">
        <v>120</v>
      </c>
      <c r="D1204" s="3" t="s">
        <v>1636</v>
      </c>
      <c r="E1204" s="3" t="s">
        <v>16228</v>
      </c>
      <c r="F1204" s="3" t="s">
        <v>1105</v>
      </c>
      <c r="G1204" s="3" t="s">
        <v>486</v>
      </c>
      <c r="H1204" s="3" t="s">
        <v>3030</v>
      </c>
      <c r="I1204" s="3" t="s">
        <v>488</v>
      </c>
      <c r="J1204" s="3">
        <v>365.20159999999998</v>
      </c>
      <c r="K1204" s="3">
        <v>7347422</v>
      </c>
      <c r="L1204" s="3" t="s">
        <v>162</v>
      </c>
      <c r="M1204" s="3">
        <v>2</v>
      </c>
      <c r="N1204" s="3" t="s">
        <v>1636</v>
      </c>
      <c r="O1204" s="3" t="s">
        <v>16228</v>
      </c>
      <c r="P1204" s="3" t="s">
        <v>1000</v>
      </c>
      <c r="Q1204" s="3" t="s">
        <v>11675</v>
      </c>
      <c r="R1204" s="5" t="s">
        <v>16237</v>
      </c>
      <c r="S1204" s="3" t="s">
        <v>3030</v>
      </c>
      <c r="T1204" s="3" t="s">
        <v>486</v>
      </c>
      <c r="V1204" s="3">
        <v>21</v>
      </c>
      <c r="W1204" s="3">
        <v>18</v>
      </c>
      <c r="X1204" s="3">
        <v>127</v>
      </c>
      <c r="Y1204" s="3">
        <v>1202</v>
      </c>
      <c r="Z1204" s="3" t="s">
        <v>162</v>
      </c>
      <c r="AA1204" s="3">
        <v>120</v>
      </c>
      <c r="AB1204" s="3">
        <v>55</v>
      </c>
      <c r="AC1204" s="3">
        <v>7347422</v>
      </c>
      <c r="AD1204" s="3">
        <v>1579406</v>
      </c>
      <c r="AE1204" s="3" t="s">
        <v>488</v>
      </c>
      <c r="AF1204" s="3">
        <v>8</v>
      </c>
      <c r="AG1204" s="3">
        <v>50</v>
      </c>
    </row>
    <row r="1205" spans="1:33" ht="15.75" customHeight="1" x14ac:dyDescent="0.15">
      <c r="A1205" s="3">
        <v>25757</v>
      </c>
      <c r="B1205" s="3">
        <v>1203</v>
      </c>
      <c r="C1205" s="3">
        <v>75</v>
      </c>
      <c r="D1205" s="3" t="s">
        <v>1638</v>
      </c>
      <c r="E1205" s="3" t="s">
        <v>16245</v>
      </c>
      <c r="F1205" s="3" t="s">
        <v>4061</v>
      </c>
      <c r="G1205" s="3" t="s">
        <v>446</v>
      </c>
      <c r="H1205" s="3" t="s">
        <v>2435</v>
      </c>
      <c r="I1205" s="3" t="s">
        <v>2435</v>
      </c>
      <c r="J1205" s="3">
        <v>363.44139999999999</v>
      </c>
      <c r="K1205" s="3">
        <v>11090093</v>
      </c>
      <c r="L1205" s="3" t="s">
        <v>162</v>
      </c>
      <c r="M1205" s="3">
        <v>0</v>
      </c>
      <c r="N1205" s="3" t="s">
        <v>1638</v>
      </c>
      <c r="O1205" s="3" t="s">
        <v>16245</v>
      </c>
      <c r="P1205" s="8">
        <v>38353</v>
      </c>
      <c r="Q1205" s="3" t="s">
        <v>11680</v>
      </c>
      <c r="R1205" s="5" t="s">
        <v>16252</v>
      </c>
      <c r="S1205" s="3" t="s">
        <v>2435</v>
      </c>
      <c r="T1205" s="3" t="s">
        <v>446</v>
      </c>
      <c r="V1205" s="3">
        <v>42</v>
      </c>
      <c r="W1205" s="3">
        <v>40</v>
      </c>
      <c r="X1205" s="3">
        <v>127</v>
      </c>
      <c r="Y1205" s="3">
        <v>1203</v>
      </c>
      <c r="Z1205" s="3" t="s">
        <v>162</v>
      </c>
      <c r="AA1205" s="3">
        <v>75</v>
      </c>
      <c r="AB1205" s="3">
        <v>13</v>
      </c>
      <c r="AC1205" s="3">
        <v>11090093</v>
      </c>
      <c r="AD1205" s="3">
        <v>2392987</v>
      </c>
      <c r="AE1205" s="3" t="s">
        <v>2435</v>
      </c>
      <c r="AF1205" s="3">
        <v>8</v>
      </c>
      <c r="AG1205" s="3">
        <v>29</v>
      </c>
    </row>
    <row r="1206" spans="1:33" ht="15.75" customHeight="1" x14ac:dyDescent="0.15">
      <c r="A1206" s="3">
        <v>24832</v>
      </c>
      <c r="B1206" s="3">
        <v>1204</v>
      </c>
      <c r="C1206" s="3">
        <v>100</v>
      </c>
      <c r="D1206" s="3" t="s">
        <v>1640</v>
      </c>
      <c r="E1206" s="3" t="s">
        <v>16261</v>
      </c>
      <c r="F1206" s="3" t="s">
        <v>931</v>
      </c>
      <c r="G1206" s="3" t="s">
        <v>378</v>
      </c>
      <c r="H1206" s="3" t="s">
        <v>379</v>
      </c>
      <c r="I1206" s="3" t="s">
        <v>380</v>
      </c>
      <c r="J1206" s="3">
        <v>362.29090000000002</v>
      </c>
      <c r="K1206" s="3">
        <v>7367756</v>
      </c>
      <c r="L1206" s="3" t="s">
        <v>50</v>
      </c>
      <c r="M1206" s="3">
        <v>0</v>
      </c>
      <c r="N1206" s="3" t="s">
        <v>1640</v>
      </c>
      <c r="O1206" s="3" t="s">
        <v>16261</v>
      </c>
      <c r="P1206" s="8">
        <v>39814</v>
      </c>
      <c r="Q1206" s="3" t="s">
        <v>11683</v>
      </c>
      <c r="R1206" s="5" t="s">
        <v>16267</v>
      </c>
      <c r="S1206" s="3" t="s">
        <v>379</v>
      </c>
      <c r="T1206" s="3" t="s">
        <v>378</v>
      </c>
      <c r="V1206" s="3">
        <v>15</v>
      </c>
      <c r="W1206" s="3">
        <v>10</v>
      </c>
      <c r="X1206" s="3">
        <v>34</v>
      </c>
      <c r="Y1206" s="3">
        <v>1204</v>
      </c>
      <c r="Z1206" s="3" t="s">
        <v>50</v>
      </c>
      <c r="AA1206" s="3">
        <v>100</v>
      </c>
      <c r="AB1206" s="3">
        <v>35</v>
      </c>
      <c r="AC1206" s="3">
        <v>7367756</v>
      </c>
      <c r="AD1206" s="3">
        <v>1593749</v>
      </c>
      <c r="AE1206" s="3" t="s">
        <v>380</v>
      </c>
      <c r="AF1206" s="3">
        <v>11</v>
      </c>
      <c r="AG1206" s="3">
        <v>81</v>
      </c>
    </row>
    <row r="1207" spans="1:33" ht="15.75" customHeight="1" x14ac:dyDescent="0.15">
      <c r="A1207" s="3">
        <v>22235</v>
      </c>
      <c r="B1207" s="3">
        <v>1205</v>
      </c>
      <c r="C1207" s="3">
        <v>42</v>
      </c>
      <c r="D1207" s="3" t="s">
        <v>1641</v>
      </c>
      <c r="E1207" s="3" t="s">
        <v>16273</v>
      </c>
      <c r="F1207" s="3" t="s">
        <v>475</v>
      </c>
      <c r="G1207" s="3" t="s">
        <v>277</v>
      </c>
      <c r="H1207" s="3" t="s">
        <v>475</v>
      </c>
      <c r="I1207" s="3" t="s">
        <v>203</v>
      </c>
      <c r="J1207" s="3">
        <v>361.94749999999999</v>
      </c>
      <c r="K1207" s="3">
        <v>13073497</v>
      </c>
      <c r="L1207" s="3" t="s">
        <v>71</v>
      </c>
      <c r="M1207" s="3">
        <v>2</v>
      </c>
      <c r="N1207" s="3" t="s">
        <v>1641</v>
      </c>
      <c r="O1207" s="3" t="s">
        <v>16273</v>
      </c>
      <c r="P1207" s="3" t="s">
        <v>835</v>
      </c>
      <c r="Q1207" s="3" t="s">
        <v>6737</v>
      </c>
      <c r="R1207" s="5" t="s">
        <v>16279</v>
      </c>
      <c r="S1207" s="3" t="s">
        <v>475</v>
      </c>
      <c r="T1207" s="3" t="s">
        <v>277</v>
      </c>
      <c r="V1207" s="3">
        <v>99</v>
      </c>
      <c r="W1207" s="3">
        <v>116</v>
      </c>
      <c r="X1207" s="3">
        <v>127</v>
      </c>
      <c r="Y1207" s="3">
        <v>1205</v>
      </c>
      <c r="Z1207" s="3" t="s">
        <v>71</v>
      </c>
      <c r="AA1207" s="3">
        <v>42</v>
      </c>
      <c r="AB1207" s="3">
        <v>10</v>
      </c>
      <c r="AC1207" s="3">
        <v>13073497</v>
      </c>
      <c r="AD1207" s="3">
        <v>2830083</v>
      </c>
      <c r="AE1207" s="3" t="s">
        <v>203</v>
      </c>
      <c r="AF1207" s="3">
        <v>5</v>
      </c>
      <c r="AG1207" s="3">
        <v>9</v>
      </c>
    </row>
    <row r="1208" spans="1:33" ht="15.75" customHeight="1" x14ac:dyDescent="0.15">
      <c r="A1208" s="3">
        <v>21245</v>
      </c>
      <c r="B1208" s="3">
        <v>1206</v>
      </c>
      <c r="C1208" s="3">
        <v>1500</v>
      </c>
      <c r="D1208" s="3" t="s">
        <v>1648</v>
      </c>
      <c r="E1208" s="3" t="s">
        <v>16282</v>
      </c>
      <c r="F1208" s="3" t="s">
        <v>1193</v>
      </c>
      <c r="G1208" s="3" t="s">
        <v>564</v>
      </c>
      <c r="H1208" s="3" t="s">
        <v>7862</v>
      </c>
      <c r="I1208" s="3" t="s">
        <v>63</v>
      </c>
      <c r="J1208" s="3">
        <v>361.4144</v>
      </c>
      <c r="K1208" s="3">
        <v>263912441</v>
      </c>
      <c r="L1208" s="3" t="s">
        <v>162</v>
      </c>
      <c r="M1208" s="3">
        <v>7</v>
      </c>
      <c r="N1208" s="3" t="s">
        <v>1648</v>
      </c>
      <c r="O1208" s="3" t="s">
        <v>16282</v>
      </c>
      <c r="P1208" s="3" t="s">
        <v>104</v>
      </c>
      <c r="Q1208" s="3" t="s">
        <v>11688</v>
      </c>
      <c r="R1208" s="5" t="s">
        <v>16288</v>
      </c>
      <c r="S1208" s="3" t="s">
        <v>7862</v>
      </c>
      <c r="T1208" s="3" t="s">
        <v>564</v>
      </c>
      <c r="V1208" s="3">
        <v>31</v>
      </c>
      <c r="W1208" s="3">
        <v>91</v>
      </c>
      <c r="X1208" s="3">
        <v>127</v>
      </c>
      <c r="Y1208" s="3">
        <v>1206</v>
      </c>
      <c r="Z1208" s="3" t="s">
        <v>162</v>
      </c>
      <c r="AA1208" s="3">
        <v>1500</v>
      </c>
      <c r="AB1208" s="3">
        <v>0</v>
      </c>
      <c r="AC1208" s="3">
        <v>263912441</v>
      </c>
      <c r="AD1208" s="3">
        <v>57196404</v>
      </c>
      <c r="AE1208" s="3" t="s">
        <v>63</v>
      </c>
      <c r="AF1208" s="3">
        <v>8</v>
      </c>
      <c r="AG1208" s="3">
        <v>3</v>
      </c>
    </row>
    <row r="1209" spans="1:33" ht="15.75" customHeight="1" x14ac:dyDescent="0.15">
      <c r="A1209" s="3">
        <v>21488</v>
      </c>
      <c r="B1209" s="3">
        <v>1207</v>
      </c>
      <c r="C1209" s="3">
        <v>61</v>
      </c>
      <c r="D1209" s="3" t="s">
        <v>1652</v>
      </c>
      <c r="E1209" s="3" t="s">
        <v>16292</v>
      </c>
      <c r="F1209" s="3" t="s">
        <v>1193</v>
      </c>
      <c r="G1209" s="3" t="s">
        <v>564</v>
      </c>
      <c r="H1209" s="3" t="s">
        <v>7862</v>
      </c>
      <c r="I1209" s="3" t="s">
        <v>63</v>
      </c>
      <c r="J1209" s="3">
        <v>361.32709999999997</v>
      </c>
      <c r="K1209" s="3">
        <v>12735124</v>
      </c>
      <c r="L1209" s="3" t="s">
        <v>215</v>
      </c>
      <c r="M1209" s="3">
        <v>4</v>
      </c>
      <c r="N1209" s="3" t="s">
        <v>1652</v>
      </c>
      <c r="O1209" s="3" t="s">
        <v>16292</v>
      </c>
      <c r="P1209" s="3" t="s">
        <v>7961</v>
      </c>
      <c r="Q1209" s="3" t="s">
        <v>11692</v>
      </c>
      <c r="R1209" s="5" t="s">
        <v>16296</v>
      </c>
      <c r="S1209" s="3" t="s">
        <v>7862</v>
      </c>
      <c r="T1209" s="3" t="s">
        <v>564</v>
      </c>
      <c r="V1209" s="3">
        <v>32</v>
      </c>
      <c r="W1209" s="3">
        <v>92</v>
      </c>
      <c r="X1209" s="3">
        <v>78</v>
      </c>
      <c r="Y1209" s="3">
        <v>1207</v>
      </c>
      <c r="Z1209" s="3" t="s">
        <v>215</v>
      </c>
      <c r="AA1209" s="3">
        <v>61</v>
      </c>
      <c r="AB1209" s="3">
        <v>30</v>
      </c>
      <c r="AC1209" s="3">
        <v>12735124</v>
      </c>
      <c r="AD1209" s="3">
        <v>2760541</v>
      </c>
      <c r="AE1209" s="3" t="s">
        <v>63</v>
      </c>
      <c r="AF1209" s="3">
        <v>7</v>
      </c>
      <c r="AG1209" s="3">
        <v>3</v>
      </c>
    </row>
    <row r="1210" spans="1:33" ht="15.75" customHeight="1" x14ac:dyDescent="0.15">
      <c r="A1210" s="3">
        <v>23473</v>
      </c>
      <c r="B1210" s="3">
        <v>1208</v>
      </c>
      <c r="C1210" s="3">
        <v>55</v>
      </c>
      <c r="D1210" s="3" t="s">
        <v>1657</v>
      </c>
      <c r="E1210" s="3" t="s">
        <v>16302</v>
      </c>
      <c r="F1210" s="3" t="s">
        <v>96</v>
      </c>
      <c r="G1210" s="3" t="s">
        <v>61</v>
      </c>
      <c r="H1210" s="3" t="s">
        <v>4046</v>
      </c>
      <c r="I1210" s="3" t="s">
        <v>63</v>
      </c>
      <c r="J1210" s="3">
        <v>361.10930000000002</v>
      </c>
      <c r="K1210" s="3">
        <v>15510049</v>
      </c>
      <c r="L1210" s="3" t="s">
        <v>71</v>
      </c>
      <c r="M1210" s="3">
        <v>1</v>
      </c>
      <c r="N1210" s="3" t="s">
        <v>1657</v>
      </c>
      <c r="O1210" s="3" t="s">
        <v>16302</v>
      </c>
      <c r="P1210" s="3" t="s">
        <v>41</v>
      </c>
      <c r="Q1210" s="3" t="s">
        <v>11697</v>
      </c>
      <c r="R1210" s="5" t="s">
        <v>16309</v>
      </c>
      <c r="S1210" s="3" t="s">
        <v>4046</v>
      </c>
      <c r="T1210" s="3" t="s">
        <v>61</v>
      </c>
      <c r="V1210" s="3">
        <v>86</v>
      </c>
      <c r="W1210" s="3">
        <v>93</v>
      </c>
      <c r="X1210" s="3">
        <v>127</v>
      </c>
      <c r="Y1210" s="3">
        <v>1208</v>
      </c>
      <c r="Z1210" s="3" t="s">
        <v>71</v>
      </c>
      <c r="AA1210" s="3">
        <v>55</v>
      </c>
      <c r="AB1210" s="3">
        <v>18</v>
      </c>
      <c r="AC1210" s="3">
        <v>15510049</v>
      </c>
      <c r="AD1210" s="3">
        <v>3363638</v>
      </c>
      <c r="AE1210" s="3" t="s">
        <v>63</v>
      </c>
      <c r="AF1210" s="3">
        <v>5</v>
      </c>
      <c r="AG1210" s="3">
        <v>3</v>
      </c>
    </row>
    <row r="1211" spans="1:33" ht="15.75" customHeight="1" x14ac:dyDescent="0.15">
      <c r="A1211" s="3">
        <v>23021</v>
      </c>
      <c r="B1211" s="3">
        <v>1209</v>
      </c>
      <c r="C1211" s="3">
        <v>21</v>
      </c>
      <c r="D1211" s="3" t="s">
        <v>1662</v>
      </c>
      <c r="E1211" s="3" t="s">
        <v>16315</v>
      </c>
      <c r="F1211" s="3" t="s">
        <v>36</v>
      </c>
      <c r="G1211" s="3" t="s">
        <v>37</v>
      </c>
      <c r="H1211" s="3" t="s">
        <v>10384</v>
      </c>
      <c r="I1211" s="3" t="s">
        <v>817</v>
      </c>
      <c r="J1211" s="3">
        <v>361.06869999999998</v>
      </c>
      <c r="K1211" s="3">
        <v>4105554</v>
      </c>
      <c r="L1211" s="3" t="s">
        <v>71</v>
      </c>
      <c r="M1211" s="3">
        <v>1</v>
      </c>
      <c r="N1211" s="3" t="s">
        <v>1662</v>
      </c>
      <c r="O1211" s="3" t="s">
        <v>16315</v>
      </c>
      <c r="P1211" s="3" t="s">
        <v>179</v>
      </c>
      <c r="Q1211" s="3" t="s">
        <v>10438</v>
      </c>
      <c r="R1211" s="5" t="s">
        <v>16321</v>
      </c>
      <c r="S1211" s="3" t="s">
        <v>10384</v>
      </c>
      <c r="T1211" s="3" t="s">
        <v>37</v>
      </c>
      <c r="V1211" s="3">
        <v>127</v>
      </c>
      <c r="W1211" s="3">
        <v>26</v>
      </c>
      <c r="X1211" s="3">
        <v>127</v>
      </c>
      <c r="Y1211" s="3">
        <v>1209</v>
      </c>
      <c r="Z1211" s="3" t="s">
        <v>71</v>
      </c>
      <c r="AA1211" s="3">
        <v>21</v>
      </c>
      <c r="AB1211" s="3">
        <v>6</v>
      </c>
      <c r="AC1211" s="3">
        <v>4105554</v>
      </c>
      <c r="AD1211" s="3">
        <v>890443</v>
      </c>
      <c r="AE1211" s="3" t="s">
        <v>817</v>
      </c>
      <c r="AF1211" s="3">
        <v>5</v>
      </c>
      <c r="AG1211" s="3">
        <v>11</v>
      </c>
    </row>
    <row r="1212" spans="1:33" ht="15.75" customHeight="1" x14ac:dyDescent="0.15">
      <c r="A1212" s="3">
        <v>23063</v>
      </c>
      <c r="B1212" s="3">
        <v>1210</v>
      </c>
      <c r="C1212" s="3">
        <v>48</v>
      </c>
      <c r="D1212" s="3" t="s">
        <v>1681</v>
      </c>
      <c r="E1212" s="3" t="s">
        <v>16332</v>
      </c>
      <c r="F1212" s="3" t="s">
        <v>210</v>
      </c>
      <c r="G1212" s="3" t="s">
        <v>114</v>
      </c>
      <c r="H1212" s="3" t="s">
        <v>116</v>
      </c>
      <c r="I1212" s="3" t="s">
        <v>116</v>
      </c>
      <c r="J1212" s="3">
        <v>361.04649999999998</v>
      </c>
      <c r="K1212" s="3">
        <v>10610391</v>
      </c>
      <c r="L1212" s="3" t="s">
        <v>335</v>
      </c>
      <c r="M1212" s="3">
        <v>1</v>
      </c>
      <c r="N1212" s="3" t="s">
        <v>1681</v>
      </c>
      <c r="O1212" s="3" t="s">
        <v>16332</v>
      </c>
      <c r="P1212" s="3" t="s">
        <v>41</v>
      </c>
      <c r="Q1212" s="3" t="s">
        <v>11710</v>
      </c>
      <c r="R1212" s="5" t="s">
        <v>16337</v>
      </c>
      <c r="S1212" s="3" t="s">
        <v>116</v>
      </c>
      <c r="T1212" s="3" t="s">
        <v>114</v>
      </c>
      <c r="V1212" s="3">
        <v>25</v>
      </c>
      <c r="W1212" s="3">
        <v>23</v>
      </c>
      <c r="X1212" s="3">
        <v>23</v>
      </c>
      <c r="Y1212" s="3">
        <v>1210</v>
      </c>
      <c r="Z1212" s="3" t="s">
        <v>335</v>
      </c>
      <c r="AA1212" s="3">
        <v>48</v>
      </c>
      <c r="AB1212" s="3">
        <v>27</v>
      </c>
      <c r="AC1212" s="3">
        <v>10610391</v>
      </c>
      <c r="AD1212" s="3">
        <v>2301371</v>
      </c>
      <c r="AE1212" s="3" t="s">
        <v>116</v>
      </c>
      <c r="AF1212" s="3">
        <v>21</v>
      </c>
      <c r="AG1212" s="3">
        <v>46</v>
      </c>
    </row>
    <row r="1213" spans="1:33" ht="15.75" customHeight="1" x14ac:dyDescent="0.15">
      <c r="A1213" s="3">
        <v>23072</v>
      </c>
      <c r="B1213" s="3">
        <v>1211</v>
      </c>
      <c r="C1213" s="3">
        <v>32</v>
      </c>
      <c r="D1213" s="3" t="s">
        <v>1684</v>
      </c>
      <c r="E1213" s="3" t="s">
        <v>16342</v>
      </c>
      <c r="F1213" s="3" t="s">
        <v>3068</v>
      </c>
      <c r="G1213" s="3" t="s">
        <v>606</v>
      </c>
      <c r="H1213" s="3" t="s">
        <v>5083</v>
      </c>
      <c r="I1213" s="3" t="s">
        <v>1343</v>
      </c>
      <c r="J1213" s="3">
        <v>360.54570000000001</v>
      </c>
      <c r="K1213" s="3">
        <v>2401350</v>
      </c>
      <c r="L1213" s="3" t="s">
        <v>526</v>
      </c>
      <c r="M1213" s="3">
        <v>1</v>
      </c>
      <c r="N1213" s="3" t="s">
        <v>1684</v>
      </c>
      <c r="O1213" s="3" t="s">
        <v>16342</v>
      </c>
      <c r="P1213" s="3" t="s">
        <v>41</v>
      </c>
      <c r="Q1213" s="3" t="s">
        <v>11717</v>
      </c>
      <c r="R1213" s="5" t="s">
        <v>16349</v>
      </c>
      <c r="S1213" s="3" t="s">
        <v>5083</v>
      </c>
      <c r="T1213" s="3" t="s">
        <v>606</v>
      </c>
      <c r="V1213" s="3">
        <v>32</v>
      </c>
      <c r="W1213" s="3">
        <v>18</v>
      </c>
      <c r="X1213" s="3">
        <v>16</v>
      </c>
      <c r="Y1213" s="3">
        <v>1211</v>
      </c>
      <c r="Z1213" s="3" t="s">
        <v>526</v>
      </c>
      <c r="AA1213" s="3">
        <v>32</v>
      </c>
      <c r="AB1213" s="3">
        <v>7</v>
      </c>
      <c r="AC1213" s="3">
        <v>2401350</v>
      </c>
      <c r="AD1213" s="3">
        <v>521414</v>
      </c>
      <c r="AE1213" s="3" t="s">
        <v>1343</v>
      </c>
      <c r="AF1213" s="3">
        <v>19</v>
      </c>
      <c r="AG1213" s="3">
        <v>12</v>
      </c>
    </row>
    <row r="1214" spans="1:33" ht="15.75" customHeight="1" x14ac:dyDescent="0.15">
      <c r="A1214" s="3">
        <v>23518</v>
      </c>
      <c r="B1214" s="3">
        <v>1212</v>
      </c>
      <c r="C1214" s="3">
        <v>65</v>
      </c>
      <c r="D1214" s="3" t="s">
        <v>1693</v>
      </c>
      <c r="E1214" s="3" t="s">
        <v>16356</v>
      </c>
      <c r="F1214" s="3" t="s">
        <v>331</v>
      </c>
      <c r="G1214" s="3" t="s">
        <v>167</v>
      </c>
      <c r="H1214" s="3" t="s">
        <v>2237</v>
      </c>
      <c r="I1214" s="3" t="s">
        <v>2088</v>
      </c>
      <c r="J1214" s="3">
        <v>360.1551</v>
      </c>
      <c r="K1214" s="3">
        <v>6023914</v>
      </c>
      <c r="L1214" s="3" t="s">
        <v>215</v>
      </c>
      <c r="M1214" s="3">
        <v>1</v>
      </c>
      <c r="N1214" s="3" t="s">
        <v>1693</v>
      </c>
      <c r="O1214" s="3" t="s">
        <v>16356</v>
      </c>
      <c r="P1214" s="3" t="s">
        <v>179</v>
      </c>
      <c r="Q1214" s="3" t="s">
        <v>11722</v>
      </c>
      <c r="R1214" s="5" t="s">
        <v>16362</v>
      </c>
      <c r="S1214" s="3" t="s">
        <v>2237</v>
      </c>
      <c r="T1214" s="3" t="s">
        <v>167</v>
      </c>
      <c r="V1214" s="3">
        <v>80</v>
      </c>
      <c r="W1214" s="3">
        <v>18</v>
      </c>
      <c r="X1214" s="3">
        <v>79</v>
      </c>
      <c r="Y1214" s="3">
        <v>1212</v>
      </c>
      <c r="Z1214" s="3" t="s">
        <v>215</v>
      </c>
      <c r="AA1214" s="3">
        <v>65</v>
      </c>
      <c r="AB1214" s="3">
        <v>7</v>
      </c>
      <c r="AC1214" s="3">
        <v>6023914</v>
      </c>
      <c r="AD1214" s="3">
        <v>1309105</v>
      </c>
      <c r="AE1214" s="3" t="s">
        <v>2088</v>
      </c>
      <c r="AF1214" s="3">
        <v>7</v>
      </c>
      <c r="AG1214" s="3">
        <v>68</v>
      </c>
    </row>
    <row r="1215" spans="1:33" ht="15.75" customHeight="1" x14ac:dyDescent="0.15">
      <c r="A1215" s="3">
        <v>21883</v>
      </c>
      <c r="B1215" s="3">
        <v>1213</v>
      </c>
      <c r="C1215" s="3">
        <v>7</v>
      </c>
      <c r="D1215" s="3" t="s">
        <v>1696</v>
      </c>
      <c r="E1215" s="3" t="s">
        <v>16369</v>
      </c>
      <c r="F1215" s="3" t="s">
        <v>1318</v>
      </c>
      <c r="G1215" s="3" t="s">
        <v>707</v>
      </c>
      <c r="H1215" s="3" t="s">
        <v>10397</v>
      </c>
      <c r="I1215" s="3" t="s">
        <v>4751</v>
      </c>
      <c r="J1215" s="3">
        <v>360.06549999999999</v>
      </c>
      <c r="K1215" s="3">
        <v>7088827</v>
      </c>
      <c r="L1215" s="3" t="s">
        <v>59</v>
      </c>
      <c r="M1215" s="3">
        <v>2</v>
      </c>
      <c r="N1215" s="3" t="s">
        <v>1696</v>
      </c>
      <c r="O1215" s="3" t="s">
        <v>16369</v>
      </c>
      <c r="P1215" s="3" t="s">
        <v>1063</v>
      </c>
      <c r="Q1215" s="3" t="s">
        <v>11728</v>
      </c>
      <c r="R1215" s="5" t="s">
        <v>16376</v>
      </c>
      <c r="S1215" s="3" t="s">
        <v>10397</v>
      </c>
      <c r="T1215" s="3" t="s">
        <v>707</v>
      </c>
      <c r="V1215" s="3">
        <v>7</v>
      </c>
      <c r="W1215" s="3">
        <v>0</v>
      </c>
      <c r="X1215" s="3">
        <v>67</v>
      </c>
      <c r="Y1215" s="3">
        <v>1213</v>
      </c>
      <c r="Z1215" s="3" t="s">
        <v>59</v>
      </c>
      <c r="AA1215" s="3">
        <v>7</v>
      </c>
      <c r="AB1215" s="3">
        <v>1</v>
      </c>
      <c r="AC1215" s="3">
        <v>7088827</v>
      </c>
      <c r="AD1215" s="3">
        <v>1540830</v>
      </c>
      <c r="AF1215" s="3">
        <v>17</v>
      </c>
      <c r="AG1215" s="3">
        <v>841</v>
      </c>
    </row>
    <row r="1216" spans="1:33" ht="15.75" customHeight="1" x14ac:dyDescent="0.15">
      <c r="A1216" s="3">
        <v>25170</v>
      </c>
      <c r="B1216" s="3">
        <v>1214</v>
      </c>
      <c r="C1216" s="3">
        <v>41</v>
      </c>
      <c r="D1216" s="3" t="s">
        <v>1698</v>
      </c>
      <c r="E1216" s="3" t="s">
        <v>16381</v>
      </c>
      <c r="F1216" s="3" t="s">
        <v>475</v>
      </c>
      <c r="G1216" s="3" t="s">
        <v>277</v>
      </c>
      <c r="H1216" s="3" t="s">
        <v>6748</v>
      </c>
      <c r="I1216" s="3" t="s">
        <v>203</v>
      </c>
      <c r="J1216" s="3">
        <v>359.9819</v>
      </c>
      <c r="K1216" s="3">
        <v>11264047</v>
      </c>
      <c r="L1216" s="3" t="s">
        <v>71</v>
      </c>
      <c r="M1216" s="3">
        <v>0</v>
      </c>
      <c r="N1216" s="3" t="s">
        <v>1698</v>
      </c>
      <c r="O1216" s="3" t="s">
        <v>16381</v>
      </c>
      <c r="P1216" s="8">
        <v>39814</v>
      </c>
      <c r="Q1216" s="3" t="s">
        <v>6746</v>
      </c>
      <c r="R1216" s="5" t="s">
        <v>16389</v>
      </c>
      <c r="S1216" s="3" t="s">
        <v>6748</v>
      </c>
      <c r="T1216" s="3" t="s">
        <v>277</v>
      </c>
      <c r="V1216" s="3">
        <v>100</v>
      </c>
      <c r="W1216" s="3">
        <v>117</v>
      </c>
      <c r="X1216" s="3">
        <v>127</v>
      </c>
      <c r="Y1216" s="3">
        <v>1214</v>
      </c>
      <c r="Z1216" s="3" t="s">
        <v>71</v>
      </c>
      <c r="AA1216" s="3">
        <v>41</v>
      </c>
      <c r="AB1216" s="3">
        <v>7</v>
      </c>
      <c r="AC1216" s="3">
        <v>11264047</v>
      </c>
      <c r="AD1216" s="3">
        <v>2448802</v>
      </c>
      <c r="AE1216" s="3" t="s">
        <v>203</v>
      </c>
      <c r="AF1216" s="3">
        <v>5</v>
      </c>
      <c r="AG1216" s="3">
        <v>9</v>
      </c>
    </row>
    <row r="1217" spans="1:33" ht="15.75" customHeight="1" x14ac:dyDescent="0.15">
      <c r="A1217" s="3">
        <v>25415</v>
      </c>
      <c r="B1217" s="3">
        <v>1215</v>
      </c>
      <c r="C1217" s="3">
        <v>14</v>
      </c>
      <c r="D1217" s="3" t="s">
        <v>1703</v>
      </c>
      <c r="E1217" s="3" t="s">
        <v>16396</v>
      </c>
      <c r="F1217" s="3" t="s">
        <v>96</v>
      </c>
      <c r="G1217" s="3" t="s">
        <v>61</v>
      </c>
      <c r="H1217" s="3" t="s">
        <v>679</v>
      </c>
      <c r="I1217" s="3" t="s">
        <v>251</v>
      </c>
      <c r="J1217" s="3">
        <v>359.60050000000001</v>
      </c>
      <c r="K1217" s="3">
        <v>2216175</v>
      </c>
      <c r="L1217" s="3" t="s">
        <v>66</v>
      </c>
      <c r="M1217" s="3">
        <v>0</v>
      </c>
      <c r="N1217" s="3" t="s">
        <v>1703</v>
      </c>
      <c r="O1217" s="3" t="s">
        <v>16396</v>
      </c>
      <c r="P1217" s="8">
        <v>39448</v>
      </c>
      <c r="Q1217" s="3" t="s">
        <v>11740</v>
      </c>
      <c r="R1217" s="5" t="s">
        <v>16402</v>
      </c>
      <c r="S1217" s="3" t="s">
        <v>679</v>
      </c>
      <c r="T1217" s="3" t="s">
        <v>61</v>
      </c>
      <c r="V1217" s="3">
        <v>87</v>
      </c>
      <c r="W1217" s="3">
        <v>0</v>
      </c>
      <c r="X1217" s="3">
        <v>106</v>
      </c>
      <c r="Y1217" s="3">
        <v>1215</v>
      </c>
      <c r="Z1217" s="3" t="s">
        <v>66</v>
      </c>
      <c r="AA1217" s="3">
        <v>14</v>
      </c>
      <c r="AB1217" s="3">
        <v>5</v>
      </c>
      <c r="AC1217" s="3">
        <v>2216175</v>
      </c>
      <c r="AD1217" s="3">
        <v>482196</v>
      </c>
      <c r="AF1217" s="3">
        <v>9</v>
      </c>
      <c r="AG1217" s="3">
        <v>40</v>
      </c>
    </row>
    <row r="1218" spans="1:33" ht="15.75" customHeight="1" x14ac:dyDescent="0.15">
      <c r="A1218" s="3">
        <v>26282</v>
      </c>
      <c r="B1218" s="3">
        <v>1216</v>
      </c>
      <c r="C1218" s="3">
        <v>15</v>
      </c>
      <c r="D1218" s="3" t="s">
        <v>1705</v>
      </c>
      <c r="E1218" s="3" t="s">
        <v>16405</v>
      </c>
      <c r="F1218" s="3" t="s">
        <v>475</v>
      </c>
      <c r="G1218" s="3" t="s">
        <v>277</v>
      </c>
      <c r="H1218" s="3" t="s">
        <v>6757</v>
      </c>
      <c r="I1218" s="3" t="s">
        <v>203</v>
      </c>
      <c r="J1218" s="3">
        <v>359.36669999999998</v>
      </c>
      <c r="K1218" s="3">
        <v>9695241</v>
      </c>
      <c r="L1218" s="3" t="s">
        <v>71</v>
      </c>
      <c r="M1218" s="3">
        <v>0</v>
      </c>
      <c r="N1218" s="3" t="s">
        <v>1705</v>
      </c>
      <c r="O1218" s="3" t="s">
        <v>16405</v>
      </c>
      <c r="P1218" s="8">
        <v>39448</v>
      </c>
      <c r="Q1218" s="3" t="s">
        <v>6754</v>
      </c>
      <c r="R1218" s="5" t="s">
        <v>16411</v>
      </c>
      <c r="S1218" s="3" t="s">
        <v>6757</v>
      </c>
      <c r="T1218" s="3" t="s">
        <v>277</v>
      </c>
      <c r="V1218" s="3">
        <v>101</v>
      </c>
      <c r="W1218" s="3">
        <v>118</v>
      </c>
      <c r="X1218" s="3">
        <v>127</v>
      </c>
      <c r="Y1218" s="3">
        <v>1216</v>
      </c>
      <c r="Z1218" s="3" t="s">
        <v>71</v>
      </c>
      <c r="AA1218" s="3">
        <v>15</v>
      </c>
      <c r="AB1218" s="3">
        <v>5</v>
      </c>
      <c r="AC1218" s="3">
        <v>9695241</v>
      </c>
      <c r="AD1218" s="3">
        <v>2110567</v>
      </c>
      <c r="AE1218" s="3" t="s">
        <v>203</v>
      </c>
      <c r="AF1218" s="3">
        <v>5</v>
      </c>
      <c r="AG1218" s="3">
        <v>9</v>
      </c>
    </row>
    <row r="1219" spans="1:33" ht="15.75" customHeight="1" x14ac:dyDescent="0.15">
      <c r="A1219" s="3">
        <v>20976</v>
      </c>
      <c r="B1219" s="3">
        <v>1217</v>
      </c>
      <c r="C1219" s="3">
        <v>95</v>
      </c>
      <c r="D1219" s="3" t="s">
        <v>1720</v>
      </c>
      <c r="E1219" s="3" t="s">
        <v>16418</v>
      </c>
      <c r="F1219" s="3" t="s">
        <v>1620</v>
      </c>
      <c r="G1219" s="3" t="s">
        <v>412</v>
      </c>
      <c r="H1219" s="3" t="s">
        <v>742</v>
      </c>
      <c r="I1219" s="3" t="s">
        <v>742</v>
      </c>
      <c r="J1219" s="3">
        <v>359.24290000000002</v>
      </c>
      <c r="K1219" s="3">
        <v>47401802</v>
      </c>
      <c r="L1219" s="3" t="s">
        <v>40</v>
      </c>
      <c r="M1219" s="3">
        <v>2</v>
      </c>
      <c r="N1219" s="3" t="s">
        <v>1720</v>
      </c>
      <c r="O1219" s="3" t="s">
        <v>16418</v>
      </c>
      <c r="P1219" s="3" t="s">
        <v>179</v>
      </c>
      <c r="Q1219" s="3" t="s">
        <v>11752</v>
      </c>
      <c r="R1219" s="5" t="s">
        <v>16424</v>
      </c>
      <c r="S1219" s="3" t="s">
        <v>742</v>
      </c>
      <c r="T1219" s="3" t="s">
        <v>412</v>
      </c>
      <c r="V1219" s="3">
        <v>54</v>
      </c>
      <c r="W1219" s="3">
        <v>51</v>
      </c>
      <c r="X1219" s="3">
        <v>81</v>
      </c>
      <c r="Y1219" s="3">
        <v>1217</v>
      </c>
      <c r="Z1219" s="3" t="s">
        <v>40</v>
      </c>
      <c r="AA1219" s="3">
        <v>95</v>
      </c>
      <c r="AB1219" s="3">
        <v>32</v>
      </c>
      <c r="AC1219" s="3">
        <v>47401802</v>
      </c>
      <c r="AD1219" s="3">
        <v>10321727</v>
      </c>
      <c r="AE1219" s="3" t="s">
        <v>742</v>
      </c>
      <c r="AF1219" s="3">
        <v>4</v>
      </c>
      <c r="AG1219" s="3">
        <v>17</v>
      </c>
    </row>
    <row r="1220" spans="1:33" ht="15.75" customHeight="1" x14ac:dyDescent="0.15">
      <c r="A1220" s="3">
        <v>26299</v>
      </c>
      <c r="B1220" s="3">
        <v>1218</v>
      </c>
      <c r="C1220" s="3">
        <v>25</v>
      </c>
      <c r="D1220" s="3" t="s">
        <v>1723</v>
      </c>
      <c r="E1220" s="3" t="s">
        <v>16430</v>
      </c>
      <c r="F1220" s="3" t="s">
        <v>931</v>
      </c>
      <c r="G1220" s="3" t="s">
        <v>378</v>
      </c>
      <c r="H1220" s="3" t="s">
        <v>379</v>
      </c>
      <c r="I1220" s="3" t="s">
        <v>380</v>
      </c>
      <c r="J1220" s="3">
        <v>359.14</v>
      </c>
      <c r="K1220" s="3">
        <v>2014316</v>
      </c>
      <c r="L1220" s="3" t="s">
        <v>66</v>
      </c>
      <c r="M1220" s="3">
        <v>0</v>
      </c>
      <c r="N1220" s="3" t="s">
        <v>1723</v>
      </c>
      <c r="O1220" s="3" t="s">
        <v>16430</v>
      </c>
      <c r="P1220" s="8">
        <v>40179</v>
      </c>
      <c r="Q1220" s="3" t="s">
        <v>11754</v>
      </c>
      <c r="R1220" s="3" t="s">
        <v>16439</v>
      </c>
      <c r="S1220" s="3" t="s">
        <v>379</v>
      </c>
      <c r="T1220" s="3" t="s">
        <v>378</v>
      </c>
      <c r="V1220" s="3">
        <v>16</v>
      </c>
      <c r="W1220" s="3">
        <v>11</v>
      </c>
      <c r="X1220" s="3">
        <v>107</v>
      </c>
      <c r="Y1220" s="3">
        <v>1218</v>
      </c>
      <c r="Z1220" s="3" t="s">
        <v>66</v>
      </c>
      <c r="AA1220" s="3">
        <v>25</v>
      </c>
      <c r="AB1220" s="3">
        <v>8</v>
      </c>
      <c r="AC1220" s="3">
        <v>2014316</v>
      </c>
      <c r="AD1220" s="3">
        <v>438715</v>
      </c>
      <c r="AE1220" s="3" t="s">
        <v>380</v>
      </c>
      <c r="AF1220" s="3">
        <v>9</v>
      </c>
      <c r="AG1220" s="3">
        <v>81</v>
      </c>
    </row>
    <row r="1221" spans="1:33" ht="15.75" customHeight="1" x14ac:dyDescent="0.15">
      <c r="A1221" s="3">
        <v>23574</v>
      </c>
      <c r="B1221" s="3">
        <v>1219</v>
      </c>
      <c r="C1221" s="3">
        <v>30</v>
      </c>
      <c r="D1221" s="3" t="s">
        <v>1725</v>
      </c>
      <c r="E1221" s="3" t="s">
        <v>16444</v>
      </c>
      <c r="F1221" s="3" t="s">
        <v>1620</v>
      </c>
      <c r="G1221" s="3" t="s">
        <v>412</v>
      </c>
      <c r="H1221" s="3" t="s">
        <v>10410</v>
      </c>
      <c r="I1221" s="3" t="s">
        <v>742</v>
      </c>
      <c r="J1221" s="3">
        <v>358.96359999999999</v>
      </c>
      <c r="K1221" s="3">
        <v>9119537</v>
      </c>
      <c r="L1221" s="3" t="s">
        <v>356</v>
      </c>
      <c r="M1221" s="3">
        <v>1</v>
      </c>
      <c r="N1221" s="3" t="s">
        <v>1725</v>
      </c>
      <c r="O1221" s="3" t="s">
        <v>16444</v>
      </c>
      <c r="P1221" s="3" t="s">
        <v>1000</v>
      </c>
      <c r="Q1221" s="3" t="s">
        <v>11766</v>
      </c>
      <c r="R1221" s="5" t="s">
        <v>16450</v>
      </c>
      <c r="S1221" s="3" t="s">
        <v>10410</v>
      </c>
      <c r="T1221" s="3" t="s">
        <v>412</v>
      </c>
      <c r="V1221" s="3">
        <v>55</v>
      </c>
      <c r="W1221" s="3">
        <v>52</v>
      </c>
      <c r="X1221" s="3">
        <v>64</v>
      </c>
      <c r="Y1221" s="3">
        <v>1219</v>
      </c>
      <c r="Z1221" s="3" t="s">
        <v>356</v>
      </c>
      <c r="AA1221" s="3">
        <v>30</v>
      </c>
      <c r="AB1221" s="3">
        <v>10</v>
      </c>
      <c r="AC1221" s="3">
        <v>9119537</v>
      </c>
      <c r="AD1221" s="3">
        <v>1986985</v>
      </c>
      <c r="AE1221" s="3" t="s">
        <v>742</v>
      </c>
      <c r="AF1221" s="3">
        <v>18</v>
      </c>
      <c r="AG1221" s="3">
        <v>17</v>
      </c>
    </row>
    <row r="1222" spans="1:33" ht="15.75" customHeight="1" x14ac:dyDescent="0.15">
      <c r="A1222" s="3">
        <v>21439</v>
      </c>
      <c r="B1222" s="3">
        <v>1220</v>
      </c>
      <c r="C1222" s="3">
        <v>137</v>
      </c>
      <c r="D1222" s="3" t="s">
        <v>1726</v>
      </c>
      <c r="E1222" s="3" t="s">
        <v>16457</v>
      </c>
      <c r="F1222" s="3" t="s">
        <v>3068</v>
      </c>
      <c r="G1222" s="3" t="s">
        <v>606</v>
      </c>
      <c r="H1222" s="3" t="s">
        <v>10413</v>
      </c>
      <c r="I1222" s="3" t="s">
        <v>3489</v>
      </c>
      <c r="J1222" s="3">
        <v>358.31</v>
      </c>
      <c r="K1222" s="3">
        <v>21026469</v>
      </c>
      <c r="L1222" s="3" t="s">
        <v>478</v>
      </c>
      <c r="M1222" s="3">
        <v>2</v>
      </c>
      <c r="N1222" s="3" t="s">
        <v>1726</v>
      </c>
      <c r="O1222" s="3" t="s">
        <v>16457</v>
      </c>
      <c r="P1222" s="3" t="s">
        <v>987</v>
      </c>
      <c r="Q1222" s="3" t="s">
        <v>11770</v>
      </c>
      <c r="R1222" s="5" t="s">
        <v>16463</v>
      </c>
      <c r="S1222" s="3" t="s">
        <v>10413</v>
      </c>
      <c r="T1222" s="3" t="s">
        <v>606</v>
      </c>
      <c r="V1222" s="3">
        <v>33</v>
      </c>
      <c r="W1222" s="3">
        <v>0</v>
      </c>
      <c r="X1222" s="3">
        <v>21</v>
      </c>
      <c r="Y1222" s="3">
        <v>1220</v>
      </c>
      <c r="Z1222" s="3" t="s">
        <v>478</v>
      </c>
      <c r="AA1222" s="3">
        <v>137</v>
      </c>
      <c r="AB1222" s="3">
        <v>87</v>
      </c>
      <c r="AC1222" s="3">
        <v>21026469</v>
      </c>
      <c r="AD1222" s="3">
        <v>4587827</v>
      </c>
      <c r="AF1222" s="3">
        <v>15</v>
      </c>
      <c r="AG1222" s="3">
        <v>204</v>
      </c>
    </row>
    <row r="1223" spans="1:33" ht="15.75" customHeight="1" x14ac:dyDescent="0.15">
      <c r="A1223" s="3">
        <v>23155</v>
      </c>
      <c r="B1223" s="3">
        <v>1221</v>
      </c>
      <c r="C1223" s="3">
        <v>31</v>
      </c>
      <c r="D1223" s="3" t="s">
        <v>1729</v>
      </c>
      <c r="E1223" s="3" t="s">
        <v>16467</v>
      </c>
      <c r="F1223" s="3" t="s">
        <v>36</v>
      </c>
      <c r="G1223" s="3" t="s">
        <v>37</v>
      </c>
      <c r="H1223" s="3" t="s">
        <v>7739</v>
      </c>
      <c r="I1223" s="3" t="s">
        <v>8072</v>
      </c>
      <c r="J1223" s="3">
        <v>357.59300000000002</v>
      </c>
      <c r="K1223" s="3">
        <v>68702224</v>
      </c>
      <c r="L1223" s="3" t="s">
        <v>101</v>
      </c>
      <c r="M1223" s="3">
        <v>1</v>
      </c>
      <c r="N1223" s="3" t="s">
        <v>1729</v>
      </c>
      <c r="O1223" s="3" t="s">
        <v>16467</v>
      </c>
      <c r="P1223" s="3" t="s">
        <v>91</v>
      </c>
      <c r="Q1223" s="3" t="s">
        <v>8871</v>
      </c>
      <c r="R1223" s="5" t="s">
        <v>16471</v>
      </c>
      <c r="S1223" s="3" t="s">
        <v>7739</v>
      </c>
      <c r="T1223" s="3" t="s">
        <v>37</v>
      </c>
      <c r="V1223" s="3">
        <v>127</v>
      </c>
      <c r="W1223" s="3">
        <v>0</v>
      </c>
      <c r="X1223" s="3">
        <v>99</v>
      </c>
      <c r="Y1223" s="3">
        <v>1221</v>
      </c>
      <c r="Z1223" s="3" t="s">
        <v>101</v>
      </c>
      <c r="AA1223" s="3">
        <v>31</v>
      </c>
      <c r="AB1223" s="3">
        <v>8</v>
      </c>
      <c r="AC1223" s="3">
        <v>68702224</v>
      </c>
      <c r="AD1223" s="3">
        <v>15013826</v>
      </c>
      <c r="AF1223" s="3">
        <v>10</v>
      </c>
      <c r="AG1223" s="3">
        <v>345</v>
      </c>
    </row>
    <row r="1224" spans="1:33" ht="15.75" customHeight="1" x14ac:dyDescent="0.15">
      <c r="A1224" s="3">
        <v>23210</v>
      </c>
      <c r="B1224" s="3">
        <v>1222</v>
      </c>
      <c r="C1224" s="3">
        <v>8</v>
      </c>
      <c r="D1224" s="3" t="s">
        <v>1734</v>
      </c>
      <c r="E1224" s="3" t="s">
        <v>16477</v>
      </c>
      <c r="F1224" s="3" t="s">
        <v>6767</v>
      </c>
      <c r="G1224" s="3" t="s">
        <v>796</v>
      </c>
      <c r="H1224" s="3" t="s">
        <v>4456</v>
      </c>
      <c r="I1224" s="3" t="s">
        <v>4522</v>
      </c>
      <c r="J1224" s="3">
        <v>357.42919999999998</v>
      </c>
      <c r="K1224" s="3">
        <v>4152730</v>
      </c>
      <c r="L1224" s="3" t="s">
        <v>40</v>
      </c>
      <c r="M1224" s="3">
        <v>1</v>
      </c>
      <c r="N1224" s="3" t="s">
        <v>1734</v>
      </c>
      <c r="O1224" s="3" t="s">
        <v>16477</v>
      </c>
      <c r="P1224" s="3" t="s">
        <v>41</v>
      </c>
      <c r="Q1224" s="3" t="s">
        <v>11789</v>
      </c>
      <c r="R1224" s="5" t="s">
        <v>16483</v>
      </c>
      <c r="S1224" s="3" t="s">
        <v>4456</v>
      </c>
      <c r="T1224" s="3" t="s">
        <v>796</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15">
      <c r="A1225" s="3">
        <v>23159</v>
      </c>
      <c r="B1225" s="3">
        <v>1223</v>
      </c>
      <c r="C1225" s="3">
        <v>30</v>
      </c>
      <c r="D1225" s="3" t="s">
        <v>1736</v>
      </c>
      <c r="E1225" s="3" t="s">
        <v>16490</v>
      </c>
      <c r="F1225" s="3" t="s">
        <v>2319</v>
      </c>
      <c r="G1225" s="3" t="s">
        <v>740</v>
      </c>
      <c r="H1225" s="3" t="s">
        <v>1072</v>
      </c>
      <c r="I1225" s="3" t="s">
        <v>63</v>
      </c>
      <c r="J1225" s="3">
        <v>357.2029</v>
      </c>
      <c r="K1225" s="3">
        <v>8106015</v>
      </c>
      <c r="L1225" s="3" t="s">
        <v>162</v>
      </c>
      <c r="M1225" s="3">
        <v>1</v>
      </c>
      <c r="N1225" s="3" t="s">
        <v>1736</v>
      </c>
      <c r="O1225" s="3" t="s">
        <v>16490</v>
      </c>
      <c r="P1225" s="3" t="s">
        <v>987</v>
      </c>
      <c r="Q1225" s="3" t="s">
        <v>11793</v>
      </c>
      <c r="R1225" s="5" t="s">
        <v>16499</v>
      </c>
      <c r="S1225" s="3" t="s">
        <v>1072</v>
      </c>
      <c r="T1225" s="3" t="s">
        <v>740</v>
      </c>
      <c r="V1225" s="3">
        <v>14</v>
      </c>
      <c r="W1225" s="3">
        <v>94</v>
      </c>
      <c r="X1225" s="3">
        <v>127</v>
      </c>
      <c r="Y1225" s="3">
        <v>1223</v>
      </c>
      <c r="Z1225" s="3" t="s">
        <v>162</v>
      </c>
      <c r="AA1225" s="3">
        <v>30</v>
      </c>
      <c r="AB1225" s="3">
        <v>14</v>
      </c>
      <c r="AC1225" s="3">
        <v>8106015</v>
      </c>
      <c r="AD1225" s="3">
        <v>1772958</v>
      </c>
      <c r="AE1225" s="3" t="s">
        <v>63</v>
      </c>
      <c r="AF1225" s="3">
        <v>8</v>
      </c>
      <c r="AG1225" s="3">
        <v>3</v>
      </c>
    </row>
    <row r="1226" spans="1:33" ht="15.75" customHeight="1" x14ac:dyDescent="0.15">
      <c r="A1226" s="3">
        <v>23250</v>
      </c>
      <c r="B1226" s="3">
        <v>1224</v>
      </c>
      <c r="C1226" s="3">
        <v>31</v>
      </c>
      <c r="D1226" s="3" t="s">
        <v>1738</v>
      </c>
      <c r="E1226" s="3" t="s">
        <v>16504</v>
      </c>
      <c r="F1226" s="3" t="s">
        <v>1702</v>
      </c>
      <c r="G1226" s="3" t="s">
        <v>836</v>
      </c>
      <c r="H1226" s="3" t="s">
        <v>10426</v>
      </c>
      <c r="I1226" s="3" t="s">
        <v>838</v>
      </c>
      <c r="J1226" s="3">
        <v>356.83800000000002</v>
      </c>
      <c r="K1226" s="3">
        <v>3459301</v>
      </c>
      <c r="L1226" s="3" t="s">
        <v>66</v>
      </c>
      <c r="M1226" s="3">
        <v>1</v>
      </c>
      <c r="N1226" s="3" t="s">
        <v>1738</v>
      </c>
      <c r="O1226" s="3" t="s">
        <v>16504</v>
      </c>
      <c r="P1226" s="3" t="s">
        <v>41</v>
      </c>
      <c r="Q1226" s="3" t="s">
        <v>11801</v>
      </c>
      <c r="R1226" s="5" t="s">
        <v>16511</v>
      </c>
      <c r="S1226" s="3" t="s">
        <v>10426</v>
      </c>
      <c r="T1226" s="3" t="s">
        <v>836</v>
      </c>
      <c r="V1226" s="3">
        <v>5</v>
      </c>
      <c r="W1226" s="3">
        <v>0</v>
      </c>
      <c r="X1226" s="3">
        <v>108</v>
      </c>
      <c r="Y1226" s="3">
        <v>1224</v>
      </c>
      <c r="Z1226" s="3" t="s">
        <v>66</v>
      </c>
      <c r="AA1226" s="3">
        <v>31</v>
      </c>
      <c r="AB1226" s="3">
        <v>2</v>
      </c>
      <c r="AC1226" s="3">
        <v>3459301</v>
      </c>
      <c r="AD1226" s="3">
        <v>757227</v>
      </c>
      <c r="AF1226" s="3">
        <v>9</v>
      </c>
      <c r="AG1226" s="3">
        <v>55</v>
      </c>
    </row>
    <row r="1227" spans="1:33" ht="15.75" customHeight="1" x14ac:dyDescent="0.15">
      <c r="A1227" s="3">
        <v>24827</v>
      </c>
      <c r="B1227" s="3">
        <v>1225</v>
      </c>
      <c r="C1227" s="3">
        <v>42</v>
      </c>
      <c r="D1227" s="3" t="s">
        <v>1749</v>
      </c>
      <c r="E1227" s="3" t="s">
        <v>16517</v>
      </c>
      <c r="F1227" s="3" t="s">
        <v>7229</v>
      </c>
      <c r="G1227" s="3" t="s">
        <v>733</v>
      </c>
      <c r="H1227" s="3" t="s">
        <v>10430</v>
      </c>
      <c r="I1227" s="3" t="s">
        <v>6740</v>
      </c>
      <c r="J1227" s="3">
        <v>356.57479999999998</v>
      </c>
      <c r="K1227" s="3">
        <v>5776762</v>
      </c>
      <c r="L1227" s="3" t="s">
        <v>66</v>
      </c>
      <c r="M1227" s="3">
        <v>0</v>
      </c>
      <c r="N1227" s="3" t="s">
        <v>1749</v>
      </c>
      <c r="O1227" s="3" t="s">
        <v>16517</v>
      </c>
      <c r="P1227" s="8">
        <v>39083</v>
      </c>
      <c r="Q1227" s="3" t="s">
        <v>11807</v>
      </c>
      <c r="R1227" s="5" t="s">
        <v>16520</v>
      </c>
      <c r="S1227" s="3" t="s">
        <v>10430</v>
      </c>
      <c r="T1227" s="3" t="s">
        <v>733</v>
      </c>
      <c r="V1227" s="3">
        <v>10</v>
      </c>
      <c r="W1227" s="3">
        <v>0</v>
      </c>
      <c r="X1227" s="3">
        <v>109</v>
      </c>
      <c r="Y1227" s="3">
        <v>1225</v>
      </c>
      <c r="Z1227" s="3" t="s">
        <v>66</v>
      </c>
      <c r="AA1227" s="3">
        <v>42</v>
      </c>
      <c r="AB1227" s="3">
        <v>8</v>
      </c>
      <c r="AC1227" s="3">
        <v>5776762</v>
      </c>
      <c r="AD1227" s="3">
        <v>1265239</v>
      </c>
      <c r="AF1227" s="3">
        <v>9</v>
      </c>
      <c r="AG1227" s="3">
        <v>70</v>
      </c>
    </row>
    <row r="1228" spans="1:33" ht="15.75" customHeight="1" x14ac:dyDescent="0.15">
      <c r="A1228" s="3">
        <v>25085</v>
      </c>
      <c r="B1228" s="3">
        <v>1226</v>
      </c>
      <c r="C1228" s="3">
        <v>21</v>
      </c>
      <c r="D1228" s="3" t="s">
        <v>1750</v>
      </c>
      <c r="E1228" s="3" t="s">
        <v>16524</v>
      </c>
      <c r="F1228" s="3" t="s">
        <v>3068</v>
      </c>
      <c r="G1228" s="3" t="s">
        <v>606</v>
      </c>
      <c r="H1228" s="3" t="s">
        <v>8798</v>
      </c>
      <c r="I1228" s="3" t="s">
        <v>1343</v>
      </c>
      <c r="J1228" s="3">
        <v>356.3578</v>
      </c>
      <c r="K1228" s="3">
        <v>2358115</v>
      </c>
      <c r="L1228" s="3" t="s">
        <v>221</v>
      </c>
      <c r="M1228" s="3">
        <v>0</v>
      </c>
      <c r="N1228" s="3" t="s">
        <v>1750</v>
      </c>
      <c r="O1228" s="3" t="s">
        <v>16524</v>
      </c>
      <c r="P1228" s="8">
        <v>39448</v>
      </c>
      <c r="Q1228" s="3" t="s">
        <v>11811</v>
      </c>
      <c r="R1228" s="5" t="s">
        <v>16531</v>
      </c>
      <c r="S1228" s="3" t="s">
        <v>8798</v>
      </c>
      <c r="T1228" s="3" t="s">
        <v>606</v>
      </c>
      <c r="V1228" s="3">
        <v>34</v>
      </c>
      <c r="W1228" s="3">
        <v>19</v>
      </c>
      <c r="X1228" s="3">
        <v>76</v>
      </c>
      <c r="Y1228" s="3">
        <v>1226</v>
      </c>
      <c r="Z1228" s="3" t="s">
        <v>221</v>
      </c>
      <c r="AA1228" s="3">
        <v>21</v>
      </c>
      <c r="AB1228" s="3">
        <v>7</v>
      </c>
      <c r="AC1228" s="3">
        <v>2358115</v>
      </c>
      <c r="AD1228" s="3">
        <v>516725</v>
      </c>
      <c r="AE1228" s="3" t="s">
        <v>1343</v>
      </c>
      <c r="AF1228" s="3">
        <v>2</v>
      </c>
      <c r="AG1228" s="3">
        <v>12</v>
      </c>
    </row>
    <row r="1229" spans="1:33" ht="15.75" customHeight="1" x14ac:dyDescent="0.15">
      <c r="A1229" s="3">
        <v>26264</v>
      </c>
      <c r="B1229" s="3">
        <v>1227</v>
      </c>
      <c r="C1229" s="3">
        <v>35</v>
      </c>
      <c r="D1229" s="3" t="s">
        <v>1751</v>
      </c>
      <c r="E1229" s="3" t="s">
        <v>16537</v>
      </c>
      <c r="F1229" s="3" t="s">
        <v>36</v>
      </c>
      <c r="G1229" s="3" t="s">
        <v>37</v>
      </c>
      <c r="H1229" s="3" t="s">
        <v>39</v>
      </c>
      <c r="I1229" s="3" t="s">
        <v>39</v>
      </c>
      <c r="J1229" s="3">
        <v>356.16640000000001</v>
      </c>
      <c r="K1229" s="3">
        <v>2494222</v>
      </c>
      <c r="L1229" s="3" t="s">
        <v>71</v>
      </c>
      <c r="M1229" s="3">
        <v>0</v>
      </c>
      <c r="N1229" s="3" t="s">
        <v>1751</v>
      </c>
      <c r="O1229" s="3" t="s">
        <v>16537</v>
      </c>
      <c r="P1229" s="8">
        <v>39083</v>
      </c>
      <c r="Q1229" s="3" t="s">
        <v>11815</v>
      </c>
      <c r="R1229" s="5" t="s">
        <v>16541</v>
      </c>
      <c r="S1229" s="3" t="s">
        <v>39</v>
      </c>
      <c r="T1229" s="3" t="s">
        <v>37</v>
      </c>
      <c r="V1229" s="3">
        <v>127</v>
      </c>
      <c r="W1229" s="3">
        <v>75</v>
      </c>
      <c r="X1229" s="3">
        <v>127</v>
      </c>
      <c r="Y1229" s="3">
        <v>1227</v>
      </c>
      <c r="Z1229" s="3" t="s">
        <v>71</v>
      </c>
      <c r="AA1229" s="3">
        <v>35</v>
      </c>
      <c r="AB1229" s="3">
        <v>10</v>
      </c>
      <c r="AC1229" s="3">
        <v>2494222</v>
      </c>
      <c r="AD1229" s="3">
        <v>546779</v>
      </c>
      <c r="AE1229" s="3" t="s">
        <v>39</v>
      </c>
      <c r="AF1229" s="3">
        <v>5</v>
      </c>
      <c r="AG1229" s="3">
        <v>2</v>
      </c>
    </row>
    <row r="1230" spans="1:33" ht="15.75" customHeight="1" x14ac:dyDescent="0.15">
      <c r="A1230" s="3">
        <v>21715</v>
      </c>
      <c r="B1230" s="3">
        <v>1228</v>
      </c>
      <c r="C1230" s="3">
        <v>113</v>
      </c>
      <c r="D1230" s="3" t="s">
        <v>1753</v>
      </c>
      <c r="E1230" s="3" t="s">
        <v>16546</v>
      </c>
      <c r="F1230" s="3" t="s">
        <v>36</v>
      </c>
      <c r="G1230" s="3" t="s">
        <v>37</v>
      </c>
      <c r="H1230" s="3" t="s">
        <v>10384</v>
      </c>
      <c r="I1230" s="3" t="s">
        <v>817</v>
      </c>
      <c r="J1230" s="3">
        <v>355.6952</v>
      </c>
      <c r="K1230" s="3">
        <v>13354676</v>
      </c>
      <c r="L1230" s="3" t="s">
        <v>478</v>
      </c>
      <c r="M1230" s="3">
        <v>2</v>
      </c>
      <c r="N1230" s="3" t="s">
        <v>1753</v>
      </c>
      <c r="O1230" s="3" t="s">
        <v>16546</v>
      </c>
      <c r="P1230" s="3" t="s">
        <v>7857</v>
      </c>
      <c r="Q1230" s="3" t="s">
        <v>10445</v>
      </c>
      <c r="R1230" s="5" t="s">
        <v>16555</v>
      </c>
      <c r="S1230" s="3" t="s">
        <v>10384</v>
      </c>
      <c r="T1230" s="3" t="s">
        <v>37</v>
      </c>
      <c r="V1230" s="3">
        <v>127</v>
      </c>
      <c r="W1230" s="3">
        <v>27</v>
      </c>
      <c r="X1230" s="3">
        <v>22</v>
      </c>
      <c r="Y1230" s="3">
        <v>1228</v>
      </c>
      <c r="Z1230" s="3" t="s">
        <v>478</v>
      </c>
      <c r="AA1230" s="3">
        <v>113</v>
      </c>
      <c r="AB1230" s="3">
        <v>8</v>
      </c>
      <c r="AC1230" s="3">
        <v>13354676</v>
      </c>
      <c r="AD1230" s="3">
        <v>2930616</v>
      </c>
      <c r="AE1230" s="3" t="s">
        <v>817</v>
      </c>
      <c r="AF1230" s="3">
        <v>15</v>
      </c>
      <c r="AG1230" s="3">
        <v>11</v>
      </c>
    </row>
    <row r="1231" spans="1:33" ht="15.75" customHeight="1" x14ac:dyDescent="0.15">
      <c r="A1231" s="3">
        <v>21569</v>
      </c>
      <c r="B1231" s="3">
        <v>1229</v>
      </c>
      <c r="C1231" s="3">
        <v>120</v>
      </c>
      <c r="D1231" s="3" t="s">
        <v>1755</v>
      </c>
      <c r="E1231" s="3" t="s">
        <v>16559</v>
      </c>
      <c r="F1231" s="3" t="s">
        <v>1193</v>
      </c>
      <c r="G1231" s="3" t="s">
        <v>564</v>
      </c>
      <c r="H1231" s="3" t="s">
        <v>4814</v>
      </c>
      <c r="I1231" s="3" t="s">
        <v>63</v>
      </c>
      <c r="J1231" s="3">
        <v>355.15</v>
      </c>
      <c r="K1231" s="3">
        <v>11124912</v>
      </c>
      <c r="L1231" s="3" t="s">
        <v>215</v>
      </c>
      <c r="M1231" s="3">
        <v>2</v>
      </c>
      <c r="N1231" s="3" t="s">
        <v>1755</v>
      </c>
      <c r="O1231" s="3" t="s">
        <v>16559</v>
      </c>
      <c r="P1231" s="3" t="s">
        <v>381</v>
      </c>
      <c r="Q1231" s="3" t="s">
        <v>11830</v>
      </c>
      <c r="R1231" s="5" t="s">
        <v>16567</v>
      </c>
      <c r="S1231" s="3" t="s">
        <v>4814</v>
      </c>
      <c r="T1231" s="3" t="s">
        <v>564</v>
      </c>
      <c r="V1231" s="3">
        <v>33</v>
      </c>
      <c r="W1231" s="3">
        <v>95</v>
      </c>
      <c r="X1231" s="3">
        <v>80</v>
      </c>
      <c r="Y1231" s="3">
        <v>1229</v>
      </c>
      <c r="Z1231" s="3" t="s">
        <v>215</v>
      </c>
      <c r="AA1231" s="3">
        <v>120</v>
      </c>
      <c r="AB1231" s="3">
        <v>70</v>
      </c>
      <c r="AC1231" s="3">
        <v>11124912</v>
      </c>
      <c r="AD1231" s="3">
        <v>2444230</v>
      </c>
      <c r="AE1231" s="3" t="s">
        <v>63</v>
      </c>
      <c r="AF1231" s="3">
        <v>7</v>
      </c>
      <c r="AG1231" s="3">
        <v>3</v>
      </c>
    </row>
    <row r="1232" spans="1:33" ht="15.75" customHeight="1" x14ac:dyDescent="0.15">
      <c r="A1232" s="3">
        <v>23381</v>
      </c>
      <c r="B1232" s="3">
        <v>1230</v>
      </c>
      <c r="C1232" s="3">
        <v>122</v>
      </c>
      <c r="D1232" s="3" t="s">
        <v>765</v>
      </c>
      <c r="E1232" s="3" t="s">
        <v>16573</v>
      </c>
      <c r="F1232" s="3" t="s">
        <v>36</v>
      </c>
      <c r="G1232" s="3" t="s">
        <v>37</v>
      </c>
      <c r="H1232" s="3" t="s">
        <v>144</v>
      </c>
      <c r="I1232" s="3" t="s">
        <v>89</v>
      </c>
      <c r="J1232" s="3">
        <v>354.85579999999999</v>
      </c>
      <c r="K1232" s="3">
        <v>14522426</v>
      </c>
      <c r="L1232" s="3" t="s">
        <v>335</v>
      </c>
      <c r="M1232" s="3">
        <v>1</v>
      </c>
      <c r="N1232" s="3" t="s">
        <v>765</v>
      </c>
      <c r="O1232" s="3" t="s">
        <v>16573</v>
      </c>
      <c r="P1232" s="3" t="s">
        <v>787</v>
      </c>
      <c r="Q1232" s="3" t="s">
        <v>784</v>
      </c>
      <c r="R1232" s="5" t="s">
        <v>16578</v>
      </c>
      <c r="S1232" s="3" t="s">
        <v>144</v>
      </c>
      <c r="T1232" s="3" t="s">
        <v>37</v>
      </c>
      <c r="V1232" s="3">
        <v>127</v>
      </c>
      <c r="W1232" s="3">
        <v>60</v>
      </c>
      <c r="X1232" s="3">
        <v>24</v>
      </c>
      <c r="Y1232" s="3">
        <v>1230</v>
      </c>
      <c r="Z1232" s="3" t="s">
        <v>335</v>
      </c>
      <c r="AA1232" s="3">
        <v>122</v>
      </c>
      <c r="AB1232" s="3">
        <v>30</v>
      </c>
      <c r="AC1232" s="3">
        <v>14522426</v>
      </c>
      <c r="AD1232" s="3">
        <v>3192754</v>
      </c>
      <c r="AE1232" s="3" t="s">
        <v>89</v>
      </c>
      <c r="AF1232" s="3">
        <v>21</v>
      </c>
      <c r="AG1232" s="3">
        <v>4</v>
      </c>
    </row>
    <row r="1233" spans="1:33" ht="15.75" customHeight="1" x14ac:dyDescent="0.15">
      <c r="A1233" s="3">
        <v>23666</v>
      </c>
      <c r="B1233" s="3">
        <v>1231</v>
      </c>
      <c r="C1233" s="3">
        <v>50</v>
      </c>
      <c r="D1233" s="3" t="s">
        <v>1761</v>
      </c>
      <c r="E1233" s="3" t="s">
        <v>16585</v>
      </c>
      <c r="F1233" s="3" t="s">
        <v>5738</v>
      </c>
      <c r="G1233" s="3" t="s">
        <v>599</v>
      </c>
      <c r="H1233" s="3" t="s">
        <v>10448</v>
      </c>
      <c r="I1233" s="3" t="s">
        <v>3354</v>
      </c>
      <c r="J1233" s="3">
        <v>354.65550000000002</v>
      </c>
      <c r="K1233" s="3">
        <v>21892878</v>
      </c>
      <c r="L1233" s="3" t="s">
        <v>162</v>
      </c>
      <c r="M1233" s="3">
        <v>1</v>
      </c>
      <c r="N1233" s="3" t="s">
        <v>1761</v>
      </c>
      <c r="O1233" s="3" t="s">
        <v>16585</v>
      </c>
      <c r="P1233" s="3" t="s">
        <v>1063</v>
      </c>
      <c r="Q1233" s="3" t="s">
        <v>11846</v>
      </c>
      <c r="R1233" s="5" t="s">
        <v>16593</v>
      </c>
      <c r="S1233" s="3" t="s">
        <v>10448</v>
      </c>
      <c r="T1233" s="3" t="s">
        <v>599</v>
      </c>
      <c r="V1233" s="3">
        <v>17</v>
      </c>
      <c r="W1233" s="3">
        <v>16</v>
      </c>
      <c r="X1233" s="3">
        <v>127</v>
      </c>
      <c r="Y1233" s="3">
        <v>1231</v>
      </c>
      <c r="Z1233" s="3" t="s">
        <v>162</v>
      </c>
      <c r="AA1233" s="3">
        <v>50</v>
      </c>
      <c r="AB1233" s="3">
        <v>30</v>
      </c>
      <c r="AC1233" s="3">
        <v>21892878</v>
      </c>
      <c r="AD1233" s="3">
        <v>4815267</v>
      </c>
      <c r="AE1233" s="3" t="s">
        <v>3354</v>
      </c>
      <c r="AF1233" s="3">
        <v>8</v>
      </c>
      <c r="AG1233" s="3">
        <v>13</v>
      </c>
    </row>
    <row r="1234" spans="1:33" ht="15.75" customHeight="1" x14ac:dyDescent="0.15">
      <c r="A1234" s="3">
        <v>25274</v>
      </c>
      <c r="B1234" s="3">
        <v>1232</v>
      </c>
      <c r="C1234" s="3">
        <v>11</v>
      </c>
      <c r="D1234" s="3" t="s">
        <v>1771</v>
      </c>
      <c r="E1234" s="3" t="s">
        <v>16599</v>
      </c>
      <c r="F1234" s="3" t="s">
        <v>314</v>
      </c>
      <c r="G1234" s="3" t="s">
        <v>153</v>
      </c>
      <c r="H1234" s="3" t="s">
        <v>10451</v>
      </c>
      <c r="I1234" s="3" t="s">
        <v>11857</v>
      </c>
      <c r="J1234" s="3">
        <v>354.61770000000001</v>
      </c>
      <c r="K1234" s="3">
        <v>2045584</v>
      </c>
      <c r="L1234" s="3" t="s">
        <v>356</v>
      </c>
      <c r="M1234" s="3">
        <v>0</v>
      </c>
      <c r="N1234" s="3" t="s">
        <v>1771</v>
      </c>
      <c r="O1234" s="3" t="s">
        <v>16599</v>
      </c>
      <c r="P1234" s="8">
        <v>39814</v>
      </c>
      <c r="Q1234" s="3" t="s">
        <v>11854</v>
      </c>
      <c r="R1234" s="5" t="s">
        <v>16603</v>
      </c>
      <c r="S1234" s="3" t="s">
        <v>10451</v>
      </c>
      <c r="T1234" s="3" t="s">
        <v>153</v>
      </c>
      <c r="V1234" s="3">
        <v>9</v>
      </c>
      <c r="W1234" s="3">
        <v>0</v>
      </c>
      <c r="X1234" s="3">
        <v>65</v>
      </c>
      <c r="Y1234" s="3">
        <v>1232</v>
      </c>
      <c r="Z1234" s="3" t="s">
        <v>356</v>
      </c>
      <c r="AA1234" s="3">
        <v>11</v>
      </c>
      <c r="AB1234" s="3">
        <v>3</v>
      </c>
      <c r="AC1234" s="3">
        <v>2045584</v>
      </c>
      <c r="AD1234" s="3">
        <v>449957</v>
      </c>
      <c r="AF1234" s="3">
        <v>18</v>
      </c>
      <c r="AG1234" s="3">
        <v>104</v>
      </c>
    </row>
    <row r="1235" spans="1:33" ht="15.75" customHeight="1" x14ac:dyDescent="0.15">
      <c r="A1235" s="3">
        <v>19304</v>
      </c>
      <c r="B1235" s="3">
        <v>1233</v>
      </c>
      <c r="C1235" s="3">
        <v>97</v>
      </c>
      <c r="D1235" s="3" t="s">
        <v>1773</v>
      </c>
      <c r="E1235" s="3" t="s">
        <v>16608</v>
      </c>
      <c r="F1235" s="3" t="s">
        <v>36</v>
      </c>
      <c r="G1235" s="3" t="s">
        <v>37</v>
      </c>
      <c r="H1235" s="3" t="s">
        <v>817</v>
      </c>
      <c r="I1235" s="3" t="s">
        <v>817</v>
      </c>
      <c r="J1235" s="3">
        <v>353.90499999999997</v>
      </c>
      <c r="K1235" s="3">
        <v>22550000</v>
      </c>
      <c r="L1235" s="3" t="s">
        <v>101</v>
      </c>
      <c r="M1235" s="3">
        <v>3</v>
      </c>
      <c r="N1235" s="3" t="s">
        <v>1773</v>
      </c>
      <c r="O1235" s="3" t="s">
        <v>16608</v>
      </c>
      <c r="P1235" s="3" t="s">
        <v>541</v>
      </c>
      <c r="Q1235" s="3" t="s">
        <v>10595</v>
      </c>
      <c r="R1235" s="5" t="s">
        <v>16615</v>
      </c>
      <c r="S1235" s="3" t="s">
        <v>817</v>
      </c>
      <c r="T1235" s="3" t="s">
        <v>37</v>
      </c>
      <c r="V1235" s="3">
        <v>127</v>
      </c>
      <c r="W1235" s="3">
        <v>28</v>
      </c>
      <c r="X1235" s="3">
        <v>100</v>
      </c>
      <c r="Y1235" s="3">
        <v>1233</v>
      </c>
      <c r="Z1235" s="3" t="s">
        <v>101</v>
      </c>
      <c r="AA1235" s="3">
        <v>97</v>
      </c>
      <c r="AB1235" s="3">
        <v>31</v>
      </c>
      <c r="AC1235" s="3">
        <v>22550000</v>
      </c>
      <c r="AD1235" s="3">
        <v>4968000</v>
      </c>
      <c r="AE1235" s="3" t="s">
        <v>817</v>
      </c>
      <c r="AF1235" s="3">
        <v>10</v>
      </c>
      <c r="AG1235" s="3">
        <v>11</v>
      </c>
    </row>
    <row r="1236" spans="1:33" ht="15.75" customHeight="1" x14ac:dyDescent="0.15">
      <c r="A1236" s="3">
        <v>19253</v>
      </c>
      <c r="B1236" s="3">
        <v>1234</v>
      </c>
      <c r="C1236" s="3">
        <v>73</v>
      </c>
      <c r="D1236" s="3" t="s">
        <v>1782</v>
      </c>
      <c r="E1236" s="3" t="s">
        <v>16620</v>
      </c>
      <c r="F1236" s="3" t="s">
        <v>36</v>
      </c>
      <c r="G1236" s="3" t="s">
        <v>37</v>
      </c>
      <c r="H1236" s="3" t="s">
        <v>817</v>
      </c>
      <c r="I1236" s="3" t="s">
        <v>817</v>
      </c>
      <c r="J1236" s="3">
        <v>352.72629999999998</v>
      </c>
      <c r="K1236" s="3">
        <v>16187778</v>
      </c>
      <c r="L1236" s="3" t="s">
        <v>66</v>
      </c>
      <c r="M1236" s="3">
        <v>3</v>
      </c>
      <c r="N1236" s="3" t="s">
        <v>1782</v>
      </c>
      <c r="O1236" s="3" t="s">
        <v>16620</v>
      </c>
      <c r="P1236" s="3" t="s">
        <v>179</v>
      </c>
      <c r="Q1236" s="3" t="s">
        <v>10604</v>
      </c>
      <c r="R1236" s="5" t="s">
        <v>16630</v>
      </c>
      <c r="S1236" s="3" t="s">
        <v>817</v>
      </c>
      <c r="T1236" s="3" t="s">
        <v>37</v>
      </c>
      <c r="V1236" s="3">
        <v>127</v>
      </c>
      <c r="W1236" s="3">
        <v>29</v>
      </c>
      <c r="X1236" s="3">
        <v>110</v>
      </c>
      <c r="Y1236" s="3">
        <v>1234</v>
      </c>
      <c r="Z1236" s="3" t="s">
        <v>66</v>
      </c>
      <c r="AA1236" s="3">
        <v>73</v>
      </c>
      <c r="AB1236" s="3">
        <v>20</v>
      </c>
      <c r="AC1236" s="3">
        <v>16187778</v>
      </c>
      <c r="AD1236" s="3">
        <v>3575621</v>
      </c>
      <c r="AE1236" s="3" t="s">
        <v>817</v>
      </c>
      <c r="AF1236" s="3">
        <v>9</v>
      </c>
      <c r="AG1236" s="3">
        <v>11</v>
      </c>
    </row>
    <row r="1237" spans="1:33" ht="15.75" customHeight="1" x14ac:dyDescent="0.15">
      <c r="A1237" s="3">
        <v>25364</v>
      </c>
      <c r="B1237" s="3">
        <v>1235</v>
      </c>
      <c r="C1237" s="3">
        <v>10</v>
      </c>
      <c r="D1237" s="3" t="s">
        <v>1786</v>
      </c>
      <c r="E1237" s="3" t="s">
        <v>16636</v>
      </c>
      <c r="F1237" s="3" t="s">
        <v>36</v>
      </c>
      <c r="G1237" s="3" t="s">
        <v>37</v>
      </c>
      <c r="H1237" s="3" t="s">
        <v>4866</v>
      </c>
      <c r="I1237" s="3" t="s">
        <v>89</v>
      </c>
      <c r="J1237" s="3">
        <v>352.61399999999998</v>
      </c>
      <c r="K1237" s="3">
        <v>3655913</v>
      </c>
      <c r="L1237" s="3" t="s">
        <v>40</v>
      </c>
      <c r="M1237" s="3">
        <v>0</v>
      </c>
      <c r="N1237" s="3" t="s">
        <v>1786</v>
      </c>
      <c r="O1237" s="3" t="s">
        <v>16636</v>
      </c>
      <c r="P1237" s="8">
        <v>39814</v>
      </c>
      <c r="Q1237" s="3" t="s">
        <v>4862</v>
      </c>
      <c r="R1237" s="5" t="s">
        <v>16641</v>
      </c>
      <c r="S1237" s="3" t="s">
        <v>4866</v>
      </c>
      <c r="T1237" s="3" t="s">
        <v>37</v>
      </c>
      <c r="V1237" s="3">
        <v>127</v>
      </c>
      <c r="W1237" s="3">
        <v>61</v>
      </c>
      <c r="X1237" s="3">
        <v>83</v>
      </c>
      <c r="Y1237" s="3">
        <v>1235</v>
      </c>
      <c r="Z1237" s="3" t="s">
        <v>40</v>
      </c>
      <c r="AA1237" s="3">
        <v>10</v>
      </c>
      <c r="AB1237" s="3">
        <v>4</v>
      </c>
      <c r="AC1237" s="3">
        <v>3655913</v>
      </c>
      <c r="AD1237" s="3">
        <v>807733</v>
      </c>
      <c r="AE1237" s="3" t="s">
        <v>89</v>
      </c>
      <c r="AF1237" s="3">
        <v>4</v>
      </c>
      <c r="AG1237" s="3">
        <v>4</v>
      </c>
    </row>
    <row r="1238" spans="1:33" ht="15.75" customHeight="1" x14ac:dyDescent="0.15">
      <c r="A1238" s="3">
        <v>23538</v>
      </c>
      <c r="B1238" s="3">
        <v>1236</v>
      </c>
      <c r="C1238" s="3">
        <v>215</v>
      </c>
      <c r="D1238" s="3" t="s">
        <v>1791</v>
      </c>
      <c r="E1238" s="3" t="s">
        <v>16647</v>
      </c>
      <c r="F1238" s="3" t="s">
        <v>6728</v>
      </c>
      <c r="G1238" s="3" t="s">
        <v>803</v>
      </c>
      <c r="H1238" s="3" t="s">
        <v>7662</v>
      </c>
      <c r="I1238" s="3" t="s">
        <v>8005</v>
      </c>
      <c r="J1238" s="3">
        <v>352.2158</v>
      </c>
      <c r="K1238" s="3">
        <v>29167720</v>
      </c>
      <c r="L1238" s="3" t="s">
        <v>215</v>
      </c>
      <c r="M1238" s="3">
        <v>1</v>
      </c>
      <c r="N1238" s="3" t="s">
        <v>1791</v>
      </c>
      <c r="O1238" s="3" t="s">
        <v>16647</v>
      </c>
      <c r="P1238" s="3" t="s">
        <v>1029</v>
      </c>
      <c r="Q1238" s="3" t="s">
        <v>11877</v>
      </c>
      <c r="R1238" s="5" t="s">
        <v>16652</v>
      </c>
      <c r="S1238" s="3" t="s">
        <v>7662</v>
      </c>
      <c r="T1238" s="3" t="s">
        <v>803</v>
      </c>
      <c r="V1238" s="3">
        <v>4</v>
      </c>
      <c r="W1238" s="3">
        <v>0</v>
      </c>
      <c r="X1238" s="3">
        <v>81</v>
      </c>
      <c r="Y1238" s="3">
        <v>1236</v>
      </c>
      <c r="Z1238" s="3" t="s">
        <v>215</v>
      </c>
      <c r="AA1238" s="3">
        <v>215</v>
      </c>
      <c r="AB1238" s="3">
        <v>42</v>
      </c>
      <c r="AC1238" s="3">
        <v>29167720</v>
      </c>
      <c r="AD1238" s="3">
        <v>6449956</v>
      </c>
      <c r="AF1238" s="3">
        <v>7</v>
      </c>
      <c r="AG1238" s="3">
        <v>97</v>
      </c>
    </row>
    <row r="1239" spans="1:33" ht="15.75" customHeight="1" x14ac:dyDescent="0.15">
      <c r="A1239" s="3">
        <v>23425</v>
      </c>
      <c r="B1239" s="3">
        <v>1237</v>
      </c>
      <c r="C1239" s="3">
        <v>285</v>
      </c>
      <c r="D1239" s="3" t="s">
        <v>1815</v>
      </c>
      <c r="E1239" s="3" t="s">
        <v>16657</v>
      </c>
      <c r="F1239" s="3" t="s">
        <v>475</v>
      </c>
      <c r="G1239" s="3" t="s">
        <v>277</v>
      </c>
      <c r="H1239" s="3" t="s">
        <v>475</v>
      </c>
      <c r="I1239" s="3" t="s">
        <v>203</v>
      </c>
      <c r="J1239" s="3">
        <v>352.15260000000001</v>
      </c>
      <c r="K1239" s="3">
        <v>58079000</v>
      </c>
      <c r="L1239" s="3" t="s">
        <v>221</v>
      </c>
      <c r="M1239" s="3">
        <v>1</v>
      </c>
      <c r="N1239" s="3" t="s">
        <v>1815</v>
      </c>
      <c r="O1239" s="3" t="s">
        <v>16657</v>
      </c>
      <c r="P1239" s="3" t="s">
        <v>987</v>
      </c>
      <c r="Q1239" s="3" t="s">
        <v>3401</v>
      </c>
      <c r="R1239" s="5" t="s">
        <v>16664</v>
      </c>
      <c r="S1239" s="3" t="s">
        <v>475</v>
      </c>
      <c r="T1239" s="3" t="s">
        <v>277</v>
      </c>
      <c r="V1239" s="3">
        <v>102</v>
      </c>
      <c r="W1239" s="3">
        <v>119</v>
      </c>
      <c r="X1239" s="3">
        <v>77</v>
      </c>
      <c r="Y1239" s="3">
        <v>1237</v>
      </c>
      <c r="Z1239" s="3" t="s">
        <v>221</v>
      </c>
      <c r="AA1239" s="3">
        <v>285</v>
      </c>
      <c r="AB1239" s="3">
        <v>95</v>
      </c>
      <c r="AC1239" s="3">
        <v>58079000</v>
      </c>
      <c r="AD1239" s="3">
        <v>12845000</v>
      </c>
      <c r="AE1239" s="3" t="s">
        <v>203</v>
      </c>
      <c r="AF1239" s="3">
        <v>2</v>
      </c>
      <c r="AG1239" s="3">
        <v>9</v>
      </c>
    </row>
    <row r="1240" spans="1:33" ht="15.75" customHeight="1" x14ac:dyDescent="0.15">
      <c r="A1240" s="3">
        <v>17954</v>
      </c>
      <c r="B1240" s="3">
        <v>1238</v>
      </c>
      <c r="C1240" s="3">
        <v>11</v>
      </c>
      <c r="D1240" s="3" t="s">
        <v>1819</v>
      </c>
      <c r="E1240" s="3" t="s">
        <v>16671</v>
      </c>
      <c r="F1240" s="3" t="s">
        <v>475</v>
      </c>
      <c r="G1240" s="3" t="s">
        <v>277</v>
      </c>
      <c r="H1240" s="3" t="s">
        <v>475</v>
      </c>
      <c r="I1240" s="3" t="s">
        <v>203</v>
      </c>
      <c r="J1240" s="3">
        <v>352.1345</v>
      </c>
      <c r="K1240" s="3">
        <v>7769004</v>
      </c>
      <c r="L1240" s="3" t="s">
        <v>71</v>
      </c>
      <c r="M1240" s="3">
        <v>3</v>
      </c>
      <c r="N1240" s="3" t="s">
        <v>1819</v>
      </c>
      <c r="O1240" s="3" t="s">
        <v>16671</v>
      </c>
      <c r="P1240" s="3" t="s">
        <v>41</v>
      </c>
      <c r="Q1240" s="3" t="s">
        <v>6763</v>
      </c>
      <c r="R1240" s="5" t="s">
        <v>16678</v>
      </c>
      <c r="S1240" s="3" t="s">
        <v>475</v>
      </c>
      <c r="T1240" s="3" t="s">
        <v>277</v>
      </c>
      <c r="V1240" s="3">
        <v>103</v>
      </c>
      <c r="W1240" s="3">
        <v>120</v>
      </c>
      <c r="X1240" s="3">
        <v>127</v>
      </c>
      <c r="Y1240" s="3">
        <v>1238</v>
      </c>
      <c r="Z1240" s="3" t="s">
        <v>71</v>
      </c>
      <c r="AA1240" s="3">
        <v>11</v>
      </c>
      <c r="AB1240" s="3">
        <v>5</v>
      </c>
      <c r="AC1240" s="3">
        <v>7769004</v>
      </c>
      <c r="AD1240" s="3">
        <v>1718295</v>
      </c>
      <c r="AE1240" s="3" t="s">
        <v>203</v>
      </c>
      <c r="AF1240" s="3">
        <v>5</v>
      </c>
      <c r="AG1240" s="3">
        <v>9</v>
      </c>
    </row>
    <row r="1241" spans="1:33" ht="15.75" customHeight="1" x14ac:dyDescent="0.15">
      <c r="A1241" s="3">
        <v>25499</v>
      </c>
      <c r="B1241" s="3">
        <v>1239</v>
      </c>
      <c r="C1241" s="3">
        <v>10</v>
      </c>
      <c r="D1241" s="3" t="s">
        <v>1822</v>
      </c>
      <c r="E1241" s="3" t="s">
        <v>16684</v>
      </c>
      <c r="F1241" s="3" t="s">
        <v>36</v>
      </c>
      <c r="G1241" s="3" t="s">
        <v>37</v>
      </c>
      <c r="H1241" s="3" t="s">
        <v>10468</v>
      </c>
      <c r="I1241" s="3" t="s">
        <v>39</v>
      </c>
      <c r="J1241" s="3">
        <v>351.91989999999998</v>
      </c>
      <c r="K1241" s="3">
        <v>2707000</v>
      </c>
      <c r="L1241" s="3" t="s">
        <v>478</v>
      </c>
      <c r="M1241" s="3">
        <v>0</v>
      </c>
      <c r="N1241" s="3" t="s">
        <v>1822</v>
      </c>
      <c r="O1241" s="3" t="s">
        <v>16684</v>
      </c>
      <c r="P1241" s="8">
        <v>40179</v>
      </c>
      <c r="Q1241" s="3" t="s">
        <v>11212</v>
      </c>
      <c r="R1241" s="5" t="s">
        <v>16696</v>
      </c>
      <c r="S1241" s="3" t="s">
        <v>10468</v>
      </c>
      <c r="T1241" s="3" t="s">
        <v>37</v>
      </c>
      <c r="V1241" s="3">
        <v>127</v>
      </c>
      <c r="W1241" s="3">
        <v>76</v>
      </c>
      <c r="X1241" s="3">
        <v>23</v>
      </c>
      <c r="Y1241" s="3">
        <v>1239</v>
      </c>
      <c r="Z1241" s="3" t="s">
        <v>478</v>
      </c>
      <c r="AA1241" s="3">
        <v>10</v>
      </c>
      <c r="AB1241" s="3">
        <v>2</v>
      </c>
      <c r="AC1241" s="3">
        <v>2707000</v>
      </c>
      <c r="AD1241" s="3">
        <v>599000</v>
      </c>
      <c r="AE1241" s="3" t="s">
        <v>39</v>
      </c>
      <c r="AF1241" s="3">
        <v>15</v>
      </c>
      <c r="AG1241" s="3">
        <v>2</v>
      </c>
    </row>
    <row r="1242" spans="1:33" ht="15.75" customHeight="1" x14ac:dyDescent="0.15">
      <c r="A1242" s="3">
        <v>26451</v>
      </c>
      <c r="B1242" s="3">
        <v>1240</v>
      </c>
      <c r="C1242" s="3">
        <v>65</v>
      </c>
      <c r="D1242" s="3" t="s">
        <v>1823</v>
      </c>
      <c r="E1242" s="3" t="s">
        <v>16703</v>
      </c>
      <c r="F1242" s="3" t="s">
        <v>96</v>
      </c>
      <c r="G1242" s="3" t="s">
        <v>61</v>
      </c>
      <c r="H1242" s="3" t="s">
        <v>10471</v>
      </c>
      <c r="I1242" s="3" t="s">
        <v>63</v>
      </c>
      <c r="J1242" s="3">
        <v>350.91160000000002</v>
      </c>
      <c r="K1242" s="3">
        <v>7765202</v>
      </c>
      <c r="L1242" s="3" t="s">
        <v>226</v>
      </c>
      <c r="M1242" s="3">
        <v>0</v>
      </c>
      <c r="N1242" s="3" t="s">
        <v>1823</v>
      </c>
      <c r="O1242" s="3" t="s">
        <v>16703</v>
      </c>
      <c r="P1242" s="8">
        <v>39814</v>
      </c>
      <c r="Q1242" s="3" t="s">
        <v>11907</v>
      </c>
      <c r="R1242" s="5" t="s">
        <v>16709</v>
      </c>
      <c r="S1242" s="3" t="s">
        <v>10471</v>
      </c>
      <c r="T1242" s="3" t="s">
        <v>61</v>
      </c>
      <c r="V1242" s="3">
        <v>88</v>
      </c>
      <c r="W1242" s="3">
        <v>96</v>
      </c>
      <c r="X1242" s="3">
        <v>15</v>
      </c>
      <c r="Y1242" s="3">
        <v>1240</v>
      </c>
      <c r="Z1242" s="3" t="s">
        <v>226</v>
      </c>
      <c r="AA1242" s="3">
        <v>65</v>
      </c>
      <c r="AB1242" s="3">
        <v>20</v>
      </c>
      <c r="AC1242" s="3">
        <v>7765202</v>
      </c>
      <c r="AD1242" s="3">
        <v>1722112</v>
      </c>
      <c r="AE1242" s="3" t="s">
        <v>63</v>
      </c>
      <c r="AF1242" s="3">
        <v>24</v>
      </c>
      <c r="AG1242" s="3">
        <v>3</v>
      </c>
    </row>
    <row r="1243" spans="1:33" ht="15.75" customHeight="1" x14ac:dyDescent="0.15">
      <c r="A1243" s="3">
        <v>22973</v>
      </c>
      <c r="B1243" s="3">
        <v>1241</v>
      </c>
      <c r="C1243" s="3">
        <v>108</v>
      </c>
      <c r="D1243" s="3" t="s">
        <v>1825</v>
      </c>
      <c r="E1243" s="3" t="s">
        <v>16715</v>
      </c>
      <c r="F1243" s="3" t="s">
        <v>143</v>
      </c>
      <c r="G1243" s="3" t="s">
        <v>77</v>
      </c>
      <c r="H1243" s="3" t="s">
        <v>79</v>
      </c>
      <c r="I1243" s="3" t="s">
        <v>79</v>
      </c>
      <c r="J1243" s="3">
        <v>350.75170000000003</v>
      </c>
      <c r="K1243" s="3">
        <v>6012609</v>
      </c>
      <c r="L1243" s="3" t="s">
        <v>50</v>
      </c>
      <c r="M1243" s="3">
        <v>1</v>
      </c>
      <c r="N1243" s="3" t="s">
        <v>1825</v>
      </c>
      <c r="O1243" s="3" t="s">
        <v>16715</v>
      </c>
      <c r="P1243" s="3" t="s">
        <v>91</v>
      </c>
      <c r="Q1243" s="3" t="s">
        <v>6226</v>
      </c>
      <c r="R1243" s="5" t="s">
        <v>16722</v>
      </c>
      <c r="S1243" s="3" t="s">
        <v>79</v>
      </c>
      <c r="T1243" s="3" t="s">
        <v>77</v>
      </c>
      <c r="V1243" s="3">
        <v>39</v>
      </c>
      <c r="W1243" s="3">
        <v>38</v>
      </c>
      <c r="X1243" s="3">
        <v>35</v>
      </c>
      <c r="Y1243" s="3">
        <v>1241</v>
      </c>
      <c r="Z1243" s="3" t="s">
        <v>50</v>
      </c>
      <c r="AA1243" s="3">
        <v>108</v>
      </c>
      <c r="AB1243" s="3">
        <v>16</v>
      </c>
      <c r="AC1243" s="3">
        <v>6012609</v>
      </c>
      <c r="AD1243" s="3">
        <v>1333907</v>
      </c>
      <c r="AE1243" s="3" t="s">
        <v>79</v>
      </c>
      <c r="AF1243" s="3">
        <v>11</v>
      </c>
      <c r="AG1243" s="3">
        <v>6</v>
      </c>
    </row>
    <row r="1244" spans="1:33" ht="15.75" customHeight="1" x14ac:dyDescent="0.15">
      <c r="A1244" s="3">
        <v>26330</v>
      </c>
      <c r="B1244" s="3">
        <v>1242</v>
      </c>
      <c r="C1244" s="3">
        <v>31</v>
      </c>
      <c r="D1244" s="3" t="s">
        <v>1828</v>
      </c>
      <c r="E1244" s="3" t="s">
        <v>16728</v>
      </c>
      <c r="F1244" s="3" t="s">
        <v>36</v>
      </c>
      <c r="G1244" s="3" t="s">
        <v>37</v>
      </c>
      <c r="H1244" s="3" t="s">
        <v>4498</v>
      </c>
      <c r="I1244" s="3" t="s">
        <v>817</v>
      </c>
      <c r="J1244" s="3">
        <v>350.55029999999999</v>
      </c>
      <c r="K1244" s="3">
        <v>3438843</v>
      </c>
      <c r="L1244" s="3" t="s">
        <v>526</v>
      </c>
      <c r="M1244" s="3">
        <v>0</v>
      </c>
      <c r="N1244" s="3" t="s">
        <v>1828</v>
      </c>
      <c r="O1244" s="3" t="s">
        <v>16728</v>
      </c>
      <c r="P1244" s="8">
        <v>40179</v>
      </c>
      <c r="Q1244" s="3" t="s">
        <v>10215</v>
      </c>
      <c r="R1244" s="5" t="s">
        <v>16743</v>
      </c>
      <c r="S1244" s="3" t="s">
        <v>4498</v>
      </c>
      <c r="T1244" s="3" t="s">
        <v>37</v>
      </c>
      <c r="V1244" s="3">
        <v>127</v>
      </c>
      <c r="W1244" s="3">
        <v>30</v>
      </c>
      <c r="X1244" s="3">
        <v>17</v>
      </c>
      <c r="Y1244" s="3">
        <v>1242</v>
      </c>
      <c r="Z1244" s="3" t="s">
        <v>526</v>
      </c>
      <c r="AA1244" s="3">
        <v>31</v>
      </c>
      <c r="AB1244" s="3">
        <v>6</v>
      </c>
      <c r="AC1244" s="3">
        <v>3438843</v>
      </c>
      <c r="AD1244" s="3">
        <v>763254</v>
      </c>
      <c r="AE1244" s="3" t="s">
        <v>817</v>
      </c>
      <c r="AF1244" s="3">
        <v>19</v>
      </c>
      <c r="AG1244" s="3">
        <v>11</v>
      </c>
    </row>
    <row r="1245" spans="1:33" ht="15.75" customHeight="1" x14ac:dyDescent="0.15">
      <c r="A1245" s="3">
        <v>26425</v>
      </c>
      <c r="B1245" s="3">
        <v>1243</v>
      </c>
      <c r="C1245" s="3">
        <v>500</v>
      </c>
      <c r="D1245" s="3" t="s">
        <v>1832</v>
      </c>
      <c r="E1245" s="3" t="s">
        <v>16750</v>
      </c>
      <c r="F1245" s="3" t="s">
        <v>331</v>
      </c>
      <c r="G1245" s="3" t="s">
        <v>167</v>
      </c>
      <c r="H1245" s="3" t="s">
        <v>4649</v>
      </c>
      <c r="I1245" s="3" t="s">
        <v>283</v>
      </c>
      <c r="J1245" s="3">
        <v>350.0976</v>
      </c>
      <c r="K1245" s="3">
        <v>37654510</v>
      </c>
      <c r="L1245" s="3" t="s">
        <v>50</v>
      </c>
      <c r="M1245" s="3">
        <v>0</v>
      </c>
      <c r="N1245" s="3" t="s">
        <v>1832</v>
      </c>
      <c r="O1245" s="3" t="s">
        <v>16750</v>
      </c>
      <c r="P1245" s="8">
        <v>37987</v>
      </c>
      <c r="Q1245" s="3" t="s">
        <v>11922</v>
      </c>
      <c r="R1245" s="5" t="s">
        <v>16755</v>
      </c>
      <c r="S1245" s="3" t="s">
        <v>4649</v>
      </c>
      <c r="T1245" s="3" t="s">
        <v>167</v>
      </c>
      <c r="V1245" s="3">
        <v>81</v>
      </c>
      <c r="W1245" s="3">
        <v>32</v>
      </c>
      <c r="X1245" s="3">
        <v>36</v>
      </c>
      <c r="Y1245" s="3">
        <v>1243</v>
      </c>
      <c r="Z1245" s="3" t="s">
        <v>50</v>
      </c>
      <c r="AA1245" s="3">
        <v>500</v>
      </c>
      <c r="AB1245" s="3">
        <v>60</v>
      </c>
      <c r="AC1245" s="3">
        <v>37654510</v>
      </c>
      <c r="AD1245" s="3">
        <v>8365854</v>
      </c>
      <c r="AE1245" s="3" t="s">
        <v>283</v>
      </c>
      <c r="AF1245" s="3">
        <v>11</v>
      </c>
      <c r="AG1245" s="3">
        <v>1</v>
      </c>
    </row>
    <row r="1246" spans="1:33" ht="15.75" customHeight="1" x14ac:dyDescent="0.15">
      <c r="A1246" s="3">
        <v>2670</v>
      </c>
      <c r="B1246" s="3">
        <v>1244</v>
      </c>
      <c r="C1246" s="3">
        <v>0</v>
      </c>
      <c r="D1246" s="3" t="s">
        <v>1838</v>
      </c>
      <c r="E1246" s="3" t="s">
        <v>16760</v>
      </c>
      <c r="F1246" s="3" t="s">
        <v>657</v>
      </c>
      <c r="G1246" s="3" t="s">
        <v>246</v>
      </c>
      <c r="H1246" s="3" t="s">
        <v>264</v>
      </c>
      <c r="I1246" s="3" t="s">
        <v>264</v>
      </c>
      <c r="J1246" s="3">
        <v>350.0197</v>
      </c>
      <c r="K1246" s="3">
        <v>21830995</v>
      </c>
      <c r="L1246" s="3" t="s">
        <v>335</v>
      </c>
      <c r="M1246" s="3">
        <v>4</v>
      </c>
      <c r="N1246" s="3" t="s">
        <v>1838</v>
      </c>
      <c r="O1246" s="3" t="s">
        <v>16760</v>
      </c>
      <c r="P1246" s="3" t="s">
        <v>381</v>
      </c>
      <c r="Q1246" s="3" t="s">
        <v>11930</v>
      </c>
      <c r="R1246" s="5" t="s">
        <v>16762</v>
      </c>
      <c r="S1246" s="3" t="s">
        <v>264</v>
      </c>
      <c r="T1246" s="3" t="s">
        <v>246</v>
      </c>
      <c r="V1246" s="3">
        <v>90</v>
      </c>
      <c r="W1246" s="3">
        <v>41</v>
      </c>
      <c r="X1246" s="3">
        <v>25</v>
      </c>
      <c r="Y1246" s="3">
        <v>1244</v>
      </c>
      <c r="Z1246" s="3" t="s">
        <v>335</v>
      </c>
      <c r="AA1246" s="3">
        <v>0</v>
      </c>
      <c r="AB1246" s="3">
        <v>0</v>
      </c>
      <c r="AC1246" s="3">
        <v>21830995</v>
      </c>
      <c r="AD1246" s="3">
        <v>4851120</v>
      </c>
      <c r="AE1246" s="3" t="s">
        <v>264</v>
      </c>
      <c r="AF1246" s="3">
        <v>21</v>
      </c>
      <c r="AG1246" s="3">
        <v>8</v>
      </c>
    </row>
    <row r="1247" spans="1:33" ht="15.75" customHeight="1" x14ac:dyDescent="0.15">
      <c r="A1247" s="3">
        <v>19237</v>
      </c>
      <c r="B1247" s="3">
        <v>1245</v>
      </c>
      <c r="C1247" s="3">
        <v>110</v>
      </c>
      <c r="D1247" s="3" t="s">
        <v>1844</v>
      </c>
      <c r="E1247" s="3" t="s">
        <v>16767</v>
      </c>
      <c r="F1247" s="3" t="s">
        <v>36</v>
      </c>
      <c r="G1247" s="3" t="s">
        <v>37</v>
      </c>
      <c r="H1247" s="3" t="s">
        <v>38</v>
      </c>
      <c r="I1247" s="3" t="s">
        <v>39</v>
      </c>
      <c r="J1247" s="3">
        <v>349.79969999999997</v>
      </c>
      <c r="K1247" s="3">
        <v>52886897</v>
      </c>
      <c r="L1247" s="3" t="s">
        <v>71</v>
      </c>
      <c r="M1247" s="3">
        <v>3</v>
      </c>
      <c r="N1247" s="3" t="s">
        <v>1844</v>
      </c>
      <c r="O1247" s="3" t="s">
        <v>16767</v>
      </c>
      <c r="P1247" s="3" t="s">
        <v>1000</v>
      </c>
      <c r="Q1247" s="3" t="s">
        <v>11434</v>
      </c>
      <c r="R1247" s="5" t="s">
        <v>16773</v>
      </c>
      <c r="S1247" s="3" t="s">
        <v>38</v>
      </c>
      <c r="T1247" s="3" t="s">
        <v>37</v>
      </c>
      <c r="V1247" s="3">
        <v>127</v>
      </c>
      <c r="W1247" s="3">
        <v>77</v>
      </c>
      <c r="X1247" s="3">
        <v>127</v>
      </c>
      <c r="Y1247" s="3">
        <v>1245</v>
      </c>
      <c r="Z1247" s="3" t="s">
        <v>71</v>
      </c>
      <c r="AA1247" s="3">
        <v>110</v>
      </c>
      <c r="AB1247" s="3">
        <v>30</v>
      </c>
      <c r="AC1247" s="3">
        <v>52886897</v>
      </c>
      <c r="AD1247" s="3">
        <v>11757878</v>
      </c>
      <c r="AE1247" s="3" t="s">
        <v>39</v>
      </c>
      <c r="AF1247" s="3">
        <v>5</v>
      </c>
      <c r="AG1247" s="3">
        <v>2</v>
      </c>
    </row>
    <row r="1248" spans="1:33" ht="15.75" customHeight="1" x14ac:dyDescent="0.15">
      <c r="A1248" s="3">
        <v>25966</v>
      </c>
      <c r="B1248" s="3">
        <v>1246</v>
      </c>
      <c r="C1248" s="3">
        <v>75</v>
      </c>
      <c r="D1248" s="3" t="s">
        <v>1850</v>
      </c>
      <c r="E1248" s="3" t="s">
        <v>16780</v>
      </c>
      <c r="F1248" s="3" t="s">
        <v>331</v>
      </c>
      <c r="G1248" s="3" t="s">
        <v>167</v>
      </c>
      <c r="H1248" s="3" t="s">
        <v>10289</v>
      </c>
      <c r="I1248" s="3" t="s">
        <v>2088</v>
      </c>
      <c r="J1248" s="3">
        <v>349.44499999999999</v>
      </c>
      <c r="K1248" s="3">
        <v>8908000</v>
      </c>
      <c r="L1248" s="3" t="s">
        <v>364</v>
      </c>
      <c r="M1248" s="3">
        <v>0</v>
      </c>
      <c r="N1248" s="3" t="s">
        <v>1850</v>
      </c>
      <c r="O1248" s="3" t="s">
        <v>16780</v>
      </c>
      <c r="P1248" s="8">
        <v>39448</v>
      </c>
      <c r="Q1248" s="3" t="s">
        <v>11941</v>
      </c>
      <c r="R1248" s="5" t="s">
        <v>16786</v>
      </c>
      <c r="S1248" s="3" t="s">
        <v>10289</v>
      </c>
      <c r="T1248" s="3" t="s">
        <v>167</v>
      </c>
      <c r="V1248" s="3">
        <v>82</v>
      </c>
      <c r="W1248" s="3">
        <v>19</v>
      </c>
      <c r="X1248" s="3">
        <v>55</v>
      </c>
      <c r="Y1248" s="3">
        <v>1246</v>
      </c>
      <c r="Z1248" s="3" t="s">
        <v>364</v>
      </c>
      <c r="AA1248" s="3">
        <v>75</v>
      </c>
      <c r="AB1248" s="3">
        <v>20</v>
      </c>
      <c r="AC1248" s="3">
        <v>8908000</v>
      </c>
      <c r="AD1248" s="3">
        <v>1982000</v>
      </c>
      <c r="AE1248" s="3" t="s">
        <v>2088</v>
      </c>
      <c r="AF1248" s="3">
        <v>20</v>
      </c>
      <c r="AG1248" s="3">
        <v>68</v>
      </c>
    </row>
    <row r="1249" spans="1:33" ht="15.75" customHeight="1" x14ac:dyDescent="0.15">
      <c r="A1249" s="3">
        <v>25854</v>
      </c>
      <c r="B1249" s="3">
        <v>1247</v>
      </c>
      <c r="C1249" s="3">
        <v>24</v>
      </c>
      <c r="D1249" s="3" t="s">
        <v>1855</v>
      </c>
      <c r="E1249" s="3" t="s">
        <v>16795</v>
      </c>
      <c r="F1249" s="3" t="s">
        <v>143</v>
      </c>
      <c r="G1249" s="3" t="s">
        <v>77</v>
      </c>
      <c r="H1249" s="3" t="s">
        <v>79</v>
      </c>
      <c r="I1249" s="3" t="s">
        <v>79</v>
      </c>
      <c r="J1249" s="3">
        <v>349.30180000000001</v>
      </c>
      <c r="K1249" s="3">
        <v>3373605</v>
      </c>
      <c r="L1249" s="3" t="s">
        <v>66</v>
      </c>
      <c r="M1249" s="3">
        <v>0</v>
      </c>
      <c r="N1249" s="3" t="s">
        <v>1855</v>
      </c>
      <c r="O1249" s="3" t="s">
        <v>16795</v>
      </c>
      <c r="P1249" s="8">
        <v>37622</v>
      </c>
      <c r="Q1249" s="3" t="s">
        <v>2646</v>
      </c>
      <c r="R1249" s="5" t="s">
        <v>16802</v>
      </c>
      <c r="S1249" s="3" t="s">
        <v>79</v>
      </c>
      <c r="T1249" s="3" t="s">
        <v>77</v>
      </c>
      <c r="V1249" s="3">
        <v>40</v>
      </c>
      <c r="W1249" s="3">
        <v>39</v>
      </c>
      <c r="X1249" s="3">
        <v>111</v>
      </c>
      <c r="Y1249" s="3">
        <v>1247</v>
      </c>
      <c r="Z1249" s="3" t="s">
        <v>66</v>
      </c>
      <c r="AA1249" s="3">
        <v>24</v>
      </c>
      <c r="AB1249" s="3">
        <v>7</v>
      </c>
      <c r="AC1249" s="3">
        <v>3373605</v>
      </c>
      <c r="AD1249" s="3">
        <v>750855</v>
      </c>
      <c r="AE1249" s="3" t="s">
        <v>79</v>
      </c>
      <c r="AF1249" s="3">
        <v>9</v>
      </c>
      <c r="AG1249" s="3">
        <v>6</v>
      </c>
    </row>
    <row r="1250" spans="1:33" ht="15.75" customHeight="1" x14ac:dyDescent="0.15">
      <c r="A1250" s="3">
        <v>26194</v>
      </c>
      <c r="B1250" s="3">
        <v>1248</v>
      </c>
      <c r="C1250" s="3">
        <v>322</v>
      </c>
      <c r="D1250" s="3" t="s">
        <v>1861</v>
      </c>
      <c r="E1250" s="3" t="s">
        <v>16808</v>
      </c>
      <c r="F1250" s="3" t="s">
        <v>475</v>
      </c>
      <c r="G1250" s="3" t="s">
        <v>277</v>
      </c>
      <c r="H1250" s="3" t="s">
        <v>475</v>
      </c>
      <c r="I1250" s="3" t="s">
        <v>203</v>
      </c>
      <c r="J1250" s="3">
        <v>349.04939999999999</v>
      </c>
      <c r="K1250" s="3">
        <v>23620000</v>
      </c>
      <c r="L1250" s="3" t="s">
        <v>66</v>
      </c>
      <c r="M1250" s="3">
        <v>0</v>
      </c>
      <c r="N1250" s="3" t="s">
        <v>1861</v>
      </c>
      <c r="O1250" s="3" t="s">
        <v>16808</v>
      </c>
      <c r="P1250" s="8">
        <v>38718</v>
      </c>
      <c r="Q1250" s="3" t="s">
        <v>3984</v>
      </c>
      <c r="R1250" s="5" t="s">
        <v>16814</v>
      </c>
      <c r="S1250" s="3" t="s">
        <v>475</v>
      </c>
      <c r="T1250" s="3" t="s">
        <v>277</v>
      </c>
      <c r="V1250" s="3">
        <v>104</v>
      </c>
      <c r="W1250" s="3">
        <v>121</v>
      </c>
      <c r="X1250" s="3">
        <v>112</v>
      </c>
      <c r="Y1250" s="3">
        <v>1248</v>
      </c>
      <c r="Z1250" s="3" t="s">
        <v>66</v>
      </c>
      <c r="AA1250" s="3">
        <v>322</v>
      </c>
      <c r="AB1250" s="3">
        <v>60</v>
      </c>
      <c r="AC1250" s="3">
        <v>23620000</v>
      </c>
      <c r="AD1250" s="3">
        <v>5260000</v>
      </c>
      <c r="AE1250" s="3" t="s">
        <v>203</v>
      </c>
      <c r="AF1250" s="3">
        <v>9</v>
      </c>
      <c r="AG1250" s="3">
        <v>9</v>
      </c>
    </row>
    <row r="1251" spans="1:33" ht="15.75" customHeight="1" x14ac:dyDescent="0.15">
      <c r="A1251" s="3">
        <v>24961</v>
      </c>
      <c r="B1251" s="3">
        <v>1249</v>
      </c>
      <c r="C1251" s="3">
        <v>7</v>
      </c>
      <c r="D1251" s="3" t="s">
        <v>1865</v>
      </c>
      <c r="E1251" s="3" t="s">
        <v>16821</v>
      </c>
      <c r="F1251" s="3" t="s">
        <v>1438</v>
      </c>
      <c r="G1251" s="3" t="s">
        <v>495</v>
      </c>
      <c r="H1251" s="3" t="s">
        <v>10491</v>
      </c>
      <c r="I1251" s="3" t="s">
        <v>11956</v>
      </c>
      <c r="J1251" s="3">
        <v>347.85610000000003</v>
      </c>
      <c r="K1251" s="3">
        <v>14172676</v>
      </c>
      <c r="L1251" s="3" t="s">
        <v>40</v>
      </c>
      <c r="M1251" s="3">
        <v>0</v>
      </c>
      <c r="N1251" s="3" t="s">
        <v>1865</v>
      </c>
      <c r="O1251" s="3" t="s">
        <v>16821</v>
      </c>
      <c r="P1251" s="3" t="s">
        <v>1063</v>
      </c>
      <c r="Q1251" s="3" t="s">
        <v>11951</v>
      </c>
      <c r="R1251" s="5" t="s">
        <v>16828</v>
      </c>
      <c r="S1251" s="3" t="s">
        <v>10491</v>
      </c>
      <c r="T1251" s="3" t="s">
        <v>495</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15">
      <c r="A1252" s="3">
        <v>26323</v>
      </c>
      <c r="B1252" s="3">
        <v>1250</v>
      </c>
      <c r="C1252" s="3">
        <v>80</v>
      </c>
      <c r="D1252" s="3" t="s">
        <v>1868</v>
      </c>
      <c r="E1252" s="3" t="s">
        <v>16834</v>
      </c>
      <c r="F1252" s="3" t="s">
        <v>657</v>
      </c>
      <c r="G1252" s="3" t="s">
        <v>246</v>
      </c>
      <c r="H1252" s="3" t="s">
        <v>264</v>
      </c>
      <c r="I1252" s="3" t="s">
        <v>264</v>
      </c>
      <c r="J1252" s="3">
        <v>347.65440000000001</v>
      </c>
      <c r="K1252" s="3">
        <v>20516000</v>
      </c>
      <c r="L1252" s="3" t="s">
        <v>101</v>
      </c>
      <c r="M1252" s="3">
        <v>0</v>
      </c>
      <c r="N1252" s="3" t="s">
        <v>1868</v>
      </c>
      <c r="O1252" s="3" t="s">
        <v>16834</v>
      </c>
      <c r="P1252" s="8">
        <v>37257</v>
      </c>
      <c r="Q1252" s="3" t="s">
        <v>11958</v>
      </c>
      <c r="R1252" s="5" t="s">
        <v>16840</v>
      </c>
      <c r="S1252" s="3" t="s">
        <v>264</v>
      </c>
      <c r="T1252" s="3" t="s">
        <v>246</v>
      </c>
      <c r="V1252" s="3">
        <v>91</v>
      </c>
      <c r="W1252" s="3">
        <v>42</v>
      </c>
      <c r="X1252" s="3">
        <v>101</v>
      </c>
      <c r="Y1252" s="3">
        <v>1250</v>
      </c>
      <c r="Z1252" s="3" t="s">
        <v>101</v>
      </c>
      <c r="AA1252" s="3">
        <v>80</v>
      </c>
      <c r="AB1252" s="3">
        <v>45</v>
      </c>
      <c r="AC1252" s="3">
        <v>20516000</v>
      </c>
      <c r="AD1252" s="3">
        <v>4583000</v>
      </c>
      <c r="AE1252" s="3" t="s">
        <v>264</v>
      </c>
      <c r="AF1252" s="3">
        <v>10</v>
      </c>
      <c r="AG1252" s="3">
        <v>8</v>
      </c>
    </row>
    <row r="1253" spans="1:33" ht="15.75" customHeight="1" x14ac:dyDescent="0.15">
      <c r="A1253" s="3">
        <v>25550</v>
      </c>
      <c r="B1253" s="3">
        <v>1251</v>
      </c>
      <c r="C1253" s="3">
        <v>6</v>
      </c>
      <c r="D1253" s="3" t="s">
        <v>1874</v>
      </c>
      <c r="E1253" s="3" t="s">
        <v>16846</v>
      </c>
      <c r="F1253" s="3" t="s">
        <v>855</v>
      </c>
      <c r="G1253" s="3" t="s">
        <v>292</v>
      </c>
      <c r="H1253" s="3" t="s">
        <v>10496</v>
      </c>
      <c r="I1253" s="3" t="s">
        <v>1032</v>
      </c>
      <c r="J1253" s="3">
        <v>347.65230000000003</v>
      </c>
      <c r="K1253" s="3">
        <v>2760193</v>
      </c>
      <c r="L1253" s="3" t="s">
        <v>71</v>
      </c>
      <c r="M1253" s="3">
        <v>0</v>
      </c>
      <c r="N1253" s="3" t="s">
        <v>1874</v>
      </c>
      <c r="O1253" s="3" t="s">
        <v>16846</v>
      </c>
      <c r="P1253" s="8">
        <v>39448</v>
      </c>
      <c r="Q1253" s="3" t="s">
        <v>11963</v>
      </c>
      <c r="R1253" s="5" t="s">
        <v>16852</v>
      </c>
      <c r="S1253" s="3" t="s">
        <v>10496</v>
      </c>
      <c r="T1253" s="3" t="s">
        <v>292</v>
      </c>
      <c r="V1253" s="3">
        <v>41</v>
      </c>
      <c r="W1253" s="3">
        <v>36</v>
      </c>
      <c r="X1253" s="3">
        <v>127</v>
      </c>
      <c r="Y1253" s="3">
        <v>1251</v>
      </c>
      <c r="Z1253" s="3" t="s">
        <v>71</v>
      </c>
      <c r="AA1253" s="3">
        <v>6</v>
      </c>
      <c r="AB1253" s="3">
        <v>1</v>
      </c>
      <c r="AC1253" s="3">
        <v>2760193</v>
      </c>
      <c r="AD1253" s="3">
        <v>616593</v>
      </c>
      <c r="AE1253" s="3" t="s">
        <v>1032</v>
      </c>
      <c r="AF1253" s="3">
        <v>5</v>
      </c>
      <c r="AG1253" s="3">
        <v>49</v>
      </c>
    </row>
    <row r="1254" spans="1:33" ht="15.75" customHeight="1" x14ac:dyDescent="0.15">
      <c r="A1254" s="3">
        <v>25562</v>
      </c>
      <c r="B1254" s="3">
        <v>1252</v>
      </c>
      <c r="C1254" s="3">
        <v>308</v>
      </c>
      <c r="D1254" s="3" t="s">
        <v>1904</v>
      </c>
      <c r="E1254" s="3" t="s">
        <v>16858</v>
      </c>
      <c r="F1254" s="3" t="s">
        <v>657</v>
      </c>
      <c r="G1254" s="3" t="s">
        <v>246</v>
      </c>
      <c r="H1254" s="3" t="s">
        <v>10498</v>
      </c>
      <c r="I1254" s="3" t="s">
        <v>11969</v>
      </c>
      <c r="J1254" s="3">
        <v>346.59160000000003</v>
      </c>
      <c r="K1254" s="3">
        <v>338886372</v>
      </c>
      <c r="L1254" s="3" t="s">
        <v>356</v>
      </c>
      <c r="M1254" s="3">
        <v>0</v>
      </c>
      <c r="N1254" s="3" t="s">
        <v>1904</v>
      </c>
      <c r="O1254" s="3" t="s">
        <v>16858</v>
      </c>
      <c r="P1254" s="8">
        <v>37622</v>
      </c>
      <c r="Q1254" s="3" t="s">
        <v>11967</v>
      </c>
      <c r="R1254" s="5" t="s">
        <v>16865</v>
      </c>
      <c r="S1254" s="3" t="s">
        <v>10498</v>
      </c>
      <c r="T1254" s="3" t="s">
        <v>246</v>
      </c>
      <c r="V1254" s="3">
        <v>92</v>
      </c>
      <c r="W1254" s="3">
        <v>0</v>
      </c>
      <c r="X1254" s="3">
        <v>66</v>
      </c>
      <c r="Y1254" s="3">
        <v>1252</v>
      </c>
      <c r="Z1254" s="3" t="s">
        <v>356</v>
      </c>
      <c r="AA1254" s="3">
        <v>308</v>
      </c>
      <c r="AB1254" s="3">
        <v>112</v>
      </c>
      <c r="AC1254" s="3">
        <v>338886372</v>
      </c>
      <c r="AD1254" s="3">
        <v>75882844</v>
      </c>
      <c r="AF1254" s="3">
        <v>18</v>
      </c>
      <c r="AG1254" s="3">
        <v>886</v>
      </c>
    </row>
    <row r="1255" spans="1:33" ht="15.75" customHeight="1" x14ac:dyDescent="0.15">
      <c r="A1255" s="3">
        <v>23198</v>
      </c>
      <c r="B1255" s="3">
        <v>1253</v>
      </c>
      <c r="C1255" s="3">
        <v>45</v>
      </c>
      <c r="D1255" s="3" t="s">
        <v>1909</v>
      </c>
      <c r="E1255" s="3" t="s">
        <v>16871</v>
      </c>
      <c r="F1255" s="3" t="s">
        <v>36</v>
      </c>
      <c r="G1255" s="3" t="s">
        <v>37</v>
      </c>
      <c r="H1255" s="3" t="s">
        <v>7222</v>
      </c>
      <c r="I1255" s="3" t="s">
        <v>39</v>
      </c>
      <c r="J1255" s="3">
        <v>346.5899</v>
      </c>
      <c r="K1255" s="3">
        <v>13656850</v>
      </c>
      <c r="L1255" s="3" t="s">
        <v>356</v>
      </c>
      <c r="M1255" s="3">
        <v>1</v>
      </c>
      <c r="N1255" s="3" t="s">
        <v>1909</v>
      </c>
      <c r="O1255" s="3" t="s">
        <v>16871</v>
      </c>
      <c r="P1255" s="3" t="s">
        <v>91</v>
      </c>
      <c r="Q1255" s="3" t="s">
        <v>11262</v>
      </c>
      <c r="R1255" s="5" t="s">
        <v>16878</v>
      </c>
      <c r="S1255" s="3" t="s">
        <v>7222</v>
      </c>
      <c r="T1255" s="3" t="s">
        <v>37</v>
      </c>
      <c r="V1255" s="3">
        <v>127</v>
      </c>
      <c r="W1255" s="3">
        <v>78</v>
      </c>
      <c r="X1255" s="3">
        <v>67</v>
      </c>
      <c r="Y1255" s="3">
        <v>1253</v>
      </c>
      <c r="Z1255" s="3" t="s">
        <v>356</v>
      </c>
      <c r="AA1255" s="3">
        <v>45</v>
      </c>
      <c r="AB1255" s="3">
        <v>14</v>
      </c>
      <c r="AC1255" s="3">
        <v>13656850</v>
      </c>
      <c r="AD1255" s="3">
        <v>3058029</v>
      </c>
      <c r="AE1255" s="3" t="s">
        <v>39</v>
      </c>
      <c r="AF1255" s="3">
        <v>18</v>
      </c>
      <c r="AG1255" s="3">
        <v>2</v>
      </c>
    </row>
    <row r="1256" spans="1:33" ht="15.75" customHeight="1" x14ac:dyDescent="0.15">
      <c r="A1256" s="3">
        <v>258</v>
      </c>
      <c r="B1256" s="3">
        <v>1254</v>
      </c>
      <c r="C1256" s="3">
        <v>43</v>
      </c>
      <c r="D1256" s="3" t="s">
        <v>1911</v>
      </c>
      <c r="E1256" s="3" t="s">
        <v>16887</v>
      </c>
      <c r="F1256" s="3" t="s">
        <v>635</v>
      </c>
      <c r="G1256" s="3" t="s">
        <v>236</v>
      </c>
      <c r="H1256" s="3" t="s">
        <v>614</v>
      </c>
      <c r="I1256" s="3" t="s">
        <v>686</v>
      </c>
      <c r="J1256" s="3">
        <v>346.31990000000002</v>
      </c>
      <c r="K1256" s="3">
        <v>30582711</v>
      </c>
      <c r="L1256" s="3" t="s">
        <v>75</v>
      </c>
      <c r="M1256" s="3">
        <v>5</v>
      </c>
      <c r="N1256" s="3" t="s">
        <v>1911</v>
      </c>
      <c r="O1256" s="3" t="s">
        <v>16887</v>
      </c>
      <c r="P1256" s="3" t="s">
        <v>835</v>
      </c>
      <c r="Q1256" s="3" t="s">
        <v>11977</v>
      </c>
      <c r="R1256" s="5" t="s">
        <v>16894</v>
      </c>
      <c r="S1256" s="3" t="s">
        <v>614</v>
      </c>
      <c r="T1256" s="3" t="s">
        <v>236</v>
      </c>
      <c r="V1256" s="3">
        <v>19</v>
      </c>
      <c r="W1256" s="3">
        <v>0</v>
      </c>
      <c r="X1256" s="3">
        <v>29</v>
      </c>
      <c r="Y1256" s="3">
        <v>1254</v>
      </c>
      <c r="Z1256" s="3" t="s">
        <v>75</v>
      </c>
      <c r="AA1256" s="3">
        <v>43</v>
      </c>
      <c r="AB1256" s="3">
        <v>23</v>
      </c>
      <c r="AC1256" s="3">
        <v>30582711</v>
      </c>
      <c r="AD1256" s="3">
        <v>6852196</v>
      </c>
      <c r="AF1256" s="3">
        <v>14</v>
      </c>
      <c r="AG1256" s="3">
        <v>69</v>
      </c>
    </row>
    <row r="1257" spans="1:33" ht="15.75" customHeight="1" x14ac:dyDescent="0.15">
      <c r="A1257" s="3">
        <v>20565</v>
      </c>
      <c r="B1257" s="3">
        <v>1255</v>
      </c>
      <c r="C1257" s="3">
        <v>48</v>
      </c>
      <c r="D1257" s="3" t="s">
        <v>1913</v>
      </c>
      <c r="E1257" s="3" t="s">
        <v>16900</v>
      </c>
      <c r="F1257" s="3" t="s">
        <v>96</v>
      </c>
      <c r="G1257" s="3" t="s">
        <v>61</v>
      </c>
      <c r="H1257" s="3" t="s">
        <v>1902</v>
      </c>
      <c r="I1257" s="3" t="s">
        <v>63</v>
      </c>
      <c r="J1257" s="3">
        <v>345.6866</v>
      </c>
      <c r="K1257" s="3">
        <v>13126135</v>
      </c>
      <c r="L1257" s="3" t="s">
        <v>215</v>
      </c>
      <c r="M1257" s="3">
        <v>3</v>
      </c>
      <c r="N1257" s="3" t="s">
        <v>1913</v>
      </c>
      <c r="O1257" s="3" t="s">
        <v>16900</v>
      </c>
      <c r="P1257" s="3" t="s">
        <v>987</v>
      </c>
      <c r="Q1257" s="3" t="s">
        <v>11980</v>
      </c>
      <c r="R1257" s="5" t="s">
        <v>16908</v>
      </c>
      <c r="S1257" s="3" t="s">
        <v>1902</v>
      </c>
      <c r="T1257" s="3" t="s">
        <v>61</v>
      </c>
      <c r="V1257" s="3">
        <v>89</v>
      </c>
      <c r="W1257" s="3">
        <v>97</v>
      </c>
      <c r="X1257" s="3">
        <v>82</v>
      </c>
      <c r="Y1257" s="3">
        <v>1255</v>
      </c>
      <c r="Z1257" s="3" t="s">
        <v>215</v>
      </c>
      <c r="AA1257" s="3">
        <v>48</v>
      </c>
      <c r="AB1257" s="3">
        <v>31</v>
      </c>
      <c r="AC1257" s="3">
        <v>13126135</v>
      </c>
      <c r="AD1257" s="3">
        <v>2945149</v>
      </c>
      <c r="AE1257" s="3" t="s">
        <v>63</v>
      </c>
      <c r="AF1257" s="3">
        <v>7</v>
      </c>
      <c r="AG1257" s="3">
        <v>3</v>
      </c>
    </row>
    <row r="1258" spans="1:33" ht="15.75" customHeight="1" x14ac:dyDescent="0.15">
      <c r="A1258" s="3">
        <v>19431</v>
      </c>
      <c r="B1258" s="3">
        <v>1256</v>
      </c>
      <c r="C1258" s="3">
        <v>240</v>
      </c>
      <c r="D1258" s="3" t="s">
        <v>1918</v>
      </c>
      <c r="E1258" s="3" t="s">
        <v>16913</v>
      </c>
      <c r="F1258" s="3" t="s">
        <v>6181</v>
      </c>
      <c r="G1258" s="3" t="s">
        <v>809</v>
      </c>
      <c r="H1258" s="3" t="s">
        <v>137</v>
      </c>
      <c r="I1258" s="3" t="s">
        <v>1032</v>
      </c>
      <c r="J1258" s="3">
        <v>345.57229999999998</v>
      </c>
      <c r="K1258" s="3">
        <v>39531295</v>
      </c>
      <c r="L1258" s="3" t="s">
        <v>66</v>
      </c>
      <c r="M1258" s="3">
        <v>2</v>
      </c>
      <c r="N1258" s="3" t="s">
        <v>1918</v>
      </c>
      <c r="O1258" s="3" t="s">
        <v>16913</v>
      </c>
      <c r="P1258" s="3" t="s">
        <v>987</v>
      </c>
      <c r="Q1258" s="3" t="s">
        <v>11985</v>
      </c>
      <c r="R1258" s="5" t="s">
        <v>16920</v>
      </c>
      <c r="S1258" s="3" t="s">
        <v>137</v>
      </c>
      <c r="T1258" s="3" t="s">
        <v>809</v>
      </c>
      <c r="V1258" s="3">
        <v>8</v>
      </c>
      <c r="W1258" s="3">
        <v>37</v>
      </c>
      <c r="X1258" s="3">
        <v>113</v>
      </c>
      <c r="Y1258" s="3">
        <v>1256</v>
      </c>
      <c r="Z1258" s="3" t="s">
        <v>66</v>
      </c>
      <c r="AA1258" s="3">
        <v>240</v>
      </c>
      <c r="AB1258" s="3">
        <v>63</v>
      </c>
      <c r="AC1258" s="3">
        <v>39531295</v>
      </c>
      <c r="AD1258" s="3">
        <v>8872028</v>
      </c>
      <c r="AE1258" s="3" t="s">
        <v>1032</v>
      </c>
      <c r="AF1258" s="3">
        <v>9</v>
      </c>
      <c r="AG1258" s="3">
        <v>49</v>
      </c>
    </row>
    <row r="1259" spans="1:33" ht="15.75" customHeight="1" x14ac:dyDescent="0.15">
      <c r="A1259" s="3">
        <v>26383</v>
      </c>
      <c r="B1259" s="3">
        <v>1257</v>
      </c>
      <c r="C1259" s="3">
        <v>45</v>
      </c>
      <c r="D1259" s="3" t="s">
        <v>1923</v>
      </c>
      <c r="E1259" s="3" t="s">
        <v>16927</v>
      </c>
      <c r="F1259" s="3" t="s">
        <v>1072</v>
      </c>
      <c r="G1259" s="3" t="s">
        <v>575</v>
      </c>
      <c r="H1259" s="3" t="s">
        <v>1375</v>
      </c>
      <c r="I1259" s="3" t="s">
        <v>1375</v>
      </c>
      <c r="J1259" s="3">
        <v>345.40679999999998</v>
      </c>
      <c r="K1259" s="3">
        <v>6785800</v>
      </c>
      <c r="L1259" s="3" t="s">
        <v>71</v>
      </c>
      <c r="M1259" s="3">
        <v>0</v>
      </c>
      <c r="N1259" s="3" t="s">
        <v>1923</v>
      </c>
      <c r="O1259" s="3" t="s">
        <v>16927</v>
      </c>
      <c r="P1259" s="8">
        <v>39814</v>
      </c>
      <c r="Q1259" s="3" t="s">
        <v>11991</v>
      </c>
      <c r="R1259" s="5" t="s">
        <v>16931</v>
      </c>
      <c r="S1259" s="3" t="s">
        <v>1375</v>
      </c>
      <c r="T1259" s="3" t="s">
        <v>575</v>
      </c>
      <c r="V1259" s="3">
        <v>27</v>
      </c>
      <c r="W1259" s="3">
        <v>22</v>
      </c>
      <c r="X1259" s="3">
        <v>127</v>
      </c>
      <c r="Y1259" s="3">
        <v>1257</v>
      </c>
      <c r="Z1259" s="3" t="s">
        <v>71</v>
      </c>
      <c r="AA1259" s="3">
        <v>45</v>
      </c>
      <c r="AB1259" s="3">
        <v>10</v>
      </c>
      <c r="AC1259" s="3">
        <v>6785800</v>
      </c>
      <c r="AD1259" s="3">
        <v>1523506</v>
      </c>
      <c r="AE1259" s="3" t="s">
        <v>1375</v>
      </c>
      <c r="AF1259" s="3">
        <v>5</v>
      </c>
      <c r="AG1259" s="3">
        <v>23</v>
      </c>
    </row>
    <row r="1260" spans="1:33" ht="15.75" customHeight="1" x14ac:dyDescent="0.15">
      <c r="A1260" s="3">
        <v>21296</v>
      </c>
      <c r="B1260" s="3">
        <v>1258</v>
      </c>
      <c r="C1260" s="3">
        <v>24</v>
      </c>
      <c r="D1260" s="3" t="s">
        <v>1929</v>
      </c>
      <c r="E1260" s="3" t="s">
        <v>16938</v>
      </c>
      <c r="F1260" s="3" t="s">
        <v>5738</v>
      </c>
      <c r="G1260" s="3" t="s">
        <v>599</v>
      </c>
      <c r="H1260" s="3" t="s">
        <v>4803</v>
      </c>
      <c r="I1260" s="3" t="s">
        <v>12006</v>
      </c>
      <c r="J1260" s="3">
        <v>344.92750000000001</v>
      </c>
      <c r="K1260" s="3">
        <v>4605000</v>
      </c>
      <c r="L1260" s="3" t="s">
        <v>71</v>
      </c>
      <c r="M1260" s="3">
        <v>2</v>
      </c>
      <c r="N1260" s="3" t="s">
        <v>1929</v>
      </c>
      <c r="O1260" s="3" t="s">
        <v>16938</v>
      </c>
      <c r="P1260" s="3" t="s">
        <v>179</v>
      </c>
      <c r="Q1260" s="3" t="s">
        <v>12004</v>
      </c>
      <c r="R1260" s="5" t="s">
        <v>16945</v>
      </c>
      <c r="S1260" s="3" t="s">
        <v>4803</v>
      </c>
      <c r="T1260" s="3" t="s">
        <v>599</v>
      </c>
      <c r="V1260" s="3">
        <v>18</v>
      </c>
      <c r="W1260" s="3">
        <v>0</v>
      </c>
      <c r="X1260" s="3">
        <v>127</v>
      </c>
      <c r="Y1260" s="3">
        <v>1258</v>
      </c>
      <c r="Z1260" s="3" t="s">
        <v>71</v>
      </c>
      <c r="AA1260" s="3">
        <v>24</v>
      </c>
      <c r="AB1260" s="3">
        <v>11</v>
      </c>
      <c r="AC1260" s="3">
        <v>4605000</v>
      </c>
      <c r="AD1260" s="3">
        <v>1035000</v>
      </c>
      <c r="AF1260" s="3">
        <v>5</v>
      </c>
      <c r="AG1260" s="3">
        <v>343</v>
      </c>
    </row>
    <row r="1261" spans="1:33" ht="15.75" customHeight="1" x14ac:dyDescent="0.15">
      <c r="A1261" s="3">
        <v>21525</v>
      </c>
      <c r="B1261" s="3">
        <v>1259</v>
      </c>
      <c r="C1261" s="3">
        <v>32</v>
      </c>
      <c r="D1261" s="3" t="s">
        <v>1932</v>
      </c>
      <c r="E1261" s="3" t="s">
        <v>16951</v>
      </c>
      <c r="F1261" s="3" t="s">
        <v>657</v>
      </c>
      <c r="G1261" s="3" t="s">
        <v>246</v>
      </c>
      <c r="H1261" s="3" t="s">
        <v>240</v>
      </c>
      <c r="I1261" s="3" t="s">
        <v>240</v>
      </c>
      <c r="J1261" s="3">
        <v>344.63670000000002</v>
      </c>
      <c r="K1261" s="3">
        <v>12138057</v>
      </c>
      <c r="L1261" s="3" t="s">
        <v>101</v>
      </c>
      <c r="M1261" s="3">
        <v>2</v>
      </c>
      <c r="N1261" s="3" t="s">
        <v>1932</v>
      </c>
      <c r="O1261" s="3" t="s">
        <v>16951</v>
      </c>
      <c r="P1261" s="3" t="s">
        <v>1063</v>
      </c>
      <c r="Q1261" s="3" t="s">
        <v>12011</v>
      </c>
      <c r="R1261" s="5" t="s">
        <v>16962</v>
      </c>
      <c r="S1261" s="3" t="s">
        <v>240</v>
      </c>
      <c r="T1261" s="3" t="s">
        <v>246</v>
      </c>
      <c r="V1261" s="3">
        <v>93</v>
      </c>
      <c r="W1261" s="3">
        <v>25</v>
      </c>
      <c r="X1261" s="3">
        <v>102</v>
      </c>
      <c r="Y1261" s="3">
        <v>1259</v>
      </c>
      <c r="Z1261" s="3" t="s">
        <v>101</v>
      </c>
      <c r="AA1261" s="3">
        <v>32</v>
      </c>
      <c r="AB1261" s="3">
        <v>24</v>
      </c>
      <c r="AC1261" s="3">
        <v>12138057</v>
      </c>
      <c r="AD1261" s="3">
        <v>2729882</v>
      </c>
      <c r="AE1261" s="3" t="s">
        <v>240</v>
      </c>
      <c r="AF1261" s="3">
        <v>10</v>
      </c>
      <c r="AG1261" s="3">
        <v>18</v>
      </c>
    </row>
    <row r="1262" spans="1:33" ht="15.75" customHeight="1" x14ac:dyDescent="0.15">
      <c r="A1262" s="3">
        <v>26461</v>
      </c>
      <c r="B1262" s="3">
        <v>1260</v>
      </c>
      <c r="C1262" s="3">
        <v>140</v>
      </c>
      <c r="D1262" s="3" t="s">
        <v>1950</v>
      </c>
      <c r="E1262" s="3" t="s">
        <v>16971</v>
      </c>
      <c r="F1262" s="3" t="s">
        <v>5738</v>
      </c>
      <c r="G1262" s="3" t="s">
        <v>599</v>
      </c>
      <c r="H1262" s="3" t="s">
        <v>3354</v>
      </c>
      <c r="I1262" s="3" t="s">
        <v>3354</v>
      </c>
      <c r="J1262" s="3">
        <v>344.46899999999999</v>
      </c>
      <c r="K1262" s="3">
        <v>15093981</v>
      </c>
      <c r="L1262" s="3" t="s">
        <v>162</v>
      </c>
      <c r="M1262" s="3">
        <v>0</v>
      </c>
      <c r="N1262" s="3" t="s">
        <v>1950</v>
      </c>
      <c r="O1262" s="3" t="s">
        <v>16971</v>
      </c>
      <c r="P1262" s="8">
        <v>33970</v>
      </c>
      <c r="Q1262" s="3" t="s">
        <v>12017</v>
      </c>
      <c r="R1262" s="5" t="s">
        <v>16978</v>
      </c>
      <c r="S1262" s="3" t="s">
        <v>3354</v>
      </c>
      <c r="T1262" s="3" t="s">
        <v>599</v>
      </c>
      <c r="V1262" s="3">
        <v>19</v>
      </c>
      <c r="W1262" s="3">
        <v>17</v>
      </c>
      <c r="X1262" s="3">
        <v>127</v>
      </c>
      <c r="Y1262" s="3">
        <v>1260</v>
      </c>
      <c r="Z1262" s="3" t="s">
        <v>162</v>
      </c>
      <c r="AA1262" s="3">
        <v>140</v>
      </c>
      <c r="AB1262" s="3">
        <v>44</v>
      </c>
      <c r="AC1262" s="3">
        <v>15093981</v>
      </c>
      <c r="AD1262" s="3">
        <v>3395958</v>
      </c>
      <c r="AE1262" s="3" t="s">
        <v>3354</v>
      </c>
      <c r="AF1262" s="3">
        <v>8</v>
      </c>
      <c r="AG1262" s="3">
        <v>13</v>
      </c>
    </row>
    <row r="1263" spans="1:33" ht="15.75" customHeight="1" x14ac:dyDescent="0.15">
      <c r="A1263" s="3">
        <v>25352</v>
      </c>
      <c r="B1263" s="3">
        <v>1261</v>
      </c>
      <c r="C1263" s="3">
        <v>70</v>
      </c>
      <c r="D1263" s="3" t="s">
        <v>1952</v>
      </c>
      <c r="E1263" s="3" t="s">
        <v>16984</v>
      </c>
      <c r="F1263" s="3" t="s">
        <v>3877</v>
      </c>
      <c r="G1263" s="3" t="s">
        <v>731</v>
      </c>
      <c r="H1263" s="3" t="s">
        <v>391</v>
      </c>
      <c r="I1263" s="3" t="s">
        <v>10292</v>
      </c>
      <c r="J1263" s="3">
        <v>343.5702</v>
      </c>
      <c r="K1263" s="3">
        <v>7011692</v>
      </c>
      <c r="L1263" s="3" t="s">
        <v>40</v>
      </c>
      <c r="M1263" s="3">
        <v>0</v>
      </c>
      <c r="N1263" s="3" t="s">
        <v>1952</v>
      </c>
      <c r="O1263" s="3" t="s">
        <v>16984</v>
      </c>
      <c r="P1263" s="8">
        <v>37622</v>
      </c>
      <c r="Q1263" s="3" t="s">
        <v>12021</v>
      </c>
      <c r="R1263" s="5" t="s">
        <v>16992</v>
      </c>
      <c r="S1263" s="3" t="s">
        <v>391</v>
      </c>
      <c r="T1263" s="3" t="s">
        <v>731</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15">
      <c r="A1264" s="3">
        <v>25492</v>
      </c>
      <c r="B1264" s="3">
        <v>1262</v>
      </c>
      <c r="C1264" s="3">
        <v>160</v>
      </c>
      <c r="D1264" s="3" t="s">
        <v>1954</v>
      </c>
      <c r="E1264" s="3" t="s">
        <v>16998</v>
      </c>
      <c r="F1264" s="3" t="s">
        <v>36</v>
      </c>
      <c r="G1264" s="3" t="s">
        <v>37</v>
      </c>
      <c r="H1264" s="3" t="s">
        <v>10515</v>
      </c>
      <c r="I1264" s="3" t="s">
        <v>39</v>
      </c>
      <c r="J1264" s="3">
        <v>343.3245</v>
      </c>
      <c r="K1264" s="3">
        <v>14322755</v>
      </c>
      <c r="L1264" s="3" t="s">
        <v>101</v>
      </c>
      <c r="M1264" s="3">
        <v>0</v>
      </c>
      <c r="N1264" s="3" t="s">
        <v>1954</v>
      </c>
      <c r="O1264" s="3" t="s">
        <v>16998</v>
      </c>
      <c r="P1264" s="8">
        <v>36892</v>
      </c>
      <c r="Q1264" s="3" t="s">
        <v>12027</v>
      </c>
      <c r="R1264" s="5" t="s">
        <v>17009</v>
      </c>
      <c r="S1264" s="3" t="s">
        <v>10515</v>
      </c>
      <c r="T1264" s="3" t="s">
        <v>37</v>
      </c>
      <c r="V1264" s="3">
        <v>127</v>
      </c>
      <c r="W1264" s="3">
        <v>79</v>
      </c>
      <c r="X1264" s="3">
        <v>103</v>
      </c>
      <c r="Y1264" s="3">
        <v>1262</v>
      </c>
      <c r="Z1264" s="3" t="s">
        <v>101</v>
      </c>
      <c r="AA1264" s="3">
        <v>160</v>
      </c>
      <c r="AB1264" s="3">
        <v>20</v>
      </c>
      <c r="AC1264" s="3">
        <v>14322755</v>
      </c>
      <c r="AD1264" s="3">
        <v>3230761</v>
      </c>
      <c r="AE1264" s="3" t="s">
        <v>39</v>
      </c>
      <c r="AF1264" s="3">
        <v>10</v>
      </c>
      <c r="AG1264" s="3">
        <v>2</v>
      </c>
    </row>
    <row r="1265" spans="1:33" ht="15.75" customHeight="1" x14ac:dyDescent="0.15">
      <c r="A1265" s="3">
        <v>25787</v>
      </c>
      <c r="B1265" s="3">
        <v>1263</v>
      </c>
      <c r="C1265" s="3">
        <v>31</v>
      </c>
      <c r="D1265" s="3" t="s">
        <v>1958</v>
      </c>
      <c r="E1265" s="3" t="s">
        <v>17015</v>
      </c>
      <c r="F1265" s="3" t="s">
        <v>36</v>
      </c>
      <c r="G1265" s="3" t="s">
        <v>37</v>
      </c>
      <c r="H1265" s="3" t="s">
        <v>188</v>
      </c>
      <c r="I1265" s="3" t="s">
        <v>69</v>
      </c>
      <c r="J1265" s="3">
        <v>342.70620000000002</v>
      </c>
      <c r="K1265" s="3">
        <v>22417047</v>
      </c>
      <c r="L1265" s="3" t="s">
        <v>50</v>
      </c>
      <c r="M1265" s="3">
        <v>0</v>
      </c>
      <c r="N1265" s="3" t="s">
        <v>1958</v>
      </c>
      <c r="O1265" s="3" t="s">
        <v>17015</v>
      </c>
      <c r="P1265" s="8">
        <v>38718</v>
      </c>
      <c r="Q1265" s="3" t="s">
        <v>5193</v>
      </c>
      <c r="R1265" s="5" t="s">
        <v>17017</v>
      </c>
      <c r="S1265" s="3" t="s">
        <v>188</v>
      </c>
      <c r="T1265" s="3" t="s">
        <v>37</v>
      </c>
      <c r="V1265" s="3">
        <v>127</v>
      </c>
      <c r="W1265" s="3">
        <v>18</v>
      </c>
      <c r="X1265" s="3">
        <v>37</v>
      </c>
      <c r="Y1265" s="3">
        <v>1263</v>
      </c>
      <c r="Z1265" s="3" t="s">
        <v>50</v>
      </c>
      <c r="AA1265" s="3">
        <v>31</v>
      </c>
      <c r="AB1265" s="3">
        <v>6</v>
      </c>
      <c r="AC1265" s="3">
        <v>22417047</v>
      </c>
      <c r="AD1265" s="3">
        <v>5063640</v>
      </c>
      <c r="AE1265" s="3" t="s">
        <v>69</v>
      </c>
      <c r="AF1265" s="3">
        <v>11</v>
      </c>
      <c r="AG1265" s="3">
        <v>20</v>
      </c>
    </row>
    <row r="1266" spans="1:33" ht="15.75" customHeight="1" x14ac:dyDescent="0.15">
      <c r="A1266" s="3">
        <v>24876</v>
      </c>
      <c r="B1266" s="3">
        <v>1264</v>
      </c>
      <c r="C1266" s="3">
        <v>30</v>
      </c>
      <c r="D1266" s="3" t="s">
        <v>1962</v>
      </c>
      <c r="E1266" s="3" t="s">
        <v>17021</v>
      </c>
      <c r="F1266" s="3" t="s">
        <v>855</v>
      </c>
      <c r="G1266" s="3" t="s">
        <v>292</v>
      </c>
      <c r="H1266" s="3" t="s">
        <v>10520</v>
      </c>
      <c r="I1266" s="3" t="s">
        <v>1032</v>
      </c>
      <c r="J1266" s="3">
        <v>342.59859999999998</v>
      </c>
      <c r="K1266" s="3">
        <v>2969124</v>
      </c>
      <c r="L1266" s="3" t="s">
        <v>162</v>
      </c>
      <c r="M1266" s="3">
        <v>0</v>
      </c>
      <c r="N1266" s="3" t="s">
        <v>1962</v>
      </c>
      <c r="O1266" s="3" t="s">
        <v>17021</v>
      </c>
      <c r="P1266" s="8">
        <v>36161</v>
      </c>
      <c r="Q1266" s="3" t="s">
        <v>12037</v>
      </c>
      <c r="R1266" s="5" t="s">
        <v>17027</v>
      </c>
      <c r="S1266" s="3" t="s">
        <v>10520</v>
      </c>
      <c r="T1266" s="3" t="s">
        <v>292</v>
      </c>
      <c r="V1266" s="3">
        <v>42</v>
      </c>
      <c r="W1266" s="3">
        <v>38</v>
      </c>
      <c r="X1266" s="3">
        <v>127</v>
      </c>
      <c r="Y1266" s="3">
        <v>1264</v>
      </c>
      <c r="Z1266" s="3" t="s">
        <v>162</v>
      </c>
      <c r="AA1266" s="3">
        <v>30</v>
      </c>
      <c r="AB1266" s="3">
        <v>7</v>
      </c>
      <c r="AC1266" s="3">
        <v>2969124</v>
      </c>
      <c r="AD1266" s="3">
        <v>670839</v>
      </c>
      <c r="AE1266" s="3" t="s">
        <v>1032</v>
      </c>
      <c r="AF1266" s="3">
        <v>8</v>
      </c>
      <c r="AG1266" s="3">
        <v>49</v>
      </c>
    </row>
    <row r="1267" spans="1:33" ht="15.75" customHeight="1" x14ac:dyDescent="0.15">
      <c r="A1267" s="3">
        <v>26525</v>
      </c>
      <c r="B1267" s="3">
        <v>1265</v>
      </c>
      <c r="C1267" s="3">
        <v>76</v>
      </c>
      <c r="D1267" s="3" t="s">
        <v>1966</v>
      </c>
      <c r="E1267" s="3" t="s">
        <v>17031</v>
      </c>
      <c r="F1267" s="3" t="s">
        <v>1620</v>
      </c>
      <c r="G1267" s="3" t="s">
        <v>412</v>
      </c>
      <c r="H1267" s="3" t="s">
        <v>742</v>
      </c>
      <c r="I1267" s="3" t="s">
        <v>742</v>
      </c>
      <c r="J1267" s="3">
        <v>342.56420000000003</v>
      </c>
      <c r="K1267" s="3">
        <v>13612900</v>
      </c>
      <c r="L1267" s="3" t="s">
        <v>66</v>
      </c>
      <c r="M1267" s="3">
        <v>0</v>
      </c>
      <c r="N1267" s="3" t="s">
        <v>1966</v>
      </c>
      <c r="O1267" s="3" t="s">
        <v>17031</v>
      </c>
      <c r="P1267" s="8">
        <v>39448</v>
      </c>
      <c r="Q1267" s="3" t="s">
        <v>12040</v>
      </c>
      <c r="R1267" s="5" t="s">
        <v>17036</v>
      </c>
      <c r="S1267" s="3" t="s">
        <v>742</v>
      </c>
      <c r="T1267" s="3" t="s">
        <v>412</v>
      </c>
      <c r="V1267" s="3">
        <v>56</v>
      </c>
      <c r="W1267" s="3">
        <v>53</v>
      </c>
      <c r="X1267" s="3">
        <v>114</v>
      </c>
      <c r="Y1267" s="3">
        <v>1265</v>
      </c>
      <c r="Z1267" s="3" t="s">
        <v>66</v>
      </c>
      <c r="AA1267" s="3">
        <v>76</v>
      </c>
      <c r="AB1267" s="3">
        <v>6</v>
      </c>
      <c r="AC1267" s="3">
        <v>13612900</v>
      </c>
      <c r="AD1267" s="3">
        <v>3075915</v>
      </c>
      <c r="AE1267" s="3" t="s">
        <v>742</v>
      </c>
      <c r="AF1267" s="3">
        <v>9</v>
      </c>
      <c r="AG1267" s="3">
        <v>17</v>
      </c>
    </row>
    <row r="1268" spans="1:33" ht="15.75" customHeight="1" x14ac:dyDescent="0.15">
      <c r="A1268" s="3">
        <v>17566</v>
      </c>
      <c r="B1268" s="3">
        <v>1266</v>
      </c>
      <c r="C1268" s="3">
        <v>164</v>
      </c>
      <c r="D1268" s="3" t="s">
        <v>1969</v>
      </c>
      <c r="E1268" s="3" t="s">
        <v>17042</v>
      </c>
      <c r="F1268" s="3" t="s">
        <v>269</v>
      </c>
      <c r="G1268" s="3" t="s">
        <v>133</v>
      </c>
      <c r="H1268" s="3" t="s">
        <v>1963</v>
      </c>
      <c r="I1268" s="3" t="s">
        <v>1963</v>
      </c>
      <c r="J1268" s="3">
        <v>342.44479999999999</v>
      </c>
      <c r="K1268" s="3">
        <v>134427337</v>
      </c>
      <c r="L1268" s="3" t="s">
        <v>478</v>
      </c>
      <c r="M1268" s="3">
        <v>4</v>
      </c>
      <c r="N1268" s="3" t="s">
        <v>1969</v>
      </c>
      <c r="O1268" s="3" t="s">
        <v>17042</v>
      </c>
      <c r="P1268" s="3" t="s">
        <v>987</v>
      </c>
      <c r="Q1268" s="3" t="s">
        <v>12043</v>
      </c>
      <c r="R1268" s="5" t="s">
        <v>17049</v>
      </c>
      <c r="S1268" s="3" t="s">
        <v>1963</v>
      </c>
      <c r="T1268" s="3" t="s">
        <v>133</v>
      </c>
      <c r="V1268" s="3">
        <v>31</v>
      </c>
      <c r="W1268" s="3">
        <v>12</v>
      </c>
      <c r="X1268" s="3">
        <v>24</v>
      </c>
      <c r="Y1268" s="3">
        <v>1266</v>
      </c>
      <c r="Z1268" s="3" t="s">
        <v>478</v>
      </c>
      <c r="AA1268" s="3">
        <v>164</v>
      </c>
      <c r="AB1268" s="3">
        <v>56</v>
      </c>
      <c r="AC1268" s="3">
        <v>134427337</v>
      </c>
      <c r="AD1268" s="3">
        <v>30382847</v>
      </c>
      <c r="AE1268" s="3" t="s">
        <v>1963</v>
      </c>
      <c r="AF1268" s="3">
        <v>15</v>
      </c>
      <c r="AG1268" s="3">
        <v>43</v>
      </c>
    </row>
    <row r="1269" spans="1:33" ht="15.75" customHeight="1" x14ac:dyDescent="0.15">
      <c r="A1269" s="3">
        <v>23484</v>
      </c>
      <c r="B1269" s="3">
        <v>1267</v>
      </c>
      <c r="C1269" s="3">
        <v>49</v>
      </c>
      <c r="D1269" s="3" t="s">
        <v>1972</v>
      </c>
      <c r="E1269" s="3" t="s">
        <v>17054</v>
      </c>
      <c r="F1269" s="3" t="s">
        <v>36</v>
      </c>
      <c r="G1269" s="3" t="s">
        <v>37</v>
      </c>
      <c r="H1269" s="3" t="s">
        <v>817</v>
      </c>
      <c r="I1269" s="3" t="s">
        <v>817</v>
      </c>
      <c r="J1269" s="3">
        <v>342.3485</v>
      </c>
      <c r="K1269" s="3">
        <v>16698640</v>
      </c>
      <c r="L1269" s="3" t="s">
        <v>364</v>
      </c>
      <c r="M1269" s="3">
        <v>1</v>
      </c>
      <c r="N1269" s="3" t="s">
        <v>1972</v>
      </c>
      <c r="O1269" s="3" t="s">
        <v>17054</v>
      </c>
      <c r="P1269" s="3" t="s">
        <v>41</v>
      </c>
      <c r="Q1269" s="3" t="s">
        <v>10613</v>
      </c>
      <c r="R1269" s="5" t="s">
        <v>17061</v>
      </c>
      <c r="S1269" s="3" t="s">
        <v>817</v>
      </c>
      <c r="T1269" s="3" t="s">
        <v>37</v>
      </c>
      <c r="V1269" s="3">
        <v>127</v>
      </c>
      <c r="W1269" s="3">
        <v>31</v>
      </c>
      <c r="X1269" s="3">
        <v>56</v>
      </c>
      <c r="Y1269" s="3">
        <v>1267</v>
      </c>
      <c r="Z1269" s="3" t="s">
        <v>364</v>
      </c>
      <c r="AA1269" s="3">
        <v>49</v>
      </c>
      <c r="AB1269" s="3">
        <v>15</v>
      </c>
      <c r="AC1269" s="3">
        <v>16698640</v>
      </c>
      <c r="AD1269" s="3">
        <v>3774996</v>
      </c>
      <c r="AE1269" s="3" t="s">
        <v>817</v>
      </c>
      <c r="AF1269" s="3">
        <v>20</v>
      </c>
      <c r="AG1269" s="3">
        <v>11</v>
      </c>
    </row>
    <row r="1270" spans="1:33" ht="15.75" customHeight="1" x14ac:dyDescent="0.15">
      <c r="A1270" s="3">
        <v>25696</v>
      </c>
      <c r="B1270" s="3">
        <v>1268</v>
      </c>
      <c r="C1270" s="3">
        <v>75</v>
      </c>
      <c r="D1270" s="3" t="s">
        <v>1975</v>
      </c>
      <c r="E1270" s="3" t="s">
        <v>17067</v>
      </c>
      <c r="F1270" s="3" t="s">
        <v>36</v>
      </c>
      <c r="G1270" s="3" t="s">
        <v>37</v>
      </c>
      <c r="H1270" s="3" t="s">
        <v>817</v>
      </c>
      <c r="I1270" s="3" t="s">
        <v>817</v>
      </c>
      <c r="J1270" s="3">
        <v>342.2561</v>
      </c>
      <c r="K1270" s="3">
        <v>6702869</v>
      </c>
      <c r="L1270" s="3" t="s">
        <v>66</v>
      </c>
      <c r="M1270" s="3">
        <v>0</v>
      </c>
      <c r="N1270" s="3" t="s">
        <v>1975</v>
      </c>
      <c r="O1270" s="3" t="s">
        <v>17067</v>
      </c>
      <c r="P1270" s="8">
        <v>37257</v>
      </c>
      <c r="Q1270" s="3" t="s">
        <v>10619</v>
      </c>
      <c r="R1270" s="5" t="s">
        <v>17074</v>
      </c>
      <c r="S1270" s="3" t="s">
        <v>817</v>
      </c>
      <c r="T1270" s="3" t="s">
        <v>37</v>
      </c>
      <c r="V1270" s="3">
        <v>127</v>
      </c>
      <c r="W1270" s="3">
        <v>32</v>
      </c>
      <c r="X1270" s="3">
        <v>115</v>
      </c>
      <c r="Y1270" s="3">
        <v>1268</v>
      </c>
      <c r="Z1270" s="3" t="s">
        <v>66</v>
      </c>
      <c r="AA1270" s="3">
        <v>75</v>
      </c>
      <c r="AB1270" s="3">
        <v>20</v>
      </c>
      <c r="AC1270" s="3">
        <v>6702869</v>
      </c>
      <c r="AD1270" s="3">
        <v>1515608</v>
      </c>
      <c r="AE1270" s="3" t="s">
        <v>817</v>
      </c>
      <c r="AF1270" s="3">
        <v>9</v>
      </c>
      <c r="AG1270" s="3">
        <v>11</v>
      </c>
    </row>
    <row r="1271" spans="1:33" ht="15.75" customHeight="1" x14ac:dyDescent="0.15">
      <c r="A1271" s="3">
        <v>17571</v>
      </c>
      <c r="B1271" s="3">
        <v>1269</v>
      </c>
      <c r="C1271" s="3">
        <v>489</v>
      </c>
      <c r="D1271" s="3" t="s">
        <v>1978</v>
      </c>
      <c r="E1271" s="3" t="s">
        <v>17079</v>
      </c>
      <c r="F1271" s="3" t="s">
        <v>314</v>
      </c>
      <c r="G1271" s="3" t="s">
        <v>153</v>
      </c>
      <c r="H1271" s="3" t="s">
        <v>3261</v>
      </c>
      <c r="I1271" s="3" t="s">
        <v>1401</v>
      </c>
      <c r="J1271" s="3">
        <v>342.05560000000003</v>
      </c>
      <c r="K1271" s="3">
        <v>71249605</v>
      </c>
      <c r="L1271" s="3" t="s">
        <v>66</v>
      </c>
      <c r="M1271" s="3">
        <v>4</v>
      </c>
      <c r="N1271" s="3" t="s">
        <v>1978</v>
      </c>
      <c r="O1271" s="3" t="s">
        <v>17079</v>
      </c>
      <c r="P1271" s="3" t="s">
        <v>1000</v>
      </c>
      <c r="Q1271" s="3" t="s">
        <v>12056</v>
      </c>
      <c r="R1271" s="5" t="s">
        <v>17086</v>
      </c>
      <c r="S1271" s="3" t="s">
        <v>3261</v>
      </c>
      <c r="T1271" s="3" t="s">
        <v>153</v>
      </c>
      <c r="V1271" s="3">
        <v>10</v>
      </c>
      <c r="W1271" s="3">
        <v>0</v>
      </c>
      <c r="X1271" s="3">
        <v>116</v>
      </c>
      <c r="Y1271" s="3">
        <v>1269</v>
      </c>
      <c r="Z1271" s="3" t="s">
        <v>66</v>
      </c>
      <c r="AA1271" s="3">
        <v>489</v>
      </c>
      <c r="AB1271" s="3">
        <v>178</v>
      </c>
      <c r="AC1271" s="3">
        <v>71249605</v>
      </c>
      <c r="AD1271" s="3">
        <v>16117791</v>
      </c>
      <c r="AF1271" s="3">
        <v>9</v>
      </c>
      <c r="AG1271" s="3">
        <v>21</v>
      </c>
    </row>
    <row r="1272" spans="1:33" ht="15.75" customHeight="1" x14ac:dyDescent="0.15">
      <c r="A1272" s="3">
        <v>19311</v>
      </c>
      <c r="B1272" s="3">
        <v>1270</v>
      </c>
      <c r="C1272" s="3">
        <v>77</v>
      </c>
      <c r="D1272" s="3" t="s">
        <v>2002</v>
      </c>
      <c r="E1272" s="3" t="s">
        <v>17094</v>
      </c>
      <c r="F1272" s="3" t="s">
        <v>143</v>
      </c>
      <c r="G1272" s="3" t="s">
        <v>77</v>
      </c>
      <c r="H1272" s="3" t="s">
        <v>79</v>
      </c>
      <c r="I1272" s="3" t="s">
        <v>79</v>
      </c>
      <c r="J1272" s="3">
        <v>340.25</v>
      </c>
      <c r="K1272" s="3">
        <v>20714249</v>
      </c>
      <c r="L1272" s="3" t="s">
        <v>221</v>
      </c>
      <c r="M1272" s="3">
        <v>3</v>
      </c>
      <c r="N1272" s="3" t="s">
        <v>2002</v>
      </c>
      <c r="O1272" s="3" t="s">
        <v>17094</v>
      </c>
      <c r="P1272" s="3" t="s">
        <v>179</v>
      </c>
      <c r="Q1272" s="3" t="s">
        <v>2362</v>
      </c>
      <c r="R1272" s="5" t="s">
        <v>17100</v>
      </c>
      <c r="S1272" s="3" t="s">
        <v>79</v>
      </c>
      <c r="T1272" s="3" t="s">
        <v>77</v>
      </c>
      <c r="V1272" s="3">
        <v>41</v>
      </c>
      <c r="W1272" s="3">
        <v>40</v>
      </c>
      <c r="X1272" s="3">
        <v>78</v>
      </c>
      <c r="Y1272" s="3">
        <v>1270</v>
      </c>
      <c r="Z1272" s="3" t="s">
        <v>221</v>
      </c>
      <c r="AA1272" s="3">
        <v>77</v>
      </c>
      <c r="AB1272" s="3">
        <v>61</v>
      </c>
      <c r="AC1272" s="3">
        <v>20714249</v>
      </c>
      <c r="AD1272" s="3">
        <v>4705111</v>
      </c>
      <c r="AE1272" s="3" t="s">
        <v>79</v>
      </c>
      <c r="AF1272" s="3">
        <v>2</v>
      </c>
      <c r="AG1272" s="3">
        <v>6</v>
      </c>
    </row>
    <row r="1273" spans="1:33" ht="15.75" customHeight="1" x14ac:dyDescent="0.15">
      <c r="A1273" s="3">
        <v>25961</v>
      </c>
      <c r="B1273" s="3">
        <v>1271</v>
      </c>
      <c r="C1273" s="3">
        <v>58</v>
      </c>
      <c r="D1273" s="3" t="s">
        <v>2007</v>
      </c>
      <c r="E1273" s="3" t="s">
        <v>17106</v>
      </c>
      <c r="F1273" s="3" t="s">
        <v>1072</v>
      </c>
      <c r="G1273" s="3" t="s">
        <v>575</v>
      </c>
      <c r="H1273" s="3" t="s">
        <v>9647</v>
      </c>
      <c r="I1273" s="3" t="s">
        <v>1375</v>
      </c>
      <c r="J1273" s="3">
        <v>340.09980000000002</v>
      </c>
      <c r="K1273" s="3">
        <v>9552683</v>
      </c>
      <c r="L1273" s="3" t="s">
        <v>59</v>
      </c>
      <c r="M1273" s="3">
        <v>0</v>
      </c>
      <c r="N1273" s="3" t="s">
        <v>2007</v>
      </c>
      <c r="O1273" s="3" t="s">
        <v>17106</v>
      </c>
      <c r="P1273" s="8">
        <v>39814</v>
      </c>
      <c r="Q1273" s="3" t="s">
        <v>12063</v>
      </c>
      <c r="R1273" s="5" t="s">
        <v>17111</v>
      </c>
      <c r="S1273" s="3" t="s">
        <v>9647</v>
      </c>
      <c r="T1273" s="3" t="s">
        <v>575</v>
      </c>
      <c r="V1273" s="3">
        <v>28</v>
      </c>
      <c r="W1273" s="3">
        <v>23</v>
      </c>
      <c r="X1273" s="3">
        <v>68</v>
      </c>
      <c r="Y1273" s="3">
        <v>1271</v>
      </c>
      <c r="Z1273" s="3" t="s">
        <v>59</v>
      </c>
      <c r="AA1273" s="3">
        <v>58</v>
      </c>
      <c r="AB1273" s="3">
        <v>15</v>
      </c>
      <c r="AC1273" s="3">
        <v>9552683</v>
      </c>
      <c r="AD1273" s="3">
        <v>2170572</v>
      </c>
      <c r="AE1273" s="3" t="s">
        <v>1375</v>
      </c>
      <c r="AF1273" s="3">
        <v>17</v>
      </c>
      <c r="AG1273" s="3">
        <v>23</v>
      </c>
    </row>
    <row r="1274" spans="1:33" ht="15.75" customHeight="1" x14ac:dyDescent="0.15">
      <c r="A1274" s="3">
        <v>23152</v>
      </c>
      <c r="B1274" s="3">
        <v>1272</v>
      </c>
      <c r="C1274" s="3">
        <v>12</v>
      </c>
      <c r="D1274" s="3" t="s">
        <v>2011</v>
      </c>
      <c r="E1274" s="3" t="s">
        <v>17115</v>
      </c>
      <c r="F1274" s="3" t="s">
        <v>1620</v>
      </c>
      <c r="G1274" s="3" t="s">
        <v>412</v>
      </c>
      <c r="H1274" s="3" t="s">
        <v>742</v>
      </c>
      <c r="I1274" s="3" t="s">
        <v>742</v>
      </c>
      <c r="J1274" s="3">
        <v>340.03109999999998</v>
      </c>
      <c r="K1274" s="3">
        <v>6358946</v>
      </c>
      <c r="L1274" s="3" t="s">
        <v>71</v>
      </c>
      <c r="M1274" s="3">
        <v>1</v>
      </c>
      <c r="N1274" s="3" t="s">
        <v>2011</v>
      </c>
      <c r="O1274" s="3" t="s">
        <v>17115</v>
      </c>
      <c r="P1274" s="3" t="s">
        <v>91</v>
      </c>
      <c r="Q1274" s="3" t="s">
        <v>12071</v>
      </c>
      <c r="R1274" s="5" t="s">
        <v>17121</v>
      </c>
      <c r="S1274" s="3" t="s">
        <v>742</v>
      </c>
      <c r="T1274" s="3" t="s">
        <v>412</v>
      </c>
      <c r="V1274" s="3">
        <v>57</v>
      </c>
      <c r="W1274" s="3">
        <v>54</v>
      </c>
      <c r="X1274" s="3">
        <v>127</v>
      </c>
      <c r="Y1274" s="3">
        <v>1272</v>
      </c>
      <c r="Z1274" s="3" t="s">
        <v>71</v>
      </c>
      <c r="AA1274" s="3">
        <v>12</v>
      </c>
      <c r="AB1274" s="3">
        <v>4</v>
      </c>
      <c r="AC1274" s="3">
        <v>6358946</v>
      </c>
      <c r="AD1274" s="3">
        <v>1445113</v>
      </c>
      <c r="AE1274" s="3" t="s">
        <v>742</v>
      </c>
      <c r="AF1274" s="3">
        <v>5</v>
      </c>
      <c r="AG1274" s="3">
        <v>17</v>
      </c>
    </row>
    <row r="1275" spans="1:33" ht="15.75" customHeight="1" x14ac:dyDescent="0.15">
      <c r="A1275" s="3">
        <v>25137</v>
      </c>
      <c r="B1275" s="3">
        <v>1273</v>
      </c>
      <c r="C1275" s="3">
        <v>24</v>
      </c>
      <c r="D1275" s="3" t="s">
        <v>2014</v>
      </c>
      <c r="E1275" s="3" t="s">
        <v>17127</v>
      </c>
      <c r="F1275" s="3" t="s">
        <v>269</v>
      </c>
      <c r="G1275" s="3" t="s">
        <v>133</v>
      </c>
      <c r="H1275" s="3" t="s">
        <v>189</v>
      </c>
      <c r="I1275" s="3" t="s">
        <v>190</v>
      </c>
      <c r="J1275" s="3">
        <v>339.89589999999998</v>
      </c>
      <c r="K1275" s="3">
        <v>2795279</v>
      </c>
      <c r="L1275" s="3" t="s">
        <v>50</v>
      </c>
      <c r="M1275" s="3">
        <v>0</v>
      </c>
      <c r="N1275" s="3" t="s">
        <v>2014</v>
      </c>
      <c r="O1275" s="3" t="s">
        <v>17127</v>
      </c>
      <c r="P1275" s="8">
        <v>39814</v>
      </c>
      <c r="Q1275" s="3" t="s">
        <v>12072</v>
      </c>
      <c r="R1275" s="5" t="s">
        <v>17132</v>
      </c>
      <c r="S1275" s="3" t="s">
        <v>189</v>
      </c>
      <c r="T1275" s="3" t="s">
        <v>133</v>
      </c>
      <c r="V1275" s="3">
        <v>32</v>
      </c>
      <c r="W1275" s="3">
        <v>0</v>
      </c>
      <c r="X1275" s="3">
        <v>38</v>
      </c>
      <c r="Y1275" s="3">
        <v>1273</v>
      </c>
      <c r="Z1275" s="3" t="s">
        <v>50</v>
      </c>
      <c r="AA1275" s="3">
        <v>24</v>
      </c>
      <c r="AB1275" s="3">
        <v>8</v>
      </c>
      <c r="AC1275" s="3">
        <v>2795279</v>
      </c>
      <c r="AD1275" s="3">
        <v>635441</v>
      </c>
      <c r="AF1275" s="3">
        <v>11</v>
      </c>
      <c r="AG1275" s="3">
        <v>36</v>
      </c>
    </row>
    <row r="1276" spans="1:33" ht="15.75" customHeight="1" x14ac:dyDescent="0.15">
      <c r="A1276" s="3">
        <v>26439</v>
      </c>
      <c r="B1276" s="3">
        <v>1274</v>
      </c>
      <c r="C1276" s="3">
        <v>7</v>
      </c>
      <c r="D1276" s="3" t="s">
        <v>2016</v>
      </c>
      <c r="E1276" s="3" t="s">
        <v>17138</v>
      </c>
      <c r="F1276" s="3" t="s">
        <v>249</v>
      </c>
      <c r="G1276" s="3" t="s">
        <v>125</v>
      </c>
      <c r="H1276" s="3" t="s">
        <v>126</v>
      </c>
      <c r="I1276" s="3" t="s">
        <v>127</v>
      </c>
      <c r="J1276" s="3">
        <v>339.6884</v>
      </c>
      <c r="K1276" s="3">
        <v>2476809</v>
      </c>
      <c r="L1276" s="3" t="s">
        <v>162</v>
      </c>
      <c r="M1276" s="3">
        <v>0</v>
      </c>
      <c r="N1276" s="3" t="s">
        <v>2016</v>
      </c>
      <c r="O1276" s="3" t="s">
        <v>17138</v>
      </c>
      <c r="P1276" s="8">
        <v>38718</v>
      </c>
      <c r="Q1276" s="3" t="s">
        <v>12076</v>
      </c>
      <c r="R1276" s="5" t="s">
        <v>17145</v>
      </c>
      <c r="S1276" s="3" t="s">
        <v>126</v>
      </c>
      <c r="T1276" s="3" t="s">
        <v>125</v>
      </c>
      <c r="V1276" s="3">
        <v>16</v>
      </c>
      <c r="W1276" s="3">
        <v>18</v>
      </c>
      <c r="X1276" s="3">
        <v>127</v>
      </c>
      <c r="Y1276" s="3">
        <v>1274</v>
      </c>
      <c r="Z1276" s="3" t="s">
        <v>162</v>
      </c>
      <c r="AA1276" s="3">
        <v>7</v>
      </c>
      <c r="AB1276" s="3">
        <v>2</v>
      </c>
      <c r="AC1276" s="3">
        <v>2476809</v>
      </c>
      <c r="AD1276" s="3">
        <v>563310</v>
      </c>
      <c r="AE1276" s="3" t="s">
        <v>127</v>
      </c>
      <c r="AF1276" s="3">
        <v>8</v>
      </c>
      <c r="AG1276" s="3">
        <v>10</v>
      </c>
    </row>
    <row r="1277" spans="1:33" ht="15.75" customHeight="1" x14ac:dyDescent="0.15">
      <c r="A1277" s="3">
        <v>23324</v>
      </c>
      <c r="B1277" s="3">
        <v>1275</v>
      </c>
      <c r="C1277" s="3">
        <v>34</v>
      </c>
      <c r="D1277" s="3" t="s">
        <v>2022</v>
      </c>
      <c r="E1277" s="3" t="s">
        <v>17151</v>
      </c>
      <c r="F1277" s="3" t="s">
        <v>143</v>
      </c>
      <c r="G1277" s="3" t="s">
        <v>77</v>
      </c>
      <c r="H1277" s="3" t="s">
        <v>2441</v>
      </c>
      <c r="I1277" s="3" t="s">
        <v>79</v>
      </c>
      <c r="J1277" s="3">
        <v>339.17899999999997</v>
      </c>
      <c r="K1277" s="3">
        <v>3883278</v>
      </c>
      <c r="L1277" s="3" t="s">
        <v>162</v>
      </c>
      <c r="M1277" s="3">
        <v>1</v>
      </c>
      <c r="N1277" s="3" t="s">
        <v>2022</v>
      </c>
      <c r="O1277" s="3" t="s">
        <v>17151</v>
      </c>
      <c r="P1277" s="3" t="s">
        <v>1000</v>
      </c>
      <c r="Q1277" s="3" t="s">
        <v>2439</v>
      </c>
      <c r="R1277" s="5" t="s">
        <v>17158</v>
      </c>
      <c r="S1277" s="3" t="s">
        <v>2441</v>
      </c>
      <c r="T1277" s="3" t="s">
        <v>77</v>
      </c>
      <c r="V1277" s="3">
        <v>42</v>
      </c>
      <c r="W1277" s="3">
        <v>41</v>
      </c>
      <c r="X1277" s="3">
        <v>127</v>
      </c>
      <c r="Y1277" s="3">
        <v>1275</v>
      </c>
      <c r="Z1277" s="3" t="s">
        <v>162</v>
      </c>
      <c r="AA1277" s="3">
        <v>34</v>
      </c>
      <c r="AB1277" s="3">
        <v>10</v>
      </c>
      <c r="AC1277" s="3">
        <v>3883278</v>
      </c>
      <c r="AD1277" s="3">
        <v>884213</v>
      </c>
      <c r="AE1277" s="3" t="s">
        <v>79</v>
      </c>
      <c r="AF1277" s="3">
        <v>8</v>
      </c>
      <c r="AG1277" s="3">
        <v>6</v>
      </c>
    </row>
    <row r="1278" spans="1:33" ht="15.75" customHeight="1" x14ac:dyDescent="0.15">
      <c r="A1278" s="3">
        <v>26609</v>
      </c>
      <c r="B1278" s="3">
        <v>1276</v>
      </c>
      <c r="C1278" s="3">
        <v>335</v>
      </c>
      <c r="D1278" s="3" t="s">
        <v>2024</v>
      </c>
      <c r="E1278" s="3" t="s">
        <v>17163</v>
      </c>
      <c r="F1278" s="3" t="s">
        <v>1072</v>
      </c>
      <c r="G1278" s="3" t="s">
        <v>575</v>
      </c>
      <c r="H1278" s="3" t="s">
        <v>1375</v>
      </c>
      <c r="I1278" s="3" t="s">
        <v>1375</v>
      </c>
      <c r="J1278" s="3">
        <v>338.91829999999999</v>
      </c>
      <c r="K1278" s="3">
        <v>83829000</v>
      </c>
      <c r="L1278" s="3" t="s">
        <v>101</v>
      </c>
      <c r="M1278" s="3">
        <v>0</v>
      </c>
      <c r="N1278" s="3" t="s">
        <v>2024</v>
      </c>
      <c r="O1278" s="3" t="s">
        <v>17163</v>
      </c>
      <c r="P1278" s="8">
        <v>38718</v>
      </c>
      <c r="Q1278" s="3" t="s">
        <v>12084</v>
      </c>
      <c r="R1278" s="5" t="s">
        <v>17168</v>
      </c>
      <c r="S1278" s="3" t="s">
        <v>1375</v>
      </c>
      <c r="T1278" s="3" t="s">
        <v>575</v>
      </c>
      <c r="V1278" s="3">
        <v>29</v>
      </c>
      <c r="W1278" s="3">
        <v>24</v>
      </c>
      <c r="X1278" s="3">
        <v>104</v>
      </c>
      <c r="Y1278" s="3">
        <v>1276</v>
      </c>
      <c r="Z1278" s="3" t="s">
        <v>101</v>
      </c>
      <c r="AA1278" s="3">
        <v>335</v>
      </c>
      <c r="AB1278" s="3">
        <v>0</v>
      </c>
      <c r="AC1278" s="3">
        <v>83829000</v>
      </c>
      <c r="AD1278" s="3">
        <v>19099000</v>
      </c>
      <c r="AE1278" s="3" t="s">
        <v>1375</v>
      </c>
      <c r="AF1278" s="3">
        <v>10</v>
      </c>
      <c r="AG1278" s="3">
        <v>23</v>
      </c>
    </row>
    <row r="1279" spans="1:33" ht="15.75" customHeight="1" x14ac:dyDescent="0.15">
      <c r="A1279" s="3">
        <v>21165</v>
      </c>
      <c r="B1279" s="3">
        <v>1277</v>
      </c>
      <c r="C1279" s="3">
        <v>12</v>
      </c>
      <c r="D1279" s="3" t="s">
        <v>2026</v>
      </c>
      <c r="E1279" s="3" t="s">
        <v>17173</v>
      </c>
      <c r="F1279" s="3" t="s">
        <v>269</v>
      </c>
      <c r="G1279" s="3" t="s">
        <v>133</v>
      </c>
      <c r="H1279" s="3" t="s">
        <v>10552</v>
      </c>
      <c r="I1279" s="3" t="s">
        <v>1963</v>
      </c>
      <c r="J1279" s="3">
        <v>338.40699999999998</v>
      </c>
      <c r="K1279" s="3">
        <v>24784632</v>
      </c>
      <c r="L1279" s="3" t="s">
        <v>162</v>
      </c>
      <c r="M1279" s="3">
        <v>2</v>
      </c>
      <c r="N1279" s="3" t="s">
        <v>2026</v>
      </c>
      <c r="O1279" s="3" t="s">
        <v>17173</v>
      </c>
      <c r="P1279" s="3" t="s">
        <v>690</v>
      </c>
      <c r="Q1279" s="3" t="s">
        <v>12092</v>
      </c>
      <c r="R1279" s="5" t="s">
        <v>17179</v>
      </c>
      <c r="S1279" s="3" t="s">
        <v>10552</v>
      </c>
      <c r="T1279" s="3" t="s">
        <v>133</v>
      </c>
      <c r="V1279" s="3">
        <v>33</v>
      </c>
      <c r="W1279" s="3">
        <v>13</v>
      </c>
      <c r="X1279" s="3">
        <v>127</v>
      </c>
      <c r="Y1279" s="3">
        <v>1277</v>
      </c>
      <c r="Z1279" s="3" t="s">
        <v>162</v>
      </c>
      <c r="AA1279" s="3">
        <v>12</v>
      </c>
      <c r="AB1279" s="3">
        <v>5</v>
      </c>
      <c r="AC1279" s="3">
        <v>24784632</v>
      </c>
      <c r="AD1279" s="3">
        <v>5653339</v>
      </c>
      <c r="AE1279" s="3" t="s">
        <v>1963</v>
      </c>
      <c r="AF1279" s="3">
        <v>8</v>
      </c>
      <c r="AG1279" s="3">
        <v>43</v>
      </c>
    </row>
    <row r="1280" spans="1:33" ht="15.75" customHeight="1" x14ac:dyDescent="0.15">
      <c r="A1280" s="3">
        <v>23588</v>
      </c>
      <c r="B1280" s="3">
        <v>1278</v>
      </c>
      <c r="C1280" s="3">
        <v>59</v>
      </c>
      <c r="D1280" s="3" t="s">
        <v>2028</v>
      </c>
      <c r="E1280" s="3" t="s">
        <v>17183</v>
      </c>
      <c r="F1280" s="3" t="s">
        <v>36</v>
      </c>
      <c r="G1280" s="3" t="s">
        <v>37</v>
      </c>
      <c r="H1280" s="3" t="s">
        <v>39</v>
      </c>
      <c r="I1280" s="3" t="s">
        <v>39</v>
      </c>
      <c r="J1280" s="3">
        <v>337.95499999999998</v>
      </c>
      <c r="K1280" s="3">
        <v>238414135</v>
      </c>
      <c r="L1280" s="3" t="s">
        <v>398</v>
      </c>
      <c r="M1280" s="3">
        <v>1</v>
      </c>
      <c r="N1280" s="3" t="s">
        <v>2028</v>
      </c>
      <c r="O1280" s="3" t="s">
        <v>17183</v>
      </c>
      <c r="P1280" s="3" t="s">
        <v>1101</v>
      </c>
      <c r="Q1280" s="3" t="s">
        <v>11988</v>
      </c>
      <c r="R1280" s="5" t="s">
        <v>17193</v>
      </c>
      <c r="S1280" s="3" t="s">
        <v>39</v>
      </c>
      <c r="T1280" s="3" t="s">
        <v>37</v>
      </c>
      <c r="V1280" s="3">
        <v>127</v>
      </c>
      <c r="W1280" s="3">
        <v>80</v>
      </c>
      <c r="X1280" s="3">
        <v>11</v>
      </c>
      <c r="Y1280" s="3">
        <v>1278</v>
      </c>
      <c r="Z1280" s="3" t="s">
        <v>398</v>
      </c>
      <c r="AA1280" s="3">
        <v>59</v>
      </c>
      <c r="AB1280" s="3">
        <v>30</v>
      </c>
      <c r="AC1280" s="3">
        <v>238414135</v>
      </c>
      <c r="AD1280" s="3">
        <v>54438046</v>
      </c>
      <c r="AE1280" s="3" t="s">
        <v>39</v>
      </c>
      <c r="AF1280" s="3">
        <v>1</v>
      </c>
      <c r="AG1280" s="3">
        <v>2</v>
      </c>
    </row>
    <row r="1281" spans="1:33" ht="15.75" customHeight="1" x14ac:dyDescent="0.15">
      <c r="A1281" s="3">
        <v>23195</v>
      </c>
      <c r="B1281" s="3">
        <v>1279</v>
      </c>
      <c r="C1281" s="3">
        <v>14</v>
      </c>
      <c r="D1281" s="3" t="s">
        <v>2031</v>
      </c>
      <c r="E1281" s="3" t="s">
        <v>17200</v>
      </c>
      <c r="F1281" s="3" t="s">
        <v>657</v>
      </c>
      <c r="G1281" s="3" t="s">
        <v>246</v>
      </c>
      <c r="H1281" s="3" t="s">
        <v>6013</v>
      </c>
      <c r="I1281" s="3" t="s">
        <v>264</v>
      </c>
      <c r="J1281" s="3">
        <v>337.91660000000002</v>
      </c>
      <c r="K1281" s="3">
        <v>2102004</v>
      </c>
      <c r="L1281" s="3" t="s">
        <v>59</v>
      </c>
      <c r="M1281" s="3">
        <v>1</v>
      </c>
      <c r="N1281" s="3" t="s">
        <v>2031</v>
      </c>
      <c r="O1281" s="3" t="s">
        <v>17200</v>
      </c>
      <c r="P1281" s="3" t="s">
        <v>835</v>
      </c>
      <c r="Q1281" s="3" t="s">
        <v>12106</v>
      </c>
      <c r="R1281" s="5" t="s">
        <v>17205</v>
      </c>
      <c r="S1281" s="3" t="s">
        <v>6013</v>
      </c>
      <c r="T1281" s="3" t="s">
        <v>246</v>
      </c>
      <c r="V1281" s="3">
        <v>94</v>
      </c>
      <c r="W1281" s="3">
        <v>43</v>
      </c>
      <c r="X1281" s="3">
        <v>69</v>
      </c>
      <c r="Y1281" s="3">
        <v>1279</v>
      </c>
      <c r="Z1281" s="3" t="s">
        <v>59</v>
      </c>
      <c r="AA1281" s="3">
        <v>14</v>
      </c>
      <c r="AB1281" s="3">
        <v>3</v>
      </c>
      <c r="AC1281" s="3">
        <v>2102004</v>
      </c>
      <c r="AD1281" s="3">
        <v>480001</v>
      </c>
      <c r="AE1281" s="3" t="s">
        <v>264</v>
      </c>
      <c r="AF1281" s="3">
        <v>17</v>
      </c>
      <c r="AG1281" s="3">
        <v>8</v>
      </c>
    </row>
    <row r="1282" spans="1:33" ht="15.75" customHeight="1" x14ac:dyDescent="0.15">
      <c r="A1282" s="3">
        <v>17450</v>
      </c>
      <c r="B1282" s="3">
        <v>1280</v>
      </c>
      <c r="C1282" s="3">
        <v>150</v>
      </c>
      <c r="D1282" s="3" t="s">
        <v>2042</v>
      </c>
      <c r="E1282" s="3" t="s">
        <v>17210</v>
      </c>
      <c r="F1282" s="3" t="s">
        <v>96</v>
      </c>
      <c r="G1282" s="3" t="s">
        <v>61</v>
      </c>
      <c r="H1282" s="3" t="s">
        <v>1902</v>
      </c>
      <c r="I1282" s="3" t="s">
        <v>63</v>
      </c>
      <c r="J1282" s="3">
        <v>337.77179999999998</v>
      </c>
      <c r="K1282" s="3">
        <v>68939403</v>
      </c>
      <c r="L1282" s="3" t="s">
        <v>162</v>
      </c>
      <c r="M1282" s="3">
        <v>3</v>
      </c>
      <c r="N1282" s="3" t="s">
        <v>2042</v>
      </c>
      <c r="O1282" s="3" t="s">
        <v>17210</v>
      </c>
      <c r="P1282" s="3" t="s">
        <v>1000</v>
      </c>
      <c r="Q1282" s="3" t="s">
        <v>12112</v>
      </c>
      <c r="R1282" s="5" t="s">
        <v>17216</v>
      </c>
      <c r="S1282" s="3" t="s">
        <v>1902</v>
      </c>
      <c r="T1282" s="3" t="s">
        <v>61</v>
      </c>
      <c r="V1282" s="3">
        <v>90</v>
      </c>
      <c r="W1282" s="3">
        <v>98</v>
      </c>
      <c r="X1282" s="3">
        <v>127</v>
      </c>
      <c r="Y1282" s="3">
        <v>1280</v>
      </c>
      <c r="Z1282" s="3" t="s">
        <v>162</v>
      </c>
      <c r="AA1282" s="3">
        <v>150</v>
      </c>
      <c r="AB1282" s="3">
        <v>85</v>
      </c>
      <c r="AC1282" s="3">
        <v>68939403</v>
      </c>
      <c r="AD1282" s="3">
        <v>15747793</v>
      </c>
      <c r="AE1282" s="3" t="s">
        <v>63</v>
      </c>
      <c r="AF1282" s="3">
        <v>8</v>
      </c>
      <c r="AG1282" s="3">
        <v>3</v>
      </c>
    </row>
    <row r="1283" spans="1:33" ht="15.75" customHeight="1" x14ac:dyDescent="0.15">
      <c r="A1283" s="3">
        <v>20999</v>
      </c>
      <c r="B1283" s="3">
        <v>1281</v>
      </c>
      <c r="C1283" s="3">
        <v>83</v>
      </c>
      <c r="D1283" s="3" t="s">
        <v>2045</v>
      </c>
      <c r="E1283" s="3" t="s">
        <v>17223</v>
      </c>
      <c r="F1283" s="3" t="s">
        <v>1009</v>
      </c>
      <c r="G1283" s="3" t="s">
        <v>403</v>
      </c>
      <c r="H1283" s="3" t="s">
        <v>10113</v>
      </c>
      <c r="I1283" s="3" t="s">
        <v>1032</v>
      </c>
      <c r="J1283" s="3">
        <v>337.387</v>
      </c>
      <c r="K1283" s="3">
        <v>8172200</v>
      </c>
      <c r="L1283" s="3" t="s">
        <v>71</v>
      </c>
      <c r="M1283" s="3">
        <v>2</v>
      </c>
      <c r="N1283" s="3" t="s">
        <v>2045</v>
      </c>
      <c r="O1283" s="3" t="s">
        <v>17223</v>
      </c>
      <c r="P1283" s="3" t="s">
        <v>41</v>
      </c>
      <c r="Q1283" s="3" t="s">
        <v>12117</v>
      </c>
      <c r="R1283" s="5" t="s">
        <v>17229</v>
      </c>
      <c r="S1283" s="3" t="s">
        <v>10113</v>
      </c>
      <c r="T1283" s="3" t="s">
        <v>403</v>
      </c>
      <c r="V1283" s="3">
        <v>39</v>
      </c>
      <c r="W1283" s="3">
        <v>39</v>
      </c>
      <c r="X1283" s="3">
        <v>127</v>
      </c>
      <c r="Y1283" s="3">
        <v>1281</v>
      </c>
      <c r="Z1283" s="3" t="s">
        <v>71</v>
      </c>
      <c r="AA1283" s="3">
        <v>83</v>
      </c>
      <c r="AB1283" s="3">
        <v>52</v>
      </c>
      <c r="AC1283" s="3">
        <v>8172200</v>
      </c>
      <c r="AD1283" s="3">
        <v>1868414</v>
      </c>
      <c r="AE1283" s="3" t="s">
        <v>1032</v>
      </c>
      <c r="AF1283" s="3">
        <v>5</v>
      </c>
      <c r="AG1283" s="3">
        <v>49</v>
      </c>
    </row>
    <row r="1284" spans="1:33" ht="15.75" customHeight="1" x14ac:dyDescent="0.15">
      <c r="A1284" s="3">
        <v>2158</v>
      </c>
      <c r="B1284" s="3">
        <v>1282</v>
      </c>
      <c r="C1284" s="3">
        <v>126</v>
      </c>
      <c r="D1284" s="3" t="s">
        <v>2048</v>
      </c>
      <c r="E1284" s="3" t="s">
        <v>17234</v>
      </c>
      <c r="F1284" s="3" t="s">
        <v>96</v>
      </c>
      <c r="G1284" s="3" t="s">
        <v>61</v>
      </c>
      <c r="H1284" s="3" t="s">
        <v>10563</v>
      </c>
      <c r="I1284" s="3" t="s">
        <v>12125</v>
      </c>
      <c r="J1284" s="3">
        <v>337.25400000000002</v>
      </c>
      <c r="K1284" s="3">
        <v>13431454</v>
      </c>
      <c r="L1284" s="3" t="s">
        <v>66</v>
      </c>
      <c r="M1284" s="3">
        <v>5</v>
      </c>
      <c r="N1284" s="3" t="s">
        <v>2048</v>
      </c>
      <c r="O1284" s="3" t="s">
        <v>17234</v>
      </c>
      <c r="P1284" s="3" t="s">
        <v>541</v>
      </c>
      <c r="Q1284" s="3" t="s">
        <v>12123</v>
      </c>
      <c r="R1284" s="5" t="s">
        <v>17238</v>
      </c>
      <c r="S1284" s="3" t="s">
        <v>10563</v>
      </c>
      <c r="T1284" s="3" t="s">
        <v>61</v>
      </c>
      <c r="V1284" s="3">
        <v>91</v>
      </c>
      <c r="W1284" s="3">
        <v>0</v>
      </c>
      <c r="X1284" s="3">
        <v>117</v>
      </c>
      <c r="Y1284" s="3">
        <v>1282</v>
      </c>
      <c r="Z1284" s="3" t="s">
        <v>66</v>
      </c>
      <c r="AA1284" s="3">
        <v>126</v>
      </c>
      <c r="AB1284" s="3">
        <v>256</v>
      </c>
      <c r="AC1284" s="3">
        <v>13431454</v>
      </c>
      <c r="AD1284" s="3">
        <v>3071774</v>
      </c>
      <c r="AF1284" s="3">
        <v>9</v>
      </c>
      <c r="AG1284" s="3">
        <v>241</v>
      </c>
    </row>
    <row r="1285" spans="1:33" ht="15.75" customHeight="1" x14ac:dyDescent="0.15">
      <c r="A1285" s="3">
        <v>20404</v>
      </c>
      <c r="B1285" s="3">
        <v>1283</v>
      </c>
      <c r="C1285" s="3">
        <v>131</v>
      </c>
      <c r="D1285" s="3" t="s">
        <v>2050</v>
      </c>
      <c r="E1285" s="3" t="s">
        <v>17242</v>
      </c>
      <c r="F1285" s="3" t="s">
        <v>1620</v>
      </c>
      <c r="G1285" s="3" t="s">
        <v>412</v>
      </c>
      <c r="H1285" s="3" t="s">
        <v>10567</v>
      </c>
      <c r="I1285" s="3" t="s">
        <v>742</v>
      </c>
      <c r="J1285" s="3">
        <v>337.21</v>
      </c>
      <c r="K1285" s="3">
        <v>117455046</v>
      </c>
      <c r="L1285" s="3" t="s">
        <v>101</v>
      </c>
      <c r="M1285" s="3">
        <v>3</v>
      </c>
      <c r="N1285" s="3" t="s">
        <v>2050</v>
      </c>
      <c r="O1285" s="3" t="s">
        <v>17242</v>
      </c>
      <c r="P1285" s="3" t="s">
        <v>6522</v>
      </c>
      <c r="Q1285" s="3" t="s">
        <v>12127</v>
      </c>
      <c r="R1285" s="5" t="s">
        <v>17249</v>
      </c>
      <c r="S1285" s="3" t="s">
        <v>10567</v>
      </c>
      <c r="T1285" s="3" t="s">
        <v>412</v>
      </c>
      <c r="V1285" s="3">
        <v>58</v>
      </c>
      <c r="W1285" s="3">
        <v>55</v>
      </c>
      <c r="X1285" s="3">
        <v>105</v>
      </c>
      <c r="Y1285" s="3">
        <v>1283</v>
      </c>
      <c r="Z1285" s="3" t="s">
        <v>101</v>
      </c>
      <c r="AA1285" s="3">
        <v>131</v>
      </c>
      <c r="AB1285" s="3">
        <v>91</v>
      </c>
      <c r="AC1285" s="3">
        <v>117455046</v>
      </c>
      <c r="AD1285" s="3">
        <v>26864678</v>
      </c>
      <c r="AE1285" s="3" t="s">
        <v>742</v>
      </c>
      <c r="AF1285" s="3">
        <v>10</v>
      </c>
      <c r="AG1285" s="3">
        <v>17</v>
      </c>
    </row>
    <row r="1286" spans="1:33" ht="15.75" customHeight="1" x14ac:dyDescent="0.15">
      <c r="A1286" s="3">
        <v>24935</v>
      </c>
      <c r="B1286" s="3">
        <v>1284</v>
      </c>
      <c r="C1286" s="3">
        <v>44</v>
      </c>
      <c r="D1286" s="3" t="s">
        <v>2054</v>
      </c>
      <c r="E1286" s="3" t="s">
        <v>17257</v>
      </c>
      <c r="F1286" s="3" t="s">
        <v>475</v>
      </c>
      <c r="G1286" s="3" t="s">
        <v>277</v>
      </c>
      <c r="H1286" s="3" t="s">
        <v>475</v>
      </c>
      <c r="I1286" s="3" t="s">
        <v>203</v>
      </c>
      <c r="J1286" s="3">
        <v>336.6112</v>
      </c>
      <c r="K1286" s="3">
        <v>34831089</v>
      </c>
      <c r="L1286" s="3" t="s">
        <v>50</v>
      </c>
      <c r="M1286" s="3">
        <v>0</v>
      </c>
      <c r="N1286" s="3" t="s">
        <v>2054</v>
      </c>
      <c r="O1286" s="3" t="s">
        <v>17257</v>
      </c>
      <c r="P1286" s="3" t="s">
        <v>91</v>
      </c>
      <c r="Q1286" s="3" t="s">
        <v>7619</v>
      </c>
      <c r="R1286" s="5" t="s">
        <v>17263</v>
      </c>
      <c r="S1286" s="3" t="s">
        <v>475</v>
      </c>
      <c r="T1286" s="3" t="s">
        <v>277</v>
      </c>
      <c r="V1286" s="3">
        <v>105</v>
      </c>
      <c r="W1286" s="3">
        <v>122</v>
      </c>
      <c r="X1286" s="3">
        <v>39</v>
      </c>
      <c r="Y1286" s="3">
        <v>1284</v>
      </c>
      <c r="Z1286" s="3" t="s">
        <v>50</v>
      </c>
      <c r="AA1286" s="3">
        <v>44</v>
      </c>
      <c r="AB1286" s="3">
        <v>24</v>
      </c>
      <c r="AC1286" s="3">
        <v>34831089</v>
      </c>
      <c r="AD1286" s="3">
        <v>7977598</v>
      </c>
      <c r="AE1286" s="3" t="s">
        <v>203</v>
      </c>
      <c r="AF1286" s="3">
        <v>11</v>
      </c>
      <c r="AG1286" s="3">
        <v>9</v>
      </c>
    </row>
    <row r="1287" spans="1:33" ht="15.75" customHeight="1" x14ac:dyDescent="0.15">
      <c r="A1287" s="3">
        <v>23032</v>
      </c>
      <c r="B1287" s="3">
        <v>1285</v>
      </c>
      <c r="C1287" s="3">
        <v>154</v>
      </c>
      <c r="D1287" s="3" t="s">
        <v>2056</v>
      </c>
      <c r="E1287" s="3" t="s">
        <v>17267</v>
      </c>
      <c r="F1287" s="3" t="s">
        <v>331</v>
      </c>
      <c r="G1287" s="3" t="s">
        <v>167</v>
      </c>
      <c r="H1287" s="3" t="s">
        <v>5825</v>
      </c>
      <c r="I1287" s="3" t="s">
        <v>271</v>
      </c>
      <c r="J1287" s="3">
        <v>336.56490000000002</v>
      </c>
      <c r="K1287" s="3">
        <v>21457445</v>
      </c>
      <c r="L1287" s="3" t="s">
        <v>215</v>
      </c>
      <c r="M1287" s="3">
        <v>1</v>
      </c>
      <c r="N1287" s="3" t="s">
        <v>2056</v>
      </c>
      <c r="O1287" s="3" t="s">
        <v>17267</v>
      </c>
      <c r="P1287" s="3" t="s">
        <v>835</v>
      </c>
      <c r="Q1287" s="3" t="s">
        <v>12135</v>
      </c>
      <c r="R1287" s="5" t="s">
        <v>17272</v>
      </c>
      <c r="S1287" s="3" t="s">
        <v>5825</v>
      </c>
      <c r="T1287" s="3" t="s">
        <v>167</v>
      </c>
      <c r="V1287" s="3">
        <v>83</v>
      </c>
      <c r="W1287" s="3">
        <v>15</v>
      </c>
      <c r="X1287" s="3">
        <v>83</v>
      </c>
      <c r="Y1287" s="3">
        <v>1285</v>
      </c>
      <c r="Z1287" s="3" t="s">
        <v>215</v>
      </c>
      <c r="AA1287" s="3">
        <v>154</v>
      </c>
      <c r="AB1287" s="3">
        <v>14</v>
      </c>
      <c r="AC1287" s="3">
        <v>21457445</v>
      </c>
      <c r="AD1287" s="3">
        <v>4915064</v>
      </c>
      <c r="AE1287" s="3" t="s">
        <v>271</v>
      </c>
      <c r="AF1287" s="3">
        <v>7</v>
      </c>
      <c r="AG1287" s="3">
        <v>7</v>
      </c>
    </row>
    <row r="1288" spans="1:33" ht="15.75" customHeight="1" x14ac:dyDescent="0.15">
      <c r="A1288" s="3">
        <v>23246</v>
      </c>
      <c r="B1288" s="3">
        <v>1286</v>
      </c>
      <c r="C1288" s="3">
        <v>40</v>
      </c>
      <c r="D1288" s="3" t="s">
        <v>2060</v>
      </c>
      <c r="E1288" s="3" t="s">
        <v>17277</v>
      </c>
      <c r="F1288" s="3" t="s">
        <v>1193</v>
      </c>
      <c r="G1288" s="3" t="s">
        <v>564</v>
      </c>
      <c r="H1288" s="3" t="s">
        <v>2049</v>
      </c>
      <c r="I1288" s="3" t="s">
        <v>2049</v>
      </c>
      <c r="J1288" s="3">
        <v>336.55410000000001</v>
      </c>
      <c r="K1288" s="3">
        <v>3446983</v>
      </c>
      <c r="L1288" s="3" t="s">
        <v>66</v>
      </c>
      <c r="M1288" s="3">
        <v>1</v>
      </c>
      <c r="N1288" s="3" t="s">
        <v>2060</v>
      </c>
      <c r="O1288" s="3" t="s">
        <v>17277</v>
      </c>
      <c r="P1288" s="3" t="s">
        <v>104</v>
      </c>
      <c r="Q1288" s="3" t="s">
        <v>12146</v>
      </c>
      <c r="R1288" s="5" t="s">
        <v>17284</v>
      </c>
      <c r="S1288" s="3" t="s">
        <v>2049</v>
      </c>
      <c r="T1288" s="3" t="s">
        <v>564</v>
      </c>
      <c r="V1288" s="3">
        <v>34</v>
      </c>
      <c r="W1288" s="3">
        <v>15</v>
      </c>
      <c r="X1288" s="3">
        <v>118</v>
      </c>
      <c r="Y1288" s="3">
        <v>1286</v>
      </c>
      <c r="Z1288" s="3" t="s">
        <v>66</v>
      </c>
      <c r="AA1288" s="3">
        <v>40</v>
      </c>
      <c r="AB1288" s="3">
        <v>15</v>
      </c>
      <c r="AC1288" s="3">
        <v>3446983</v>
      </c>
      <c r="AD1288" s="3">
        <v>789589</v>
      </c>
      <c r="AE1288" s="3" t="s">
        <v>2049</v>
      </c>
      <c r="AF1288" s="3">
        <v>9</v>
      </c>
      <c r="AG1288" s="3">
        <v>35</v>
      </c>
    </row>
    <row r="1289" spans="1:33" ht="15.75" customHeight="1" x14ac:dyDescent="0.15">
      <c r="A1289" s="3">
        <v>23689</v>
      </c>
      <c r="B1289" s="3">
        <v>1287</v>
      </c>
      <c r="C1289" s="3">
        <v>23</v>
      </c>
      <c r="D1289" s="3" t="s">
        <v>2090</v>
      </c>
      <c r="E1289" s="3" t="s">
        <v>17287</v>
      </c>
      <c r="F1289" s="3" t="s">
        <v>1009</v>
      </c>
      <c r="G1289" s="3" t="s">
        <v>403</v>
      </c>
      <c r="H1289" s="3" t="s">
        <v>2656</v>
      </c>
      <c r="I1289" s="3" t="s">
        <v>1898</v>
      </c>
      <c r="J1289" s="3">
        <v>336.02499999999998</v>
      </c>
      <c r="K1289" s="3">
        <v>2815056</v>
      </c>
      <c r="L1289" s="3" t="s">
        <v>66</v>
      </c>
      <c r="M1289" s="3">
        <v>1</v>
      </c>
      <c r="N1289" s="3" t="s">
        <v>2090</v>
      </c>
      <c r="O1289" s="3" t="s">
        <v>17287</v>
      </c>
      <c r="P1289" s="3" t="s">
        <v>1350</v>
      </c>
      <c r="Q1289" s="3" t="s">
        <v>12151</v>
      </c>
      <c r="R1289" s="5" t="s">
        <v>17294</v>
      </c>
      <c r="S1289" s="3" t="s">
        <v>2656</v>
      </c>
      <c r="T1289" s="3" t="s">
        <v>403</v>
      </c>
      <c r="V1289" s="3">
        <v>40</v>
      </c>
      <c r="W1289" s="3">
        <v>0</v>
      </c>
      <c r="X1289" s="3">
        <v>119</v>
      </c>
      <c r="Y1289" s="3">
        <v>1287</v>
      </c>
      <c r="Z1289" s="3" t="s">
        <v>66</v>
      </c>
      <c r="AA1289" s="3">
        <v>23</v>
      </c>
      <c r="AB1289" s="3">
        <v>6</v>
      </c>
      <c r="AC1289" s="3">
        <v>2815056</v>
      </c>
      <c r="AD1289" s="3">
        <v>645618</v>
      </c>
      <c r="AF1289" s="3">
        <v>9</v>
      </c>
      <c r="AG1289" s="3">
        <v>59</v>
      </c>
    </row>
    <row r="1290" spans="1:33" ht="15.75" customHeight="1" x14ac:dyDescent="0.15">
      <c r="A1290" s="3">
        <v>25713</v>
      </c>
      <c r="B1290" s="3">
        <v>1288</v>
      </c>
      <c r="C1290" s="3">
        <v>7</v>
      </c>
      <c r="D1290" s="3" t="s">
        <v>2094</v>
      </c>
      <c r="E1290" s="3" t="s">
        <v>17298</v>
      </c>
      <c r="F1290" s="3" t="s">
        <v>657</v>
      </c>
      <c r="G1290" s="3" t="s">
        <v>246</v>
      </c>
      <c r="H1290" s="3" t="s">
        <v>3818</v>
      </c>
      <c r="I1290" s="3" t="s">
        <v>3818</v>
      </c>
      <c r="J1290" s="3">
        <v>335.98599999999999</v>
      </c>
      <c r="K1290" s="3">
        <v>5121070</v>
      </c>
      <c r="L1290" s="3" t="s">
        <v>364</v>
      </c>
      <c r="M1290" s="3">
        <v>0</v>
      </c>
      <c r="N1290" s="3" t="s">
        <v>2094</v>
      </c>
      <c r="O1290" s="3" t="s">
        <v>17298</v>
      </c>
      <c r="P1290" s="8">
        <v>39083</v>
      </c>
      <c r="Q1290" s="3" t="s">
        <v>12160</v>
      </c>
      <c r="R1290" s="5" t="s">
        <v>17304</v>
      </c>
      <c r="S1290" s="3" t="s">
        <v>3818</v>
      </c>
      <c r="T1290" s="3" t="s">
        <v>246</v>
      </c>
      <c r="V1290" s="3">
        <v>95</v>
      </c>
      <c r="W1290" s="3">
        <v>21</v>
      </c>
      <c r="X1290" s="3">
        <v>57</v>
      </c>
      <c r="Y1290" s="3">
        <v>1288</v>
      </c>
      <c r="Z1290" s="3" t="s">
        <v>364</v>
      </c>
      <c r="AA1290" s="3">
        <v>7</v>
      </c>
      <c r="AB1290" s="3">
        <v>5</v>
      </c>
      <c r="AC1290" s="3">
        <v>5121070</v>
      </c>
      <c r="AD1290" s="3">
        <v>1174595</v>
      </c>
      <c r="AE1290" s="3" t="s">
        <v>3818</v>
      </c>
      <c r="AF1290" s="3">
        <v>20</v>
      </c>
      <c r="AG1290" s="3">
        <v>22</v>
      </c>
    </row>
    <row r="1291" spans="1:33" ht="15.75" customHeight="1" x14ac:dyDescent="0.15">
      <c r="A1291" s="3">
        <v>26199</v>
      </c>
      <c r="B1291" s="3">
        <v>1289</v>
      </c>
      <c r="C1291" s="3">
        <v>87</v>
      </c>
      <c r="D1291" s="3" t="s">
        <v>1864</v>
      </c>
      <c r="E1291" s="3" t="s">
        <v>17309</v>
      </c>
      <c r="F1291" s="3" t="s">
        <v>36</v>
      </c>
      <c r="G1291" s="3" t="s">
        <v>37</v>
      </c>
      <c r="H1291" s="3" t="s">
        <v>69</v>
      </c>
      <c r="I1291" s="3" t="s">
        <v>69</v>
      </c>
      <c r="J1291" s="3">
        <v>335.90159999999997</v>
      </c>
      <c r="K1291" s="3">
        <v>7977000</v>
      </c>
      <c r="L1291" s="3" t="s">
        <v>66</v>
      </c>
      <c r="M1291" s="3">
        <v>0</v>
      </c>
      <c r="N1291" s="3" t="s">
        <v>1864</v>
      </c>
      <c r="O1291" s="3" t="s">
        <v>17309</v>
      </c>
      <c r="P1291" s="8">
        <v>39083</v>
      </c>
      <c r="Q1291" s="3" t="s">
        <v>1866</v>
      </c>
      <c r="R1291" s="5" t="s">
        <v>17318</v>
      </c>
      <c r="S1291" s="3" t="s">
        <v>69</v>
      </c>
      <c r="T1291" s="3" t="s">
        <v>37</v>
      </c>
      <c r="V1291" s="3">
        <v>127</v>
      </c>
      <c r="W1291" s="3">
        <v>19</v>
      </c>
      <c r="X1291" s="3">
        <v>120</v>
      </c>
      <c r="Y1291" s="3">
        <v>1289</v>
      </c>
      <c r="Z1291" s="3" t="s">
        <v>66</v>
      </c>
      <c r="AA1291" s="3">
        <v>87</v>
      </c>
      <c r="AB1291" s="3">
        <v>16</v>
      </c>
      <c r="AC1291" s="3">
        <v>7977000</v>
      </c>
      <c r="AD1291" s="3">
        <v>1830000</v>
      </c>
      <c r="AE1291" s="3" t="s">
        <v>69</v>
      </c>
      <c r="AF1291" s="3">
        <v>9</v>
      </c>
      <c r="AG1291" s="3">
        <v>20</v>
      </c>
    </row>
    <row r="1292" spans="1:33" ht="15.75" customHeight="1" x14ac:dyDescent="0.15">
      <c r="A1292" s="3">
        <v>6223</v>
      </c>
      <c r="B1292" s="3">
        <v>1290</v>
      </c>
      <c r="C1292" s="3">
        <v>15</v>
      </c>
      <c r="D1292" s="3" t="s">
        <v>2097</v>
      </c>
      <c r="E1292" s="3" t="s">
        <v>17327</v>
      </c>
      <c r="F1292" s="3" t="s">
        <v>1072</v>
      </c>
      <c r="G1292" s="3" t="s">
        <v>575</v>
      </c>
      <c r="H1292" s="3" t="s">
        <v>9358</v>
      </c>
      <c r="I1292" s="3" t="s">
        <v>1375</v>
      </c>
      <c r="J1292" s="3">
        <v>334.54320000000001</v>
      </c>
      <c r="K1292" s="3">
        <v>7723397</v>
      </c>
      <c r="L1292" s="3" t="s">
        <v>101</v>
      </c>
      <c r="M1292" s="3">
        <v>3</v>
      </c>
      <c r="N1292" s="3" t="s">
        <v>2097</v>
      </c>
      <c r="O1292" s="3" t="s">
        <v>17327</v>
      </c>
      <c r="P1292" s="3" t="s">
        <v>1101</v>
      </c>
      <c r="Q1292" s="3" t="s">
        <v>12174</v>
      </c>
      <c r="R1292" s="5" t="s">
        <v>17335</v>
      </c>
      <c r="S1292" s="3" t="s">
        <v>9358</v>
      </c>
      <c r="T1292" s="3" t="s">
        <v>575</v>
      </c>
      <c r="V1292" s="3">
        <v>30</v>
      </c>
      <c r="W1292" s="3">
        <v>25</v>
      </c>
      <c r="X1292" s="3">
        <v>106</v>
      </c>
      <c r="Y1292" s="3">
        <v>1290</v>
      </c>
      <c r="Z1292" s="3" t="s">
        <v>101</v>
      </c>
      <c r="AA1292" s="3">
        <v>15</v>
      </c>
      <c r="AB1292" s="3">
        <v>7</v>
      </c>
      <c r="AC1292" s="3">
        <v>7723397</v>
      </c>
      <c r="AD1292" s="3">
        <v>1777360</v>
      </c>
      <c r="AE1292" s="3" t="s">
        <v>1375</v>
      </c>
      <c r="AF1292" s="3">
        <v>10</v>
      </c>
      <c r="AG1292" s="3">
        <v>23</v>
      </c>
    </row>
    <row r="1293" spans="1:33" ht="15.75" customHeight="1" x14ac:dyDescent="0.15">
      <c r="A1293" s="3">
        <v>20942</v>
      </c>
      <c r="B1293" s="3">
        <v>1291</v>
      </c>
      <c r="C1293" s="3">
        <v>400</v>
      </c>
      <c r="D1293" s="3" t="s">
        <v>2100</v>
      </c>
      <c r="E1293" s="3" t="s">
        <v>17342</v>
      </c>
      <c r="F1293" s="3" t="s">
        <v>855</v>
      </c>
      <c r="G1293" s="3" t="s">
        <v>292</v>
      </c>
      <c r="H1293" s="3" t="s">
        <v>10587</v>
      </c>
      <c r="I1293" s="3" t="s">
        <v>1032</v>
      </c>
      <c r="J1293" s="3">
        <v>334.40449999999998</v>
      </c>
      <c r="K1293" s="3">
        <v>16284058</v>
      </c>
      <c r="L1293" s="3" t="s">
        <v>335</v>
      </c>
      <c r="M1293" s="3">
        <v>3</v>
      </c>
      <c r="N1293" s="3" t="s">
        <v>2100</v>
      </c>
      <c r="O1293" s="3" t="s">
        <v>17342</v>
      </c>
      <c r="P1293" s="3" t="s">
        <v>987</v>
      </c>
      <c r="Q1293" s="3" t="s">
        <v>12187</v>
      </c>
      <c r="R1293" s="5" t="s">
        <v>17348</v>
      </c>
      <c r="S1293" s="3" t="s">
        <v>10587</v>
      </c>
      <c r="T1293" s="3" t="s">
        <v>292</v>
      </c>
      <c r="V1293" s="3">
        <v>43</v>
      </c>
      <c r="W1293" s="3">
        <v>40</v>
      </c>
      <c r="X1293" s="3">
        <v>26</v>
      </c>
      <c r="Y1293" s="3">
        <v>1291</v>
      </c>
      <c r="Z1293" s="3" t="s">
        <v>335</v>
      </c>
      <c r="AA1293" s="3">
        <v>400</v>
      </c>
      <c r="AB1293" s="3">
        <v>108</v>
      </c>
      <c r="AC1293" s="3">
        <v>16284058</v>
      </c>
      <c r="AD1293" s="3">
        <v>3748593</v>
      </c>
      <c r="AE1293" s="3" t="s">
        <v>1032</v>
      </c>
      <c r="AF1293" s="3">
        <v>21</v>
      </c>
      <c r="AG1293" s="3">
        <v>49</v>
      </c>
    </row>
    <row r="1294" spans="1:33" ht="15.75" customHeight="1" x14ac:dyDescent="0.15">
      <c r="A1294" s="3">
        <v>21587</v>
      </c>
      <c r="B1294" s="3">
        <v>1292</v>
      </c>
      <c r="C1294" s="3">
        <v>17</v>
      </c>
      <c r="D1294" s="3" t="s">
        <v>2102</v>
      </c>
      <c r="E1294" s="3" t="s">
        <v>17355</v>
      </c>
      <c r="F1294" s="3" t="s">
        <v>657</v>
      </c>
      <c r="G1294" s="3" t="s">
        <v>246</v>
      </c>
      <c r="H1294" s="3" t="s">
        <v>7927</v>
      </c>
      <c r="I1294" s="3" t="s">
        <v>264</v>
      </c>
      <c r="J1294" s="3">
        <v>334.21519999999998</v>
      </c>
      <c r="K1294" s="3">
        <v>6444096</v>
      </c>
      <c r="L1294" s="3" t="s">
        <v>59</v>
      </c>
      <c r="M1294" s="3">
        <v>2</v>
      </c>
      <c r="N1294" s="3" t="s">
        <v>2102</v>
      </c>
      <c r="O1294" s="3" t="s">
        <v>17355</v>
      </c>
      <c r="P1294" s="3" t="s">
        <v>104</v>
      </c>
      <c r="Q1294" s="3" t="s">
        <v>12194</v>
      </c>
      <c r="R1294" s="5" t="s">
        <v>17359</v>
      </c>
      <c r="S1294" s="3" t="s">
        <v>7927</v>
      </c>
      <c r="T1294" s="3" t="s">
        <v>246</v>
      </c>
      <c r="V1294" s="3">
        <v>96</v>
      </c>
      <c r="W1294" s="3">
        <v>44</v>
      </c>
      <c r="X1294" s="3">
        <v>70</v>
      </c>
      <c r="Y1294" s="3">
        <v>1292</v>
      </c>
      <c r="Z1294" s="3" t="s">
        <v>59</v>
      </c>
      <c r="AA1294" s="3">
        <v>17</v>
      </c>
      <c r="AB1294" s="3">
        <v>7</v>
      </c>
      <c r="AC1294" s="3">
        <v>6444096</v>
      </c>
      <c r="AD1294" s="3">
        <v>1484079</v>
      </c>
      <c r="AE1294" s="3" t="s">
        <v>264</v>
      </c>
      <c r="AF1294" s="3">
        <v>17</v>
      </c>
      <c r="AG1294" s="3">
        <v>8</v>
      </c>
    </row>
    <row r="1295" spans="1:33" ht="15.75" customHeight="1" x14ac:dyDescent="0.15">
      <c r="A1295" s="3">
        <v>19578</v>
      </c>
      <c r="B1295" s="3">
        <v>1293</v>
      </c>
      <c r="C1295" s="3">
        <v>130</v>
      </c>
      <c r="D1295" s="3" t="s">
        <v>2104</v>
      </c>
      <c r="E1295" s="3" t="s">
        <v>17364</v>
      </c>
      <c r="F1295" s="3" t="s">
        <v>331</v>
      </c>
      <c r="G1295" s="3" t="s">
        <v>167</v>
      </c>
      <c r="H1295" s="3" t="s">
        <v>10592</v>
      </c>
      <c r="I1295" s="3" t="s">
        <v>12204</v>
      </c>
      <c r="J1295" s="3">
        <v>333.91140000000001</v>
      </c>
      <c r="K1295" s="3">
        <v>15888416</v>
      </c>
      <c r="L1295" s="3" t="s">
        <v>215</v>
      </c>
      <c r="M1295" s="3">
        <v>3</v>
      </c>
      <c r="N1295" s="3" t="s">
        <v>2104</v>
      </c>
      <c r="O1295" s="3" t="s">
        <v>17364</v>
      </c>
      <c r="P1295" s="3" t="s">
        <v>1000</v>
      </c>
      <c r="Q1295" s="3" t="s">
        <v>12201</v>
      </c>
      <c r="R1295" s="5" t="s">
        <v>17368</v>
      </c>
      <c r="S1295" s="3" t="s">
        <v>10592</v>
      </c>
      <c r="T1295" s="3" t="s">
        <v>167</v>
      </c>
      <c r="V1295" s="3">
        <v>84</v>
      </c>
      <c r="W1295" s="3">
        <v>0</v>
      </c>
      <c r="X1295" s="3">
        <v>84</v>
      </c>
      <c r="Y1295" s="3">
        <v>1293</v>
      </c>
      <c r="Z1295" s="3" t="s">
        <v>215</v>
      </c>
      <c r="AA1295" s="3">
        <v>130</v>
      </c>
      <c r="AB1295" s="3">
        <v>26</v>
      </c>
      <c r="AC1295" s="3">
        <v>15888416</v>
      </c>
      <c r="AD1295" s="3">
        <v>3661673</v>
      </c>
      <c r="AF1295" s="3">
        <v>7</v>
      </c>
      <c r="AG1295" s="3">
        <v>180</v>
      </c>
    </row>
    <row r="1296" spans="1:33" ht="15.75" customHeight="1" x14ac:dyDescent="0.15">
      <c r="A1296" s="3">
        <v>23808</v>
      </c>
      <c r="B1296" s="3">
        <v>1294</v>
      </c>
      <c r="C1296" s="3">
        <v>143</v>
      </c>
      <c r="D1296" s="3" t="s">
        <v>2108</v>
      </c>
      <c r="E1296" s="3" t="s">
        <v>17374</v>
      </c>
      <c r="F1296" s="3" t="s">
        <v>331</v>
      </c>
      <c r="G1296" s="3" t="s">
        <v>167</v>
      </c>
      <c r="H1296" s="3" t="s">
        <v>10596</v>
      </c>
      <c r="I1296" s="3" t="s">
        <v>2088</v>
      </c>
      <c r="J1296" s="3">
        <v>333.66149999999999</v>
      </c>
      <c r="K1296" s="3">
        <v>8745976</v>
      </c>
      <c r="L1296" s="3" t="s">
        <v>226</v>
      </c>
      <c r="M1296" s="3">
        <v>1</v>
      </c>
      <c r="N1296" s="3" t="s">
        <v>2108</v>
      </c>
      <c r="O1296" s="3" t="s">
        <v>17374</v>
      </c>
      <c r="P1296" s="3" t="s">
        <v>381</v>
      </c>
      <c r="Q1296" s="3" t="s">
        <v>12206</v>
      </c>
      <c r="R1296" s="5" t="s">
        <v>17384</v>
      </c>
      <c r="S1296" s="3" t="s">
        <v>10596</v>
      </c>
      <c r="T1296" s="3" t="s">
        <v>167</v>
      </c>
      <c r="V1296" s="3">
        <v>85</v>
      </c>
      <c r="W1296" s="3">
        <v>20</v>
      </c>
      <c r="X1296" s="3">
        <v>16</v>
      </c>
      <c r="Y1296" s="3">
        <v>1294</v>
      </c>
      <c r="Z1296" s="3" t="s">
        <v>226</v>
      </c>
      <c r="AA1296" s="3">
        <v>143</v>
      </c>
      <c r="AB1296" s="3">
        <v>49</v>
      </c>
      <c r="AC1296" s="3">
        <v>8745976</v>
      </c>
      <c r="AD1296" s="3">
        <v>2016775</v>
      </c>
      <c r="AE1296" s="3" t="s">
        <v>2088</v>
      </c>
      <c r="AF1296" s="3">
        <v>24</v>
      </c>
      <c r="AG1296" s="3">
        <v>68</v>
      </c>
    </row>
    <row r="1297" spans="1:33" ht="15.75" customHeight="1" x14ac:dyDescent="0.15">
      <c r="A1297" s="3">
        <v>21511</v>
      </c>
      <c r="B1297" s="3">
        <v>1295</v>
      </c>
      <c r="C1297" s="3">
        <v>27</v>
      </c>
      <c r="D1297" s="3" t="s">
        <v>2110</v>
      </c>
      <c r="E1297" s="3" t="s">
        <v>17386</v>
      </c>
      <c r="F1297" s="3" t="s">
        <v>143</v>
      </c>
      <c r="G1297" s="3" t="s">
        <v>77</v>
      </c>
      <c r="H1297" s="3" t="s">
        <v>2653</v>
      </c>
      <c r="I1297" s="3" t="s">
        <v>79</v>
      </c>
      <c r="J1297" s="3">
        <v>333.6336</v>
      </c>
      <c r="K1297" s="3">
        <v>5776000</v>
      </c>
      <c r="L1297" s="3" t="s">
        <v>66</v>
      </c>
      <c r="M1297" s="3">
        <v>2</v>
      </c>
      <c r="N1297" s="3" t="s">
        <v>2110</v>
      </c>
      <c r="O1297" s="3" t="s">
        <v>17386</v>
      </c>
      <c r="P1297" s="3" t="s">
        <v>1000</v>
      </c>
      <c r="Q1297" s="3" t="s">
        <v>2651</v>
      </c>
      <c r="R1297" s="5" t="s">
        <v>17391</v>
      </c>
      <c r="S1297" s="3" t="s">
        <v>2653</v>
      </c>
      <c r="T1297" s="3" t="s">
        <v>77</v>
      </c>
      <c r="V1297" s="3">
        <v>43</v>
      </c>
      <c r="W1297" s="3">
        <v>42</v>
      </c>
      <c r="X1297" s="3">
        <v>121</v>
      </c>
      <c r="Y1297" s="3">
        <v>1295</v>
      </c>
      <c r="Z1297" s="3" t="s">
        <v>66</v>
      </c>
      <c r="AA1297" s="3">
        <v>27</v>
      </c>
      <c r="AB1297" s="3">
        <v>9</v>
      </c>
      <c r="AC1297" s="3">
        <v>5776000</v>
      </c>
      <c r="AD1297" s="3">
        <v>1332000</v>
      </c>
      <c r="AE1297" s="3" t="s">
        <v>79</v>
      </c>
      <c r="AF1297" s="3">
        <v>9</v>
      </c>
      <c r="AG1297" s="3">
        <v>6</v>
      </c>
    </row>
    <row r="1298" spans="1:33" ht="15.75" customHeight="1" x14ac:dyDescent="0.15">
      <c r="A1298" s="3">
        <v>26463</v>
      </c>
      <c r="B1298" s="3">
        <v>1296</v>
      </c>
      <c r="C1298" s="3">
        <v>11</v>
      </c>
      <c r="D1298" s="3" t="s">
        <v>2120</v>
      </c>
      <c r="E1298" s="3" t="s">
        <v>17395</v>
      </c>
      <c r="F1298" s="3" t="s">
        <v>657</v>
      </c>
      <c r="G1298" s="3" t="s">
        <v>246</v>
      </c>
      <c r="H1298" s="3" t="s">
        <v>240</v>
      </c>
      <c r="I1298" s="3" t="s">
        <v>240</v>
      </c>
      <c r="J1298" s="3">
        <v>333.53820000000002</v>
      </c>
      <c r="K1298" s="3">
        <v>13072264</v>
      </c>
      <c r="L1298" s="3" t="s">
        <v>101</v>
      </c>
      <c r="M1298" s="3">
        <v>0</v>
      </c>
      <c r="N1298" s="3" t="s">
        <v>2120</v>
      </c>
      <c r="O1298" s="3" t="s">
        <v>17395</v>
      </c>
      <c r="P1298" s="8">
        <v>39814</v>
      </c>
      <c r="Q1298" s="3" t="s">
        <v>12213</v>
      </c>
      <c r="R1298" s="5" t="s">
        <v>17403</v>
      </c>
      <c r="S1298" s="3" t="s">
        <v>240</v>
      </c>
      <c r="T1298" s="3" t="s">
        <v>246</v>
      </c>
      <c r="V1298" s="3">
        <v>97</v>
      </c>
      <c r="W1298" s="3">
        <v>26</v>
      </c>
      <c r="X1298" s="3">
        <v>107</v>
      </c>
      <c r="Y1298" s="3">
        <v>1296</v>
      </c>
      <c r="Z1298" s="3" t="s">
        <v>101</v>
      </c>
      <c r="AA1298" s="3">
        <v>11</v>
      </c>
      <c r="AB1298" s="3">
        <v>6</v>
      </c>
      <c r="AC1298" s="3">
        <v>13072264</v>
      </c>
      <c r="AD1298" s="3">
        <v>3015251</v>
      </c>
      <c r="AE1298" s="3" t="s">
        <v>240</v>
      </c>
      <c r="AF1298" s="3">
        <v>10</v>
      </c>
      <c r="AG1298" s="3">
        <v>18</v>
      </c>
    </row>
    <row r="1299" spans="1:33" ht="15.75" customHeight="1" x14ac:dyDescent="0.15">
      <c r="A1299" s="3">
        <v>24841</v>
      </c>
      <c r="B1299" s="3">
        <v>1297</v>
      </c>
      <c r="C1299" s="3">
        <v>12</v>
      </c>
      <c r="D1299" s="3" t="s">
        <v>2139</v>
      </c>
      <c r="E1299" s="3" t="s">
        <v>17411</v>
      </c>
      <c r="F1299" s="3" t="s">
        <v>36</v>
      </c>
      <c r="G1299" s="3" t="s">
        <v>37</v>
      </c>
      <c r="H1299" s="3" t="s">
        <v>817</v>
      </c>
      <c r="I1299" s="3" t="s">
        <v>817</v>
      </c>
      <c r="J1299" s="3">
        <v>332.80290000000002</v>
      </c>
      <c r="K1299" s="3">
        <v>2990270</v>
      </c>
      <c r="L1299" s="3" t="s">
        <v>66</v>
      </c>
      <c r="M1299" s="3">
        <v>0</v>
      </c>
      <c r="N1299" s="3" t="s">
        <v>2139</v>
      </c>
      <c r="O1299" s="3" t="s">
        <v>17411</v>
      </c>
      <c r="P1299" s="8">
        <v>38718</v>
      </c>
      <c r="Q1299" s="3" t="s">
        <v>10625</v>
      </c>
      <c r="R1299" s="5" t="s">
        <v>17417</v>
      </c>
      <c r="S1299" s="3" t="s">
        <v>817</v>
      </c>
      <c r="T1299" s="3" t="s">
        <v>37</v>
      </c>
      <c r="V1299" s="3">
        <v>127</v>
      </c>
      <c r="W1299" s="3">
        <v>33</v>
      </c>
      <c r="X1299" s="3">
        <v>122</v>
      </c>
      <c r="Y1299" s="3">
        <v>1297</v>
      </c>
      <c r="Z1299" s="3" t="s">
        <v>66</v>
      </c>
      <c r="AA1299" s="3">
        <v>12</v>
      </c>
      <c r="AB1299" s="3">
        <v>5</v>
      </c>
      <c r="AC1299" s="3">
        <v>2990270</v>
      </c>
      <c r="AD1299" s="3">
        <v>690908</v>
      </c>
      <c r="AE1299" s="3" t="s">
        <v>817</v>
      </c>
      <c r="AF1299" s="3">
        <v>9</v>
      </c>
      <c r="AG1299" s="3">
        <v>11</v>
      </c>
    </row>
    <row r="1300" spans="1:33" ht="15.75" customHeight="1" x14ac:dyDescent="0.15">
      <c r="A1300" s="3">
        <v>24634</v>
      </c>
      <c r="B1300" s="3">
        <v>1298</v>
      </c>
      <c r="C1300" s="3">
        <v>108</v>
      </c>
      <c r="D1300" s="3" t="s">
        <v>2141</v>
      </c>
      <c r="E1300" s="3" t="s">
        <v>17419</v>
      </c>
      <c r="F1300" s="3" t="s">
        <v>475</v>
      </c>
      <c r="G1300" s="3" t="s">
        <v>277</v>
      </c>
      <c r="H1300" s="3" t="s">
        <v>4037</v>
      </c>
      <c r="I1300" s="3" t="s">
        <v>203</v>
      </c>
      <c r="J1300" s="3">
        <v>332.45209999999997</v>
      </c>
      <c r="K1300" s="3">
        <v>20622708</v>
      </c>
      <c r="L1300" s="3" t="s">
        <v>364</v>
      </c>
      <c r="M1300" s="3">
        <v>0</v>
      </c>
      <c r="N1300" s="3" t="s">
        <v>2141</v>
      </c>
      <c r="O1300" s="3" t="s">
        <v>17419</v>
      </c>
      <c r="P1300" s="3" t="s">
        <v>5409</v>
      </c>
      <c r="Q1300" s="3" t="s">
        <v>7233</v>
      </c>
      <c r="R1300" s="5" t="s">
        <v>17425</v>
      </c>
      <c r="S1300" s="3" t="s">
        <v>4037</v>
      </c>
      <c r="T1300" s="3" t="s">
        <v>277</v>
      </c>
      <c r="V1300" s="3">
        <v>106</v>
      </c>
      <c r="W1300" s="3">
        <v>123</v>
      </c>
      <c r="X1300" s="3">
        <v>58</v>
      </c>
      <c r="Y1300" s="3">
        <v>1298</v>
      </c>
      <c r="Z1300" s="3" t="s">
        <v>364</v>
      </c>
      <c r="AA1300" s="3">
        <v>108</v>
      </c>
      <c r="AB1300" s="3">
        <v>51</v>
      </c>
      <c r="AC1300" s="3">
        <v>20622708</v>
      </c>
      <c r="AD1300" s="3">
        <v>4768784</v>
      </c>
      <c r="AE1300" s="3" t="s">
        <v>203</v>
      </c>
      <c r="AF1300" s="3">
        <v>20</v>
      </c>
      <c r="AG1300" s="3">
        <v>9</v>
      </c>
    </row>
    <row r="1301" spans="1:33" ht="15.75" customHeight="1" x14ac:dyDescent="0.15">
      <c r="A1301" s="3">
        <v>26562</v>
      </c>
      <c r="B1301" s="3">
        <v>1299</v>
      </c>
      <c r="C1301" s="3">
        <v>35</v>
      </c>
      <c r="D1301" s="3" t="s">
        <v>2153</v>
      </c>
      <c r="E1301" s="3" t="s">
        <v>17429</v>
      </c>
      <c r="F1301" s="3" t="s">
        <v>36</v>
      </c>
      <c r="G1301" s="3" t="s">
        <v>37</v>
      </c>
      <c r="H1301" s="3" t="s">
        <v>10608</v>
      </c>
      <c r="I1301" s="3" t="s">
        <v>817</v>
      </c>
      <c r="J1301" s="3">
        <v>332.3784</v>
      </c>
      <c r="K1301" s="3">
        <v>2996222</v>
      </c>
      <c r="L1301" s="3" t="s">
        <v>364</v>
      </c>
      <c r="M1301" s="3">
        <v>0</v>
      </c>
      <c r="N1301" s="3" t="s">
        <v>2153</v>
      </c>
      <c r="O1301" s="3" t="s">
        <v>17429</v>
      </c>
      <c r="P1301" s="8">
        <v>38353</v>
      </c>
      <c r="Q1301" s="3" t="s">
        <v>11134</v>
      </c>
      <c r="R1301" s="5" t="s">
        <v>17436</v>
      </c>
      <c r="S1301" s="3" t="s">
        <v>10608</v>
      </c>
      <c r="T1301" s="3" t="s">
        <v>37</v>
      </c>
      <c r="V1301" s="3">
        <v>127</v>
      </c>
      <c r="W1301" s="3">
        <v>34</v>
      </c>
      <c r="X1301" s="3">
        <v>59</v>
      </c>
      <c r="Y1301" s="3">
        <v>1299</v>
      </c>
      <c r="Z1301" s="3" t="s">
        <v>364</v>
      </c>
      <c r="AA1301" s="3">
        <v>35</v>
      </c>
      <c r="AB1301" s="3">
        <v>15</v>
      </c>
      <c r="AC1301" s="3">
        <v>2996222</v>
      </c>
      <c r="AD1301" s="3">
        <v>692963</v>
      </c>
      <c r="AE1301" s="3" t="s">
        <v>817</v>
      </c>
      <c r="AF1301" s="3">
        <v>20</v>
      </c>
      <c r="AG1301" s="3">
        <v>11</v>
      </c>
    </row>
    <row r="1302" spans="1:33" ht="15.75" customHeight="1" x14ac:dyDescent="0.15">
      <c r="A1302" s="3">
        <v>26183</v>
      </c>
      <c r="B1302" s="3">
        <v>1300</v>
      </c>
      <c r="C1302" s="3">
        <v>1375</v>
      </c>
      <c r="D1302" s="3" t="s">
        <v>2157</v>
      </c>
      <c r="E1302" s="3" t="s">
        <v>17444</v>
      </c>
      <c r="F1302" s="3" t="s">
        <v>297</v>
      </c>
      <c r="G1302" s="3" t="s">
        <v>146</v>
      </c>
      <c r="H1302" s="3" t="s">
        <v>148</v>
      </c>
      <c r="I1302" s="3" t="s">
        <v>149</v>
      </c>
      <c r="J1302" s="3">
        <v>331.94119999999998</v>
      </c>
      <c r="K1302" s="3">
        <v>1049263000</v>
      </c>
      <c r="L1302" s="3" t="s">
        <v>75</v>
      </c>
      <c r="M1302" s="3">
        <v>0</v>
      </c>
      <c r="N1302" s="3" t="s">
        <v>2157</v>
      </c>
      <c r="O1302" s="3" t="s">
        <v>17444</v>
      </c>
      <c r="P1302" s="8">
        <v>39083</v>
      </c>
      <c r="Q1302" s="3" t="s">
        <v>12229</v>
      </c>
      <c r="R1302" s="5" t="s">
        <v>17452</v>
      </c>
      <c r="S1302" s="3" t="s">
        <v>148</v>
      </c>
      <c r="T1302" s="3" t="s">
        <v>146</v>
      </c>
      <c r="V1302" s="3">
        <v>27</v>
      </c>
      <c r="W1302" s="3">
        <v>0</v>
      </c>
      <c r="X1302" s="3">
        <v>30</v>
      </c>
      <c r="Y1302" s="3">
        <v>1300</v>
      </c>
      <c r="Z1302" s="3" t="s">
        <v>75</v>
      </c>
      <c r="AA1302" s="3">
        <v>1375</v>
      </c>
      <c r="AB1302" s="3">
        <v>443</v>
      </c>
      <c r="AC1302" s="3">
        <v>1049263000</v>
      </c>
      <c r="AD1302" s="3">
        <v>242918000</v>
      </c>
      <c r="AF1302" s="3">
        <v>14</v>
      </c>
      <c r="AG1302" s="3">
        <v>31</v>
      </c>
    </row>
    <row r="1303" spans="1:33" ht="15.75" customHeight="1" x14ac:dyDescent="0.15">
      <c r="A1303" s="3">
        <v>24880</v>
      </c>
      <c r="B1303" s="3">
        <v>1301</v>
      </c>
      <c r="C1303" s="3">
        <v>130</v>
      </c>
      <c r="D1303" s="3" t="s">
        <v>2161</v>
      </c>
      <c r="E1303" s="3" t="s">
        <v>17456</v>
      </c>
      <c r="F1303" s="3" t="s">
        <v>1105</v>
      </c>
      <c r="G1303" s="3" t="s">
        <v>486</v>
      </c>
      <c r="H1303" s="3" t="s">
        <v>3101</v>
      </c>
      <c r="I1303" s="3" t="s">
        <v>3117</v>
      </c>
      <c r="J1303" s="3">
        <v>331.6737</v>
      </c>
      <c r="K1303" s="3">
        <v>24450000</v>
      </c>
      <c r="L1303" s="3" t="s">
        <v>66</v>
      </c>
      <c r="M1303" s="3">
        <v>0</v>
      </c>
      <c r="N1303" s="3" t="s">
        <v>2161</v>
      </c>
      <c r="O1303" s="3" t="s">
        <v>17456</v>
      </c>
      <c r="P1303" s="8">
        <v>35796</v>
      </c>
      <c r="Q1303" s="3" t="s">
        <v>12234</v>
      </c>
      <c r="R1303" s="5" t="s">
        <v>17460</v>
      </c>
      <c r="S1303" s="3" t="s">
        <v>3101</v>
      </c>
      <c r="T1303" s="3" t="s">
        <v>486</v>
      </c>
      <c r="V1303" s="3">
        <v>22</v>
      </c>
      <c r="W1303" s="3">
        <v>0</v>
      </c>
      <c r="X1303" s="3">
        <v>123</v>
      </c>
      <c r="Y1303" s="3">
        <v>1301</v>
      </c>
      <c r="Z1303" s="3" t="s">
        <v>66</v>
      </c>
      <c r="AA1303" s="3">
        <v>130</v>
      </c>
      <c r="AB1303" s="3">
        <v>36</v>
      </c>
      <c r="AC1303" s="3">
        <v>24450000</v>
      </c>
      <c r="AD1303" s="3">
        <v>5664000</v>
      </c>
      <c r="AF1303" s="3">
        <v>9</v>
      </c>
      <c r="AG1303" s="3">
        <v>84</v>
      </c>
    </row>
    <row r="1304" spans="1:33" ht="15.75" customHeight="1" x14ac:dyDescent="0.15">
      <c r="A1304" s="3">
        <v>25187</v>
      </c>
      <c r="B1304" s="3">
        <v>1302</v>
      </c>
      <c r="C1304" s="3">
        <v>7</v>
      </c>
      <c r="D1304" s="3" t="s">
        <v>2164</v>
      </c>
      <c r="E1304" s="3" t="s">
        <v>17464</v>
      </c>
      <c r="F1304" s="3" t="s">
        <v>475</v>
      </c>
      <c r="G1304" s="3" t="s">
        <v>277</v>
      </c>
      <c r="H1304" s="3" t="s">
        <v>3527</v>
      </c>
      <c r="I1304" s="3" t="s">
        <v>203</v>
      </c>
      <c r="J1304" s="3">
        <v>331.42180000000002</v>
      </c>
      <c r="K1304" s="3">
        <v>2535250</v>
      </c>
      <c r="L1304" s="3" t="s">
        <v>162</v>
      </c>
      <c r="M1304" s="3">
        <v>0</v>
      </c>
      <c r="N1304" s="3" t="s">
        <v>2164</v>
      </c>
      <c r="O1304" s="3" t="s">
        <v>17464</v>
      </c>
      <c r="P1304" s="8">
        <v>39083</v>
      </c>
      <c r="Q1304" s="3" t="s">
        <v>3526</v>
      </c>
      <c r="R1304" s="5" t="s">
        <v>17469</v>
      </c>
      <c r="S1304" s="3" t="s">
        <v>3527</v>
      </c>
      <c r="T1304" s="3" t="s">
        <v>277</v>
      </c>
      <c r="V1304" s="3">
        <v>107</v>
      </c>
      <c r="W1304" s="3">
        <v>124</v>
      </c>
      <c r="X1304" s="3">
        <v>127</v>
      </c>
      <c r="Y1304" s="3">
        <v>1302</v>
      </c>
      <c r="Z1304" s="3" t="s">
        <v>162</v>
      </c>
      <c r="AA1304" s="3">
        <v>7</v>
      </c>
      <c r="AB1304" s="3">
        <v>7</v>
      </c>
      <c r="AC1304" s="3">
        <v>2535250</v>
      </c>
      <c r="AD1304" s="3">
        <v>587650</v>
      </c>
      <c r="AE1304" s="3" t="s">
        <v>203</v>
      </c>
      <c r="AF1304" s="3">
        <v>8</v>
      </c>
      <c r="AG1304" s="3">
        <v>9</v>
      </c>
    </row>
    <row r="1305" spans="1:33" ht="15.75" customHeight="1" x14ac:dyDescent="0.15">
      <c r="A1305" s="3">
        <v>25122</v>
      </c>
      <c r="B1305" s="3">
        <v>1303</v>
      </c>
      <c r="C1305" s="3">
        <v>5</v>
      </c>
      <c r="D1305" s="3" t="s">
        <v>2168</v>
      </c>
      <c r="E1305" s="3" t="s">
        <v>17476</v>
      </c>
      <c r="F1305" s="3" t="s">
        <v>143</v>
      </c>
      <c r="G1305" s="3" t="s">
        <v>77</v>
      </c>
      <c r="H1305" s="3" t="s">
        <v>6146</v>
      </c>
      <c r="I1305" s="3" t="s">
        <v>79</v>
      </c>
      <c r="J1305" s="3">
        <v>331.26889999999997</v>
      </c>
      <c r="K1305" s="3">
        <v>3238752</v>
      </c>
      <c r="L1305" s="3" t="s">
        <v>526</v>
      </c>
      <c r="M1305" s="3">
        <v>0</v>
      </c>
      <c r="N1305" s="3" t="s">
        <v>2168</v>
      </c>
      <c r="O1305" s="3" t="s">
        <v>17476</v>
      </c>
      <c r="P1305" s="8">
        <v>39814</v>
      </c>
      <c r="Q1305" s="3" t="s">
        <v>6144</v>
      </c>
      <c r="R1305" s="5" t="s">
        <v>17482</v>
      </c>
      <c r="S1305" s="3" t="s">
        <v>6146</v>
      </c>
      <c r="T1305" s="3" t="s">
        <v>77</v>
      </c>
      <c r="V1305" s="3">
        <v>44</v>
      </c>
      <c r="W1305" s="3">
        <v>43</v>
      </c>
      <c r="X1305" s="3">
        <v>18</v>
      </c>
      <c r="Y1305" s="3">
        <v>1303</v>
      </c>
      <c r="Z1305" s="3" t="s">
        <v>526</v>
      </c>
      <c r="AA1305" s="3">
        <v>5</v>
      </c>
      <c r="AB1305" s="3">
        <v>3</v>
      </c>
      <c r="AC1305" s="3">
        <v>3238752</v>
      </c>
      <c r="AD1305" s="3">
        <v>750982</v>
      </c>
      <c r="AE1305" s="3" t="s">
        <v>79</v>
      </c>
      <c r="AF1305" s="3">
        <v>19</v>
      </c>
      <c r="AG1305" s="3">
        <v>6</v>
      </c>
    </row>
    <row r="1306" spans="1:33" ht="15.75" customHeight="1" x14ac:dyDescent="0.15">
      <c r="A1306" s="3">
        <v>26575</v>
      </c>
      <c r="B1306" s="3">
        <v>1304</v>
      </c>
      <c r="C1306" s="3">
        <v>56</v>
      </c>
      <c r="D1306" s="3" t="s">
        <v>2186</v>
      </c>
      <c r="E1306" s="3" t="s">
        <v>17487</v>
      </c>
      <c r="F1306" s="3" t="s">
        <v>96</v>
      </c>
      <c r="G1306" s="3" t="s">
        <v>61</v>
      </c>
      <c r="H1306" s="3" t="s">
        <v>1902</v>
      </c>
      <c r="I1306" s="3" t="s">
        <v>63</v>
      </c>
      <c r="J1306" s="3">
        <v>330.98129999999998</v>
      </c>
      <c r="K1306" s="3">
        <v>18855000</v>
      </c>
      <c r="L1306" s="3" t="s">
        <v>162</v>
      </c>
      <c r="M1306" s="3">
        <v>0</v>
      </c>
      <c r="N1306" s="3" t="s">
        <v>2186</v>
      </c>
      <c r="O1306" s="3" t="s">
        <v>17487</v>
      </c>
      <c r="P1306" s="8">
        <v>39814</v>
      </c>
      <c r="Q1306" s="3" t="s">
        <v>12264</v>
      </c>
      <c r="R1306" s="5" t="s">
        <v>17491</v>
      </c>
      <c r="S1306" s="3" t="s">
        <v>1902</v>
      </c>
      <c r="T1306" s="3" t="s">
        <v>61</v>
      </c>
      <c r="V1306" s="3">
        <v>92</v>
      </c>
      <c r="W1306" s="3">
        <v>99</v>
      </c>
      <c r="X1306" s="3">
        <v>127</v>
      </c>
      <c r="Y1306" s="3">
        <v>1304</v>
      </c>
      <c r="Z1306" s="3" t="s">
        <v>162</v>
      </c>
      <c r="AA1306" s="3">
        <v>56</v>
      </c>
      <c r="AB1306" s="3">
        <v>14</v>
      </c>
      <c r="AC1306" s="3">
        <v>18855000</v>
      </c>
      <c r="AD1306" s="3">
        <v>4374900</v>
      </c>
      <c r="AE1306" s="3" t="s">
        <v>63</v>
      </c>
      <c r="AF1306" s="3">
        <v>8</v>
      </c>
      <c r="AG1306" s="3">
        <v>3</v>
      </c>
    </row>
    <row r="1307" spans="1:33" ht="15.75" customHeight="1" x14ac:dyDescent="0.15">
      <c r="A1307" s="3">
        <v>23231</v>
      </c>
      <c r="B1307" s="3">
        <v>1305</v>
      </c>
      <c r="C1307" s="3">
        <v>140</v>
      </c>
      <c r="D1307" s="3" t="s">
        <v>2189</v>
      </c>
      <c r="E1307" s="3" t="s">
        <v>17497</v>
      </c>
      <c r="F1307" s="3" t="s">
        <v>1105</v>
      </c>
      <c r="G1307" s="3" t="s">
        <v>486</v>
      </c>
      <c r="H1307" s="3" t="s">
        <v>10630</v>
      </c>
      <c r="I1307" s="3" t="s">
        <v>12273</v>
      </c>
      <c r="J1307" s="3">
        <v>330.90789999999998</v>
      </c>
      <c r="K1307" s="3">
        <v>11057980</v>
      </c>
      <c r="L1307" s="3" t="s">
        <v>526</v>
      </c>
      <c r="M1307" s="3">
        <v>1</v>
      </c>
      <c r="N1307" s="3" t="s">
        <v>2189</v>
      </c>
      <c r="O1307" s="3" t="s">
        <v>17497</v>
      </c>
      <c r="P1307" s="3" t="s">
        <v>41</v>
      </c>
      <c r="Q1307" s="3" t="s">
        <v>12268</v>
      </c>
      <c r="R1307" s="5" t="s">
        <v>17499</v>
      </c>
      <c r="S1307" s="3" t="s">
        <v>10630</v>
      </c>
      <c r="T1307" s="3" t="s">
        <v>486</v>
      </c>
      <c r="V1307" s="3">
        <v>23</v>
      </c>
      <c r="W1307" s="3">
        <v>0</v>
      </c>
      <c r="X1307" s="3">
        <v>19</v>
      </c>
      <c r="Y1307" s="3">
        <v>1305</v>
      </c>
      <c r="Z1307" s="3" t="s">
        <v>526</v>
      </c>
      <c r="AA1307" s="3">
        <v>140</v>
      </c>
      <c r="AB1307" s="3">
        <v>51</v>
      </c>
      <c r="AC1307" s="3">
        <v>11057980</v>
      </c>
      <c r="AD1307" s="3">
        <v>2566205</v>
      </c>
      <c r="AF1307" s="3">
        <v>19</v>
      </c>
      <c r="AG1307" s="3">
        <v>219</v>
      </c>
    </row>
    <row r="1308" spans="1:33" ht="15.75" customHeight="1" x14ac:dyDescent="0.15">
      <c r="A1308" s="3">
        <v>19594</v>
      </c>
      <c r="B1308" s="3">
        <v>1306</v>
      </c>
      <c r="C1308" s="3">
        <v>326</v>
      </c>
      <c r="D1308" s="3" t="s">
        <v>2197</v>
      </c>
      <c r="E1308" s="3" t="s">
        <v>17505</v>
      </c>
      <c r="F1308" s="3" t="s">
        <v>5738</v>
      </c>
      <c r="G1308" s="3" t="s">
        <v>599</v>
      </c>
      <c r="H1308" s="3" t="s">
        <v>3354</v>
      </c>
      <c r="I1308" s="3" t="s">
        <v>3354</v>
      </c>
      <c r="J1308" s="3">
        <v>330.16829999999999</v>
      </c>
      <c r="K1308" s="3">
        <v>38220450</v>
      </c>
      <c r="L1308" s="3" t="s">
        <v>66</v>
      </c>
      <c r="M1308" s="3">
        <v>3</v>
      </c>
      <c r="N1308" s="3" t="s">
        <v>2197</v>
      </c>
      <c r="O1308" s="3" t="s">
        <v>17505</v>
      </c>
      <c r="P1308" s="3" t="s">
        <v>1063</v>
      </c>
      <c r="Q1308" s="3" t="s">
        <v>12277</v>
      </c>
      <c r="R1308" s="5" t="s">
        <v>17511</v>
      </c>
      <c r="S1308" s="3" t="s">
        <v>3354</v>
      </c>
      <c r="T1308" s="3" t="s">
        <v>599</v>
      </c>
      <c r="V1308" s="3">
        <v>20</v>
      </c>
      <c r="W1308" s="3">
        <v>18</v>
      </c>
      <c r="X1308" s="3">
        <v>124</v>
      </c>
      <c r="Y1308" s="3">
        <v>1306</v>
      </c>
      <c r="Z1308" s="3" t="s">
        <v>66</v>
      </c>
      <c r="AA1308" s="3">
        <v>326</v>
      </c>
      <c r="AB1308" s="3">
        <v>41</v>
      </c>
      <c r="AC1308" s="3">
        <v>38220450</v>
      </c>
      <c r="AD1308" s="3">
        <v>8885000</v>
      </c>
      <c r="AE1308" s="3" t="s">
        <v>3354</v>
      </c>
      <c r="AF1308" s="3">
        <v>9</v>
      </c>
      <c r="AG1308" s="3">
        <v>13</v>
      </c>
    </row>
    <row r="1309" spans="1:33" ht="15.75" customHeight="1" x14ac:dyDescent="0.15">
      <c r="A1309" s="3">
        <v>23007</v>
      </c>
      <c r="B1309" s="3">
        <v>1307</v>
      </c>
      <c r="C1309" s="3">
        <v>54</v>
      </c>
      <c r="D1309" s="3" t="s">
        <v>2204</v>
      </c>
      <c r="E1309" s="3" t="s">
        <v>17518</v>
      </c>
      <c r="F1309" s="3" t="s">
        <v>36</v>
      </c>
      <c r="G1309" s="3" t="s">
        <v>37</v>
      </c>
      <c r="H1309" s="3" t="s">
        <v>8758</v>
      </c>
      <c r="I1309" s="3" t="s">
        <v>39</v>
      </c>
      <c r="J1309" s="3">
        <v>330.12529999999998</v>
      </c>
      <c r="K1309" s="3">
        <v>9988274</v>
      </c>
      <c r="L1309" s="3" t="s">
        <v>66</v>
      </c>
      <c r="M1309" s="3">
        <v>1</v>
      </c>
      <c r="N1309" s="3" t="s">
        <v>2204</v>
      </c>
      <c r="O1309" s="3" t="s">
        <v>17518</v>
      </c>
      <c r="P1309" s="3" t="s">
        <v>91</v>
      </c>
      <c r="Q1309" s="3" t="s">
        <v>11161</v>
      </c>
      <c r="R1309" s="5" t="s">
        <v>17522</v>
      </c>
      <c r="S1309" s="3" t="s">
        <v>8758</v>
      </c>
      <c r="T1309" s="3" t="s">
        <v>37</v>
      </c>
      <c r="V1309" s="3">
        <v>127</v>
      </c>
      <c r="W1309" s="3">
        <v>81</v>
      </c>
      <c r="X1309" s="3">
        <v>125</v>
      </c>
      <c r="Y1309" s="3">
        <v>1307</v>
      </c>
      <c r="Z1309" s="3" t="s">
        <v>66</v>
      </c>
      <c r="AA1309" s="3">
        <v>54</v>
      </c>
      <c r="AB1309" s="3">
        <v>24</v>
      </c>
      <c r="AC1309" s="3">
        <v>9988274</v>
      </c>
      <c r="AD1309" s="3">
        <v>2322178</v>
      </c>
      <c r="AE1309" s="3" t="s">
        <v>39</v>
      </c>
      <c r="AF1309" s="3">
        <v>9</v>
      </c>
      <c r="AG1309" s="3">
        <v>2</v>
      </c>
    </row>
    <row r="1310" spans="1:33" ht="15.75" customHeight="1" x14ac:dyDescent="0.15">
      <c r="A1310" s="3">
        <v>23363</v>
      </c>
      <c r="B1310" s="3">
        <v>1308</v>
      </c>
      <c r="C1310" s="3">
        <v>2</v>
      </c>
      <c r="D1310" s="3" t="s">
        <v>2211</v>
      </c>
      <c r="E1310" s="3" t="s">
        <v>17528</v>
      </c>
      <c r="F1310" s="3" t="s">
        <v>7229</v>
      </c>
      <c r="G1310" s="3" t="s">
        <v>733</v>
      </c>
      <c r="H1310" s="3" t="s">
        <v>10637</v>
      </c>
      <c r="I1310" s="3" t="s">
        <v>12290</v>
      </c>
      <c r="J1310" s="3">
        <v>329.82870000000003</v>
      </c>
      <c r="K1310" s="3">
        <v>8642221</v>
      </c>
      <c r="L1310" s="3" t="s">
        <v>526</v>
      </c>
      <c r="M1310" s="3">
        <v>1</v>
      </c>
      <c r="N1310" s="3" t="s">
        <v>2211</v>
      </c>
      <c r="O1310" s="3" t="s">
        <v>17528</v>
      </c>
      <c r="P1310" s="3" t="s">
        <v>381</v>
      </c>
      <c r="Q1310" s="3" t="s">
        <v>12287</v>
      </c>
      <c r="R1310" s="5" t="s">
        <v>17533</v>
      </c>
      <c r="S1310" s="3" t="s">
        <v>10637</v>
      </c>
      <c r="T1310" s="3" t="s">
        <v>733</v>
      </c>
      <c r="V1310" s="3">
        <v>11</v>
      </c>
      <c r="W1310" s="3">
        <v>0</v>
      </c>
      <c r="X1310" s="3">
        <v>20</v>
      </c>
      <c r="Y1310" s="3">
        <v>1308</v>
      </c>
      <c r="Z1310" s="3" t="s">
        <v>526</v>
      </c>
      <c r="AA1310" s="3">
        <v>2</v>
      </c>
      <c r="AB1310" s="3">
        <v>1</v>
      </c>
      <c r="AC1310" s="3">
        <v>8642221</v>
      </c>
      <c r="AD1310" s="3">
        <v>2010620</v>
      </c>
      <c r="AF1310" s="3">
        <v>19</v>
      </c>
      <c r="AG1310" s="3">
        <v>141</v>
      </c>
    </row>
    <row r="1311" spans="1:33" ht="15.75" customHeight="1" x14ac:dyDescent="0.15">
      <c r="A1311" s="3">
        <v>23550</v>
      </c>
      <c r="B1311" s="3">
        <v>1309</v>
      </c>
      <c r="C1311" s="3">
        <v>25</v>
      </c>
      <c r="D1311" s="3" t="s">
        <v>2213</v>
      </c>
      <c r="E1311" s="3" t="s">
        <v>17538</v>
      </c>
      <c r="F1311" s="3" t="s">
        <v>855</v>
      </c>
      <c r="G1311" s="3" t="s">
        <v>292</v>
      </c>
      <c r="H1311" s="3" t="s">
        <v>10640</v>
      </c>
      <c r="I1311" s="3" t="s">
        <v>12297</v>
      </c>
      <c r="J1311" s="3">
        <v>329.67559999999997</v>
      </c>
      <c r="K1311" s="3">
        <v>24912093</v>
      </c>
      <c r="L1311" s="3" t="s">
        <v>340</v>
      </c>
      <c r="M1311" s="3">
        <v>1</v>
      </c>
      <c r="N1311" s="3" t="s">
        <v>2213</v>
      </c>
      <c r="O1311" s="3" t="s">
        <v>17538</v>
      </c>
      <c r="P1311" s="3" t="s">
        <v>179</v>
      </c>
      <c r="Q1311" s="3" t="s">
        <v>12293</v>
      </c>
      <c r="R1311" s="5" t="s">
        <v>17543</v>
      </c>
      <c r="S1311" s="3" t="s">
        <v>10640</v>
      </c>
      <c r="T1311" s="3" t="s">
        <v>292</v>
      </c>
      <c r="V1311" s="3">
        <v>44</v>
      </c>
      <c r="W1311" s="3">
        <v>0</v>
      </c>
      <c r="X1311" s="3">
        <v>26</v>
      </c>
      <c r="Y1311" s="3">
        <v>1309</v>
      </c>
      <c r="Z1311" s="3" t="s">
        <v>340</v>
      </c>
      <c r="AA1311" s="3">
        <v>25</v>
      </c>
      <c r="AB1311" s="3">
        <v>9</v>
      </c>
      <c r="AC1311" s="3">
        <v>24912093</v>
      </c>
      <c r="AD1311" s="3">
        <v>5797884</v>
      </c>
      <c r="AF1311" s="3">
        <v>6</v>
      </c>
      <c r="AG1311" s="3">
        <v>406</v>
      </c>
    </row>
    <row r="1312" spans="1:33" ht="15.75" customHeight="1" x14ac:dyDescent="0.15">
      <c r="A1312" s="3">
        <v>23227</v>
      </c>
      <c r="B1312" s="3">
        <v>1310</v>
      </c>
      <c r="C1312" s="3">
        <v>34</v>
      </c>
      <c r="D1312" s="3" t="s">
        <v>2217</v>
      </c>
      <c r="E1312" s="3" t="s">
        <v>17550</v>
      </c>
      <c r="F1312" s="3" t="s">
        <v>475</v>
      </c>
      <c r="G1312" s="3" t="s">
        <v>277</v>
      </c>
      <c r="H1312" s="3" t="s">
        <v>475</v>
      </c>
      <c r="I1312" s="3" t="s">
        <v>203</v>
      </c>
      <c r="J1312" s="3">
        <v>329.53620000000001</v>
      </c>
      <c r="K1312" s="3">
        <v>12947510</v>
      </c>
      <c r="L1312" s="3" t="s">
        <v>75</v>
      </c>
      <c r="M1312" s="3">
        <v>1</v>
      </c>
      <c r="N1312" s="3" t="s">
        <v>2217</v>
      </c>
      <c r="O1312" s="3" t="s">
        <v>17550</v>
      </c>
      <c r="P1312" s="3" t="s">
        <v>41</v>
      </c>
      <c r="Q1312" s="3" t="s">
        <v>8462</v>
      </c>
      <c r="R1312" s="5" t="s">
        <v>17555</v>
      </c>
      <c r="S1312" s="3" t="s">
        <v>475</v>
      </c>
      <c r="T1312" s="3" t="s">
        <v>277</v>
      </c>
      <c r="V1312" s="3">
        <v>108</v>
      </c>
      <c r="W1312" s="3">
        <v>125</v>
      </c>
      <c r="X1312" s="3">
        <v>31</v>
      </c>
      <c r="Y1312" s="3">
        <v>1310</v>
      </c>
      <c r="Z1312" s="3" t="s">
        <v>75</v>
      </c>
      <c r="AA1312" s="3">
        <v>34</v>
      </c>
      <c r="AB1312" s="3">
        <v>15</v>
      </c>
      <c r="AC1312" s="3">
        <v>12947510</v>
      </c>
      <c r="AD1312" s="3">
        <v>3014300</v>
      </c>
      <c r="AE1312" s="3" t="s">
        <v>203</v>
      </c>
      <c r="AF1312" s="3">
        <v>14</v>
      </c>
      <c r="AG1312" s="3">
        <v>9</v>
      </c>
    </row>
    <row r="1313" spans="1:33" ht="15.75" customHeight="1" x14ac:dyDescent="0.15">
      <c r="A1313" s="3">
        <v>26084</v>
      </c>
      <c r="B1313" s="3">
        <v>1311</v>
      </c>
      <c r="C1313" s="3">
        <v>16</v>
      </c>
      <c r="D1313" s="3" t="s">
        <v>2220</v>
      </c>
      <c r="E1313" s="3" t="s">
        <v>17562</v>
      </c>
      <c r="F1313" s="3" t="s">
        <v>36</v>
      </c>
      <c r="G1313" s="3" t="s">
        <v>37</v>
      </c>
      <c r="H1313" s="3" t="s">
        <v>2190</v>
      </c>
      <c r="I1313" s="3" t="s">
        <v>39</v>
      </c>
      <c r="J1313" s="3">
        <v>329.19549999999998</v>
      </c>
      <c r="K1313" s="3">
        <v>5467255</v>
      </c>
      <c r="L1313" s="3" t="s">
        <v>40</v>
      </c>
      <c r="M1313" s="3">
        <v>0</v>
      </c>
      <c r="N1313" s="3" t="s">
        <v>2220</v>
      </c>
      <c r="O1313" s="3" t="s">
        <v>17562</v>
      </c>
      <c r="P1313" s="8">
        <v>39814</v>
      </c>
      <c r="Q1313" s="3" t="s">
        <v>11659</v>
      </c>
      <c r="R1313" s="5" t="s">
        <v>17567</v>
      </c>
      <c r="S1313" s="3" t="s">
        <v>2190</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15">
      <c r="A1314" s="3">
        <v>23146</v>
      </c>
      <c r="B1314" s="3">
        <v>1312</v>
      </c>
      <c r="C1314" s="3">
        <v>25</v>
      </c>
      <c r="D1314" s="3" t="s">
        <v>1248</v>
      </c>
      <c r="E1314" s="3" t="s">
        <v>17574</v>
      </c>
      <c r="F1314" s="3" t="s">
        <v>36</v>
      </c>
      <c r="G1314" s="3" t="s">
        <v>37</v>
      </c>
      <c r="H1314" s="3" t="s">
        <v>1272</v>
      </c>
      <c r="I1314" s="3" t="s">
        <v>89</v>
      </c>
      <c r="J1314" s="3">
        <v>328.6481</v>
      </c>
      <c r="K1314" s="3">
        <v>5654859</v>
      </c>
      <c r="L1314" s="3" t="s">
        <v>478</v>
      </c>
      <c r="M1314" s="3">
        <v>1</v>
      </c>
      <c r="N1314" s="3" t="s">
        <v>1248</v>
      </c>
      <c r="O1314" s="3" t="s">
        <v>17574</v>
      </c>
      <c r="P1314" s="3" t="s">
        <v>41</v>
      </c>
      <c r="Q1314" s="3" t="s">
        <v>1270</v>
      </c>
      <c r="R1314" s="5" t="s">
        <v>17578</v>
      </c>
      <c r="S1314" s="3" t="s">
        <v>1272</v>
      </c>
      <c r="T1314" s="3" t="s">
        <v>37</v>
      </c>
      <c r="V1314" s="3">
        <v>127</v>
      </c>
      <c r="W1314" s="3">
        <v>62</v>
      </c>
      <c r="X1314" s="3">
        <v>25</v>
      </c>
      <c r="Y1314" s="3">
        <v>1312</v>
      </c>
      <c r="Z1314" s="3" t="s">
        <v>478</v>
      </c>
      <c r="AA1314" s="3">
        <v>25</v>
      </c>
      <c r="AB1314" s="3">
        <v>3</v>
      </c>
      <c r="AC1314" s="3">
        <v>5654859</v>
      </c>
      <c r="AD1314" s="3">
        <v>1319231</v>
      </c>
      <c r="AE1314" s="3" t="s">
        <v>89</v>
      </c>
      <c r="AF1314" s="3">
        <v>15</v>
      </c>
      <c r="AG1314" s="3">
        <v>4</v>
      </c>
    </row>
    <row r="1315" spans="1:33" ht="15.75" customHeight="1" x14ac:dyDescent="0.15">
      <c r="A1315" s="3">
        <v>23549</v>
      </c>
      <c r="B1315" s="3">
        <v>1313</v>
      </c>
      <c r="C1315" s="3">
        <v>77</v>
      </c>
      <c r="D1315" s="3" t="s">
        <v>2223</v>
      </c>
      <c r="E1315" s="3" t="s">
        <v>17583</v>
      </c>
      <c r="F1315" s="3" t="s">
        <v>1620</v>
      </c>
      <c r="G1315" s="3" t="s">
        <v>412</v>
      </c>
      <c r="H1315" s="3" t="s">
        <v>742</v>
      </c>
      <c r="I1315" s="3" t="s">
        <v>742</v>
      </c>
      <c r="J1315" s="3">
        <v>327.6558</v>
      </c>
      <c r="K1315" s="3">
        <v>4195000</v>
      </c>
      <c r="L1315" s="3" t="s">
        <v>66</v>
      </c>
      <c r="M1315" s="3">
        <v>1</v>
      </c>
      <c r="N1315" s="3" t="s">
        <v>2223</v>
      </c>
      <c r="O1315" s="3" t="s">
        <v>17583</v>
      </c>
      <c r="P1315" s="3" t="s">
        <v>41</v>
      </c>
      <c r="Q1315" s="3" t="s">
        <v>12320</v>
      </c>
      <c r="R1315" s="5" t="s">
        <v>17591</v>
      </c>
      <c r="S1315" s="3" t="s">
        <v>742</v>
      </c>
      <c r="T1315" s="3" t="s">
        <v>412</v>
      </c>
      <c r="V1315" s="3">
        <v>59</v>
      </c>
      <c r="W1315" s="3">
        <v>56</v>
      </c>
      <c r="X1315" s="3">
        <v>126</v>
      </c>
      <c r="Y1315" s="3">
        <v>1313</v>
      </c>
      <c r="Z1315" s="3" t="s">
        <v>66</v>
      </c>
      <c r="AA1315" s="3">
        <v>77</v>
      </c>
      <c r="AB1315" s="3">
        <v>15</v>
      </c>
      <c r="AC1315" s="3">
        <v>4195000</v>
      </c>
      <c r="AD1315" s="3">
        <v>980929</v>
      </c>
      <c r="AE1315" s="3" t="s">
        <v>742</v>
      </c>
      <c r="AF1315" s="3">
        <v>9</v>
      </c>
      <c r="AG1315" s="3">
        <v>17</v>
      </c>
    </row>
    <row r="1316" spans="1:33" ht="15.75" customHeight="1" x14ac:dyDescent="0.15">
      <c r="A1316" s="3">
        <v>23359</v>
      </c>
      <c r="B1316" s="3">
        <v>1314</v>
      </c>
      <c r="C1316" s="3">
        <v>26</v>
      </c>
      <c r="D1316" s="3" t="s">
        <v>2227</v>
      </c>
      <c r="E1316" s="3" t="s">
        <v>17597</v>
      </c>
      <c r="F1316" s="3" t="s">
        <v>855</v>
      </c>
      <c r="G1316" s="3" t="s">
        <v>292</v>
      </c>
      <c r="H1316" s="3" t="s">
        <v>2279</v>
      </c>
      <c r="I1316" s="3" t="s">
        <v>2280</v>
      </c>
      <c r="J1316" s="3">
        <v>327.39879999999999</v>
      </c>
      <c r="K1316" s="3">
        <v>5120674</v>
      </c>
      <c r="L1316" s="3" t="s">
        <v>226</v>
      </c>
      <c r="M1316" s="3">
        <v>1</v>
      </c>
      <c r="N1316" s="3" t="s">
        <v>2227</v>
      </c>
      <c r="O1316" s="3" t="s">
        <v>17597</v>
      </c>
      <c r="P1316" s="3" t="s">
        <v>179</v>
      </c>
      <c r="Q1316" s="3" t="s">
        <v>12325</v>
      </c>
      <c r="R1316" s="5" t="s">
        <v>17598</v>
      </c>
      <c r="S1316" s="3" t="s">
        <v>2279</v>
      </c>
      <c r="T1316" s="3" t="s">
        <v>292</v>
      </c>
      <c r="V1316" s="3">
        <v>45</v>
      </c>
      <c r="W1316" s="3">
        <v>14</v>
      </c>
      <c r="X1316" s="3">
        <v>17</v>
      </c>
      <c r="Y1316" s="3">
        <v>1314</v>
      </c>
      <c r="Z1316" s="3" t="s">
        <v>226</v>
      </c>
      <c r="AA1316" s="3">
        <v>26</v>
      </c>
      <c r="AB1316" s="3">
        <v>11</v>
      </c>
      <c r="AC1316" s="3">
        <v>5120674</v>
      </c>
      <c r="AD1316" s="3">
        <v>1198102</v>
      </c>
      <c r="AE1316" s="3" t="s">
        <v>2280</v>
      </c>
      <c r="AF1316" s="3">
        <v>24</v>
      </c>
      <c r="AG1316" s="3">
        <v>52</v>
      </c>
    </row>
    <row r="1317" spans="1:33" ht="15.75" customHeight="1" x14ac:dyDescent="0.15">
      <c r="A1317" s="3">
        <v>21631</v>
      </c>
      <c r="B1317" s="3">
        <v>1315</v>
      </c>
      <c r="C1317" s="3">
        <v>49</v>
      </c>
      <c r="D1317" s="3" t="s">
        <v>2232</v>
      </c>
      <c r="E1317" s="3" t="s">
        <v>17604</v>
      </c>
      <c r="F1317" s="3" t="s">
        <v>36</v>
      </c>
      <c r="G1317" s="3" t="s">
        <v>37</v>
      </c>
      <c r="H1317" s="3" t="s">
        <v>263</v>
      </c>
      <c r="I1317" s="3" t="s">
        <v>89</v>
      </c>
      <c r="J1317" s="3">
        <v>327.29539999999997</v>
      </c>
      <c r="K1317" s="3">
        <v>51749400</v>
      </c>
      <c r="L1317" s="3" t="s">
        <v>356</v>
      </c>
      <c r="M1317" s="3">
        <v>2</v>
      </c>
      <c r="N1317" s="3" t="s">
        <v>2232</v>
      </c>
      <c r="O1317" s="3" t="s">
        <v>17604</v>
      </c>
      <c r="P1317" s="3" t="s">
        <v>1000</v>
      </c>
      <c r="Q1317" s="3" t="s">
        <v>5692</v>
      </c>
      <c r="R1317" s="5" t="s">
        <v>17610</v>
      </c>
      <c r="S1317" s="3" t="s">
        <v>263</v>
      </c>
      <c r="T1317" s="3" t="s">
        <v>37</v>
      </c>
      <c r="V1317" s="3">
        <v>127</v>
      </c>
      <c r="W1317" s="3">
        <v>63</v>
      </c>
      <c r="X1317" s="3">
        <v>68</v>
      </c>
      <c r="Y1317" s="3">
        <v>1315</v>
      </c>
      <c r="Z1317" s="3" t="s">
        <v>356</v>
      </c>
      <c r="AA1317" s="3">
        <v>49</v>
      </c>
      <c r="AB1317" s="3">
        <v>24</v>
      </c>
      <c r="AC1317" s="3">
        <v>51749400</v>
      </c>
      <c r="AD1317" s="3">
        <v>12110919</v>
      </c>
      <c r="AE1317" s="3" t="s">
        <v>89</v>
      </c>
      <c r="AF1317" s="3">
        <v>18</v>
      </c>
      <c r="AG1317" s="3">
        <v>4</v>
      </c>
    </row>
    <row r="1318" spans="1:33" ht="15.75" customHeight="1" x14ac:dyDescent="0.15">
      <c r="A1318" s="3">
        <v>26102</v>
      </c>
      <c r="B1318" s="3">
        <v>1316</v>
      </c>
      <c r="C1318" s="3">
        <v>14</v>
      </c>
      <c r="D1318" s="3" t="s">
        <v>2238</v>
      </c>
      <c r="E1318" s="3" t="s">
        <v>17615</v>
      </c>
      <c r="F1318" s="3" t="s">
        <v>36</v>
      </c>
      <c r="G1318" s="3" t="s">
        <v>37</v>
      </c>
      <c r="H1318" s="3" t="s">
        <v>89</v>
      </c>
      <c r="I1318" s="3" t="s">
        <v>89</v>
      </c>
      <c r="J1318" s="3">
        <v>327.12369999999999</v>
      </c>
      <c r="K1318" s="3">
        <v>3821365</v>
      </c>
      <c r="L1318" s="3" t="s">
        <v>71</v>
      </c>
      <c r="M1318" s="3">
        <v>0</v>
      </c>
      <c r="N1318" s="3" t="s">
        <v>2238</v>
      </c>
      <c r="O1318" s="3" t="s">
        <v>17615</v>
      </c>
      <c r="P1318" s="8">
        <v>39083</v>
      </c>
      <c r="Q1318" s="3" t="s">
        <v>4251</v>
      </c>
      <c r="R1318" s="5" t="s">
        <v>17622</v>
      </c>
      <c r="S1318" s="3" t="s">
        <v>89</v>
      </c>
      <c r="T1318" s="3" t="s">
        <v>37</v>
      </c>
      <c r="V1318" s="3">
        <v>127</v>
      </c>
      <c r="W1318" s="3">
        <v>64</v>
      </c>
      <c r="X1318" s="3">
        <v>127</v>
      </c>
      <c r="Y1318" s="3">
        <v>1316</v>
      </c>
      <c r="Z1318" s="3" t="s">
        <v>71</v>
      </c>
      <c r="AA1318" s="3">
        <v>14</v>
      </c>
      <c r="AB1318" s="3">
        <v>5</v>
      </c>
      <c r="AC1318" s="3">
        <v>3821365</v>
      </c>
      <c r="AD1318" s="3">
        <v>894674</v>
      </c>
      <c r="AE1318" s="3" t="s">
        <v>89</v>
      </c>
      <c r="AF1318" s="3">
        <v>5</v>
      </c>
      <c r="AG1318" s="3">
        <v>4</v>
      </c>
    </row>
    <row r="1319" spans="1:33" ht="15.75" customHeight="1" x14ac:dyDescent="0.15">
      <c r="A1319" s="3">
        <v>21402</v>
      </c>
      <c r="B1319" s="3">
        <v>1317</v>
      </c>
      <c r="C1319" s="3">
        <v>69</v>
      </c>
      <c r="D1319" s="3" t="s">
        <v>2253</v>
      </c>
      <c r="E1319" s="3" t="s">
        <v>17627</v>
      </c>
      <c r="F1319" s="3" t="s">
        <v>1620</v>
      </c>
      <c r="G1319" s="3" t="s">
        <v>412</v>
      </c>
      <c r="H1319" s="3" t="s">
        <v>10660</v>
      </c>
      <c r="I1319" s="3" t="s">
        <v>12343</v>
      </c>
      <c r="J1319" s="3">
        <v>326.87240000000003</v>
      </c>
      <c r="K1319" s="3">
        <v>32628733</v>
      </c>
      <c r="L1319" s="3" t="s">
        <v>600</v>
      </c>
      <c r="M1319" s="3">
        <v>2</v>
      </c>
      <c r="N1319" s="3" t="s">
        <v>2253</v>
      </c>
      <c r="O1319" s="3" t="s">
        <v>17627</v>
      </c>
      <c r="P1319" s="3" t="s">
        <v>1029</v>
      </c>
      <c r="R1319" s="5" t="s">
        <v>17634</v>
      </c>
      <c r="S1319" s="3" t="s">
        <v>10660</v>
      </c>
      <c r="T1319" s="3" t="s">
        <v>412</v>
      </c>
      <c r="V1319" s="3">
        <v>60</v>
      </c>
      <c r="W1319" s="3">
        <v>0</v>
      </c>
      <c r="X1319" s="3">
        <v>22</v>
      </c>
      <c r="Y1319" s="3">
        <v>1317</v>
      </c>
      <c r="Z1319" s="3" t="s">
        <v>600</v>
      </c>
      <c r="AA1319" s="3">
        <v>69</v>
      </c>
      <c r="AB1319" s="3">
        <v>25</v>
      </c>
      <c r="AC1319" s="3">
        <v>32628733</v>
      </c>
      <c r="AD1319" s="3">
        <v>7643673</v>
      </c>
      <c r="AF1319" s="3">
        <v>13</v>
      </c>
      <c r="AG1319" s="3">
        <v>256</v>
      </c>
    </row>
    <row r="1320" spans="1:33" ht="15.75" customHeight="1" x14ac:dyDescent="0.15">
      <c r="A1320" s="3">
        <v>21514</v>
      </c>
      <c r="B1320" s="3">
        <v>1318</v>
      </c>
      <c r="C1320" s="3">
        <v>96</v>
      </c>
      <c r="D1320" s="3" t="s">
        <v>2258</v>
      </c>
      <c r="E1320" s="3" t="s">
        <v>17642</v>
      </c>
      <c r="F1320" s="3" t="s">
        <v>1121</v>
      </c>
      <c r="G1320" s="3" t="s">
        <v>497</v>
      </c>
      <c r="H1320" s="3" t="s">
        <v>8071</v>
      </c>
      <c r="I1320" s="3" t="s">
        <v>8367</v>
      </c>
      <c r="J1320" s="3">
        <v>326.19940000000003</v>
      </c>
      <c r="K1320" s="3">
        <v>15629281</v>
      </c>
      <c r="L1320" s="3" t="s">
        <v>66</v>
      </c>
      <c r="M1320" s="3">
        <v>2</v>
      </c>
      <c r="N1320" s="3" t="s">
        <v>2258</v>
      </c>
      <c r="O1320" s="3" t="s">
        <v>17642</v>
      </c>
      <c r="P1320" s="3" t="s">
        <v>104</v>
      </c>
      <c r="Q1320" s="3" t="s">
        <v>12347</v>
      </c>
      <c r="R1320" s="5" t="s">
        <v>17648</v>
      </c>
      <c r="S1320" s="3" t="s">
        <v>8071</v>
      </c>
      <c r="T1320" s="3" t="s">
        <v>497</v>
      </c>
      <c r="V1320" s="3">
        <v>16</v>
      </c>
      <c r="W1320" s="3">
        <v>0</v>
      </c>
      <c r="X1320" s="3">
        <v>127</v>
      </c>
      <c r="Y1320" s="3">
        <v>1318</v>
      </c>
      <c r="Z1320" s="3" t="s">
        <v>66</v>
      </c>
      <c r="AA1320" s="3">
        <v>96</v>
      </c>
      <c r="AB1320" s="3">
        <v>27</v>
      </c>
      <c r="AC1320" s="3">
        <v>15629281</v>
      </c>
      <c r="AD1320" s="3">
        <v>3667129</v>
      </c>
      <c r="AF1320" s="3">
        <v>9</v>
      </c>
      <c r="AG1320" s="3">
        <v>722</v>
      </c>
    </row>
    <row r="1321" spans="1:33" ht="15.75" customHeight="1" x14ac:dyDescent="0.15">
      <c r="A1321" s="3">
        <v>25051</v>
      </c>
      <c r="B1321" s="3">
        <v>1319</v>
      </c>
      <c r="C1321" s="3">
        <v>25</v>
      </c>
      <c r="D1321" s="3" t="s">
        <v>2264</v>
      </c>
      <c r="E1321" s="3" t="s">
        <v>17649</v>
      </c>
      <c r="F1321" s="3" t="s">
        <v>36</v>
      </c>
      <c r="G1321" s="3" t="s">
        <v>37</v>
      </c>
      <c r="H1321" s="3" t="s">
        <v>2190</v>
      </c>
      <c r="I1321" s="3" t="s">
        <v>39</v>
      </c>
      <c r="J1321" s="3">
        <v>325.68079999999998</v>
      </c>
      <c r="K1321" s="3">
        <v>2449010</v>
      </c>
      <c r="L1321" s="3" t="s">
        <v>71</v>
      </c>
      <c r="M1321" s="3">
        <v>0</v>
      </c>
      <c r="N1321" s="3" t="s">
        <v>2264</v>
      </c>
      <c r="O1321" s="3" t="s">
        <v>17649</v>
      </c>
      <c r="P1321" s="3" t="s">
        <v>41</v>
      </c>
      <c r="Q1321" s="3" t="s">
        <v>11664</v>
      </c>
      <c r="R1321" s="5" t="s">
        <v>17652</v>
      </c>
      <c r="S1321" s="3" t="s">
        <v>2190</v>
      </c>
      <c r="T1321" s="3" t="s">
        <v>37</v>
      </c>
      <c r="V1321" s="3">
        <v>127</v>
      </c>
      <c r="W1321" s="3">
        <v>83</v>
      </c>
      <c r="X1321" s="3">
        <v>127</v>
      </c>
      <c r="Y1321" s="3">
        <v>1319</v>
      </c>
      <c r="Z1321" s="3" t="s">
        <v>71</v>
      </c>
      <c r="AA1321" s="3">
        <v>25</v>
      </c>
      <c r="AB1321" s="3">
        <v>7</v>
      </c>
      <c r="AC1321" s="3">
        <v>2449010</v>
      </c>
      <c r="AD1321" s="3">
        <v>575316</v>
      </c>
      <c r="AE1321" s="3" t="s">
        <v>39</v>
      </c>
      <c r="AF1321" s="3">
        <v>5</v>
      </c>
      <c r="AG1321" s="3">
        <v>2</v>
      </c>
    </row>
    <row r="1322" spans="1:33" ht="15.75" customHeight="1" x14ac:dyDescent="0.15">
      <c r="A1322" s="3">
        <v>26534</v>
      </c>
      <c r="B1322" s="3">
        <v>1320</v>
      </c>
      <c r="C1322" s="3">
        <v>26</v>
      </c>
      <c r="D1322" s="3" t="s">
        <v>2288</v>
      </c>
      <c r="E1322" s="3" t="s">
        <v>17659</v>
      </c>
      <c r="F1322" s="3" t="s">
        <v>36</v>
      </c>
      <c r="G1322" s="3" t="s">
        <v>37</v>
      </c>
      <c r="H1322" s="3" t="s">
        <v>7821</v>
      </c>
      <c r="I1322" s="3" t="s">
        <v>39</v>
      </c>
      <c r="J1322" s="3">
        <v>325.48509999999999</v>
      </c>
      <c r="K1322" s="3">
        <v>3898920</v>
      </c>
      <c r="L1322" s="3" t="s">
        <v>162</v>
      </c>
      <c r="M1322" s="3">
        <v>0</v>
      </c>
      <c r="N1322" s="3" t="s">
        <v>2288</v>
      </c>
      <c r="O1322" s="3" t="s">
        <v>17659</v>
      </c>
      <c r="P1322" s="8">
        <v>38718</v>
      </c>
      <c r="Q1322" s="3" t="s">
        <v>12222</v>
      </c>
      <c r="R1322" s="5" t="s">
        <v>17665</v>
      </c>
      <c r="S1322" s="3" t="s">
        <v>7821</v>
      </c>
      <c r="T1322" s="3" t="s">
        <v>37</v>
      </c>
      <c r="V1322" s="3">
        <v>127</v>
      </c>
      <c r="W1322" s="3">
        <v>84</v>
      </c>
      <c r="X1322" s="3">
        <v>127</v>
      </c>
      <c r="Y1322" s="3">
        <v>1320</v>
      </c>
      <c r="Z1322" s="3" t="s">
        <v>162</v>
      </c>
      <c r="AA1322" s="3">
        <v>26</v>
      </c>
      <c r="AB1322" s="3">
        <v>9</v>
      </c>
      <c r="AC1322" s="3">
        <v>3898920</v>
      </c>
      <c r="AD1322" s="3">
        <v>916347</v>
      </c>
      <c r="AE1322" s="3" t="s">
        <v>39</v>
      </c>
      <c r="AF1322" s="3">
        <v>8</v>
      </c>
      <c r="AG1322" s="3">
        <v>2</v>
      </c>
    </row>
    <row r="1323" spans="1:33" ht="15.75" customHeight="1" x14ac:dyDescent="0.15">
      <c r="A1323" s="3">
        <v>19560</v>
      </c>
      <c r="B1323" s="3">
        <v>1321</v>
      </c>
      <c r="C1323" s="3">
        <v>185</v>
      </c>
      <c r="D1323" s="3" t="s">
        <v>2309</v>
      </c>
      <c r="E1323" s="3" t="s">
        <v>17672</v>
      </c>
      <c r="F1323" s="3" t="s">
        <v>96</v>
      </c>
      <c r="G1323" s="3" t="s">
        <v>61</v>
      </c>
      <c r="H1323" s="3" t="s">
        <v>7934</v>
      </c>
      <c r="I1323" s="3" t="s">
        <v>63</v>
      </c>
      <c r="J1323" s="3">
        <v>325.43700000000001</v>
      </c>
      <c r="K1323" s="3">
        <v>18012459</v>
      </c>
      <c r="L1323" s="3" t="s">
        <v>162</v>
      </c>
      <c r="M1323" s="3">
        <v>3</v>
      </c>
      <c r="N1323" s="3" t="s">
        <v>2309</v>
      </c>
      <c r="O1323" s="3" t="s">
        <v>17672</v>
      </c>
      <c r="P1323" s="3" t="s">
        <v>381</v>
      </c>
      <c r="Q1323" s="3" t="s">
        <v>12360</v>
      </c>
      <c r="R1323" s="5" t="s">
        <v>17679</v>
      </c>
      <c r="S1323" s="3" t="s">
        <v>7934</v>
      </c>
      <c r="T1323" s="3" t="s">
        <v>61</v>
      </c>
      <c r="V1323" s="3">
        <v>93</v>
      </c>
      <c r="W1323" s="3">
        <v>100</v>
      </c>
      <c r="X1323" s="3">
        <v>127</v>
      </c>
      <c r="Y1323" s="3">
        <v>1321</v>
      </c>
      <c r="Z1323" s="3" t="s">
        <v>162</v>
      </c>
      <c r="AA1323" s="3">
        <v>185</v>
      </c>
      <c r="AB1323" s="3">
        <v>35</v>
      </c>
      <c r="AC1323" s="3">
        <v>18012459</v>
      </c>
      <c r="AD1323" s="3">
        <v>4233872</v>
      </c>
      <c r="AE1323" s="3" t="s">
        <v>63</v>
      </c>
      <c r="AF1323" s="3">
        <v>8</v>
      </c>
      <c r="AG1323" s="3">
        <v>3</v>
      </c>
    </row>
    <row r="1324" spans="1:33" ht="15.75" customHeight="1" x14ac:dyDescent="0.15">
      <c r="A1324" s="3">
        <v>23692</v>
      </c>
      <c r="B1324" s="3">
        <v>1322</v>
      </c>
      <c r="C1324" s="3">
        <v>84</v>
      </c>
      <c r="D1324" s="3" t="s">
        <v>2312</v>
      </c>
      <c r="E1324" s="3" t="s">
        <v>17685</v>
      </c>
      <c r="F1324" s="3" t="s">
        <v>4061</v>
      </c>
      <c r="G1324" s="3" t="s">
        <v>446</v>
      </c>
      <c r="H1324" s="3" t="s">
        <v>10673</v>
      </c>
      <c r="I1324" s="3" t="s">
        <v>2435</v>
      </c>
      <c r="J1324" s="3">
        <v>325.42669999999998</v>
      </c>
      <c r="K1324" s="3">
        <v>94644838</v>
      </c>
      <c r="L1324" s="3" t="s">
        <v>101</v>
      </c>
      <c r="M1324" s="3">
        <v>1</v>
      </c>
      <c r="N1324" s="3" t="s">
        <v>2312</v>
      </c>
      <c r="O1324" s="3" t="s">
        <v>17685</v>
      </c>
      <c r="P1324" s="3" t="s">
        <v>388</v>
      </c>
      <c r="Q1324" s="3" t="s">
        <v>12368</v>
      </c>
      <c r="R1324" s="5" t="s">
        <v>17689</v>
      </c>
      <c r="S1324" s="3" t="s">
        <v>10673</v>
      </c>
      <c r="T1324" s="3" t="s">
        <v>446</v>
      </c>
      <c r="V1324" s="3">
        <v>43</v>
      </c>
      <c r="W1324" s="3">
        <v>41</v>
      </c>
      <c r="X1324" s="3">
        <v>108</v>
      </c>
      <c r="Y1324" s="3">
        <v>1322</v>
      </c>
      <c r="Z1324" s="3" t="s">
        <v>101</v>
      </c>
      <c r="AA1324" s="3">
        <v>84</v>
      </c>
      <c r="AB1324" s="3">
        <v>28</v>
      </c>
      <c r="AC1324" s="3">
        <v>94644838</v>
      </c>
      <c r="AD1324" s="3">
        <v>22247038</v>
      </c>
      <c r="AE1324" s="3" t="s">
        <v>2435</v>
      </c>
      <c r="AF1324" s="3">
        <v>10</v>
      </c>
      <c r="AG1324" s="3">
        <v>29</v>
      </c>
    </row>
    <row r="1325" spans="1:33" ht="15.75" customHeight="1" x14ac:dyDescent="0.15">
      <c r="A1325" s="3">
        <v>7732</v>
      </c>
      <c r="B1325" s="3">
        <v>1323</v>
      </c>
      <c r="C1325" s="3">
        <v>56</v>
      </c>
      <c r="D1325" s="3" t="s">
        <v>2320</v>
      </c>
      <c r="E1325" s="3" t="s">
        <v>17697</v>
      </c>
      <c r="F1325" s="3" t="s">
        <v>855</v>
      </c>
      <c r="G1325" s="3" t="s">
        <v>292</v>
      </c>
      <c r="H1325" s="3" t="s">
        <v>6031</v>
      </c>
      <c r="I1325" s="3" t="s">
        <v>2280</v>
      </c>
      <c r="J1325" s="3">
        <v>325.41730000000001</v>
      </c>
      <c r="K1325" s="3">
        <v>8317218</v>
      </c>
      <c r="L1325" s="3" t="s">
        <v>59</v>
      </c>
      <c r="M1325" s="3">
        <v>3</v>
      </c>
      <c r="N1325" s="3" t="s">
        <v>2320</v>
      </c>
      <c r="O1325" s="3" t="s">
        <v>17697</v>
      </c>
      <c r="P1325" s="3" t="s">
        <v>104</v>
      </c>
      <c r="Q1325" s="3" t="s">
        <v>12375</v>
      </c>
      <c r="R1325" s="5" t="s">
        <v>17705</v>
      </c>
      <c r="S1325" s="3" t="s">
        <v>6031</v>
      </c>
      <c r="T1325" s="3" t="s">
        <v>292</v>
      </c>
      <c r="V1325" s="3">
        <v>46</v>
      </c>
      <c r="W1325" s="3">
        <v>15</v>
      </c>
      <c r="X1325" s="3">
        <v>71</v>
      </c>
      <c r="Y1325" s="3">
        <v>1323</v>
      </c>
      <c r="Z1325" s="3" t="s">
        <v>59</v>
      </c>
      <c r="AA1325" s="3">
        <v>56</v>
      </c>
      <c r="AB1325" s="3">
        <v>38</v>
      </c>
      <c r="AC1325" s="3">
        <v>8317218</v>
      </c>
      <c r="AD1325" s="3">
        <v>1955073</v>
      </c>
      <c r="AE1325" s="3" t="s">
        <v>2280</v>
      </c>
      <c r="AF1325" s="3">
        <v>17</v>
      </c>
      <c r="AG1325" s="3">
        <v>52</v>
      </c>
    </row>
    <row r="1326" spans="1:33" ht="15.75" customHeight="1" x14ac:dyDescent="0.15">
      <c r="A1326" s="3">
        <v>25245</v>
      </c>
      <c r="B1326" s="3">
        <v>1324</v>
      </c>
      <c r="C1326" s="3">
        <v>28</v>
      </c>
      <c r="D1326" s="3" t="s">
        <v>2323</v>
      </c>
      <c r="E1326" s="3" t="s">
        <v>17712</v>
      </c>
      <c r="F1326" s="3" t="s">
        <v>1438</v>
      </c>
      <c r="G1326" s="3" t="s">
        <v>495</v>
      </c>
      <c r="H1326" s="3" t="s">
        <v>10680</v>
      </c>
      <c r="I1326" s="3" t="s">
        <v>2566</v>
      </c>
      <c r="J1326" s="3">
        <v>325.41829999999999</v>
      </c>
      <c r="K1326" s="3">
        <v>8290578</v>
      </c>
      <c r="L1326" s="3" t="s">
        <v>162</v>
      </c>
      <c r="M1326" s="3">
        <v>0</v>
      </c>
      <c r="N1326" s="3" t="s">
        <v>2323</v>
      </c>
      <c r="O1326" s="3" t="s">
        <v>17712</v>
      </c>
      <c r="P1326" s="8">
        <v>37987</v>
      </c>
      <c r="Q1326" s="3" t="s">
        <v>12379</v>
      </c>
      <c r="R1326" s="5" t="s">
        <v>17718</v>
      </c>
      <c r="S1326" s="3" t="s">
        <v>10680</v>
      </c>
      <c r="T1326" s="3" t="s">
        <v>495</v>
      </c>
      <c r="V1326" s="3">
        <v>30</v>
      </c>
      <c r="W1326" s="3">
        <v>7</v>
      </c>
      <c r="X1326" s="3">
        <v>127</v>
      </c>
      <c r="Y1326" s="3">
        <v>1324</v>
      </c>
      <c r="Z1326" s="3" t="s">
        <v>162</v>
      </c>
      <c r="AA1326" s="3">
        <v>28</v>
      </c>
      <c r="AB1326" s="3">
        <v>15</v>
      </c>
      <c r="AC1326" s="3">
        <v>8290578</v>
      </c>
      <c r="AD1326" s="3">
        <v>1948806</v>
      </c>
      <c r="AE1326" s="3" t="s">
        <v>2566</v>
      </c>
      <c r="AF1326" s="3">
        <v>8</v>
      </c>
      <c r="AG1326" s="3">
        <v>47</v>
      </c>
    </row>
    <row r="1327" spans="1:33" ht="15.75" customHeight="1" x14ac:dyDescent="0.15">
      <c r="A1327" s="3">
        <v>5217</v>
      </c>
      <c r="B1327" s="3">
        <v>1325</v>
      </c>
      <c r="C1327" s="3">
        <v>25</v>
      </c>
      <c r="D1327" s="3" t="s">
        <v>2325</v>
      </c>
      <c r="E1327" s="3" t="s">
        <v>17725</v>
      </c>
      <c r="F1327" s="3" t="s">
        <v>1072</v>
      </c>
      <c r="G1327" s="3" t="s">
        <v>575</v>
      </c>
      <c r="H1327" s="3" t="s">
        <v>3552</v>
      </c>
      <c r="I1327" s="3" t="s">
        <v>1375</v>
      </c>
      <c r="J1327" s="3">
        <v>325.22399999999999</v>
      </c>
      <c r="K1327" s="3">
        <v>4328096</v>
      </c>
      <c r="L1327" s="3" t="s">
        <v>226</v>
      </c>
      <c r="M1327" s="3">
        <v>2</v>
      </c>
      <c r="N1327" s="3" t="s">
        <v>2325</v>
      </c>
      <c r="O1327" s="3" t="s">
        <v>17725</v>
      </c>
      <c r="P1327" s="3" t="s">
        <v>787</v>
      </c>
      <c r="Q1327" s="3" t="s">
        <v>12387</v>
      </c>
      <c r="R1327" s="5" t="s">
        <v>17730</v>
      </c>
      <c r="S1327" s="3" t="s">
        <v>3552</v>
      </c>
      <c r="T1327" s="3" t="s">
        <v>575</v>
      </c>
      <c r="V1327" s="3">
        <v>31</v>
      </c>
      <c r="W1327" s="3">
        <v>26</v>
      </c>
      <c r="X1327" s="3">
        <v>18</v>
      </c>
      <c r="Y1327" s="3">
        <v>1325</v>
      </c>
      <c r="Z1327" s="3" t="s">
        <v>226</v>
      </c>
      <c r="AA1327" s="3">
        <v>25</v>
      </c>
      <c r="AB1327" s="3">
        <v>11</v>
      </c>
      <c r="AC1327" s="3">
        <v>4328096</v>
      </c>
      <c r="AD1327" s="3">
        <v>1017839</v>
      </c>
      <c r="AE1327" s="3" t="s">
        <v>1375</v>
      </c>
      <c r="AF1327" s="3">
        <v>24</v>
      </c>
      <c r="AG1327" s="3">
        <v>23</v>
      </c>
    </row>
    <row r="1328" spans="1:33" ht="15.75" customHeight="1" x14ac:dyDescent="0.15">
      <c r="A1328" s="3">
        <v>25537</v>
      </c>
      <c r="B1328" s="3">
        <v>1326</v>
      </c>
      <c r="C1328" s="3">
        <v>80</v>
      </c>
      <c r="D1328" s="3" t="s">
        <v>2328</v>
      </c>
      <c r="E1328" s="3" t="s">
        <v>17735</v>
      </c>
      <c r="F1328" s="3" t="s">
        <v>36</v>
      </c>
      <c r="G1328" s="3" t="s">
        <v>37</v>
      </c>
      <c r="H1328" s="3" t="s">
        <v>828</v>
      </c>
      <c r="I1328" s="3" t="s">
        <v>89</v>
      </c>
      <c r="J1328" s="3">
        <v>324.76490000000001</v>
      </c>
      <c r="K1328" s="3">
        <v>3947459</v>
      </c>
      <c r="L1328" s="3" t="s">
        <v>162</v>
      </c>
      <c r="M1328" s="3">
        <v>0</v>
      </c>
      <c r="N1328" s="3" t="s">
        <v>2328</v>
      </c>
      <c r="O1328" s="3" t="s">
        <v>17735</v>
      </c>
      <c r="P1328" s="8">
        <v>40179</v>
      </c>
      <c r="Q1328" s="3" t="s">
        <v>5479</v>
      </c>
      <c r="R1328" s="5" t="s">
        <v>17738</v>
      </c>
      <c r="S1328" s="3" t="s">
        <v>828</v>
      </c>
      <c r="T1328" s="3" t="s">
        <v>37</v>
      </c>
      <c r="V1328" s="3">
        <v>127</v>
      </c>
      <c r="W1328" s="3">
        <v>65</v>
      </c>
      <c r="X1328" s="3">
        <v>127</v>
      </c>
      <c r="Y1328" s="3">
        <v>1326</v>
      </c>
      <c r="Z1328" s="3" t="s">
        <v>162</v>
      </c>
      <c r="AA1328" s="3">
        <v>80</v>
      </c>
      <c r="AB1328" s="3">
        <v>10</v>
      </c>
      <c r="AC1328" s="3">
        <v>3947459</v>
      </c>
      <c r="AD1328" s="3">
        <v>929328</v>
      </c>
      <c r="AE1328" s="3" t="s">
        <v>89</v>
      </c>
      <c r="AF1328" s="3">
        <v>8</v>
      </c>
      <c r="AG1328" s="3">
        <v>4</v>
      </c>
    </row>
    <row r="1329" spans="1:33" ht="15.75" customHeight="1" x14ac:dyDescent="0.15">
      <c r="A1329" s="3">
        <v>20943</v>
      </c>
      <c r="B1329" s="3">
        <v>1327</v>
      </c>
      <c r="C1329" s="3">
        <v>645</v>
      </c>
      <c r="D1329" s="3" t="s">
        <v>2330</v>
      </c>
      <c r="E1329" s="3" t="s">
        <v>17743</v>
      </c>
      <c r="F1329" s="3" t="s">
        <v>36</v>
      </c>
      <c r="G1329" s="3" t="s">
        <v>37</v>
      </c>
      <c r="H1329" s="3" t="s">
        <v>1808</v>
      </c>
      <c r="I1329" s="3" t="s">
        <v>89</v>
      </c>
      <c r="J1329" s="3">
        <v>324.42759999999998</v>
      </c>
      <c r="K1329" s="3">
        <v>21780130</v>
      </c>
      <c r="L1329" s="3" t="s">
        <v>50</v>
      </c>
      <c r="M1329" s="3">
        <v>3</v>
      </c>
      <c r="N1329" s="3" t="s">
        <v>2330</v>
      </c>
      <c r="O1329" s="3" t="s">
        <v>17743</v>
      </c>
      <c r="P1329" s="3" t="s">
        <v>835</v>
      </c>
      <c r="Q1329" s="3" t="s">
        <v>5196</v>
      </c>
      <c r="R1329" s="5" t="s">
        <v>17750</v>
      </c>
      <c r="S1329" s="3" t="s">
        <v>1808</v>
      </c>
      <c r="T1329" s="3" t="s">
        <v>37</v>
      </c>
      <c r="V1329" s="3">
        <v>127</v>
      </c>
      <c r="W1329" s="3">
        <v>66</v>
      </c>
      <c r="X1329" s="3">
        <v>40</v>
      </c>
      <c r="Y1329" s="3">
        <v>1327</v>
      </c>
      <c r="Z1329" s="3" t="s">
        <v>50</v>
      </c>
      <c r="AA1329" s="3">
        <v>645</v>
      </c>
      <c r="AB1329" s="3">
        <v>164</v>
      </c>
      <c r="AC1329" s="3">
        <v>21780130</v>
      </c>
      <c r="AD1329" s="3">
        <v>5131648</v>
      </c>
      <c r="AE1329" s="3" t="s">
        <v>89</v>
      </c>
      <c r="AF1329" s="3">
        <v>11</v>
      </c>
      <c r="AG1329" s="3">
        <v>4</v>
      </c>
    </row>
    <row r="1330" spans="1:33" ht="15.75" customHeight="1" x14ac:dyDescent="0.15">
      <c r="A1330" s="3">
        <v>26203</v>
      </c>
      <c r="B1330" s="3">
        <v>1328</v>
      </c>
      <c r="C1330" s="3">
        <v>40</v>
      </c>
      <c r="D1330" s="3" t="s">
        <v>2344</v>
      </c>
      <c r="E1330" s="3" t="s">
        <v>17757</v>
      </c>
      <c r="F1330" s="3" t="s">
        <v>3877</v>
      </c>
      <c r="G1330" s="3" t="s">
        <v>731</v>
      </c>
      <c r="H1330" s="3" t="s">
        <v>8857</v>
      </c>
      <c r="I1330" s="3" t="s">
        <v>9266</v>
      </c>
      <c r="J1330" s="3">
        <v>324.39280000000002</v>
      </c>
      <c r="K1330" s="3">
        <v>3683581</v>
      </c>
      <c r="L1330" s="3" t="s">
        <v>71</v>
      </c>
      <c r="M1330" s="3">
        <v>0</v>
      </c>
      <c r="N1330" s="3" t="s">
        <v>2344</v>
      </c>
      <c r="O1330" s="3" t="s">
        <v>17757</v>
      </c>
      <c r="P1330" s="8">
        <v>39083</v>
      </c>
      <c r="Q1330" s="3" t="s">
        <v>12403</v>
      </c>
      <c r="R1330" s="5" t="s">
        <v>17764</v>
      </c>
      <c r="S1330" s="3" t="s">
        <v>8857</v>
      </c>
      <c r="T1330" s="3" t="s">
        <v>731</v>
      </c>
      <c r="V1330" s="3">
        <v>16</v>
      </c>
      <c r="W1330" s="3">
        <v>0</v>
      </c>
      <c r="X1330" s="3">
        <v>127</v>
      </c>
      <c r="Y1330" s="3">
        <v>1328</v>
      </c>
      <c r="Z1330" s="3" t="s">
        <v>71</v>
      </c>
      <c r="AA1330" s="3">
        <v>40</v>
      </c>
      <c r="AB1330" s="3">
        <v>19</v>
      </c>
      <c r="AC1330" s="3">
        <v>3683581</v>
      </c>
      <c r="AD1330" s="3">
        <v>867965</v>
      </c>
      <c r="AF1330" s="3">
        <v>5</v>
      </c>
      <c r="AG1330" s="3">
        <v>107</v>
      </c>
    </row>
    <row r="1331" spans="1:33" ht="15.75" customHeight="1" x14ac:dyDescent="0.15">
      <c r="A1331" s="3">
        <v>22122</v>
      </c>
      <c r="B1331" s="3">
        <v>1329</v>
      </c>
      <c r="C1331" s="3">
        <v>64</v>
      </c>
      <c r="D1331" s="3" t="s">
        <v>2349</v>
      </c>
      <c r="E1331" s="3" t="s">
        <v>17775</v>
      </c>
      <c r="F1331" s="3" t="s">
        <v>855</v>
      </c>
      <c r="G1331" s="3" t="s">
        <v>292</v>
      </c>
      <c r="H1331" s="3" t="s">
        <v>3531</v>
      </c>
      <c r="I1331" s="3" t="s">
        <v>12411</v>
      </c>
      <c r="J1331" s="3">
        <v>324.28399999999999</v>
      </c>
      <c r="K1331" s="3">
        <v>21393912</v>
      </c>
      <c r="L1331" s="3" t="s">
        <v>398</v>
      </c>
      <c r="M1331" s="3">
        <v>2</v>
      </c>
      <c r="N1331" s="3" t="s">
        <v>2349</v>
      </c>
      <c r="O1331" s="3" t="s">
        <v>17775</v>
      </c>
      <c r="P1331" s="3" t="s">
        <v>987</v>
      </c>
      <c r="Q1331" s="3" t="s">
        <v>12406</v>
      </c>
      <c r="R1331" s="5" t="s">
        <v>17782</v>
      </c>
      <c r="S1331" s="3" t="s">
        <v>3531</v>
      </c>
      <c r="T1331" s="3" t="s">
        <v>292</v>
      </c>
      <c r="V1331" s="3">
        <v>47</v>
      </c>
      <c r="W1331" s="3">
        <v>0</v>
      </c>
      <c r="X1331" s="3">
        <v>12</v>
      </c>
      <c r="Y1331" s="3">
        <v>1329</v>
      </c>
      <c r="Z1331" s="3" t="s">
        <v>398</v>
      </c>
      <c r="AA1331" s="3">
        <v>64</v>
      </c>
      <c r="AB1331" s="3">
        <v>28</v>
      </c>
      <c r="AC1331" s="3">
        <v>21393912</v>
      </c>
      <c r="AD1331" s="3">
        <v>5042357</v>
      </c>
      <c r="AF1331" s="3">
        <v>1</v>
      </c>
      <c r="AG1331" s="3">
        <v>133</v>
      </c>
    </row>
    <row r="1332" spans="1:33" ht="15.75" customHeight="1" x14ac:dyDescent="0.15">
      <c r="A1332" s="3">
        <v>24151</v>
      </c>
      <c r="B1332" s="3">
        <v>1330</v>
      </c>
      <c r="C1332" s="3">
        <v>37</v>
      </c>
      <c r="D1332" s="3" t="s">
        <v>2375</v>
      </c>
      <c r="E1332" s="3" t="s">
        <v>17790</v>
      </c>
      <c r="F1332" s="3" t="s">
        <v>4061</v>
      </c>
      <c r="G1332" s="3" t="s">
        <v>446</v>
      </c>
      <c r="H1332" s="3" t="s">
        <v>10697</v>
      </c>
      <c r="I1332" s="3" t="s">
        <v>2435</v>
      </c>
      <c r="J1332" s="3">
        <v>324.0471</v>
      </c>
      <c r="K1332" s="3">
        <v>30180163</v>
      </c>
      <c r="L1332" s="3" t="s">
        <v>59</v>
      </c>
      <c r="M1332" s="3">
        <v>1</v>
      </c>
      <c r="N1332" s="3" t="s">
        <v>2375</v>
      </c>
      <c r="O1332" s="3" t="s">
        <v>17790</v>
      </c>
      <c r="P1332" s="3" t="s">
        <v>541</v>
      </c>
      <c r="Q1332" s="3" t="s">
        <v>12414</v>
      </c>
      <c r="R1332" s="5" t="s">
        <v>17794</v>
      </c>
      <c r="S1332" s="3" t="s">
        <v>10697</v>
      </c>
      <c r="T1332" s="3" t="s">
        <v>446</v>
      </c>
      <c r="V1332" s="3">
        <v>44</v>
      </c>
      <c r="W1332" s="3">
        <v>42</v>
      </c>
      <c r="X1332" s="3">
        <v>72</v>
      </c>
      <c r="Y1332" s="3">
        <v>1330</v>
      </c>
      <c r="Z1332" s="3" t="s">
        <v>59</v>
      </c>
      <c r="AA1332" s="3">
        <v>37</v>
      </c>
      <c r="AB1332" s="3">
        <v>20</v>
      </c>
      <c r="AC1332" s="3">
        <v>30180163</v>
      </c>
      <c r="AD1332" s="3">
        <v>7117173</v>
      </c>
      <c r="AE1332" s="3" t="s">
        <v>2435</v>
      </c>
      <c r="AF1332" s="3">
        <v>17</v>
      </c>
      <c r="AG1332" s="3">
        <v>29</v>
      </c>
    </row>
    <row r="1333" spans="1:33" ht="15.75" customHeight="1" x14ac:dyDescent="0.15">
      <c r="A1333" s="3">
        <v>25842</v>
      </c>
      <c r="B1333" s="3">
        <v>1331</v>
      </c>
      <c r="C1333" s="3">
        <v>35</v>
      </c>
      <c r="D1333" s="3" t="s">
        <v>2378</v>
      </c>
      <c r="E1333" s="3" t="s">
        <v>17799</v>
      </c>
      <c r="F1333" s="3" t="s">
        <v>657</v>
      </c>
      <c r="G1333" s="3" t="s">
        <v>246</v>
      </c>
      <c r="H1333" s="3" t="s">
        <v>3189</v>
      </c>
      <c r="I1333" s="3" t="s">
        <v>3190</v>
      </c>
      <c r="J1333" s="3">
        <v>324.01159999999999</v>
      </c>
      <c r="K1333" s="3">
        <v>3919110</v>
      </c>
      <c r="L1333" s="3" t="s">
        <v>215</v>
      </c>
      <c r="M1333" s="3">
        <v>0</v>
      </c>
      <c r="N1333" s="3" t="s">
        <v>2378</v>
      </c>
      <c r="O1333" s="3" t="s">
        <v>17799</v>
      </c>
      <c r="P1333" s="8">
        <v>37622</v>
      </c>
      <c r="Q1333" s="3" t="s">
        <v>12417</v>
      </c>
      <c r="R1333" s="5" t="s">
        <v>17809</v>
      </c>
      <c r="S1333" s="3" t="s">
        <v>3189</v>
      </c>
      <c r="T1333" s="3" t="s">
        <v>246</v>
      </c>
      <c r="V1333" s="3">
        <v>98</v>
      </c>
      <c r="W1333" s="3">
        <v>0</v>
      </c>
      <c r="X1333" s="3">
        <v>85</v>
      </c>
      <c r="Y1333" s="3">
        <v>1331</v>
      </c>
      <c r="Z1333" s="3" t="s">
        <v>215</v>
      </c>
      <c r="AA1333" s="3">
        <v>35</v>
      </c>
      <c r="AB1333" s="3">
        <v>12</v>
      </c>
      <c r="AC1333" s="3">
        <v>3919110</v>
      </c>
      <c r="AD1333" s="3">
        <v>924293</v>
      </c>
      <c r="AF1333" s="3">
        <v>7</v>
      </c>
      <c r="AG1333" s="3">
        <v>14</v>
      </c>
    </row>
    <row r="1334" spans="1:33" ht="15.75" customHeight="1" x14ac:dyDescent="0.15">
      <c r="A1334" s="3">
        <v>20399</v>
      </c>
      <c r="B1334" s="3">
        <v>1332</v>
      </c>
      <c r="C1334" s="3">
        <v>987</v>
      </c>
      <c r="D1334" s="3" t="s">
        <v>2386</v>
      </c>
      <c r="E1334" s="3" t="s">
        <v>17814</v>
      </c>
      <c r="F1334" s="3" t="s">
        <v>36</v>
      </c>
      <c r="G1334" s="3" t="s">
        <v>37</v>
      </c>
      <c r="H1334" s="3" t="s">
        <v>10702</v>
      </c>
      <c r="I1334" s="3" t="s">
        <v>39</v>
      </c>
      <c r="J1334" s="3">
        <v>323.96300000000002</v>
      </c>
      <c r="K1334" s="3">
        <v>115749457</v>
      </c>
      <c r="L1334" s="3" t="s">
        <v>86</v>
      </c>
      <c r="M1334" s="3">
        <v>3</v>
      </c>
      <c r="N1334" s="3" t="s">
        <v>2386</v>
      </c>
      <c r="O1334" s="3" t="s">
        <v>17814</v>
      </c>
      <c r="P1334" s="3" t="s">
        <v>41</v>
      </c>
      <c r="Q1334" s="3" t="s">
        <v>12423</v>
      </c>
      <c r="R1334" s="5" t="s">
        <v>17823</v>
      </c>
      <c r="S1334" s="3" t="s">
        <v>10702</v>
      </c>
      <c r="T1334" s="3" t="s">
        <v>37</v>
      </c>
      <c r="V1334" s="3">
        <v>127</v>
      </c>
      <c r="W1334" s="3">
        <v>85</v>
      </c>
      <c r="X1334" s="3">
        <v>41</v>
      </c>
      <c r="Y1334" s="3">
        <v>1332</v>
      </c>
      <c r="Z1334" s="3" t="s">
        <v>86</v>
      </c>
      <c r="AA1334" s="3">
        <v>987</v>
      </c>
      <c r="AB1334" s="3">
        <v>323</v>
      </c>
      <c r="AC1334" s="3">
        <v>115749457</v>
      </c>
      <c r="AD1334" s="3">
        <v>27301785</v>
      </c>
      <c r="AE1334" s="3" t="s">
        <v>39</v>
      </c>
      <c r="AF1334" s="3">
        <v>16</v>
      </c>
      <c r="AG1334" s="3">
        <v>2</v>
      </c>
    </row>
    <row r="1335" spans="1:33" ht="15.75" customHeight="1" x14ac:dyDescent="0.15">
      <c r="A1335" s="3">
        <v>25599</v>
      </c>
      <c r="B1335" s="3">
        <v>1333</v>
      </c>
      <c r="C1335" s="3">
        <v>137</v>
      </c>
      <c r="D1335" s="3" t="s">
        <v>2388</v>
      </c>
      <c r="E1335" s="3" t="s">
        <v>17827</v>
      </c>
      <c r="F1335" s="3" t="s">
        <v>331</v>
      </c>
      <c r="G1335" s="3" t="s">
        <v>167</v>
      </c>
      <c r="H1335" s="3" t="s">
        <v>1743</v>
      </c>
      <c r="I1335" s="3" t="s">
        <v>283</v>
      </c>
      <c r="J1335" s="3">
        <v>323.9452</v>
      </c>
      <c r="K1335" s="3">
        <v>2927405</v>
      </c>
      <c r="L1335" s="3" t="s">
        <v>335</v>
      </c>
      <c r="M1335" s="3">
        <v>0</v>
      </c>
      <c r="N1335" s="3" t="s">
        <v>2388</v>
      </c>
      <c r="O1335" s="3" t="s">
        <v>17827</v>
      </c>
      <c r="P1335" s="8">
        <v>39814</v>
      </c>
      <c r="Q1335" s="3" t="s">
        <v>12429</v>
      </c>
      <c r="R1335" s="5" t="s">
        <v>17832</v>
      </c>
      <c r="S1335" s="3" t="s">
        <v>1743</v>
      </c>
      <c r="T1335" s="3" t="s">
        <v>167</v>
      </c>
      <c r="V1335" s="3">
        <v>86</v>
      </c>
      <c r="W1335" s="3">
        <v>33</v>
      </c>
      <c r="X1335" s="3">
        <v>27</v>
      </c>
      <c r="Y1335" s="3">
        <v>1333</v>
      </c>
      <c r="Z1335" s="3" t="s">
        <v>335</v>
      </c>
      <c r="AA1335" s="3">
        <v>137</v>
      </c>
      <c r="AB1335" s="3">
        <v>99</v>
      </c>
      <c r="AC1335" s="3">
        <v>2927405</v>
      </c>
      <c r="AD1335" s="3">
        <v>690515</v>
      </c>
      <c r="AE1335" s="3" t="s">
        <v>283</v>
      </c>
      <c r="AF1335" s="3">
        <v>21</v>
      </c>
      <c r="AG1335" s="3">
        <v>1</v>
      </c>
    </row>
    <row r="1336" spans="1:33" ht="15.75" customHeight="1" x14ac:dyDescent="0.15">
      <c r="A1336" s="3">
        <v>154</v>
      </c>
      <c r="B1336" s="3">
        <v>1334</v>
      </c>
      <c r="C1336" s="3">
        <v>711</v>
      </c>
      <c r="D1336" s="3" t="s">
        <v>2390</v>
      </c>
      <c r="E1336" s="3" t="s">
        <v>17837</v>
      </c>
      <c r="F1336" s="3" t="s">
        <v>331</v>
      </c>
      <c r="G1336" s="3" t="s">
        <v>167</v>
      </c>
      <c r="H1336" s="3" t="s">
        <v>271</v>
      </c>
      <c r="I1336" s="3" t="s">
        <v>271</v>
      </c>
      <c r="J1336" s="3">
        <v>323.7681</v>
      </c>
      <c r="K1336" s="3">
        <v>17544000</v>
      </c>
      <c r="L1336" s="3" t="s">
        <v>40</v>
      </c>
      <c r="M1336" s="3">
        <v>4</v>
      </c>
      <c r="N1336" s="3" t="s">
        <v>2390</v>
      </c>
      <c r="O1336" s="3" t="s">
        <v>17837</v>
      </c>
      <c r="P1336" s="3" t="s">
        <v>835</v>
      </c>
      <c r="Q1336" s="3" t="s">
        <v>12432</v>
      </c>
      <c r="R1336" s="5" t="s">
        <v>17843</v>
      </c>
      <c r="S1336" s="3" t="s">
        <v>271</v>
      </c>
      <c r="T1336" s="3" t="s">
        <v>167</v>
      </c>
      <c r="V1336" s="3">
        <v>87</v>
      </c>
      <c r="W1336" s="3">
        <v>16</v>
      </c>
      <c r="X1336" s="3">
        <v>87</v>
      </c>
      <c r="Y1336" s="3">
        <v>1334</v>
      </c>
      <c r="Z1336" s="3" t="s">
        <v>40</v>
      </c>
      <c r="AA1336" s="3">
        <v>711</v>
      </c>
      <c r="AB1336" s="3">
        <v>152</v>
      </c>
      <c r="AC1336" s="3">
        <v>17544000</v>
      </c>
      <c r="AD1336" s="3">
        <v>4140000</v>
      </c>
      <c r="AE1336" s="3" t="s">
        <v>271</v>
      </c>
      <c r="AF1336" s="3">
        <v>4</v>
      </c>
      <c r="AG1336" s="3">
        <v>7</v>
      </c>
    </row>
    <row r="1337" spans="1:33" ht="15.75" customHeight="1" x14ac:dyDescent="0.15">
      <c r="A1337" s="3">
        <v>24966</v>
      </c>
      <c r="B1337" s="3">
        <v>1335</v>
      </c>
      <c r="C1337" s="3">
        <v>250</v>
      </c>
      <c r="D1337" s="3" t="s">
        <v>2392</v>
      </c>
      <c r="E1337" s="3" t="s">
        <v>17847</v>
      </c>
      <c r="F1337" s="3" t="s">
        <v>96</v>
      </c>
      <c r="G1337" s="3" t="s">
        <v>61</v>
      </c>
      <c r="H1337" s="3" t="s">
        <v>4046</v>
      </c>
      <c r="I1337" s="3" t="s">
        <v>63</v>
      </c>
      <c r="J1337" s="3">
        <v>323.68009999999998</v>
      </c>
      <c r="K1337" s="3">
        <v>31183773</v>
      </c>
      <c r="L1337" s="3" t="s">
        <v>215</v>
      </c>
      <c r="M1337" s="3">
        <v>0</v>
      </c>
      <c r="N1337" s="3" t="s">
        <v>2392</v>
      </c>
      <c r="O1337" s="3" t="s">
        <v>17847</v>
      </c>
      <c r="P1337" s="8">
        <v>37622</v>
      </c>
      <c r="Q1337" s="3" t="s">
        <v>12435</v>
      </c>
      <c r="R1337" s="5" t="s">
        <v>17855</v>
      </c>
      <c r="S1337" s="3" t="s">
        <v>4046</v>
      </c>
      <c r="T1337" s="3" t="s">
        <v>61</v>
      </c>
      <c r="V1337" s="3">
        <v>94</v>
      </c>
      <c r="W1337" s="3">
        <v>101</v>
      </c>
      <c r="X1337" s="3">
        <v>86</v>
      </c>
      <c r="Y1337" s="3">
        <v>1335</v>
      </c>
      <c r="Z1337" s="3" t="s">
        <v>215</v>
      </c>
      <c r="AA1337" s="3">
        <v>250</v>
      </c>
      <c r="AB1337" s="3">
        <v>90</v>
      </c>
      <c r="AC1337" s="3">
        <v>31183773</v>
      </c>
      <c r="AD1337" s="3">
        <v>7360217</v>
      </c>
      <c r="AE1337" s="3" t="s">
        <v>63</v>
      </c>
      <c r="AF1337" s="3">
        <v>7</v>
      </c>
      <c r="AG1337" s="3">
        <v>3</v>
      </c>
    </row>
    <row r="1338" spans="1:33" ht="15.75" customHeight="1" x14ac:dyDescent="0.15">
      <c r="A1338" s="3">
        <v>20980</v>
      </c>
      <c r="B1338" s="3">
        <v>1336</v>
      </c>
      <c r="C1338" s="3">
        <v>289</v>
      </c>
      <c r="D1338" s="3" t="s">
        <v>2397</v>
      </c>
      <c r="E1338" s="3" t="s">
        <v>17862</v>
      </c>
      <c r="F1338" s="3" t="s">
        <v>1620</v>
      </c>
      <c r="G1338" s="3" t="s">
        <v>412</v>
      </c>
      <c r="H1338" s="3" t="s">
        <v>742</v>
      </c>
      <c r="I1338" s="3" t="s">
        <v>742</v>
      </c>
      <c r="J1338" s="3">
        <v>323.47739999999999</v>
      </c>
      <c r="K1338" s="3">
        <v>108946356</v>
      </c>
      <c r="L1338" s="3" t="s">
        <v>221</v>
      </c>
      <c r="M1338" s="3">
        <v>2</v>
      </c>
      <c r="N1338" s="3" t="s">
        <v>2397</v>
      </c>
      <c r="O1338" s="3" t="s">
        <v>17862</v>
      </c>
      <c r="P1338" s="3" t="s">
        <v>41</v>
      </c>
      <c r="Q1338" s="3" t="s">
        <v>12442</v>
      </c>
      <c r="R1338" s="5" t="s">
        <v>17871</v>
      </c>
      <c r="S1338" s="3" t="s">
        <v>742</v>
      </c>
      <c r="T1338" s="3" t="s">
        <v>412</v>
      </c>
      <c r="V1338" s="3">
        <v>61</v>
      </c>
      <c r="W1338" s="3">
        <v>57</v>
      </c>
      <c r="X1338" s="3">
        <v>79</v>
      </c>
      <c r="Y1338" s="3">
        <v>1336</v>
      </c>
      <c r="Z1338" s="3" t="s">
        <v>221</v>
      </c>
      <c r="AA1338" s="3">
        <v>289</v>
      </c>
      <c r="AB1338" s="3">
        <v>121</v>
      </c>
      <c r="AC1338" s="3">
        <v>108946356</v>
      </c>
      <c r="AD1338" s="3">
        <v>25726605</v>
      </c>
      <c r="AE1338" s="3" t="s">
        <v>742</v>
      </c>
      <c r="AF1338" s="3">
        <v>2</v>
      </c>
      <c r="AG1338" s="3">
        <v>17</v>
      </c>
    </row>
    <row r="1339" spans="1:33" ht="15.75" customHeight="1" x14ac:dyDescent="0.15">
      <c r="A1339" s="3">
        <v>20339</v>
      </c>
      <c r="B1339" s="3">
        <v>1337</v>
      </c>
      <c r="C1339" s="3">
        <v>179</v>
      </c>
      <c r="D1339" s="3" t="s">
        <v>2400</v>
      </c>
      <c r="E1339" s="3" t="s">
        <v>17878</v>
      </c>
      <c r="F1339" s="3" t="s">
        <v>931</v>
      </c>
      <c r="G1339" s="3" t="s">
        <v>378</v>
      </c>
      <c r="H1339" s="3" t="s">
        <v>5239</v>
      </c>
      <c r="I1339" s="3" t="s">
        <v>380</v>
      </c>
      <c r="J1339" s="3">
        <v>323.1678</v>
      </c>
      <c r="K1339" s="3">
        <v>52470768</v>
      </c>
      <c r="L1339" s="3" t="s">
        <v>340</v>
      </c>
      <c r="M1339" s="3">
        <v>3</v>
      </c>
      <c r="N1339" s="3" t="s">
        <v>2400</v>
      </c>
      <c r="O1339" s="3" t="s">
        <v>17878</v>
      </c>
      <c r="P1339" s="3" t="s">
        <v>104</v>
      </c>
      <c r="Q1339" s="3" t="s">
        <v>12446</v>
      </c>
      <c r="R1339" s="5" t="s">
        <v>17881</v>
      </c>
      <c r="S1339" s="3" t="s">
        <v>5239</v>
      </c>
      <c r="T1339" s="3" t="s">
        <v>378</v>
      </c>
      <c r="V1339" s="3">
        <v>17</v>
      </c>
      <c r="W1339" s="3">
        <v>12</v>
      </c>
      <c r="X1339" s="3">
        <v>27</v>
      </c>
      <c r="Y1339" s="3">
        <v>1337</v>
      </c>
      <c r="Z1339" s="3" t="s">
        <v>340</v>
      </c>
      <c r="AA1339" s="3">
        <v>179</v>
      </c>
      <c r="AB1339" s="3">
        <v>80</v>
      </c>
      <c r="AC1339" s="3">
        <v>52470768</v>
      </c>
      <c r="AD1339" s="3">
        <v>12399518</v>
      </c>
      <c r="AE1339" s="3" t="s">
        <v>380</v>
      </c>
      <c r="AF1339" s="3">
        <v>6</v>
      </c>
      <c r="AG1339" s="3">
        <v>81</v>
      </c>
    </row>
    <row r="1340" spans="1:33" ht="15.75" customHeight="1" x14ac:dyDescent="0.15">
      <c r="A1340" s="3">
        <v>21019</v>
      </c>
      <c r="B1340" s="3">
        <v>1338</v>
      </c>
      <c r="C1340" s="3">
        <v>58</v>
      </c>
      <c r="D1340" s="3" t="s">
        <v>2404</v>
      </c>
      <c r="E1340" s="3" t="s">
        <v>17884</v>
      </c>
      <c r="F1340" s="3" t="s">
        <v>143</v>
      </c>
      <c r="G1340" s="3" t="s">
        <v>77</v>
      </c>
      <c r="H1340" s="3" t="s">
        <v>6030</v>
      </c>
      <c r="I1340" s="3" t="s">
        <v>79</v>
      </c>
      <c r="J1340" s="3">
        <v>323.09710000000001</v>
      </c>
      <c r="K1340" s="3">
        <v>38198291</v>
      </c>
      <c r="L1340" s="3" t="s">
        <v>335</v>
      </c>
      <c r="M1340" s="3">
        <v>2</v>
      </c>
      <c r="N1340" s="3" t="s">
        <v>2404</v>
      </c>
      <c r="O1340" s="3" t="s">
        <v>17884</v>
      </c>
      <c r="P1340" s="3" t="s">
        <v>41</v>
      </c>
      <c r="Q1340" s="3" t="s">
        <v>6366</v>
      </c>
      <c r="R1340" s="5" t="s">
        <v>17890</v>
      </c>
      <c r="S1340" s="3" t="s">
        <v>6030</v>
      </c>
      <c r="T1340" s="3" t="s">
        <v>77</v>
      </c>
      <c r="V1340" s="3">
        <v>45</v>
      </c>
      <c r="W1340" s="3">
        <v>44</v>
      </c>
      <c r="X1340" s="3">
        <v>28</v>
      </c>
      <c r="Y1340" s="3">
        <v>1338</v>
      </c>
      <c r="Z1340" s="3" t="s">
        <v>335</v>
      </c>
      <c r="AA1340" s="3">
        <v>58</v>
      </c>
      <c r="AB1340" s="3">
        <v>15</v>
      </c>
      <c r="AC1340" s="3">
        <v>38198291</v>
      </c>
      <c r="AD1340" s="3">
        <v>9028257</v>
      </c>
      <c r="AE1340" s="3" t="s">
        <v>79</v>
      </c>
      <c r="AF1340" s="3">
        <v>21</v>
      </c>
      <c r="AG1340" s="3">
        <v>6</v>
      </c>
    </row>
    <row r="1341" spans="1:33" ht="15.75" customHeight="1" x14ac:dyDescent="0.15">
      <c r="A1341" s="3">
        <v>25410</v>
      </c>
      <c r="B1341" s="3">
        <v>1339</v>
      </c>
      <c r="C1341" s="3">
        <v>18</v>
      </c>
      <c r="D1341" s="3" t="s">
        <v>2407</v>
      </c>
      <c r="E1341" s="3" t="s">
        <v>17897</v>
      </c>
      <c r="F1341" s="3" t="s">
        <v>269</v>
      </c>
      <c r="G1341" s="3" t="s">
        <v>133</v>
      </c>
      <c r="H1341" s="3" t="s">
        <v>189</v>
      </c>
      <c r="I1341" s="3" t="s">
        <v>190</v>
      </c>
      <c r="J1341" s="3">
        <v>322.93700000000001</v>
      </c>
      <c r="K1341" s="3">
        <v>3300600</v>
      </c>
      <c r="L1341" s="3" t="s">
        <v>600</v>
      </c>
      <c r="M1341" s="3">
        <v>0</v>
      </c>
      <c r="N1341" s="3" t="s">
        <v>2407</v>
      </c>
      <c r="O1341" s="3" t="s">
        <v>17897</v>
      </c>
      <c r="P1341" s="8">
        <v>39083</v>
      </c>
      <c r="Q1341" s="3" t="s">
        <v>12458</v>
      </c>
      <c r="R1341" s="5" t="s">
        <v>17899</v>
      </c>
      <c r="S1341" s="3" t="s">
        <v>189</v>
      </c>
      <c r="T1341" s="3" t="s">
        <v>133</v>
      </c>
      <c r="V1341" s="3">
        <v>34</v>
      </c>
      <c r="W1341" s="3">
        <v>0</v>
      </c>
      <c r="X1341" s="3">
        <v>23</v>
      </c>
      <c r="Y1341" s="3">
        <v>1339</v>
      </c>
      <c r="Z1341" s="3" t="s">
        <v>600</v>
      </c>
      <c r="AA1341" s="3">
        <v>18</v>
      </c>
      <c r="AB1341" s="3">
        <v>2</v>
      </c>
      <c r="AC1341" s="3">
        <v>3300600</v>
      </c>
      <c r="AD1341" s="3">
        <v>780400</v>
      </c>
      <c r="AF1341" s="3">
        <v>13</v>
      </c>
      <c r="AG1341" s="3">
        <v>36</v>
      </c>
    </row>
    <row r="1342" spans="1:33" ht="15.75" customHeight="1" x14ac:dyDescent="0.15">
      <c r="A1342" s="3">
        <v>21085</v>
      </c>
      <c r="B1342" s="3">
        <v>1340</v>
      </c>
      <c r="C1342" s="3">
        <v>36</v>
      </c>
      <c r="D1342" s="3" t="s">
        <v>2414</v>
      </c>
      <c r="E1342" s="3" t="s">
        <v>17904</v>
      </c>
      <c r="F1342" s="3" t="s">
        <v>2319</v>
      </c>
      <c r="G1342" s="3" t="s">
        <v>740</v>
      </c>
      <c r="H1342" s="3" t="s">
        <v>1072</v>
      </c>
      <c r="I1342" s="3" t="s">
        <v>63</v>
      </c>
      <c r="J1342" s="3">
        <v>322.8603</v>
      </c>
      <c r="K1342" s="3">
        <v>7684125</v>
      </c>
      <c r="L1342" s="3" t="s">
        <v>59</v>
      </c>
      <c r="M1342" s="3">
        <v>2</v>
      </c>
      <c r="N1342" s="3" t="s">
        <v>2414</v>
      </c>
      <c r="O1342" s="3" t="s">
        <v>17904</v>
      </c>
      <c r="P1342" s="3" t="s">
        <v>179</v>
      </c>
      <c r="Q1342" s="3" t="s">
        <v>12462</v>
      </c>
      <c r="R1342" s="5" t="s">
        <v>17915</v>
      </c>
      <c r="S1342" s="3" t="s">
        <v>1072</v>
      </c>
      <c r="T1342" s="3" t="s">
        <v>740</v>
      </c>
      <c r="V1342" s="3">
        <v>15</v>
      </c>
      <c r="W1342" s="3">
        <v>102</v>
      </c>
      <c r="X1342" s="3">
        <v>73</v>
      </c>
      <c r="Y1342" s="3">
        <v>1340</v>
      </c>
      <c r="Z1342" s="3" t="s">
        <v>59</v>
      </c>
      <c r="AA1342" s="3">
        <v>36</v>
      </c>
      <c r="AB1342" s="3">
        <v>14</v>
      </c>
      <c r="AC1342" s="3">
        <v>7684125</v>
      </c>
      <c r="AD1342" s="3">
        <v>1817178</v>
      </c>
      <c r="AE1342" s="3" t="s">
        <v>63</v>
      </c>
      <c r="AF1342" s="3">
        <v>17</v>
      </c>
      <c r="AG1342" s="3">
        <v>3</v>
      </c>
    </row>
    <row r="1343" spans="1:33" ht="15.75" customHeight="1" x14ac:dyDescent="0.15">
      <c r="A1343" s="3">
        <v>23307</v>
      </c>
      <c r="B1343" s="3">
        <v>1341</v>
      </c>
      <c r="C1343" s="3">
        <v>70</v>
      </c>
      <c r="D1343" s="3" t="s">
        <v>2416</v>
      </c>
      <c r="E1343" s="3" t="s">
        <v>17923</v>
      </c>
      <c r="F1343" s="3" t="s">
        <v>210</v>
      </c>
      <c r="G1343" s="3" t="s">
        <v>114</v>
      </c>
      <c r="H1343" s="3" t="s">
        <v>116</v>
      </c>
      <c r="I1343" s="3" t="s">
        <v>116</v>
      </c>
      <c r="J1343" s="3">
        <v>322.21910000000003</v>
      </c>
      <c r="K1343" s="3">
        <v>3047024</v>
      </c>
      <c r="L1343" s="3" t="s">
        <v>641</v>
      </c>
      <c r="M1343" s="3">
        <v>1</v>
      </c>
      <c r="N1343" s="3" t="s">
        <v>2416</v>
      </c>
      <c r="O1343" s="3" t="s">
        <v>17923</v>
      </c>
      <c r="P1343" s="3" t="s">
        <v>91</v>
      </c>
      <c r="Q1343" s="3" t="s">
        <v>12466</v>
      </c>
      <c r="R1343" s="5" t="s">
        <v>17927</v>
      </c>
      <c r="S1343" s="3" t="s">
        <v>116</v>
      </c>
      <c r="T1343" s="3" t="s">
        <v>114</v>
      </c>
      <c r="V1343" s="3">
        <v>26</v>
      </c>
      <c r="W1343" s="3">
        <v>24</v>
      </c>
      <c r="X1343" s="3">
        <v>8</v>
      </c>
      <c r="Y1343" s="3">
        <v>1341</v>
      </c>
      <c r="Z1343" s="3" t="s">
        <v>641</v>
      </c>
      <c r="AA1343" s="3">
        <v>70</v>
      </c>
      <c r="AB1343" s="3">
        <v>15</v>
      </c>
      <c r="AC1343" s="3">
        <v>3047024</v>
      </c>
      <c r="AD1343" s="3">
        <v>721669</v>
      </c>
      <c r="AE1343" s="3" t="s">
        <v>116</v>
      </c>
      <c r="AF1343" s="3">
        <v>23</v>
      </c>
      <c r="AG1343" s="3">
        <v>46</v>
      </c>
    </row>
    <row r="1344" spans="1:33" ht="15.75" customHeight="1" x14ac:dyDescent="0.15">
      <c r="A1344" s="3">
        <v>19898</v>
      </c>
      <c r="B1344" s="3">
        <v>1342</v>
      </c>
      <c r="C1344" s="3">
        <v>28</v>
      </c>
      <c r="D1344" s="3" t="s">
        <v>2417</v>
      </c>
      <c r="E1344" s="3" t="s">
        <v>17937</v>
      </c>
      <c r="F1344" s="3" t="s">
        <v>1438</v>
      </c>
      <c r="G1344" s="3" t="s">
        <v>495</v>
      </c>
      <c r="H1344" s="3" t="s">
        <v>5419</v>
      </c>
      <c r="I1344" s="3" t="s">
        <v>1709</v>
      </c>
      <c r="J1344" s="3">
        <v>322.14800000000002</v>
      </c>
      <c r="K1344" s="3">
        <v>18042689</v>
      </c>
      <c r="L1344" s="3" t="s">
        <v>340</v>
      </c>
      <c r="M1344" s="3">
        <v>3</v>
      </c>
      <c r="N1344" s="3" t="s">
        <v>2417</v>
      </c>
      <c r="O1344" s="3" t="s">
        <v>17937</v>
      </c>
      <c r="P1344" s="3" t="s">
        <v>41</v>
      </c>
      <c r="Q1344" s="3" t="s">
        <v>12471</v>
      </c>
      <c r="R1344" s="5" t="s">
        <v>17942</v>
      </c>
      <c r="S1344" s="3" t="s">
        <v>5419</v>
      </c>
      <c r="T1344" s="3" t="s">
        <v>495</v>
      </c>
      <c r="V1344" s="3">
        <v>31</v>
      </c>
      <c r="W1344" s="3">
        <v>10</v>
      </c>
      <c r="X1344" s="3">
        <v>28</v>
      </c>
      <c r="Y1344" s="3">
        <v>1342</v>
      </c>
      <c r="Z1344" s="3" t="s">
        <v>340</v>
      </c>
      <c r="AA1344" s="3">
        <v>28</v>
      </c>
      <c r="AB1344" s="3">
        <v>6</v>
      </c>
      <c r="AC1344" s="3">
        <v>18042689</v>
      </c>
      <c r="AD1344" s="3">
        <v>4274020</v>
      </c>
      <c r="AE1344" s="3" t="s">
        <v>1709</v>
      </c>
      <c r="AF1344" s="3">
        <v>6</v>
      </c>
      <c r="AG1344" s="3">
        <v>19</v>
      </c>
    </row>
    <row r="1345" spans="1:33" ht="15.75" customHeight="1" x14ac:dyDescent="0.15">
      <c r="A1345" s="3">
        <v>1127</v>
      </c>
      <c r="B1345" s="3">
        <v>1343</v>
      </c>
      <c r="C1345" s="3">
        <v>45</v>
      </c>
      <c r="D1345" s="3" t="s">
        <v>2419</v>
      </c>
      <c r="E1345" s="3" t="s">
        <v>17948</v>
      </c>
      <c r="F1345" s="3" t="s">
        <v>5738</v>
      </c>
      <c r="G1345" s="3" t="s">
        <v>599</v>
      </c>
      <c r="H1345" s="3" t="s">
        <v>3354</v>
      </c>
      <c r="I1345" s="3" t="s">
        <v>3354</v>
      </c>
      <c r="J1345" s="3">
        <v>322.0915</v>
      </c>
      <c r="K1345" s="3">
        <v>7660033</v>
      </c>
      <c r="L1345" s="3" t="s">
        <v>162</v>
      </c>
      <c r="M1345" s="3">
        <v>3</v>
      </c>
      <c r="N1345" s="3" t="s">
        <v>2419</v>
      </c>
      <c r="O1345" s="3" t="s">
        <v>17948</v>
      </c>
      <c r="P1345" s="3" t="s">
        <v>1063</v>
      </c>
      <c r="Q1345" s="3" t="s">
        <v>12479</v>
      </c>
      <c r="R1345" s="5" t="s">
        <v>17957</v>
      </c>
      <c r="S1345" s="3" t="s">
        <v>3354</v>
      </c>
      <c r="T1345" s="3" t="s">
        <v>599</v>
      </c>
      <c r="V1345" s="3">
        <v>21</v>
      </c>
      <c r="W1345" s="3">
        <v>19</v>
      </c>
      <c r="X1345" s="3">
        <v>127</v>
      </c>
      <c r="Y1345" s="3">
        <v>1343</v>
      </c>
      <c r="Z1345" s="3" t="s">
        <v>162</v>
      </c>
      <c r="AA1345" s="3">
        <v>45</v>
      </c>
      <c r="AB1345" s="3">
        <v>18</v>
      </c>
      <c r="AC1345" s="3">
        <v>7660033</v>
      </c>
      <c r="AD1345" s="3">
        <v>1814780</v>
      </c>
      <c r="AE1345" s="3" t="s">
        <v>3354</v>
      </c>
      <c r="AF1345" s="3">
        <v>8</v>
      </c>
      <c r="AG1345" s="3">
        <v>13</v>
      </c>
    </row>
    <row r="1346" spans="1:33" ht="15.75" customHeight="1" x14ac:dyDescent="0.15">
      <c r="A1346" s="3">
        <v>25082</v>
      </c>
      <c r="B1346" s="3">
        <v>1344</v>
      </c>
      <c r="C1346" s="3">
        <v>14</v>
      </c>
      <c r="D1346" s="3" t="s">
        <v>2420</v>
      </c>
      <c r="E1346" s="3" t="s">
        <v>17963</v>
      </c>
      <c r="F1346" s="3" t="s">
        <v>475</v>
      </c>
      <c r="G1346" s="3" t="s">
        <v>277</v>
      </c>
      <c r="H1346" s="3" t="s">
        <v>8069</v>
      </c>
      <c r="I1346" s="3" t="s">
        <v>203</v>
      </c>
      <c r="J1346" s="3">
        <v>321.04329999999999</v>
      </c>
      <c r="K1346" s="3">
        <v>16051867</v>
      </c>
      <c r="L1346" s="3" t="s">
        <v>340</v>
      </c>
      <c r="M1346" s="3">
        <v>0</v>
      </c>
      <c r="N1346" s="3" t="s">
        <v>2420</v>
      </c>
      <c r="O1346" s="3" t="s">
        <v>17963</v>
      </c>
      <c r="P1346" s="8">
        <v>39083</v>
      </c>
      <c r="Q1346" s="3" t="s">
        <v>8065</v>
      </c>
      <c r="R1346" s="5" t="s">
        <v>17971</v>
      </c>
      <c r="S1346" s="3" t="s">
        <v>8069</v>
      </c>
      <c r="T1346" s="3" t="s">
        <v>277</v>
      </c>
      <c r="V1346" s="3">
        <v>109</v>
      </c>
      <c r="W1346" s="3">
        <v>126</v>
      </c>
      <c r="X1346" s="3">
        <v>29</v>
      </c>
      <c r="Y1346" s="3">
        <v>1344</v>
      </c>
      <c r="Z1346" s="3" t="s">
        <v>340</v>
      </c>
      <c r="AA1346" s="3">
        <v>14</v>
      </c>
      <c r="AB1346" s="3">
        <v>9</v>
      </c>
      <c r="AC1346" s="3">
        <v>16051867</v>
      </c>
      <c r="AD1346" s="3">
        <v>3812403</v>
      </c>
      <c r="AE1346" s="3" t="s">
        <v>203</v>
      </c>
      <c r="AF1346" s="3">
        <v>6</v>
      </c>
      <c r="AG1346" s="3">
        <v>9</v>
      </c>
    </row>
    <row r="1347" spans="1:33" ht="15.75" customHeight="1" x14ac:dyDescent="0.15">
      <c r="A1347" s="3">
        <v>19239</v>
      </c>
      <c r="B1347" s="3">
        <v>1345</v>
      </c>
      <c r="C1347" s="3">
        <v>44</v>
      </c>
      <c r="D1347" s="3" t="s">
        <v>2423</v>
      </c>
      <c r="E1347" s="3" t="s">
        <v>17979</v>
      </c>
      <c r="F1347" s="3" t="s">
        <v>269</v>
      </c>
      <c r="G1347" s="3" t="s">
        <v>133</v>
      </c>
      <c r="H1347" s="3" t="s">
        <v>10739</v>
      </c>
      <c r="I1347" s="3" t="s">
        <v>12490</v>
      </c>
      <c r="J1347" s="3">
        <v>321.01780000000002</v>
      </c>
      <c r="K1347" s="3">
        <v>74997714</v>
      </c>
      <c r="L1347" s="3" t="s">
        <v>86</v>
      </c>
      <c r="M1347" s="3">
        <v>3</v>
      </c>
      <c r="N1347" s="3" t="s">
        <v>2423</v>
      </c>
      <c r="O1347" s="3" t="s">
        <v>17979</v>
      </c>
      <c r="P1347" s="3" t="s">
        <v>1000</v>
      </c>
      <c r="Q1347" s="3" t="s">
        <v>12485</v>
      </c>
      <c r="R1347" s="5" t="s">
        <v>17984</v>
      </c>
      <c r="S1347" s="3" t="s">
        <v>10739</v>
      </c>
      <c r="T1347" s="3" t="s">
        <v>133</v>
      </c>
      <c r="V1347" s="3">
        <v>35</v>
      </c>
      <c r="W1347" s="3">
        <v>0</v>
      </c>
      <c r="X1347" s="3">
        <v>42</v>
      </c>
      <c r="Y1347" s="3">
        <v>1345</v>
      </c>
      <c r="Z1347" s="3" t="s">
        <v>86</v>
      </c>
      <c r="AA1347" s="3">
        <v>44</v>
      </c>
      <c r="AB1347" s="3">
        <v>62</v>
      </c>
      <c r="AC1347" s="3">
        <v>74997714</v>
      </c>
      <c r="AD1347" s="3">
        <v>17813429</v>
      </c>
      <c r="AF1347" s="3">
        <v>16</v>
      </c>
      <c r="AG1347" s="3">
        <v>299</v>
      </c>
    </row>
    <row r="1348" spans="1:33" ht="15.75" customHeight="1" x14ac:dyDescent="0.15">
      <c r="A1348" s="3">
        <v>21937</v>
      </c>
      <c r="B1348" s="3">
        <v>1346</v>
      </c>
      <c r="C1348" s="3">
        <v>27</v>
      </c>
      <c r="D1348" s="3" t="s">
        <v>2426</v>
      </c>
      <c r="E1348" s="3" t="s">
        <v>17987</v>
      </c>
      <c r="F1348" s="3" t="s">
        <v>164</v>
      </c>
      <c r="G1348" s="3" t="s">
        <v>92</v>
      </c>
      <c r="H1348" s="3" t="s">
        <v>10742</v>
      </c>
      <c r="I1348" s="3" t="s">
        <v>7602</v>
      </c>
      <c r="J1348" s="3">
        <v>320.34879999999998</v>
      </c>
      <c r="K1348" s="3">
        <v>5061000</v>
      </c>
      <c r="L1348" s="3" t="s">
        <v>356</v>
      </c>
      <c r="M1348" s="3">
        <v>1</v>
      </c>
      <c r="N1348" s="3" t="s">
        <v>2426</v>
      </c>
      <c r="O1348" s="3" t="s">
        <v>17987</v>
      </c>
      <c r="P1348" s="3" t="s">
        <v>835</v>
      </c>
      <c r="Q1348" s="3" t="s">
        <v>12496</v>
      </c>
      <c r="R1348" s="5" t="s">
        <v>17995</v>
      </c>
      <c r="S1348" s="3" t="s">
        <v>10742</v>
      </c>
      <c r="T1348" s="3" t="s">
        <v>92</v>
      </c>
      <c r="V1348" s="3">
        <v>6</v>
      </c>
      <c r="W1348" s="3">
        <v>0</v>
      </c>
      <c r="X1348" s="3">
        <v>69</v>
      </c>
      <c r="Y1348" s="3">
        <v>1346</v>
      </c>
      <c r="Z1348" s="3" t="s">
        <v>356</v>
      </c>
      <c r="AA1348" s="3">
        <v>27</v>
      </c>
      <c r="AB1348" s="3">
        <v>6</v>
      </c>
      <c r="AC1348" s="3">
        <v>5061000</v>
      </c>
      <c r="AD1348" s="3">
        <v>1204000</v>
      </c>
      <c r="AF1348" s="3">
        <v>18</v>
      </c>
      <c r="AG1348" s="3">
        <v>98</v>
      </c>
    </row>
    <row r="1349" spans="1:33" ht="15.75" customHeight="1" x14ac:dyDescent="0.15">
      <c r="A1349" s="3">
        <v>17606</v>
      </c>
      <c r="B1349" s="3">
        <v>1347</v>
      </c>
      <c r="C1349" s="3">
        <v>78</v>
      </c>
      <c r="D1349" s="3" t="s">
        <v>2427</v>
      </c>
      <c r="E1349" s="3" t="s">
        <v>18002</v>
      </c>
      <c r="F1349" s="3" t="s">
        <v>36</v>
      </c>
      <c r="G1349" s="3" t="s">
        <v>37</v>
      </c>
      <c r="H1349" s="3" t="s">
        <v>817</v>
      </c>
      <c r="I1349" s="3" t="s">
        <v>817</v>
      </c>
      <c r="J1349" s="3">
        <v>319.62060000000002</v>
      </c>
      <c r="K1349" s="3">
        <v>19823908</v>
      </c>
      <c r="L1349" s="3" t="s">
        <v>221</v>
      </c>
      <c r="M1349" s="3">
        <v>4</v>
      </c>
      <c r="N1349" s="3" t="s">
        <v>2427</v>
      </c>
      <c r="O1349" s="3" t="s">
        <v>18002</v>
      </c>
      <c r="P1349" s="3" t="s">
        <v>787</v>
      </c>
      <c r="Q1349" s="3" t="s">
        <v>10632</v>
      </c>
      <c r="R1349" s="5" t="s">
        <v>18006</v>
      </c>
      <c r="S1349" s="3" t="s">
        <v>817</v>
      </c>
      <c r="T1349" s="3" t="s">
        <v>37</v>
      </c>
      <c r="V1349" s="3">
        <v>127</v>
      </c>
      <c r="W1349" s="3">
        <v>35</v>
      </c>
      <c r="X1349" s="3">
        <v>80</v>
      </c>
      <c r="Y1349" s="3">
        <v>1347</v>
      </c>
      <c r="Z1349" s="3" t="s">
        <v>221</v>
      </c>
      <c r="AA1349" s="3">
        <v>78</v>
      </c>
      <c r="AB1349" s="3">
        <v>15</v>
      </c>
      <c r="AC1349" s="3">
        <v>19823908</v>
      </c>
      <c r="AD1349" s="3">
        <v>4724246</v>
      </c>
      <c r="AE1349" s="3" t="s">
        <v>817</v>
      </c>
      <c r="AF1349" s="3">
        <v>2</v>
      </c>
      <c r="AG1349" s="3">
        <v>11</v>
      </c>
    </row>
    <row r="1350" spans="1:33" ht="15.75" customHeight="1" x14ac:dyDescent="0.15">
      <c r="A1350" s="3">
        <v>25155</v>
      </c>
      <c r="B1350" s="3">
        <v>1348</v>
      </c>
      <c r="C1350" s="3">
        <v>15</v>
      </c>
      <c r="D1350" s="3" t="s">
        <v>2430</v>
      </c>
      <c r="E1350" s="3" t="s">
        <v>18015</v>
      </c>
      <c r="F1350" s="3" t="s">
        <v>1105</v>
      </c>
      <c r="G1350" s="3" t="s">
        <v>486</v>
      </c>
      <c r="H1350" s="3" t="s">
        <v>10748</v>
      </c>
      <c r="I1350" s="3" t="s">
        <v>12507</v>
      </c>
      <c r="J1350" s="3">
        <v>319.24740000000003</v>
      </c>
      <c r="K1350" s="3">
        <v>2496832</v>
      </c>
      <c r="L1350" s="3" t="s">
        <v>356</v>
      </c>
      <c r="M1350" s="3">
        <v>0</v>
      </c>
      <c r="N1350" s="3" t="s">
        <v>2430</v>
      </c>
      <c r="O1350" s="3" t="s">
        <v>18015</v>
      </c>
      <c r="P1350" s="8">
        <v>39448</v>
      </c>
      <c r="Q1350" s="3" t="s">
        <v>12506</v>
      </c>
      <c r="R1350" s="5" t="s">
        <v>18020</v>
      </c>
      <c r="S1350" s="3" t="s">
        <v>10748</v>
      </c>
      <c r="T1350" s="3" t="s">
        <v>486</v>
      </c>
      <c r="V1350" s="3">
        <v>24</v>
      </c>
      <c r="W1350" s="3">
        <v>0</v>
      </c>
      <c r="X1350" s="3">
        <v>70</v>
      </c>
      <c r="Y1350" s="3">
        <v>1348</v>
      </c>
      <c r="Z1350" s="3" t="s">
        <v>356</v>
      </c>
      <c r="AA1350" s="3">
        <v>15</v>
      </c>
      <c r="AB1350" s="3">
        <v>8</v>
      </c>
      <c r="AC1350" s="3">
        <v>2496832</v>
      </c>
      <c r="AD1350" s="3">
        <v>595551</v>
      </c>
      <c r="AF1350" s="3">
        <v>18</v>
      </c>
      <c r="AG1350" s="3">
        <v>303</v>
      </c>
    </row>
    <row r="1351" spans="1:33" ht="15.75" customHeight="1" x14ac:dyDescent="0.15">
      <c r="A1351" s="3">
        <v>21062</v>
      </c>
      <c r="B1351" s="3">
        <v>1349</v>
      </c>
      <c r="C1351" s="3">
        <v>26</v>
      </c>
      <c r="D1351" s="3" t="s">
        <v>2461</v>
      </c>
      <c r="E1351" s="3" t="s">
        <v>18023</v>
      </c>
      <c r="F1351" s="3" t="s">
        <v>3877</v>
      </c>
      <c r="G1351" s="3" t="s">
        <v>731</v>
      </c>
      <c r="H1351" s="3" t="s">
        <v>6716</v>
      </c>
      <c r="I1351" s="3" t="s">
        <v>2338</v>
      </c>
      <c r="J1351" s="3">
        <v>318.83870000000002</v>
      </c>
      <c r="K1351" s="3">
        <v>4199909</v>
      </c>
      <c r="L1351" s="3" t="s">
        <v>66</v>
      </c>
      <c r="M1351" s="3">
        <v>2</v>
      </c>
      <c r="N1351" s="3" t="s">
        <v>2461</v>
      </c>
      <c r="O1351" s="3" t="s">
        <v>18023</v>
      </c>
      <c r="P1351" s="3" t="s">
        <v>104</v>
      </c>
      <c r="Q1351" s="3" t="s">
        <v>12511</v>
      </c>
      <c r="R1351" s="5" t="s">
        <v>18027</v>
      </c>
      <c r="S1351" s="3" t="s">
        <v>6716</v>
      </c>
      <c r="T1351" s="3" t="s">
        <v>731</v>
      </c>
      <c r="V1351" s="3">
        <v>17</v>
      </c>
      <c r="W1351" s="3">
        <v>0</v>
      </c>
      <c r="X1351" s="3">
        <v>127</v>
      </c>
      <c r="Y1351" s="3">
        <v>1349</v>
      </c>
      <c r="Z1351" s="3" t="s">
        <v>66</v>
      </c>
      <c r="AA1351" s="3">
        <v>26</v>
      </c>
      <c r="AB1351" s="3">
        <v>5</v>
      </c>
      <c r="AC1351" s="3">
        <v>4199909</v>
      </c>
      <c r="AD1351" s="3">
        <v>1002751</v>
      </c>
      <c r="AF1351" s="3">
        <v>9</v>
      </c>
      <c r="AG1351" s="3">
        <v>536</v>
      </c>
    </row>
    <row r="1352" spans="1:33" ht="15.75" customHeight="1" x14ac:dyDescent="0.15">
      <c r="A1352" s="3">
        <v>25570</v>
      </c>
      <c r="B1352" s="3">
        <v>1350</v>
      </c>
      <c r="C1352" s="3">
        <v>5</v>
      </c>
      <c r="D1352" s="3" t="s">
        <v>2463</v>
      </c>
      <c r="E1352" s="3" t="s">
        <v>18032</v>
      </c>
      <c r="F1352" s="3" t="s">
        <v>657</v>
      </c>
      <c r="G1352" s="3" t="s">
        <v>246</v>
      </c>
      <c r="H1352" s="3" t="s">
        <v>264</v>
      </c>
      <c r="I1352" s="3" t="s">
        <v>264</v>
      </c>
      <c r="J1352" s="3">
        <v>318.79899999999998</v>
      </c>
      <c r="K1352" s="3">
        <v>4812000</v>
      </c>
      <c r="L1352" s="3" t="s">
        <v>71</v>
      </c>
      <c r="M1352" s="3">
        <v>0</v>
      </c>
      <c r="N1352" s="3" t="s">
        <v>2463</v>
      </c>
      <c r="O1352" s="3" t="s">
        <v>18032</v>
      </c>
      <c r="P1352" s="8">
        <v>39814</v>
      </c>
      <c r="Q1352" s="3" t="s">
        <v>12518</v>
      </c>
      <c r="R1352" s="5" t="s">
        <v>18038</v>
      </c>
      <c r="S1352" s="3" t="s">
        <v>264</v>
      </c>
      <c r="T1352" s="3" t="s">
        <v>246</v>
      </c>
      <c r="V1352" s="3">
        <v>99</v>
      </c>
      <c r="W1352" s="3">
        <v>45</v>
      </c>
      <c r="X1352" s="3">
        <v>127</v>
      </c>
      <c r="Y1352" s="3">
        <v>1350</v>
      </c>
      <c r="Z1352" s="3" t="s">
        <v>71</v>
      </c>
      <c r="AA1352" s="3">
        <v>5</v>
      </c>
      <c r="AB1352" s="3">
        <v>2</v>
      </c>
      <c r="AC1352" s="3">
        <v>4812000</v>
      </c>
      <c r="AD1352" s="3">
        <v>1149000</v>
      </c>
      <c r="AE1352" s="3" t="s">
        <v>264</v>
      </c>
      <c r="AF1352" s="3">
        <v>5</v>
      </c>
      <c r="AG1352" s="3">
        <v>8</v>
      </c>
    </row>
    <row r="1353" spans="1:33" ht="15.75" customHeight="1" x14ac:dyDescent="0.15">
      <c r="A1353" s="3">
        <v>751</v>
      </c>
      <c r="B1353" s="3">
        <v>1351</v>
      </c>
      <c r="C1353" s="3">
        <v>96</v>
      </c>
      <c r="D1353" s="3" t="s">
        <v>2465</v>
      </c>
      <c r="E1353" s="3" t="s">
        <v>18043</v>
      </c>
      <c r="F1353" s="3" t="s">
        <v>331</v>
      </c>
      <c r="G1353" s="3" t="s">
        <v>167</v>
      </c>
      <c r="H1353" s="3" t="s">
        <v>271</v>
      </c>
      <c r="I1353" s="3" t="s">
        <v>271</v>
      </c>
      <c r="J1353" s="3">
        <v>318.77109999999999</v>
      </c>
      <c r="K1353" s="3">
        <v>20808566</v>
      </c>
      <c r="L1353" s="3" t="s">
        <v>66</v>
      </c>
      <c r="M1353" s="3">
        <v>6</v>
      </c>
      <c r="N1353" s="3" t="s">
        <v>2465</v>
      </c>
      <c r="O1353" s="3" t="s">
        <v>18043</v>
      </c>
      <c r="P1353" s="3" t="s">
        <v>835</v>
      </c>
      <c r="Q1353" s="3" t="s">
        <v>12532</v>
      </c>
      <c r="R1353" s="5" t="s">
        <v>18048</v>
      </c>
      <c r="S1353" s="3" t="s">
        <v>271</v>
      </c>
      <c r="T1353" s="3" t="s">
        <v>167</v>
      </c>
      <c r="V1353" s="3">
        <v>88</v>
      </c>
      <c r="W1353" s="3">
        <v>17</v>
      </c>
      <c r="X1353" s="3">
        <v>127</v>
      </c>
      <c r="Y1353" s="3">
        <v>1351</v>
      </c>
      <c r="Z1353" s="3" t="s">
        <v>66</v>
      </c>
      <c r="AA1353" s="3">
        <v>96</v>
      </c>
      <c r="AB1353" s="3">
        <v>96</v>
      </c>
      <c r="AC1353" s="3">
        <v>20808566</v>
      </c>
      <c r="AD1353" s="3">
        <v>4968960</v>
      </c>
      <c r="AE1353" s="3" t="s">
        <v>271</v>
      </c>
      <c r="AF1353" s="3">
        <v>9</v>
      </c>
      <c r="AG1353" s="3">
        <v>7</v>
      </c>
    </row>
    <row r="1354" spans="1:33" ht="15.75" customHeight="1" x14ac:dyDescent="0.15">
      <c r="A1354" s="3">
        <v>25503</v>
      </c>
      <c r="B1354" s="3">
        <v>1352</v>
      </c>
      <c r="C1354" s="3">
        <v>34</v>
      </c>
      <c r="D1354" s="3" t="s">
        <v>2493</v>
      </c>
      <c r="E1354" s="3" t="s">
        <v>18055</v>
      </c>
      <c r="F1354" s="3" t="s">
        <v>269</v>
      </c>
      <c r="G1354" s="3" t="s">
        <v>133</v>
      </c>
      <c r="H1354" s="3" t="s">
        <v>10759</v>
      </c>
      <c r="I1354" s="3" t="s">
        <v>1963</v>
      </c>
      <c r="J1354" s="3">
        <v>318.32960000000003</v>
      </c>
      <c r="K1354" s="3">
        <v>6716700</v>
      </c>
      <c r="L1354" s="3" t="s">
        <v>538</v>
      </c>
      <c r="M1354" s="3">
        <v>0</v>
      </c>
      <c r="N1354" s="3" t="s">
        <v>2493</v>
      </c>
      <c r="O1354" s="3" t="s">
        <v>18055</v>
      </c>
      <c r="P1354" s="8">
        <v>37622</v>
      </c>
      <c r="Q1354" s="3" t="s">
        <v>12541</v>
      </c>
      <c r="R1354" s="5" t="s">
        <v>18062</v>
      </c>
      <c r="S1354" s="3" t="s">
        <v>10759</v>
      </c>
      <c r="T1354" s="3" t="s">
        <v>133</v>
      </c>
      <c r="V1354" s="3">
        <v>36</v>
      </c>
      <c r="W1354" s="3">
        <v>14</v>
      </c>
      <c r="X1354" s="3">
        <v>43</v>
      </c>
      <c r="Y1354" s="3">
        <v>1352</v>
      </c>
      <c r="Z1354" s="3" t="s">
        <v>538</v>
      </c>
      <c r="AA1354" s="3">
        <v>34</v>
      </c>
      <c r="AB1354" s="3">
        <v>12</v>
      </c>
      <c r="AC1354" s="3">
        <v>6716700</v>
      </c>
      <c r="AD1354" s="3">
        <v>1605600</v>
      </c>
      <c r="AE1354" s="3" t="s">
        <v>1963</v>
      </c>
      <c r="AF1354" s="3">
        <v>3</v>
      </c>
      <c r="AG1354" s="3">
        <v>43</v>
      </c>
    </row>
    <row r="1355" spans="1:33" ht="15.75" customHeight="1" x14ac:dyDescent="0.15">
      <c r="A1355" s="3">
        <v>8</v>
      </c>
      <c r="B1355" s="3">
        <v>1353</v>
      </c>
      <c r="C1355" s="3">
        <v>180</v>
      </c>
      <c r="D1355" s="3" t="s">
        <v>2495</v>
      </c>
      <c r="E1355" s="3" t="s">
        <v>18068</v>
      </c>
      <c r="F1355" s="3" t="s">
        <v>657</v>
      </c>
      <c r="G1355" s="3" t="s">
        <v>246</v>
      </c>
      <c r="H1355" s="3" t="s">
        <v>264</v>
      </c>
      <c r="I1355" s="3" t="s">
        <v>264</v>
      </c>
      <c r="J1355" s="3">
        <v>318.17579999999998</v>
      </c>
      <c r="K1355" s="3">
        <v>249922536</v>
      </c>
      <c r="L1355" s="3" t="s">
        <v>40</v>
      </c>
      <c r="M1355" s="3">
        <v>7</v>
      </c>
      <c r="N1355" s="3" t="s">
        <v>2495</v>
      </c>
      <c r="O1355" s="3" t="s">
        <v>18068</v>
      </c>
      <c r="P1355" s="3" t="s">
        <v>381</v>
      </c>
      <c r="Q1355" s="3" t="s">
        <v>12543</v>
      </c>
      <c r="R1355" s="5" t="s">
        <v>18074</v>
      </c>
      <c r="S1355" s="3" t="s">
        <v>264</v>
      </c>
      <c r="T1355" s="3" t="s">
        <v>246</v>
      </c>
      <c r="V1355" s="3">
        <v>100</v>
      </c>
      <c r="W1355" s="3">
        <v>46</v>
      </c>
      <c r="X1355" s="3">
        <v>88</v>
      </c>
      <c r="Y1355" s="3">
        <v>1353</v>
      </c>
      <c r="Z1355" s="3" t="s">
        <v>40</v>
      </c>
      <c r="AA1355" s="3">
        <v>180</v>
      </c>
      <c r="AB1355" s="3">
        <v>125</v>
      </c>
      <c r="AC1355" s="3">
        <v>249922536</v>
      </c>
      <c r="AD1355" s="3">
        <v>59764951</v>
      </c>
      <c r="AE1355" s="3" t="s">
        <v>264</v>
      </c>
      <c r="AF1355" s="3">
        <v>4</v>
      </c>
      <c r="AG1355" s="3">
        <v>8</v>
      </c>
    </row>
    <row r="1356" spans="1:33" ht="15.75" customHeight="1" x14ac:dyDescent="0.15">
      <c r="A1356" s="3">
        <v>26185</v>
      </c>
      <c r="B1356" s="3">
        <v>1354</v>
      </c>
      <c r="C1356" s="3">
        <v>30</v>
      </c>
      <c r="D1356" s="3" t="s">
        <v>2500</v>
      </c>
      <c r="E1356" s="3" t="s">
        <v>18080</v>
      </c>
      <c r="F1356" s="3" t="s">
        <v>269</v>
      </c>
      <c r="G1356" s="3" t="s">
        <v>133</v>
      </c>
      <c r="H1356" s="3" t="s">
        <v>10762</v>
      </c>
      <c r="I1356" s="3" t="s">
        <v>6704</v>
      </c>
      <c r="J1356" s="3">
        <v>317.976</v>
      </c>
      <c r="K1356" s="3">
        <v>2057190</v>
      </c>
      <c r="L1356" s="3" t="s">
        <v>162</v>
      </c>
      <c r="M1356" s="3">
        <v>0</v>
      </c>
      <c r="N1356" s="3" t="s">
        <v>2500</v>
      </c>
      <c r="O1356" s="3" t="s">
        <v>18080</v>
      </c>
      <c r="P1356" s="8">
        <v>37257</v>
      </c>
      <c r="Q1356" s="3" t="s">
        <v>12547</v>
      </c>
      <c r="R1356" s="5" t="s">
        <v>18087</v>
      </c>
      <c r="S1356" s="3" t="s">
        <v>10762</v>
      </c>
      <c r="T1356" s="3" t="s">
        <v>133</v>
      </c>
      <c r="V1356" s="3">
        <v>37</v>
      </c>
      <c r="W1356" s="3">
        <v>0</v>
      </c>
      <c r="X1356" s="3">
        <v>127</v>
      </c>
      <c r="Y1356" s="3">
        <v>1354</v>
      </c>
      <c r="Z1356" s="3" t="s">
        <v>162</v>
      </c>
      <c r="AA1356" s="3">
        <v>30</v>
      </c>
      <c r="AB1356" s="3">
        <v>10</v>
      </c>
      <c r="AC1356" s="3">
        <v>2057190</v>
      </c>
      <c r="AD1356" s="3">
        <v>492179</v>
      </c>
      <c r="AF1356" s="3">
        <v>8</v>
      </c>
      <c r="AG1356" s="3">
        <v>509</v>
      </c>
    </row>
    <row r="1357" spans="1:33" ht="15.75" customHeight="1" x14ac:dyDescent="0.15">
      <c r="A1357" s="3">
        <v>21693</v>
      </c>
      <c r="B1357" s="3">
        <v>1355</v>
      </c>
      <c r="C1357" s="3">
        <v>47</v>
      </c>
      <c r="D1357" s="3" t="s">
        <v>2501</v>
      </c>
      <c r="E1357" s="3" t="s">
        <v>18093</v>
      </c>
      <c r="F1357" s="3" t="s">
        <v>6874</v>
      </c>
      <c r="G1357" s="3" t="s">
        <v>621</v>
      </c>
      <c r="H1357" s="3" t="s">
        <v>10769</v>
      </c>
      <c r="I1357" s="3" t="s">
        <v>6514</v>
      </c>
      <c r="J1357" s="3">
        <v>317.80799999999999</v>
      </c>
      <c r="K1357" s="3">
        <v>50841369</v>
      </c>
      <c r="L1357" s="3" t="s">
        <v>538</v>
      </c>
      <c r="M1357" s="3">
        <v>2</v>
      </c>
      <c r="N1357" s="3" t="s">
        <v>2501</v>
      </c>
      <c r="O1357" s="3" t="s">
        <v>18093</v>
      </c>
      <c r="P1357" s="3" t="s">
        <v>91</v>
      </c>
      <c r="Q1357" s="3" t="s">
        <v>12553</v>
      </c>
      <c r="R1357" s="5" t="s">
        <v>18101</v>
      </c>
      <c r="S1357" s="3" t="s">
        <v>10769</v>
      </c>
      <c r="T1357" s="3" t="s">
        <v>621</v>
      </c>
      <c r="V1357" s="3">
        <v>16</v>
      </c>
      <c r="W1357" s="3">
        <v>0</v>
      </c>
      <c r="X1357" s="3">
        <v>44</v>
      </c>
      <c r="Y1357" s="3">
        <v>1355</v>
      </c>
      <c r="Z1357" s="3" t="s">
        <v>538</v>
      </c>
      <c r="AA1357" s="3">
        <v>47</v>
      </c>
      <c r="AB1357" s="3">
        <v>15</v>
      </c>
      <c r="AC1357" s="3">
        <v>50841369</v>
      </c>
      <c r="AD1357" s="3">
        <v>12168595</v>
      </c>
      <c r="AF1357" s="3">
        <v>3</v>
      </c>
      <c r="AG1357" s="3">
        <v>105</v>
      </c>
    </row>
    <row r="1358" spans="1:33" ht="15.75" customHeight="1" x14ac:dyDescent="0.15">
      <c r="A1358" s="3">
        <v>21455</v>
      </c>
      <c r="B1358" s="3">
        <v>1356</v>
      </c>
      <c r="C1358" s="3">
        <v>77</v>
      </c>
      <c r="D1358" s="3" t="s">
        <v>2511</v>
      </c>
      <c r="E1358" s="3" t="s">
        <v>18107</v>
      </c>
      <c r="F1358" s="3" t="s">
        <v>96</v>
      </c>
      <c r="G1358" s="3" t="s">
        <v>61</v>
      </c>
      <c r="H1358" s="3" t="s">
        <v>7965</v>
      </c>
      <c r="I1358" s="3" t="s">
        <v>2538</v>
      </c>
      <c r="J1358" s="3">
        <v>317.79899999999998</v>
      </c>
      <c r="K1358" s="3">
        <v>6109140</v>
      </c>
      <c r="L1358" s="3" t="s">
        <v>66</v>
      </c>
      <c r="M1358" s="3">
        <v>2</v>
      </c>
      <c r="N1358" s="3" t="s">
        <v>2511</v>
      </c>
      <c r="O1358" s="3" t="s">
        <v>18107</v>
      </c>
      <c r="P1358" s="3" t="s">
        <v>1063</v>
      </c>
      <c r="Q1358" s="3" t="s">
        <v>12558</v>
      </c>
      <c r="R1358" s="5" t="s">
        <v>18113</v>
      </c>
      <c r="S1358" s="3" t="s">
        <v>7965</v>
      </c>
      <c r="T1358" s="3" t="s">
        <v>61</v>
      </c>
      <c r="V1358" s="3">
        <v>95</v>
      </c>
      <c r="W1358" s="3">
        <v>0</v>
      </c>
      <c r="X1358" s="3">
        <v>127</v>
      </c>
      <c r="Y1358" s="3">
        <v>1356</v>
      </c>
      <c r="Z1358" s="3" t="s">
        <v>66</v>
      </c>
      <c r="AA1358" s="3">
        <v>77</v>
      </c>
      <c r="AB1358" s="3">
        <v>28</v>
      </c>
      <c r="AC1358" s="3">
        <v>6109140</v>
      </c>
      <c r="AD1358" s="3">
        <v>1462220</v>
      </c>
      <c r="AF1358" s="3">
        <v>9</v>
      </c>
      <c r="AG1358" s="3">
        <v>15</v>
      </c>
    </row>
    <row r="1359" spans="1:33" ht="15.75" customHeight="1" x14ac:dyDescent="0.15">
      <c r="A1359" s="3">
        <v>25080</v>
      </c>
      <c r="B1359" s="3">
        <v>1357</v>
      </c>
      <c r="C1359" s="3">
        <v>16</v>
      </c>
      <c r="D1359" s="3" t="s">
        <v>2513</v>
      </c>
      <c r="E1359" s="3" t="s">
        <v>18117</v>
      </c>
      <c r="F1359" s="3" t="s">
        <v>4272</v>
      </c>
      <c r="G1359" s="3" t="s">
        <v>780</v>
      </c>
      <c r="H1359" s="3" t="s">
        <v>4411</v>
      </c>
      <c r="I1359" s="3" t="s">
        <v>5445</v>
      </c>
      <c r="J1359" s="3">
        <v>317.54500000000002</v>
      </c>
      <c r="K1359" s="3">
        <v>2271662</v>
      </c>
      <c r="L1359" s="3" t="s">
        <v>75</v>
      </c>
      <c r="M1359" s="3">
        <v>0</v>
      </c>
      <c r="N1359" s="3" t="s">
        <v>2513</v>
      </c>
      <c r="O1359" s="3" t="s">
        <v>18117</v>
      </c>
      <c r="P1359" s="8">
        <v>37622</v>
      </c>
      <c r="Q1359" s="3" t="s">
        <v>12563</v>
      </c>
      <c r="R1359" s="5" t="s">
        <v>18121</v>
      </c>
      <c r="S1359" s="3" t="s">
        <v>4411</v>
      </c>
      <c r="T1359" s="3" t="s">
        <v>780</v>
      </c>
      <c r="V1359" s="3">
        <v>5</v>
      </c>
      <c r="W1359" s="3">
        <v>0</v>
      </c>
      <c r="X1359" s="3">
        <v>32</v>
      </c>
      <c r="Y1359" s="3">
        <v>1357</v>
      </c>
      <c r="Z1359" s="3" t="s">
        <v>75</v>
      </c>
      <c r="AA1359" s="3">
        <v>16</v>
      </c>
      <c r="AB1359" s="3">
        <v>4</v>
      </c>
      <c r="AC1359" s="3">
        <v>2271662</v>
      </c>
      <c r="AD1359" s="3">
        <v>544052</v>
      </c>
      <c r="AF1359" s="3">
        <v>14</v>
      </c>
      <c r="AG1359" s="3">
        <v>978</v>
      </c>
    </row>
    <row r="1360" spans="1:33" ht="15.75" customHeight="1" x14ac:dyDescent="0.15">
      <c r="A1360" s="3">
        <v>19957</v>
      </c>
      <c r="B1360" s="3">
        <v>1358</v>
      </c>
      <c r="C1360" s="3">
        <v>26</v>
      </c>
      <c r="D1360" s="3" t="s">
        <v>2514</v>
      </c>
      <c r="E1360" s="3" t="s">
        <v>18124</v>
      </c>
      <c r="F1360" s="3" t="s">
        <v>96</v>
      </c>
      <c r="G1360" s="3" t="s">
        <v>61</v>
      </c>
      <c r="H1360" s="3" t="s">
        <v>7965</v>
      </c>
      <c r="I1360" s="3" t="s">
        <v>2538</v>
      </c>
      <c r="J1360" s="3">
        <v>317.44720000000001</v>
      </c>
      <c r="K1360" s="3">
        <v>22344726</v>
      </c>
      <c r="L1360" s="3" t="s">
        <v>364</v>
      </c>
      <c r="M1360" s="3">
        <v>3</v>
      </c>
      <c r="N1360" s="3" t="s">
        <v>2514</v>
      </c>
      <c r="O1360" s="3" t="s">
        <v>18124</v>
      </c>
      <c r="P1360" s="3" t="s">
        <v>1000</v>
      </c>
      <c r="Q1360" s="3" t="s">
        <v>12572</v>
      </c>
      <c r="R1360" s="5" t="s">
        <v>18131</v>
      </c>
      <c r="S1360" s="3" t="s">
        <v>7965</v>
      </c>
      <c r="T1360" s="3" t="s">
        <v>61</v>
      </c>
      <c r="V1360" s="3">
        <v>96</v>
      </c>
      <c r="W1360" s="3">
        <v>0</v>
      </c>
      <c r="X1360" s="3">
        <v>60</v>
      </c>
      <c r="Y1360" s="3">
        <v>1358</v>
      </c>
      <c r="Z1360" s="3" t="s">
        <v>364</v>
      </c>
      <c r="AA1360" s="3">
        <v>26</v>
      </c>
      <c r="AB1360" s="3">
        <v>10</v>
      </c>
      <c r="AC1360" s="3">
        <v>22344726</v>
      </c>
      <c r="AD1360" s="3">
        <v>5352707</v>
      </c>
      <c r="AF1360" s="3">
        <v>20</v>
      </c>
      <c r="AG1360" s="3">
        <v>15</v>
      </c>
    </row>
    <row r="1361" spans="1:33" ht="15.75" customHeight="1" x14ac:dyDescent="0.15">
      <c r="A1361" s="3">
        <v>23082</v>
      </c>
      <c r="B1361" s="3">
        <v>1359</v>
      </c>
      <c r="C1361" s="3">
        <v>40</v>
      </c>
      <c r="D1361" s="3" t="s">
        <v>2516</v>
      </c>
      <c r="E1361" s="3" t="s">
        <v>18139</v>
      </c>
      <c r="F1361" s="3" t="s">
        <v>657</v>
      </c>
      <c r="G1361" s="3" t="s">
        <v>246</v>
      </c>
      <c r="H1361" s="3" t="s">
        <v>264</v>
      </c>
      <c r="I1361" s="3" t="s">
        <v>264</v>
      </c>
      <c r="J1361" s="3">
        <v>317.26760000000002</v>
      </c>
      <c r="K1361" s="3">
        <v>11586798</v>
      </c>
      <c r="L1361" s="3" t="s">
        <v>162</v>
      </c>
      <c r="M1361" s="3">
        <v>1</v>
      </c>
      <c r="N1361" s="3" t="s">
        <v>2516</v>
      </c>
      <c r="O1361" s="3" t="s">
        <v>18139</v>
      </c>
      <c r="P1361" s="3" t="s">
        <v>41</v>
      </c>
      <c r="Q1361" s="3" t="s">
        <v>12576</v>
      </c>
      <c r="R1361" s="5" t="s">
        <v>18149</v>
      </c>
      <c r="S1361" s="3" t="s">
        <v>264</v>
      </c>
      <c r="T1361" s="3" t="s">
        <v>246</v>
      </c>
      <c r="V1361" s="3">
        <v>101</v>
      </c>
      <c r="W1361" s="3">
        <v>47</v>
      </c>
      <c r="X1361" s="3">
        <v>127</v>
      </c>
      <c r="Y1361" s="3">
        <v>1359</v>
      </c>
      <c r="Z1361" s="3" t="s">
        <v>162</v>
      </c>
      <c r="AA1361" s="3">
        <v>40</v>
      </c>
      <c r="AB1361" s="3">
        <v>5</v>
      </c>
      <c r="AC1361" s="3">
        <v>11586798</v>
      </c>
      <c r="AD1361" s="3">
        <v>2776827</v>
      </c>
      <c r="AE1361" s="3" t="s">
        <v>264</v>
      </c>
      <c r="AF1361" s="3">
        <v>8</v>
      </c>
      <c r="AG1361" s="3">
        <v>8</v>
      </c>
    </row>
    <row r="1362" spans="1:33" ht="15.75" customHeight="1" x14ac:dyDescent="0.15">
      <c r="A1362" s="3">
        <v>23196</v>
      </c>
      <c r="B1362" s="3">
        <v>1360</v>
      </c>
      <c r="C1362" s="3">
        <v>13</v>
      </c>
      <c r="D1362" s="3" t="s">
        <v>2518</v>
      </c>
      <c r="E1362" s="3" t="s">
        <v>18154</v>
      </c>
      <c r="F1362" s="3" t="s">
        <v>1193</v>
      </c>
      <c r="G1362" s="3" t="s">
        <v>564</v>
      </c>
      <c r="H1362" s="3" t="s">
        <v>10782</v>
      </c>
      <c r="I1362" s="3" t="s">
        <v>2049</v>
      </c>
      <c r="J1362" s="3">
        <v>317.04509999999999</v>
      </c>
      <c r="K1362" s="3">
        <v>2461254</v>
      </c>
      <c r="L1362" s="3" t="s">
        <v>215</v>
      </c>
      <c r="M1362" s="3">
        <v>1</v>
      </c>
      <c r="N1362" s="3" t="s">
        <v>2518</v>
      </c>
      <c r="O1362" s="3" t="s">
        <v>18154</v>
      </c>
      <c r="P1362" s="3" t="s">
        <v>179</v>
      </c>
      <c r="Q1362" s="3" t="s">
        <v>12582</v>
      </c>
      <c r="R1362" s="5" t="s">
        <v>18159</v>
      </c>
      <c r="S1362" s="3" t="s">
        <v>10782</v>
      </c>
      <c r="T1362" s="3" t="s">
        <v>564</v>
      </c>
      <c r="V1362" s="3">
        <v>35</v>
      </c>
      <c r="W1362" s="3">
        <v>16</v>
      </c>
      <c r="X1362" s="3">
        <v>87</v>
      </c>
      <c r="Y1362" s="3">
        <v>1360</v>
      </c>
      <c r="Z1362" s="3" t="s">
        <v>215</v>
      </c>
      <c r="AA1362" s="3">
        <v>13</v>
      </c>
      <c r="AB1362" s="3">
        <v>4</v>
      </c>
      <c r="AC1362" s="3">
        <v>2461254</v>
      </c>
      <c r="AD1362" s="3">
        <v>590165</v>
      </c>
      <c r="AE1362" s="3" t="s">
        <v>2049</v>
      </c>
      <c r="AF1362" s="3">
        <v>7</v>
      </c>
      <c r="AG1362" s="3">
        <v>35</v>
      </c>
    </row>
    <row r="1363" spans="1:33" ht="15.75" customHeight="1" x14ac:dyDescent="0.15">
      <c r="A1363" s="3">
        <v>24983</v>
      </c>
      <c r="B1363" s="3">
        <v>1361</v>
      </c>
      <c r="C1363" s="3">
        <v>17</v>
      </c>
      <c r="D1363" s="3" t="s">
        <v>2522</v>
      </c>
      <c r="E1363" s="3" t="s">
        <v>18167</v>
      </c>
      <c r="F1363" s="3" t="s">
        <v>4061</v>
      </c>
      <c r="G1363" s="3" t="s">
        <v>446</v>
      </c>
      <c r="H1363" s="3" t="s">
        <v>6590</v>
      </c>
      <c r="I1363" s="3" t="s">
        <v>2435</v>
      </c>
      <c r="J1363" s="3">
        <v>317.0188</v>
      </c>
      <c r="K1363" s="3">
        <v>3614615</v>
      </c>
      <c r="L1363" s="3" t="s">
        <v>66</v>
      </c>
      <c r="M1363" s="3">
        <v>0</v>
      </c>
      <c r="N1363" s="3" t="s">
        <v>2522</v>
      </c>
      <c r="O1363" s="3" t="s">
        <v>18167</v>
      </c>
      <c r="P1363" s="8">
        <v>39448</v>
      </c>
      <c r="Q1363" s="3" t="s">
        <v>12587</v>
      </c>
      <c r="R1363" s="5" t="s">
        <v>18172</v>
      </c>
      <c r="S1363" s="3" t="s">
        <v>6590</v>
      </c>
      <c r="T1363" s="3" t="s">
        <v>446</v>
      </c>
      <c r="V1363" s="3">
        <v>45</v>
      </c>
      <c r="W1363" s="3">
        <v>43</v>
      </c>
      <c r="X1363" s="3">
        <v>127</v>
      </c>
      <c r="Y1363" s="3">
        <v>1361</v>
      </c>
      <c r="Z1363" s="3" t="s">
        <v>66</v>
      </c>
      <c r="AA1363" s="3">
        <v>17</v>
      </c>
      <c r="AB1363" s="3">
        <v>6</v>
      </c>
      <c r="AC1363" s="3">
        <v>3614615</v>
      </c>
      <c r="AD1363" s="3">
        <v>866775</v>
      </c>
      <c r="AE1363" s="3" t="s">
        <v>2435</v>
      </c>
      <c r="AF1363" s="3">
        <v>9</v>
      </c>
      <c r="AG1363" s="3">
        <v>29</v>
      </c>
    </row>
    <row r="1364" spans="1:33" ht="15.75" customHeight="1" x14ac:dyDescent="0.15">
      <c r="A1364" s="3">
        <v>25926</v>
      </c>
      <c r="B1364" s="3">
        <v>1362</v>
      </c>
      <c r="C1364" s="3">
        <v>400</v>
      </c>
      <c r="D1364" s="3" t="s">
        <v>2524</v>
      </c>
      <c r="E1364" s="3" t="s">
        <v>18178</v>
      </c>
      <c r="F1364" s="3" t="s">
        <v>297</v>
      </c>
      <c r="G1364" s="3" t="s">
        <v>146</v>
      </c>
      <c r="H1364" s="3" t="s">
        <v>2725</v>
      </c>
      <c r="I1364" s="3" t="s">
        <v>2725</v>
      </c>
      <c r="J1364" s="3">
        <v>316.8777</v>
      </c>
      <c r="K1364" s="3">
        <v>33945966</v>
      </c>
      <c r="L1364" s="3" t="s">
        <v>50</v>
      </c>
      <c r="M1364" s="3">
        <v>0</v>
      </c>
      <c r="N1364" s="3" t="s">
        <v>2524</v>
      </c>
      <c r="O1364" s="3" t="s">
        <v>18178</v>
      </c>
      <c r="P1364" s="8">
        <v>43831</v>
      </c>
      <c r="Q1364" s="3" t="s">
        <v>12593</v>
      </c>
      <c r="R1364" s="5" t="s">
        <v>18186</v>
      </c>
      <c r="S1364" s="3" t="s">
        <v>2725</v>
      </c>
      <c r="T1364" s="3" t="s">
        <v>146</v>
      </c>
      <c r="V1364" s="3">
        <v>28</v>
      </c>
      <c r="X1364" s="3">
        <v>41</v>
      </c>
      <c r="Y1364" s="3">
        <v>1362</v>
      </c>
      <c r="Z1364" s="3" t="s">
        <v>50</v>
      </c>
      <c r="AA1364" s="3">
        <v>400</v>
      </c>
      <c r="AB1364" s="3">
        <v>120</v>
      </c>
      <c r="AC1364" s="3">
        <v>33945966</v>
      </c>
      <c r="AD1364" s="3">
        <v>8142907</v>
      </c>
      <c r="AE1364" s="3" t="s">
        <v>2725</v>
      </c>
      <c r="AF1364" s="3">
        <v>11</v>
      </c>
      <c r="AG1364" s="3">
        <v>30</v>
      </c>
    </row>
    <row r="1365" spans="1:33" ht="15.75" customHeight="1" x14ac:dyDescent="0.15">
      <c r="A1365" s="3">
        <v>21065</v>
      </c>
      <c r="B1365" s="3">
        <v>1363</v>
      </c>
      <c r="C1365" s="3">
        <v>140</v>
      </c>
      <c r="D1365" s="3" t="s">
        <v>2527</v>
      </c>
      <c r="E1365" s="3" t="s">
        <v>18194</v>
      </c>
      <c r="F1365" s="3" t="s">
        <v>331</v>
      </c>
      <c r="G1365" s="3" t="s">
        <v>167</v>
      </c>
      <c r="H1365" s="3" t="s">
        <v>2237</v>
      </c>
      <c r="J1365" s="3">
        <v>316.51420000000002</v>
      </c>
      <c r="K1365" s="3">
        <v>8197000</v>
      </c>
      <c r="L1365" s="3" t="s">
        <v>66</v>
      </c>
      <c r="M1365" s="3">
        <v>2</v>
      </c>
      <c r="N1365" s="3" t="s">
        <v>2527</v>
      </c>
      <c r="O1365" s="3" t="s">
        <v>18194</v>
      </c>
      <c r="P1365" s="3" t="s">
        <v>179</v>
      </c>
      <c r="Q1365" s="3" t="s">
        <v>12600</v>
      </c>
      <c r="R1365" s="5" t="s">
        <v>18199</v>
      </c>
      <c r="S1365" s="3" t="s">
        <v>2237</v>
      </c>
      <c r="T1365" s="3" t="s">
        <v>167</v>
      </c>
      <c r="V1365" s="3">
        <v>89</v>
      </c>
      <c r="W1365" s="3">
        <v>0</v>
      </c>
      <c r="X1365" s="3">
        <v>127</v>
      </c>
      <c r="Y1365" s="3">
        <v>1363</v>
      </c>
      <c r="Z1365" s="3" t="s">
        <v>66</v>
      </c>
      <c r="AA1365" s="3">
        <v>140</v>
      </c>
      <c r="AB1365" s="3">
        <v>27</v>
      </c>
      <c r="AC1365" s="3">
        <v>8197000</v>
      </c>
      <c r="AD1365" s="3">
        <v>1968000</v>
      </c>
      <c r="AF1365" s="3">
        <v>9</v>
      </c>
      <c r="AG1365" s="3">
        <v>373</v>
      </c>
    </row>
    <row r="1366" spans="1:33" ht="15.75" customHeight="1" x14ac:dyDescent="0.15">
      <c r="A1366" s="3">
        <v>25915</v>
      </c>
      <c r="B1366" s="3">
        <v>1364</v>
      </c>
      <c r="C1366" s="3">
        <v>62</v>
      </c>
      <c r="D1366" s="3" t="s">
        <v>2533</v>
      </c>
      <c r="E1366" s="3" t="s">
        <v>18205</v>
      </c>
      <c r="F1366" s="3" t="s">
        <v>36</v>
      </c>
      <c r="G1366" s="3" t="s">
        <v>37</v>
      </c>
      <c r="H1366" s="3" t="s">
        <v>817</v>
      </c>
      <c r="I1366" s="3" t="s">
        <v>817</v>
      </c>
      <c r="J1366" s="3">
        <v>315.96269999999998</v>
      </c>
      <c r="K1366" s="3">
        <v>10282873</v>
      </c>
      <c r="L1366" s="3" t="s">
        <v>66</v>
      </c>
      <c r="M1366" s="3">
        <v>0</v>
      </c>
      <c r="N1366" s="3" t="s">
        <v>2533</v>
      </c>
      <c r="O1366" s="3" t="s">
        <v>18205</v>
      </c>
      <c r="P1366" s="8">
        <v>39083</v>
      </c>
      <c r="Q1366" s="3" t="s">
        <v>10647</v>
      </c>
      <c r="R1366" s="5" t="s">
        <v>18209</v>
      </c>
      <c r="S1366" s="3" t="s">
        <v>817</v>
      </c>
      <c r="T1366" s="3" t="s">
        <v>37</v>
      </c>
      <c r="V1366" s="3">
        <v>127</v>
      </c>
      <c r="W1366" s="3">
        <v>36</v>
      </c>
      <c r="X1366" s="3">
        <v>127</v>
      </c>
      <c r="Y1366" s="3">
        <v>1364</v>
      </c>
      <c r="Z1366" s="3" t="s">
        <v>66</v>
      </c>
      <c r="AA1366" s="3">
        <v>62</v>
      </c>
      <c r="AB1366" s="3">
        <v>40</v>
      </c>
      <c r="AC1366" s="3">
        <v>10282873</v>
      </c>
      <c r="AD1366" s="3">
        <v>2472066</v>
      </c>
      <c r="AE1366" s="3" t="s">
        <v>817</v>
      </c>
      <c r="AF1366" s="3">
        <v>9</v>
      </c>
      <c r="AG1366" s="3">
        <v>11</v>
      </c>
    </row>
    <row r="1367" spans="1:33" ht="15.75" customHeight="1" x14ac:dyDescent="0.15">
      <c r="A1367" s="3">
        <v>25872</v>
      </c>
      <c r="B1367" s="3">
        <v>1365</v>
      </c>
      <c r="C1367" s="3">
        <v>24</v>
      </c>
      <c r="D1367" s="3" t="s">
        <v>2545</v>
      </c>
      <c r="E1367" s="3" t="s">
        <v>18214</v>
      </c>
      <c r="F1367" s="3" t="s">
        <v>657</v>
      </c>
      <c r="G1367" s="3" t="s">
        <v>246</v>
      </c>
      <c r="H1367" s="3" t="s">
        <v>10803</v>
      </c>
      <c r="I1367" s="3" t="s">
        <v>3818</v>
      </c>
      <c r="J1367" s="3">
        <v>315.95170000000002</v>
      </c>
      <c r="K1367" s="3">
        <v>2125609</v>
      </c>
      <c r="L1367" s="3" t="s">
        <v>66</v>
      </c>
      <c r="M1367" s="3">
        <v>0</v>
      </c>
      <c r="N1367" s="3" t="s">
        <v>2545</v>
      </c>
      <c r="O1367" s="3" t="s">
        <v>18214</v>
      </c>
      <c r="P1367" s="8">
        <v>37987</v>
      </c>
      <c r="Q1367" s="3" t="s">
        <v>12611</v>
      </c>
      <c r="R1367" s="5" t="s">
        <v>18215</v>
      </c>
      <c r="S1367" s="3" t="s">
        <v>10803</v>
      </c>
      <c r="T1367" s="3" t="s">
        <v>246</v>
      </c>
      <c r="V1367" s="3">
        <v>102</v>
      </c>
      <c r="X1367" s="3">
        <v>127</v>
      </c>
      <c r="Y1367" s="3">
        <v>1365</v>
      </c>
      <c r="Z1367" s="3" t="s">
        <v>66</v>
      </c>
      <c r="AA1367" s="3">
        <v>24</v>
      </c>
      <c r="AB1367" s="3">
        <v>4</v>
      </c>
      <c r="AC1367" s="3">
        <v>2125609</v>
      </c>
      <c r="AD1367" s="3">
        <v>511023</v>
      </c>
      <c r="AE1367" s="3" t="s">
        <v>3818</v>
      </c>
      <c r="AF1367" s="3">
        <v>9</v>
      </c>
      <c r="AG1367" s="3">
        <v>22</v>
      </c>
    </row>
    <row r="1368" spans="1:33" ht="15.75" customHeight="1" x14ac:dyDescent="0.15">
      <c r="A1368" s="3">
        <v>24851</v>
      </c>
      <c r="B1368" s="3">
        <v>1366</v>
      </c>
      <c r="C1368" s="3">
        <v>25</v>
      </c>
      <c r="D1368" s="3" t="s">
        <v>2548</v>
      </c>
      <c r="E1368" s="3" t="s">
        <v>18221</v>
      </c>
      <c r="F1368" s="3" t="s">
        <v>1318</v>
      </c>
      <c r="G1368" s="3" t="s">
        <v>707</v>
      </c>
      <c r="H1368" s="3" t="s">
        <v>7540</v>
      </c>
      <c r="I1368" s="3" t="s">
        <v>711</v>
      </c>
      <c r="J1368" s="3">
        <v>315.85309999999998</v>
      </c>
      <c r="K1368" s="3">
        <v>2108026</v>
      </c>
      <c r="L1368" s="3" t="s">
        <v>364</v>
      </c>
      <c r="M1368" s="3">
        <v>0</v>
      </c>
      <c r="N1368" s="3" t="s">
        <v>2548</v>
      </c>
      <c r="O1368" s="3" t="s">
        <v>18221</v>
      </c>
      <c r="P1368" s="8">
        <v>38718</v>
      </c>
      <c r="Q1368" s="3" t="s">
        <v>12614</v>
      </c>
      <c r="R1368" s="5" t="s">
        <v>18227</v>
      </c>
      <c r="S1368" s="3" t="s">
        <v>7540</v>
      </c>
      <c r="T1368" s="3" t="s">
        <v>707</v>
      </c>
      <c r="V1368" s="3">
        <v>8</v>
      </c>
      <c r="W1368" s="3">
        <v>0</v>
      </c>
      <c r="X1368" s="3">
        <v>61</v>
      </c>
      <c r="Y1368" s="3">
        <v>1366</v>
      </c>
      <c r="Z1368" s="3" t="s">
        <v>364</v>
      </c>
      <c r="AA1368" s="3">
        <v>25</v>
      </c>
      <c r="AB1368" s="3">
        <v>4</v>
      </c>
      <c r="AC1368" s="3">
        <v>2108026</v>
      </c>
      <c r="AD1368" s="3">
        <v>506916</v>
      </c>
      <c r="AF1368" s="3">
        <v>20</v>
      </c>
      <c r="AG1368" s="3">
        <v>38</v>
      </c>
    </row>
    <row r="1369" spans="1:33" ht="15.75" customHeight="1" x14ac:dyDescent="0.15">
      <c r="A1369" s="3">
        <v>23080</v>
      </c>
      <c r="B1369" s="3">
        <v>1367</v>
      </c>
      <c r="C1369" s="3">
        <v>29</v>
      </c>
      <c r="D1369" s="3" t="s">
        <v>2552</v>
      </c>
      <c r="E1369" s="3" t="s">
        <v>18233</v>
      </c>
      <c r="F1369" s="3" t="s">
        <v>96</v>
      </c>
      <c r="G1369" s="3" t="s">
        <v>61</v>
      </c>
      <c r="H1369" s="3" t="s">
        <v>2729</v>
      </c>
      <c r="I1369" s="3" t="s">
        <v>251</v>
      </c>
      <c r="J1369" s="3">
        <v>315.02640000000002</v>
      </c>
      <c r="K1369" s="3">
        <v>8431972</v>
      </c>
      <c r="L1369" s="3" t="s">
        <v>162</v>
      </c>
      <c r="M1369" s="3">
        <v>1</v>
      </c>
      <c r="N1369" s="3" t="s">
        <v>2552</v>
      </c>
      <c r="O1369" s="3" t="s">
        <v>18233</v>
      </c>
      <c r="P1369" s="3" t="s">
        <v>41</v>
      </c>
      <c r="Q1369" s="3" t="s">
        <v>12619</v>
      </c>
      <c r="R1369" s="5" t="s">
        <v>18238</v>
      </c>
      <c r="S1369" s="3" t="s">
        <v>2729</v>
      </c>
      <c r="T1369" s="3" t="s">
        <v>61</v>
      </c>
      <c r="V1369" s="3">
        <v>97</v>
      </c>
      <c r="W1369" s="3">
        <v>0</v>
      </c>
      <c r="X1369" s="3">
        <v>127</v>
      </c>
      <c r="Y1369" s="3">
        <v>1367</v>
      </c>
      <c r="Z1369" s="3" t="s">
        <v>162</v>
      </c>
      <c r="AA1369" s="3">
        <v>29</v>
      </c>
      <c r="AB1369" s="3">
        <v>7</v>
      </c>
      <c r="AC1369" s="3">
        <v>8431972</v>
      </c>
      <c r="AD1369" s="3">
        <v>2031671</v>
      </c>
      <c r="AF1369" s="3">
        <v>8</v>
      </c>
      <c r="AG1369" s="3">
        <v>40</v>
      </c>
    </row>
    <row r="1370" spans="1:33" ht="15.75" customHeight="1" x14ac:dyDescent="0.15">
      <c r="A1370" s="3">
        <v>21365</v>
      </c>
      <c r="B1370" s="3">
        <v>1368</v>
      </c>
      <c r="C1370" s="3">
        <v>17</v>
      </c>
      <c r="D1370" s="3" t="s">
        <v>2554</v>
      </c>
      <c r="E1370" s="3" t="s">
        <v>18243</v>
      </c>
      <c r="F1370" s="3" t="s">
        <v>36</v>
      </c>
      <c r="G1370" s="3" t="s">
        <v>37</v>
      </c>
      <c r="H1370" s="3" t="s">
        <v>9224</v>
      </c>
      <c r="I1370" s="3" t="s">
        <v>5922</v>
      </c>
      <c r="J1370" s="3">
        <v>314.09210000000002</v>
      </c>
      <c r="K1370" s="3">
        <v>4782217</v>
      </c>
      <c r="L1370" s="3" t="s">
        <v>71</v>
      </c>
      <c r="M1370" s="3">
        <v>2</v>
      </c>
      <c r="N1370" s="3" t="s">
        <v>2554</v>
      </c>
      <c r="O1370" s="3" t="s">
        <v>18243</v>
      </c>
      <c r="P1370" s="3" t="s">
        <v>41</v>
      </c>
      <c r="Q1370" s="3" t="s">
        <v>9223</v>
      </c>
      <c r="R1370" s="5" t="s">
        <v>18247</v>
      </c>
      <c r="S1370" s="3" t="s">
        <v>9224</v>
      </c>
      <c r="T1370" s="3" t="s">
        <v>37</v>
      </c>
      <c r="V1370" s="3">
        <v>127</v>
      </c>
      <c r="W1370" s="3">
        <v>0</v>
      </c>
      <c r="X1370" s="3">
        <v>127</v>
      </c>
      <c r="Y1370" s="3">
        <v>1368</v>
      </c>
      <c r="Z1370" s="3" t="s">
        <v>71</v>
      </c>
      <c r="AA1370" s="3">
        <v>17</v>
      </c>
      <c r="AB1370" s="3">
        <v>7</v>
      </c>
      <c r="AC1370" s="3">
        <v>4782217</v>
      </c>
      <c r="AD1370" s="3">
        <v>1154868</v>
      </c>
      <c r="AF1370" s="3">
        <v>5</v>
      </c>
      <c r="AG1370" s="3">
        <v>75</v>
      </c>
    </row>
    <row r="1371" spans="1:33" ht="15.75" customHeight="1" x14ac:dyDescent="0.15">
      <c r="A1371" s="3">
        <v>23503</v>
      </c>
      <c r="B1371" s="3">
        <v>1369</v>
      </c>
      <c r="C1371" s="3">
        <v>653</v>
      </c>
      <c r="D1371" s="3" t="s">
        <v>2558</v>
      </c>
      <c r="E1371" s="3" t="s">
        <v>18253</v>
      </c>
      <c r="F1371" s="3" t="s">
        <v>6874</v>
      </c>
      <c r="G1371" s="3" t="s">
        <v>621</v>
      </c>
      <c r="H1371" s="3" t="s">
        <v>10811</v>
      </c>
      <c r="I1371" s="3" t="s">
        <v>4662</v>
      </c>
      <c r="J1371" s="3">
        <v>313.88690000000003</v>
      </c>
      <c r="K1371" s="3">
        <v>19059551</v>
      </c>
      <c r="L1371" s="3" t="s">
        <v>538</v>
      </c>
      <c r="M1371" s="3">
        <v>1</v>
      </c>
      <c r="N1371" s="3" t="s">
        <v>2558</v>
      </c>
      <c r="O1371" s="3" t="s">
        <v>18253</v>
      </c>
      <c r="P1371" s="3" t="s">
        <v>179</v>
      </c>
      <c r="Q1371" s="3" t="s">
        <v>12634</v>
      </c>
      <c r="R1371" s="5" t="s">
        <v>18259</v>
      </c>
      <c r="S1371" s="3" t="s">
        <v>10811</v>
      </c>
      <c r="T1371" s="3" t="s">
        <v>621</v>
      </c>
      <c r="V1371" s="3">
        <v>17</v>
      </c>
      <c r="W1371" s="3">
        <v>13</v>
      </c>
      <c r="X1371" s="3">
        <v>45</v>
      </c>
      <c r="Y1371" s="3">
        <v>1369</v>
      </c>
      <c r="Z1371" s="3" t="s">
        <v>538</v>
      </c>
      <c r="AA1371" s="3">
        <v>653</v>
      </c>
      <c r="AB1371" s="3">
        <v>164</v>
      </c>
      <c r="AC1371" s="3">
        <v>19059551</v>
      </c>
      <c r="AD1371" s="3">
        <v>4605014</v>
      </c>
      <c r="AE1371" s="3" t="s">
        <v>4662</v>
      </c>
      <c r="AF1371" s="3">
        <v>3</v>
      </c>
      <c r="AG1371" s="3">
        <v>82</v>
      </c>
    </row>
    <row r="1372" spans="1:33" ht="15.75" customHeight="1" x14ac:dyDescent="0.15">
      <c r="A1372" s="3">
        <v>19391</v>
      </c>
      <c r="B1372" s="3">
        <v>1370</v>
      </c>
      <c r="C1372" s="3">
        <v>45</v>
      </c>
      <c r="D1372" s="5" t="s">
        <v>2564</v>
      </c>
      <c r="E1372" s="3" t="s">
        <v>18267</v>
      </c>
      <c r="F1372" s="3" t="s">
        <v>5738</v>
      </c>
      <c r="G1372" s="3" t="s">
        <v>599</v>
      </c>
      <c r="H1372" s="3" t="s">
        <v>5151</v>
      </c>
      <c r="I1372" s="3" t="s">
        <v>3354</v>
      </c>
      <c r="J1372" s="3">
        <v>313.85520000000002</v>
      </c>
      <c r="K1372" s="3">
        <v>16070892</v>
      </c>
      <c r="L1372" s="3" t="s">
        <v>356</v>
      </c>
      <c r="M1372" s="3">
        <v>3</v>
      </c>
      <c r="N1372" s="5" t="s">
        <v>2564</v>
      </c>
      <c r="O1372" s="3" t="s">
        <v>18267</v>
      </c>
      <c r="P1372" s="3" t="s">
        <v>179</v>
      </c>
      <c r="Q1372" s="3" t="s">
        <v>12638</v>
      </c>
      <c r="R1372" s="5" t="s">
        <v>18275</v>
      </c>
      <c r="S1372" s="3" t="s">
        <v>5151</v>
      </c>
      <c r="T1372" s="3" t="s">
        <v>599</v>
      </c>
      <c r="V1372" s="3">
        <v>22</v>
      </c>
      <c r="W1372" s="3">
        <v>20</v>
      </c>
      <c r="X1372" s="3">
        <v>71</v>
      </c>
      <c r="Y1372" s="3">
        <v>1370</v>
      </c>
      <c r="Z1372" s="3" t="s">
        <v>356</v>
      </c>
      <c r="AA1372" s="3">
        <v>45</v>
      </c>
      <c r="AB1372" s="3">
        <v>20</v>
      </c>
      <c r="AC1372" s="3">
        <v>16070892</v>
      </c>
      <c r="AD1372" s="3">
        <v>3883216</v>
      </c>
      <c r="AE1372" s="3" t="s">
        <v>3354</v>
      </c>
      <c r="AF1372" s="3">
        <v>18</v>
      </c>
      <c r="AG1372" s="3">
        <v>13</v>
      </c>
    </row>
    <row r="1373" spans="1:33" ht="15.75" customHeight="1" x14ac:dyDescent="0.15">
      <c r="A1373" s="3">
        <v>19576</v>
      </c>
      <c r="B1373" s="3">
        <v>1371</v>
      </c>
      <c r="C1373" s="3">
        <v>80</v>
      </c>
      <c r="D1373" s="3" t="s">
        <v>2570</v>
      </c>
      <c r="E1373" s="3" t="s">
        <v>18282</v>
      </c>
      <c r="F1373" s="3" t="s">
        <v>475</v>
      </c>
      <c r="G1373" s="3" t="s">
        <v>277</v>
      </c>
      <c r="H1373" s="3" t="s">
        <v>475</v>
      </c>
      <c r="I1373" s="3" t="s">
        <v>203</v>
      </c>
      <c r="J1373" s="3">
        <v>313.81380000000001</v>
      </c>
      <c r="K1373" s="3">
        <v>70058676</v>
      </c>
      <c r="L1373" s="3" t="s">
        <v>356</v>
      </c>
      <c r="M1373" s="3">
        <v>3</v>
      </c>
      <c r="N1373" s="3" t="s">
        <v>2570</v>
      </c>
      <c r="O1373" s="3" t="s">
        <v>18282</v>
      </c>
      <c r="P1373" s="3" t="s">
        <v>987</v>
      </c>
      <c r="Q1373" s="3" t="s">
        <v>8304</v>
      </c>
      <c r="R1373" s="5" t="s">
        <v>18288</v>
      </c>
      <c r="S1373" s="3" t="s">
        <v>475</v>
      </c>
      <c r="T1373" s="3" t="s">
        <v>277</v>
      </c>
      <c r="V1373" s="3">
        <v>110</v>
      </c>
      <c r="W1373" s="3">
        <v>127</v>
      </c>
      <c r="X1373" s="3">
        <v>72</v>
      </c>
      <c r="Y1373" s="3">
        <v>1371</v>
      </c>
      <c r="Z1373" s="3" t="s">
        <v>356</v>
      </c>
      <c r="AA1373" s="3">
        <v>80</v>
      </c>
      <c r="AB1373" s="3">
        <v>25</v>
      </c>
      <c r="AC1373" s="3">
        <v>70058676</v>
      </c>
      <c r="AD1373" s="3">
        <v>16930000</v>
      </c>
      <c r="AE1373" s="3" t="s">
        <v>203</v>
      </c>
      <c r="AF1373" s="3">
        <v>18</v>
      </c>
      <c r="AG1373" s="3">
        <v>9</v>
      </c>
    </row>
    <row r="1374" spans="1:33" ht="15.75" customHeight="1" x14ac:dyDescent="0.15">
      <c r="A1374" s="3">
        <v>25326</v>
      </c>
      <c r="B1374" s="3">
        <v>1372</v>
      </c>
      <c r="C1374" s="3">
        <v>138</v>
      </c>
      <c r="D1374" s="3" t="s">
        <v>2575</v>
      </c>
      <c r="E1374" s="3" t="s">
        <v>18294</v>
      </c>
      <c r="F1374" s="3" t="s">
        <v>210</v>
      </c>
      <c r="G1374" s="3" t="s">
        <v>114</v>
      </c>
      <c r="H1374" s="3" t="s">
        <v>115</v>
      </c>
      <c r="I1374" s="3" t="s">
        <v>69</v>
      </c>
      <c r="J1374" s="3">
        <v>312.9676</v>
      </c>
      <c r="K1374" s="3">
        <v>21237619</v>
      </c>
      <c r="L1374" s="3" t="s">
        <v>71</v>
      </c>
      <c r="M1374" s="3">
        <v>0</v>
      </c>
      <c r="N1374" s="3" t="s">
        <v>2575</v>
      </c>
      <c r="O1374" s="3" t="s">
        <v>18294</v>
      </c>
      <c r="P1374" s="8">
        <v>39083</v>
      </c>
      <c r="Q1374" s="3" t="s">
        <v>12646</v>
      </c>
      <c r="R1374" s="5" t="s">
        <v>18300</v>
      </c>
      <c r="S1374" s="3" t="s">
        <v>115</v>
      </c>
      <c r="T1374" s="3" t="s">
        <v>114</v>
      </c>
      <c r="V1374" s="3">
        <v>27</v>
      </c>
      <c r="W1374" s="3">
        <v>20</v>
      </c>
      <c r="X1374" s="3">
        <v>127</v>
      </c>
      <c r="Y1374" s="3">
        <v>1372</v>
      </c>
      <c r="Z1374" s="3" t="s">
        <v>71</v>
      </c>
      <c r="AA1374" s="3">
        <v>138</v>
      </c>
      <c r="AB1374" s="3">
        <v>65</v>
      </c>
      <c r="AC1374" s="3">
        <v>21237619</v>
      </c>
      <c r="AD1374" s="3">
        <v>5142684</v>
      </c>
      <c r="AE1374" s="3" t="s">
        <v>69</v>
      </c>
      <c r="AF1374" s="3">
        <v>5</v>
      </c>
      <c r="AG1374" s="3">
        <v>20</v>
      </c>
    </row>
    <row r="1375" spans="1:33" ht="15.75" customHeight="1" x14ac:dyDescent="0.15">
      <c r="A1375" s="3">
        <v>11000</v>
      </c>
      <c r="B1375" s="3">
        <v>1373</v>
      </c>
      <c r="C1375" s="3">
        <v>171</v>
      </c>
      <c r="D1375" s="3" t="s">
        <v>2578</v>
      </c>
      <c r="E1375" s="3" t="s">
        <v>18306</v>
      </c>
      <c r="F1375" s="3" t="s">
        <v>1620</v>
      </c>
      <c r="G1375" s="3" t="s">
        <v>412</v>
      </c>
      <c r="H1375" s="3" t="s">
        <v>10824</v>
      </c>
      <c r="I1375" s="3" t="s">
        <v>742</v>
      </c>
      <c r="J1375" s="3">
        <v>312.31319999999999</v>
      </c>
      <c r="K1375" s="3">
        <v>40435000</v>
      </c>
      <c r="L1375" s="3" t="s">
        <v>162</v>
      </c>
      <c r="M1375" s="3">
        <v>3</v>
      </c>
      <c r="N1375" s="3" t="s">
        <v>2578</v>
      </c>
      <c r="O1375" s="3" t="s">
        <v>18306</v>
      </c>
      <c r="P1375" s="3" t="s">
        <v>3926</v>
      </c>
      <c r="Q1375" s="3" t="s">
        <v>12650</v>
      </c>
      <c r="R1375" s="5" t="s">
        <v>18323</v>
      </c>
      <c r="S1375" s="3" t="s">
        <v>10824</v>
      </c>
      <c r="T1375" s="3" t="s">
        <v>412</v>
      </c>
      <c r="V1375" s="3">
        <v>62</v>
      </c>
      <c r="W1375" s="3">
        <v>58</v>
      </c>
      <c r="X1375" s="3">
        <v>127</v>
      </c>
      <c r="Y1375" s="3">
        <v>1373</v>
      </c>
      <c r="Z1375" s="3" t="s">
        <v>162</v>
      </c>
      <c r="AA1375" s="3">
        <v>171</v>
      </c>
      <c r="AB1375" s="3">
        <v>82</v>
      </c>
      <c r="AC1375" s="3">
        <v>40435000</v>
      </c>
      <c r="AD1375" s="3">
        <v>9806865</v>
      </c>
      <c r="AE1375" s="3" t="s">
        <v>742</v>
      </c>
      <c r="AF1375" s="3">
        <v>8</v>
      </c>
      <c r="AG1375" s="3">
        <v>17</v>
      </c>
    </row>
    <row r="1376" spans="1:33" ht="15.75" customHeight="1" x14ac:dyDescent="0.15">
      <c r="A1376" s="3">
        <v>25439</v>
      </c>
      <c r="B1376" s="3">
        <v>1374</v>
      </c>
      <c r="C1376" s="3">
        <v>185</v>
      </c>
      <c r="D1376" s="3" t="s">
        <v>2579</v>
      </c>
      <c r="E1376" s="3" t="s">
        <v>18330</v>
      </c>
      <c r="F1376" s="3" t="s">
        <v>1009</v>
      </c>
      <c r="G1376" s="3" t="s">
        <v>403</v>
      </c>
      <c r="H1376" s="3" t="s">
        <v>10826</v>
      </c>
      <c r="I1376" s="3" t="s">
        <v>203</v>
      </c>
      <c r="J1376" s="3">
        <v>312.21480000000003</v>
      </c>
      <c r="K1376" s="3">
        <v>47036251</v>
      </c>
      <c r="L1376" s="3" t="s">
        <v>162</v>
      </c>
      <c r="M1376" s="3">
        <v>0</v>
      </c>
      <c r="N1376" s="3" t="s">
        <v>2579</v>
      </c>
      <c r="O1376" s="3" t="s">
        <v>18330</v>
      </c>
      <c r="P1376" s="8">
        <v>39814</v>
      </c>
      <c r="Q1376" s="3" t="s">
        <v>12656</v>
      </c>
      <c r="R1376" s="5" t="s">
        <v>18339</v>
      </c>
      <c r="S1376" s="3" t="s">
        <v>10826</v>
      </c>
      <c r="T1376" s="3" t="s">
        <v>403</v>
      </c>
      <c r="V1376" s="3">
        <v>41</v>
      </c>
      <c r="W1376" s="3">
        <v>127</v>
      </c>
      <c r="X1376" s="3">
        <v>127</v>
      </c>
      <c r="Y1376" s="3">
        <v>1374</v>
      </c>
      <c r="Z1376" s="3" t="s">
        <v>162</v>
      </c>
      <c r="AA1376" s="3">
        <v>185</v>
      </c>
      <c r="AB1376" s="3">
        <v>60</v>
      </c>
      <c r="AC1376" s="3">
        <v>47036251</v>
      </c>
      <c r="AD1376" s="3">
        <v>11410617</v>
      </c>
      <c r="AE1376" s="3" t="s">
        <v>203</v>
      </c>
      <c r="AF1376" s="3">
        <v>8</v>
      </c>
      <c r="AG1376" s="3">
        <v>9</v>
      </c>
    </row>
    <row r="1377" spans="1:33" ht="15.75" customHeight="1" x14ac:dyDescent="0.15">
      <c r="A1377" s="3">
        <v>25116</v>
      </c>
      <c r="B1377" s="3">
        <v>1375</v>
      </c>
      <c r="C1377" s="3">
        <v>65</v>
      </c>
      <c r="D1377" s="3" t="s">
        <v>2583</v>
      </c>
      <c r="E1377" s="3" t="s">
        <v>18345</v>
      </c>
      <c r="F1377" s="3" t="s">
        <v>635</v>
      </c>
      <c r="G1377" s="3" t="s">
        <v>236</v>
      </c>
      <c r="H1377" s="3" t="s">
        <v>10829</v>
      </c>
      <c r="I1377" s="3" t="s">
        <v>4171</v>
      </c>
      <c r="J1377" s="3">
        <v>311.30110000000002</v>
      </c>
      <c r="K1377" s="3">
        <v>33886117</v>
      </c>
      <c r="L1377" s="3" t="s">
        <v>86</v>
      </c>
      <c r="M1377" s="3">
        <v>0</v>
      </c>
      <c r="N1377" s="3" t="s">
        <v>2583</v>
      </c>
      <c r="O1377" s="3" t="s">
        <v>18345</v>
      </c>
      <c r="P1377" s="8">
        <v>36526</v>
      </c>
      <c r="Q1377" s="3" t="s">
        <v>12658</v>
      </c>
      <c r="R1377" s="5" t="s">
        <v>18348</v>
      </c>
      <c r="S1377" s="3" t="s">
        <v>10829</v>
      </c>
      <c r="T1377" s="3" t="s">
        <v>236</v>
      </c>
      <c r="V1377" s="3">
        <v>20</v>
      </c>
      <c r="W1377" s="3">
        <v>0</v>
      </c>
      <c r="X1377" s="3">
        <v>43</v>
      </c>
      <c r="Y1377" s="3">
        <v>1375</v>
      </c>
      <c r="Z1377" s="3" t="s">
        <v>86</v>
      </c>
      <c r="AA1377" s="3">
        <v>65</v>
      </c>
      <c r="AB1377" s="3">
        <v>24</v>
      </c>
      <c r="AC1377" s="3">
        <v>33886117</v>
      </c>
      <c r="AD1377" s="3">
        <v>8238761</v>
      </c>
      <c r="AF1377" s="3">
        <v>16</v>
      </c>
      <c r="AG1377" s="3">
        <v>140</v>
      </c>
    </row>
    <row r="1378" spans="1:33" ht="15.75" customHeight="1" x14ac:dyDescent="0.15">
      <c r="A1378" s="3">
        <v>19423</v>
      </c>
      <c r="B1378" s="3">
        <v>1376</v>
      </c>
      <c r="C1378" s="3">
        <v>225</v>
      </c>
      <c r="D1378" s="3" t="s">
        <v>2585</v>
      </c>
      <c r="E1378" s="3" t="s">
        <v>18353</v>
      </c>
      <c r="F1378" s="3" t="s">
        <v>1620</v>
      </c>
      <c r="G1378" s="3" t="s">
        <v>412</v>
      </c>
      <c r="H1378" s="3" t="s">
        <v>10834</v>
      </c>
      <c r="I1378" s="3" t="s">
        <v>742</v>
      </c>
      <c r="J1378" s="3">
        <v>311.25479999999999</v>
      </c>
      <c r="K1378" s="3">
        <v>45693700</v>
      </c>
      <c r="L1378" s="3" t="s">
        <v>75</v>
      </c>
      <c r="M1378" s="3">
        <v>3</v>
      </c>
      <c r="N1378" s="3" t="s">
        <v>2585</v>
      </c>
      <c r="O1378" s="3" t="s">
        <v>18353</v>
      </c>
      <c r="P1378" s="3" t="s">
        <v>179</v>
      </c>
      <c r="Q1378" s="3" t="s">
        <v>12662</v>
      </c>
      <c r="R1378" s="5" t="s">
        <v>18358</v>
      </c>
      <c r="S1378" s="3" t="s">
        <v>10834</v>
      </c>
      <c r="T1378" s="3" t="s">
        <v>412</v>
      </c>
      <c r="V1378" s="3">
        <v>63</v>
      </c>
      <c r="W1378" s="3">
        <v>59</v>
      </c>
      <c r="X1378" s="3">
        <v>33</v>
      </c>
      <c r="Y1378" s="3">
        <v>1376</v>
      </c>
      <c r="Z1378" s="3" t="s">
        <v>75</v>
      </c>
      <c r="AA1378" s="3">
        <v>225</v>
      </c>
      <c r="AB1378" s="3">
        <v>75</v>
      </c>
      <c r="AC1378" s="3">
        <v>45693700</v>
      </c>
      <c r="AD1378" s="3">
        <v>11110800</v>
      </c>
      <c r="AE1378" s="3" t="s">
        <v>742</v>
      </c>
      <c r="AF1378" s="3">
        <v>14</v>
      </c>
      <c r="AG1378" s="3">
        <v>17</v>
      </c>
    </row>
    <row r="1379" spans="1:33" ht="15.75" customHeight="1" x14ac:dyDescent="0.15">
      <c r="A1379" s="3">
        <v>25781</v>
      </c>
      <c r="B1379" s="3">
        <v>1377</v>
      </c>
      <c r="C1379" s="3">
        <v>550</v>
      </c>
      <c r="D1379" s="3" t="s">
        <v>2590</v>
      </c>
      <c r="E1379" s="3" t="s">
        <v>18364</v>
      </c>
      <c r="F1379" s="3" t="s">
        <v>1009</v>
      </c>
      <c r="G1379" s="3" t="s">
        <v>403</v>
      </c>
      <c r="H1379" s="3" t="s">
        <v>10836</v>
      </c>
      <c r="I1379" s="3" t="s">
        <v>203</v>
      </c>
      <c r="J1379" s="3">
        <v>311.24930000000001</v>
      </c>
      <c r="K1379" s="3">
        <v>15244768</v>
      </c>
      <c r="L1379" s="3" t="s">
        <v>50</v>
      </c>
      <c r="M1379" s="3">
        <v>0</v>
      </c>
      <c r="N1379" s="3" t="s">
        <v>2590</v>
      </c>
      <c r="O1379" s="3" t="s">
        <v>18364</v>
      </c>
      <c r="P1379" s="8">
        <v>39448</v>
      </c>
      <c r="Q1379" s="3" t="s">
        <v>12668</v>
      </c>
      <c r="R1379" s="5" t="s">
        <v>18371</v>
      </c>
      <c r="S1379" s="3" t="s">
        <v>10836</v>
      </c>
      <c r="T1379" s="3" t="s">
        <v>403</v>
      </c>
      <c r="V1379" s="3">
        <v>42</v>
      </c>
      <c r="W1379" s="3">
        <v>127</v>
      </c>
      <c r="X1379" s="3">
        <v>42</v>
      </c>
      <c r="Y1379" s="3">
        <v>1377</v>
      </c>
      <c r="Z1379" s="3" t="s">
        <v>50</v>
      </c>
      <c r="AA1379" s="3">
        <v>550</v>
      </c>
      <c r="AB1379" s="3">
        <v>150</v>
      </c>
      <c r="AC1379" s="3">
        <v>15244768</v>
      </c>
      <c r="AD1379" s="3">
        <v>3706941</v>
      </c>
      <c r="AE1379" s="3" t="s">
        <v>203</v>
      </c>
      <c r="AF1379" s="3">
        <v>11</v>
      </c>
      <c r="AG1379" s="3">
        <v>9</v>
      </c>
    </row>
    <row r="1380" spans="1:33" ht="15.75" customHeight="1" x14ac:dyDescent="0.15">
      <c r="A1380" s="3">
        <v>26023</v>
      </c>
      <c r="B1380" s="3">
        <v>1378</v>
      </c>
      <c r="C1380" s="3">
        <v>55</v>
      </c>
      <c r="D1380" s="3" t="s">
        <v>2593</v>
      </c>
      <c r="E1380" s="3" t="s">
        <v>18383</v>
      </c>
      <c r="F1380" s="3" t="s">
        <v>475</v>
      </c>
      <c r="G1380" s="3" t="s">
        <v>277</v>
      </c>
      <c r="H1380" s="3" t="s">
        <v>475</v>
      </c>
      <c r="I1380" s="3" t="s">
        <v>203</v>
      </c>
      <c r="J1380" s="3">
        <v>311.01690000000002</v>
      </c>
      <c r="K1380" s="3">
        <v>13133811</v>
      </c>
      <c r="L1380" s="3" t="s">
        <v>71</v>
      </c>
      <c r="M1380" s="3">
        <v>0</v>
      </c>
      <c r="N1380" s="3" t="s">
        <v>2593</v>
      </c>
      <c r="O1380" s="3" t="s">
        <v>18383</v>
      </c>
      <c r="P1380" s="8">
        <v>37987</v>
      </c>
      <c r="Q1380" s="3" t="s">
        <v>3170</v>
      </c>
      <c r="R1380" s="5" t="s">
        <v>18391</v>
      </c>
      <c r="S1380" s="3" t="s">
        <v>475</v>
      </c>
      <c r="T1380" s="3" t="s">
        <v>277</v>
      </c>
      <c r="V1380" s="3">
        <v>111</v>
      </c>
      <c r="W1380" s="3">
        <v>127</v>
      </c>
      <c r="X1380" s="3">
        <v>127</v>
      </c>
      <c r="Y1380" s="3">
        <v>1378</v>
      </c>
      <c r="Z1380" s="3" t="s">
        <v>71</v>
      </c>
      <c r="AA1380" s="3">
        <v>55</v>
      </c>
      <c r="AB1380" s="3">
        <v>9</v>
      </c>
      <c r="AC1380" s="3">
        <v>13133811</v>
      </c>
      <c r="AD1380" s="3">
        <v>3195443</v>
      </c>
      <c r="AE1380" s="3" t="s">
        <v>203</v>
      </c>
      <c r="AF1380" s="3">
        <v>5</v>
      </c>
      <c r="AG1380" s="3">
        <v>9</v>
      </c>
    </row>
    <row r="1381" spans="1:33" ht="15.75" customHeight="1" x14ac:dyDescent="0.15">
      <c r="A1381" s="3">
        <v>4146</v>
      </c>
      <c r="B1381" s="3">
        <v>1379</v>
      </c>
      <c r="C1381" s="3">
        <v>88</v>
      </c>
      <c r="D1381" s="3" t="s">
        <v>2595</v>
      </c>
      <c r="E1381" s="3" t="s">
        <v>18393</v>
      </c>
      <c r="F1381" s="3" t="s">
        <v>331</v>
      </c>
      <c r="G1381" s="3" t="s">
        <v>167</v>
      </c>
      <c r="H1381" s="3" t="s">
        <v>8637</v>
      </c>
      <c r="I1381" s="3" t="s">
        <v>283</v>
      </c>
      <c r="J1381" s="3">
        <v>310.846</v>
      </c>
      <c r="K1381" s="3">
        <v>45006068</v>
      </c>
      <c r="L1381" s="3" t="s">
        <v>398</v>
      </c>
      <c r="M1381" s="3">
        <v>5</v>
      </c>
      <c r="N1381" s="3" t="s">
        <v>2595</v>
      </c>
      <c r="O1381" s="3" t="s">
        <v>18393</v>
      </c>
      <c r="P1381" s="3" t="s">
        <v>787</v>
      </c>
      <c r="Q1381" s="3" t="s">
        <v>12679</v>
      </c>
      <c r="R1381" s="5" t="s">
        <v>18401</v>
      </c>
      <c r="S1381" s="3" t="s">
        <v>8637</v>
      </c>
      <c r="T1381" s="3" t="s">
        <v>167</v>
      </c>
      <c r="V1381" s="3">
        <v>90</v>
      </c>
      <c r="W1381" s="3">
        <v>34</v>
      </c>
      <c r="X1381" s="3">
        <v>13</v>
      </c>
      <c r="Y1381" s="3">
        <v>1379</v>
      </c>
      <c r="Z1381" s="3" t="s">
        <v>398</v>
      </c>
      <c r="AA1381" s="3">
        <v>88</v>
      </c>
      <c r="AB1381" s="3">
        <v>30</v>
      </c>
      <c r="AC1381" s="3">
        <v>45006068</v>
      </c>
      <c r="AD1381" s="3">
        <v>10954487</v>
      </c>
      <c r="AE1381" s="3" t="s">
        <v>283</v>
      </c>
      <c r="AF1381" s="3">
        <v>1</v>
      </c>
      <c r="AG1381" s="3">
        <v>1</v>
      </c>
    </row>
    <row r="1382" spans="1:33" ht="15.75" customHeight="1" x14ac:dyDescent="0.15">
      <c r="A1382" s="3">
        <v>4121</v>
      </c>
      <c r="B1382" s="3">
        <v>1380</v>
      </c>
      <c r="C1382" s="3">
        <v>85</v>
      </c>
      <c r="D1382" s="3" t="s">
        <v>2599</v>
      </c>
      <c r="E1382" s="3" t="s">
        <v>18410</v>
      </c>
      <c r="F1382" s="3" t="s">
        <v>1438</v>
      </c>
      <c r="G1382" s="3" t="s">
        <v>495</v>
      </c>
      <c r="H1382" s="3" t="s">
        <v>5419</v>
      </c>
      <c r="I1382" s="3" t="s">
        <v>1709</v>
      </c>
      <c r="J1382" s="3">
        <v>310.6866</v>
      </c>
      <c r="K1382" s="3">
        <v>14764999</v>
      </c>
      <c r="L1382" s="3" t="s">
        <v>162</v>
      </c>
      <c r="M1382" s="3">
        <v>5</v>
      </c>
      <c r="N1382" s="3" t="s">
        <v>2599</v>
      </c>
      <c r="O1382" s="3" t="s">
        <v>18410</v>
      </c>
      <c r="P1382" s="3" t="s">
        <v>1063</v>
      </c>
      <c r="Q1382" s="3" t="s">
        <v>12682</v>
      </c>
      <c r="R1382" s="5" t="s">
        <v>18415</v>
      </c>
      <c r="S1382" s="3" t="s">
        <v>5419</v>
      </c>
      <c r="T1382" s="3" t="s">
        <v>495</v>
      </c>
      <c r="V1382" s="3">
        <v>32</v>
      </c>
      <c r="W1382" s="3">
        <v>11</v>
      </c>
      <c r="X1382" s="3">
        <v>127</v>
      </c>
      <c r="Y1382" s="3">
        <v>1380</v>
      </c>
      <c r="Z1382" s="3" t="s">
        <v>162</v>
      </c>
      <c r="AA1382" s="3">
        <v>85</v>
      </c>
      <c r="AB1382" s="3">
        <v>30</v>
      </c>
      <c r="AC1382" s="3">
        <v>14764999</v>
      </c>
      <c r="AD1382" s="3">
        <v>3595199</v>
      </c>
      <c r="AE1382" s="3" t="s">
        <v>1709</v>
      </c>
      <c r="AF1382" s="3">
        <v>8</v>
      </c>
      <c r="AG1382" s="3">
        <v>19</v>
      </c>
    </row>
    <row r="1383" spans="1:33" ht="15.75" customHeight="1" x14ac:dyDescent="0.15">
      <c r="A1383" s="3">
        <v>26175</v>
      </c>
      <c r="B1383" s="3">
        <v>1381</v>
      </c>
      <c r="C1383" s="3">
        <v>10</v>
      </c>
      <c r="D1383" s="3" t="s">
        <v>2600</v>
      </c>
      <c r="E1383" s="3" t="s">
        <v>18419</v>
      </c>
      <c r="F1383" s="3" t="s">
        <v>36</v>
      </c>
      <c r="G1383" s="3" t="s">
        <v>37</v>
      </c>
      <c r="H1383" s="3" t="s">
        <v>2586</v>
      </c>
      <c r="I1383" s="3" t="s">
        <v>39</v>
      </c>
      <c r="J1383" s="3">
        <v>310.0487</v>
      </c>
      <c r="K1383" s="3">
        <v>5533484</v>
      </c>
      <c r="L1383" s="3" t="s">
        <v>162</v>
      </c>
      <c r="M1383" s="3">
        <v>0</v>
      </c>
      <c r="N1383" s="3" t="s">
        <v>2600</v>
      </c>
      <c r="O1383" s="3" t="s">
        <v>18419</v>
      </c>
      <c r="P1383" s="8">
        <v>37622</v>
      </c>
      <c r="Q1383" s="3" t="s">
        <v>11485</v>
      </c>
      <c r="R1383" s="5" t="s">
        <v>18426</v>
      </c>
      <c r="S1383" s="3" t="s">
        <v>2586</v>
      </c>
      <c r="T1383" s="3" t="s">
        <v>37</v>
      </c>
      <c r="V1383" s="3">
        <v>127</v>
      </c>
      <c r="W1383" s="3">
        <v>86</v>
      </c>
      <c r="X1383" s="3">
        <v>127</v>
      </c>
      <c r="Y1383" s="3">
        <v>1381</v>
      </c>
      <c r="Z1383" s="3" t="s">
        <v>162</v>
      </c>
      <c r="AA1383" s="3">
        <v>10</v>
      </c>
      <c r="AB1383" s="3">
        <v>3</v>
      </c>
      <c r="AC1383" s="3">
        <v>5533484</v>
      </c>
      <c r="AD1383" s="3">
        <v>1349470</v>
      </c>
      <c r="AE1383" s="3" t="s">
        <v>39</v>
      </c>
      <c r="AF1383" s="3">
        <v>8</v>
      </c>
      <c r="AG1383" s="3">
        <v>2</v>
      </c>
    </row>
    <row r="1384" spans="1:33" ht="15.75" customHeight="1" x14ac:dyDescent="0.15">
      <c r="A1384" s="3">
        <v>26062</v>
      </c>
      <c r="B1384" s="3">
        <v>1382</v>
      </c>
      <c r="C1384" s="3">
        <v>25</v>
      </c>
      <c r="D1384" s="3" t="s">
        <v>2608</v>
      </c>
      <c r="E1384" s="3" t="s">
        <v>18432</v>
      </c>
      <c r="F1384" s="3" t="s">
        <v>210</v>
      </c>
      <c r="G1384" s="3" t="s">
        <v>114</v>
      </c>
      <c r="H1384" s="3" t="s">
        <v>256</v>
      </c>
      <c r="I1384" s="3" t="s">
        <v>116</v>
      </c>
      <c r="J1384" s="3">
        <v>309.839</v>
      </c>
      <c r="K1384" s="3">
        <v>4155895</v>
      </c>
      <c r="L1384" s="3" t="s">
        <v>335</v>
      </c>
      <c r="M1384" s="3">
        <v>0</v>
      </c>
      <c r="N1384" s="3" t="s">
        <v>2608</v>
      </c>
      <c r="O1384" s="3" t="s">
        <v>18432</v>
      </c>
      <c r="P1384" s="8">
        <v>37987</v>
      </c>
      <c r="Q1384" s="3" t="s">
        <v>12690</v>
      </c>
      <c r="R1384" s="5" t="s">
        <v>18441</v>
      </c>
      <c r="S1384" s="3" t="s">
        <v>256</v>
      </c>
      <c r="T1384" s="3" t="s">
        <v>114</v>
      </c>
      <c r="V1384" s="3">
        <v>28</v>
      </c>
      <c r="W1384" s="3">
        <v>25</v>
      </c>
      <c r="X1384" s="3">
        <v>29</v>
      </c>
      <c r="Y1384" s="3">
        <v>1382</v>
      </c>
      <c r="Z1384" s="3" t="s">
        <v>335</v>
      </c>
      <c r="AA1384" s="3">
        <v>25</v>
      </c>
      <c r="AB1384" s="3">
        <v>5</v>
      </c>
      <c r="AC1384" s="3">
        <v>4155895</v>
      </c>
      <c r="AD1384" s="3">
        <v>1014031</v>
      </c>
      <c r="AE1384" s="3" t="s">
        <v>116</v>
      </c>
      <c r="AF1384" s="3">
        <v>21</v>
      </c>
      <c r="AG1384" s="3">
        <v>46</v>
      </c>
    </row>
    <row r="1385" spans="1:33" ht="15.75" customHeight="1" x14ac:dyDescent="0.15">
      <c r="A1385" s="3">
        <v>19789</v>
      </c>
      <c r="B1385" s="3">
        <v>1383</v>
      </c>
      <c r="C1385" s="3">
        <v>173</v>
      </c>
      <c r="D1385" s="3" t="s">
        <v>2619</v>
      </c>
      <c r="E1385" s="3" t="s">
        <v>18448</v>
      </c>
      <c r="F1385" s="3" t="s">
        <v>1009</v>
      </c>
      <c r="G1385" s="3" t="s">
        <v>403</v>
      </c>
      <c r="H1385" s="3" t="s">
        <v>10854</v>
      </c>
      <c r="I1385" s="3" t="s">
        <v>203</v>
      </c>
      <c r="J1385" s="3">
        <v>309.7885</v>
      </c>
      <c r="K1385" s="3">
        <v>51131534</v>
      </c>
      <c r="L1385" s="3" t="s">
        <v>226</v>
      </c>
      <c r="M1385" s="3">
        <v>3</v>
      </c>
      <c r="N1385" s="3" t="s">
        <v>2619</v>
      </c>
      <c r="O1385" s="3" t="s">
        <v>18448</v>
      </c>
      <c r="P1385" s="3" t="s">
        <v>1029</v>
      </c>
      <c r="Q1385" s="3" t="s">
        <v>12696</v>
      </c>
      <c r="R1385" s="5" t="s">
        <v>18454</v>
      </c>
      <c r="S1385" s="3" t="s">
        <v>10854</v>
      </c>
      <c r="T1385" s="3" t="s">
        <v>403</v>
      </c>
      <c r="V1385" s="3">
        <v>43</v>
      </c>
      <c r="W1385" s="3">
        <v>127</v>
      </c>
      <c r="X1385" s="3">
        <v>19</v>
      </c>
      <c r="Y1385" s="3">
        <v>1383</v>
      </c>
      <c r="Z1385" s="3" t="s">
        <v>226</v>
      </c>
      <c r="AA1385" s="3">
        <v>173</v>
      </c>
      <c r="AB1385" s="3">
        <v>76</v>
      </c>
      <c r="AC1385" s="3">
        <v>51131534</v>
      </c>
      <c r="AD1385" s="3">
        <v>12477541</v>
      </c>
      <c r="AE1385" s="3" t="s">
        <v>203</v>
      </c>
      <c r="AF1385" s="3">
        <v>24</v>
      </c>
      <c r="AG1385" s="3">
        <v>9</v>
      </c>
    </row>
    <row r="1386" spans="1:33" ht="15.75" customHeight="1" x14ac:dyDescent="0.15">
      <c r="A1386" s="3">
        <v>25192</v>
      </c>
      <c r="B1386" s="3">
        <v>1384</v>
      </c>
      <c r="C1386" s="3">
        <v>102</v>
      </c>
      <c r="D1386" s="3" t="s">
        <v>2622</v>
      </c>
      <c r="E1386" s="3" t="s">
        <v>18458</v>
      </c>
      <c r="F1386" s="3" t="s">
        <v>36</v>
      </c>
      <c r="G1386" s="3" t="s">
        <v>37</v>
      </c>
      <c r="H1386" s="3" t="s">
        <v>9754</v>
      </c>
      <c r="I1386" s="3" t="s">
        <v>39</v>
      </c>
      <c r="J1386" s="3">
        <v>309.60070000000002</v>
      </c>
      <c r="K1386" s="3">
        <v>4400717</v>
      </c>
      <c r="L1386" s="3" t="s">
        <v>101</v>
      </c>
      <c r="M1386" s="3">
        <v>0</v>
      </c>
      <c r="N1386" s="3" t="s">
        <v>2622</v>
      </c>
      <c r="O1386" s="3" t="s">
        <v>18458</v>
      </c>
      <c r="P1386" s="8">
        <v>39083</v>
      </c>
      <c r="Q1386" s="3" t="s">
        <v>12329</v>
      </c>
      <c r="R1386" s="5" t="s">
        <v>18464</v>
      </c>
      <c r="S1386" s="3" t="s">
        <v>9754</v>
      </c>
      <c r="T1386" s="3" t="s">
        <v>37</v>
      </c>
      <c r="V1386" s="3">
        <v>127</v>
      </c>
      <c r="W1386" s="3">
        <v>87</v>
      </c>
      <c r="X1386" s="3">
        <v>109</v>
      </c>
      <c r="Y1386" s="3">
        <v>1384</v>
      </c>
      <c r="Z1386" s="3" t="s">
        <v>101</v>
      </c>
      <c r="AA1386" s="3">
        <v>102</v>
      </c>
      <c r="AB1386" s="3">
        <v>20</v>
      </c>
      <c r="AC1386" s="3">
        <v>4400717</v>
      </c>
      <c r="AD1386" s="3">
        <v>1074392</v>
      </c>
      <c r="AE1386" s="3" t="s">
        <v>39</v>
      </c>
      <c r="AF1386" s="3">
        <v>10</v>
      </c>
      <c r="AG1386" s="3">
        <v>2</v>
      </c>
    </row>
    <row r="1387" spans="1:33" ht="15.75" customHeight="1" x14ac:dyDescent="0.15">
      <c r="A1387" s="3">
        <v>1339</v>
      </c>
      <c r="B1387" s="3">
        <v>1385</v>
      </c>
      <c r="C1387" s="3">
        <v>211</v>
      </c>
      <c r="D1387" s="3" t="s">
        <v>2623</v>
      </c>
      <c r="E1387" s="3" t="s">
        <v>18470</v>
      </c>
      <c r="F1387" s="3" t="s">
        <v>657</v>
      </c>
      <c r="G1387" s="3" t="s">
        <v>246</v>
      </c>
      <c r="H1387" s="3" t="s">
        <v>4268</v>
      </c>
      <c r="I1387" s="3" t="s">
        <v>264</v>
      </c>
      <c r="J1387" s="3">
        <v>309.53289999999998</v>
      </c>
      <c r="K1387" s="3">
        <v>150614000</v>
      </c>
      <c r="L1387" s="3" t="s">
        <v>162</v>
      </c>
      <c r="M1387" s="3">
        <v>4</v>
      </c>
      <c r="N1387" s="3" t="s">
        <v>2623</v>
      </c>
      <c r="O1387" s="3" t="s">
        <v>18470</v>
      </c>
      <c r="P1387" s="3" t="s">
        <v>787</v>
      </c>
      <c r="Q1387" s="3" t="s">
        <v>12703</v>
      </c>
      <c r="R1387" s="5" t="s">
        <v>18475</v>
      </c>
      <c r="S1387" s="3" t="s">
        <v>4268</v>
      </c>
      <c r="T1387" s="3" t="s">
        <v>246</v>
      </c>
      <c r="V1387" s="3">
        <v>103</v>
      </c>
      <c r="W1387" s="3">
        <v>48</v>
      </c>
      <c r="X1387" s="3">
        <v>127</v>
      </c>
      <c r="Y1387" s="3">
        <v>1385</v>
      </c>
      <c r="Z1387" s="3" t="s">
        <v>162</v>
      </c>
      <c r="AA1387" s="3">
        <v>211</v>
      </c>
      <c r="AB1387" s="3">
        <v>37</v>
      </c>
      <c r="AC1387" s="3">
        <v>150614000</v>
      </c>
      <c r="AD1387" s="3">
        <v>36777023</v>
      </c>
      <c r="AE1387" s="3" t="s">
        <v>264</v>
      </c>
      <c r="AF1387" s="3">
        <v>8</v>
      </c>
      <c r="AG1387" s="3">
        <v>8</v>
      </c>
    </row>
    <row r="1388" spans="1:33" ht="15.75" customHeight="1" x14ac:dyDescent="0.15">
      <c r="A1388" s="3">
        <v>23086</v>
      </c>
      <c r="B1388" s="3">
        <v>1386</v>
      </c>
      <c r="C1388" s="3">
        <v>232</v>
      </c>
      <c r="D1388" s="3" t="s">
        <v>2627</v>
      </c>
      <c r="E1388" s="3" t="s">
        <v>18483</v>
      </c>
      <c r="F1388" s="3" t="s">
        <v>1121</v>
      </c>
      <c r="G1388" s="3" t="s">
        <v>497</v>
      </c>
      <c r="H1388" s="3" t="s">
        <v>9115</v>
      </c>
      <c r="I1388" s="3" t="s">
        <v>1587</v>
      </c>
      <c r="J1388" s="3">
        <v>309.15010000000001</v>
      </c>
      <c r="K1388" s="3">
        <v>14443000</v>
      </c>
      <c r="L1388" s="3" t="s">
        <v>335</v>
      </c>
      <c r="M1388" s="3">
        <v>1</v>
      </c>
      <c r="N1388" s="3" t="s">
        <v>2627</v>
      </c>
      <c r="O1388" s="3" t="s">
        <v>18483</v>
      </c>
      <c r="P1388" s="3" t="s">
        <v>41</v>
      </c>
      <c r="Q1388" s="3" t="s">
        <v>12712</v>
      </c>
      <c r="R1388" s="5" t="s">
        <v>18488</v>
      </c>
      <c r="S1388" s="3" t="s">
        <v>9115</v>
      </c>
      <c r="T1388" s="3" t="s">
        <v>497</v>
      </c>
      <c r="V1388" s="3">
        <v>17</v>
      </c>
      <c r="W1388" s="3">
        <v>0</v>
      </c>
      <c r="X1388" s="3">
        <v>30</v>
      </c>
      <c r="Y1388" s="3">
        <v>1386</v>
      </c>
      <c r="Z1388" s="3" t="s">
        <v>335</v>
      </c>
      <c r="AA1388" s="3">
        <v>232</v>
      </c>
      <c r="AB1388" s="3">
        <v>102</v>
      </c>
      <c r="AC1388" s="3">
        <v>14443000</v>
      </c>
      <c r="AD1388" s="3">
        <v>3530000</v>
      </c>
      <c r="AF1388" s="3">
        <v>21</v>
      </c>
      <c r="AG1388" s="3">
        <v>27</v>
      </c>
    </row>
    <row r="1389" spans="1:33" ht="15.75" customHeight="1" x14ac:dyDescent="0.15">
      <c r="A1389" s="3">
        <v>21117</v>
      </c>
      <c r="B1389" s="3">
        <v>1387</v>
      </c>
      <c r="C1389" s="3">
        <v>15</v>
      </c>
      <c r="D1389" s="3" t="s">
        <v>2628</v>
      </c>
      <c r="E1389" s="3" t="s">
        <v>18494</v>
      </c>
      <c r="F1389" s="3" t="s">
        <v>331</v>
      </c>
      <c r="G1389" s="3" t="s">
        <v>167</v>
      </c>
      <c r="H1389" s="3" t="s">
        <v>2237</v>
      </c>
      <c r="I1389" s="3" t="s">
        <v>2088</v>
      </c>
      <c r="J1389" s="3">
        <v>309.05509999999998</v>
      </c>
      <c r="K1389" s="3">
        <v>2516225</v>
      </c>
      <c r="L1389" s="3" t="s">
        <v>162</v>
      </c>
      <c r="M1389" s="3">
        <v>2</v>
      </c>
      <c r="N1389" s="3" t="s">
        <v>2628</v>
      </c>
      <c r="O1389" s="3" t="s">
        <v>18494</v>
      </c>
      <c r="P1389" s="3" t="s">
        <v>179</v>
      </c>
      <c r="Q1389" s="3" t="s">
        <v>12715</v>
      </c>
      <c r="R1389" s="5" t="s">
        <v>18498</v>
      </c>
      <c r="S1389" s="3" t="s">
        <v>2237</v>
      </c>
      <c r="T1389" s="3" t="s">
        <v>167</v>
      </c>
      <c r="V1389" s="3">
        <v>91</v>
      </c>
      <c r="W1389" s="3">
        <v>21</v>
      </c>
      <c r="X1389" s="3">
        <v>127</v>
      </c>
      <c r="Y1389" s="3">
        <v>1387</v>
      </c>
      <c r="Z1389" s="3" t="s">
        <v>162</v>
      </c>
      <c r="AA1389" s="3">
        <v>15</v>
      </c>
      <c r="AB1389" s="3">
        <v>2</v>
      </c>
      <c r="AC1389" s="3">
        <v>2516225</v>
      </c>
      <c r="AD1389" s="3">
        <v>615131</v>
      </c>
      <c r="AE1389" s="3" t="s">
        <v>2088</v>
      </c>
      <c r="AF1389" s="3">
        <v>8</v>
      </c>
      <c r="AG1389" s="3">
        <v>68</v>
      </c>
    </row>
    <row r="1390" spans="1:33" ht="15.75" customHeight="1" x14ac:dyDescent="0.15">
      <c r="A1390" s="3">
        <v>23204</v>
      </c>
      <c r="B1390" s="3">
        <v>1388</v>
      </c>
      <c r="C1390" s="3">
        <v>31</v>
      </c>
      <c r="D1390" s="3" t="s">
        <v>2632</v>
      </c>
      <c r="E1390" s="3" t="s">
        <v>18505</v>
      </c>
      <c r="F1390" s="3" t="s">
        <v>657</v>
      </c>
      <c r="G1390" s="3" t="s">
        <v>246</v>
      </c>
      <c r="H1390" s="3" t="s">
        <v>264</v>
      </c>
      <c r="I1390" s="3" t="s">
        <v>264</v>
      </c>
      <c r="J1390" s="3">
        <v>308.52550000000002</v>
      </c>
      <c r="K1390" s="3">
        <v>11322163</v>
      </c>
      <c r="L1390" s="3" t="s">
        <v>335</v>
      </c>
      <c r="M1390" s="3">
        <v>1</v>
      </c>
      <c r="N1390" s="3" t="s">
        <v>2632</v>
      </c>
      <c r="O1390" s="3" t="s">
        <v>18505</v>
      </c>
      <c r="P1390" s="3" t="s">
        <v>987</v>
      </c>
      <c r="Q1390" s="3" t="s">
        <v>12718</v>
      </c>
      <c r="R1390" s="5" t="s">
        <v>18512</v>
      </c>
      <c r="S1390" s="3" t="s">
        <v>264</v>
      </c>
      <c r="T1390" s="3" t="s">
        <v>246</v>
      </c>
      <c r="V1390" s="3">
        <v>104</v>
      </c>
      <c r="W1390" s="3">
        <v>49</v>
      </c>
      <c r="X1390" s="3">
        <v>31</v>
      </c>
      <c r="Y1390" s="3">
        <v>1388</v>
      </c>
      <c r="Z1390" s="3" t="s">
        <v>335</v>
      </c>
      <c r="AA1390" s="3">
        <v>31</v>
      </c>
      <c r="AB1390" s="3">
        <v>22</v>
      </c>
      <c r="AC1390" s="3">
        <v>11322163</v>
      </c>
      <c r="AD1390" s="3">
        <v>2771470</v>
      </c>
      <c r="AE1390" s="3" t="s">
        <v>264</v>
      </c>
      <c r="AF1390" s="3">
        <v>21</v>
      </c>
      <c r="AG1390" s="3">
        <v>8</v>
      </c>
    </row>
    <row r="1391" spans="1:33" ht="15.75" customHeight="1" x14ac:dyDescent="0.15">
      <c r="A1391" s="3">
        <v>23640</v>
      </c>
      <c r="B1391" s="3">
        <v>1389</v>
      </c>
      <c r="C1391" s="3">
        <v>45</v>
      </c>
      <c r="D1391" s="3" t="s">
        <v>2634</v>
      </c>
      <c r="E1391" s="3" t="s">
        <v>18517</v>
      </c>
      <c r="F1391" s="3" t="s">
        <v>331</v>
      </c>
      <c r="G1391" s="3" t="s">
        <v>167</v>
      </c>
      <c r="H1391" s="3" t="s">
        <v>10872</v>
      </c>
      <c r="I1391" s="3" t="s">
        <v>271</v>
      </c>
      <c r="J1391" s="3">
        <v>308.3861</v>
      </c>
      <c r="K1391" s="3">
        <v>9369348</v>
      </c>
      <c r="L1391" s="3" t="s">
        <v>364</v>
      </c>
      <c r="M1391" s="3">
        <v>1</v>
      </c>
      <c r="N1391" s="3" t="s">
        <v>2634</v>
      </c>
      <c r="O1391" s="3" t="s">
        <v>18517</v>
      </c>
      <c r="P1391" s="3" t="s">
        <v>1101</v>
      </c>
      <c r="Q1391" s="3" t="s">
        <v>12722</v>
      </c>
      <c r="R1391" s="5" t="s">
        <v>18524</v>
      </c>
      <c r="S1391" s="3" t="s">
        <v>10872</v>
      </c>
      <c r="T1391" s="3" t="s">
        <v>167</v>
      </c>
      <c r="V1391" s="3">
        <v>92</v>
      </c>
      <c r="W1391" s="3">
        <v>18</v>
      </c>
      <c r="X1391" s="3">
        <v>62</v>
      </c>
      <c r="Y1391" s="3">
        <v>1389</v>
      </c>
      <c r="Z1391" s="3" t="s">
        <v>364</v>
      </c>
      <c r="AA1391" s="3">
        <v>45</v>
      </c>
      <c r="AB1391" s="3">
        <v>15</v>
      </c>
      <c r="AC1391" s="3">
        <v>9369348</v>
      </c>
      <c r="AD1391" s="3">
        <v>2294238</v>
      </c>
      <c r="AE1391" s="3" t="s">
        <v>271</v>
      </c>
      <c r="AF1391" s="3">
        <v>20</v>
      </c>
      <c r="AG1391" s="3">
        <v>7</v>
      </c>
    </row>
    <row r="1392" spans="1:33" ht="15.75" customHeight="1" x14ac:dyDescent="0.15">
      <c r="A1392" s="3">
        <v>25568</v>
      </c>
      <c r="B1392" s="3">
        <v>1390</v>
      </c>
      <c r="C1392" s="3">
        <v>70</v>
      </c>
      <c r="D1392" s="3" t="s">
        <v>2637</v>
      </c>
      <c r="E1392" s="3" t="s">
        <v>18531</v>
      </c>
      <c r="F1392" s="3" t="s">
        <v>657</v>
      </c>
      <c r="G1392" s="3" t="s">
        <v>246</v>
      </c>
      <c r="H1392" s="3" t="s">
        <v>3818</v>
      </c>
      <c r="I1392" s="3" t="s">
        <v>3818</v>
      </c>
      <c r="J1392" s="3">
        <v>308.03339999999997</v>
      </c>
      <c r="K1392" s="3">
        <v>33381698</v>
      </c>
      <c r="L1392" s="3" t="s">
        <v>162</v>
      </c>
      <c r="M1392" s="3">
        <v>0</v>
      </c>
      <c r="N1392" s="3" t="s">
        <v>2637</v>
      </c>
      <c r="O1392" s="3" t="s">
        <v>18531</v>
      </c>
      <c r="P1392" s="8">
        <v>38718</v>
      </c>
      <c r="Q1392" s="3" t="s">
        <v>12724</v>
      </c>
      <c r="R1392" s="5" t="s">
        <v>18537</v>
      </c>
      <c r="S1392" s="3" t="s">
        <v>3818</v>
      </c>
      <c r="T1392" s="3" t="s">
        <v>246</v>
      </c>
      <c r="V1392" s="3">
        <v>105</v>
      </c>
      <c r="W1392" s="3">
        <v>22</v>
      </c>
      <c r="X1392" s="3">
        <v>127</v>
      </c>
      <c r="Y1392" s="3">
        <v>1390</v>
      </c>
      <c r="Z1392" s="3" t="s">
        <v>162</v>
      </c>
      <c r="AA1392" s="3">
        <v>70</v>
      </c>
      <c r="AB1392" s="3">
        <v>15</v>
      </c>
      <c r="AC1392" s="3">
        <v>33381698</v>
      </c>
      <c r="AD1392" s="3">
        <v>8181119</v>
      </c>
      <c r="AE1392" s="3" t="s">
        <v>3818</v>
      </c>
      <c r="AF1392" s="3">
        <v>8</v>
      </c>
      <c r="AG1392" s="3">
        <v>22</v>
      </c>
    </row>
    <row r="1393" spans="1:33" ht="15.75" customHeight="1" x14ac:dyDescent="0.15">
      <c r="A1393" s="3">
        <v>25920</v>
      </c>
      <c r="B1393" s="3">
        <v>1391</v>
      </c>
      <c r="C1393" s="3">
        <v>88</v>
      </c>
      <c r="D1393" s="3" t="s">
        <v>2652</v>
      </c>
      <c r="E1393" s="3" t="s">
        <v>18542</v>
      </c>
      <c r="F1393" s="3" t="s">
        <v>1009</v>
      </c>
      <c r="G1393" s="3" t="s">
        <v>403</v>
      </c>
      <c r="H1393" s="3" t="s">
        <v>10878</v>
      </c>
      <c r="I1393" s="3" t="s">
        <v>1032</v>
      </c>
      <c r="J1393" s="3">
        <v>307.90309999999999</v>
      </c>
      <c r="K1393" s="3">
        <v>5177339</v>
      </c>
      <c r="L1393" s="3" t="s">
        <v>101</v>
      </c>
      <c r="M1393" s="3">
        <v>0</v>
      </c>
      <c r="N1393" s="3" t="s">
        <v>2652</v>
      </c>
      <c r="O1393" s="3" t="s">
        <v>18542</v>
      </c>
      <c r="P1393" s="8">
        <v>38353</v>
      </c>
      <c r="Q1393" s="3" t="s">
        <v>12727</v>
      </c>
      <c r="R1393" s="5" t="s">
        <v>18549</v>
      </c>
      <c r="S1393" s="3" t="s">
        <v>10878</v>
      </c>
      <c r="T1393" s="3" t="s">
        <v>403</v>
      </c>
      <c r="V1393" s="3">
        <v>44</v>
      </c>
      <c r="W1393" s="3">
        <v>41</v>
      </c>
      <c r="X1393" s="3">
        <v>110</v>
      </c>
      <c r="Y1393" s="3">
        <v>1391</v>
      </c>
      <c r="Z1393" s="3" t="s">
        <v>101</v>
      </c>
      <c r="AA1393" s="3">
        <v>88</v>
      </c>
      <c r="AB1393" s="3">
        <v>27</v>
      </c>
      <c r="AC1393" s="3">
        <v>5177339</v>
      </c>
      <c r="AD1393" s="3">
        <v>1269257</v>
      </c>
      <c r="AE1393" s="3" t="s">
        <v>1032</v>
      </c>
      <c r="AF1393" s="3">
        <v>10</v>
      </c>
      <c r="AG1393" s="3">
        <v>49</v>
      </c>
    </row>
    <row r="1394" spans="1:33" ht="15.75" customHeight="1" x14ac:dyDescent="0.15">
      <c r="A1394" s="3">
        <v>23312</v>
      </c>
      <c r="B1394" s="3">
        <v>1392</v>
      </c>
      <c r="C1394" s="3">
        <v>25</v>
      </c>
      <c r="D1394" s="3" t="s">
        <v>2654</v>
      </c>
      <c r="E1394" s="3" t="s">
        <v>18554</v>
      </c>
      <c r="F1394" s="3" t="s">
        <v>269</v>
      </c>
      <c r="G1394" s="3" t="s">
        <v>133</v>
      </c>
      <c r="H1394" s="3" t="s">
        <v>10882</v>
      </c>
      <c r="I1394" s="3" t="s">
        <v>6704</v>
      </c>
      <c r="J1394" s="3">
        <v>307.79509999999999</v>
      </c>
      <c r="K1394" s="3">
        <v>2548128</v>
      </c>
      <c r="L1394" s="3" t="s">
        <v>71</v>
      </c>
      <c r="M1394" s="3">
        <v>1</v>
      </c>
      <c r="N1394" s="3" t="s">
        <v>2654</v>
      </c>
      <c r="O1394" s="3" t="s">
        <v>18554</v>
      </c>
      <c r="P1394" s="3" t="s">
        <v>987</v>
      </c>
      <c r="Q1394" s="3" t="s">
        <v>12731</v>
      </c>
      <c r="R1394" s="5" t="s">
        <v>18561</v>
      </c>
      <c r="S1394" s="3" t="s">
        <v>10882</v>
      </c>
      <c r="T1394" s="3" t="s">
        <v>133</v>
      </c>
      <c r="V1394" s="3">
        <v>38</v>
      </c>
      <c r="W1394" s="3">
        <v>0</v>
      </c>
      <c r="X1394" s="3">
        <v>127</v>
      </c>
      <c r="Y1394" s="3">
        <v>1392</v>
      </c>
      <c r="Z1394" s="3" t="s">
        <v>71</v>
      </c>
      <c r="AA1394" s="3">
        <v>25</v>
      </c>
      <c r="AB1394" s="3">
        <v>8</v>
      </c>
      <c r="AC1394" s="3">
        <v>2548128</v>
      </c>
      <c r="AD1394" s="3">
        <v>624855</v>
      </c>
      <c r="AF1394" s="3">
        <v>5</v>
      </c>
      <c r="AG1394" s="3">
        <v>509</v>
      </c>
    </row>
    <row r="1395" spans="1:33" ht="15.75" customHeight="1" x14ac:dyDescent="0.15">
      <c r="A1395" s="3">
        <v>23810</v>
      </c>
      <c r="B1395" s="3">
        <v>1393</v>
      </c>
      <c r="C1395" s="3">
        <v>108</v>
      </c>
      <c r="D1395" s="3" t="s">
        <v>2278</v>
      </c>
      <c r="E1395" s="3" t="s">
        <v>18566</v>
      </c>
      <c r="F1395" s="3" t="s">
        <v>143</v>
      </c>
      <c r="G1395" s="3" t="s">
        <v>77</v>
      </c>
      <c r="H1395" s="3" t="s">
        <v>79</v>
      </c>
      <c r="I1395" s="3" t="s">
        <v>79</v>
      </c>
      <c r="J1395" s="3">
        <v>307.2987</v>
      </c>
      <c r="K1395" s="3">
        <v>9710000</v>
      </c>
      <c r="L1395" s="3" t="s">
        <v>59</v>
      </c>
      <c r="M1395" s="3">
        <v>1</v>
      </c>
      <c r="N1395" s="3" t="s">
        <v>2278</v>
      </c>
      <c r="O1395" s="3" t="s">
        <v>18566</v>
      </c>
      <c r="P1395" s="3" t="s">
        <v>388</v>
      </c>
      <c r="Q1395" s="3" t="s">
        <v>2281</v>
      </c>
      <c r="R1395" s="5" t="s">
        <v>18572</v>
      </c>
      <c r="S1395" s="3" t="s">
        <v>79</v>
      </c>
      <c r="T1395" s="3" t="s">
        <v>77</v>
      </c>
      <c r="V1395" s="3">
        <v>46</v>
      </c>
      <c r="W1395" s="3">
        <v>45</v>
      </c>
      <c r="X1395" s="3">
        <v>74</v>
      </c>
      <c r="Y1395" s="3">
        <v>1393</v>
      </c>
      <c r="Z1395" s="3" t="s">
        <v>59</v>
      </c>
      <c r="AA1395" s="3">
        <v>108</v>
      </c>
      <c r="AB1395" s="3">
        <v>36</v>
      </c>
      <c r="AC1395" s="3">
        <v>9710000</v>
      </c>
      <c r="AD1395" s="3">
        <v>2384000</v>
      </c>
      <c r="AE1395" s="3" t="s">
        <v>79</v>
      </c>
      <c r="AF1395" s="3">
        <v>17</v>
      </c>
      <c r="AG1395" s="3">
        <v>6</v>
      </c>
    </row>
    <row r="1396" spans="1:33" ht="15.75" customHeight="1" x14ac:dyDescent="0.15">
      <c r="A1396" s="3">
        <v>23042</v>
      </c>
      <c r="B1396" s="3">
        <v>1394</v>
      </c>
      <c r="C1396" s="3">
        <v>8</v>
      </c>
      <c r="D1396" s="3" t="s">
        <v>2657</v>
      </c>
      <c r="E1396" s="3" t="s">
        <v>18578</v>
      </c>
      <c r="F1396" s="3" t="s">
        <v>297</v>
      </c>
      <c r="G1396" s="3" t="s">
        <v>146</v>
      </c>
      <c r="H1396" s="3" t="s">
        <v>2725</v>
      </c>
      <c r="I1396" s="3" t="s">
        <v>2725</v>
      </c>
      <c r="J1396" s="3">
        <v>307.29610000000002</v>
      </c>
      <c r="K1396" s="3">
        <v>3465418</v>
      </c>
      <c r="L1396" s="3" t="s">
        <v>335</v>
      </c>
      <c r="M1396" s="3">
        <v>1</v>
      </c>
      <c r="N1396" s="3" t="s">
        <v>2657</v>
      </c>
      <c r="O1396" s="3" t="s">
        <v>18578</v>
      </c>
      <c r="P1396" s="3" t="s">
        <v>1063</v>
      </c>
      <c r="Q1396" s="3" t="s">
        <v>12737</v>
      </c>
      <c r="R1396" s="5" t="s">
        <v>18586</v>
      </c>
      <c r="S1396" s="3" t="s">
        <v>2725</v>
      </c>
      <c r="T1396" s="3" t="s">
        <v>146</v>
      </c>
      <c r="V1396" s="3">
        <v>29</v>
      </c>
      <c r="X1396" s="3">
        <v>32</v>
      </c>
      <c r="Y1396" s="3">
        <v>1394</v>
      </c>
      <c r="Z1396" s="3" t="s">
        <v>335</v>
      </c>
      <c r="AA1396" s="3">
        <v>8</v>
      </c>
      <c r="AB1396" s="3">
        <v>1</v>
      </c>
      <c r="AC1396" s="3">
        <v>3465418</v>
      </c>
      <c r="AD1396" s="3">
        <v>850835</v>
      </c>
      <c r="AE1396" s="3" t="s">
        <v>2725</v>
      </c>
      <c r="AF1396" s="3">
        <v>21</v>
      </c>
      <c r="AG1396" s="3">
        <v>30</v>
      </c>
    </row>
    <row r="1397" spans="1:33" ht="15.75" customHeight="1" x14ac:dyDescent="0.15">
      <c r="A1397" s="3">
        <v>24883</v>
      </c>
      <c r="B1397" s="3">
        <v>1395</v>
      </c>
      <c r="C1397" s="3">
        <v>16</v>
      </c>
      <c r="D1397" s="3" t="s">
        <v>2662</v>
      </c>
      <c r="E1397" s="3" t="s">
        <v>18592</v>
      </c>
      <c r="F1397" s="3" t="s">
        <v>96</v>
      </c>
      <c r="G1397" s="3" t="s">
        <v>61</v>
      </c>
      <c r="H1397" s="3" t="s">
        <v>7934</v>
      </c>
      <c r="I1397" s="3" t="s">
        <v>63</v>
      </c>
      <c r="J1397" s="3">
        <v>307.24680000000001</v>
      </c>
      <c r="K1397" s="3">
        <v>4546809</v>
      </c>
      <c r="L1397" s="3" t="s">
        <v>162</v>
      </c>
      <c r="M1397" s="3">
        <v>0</v>
      </c>
      <c r="N1397" s="3" t="s">
        <v>2662</v>
      </c>
      <c r="O1397" s="3" t="s">
        <v>18592</v>
      </c>
      <c r="P1397" s="8">
        <v>38353</v>
      </c>
      <c r="Q1397" s="3" t="s">
        <v>12739</v>
      </c>
      <c r="R1397" s="5" t="s">
        <v>18598</v>
      </c>
      <c r="S1397" s="3" t="s">
        <v>7934</v>
      </c>
      <c r="T1397" s="3" t="s">
        <v>61</v>
      </c>
      <c r="V1397" s="3">
        <v>98</v>
      </c>
      <c r="W1397" s="3">
        <v>103</v>
      </c>
      <c r="X1397" s="3">
        <v>127</v>
      </c>
      <c r="Y1397" s="3">
        <v>1395</v>
      </c>
      <c r="Z1397" s="3" t="s">
        <v>162</v>
      </c>
      <c r="AA1397" s="3">
        <v>16</v>
      </c>
      <c r="AB1397" s="3">
        <v>5</v>
      </c>
      <c r="AC1397" s="3">
        <v>4546809</v>
      </c>
      <c r="AD1397" s="3">
        <v>1116475</v>
      </c>
      <c r="AE1397" s="3" t="s">
        <v>63</v>
      </c>
      <c r="AF1397" s="3">
        <v>8</v>
      </c>
      <c r="AG1397" s="3">
        <v>3</v>
      </c>
    </row>
    <row r="1398" spans="1:33" ht="15.75" customHeight="1" x14ac:dyDescent="0.15">
      <c r="A1398" s="3">
        <v>25125</v>
      </c>
      <c r="B1398" s="3">
        <v>1396</v>
      </c>
      <c r="C1398" s="3">
        <v>30</v>
      </c>
      <c r="D1398" s="3" t="s">
        <v>2665</v>
      </c>
      <c r="E1398" s="3" t="s">
        <v>18603</v>
      </c>
      <c r="F1398" s="3" t="s">
        <v>1072</v>
      </c>
      <c r="G1398" s="3" t="s">
        <v>575</v>
      </c>
      <c r="H1398" s="3" t="s">
        <v>7572</v>
      </c>
      <c r="I1398" s="3" t="s">
        <v>1375</v>
      </c>
      <c r="J1398" s="3">
        <v>307.08069999999998</v>
      </c>
      <c r="K1398" s="3">
        <v>7867307</v>
      </c>
      <c r="L1398" s="3" t="s">
        <v>40</v>
      </c>
      <c r="M1398" s="3">
        <v>0</v>
      </c>
      <c r="N1398" s="3" t="s">
        <v>2665</v>
      </c>
      <c r="O1398" s="3" t="s">
        <v>18603</v>
      </c>
      <c r="P1398" s="8">
        <v>37987</v>
      </c>
      <c r="Q1398" s="3" t="s">
        <v>12742</v>
      </c>
      <c r="R1398" s="5" t="s">
        <v>18608</v>
      </c>
      <c r="S1398" s="3" t="s">
        <v>7572</v>
      </c>
      <c r="T1398" s="3" t="s">
        <v>575</v>
      </c>
      <c r="V1398" s="3">
        <v>32</v>
      </c>
      <c r="W1398" s="3">
        <v>27</v>
      </c>
      <c r="X1398" s="3">
        <v>89</v>
      </c>
      <c r="Y1398" s="3">
        <v>1396</v>
      </c>
      <c r="Z1398" s="3" t="s">
        <v>40</v>
      </c>
      <c r="AA1398" s="3">
        <v>30</v>
      </c>
      <c r="AB1398" s="3">
        <v>11</v>
      </c>
      <c r="AC1398" s="3">
        <v>7867307</v>
      </c>
      <c r="AD1398" s="3">
        <v>1932616</v>
      </c>
      <c r="AE1398" s="3" t="s">
        <v>1375</v>
      </c>
      <c r="AF1398" s="3">
        <v>4</v>
      </c>
      <c r="AG1398" s="3">
        <v>23</v>
      </c>
    </row>
    <row r="1399" spans="1:33" ht="15.75" customHeight="1" x14ac:dyDescent="0.15">
      <c r="A1399" s="3">
        <v>26550</v>
      </c>
      <c r="B1399" s="3">
        <v>1397</v>
      </c>
      <c r="C1399" s="3">
        <v>33</v>
      </c>
      <c r="D1399" s="3" t="s">
        <v>2669</v>
      </c>
      <c r="E1399" s="3" t="s">
        <v>18615</v>
      </c>
      <c r="F1399" s="3" t="s">
        <v>657</v>
      </c>
      <c r="G1399" s="3" t="s">
        <v>246</v>
      </c>
      <c r="H1399" s="3" t="s">
        <v>264</v>
      </c>
      <c r="I1399" s="3" t="s">
        <v>264</v>
      </c>
      <c r="J1399" s="3">
        <v>306.96499999999997</v>
      </c>
      <c r="K1399" s="3">
        <v>2717989</v>
      </c>
      <c r="L1399" s="3" t="s">
        <v>221</v>
      </c>
      <c r="M1399" s="3">
        <v>0</v>
      </c>
      <c r="N1399" s="3" t="s">
        <v>2669</v>
      </c>
      <c r="O1399" s="3" t="s">
        <v>18615</v>
      </c>
      <c r="P1399" s="8">
        <v>38353</v>
      </c>
      <c r="Q1399" s="3" t="s">
        <v>12746</v>
      </c>
      <c r="R1399" s="5" t="s">
        <v>18622</v>
      </c>
      <c r="S1399" s="3" t="s">
        <v>264</v>
      </c>
      <c r="T1399" s="3" t="s">
        <v>246</v>
      </c>
      <c r="V1399" s="3">
        <v>106</v>
      </c>
      <c r="W1399" s="3">
        <v>50</v>
      </c>
      <c r="X1399" s="3">
        <v>81</v>
      </c>
      <c r="Y1399" s="3">
        <v>1397</v>
      </c>
      <c r="Z1399" s="3" t="s">
        <v>221</v>
      </c>
      <c r="AA1399" s="3">
        <v>33</v>
      </c>
      <c r="AB1399" s="3">
        <v>11</v>
      </c>
      <c r="AC1399" s="3">
        <v>2717989</v>
      </c>
      <c r="AD1399" s="3">
        <v>667868</v>
      </c>
      <c r="AE1399" s="3" t="s">
        <v>264</v>
      </c>
      <c r="AF1399" s="3">
        <v>2</v>
      </c>
      <c r="AG1399" s="3">
        <v>8</v>
      </c>
    </row>
    <row r="1400" spans="1:33" ht="15.75" customHeight="1" x14ac:dyDescent="0.15">
      <c r="A1400" s="3">
        <v>22982</v>
      </c>
      <c r="B1400" s="3">
        <v>1398</v>
      </c>
      <c r="C1400" s="3">
        <v>25</v>
      </c>
      <c r="D1400" s="3" t="s">
        <v>2671</v>
      </c>
      <c r="E1400" s="3" t="s">
        <v>18630</v>
      </c>
      <c r="F1400" s="3" t="s">
        <v>96</v>
      </c>
      <c r="G1400" s="3" t="s">
        <v>61</v>
      </c>
      <c r="H1400" s="3" t="s">
        <v>6780</v>
      </c>
      <c r="I1400" s="3" t="s">
        <v>63</v>
      </c>
      <c r="J1400" s="3">
        <v>306.2251</v>
      </c>
      <c r="K1400" s="3">
        <v>3569870</v>
      </c>
      <c r="L1400" s="3" t="s">
        <v>215</v>
      </c>
      <c r="M1400" s="3">
        <v>1</v>
      </c>
      <c r="N1400" s="3" t="s">
        <v>2671</v>
      </c>
      <c r="O1400" s="3" t="s">
        <v>18630</v>
      </c>
      <c r="P1400" s="3" t="s">
        <v>690</v>
      </c>
      <c r="Q1400" s="3" t="s">
        <v>12750</v>
      </c>
      <c r="R1400" s="5" t="s">
        <v>18637</v>
      </c>
      <c r="S1400" s="3" t="s">
        <v>6780</v>
      </c>
      <c r="T1400" s="3" t="s">
        <v>61</v>
      </c>
      <c r="V1400" s="3">
        <v>99</v>
      </c>
      <c r="W1400" s="3">
        <v>104</v>
      </c>
      <c r="X1400" s="3">
        <v>88</v>
      </c>
      <c r="Y1400" s="3">
        <v>1398</v>
      </c>
      <c r="Z1400" s="3" t="s">
        <v>215</v>
      </c>
      <c r="AA1400" s="3">
        <v>25</v>
      </c>
      <c r="AB1400" s="3">
        <v>10</v>
      </c>
      <c r="AC1400" s="3">
        <v>3569870</v>
      </c>
      <c r="AD1400" s="3">
        <v>878791</v>
      </c>
      <c r="AE1400" s="3" t="s">
        <v>63</v>
      </c>
      <c r="AF1400" s="3">
        <v>7</v>
      </c>
      <c r="AG1400" s="3">
        <v>3</v>
      </c>
    </row>
    <row r="1401" spans="1:33" ht="15.75" customHeight="1" x14ac:dyDescent="0.15">
      <c r="A1401" s="3">
        <v>26402</v>
      </c>
      <c r="B1401" s="3">
        <v>1399</v>
      </c>
      <c r="C1401" s="3">
        <v>24</v>
      </c>
      <c r="D1401" s="3" t="s">
        <v>2673</v>
      </c>
      <c r="E1401" s="3" t="s">
        <v>18644</v>
      </c>
      <c r="F1401" s="3" t="s">
        <v>1193</v>
      </c>
      <c r="G1401" s="3" t="s">
        <v>564</v>
      </c>
      <c r="H1401" s="3" t="s">
        <v>10901</v>
      </c>
      <c r="I1401" s="3" t="s">
        <v>2049</v>
      </c>
      <c r="J1401" s="3">
        <v>305.96660000000003</v>
      </c>
      <c r="K1401" s="3">
        <v>3882413</v>
      </c>
      <c r="L1401" s="3" t="s">
        <v>162</v>
      </c>
      <c r="M1401" s="3">
        <v>0</v>
      </c>
      <c r="N1401" s="3" t="s">
        <v>2673</v>
      </c>
      <c r="O1401" s="3" t="s">
        <v>18644</v>
      </c>
      <c r="P1401" s="8">
        <v>39814</v>
      </c>
      <c r="Q1401" s="3" t="s">
        <v>12753</v>
      </c>
      <c r="R1401" s="5" t="s">
        <v>18649</v>
      </c>
      <c r="S1401" s="3" t="s">
        <v>10901</v>
      </c>
      <c r="T1401" s="3" t="s">
        <v>564</v>
      </c>
      <c r="V1401" s="3">
        <v>36</v>
      </c>
      <c r="W1401" s="3">
        <v>17</v>
      </c>
      <c r="X1401" s="3">
        <v>127</v>
      </c>
      <c r="Y1401" s="3">
        <v>1399</v>
      </c>
      <c r="Z1401" s="3" t="s">
        <v>162</v>
      </c>
      <c r="AA1401" s="3">
        <v>24</v>
      </c>
      <c r="AB1401" s="3">
        <v>7</v>
      </c>
      <c r="AC1401" s="3">
        <v>3882413</v>
      </c>
      <c r="AD1401" s="3">
        <v>956338</v>
      </c>
      <c r="AE1401" s="3" t="s">
        <v>2049</v>
      </c>
      <c r="AF1401" s="3">
        <v>8</v>
      </c>
      <c r="AG1401" s="3">
        <v>35</v>
      </c>
    </row>
    <row r="1402" spans="1:33" ht="15.75" customHeight="1" x14ac:dyDescent="0.15">
      <c r="A1402" s="3">
        <v>25632</v>
      </c>
      <c r="B1402" s="3">
        <v>1400</v>
      </c>
      <c r="C1402" s="3">
        <v>105</v>
      </c>
      <c r="D1402" s="3" t="s">
        <v>2674</v>
      </c>
      <c r="E1402" s="3" t="s">
        <v>18655</v>
      </c>
      <c r="F1402" s="3" t="s">
        <v>4061</v>
      </c>
      <c r="G1402" s="3" t="s">
        <v>446</v>
      </c>
      <c r="H1402" s="3" t="s">
        <v>2435</v>
      </c>
      <c r="I1402" s="3" t="s">
        <v>2435</v>
      </c>
      <c r="J1402" s="3">
        <v>305.6968</v>
      </c>
      <c r="K1402" s="3">
        <v>3988000</v>
      </c>
      <c r="L1402" s="3" t="s">
        <v>50</v>
      </c>
      <c r="M1402" s="3">
        <v>0</v>
      </c>
      <c r="N1402" s="3" t="s">
        <v>2674</v>
      </c>
      <c r="O1402" s="3" t="s">
        <v>18655</v>
      </c>
      <c r="P1402" s="8">
        <v>39448</v>
      </c>
      <c r="Q1402" s="3" t="s">
        <v>12756</v>
      </c>
      <c r="R1402" s="5" t="s">
        <v>18659</v>
      </c>
      <c r="S1402" s="3" t="s">
        <v>2435</v>
      </c>
      <c r="T1402" s="3" t="s">
        <v>446</v>
      </c>
      <c r="V1402" s="3">
        <v>46</v>
      </c>
      <c r="W1402" s="3">
        <v>44</v>
      </c>
      <c r="X1402" s="3">
        <v>43</v>
      </c>
      <c r="Y1402" s="3">
        <v>1400</v>
      </c>
      <c r="Z1402" s="3" t="s">
        <v>50</v>
      </c>
      <c r="AA1402" s="3">
        <v>105</v>
      </c>
      <c r="AB1402" s="3">
        <v>40</v>
      </c>
      <c r="AC1402" s="3">
        <v>3988000</v>
      </c>
      <c r="AD1402" s="3">
        <v>983000</v>
      </c>
      <c r="AE1402" s="3" t="s">
        <v>2435</v>
      </c>
      <c r="AF1402" s="3">
        <v>11</v>
      </c>
      <c r="AG1402" s="3">
        <v>29</v>
      </c>
    </row>
    <row r="1403" spans="1:33" ht="15.75" customHeight="1" x14ac:dyDescent="0.15">
      <c r="A1403" s="3">
        <v>25174</v>
      </c>
      <c r="B1403" s="3">
        <v>1401</v>
      </c>
      <c r="C1403" s="3">
        <v>80</v>
      </c>
      <c r="D1403" s="3" t="s">
        <v>2676</v>
      </c>
      <c r="E1403" s="3" t="s">
        <v>18666</v>
      </c>
      <c r="F1403" s="3" t="s">
        <v>475</v>
      </c>
      <c r="G1403" s="3" t="s">
        <v>277</v>
      </c>
      <c r="H1403" s="3" t="s">
        <v>475</v>
      </c>
      <c r="I1403" s="3" t="s">
        <v>203</v>
      </c>
      <c r="J1403" s="3">
        <v>305.64280000000002</v>
      </c>
      <c r="K1403" s="3">
        <v>8935500</v>
      </c>
      <c r="L1403" s="3" t="s">
        <v>221</v>
      </c>
      <c r="M1403" s="3">
        <v>0</v>
      </c>
      <c r="N1403" s="3" t="s">
        <v>2676</v>
      </c>
      <c r="O1403" s="3" t="s">
        <v>18666</v>
      </c>
      <c r="P1403" s="8">
        <v>39083</v>
      </c>
      <c r="Q1403" s="3" t="s">
        <v>7499</v>
      </c>
      <c r="R1403" s="5" t="s">
        <v>18673</v>
      </c>
      <c r="S1403" s="3" t="s">
        <v>475</v>
      </c>
      <c r="T1403" s="3" t="s">
        <v>277</v>
      </c>
      <c r="V1403" s="3">
        <v>112</v>
      </c>
      <c r="W1403" s="3">
        <v>127</v>
      </c>
      <c r="X1403" s="3">
        <v>82</v>
      </c>
      <c r="Y1403" s="3">
        <v>1401</v>
      </c>
      <c r="Z1403" s="3" t="s">
        <v>221</v>
      </c>
      <c r="AA1403" s="3">
        <v>80</v>
      </c>
      <c r="AB1403" s="3">
        <v>13</v>
      </c>
      <c r="AC1403" s="3">
        <v>8935500</v>
      </c>
      <c r="AD1403" s="3">
        <v>2202800</v>
      </c>
      <c r="AE1403" s="3" t="s">
        <v>203</v>
      </c>
      <c r="AF1403" s="3">
        <v>2</v>
      </c>
      <c r="AG1403" s="3">
        <v>9</v>
      </c>
    </row>
    <row r="1404" spans="1:33" ht="15.75" customHeight="1" x14ac:dyDescent="0.15">
      <c r="A1404" s="3">
        <v>23658</v>
      </c>
      <c r="B1404" s="3">
        <v>1402</v>
      </c>
      <c r="C1404" s="3">
        <v>33</v>
      </c>
      <c r="D1404" s="3" t="s">
        <v>2695</v>
      </c>
      <c r="E1404" s="3" t="s">
        <v>18678</v>
      </c>
      <c r="F1404" s="3" t="s">
        <v>4061</v>
      </c>
      <c r="G1404" s="3" t="s">
        <v>446</v>
      </c>
      <c r="H1404" s="3" t="s">
        <v>2435</v>
      </c>
      <c r="I1404" s="3" t="s">
        <v>2435</v>
      </c>
      <c r="J1404" s="3">
        <v>305.57850000000002</v>
      </c>
      <c r="K1404" s="3">
        <v>6941768</v>
      </c>
      <c r="L1404" s="3" t="s">
        <v>71</v>
      </c>
      <c r="M1404" s="3">
        <v>1</v>
      </c>
      <c r="N1404" s="3" t="s">
        <v>2695</v>
      </c>
      <c r="O1404" s="3" t="s">
        <v>18678</v>
      </c>
      <c r="P1404" s="3" t="s">
        <v>987</v>
      </c>
      <c r="Q1404" s="3" t="s">
        <v>12762</v>
      </c>
      <c r="R1404" s="5" t="s">
        <v>18684</v>
      </c>
      <c r="S1404" s="3" t="s">
        <v>2435</v>
      </c>
      <c r="T1404" s="3" t="s">
        <v>446</v>
      </c>
      <c r="V1404" s="3">
        <v>47</v>
      </c>
      <c r="W1404" s="3">
        <v>45</v>
      </c>
      <c r="X1404" s="3">
        <v>127</v>
      </c>
      <c r="Y1404" s="3">
        <v>1402</v>
      </c>
      <c r="Z1404" s="3" t="s">
        <v>71</v>
      </c>
      <c r="AA1404" s="3">
        <v>33</v>
      </c>
      <c r="AB1404" s="3">
        <v>13</v>
      </c>
      <c r="AC1404" s="3">
        <v>6941768</v>
      </c>
      <c r="AD1404" s="3">
        <v>1711572</v>
      </c>
      <c r="AE1404" s="3" t="s">
        <v>2435</v>
      </c>
      <c r="AF1404" s="3">
        <v>5</v>
      </c>
      <c r="AG1404" s="3">
        <v>29</v>
      </c>
    </row>
    <row r="1405" spans="1:33" ht="15.75" customHeight="1" x14ac:dyDescent="0.15">
      <c r="A1405" s="3">
        <v>26555</v>
      </c>
      <c r="B1405" s="3">
        <v>1403</v>
      </c>
      <c r="C1405" s="3">
        <v>30</v>
      </c>
      <c r="D1405" s="3" t="s">
        <v>2697</v>
      </c>
      <c r="E1405" s="3" t="s">
        <v>18689</v>
      </c>
      <c r="F1405" s="3" t="s">
        <v>36</v>
      </c>
      <c r="G1405" s="3" t="s">
        <v>37</v>
      </c>
      <c r="H1405" s="3" t="s">
        <v>10915</v>
      </c>
      <c r="I1405" s="3" t="s">
        <v>39</v>
      </c>
      <c r="J1405" s="3">
        <v>305.24880000000002</v>
      </c>
      <c r="K1405" s="3">
        <v>2264291</v>
      </c>
      <c r="L1405" s="3" t="s">
        <v>162</v>
      </c>
      <c r="M1405" s="3">
        <v>0</v>
      </c>
      <c r="N1405" s="3" t="s">
        <v>2697</v>
      </c>
      <c r="O1405" s="3" t="s">
        <v>18689</v>
      </c>
      <c r="P1405" s="8">
        <v>36892</v>
      </c>
      <c r="Q1405" s="3" t="s">
        <v>12631</v>
      </c>
      <c r="R1405" s="5" t="s">
        <v>18694</v>
      </c>
      <c r="S1405" s="3" t="s">
        <v>10915</v>
      </c>
      <c r="T1405" s="3" t="s">
        <v>37</v>
      </c>
      <c r="V1405" s="3">
        <v>127</v>
      </c>
      <c r="W1405" s="3">
        <v>88</v>
      </c>
      <c r="X1405" s="3">
        <v>127</v>
      </c>
      <c r="Y1405" s="3">
        <v>1403</v>
      </c>
      <c r="Z1405" s="3" t="s">
        <v>162</v>
      </c>
      <c r="AA1405" s="3">
        <v>30</v>
      </c>
      <c r="AB1405" s="3">
        <v>8</v>
      </c>
      <c r="AC1405" s="3">
        <v>2264291</v>
      </c>
      <c r="AD1405" s="3">
        <v>558741</v>
      </c>
      <c r="AE1405" s="3" t="s">
        <v>39</v>
      </c>
      <c r="AF1405" s="3">
        <v>8</v>
      </c>
      <c r="AG1405" s="3">
        <v>2</v>
      </c>
    </row>
    <row r="1406" spans="1:33" ht="15.75" customHeight="1" x14ac:dyDescent="0.15">
      <c r="A1406" s="3">
        <v>25738</v>
      </c>
      <c r="B1406" s="3">
        <v>1404</v>
      </c>
      <c r="C1406" s="3">
        <v>25</v>
      </c>
      <c r="D1406" s="3" t="s">
        <v>2698</v>
      </c>
      <c r="E1406" s="3" t="s">
        <v>18703</v>
      </c>
      <c r="F1406" s="3" t="s">
        <v>1214</v>
      </c>
      <c r="G1406" s="3" t="s">
        <v>607</v>
      </c>
      <c r="H1406" s="3" t="s">
        <v>6045</v>
      </c>
      <c r="I1406" s="15"/>
      <c r="J1406" s="3">
        <v>305.22129999999999</v>
      </c>
      <c r="K1406" s="3">
        <v>3956459</v>
      </c>
      <c r="L1406" s="3" t="s">
        <v>478</v>
      </c>
      <c r="M1406" s="3">
        <v>0</v>
      </c>
      <c r="N1406" s="3" t="s">
        <v>2698</v>
      </c>
      <c r="O1406" s="3" t="s">
        <v>18703</v>
      </c>
      <c r="P1406" s="8">
        <v>39448</v>
      </c>
      <c r="Q1406" s="80" t="s">
        <v>12770</v>
      </c>
      <c r="R1406" s="81"/>
      <c r="S1406" s="3" t="s">
        <v>6045</v>
      </c>
      <c r="T1406" s="3" t="s">
        <v>607</v>
      </c>
      <c r="V1406" s="3">
        <v>4</v>
      </c>
      <c r="W1406" s="3">
        <v>0</v>
      </c>
      <c r="X1406" s="3">
        <v>26</v>
      </c>
      <c r="Y1406" s="3">
        <v>1404</v>
      </c>
      <c r="Z1406" s="3" t="s">
        <v>478</v>
      </c>
      <c r="AA1406" s="3">
        <v>25</v>
      </c>
      <c r="AB1406" s="3">
        <v>23</v>
      </c>
      <c r="AC1406" s="3">
        <v>3956459</v>
      </c>
      <c r="AD1406" s="3">
        <v>976370</v>
      </c>
      <c r="AF1406" s="3">
        <v>15</v>
      </c>
      <c r="AG1406" s="3">
        <v>373</v>
      </c>
    </row>
    <row r="1407" spans="1:33" ht="15.75" customHeight="1" x14ac:dyDescent="0.15">
      <c r="A1407" s="3">
        <v>18097</v>
      </c>
      <c r="B1407" s="3">
        <v>1405</v>
      </c>
      <c r="C1407" s="3">
        <v>558</v>
      </c>
      <c r="D1407" s="3" t="s">
        <v>2701</v>
      </c>
      <c r="E1407" s="3" t="s">
        <v>18718</v>
      </c>
      <c r="F1407" s="3" t="s">
        <v>2319</v>
      </c>
      <c r="G1407" s="3" t="s">
        <v>740</v>
      </c>
      <c r="H1407" s="3" t="s">
        <v>1072</v>
      </c>
      <c r="I1407" s="3" t="s">
        <v>63</v>
      </c>
      <c r="J1407" s="3">
        <v>304.99619999999999</v>
      </c>
      <c r="K1407" s="3">
        <v>38261067</v>
      </c>
      <c r="L1407" s="3" t="s">
        <v>538</v>
      </c>
      <c r="M1407" s="3">
        <v>4</v>
      </c>
      <c r="N1407" s="3" t="s">
        <v>2701</v>
      </c>
      <c r="O1407" s="3" t="s">
        <v>18718</v>
      </c>
      <c r="P1407" s="3" t="s">
        <v>1000</v>
      </c>
      <c r="Q1407" s="3" t="s">
        <v>12774</v>
      </c>
      <c r="R1407" s="5" t="s">
        <v>18727</v>
      </c>
      <c r="S1407" s="3" t="s">
        <v>1072</v>
      </c>
      <c r="T1407" s="3" t="s">
        <v>740</v>
      </c>
      <c r="V1407" s="3">
        <v>16</v>
      </c>
      <c r="W1407" s="3">
        <v>105</v>
      </c>
      <c r="X1407" s="3">
        <v>46</v>
      </c>
      <c r="Y1407" s="3">
        <v>1405</v>
      </c>
      <c r="Z1407" s="3" t="s">
        <v>538</v>
      </c>
      <c r="AA1407" s="3">
        <v>558</v>
      </c>
      <c r="AB1407" s="3">
        <v>224</v>
      </c>
      <c r="AC1407" s="3">
        <v>38261067</v>
      </c>
      <c r="AD1407" s="3">
        <v>9447266</v>
      </c>
      <c r="AE1407" s="3" t="s">
        <v>63</v>
      </c>
      <c r="AF1407" s="3">
        <v>3</v>
      </c>
      <c r="AG1407" s="3">
        <v>3</v>
      </c>
    </row>
    <row r="1408" spans="1:33" ht="15.75" customHeight="1" x14ac:dyDescent="0.15">
      <c r="A1408" s="3">
        <v>23470</v>
      </c>
      <c r="B1408" s="3">
        <v>1406</v>
      </c>
      <c r="C1408" s="3">
        <v>32</v>
      </c>
      <c r="D1408" s="3" t="s">
        <v>2704</v>
      </c>
      <c r="E1408" s="3" t="s">
        <v>18733</v>
      </c>
      <c r="F1408" s="3" t="s">
        <v>657</v>
      </c>
      <c r="G1408" s="3" t="s">
        <v>246</v>
      </c>
      <c r="H1408" s="3" t="s">
        <v>6013</v>
      </c>
      <c r="I1408" s="3" t="s">
        <v>264</v>
      </c>
      <c r="J1408" s="3">
        <v>304.68040000000002</v>
      </c>
      <c r="K1408" s="3">
        <v>14413146</v>
      </c>
      <c r="L1408" s="3" t="s">
        <v>101</v>
      </c>
      <c r="M1408" s="3">
        <v>1</v>
      </c>
      <c r="N1408" s="3" t="s">
        <v>2704</v>
      </c>
      <c r="O1408" s="3" t="s">
        <v>18733</v>
      </c>
      <c r="P1408" s="3" t="s">
        <v>179</v>
      </c>
      <c r="Q1408" s="3" t="s">
        <v>12777</v>
      </c>
      <c r="R1408" s="5" t="s">
        <v>18741</v>
      </c>
      <c r="S1408" s="3" t="s">
        <v>6013</v>
      </c>
      <c r="T1408" s="3" t="s">
        <v>246</v>
      </c>
      <c r="V1408" s="3">
        <v>107</v>
      </c>
      <c r="W1408" s="3">
        <v>51</v>
      </c>
      <c r="X1408" s="3">
        <v>111</v>
      </c>
      <c r="Y1408" s="3">
        <v>1406</v>
      </c>
      <c r="Z1408" s="3" t="s">
        <v>101</v>
      </c>
      <c r="AA1408" s="3">
        <v>32</v>
      </c>
      <c r="AB1408" s="3">
        <v>18</v>
      </c>
      <c r="AC1408" s="3">
        <v>14413146</v>
      </c>
      <c r="AD1408" s="3">
        <v>3561612</v>
      </c>
      <c r="AE1408" s="3" t="s">
        <v>264</v>
      </c>
      <c r="AF1408" s="3">
        <v>10</v>
      </c>
      <c r="AG1408" s="3">
        <v>8</v>
      </c>
    </row>
    <row r="1409" spans="1:33" ht="15.75" customHeight="1" x14ac:dyDescent="0.15">
      <c r="A1409" s="3">
        <v>26479</v>
      </c>
      <c r="B1409" s="3">
        <v>1407</v>
      </c>
      <c r="C1409" s="3">
        <v>60</v>
      </c>
      <c r="D1409" s="3" t="s">
        <v>2707</v>
      </c>
      <c r="E1409" s="3" t="s">
        <v>18749</v>
      </c>
      <c r="F1409" s="3" t="s">
        <v>947</v>
      </c>
      <c r="G1409" s="3" t="s">
        <v>389</v>
      </c>
      <c r="H1409" s="3" t="s">
        <v>10927</v>
      </c>
      <c r="I1409" s="3" t="s">
        <v>1401</v>
      </c>
      <c r="J1409" s="3">
        <v>304.50729999999999</v>
      </c>
      <c r="K1409" s="3">
        <v>14040157</v>
      </c>
      <c r="L1409" s="3" t="s">
        <v>538</v>
      </c>
      <c r="M1409" s="3">
        <v>0</v>
      </c>
      <c r="N1409" s="3" t="s">
        <v>2707</v>
      </c>
      <c r="O1409" s="3" t="s">
        <v>18749</v>
      </c>
      <c r="P1409" s="8">
        <v>36161</v>
      </c>
      <c r="Q1409" s="3" t="s">
        <v>12780</v>
      </c>
      <c r="R1409" s="5" t="s">
        <v>18754</v>
      </c>
      <c r="S1409" s="3" t="s">
        <v>10927</v>
      </c>
      <c r="T1409" s="3" t="s">
        <v>389</v>
      </c>
      <c r="V1409" s="3">
        <v>17</v>
      </c>
      <c r="W1409" s="3">
        <v>0</v>
      </c>
      <c r="X1409" s="3">
        <v>47</v>
      </c>
      <c r="Y1409" s="3">
        <v>1407</v>
      </c>
      <c r="Z1409" s="3" t="s">
        <v>538</v>
      </c>
      <c r="AA1409" s="3">
        <v>60</v>
      </c>
      <c r="AB1409" s="3">
        <v>16</v>
      </c>
      <c r="AC1409" s="3">
        <v>14040157</v>
      </c>
      <c r="AD1409" s="3">
        <v>3470928</v>
      </c>
      <c r="AF1409" s="3">
        <v>3</v>
      </c>
      <c r="AG1409" s="3">
        <v>21</v>
      </c>
    </row>
    <row r="1410" spans="1:33" ht="15.75" customHeight="1" x14ac:dyDescent="0.15">
      <c r="A1410" s="3">
        <v>25970</v>
      </c>
      <c r="B1410" s="3">
        <v>1408</v>
      </c>
      <c r="C1410" s="3">
        <v>18</v>
      </c>
      <c r="D1410" s="3" t="s">
        <v>2712</v>
      </c>
      <c r="E1410" s="3" t="s">
        <v>18757</v>
      </c>
      <c r="F1410" s="3" t="s">
        <v>657</v>
      </c>
      <c r="G1410" s="3" t="s">
        <v>246</v>
      </c>
      <c r="H1410" s="3" t="s">
        <v>3818</v>
      </c>
      <c r="I1410" s="3" t="s">
        <v>3818</v>
      </c>
      <c r="J1410" s="3">
        <v>304.46570000000003</v>
      </c>
      <c r="K1410" s="3">
        <v>9146425</v>
      </c>
      <c r="L1410" s="3" t="s">
        <v>59</v>
      </c>
      <c r="M1410" s="3">
        <v>0</v>
      </c>
      <c r="N1410" s="3" t="s">
        <v>2712</v>
      </c>
      <c r="O1410" s="3" t="s">
        <v>18757</v>
      </c>
      <c r="P1410" s="8">
        <v>39448</v>
      </c>
      <c r="Q1410" s="3" t="s">
        <v>12784</v>
      </c>
      <c r="R1410" s="5" t="s">
        <v>18760</v>
      </c>
      <c r="S1410" s="3" t="s">
        <v>3818</v>
      </c>
      <c r="T1410" s="3" t="s">
        <v>246</v>
      </c>
      <c r="V1410" s="3">
        <v>108</v>
      </c>
      <c r="W1410" s="3">
        <v>23</v>
      </c>
      <c r="X1410" s="3">
        <v>75</v>
      </c>
      <c r="Y1410" s="3">
        <v>1408</v>
      </c>
      <c r="Z1410" s="3" t="s">
        <v>59</v>
      </c>
      <c r="AA1410" s="3">
        <v>18</v>
      </c>
      <c r="AB1410" s="3">
        <v>11</v>
      </c>
      <c r="AC1410" s="3">
        <v>9146425</v>
      </c>
      <c r="AD1410" s="3">
        <v>2261360</v>
      </c>
      <c r="AE1410" s="3" t="s">
        <v>3818</v>
      </c>
      <c r="AF1410" s="3">
        <v>17</v>
      </c>
      <c r="AG1410" s="3">
        <v>22</v>
      </c>
    </row>
    <row r="1411" spans="1:33" ht="15.75" customHeight="1" x14ac:dyDescent="0.15">
      <c r="A1411" s="3">
        <v>26315</v>
      </c>
      <c r="B1411" s="3">
        <v>1409</v>
      </c>
      <c r="C1411" s="3">
        <v>15</v>
      </c>
      <c r="D1411" s="3" t="s">
        <v>2714</v>
      </c>
      <c r="E1411" s="3" t="s">
        <v>18764</v>
      </c>
      <c r="F1411" s="3" t="s">
        <v>1438</v>
      </c>
      <c r="G1411" s="3" t="s">
        <v>495</v>
      </c>
      <c r="H1411" s="3" t="s">
        <v>5419</v>
      </c>
      <c r="I1411" s="3" t="s">
        <v>1709</v>
      </c>
      <c r="J1411" s="3">
        <v>304.21429999999998</v>
      </c>
      <c r="K1411" s="3">
        <v>2254000</v>
      </c>
      <c r="L1411" s="3" t="s">
        <v>526</v>
      </c>
      <c r="M1411" s="3">
        <v>0</v>
      </c>
      <c r="N1411" s="3" t="s">
        <v>2714</v>
      </c>
      <c r="O1411" s="3" t="s">
        <v>18764</v>
      </c>
      <c r="P1411" s="8">
        <v>39448</v>
      </c>
      <c r="Q1411" s="3" t="s">
        <v>12788</v>
      </c>
      <c r="R1411" s="5" t="s">
        <v>18771</v>
      </c>
      <c r="S1411" s="3" t="s">
        <v>5419</v>
      </c>
      <c r="T1411" s="3" t="s">
        <v>495</v>
      </c>
      <c r="V1411" s="3">
        <v>33</v>
      </c>
      <c r="W1411" s="3">
        <v>12</v>
      </c>
      <c r="X1411" s="3">
        <v>21</v>
      </c>
      <c r="Y1411" s="3">
        <v>1409</v>
      </c>
      <c r="Z1411" s="3" t="s">
        <v>526</v>
      </c>
      <c r="AA1411" s="3">
        <v>15</v>
      </c>
      <c r="AB1411" s="3">
        <v>7</v>
      </c>
      <c r="AC1411" s="3">
        <v>2254000</v>
      </c>
      <c r="AD1411" s="3">
        <v>557625</v>
      </c>
      <c r="AE1411" s="3" t="s">
        <v>1709</v>
      </c>
      <c r="AF1411" s="3">
        <v>19</v>
      </c>
      <c r="AG1411" s="3">
        <v>19</v>
      </c>
    </row>
    <row r="1412" spans="1:33" ht="15.75" customHeight="1" x14ac:dyDescent="0.15">
      <c r="A1412" s="3">
        <v>25831</v>
      </c>
      <c r="B1412" s="3">
        <v>1410</v>
      </c>
      <c r="C1412" s="3">
        <v>2</v>
      </c>
      <c r="D1412" s="3" t="s">
        <v>2717</v>
      </c>
      <c r="E1412" s="3" t="s">
        <v>18779</v>
      </c>
      <c r="F1412" s="3" t="s">
        <v>96</v>
      </c>
      <c r="G1412" s="3" t="s">
        <v>61</v>
      </c>
      <c r="H1412" s="3" t="s">
        <v>5216</v>
      </c>
      <c r="I1412" s="3" t="s">
        <v>63</v>
      </c>
      <c r="J1412" s="3">
        <v>303.49790000000002</v>
      </c>
      <c r="K1412" s="3">
        <v>2809354</v>
      </c>
      <c r="L1412" s="3" t="s">
        <v>162</v>
      </c>
      <c r="M1412" s="3">
        <v>0</v>
      </c>
      <c r="N1412" s="3" t="s">
        <v>2717</v>
      </c>
      <c r="O1412" s="3" t="s">
        <v>18779</v>
      </c>
      <c r="P1412" s="8">
        <v>40179</v>
      </c>
      <c r="Q1412" s="3" t="s">
        <v>12791</v>
      </c>
      <c r="R1412" s="5" t="s">
        <v>18783</v>
      </c>
      <c r="S1412" s="3" t="s">
        <v>5216</v>
      </c>
      <c r="T1412" s="3" t="s">
        <v>61</v>
      </c>
      <c r="V1412" s="3">
        <v>100</v>
      </c>
      <c r="W1412" s="3">
        <v>106</v>
      </c>
      <c r="X1412" s="3">
        <v>127</v>
      </c>
      <c r="Y1412" s="3">
        <v>1410</v>
      </c>
      <c r="Z1412" s="3" t="s">
        <v>162</v>
      </c>
      <c r="AA1412" s="3">
        <v>2</v>
      </c>
      <c r="AB1412" s="3">
        <v>1</v>
      </c>
      <c r="AC1412" s="3">
        <v>2809354</v>
      </c>
      <c r="AD1412" s="3">
        <v>696250</v>
      </c>
      <c r="AE1412" s="3" t="s">
        <v>63</v>
      </c>
      <c r="AF1412" s="3">
        <v>8</v>
      </c>
      <c r="AG1412" s="3">
        <v>3</v>
      </c>
    </row>
    <row r="1413" spans="1:33" ht="15.75" customHeight="1" x14ac:dyDescent="0.15">
      <c r="A1413" s="3">
        <v>1167</v>
      </c>
      <c r="B1413" s="3">
        <v>1411</v>
      </c>
      <c r="C1413" s="3">
        <v>55</v>
      </c>
      <c r="D1413" s="3" t="s">
        <v>2733</v>
      </c>
      <c r="E1413" s="3" t="s">
        <v>18789</v>
      </c>
      <c r="F1413" s="3" t="s">
        <v>475</v>
      </c>
      <c r="G1413" s="3" t="s">
        <v>277</v>
      </c>
      <c r="H1413" s="3" t="s">
        <v>7939</v>
      </c>
      <c r="I1413" s="3" t="s">
        <v>203</v>
      </c>
      <c r="J1413" s="3">
        <v>303.48320000000001</v>
      </c>
      <c r="K1413" s="3">
        <v>19893669</v>
      </c>
      <c r="L1413" s="3" t="s">
        <v>162</v>
      </c>
      <c r="M1413" s="3">
        <v>7</v>
      </c>
      <c r="N1413" s="3" t="s">
        <v>2733</v>
      </c>
      <c r="O1413" s="3" t="s">
        <v>18789</v>
      </c>
      <c r="P1413" s="3" t="s">
        <v>104</v>
      </c>
      <c r="Q1413" s="3" t="s">
        <v>7937</v>
      </c>
      <c r="R1413" s="5" t="s">
        <v>18795</v>
      </c>
      <c r="S1413" s="3" t="s">
        <v>7939</v>
      </c>
      <c r="T1413" s="3" t="s">
        <v>277</v>
      </c>
      <c r="V1413" s="3">
        <v>113</v>
      </c>
      <c r="W1413" s="3">
        <v>127</v>
      </c>
      <c r="X1413" s="3">
        <v>127</v>
      </c>
      <c r="Y1413" s="3">
        <v>1411</v>
      </c>
      <c r="Z1413" s="3" t="s">
        <v>162</v>
      </c>
      <c r="AA1413" s="3">
        <v>55</v>
      </c>
      <c r="AB1413" s="3">
        <v>27</v>
      </c>
      <c r="AC1413" s="3">
        <v>19893669</v>
      </c>
      <c r="AD1413" s="3">
        <v>4930483</v>
      </c>
      <c r="AE1413" s="3" t="s">
        <v>203</v>
      </c>
      <c r="AF1413" s="3">
        <v>8</v>
      </c>
      <c r="AG1413" s="3">
        <v>9</v>
      </c>
    </row>
    <row r="1414" spans="1:33" ht="15.75" customHeight="1" x14ac:dyDescent="0.15">
      <c r="A1414" s="3">
        <v>17319</v>
      </c>
      <c r="B1414" s="3">
        <v>1412</v>
      </c>
      <c r="C1414" s="3">
        <v>128</v>
      </c>
      <c r="D1414" s="3" t="s">
        <v>2737</v>
      </c>
      <c r="E1414" s="3" t="s">
        <v>18801</v>
      </c>
      <c r="F1414" s="3" t="s">
        <v>269</v>
      </c>
      <c r="G1414" s="3" t="s">
        <v>133</v>
      </c>
      <c r="H1414" s="3" t="s">
        <v>10942</v>
      </c>
      <c r="I1414" s="3" t="s">
        <v>12799</v>
      </c>
      <c r="J1414" s="3">
        <v>303.22829999999999</v>
      </c>
      <c r="K1414" s="3">
        <v>126827890</v>
      </c>
      <c r="L1414" s="3" t="s">
        <v>162</v>
      </c>
      <c r="M1414" s="3">
        <v>4</v>
      </c>
      <c r="N1414" s="3" t="s">
        <v>2737</v>
      </c>
      <c r="O1414" s="3" t="s">
        <v>18801</v>
      </c>
      <c r="P1414" s="3" t="s">
        <v>41</v>
      </c>
      <c r="Q1414" s="3" t="s">
        <v>12796</v>
      </c>
      <c r="R1414" s="5" t="s">
        <v>18809</v>
      </c>
      <c r="S1414" s="3" t="s">
        <v>10942</v>
      </c>
      <c r="T1414" s="3" t="s">
        <v>133</v>
      </c>
      <c r="V1414" s="3">
        <v>39</v>
      </c>
      <c r="W1414" s="3">
        <v>0</v>
      </c>
      <c r="X1414" s="3">
        <v>127</v>
      </c>
      <c r="Y1414" s="3">
        <v>1412</v>
      </c>
      <c r="Z1414" s="3" t="s">
        <v>162</v>
      </c>
      <c r="AA1414" s="3">
        <v>128</v>
      </c>
      <c r="AB1414" s="3">
        <v>42</v>
      </c>
      <c r="AC1414" s="3">
        <v>126827890</v>
      </c>
      <c r="AD1414" s="3">
        <v>31453120</v>
      </c>
      <c r="AF1414" s="3">
        <v>8</v>
      </c>
      <c r="AG1414" s="3">
        <v>287</v>
      </c>
    </row>
    <row r="1415" spans="1:33" ht="15.75" customHeight="1" x14ac:dyDescent="0.15">
      <c r="A1415" s="3">
        <v>21461</v>
      </c>
      <c r="B1415" s="3">
        <v>1413</v>
      </c>
      <c r="C1415" s="3">
        <v>33</v>
      </c>
      <c r="D1415" s="3" t="s">
        <v>2775</v>
      </c>
      <c r="E1415" s="3" t="s">
        <v>18817</v>
      </c>
      <c r="F1415" s="3" t="s">
        <v>96</v>
      </c>
      <c r="G1415" s="3" t="s">
        <v>61</v>
      </c>
      <c r="H1415" s="3" t="s">
        <v>679</v>
      </c>
      <c r="I1415" s="3" t="s">
        <v>251</v>
      </c>
      <c r="J1415" s="3">
        <v>303.17009999999999</v>
      </c>
      <c r="K1415" s="3">
        <v>17162823</v>
      </c>
      <c r="L1415" s="3" t="s">
        <v>40</v>
      </c>
      <c r="M1415" s="3">
        <v>3</v>
      </c>
      <c r="N1415" s="3" t="s">
        <v>2775</v>
      </c>
      <c r="O1415" s="3" t="s">
        <v>18817</v>
      </c>
      <c r="P1415" s="3" t="s">
        <v>987</v>
      </c>
      <c r="Q1415" s="3" t="s">
        <v>12801</v>
      </c>
      <c r="R1415" s="5" t="s">
        <v>18825</v>
      </c>
      <c r="S1415" s="3" t="s">
        <v>679</v>
      </c>
      <c r="T1415" s="3" t="s">
        <v>61</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15">
      <c r="A1416" s="3">
        <v>25441</v>
      </c>
      <c r="B1416" s="3">
        <v>1414</v>
      </c>
      <c r="C1416" s="3">
        <v>25</v>
      </c>
      <c r="D1416" s="3" t="s">
        <v>2778</v>
      </c>
      <c r="E1416" s="3" t="s">
        <v>18832</v>
      </c>
      <c r="F1416" s="3" t="s">
        <v>331</v>
      </c>
      <c r="G1416" s="3" t="s">
        <v>167</v>
      </c>
      <c r="H1416" s="3" t="s">
        <v>2237</v>
      </c>
      <c r="I1416" s="3" t="s">
        <v>2088</v>
      </c>
      <c r="J1416" s="3">
        <v>302.70699999999999</v>
      </c>
      <c r="K1416" s="3">
        <v>2995343</v>
      </c>
      <c r="L1416" s="3" t="s">
        <v>335</v>
      </c>
      <c r="M1416" s="3">
        <v>0</v>
      </c>
      <c r="N1416" s="3" t="s">
        <v>2778</v>
      </c>
      <c r="O1416" s="3" t="s">
        <v>18832</v>
      </c>
      <c r="P1416" s="8">
        <v>39083</v>
      </c>
      <c r="Q1416" s="3" t="s">
        <v>12805</v>
      </c>
      <c r="R1416" s="5" t="s">
        <v>18836</v>
      </c>
      <c r="S1416" s="3" t="s">
        <v>2237</v>
      </c>
      <c r="T1416" s="3" t="s">
        <v>167</v>
      </c>
      <c r="V1416" s="3">
        <v>93</v>
      </c>
      <c r="W1416" s="3">
        <v>22</v>
      </c>
      <c r="X1416" s="3">
        <v>33</v>
      </c>
      <c r="Y1416" s="3">
        <v>1414</v>
      </c>
      <c r="Z1416" s="3" t="s">
        <v>335</v>
      </c>
      <c r="AA1416" s="3">
        <v>25</v>
      </c>
      <c r="AB1416" s="3">
        <v>10</v>
      </c>
      <c r="AC1416" s="3">
        <v>2995343</v>
      </c>
      <c r="AD1416" s="3">
        <v>743802</v>
      </c>
      <c r="AE1416" s="3" t="s">
        <v>2088</v>
      </c>
      <c r="AF1416" s="3">
        <v>21</v>
      </c>
      <c r="AG1416" s="3">
        <v>68</v>
      </c>
    </row>
    <row r="1417" spans="1:33" ht="15.75" customHeight="1" x14ac:dyDescent="0.15">
      <c r="A1417" s="3">
        <v>21104</v>
      </c>
      <c r="B1417" s="3">
        <v>1415</v>
      </c>
      <c r="C1417" s="3">
        <v>28</v>
      </c>
      <c r="D1417" s="3" t="s">
        <v>2780</v>
      </c>
      <c r="E1417" s="3" t="s">
        <v>18841</v>
      </c>
      <c r="F1417" s="3" t="s">
        <v>1193</v>
      </c>
      <c r="G1417" s="3" t="s">
        <v>564</v>
      </c>
      <c r="H1417" s="3" t="s">
        <v>2885</v>
      </c>
      <c r="I1417" s="3" t="s">
        <v>63</v>
      </c>
      <c r="J1417" s="3">
        <v>302.47809999999998</v>
      </c>
      <c r="K1417" s="3">
        <v>3832666</v>
      </c>
      <c r="L1417" s="3" t="s">
        <v>71</v>
      </c>
      <c r="M1417" s="3">
        <v>2</v>
      </c>
      <c r="N1417" s="3" t="s">
        <v>2780</v>
      </c>
      <c r="O1417" s="3" t="s">
        <v>18841</v>
      </c>
      <c r="P1417" s="3" t="s">
        <v>41</v>
      </c>
      <c r="Q1417" s="3" t="s">
        <v>12808</v>
      </c>
      <c r="R1417" s="5" t="s">
        <v>18848</v>
      </c>
      <c r="S1417" s="3" t="s">
        <v>2885</v>
      </c>
      <c r="T1417" s="3" t="s">
        <v>564</v>
      </c>
      <c r="V1417" s="3">
        <v>37</v>
      </c>
      <c r="W1417" s="3">
        <v>107</v>
      </c>
      <c r="X1417" s="3">
        <v>127</v>
      </c>
      <c r="Y1417" s="3">
        <v>1415</v>
      </c>
      <c r="Z1417" s="3" t="s">
        <v>71</v>
      </c>
      <c r="AA1417" s="3">
        <v>28</v>
      </c>
      <c r="AB1417" s="3">
        <v>5</v>
      </c>
      <c r="AC1417" s="3">
        <v>3832666</v>
      </c>
      <c r="AD1417" s="3">
        <v>952267</v>
      </c>
      <c r="AE1417" s="3" t="s">
        <v>63</v>
      </c>
      <c r="AF1417" s="3">
        <v>5</v>
      </c>
      <c r="AG1417" s="3">
        <v>3</v>
      </c>
    </row>
    <row r="1418" spans="1:33" ht="15.75" customHeight="1" x14ac:dyDescent="0.15">
      <c r="A1418" s="3">
        <v>23313</v>
      </c>
      <c r="B1418" s="3">
        <v>1416</v>
      </c>
      <c r="C1418" s="3">
        <v>59</v>
      </c>
      <c r="D1418" s="3" t="s">
        <v>2782</v>
      </c>
      <c r="E1418" s="3" t="s">
        <v>18852</v>
      </c>
      <c r="F1418" s="3" t="s">
        <v>36</v>
      </c>
      <c r="G1418" s="3" t="s">
        <v>37</v>
      </c>
      <c r="H1418" s="3" t="s">
        <v>10306</v>
      </c>
      <c r="I1418" s="3" t="s">
        <v>817</v>
      </c>
      <c r="J1418" s="3">
        <v>301.9359</v>
      </c>
      <c r="K1418" s="3">
        <v>7247459</v>
      </c>
      <c r="L1418" s="3" t="s">
        <v>215</v>
      </c>
      <c r="M1418" s="3">
        <v>1</v>
      </c>
      <c r="N1418" s="3" t="s">
        <v>2782</v>
      </c>
      <c r="O1418" s="3" t="s">
        <v>18852</v>
      </c>
      <c r="P1418" s="3" t="s">
        <v>179</v>
      </c>
      <c r="Q1418" s="3" t="s">
        <v>10304</v>
      </c>
      <c r="R1418" s="5" t="s">
        <v>18861</v>
      </c>
      <c r="S1418" s="3" t="s">
        <v>10306</v>
      </c>
      <c r="T1418" s="3" t="s">
        <v>37</v>
      </c>
      <c r="V1418" s="3">
        <v>127</v>
      </c>
      <c r="W1418" s="3">
        <v>37</v>
      </c>
      <c r="X1418" s="3">
        <v>89</v>
      </c>
      <c r="Y1418" s="3">
        <v>1416</v>
      </c>
      <c r="Z1418" s="3" t="s">
        <v>215</v>
      </c>
      <c r="AA1418" s="3">
        <v>59</v>
      </c>
      <c r="AB1418" s="3">
        <v>14</v>
      </c>
      <c r="AC1418" s="3">
        <v>7247459</v>
      </c>
      <c r="AD1418" s="3">
        <v>1803138</v>
      </c>
      <c r="AE1418" s="3" t="s">
        <v>817</v>
      </c>
      <c r="AF1418" s="3">
        <v>7</v>
      </c>
      <c r="AG1418" s="3">
        <v>11</v>
      </c>
    </row>
    <row r="1419" spans="1:33" ht="15.75" customHeight="1" x14ac:dyDescent="0.15">
      <c r="A1419" s="3">
        <v>25061</v>
      </c>
      <c r="B1419" s="3">
        <v>1417</v>
      </c>
      <c r="C1419" s="3">
        <v>19</v>
      </c>
      <c r="D1419" s="3" t="s">
        <v>2784</v>
      </c>
      <c r="E1419" s="3" t="s">
        <v>18867</v>
      </c>
      <c r="F1419" s="3" t="s">
        <v>143</v>
      </c>
      <c r="G1419" s="3" t="s">
        <v>77</v>
      </c>
      <c r="H1419" s="3" t="s">
        <v>2276</v>
      </c>
      <c r="I1419" s="3" t="s">
        <v>79</v>
      </c>
      <c r="J1419" s="3">
        <v>301.93329999999997</v>
      </c>
      <c r="K1419" s="3">
        <v>2055109</v>
      </c>
      <c r="L1419" s="3" t="s">
        <v>162</v>
      </c>
      <c r="M1419" s="3">
        <v>0</v>
      </c>
      <c r="N1419" s="3" t="s">
        <v>2784</v>
      </c>
      <c r="O1419" s="3" t="s">
        <v>18867</v>
      </c>
      <c r="P1419" s="3" t="s">
        <v>41</v>
      </c>
      <c r="Q1419" s="3" t="s">
        <v>6398</v>
      </c>
      <c r="R1419" s="5" t="s">
        <v>18873</v>
      </c>
      <c r="S1419" s="3" t="s">
        <v>2276</v>
      </c>
      <c r="T1419" s="3" t="s">
        <v>77</v>
      </c>
      <c r="V1419" s="3">
        <v>47</v>
      </c>
      <c r="W1419" s="3">
        <v>46</v>
      </c>
      <c r="X1419" s="3">
        <v>127</v>
      </c>
      <c r="Y1419" s="3">
        <v>1417</v>
      </c>
      <c r="Z1419" s="3" t="s">
        <v>162</v>
      </c>
      <c r="AA1419" s="3">
        <v>19</v>
      </c>
      <c r="AB1419" s="3">
        <v>10</v>
      </c>
      <c r="AC1419" s="3">
        <v>2055109</v>
      </c>
      <c r="AD1419" s="3">
        <v>511306</v>
      </c>
      <c r="AE1419" s="3" t="s">
        <v>79</v>
      </c>
      <c r="AF1419" s="3">
        <v>8</v>
      </c>
      <c r="AG1419" s="3">
        <v>6</v>
      </c>
    </row>
    <row r="1420" spans="1:33" ht="15.75" customHeight="1" x14ac:dyDescent="0.15">
      <c r="A1420" s="3">
        <v>21217</v>
      </c>
      <c r="B1420" s="3">
        <v>1418</v>
      </c>
      <c r="C1420" s="3">
        <v>48</v>
      </c>
      <c r="D1420" s="3" t="s">
        <v>2787</v>
      </c>
      <c r="E1420" s="3" t="s">
        <v>18879</v>
      </c>
      <c r="F1420" s="3" t="s">
        <v>36</v>
      </c>
      <c r="G1420" s="3" t="s">
        <v>37</v>
      </c>
      <c r="H1420" s="3" t="s">
        <v>10702</v>
      </c>
      <c r="I1420" s="3" t="s">
        <v>39</v>
      </c>
      <c r="J1420" s="3">
        <v>301.82830000000001</v>
      </c>
      <c r="K1420" s="3">
        <v>5639978</v>
      </c>
      <c r="L1420" s="3" t="s">
        <v>40</v>
      </c>
      <c r="M1420" s="3">
        <v>2</v>
      </c>
      <c r="N1420" s="3" t="s">
        <v>2787</v>
      </c>
      <c r="O1420" s="3" t="s">
        <v>18879</v>
      </c>
      <c r="P1420" s="3" t="s">
        <v>179</v>
      </c>
      <c r="Q1420" s="3" t="s">
        <v>12551</v>
      </c>
      <c r="R1420" s="5" t="s">
        <v>18885</v>
      </c>
      <c r="S1420" s="3" t="s">
        <v>10702</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15">
      <c r="A1421" s="3">
        <v>22297</v>
      </c>
      <c r="B1421" s="3">
        <v>1419</v>
      </c>
      <c r="C1421" s="3">
        <v>139</v>
      </c>
      <c r="D1421" s="3" t="s">
        <v>2789</v>
      </c>
      <c r="E1421" s="3" t="s">
        <v>18893</v>
      </c>
      <c r="F1421" s="3" t="s">
        <v>4061</v>
      </c>
      <c r="G1421" s="3" t="s">
        <v>446</v>
      </c>
      <c r="H1421" s="3" t="s">
        <v>6590</v>
      </c>
      <c r="I1421" s="3" t="s">
        <v>2435</v>
      </c>
      <c r="J1421" s="3">
        <v>300.73930000000001</v>
      </c>
      <c r="K1421" s="3">
        <v>27081128</v>
      </c>
      <c r="L1421" s="3" t="s">
        <v>75</v>
      </c>
      <c r="M1421" s="3">
        <v>2</v>
      </c>
      <c r="N1421" s="3" t="s">
        <v>2789</v>
      </c>
      <c r="O1421" s="3" t="s">
        <v>18893</v>
      </c>
      <c r="P1421" s="3" t="s">
        <v>12822</v>
      </c>
      <c r="Q1421" s="3" t="s">
        <v>12821</v>
      </c>
      <c r="R1421" s="5" t="s">
        <v>18902</v>
      </c>
      <c r="S1421" s="3" t="s">
        <v>6590</v>
      </c>
      <c r="T1421" s="3" t="s">
        <v>446</v>
      </c>
      <c r="V1421" s="3">
        <v>48</v>
      </c>
      <c r="W1421" s="3">
        <v>46</v>
      </c>
      <c r="X1421" s="3">
        <v>34</v>
      </c>
      <c r="Y1421" s="3">
        <v>1419</v>
      </c>
      <c r="Z1421" s="3" t="s">
        <v>75</v>
      </c>
      <c r="AA1421" s="3">
        <v>139</v>
      </c>
      <c r="AB1421" s="3">
        <v>51</v>
      </c>
      <c r="AC1421" s="3">
        <v>27081128</v>
      </c>
      <c r="AD1421" s="3">
        <v>6757792</v>
      </c>
      <c r="AE1421" s="3" t="s">
        <v>2435</v>
      </c>
      <c r="AF1421" s="3">
        <v>14</v>
      </c>
      <c r="AG1421" s="3">
        <v>29</v>
      </c>
    </row>
    <row r="1422" spans="1:33" ht="15.75" customHeight="1" x14ac:dyDescent="0.15">
      <c r="A1422" s="3">
        <v>21926</v>
      </c>
      <c r="B1422" s="3">
        <v>1420</v>
      </c>
      <c r="C1422" s="3">
        <v>15</v>
      </c>
      <c r="D1422" s="3" t="s">
        <v>2790</v>
      </c>
      <c r="E1422" s="3" t="s">
        <v>18906</v>
      </c>
      <c r="F1422" s="3" t="s">
        <v>36</v>
      </c>
      <c r="G1422" s="3" t="s">
        <v>37</v>
      </c>
      <c r="H1422" s="3" t="s">
        <v>10968</v>
      </c>
      <c r="I1422" s="3" t="s">
        <v>39</v>
      </c>
      <c r="J1422" s="3">
        <v>300.23939999999999</v>
      </c>
      <c r="K1422" s="3">
        <v>9086935</v>
      </c>
      <c r="L1422" s="3" t="s">
        <v>40</v>
      </c>
      <c r="M1422" s="3">
        <v>2</v>
      </c>
      <c r="N1422" s="3" t="s">
        <v>2790</v>
      </c>
      <c r="O1422" s="3" t="s">
        <v>18906</v>
      </c>
      <c r="P1422" s="3" t="s">
        <v>104</v>
      </c>
      <c r="Q1422" s="3" t="s">
        <v>11347</v>
      </c>
      <c r="R1422" s="5" t="s">
        <v>18912</v>
      </c>
      <c r="S1422" s="3" t="s">
        <v>10968</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15">
      <c r="A1423" s="3">
        <v>26019</v>
      </c>
      <c r="B1423" s="3">
        <v>1421</v>
      </c>
      <c r="C1423" s="3">
        <v>73</v>
      </c>
      <c r="D1423" s="3" t="s">
        <v>2792</v>
      </c>
      <c r="E1423" s="3" t="s">
        <v>18915</v>
      </c>
      <c r="F1423" s="3" t="s">
        <v>635</v>
      </c>
      <c r="G1423" s="3" t="s">
        <v>236</v>
      </c>
      <c r="H1423" s="3" t="s">
        <v>614</v>
      </c>
      <c r="I1423" s="3" t="s">
        <v>686</v>
      </c>
      <c r="J1423" s="3">
        <v>300.05810000000002</v>
      </c>
      <c r="K1423" s="3">
        <v>10914481</v>
      </c>
      <c r="L1423" s="3" t="s">
        <v>215</v>
      </c>
      <c r="M1423" s="3">
        <v>0</v>
      </c>
      <c r="N1423" s="3" t="s">
        <v>2792</v>
      </c>
      <c r="O1423" s="3" t="s">
        <v>18915</v>
      </c>
      <c r="P1423" s="8">
        <v>39448</v>
      </c>
      <c r="Q1423" s="3" t="s">
        <v>12829</v>
      </c>
      <c r="R1423" s="5" t="s">
        <v>18919</v>
      </c>
      <c r="S1423" s="3" t="s">
        <v>614</v>
      </c>
      <c r="T1423" s="3" t="s">
        <v>236</v>
      </c>
      <c r="V1423" s="3">
        <v>21</v>
      </c>
      <c r="W1423" s="3">
        <v>0</v>
      </c>
      <c r="X1423" s="3">
        <v>90</v>
      </c>
      <c r="Y1423" s="3">
        <v>1421</v>
      </c>
      <c r="Z1423" s="3" t="s">
        <v>215</v>
      </c>
      <c r="AA1423" s="3">
        <v>73</v>
      </c>
      <c r="AB1423" s="3">
        <v>35</v>
      </c>
      <c r="AC1423" s="3">
        <v>10914481</v>
      </c>
      <c r="AD1423" s="3">
        <v>2728224</v>
      </c>
      <c r="AF1423" s="3">
        <v>7</v>
      </c>
      <c r="AG1423" s="3">
        <v>69</v>
      </c>
    </row>
    <row r="1424" spans="1:33" ht="15.75" customHeight="1" x14ac:dyDescent="0.15">
      <c r="A1424" s="3">
        <v>23444</v>
      </c>
      <c r="B1424" s="3">
        <v>1422</v>
      </c>
      <c r="C1424" s="3">
        <v>19</v>
      </c>
      <c r="D1424" s="3" t="s">
        <v>2797</v>
      </c>
      <c r="E1424" s="3" t="s">
        <v>18924</v>
      </c>
      <c r="F1424" s="3" t="s">
        <v>210</v>
      </c>
      <c r="G1424" s="3" t="s">
        <v>114</v>
      </c>
      <c r="H1424" s="3" t="s">
        <v>115</v>
      </c>
      <c r="I1424" s="3" t="s">
        <v>116</v>
      </c>
      <c r="J1424" s="3">
        <v>300.06020000000001</v>
      </c>
      <c r="K1424" s="3">
        <v>6357000</v>
      </c>
      <c r="L1424" s="3" t="s">
        <v>356</v>
      </c>
      <c r="M1424" s="3">
        <v>1</v>
      </c>
      <c r="N1424" s="3" t="s">
        <v>2797</v>
      </c>
      <c r="O1424" s="3" t="s">
        <v>18924</v>
      </c>
      <c r="P1424" s="3" t="s">
        <v>1063</v>
      </c>
      <c r="Q1424" s="3" t="s">
        <v>12833</v>
      </c>
      <c r="R1424" s="5" t="s">
        <v>18939</v>
      </c>
      <c r="S1424" s="3" t="s">
        <v>115</v>
      </c>
      <c r="T1424" s="3" t="s">
        <v>114</v>
      </c>
      <c r="V1424" s="3">
        <v>29</v>
      </c>
      <c r="W1424" s="3">
        <v>26</v>
      </c>
      <c r="X1424" s="3">
        <v>73</v>
      </c>
      <c r="Y1424" s="3">
        <v>1422</v>
      </c>
      <c r="Z1424" s="3" t="s">
        <v>356</v>
      </c>
      <c r="AA1424" s="3">
        <v>19</v>
      </c>
      <c r="AB1424" s="3">
        <v>5</v>
      </c>
      <c r="AC1424" s="3">
        <v>6357000</v>
      </c>
      <c r="AD1424" s="3">
        <v>1589011</v>
      </c>
      <c r="AE1424" s="3" t="s">
        <v>116</v>
      </c>
      <c r="AF1424" s="3">
        <v>18</v>
      </c>
      <c r="AG1424" s="3">
        <v>46</v>
      </c>
    </row>
    <row r="1425" spans="1:33" ht="15.75" customHeight="1" x14ac:dyDescent="0.15">
      <c r="A1425" s="3">
        <v>26262</v>
      </c>
      <c r="B1425" s="3">
        <v>1423</v>
      </c>
      <c r="C1425" s="3">
        <v>42</v>
      </c>
      <c r="D1425" s="3" t="s">
        <v>2800</v>
      </c>
      <c r="E1425" s="3" t="s">
        <v>18946</v>
      </c>
      <c r="F1425" s="3" t="s">
        <v>1072</v>
      </c>
      <c r="G1425" s="3" t="s">
        <v>575</v>
      </c>
      <c r="H1425" s="3" t="s">
        <v>10976</v>
      </c>
      <c r="I1425" s="3" t="s">
        <v>1375</v>
      </c>
      <c r="J1425" s="3">
        <v>299.93799999999999</v>
      </c>
      <c r="K1425" s="3">
        <v>4976268</v>
      </c>
      <c r="L1425" s="3" t="s">
        <v>50</v>
      </c>
      <c r="M1425" s="3">
        <v>0</v>
      </c>
      <c r="N1425" s="3" t="s">
        <v>2800</v>
      </c>
      <c r="O1425" s="3" t="s">
        <v>18946</v>
      </c>
      <c r="P1425" s="8">
        <v>38353</v>
      </c>
      <c r="Q1425" s="3" t="s">
        <v>12837</v>
      </c>
      <c r="R1425" s="5" t="s">
        <v>18952</v>
      </c>
      <c r="S1425" s="3" t="s">
        <v>10976</v>
      </c>
      <c r="T1425" s="3" t="s">
        <v>575</v>
      </c>
      <c r="V1425" s="3">
        <v>33</v>
      </c>
      <c r="W1425" s="3">
        <v>28</v>
      </c>
      <c r="X1425" s="3">
        <v>44</v>
      </c>
      <c r="Y1425" s="3">
        <v>1423</v>
      </c>
      <c r="Z1425" s="3" t="s">
        <v>50</v>
      </c>
      <c r="AA1425" s="3">
        <v>42</v>
      </c>
      <c r="AB1425" s="3">
        <v>20</v>
      </c>
      <c r="AC1425" s="3">
        <v>4976268</v>
      </c>
      <c r="AD1425" s="3">
        <v>1244260</v>
      </c>
      <c r="AE1425" s="3" t="s">
        <v>1375</v>
      </c>
      <c r="AF1425" s="3">
        <v>11</v>
      </c>
      <c r="AG1425" s="3">
        <v>23</v>
      </c>
    </row>
    <row r="1426" spans="1:33" ht="15.75" customHeight="1" x14ac:dyDescent="0.15">
      <c r="A1426" s="3">
        <v>743</v>
      </c>
      <c r="B1426" s="3">
        <v>1424</v>
      </c>
      <c r="C1426" s="3">
        <v>1107</v>
      </c>
      <c r="D1426" s="3" t="s">
        <v>2803</v>
      </c>
      <c r="E1426" s="3" t="s">
        <v>18958</v>
      </c>
      <c r="F1426" s="3" t="s">
        <v>6728</v>
      </c>
      <c r="G1426" s="3" t="s">
        <v>803</v>
      </c>
      <c r="H1426" s="3" t="s">
        <v>7662</v>
      </c>
      <c r="I1426" s="3" t="s">
        <v>8005</v>
      </c>
      <c r="J1426" s="3">
        <v>299.81360000000001</v>
      </c>
      <c r="K1426" s="3">
        <v>126183946</v>
      </c>
      <c r="L1426" s="3" t="s">
        <v>101</v>
      </c>
      <c r="M1426" s="3">
        <v>6</v>
      </c>
      <c r="N1426" s="3" t="s">
        <v>2803</v>
      </c>
      <c r="O1426" s="3" t="s">
        <v>18958</v>
      </c>
      <c r="P1426" s="3" t="s">
        <v>1063</v>
      </c>
      <c r="Q1426" s="3" t="s">
        <v>12839</v>
      </c>
      <c r="R1426" s="5" t="s">
        <v>18963</v>
      </c>
      <c r="S1426" s="3" t="s">
        <v>7662</v>
      </c>
      <c r="T1426" s="3" t="s">
        <v>803</v>
      </c>
      <c r="V1426" s="3">
        <v>5</v>
      </c>
      <c r="W1426" s="3">
        <v>0</v>
      </c>
      <c r="X1426" s="3">
        <v>112</v>
      </c>
      <c r="Y1426" s="3">
        <v>1424</v>
      </c>
      <c r="Z1426" s="3" t="s">
        <v>101</v>
      </c>
      <c r="AA1426" s="3">
        <v>1107</v>
      </c>
      <c r="AB1426" s="3">
        <v>422</v>
      </c>
      <c r="AC1426" s="3">
        <v>126183946</v>
      </c>
      <c r="AD1426" s="3">
        <v>31560690</v>
      </c>
      <c r="AF1426" s="3">
        <v>10</v>
      </c>
      <c r="AG1426" s="3">
        <v>97</v>
      </c>
    </row>
    <row r="1427" spans="1:33" ht="15.75" customHeight="1" x14ac:dyDescent="0.15">
      <c r="A1427" s="3">
        <v>21477</v>
      </c>
      <c r="B1427" s="3">
        <v>1425</v>
      </c>
      <c r="C1427" s="3">
        <v>197</v>
      </c>
      <c r="D1427" s="3" t="s">
        <v>2807</v>
      </c>
      <c r="E1427" s="3" t="s">
        <v>18969</v>
      </c>
      <c r="F1427" s="3" t="s">
        <v>96</v>
      </c>
      <c r="G1427" s="3" t="s">
        <v>61</v>
      </c>
      <c r="H1427" s="3" t="s">
        <v>6780</v>
      </c>
      <c r="I1427" s="3" t="s">
        <v>63</v>
      </c>
      <c r="J1427" s="3">
        <v>299.57760000000002</v>
      </c>
      <c r="K1427" s="3">
        <v>11837259</v>
      </c>
      <c r="L1427" s="3" t="s">
        <v>215</v>
      </c>
      <c r="M1427" s="3">
        <v>2</v>
      </c>
      <c r="N1427" s="3" t="s">
        <v>2807</v>
      </c>
      <c r="O1427" s="3" t="s">
        <v>18969</v>
      </c>
      <c r="P1427" s="3" t="s">
        <v>6091</v>
      </c>
      <c r="Q1427" s="3" t="s">
        <v>12843</v>
      </c>
      <c r="R1427" s="5" t="s">
        <v>18977</v>
      </c>
      <c r="S1427" s="3" t="s">
        <v>6780</v>
      </c>
      <c r="T1427" s="3" t="s">
        <v>61</v>
      </c>
      <c r="V1427" s="3">
        <v>102</v>
      </c>
      <c r="W1427" s="3">
        <v>108</v>
      </c>
      <c r="X1427" s="3">
        <v>91</v>
      </c>
      <c r="Y1427" s="3">
        <v>1425</v>
      </c>
      <c r="Z1427" s="3" t="s">
        <v>215</v>
      </c>
      <c r="AA1427" s="3">
        <v>197</v>
      </c>
      <c r="AB1427" s="3">
        <v>35</v>
      </c>
      <c r="AC1427" s="3">
        <v>11837259</v>
      </c>
      <c r="AD1427" s="3">
        <v>2962443</v>
      </c>
      <c r="AE1427" s="3" t="s">
        <v>63</v>
      </c>
      <c r="AF1427" s="3">
        <v>7</v>
      </c>
      <c r="AG1427" s="3">
        <v>3</v>
      </c>
    </row>
    <row r="1428" spans="1:33" ht="15.75" customHeight="1" x14ac:dyDescent="0.15">
      <c r="A1428" s="3">
        <v>24099</v>
      </c>
      <c r="B1428" s="3">
        <v>1426</v>
      </c>
      <c r="C1428" s="3">
        <v>45</v>
      </c>
      <c r="D1428" s="3" t="s">
        <v>2810</v>
      </c>
      <c r="E1428" s="3" t="s">
        <v>18983</v>
      </c>
      <c r="F1428" s="3" t="s">
        <v>6728</v>
      </c>
      <c r="G1428" s="3" t="s">
        <v>803</v>
      </c>
      <c r="H1428" s="3" t="s">
        <v>7662</v>
      </c>
      <c r="I1428" s="3" t="s">
        <v>8005</v>
      </c>
      <c r="J1428" s="3">
        <v>299.5369</v>
      </c>
      <c r="K1428" s="3">
        <v>22516332</v>
      </c>
      <c r="L1428" s="3" t="s">
        <v>40</v>
      </c>
      <c r="M1428" s="3">
        <v>1</v>
      </c>
      <c r="N1428" s="3" t="s">
        <v>2810</v>
      </c>
      <c r="O1428" s="3" t="s">
        <v>18983</v>
      </c>
      <c r="P1428" s="3" t="s">
        <v>179</v>
      </c>
      <c r="Q1428" s="3" t="s">
        <v>12846</v>
      </c>
      <c r="R1428" s="5" t="s">
        <v>18989</v>
      </c>
      <c r="S1428" s="3" t="s">
        <v>7662</v>
      </c>
      <c r="T1428" s="3" t="s">
        <v>803</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15">
      <c r="A1429" s="3">
        <v>26511</v>
      </c>
      <c r="B1429" s="3">
        <v>1427</v>
      </c>
      <c r="C1429" s="3">
        <v>10</v>
      </c>
      <c r="D1429" s="3" t="s">
        <v>2814</v>
      </c>
      <c r="E1429" s="3" t="s">
        <v>18996</v>
      </c>
      <c r="F1429" s="3" t="s">
        <v>475</v>
      </c>
      <c r="G1429" s="3" t="s">
        <v>277</v>
      </c>
      <c r="H1429" s="3" t="s">
        <v>475</v>
      </c>
      <c r="I1429" s="3" t="s">
        <v>203</v>
      </c>
      <c r="J1429" s="3">
        <v>298.99900000000002</v>
      </c>
      <c r="K1429" s="3">
        <v>4019029</v>
      </c>
      <c r="L1429" s="3" t="s">
        <v>526</v>
      </c>
      <c r="M1429" s="3">
        <v>0</v>
      </c>
      <c r="N1429" s="3" t="s">
        <v>2814</v>
      </c>
      <c r="O1429" s="3" t="s">
        <v>18996</v>
      </c>
      <c r="P1429" s="8">
        <v>38718</v>
      </c>
      <c r="Q1429" s="3" t="s">
        <v>7380</v>
      </c>
      <c r="R1429" s="5" t="s">
        <v>19002</v>
      </c>
      <c r="S1429" s="3" t="s">
        <v>475</v>
      </c>
      <c r="T1429" s="3" t="s">
        <v>277</v>
      </c>
      <c r="V1429" s="3">
        <v>114</v>
      </c>
      <c r="W1429" s="3">
        <v>127</v>
      </c>
      <c r="X1429" s="3">
        <v>22</v>
      </c>
      <c r="Y1429" s="3">
        <v>1427</v>
      </c>
      <c r="Z1429" s="3" t="s">
        <v>526</v>
      </c>
      <c r="AA1429" s="3">
        <v>10</v>
      </c>
      <c r="AB1429" s="3">
        <v>1</v>
      </c>
      <c r="AC1429" s="3">
        <v>4019029</v>
      </c>
      <c r="AD1429" s="3">
        <v>1007278</v>
      </c>
      <c r="AE1429" s="3" t="s">
        <v>203</v>
      </c>
      <c r="AF1429" s="3">
        <v>19</v>
      </c>
      <c r="AG1429" s="3">
        <v>9</v>
      </c>
    </row>
    <row r="1430" spans="1:33" ht="15.75" customHeight="1" x14ac:dyDescent="0.15">
      <c r="A1430" s="3">
        <v>19831</v>
      </c>
      <c r="B1430" s="3">
        <v>1428</v>
      </c>
      <c r="C1430" s="3">
        <v>226</v>
      </c>
      <c r="D1430" s="3" t="s">
        <v>2818</v>
      </c>
      <c r="E1430" s="3" t="s">
        <v>19010</v>
      </c>
      <c r="F1430" s="3" t="s">
        <v>1438</v>
      </c>
      <c r="G1430" s="3" t="s">
        <v>495</v>
      </c>
      <c r="H1430" s="3" t="s">
        <v>2682</v>
      </c>
      <c r="I1430" s="3" t="s">
        <v>2682</v>
      </c>
      <c r="J1430" s="3">
        <v>298.96929999999998</v>
      </c>
      <c r="K1430" s="3">
        <v>66357754</v>
      </c>
      <c r="L1430" s="3" t="s">
        <v>538</v>
      </c>
      <c r="M1430" s="3">
        <v>3</v>
      </c>
      <c r="N1430" s="3" t="s">
        <v>2818</v>
      </c>
      <c r="O1430" s="3" t="s">
        <v>19010</v>
      </c>
      <c r="P1430" s="3" t="s">
        <v>787</v>
      </c>
      <c r="Q1430" s="3" t="s">
        <v>12853</v>
      </c>
      <c r="R1430" s="5" t="s">
        <v>19015</v>
      </c>
      <c r="S1430" s="3" t="s">
        <v>2682</v>
      </c>
      <c r="T1430" s="3" t="s">
        <v>495</v>
      </c>
      <c r="V1430" s="3">
        <v>34</v>
      </c>
      <c r="W1430" s="3">
        <v>9</v>
      </c>
      <c r="X1430" s="3">
        <v>48</v>
      </c>
      <c r="Y1430" s="3">
        <v>1428</v>
      </c>
      <c r="Z1430" s="3" t="s">
        <v>538</v>
      </c>
      <c r="AA1430" s="3">
        <v>226</v>
      </c>
      <c r="AB1430" s="3">
        <v>113</v>
      </c>
      <c r="AC1430" s="3">
        <v>66357754</v>
      </c>
      <c r="AD1430" s="3">
        <v>16632294</v>
      </c>
      <c r="AE1430" s="3" t="s">
        <v>2682</v>
      </c>
      <c r="AF1430" s="3">
        <v>3</v>
      </c>
      <c r="AG1430" s="3">
        <v>79</v>
      </c>
    </row>
    <row r="1431" spans="1:33" ht="15.75" customHeight="1" x14ac:dyDescent="0.15">
      <c r="A1431" s="3">
        <v>20255</v>
      </c>
      <c r="B1431" s="3">
        <v>1429</v>
      </c>
      <c r="C1431" s="3">
        <v>167</v>
      </c>
      <c r="D1431" s="3" t="s">
        <v>2510</v>
      </c>
      <c r="E1431" s="3" t="s">
        <v>19021</v>
      </c>
      <c r="F1431" s="3" t="s">
        <v>143</v>
      </c>
      <c r="G1431" s="3" t="s">
        <v>77</v>
      </c>
      <c r="H1431" s="3" t="s">
        <v>79</v>
      </c>
      <c r="I1431" s="3" t="s">
        <v>79</v>
      </c>
      <c r="J1431" s="3">
        <v>298.52069999999998</v>
      </c>
      <c r="K1431" s="3">
        <v>37716000</v>
      </c>
      <c r="L1431" s="3" t="s">
        <v>356</v>
      </c>
      <c r="M1431" s="3">
        <v>3</v>
      </c>
      <c r="N1431" s="3" t="s">
        <v>2510</v>
      </c>
      <c r="O1431" s="3" t="s">
        <v>19021</v>
      </c>
      <c r="P1431" s="3" t="s">
        <v>835</v>
      </c>
      <c r="Q1431" s="3" t="s">
        <v>2512</v>
      </c>
      <c r="R1431" s="5" t="s">
        <v>19028</v>
      </c>
      <c r="S1431" s="3" t="s">
        <v>79</v>
      </c>
      <c r="T1431" s="3" t="s">
        <v>77</v>
      </c>
      <c r="V1431" s="3">
        <v>48</v>
      </c>
      <c r="W1431" s="3">
        <v>47</v>
      </c>
      <c r="X1431" s="3">
        <v>74</v>
      </c>
      <c r="Y1431" s="3">
        <v>1429</v>
      </c>
      <c r="Z1431" s="3" t="s">
        <v>356</v>
      </c>
      <c r="AA1431" s="3">
        <v>167</v>
      </c>
      <c r="AB1431" s="3">
        <v>54</v>
      </c>
      <c r="AC1431" s="3">
        <v>37716000</v>
      </c>
      <c r="AD1431" s="3">
        <v>9464000</v>
      </c>
      <c r="AE1431" s="3" t="s">
        <v>79</v>
      </c>
      <c r="AF1431" s="3">
        <v>18</v>
      </c>
      <c r="AG1431" s="3">
        <v>6</v>
      </c>
    </row>
    <row r="1432" spans="1:33" ht="15.75" customHeight="1" x14ac:dyDescent="0.15">
      <c r="A1432" s="3">
        <v>22451</v>
      </c>
      <c r="B1432" s="3">
        <v>1430</v>
      </c>
      <c r="C1432" s="3">
        <v>110</v>
      </c>
      <c r="D1432" s="3" t="s">
        <v>2822</v>
      </c>
      <c r="E1432" s="3" t="s">
        <v>19038</v>
      </c>
      <c r="F1432" s="3" t="s">
        <v>855</v>
      </c>
      <c r="G1432" s="3" t="s">
        <v>292</v>
      </c>
      <c r="H1432" s="3" t="s">
        <v>10999</v>
      </c>
      <c r="I1432" s="3" t="s">
        <v>1032</v>
      </c>
      <c r="J1432" s="3">
        <v>298.22230000000002</v>
      </c>
      <c r="K1432" s="3">
        <v>11741667</v>
      </c>
      <c r="L1432" s="3" t="s">
        <v>101</v>
      </c>
      <c r="M1432" s="3">
        <v>2</v>
      </c>
      <c r="N1432" s="3" t="s">
        <v>2822</v>
      </c>
      <c r="O1432" s="3" t="s">
        <v>19038</v>
      </c>
      <c r="P1432" s="3" t="s">
        <v>388</v>
      </c>
      <c r="Q1432" s="3" t="s">
        <v>12860</v>
      </c>
      <c r="R1432" s="5" t="s">
        <v>19042</v>
      </c>
      <c r="S1432" s="3" t="s">
        <v>10999</v>
      </c>
      <c r="T1432" s="3" t="s">
        <v>292</v>
      </c>
      <c r="V1432" s="3">
        <v>48</v>
      </c>
      <c r="W1432" s="3">
        <v>42</v>
      </c>
      <c r="X1432" s="3">
        <v>113</v>
      </c>
      <c r="Y1432" s="3">
        <v>1430</v>
      </c>
      <c r="Z1432" s="3" t="s">
        <v>101</v>
      </c>
      <c r="AA1432" s="3">
        <v>110</v>
      </c>
      <c r="AB1432" s="3">
        <v>35</v>
      </c>
      <c r="AC1432" s="3">
        <v>11741667</v>
      </c>
      <c r="AD1432" s="3">
        <v>2948521</v>
      </c>
      <c r="AE1432" s="3" t="s">
        <v>1032</v>
      </c>
      <c r="AF1432" s="3">
        <v>10</v>
      </c>
      <c r="AG1432" s="3">
        <v>49</v>
      </c>
    </row>
    <row r="1433" spans="1:33" ht="15.75" customHeight="1" x14ac:dyDescent="0.15">
      <c r="A1433" s="3">
        <v>21151</v>
      </c>
      <c r="B1433" s="3">
        <v>1431</v>
      </c>
      <c r="C1433" s="3">
        <v>30</v>
      </c>
      <c r="D1433" s="3" t="s">
        <v>2840</v>
      </c>
      <c r="E1433" s="3" t="s">
        <v>19047</v>
      </c>
      <c r="F1433" s="3" t="s">
        <v>1193</v>
      </c>
      <c r="G1433" s="3" t="s">
        <v>564</v>
      </c>
      <c r="H1433" s="3" t="s">
        <v>4814</v>
      </c>
      <c r="I1433" s="3" t="s">
        <v>63</v>
      </c>
      <c r="J1433" s="3">
        <v>298.0453</v>
      </c>
      <c r="K1433" s="3">
        <v>9865740</v>
      </c>
      <c r="L1433" s="3" t="s">
        <v>101</v>
      </c>
      <c r="M1433" s="3">
        <v>2</v>
      </c>
      <c r="N1433" s="3" t="s">
        <v>2840</v>
      </c>
      <c r="O1433" s="3" t="s">
        <v>19047</v>
      </c>
      <c r="P1433" s="3" t="s">
        <v>1063</v>
      </c>
      <c r="Q1433" s="3" t="s">
        <v>12864</v>
      </c>
      <c r="R1433" s="5" t="s">
        <v>19052</v>
      </c>
      <c r="S1433" s="3" t="s">
        <v>4814</v>
      </c>
      <c r="T1433" s="3" t="s">
        <v>564</v>
      </c>
      <c r="V1433" s="3">
        <v>38</v>
      </c>
      <c r="W1433" s="3">
        <v>109</v>
      </c>
      <c r="X1433" s="3">
        <v>114</v>
      </c>
      <c r="Y1433" s="3">
        <v>1431</v>
      </c>
      <c r="Z1433" s="3" t="s">
        <v>101</v>
      </c>
      <c r="AA1433" s="3">
        <v>30</v>
      </c>
      <c r="AB1433" s="3">
        <v>14</v>
      </c>
      <c r="AC1433" s="3">
        <v>9865740</v>
      </c>
      <c r="AD1433" s="3">
        <v>2478547</v>
      </c>
      <c r="AE1433" s="3" t="s">
        <v>63</v>
      </c>
      <c r="AF1433" s="3">
        <v>10</v>
      </c>
      <c r="AG1433" s="3">
        <v>3</v>
      </c>
    </row>
    <row r="1434" spans="1:33" ht="15.75" customHeight="1" x14ac:dyDescent="0.15">
      <c r="A1434" s="3">
        <v>26120</v>
      </c>
      <c r="B1434" s="3">
        <v>1432</v>
      </c>
      <c r="C1434" s="3">
        <v>53</v>
      </c>
      <c r="D1434" s="3" t="s">
        <v>2848</v>
      </c>
      <c r="E1434" s="3" t="s">
        <v>19058</v>
      </c>
      <c r="F1434" s="3" t="s">
        <v>4061</v>
      </c>
      <c r="G1434" s="3" t="s">
        <v>446</v>
      </c>
      <c r="H1434" s="3" t="s">
        <v>6071</v>
      </c>
      <c r="I1434" s="3" t="s">
        <v>2435</v>
      </c>
      <c r="J1434" s="3">
        <v>297.8365</v>
      </c>
      <c r="K1434" s="3">
        <v>13102565</v>
      </c>
      <c r="L1434" s="3" t="s">
        <v>162</v>
      </c>
      <c r="M1434" s="3">
        <v>0</v>
      </c>
      <c r="N1434" s="3" t="s">
        <v>2848</v>
      </c>
      <c r="O1434" s="3" t="s">
        <v>19058</v>
      </c>
      <c r="P1434" s="8">
        <v>37987</v>
      </c>
      <c r="Q1434" s="3" t="s">
        <v>12868</v>
      </c>
      <c r="R1434" s="5" t="s">
        <v>19064</v>
      </c>
      <c r="S1434" s="3" t="s">
        <v>6071</v>
      </c>
      <c r="T1434" s="3" t="s">
        <v>446</v>
      </c>
      <c r="V1434" s="3">
        <v>49</v>
      </c>
      <c r="W1434" s="3">
        <v>47</v>
      </c>
      <c r="X1434" s="3">
        <v>127</v>
      </c>
      <c r="Y1434" s="3">
        <v>1432</v>
      </c>
      <c r="Z1434" s="3" t="s">
        <v>162</v>
      </c>
      <c r="AA1434" s="3">
        <v>53</v>
      </c>
      <c r="AB1434" s="3">
        <v>12</v>
      </c>
      <c r="AC1434" s="3">
        <v>13102565</v>
      </c>
      <c r="AD1434" s="3">
        <v>3293455</v>
      </c>
      <c r="AE1434" s="3" t="s">
        <v>2435</v>
      </c>
      <c r="AF1434" s="3">
        <v>8</v>
      </c>
      <c r="AG1434" s="3">
        <v>29</v>
      </c>
    </row>
    <row r="1435" spans="1:33" ht="15.75" customHeight="1" x14ac:dyDescent="0.15">
      <c r="A1435" s="3">
        <v>26378</v>
      </c>
      <c r="B1435" s="3">
        <v>1433</v>
      </c>
      <c r="C1435" s="3">
        <v>29</v>
      </c>
      <c r="D1435" s="3" t="s">
        <v>2850</v>
      </c>
      <c r="E1435" s="3" t="s">
        <v>19069</v>
      </c>
      <c r="F1435" s="3" t="s">
        <v>931</v>
      </c>
      <c r="G1435" s="3" t="s">
        <v>378</v>
      </c>
      <c r="H1435" s="3" t="s">
        <v>11006</v>
      </c>
      <c r="I1435" s="3" t="s">
        <v>380</v>
      </c>
      <c r="J1435" s="3">
        <v>297.75990000000002</v>
      </c>
      <c r="K1435" s="3">
        <v>3491616</v>
      </c>
      <c r="L1435" s="3" t="s">
        <v>71</v>
      </c>
      <c r="M1435" s="3">
        <v>0</v>
      </c>
      <c r="N1435" s="3" t="s">
        <v>2850</v>
      </c>
      <c r="O1435" s="3" t="s">
        <v>19069</v>
      </c>
      <c r="P1435" s="8">
        <v>38718</v>
      </c>
      <c r="Q1435" s="3" t="s">
        <v>12872</v>
      </c>
      <c r="R1435" s="5" t="s">
        <v>19078</v>
      </c>
      <c r="S1435" s="3" t="s">
        <v>11006</v>
      </c>
      <c r="T1435" s="3" t="s">
        <v>378</v>
      </c>
      <c r="V1435" s="3">
        <v>18</v>
      </c>
      <c r="W1435" s="3">
        <v>13</v>
      </c>
      <c r="X1435" s="3">
        <v>127</v>
      </c>
      <c r="Y1435" s="3">
        <v>1433</v>
      </c>
      <c r="Z1435" s="3" t="s">
        <v>71</v>
      </c>
      <c r="AA1435" s="3">
        <v>29</v>
      </c>
      <c r="AB1435" s="3">
        <v>8</v>
      </c>
      <c r="AC1435" s="3">
        <v>3491616</v>
      </c>
      <c r="AD1435" s="3">
        <v>877820</v>
      </c>
      <c r="AE1435" s="3" t="s">
        <v>380</v>
      </c>
      <c r="AF1435" s="3">
        <v>5</v>
      </c>
      <c r="AG1435" s="3">
        <v>81</v>
      </c>
    </row>
    <row r="1436" spans="1:33" ht="15.75" customHeight="1" x14ac:dyDescent="0.15">
      <c r="A1436" s="3">
        <v>26004</v>
      </c>
      <c r="B1436" s="3">
        <v>1434</v>
      </c>
      <c r="C1436" s="3">
        <v>14</v>
      </c>
      <c r="D1436" s="3" t="s">
        <v>2851</v>
      </c>
      <c r="E1436" s="3" t="s">
        <v>19084</v>
      </c>
      <c r="F1436" s="3" t="s">
        <v>1438</v>
      </c>
      <c r="G1436" s="3" t="s">
        <v>495</v>
      </c>
      <c r="H1436" s="3" t="s">
        <v>9243</v>
      </c>
      <c r="I1436" s="3" t="s">
        <v>2682</v>
      </c>
      <c r="J1436" s="3">
        <v>297.42419999999998</v>
      </c>
      <c r="K1436" s="3">
        <v>2623000</v>
      </c>
      <c r="L1436" s="3" t="s">
        <v>221</v>
      </c>
      <c r="M1436" s="3">
        <v>0</v>
      </c>
      <c r="N1436" s="3" t="s">
        <v>2851</v>
      </c>
      <c r="O1436" s="3" t="s">
        <v>19084</v>
      </c>
      <c r="P1436" s="8">
        <v>39814</v>
      </c>
      <c r="Q1436" s="3" t="s">
        <v>12876</v>
      </c>
      <c r="R1436" s="5" t="s">
        <v>19093</v>
      </c>
      <c r="S1436" s="3" t="s">
        <v>9243</v>
      </c>
      <c r="T1436" s="3" t="s">
        <v>495</v>
      </c>
      <c r="V1436" s="3">
        <v>35</v>
      </c>
      <c r="W1436" s="3">
        <v>10</v>
      </c>
      <c r="X1436" s="3">
        <v>83</v>
      </c>
      <c r="Y1436" s="3">
        <v>1434</v>
      </c>
      <c r="Z1436" s="3" t="s">
        <v>221</v>
      </c>
      <c r="AA1436" s="3">
        <v>14</v>
      </c>
      <c r="AB1436" s="3">
        <v>4</v>
      </c>
      <c r="AC1436" s="3">
        <v>2623000</v>
      </c>
      <c r="AD1436" s="3">
        <v>660000</v>
      </c>
      <c r="AE1436" s="3" t="s">
        <v>2682</v>
      </c>
      <c r="AF1436" s="3">
        <v>2</v>
      </c>
      <c r="AG1436" s="3">
        <v>79</v>
      </c>
    </row>
    <row r="1437" spans="1:33" ht="15.75" customHeight="1" x14ac:dyDescent="0.15">
      <c r="A1437" s="3">
        <v>24433</v>
      </c>
      <c r="B1437" s="3">
        <v>1435</v>
      </c>
      <c r="C1437" s="3">
        <v>48</v>
      </c>
      <c r="D1437" s="3" t="s">
        <v>2854</v>
      </c>
      <c r="E1437" s="3" t="s">
        <v>19100</v>
      </c>
      <c r="F1437" s="3" t="s">
        <v>3877</v>
      </c>
      <c r="G1437" s="3" t="s">
        <v>731</v>
      </c>
      <c r="H1437" s="3" t="s">
        <v>11013</v>
      </c>
      <c r="I1437" s="3" t="s">
        <v>10292</v>
      </c>
      <c r="J1437" s="3">
        <v>297.16980000000001</v>
      </c>
      <c r="K1437" s="3">
        <v>17500015</v>
      </c>
      <c r="L1437" s="3" t="s">
        <v>162</v>
      </c>
      <c r="M1437" s="3">
        <v>1</v>
      </c>
      <c r="N1437" s="3" t="s">
        <v>2854</v>
      </c>
      <c r="O1437" s="3" t="s">
        <v>19100</v>
      </c>
      <c r="P1437" s="3" t="s">
        <v>4184</v>
      </c>
      <c r="Q1437" s="3" t="s">
        <v>12880</v>
      </c>
      <c r="R1437" s="5" t="s">
        <v>19105</v>
      </c>
      <c r="S1437" s="3" t="s">
        <v>11013</v>
      </c>
      <c r="T1437" s="3" t="s">
        <v>731</v>
      </c>
      <c r="V1437" s="3">
        <v>18</v>
      </c>
      <c r="W1437" s="3">
        <v>0</v>
      </c>
      <c r="X1437" s="3">
        <v>127</v>
      </c>
      <c r="Y1437" s="3">
        <v>1435</v>
      </c>
      <c r="Z1437" s="3" t="s">
        <v>162</v>
      </c>
      <c r="AA1437" s="3">
        <v>48</v>
      </c>
      <c r="AB1437" s="3">
        <v>25</v>
      </c>
      <c r="AC1437" s="3">
        <v>17500015</v>
      </c>
      <c r="AD1437" s="3">
        <v>4406180</v>
      </c>
      <c r="AF1437" s="3">
        <v>8</v>
      </c>
      <c r="AG1437" s="3">
        <v>276</v>
      </c>
    </row>
    <row r="1438" spans="1:33" ht="15.75" customHeight="1" x14ac:dyDescent="0.15">
      <c r="A1438" s="3">
        <v>24814</v>
      </c>
      <c r="B1438" s="3">
        <v>1436</v>
      </c>
      <c r="C1438" s="3">
        <v>9</v>
      </c>
      <c r="D1438" s="3" t="s">
        <v>2858</v>
      </c>
      <c r="E1438" s="3" t="s">
        <v>19110</v>
      </c>
      <c r="F1438" s="3" t="s">
        <v>7490</v>
      </c>
      <c r="G1438" s="3" t="s">
        <v>933</v>
      </c>
      <c r="H1438" s="3" t="s">
        <v>11018</v>
      </c>
      <c r="I1438" s="3" t="s">
        <v>12884</v>
      </c>
      <c r="J1438" s="3">
        <v>297.04509999999999</v>
      </c>
      <c r="K1438" s="3">
        <v>2695412</v>
      </c>
      <c r="L1438" s="3" t="s">
        <v>86</v>
      </c>
      <c r="M1438" s="3">
        <v>0</v>
      </c>
      <c r="N1438" s="3" t="s">
        <v>2858</v>
      </c>
      <c r="O1438" s="3" t="s">
        <v>19110</v>
      </c>
      <c r="P1438" s="8">
        <v>39814</v>
      </c>
      <c r="Q1438" s="3" t="s">
        <v>12883</v>
      </c>
      <c r="R1438" s="5" t="s">
        <v>19115</v>
      </c>
      <c r="S1438" s="3" t="s">
        <v>11018</v>
      </c>
      <c r="T1438" s="3" t="s">
        <v>933</v>
      </c>
      <c r="V1438" s="3">
        <v>2</v>
      </c>
      <c r="W1438" s="3">
        <v>0</v>
      </c>
      <c r="X1438" s="3">
        <v>44</v>
      </c>
      <c r="Y1438" s="3">
        <v>1436</v>
      </c>
      <c r="Z1438" s="3" t="s">
        <v>86</v>
      </c>
      <c r="AA1438" s="3">
        <v>9</v>
      </c>
      <c r="AB1438" s="3">
        <v>3</v>
      </c>
      <c r="AC1438" s="3">
        <v>2695412</v>
      </c>
      <c r="AD1438" s="3">
        <v>678868</v>
      </c>
      <c r="AF1438" s="3">
        <v>16</v>
      </c>
      <c r="AG1438" s="3">
        <v>369</v>
      </c>
    </row>
    <row r="1439" spans="1:33" ht="15.75" customHeight="1" x14ac:dyDescent="0.15">
      <c r="A1439" s="3">
        <v>25105</v>
      </c>
      <c r="B1439" s="3">
        <v>1437</v>
      </c>
      <c r="C1439" s="3">
        <v>14</v>
      </c>
      <c r="D1439" s="3" t="s">
        <v>2869</v>
      </c>
      <c r="E1439" s="3" t="s">
        <v>19122</v>
      </c>
      <c r="F1439" s="3" t="s">
        <v>1620</v>
      </c>
      <c r="G1439" s="3" t="s">
        <v>412</v>
      </c>
      <c r="H1439" s="3" t="s">
        <v>742</v>
      </c>
      <c r="I1439" s="15"/>
      <c r="J1439" s="3">
        <v>296.9042</v>
      </c>
      <c r="K1439" s="3">
        <v>2685065</v>
      </c>
      <c r="L1439" s="3" t="s">
        <v>398</v>
      </c>
      <c r="M1439" s="3">
        <v>0</v>
      </c>
      <c r="N1439" s="3" t="s">
        <v>2869</v>
      </c>
      <c r="O1439" s="3" t="s">
        <v>19122</v>
      </c>
      <c r="P1439" s="8">
        <v>39814</v>
      </c>
      <c r="Q1439" s="3" t="s">
        <v>12887</v>
      </c>
      <c r="R1439" s="5" t="s">
        <v>19127</v>
      </c>
      <c r="S1439" s="3" t="s">
        <v>742</v>
      </c>
      <c r="T1439" s="3" t="s">
        <v>412</v>
      </c>
      <c r="V1439" s="3">
        <v>64</v>
      </c>
      <c r="W1439" s="3">
        <v>0</v>
      </c>
      <c r="X1439" s="3">
        <v>14</v>
      </c>
      <c r="Y1439" s="3">
        <v>1437</v>
      </c>
      <c r="Z1439" s="3" t="s">
        <v>398</v>
      </c>
      <c r="AA1439" s="3">
        <v>14</v>
      </c>
      <c r="AB1439" s="3">
        <v>9</v>
      </c>
      <c r="AC1439" s="3">
        <v>2685065</v>
      </c>
      <c r="AD1439" s="3">
        <v>676502</v>
      </c>
      <c r="AF1439" s="3">
        <v>1</v>
      </c>
      <c r="AG1439" s="3">
        <v>373</v>
      </c>
    </row>
    <row r="1440" spans="1:33" ht="15.75" customHeight="1" x14ac:dyDescent="0.15">
      <c r="A1440" s="3">
        <v>21748</v>
      </c>
      <c r="B1440" s="3">
        <v>1438</v>
      </c>
      <c r="C1440" s="3">
        <v>51</v>
      </c>
      <c r="D1440" s="3" t="s">
        <v>2872</v>
      </c>
      <c r="E1440" s="3" t="s">
        <v>19132</v>
      </c>
      <c r="F1440" s="3" t="s">
        <v>96</v>
      </c>
      <c r="G1440" s="3" t="s">
        <v>61</v>
      </c>
      <c r="H1440" s="3" t="s">
        <v>6780</v>
      </c>
      <c r="I1440" s="3" t="s">
        <v>63</v>
      </c>
      <c r="J1440" s="3">
        <v>296.65550000000002</v>
      </c>
      <c r="K1440" s="3">
        <v>28459273</v>
      </c>
      <c r="L1440" s="3" t="s">
        <v>162</v>
      </c>
      <c r="M1440" s="3">
        <v>2</v>
      </c>
      <c r="N1440" s="3" t="s">
        <v>2872</v>
      </c>
      <c r="O1440" s="3" t="s">
        <v>19132</v>
      </c>
      <c r="P1440" s="3" t="s">
        <v>1063</v>
      </c>
      <c r="Q1440" s="3" t="s">
        <v>12890</v>
      </c>
      <c r="R1440" s="5" t="s">
        <v>19137</v>
      </c>
      <c r="S1440" s="3" t="s">
        <v>6780</v>
      </c>
      <c r="T1440" s="3" t="s">
        <v>61</v>
      </c>
      <c r="V1440" s="3">
        <v>103</v>
      </c>
      <c r="W1440" s="3">
        <v>110</v>
      </c>
      <c r="X1440" s="3">
        <v>127</v>
      </c>
      <c r="Y1440" s="3">
        <v>1438</v>
      </c>
      <c r="Z1440" s="3" t="s">
        <v>162</v>
      </c>
      <c r="AA1440" s="3">
        <v>51</v>
      </c>
      <c r="AB1440" s="3">
        <v>30</v>
      </c>
      <c r="AC1440" s="3">
        <v>28459273</v>
      </c>
      <c r="AD1440" s="3">
        <v>7174809</v>
      </c>
      <c r="AE1440" s="3" t="s">
        <v>63</v>
      </c>
      <c r="AF1440" s="3">
        <v>8</v>
      </c>
      <c r="AG1440" s="3">
        <v>3</v>
      </c>
    </row>
    <row r="1441" spans="1:33" ht="15.75" customHeight="1" x14ac:dyDescent="0.15">
      <c r="A1441" s="3">
        <v>25656</v>
      </c>
      <c r="B1441" s="3">
        <v>1439</v>
      </c>
      <c r="C1441" s="3">
        <v>38</v>
      </c>
      <c r="D1441" s="3" t="s">
        <v>2876</v>
      </c>
      <c r="E1441" s="3" t="s">
        <v>19142</v>
      </c>
      <c r="F1441" s="3" t="s">
        <v>36</v>
      </c>
      <c r="G1441" s="3" t="s">
        <v>37</v>
      </c>
      <c r="H1441" s="3" t="s">
        <v>39</v>
      </c>
      <c r="I1441" s="3" t="s">
        <v>39</v>
      </c>
      <c r="J1441" s="3">
        <v>296.61649999999997</v>
      </c>
      <c r="K1441" s="3">
        <v>16974649</v>
      </c>
      <c r="L1441" s="3" t="s">
        <v>40</v>
      </c>
      <c r="M1441" s="3">
        <v>0</v>
      </c>
      <c r="N1441" s="3" t="s">
        <v>2876</v>
      </c>
      <c r="O1441" s="3" t="s">
        <v>19142</v>
      </c>
      <c r="P1441" s="8">
        <v>40179</v>
      </c>
      <c r="Q1441" s="3" t="s">
        <v>11997</v>
      </c>
      <c r="R1441" s="5" t="s">
        <v>19148</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15">
      <c r="A1442" s="3">
        <v>19415</v>
      </c>
      <c r="B1442" s="3">
        <v>1440</v>
      </c>
      <c r="C1442" s="3">
        <v>24</v>
      </c>
      <c r="D1442" s="3" t="s">
        <v>2879</v>
      </c>
      <c r="E1442" s="3" t="s">
        <v>19155</v>
      </c>
      <c r="F1442" s="3" t="s">
        <v>36</v>
      </c>
      <c r="G1442" s="3" t="s">
        <v>37</v>
      </c>
      <c r="H1442" s="3" t="s">
        <v>8852</v>
      </c>
      <c r="I1442" s="3" t="s">
        <v>8853</v>
      </c>
      <c r="J1442" s="3">
        <v>296.47179999999997</v>
      </c>
      <c r="K1442" s="3">
        <v>8753043</v>
      </c>
      <c r="L1442" s="3" t="s">
        <v>340</v>
      </c>
      <c r="M1442" s="3">
        <v>3</v>
      </c>
      <c r="N1442" s="3" t="s">
        <v>2879</v>
      </c>
      <c r="O1442" s="3" t="s">
        <v>19155</v>
      </c>
      <c r="P1442" s="3" t="s">
        <v>179</v>
      </c>
      <c r="Q1442" s="3" t="s">
        <v>8850</v>
      </c>
      <c r="R1442" s="5" t="s">
        <v>19163</v>
      </c>
      <c r="S1442" s="3" t="s">
        <v>8852</v>
      </c>
      <c r="T1442" s="3" t="s">
        <v>37</v>
      </c>
      <c r="V1442" s="3">
        <v>127</v>
      </c>
      <c r="W1442" s="3">
        <v>0</v>
      </c>
      <c r="X1442" s="3">
        <v>30</v>
      </c>
      <c r="Y1442" s="3">
        <v>1440</v>
      </c>
      <c r="Z1442" s="3" t="s">
        <v>340</v>
      </c>
      <c r="AA1442" s="3">
        <v>24</v>
      </c>
      <c r="AB1442" s="3">
        <v>10</v>
      </c>
      <c r="AC1442" s="3">
        <v>8753043</v>
      </c>
      <c r="AD1442" s="3">
        <v>2207734</v>
      </c>
      <c r="AF1442" s="3">
        <v>6</v>
      </c>
      <c r="AG1442" s="3">
        <v>25</v>
      </c>
    </row>
    <row r="1443" spans="1:33" ht="15.75" customHeight="1" x14ac:dyDescent="0.15">
      <c r="A1443" s="3">
        <v>25851</v>
      </c>
      <c r="B1443" s="3">
        <v>1441</v>
      </c>
      <c r="C1443" s="3">
        <v>62</v>
      </c>
      <c r="D1443" s="3" t="s">
        <v>2880</v>
      </c>
      <c r="E1443" s="3" t="s">
        <v>19169</v>
      </c>
      <c r="F1443" s="3" t="s">
        <v>1172</v>
      </c>
      <c r="G1443" s="3" t="s">
        <v>565</v>
      </c>
      <c r="H1443" s="3" t="s">
        <v>11035</v>
      </c>
      <c r="I1443" s="3" t="s">
        <v>583</v>
      </c>
      <c r="J1443" s="3">
        <v>296.38389999999998</v>
      </c>
      <c r="K1443" s="3">
        <v>16323095</v>
      </c>
      <c r="L1443" s="3" t="s">
        <v>75</v>
      </c>
      <c r="M1443" s="3">
        <v>0</v>
      </c>
      <c r="N1443" s="3" t="s">
        <v>2880</v>
      </c>
      <c r="O1443" s="3" t="s">
        <v>19169</v>
      </c>
      <c r="P1443" s="8">
        <v>37987</v>
      </c>
      <c r="Q1443" s="3" t="s">
        <v>12902</v>
      </c>
      <c r="R1443" s="5" t="s">
        <v>19176</v>
      </c>
      <c r="S1443" s="3" t="s">
        <v>11035</v>
      </c>
      <c r="T1443" s="3" t="s">
        <v>565</v>
      </c>
      <c r="V1443" s="3">
        <v>14</v>
      </c>
      <c r="W1443" s="3">
        <v>0</v>
      </c>
      <c r="X1443" s="3">
        <v>35</v>
      </c>
      <c r="Y1443" s="3">
        <v>1441</v>
      </c>
      <c r="Z1443" s="3" t="s">
        <v>75</v>
      </c>
      <c r="AA1443" s="3">
        <v>62</v>
      </c>
      <c r="AB1443" s="3">
        <v>16</v>
      </c>
      <c r="AC1443" s="3">
        <v>16323095</v>
      </c>
      <c r="AD1443" s="3">
        <v>4118002</v>
      </c>
      <c r="AF1443" s="3">
        <v>14</v>
      </c>
      <c r="AG1443" s="3">
        <v>33</v>
      </c>
    </row>
    <row r="1444" spans="1:33" ht="15.75" customHeight="1" x14ac:dyDescent="0.15">
      <c r="A1444" s="3">
        <v>25275</v>
      </c>
      <c r="B1444" s="3">
        <v>1442</v>
      </c>
      <c r="C1444" s="3">
        <v>18</v>
      </c>
      <c r="D1444" s="3" t="s">
        <v>2882</v>
      </c>
      <c r="E1444" s="3" t="s">
        <v>19181</v>
      </c>
      <c r="F1444" s="3" t="s">
        <v>1318</v>
      </c>
      <c r="G1444" s="3" t="s">
        <v>707</v>
      </c>
      <c r="H1444" s="3" t="s">
        <v>11039</v>
      </c>
      <c r="I1444" s="3" t="s">
        <v>12907</v>
      </c>
      <c r="J1444" s="3">
        <v>296.09649999999999</v>
      </c>
      <c r="K1444" s="3">
        <v>3484108</v>
      </c>
      <c r="L1444" s="3" t="s">
        <v>641</v>
      </c>
      <c r="M1444" s="3">
        <v>0</v>
      </c>
      <c r="N1444" s="3" t="s">
        <v>2882</v>
      </c>
      <c r="O1444" s="3" t="s">
        <v>19181</v>
      </c>
      <c r="P1444" s="8">
        <v>36161</v>
      </c>
      <c r="Q1444" s="3" t="s">
        <v>12905</v>
      </c>
      <c r="R1444" s="5" t="s">
        <v>19188</v>
      </c>
      <c r="S1444" s="3" t="s">
        <v>11039</v>
      </c>
      <c r="T1444" s="3" t="s">
        <v>707</v>
      </c>
      <c r="V1444" s="3">
        <v>9</v>
      </c>
      <c r="W1444" s="3">
        <v>0</v>
      </c>
      <c r="X1444" s="3">
        <v>9</v>
      </c>
      <c r="Y1444" s="3">
        <v>1442</v>
      </c>
      <c r="Z1444" s="3" t="s">
        <v>641</v>
      </c>
      <c r="AA1444" s="3">
        <v>18</v>
      </c>
      <c r="AB1444" s="3">
        <v>7</v>
      </c>
      <c r="AC1444" s="3">
        <v>3484108</v>
      </c>
      <c r="AD1444" s="3">
        <v>879611</v>
      </c>
      <c r="AF1444" s="3">
        <v>23</v>
      </c>
      <c r="AG1444" s="3">
        <v>839</v>
      </c>
    </row>
    <row r="1445" spans="1:33" ht="15.75" customHeight="1" x14ac:dyDescent="0.15">
      <c r="A1445" s="3">
        <v>26143</v>
      </c>
      <c r="B1445" s="3">
        <v>1443</v>
      </c>
      <c r="C1445" s="3">
        <v>41</v>
      </c>
      <c r="D1445" s="3" t="s">
        <v>2884</v>
      </c>
      <c r="E1445" s="3" t="s">
        <v>19193</v>
      </c>
      <c r="F1445" s="3" t="s">
        <v>1193</v>
      </c>
      <c r="G1445" s="3" t="s">
        <v>564</v>
      </c>
      <c r="H1445" s="3" t="s">
        <v>11042</v>
      </c>
      <c r="I1445" s="3" t="s">
        <v>2049</v>
      </c>
      <c r="J1445" s="3">
        <v>295.8734</v>
      </c>
      <c r="K1445" s="3">
        <v>95837000</v>
      </c>
      <c r="L1445" s="3" t="s">
        <v>162</v>
      </c>
      <c r="M1445" s="3">
        <v>0</v>
      </c>
      <c r="N1445" s="3" t="s">
        <v>2884</v>
      </c>
      <c r="O1445" s="3" t="s">
        <v>19193</v>
      </c>
      <c r="P1445" s="8">
        <v>36892</v>
      </c>
      <c r="Q1445" s="3" t="s">
        <v>12909</v>
      </c>
      <c r="R1445" s="5" t="s">
        <v>19199</v>
      </c>
      <c r="S1445" s="3" t="s">
        <v>11042</v>
      </c>
      <c r="T1445" s="3" t="s">
        <v>564</v>
      </c>
      <c r="V1445" s="3">
        <v>39</v>
      </c>
      <c r="W1445" s="3">
        <v>18</v>
      </c>
      <c r="X1445" s="3">
        <v>127</v>
      </c>
      <c r="Y1445" s="3">
        <v>1443</v>
      </c>
      <c r="Z1445" s="3" t="s">
        <v>162</v>
      </c>
      <c r="AA1445" s="3">
        <v>41</v>
      </c>
      <c r="AB1445" s="3">
        <v>27</v>
      </c>
      <c r="AC1445" s="3">
        <v>95837000</v>
      </c>
      <c r="AD1445" s="3">
        <v>24209000</v>
      </c>
      <c r="AE1445" s="3" t="s">
        <v>2049</v>
      </c>
      <c r="AF1445" s="3">
        <v>8</v>
      </c>
      <c r="AG1445" s="3">
        <v>35</v>
      </c>
    </row>
    <row r="1446" spans="1:33" ht="15.75" customHeight="1" x14ac:dyDescent="0.15">
      <c r="A1446" s="3">
        <v>21421</v>
      </c>
      <c r="B1446" s="3">
        <v>1444</v>
      </c>
      <c r="C1446" s="3">
        <v>110</v>
      </c>
      <c r="D1446" s="3" t="s">
        <v>2886</v>
      </c>
      <c r="E1446" s="3" t="s">
        <v>19203</v>
      </c>
      <c r="F1446" s="3" t="s">
        <v>1438</v>
      </c>
      <c r="G1446" s="3" t="s">
        <v>495</v>
      </c>
      <c r="H1446" s="3" t="s">
        <v>2566</v>
      </c>
      <c r="I1446" s="3" t="s">
        <v>2566</v>
      </c>
      <c r="J1446" s="3">
        <v>295.10930000000002</v>
      </c>
      <c r="K1446" s="3">
        <v>86597197</v>
      </c>
      <c r="L1446" s="3" t="s">
        <v>162</v>
      </c>
      <c r="M1446" s="3">
        <v>2</v>
      </c>
      <c r="N1446" s="3" t="s">
        <v>2886</v>
      </c>
      <c r="O1446" s="3" t="s">
        <v>19203</v>
      </c>
      <c r="P1446" s="3" t="s">
        <v>179</v>
      </c>
      <c r="Q1446" s="3" t="s">
        <v>12913</v>
      </c>
      <c r="R1446" s="5" t="s">
        <v>19211</v>
      </c>
      <c r="S1446" s="3" t="s">
        <v>2566</v>
      </c>
      <c r="T1446" s="3" t="s">
        <v>495</v>
      </c>
      <c r="V1446" s="3">
        <v>36</v>
      </c>
      <c r="W1446" s="3">
        <v>8</v>
      </c>
      <c r="X1446" s="3">
        <v>127</v>
      </c>
      <c r="Y1446" s="3">
        <v>1444</v>
      </c>
      <c r="Z1446" s="3" t="s">
        <v>162</v>
      </c>
      <c r="AA1446" s="3">
        <v>110</v>
      </c>
      <c r="AB1446" s="3">
        <v>19</v>
      </c>
      <c r="AC1446" s="3">
        <v>86597197</v>
      </c>
      <c r="AD1446" s="3">
        <v>21917276</v>
      </c>
      <c r="AE1446" s="3" t="s">
        <v>2566</v>
      </c>
      <c r="AF1446" s="3">
        <v>8</v>
      </c>
      <c r="AG1446" s="3">
        <v>47</v>
      </c>
    </row>
    <row r="1447" spans="1:33" ht="15.75" customHeight="1" x14ac:dyDescent="0.15">
      <c r="A1447" s="3">
        <v>369</v>
      </c>
      <c r="B1447" s="3">
        <v>1445</v>
      </c>
      <c r="C1447" s="3">
        <v>818</v>
      </c>
      <c r="D1447" s="3" t="s">
        <v>2890</v>
      </c>
      <c r="E1447" s="3" t="s">
        <v>19220</v>
      </c>
      <c r="F1447" s="3" t="s">
        <v>36</v>
      </c>
      <c r="G1447" s="3" t="s">
        <v>37</v>
      </c>
      <c r="H1447" s="3" t="s">
        <v>7252</v>
      </c>
      <c r="I1447" s="3" t="s">
        <v>7613</v>
      </c>
      <c r="J1447" s="3">
        <v>295.10140000000001</v>
      </c>
      <c r="K1447" s="3">
        <v>48716000</v>
      </c>
      <c r="L1447" s="3" t="s">
        <v>66</v>
      </c>
      <c r="M1447" s="3">
        <v>6</v>
      </c>
      <c r="N1447" s="3" t="s">
        <v>2890</v>
      </c>
      <c r="O1447" s="3" t="s">
        <v>19220</v>
      </c>
      <c r="P1447" s="3" t="s">
        <v>690</v>
      </c>
      <c r="Q1447" s="3" t="s">
        <v>9421</v>
      </c>
      <c r="R1447" s="5" t="s">
        <v>19227</v>
      </c>
      <c r="S1447" s="3" t="s">
        <v>7252</v>
      </c>
      <c r="T1447" s="3" t="s">
        <v>37</v>
      </c>
      <c r="V1447" s="3">
        <v>127</v>
      </c>
      <c r="W1447" s="3">
        <v>0</v>
      </c>
      <c r="X1447" s="3">
        <v>127</v>
      </c>
      <c r="Y1447" s="3">
        <v>1445</v>
      </c>
      <c r="Z1447" s="3" t="s">
        <v>66</v>
      </c>
      <c r="AA1447" s="3">
        <v>818</v>
      </c>
      <c r="AB1447" s="3">
        <v>221</v>
      </c>
      <c r="AC1447" s="3">
        <v>48716000</v>
      </c>
      <c r="AD1447" s="3">
        <v>12330000</v>
      </c>
      <c r="AF1447" s="3">
        <v>9</v>
      </c>
      <c r="AG1447" s="3">
        <v>87</v>
      </c>
    </row>
    <row r="1448" spans="1:33" ht="15.75" customHeight="1" x14ac:dyDescent="0.15">
      <c r="A1448" s="3">
        <v>21429</v>
      </c>
      <c r="B1448" s="3">
        <v>1446</v>
      </c>
      <c r="C1448" s="3">
        <v>67</v>
      </c>
      <c r="D1448" s="3" t="s">
        <v>2658</v>
      </c>
      <c r="E1448" s="3" t="s">
        <v>19232</v>
      </c>
      <c r="F1448" s="3" t="s">
        <v>143</v>
      </c>
      <c r="G1448" s="3" t="s">
        <v>77</v>
      </c>
      <c r="H1448" s="3" t="s">
        <v>79</v>
      </c>
      <c r="I1448" s="3" t="s">
        <v>79</v>
      </c>
      <c r="J1448" s="3">
        <v>294.89240000000001</v>
      </c>
      <c r="K1448" s="3">
        <v>7508898</v>
      </c>
      <c r="L1448" s="3" t="s">
        <v>66</v>
      </c>
      <c r="M1448" s="3">
        <v>2</v>
      </c>
      <c r="N1448" s="3" t="s">
        <v>2658</v>
      </c>
      <c r="O1448" s="3" t="s">
        <v>19232</v>
      </c>
      <c r="P1448" s="3" t="s">
        <v>835</v>
      </c>
      <c r="Q1448" s="3" t="s">
        <v>2660</v>
      </c>
      <c r="R1448" s="5" t="s">
        <v>19238</v>
      </c>
      <c r="S1448" s="3" t="s">
        <v>79</v>
      </c>
      <c r="T1448" s="3" t="s">
        <v>77</v>
      </c>
      <c r="V1448" s="3">
        <v>49</v>
      </c>
      <c r="W1448" s="3">
        <v>48</v>
      </c>
      <c r="X1448" s="3">
        <v>127</v>
      </c>
      <c r="Y1448" s="3">
        <v>1446</v>
      </c>
      <c r="Z1448" s="3" t="s">
        <v>66</v>
      </c>
      <c r="AA1448" s="3">
        <v>67</v>
      </c>
      <c r="AB1448" s="3">
        <v>19</v>
      </c>
      <c r="AC1448" s="3">
        <v>7508898</v>
      </c>
      <c r="AD1448" s="3">
        <v>1901505</v>
      </c>
      <c r="AE1448" s="3" t="s">
        <v>79</v>
      </c>
      <c r="AF1448" s="3">
        <v>9</v>
      </c>
      <c r="AG1448" s="3">
        <v>6</v>
      </c>
    </row>
    <row r="1449" spans="1:33" ht="15.75" customHeight="1" x14ac:dyDescent="0.15">
      <c r="A1449" s="3">
        <v>3824</v>
      </c>
      <c r="B1449" s="3">
        <v>1447</v>
      </c>
      <c r="C1449" s="3">
        <v>30</v>
      </c>
      <c r="D1449" s="3" t="s">
        <v>2895</v>
      </c>
      <c r="E1449" s="3" t="s">
        <v>19242</v>
      </c>
      <c r="F1449" s="3" t="s">
        <v>657</v>
      </c>
      <c r="G1449" s="3" t="s">
        <v>246</v>
      </c>
      <c r="H1449" s="3" t="s">
        <v>240</v>
      </c>
      <c r="I1449" s="3" t="s">
        <v>240</v>
      </c>
      <c r="J1449" s="3">
        <v>294.87090000000001</v>
      </c>
      <c r="K1449" s="3">
        <v>16056603</v>
      </c>
      <c r="L1449" s="3" t="s">
        <v>478</v>
      </c>
      <c r="M1449" s="3">
        <v>5</v>
      </c>
      <c r="N1449" s="3" t="s">
        <v>2895</v>
      </c>
      <c r="O1449" s="3" t="s">
        <v>19242</v>
      </c>
      <c r="P1449" s="3" t="s">
        <v>787</v>
      </c>
      <c r="Q1449" s="3" t="s">
        <v>12923</v>
      </c>
      <c r="R1449" s="5" t="s">
        <v>19249</v>
      </c>
      <c r="S1449" s="3" t="s">
        <v>240</v>
      </c>
      <c r="T1449" s="3" t="s">
        <v>246</v>
      </c>
      <c r="V1449" s="3">
        <v>109</v>
      </c>
      <c r="W1449" s="3">
        <v>27</v>
      </c>
      <c r="X1449" s="3">
        <v>27</v>
      </c>
      <c r="Y1449" s="3">
        <v>1447</v>
      </c>
      <c r="Z1449" s="3" t="s">
        <v>478</v>
      </c>
      <c r="AA1449" s="3">
        <v>30</v>
      </c>
      <c r="AB1449" s="3">
        <v>20</v>
      </c>
      <c r="AC1449" s="3">
        <v>16056603</v>
      </c>
      <c r="AD1449" s="3">
        <v>4066292</v>
      </c>
      <c r="AE1449" s="3" t="s">
        <v>240</v>
      </c>
      <c r="AF1449" s="3">
        <v>15</v>
      </c>
      <c r="AG1449" s="3">
        <v>18</v>
      </c>
    </row>
    <row r="1450" spans="1:33" ht="15.75" customHeight="1" x14ac:dyDescent="0.15">
      <c r="A1450" s="3">
        <v>21340</v>
      </c>
      <c r="B1450" s="3">
        <v>1448</v>
      </c>
      <c r="C1450" s="3">
        <v>73</v>
      </c>
      <c r="D1450" s="3" t="s">
        <v>2897</v>
      </c>
      <c r="E1450" s="3" t="s">
        <v>19253</v>
      </c>
      <c r="F1450" s="3" t="s">
        <v>1072</v>
      </c>
      <c r="G1450" s="3" t="s">
        <v>575</v>
      </c>
      <c r="H1450" s="3" t="s">
        <v>9647</v>
      </c>
      <c r="I1450" s="3" t="s">
        <v>1375</v>
      </c>
      <c r="J1450" s="3">
        <v>294.78359999999998</v>
      </c>
      <c r="K1450" s="3">
        <v>6019187</v>
      </c>
      <c r="L1450" s="3" t="s">
        <v>162</v>
      </c>
      <c r="M1450" s="3">
        <v>2</v>
      </c>
      <c r="N1450" s="3" t="s">
        <v>2897</v>
      </c>
      <c r="O1450" s="3" t="s">
        <v>19253</v>
      </c>
      <c r="P1450" s="3" t="s">
        <v>179</v>
      </c>
      <c r="Q1450" s="3" t="s">
        <v>12926</v>
      </c>
      <c r="R1450" s="5" t="s">
        <v>19259</v>
      </c>
      <c r="S1450" s="3" t="s">
        <v>9647</v>
      </c>
      <c r="T1450" s="3" t="s">
        <v>575</v>
      </c>
      <c r="V1450" s="3">
        <v>34</v>
      </c>
      <c r="W1450" s="3">
        <v>29</v>
      </c>
      <c r="X1450" s="3">
        <v>127</v>
      </c>
      <c r="Y1450" s="3">
        <v>1448</v>
      </c>
      <c r="Z1450" s="3" t="s">
        <v>162</v>
      </c>
      <c r="AA1450" s="3">
        <v>73</v>
      </c>
      <c r="AB1450" s="3">
        <v>20</v>
      </c>
      <c r="AC1450" s="3">
        <v>6019187</v>
      </c>
      <c r="AD1450" s="3">
        <v>1524680</v>
      </c>
      <c r="AE1450" s="3" t="s">
        <v>1375</v>
      </c>
      <c r="AF1450" s="3">
        <v>8</v>
      </c>
      <c r="AG1450" s="3">
        <v>23</v>
      </c>
    </row>
    <row r="1451" spans="1:33" ht="15.75" customHeight="1" x14ac:dyDescent="0.15">
      <c r="A1451" s="3">
        <v>19851</v>
      </c>
      <c r="B1451" s="3">
        <v>1449</v>
      </c>
      <c r="C1451" s="3">
        <v>77</v>
      </c>
      <c r="D1451" s="3" t="s">
        <v>2899</v>
      </c>
      <c r="E1451" s="3" t="s">
        <v>19266</v>
      </c>
      <c r="F1451" s="3" t="s">
        <v>36</v>
      </c>
      <c r="G1451" s="3" t="s">
        <v>37</v>
      </c>
      <c r="H1451" s="3" t="s">
        <v>5499</v>
      </c>
      <c r="I1451" s="3" t="s">
        <v>6060</v>
      </c>
      <c r="J1451" s="3">
        <v>294.7312</v>
      </c>
      <c r="K1451" s="3">
        <v>12968978</v>
      </c>
      <c r="L1451" s="3" t="s">
        <v>478</v>
      </c>
      <c r="M1451" s="3">
        <v>3</v>
      </c>
      <c r="N1451" s="3" t="s">
        <v>2899</v>
      </c>
      <c r="O1451" s="3" t="s">
        <v>19266</v>
      </c>
      <c r="P1451" s="3" t="s">
        <v>787</v>
      </c>
      <c r="Q1451" s="3" t="s">
        <v>9469</v>
      </c>
      <c r="R1451" s="5" t="s">
        <v>19271</v>
      </c>
      <c r="S1451" s="3" t="s">
        <v>5499</v>
      </c>
      <c r="T1451" s="3" t="s">
        <v>37</v>
      </c>
      <c r="V1451" s="3">
        <v>127</v>
      </c>
      <c r="W1451" s="3">
        <v>0</v>
      </c>
      <c r="X1451" s="3">
        <v>28</v>
      </c>
      <c r="Y1451" s="3">
        <v>1449</v>
      </c>
      <c r="Z1451" s="3" t="s">
        <v>478</v>
      </c>
      <c r="AA1451" s="3">
        <v>77</v>
      </c>
      <c r="AB1451" s="3">
        <v>36</v>
      </c>
      <c r="AC1451" s="3">
        <v>12968978</v>
      </c>
      <c r="AD1451" s="3">
        <v>3285521</v>
      </c>
      <c r="AF1451" s="3">
        <v>15</v>
      </c>
      <c r="AG1451" s="3">
        <v>274</v>
      </c>
    </row>
    <row r="1452" spans="1:33" ht="15.75" customHeight="1" x14ac:dyDescent="0.15">
      <c r="A1452" s="3">
        <v>26549</v>
      </c>
      <c r="B1452" s="3">
        <v>1450</v>
      </c>
      <c r="C1452" s="3">
        <v>13</v>
      </c>
      <c r="D1452" s="3" t="s">
        <v>2906</v>
      </c>
      <c r="E1452" s="3" t="s">
        <v>19275</v>
      </c>
      <c r="F1452" s="3" t="s">
        <v>657</v>
      </c>
      <c r="G1452" s="3" t="s">
        <v>246</v>
      </c>
      <c r="H1452" s="3" t="s">
        <v>887</v>
      </c>
      <c r="I1452" s="3" t="s">
        <v>264</v>
      </c>
      <c r="J1452" s="3">
        <v>294.72730000000001</v>
      </c>
      <c r="K1452" s="3">
        <v>6878423</v>
      </c>
      <c r="L1452" s="3" t="s">
        <v>59</v>
      </c>
      <c r="M1452" s="3">
        <v>0</v>
      </c>
      <c r="N1452" s="3" t="s">
        <v>2906</v>
      </c>
      <c r="O1452" s="3" t="s">
        <v>19275</v>
      </c>
      <c r="P1452" s="8">
        <v>37257</v>
      </c>
      <c r="Q1452" s="3" t="s">
        <v>12934</v>
      </c>
      <c r="R1452" s="5" t="s">
        <v>19281</v>
      </c>
      <c r="S1452" s="3" t="s">
        <v>887</v>
      </c>
      <c r="T1452" s="3" t="s">
        <v>246</v>
      </c>
      <c r="V1452" s="3">
        <v>110</v>
      </c>
      <c r="W1452" s="3">
        <v>52</v>
      </c>
      <c r="X1452" s="3">
        <v>76</v>
      </c>
      <c r="Y1452" s="3">
        <v>1450</v>
      </c>
      <c r="Z1452" s="3" t="s">
        <v>59</v>
      </c>
      <c r="AA1452" s="3">
        <v>13</v>
      </c>
      <c r="AB1452" s="3">
        <v>5</v>
      </c>
      <c r="AC1452" s="3">
        <v>6878423</v>
      </c>
      <c r="AD1452" s="3">
        <v>1742576</v>
      </c>
      <c r="AE1452" s="3" t="s">
        <v>264</v>
      </c>
      <c r="AF1452" s="3">
        <v>17</v>
      </c>
      <c r="AG1452" s="3">
        <v>8</v>
      </c>
    </row>
    <row r="1453" spans="1:33" ht="15.75" customHeight="1" x14ac:dyDescent="0.15">
      <c r="A1453" s="3">
        <v>26243</v>
      </c>
      <c r="B1453" s="3">
        <v>1451</v>
      </c>
      <c r="C1453" s="3">
        <v>1</v>
      </c>
      <c r="D1453" s="3" t="s">
        <v>2908</v>
      </c>
      <c r="E1453" s="3" t="s">
        <v>19289</v>
      </c>
      <c r="F1453" s="3" t="s">
        <v>4061</v>
      </c>
      <c r="G1453" s="3" t="s">
        <v>446</v>
      </c>
      <c r="H1453" s="3" t="s">
        <v>2435</v>
      </c>
      <c r="I1453" s="3" t="s">
        <v>2435</v>
      </c>
      <c r="J1453" s="3">
        <v>294.6721</v>
      </c>
      <c r="K1453" s="3">
        <v>2889000</v>
      </c>
      <c r="L1453" s="3" t="s">
        <v>356</v>
      </c>
      <c r="M1453" s="3">
        <v>0</v>
      </c>
      <c r="N1453" s="3" t="s">
        <v>2908</v>
      </c>
      <c r="O1453" s="3" t="s">
        <v>19289</v>
      </c>
      <c r="P1453" s="8">
        <v>39814</v>
      </c>
      <c r="Q1453" s="80" t="s">
        <v>12937</v>
      </c>
      <c r="R1453" s="81"/>
      <c r="S1453" s="3" t="s">
        <v>2435</v>
      </c>
      <c r="T1453" s="3" t="s">
        <v>446</v>
      </c>
      <c r="V1453" s="3">
        <v>50</v>
      </c>
      <c r="W1453" s="3">
        <v>48</v>
      </c>
      <c r="X1453" s="3">
        <v>75</v>
      </c>
      <c r="Y1453" s="3">
        <v>1451</v>
      </c>
      <c r="Z1453" s="3" t="s">
        <v>356</v>
      </c>
      <c r="AA1453" s="3">
        <v>1</v>
      </c>
      <c r="AB1453" s="3">
        <v>1</v>
      </c>
      <c r="AC1453" s="3">
        <v>2889000</v>
      </c>
      <c r="AD1453" s="3">
        <v>732000</v>
      </c>
      <c r="AE1453" s="3" t="s">
        <v>2435</v>
      </c>
      <c r="AF1453" s="3">
        <v>18</v>
      </c>
      <c r="AG1453" s="3">
        <v>29</v>
      </c>
    </row>
    <row r="1454" spans="1:33" ht="15.75" customHeight="1" x14ac:dyDescent="0.15">
      <c r="A1454" s="3">
        <v>21547</v>
      </c>
      <c r="B1454" s="3">
        <v>1452</v>
      </c>
      <c r="C1454" s="3">
        <v>42</v>
      </c>
      <c r="D1454" s="3" t="s">
        <v>2910</v>
      </c>
      <c r="E1454" s="3" t="s">
        <v>19295</v>
      </c>
      <c r="F1454" s="3" t="s">
        <v>1438</v>
      </c>
      <c r="G1454" s="3" t="s">
        <v>495</v>
      </c>
      <c r="H1454" s="3" t="s">
        <v>11071</v>
      </c>
      <c r="I1454" s="3" t="s">
        <v>1709</v>
      </c>
      <c r="J1454" s="3">
        <v>294.07619999999997</v>
      </c>
      <c r="K1454" s="3">
        <v>9513000</v>
      </c>
      <c r="L1454" s="3" t="s">
        <v>71</v>
      </c>
      <c r="M1454" s="3">
        <v>2</v>
      </c>
      <c r="N1454" s="3" t="s">
        <v>2910</v>
      </c>
      <c r="O1454" s="3" t="s">
        <v>19295</v>
      </c>
      <c r="P1454" s="3" t="s">
        <v>1000</v>
      </c>
      <c r="Q1454" s="3" t="s">
        <v>12940</v>
      </c>
      <c r="R1454" s="5" t="s">
        <v>19301</v>
      </c>
      <c r="S1454" s="3" t="s">
        <v>11071</v>
      </c>
      <c r="T1454" s="3" t="s">
        <v>495</v>
      </c>
      <c r="V1454" s="3">
        <v>37</v>
      </c>
      <c r="W1454" s="3">
        <v>13</v>
      </c>
      <c r="X1454" s="3">
        <v>127</v>
      </c>
      <c r="Y1454" s="3">
        <v>1452</v>
      </c>
      <c r="Z1454" s="3" t="s">
        <v>71</v>
      </c>
      <c r="AA1454" s="3">
        <v>42</v>
      </c>
      <c r="AB1454" s="3">
        <v>15</v>
      </c>
      <c r="AC1454" s="3">
        <v>9513000</v>
      </c>
      <c r="AD1454" s="3">
        <v>2414000</v>
      </c>
      <c r="AE1454" s="3" t="s">
        <v>1709</v>
      </c>
      <c r="AF1454" s="3">
        <v>5</v>
      </c>
      <c r="AG1454" s="3">
        <v>19</v>
      </c>
    </row>
    <row r="1455" spans="1:33" ht="15.75" customHeight="1" x14ac:dyDescent="0.15">
      <c r="A1455" s="3">
        <v>26213</v>
      </c>
      <c r="B1455" s="3">
        <v>1453</v>
      </c>
      <c r="C1455" s="3">
        <v>298</v>
      </c>
      <c r="D1455" s="3" t="s">
        <v>2914</v>
      </c>
      <c r="E1455" s="3" t="s">
        <v>19309</v>
      </c>
      <c r="F1455" s="3" t="s">
        <v>475</v>
      </c>
      <c r="G1455" s="3" t="s">
        <v>277</v>
      </c>
      <c r="H1455" s="3" t="s">
        <v>475</v>
      </c>
      <c r="I1455" s="3" t="s">
        <v>203</v>
      </c>
      <c r="J1455" s="3">
        <v>293.97859999999997</v>
      </c>
      <c r="K1455" s="3">
        <v>62158000</v>
      </c>
      <c r="L1455" s="3" t="s">
        <v>677</v>
      </c>
      <c r="M1455" s="3">
        <v>0</v>
      </c>
      <c r="N1455" s="3" t="s">
        <v>2914</v>
      </c>
      <c r="O1455" s="3" t="s">
        <v>19309</v>
      </c>
      <c r="P1455" s="8">
        <v>37622</v>
      </c>
      <c r="Q1455" s="3" t="s">
        <v>8153</v>
      </c>
      <c r="R1455" s="5" t="s">
        <v>19312</v>
      </c>
      <c r="S1455" s="3" t="s">
        <v>475</v>
      </c>
      <c r="T1455" s="3" t="s">
        <v>277</v>
      </c>
      <c r="V1455" s="3">
        <v>115</v>
      </c>
      <c r="W1455" s="3">
        <v>127</v>
      </c>
      <c r="X1455" s="3">
        <v>24</v>
      </c>
      <c r="Y1455" s="3">
        <v>1453</v>
      </c>
      <c r="Z1455" s="3" t="s">
        <v>677</v>
      </c>
      <c r="AA1455" s="3">
        <v>298</v>
      </c>
      <c r="AB1455" s="3">
        <v>162</v>
      </c>
      <c r="AC1455" s="3">
        <v>62158000</v>
      </c>
      <c r="AD1455" s="3">
        <v>15777000</v>
      </c>
      <c r="AE1455" s="3" t="s">
        <v>203</v>
      </c>
      <c r="AF1455" s="3">
        <v>12</v>
      </c>
      <c r="AG1455" s="3">
        <v>9</v>
      </c>
    </row>
    <row r="1456" spans="1:33" ht="15.75" customHeight="1" x14ac:dyDescent="0.15">
      <c r="A1456" s="3">
        <v>26391</v>
      </c>
      <c r="B1456" s="3">
        <v>1454</v>
      </c>
      <c r="C1456" s="3">
        <v>6</v>
      </c>
      <c r="D1456" s="3" t="s">
        <v>2917</v>
      </c>
      <c r="E1456" s="3" t="s">
        <v>19315</v>
      </c>
      <c r="F1456" s="3" t="s">
        <v>36</v>
      </c>
      <c r="G1456" s="3" t="s">
        <v>37</v>
      </c>
      <c r="H1456" s="3" t="s">
        <v>11077</v>
      </c>
      <c r="I1456" s="3" t="s">
        <v>39</v>
      </c>
      <c r="J1456" s="3">
        <v>293.8098</v>
      </c>
      <c r="K1456" s="3">
        <v>2020634</v>
      </c>
      <c r="L1456" s="3" t="s">
        <v>335</v>
      </c>
      <c r="M1456" s="3">
        <v>0</v>
      </c>
      <c r="N1456" s="3" t="s">
        <v>2917</v>
      </c>
      <c r="O1456" s="3" t="s">
        <v>19315</v>
      </c>
      <c r="P1456" s="8">
        <v>38718</v>
      </c>
      <c r="Q1456" s="3" t="s">
        <v>12315</v>
      </c>
      <c r="R1456" s="5" t="s">
        <v>19320</v>
      </c>
      <c r="S1456" s="3" t="s">
        <v>11077</v>
      </c>
      <c r="T1456" s="3" t="s">
        <v>37</v>
      </c>
      <c r="V1456" s="3">
        <v>127</v>
      </c>
      <c r="W1456" s="3">
        <v>92</v>
      </c>
      <c r="X1456" s="3">
        <v>34</v>
      </c>
      <c r="Y1456" s="3">
        <v>1454</v>
      </c>
      <c r="Z1456" s="3" t="s">
        <v>335</v>
      </c>
      <c r="AA1456" s="3">
        <v>6</v>
      </c>
      <c r="AB1456" s="3">
        <v>3</v>
      </c>
      <c r="AC1456" s="3">
        <v>2020634</v>
      </c>
      <c r="AD1456" s="3">
        <v>513099</v>
      </c>
      <c r="AE1456" s="3" t="s">
        <v>39</v>
      </c>
      <c r="AF1456" s="3">
        <v>21</v>
      </c>
      <c r="AG1456" s="3">
        <v>2</v>
      </c>
    </row>
    <row r="1457" spans="1:33" ht="15.75" customHeight="1" x14ac:dyDescent="0.15">
      <c r="A1457" s="3">
        <v>26158</v>
      </c>
      <c r="B1457" s="3">
        <v>1455</v>
      </c>
      <c r="C1457" s="3">
        <v>1442</v>
      </c>
      <c r="D1457" s="3" t="s">
        <v>2932</v>
      </c>
      <c r="E1457" s="3" t="s">
        <v>19326</v>
      </c>
      <c r="F1457" s="3" t="s">
        <v>657</v>
      </c>
      <c r="G1457" s="3" t="s">
        <v>246</v>
      </c>
      <c r="H1457" s="3" t="s">
        <v>887</v>
      </c>
      <c r="I1457" s="3" t="s">
        <v>264</v>
      </c>
      <c r="J1457" s="3">
        <v>293.73989999999998</v>
      </c>
      <c r="K1457" s="3">
        <v>29313402</v>
      </c>
      <c r="L1457" s="3" t="s">
        <v>101</v>
      </c>
      <c r="M1457" s="3">
        <v>0</v>
      </c>
      <c r="N1457" s="3" t="s">
        <v>2932</v>
      </c>
      <c r="O1457" s="3" t="s">
        <v>19326</v>
      </c>
      <c r="P1457" s="8">
        <v>34700</v>
      </c>
      <c r="Q1457" s="3" t="s">
        <v>12948</v>
      </c>
      <c r="R1457" s="5" t="s">
        <v>19331</v>
      </c>
      <c r="S1457" s="3" t="s">
        <v>887</v>
      </c>
      <c r="T1457" s="3" t="s">
        <v>246</v>
      </c>
      <c r="V1457" s="3">
        <v>111</v>
      </c>
      <c r="W1457" s="3">
        <v>53</v>
      </c>
      <c r="X1457" s="3">
        <v>115</v>
      </c>
      <c r="Y1457" s="3">
        <v>1455</v>
      </c>
      <c r="Z1457" s="3" t="s">
        <v>101</v>
      </c>
      <c r="AA1457" s="3">
        <v>1442</v>
      </c>
      <c r="AB1457" s="3">
        <v>397</v>
      </c>
      <c r="AC1457" s="3">
        <v>29313402</v>
      </c>
      <c r="AD1457" s="3">
        <v>7444865</v>
      </c>
      <c r="AE1457" s="3" t="s">
        <v>264</v>
      </c>
      <c r="AF1457" s="3">
        <v>10</v>
      </c>
      <c r="AG1457" s="3">
        <v>8</v>
      </c>
    </row>
    <row r="1458" spans="1:33" ht="15.75" customHeight="1" x14ac:dyDescent="0.15">
      <c r="A1458" s="3">
        <v>811</v>
      </c>
      <c r="B1458" s="3">
        <v>1456</v>
      </c>
      <c r="C1458" s="3">
        <v>372</v>
      </c>
      <c r="D1458" s="3" t="s">
        <v>2934</v>
      </c>
      <c r="E1458" s="3" t="s">
        <v>19337</v>
      </c>
      <c r="F1458" s="3" t="s">
        <v>5738</v>
      </c>
      <c r="G1458" s="3" t="s">
        <v>599</v>
      </c>
      <c r="H1458" s="3" t="s">
        <v>11084</v>
      </c>
      <c r="I1458" s="3" t="s">
        <v>3354</v>
      </c>
      <c r="J1458" s="3">
        <v>293.71120000000002</v>
      </c>
      <c r="K1458" s="3">
        <v>44388686</v>
      </c>
      <c r="L1458" s="3" t="s">
        <v>162</v>
      </c>
      <c r="M1458" s="3">
        <v>5</v>
      </c>
      <c r="N1458" s="3" t="s">
        <v>2934</v>
      </c>
      <c r="O1458" s="3" t="s">
        <v>19337</v>
      </c>
      <c r="P1458" s="3" t="s">
        <v>787</v>
      </c>
      <c r="Q1458" s="3" t="s">
        <v>12951</v>
      </c>
      <c r="R1458" s="5" t="s">
        <v>19343</v>
      </c>
      <c r="S1458" s="3" t="s">
        <v>11084</v>
      </c>
      <c r="T1458" s="3" t="s">
        <v>599</v>
      </c>
      <c r="V1458" s="3">
        <v>23</v>
      </c>
      <c r="W1458" s="3">
        <v>21</v>
      </c>
      <c r="X1458" s="3">
        <v>127</v>
      </c>
      <c r="Y1458" s="3">
        <v>1456</v>
      </c>
      <c r="Z1458" s="3" t="s">
        <v>162</v>
      </c>
      <c r="AA1458" s="3">
        <v>372</v>
      </c>
      <c r="AB1458" s="3">
        <v>210</v>
      </c>
      <c r="AC1458" s="3">
        <v>44388686</v>
      </c>
      <c r="AD1458" s="3">
        <v>11274428</v>
      </c>
      <c r="AE1458" s="3" t="s">
        <v>3354</v>
      </c>
      <c r="AF1458" s="3">
        <v>8</v>
      </c>
      <c r="AG1458" s="3">
        <v>13</v>
      </c>
    </row>
    <row r="1459" spans="1:33" ht="15.75" customHeight="1" x14ac:dyDescent="0.15">
      <c r="A1459" s="3">
        <v>19487</v>
      </c>
      <c r="B1459" s="3">
        <v>1457</v>
      </c>
      <c r="C1459" s="3">
        <v>76</v>
      </c>
      <c r="D1459" s="3" t="s">
        <v>2936</v>
      </c>
      <c r="E1459" s="3" t="s">
        <v>19346</v>
      </c>
      <c r="F1459" s="3" t="s">
        <v>635</v>
      </c>
      <c r="G1459" s="3" t="s">
        <v>236</v>
      </c>
      <c r="H1459" s="3" t="s">
        <v>614</v>
      </c>
      <c r="I1459" s="3" t="s">
        <v>12958</v>
      </c>
      <c r="J1459" s="3">
        <v>293.43560000000002</v>
      </c>
      <c r="K1459" s="3">
        <v>24437730</v>
      </c>
      <c r="L1459" s="3" t="s">
        <v>677</v>
      </c>
      <c r="M1459" s="3">
        <v>2</v>
      </c>
      <c r="N1459" s="3" t="s">
        <v>2936</v>
      </c>
      <c r="O1459" s="3" t="s">
        <v>19346</v>
      </c>
      <c r="P1459" s="3" t="s">
        <v>1000</v>
      </c>
      <c r="Q1459" s="3" t="s">
        <v>12956</v>
      </c>
      <c r="R1459" s="5" t="s">
        <v>19353</v>
      </c>
      <c r="S1459" s="3" t="s">
        <v>614</v>
      </c>
      <c r="T1459" s="3" t="s">
        <v>236</v>
      </c>
      <c r="V1459" s="3">
        <v>22</v>
      </c>
      <c r="W1459" s="3">
        <v>0</v>
      </c>
      <c r="X1459" s="3">
        <v>25</v>
      </c>
      <c r="Y1459" s="3">
        <v>1457</v>
      </c>
      <c r="Z1459" s="3" t="s">
        <v>677</v>
      </c>
      <c r="AA1459" s="3">
        <v>76</v>
      </c>
      <c r="AB1459" s="3">
        <v>2</v>
      </c>
      <c r="AC1459" s="3">
        <v>24437730</v>
      </c>
      <c r="AD1459" s="3">
        <v>6211368</v>
      </c>
      <c r="AF1459" s="3">
        <v>12</v>
      </c>
      <c r="AG1459" s="3">
        <v>592</v>
      </c>
    </row>
    <row r="1460" spans="1:33" ht="15.75" customHeight="1" x14ac:dyDescent="0.15">
      <c r="A1460" s="3">
        <v>24652</v>
      </c>
      <c r="B1460" s="3">
        <v>1458</v>
      </c>
      <c r="C1460" s="3">
        <v>75</v>
      </c>
      <c r="D1460" s="3" t="s">
        <v>2938</v>
      </c>
      <c r="E1460" s="3" t="s">
        <v>19359</v>
      </c>
      <c r="F1460" s="3" t="s">
        <v>657</v>
      </c>
      <c r="G1460" s="3" t="s">
        <v>246</v>
      </c>
      <c r="H1460" s="3" t="s">
        <v>240</v>
      </c>
      <c r="I1460" s="3" t="s">
        <v>240</v>
      </c>
      <c r="J1460" s="3">
        <v>293.41489999999999</v>
      </c>
      <c r="K1460" s="3">
        <v>15115000</v>
      </c>
      <c r="L1460" s="3" t="s">
        <v>526</v>
      </c>
      <c r="M1460" s="3">
        <v>0</v>
      </c>
      <c r="N1460" s="3" t="s">
        <v>2938</v>
      </c>
      <c r="O1460" s="3" t="s">
        <v>19359</v>
      </c>
      <c r="P1460" s="3" t="s">
        <v>91</v>
      </c>
      <c r="Q1460" s="3" t="s">
        <v>12960</v>
      </c>
      <c r="R1460" s="5" t="s">
        <v>19365</v>
      </c>
      <c r="S1460" s="3" t="s">
        <v>240</v>
      </c>
      <c r="T1460" s="3" t="s">
        <v>246</v>
      </c>
      <c r="V1460" s="3">
        <v>112</v>
      </c>
      <c r="W1460" s="3">
        <v>28</v>
      </c>
      <c r="X1460" s="3">
        <v>23</v>
      </c>
      <c r="Y1460" s="3">
        <v>1458</v>
      </c>
      <c r="Z1460" s="3" t="s">
        <v>526</v>
      </c>
      <c r="AA1460" s="3">
        <v>75</v>
      </c>
      <c r="AB1460" s="3">
        <v>10</v>
      </c>
      <c r="AC1460" s="3">
        <v>15115000</v>
      </c>
      <c r="AD1460" s="3">
        <v>3842000</v>
      </c>
      <c r="AE1460" s="3" t="s">
        <v>240</v>
      </c>
      <c r="AF1460" s="3">
        <v>19</v>
      </c>
      <c r="AG1460" s="3">
        <v>18</v>
      </c>
    </row>
    <row r="1461" spans="1:33" ht="15.75" customHeight="1" x14ac:dyDescent="0.15">
      <c r="A1461" s="3">
        <v>25707</v>
      </c>
      <c r="B1461" s="3">
        <v>1459</v>
      </c>
      <c r="C1461" s="3">
        <v>56</v>
      </c>
      <c r="D1461" s="3" t="s">
        <v>2940</v>
      </c>
      <c r="E1461" s="3" t="s">
        <v>19368</v>
      </c>
      <c r="F1461" s="3" t="s">
        <v>1193</v>
      </c>
      <c r="G1461" s="3" t="s">
        <v>564</v>
      </c>
      <c r="H1461" s="3" t="s">
        <v>10901</v>
      </c>
      <c r="I1461" s="3" t="s">
        <v>2049</v>
      </c>
      <c r="J1461" s="3">
        <v>293.30079999999998</v>
      </c>
      <c r="K1461" s="3">
        <v>16016879</v>
      </c>
      <c r="L1461" s="3" t="s">
        <v>215</v>
      </c>
      <c r="M1461" s="3">
        <v>0</v>
      </c>
      <c r="N1461" s="3" t="s">
        <v>2940</v>
      </c>
      <c r="O1461" s="3" t="s">
        <v>19368</v>
      </c>
      <c r="P1461" s="8">
        <v>37987</v>
      </c>
      <c r="Q1461" s="3" t="s">
        <v>12964</v>
      </c>
      <c r="R1461" s="5" t="s">
        <v>19373</v>
      </c>
      <c r="S1461" s="3" t="s">
        <v>10901</v>
      </c>
      <c r="T1461" s="3" t="s">
        <v>564</v>
      </c>
      <c r="V1461" s="3">
        <v>40</v>
      </c>
      <c r="W1461" s="3">
        <v>19</v>
      </c>
      <c r="X1461" s="3">
        <v>92</v>
      </c>
      <c r="Y1461" s="3">
        <v>1459</v>
      </c>
      <c r="Z1461" s="3" t="s">
        <v>215</v>
      </c>
      <c r="AA1461" s="3">
        <v>56</v>
      </c>
      <c r="AB1461" s="3">
        <v>36</v>
      </c>
      <c r="AC1461" s="3">
        <v>16016879</v>
      </c>
      <c r="AD1461" s="3">
        <v>4072425</v>
      </c>
      <c r="AE1461" s="3" t="s">
        <v>2049</v>
      </c>
      <c r="AF1461" s="3">
        <v>7</v>
      </c>
      <c r="AG1461" s="3">
        <v>35</v>
      </c>
    </row>
    <row r="1462" spans="1:33" ht="15.75" customHeight="1" x14ac:dyDescent="0.15">
      <c r="A1462" s="3">
        <v>19740</v>
      </c>
      <c r="B1462" s="3">
        <v>1460</v>
      </c>
      <c r="C1462" s="3">
        <v>150</v>
      </c>
      <c r="D1462" s="3" t="s">
        <v>2946</v>
      </c>
      <c r="E1462" s="3" t="s">
        <v>19379</v>
      </c>
      <c r="F1462" s="3" t="s">
        <v>2319</v>
      </c>
      <c r="G1462" s="3" t="s">
        <v>740</v>
      </c>
      <c r="H1462" s="3" t="s">
        <v>1072</v>
      </c>
      <c r="I1462" s="3" t="s">
        <v>63</v>
      </c>
      <c r="J1462" s="3">
        <v>293.22969999999998</v>
      </c>
      <c r="K1462" s="3">
        <v>19765613</v>
      </c>
      <c r="L1462" s="3" t="s">
        <v>66</v>
      </c>
      <c r="M1462" s="3">
        <v>7</v>
      </c>
      <c r="N1462" s="3" t="s">
        <v>2946</v>
      </c>
      <c r="O1462" s="3" t="s">
        <v>19379</v>
      </c>
      <c r="P1462" s="3" t="s">
        <v>1029</v>
      </c>
      <c r="Q1462" s="3" t="s">
        <v>12969</v>
      </c>
      <c r="R1462" s="5" t="s">
        <v>19386</v>
      </c>
      <c r="S1462" s="3" t="s">
        <v>1072</v>
      </c>
      <c r="T1462" s="3" t="s">
        <v>740</v>
      </c>
      <c r="V1462" s="3">
        <v>17</v>
      </c>
      <c r="W1462" s="3">
        <v>111</v>
      </c>
      <c r="X1462" s="3">
        <v>127</v>
      </c>
      <c r="Y1462" s="3">
        <v>1460</v>
      </c>
      <c r="Z1462" s="3" t="s">
        <v>66</v>
      </c>
      <c r="AA1462" s="3">
        <v>150</v>
      </c>
      <c r="AB1462" s="3">
        <v>60</v>
      </c>
      <c r="AC1462" s="3">
        <v>19765613</v>
      </c>
      <c r="AD1462" s="3">
        <v>5026480</v>
      </c>
      <c r="AE1462" s="3" t="s">
        <v>63</v>
      </c>
      <c r="AF1462" s="3">
        <v>9</v>
      </c>
      <c r="AG1462" s="3">
        <v>3</v>
      </c>
    </row>
    <row r="1463" spans="1:33" ht="15.75" customHeight="1" x14ac:dyDescent="0.15">
      <c r="A1463" s="3">
        <v>25986</v>
      </c>
      <c r="B1463" s="3">
        <v>1461</v>
      </c>
      <c r="C1463" s="3">
        <v>32</v>
      </c>
      <c r="D1463" s="3" t="s">
        <v>2950</v>
      </c>
      <c r="E1463" s="3" t="s">
        <v>19390</v>
      </c>
      <c r="F1463" s="3" t="s">
        <v>855</v>
      </c>
      <c r="G1463" s="3" t="s">
        <v>292</v>
      </c>
      <c r="H1463" s="3" t="s">
        <v>3531</v>
      </c>
      <c r="I1463" s="3" t="s">
        <v>12411</v>
      </c>
      <c r="J1463" s="3">
        <v>292.73180000000002</v>
      </c>
      <c r="K1463" s="3">
        <v>2722747</v>
      </c>
      <c r="L1463" s="3" t="s">
        <v>59</v>
      </c>
      <c r="M1463" s="3">
        <v>0</v>
      </c>
      <c r="N1463" s="3" t="s">
        <v>2950</v>
      </c>
      <c r="O1463" s="3" t="s">
        <v>19390</v>
      </c>
      <c r="P1463" s="8">
        <v>39814</v>
      </c>
      <c r="Q1463" s="3" t="s">
        <v>12971</v>
      </c>
      <c r="R1463" s="5" t="s">
        <v>19396</v>
      </c>
      <c r="S1463" s="3" t="s">
        <v>3531</v>
      </c>
      <c r="T1463" s="3" t="s">
        <v>292</v>
      </c>
      <c r="V1463" s="3">
        <v>49</v>
      </c>
      <c r="W1463" s="3">
        <v>0</v>
      </c>
      <c r="X1463" s="3">
        <v>77</v>
      </c>
      <c r="Y1463" s="3">
        <v>1461</v>
      </c>
      <c r="Z1463" s="3" t="s">
        <v>59</v>
      </c>
      <c r="AA1463" s="3">
        <v>32</v>
      </c>
      <c r="AB1463" s="3">
        <v>9</v>
      </c>
      <c r="AC1463" s="3">
        <v>2722747</v>
      </c>
      <c r="AD1463" s="3">
        <v>693284</v>
      </c>
      <c r="AF1463" s="3">
        <v>17</v>
      </c>
      <c r="AG1463" s="3">
        <v>133</v>
      </c>
    </row>
    <row r="1464" spans="1:33" ht="15.75" customHeight="1" x14ac:dyDescent="0.15">
      <c r="A1464" s="3">
        <v>19542</v>
      </c>
      <c r="B1464" s="3">
        <v>1462</v>
      </c>
      <c r="C1464" s="3">
        <v>52</v>
      </c>
      <c r="D1464" s="3" t="s">
        <v>2954</v>
      </c>
      <c r="E1464" s="3" t="s">
        <v>19400</v>
      </c>
      <c r="F1464" s="3" t="s">
        <v>96</v>
      </c>
      <c r="G1464" s="3" t="s">
        <v>61</v>
      </c>
      <c r="H1464" s="3" t="s">
        <v>1523</v>
      </c>
      <c r="I1464" s="3" t="s">
        <v>63</v>
      </c>
      <c r="J1464" s="3">
        <v>292.7115</v>
      </c>
      <c r="K1464" s="3">
        <v>75264568</v>
      </c>
      <c r="L1464" s="3" t="s">
        <v>215</v>
      </c>
      <c r="M1464" s="3">
        <v>3</v>
      </c>
      <c r="N1464" s="3" t="s">
        <v>2954</v>
      </c>
      <c r="O1464" s="3" t="s">
        <v>19400</v>
      </c>
      <c r="P1464" s="3" t="s">
        <v>1000</v>
      </c>
      <c r="Q1464" s="3" t="s">
        <v>12977</v>
      </c>
      <c r="R1464" s="5" t="s">
        <v>19403</v>
      </c>
      <c r="S1464" s="3" t="s">
        <v>1523</v>
      </c>
      <c r="T1464" s="3" t="s">
        <v>61</v>
      </c>
      <c r="V1464" s="3">
        <v>104</v>
      </c>
      <c r="W1464" s="3">
        <v>112</v>
      </c>
      <c r="X1464" s="3">
        <v>93</v>
      </c>
      <c r="Y1464" s="3">
        <v>1462</v>
      </c>
      <c r="Z1464" s="3" t="s">
        <v>215</v>
      </c>
      <c r="AA1464" s="3">
        <v>52</v>
      </c>
      <c r="AB1464" s="3">
        <v>33</v>
      </c>
      <c r="AC1464" s="3">
        <v>75264568</v>
      </c>
      <c r="AD1464" s="3">
        <v>19165360</v>
      </c>
      <c r="AE1464" s="3" t="s">
        <v>63</v>
      </c>
      <c r="AF1464" s="3">
        <v>7</v>
      </c>
      <c r="AG1464" s="3">
        <v>3</v>
      </c>
    </row>
    <row r="1465" spans="1:33" ht="15.75" customHeight="1" x14ac:dyDescent="0.15">
      <c r="A1465" s="3">
        <v>25803</v>
      </c>
      <c r="B1465" s="3">
        <v>1463</v>
      </c>
      <c r="C1465" s="3">
        <v>45</v>
      </c>
      <c r="D1465" s="3" t="s">
        <v>2957</v>
      </c>
      <c r="E1465" s="3" t="s">
        <v>19409</v>
      </c>
      <c r="F1465" s="3" t="s">
        <v>96</v>
      </c>
      <c r="G1465" s="3" t="s">
        <v>61</v>
      </c>
      <c r="H1465" s="3" t="s">
        <v>679</v>
      </c>
      <c r="I1465" s="3" t="s">
        <v>251</v>
      </c>
      <c r="J1465" s="3">
        <v>291.81420000000003</v>
      </c>
      <c r="K1465" s="3">
        <v>3263761</v>
      </c>
      <c r="L1465" s="3" t="s">
        <v>162</v>
      </c>
      <c r="M1465" s="3">
        <v>0</v>
      </c>
      <c r="N1465" s="3" t="s">
        <v>2957</v>
      </c>
      <c r="O1465" s="3" t="s">
        <v>19409</v>
      </c>
      <c r="P1465" s="8">
        <v>39814</v>
      </c>
      <c r="Q1465" s="3" t="s">
        <v>12980</v>
      </c>
      <c r="R1465" s="5" t="s">
        <v>19413</v>
      </c>
      <c r="S1465" s="3" t="s">
        <v>679</v>
      </c>
      <c r="T1465" s="3" t="s">
        <v>61</v>
      </c>
      <c r="V1465" s="3">
        <v>105</v>
      </c>
      <c r="W1465" s="3">
        <v>0</v>
      </c>
      <c r="X1465" s="3">
        <v>127</v>
      </c>
      <c r="Y1465" s="3">
        <v>1463</v>
      </c>
      <c r="Z1465" s="3" t="s">
        <v>162</v>
      </c>
      <c r="AA1465" s="3">
        <v>45</v>
      </c>
      <c r="AB1465" s="3">
        <v>28</v>
      </c>
      <c r="AC1465" s="3">
        <v>3263761</v>
      </c>
      <c r="AD1465" s="3">
        <v>832987</v>
      </c>
      <c r="AF1465" s="3">
        <v>8</v>
      </c>
      <c r="AG1465" s="3">
        <v>40</v>
      </c>
    </row>
    <row r="1466" spans="1:33" ht="15.75" customHeight="1" x14ac:dyDescent="0.15">
      <c r="A1466" s="3">
        <v>25703</v>
      </c>
      <c r="B1466" s="3">
        <v>1464</v>
      </c>
      <c r="C1466" s="3">
        <v>32</v>
      </c>
      <c r="D1466" s="3" t="s">
        <v>2961</v>
      </c>
      <c r="E1466" s="3" t="s">
        <v>19419</v>
      </c>
      <c r="F1466" s="3" t="s">
        <v>1009</v>
      </c>
      <c r="G1466" s="3" t="s">
        <v>403</v>
      </c>
      <c r="H1466" s="3" t="s">
        <v>11110</v>
      </c>
      <c r="I1466" s="3" t="s">
        <v>1898</v>
      </c>
      <c r="J1466" s="3">
        <v>291.29689999999999</v>
      </c>
      <c r="K1466" s="3">
        <v>3199999</v>
      </c>
      <c r="L1466" s="3" t="s">
        <v>162</v>
      </c>
      <c r="M1466" s="3">
        <v>0</v>
      </c>
      <c r="N1466" s="3" t="s">
        <v>2961</v>
      </c>
      <c r="O1466" s="3" t="s">
        <v>19419</v>
      </c>
      <c r="P1466" s="8">
        <v>39814</v>
      </c>
      <c r="Q1466" s="3" t="s">
        <v>12986</v>
      </c>
      <c r="R1466" s="5" t="s">
        <v>19424</v>
      </c>
      <c r="S1466" s="3" t="s">
        <v>11110</v>
      </c>
      <c r="T1466" s="3" t="s">
        <v>403</v>
      </c>
      <c r="V1466" s="3">
        <v>45</v>
      </c>
      <c r="W1466" s="3">
        <v>0</v>
      </c>
      <c r="X1466" s="3">
        <v>127</v>
      </c>
      <c r="Y1466" s="3">
        <v>1464</v>
      </c>
      <c r="Z1466" s="3" t="s">
        <v>162</v>
      </c>
      <c r="AA1466" s="3">
        <v>32</v>
      </c>
      <c r="AB1466" s="3">
        <v>20</v>
      </c>
      <c r="AC1466" s="3">
        <v>3199999</v>
      </c>
      <c r="AD1466" s="3">
        <v>817793</v>
      </c>
      <c r="AF1466" s="3">
        <v>8</v>
      </c>
      <c r="AG1466" s="3">
        <v>59</v>
      </c>
    </row>
    <row r="1467" spans="1:33" ht="15.75" customHeight="1" x14ac:dyDescent="0.15">
      <c r="A1467" s="3">
        <v>26385</v>
      </c>
      <c r="B1467" s="3">
        <v>1465</v>
      </c>
      <c r="C1467" s="3">
        <v>27</v>
      </c>
      <c r="D1467" s="3" t="s">
        <v>2964</v>
      </c>
      <c r="E1467" s="3" t="s">
        <v>19430</v>
      </c>
      <c r="F1467" s="3" t="s">
        <v>210</v>
      </c>
      <c r="G1467" s="3" t="s">
        <v>114</v>
      </c>
      <c r="H1467" s="3" t="s">
        <v>115</v>
      </c>
      <c r="I1467" s="3" t="s">
        <v>116</v>
      </c>
      <c r="J1467" s="3">
        <v>291.23099999999999</v>
      </c>
      <c r="K1467" s="3">
        <v>2320000</v>
      </c>
      <c r="L1467" s="3" t="s">
        <v>59</v>
      </c>
      <c r="M1467" s="3">
        <v>0</v>
      </c>
      <c r="N1467" s="3" t="s">
        <v>2964</v>
      </c>
      <c r="O1467" s="3" t="s">
        <v>19430</v>
      </c>
      <c r="P1467" s="8">
        <v>40179</v>
      </c>
      <c r="Q1467" s="3" t="s">
        <v>12993</v>
      </c>
      <c r="R1467" s="5" t="s">
        <v>19435</v>
      </c>
      <c r="S1467" s="3" t="s">
        <v>115</v>
      </c>
      <c r="T1467" s="3" t="s">
        <v>114</v>
      </c>
      <c r="V1467" s="3">
        <v>30</v>
      </c>
      <c r="W1467" s="3">
        <v>27</v>
      </c>
      <c r="X1467" s="3">
        <v>78</v>
      </c>
      <c r="Y1467" s="3">
        <v>1465</v>
      </c>
      <c r="Z1467" s="3" t="s">
        <v>59</v>
      </c>
      <c r="AA1467" s="3">
        <v>27</v>
      </c>
      <c r="AB1467" s="3">
        <v>6</v>
      </c>
      <c r="AC1467" s="3">
        <v>2320000</v>
      </c>
      <c r="AD1467" s="3">
        <v>593000</v>
      </c>
      <c r="AE1467" s="3" t="s">
        <v>116</v>
      </c>
      <c r="AF1467" s="3">
        <v>17</v>
      </c>
      <c r="AG1467" s="3">
        <v>46</v>
      </c>
    </row>
    <row r="1468" spans="1:33" ht="15.75" customHeight="1" x14ac:dyDescent="0.15">
      <c r="A1468" s="3">
        <v>25830</v>
      </c>
      <c r="B1468" s="3">
        <v>1466</v>
      </c>
      <c r="C1468" s="3">
        <v>30</v>
      </c>
      <c r="D1468" s="3" t="s">
        <v>2966</v>
      </c>
      <c r="E1468" s="3" t="s">
        <v>19442</v>
      </c>
      <c r="F1468" s="3" t="s">
        <v>96</v>
      </c>
      <c r="G1468" s="3" t="s">
        <v>61</v>
      </c>
      <c r="H1468" s="3" t="s">
        <v>5216</v>
      </c>
      <c r="I1468" s="3" t="s">
        <v>63</v>
      </c>
      <c r="J1468" s="3">
        <v>291.21010000000001</v>
      </c>
      <c r="K1468" s="3">
        <v>8056623</v>
      </c>
      <c r="L1468" s="3" t="s">
        <v>215</v>
      </c>
      <c r="M1468" s="3">
        <v>0</v>
      </c>
      <c r="N1468" s="3" t="s">
        <v>2966</v>
      </c>
      <c r="O1468" s="3" t="s">
        <v>19442</v>
      </c>
      <c r="P1468" s="8">
        <v>38718</v>
      </c>
      <c r="Q1468" s="3" t="s">
        <v>12996</v>
      </c>
      <c r="R1468" s="5" t="s">
        <v>19447</v>
      </c>
      <c r="S1468" s="3" t="s">
        <v>5216</v>
      </c>
      <c r="T1468" s="3" t="s">
        <v>61</v>
      </c>
      <c r="V1468" s="3">
        <v>106</v>
      </c>
      <c r="W1468" s="3">
        <v>113</v>
      </c>
      <c r="X1468" s="3">
        <v>94</v>
      </c>
      <c r="Y1468" s="3">
        <v>1466</v>
      </c>
      <c r="Z1468" s="3" t="s">
        <v>215</v>
      </c>
      <c r="AA1468" s="3">
        <v>30</v>
      </c>
      <c r="AB1468" s="3">
        <v>5</v>
      </c>
      <c r="AC1468" s="3">
        <v>8056623</v>
      </c>
      <c r="AD1468" s="3">
        <v>2059411</v>
      </c>
      <c r="AE1468" s="3" t="s">
        <v>63</v>
      </c>
      <c r="AF1468" s="3">
        <v>7</v>
      </c>
      <c r="AG1468" s="3">
        <v>3</v>
      </c>
    </row>
    <row r="1469" spans="1:33" ht="15.75" customHeight="1" x14ac:dyDescent="0.15">
      <c r="A1469" s="3">
        <v>25052</v>
      </c>
      <c r="B1469" s="3">
        <v>1467</v>
      </c>
      <c r="C1469" s="3">
        <v>115</v>
      </c>
      <c r="D1469" s="3" t="s">
        <v>2970</v>
      </c>
      <c r="E1469" s="3" t="s">
        <v>19449</v>
      </c>
      <c r="F1469" s="3" t="s">
        <v>1193</v>
      </c>
      <c r="G1469" s="3" t="s">
        <v>564</v>
      </c>
      <c r="H1469" s="3" t="s">
        <v>391</v>
      </c>
      <c r="I1469" s="3" t="s">
        <v>2049</v>
      </c>
      <c r="J1469" s="3">
        <v>291.0412</v>
      </c>
      <c r="K1469" s="3">
        <v>10154334</v>
      </c>
      <c r="L1469" s="3" t="s">
        <v>215</v>
      </c>
      <c r="M1469" s="3">
        <v>0</v>
      </c>
      <c r="N1469" s="3" t="s">
        <v>2970</v>
      </c>
      <c r="O1469" s="3" t="s">
        <v>19449</v>
      </c>
      <c r="P1469" s="3" t="s">
        <v>1000</v>
      </c>
      <c r="Q1469" s="3" t="s">
        <v>13001</v>
      </c>
      <c r="R1469" s="5" t="s">
        <v>19456</v>
      </c>
      <c r="S1469" s="3" t="s">
        <v>391</v>
      </c>
      <c r="T1469" s="3" t="s">
        <v>564</v>
      </c>
      <c r="V1469" s="3">
        <v>41</v>
      </c>
      <c r="W1469" s="3">
        <v>20</v>
      </c>
      <c r="X1469" s="3">
        <v>95</v>
      </c>
      <c r="Y1469" s="3">
        <v>1467</v>
      </c>
      <c r="Z1469" s="3" t="s">
        <v>215</v>
      </c>
      <c r="AA1469" s="3">
        <v>115</v>
      </c>
      <c r="AB1469" s="3">
        <v>32</v>
      </c>
      <c r="AC1469" s="3">
        <v>10154334</v>
      </c>
      <c r="AD1469" s="3">
        <v>2596743</v>
      </c>
      <c r="AE1469" s="3" t="s">
        <v>2049</v>
      </c>
      <c r="AF1469" s="3">
        <v>7</v>
      </c>
      <c r="AG1469" s="3">
        <v>35</v>
      </c>
    </row>
    <row r="1470" spans="1:33" ht="15.75" customHeight="1" x14ac:dyDescent="0.15">
      <c r="A1470" s="3">
        <v>23990</v>
      </c>
      <c r="B1470" s="3">
        <v>1468</v>
      </c>
      <c r="C1470" s="3">
        <v>36</v>
      </c>
      <c r="D1470" s="3" t="s">
        <v>2980</v>
      </c>
      <c r="E1470" s="3" t="s">
        <v>19462</v>
      </c>
      <c r="F1470" s="3" t="s">
        <v>3068</v>
      </c>
      <c r="G1470" s="3" t="s">
        <v>606</v>
      </c>
      <c r="H1470" s="3" t="s">
        <v>5083</v>
      </c>
      <c r="I1470" s="3" t="s">
        <v>1343</v>
      </c>
      <c r="J1470" s="3">
        <v>290.98320000000001</v>
      </c>
      <c r="K1470" s="3">
        <v>4806227</v>
      </c>
      <c r="L1470" s="3" t="s">
        <v>162</v>
      </c>
      <c r="M1470" s="3">
        <v>1</v>
      </c>
      <c r="N1470" s="3" t="s">
        <v>2980</v>
      </c>
      <c r="O1470" s="3" t="s">
        <v>19462</v>
      </c>
      <c r="P1470" s="3" t="s">
        <v>541</v>
      </c>
      <c r="Q1470" s="3" t="s">
        <v>13004</v>
      </c>
      <c r="R1470" s="5" t="s">
        <v>19469</v>
      </c>
      <c r="S1470" s="3" t="s">
        <v>5083</v>
      </c>
      <c r="T1470" s="3" t="s">
        <v>606</v>
      </c>
      <c r="V1470" s="3">
        <v>35</v>
      </c>
      <c r="W1470" s="3">
        <v>20</v>
      </c>
      <c r="X1470" s="3">
        <v>127</v>
      </c>
      <c r="Y1470" s="3">
        <v>1468</v>
      </c>
      <c r="Z1470" s="3" t="s">
        <v>162</v>
      </c>
      <c r="AA1470" s="3">
        <v>36</v>
      </c>
      <c r="AB1470" s="3">
        <v>8</v>
      </c>
      <c r="AC1470" s="3">
        <v>4806227</v>
      </c>
      <c r="AD1470" s="3">
        <v>1229267</v>
      </c>
      <c r="AE1470" s="3" t="s">
        <v>1343</v>
      </c>
      <c r="AF1470" s="3">
        <v>8</v>
      </c>
      <c r="AG1470" s="3">
        <v>12</v>
      </c>
    </row>
    <row r="1471" spans="1:33" ht="15.75" customHeight="1" x14ac:dyDescent="0.15">
      <c r="A1471" s="3">
        <v>23742</v>
      </c>
      <c r="B1471" s="3">
        <v>1469</v>
      </c>
      <c r="C1471" s="3">
        <v>22</v>
      </c>
      <c r="D1471" s="3" t="s">
        <v>2985</v>
      </c>
      <c r="E1471" s="3" t="s">
        <v>19478</v>
      </c>
      <c r="F1471" s="3" t="s">
        <v>36</v>
      </c>
      <c r="G1471" s="3" t="s">
        <v>37</v>
      </c>
      <c r="H1471" s="3" t="s">
        <v>4920</v>
      </c>
      <c r="I1471" s="3" t="s">
        <v>39</v>
      </c>
      <c r="J1471" s="3">
        <v>290.5797</v>
      </c>
      <c r="K1471" s="3">
        <v>5390000</v>
      </c>
      <c r="L1471" s="3" t="s">
        <v>101</v>
      </c>
      <c r="M1471" s="3">
        <v>1</v>
      </c>
      <c r="N1471" s="3" t="s">
        <v>2985</v>
      </c>
      <c r="O1471" s="3" t="s">
        <v>19478</v>
      </c>
      <c r="P1471" s="3" t="s">
        <v>41</v>
      </c>
      <c r="Q1471" s="3" t="s">
        <v>12594</v>
      </c>
      <c r="R1471" s="5" t="s">
        <v>19484</v>
      </c>
      <c r="S1471" s="3" t="s">
        <v>4920</v>
      </c>
      <c r="T1471" s="3" t="s">
        <v>37</v>
      </c>
      <c r="V1471" s="3">
        <v>127</v>
      </c>
      <c r="W1471" s="3">
        <v>93</v>
      </c>
      <c r="X1471" s="3">
        <v>116</v>
      </c>
      <c r="Y1471" s="3">
        <v>1469</v>
      </c>
      <c r="Z1471" s="3" t="s">
        <v>101</v>
      </c>
      <c r="AA1471" s="3">
        <v>22</v>
      </c>
      <c r="AB1471" s="3">
        <v>6</v>
      </c>
      <c r="AC1471" s="3">
        <v>5390000</v>
      </c>
      <c r="AD1471" s="3">
        <v>1380000</v>
      </c>
      <c r="AE1471" s="3" t="s">
        <v>39</v>
      </c>
      <c r="AF1471" s="3">
        <v>10</v>
      </c>
      <c r="AG1471" s="3">
        <v>2</v>
      </c>
    </row>
    <row r="1472" spans="1:33" ht="15.75" customHeight="1" x14ac:dyDescent="0.15">
      <c r="A1472" s="3">
        <v>26301</v>
      </c>
      <c r="B1472" s="3">
        <v>1470</v>
      </c>
      <c r="C1472" s="3">
        <v>262</v>
      </c>
      <c r="D1472" s="3" t="s">
        <v>3009</v>
      </c>
      <c r="E1472" s="3" t="s">
        <v>19491</v>
      </c>
      <c r="F1472" s="3" t="s">
        <v>297</v>
      </c>
      <c r="G1472" s="3" t="s">
        <v>146</v>
      </c>
      <c r="H1472" s="3" t="s">
        <v>4411</v>
      </c>
      <c r="I1472" s="3" t="s">
        <v>149</v>
      </c>
      <c r="J1472" s="3">
        <v>290.53160000000003</v>
      </c>
      <c r="K1472" s="3">
        <v>26577357</v>
      </c>
      <c r="L1472" s="3" t="s">
        <v>50</v>
      </c>
      <c r="M1472" s="3">
        <v>0</v>
      </c>
      <c r="N1472" s="3" t="s">
        <v>3009</v>
      </c>
      <c r="O1472" s="3" t="s">
        <v>19491</v>
      </c>
      <c r="P1472" s="8">
        <v>35431</v>
      </c>
      <c r="Q1472" s="3" t="s">
        <v>13009</v>
      </c>
      <c r="R1472" s="5" t="s">
        <v>19496</v>
      </c>
      <c r="S1472" s="3" t="s">
        <v>4411</v>
      </c>
      <c r="T1472" s="3" t="s">
        <v>146</v>
      </c>
      <c r="V1472" s="3">
        <v>30</v>
      </c>
      <c r="W1472" s="3">
        <v>0</v>
      </c>
      <c r="X1472" s="3">
        <v>45</v>
      </c>
      <c r="Y1472" s="3">
        <v>1470</v>
      </c>
      <c r="Z1472" s="3" t="s">
        <v>50</v>
      </c>
      <c r="AA1472" s="3">
        <v>262</v>
      </c>
      <c r="AB1472" s="3">
        <v>80</v>
      </c>
      <c r="AC1472" s="3">
        <v>26577357</v>
      </c>
      <c r="AD1472" s="3">
        <v>6805431</v>
      </c>
      <c r="AF1472" s="3">
        <v>11</v>
      </c>
      <c r="AG1472" s="3">
        <v>31</v>
      </c>
    </row>
    <row r="1473" spans="1:33" ht="15.75" customHeight="1" x14ac:dyDescent="0.15">
      <c r="A1473" s="3">
        <v>24915</v>
      </c>
      <c r="B1473" s="3">
        <v>1471</v>
      </c>
      <c r="C1473" s="3">
        <v>15</v>
      </c>
      <c r="D1473" s="3" t="s">
        <v>3013</v>
      </c>
      <c r="E1473" s="3" t="s">
        <v>19502</v>
      </c>
      <c r="F1473" s="3" t="s">
        <v>657</v>
      </c>
      <c r="G1473" s="3" t="s">
        <v>246</v>
      </c>
      <c r="H1473" s="3" t="s">
        <v>240</v>
      </c>
      <c r="I1473" s="3" t="s">
        <v>240</v>
      </c>
      <c r="J1473" s="3">
        <v>290.36079999999998</v>
      </c>
      <c r="K1473" s="3">
        <v>2735820</v>
      </c>
      <c r="L1473" s="3" t="s">
        <v>59</v>
      </c>
      <c r="M1473" s="3">
        <v>0</v>
      </c>
      <c r="N1473" s="3" t="s">
        <v>3013</v>
      </c>
      <c r="O1473" s="3" t="s">
        <v>19502</v>
      </c>
      <c r="P1473" s="8">
        <v>39448</v>
      </c>
      <c r="Q1473" s="3" t="s">
        <v>13013</v>
      </c>
      <c r="R1473" s="5" t="s">
        <v>19511</v>
      </c>
      <c r="S1473" s="3" t="s">
        <v>240</v>
      </c>
      <c r="T1473" s="3" t="s">
        <v>246</v>
      </c>
      <c r="V1473" s="3">
        <v>113</v>
      </c>
      <c r="W1473" s="3">
        <v>29</v>
      </c>
      <c r="X1473" s="3">
        <v>79</v>
      </c>
      <c r="Y1473" s="3">
        <v>1471</v>
      </c>
      <c r="Z1473" s="3" t="s">
        <v>59</v>
      </c>
      <c r="AA1473" s="3">
        <v>15</v>
      </c>
      <c r="AB1473" s="3">
        <v>10</v>
      </c>
      <c r="AC1473" s="3">
        <v>2735820</v>
      </c>
      <c r="AD1473" s="3">
        <v>700844</v>
      </c>
      <c r="AE1473" s="3" t="s">
        <v>240</v>
      </c>
      <c r="AF1473" s="3">
        <v>17</v>
      </c>
      <c r="AG1473" s="3">
        <v>18</v>
      </c>
    </row>
    <row r="1474" spans="1:33" ht="15.75" customHeight="1" x14ac:dyDescent="0.15">
      <c r="A1474" s="3">
        <v>21868</v>
      </c>
      <c r="B1474" s="3">
        <v>1472</v>
      </c>
      <c r="C1474" s="3">
        <v>23</v>
      </c>
      <c r="D1474" s="3" t="s">
        <v>3015</v>
      </c>
      <c r="E1474" s="3" t="s">
        <v>19519</v>
      </c>
      <c r="F1474" s="3" t="s">
        <v>475</v>
      </c>
      <c r="G1474" s="3" t="s">
        <v>277</v>
      </c>
      <c r="H1474" s="3" t="s">
        <v>475</v>
      </c>
      <c r="I1474" s="3" t="s">
        <v>203</v>
      </c>
      <c r="J1474" s="3">
        <v>290.35039999999998</v>
      </c>
      <c r="K1474" s="3">
        <v>8375650</v>
      </c>
      <c r="L1474" s="3" t="s">
        <v>335</v>
      </c>
      <c r="M1474" s="3">
        <v>2</v>
      </c>
      <c r="N1474" s="3" t="s">
        <v>3015</v>
      </c>
      <c r="O1474" s="3" t="s">
        <v>19519</v>
      </c>
      <c r="P1474" s="3" t="s">
        <v>787</v>
      </c>
      <c r="Q1474" s="3" t="s">
        <v>7799</v>
      </c>
      <c r="R1474" s="5" t="s">
        <v>19524</v>
      </c>
      <c r="S1474" s="3" t="s">
        <v>475</v>
      </c>
      <c r="T1474" s="3" t="s">
        <v>277</v>
      </c>
      <c r="V1474" s="3">
        <v>116</v>
      </c>
      <c r="W1474" s="3">
        <v>127</v>
      </c>
      <c r="X1474" s="3">
        <v>35</v>
      </c>
      <c r="Y1474" s="3">
        <v>1472</v>
      </c>
      <c r="Z1474" s="3" t="s">
        <v>335</v>
      </c>
      <c r="AA1474" s="3">
        <v>23</v>
      </c>
      <c r="AB1474" s="3">
        <v>8</v>
      </c>
      <c r="AC1474" s="3">
        <v>8375650</v>
      </c>
      <c r="AD1474" s="3">
        <v>2145675</v>
      </c>
      <c r="AE1474" s="3" t="s">
        <v>203</v>
      </c>
      <c r="AF1474" s="3">
        <v>21</v>
      </c>
      <c r="AG1474" s="3">
        <v>9</v>
      </c>
    </row>
    <row r="1475" spans="1:33" ht="15.75" customHeight="1" x14ac:dyDescent="0.15">
      <c r="A1475" s="3">
        <v>18239</v>
      </c>
      <c r="B1475" s="3">
        <v>1473</v>
      </c>
      <c r="C1475" s="3">
        <v>9</v>
      </c>
      <c r="D1475" s="5" t="s">
        <v>3017</v>
      </c>
      <c r="E1475" s="3" t="s">
        <v>19530</v>
      </c>
      <c r="F1475" s="3" t="s">
        <v>331</v>
      </c>
      <c r="G1475" s="3" t="s">
        <v>167</v>
      </c>
      <c r="H1475" s="3" t="s">
        <v>11131</v>
      </c>
      <c r="I1475" s="3" t="s">
        <v>283</v>
      </c>
      <c r="J1475" s="3">
        <v>290.23719999999997</v>
      </c>
      <c r="K1475" s="3">
        <v>27824356</v>
      </c>
      <c r="L1475" s="3" t="s">
        <v>356</v>
      </c>
      <c r="M1475" s="3">
        <v>4</v>
      </c>
      <c r="N1475" s="5" t="s">
        <v>3017</v>
      </c>
      <c r="O1475" s="3" t="s">
        <v>19530</v>
      </c>
      <c r="P1475" s="3" t="s">
        <v>1000</v>
      </c>
      <c r="Q1475" s="3" t="s">
        <v>13019</v>
      </c>
      <c r="R1475" s="5" t="s">
        <v>19537</v>
      </c>
      <c r="S1475" s="3" t="s">
        <v>11131</v>
      </c>
      <c r="T1475" s="3" t="s">
        <v>167</v>
      </c>
      <c r="V1475" s="3">
        <v>94</v>
      </c>
      <c r="W1475" s="3">
        <v>35</v>
      </c>
      <c r="X1475" s="3">
        <v>76</v>
      </c>
      <c r="Y1475" s="3">
        <v>1473</v>
      </c>
      <c r="Z1475" s="3" t="s">
        <v>356</v>
      </c>
      <c r="AA1475" s="3">
        <v>9</v>
      </c>
      <c r="AB1475" s="3">
        <v>8</v>
      </c>
      <c r="AC1475" s="3">
        <v>27824356</v>
      </c>
      <c r="AD1475" s="3">
        <v>7130113</v>
      </c>
      <c r="AE1475" s="3" t="s">
        <v>283</v>
      </c>
      <c r="AF1475" s="3">
        <v>18</v>
      </c>
      <c r="AG1475" s="3">
        <v>1</v>
      </c>
    </row>
    <row r="1476" spans="1:33" ht="15.75" customHeight="1" x14ac:dyDescent="0.15">
      <c r="A1476" s="3">
        <v>26186</v>
      </c>
      <c r="B1476" s="3">
        <v>1474</v>
      </c>
      <c r="C1476" s="3">
        <v>100</v>
      </c>
      <c r="D1476" s="3" t="s">
        <v>3025</v>
      </c>
      <c r="E1476" s="3" t="s">
        <v>19544</v>
      </c>
      <c r="F1476" s="3" t="s">
        <v>1009</v>
      </c>
      <c r="G1476" s="3" t="s">
        <v>403</v>
      </c>
      <c r="H1476" s="3" t="s">
        <v>7450</v>
      </c>
      <c r="I1476" s="3" t="s">
        <v>203</v>
      </c>
      <c r="J1476" s="3">
        <v>290.03989999999999</v>
      </c>
      <c r="K1476" s="3">
        <v>63150776</v>
      </c>
      <c r="L1476" s="3" t="s">
        <v>40</v>
      </c>
      <c r="M1476" s="3">
        <v>0</v>
      </c>
      <c r="N1476" s="3" t="s">
        <v>3025</v>
      </c>
      <c r="O1476" s="3" t="s">
        <v>19544</v>
      </c>
      <c r="P1476" s="8">
        <v>38718</v>
      </c>
      <c r="Q1476" s="3" t="s">
        <v>13026</v>
      </c>
      <c r="R1476" s="5" t="s">
        <v>19549</v>
      </c>
      <c r="S1476" s="3" t="s">
        <v>7450</v>
      </c>
      <c r="T1476" s="3" t="s">
        <v>403</v>
      </c>
      <c r="V1476" s="3">
        <v>46</v>
      </c>
      <c r="W1476" s="3">
        <v>127</v>
      </c>
      <c r="X1476" s="3">
        <v>95</v>
      </c>
      <c r="Y1476" s="3">
        <v>1474</v>
      </c>
      <c r="Z1476" s="3" t="s">
        <v>40</v>
      </c>
      <c r="AA1476" s="3">
        <v>100</v>
      </c>
      <c r="AB1476" s="3">
        <v>100</v>
      </c>
      <c r="AC1476" s="3">
        <v>63150776</v>
      </c>
      <c r="AD1476" s="3">
        <v>16190850</v>
      </c>
      <c r="AE1476" s="3" t="s">
        <v>203</v>
      </c>
      <c r="AF1476" s="3">
        <v>4</v>
      </c>
      <c r="AG1476" s="3">
        <v>9</v>
      </c>
    </row>
    <row r="1477" spans="1:33" ht="15.75" customHeight="1" x14ac:dyDescent="0.15">
      <c r="A1477" s="3">
        <v>26561</v>
      </c>
      <c r="B1477" s="3">
        <v>1475</v>
      </c>
      <c r="C1477" s="3">
        <v>29</v>
      </c>
      <c r="D1477" s="3" t="s">
        <v>3027</v>
      </c>
      <c r="E1477" s="3" t="s">
        <v>19555</v>
      </c>
      <c r="F1477" s="3" t="s">
        <v>96</v>
      </c>
      <c r="G1477" s="3" t="s">
        <v>61</v>
      </c>
      <c r="H1477" s="3" t="s">
        <v>1523</v>
      </c>
      <c r="I1477" s="3" t="s">
        <v>63</v>
      </c>
      <c r="J1477" s="3">
        <v>289.9837</v>
      </c>
      <c r="K1477" s="3">
        <v>4948535</v>
      </c>
      <c r="L1477" s="3" t="s">
        <v>215</v>
      </c>
      <c r="M1477" s="3">
        <v>0</v>
      </c>
      <c r="N1477" s="3" t="s">
        <v>3027</v>
      </c>
      <c r="O1477" s="3" t="s">
        <v>19555</v>
      </c>
      <c r="P1477" s="8">
        <v>39448</v>
      </c>
      <c r="Q1477" s="3" t="s">
        <v>13030</v>
      </c>
      <c r="R1477" s="5" t="s">
        <v>19561</v>
      </c>
      <c r="S1477" s="3" t="s">
        <v>1523</v>
      </c>
      <c r="T1477" s="3" t="s">
        <v>61</v>
      </c>
      <c r="V1477" s="3">
        <v>107</v>
      </c>
      <c r="W1477" s="3">
        <v>114</v>
      </c>
      <c r="X1477" s="3">
        <v>96</v>
      </c>
      <c r="Y1477" s="3">
        <v>1475</v>
      </c>
      <c r="Z1477" s="3" t="s">
        <v>215</v>
      </c>
      <c r="AA1477" s="3">
        <v>29</v>
      </c>
      <c r="AB1477" s="3">
        <v>7</v>
      </c>
      <c r="AC1477" s="3">
        <v>4948535</v>
      </c>
      <c r="AD1477" s="3">
        <v>1268908</v>
      </c>
      <c r="AE1477" s="3" t="s">
        <v>63</v>
      </c>
      <c r="AF1477" s="3">
        <v>7</v>
      </c>
      <c r="AG1477" s="3">
        <v>3</v>
      </c>
    </row>
    <row r="1478" spans="1:33" ht="15.75" customHeight="1" x14ac:dyDescent="0.15">
      <c r="A1478" s="3">
        <v>26202</v>
      </c>
      <c r="B1478" s="3">
        <v>1476</v>
      </c>
      <c r="C1478" s="3">
        <v>20</v>
      </c>
      <c r="D1478" s="3" t="s">
        <v>3034</v>
      </c>
      <c r="E1478" s="3" t="s">
        <v>19567</v>
      </c>
      <c r="F1478" s="3" t="s">
        <v>3662</v>
      </c>
      <c r="G1478" s="3" t="s">
        <v>878</v>
      </c>
      <c r="H1478" s="3" t="s">
        <v>11139</v>
      </c>
      <c r="I1478" s="15"/>
      <c r="J1478" s="3">
        <v>289.85719999999998</v>
      </c>
      <c r="K1478" s="3">
        <v>3913426</v>
      </c>
      <c r="L1478" s="3" t="s">
        <v>364</v>
      </c>
      <c r="M1478" s="3">
        <v>0</v>
      </c>
      <c r="N1478" s="3" t="s">
        <v>3034</v>
      </c>
      <c r="O1478" s="3" t="s">
        <v>19567</v>
      </c>
      <c r="P1478" s="8">
        <v>39448</v>
      </c>
      <c r="Q1478" s="3" t="s">
        <v>13033</v>
      </c>
      <c r="R1478" s="5" t="s">
        <v>19573</v>
      </c>
      <c r="S1478" s="3" t="s">
        <v>11139</v>
      </c>
      <c r="T1478" s="3" t="s">
        <v>878</v>
      </c>
      <c r="V1478" s="3">
        <v>4</v>
      </c>
      <c r="W1478" s="3">
        <v>0</v>
      </c>
      <c r="X1478" s="3">
        <v>63</v>
      </c>
      <c r="Y1478" s="3">
        <v>1476</v>
      </c>
      <c r="Z1478" s="3" t="s">
        <v>364</v>
      </c>
      <c r="AA1478" s="3">
        <v>20</v>
      </c>
      <c r="AB1478" s="3">
        <v>6</v>
      </c>
      <c r="AC1478" s="3">
        <v>3913426</v>
      </c>
      <c r="AD1478" s="3">
        <v>1003810</v>
      </c>
      <c r="AF1478" s="3">
        <v>20</v>
      </c>
      <c r="AG1478" s="3">
        <v>373</v>
      </c>
    </row>
    <row r="1479" spans="1:33" ht="15.75" customHeight="1" x14ac:dyDescent="0.15">
      <c r="A1479" s="3">
        <v>25147</v>
      </c>
      <c r="B1479" s="3">
        <v>1477</v>
      </c>
      <c r="C1479" s="3">
        <v>11</v>
      </c>
      <c r="D1479" s="3" t="s">
        <v>3036</v>
      </c>
      <c r="E1479" s="3" t="s">
        <v>19580</v>
      </c>
      <c r="F1479" s="3" t="s">
        <v>1620</v>
      </c>
      <c r="G1479" s="3" t="s">
        <v>412</v>
      </c>
      <c r="H1479" s="3" t="s">
        <v>6378</v>
      </c>
      <c r="I1479" s="3" t="s">
        <v>742</v>
      </c>
      <c r="J1479" s="3">
        <v>289.77379999999999</v>
      </c>
      <c r="K1479" s="3">
        <v>9322139</v>
      </c>
      <c r="L1479" s="3" t="s">
        <v>478</v>
      </c>
      <c r="M1479" s="3">
        <v>0</v>
      </c>
      <c r="N1479" s="3" t="s">
        <v>3036</v>
      </c>
      <c r="O1479" s="3" t="s">
        <v>19580</v>
      </c>
      <c r="P1479" s="8">
        <v>39448</v>
      </c>
      <c r="Q1479" s="3" t="s">
        <v>13036</v>
      </c>
      <c r="R1479" s="5" t="s">
        <v>19588</v>
      </c>
      <c r="S1479" s="3" t="s">
        <v>6378</v>
      </c>
      <c r="T1479" s="3" t="s">
        <v>412</v>
      </c>
      <c r="V1479" s="3">
        <v>65</v>
      </c>
      <c r="W1479" s="3">
        <v>60</v>
      </c>
      <c r="X1479" s="3">
        <v>29</v>
      </c>
      <c r="Y1479" s="3">
        <v>1477</v>
      </c>
      <c r="Z1479" s="3" t="s">
        <v>478</v>
      </c>
      <c r="AA1479" s="3">
        <v>11</v>
      </c>
      <c r="AB1479" s="3">
        <v>4</v>
      </c>
      <c r="AC1479" s="3">
        <v>9322139</v>
      </c>
      <c r="AD1479" s="3">
        <v>2391679</v>
      </c>
      <c r="AE1479" s="3" t="s">
        <v>742</v>
      </c>
      <c r="AF1479" s="3">
        <v>15</v>
      </c>
      <c r="AG1479" s="3">
        <v>17</v>
      </c>
    </row>
    <row r="1480" spans="1:33" ht="15.75" customHeight="1" x14ac:dyDescent="0.15">
      <c r="A1480" s="3">
        <v>24818</v>
      </c>
      <c r="B1480" s="3">
        <v>1478</v>
      </c>
      <c r="C1480" s="3">
        <v>11</v>
      </c>
      <c r="D1480" s="3" t="s">
        <v>3038</v>
      </c>
      <c r="E1480" s="3" t="s">
        <v>19593</v>
      </c>
      <c r="F1480" s="3" t="s">
        <v>143</v>
      </c>
      <c r="G1480" s="3" t="s">
        <v>77</v>
      </c>
      <c r="H1480" s="3" t="s">
        <v>8575</v>
      </c>
      <c r="I1480" s="3" t="s">
        <v>8563</v>
      </c>
      <c r="J1480" s="3">
        <v>289.7629</v>
      </c>
      <c r="K1480" s="3">
        <v>2068768</v>
      </c>
      <c r="L1480" s="3" t="s">
        <v>86</v>
      </c>
      <c r="M1480" s="3">
        <v>0</v>
      </c>
      <c r="N1480" s="3" t="s">
        <v>3038</v>
      </c>
      <c r="O1480" s="3" t="s">
        <v>19593</v>
      </c>
      <c r="P1480" s="8">
        <v>37987</v>
      </c>
      <c r="Q1480" s="3" t="s">
        <v>8574</v>
      </c>
      <c r="R1480" s="5" t="s">
        <v>19598</v>
      </c>
      <c r="S1480" s="3" t="s">
        <v>8575</v>
      </c>
      <c r="T1480" s="3" t="s">
        <v>77</v>
      </c>
      <c r="V1480" s="3">
        <v>50</v>
      </c>
      <c r="W1480" s="3">
        <v>0</v>
      </c>
      <c r="X1480" s="3">
        <v>45</v>
      </c>
      <c r="Y1480" s="3">
        <v>1478</v>
      </c>
      <c r="Z1480" s="3" t="s">
        <v>86</v>
      </c>
      <c r="AA1480" s="3">
        <v>11</v>
      </c>
      <c r="AB1480" s="3">
        <v>2</v>
      </c>
      <c r="AC1480" s="3">
        <v>2068768</v>
      </c>
      <c r="AD1480" s="3">
        <v>530776</v>
      </c>
      <c r="AF1480" s="3">
        <v>16</v>
      </c>
      <c r="AG1480" s="3">
        <v>109</v>
      </c>
    </row>
    <row r="1481" spans="1:33" ht="15.75" customHeight="1" x14ac:dyDescent="0.15">
      <c r="A1481" s="3">
        <v>24551</v>
      </c>
      <c r="B1481" s="3">
        <v>1479</v>
      </c>
      <c r="C1481" s="3">
        <v>272</v>
      </c>
      <c r="D1481" s="3" t="s">
        <v>3041</v>
      </c>
      <c r="E1481" s="3" t="s">
        <v>19604</v>
      </c>
      <c r="F1481" s="3" t="s">
        <v>331</v>
      </c>
      <c r="G1481" s="3" t="s">
        <v>167</v>
      </c>
      <c r="H1481" s="3" t="s">
        <v>11150</v>
      </c>
      <c r="I1481" s="3" t="s">
        <v>2088</v>
      </c>
      <c r="J1481" s="3">
        <v>289.58510000000001</v>
      </c>
      <c r="K1481" s="3">
        <v>87793000</v>
      </c>
      <c r="L1481" s="3" t="s">
        <v>364</v>
      </c>
      <c r="M1481" s="3">
        <v>1</v>
      </c>
      <c r="N1481" s="3" t="s">
        <v>3041</v>
      </c>
      <c r="O1481" s="3" t="s">
        <v>19604</v>
      </c>
      <c r="P1481" s="3" t="s">
        <v>13043</v>
      </c>
      <c r="Q1481" s="3" t="s">
        <v>13042</v>
      </c>
      <c r="R1481" s="5" t="s">
        <v>19611</v>
      </c>
      <c r="S1481" s="3" t="s">
        <v>11150</v>
      </c>
      <c r="T1481" s="3" t="s">
        <v>167</v>
      </c>
      <c r="V1481" s="3">
        <v>95</v>
      </c>
      <c r="W1481" s="3">
        <v>23</v>
      </c>
      <c r="X1481" s="3">
        <v>64</v>
      </c>
      <c r="Y1481" s="3">
        <v>1479</v>
      </c>
      <c r="Z1481" s="3" t="s">
        <v>364</v>
      </c>
      <c r="AA1481" s="3">
        <v>272</v>
      </c>
      <c r="AB1481" s="3">
        <v>117</v>
      </c>
      <c r="AC1481" s="3">
        <v>87793000</v>
      </c>
      <c r="AD1481" s="3">
        <v>22535000</v>
      </c>
      <c r="AE1481" s="3" t="s">
        <v>2088</v>
      </c>
      <c r="AF1481" s="3">
        <v>20</v>
      </c>
      <c r="AG1481" s="3">
        <v>68</v>
      </c>
    </row>
    <row r="1482" spans="1:33" ht="15.75" customHeight="1" x14ac:dyDescent="0.15">
      <c r="A1482" s="3">
        <v>22417</v>
      </c>
      <c r="B1482" s="3">
        <v>1480</v>
      </c>
      <c r="C1482" s="3">
        <v>15</v>
      </c>
      <c r="D1482" s="3" t="s">
        <v>3057</v>
      </c>
      <c r="E1482" s="3" t="s">
        <v>19618</v>
      </c>
      <c r="F1482" s="3" t="s">
        <v>931</v>
      </c>
      <c r="G1482" s="3" t="s">
        <v>378</v>
      </c>
      <c r="H1482" s="3" t="s">
        <v>11155</v>
      </c>
      <c r="I1482" s="3" t="s">
        <v>13053</v>
      </c>
      <c r="J1482" s="3">
        <v>289.5068</v>
      </c>
      <c r="K1482" s="3">
        <v>4531117</v>
      </c>
      <c r="L1482" s="3" t="s">
        <v>66</v>
      </c>
      <c r="M1482" s="3">
        <v>2</v>
      </c>
      <c r="N1482" s="3" t="s">
        <v>3057</v>
      </c>
      <c r="O1482" s="3" t="s">
        <v>19618</v>
      </c>
      <c r="P1482" s="3" t="s">
        <v>987</v>
      </c>
      <c r="Q1482" s="3" t="s">
        <v>13052</v>
      </c>
      <c r="R1482" s="5" t="s">
        <v>19622</v>
      </c>
      <c r="S1482" s="3" t="s">
        <v>11155</v>
      </c>
      <c r="T1482" s="3" t="s">
        <v>378</v>
      </c>
      <c r="V1482" s="3">
        <v>19</v>
      </c>
      <c r="W1482" s="3">
        <v>0</v>
      </c>
      <c r="X1482" s="3">
        <v>127</v>
      </c>
      <c r="Y1482" s="3">
        <v>1480</v>
      </c>
      <c r="Z1482" s="3" t="s">
        <v>66</v>
      </c>
      <c r="AA1482" s="3">
        <v>15</v>
      </c>
      <c r="AB1482" s="3">
        <v>5</v>
      </c>
      <c r="AC1482" s="3">
        <v>4531117</v>
      </c>
      <c r="AD1482" s="3">
        <v>1163296</v>
      </c>
      <c r="AF1482" s="3">
        <v>9</v>
      </c>
      <c r="AG1482" s="3">
        <v>365</v>
      </c>
    </row>
    <row r="1483" spans="1:33" ht="15.75" customHeight="1" x14ac:dyDescent="0.15">
      <c r="A1483" s="3">
        <v>25688</v>
      </c>
      <c r="B1483" s="3">
        <v>1481</v>
      </c>
      <c r="C1483" s="3">
        <v>135</v>
      </c>
      <c r="D1483" s="3" t="s">
        <v>3060</v>
      </c>
      <c r="E1483" s="3" t="s">
        <v>19629</v>
      </c>
      <c r="F1483" s="3" t="s">
        <v>36</v>
      </c>
      <c r="G1483" s="3" t="s">
        <v>37</v>
      </c>
      <c r="H1483" s="3" t="s">
        <v>679</v>
      </c>
      <c r="I1483" s="3" t="s">
        <v>89</v>
      </c>
      <c r="J1483" s="3">
        <v>289.44749999999999</v>
      </c>
      <c r="K1483" s="3">
        <v>26182331</v>
      </c>
      <c r="L1483" s="3" t="s">
        <v>226</v>
      </c>
      <c r="M1483" s="3">
        <v>0</v>
      </c>
      <c r="N1483" s="3" t="s">
        <v>3060</v>
      </c>
      <c r="O1483" s="3" t="s">
        <v>19629</v>
      </c>
      <c r="P1483" s="8">
        <v>37622</v>
      </c>
      <c r="Q1483" s="3" t="s">
        <v>5016</v>
      </c>
      <c r="R1483" s="5" t="s">
        <v>19637</v>
      </c>
      <c r="S1483" s="3" t="s">
        <v>679</v>
      </c>
      <c r="T1483" s="3" t="s">
        <v>37</v>
      </c>
      <c r="V1483" s="3">
        <v>127</v>
      </c>
      <c r="W1483" s="3">
        <v>67</v>
      </c>
      <c r="X1483" s="3">
        <v>20</v>
      </c>
      <c r="Y1483" s="3">
        <v>1481</v>
      </c>
      <c r="Z1483" s="3" t="s">
        <v>226</v>
      </c>
      <c r="AA1483" s="3">
        <v>135</v>
      </c>
      <c r="AB1483" s="3">
        <v>50</v>
      </c>
      <c r="AC1483" s="3">
        <v>26182331</v>
      </c>
      <c r="AD1483" s="3">
        <v>6722943</v>
      </c>
      <c r="AE1483" s="3" t="s">
        <v>89</v>
      </c>
      <c r="AF1483" s="3">
        <v>24</v>
      </c>
      <c r="AG1483" s="3">
        <v>4</v>
      </c>
    </row>
    <row r="1484" spans="1:33" ht="15.75" customHeight="1" x14ac:dyDescent="0.15">
      <c r="A1484" s="3">
        <v>21016</v>
      </c>
      <c r="B1484" s="3">
        <v>1482</v>
      </c>
      <c r="C1484" s="3">
        <v>329</v>
      </c>
      <c r="D1484" s="3" t="s">
        <v>3062</v>
      </c>
      <c r="E1484" s="3" t="s">
        <v>19646</v>
      </c>
      <c r="F1484" s="3" t="s">
        <v>143</v>
      </c>
      <c r="G1484" s="3" t="s">
        <v>77</v>
      </c>
      <c r="H1484" s="3" t="s">
        <v>79</v>
      </c>
      <c r="I1484" s="3" t="s">
        <v>79</v>
      </c>
      <c r="J1484" s="3">
        <v>289.20409999999998</v>
      </c>
      <c r="K1484" s="3">
        <v>21067059</v>
      </c>
      <c r="L1484" s="3" t="s">
        <v>71</v>
      </c>
      <c r="M1484" s="3">
        <v>2</v>
      </c>
      <c r="N1484" s="3" t="s">
        <v>3062</v>
      </c>
      <c r="O1484" s="3" t="s">
        <v>19646</v>
      </c>
      <c r="P1484" s="3" t="s">
        <v>41</v>
      </c>
      <c r="Q1484" s="3" t="s">
        <v>5819</v>
      </c>
      <c r="R1484" s="5" t="s">
        <v>19653</v>
      </c>
      <c r="S1484" s="3" t="s">
        <v>79</v>
      </c>
      <c r="T1484" s="3" t="s">
        <v>77</v>
      </c>
      <c r="V1484" s="3">
        <v>51</v>
      </c>
      <c r="W1484" s="3">
        <v>49</v>
      </c>
      <c r="X1484" s="3">
        <v>127</v>
      </c>
      <c r="Y1484" s="3">
        <v>1482</v>
      </c>
      <c r="Z1484" s="3" t="s">
        <v>71</v>
      </c>
      <c r="AA1484" s="3">
        <v>329</v>
      </c>
      <c r="AB1484" s="3">
        <v>135</v>
      </c>
      <c r="AC1484" s="3">
        <v>21067059</v>
      </c>
      <c r="AD1484" s="3">
        <v>5412857</v>
      </c>
      <c r="AE1484" s="3" t="s">
        <v>79</v>
      </c>
      <c r="AF1484" s="3">
        <v>5</v>
      </c>
      <c r="AG1484" s="3">
        <v>6</v>
      </c>
    </row>
    <row r="1485" spans="1:33" ht="15.75" customHeight="1" x14ac:dyDescent="0.15">
      <c r="A1485" s="3">
        <v>23988</v>
      </c>
      <c r="B1485" s="3">
        <v>1483</v>
      </c>
      <c r="C1485" s="3">
        <v>15</v>
      </c>
      <c r="D1485" s="3" t="s">
        <v>3065</v>
      </c>
      <c r="E1485" s="3" t="s">
        <v>19659</v>
      </c>
      <c r="F1485" s="3" t="s">
        <v>475</v>
      </c>
      <c r="G1485" s="3" t="s">
        <v>277</v>
      </c>
      <c r="H1485" s="3" t="s">
        <v>8223</v>
      </c>
      <c r="I1485" s="3" t="s">
        <v>203</v>
      </c>
      <c r="J1485" s="3">
        <v>288.9314</v>
      </c>
      <c r="K1485" s="3">
        <v>3255445</v>
      </c>
      <c r="L1485" s="3" t="s">
        <v>538</v>
      </c>
      <c r="M1485" s="3">
        <v>1</v>
      </c>
      <c r="N1485" s="3" t="s">
        <v>3065</v>
      </c>
      <c r="O1485" s="3" t="s">
        <v>19659</v>
      </c>
      <c r="P1485" s="3" t="s">
        <v>835</v>
      </c>
      <c r="Q1485" s="3" t="s">
        <v>8220</v>
      </c>
      <c r="R1485" s="5" t="s">
        <v>19667</v>
      </c>
      <c r="S1485" s="3" t="s">
        <v>8223</v>
      </c>
      <c r="T1485" s="3" t="s">
        <v>277</v>
      </c>
      <c r="V1485" s="3">
        <v>117</v>
      </c>
      <c r="W1485" s="3">
        <v>127</v>
      </c>
      <c r="X1485" s="3">
        <v>49</v>
      </c>
      <c r="Y1485" s="3">
        <v>1483</v>
      </c>
      <c r="Z1485" s="3" t="s">
        <v>538</v>
      </c>
      <c r="AA1485" s="3">
        <v>15</v>
      </c>
      <c r="AB1485" s="3">
        <v>5</v>
      </c>
      <c r="AC1485" s="3">
        <v>3255445</v>
      </c>
      <c r="AD1485" s="3">
        <v>837023</v>
      </c>
      <c r="AE1485" s="3" t="s">
        <v>203</v>
      </c>
      <c r="AF1485" s="3">
        <v>3</v>
      </c>
      <c r="AG1485" s="3">
        <v>9</v>
      </c>
    </row>
    <row r="1486" spans="1:33" ht="15.75" customHeight="1" x14ac:dyDescent="0.15">
      <c r="A1486" s="3">
        <v>17307</v>
      </c>
      <c r="B1486" s="3">
        <v>1484</v>
      </c>
      <c r="C1486" s="3">
        <v>116</v>
      </c>
      <c r="D1486" s="3" t="s">
        <v>3070</v>
      </c>
      <c r="E1486" s="3" t="s">
        <v>19672</v>
      </c>
      <c r="F1486" s="3" t="s">
        <v>657</v>
      </c>
      <c r="G1486" s="3" t="s">
        <v>246</v>
      </c>
      <c r="H1486" s="3" t="s">
        <v>3818</v>
      </c>
      <c r="I1486" s="3" t="s">
        <v>3818</v>
      </c>
      <c r="J1486" s="3">
        <v>288.8623</v>
      </c>
      <c r="K1486" s="3">
        <v>374014369</v>
      </c>
      <c r="L1486" s="3" t="s">
        <v>335</v>
      </c>
      <c r="M1486" s="3">
        <v>4</v>
      </c>
      <c r="N1486" s="3" t="s">
        <v>3070</v>
      </c>
      <c r="O1486" s="3" t="s">
        <v>19672</v>
      </c>
      <c r="P1486" s="3" t="s">
        <v>787</v>
      </c>
      <c r="Q1486" s="3" t="s">
        <v>13065</v>
      </c>
      <c r="R1486" s="5" t="s">
        <v>19679</v>
      </c>
      <c r="S1486" s="3" t="s">
        <v>3818</v>
      </c>
      <c r="T1486" s="3" t="s">
        <v>246</v>
      </c>
      <c r="V1486" s="3">
        <v>114</v>
      </c>
      <c r="W1486" s="3">
        <v>24</v>
      </c>
      <c r="X1486" s="3">
        <v>36</v>
      </c>
      <c r="Y1486" s="3">
        <v>1484</v>
      </c>
      <c r="Z1486" s="3" t="s">
        <v>335</v>
      </c>
      <c r="AA1486" s="3">
        <v>116</v>
      </c>
      <c r="AB1486" s="3">
        <v>50</v>
      </c>
      <c r="AC1486" s="3">
        <v>374014369</v>
      </c>
      <c r="AD1486" s="3">
        <v>96181700</v>
      </c>
      <c r="AE1486" s="3" t="s">
        <v>3818</v>
      </c>
      <c r="AF1486" s="3">
        <v>21</v>
      </c>
      <c r="AG1486" s="3">
        <v>22</v>
      </c>
    </row>
    <row r="1487" spans="1:33" ht="15.75" customHeight="1" x14ac:dyDescent="0.15">
      <c r="A1487" s="3">
        <v>513</v>
      </c>
      <c r="B1487" s="3">
        <v>1485</v>
      </c>
      <c r="C1487" s="3">
        <v>21</v>
      </c>
      <c r="D1487" s="3" t="s">
        <v>3074</v>
      </c>
      <c r="E1487" s="3" t="s">
        <v>19686</v>
      </c>
      <c r="F1487" s="3" t="s">
        <v>331</v>
      </c>
      <c r="G1487" s="3" t="s">
        <v>167</v>
      </c>
      <c r="H1487" s="3" t="s">
        <v>168</v>
      </c>
      <c r="I1487" s="3" t="s">
        <v>169</v>
      </c>
      <c r="J1487" s="3">
        <v>288.3802</v>
      </c>
      <c r="K1487" s="3">
        <v>10999352</v>
      </c>
      <c r="L1487" s="3" t="s">
        <v>162</v>
      </c>
      <c r="M1487" s="3">
        <v>2</v>
      </c>
      <c r="N1487" s="3" t="s">
        <v>3074</v>
      </c>
      <c r="O1487" s="3" t="s">
        <v>19686</v>
      </c>
      <c r="P1487" s="3" t="s">
        <v>835</v>
      </c>
      <c r="Q1487" s="3" t="s">
        <v>13068</v>
      </c>
      <c r="R1487" s="5" t="s">
        <v>19692</v>
      </c>
      <c r="S1487" s="3" t="s">
        <v>168</v>
      </c>
      <c r="T1487" s="3" t="s">
        <v>167</v>
      </c>
      <c r="V1487" s="3">
        <v>96</v>
      </c>
      <c r="W1487" s="3">
        <v>0</v>
      </c>
      <c r="X1487" s="3">
        <v>127</v>
      </c>
      <c r="Y1487" s="3">
        <v>1485</v>
      </c>
      <c r="Z1487" s="3" t="s">
        <v>162</v>
      </c>
      <c r="AA1487" s="3">
        <v>21</v>
      </c>
      <c r="AB1487" s="3">
        <v>15</v>
      </c>
      <c r="AC1487" s="3">
        <v>10999352</v>
      </c>
      <c r="AD1487" s="3">
        <v>2832109</v>
      </c>
      <c r="AF1487" s="3">
        <v>8</v>
      </c>
      <c r="AG1487" s="3">
        <v>64</v>
      </c>
    </row>
    <row r="1488" spans="1:33" ht="15.75" customHeight="1" x14ac:dyDescent="0.15">
      <c r="A1488" s="3">
        <v>19593</v>
      </c>
      <c r="B1488" s="3">
        <v>1486</v>
      </c>
      <c r="C1488" s="3">
        <v>34</v>
      </c>
      <c r="D1488" s="3" t="s">
        <v>3077</v>
      </c>
      <c r="E1488" s="3" t="s">
        <v>19696</v>
      </c>
      <c r="F1488" s="3" t="s">
        <v>4272</v>
      </c>
      <c r="G1488" s="3" t="s">
        <v>780</v>
      </c>
      <c r="H1488" s="3" t="s">
        <v>4411</v>
      </c>
      <c r="I1488" s="3" t="s">
        <v>5445</v>
      </c>
      <c r="J1488" s="3">
        <v>288.34269999999998</v>
      </c>
      <c r="K1488" s="3">
        <v>97343245</v>
      </c>
      <c r="L1488" s="3" t="s">
        <v>162</v>
      </c>
      <c r="M1488" s="3">
        <v>3</v>
      </c>
      <c r="N1488" s="3" t="s">
        <v>3077</v>
      </c>
      <c r="O1488" s="3" t="s">
        <v>19696</v>
      </c>
      <c r="P1488" s="3" t="s">
        <v>2080</v>
      </c>
      <c r="Q1488" s="3" t="s">
        <v>13071</v>
      </c>
      <c r="R1488" s="5" t="s">
        <v>19701</v>
      </c>
      <c r="S1488" s="3" t="s">
        <v>4411</v>
      </c>
      <c r="T1488" s="3" t="s">
        <v>780</v>
      </c>
      <c r="V1488" s="3">
        <v>6</v>
      </c>
      <c r="W1488" s="3">
        <v>0</v>
      </c>
      <c r="X1488" s="3">
        <v>127</v>
      </c>
      <c r="Y1488" s="3">
        <v>1486</v>
      </c>
      <c r="Z1488" s="3" t="s">
        <v>162</v>
      </c>
      <c r="AA1488" s="3">
        <v>34</v>
      </c>
      <c r="AB1488" s="3">
        <v>12</v>
      </c>
      <c r="AC1488" s="3">
        <v>97343245</v>
      </c>
      <c r="AD1488" s="3">
        <v>25066324</v>
      </c>
      <c r="AF1488" s="3">
        <v>8</v>
      </c>
      <c r="AG1488" s="3">
        <v>978</v>
      </c>
    </row>
    <row r="1489" spans="1:33" ht="15.75" customHeight="1" x14ac:dyDescent="0.15">
      <c r="A1489" s="3">
        <v>2084</v>
      </c>
      <c r="B1489" s="3">
        <v>1487</v>
      </c>
      <c r="C1489" s="3">
        <v>30</v>
      </c>
      <c r="D1489" s="3" t="s">
        <v>3082</v>
      </c>
      <c r="E1489" s="3" t="s">
        <v>19706</v>
      </c>
      <c r="F1489" s="3" t="s">
        <v>96</v>
      </c>
      <c r="G1489" s="3" t="s">
        <v>61</v>
      </c>
      <c r="H1489" s="3" t="s">
        <v>1902</v>
      </c>
      <c r="I1489" s="3" t="s">
        <v>63</v>
      </c>
      <c r="J1489" s="3">
        <v>288.00599999999997</v>
      </c>
      <c r="K1489" s="3">
        <v>9362848</v>
      </c>
      <c r="L1489" s="3" t="s">
        <v>162</v>
      </c>
      <c r="M1489" s="3">
        <v>4</v>
      </c>
      <c r="N1489" s="3" t="s">
        <v>3082</v>
      </c>
      <c r="O1489" s="3" t="s">
        <v>19706</v>
      </c>
      <c r="P1489" s="3" t="s">
        <v>1029</v>
      </c>
      <c r="Q1489" s="3" t="s">
        <v>13075</v>
      </c>
      <c r="R1489" s="5" t="s">
        <v>19712</v>
      </c>
      <c r="S1489" s="3" t="s">
        <v>1902</v>
      </c>
      <c r="T1489" s="3" t="s">
        <v>61</v>
      </c>
      <c r="V1489" s="3">
        <v>108</v>
      </c>
      <c r="W1489" s="3">
        <v>115</v>
      </c>
      <c r="X1489" s="3">
        <v>127</v>
      </c>
      <c r="Y1489" s="3">
        <v>1487</v>
      </c>
      <c r="Z1489" s="3" t="s">
        <v>162</v>
      </c>
      <c r="AA1489" s="3">
        <v>30</v>
      </c>
      <c r="AB1489" s="3">
        <v>20</v>
      </c>
      <c r="AC1489" s="3">
        <v>9362848</v>
      </c>
      <c r="AD1489" s="3">
        <v>2413068</v>
      </c>
      <c r="AE1489" s="3" t="s">
        <v>63</v>
      </c>
      <c r="AF1489" s="3">
        <v>8</v>
      </c>
      <c r="AG1489" s="3">
        <v>3</v>
      </c>
    </row>
    <row r="1490" spans="1:33" ht="15.75" customHeight="1" x14ac:dyDescent="0.15">
      <c r="A1490" s="3">
        <v>21481</v>
      </c>
      <c r="B1490" s="3">
        <v>1488</v>
      </c>
      <c r="C1490" s="3">
        <v>31</v>
      </c>
      <c r="D1490" s="3" t="s">
        <v>3085</v>
      </c>
      <c r="E1490" s="3" t="s">
        <v>19719</v>
      </c>
      <c r="F1490" s="3" t="s">
        <v>331</v>
      </c>
      <c r="G1490" s="3" t="s">
        <v>167</v>
      </c>
      <c r="H1490" s="3" t="s">
        <v>271</v>
      </c>
      <c r="I1490" s="3" t="s">
        <v>271</v>
      </c>
      <c r="J1490" s="3">
        <v>287.64940000000001</v>
      </c>
      <c r="K1490" s="3">
        <v>4964870</v>
      </c>
      <c r="L1490" s="3" t="s">
        <v>101</v>
      </c>
      <c r="M1490" s="3">
        <v>2</v>
      </c>
      <c r="N1490" s="3" t="s">
        <v>3085</v>
      </c>
      <c r="O1490" s="3" t="s">
        <v>19719</v>
      </c>
      <c r="P1490" s="3" t="s">
        <v>787</v>
      </c>
      <c r="Q1490" s="3" t="s">
        <v>13078</v>
      </c>
      <c r="R1490" s="5" t="s">
        <v>19728</v>
      </c>
      <c r="S1490" s="3" t="s">
        <v>271</v>
      </c>
      <c r="T1490" s="3" t="s">
        <v>167</v>
      </c>
      <c r="V1490" s="3">
        <v>97</v>
      </c>
      <c r="W1490" s="3">
        <v>19</v>
      </c>
      <c r="X1490" s="3">
        <v>117</v>
      </c>
      <c r="Y1490" s="3">
        <v>1488</v>
      </c>
      <c r="Z1490" s="3" t="s">
        <v>101</v>
      </c>
      <c r="AA1490" s="3">
        <v>31</v>
      </c>
      <c r="AB1490" s="3">
        <v>9</v>
      </c>
      <c r="AC1490" s="3">
        <v>4964870</v>
      </c>
      <c r="AD1490" s="3">
        <v>1280763</v>
      </c>
      <c r="AE1490" s="3" t="s">
        <v>271</v>
      </c>
      <c r="AF1490" s="3">
        <v>10</v>
      </c>
      <c r="AG1490" s="3">
        <v>7</v>
      </c>
    </row>
    <row r="1491" spans="1:33" ht="15.75" customHeight="1" x14ac:dyDescent="0.15">
      <c r="A1491" s="3">
        <v>280</v>
      </c>
      <c r="B1491" s="3">
        <v>1489</v>
      </c>
      <c r="C1491" s="3">
        <v>2958</v>
      </c>
      <c r="D1491" s="3" t="s">
        <v>3087</v>
      </c>
      <c r="E1491" s="3" t="s">
        <v>19734</v>
      </c>
      <c r="F1491" s="3" t="s">
        <v>657</v>
      </c>
      <c r="G1491" s="3" t="s">
        <v>246</v>
      </c>
      <c r="H1491" s="3" t="s">
        <v>11177</v>
      </c>
      <c r="I1491" s="3" t="s">
        <v>3818</v>
      </c>
      <c r="J1491" s="3">
        <v>287.46550000000002</v>
      </c>
      <c r="K1491" s="3">
        <v>745391133</v>
      </c>
      <c r="L1491" s="3" t="s">
        <v>86</v>
      </c>
      <c r="M1491" s="3">
        <v>6</v>
      </c>
      <c r="N1491" s="3" t="s">
        <v>3087</v>
      </c>
      <c r="O1491" s="3" t="s">
        <v>19734</v>
      </c>
      <c r="P1491" s="3" t="s">
        <v>787</v>
      </c>
      <c r="Q1491" s="3" t="s">
        <v>13083</v>
      </c>
      <c r="R1491" s="5" t="s">
        <v>19740</v>
      </c>
      <c r="S1491" s="3" t="s">
        <v>11177</v>
      </c>
      <c r="T1491" s="3" t="s">
        <v>246</v>
      </c>
      <c r="V1491" s="3">
        <v>115</v>
      </c>
      <c r="W1491" s="3">
        <v>25</v>
      </c>
      <c r="X1491" s="3">
        <v>46</v>
      </c>
      <c r="Y1491" s="3">
        <v>1489</v>
      </c>
      <c r="Z1491" s="3" t="s">
        <v>86</v>
      </c>
      <c r="AA1491" s="3">
        <v>2958</v>
      </c>
      <c r="AB1491" s="3">
        <v>1136</v>
      </c>
      <c r="AC1491" s="3">
        <v>745391133</v>
      </c>
      <c r="AD1491" s="3">
        <v>192376125</v>
      </c>
      <c r="AE1491" s="3" t="s">
        <v>3818</v>
      </c>
      <c r="AF1491" s="3">
        <v>16</v>
      </c>
      <c r="AG1491" s="3">
        <v>22</v>
      </c>
    </row>
    <row r="1492" spans="1:33" ht="15.75" customHeight="1" x14ac:dyDescent="0.15">
      <c r="A1492" s="3">
        <v>20335</v>
      </c>
      <c r="B1492" s="3">
        <v>1490</v>
      </c>
      <c r="C1492" s="3">
        <v>36</v>
      </c>
      <c r="D1492" s="3" t="s">
        <v>3089</v>
      </c>
      <c r="E1492" s="3" t="s">
        <v>19743</v>
      </c>
      <c r="F1492" s="3" t="s">
        <v>1193</v>
      </c>
      <c r="G1492" s="3" t="s">
        <v>564</v>
      </c>
      <c r="H1492" s="3" t="s">
        <v>2049</v>
      </c>
      <c r="I1492" s="3" t="s">
        <v>2049</v>
      </c>
      <c r="J1492" s="3">
        <v>287.45999999999998</v>
      </c>
      <c r="K1492" s="3">
        <v>9930000</v>
      </c>
      <c r="L1492" s="3" t="s">
        <v>66</v>
      </c>
      <c r="M1492" s="3">
        <v>3</v>
      </c>
      <c r="N1492" s="3" t="s">
        <v>3089</v>
      </c>
      <c r="O1492" s="3" t="s">
        <v>19743</v>
      </c>
      <c r="P1492" s="3" t="s">
        <v>835</v>
      </c>
      <c r="Q1492" s="3" t="s">
        <v>13087</v>
      </c>
      <c r="R1492" s="5" t="s">
        <v>19754</v>
      </c>
      <c r="S1492" s="3" t="s">
        <v>2049</v>
      </c>
      <c r="T1492" s="3" t="s">
        <v>564</v>
      </c>
      <c r="V1492" s="3">
        <v>42</v>
      </c>
      <c r="W1492" s="3">
        <v>21</v>
      </c>
      <c r="X1492" s="3">
        <v>127</v>
      </c>
      <c r="Y1492" s="3">
        <v>1490</v>
      </c>
      <c r="Z1492" s="3" t="s">
        <v>66</v>
      </c>
      <c r="AA1492" s="3">
        <v>36</v>
      </c>
      <c r="AB1492" s="3">
        <v>13</v>
      </c>
      <c r="AC1492" s="3">
        <v>9930000</v>
      </c>
      <c r="AD1492" s="3">
        <v>2562845</v>
      </c>
      <c r="AE1492" s="3" t="s">
        <v>2049</v>
      </c>
      <c r="AF1492" s="3">
        <v>9</v>
      </c>
      <c r="AG1492" s="3">
        <v>35</v>
      </c>
    </row>
    <row r="1493" spans="1:33" ht="15.75" customHeight="1" x14ac:dyDescent="0.15">
      <c r="A1493" s="3">
        <v>25959</v>
      </c>
      <c r="B1493" s="3">
        <v>1491</v>
      </c>
      <c r="C1493" s="3">
        <v>8</v>
      </c>
      <c r="D1493" s="3" t="s">
        <v>3106</v>
      </c>
      <c r="E1493" s="3" t="s">
        <v>19758</v>
      </c>
      <c r="F1493" s="3" t="s">
        <v>1105</v>
      </c>
      <c r="G1493" s="3" t="s">
        <v>486</v>
      </c>
      <c r="H1493" s="3" t="s">
        <v>11183</v>
      </c>
      <c r="I1493" s="3" t="s">
        <v>13092</v>
      </c>
      <c r="J1493" s="3">
        <v>287.45240000000001</v>
      </c>
      <c r="K1493" s="3">
        <v>3224542</v>
      </c>
      <c r="L1493" s="3" t="s">
        <v>71</v>
      </c>
      <c r="M1493" s="3">
        <v>0</v>
      </c>
      <c r="N1493" s="3" t="s">
        <v>3106</v>
      </c>
      <c r="O1493" s="3" t="s">
        <v>19758</v>
      </c>
      <c r="P1493" s="8">
        <v>39083</v>
      </c>
      <c r="Q1493" s="3" t="s">
        <v>13091</v>
      </c>
      <c r="R1493" s="5" t="s">
        <v>19764</v>
      </c>
      <c r="S1493" s="3" t="s">
        <v>11183</v>
      </c>
      <c r="T1493" s="3" t="s">
        <v>486</v>
      </c>
      <c r="V1493" s="3">
        <v>25</v>
      </c>
      <c r="W1493" s="3">
        <v>0</v>
      </c>
      <c r="X1493" s="3">
        <v>127</v>
      </c>
      <c r="Y1493" s="3">
        <v>1491</v>
      </c>
      <c r="Z1493" s="3" t="s">
        <v>71</v>
      </c>
      <c r="AA1493" s="3">
        <v>8</v>
      </c>
      <c r="AB1493" s="3">
        <v>2</v>
      </c>
      <c r="AC1493" s="3">
        <v>3224542</v>
      </c>
      <c r="AD1493" s="3">
        <v>832242</v>
      </c>
      <c r="AF1493" s="3">
        <v>5</v>
      </c>
      <c r="AG1493" s="3">
        <v>144</v>
      </c>
    </row>
    <row r="1494" spans="1:33" ht="15.75" customHeight="1" x14ac:dyDescent="0.15">
      <c r="A1494" s="3">
        <v>23075</v>
      </c>
      <c r="B1494" s="3">
        <v>1492</v>
      </c>
      <c r="C1494" s="3">
        <v>8</v>
      </c>
      <c r="D1494" s="3" t="s">
        <v>3114</v>
      </c>
      <c r="E1494" s="3" t="s">
        <v>19771</v>
      </c>
      <c r="F1494" s="3" t="s">
        <v>3068</v>
      </c>
      <c r="G1494" s="3" t="s">
        <v>606</v>
      </c>
      <c r="H1494" s="3" t="s">
        <v>4248</v>
      </c>
      <c r="I1494" s="3" t="s">
        <v>2457</v>
      </c>
      <c r="J1494" s="3">
        <v>287.44130000000001</v>
      </c>
      <c r="K1494" s="3">
        <v>9256732</v>
      </c>
      <c r="L1494" s="3" t="s">
        <v>340</v>
      </c>
      <c r="M1494" s="3">
        <v>1</v>
      </c>
      <c r="N1494" s="3" t="s">
        <v>3114</v>
      </c>
      <c r="O1494" s="3" t="s">
        <v>19771</v>
      </c>
      <c r="P1494" s="3" t="s">
        <v>41</v>
      </c>
      <c r="Q1494" s="3" t="s">
        <v>13095</v>
      </c>
      <c r="R1494" s="5" t="s">
        <v>19780</v>
      </c>
      <c r="S1494" s="3" t="s">
        <v>4248</v>
      </c>
      <c r="T1494" s="3" t="s">
        <v>606</v>
      </c>
      <c r="V1494" s="3">
        <v>36</v>
      </c>
      <c r="W1494" s="3">
        <v>0</v>
      </c>
      <c r="X1494" s="3">
        <v>31</v>
      </c>
      <c r="Y1494" s="3">
        <v>1492</v>
      </c>
      <c r="Z1494" s="3" t="s">
        <v>340</v>
      </c>
      <c r="AA1494" s="3">
        <v>8</v>
      </c>
      <c r="AB1494" s="3">
        <v>4</v>
      </c>
      <c r="AC1494" s="3">
        <v>9256732</v>
      </c>
      <c r="AD1494" s="3">
        <v>2389196</v>
      </c>
      <c r="AF1494" s="3">
        <v>6</v>
      </c>
      <c r="AG1494" s="3">
        <v>48</v>
      </c>
    </row>
    <row r="1495" spans="1:33" ht="15.75" customHeight="1" x14ac:dyDescent="0.15">
      <c r="A1495" s="3">
        <v>21744</v>
      </c>
      <c r="B1495" s="3">
        <v>1493</v>
      </c>
      <c r="C1495" s="3">
        <v>75</v>
      </c>
      <c r="D1495" s="3" t="s">
        <v>3118</v>
      </c>
      <c r="E1495" s="3" t="s">
        <v>19785</v>
      </c>
      <c r="F1495" s="3" t="s">
        <v>2319</v>
      </c>
      <c r="G1495" s="3" t="s">
        <v>740</v>
      </c>
      <c r="H1495" s="3" t="s">
        <v>1072</v>
      </c>
      <c r="I1495" s="3" t="s">
        <v>63</v>
      </c>
      <c r="J1495" s="3">
        <v>287.43099999999998</v>
      </c>
      <c r="K1495" s="3">
        <v>5898094</v>
      </c>
      <c r="L1495" s="3" t="s">
        <v>335</v>
      </c>
      <c r="M1495" s="3">
        <v>2</v>
      </c>
      <c r="N1495" s="3" t="s">
        <v>3118</v>
      </c>
      <c r="O1495" s="3" t="s">
        <v>19785</v>
      </c>
      <c r="P1495" s="3" t="s">
        <v>835</v>
      </c>
      <c r="Q1495" s="3" t="s">
        <v>13098</v>
      </c>
      <c r="R1495" s="5" t="s">
        <v>19789</v>
      </c>
      <c r="S1495" s="3" t="s">
        <v>1072</v>
      </c>
      <c r="T1495" s="3" t="s">
        <v>740</v>
      </c>
      <c r="V1495" s="3">
        <v>18</v>
      </c>
      <c r="W1495" s="3">
        <v>116</v>
      </c>
      <c r="X1495" s="3">
        <v>37</v>
      </c>
      <c r="Y1495" s="3">
        <v>1493</v>
      </c>
      <c r="Z1495" s="3" t="s">
        <v>335</v>
      </c>
      <c r="AA1495" s="3">
        <v>75</v>
      </c>
      <c r="AB1495" s="3">
        <v>35</v>
      </c>
      <c r="AC1495" s="3">
        <v>5898094</v>
      </c>
      <c r="AD1495" s="3">
        <v>1522360</v>
      </c>
      <c r="AE1495" s="3" t="s">
        <v>63</v>
      </c>
      <c r="AF1495" s="3">
        <v>21</v>
      </c>
      <c r="AG1495" s="3">
        <v>3</v>
      </c>
    </row>
    <row r="1496" spans="1:33" ht="15.75" customHeight="1" x14ac:dyDescent="0.15">
      <c r="A1496" s="3">
        <v>21496</v>
      </c>
      <c r="B1496" s="3">
        <v>1494</v>
      </c>
      <c r="C1496" s="3">
        <v>41</v>
      </c>
      <c r="D1496" s="3" t="s">
        <v>3124</v>
      </c>
      <c r="E1496" s="3" t="s">
        <v>19798</v>
      </c>
      <c r="F1496" s="3" t="s">
        <v>96</v>
      </c>
      <c r="G1496" s="3" t="s">
        <v>61</v>
      </c>
      <c r="H1496" s="3" t="s">
        <v>1902</v>
      </c>
      <c r="I1496" s="3" t="s">
        <v>63</v>
      </c>
      <c r="J1496" s="3">
        <v>287.42230000000001</v>
      </c>
      <c r="K1496" s="3">
        <v>340162473</v>
      </c>
      <c r="L1496" s="3" t="s">
        <v>66</v>
      </c>
      <c r="M1496" s="3">
        <v>2</v>
      </c>
      <c r="N1496" s="3" t="s">
        <v>3124</v>
      </c>
      <c r="O1496" s="3" t="s">
        <v>19798</v>
      </c>
      <c r="P1496" s="3" t="s">
        <v>41</v>
      </c>
      <c r="Q1496" s="3" t="s">
        <v>13101</v>
      </c>
      <c r="R1496" s="5" t="s">
        <v>19804</v>
      </c>
      <c r="S1496" s="3" t="s">
        <v>1902</v>
      </c>
      <c r="T1496" s="3" t="s">
        <v>61</v>
      </c>
      <c r="V1496" s="3">
        <v>109</v>
      </c>
      <c r="W1496" s="3">
        <v>117</v>
      </c>
      <c r="X1496" s="3">
        <v>127</v>
      </c>
      <c r="Y1496" s="3">
        <v>1494</v>
      </c>
      <c r="Z1496" s="3" t="s">
        <v>66</v>
      </c>
      <c r="AA1496" s="3">
        <v>41</v>
      </c>
      <c r="AB1496" s="3">
        <v>18</v>
      </c>
      <c r="AC1496" s="3">
        <v>340162473</v>
      </c>
      <c r="AD1496" s="3">
        <v>87801467</v>
      </c>
      <c r="AE1496" s="3" t="s">
        <v>63</v>
      </c>
      <c r="AF1496" s="3">
        <v>9</v>
      </c>
      <c r="AG1496" s="3">
        <v>3</v>
      </c>
    </row>
    <row r="1497" spans="1:33" ht="15.75" customHeight="1" x14ac:dyDescent="0.15">
      <c r="A1497" s="3">
        <v>26206</v>
      </c>
      <c r="B1497" s="3">
        <v>1495</v>
      </c>
      <c r="C1497" s="3">
        <v>5625</v>
      </c>
      <c r="D1497" s="3" t="s">
        <v>3127</v>
      </c>
      <c r="E1497" s="3" t="s">
        <v>19810</v>
      </c>
      <c r="F1497" s="3" t="s">
        <v>36</v>
      </c>
      <c r="G1497" s="3" t="s">
        <v>37</v>
      </c>
      <c r="H1497" s="3" t="s">
        <v>2586</v>
      </c>
      <c r="I1497" s="3" t="s">
        <v>39</v>
      </c>
      <c r="J1497" s="3">
        <v>287.14120000000003</v>
      </c>
      <c r="K1497" s="3">
        <v>190787452</v>
      </c>
      <c r="L1497" s="3" t="s">
        <v>50</v>
      </c>
      <c r="M1497" s="3">
        <v>0</v>
      </c>
      <c r="N1497" s="3" t="s">
        <v>3127</v>
      </c>
      <c r="O1497" s="3" t="s">
        <v>19810</v>
      </c>
      <c r="P1497" s="8">
        <v>39083</v>
      </c>
      <c r="Q1497" s="3" t="s">
        <v>11490</v>
      </c>
      <c r="R1497" s="5" t="s">
        <v>19818</v>
      </c>
      <c r="S1497" s="3" t="s">
        <v>2586</v>
      </c>
      <c r="T1497" s="3" t="s">
        <v>37</v>
      </c>
      <c r="V1497" s="3">
        <v>127</v>
      </c>
      <c r="W1497" s="3">
        <v>94</v>
      </c>
      <c r="X1497" s="3">
        <v>46</v>
      </c>
      <c r="Y1497" s="3">
        <v>1495</v>
      </c>
      <c r="Z1497" s="3" t="s">
        <v>50</v>
      </c>
      <c r="AA1497" s="3">
        <v>5625</v>
      </c>
      <c r="AB1497" s="3">
        <v>950</v>
      </c>
      <c r="AC1497" s="3">
        <v>190787452</v>
      </c>
      <c r="AD1497" s="3">
        <v>49281107</v>
      </c>
      <c r="AE1497" s="3" t="s">
        <v>39</v>
      </c>
      <c r="AF1497" s="3">
        <v>11</v>
      </c>
      <c r="AG1497" s="3">
        <v>2</v>
      </c>
    </row>
    <row r="1498" spans="1:33" ht="15.75" customHeight="1" x14ac:dyDescent="0.15">
      <c r="A1498" s="3">
        <v>1887</v>
      </c>
      <c r="B1498" s="3">
        <v>1496</v>
      </c>
      <c r="C1498" s="3">
        <v>938</v>
      </c>
      <c r="D1498" s="3" t="s">
        <v>3135</v>
      </c>
      <c r="E1498" s="3" t="s">
        <v>19823</v>
      </c>
      <c r="F1498" s="3" t="s">
        <v>931</v>
      </c>
      <c r="G1498" s="3" t="s">
        <v>378</v>
      </c>
      <c r="H1498" s="3" t="s">
        <v>5419</v>
      </c>
      <c r="I1498" s="3" t="s">
        <v>13111</v>
      </c>
      <c r="J1498" s="3">
        <v>286.82569999999998</v>
      </c>
      <c r="K1498" s="3">
        <v>762886000</v>
      </c>
      <c r="L1498" s="3" t="s">
        <v>335</v>
      </c>
      <c r="M1498" s="3">
        <v>5</v>
      </c>
      <c r="N1498" s="3" t="s">
        <v>3135</v>
      </c>
      <c r="O1498" s="3" t="s">
        <v>19823</v>
      </c>
      <c r="P1498" s="3" t="s">
        <v>7961</v>
      </c>
      <c r="Q1498" s="3" t="s">
        <v>13108</v>
      </c>
      <c r="R1498" s="5" t="s">
        <v>19828</v>
      </c>
      <c r="S1498" s="3" t="s">
        <v>5419</v>
      </c>
      <c r="T1498" s="3" t="s">
        <v>378</v>
      </c>
      <c r="V1498" s="3">
        <v>20</v>
      </c>
      <c r="W1498" s="3">
        <v>0</v>
      </c>
      <c r="X1498" s="3">
        <v>38</v>
      </c>
      <c r="Y1498" s="3">
        <v>1496</v>
      </c>
      <c r="Z1498" s="3" t="s">
        <v>335</v>
      </c>
      <c r="AA1498" s="3">
        <v>938</v>
      </c>
      <c r="AB1498" s="3">
        <v>265</v>
      </c>
      <c r="AC1498" s="3">
        <v>762886000</v>
      </c>
      <c r="AD1498" s="3">
        <v>197217000</v>
      </c>
      <c r="AF1498" s="3">
        <v>21</v>
      </c>
      <c r="AG1498" s="3">
        <v>223</v>
      </c>
    </row>
    <row r="1499" spans="1:33" ht="15.75" customHeight="1" x14ac:dyDescent="0.15">
      <c r="A1499" s="3">
        <v>23446</v>
      </c>
      <c r="B1499" s="3">
        <v>1497</v>
      </c>
      <c r="C1499" s="3">
        <v>134</v>
      </c>
      <c r="D1499" s="3" t="s">
        <v>3137</v>
      </c>
      <c r="E1499" s="3" t="s">
        <v>19833</v>
      </c>
      <c r="F1499" s="3" t="s">
        <v>3068</v>
      </c>
      <c r="G1499" s="3" t="s">
        <v>606</v>
      </c>
      <c r="H1499" s="3" t="s">
        <v>1343</v>
      </c>
      <c r="I1499" s="3" t="s">
        <v>1343</v>
      </c>
      <c r="J1499" s="3">
        <v>286.63619999999997</v>
      </c>
      <c r="K1499" s="3">
        <v>4528272</v>
      </c>
      <c r="L1499" s="3" t="s">
        <v>101</v>
      </c>
      <c r="M1499" s="3">
        <v>1</v>
      </c>
      <c r="N1499" s="3" t="s">
        <v>3137</v>
      </c>
      <c r="O1499" s="3" t="s">
        <v>19833</v>
      </c>
      <c r="P1499" s="3" t="s">
        <v>41</v>
      </c>
      <c r="Q1499" s="3" t="s">
        <v>13114</v>
      </c>
      <c r="R1499" s="5" t="s">
        <v>19838</v>
      </c>
      <c r="S1499" s="3" t="s">
        <v>1343</v>
      </c>
      <c r="T1499" s="3" t="s">
        <v>606</v>
      </c>
      <c r="V1499" s="3">
        <v>37</v>
      </c>
      <c r="W1499" s="3">
        <v>21</v>
      </c>
      <c r="X1499" s="3">
        <v>118</v>
      </c>
      <c r="Y1499" s="3">
        <v>1497</v>
      </c>
      <c r="Z1499" s="3" t="s">
        <v>101</v>
      </c>
      <c r="AA1499" s="3">
        <v>134</v>
      </c>
      <c r="AB1499" s="3">
        <v>2</v>
      </c>
      <c r="AC1499" s="3">
        <v>4528272</v>
      </c>
      <c r="AD1499" s="3">
        <v>1171197</v>
      </c>
      <c r="AE1499" s="3" t="s">
        <v>1343</v>
      </c>
      <c r="AF1499" s="3">
        <v>10</v>
      </c>
      <c r="AG1499" s="3">
        <v>12</v>
      </c>
    </row>
    <row r="1500" spans="1:33" ht="15.75" customHeight="1" x14ac:dyDescent="0.15">
      <c r="A1500" s="3">
        <v>23555</v>
      </c>
      <c r="B1500" s="3">
        <v>1498</v>
      </c>
      <c r="C1500" s="3">
        <v>25</v>
      </c>
      <c r="D1500" s="3" t="s">
        <v>3141</v>
      </c>
      <c r="E1500" s="3" t="s">
        <v>19840</v>
      </c>
      <c r="F1500" s="3" t="s">
        <v>6874</v>
      </c>
      <c r="G1500" s="3" t="s">
        <v>621</v>
      </c>
      <c r="H1500" s="3" t="s">
        <v>384</v>
      </c>
      <c r="I1500" s="3" t="s">
        <v>4662</v>
      </c>
      <c r="J1500" s="3">
        <v>286.48509999999999</v>
      </c>
      <c r="K1500" s="3">
        <v>4218180</v>
      </c>
      <c r="L1500" s="3" t="s">
        <v>398</v>
      </c>
      <c r="M1500" s="3">
        <v>1</v>
      </c>
      <c r="N1500" s="3" t="s">
        <v>3141</v>
      </c>
      <c r="O1500" s="3" t="s">
        <v>19840</v>
      </c>
      <c r="P1500" s="3" t="s">
        <v>179</v>
      </c>
      <c r="Q1500" s="3" t="s">
        <v>13120</v>
      </c>
      <c r="R1500" s="5" t="s">
        <v>19847</v>
      </c>
      <c r="S1500" s="3" t="s">
        <v>384</v>
      </c>
      <c r="T1500" s="3" t="s">
        <v>621</v>
      </c>
      <c r="V1500" s="3">
        <v>18</v>
      </c>
      <c r="W1500" s="3">
        <v>14</v>
      </c>
      <c r="X1500" s="3">
        <v>15</v>
      </c>
      <c r="Y1500" s="3">
        <v>1498</v>
      </c>
      <c r="Z1500" s="3" t="s">
        <v>398</v>
      </c>
      <c r="AA1500" s="3">
        <v>25</v>
      </c>
      <c r="AB1500" s="3">
        <v>5</v>
      </c>
      <c r="AC1500" s="3">
        <v>4218180</v>
      </c>
      <c r="AD1500" s="3">
        <v>1091421</v>
      </c>
      <c r="AE1500" s="3" t="s">
        <v>4662</v>
      </c>
      <c r="AF1500" s="3">
        <v>1</v>
      </c>
      <c r="AG1500" s="3">
        <v>82</v>
      </c>
    </row>
    <row r="1501" spans="1:33" ht="15.75" customHeight="1" x14ac:dyDescent="0.15">
      <c r="A1501" s="3">
        <v>26145</v>
      </c>
      <c r="B1501" s="3">
        <v>1499</v>
      </c>
      <c r="C1501" s="3">
        <v>19</v>
      </c>
      <c r="D1501" s="3" t="s">
        <v>3154</v>
      </c>
      <c r="E1501" s="3" t="s">
        <v>19853</v>
      </c>
      <c r="F1501" s="3" t="s">
        <v>1009</v>
      </c>
      <c r="G1501" s="3" t="s">
        <v>403</v>
      </c>
      <c r="H1501" s="3" t="s">
        <v>11205</v>
      </c>
      <c r="I1501" s="3" t="s">
        <v>203</v>
      </c>
      <c r="J1501" s="3">
        <v>286.46679999999998</v>
      </c>
      <c r="K1501" s="3">
        <v>3442720</v>
      </c>
      <c r="L1501" s="3" t="s">
        <v>101</v>
      </c>
      <c r="M1501" s="3">
        <v>0</v>
      </c>
      <c r="N1501" s="3" t="s">
        <v>3154</v>
      </c>
      <c r="O1501" s="3" t="s">
        <v>19853</v>
      </c>
      <c r="P1501" s="8">
        <v>35431</v>
      </c>
      <c r="Q1501" s="3" t="s">
        <v>13124</v>
      </c>
      <c r="R1501" s="5" t="s">
        <v>19859</v>
      </c>
      <c r="S1501" s="3" t="s">
        <v>11205</v>
      </c>
      <c r="T1501" s="3" t="s">
        <v>403</v>
      </c>
      <c r="V1501" s="3">
        <v>47</v>
      </c>
      <c r="W1501" s="3">
        <v>127</v>
      </c>
      <c r="X1501" s="3">
        <v>119</v>
      </c>
      <c r="Y1501" s="3">
        <v>1499</v>
      </c>
      <c r="Z1501" s="3" t="s">
        <v>101</v>
      </c>
      <c r="AA1501" s="3">
        <v>19</v>
      </c>
      <c r="AB1501" s="3">
        <v>8</v>
      </c>
      <c r="AC1501" s="3">
        <v>3442720</v>
      </c>
      <c r="AD1501" s="3">
        <v>890819</v>
      </c>
      <c r="AE1501" s="3" t="s">
        <v>203</v>
      </c>
      <c r="AF1501" s="3">
        <v>10</v>
      </c>
      <c r="AG1501" s="3">
        <v>9</v>
      </c>
    </row>
    <row r="1502" spans="1:33" ht="15.75" customHeight="1" x14ac:dyDescent="0.15">
      <c r="A1502" s="3">
        <v>25089</v>
      </c>
      <c r="B1502" s="3">
        <v>1500</v>
      </c>
      <c r="C1502" s="3">
        <v>9</v>
      </c>
      <c r="D1502" s="3" t="s">
        <v>3156</v>
      </c>
      <c r="E1502" s="3" t="s">
        <v>19866</v>
      </c>
      <c r="F1502" s="3" t="s">
        <v>1105</v>
      </c>
      <c r="G1502" s="3" t="s">
        <v>486</v>
      </c>
      <c r="H1502" s="3" t="s">
        <v>11208</v>
      </c>
      <c r="I1502" s="3" t="s">
        <v>488</v>
      </c>
      <c r="J1502" s="3">
        <v>286.29480000000001</v>
      </c>
      <c r="K1502" s="3">
        <v>2094220</v>
      </c>
      <c r="L1502" s="3" t="s">
        <v>162</v>
      </c>
      <c r="M1502" s="3">
        <v>0</v>
      </c>
      <c r="N1502" s="3" t="s">
        <v>3156</v>
      </c>
      <c r="O1502" s="3" t="s">
        <v>19866</v>
      </c>
      <c r="P1502" s="8">
        <v>39083</v>
      </c>
      <c r="Q1502" s="3" t="s">
        <v>13127</v>
      </c>
      <c r="R1502" s="5" t="s">
        <v>19877</v>
      </c>
      <c r="S1502" s="3" t="s">
        <v>11208</v>
      </c>
      <c r="T1502" s="3" t="s">
        <v>486</v>
      </c>
      <c r="V1502" s="3">
        <v>26</v>
      </c>
      <c r="W1502" s="3">
        <v>19</v>
      </c>
      <c r="X1502" s="3">
        <v>127</v>
      </c>
      <c r="Y1502" s="3">
        <v>1500</v>
      </c>
      <c r="Z1502" s="3" t="s">
        <v>162</v>
      </c>
      <c r="AA1502" s="3">
        <v>9</v>
      </c>
      <c r="AB1502" s="3">
        <v>3</v>
      </c>
      <c r="AC1502" s="3">
        <v>2094220</v>
      </c>
      <c r="AD1502" s="3">
        <v>542130</v>
      </c>
      <c r="AE1502" s="3" t="s">
        <v>488</v>
      </c>
      <c r="AF1502" s="3">
        <v>8</v>
      </c>
      <c r="AG1502" s="3">
        <v>50</v>
      </c>
    </row>
    <row r="1503" spans="1:33" ht="15.75" customHeight="1" x14ac:dyDescent="0.15">
      <c r="A1503" s="3">
        <v>21220</v>
      </c>
      <c r="B1503" s="3">
        <v>1501</v>
      </c>
      <c r="C1503" s="3">
        <v>8</v>
      </c>
      <c r="D1503" s="3" t="s">
        <v>3159</v>
      </c>
      <c r="E1503" s="3" t="s">
        <v>19883</v>
      </c>
      <c r="F1503" s="3" t="s">
        <v>36</v>
      </c>
      <c r="G1503" s="3" t="s">
        <v>37</v>
      </c>
      <c r="H1503" s="3" t="s">
        <v>2190</v>
      </c>
      <c r="I1503" s="3" t="s">
        <v>39</v>
      </c>
      <c r="J1503" s="3">
        <v>285.9572</v>
      </c>
      <c r="K1503" s="3">
        <v>5009011</v>
      </c>
      <c r="L1503" s="3" t="s">
        <v>40</v>
      </c>
      <c r="M1503" s="3">
        <v>2</v>
      </c>
      <c r="N1503" s="3" t="s">
        <v>3159</v>
      </c>
      <c r="O1503" s="3" t="s">
        <v>19883</v>
      </c>
      <c r="P1503" s="3" t="s">
        <v>179</v>
      </c>
      <c r="Q1503" s="3" t="s">
        <v>11669</v>
      </c>
      <c r="R1503" s="5" t="s">
        <v>19890</v>
      </c>
      <c r="S1503" s="3" t="s">
        <v>2190</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15">
      <c r="A1504" s="3">
        <v>23258</v>
      </c>
      <c r="B1504" s="3">
        <v>1502</v>
      </c>
      <c r="C1504" s="3">
        <v>1299</v>
      </c>
      <c r="D1504" s="3" t="s">
        <v>3162</v>
      </c>
      <c r="E1504" s="3" t="s">
        <v>19896</v>
      </c>
      <c r="F1504" s="3" t="s">
        <v>931</v>
      </c>
      <c r="G1504" s="3" t="s">
        <v>378</v>
      </c>
      <c r="H1504" s="3" t="s">
        <v>2485</v>
      </c>
      <c r="I1504" s="3" t="s">
        <v>380</v>
      </c>
      <c r="J1504" s="3">
        <v>285.55430000000001</v>
      </c>
      <c r="K1504" s="3">
        <v>80646568</v>
      </c>
      <c r="L1504" s="3" t="s">
        <v>478</v>
      </c>
      <c r="M1504" s="3">
        <v>1</v>
      </c>
      <c r="N1504" s="3" t="s">
        <v>3162</v>
      </c>
      <c r="O1504" s="3" t="s">
        <v>19896</v>
      </c>
      <c r="P1504" s="3" t="s">
        <v>91</v>
      </c>
      <c r="Q1504" s="3" t="s">
        <v>13133</v>
      </c>
      <c r="R1504" s="5" t="s">
        <v>19899</v>
      </c>
      <c r="S1504" s="3" t="s">
        <v>2485</v>
      </c>
      <c r="T1504" s="3" t="s">
        <v>378</v>
      </c>
      <c r="V1504" s="3">
        <v>21</v>
      </c>
      <c r="W1504" s="3">
        <v>14</v>
      </c>
      <c r="X1504" s="3">
        <v>30</v>
      </c>
      <c r="Y1504" s="3">
        <v>1502</v>
      </c>
      <c r="Z1504" s="3" t="s">
        <v>478</v>
      </c>
      <c r="AA1504" s="3">
        <v>1299</v>
      </c>
      <c r="AB1504" s="3">
        <v>322</v>
      </c>
      <c r="AC1504" s="3">
        <v>80646568</v>
      </c>
      <c r="AD1504" s="3">
        <v>20917046</v>
      </c>
      <c r="AE1504" s="3" t="s">
        <v>380</v>
      </c>
      <c r="AF1504" s="3">
        <v>15</v>
      </c>
      <c r="AG1504" s="3">
        <v>81</v>
      </c>
    </row>
    <row r="1505" spans="1:33" ht="15.75" customHeight="1" x14ac:dyDescent="0.15">
      <c r="A1505" s="3">
        <v>26270</v>
      </c>
      <c r="B1505" s="3">
        <v>1503</v>
      </c>
      <c r="C1505" s="3">
        <v>362</v>
      </c>
      <c r="D1505" s="3" t="s">
        <v>3166</v>
      </c>
      <c r="E1505" s="3" t="s">
        <v>19904</v>
      </c>
      <c r="F1505" s="3" t="s">
        <v>297</v>
      </c>
      <c r="G1505" s="3" t="s">
        <v>146</v>
      </c>
      <c r="H1505" s="3" t="s">
        <v>2725</v>
      </c>
      <c r="I1505" s="3" t="s">
        <v>2725</v>
      </c>
      <c r="J1505" s="3">
        <v>285.2081</v>
      </c>
      <c r="K1505" s="3">
        <v>99391340</v>
      </c>
      <c r="L1505" s="3" t="s">
        <v>86</v>
      </c>
      <c r="M1505" s="3">
        <v>0</v>
      </c>
      <c r="N1505" s="3" t="s">
        <v>3166</v>
      </c>
      <c r="O1505" s="3" t="s">
        <v>19904</v>
      </c>
      <c r="P1505" s="8">
        <v>30682</v>
      </c>
      <c r="Q1505" s="3" t="s">
        <v>13138</v>
      </c>
      <c r="R1505" s="5" t="s">
        <v>19910</v>
      </c>
      <c r="S1505" s="3" t="s">
        <v>2725</v>
      </c>
      <c r="T1505" s="3" t="s">
        <v>146</v>
      </c>
      <c r="V1505" s="3">
        <v>31</v>
      </c>
      <c r="X1505" s="3">
        <v>47</v>
      </c>
      <c r="Y1505" s="3">
        <v>1503</v>
      </c>
      <c r="Z1505" s="3" t="s">
        <v>86</v>
      </c>
      <c r="AA1505" s="3">
        <v>362</v>
      </c>
      <c r="AB1505" s="3">
        <v>97</v>
      </c>
      <c r="AC1505" s="3">
        <v>99391340</v>
      </c>
      <c r="AD1505" s="3">
        <v>25801987</v>
      </c>
      <c r="AE1505" s="3" t="s">
        <v>2725</v>
      </c>
      <c r="AF1505" s="3">
        <v>16</v>
      </c>
      <c r="AG1505" s="3">
        <v>30</v>
      </c>
    </row>
    <row r="1506" spans="1:33" ht="15.75" customHeight="1" x14ac:dyDescent="0.15">
      <c r="A1506" s="3">
        <v>25468</v>
      </c>
      <c r="B1506" s="3">
        <v>1504</v>
      </c>
      <c r="C1506" s="3">
        <v>62</v>
      </c>
      <c r="D1506" s="3" t="s">
        <v>2444</v>
      </c>
      <c r="E1506" s="3" t="s">
        <v>19913</v>
      </c>
      <c r="F1506" s="3" t="s">
        <v>143</v>
      </c>
      <c r="G1506" s="3" t="s">
        <v>77</v>
      </c>
      <c r="H1506" s="3" t="s">
        <v>79</v>
      </c>
      <c r="I1506" s="3" t="s">
        <v>79</v>
      </c>
      <c r="J1506" s="3">
        <v>285.03530000000001</v>
      </c>
      <c r="K1506" s="3">
        <v>12241453</v>
      </c>
      <c r="L1506" s="3" t="s">
        <v>162</v>
      </c>
      <c r="M1506" s="3">
        <v>0</v>
      </c>
      <c r="N1506" s="3" t="s">
        <v>2444</v>
      </c>
      <c r="O1506" s="3" t="s">
        <v>19913</v>
      </c>
      <c r="P1506" s="8">
        <v>40179</v>
      </c>
      <c r="Q1506" s="3" t="s">
        <v>2446</v>
      </c>
      <c r="R1506" s="5" t="s">
        <v>19919</v>
      </c>
      <c r="S1506" s="3" t="s">
        <v>79</v>
      </c>
      <c r="T1506" s="3" t="s">
        <v>77</v>
      </c>
      <c r="V1506" s="3">
        <v>52</v>
      </c>
      <c r="W1506" s="3">
        <v>50</v>
      </c>
      <c r="X1506" s="3">
        <v>127</v>
      </c>
      <c r="Y1506" s="3">
        <v>1504</v>
      </c>
      <c r="Z1506" s="3" t="s">
        <v>162</v>
      </c>
      <c r="AA1506" s="3">
        <v>62</v>
      </c>
      <c r="AB1506" s="3">
        <v>20</v>
      </c>
      <c r="AC1506" s="3">
        <v>12241453</v>
      </c>
      <c r="AD1506" s="3">
        <v>3179307</v>
      </c>
      <c r="AE1506" s="3" t="s">
        <v>79</v>
      </c>
      <c r="AF1506" s="3">
        <v>8</v>
      </c>
      <c r="AG1506" s="3">
        <v>6</v>
      </c>
    </row>
    <row r="1507" spans="1:33" ht="15.75" customHeight="1" x14ac:dyDescent="0.15">
      <c r="A1507" s="3">
        <v>19500</v>
      </c>
      <c r="B1507" s="3">
        <v>1505</v>
      </c>
      <c r="C1507" s="3">
        <v>150</v>
      </c>
      <c r="D1507" s="3" t="s">
        <v>3172</v>
      </c>
      <c r="E1507" s="3" t="s">
        <v>19927</v>
      </c>
      <c r="F1507" s="3" t="s">
        <v>1193</v>
      </c>
      <c r="G1507" s="3" t="s">
        <v>564</v>
      </c>
      <c r="H1507" s="3" t="s">
        <v>4814</v>
      </c>
      <c r="I1507" s="3" t="s">
        <v>63</v>
      </c>
      <c r="J1507" s="3">
        <v>284.77749999999997</v>
      </c>
      <c r="K1507" s="3">
        <v>21661625</v>
      </c>
      <c r="L1507" s="3" t="s">
        <v>215</v>
      </c>
      <c r="M1507" s="3">
        <v>3</v>
      </c>
      <c r="N1507" s="3" t="s">
        <v>3172</v>
      </c>
      <c r="O1507" s="3" t="s">
        <v>19927</v>
      </c>
      <c r="P1507" s="3" t="s">
        <v>987</v>
      </c>
      <c r="Q1507" s="3" t="s">
        <v>13144</v>
      </c>
      <c r="R1507" s="5" t="s">
        <v>19936</v>
      </c>
      <c r="S1507" s="3" t="s">
        <v>4814</v>
      </c>
      <c r="T1507" s="3" t="s">
        <v>564</v>
      </c>
      <c r="V1507" s="3">
        <v>43</v>
      </c>
      <c r="W1507" s="3">
        <v>118</v>
      </c>
      <c r="X1507" s="3">
        <v>97</v>
      </c>
      <c r="Y1507" s="3">
        <v>1505</v>
      </c>
      <c r="Z1507" s="3" t="s">
        <v>215</v>
      </c>
      <c r="AA1507" s="3">
        <v>150</v>
      </c>
      <c r="AB1507" s="3">
        <v>45</v>
      </c>
      <c r="AC1507" s="3">
        <v>21661625</v>
      </c>
      <c r="AD1507" s="3">
        <v>5629649</v>
      </c>
      <c r="AE1507" s="3" t="s">
        <v>63</v>
      </c>
      <c r="AF1507" s="3">
        <v>7</v>
      </c>
      <c r="AG1507" s="3">
        <v>3</v>
      </c>
    </row>
    <row r="1508" spans="1:33" ht="15.75" customHeight="1" x14ac:dyDescent="0.15">
      <c r="A1508" s="3">
        <v>2658</v>
      </c>
      <c r="B1508" s="3">
        <v>1506</v>
      </c>
      <c r="C1508" s="3">
        <v>91</v>
      </c>
      <c r="D1508" s="3" t="s">
        <v>3175</v>
      </c>
      <c r="E1508" s="3" t="s">
        <v>19944</v>
      </c>
      <c r="F1508" s="3" t="s">
        <v>36</v>
      </c>
      <c r="G1508" s="3" t="s">
        <v>37</v>
      </c>
      <c r="H1508" s="3" t="s">
        <v>6157</v>
      </c>
      <c r="I1508" s="3" t="s">
        <v>39</v>
      </c>
      <c r="J1508" s="3">
        <v>284.70549999999997</v>
      </c>
      <c r="K1508" s="3">
        <v>28404617</v>
      </c>
      <c r="L1508" s="3" t="s">
        <v>162</v>
      </c>
      <c r="M1508" s="3">
        <v>6</v>
      </c>
      <c r="N1508" s="3" t="s">
        <v>3175</v>
      </c>
      <c r="O1508" s="3" t="s">
        <v>19944</v>
      </c>
      <c r="P1508" s="3" t="s">
        <v>381</v>
      </c>
      <c r="Q1508" s="3" t="s">
        <v>12262</v>
      </c>
      <c r="R1508" s="5" t="s">
        <v>19950</v>
      </c>
      <c r="S1508" s="3" t="s">
        <v>6157</v>
      </c>
      <c r="T1508" s="3" t="s">
        <v>37</v>
      </c>
      <c r="V1508" s="3">
        <v>127</v>
      </c>
      <c r="W1508" s="3">
        <v>96</v>
      </c>
      <c r="X1508" s="3">
        <v>127</v>
      </c>
      <c r="Y1508" s="3">
        <v>1506</v>
      </c>
      <c r="Z1508" s="3" t="s">
        <v>162</v>
      </c>
      <c r="AA1508" s="3">
        <v>91</v>
      </c>
      <c r="AB1508" s="3">
        <v>32</v>
      </c>
      <c r="AC1508" s="3">
        <v>28404617</v>
      </c>
      <c r="AD1508" s="3">
        <v>7383470</v>
      </c>
      <c r="AE1508" s="3" t="s">
        <v>39</v>
      </c>
      <c r="AF1508" s="3">
        <v>8</v>
      </c>
      <c r="AG1508" s="3">
        <v>2</v>
      </c>
    </row>
    <row r="1509" spans="1:33" ht="15.75" customHeight="1" x14ac:dyDescent="0.15">
      <c r="A1509" s="3">
        <v>23234</v>
      </c>
      <c r="B1509" s="3">
        <v>1507</v>
      </c>
      <c r="C1509" s="3">
        <v>8</v>
      </c>
      <c r="D1509" s="3" t="s">
        <v>3177</v>
      </c>
      <c r="E1509" s="3" t="s">
        <v>19954</v>
      </c>
      <c r="F1509" s="3" t="s">
        <v>931</v>
      </c>
      <c r="G1509" s="3" t="s">
        <v>378</v>
      </c>
      <c r="H1509" s="3" t="s">
        <v>379</v>
      </c>
      <c r="I1509" s="3" t="s">
        <v>380</v>
      </c>
      <c r="J1509" s="3">
        <v>284.24979999999999</v>
      </c>
      <c r="K1509" s="3">
        <v>21183154</v>
      </c>
      <c r="L1509" s="3" t="s">
        <v>340</v>
      </c>
      <c r="M1509" s="3">
        <v>1</v>
      </c>
      <c r="N1509" s="3" t="s">
        <v>3177</v>
      </c>
      <c r="O1509" s="3" t="s">
        <v>19954</v>
      </c>
      <c r="P1509" s="3" t="s">
        <v>91</v>
      </c>
      <c r="Q1509" s="3" t="s">
        <v>13150</v>
      </c>
      <c r="R1509" s="5" t="s">
        <v>19959</v>
      </c>
      <c r="S1509" s="3" t="s">
        <v>379</v>
      </c>
      <c r="T1509" s="3" t="s">
        <v>378</v>
      </c>
      <c r="V1509" s="3">
        <v>22</v>
      </c>
      <c r="W1509" s="3">
        <v>15</v>
      </c>
      <c r="X1509" s="3">
        <v>32</v>
      </c>
      <c r="Y1509" s="3">
        <v>1507</v>
      </c>
      <c r="Z1509" s="3" t="s">
        <v>340</v>
      </c>
      <c r="AA1509" s="3">
        <v>8</v>
      </c>
      <c r="AB1509" s="3">
        <v>8</v>
      </c>
      <c r="AC1509" s="3">
        <v>21183154</v>
      </c>
      <c r="AD1509" s="3">
        <v>5512860</v>
      </c>
      <c r="AE1509" s="3" t="s">
        <v>380</v>
      </c>
      <c r="AF1509" s="3">
        <v>6</v>
      </c>
      <c r="AG1509" s="3">
        <v>81</v>
      </c>
    </row>
    <row r="1510" spans="1:33" ht="15.75" customHeight="1" x14ac:dyDescent="0.15">
      <c r="A1510" s="3">
        <v>17352</v>
      </c>
      <c r="B1510" s="3">
        <v>1508</v>
      </c>
      <c r="C1510" s="3">
        <v>8</v>
      </c>
      <c r="D1510" s="3" t="s">
        <v>3179</v>
      </c>
      <c r="E1510" s="3" t="s">
        <v>19965</v>
      </c>
      <c r="F1510" s="3" t="s">
        <v>36</v>
      </c>
      <c r="G1510" s="3" t="s">
        <v>37</v>
      </c>
      <c r="H1510" s="3" t="s">
        <v>4480</v>
      </c>
      <c r="I1510" s="3" t="s">
        <v>89</v>
      </c>
      <c r="J1510" s="3">
        <v>283.78300000000002</v>
      </c>
      <c r="K1510" s="3">
        <v>39140430</v>
      </c>
      <c r="L1510" s="3" t="s">
        <v>50</v>
      </c>
      <c r="M1510" s="3">
        <v>4</v>
      </c>
      <c r="N1510" s="3" t="s">
        <v>3179</v>
      </c>
      <c r="O1510" s="3" t="s">
        <v>19965</v>
      </c>
      <c r="P1510" s="3" t="s">
        <v>835</v>
      </c>
      <c r="Q1510" s="3" t="s">
        <v>5209</v>
      </c>
      <c r="R1510" s="5" t="s">
        <v>19970</v>
      </c>
      <c r="S1510" s="3" t="s">
        <v>4480</v>
      </c>
      <c r="T1510" s="3" t="s">
        <v>37</v>
      </c>
      <c r="V1510" s="3">
        <v>127</v>
      </c>
      <c r="W1510" s="3">
        <v>68</v>
      </c>
      <c r="X1510" s="3">
        <v>47</v>
      </c>
      <c r="Y1510" s="3">
        <v>1508</v>
      </c>
      <c r="Z1510" s="3" t="s">
        <v>50</v>
      </c>
      <c r="AA1510" s="3">
        <v>8</v>
      </c>
      <c r="AB1510" s="3">
        <v>8</v>
      </c>
      <c r="AC1510" s="3">
        <v>39140430</v>
      </c>
      <c r="AD1510" s="3">
        <v>10198584</v>
      </c>
      <c r="AE1510" s="3" t="s">
        <v>89</v>
      </c>
      <c r="AF1510" s="3">
        <v>11</v>
      </c>
      <c r="AG1510" s="3">
        <v>4</v>
      </c>
    </row>
    <row r="1511" spans="1:33" ht="15.75" customHeight="1" x14ac:dyDescent="0.15">
      <c r="A1511" s="3">
        <v>21893</v>
      </c>
      <c r="B1511" s="3">
        <v>1509</v>
      </c>
      <c r="C1511" s="3">
        <v>14</v>
      </c>
      <c r="D1511" s="3" t="s">
        <v>1871</v>
      </c>
      <c r="E1511" s="3" t="s">
        <v>19974</v>
      </c>
      <c r="F1511" s="3" t="s">
        <v>36</v>
      </c>
      <c r="G1511" s="3" t="s">
        <v>37</v>
      </c>
      <c r="H1511" s="3" t="s">
        <v>89</v>
      </c>
      <c r="I1511" s="3" t="s">
        <v>89</v>
      </c>
      <c r="J1511" s="3">
        <v>283.60199999999998</v>
      </c>
      <c r="K1511" s="3">
        <v>4749925</v>
      </c>
      <c r="L1511" s="3" t="s">
        <v>66</v>
      </c>
      <c r="M1511" s="3">
        <v>2</v>
      </c>
      <c r="N1511" s="3" t="s">
        <v>1871</v>
      </c>
      <c r="O1511" s="3" t="s">
        <v>19974</v>
      </c>
      <c r="P1511" s="3" t="s">
        <v>179</v>
      </c>
      <c r="Q1511" s="3" t="s">
        <v>1876</v>
      </c>
      <c r="R1511" s="5" t="s">
        <v>19976</v>
      </c>
      <c r="S1511" s="3" t="s">
        <v>89</v>
      </c>
      <c r="T1511" s="3" t="s">
        <v>37</v>
      </c>
      <c r="V1511" s="3">
        <v>127</v>
      </c>
      <c r="W1511" s="3">
        <v>69</v>
      </c>
      <c r="X1511" s="3">
        <v>127</v>
      </c>
      <c r="Y1511" s="3">
        <v>1509</v>
      </c>
      <c r="Z1511" s="3" t="s">
        <v>66</v>
      </c>
      <c r="AA1511" s="3">
        <v>14</v>
      </c>
      <c r="AB1511" s="3">
        <v>9</v>
      </c>
      <c r="AC1511" s="3">
        <v>4749925</v>
      </c>
      <c r="AD1511" s="3">
        <v>1238243</v>
      </c>
      <c r="AE1511" s="3" t="s">
        <v>89</v>
      </c>
      <c r="AF1511" s="3">
        <v>9</v>
      </c>
      <c r="AG1511" s="3">
        <v>4</v>
      </c>
    </row>
    <row r="1512" spans="1:33" ht="15.75" customHeight="1" x14ac:dyDescent="0.15">
      <c r="A1512" s="3">
        <v>25422</v>
      </c>
      <c r="B1512" s="3">
        <v>1510</v>
      </c>
      <c r="C1512" s="3">
        <v>13</v>
      </c>
      <c r="D1512" s="3" t="s">
        <v>3183</v>
      </c>
      <c r="E1512" s="3" t="s">
        <v>19978</v>
      </c>
      <c r="F1512" s="3" t="s">
        <v>5738</v>
      </c>
      <c r="G1512" s="3" t="s">
        <v>599</v>
      </c>
      <c r="H1512" s="3" t="s">
        <v>11230</v>
      </c>
      <c r="I1512" s="3" t="s">
        <v>3354</v>
      </c>
      <c r="J1512" s="3">
        <v>283.37470000000002</v>
      </c>
      <c r="K1512" s="3">
        <v>2711379</v>
      </c>
      <c r="L1512" s="3" t="s">
        <v>162</v>
      </c>
      <c r="M1512" s="3">
        <v>0</v>
      </c>
      <c r="N1512" s="3" t="s">
        <v>3183</v>
      </c>
      <c r="O1512" s="3" t="s">
        <v>19978</v>
      </c>
      <c r="P1512" s="8">
        <v>37987</v>
      </c>
      <c r="Q1512" s="3" t="s">
        <v>13160</v>
      </c>
      <c r="R1512" s="5" t="s">
        <v>19980</v>
      </c>
      <c r="S1512" s="3" t="s">
        <v>11230</v>
      </c>
      <c r="T1512" s="3" t="s">
        <v>599</v>
      </c>
      <c r="V1512" s="3">
        <v>24</v>
      </c>
      <c r="W1512" s="3">
        <v>22</v>
      </c>
      <c r="X1512" s="3">
        <v>127</v>
      </c>
      <c r="Y1512" s="3">
        <v>1510</v>
      </c>
      <c r="Z1512" s="3" t="s">
        <v>162</v>
      </c>
      <c r="AA1512" s="3">
        <v>13</v>
      </c>
      <c r="AB1512" s="3">
        <v>5</v>
      </c>
      <c r="AC1512" s="3">
        <v>2711379</v>
      </c>
      <c r="AD1512" s="3">
        <v>707240</v>
      </c>
      <c r="AE1512" s="3" t="s">
        <v>3354</v>
      </c>
      <c r="AF1512" s="3">
        <v>8</v>
      </c>
      <c r="AG1512" s="3">
        <v>13</v>
      </c>
    </row>
    <row r="1513" spans="1:33" ht="15.75" customHeight="1" x14ac:dyDescent="0.15">
      <c r="A1513" s="3">
        <v>21909</v>
      </c>
      <c r="B1513" s="3">
        <v>1511</v>
      </c>
      <c r="C1513" s="3">
        <v>425</v>
      </c>
      <c r="D1513" s="3" t="s">
        <v>3188</v>
      </c>
      <c r="E1513" s="3" t="s">
        <v>19982</v>
      </c>
      <c r="F1513" s="3" t="s">
        <v>297</v>
      </c>
      <c r="G1513" s="3" t="s">
        <v>146</v>
      </c>
      <c r="H1513" s="3" t="s">
        <v>8382</v>
      </c>
      <c r="I1513" s="3" t="s">
        <v>2725</v>
      </c>
      <c r="J1513" s="3">
        <v>283.29559999999998</v>
      </c>
      <c r="K1513" s="3">
        <v>24036927</v>
      </c>
      <c r="L1513" s="3" t="s">
        <v>162</v>
      </c>
      <c r="M1513" s="3">
        <v>2</v>
      </c>
      <c r="N1513" s="3" t="s">
        <v>3188</v>
      </c>
      <c r="O1513" s="3" t="s">
        <v>19982</v>
      </c>
      <c r="P1513" s="3" t="s">
        <v>179</v>
      </c>
      <c r="Q1513" s="3" t="s">
        <v>13164</v>
      </c>
      <c r="R1513" s="5" t="s">
        <v>19984</v>
      </c>
      <c r="S1513" s="3" t="s">
        <v>8382</v>
      </c>
      <c r="T1513" s="3" t="s">
        <v>146</v>
      </c>
      <c r="V1513" s="3">
        <v>32</v>
      </c>
      <c r="X1513" s="3">
        <v>127</v>
      </c>
      <c r="Y1513" s="3">
        <v>1511</v>
      </c>
      <c r="Z1513" s="3" t="s">
        <v>162</v>
      </c>
      <c r="AA1513" s="3">
        <v>425</v>
      </c>
      <c r="AB1513" s="3">
        <v>200</v>
      </c>
      <c r="AC1513" s="3">
        <v>24036927</v>
      </c>
      <c r="AD1513" s="3">
        <v>6271120</v>
      </c>
      <c r="AE1513" s="3" t="s">
        <v>2725</v>
      </c>
      <c r="AF1513" s="3">
        <v>8</v>
      </c>
      <c r="AG1513" s="3">
        <v>30</v>
      </c>
    </row>
    <row r="1514" spans="1:33" ht="15.75" customHeight="1" x14ac:dyDescent="0.15">
      <c r="A1514" s="3">
        <v>23804</v>
      </c>
      <c r="B1514" s="3">
        <v>1512</v>
      </c>
      <c r="C1514" s="3">
        <v>43</v>
      </c>
      <c r="D1514" s="3" t="s">
        <v>3198</v>
      </c>
      <c r="E1514" s="3" t="s">
        <v>19986</v>
      </c>
      <c r="F1514" s="3" t="s">
        <v>4061</v>
      </c>
      <c r="G1514" s="3" t="s">
        <v>446</v>
      </c>
      <c r="H1514" s="3" t="s">
        <v>2435</v>
      </c>
      <c r="I1514" s="3" t="s">
        <v>2435</v>
      </c>
      <c r="J1514" s="3">
        <v>283.27980000000002</v>
      </c>
      <c r="K1514" s="3">
        <v>8796514</v>
      </c>
      <c r="L1514" s="3" t="s">
        <v>335</v>
      </c>
      <c r="M1514" s="3">
        <v>1</v>
      </c>
      <c r="N1514" s="3" t="s">
        <v>3198</v>
      </c>
      <c r="O1514" s="3" t="s">
        <v>19986</v>
      </c>
      <c r="P1514" s="3" t="s">
        <v>1063</v>
      </c>
      <c r="Q1514" s="3" t="s">
        <v>13167</v>
      </c>
      <c r="R1514" s="5" t="s">
        <v>19987</v>
      </c>
      <c r="S1514" s="3" t="s">
        <v>2435</v>
      </c>
      <c r="T1514" s="3" t="s">
        <v>446</v>
      </c>
      <c r="V1514" s="3">
        <v>51</v>
      </c>
      <c r="W1514" s="3">
        <v>49</v>
      </c>
      <c r="X1514" s="3">
        <v>39</v>
      </c>
      <c r="Y1514" s="3">
        <v>1512</v>
      </c>
      <c r="Z1514" s="3" t="s">
        <v>335</v>
      </c>
      <c r="AA1514" s="3">
        <v>43</v>
      </c>
      <c r="AB1514" s="3">
        <v>17</v>
      </c>
      <c r="AC1514" s="3">
        <v>8796514</v>
      </c>
      <c r="AD1514" s="3">
        <v>2295063</v>
      </c>
      <c r="AE1514" s="3" t="s">
        <v>2435</v>
      </c>
      <c r="AF1514" s="3">
        <v>21</v>
      </c>
      <c r="AG1514" s="3">
        <v>29</v>
      </c>
    </row>
    <row r="1515" spans="1:33" ht="15.75" customHeight="1" x14ac:dyDescent="0.15">
      <c r="A1515" s="3">
        <v>23435</v>
      </c>
      <c r="B1515" s="3">
        <v>1513</v>
      </c>
      <c r="C1515" s="3">
        <v>82</v>
      </c>
      <c r="D1515" s="3" t="s">
        <v>3199</v>
      </c>
      <c r="E1515" s="3" t="s">
        <v>19989</v>
      </c>
      <c r="F1515" s="3" t="s">
        <v>36</v>
      </c>
      <c r="G1515" s="3" t="s">
        <v>37</v>
      </c>
      <c r="H1515" s="3" t="s">
        <v>817</v>
      </c>
      <c r="I1515" s="3" t="s">
        <v>817</v>
      </c>
      <c r="J1515" s="3">
        <v>283.2407</v>
      </c>
      <c r="K1515" s="3">
        <v>8204095</v>
      </c>
      <c r="L1515" s="3" t="s">
        <v>226</v>
      </c>
      <c r="M1515" s="3">
        <v>1</v>
      </c>
      <c r="N1515" s="3" t="s">
        <v>3199</v>
      </c>
      <c r="O1515" s="3" t="s">
        <v>19989</v>
      </c>
      <c r="P1515" s="3" t="s">
        <v>179</v>
      </c>
      <c r="Q1515" s="3" t="s">
        <v>10655</v>
      </c>
      <c r="R1515" s="5" t="s">
        <v>19991</v>
      </c>
      <c r="S1515" s="3" t="s">
        <v>817</v>
      </c>
      <c r="T1515" s="3" t="s">
        <v>37</v>
      </c>
      <c r="V1515" s="3">
        <v>127</v>
      </c>
      <c r="W1515" s="3">
        <v>38</v>
      </c>
      <c r="X1515" s="3">
        <v>21</v>
      </c>
      <c r="Y1515" s="3">
        <v>1513</v>
      </c>
      <c r="Z1515" s="3" t="s">
        <v>226</v>
      </c>
      <c r="AA1515" s="3">
        <v>82</v>
      </c>
      <c r="AB1515" s="3">
        <v>22</v>
      </c>
      <c r="AC1515" s="3">
        <v>8204095</v>
      </c>
      <c r="AD1515" s="3">
        <v>2140716</v>
      </c>
      <c r="AE1515" s="3" t="s">
        <v>817</v>
      </c>
      <c r="AF1515" s="3">
        <v>24</v>
      </c>
      <c r="AG1515" s="3">
        <v>11</v>
      </c>
    </row>
    <row r="1516" spans="1:33" ht="15.75" customHeight="1" x14ac:dyDescent="0.15">
      <c r="A1516" s="3">
        <v>24875</v>
      </c>
      <c r="B1516" s="3">
        <v>1514</v>
      </c>
      <c r="C1516" s="3">
        <v>101</v>
      </c>
      <c r="D1516" s="3" t="s">
        <v>3202</v>
      </c>
      <c r="E1516" s="3" t="s">
        <v>19992</v>
      </c>
      <c r="F1516" s="3" t="s">
        <v>4061</v>
      </c>
      <c r="G1516" s="3" t="s">
        <v>446</v>
      </c>
      <c r="H1516" s="3" t="s">
        <v>2435</v>
      </c>
      <c r="I1516" s="3" t="s">
        <v>2435</v>
      </c>
      <c r="J1516" s="3">
        <v>283.2047</v>
      </c>
      <c r="K1516" s="3">
        <v>8638525</v>
      </c>
      <c r="L1516" s="3" t="s">
        <v>101</v>
      </c>
      <c r="M1516" s="3">
        <v>0</v>
      </c>
      <c r="N1516" s="3" t="s">
        <v>3202</v>
      </c>
      <c r="O1516" s="3" t="s">
        <v>19992</v>
      </c>
      <c r="P1516" s="8">
        <v>39083</v>
      </c>
      <c r="Q1516" s="3" t="s">
        <v>13175</v>
      </c>
      <c r="R1516" s="5" t="s">
        <v>19994</v>
      </c>
      <c r="S1516" s="3" t="s">
        <v>2435</v>
      </c>
      <c r="T1516" s="3" t="s">
        <v>446</v>
      </c>
      <c r="V1516" s="3">
        <v>52</v>
      </c>
      <c r="W1516" s="3">
        <v>50</v>
      </c>
      <c r="X1516" s="3">
        <v>120</v>
      </c>
      <c r="Y1516" s="3">
        <v>1514</v>
      </c>
      <c r="Z1516" s="3" t="s">
        <v>101</v>
      </c>
      <c r="AA1516" s="3">
        <v>101</v>
      </c>
      <c r="AB1516" s="3">
        <v>40</v>
      </c>
      <c r="AC1516" s="3">
        <v>8638525</v>
      </c>
      <c r="AD1516" s="3">
        <v>2254285</v>
      </c>
      <c r="AE1516" s="3" t="s">
        <v>2435</v>
      </c>
      <c r="AF1516" s="3">
        <v>10</v>
      </c>
      <c r="AG1516" s="3">
        <v>29</v>
      </c>
    </row>
    <row r="1517" spans="1:33" ht="15.75" customHeight="1" x14ac:dyDescent="0.15">
      <c r="A1517" s="3">
        <v>26287</v>
      </c>
      <c r="B1517" s="3">
        <v>1515</v>
      </c>
      <c r="C1517" s="3">
        <v>64</v>
      </c>
      <c r="D1517" s="3" t="s">
        <v>1892</v>
      </c>
      <c r="E1517" s="3" t="s">
        <v>19996</v>
      </c>
      <c r="F1517" s="3" t="s">
        <v>36</v>
      </c>
      <c r="G1517" s="3" t="s">
        <v>37</v>
      </c>
      <c r="H1517" s="3" t="s">
        <v>263</v>
      </c>
      <c r="I1517" s="3" t="s">
        <v>89</v>
      </c>
      <c r="J1517" s="3">
        <v>283.1003</v>
      </c>
      <c r="K1517" s="3">
        <v>6302000</v>
      </c>
      <c r="L1517" s="3" t="s">
        <v>66</v>
      </c>
      <c r="M1517" s="3">
        <v>0</v>
      </c>
      <c r="N1517" s="3" t="s">
        <v>1892</v>
      </c>
      <c r="O1517" s="3" t="s">
        <v>19996</v>
      </c>
      <c r="P1517" s="8">
        <v>39448</v>
      </c>
      <c r="Q1517" s="3" t="s">
        <v>1893</v>
      </c>
      <c r="R1517" s="5" t="s">
        <v>19998</v>
      </c>
      <c r="S1517" s="3" t="s">
        <v>263</v>
      </c>
      <c r="T1517" s="3" t="s">
        <v>37</v>
      </c>
      <c r="V1517" s="3">
        <v>127</v>
      </c>
      <c r="W1517" s="3">
        <v>70</v>
      </c>
      <c r="X1517" s="3">
        <v>127</v>
      </c>
      <c r="Y1517" s="3">
        <v>1515</v>
      </c>
      <c r="Z1517" s="3" t="s">
        <v>66</v>
      </c>
      <c r="AA1517" s="3">
        <v>64</v>
      </c>
      <c r="AB1517" s="3">
        <v>15</v>
      </c>
      <c r="AC1517" s="3">
        <v>6302000</v>
      </c>
      <c r="AD1517" s="3">
        <v>1645000</v>
      </c>
      <c r="AE1517" s="3" t="s">
        <v>89</v>
      </c>
      <c r="AF1517" s="3">
        <v>9</v>
      </c>
      <c r="AG1517" s="3">
        <v>4</v>
      </c>
    </row>
    <row r="1518" spans="1:33" ht="15.75" customHeight="1" x14ac:dyDescent="0.15">
      <c r="A1518" s="3">
        <v>26410</v>
      </c>
      <c r="B1518" s="3">
        <v>1516</v>
      </c>
      <c r="C1518" s="3">
        <v>37</v>
      </c>
      <c r="D1518" s="3" t="s">
        <v>3203</v>
      </c>
      <c r="E1518" s="3" t="s">
        <v>20000</v>
      </c>
      <c r="F1518" s="3" t="s">
        <v>36</v>
      </c>
      <c r="G1518" s="3" t="s">
        <v>37</v>
      </c>
      <c r="H1518" s="3" t="s">
        <v>10316</v>
      </c>
      <c r="I1518" s="3" t="s">
        <v>817</v>
      </c>
      <c r="J1518" s="3">
        <v>283.08960000000002</v>
      </c>
      <c r="K1518" s="3">
        <v>3162282</v>
      </c>
      <c r="L1518" s="3" t="s">
        <v>364</v>
      </c>
      <c r="M1518" s="3">
        <v>0</v>
      </c>
      <c r="N1518" s="3" t="s">
        <v>3203</v>
      </c>
      <c r="O1518" s="3" t="s">
        <v>20000</v>
      </c>
      <c r="P1518" s="8">
        <v>35065</v>
      </c>
      <c r="Q1518" s="3" t="s">
        <v>10314</v>
      </c>
      <c r="R1518" s="5" t="s">
        <v>20002</v>
      </c>
      <c r="S1518" s="3" t="s">
        <v>10316</v>
      </c>
      <c r="T1518" s="3" t="s">
        <v>37</v>
      </c>
      <c r="V1518" s="3">
        <v>127</v>
      </c>
      <c r="W1518" s="3">
        <v>39</v>
      </c>
      <c r="X1518" s="3">
        <v>65</v>
      </c>
      <c r="Y1518" s="3">
        <v>1516</v>
      </c>
      <c r="Z1518" s="3" t="s">
        <v>364</v>
      </c>
      <c r="AA1518" s="3">
        <v>37</v>
      </c>
      <c r="AB1518" s="3">
        <v>15</v>
      </c>
      <c r="AC1518" s="3">
        <v>3162282</v>
      </c>
      <c r="AD1518" s="3">
        <v>825468</v>
      </c>
      <c r="AE1518" s="3" t="s">
        <v>817</v>
      </c>
      <c r="AF1518" s="3">
        <v>20</v>
      </c>
      <c r="AG1518" s="3">
        <v>11</v>
      </c>
    </row>
    <row r="1519" spans="1:33" ht="15.75" customHeight="1" x14ac:dyDescent="0.15">
      <c r="A1519" s="3">
        <v>23597</v>
      </c>
      <c r="B1519" s="3">
        <v>1517</v>
      </c>
      <c r="C1519" s="3">
        <v>21</v>
      </c>
      <c r="D1519" s="3" t="s">
        <v>3209</v>
      </c>
      <c r="E1519" s="3" t="s">
        <v>20004</v>
      </c>
      <c r="F1519" s="3" t="s">
        <v>249</v>
      </c>
      <c r="G1519" s="3" t="s">
        <v>125</v>
      </c>
      <c r="H1519" s="3" t="s">
        <v>126</v>
      </c>
      <c r="I1519" s="3" t="s">
        <v>127</v>
      </c>
      <c r="J1519" s="3">
        <v>282.95319999999998</v>
      </c>
      <c r="K1519" s="3">
        <v>4001861</v>
      </c>
      <c r="L1519" s="3" t="s">
        <v>71</v>
      </c>
      <c r="M1519" s="3">
        <v>1</v>
      </c>
      <c r="N1519" s="3" t="s">
        <v>3209</v>
      </c>
      <c r="O1519" s="3" t="s">
        <v>20004</v>
      </c>
      <c r="P1519" s="3" t="s">
        <v>987</v>
      </c>
      <c r="Q1519" s="3" t="s">
        <v>13182</v>
      </c>
      <c r="R1519" s="5" t="s">
        <v>20006</v>
      </c>
      <c r="S1519" s="3" t="s">
        <v>126</v>
      </c>
      <c r="T1519" s="3" t="s">
        <v>125</v>
      </c>
      <c r="V1519" s="3">
        <v>17</v>
      </c>
      <c r="W1519" s="3">
        <v>19</v>
      </c>
      <c r="X1519" s="3">
        <v>127</v>
      </c>
      <c r="Y1519" s="3">
        <v>1517</v>
      </c>
      <c r="Z1519" s="3" t="s">
        <v>71</v>
      </c>
      <c r="AA1519" s="3">
        <v>21</v>
      </c>
      <c r="AB1519" s="3">
        <v>7</v>
      </c>
      <c r="AC1519" s="3">
        <v>4001861</v>
      </c>
      <c r="AD1519" s="3">
        <v>1045000</v>
      </c>
      <c r="AE1519" s="3" t="s">
        <v>127</v>
      </c>
      <c r="AF1519" s="3">
        <v>5</v>
      </c>
      <c r="AG1519" s="3">
        <v>10</v>
      </c>
    </row>
    <row r="1520" spans="1:33" ht="15.75" customHeight="1" x14ac:dyDescent="0.15">
      <c r="A1520" s="3">
        <v>9584</v>
      </c>
      <c r="B1520" s="3">
        <v>1518</v>
      </c>
      <c r="C1520" s="3">
        <v>26</v>
      </c>
      <c r="D1520" s="3" t="s">
        <v>3213</v>
      </c>
      <c r="E1520" s="3" t="s">
        <v>20008</v>
      </c>
      <c r="F1520" s="3" t="s">
        <v>1105</v>
      </c>
      <c r="G1520" s="3" t="s">
        <v>486</v>
      </c>
      <c r="H1520" s="3" t="s">
        <v>488</v>
      </c>
      <c r="I1520" s="3" t="s">
        <v>488</v>
      </c>
      <c r="J1520" s="3">
        <v>282.72039999999998</v>
      </c>
      <c r="K1520" s="3">
        <v>3203259</v>
      </c>
      <c r="L1520" s="3" t="s">
        <v>86</v>
      </c>
      <c r="M1520" s="3">
        <v>1</v>
      </c>
      <c r="N1520" s="3" t="s">
        <v>3213</v>
      </c>
      <c r="O1520" s="3" t="s">
        <v>20008</v>
      </c>
      <c r="P1520" s="3" t="s">
        <v>381</v>
      </c>
      <c r="Q1520" s="3" t="s">
        <v>13186</v>
      </c>
      <c r="R1520" s="5" t="s">
        <v>20010</v>
      </c>
      <c r="S1520" s="3" t="s">
        <v>488</v>
      </c>
      <c r="T1520" s="3" t="s">
        <v>486</v>
      </c>
      <c r="V1520" s="3">
        <v>27</v>
      </c>
      <c r="W1520" s="3">
        <v>20</v>
      </c>
      <c r="X1520" s="3">
        <v>48</v>
      </c>
      <c r="Y1520" s="3">
        <v>1518</v>
      </c>
      <c r="Z1520" s="3" t="s">
        <v>86</v>
      </c>
      <c r="AA1520" s="3">
        <v>26</v>
      </c>
      <c r="AB1520" s="3">
        <v>6</v>
      </c>
      <c r="AC1520" s="3">
        <v>3203259</v>
      </c>
      <c r="AD1520" s="3">
        <v>836971</v>
      </c>
      <c r="AE1520" s="3" t="s">
        <v>488</v>
      </c>
      <c r="AF1520" s="3">
        <v>16</v>
      </c>
      <c r="AG1520" s="3">
        <v>50</v>
      </c>
    </row>
    <row r="1521" spans="1:33" ht="15.75" customHeight="1" x14ac:dyDescent="0.15">
      <c r="A1521" s="3">
        <v>23336</v>
      </c>
      <c r="B1521" s="3">
        <v>1519</v>
      </c>
      <c r="C1521" s="3">
        <v>27</v>
      </c>
      <c r="D1521" s="3" t="s">
        <v>3216</v>
      </c>
      <c r="E1521" s="3" t="s">
        <v>20012</v>
      </c>
      <c r="F1521" s="3" t="s">
        <v>210</v>
      </c>
      <c r="G1521" s="3" t="s">
        <v>114</v>
      </c>
      <c r="H1521" s="3" t="s">
        <v>115</v>
      </c>
      <c r="I1521" s="3" t="s">
        <v>116</v>
      </c>
      <c r="J1521" s="3">
        <v>282.64510000000001</v>
      </c>
      <c r="K1521" s="3">
        <v>11688717</v>
      </c>
      <c r="L1521" s="3" t="s">
        <v>229</v>
      </c>
      <c r="M1521" s="3">
        <v>1</v>
      </c>
      <c r="N1521" s="3" t="s">
        <v>3216</v>
      </c>
      <c r="O1521" s="3" t="s">
        <v>20012</v>
      </c>
      <c r="P1521" s="3" t="s">
        <v>41</v>
      </c>
      <c r="Q1521" s="3" t="s">
        <v>13189</v>
      </c>
      <c r="R1521" s="5" t="s">
        <v>20014</v>
      </c>
      <c r="S1521" s="3" t="s">
        <v>115</v>
      </c>
      <c r="T1521" s="3" t="s">
        <v>114</v>
      </c>
      <c r="V1521" s="3">
        <v>31</v>
      </c>
      <c r="W1521" s="3">
        <v>28</v>
      </c>
      <c r="X1521" s="3">
        <v>7</v>
      </c>
      <c r="Y1521" s="3">
        <v>1519</v>
      </c>
      <c r="Z1521" s="3" t="s">
        <v>229</v>
      </c>
      <c r="AA1521" s="3">
        <v>27</v>
      </c>
      <c r="AB1521" s="3">
        <v>7</v>
      </c>
      <c r="AC1521" s="3">
        <v>11688717</v>
      </c>
      <c r="AD1521" s="3">
        <v>3054715</v>
      </c>
      <c r="AE1521" s="3" t="s">
        <v>116</v>
      </c>
      <c r="AF1521" s="3">
        <v>25</v>
      </c>
      <c r="AG1521" s="3">
        <v>46</v>
      </c>
    </row>
    <row r="1522" spans="1:33" ht="15.75" customHeight="1" x14ac:dyDescent="0.15">
      <c r="A1522" s="3">
        <v>537</v>
      </c>
      <c r="B1522" s="3">
        <v>1520</v>
      </c>
      <c r="C1522" s="3">
        <v>193</v>
      </c>
      <c r="D1522" s="3" t="s">
        <v>3223</v>
      </c>
      <c r="E1522" s="3" t="s">
        <v>20016</v>
      </c>
      <c r="F1522" s="3" t="s">
        <v>96</v>
      </c>
      <c r="G1522" s="3" t="s">
        <v>61</v>
      </c>
      <c r="H1522" s="3" t="s">
        <v>1594</v>
      </c>
      <c r="I1522" s="3" t="s">
        <v>1595</v>
      </c>
      <c r="J1522" s="3">
        <v>281.79410000000001</v>
      </c>
      <c r="K1522" s="3">
        <v>22285853</v>
      </c>
      <c r="L1522" s="3" t="s">
        <v>71</v>
      </c>
      <c r="M1522" s="3">
        <v>3</v>
      </c>
      <c r="N1522" s="3" t="s">
        <v>3223</v>
      </c>
      <c r="O1522" s="3" t="s">
        <v>20016</v>
      </c>
      <c r="P1522" s="3" t="s">
        <v>787</v>
      </c>
      <c r="Q1522" s="3" t="s">
        <v>13193</v>
      </c>
      <c r="R1522" s="5" t="s">
        <v>20017</v>
      </c>
      <c r="S1522" s="3" t="s">
        <v>1594</v>
      </c>
      <c r="T1522" s="3" t="s">
        <v>61</v>
      </c>
      <c r="V1522" s="3">
        <v>110</v>
      </c>
      <c r="W1522" s="3">
        <v>0</v>
      </c>
      <c r="X1522" s="3">
        <v>127</v>
      </c>
      <c r="Y1522" s="3">
        <v>1520</v>
      </c>
      <c r="Z1522" s="3" t="s">
        <v>71</v>
      </c>
      <c r="AA1522" s="3">
        <v>193</v>
      </c>
      <c r="AB1522" s="3">
        <v>53</v>
      </c>
      <c r="AC1522" s="3">
        <v>22285853</v>
      </c>
      <c r="AD1522" s="3">
        <v>5837139</v>
      </c>
      <c r="AF1522" s="3">
        <v>5</v>
      </c>
      <c r="AG1522" s="3">
        <v>106</v>
      </c>
    </row>
    <row r="1523" spans="1:33" ht="15.75" customHeight="1" x14ac:dyDescent="0.15">
      <c r="A1523" s="3">
        <v>23512</v>
      </c>
      <c r="B1523" s="3">
        <v>1521</v>
      </c>
      <c r="C1523" s="3">
        <v>28</v>
      </c>
      <c r="D1523" s="3" t="s">
        <v>3225</v>
      </c>
      <c r="E1523" s="3" t="s">
        <v>20018</v>
      </c>
      <c r="F1523" s="3" t="s">
        <v>3877</v>
      </c>
      <c r="G1523" s="3" t="s">
        <v>731</v>
      </c>
      <c r="H1523" s="3" t="s">
        <v>11258</v>
      </c>
      <c r="I1523" s="3" t="s">
        <v>13198</v>
      </c>
      <c r="J1523" s="3">
        <v>281.02249999999998</v>
      </c>
      <c r="K1523" s="3">
        <v>12655775</v>
      </c>
      <c r="L1523" s="3" t="s">
        <v>356</v>
      </c>
      <c r="M1523" s="3">
        <v>1</v>
      </c>
      <c r="N1523" s="3" t="s">
        <v>3225</v>
      </c>
      <c r="O1523" s="3" t="s">
        <v>20018</v>
      </c>
      <c r="P1523" s="3" t="s">
        <v>91</v>
      </c>
      <c r="Q1523" s="3" t="s">
        <v>13196</v>
      </c>
      <c r="R1523" s="5" t="s">
        <v>20019</v>
      </c>
      <c r="S1523" s="3" t="s">
        <v>11258</v>
      </c>
      <c r="T1523" s="3" t="s">
        <v>731</v>
      </c>
      <c r="V1523" s="3">
        <v>19</v>
      </c>
      <c r="W1523" s="3">
        <v>0</v>
      </c>
      <c r="X1523" s="3">
        <v>77</v>
      </c>
      <c r="Y1523" s="3">
        <v>1521</v>
      </c>
      <c r="Z1523" s="3" t="s">
        <v>356</v>
      </c>
      <c r="AA1523" s="3">
        <v>28</v>
      </c>
      <c r="AB1523" s="3">
        <v>17</v>
      </c>
      <c r="AC1523" s="3">
        <v>12655775</v>
      </c>
      <c r="AD1523" s="3">
        <v>3321530</v>
      </c>
      <c r="AF1523" s="3">
        <v>18</v>
      </c>
      <c r="AG1523" s="3">
        <v>543</v>
      </c>
    </row>
    <row r="1524" spans="1:33" ht="15.75" customHeight="1" x14ac:dyDescent="0.15">
      <c r="A1524" s="3">
        <v>25026</v>
      </c>
      <c r="B1524" s="3">
        <v>1522</v>
      </c>
      <c r="C1524" s="3">
        <v>19</v>
      </c>
      <c r="D1524" s="3" t="s">
        <v>3228</v>
      </c>
      <c r="E1524" s="3" t="s">
        <v>20021</v>
      </c>
      <c r="F1524" s="3" t="s">
        <v>1438</v>
      </c>
      <c r="G1524" s="3" t="s">
        <v>495</v>
      </c>
      <c r="H1524" s="3" t="s">
        <v>11260</v>
      </c>
      <c r="I1524" s="3" t="s">
        <v>13203</v>
      </c>
      <c r="J1524" s="3">
        <v>280.55700000000002</v>
      </c>
      <c r="K1524" s="3">
        <v>2810695</v>
      </c>
      <c r="L1524" s="3" t="s">
        <v>66</v>
      </c>
      <c r="M1524" s="3">
        <v>0</v>
      </c>
      <c r="N1524" s="3" t="s">
        <v>3228</v>
      </c>
      <c r="O1524" s="3" t="s">
        <v>20021</v>
      </c>
      <c r="P1524" s="8">
        <v>39814</v>
      </c>
      <c r="Q1524" s="3" t="s">
        <v>13200</v>
      </c>
      <c r="R1524" s="5" t="s">
        <v>20023</v>
      </c>
      <c r="S1524" s="3" t="s">
        <v>11260</v>
      </c>
      <c r="T1524" s="3" t="s">
        <v>495</v>
      </c>
      <c r="V1524" s="3">
        <v>38</v>
      </c>
      <c r="W1524" s="3">
        <v>0</v>
      </c>
      <c r="X1524" s="3">
        <v>127</v>
      </c>
      <c r="Y1524" s="3">
        <v>1522</v>
      </c>
      <c r="Z1524" s="3" t="s">
        <v>66</v>
      </c>
      <c r="AA1524" s="3">
        <v>19</v>
      </c>
      <c r="AB1524" s="3">
        <v>8</v>
      </c>
      <c r="AC1524" s="3">
        <v>2810695</v>
      </c>
      <c r="AD1524" s="3">
        <v>738574</v>
      </c>
      <c r="AF1524" s="3">
        <v>9</v>
      </c>
      <c r="AG1524" s="3">
        <v>168</v>
      </c>
    </row>
    <row r="1525" spans="1:33" ht="15.75" customHeight="1" x14ac:dyDescent="0.15">
      <c r="A1525" s="3">
        <v>24886</v>
      </c>
      <c r="B1525" s="3">
        <v>1523</v>
      </c>
      <c r="C1525" s="3">
        <v>23</v>
      </c>
      <c r="D1525" s="3" t="s">
        <v>3231</v>
      </c>
      <c r="E1525" s="3" t="s">
        <v>20025</v>
      </c>
      <c r="F1525" s="3" t="s">
        <v>249</v>
      </c>
      <c r="G1525" s="3" t="s">
        <v>125</v>
      </c>
      <c r="H1525" s="3" t="s">
        <v>11263</v>
      </c>
      <c r="I1525" s="3" t="s">
        <v>13206</v>
      </c>
      <c r="J1525" s="3">
        <v>280.48</v>
      </c>
      <c r="K1525" s="3">
        <v>2475464</v>
      </c>
      <c r="L1525" s="3" t="s">
        <v>162</v>
      </c>
      <c r="M1525" s="3">
        <v>0</v>
      </c>
      <c r="N1525" s="3" t="s">
        <v>3231</v>
      </c>
      <c r="O1525" s="3" t="s">
        <v>20025</v>
      </c>
      <c r="P1525" s="8">
        <v>38718</v>
      </c>
      <c r="Q1525" s="3" t="s">
        <v>13204</v>
      </c>
      <c r="R1525" s="5" t="s">
        <v>20026</v>
      </c>
      <c r="S1525" s="3" t="s">
        <v>11263</v>
      </c>
      <c r="T1525" s="3" t="s">
        <v>125</v>
      </c>
      <c r="V1525" s="3">
        <v>18</v>
      </c>
      <c r="W1525" s="3">
        <v>0</v>
      </c>
      <c r="X1525" s="3">
        <v>127</v>
      </c>
      <c r="Y1525" s="3">
        <v>1523</v>
      </c>
      <c r="Z1525" s="3" t="s">
        <v>162</v>
      </c>
      <c r="AA1525" s="3">
        <v>23</v>
      </c>
      <c r="AB1525" s="3">
        <v>10</v>
      </c>
      <c r="AC1525" s="3">
        <v>2475464</v>
      </c>
      <c r="AD1525" s="3">
        <v>650616</v>
      </c>
      <c r="AF1525" s="3">
        <v>8</v>
      </c>
      <c r="AG1525" s="3">
        <v>260</v>
      </c>
    </row>
    <row r="1526" spans="1:33" ht="15.75" customHeight="1" x14ac:dyDescent="0.15">
      <c r="A1526" s="3">
        <v>19710</v>
      </c>
      <c r="B1526" s="3">
        <v>1524</v>
      </c>
      <c r="C1526" s="3">
        <v>75</v>
      </c>
      <c r="D1526" s="3" t="s">
        <v>3234</v>
      </c>
      <c r="E1526" s="3" t="s">
        <v>20028</v>
      </c>
      <c r="F1526" s="3" t="s">
        <v>269</v>
      </c>
      <c r="G1526" s="3" t="s">
        <v>133</v>
      </c>
      <c r="H1526" s="3" t="s">
        <v>1963</v>
      </c>
      <c r="I1526" s="3" t="s">
        <v>1963</v>
      </c>
      <c r="J1526" s="3">
        <v>280.43880000000001</v>
      </c>
      <c r="K1526" s="3">
        <v>9236951</v>
      </c>
      <c r="L1526" s="3" t="s">
        <v>162</v>
      </c>
      <c r="M1526" s="3">
        <v>3</v>
      </c>
      <c r="N1526" s="3" t="s">
        <v>3234</v>
      </c>
      <c r="O1526" s="3" t="s">
        <v>20028</v>
      </c>
      <c r="P1526" s="3" t="s">
        <v>1000</v>
      </c>
      <c r="Q1526" s="3" t="s">
        <v>13208</v>
      </c>
      <c r="R1526" s="5" t="s">
        <v>20029</v>
      </c>
      <c r="S1526" s="3" t="s">
        <v>1963</v>
      </c>
      <c r="T1526" s="3" t="s">
        <v>133</v>
      </c>
      <c r="V1526" s="3">
        <v>40</v>
      </c>
      <c r="W1526" s="3">
        <v>15</v>
      </c>
      <c r="X1526" s="3">
        <v>127</v>
      </c>
      <c r="Y1526" s="3">
        <v>1524</v>
      </c>
      <c r="Z1526" s="3" t="s">
        <v>162</v>
      </c>
      <c r="AA1526" s="3">
        <v>75</v>
      </c>
      <c r="AB1526" s="3">
        <v>42</v>
      </c>
      <c r="AC1526" s="3">
        <v>9236951</v>
      </c>
      <c r="AD1526" s="3">
        <v>2427973</v>
      </c>
      <c r="AE1526" s="3" t="s">
        <v>1963</v>
      </c>
      <c r="AF1526" s="3">
        <v>8</v>
      </c>
      <c r="AG1526" s="3">
        <v>43</v>
      </c>
    </row>
    <row r="1527" spans="1:33" ht="15.75" customHeight="1" x14ac:dyDescent="0.15">
      <c r="A1527" s="3">
        <v>46</v>
      </c>
      <c r="B1527" s="3">
        <v>1525</v>
      </c>
      <c r="C1527" s="3">
        <v>32</v>
      </c>
      <c r="D1527" s="3" t="s">
        <v>3240</v>
      </c>
      <c r="E1527" s="3" t="s">
        <v>20031</v>
      </c>
      <c r="F1527" s="3" t="s">
        <v>1620</v>
      </c>
      <c r="G1527" s="3" t="s">
        <v>412</v>
      </c>
      <c r="H1527" s="3" t="s">
        <v>11270</v>
      </c>
      <c r="I1527" s="3" t="s">
        <v>742</v>
      </c>
      <c r="J1527" s="3">
        <v>280.2242</v>
      </c>
      <c r="K1527" s="3">
        <v>368744342</v>
      </c>
      <c r="L1527" s="3" t="s">
        <v>71</v>
      </c>
      <c r="M1527" s="3">
        <v>8</v>
      </c>
      <c r="N1527" s="3" t="s">
        <v>3240</v>
      </c>
      <c r="O1527" s="3" t="s">
        <v>20031</v>
      </c>
      <c r="P1527" s="3" t="s">
        <v>1107</v>
      </c>
      <c r="Q1527" s="3" t="s">
        <v>13212</v>
      </c>
      <c r="R1527" s="5" t="s">
        <v>20033</v>
      </c>
      <c r="S1527" s="3" t="s">
        <v>11270</v>
      </c>
      <c r="T1527" s="3" t="s">
        <v>412</v>
      </c>
      <c r="V1527" s="3">
        <v>66</v>
      </c>
      <c r="W1527" s="3">
        <v>61</v>
      </c>
      <c r="X1527" s="3">
        <v>127</v>
      </c>
      <c r="Y1527" s="3">
        <v>1525</v>
      </c>
      <c r="Z1527" s="3" t="s">
        <v>71</v>
      </c>
      <c r="AA1527" s="3">
        <v>32</v>
      </c>
      <c r="AB1527" s="3">
        <v>34</v>
      </c>
      <c r="AC1527" s="3">
        <v>368744342</v>
      </c>
      <c r="AD1527" s="3">
        <v>96980760</v>
      </c>
      <c r="AE1527" s="3" t="s">
        <v>742</v>
      </c>
      <c r="AF1527" s="3">
        <v>5</v>
      </c>
      <c r="AG1527" s="3">
        <v>17</v>
      </c>
    </row>
    <row r="1528" spans="1:33" ht="15.75" customHeight="1" x14ac:dyDescent="0.15">
      <c r="A1528" s="3">
        <v>2351</v>
      </c>
      <c r="B1528" s="3">
        <v>1526</v>
      </c>
      <c r="C1528" s="3">
        <v>115</v>
      </c>
      <c r="D1528" s="3" t="s">
        <v>3246</v>
      </c>
      <c r="E1528" s="3" t="s">
        <v>20035</v>
      </c>
      <c r="F1528" s="3" t="s">
        <v>6767</v>
      </c>
      <c r="G1528" s="3" t="s">
        <v>796</v>
      </c>
      <c r="H1528" s="3" t="s">
        <v>4456</v>
      </c>
      <c r="I1528" s="3" t="s">
        <v>4522</v>
      </c>
      <c r="J1528" s="3">
        <v>280.16359999999997</v>
      </c>
      <c r="K1528" s="3">
        <v>33583346</v>
      </c>
      <c r="L1528" s="3" t="s">
        <v>59</v>
      </c>
      <c r="M1528" s="3">
        <v>3</v>
      </c>
      <c r="N1528" s="3" t="s">
        <v>3246</v>
      </c>
      <c r="O1528" s="3" t="s">
        <v>20035</v>
      </c>
      <c r="P1528" s="3" t="s">
        <v>541</v>
      </c>
      <c r="Q1528" s="3" t="s">
        <v>13216</v>
      </c>
      <c r="R1528" s="5" t="s">
        <v>20037</v>
      </c>
      <c r="S1528" s="3" t="s">
        <v>4456</v>
      </c>
      <c r="T1528" s="3" t="s">
        <v>796</v>
      </c>
      <c r="V1528" s="3">
        <v>7</v>
      </c>
      <c r="W1528" s="3">
        <v>0</v>
      </c>
      <c r="X1528" s="3">
        <v>80</v>
      </c>
      <c r="Y1528" s="3">
        <v>1526</v>
      </c>
      <c r="Z1528" s="3" t="s">
        <v>59</v>
      </c>
      <c r="AA1528" s="3">
        <v>115</v>
      </c>
      <c r="AB1528" s="3">
        <v>50</v>
      </c>
      <c r="AC1528" s="3">
        <v>33583346</v>
      </c>
      <c r="AD1528" s="3">
        <v>8833919</v>
      </c>
      <c r="AF1528" s="3">
        <v>17</v>
      </c>
      <c r="AG1528" s="3">
        <v>57</v>
      </c>
    </row>
    <row r="1529" spans="1:33" ht="15.75" customHeight="1" x14ac:dyDescent="0.15">
      <c r="A1529" s="3">
        <v>26259</v>
      </c>
      <c r="B1529" s="3">
        <v>1527</v>
      </c>
      <c r="C1529" s="3">
        <v>28</v>
      </c>
      <c r="D1529" s="3" t="s">
        <v>3250</v>
      </c>
      <c r="E1529" s="3" t="s">
        <v>20039</v>
      </c>
      <c r="F1529" s="3" t="s">
        <v>7229</v>
      </c>
      <c r="G1529" s="3" t="s">
        <v>733</v>
      </c>
      <c r="H1529" s="3" t="s">
        <v>4910</v>
      </c>
      <c r="I1529" s="3" t="s">
        <v>5290</v>
      </c>
      <c r="J1529" s="3">
        <v>279.66059999999999</v>
      </c>
      <c r="K1529" s="3">
        <v>12289914</v>
      </c>
      <c r="L1529" s="3" t="s">
        <v>356</v>
      </c>
      <c r="M1529" s="3">
        <v>0</v>
      </c>
      <c r="N1529" s="3" t="s">
        <v>3250</v>
      </c>
      <c r="O1529" s="3" t="s">
        <v>20039</v>
      </c>
      <c r="P1529" s="8">
        <v>39814</v>
      </c>
      <c r="Q1529" s="3" t="s">
        <v>13219</v>
      </c>
      <c r="R1529" s="5" t="s">
        <v>20040</v>
      </c>
      <c r="S1529" s="3" t="s">
        <v>4910</v>
      </c>
      <c r="T1529" s="3" t="s">
        <v>733</v>
      </c>
      <c r="V1529" s="3">
        <v>12</v>
      </c>
      <c r="W1529" s="3">
        <v>0</v>
      </c>
      <c r="X1529" s="3">
        <v>78</v>
      </c>
      <c r="Y1529" s="3">
        <v>1527</v>
      </c>
      <c r="Z1529" s="3" t="s">
        <v>356</v>
      </c>
      <c r="AA1529" s="3">
        <v>28</v>
      </c>
      <c r="AB1529" s="3">
        <v>6</v>
      </c>
      <c r="AC1529" s="3">
        <v>12289914</v>
      </c>
      <c r="AD1529" s="3">
        <v>3237079</v>
      </c>
      <c r="AF1529" s="3">
        <v>18</v>
      </c>
      <c r="AG1529" s="3">
        <v>58</v>
      </c>
    </row>
    <row r="1530" spans="1:33" ht="15.75" customHeight="1" x14ac:dyDescent="0.15">
      <c r="A1530" s="3">
        <v>25465</v>
      </c>
      <c r="B1530" s="3">
        <v>1528</v>
      </c>
      <c r="C1530" s="3">
        <v>2</v>
      </c>
      <c r="D1530" s="3" t="s">
        <v>3270</v>
      </c>
      <c r="E1530" s="3" t="s">
        <v>20041</v>
      </c>
      <c r="F1530" s="3" t="s">
        <v>6874</v>
      </c>
      <c r="G1530" s="3" t="s">
        <v>621</v>
      </c>
      <c r="H1530" s="3" t="s">
        <v>8884</v>
      </c>
      <c r="I1530" s="3" t="s">
        <v>6514</v>
      </c>
      <c r="J1530" s="3">
        <v>279.5575</v>
      </c>
      <c r="K1530" s="3">
        <v>2131166</v>
      </c>
      <c r="L1530" s="3" t="s">
        <v>59</v>
      </c>
      <c r="M1530" s="3">
        <v>0</v>
      </c>
      <c r="N1530" s="3" t="s">
        <v>3270</v>
      </c>
      <c r="O1530" s="3" t="s">
        <v>20041</v>
      </c>
      <c r="P1530" s="8">
        <v>36892</v>
      </c>
      <c r="Q1530" s="3" t="s">
        <v>13224</v>
      </c>
      <c r="R1530" s="5" t="s">
        <v>20044</v>
      </c>
      <c r="S1530" s="3" t="s">
        <v>8884</v>
      </c>
      <c r="T1530" s="3" t="s">
        <v>621</v>
      </c>
      <c r="V1530" s="3">
        <v>19</v>
      </c>
      <c r="W1530" s="3">
        <v>0</v>
      </c>
      <c r="X1530" s="3">
        <v>81</v>
      </c>
      <c r="Y1530" s="3">
        <v>1528</v>
      </c>
      <c r="Z1530" s="3" t="s">
        <v>59</v>
      </c>
      <c r="AA1530" s="3">
        <v>2</v>
      </c>
      <c r="AB1530" s="3">
        <v>2</v>
      </c>
      <c r="AC1530" s="3">
        <v>2131166</v>
      </c>
      <c r="AD1530" s="3">
        <v>561487</v>
      </c>
      <c r="AF1530" s="3">
        <v>17</v>
      </c>
      <c r="AG1530" s="3">
        <v>105</v>
      </c>
    </row>
    <row r="1531" spans="1:33" ht="15.75" customHeight="1" x14ac:dyDescent="0.15">
      <c r="A1531" s="3">
        <v>23393</v>
      </c>
      <c r="B1531" s="3">
        <v>1529</v>
      </c>
      <c r="C1531" s="3">
        <v>13</v>
      </c>
      <c r="D1531" s="3" t="s">
        <v>3274</v>
      </c>
      <c r="E1531" s="3" t="s">
        <v>20045</v>
      </c>
      <c r="F1531" s="3" t="s">
        <v>36</v>
      </c>
      <c r="G1531" s="3" t="s">
        <v>37</v>
      </c>
      <c r="H1531" s="3" t="s">
        <v>10040</v>
      </c>
      <c r="I1531" s="3" t="s">
        <v>39</v>
      </c>
      <c r="J1531" s="3">
        <v>279.45909999999998</v>
      </c>
      <c r="K1531" s="3">
        <v>6207825</v>
      </c>
      <c r="L1531" s="3" t="s">
        <v>71</v>
      </c>
      <c r="M1531" s="3">
        <v>1</v>
      </c>
      <c r="N1531" s="3" t="s">
        <v>3274</v>
      </c>
      <c r="O1531" s="3" t="s">
        <v>20045</v>
      </c>
      <c r="P1531" s="3" t="s">
        <v>91</v>
      </c>
      <c r="Q1531" s="3" t="s">
        <v>11367</v>
      </c>
      <c r="R1531" s="5" t="s">
        <v>20047</v>
      </c>
      <c r="S1531" s="3" t="s">
        <v>10040</v>
      </c>
      <c r="T1531" s="3" t="s">
        <v>37</v>
      </c>
      <c r="V1531" s="3">
        <v>127</v>
      </c>
      <c r="W1531" s="3">
        <v>97</v>
      </c>
      <c r="X1531" s="3">
        <v>127</v>
      </c>
      <c r="Y1531" s="3">
        <v>1529</v>
      </c>
      <c r="Z1531" s="3" t="s">
        <v>71</v>
      </c>
      <c r="AA1531" s="3">
        <v>13</v>
      </c>
      <c r="AB1531" s="3">
        <v>2</v>
      </c>
      <c r="AC1531" s="3">
        <v>6207825</v>
      </c>
      <c r="AD1531" s="3">
        <v>1635967</v>
      </c>
      <c r="AE1531" s="3" t="s">
        <v>39</v>
      </c>
      <c r="AF1531" s="3">
        <v>5</v>
      </c>
      <c r="AG1531" s="3">
        <v>2</v>
      </c>
    </row>
    <row r="1532" spans="1:33" ht="15.75" customHeight="1" x14ac:dyDescent="0.15">
      <c r="A1532" s="3">
        <v>23355</v>
      </c>
      <c r="B1532" s="3">
        <v>1530</v>
      </c>
      <c r="C1532" s="3">
        <v>25</v>
      </c>
      <c r="D1532" s="3" t="s">
        <v>3275</v>
      </c>
      <c r="E1532" s="3" t="s">
        <v>20049</v>
      </c>
      <c r="F1532" s="3" t="s">
        <v>96</v>
      </c>
      <c r="G1532" s="3" t="s">
        <v>61</v>
      </c>
      <c r="H1532" s="3" t="s">
        <v>3165</v>
      </c>
      <c r="I1532" s="3" t="s">
        <v>63</v>
      </c>
      <c r="J1532" s="3">
        <v>279.33479999999997</v>
      </c>
      <c r="K1532" s="3">
        <v>3818760</v>
      </c>
      <c r="L1532" s="3" t="s">
        <v>162</v>
      </c>
      <c r="M1532" s="3">
        <v>1</v>
      </c>
      <c r="N1532" s="3" t="s">
        <v>3275</v>
      </c>
      <c r="O1532" s="3" t="s">
        <v>20049</v>
      </c>
      <c r="P1532" s="3" t="s">
        <v>41</v>
      </c>
      <c r="Q1532" s="3" t="s">
        <v>13229</v>
      </c>
      <c r="R1532" s="5" t="s">
        <v>20050</v>
      </c>
      <c r="S1532" s="3" t="s">
        <v>3165</v>
      </c>
      <c r="T1532" s="3" t="s">
        <v>61</v>
      </c>
      <c r="V1532" s="3">
        <v>111</v>
      </c>
      <c r="W1532" s="3">
        <v>119</v>
      </c>
      <c r="X1532" s="3">
        <v>127</v>
      </c>
      <c r="Y1532" s="3">
        <v>1530</v>
      </c>
      <c r="Z1532" s="3" t="s">
        <v>162</v>
      </c>
      <c r="AA1532" s="3">
        <v>25</v>
      </c>
      <c r="AB1532" s="3">
        <v>5</v>
      </c>
      <c r="AC1532" s="3">
        <v>3818760</v>
      </c>
      <c r="AD1532" s="3">
        <v>1006699</v>
      </c>
      <c r="AE1532" s="3" t="s">
        <v>63</v>
      </c>
      <c r="AF1532" s="3">
        <v>8</v>
      </c>
      <c r="AG1532" s="3">
        <v>3</v>
      </c>
    </row>
    <row r="1533" spans="1:33" ht="15.75" customHeight="1" x14ac:dyDescent="0.15">
      <c r="A1533" s="3">
        <v>23945</v>
      </c>
      <c r="B1533" s="3">
        <v>1531</v>
      </c>
      <c r="C1533" s="3">
        <v>103</v>
      </c>
      <c r="D1533" s="3" t="s">
        <v>3277</v>
      </c>
      <c r="E1533" s="3" t="s">
        <v>20052</v>
      </c>
      <c r="F1533" s="3" t="s">
        <v>3068</v>
      </c>
      <c r="G1533" s="3" t="s">
        <v>606</v>
      </c>
      <c r="H1533" s="3" t="s">
        <v>11291</v>
      </c>
      <c r="I1533" s="3" t="s">
        <v>3489</v>
      </c>
      <c r="J1533" s="3">
        <v>279.1001</v>
      </c>
      <c r="K1533" s="3">
        <v>5010846</v>
      </c>
      <c r="L1533" s="3" t="s">
        <v>364</v>
      </c>
      <c r="M1533" s="3">
        <v>1</v>
      </c>
      <c r="N1533" s="3" t="s">
        <v>3277</v>
      </c>
      <c r="O1533" s="3" t="s">
        <v>20052</v>
      </c>
      <c r="P1533" s="3" t="s">
        <v>1000</v>
      </c>
      <c r="Q1533" s="3" t="s">
        <v>13235</v>
      </c>
      <c r="R1533" s="5" t="s">
        <v>20053</v>
      </c>
      <c r="S1533" s="3" t="s">
        <v>11291</v>
      </c>
      <c r="T1533" s="3" t="s">
        <v>606</v>
      </c>
      <c r="V1533" s="3">
        <v>38</v>
      </c>
      <c r="W1533" s="3">
        <v>0</v>
      </c>
      <c r="X1533" s="3">
        <v>66</v>
      </c>
      <c r="Y1533" s="3">
        <v>1531</v>
      </c>
      <c r="Z1533" s="3" t="s">
        <v>364</v>
      </c>
      <c r="AA1533" s="3">
        <v>103</v>
      </c>
      <c r="AB1533" s="3">
        <v>35</v>
      </c>
      <c r="AC1533" s="3">
        <v>5010846</v>
      </c>
      <c r="AD1533" s="3">
        <v>1321774</v>
      </c>
      <c r="AF1533" s="3">
        <v>20</v>
      </c>
      <c r="AG1533" s="3">
        <v>204</v>
      </c>
    </row>
    <row r="1534" spans="1:33" ht="15.75" customHeight="1" x14ac:dyDescent="0.15">
      <c r="A1534" s="3">
        <v>23242</v>
      </c>
      <c r="B1534" s="3">
        <v>1532</v>
      </c>
      <c r="C1534" s="3">
        <v>39</v>
      </c>
      <c r="D1534" s="3" t="s">
        <v>3299</v>
      </c>
      <c r="E1534" s="3" t="s">
        <v>20055</v>
      </c>
      <c r="F1534" s="3" t="s">
        <v>475</v>
      </c>
      <c r="G1534" s="3" t="s">
        <v>277</v>
      </c>
      <c r="H1534" s="3" t="s">
        <v>9705</v>
      </c>
      <c r="I1534" s="3" t="s">
        <v>9646</v>
      </c>
      <c r="J1534" s="3">
        <v>278.96499999999997</v>
      </c>
      <c r="K1534" s="3">
        <v>22729656</v>
      </c>
      <c r="L1534" s="3" t="s">
        <v>75</v>
      </c>
      <c r="M1534" s="3">
        <v>1</v>
      </c>
      <c r="N1534" s="3" t="s">
        <v>3299</v>
      </c>
      <c r="O1534" s="3" t="s">
        <v>20055</v>
      </c>
      <c r="P1534" s="3" t="s">
        <v>179</v>
      </c>
      <c r="Q1534" s="3" t="s">
        <v>9702</v>
      </c>
      <c r="R1534" s="5" t="s">
        <v>20057</v>
      </c>
      <c r="S1534" s="3" t="s">
        <v>9705</v>
      </c>
      <c r="T1534" s="3" t="s">
        <v>277</v>
      </c>
      <c r="V1534" s="3">
        <v>118</v>
      </c>
      <c r="W1534" s="3">
        <v>0</v>
      </c>
      <c r="X1534" s="3">
        <v>36</v>
      </c>
      <c r="Y1534" s="3">
        <v>1532</v>
      </c>
      <c r="Z1534" s="3" t="s">
        <v>75</v>
      </c>
      <c r="AA1534" s="3">
        <v>39</v>
      </c>
      <c r="AB1534" s="3">
        <v>12</v>
      </c>
      <c r="AC1534" s="3">
        <v>22729656</v>
      </c>
      <c r="AD1534" s="3">
        <v>5997824</v>
      </c>
      <c r="AF1534" s="3">
        <v>14</v>
      </c>
      <c r="AG1534" s="3">
        <v>146</v>
      </c>
    </row>
    <row r="1535" spans="1:33" ht="15.75" customHeight="1" x14ac:dyDescent="0.15">
      <c r="A1535" s="3">
        <v>25700</v>
      </c>
      <c r="B1535" s="3">
        <v>1533</v>
      </c>
      <c r="C1535" s="3">
        <v>45</v>
      </c>
      <c r="D1535" s="3" t="s">
        <v>3319</v>
      </c>
      <c r="E1535" s="3" t="s">
        <v>20059</v>
      </c>
      <c r="F1535" s="3" t="s">
        <v>36</v>
      </c>
      <c r="G1535" s="3" t="s">
        <v>37</v>
      </c>
      <c r="H1535" s="3" t="s">
        <v>817</v>
      </c>
      <c r="I1535" s="3" t="s">
        <v>817</v>
      </c>
      <c r="J1535" s="3">
        <v>278.5813</v>
      </c>
      <c r="K1535" s="3">
        <v>83881246</v>
      </c>
      <c r="L1535" s="3" t="s">
        <v>335</v>
      </c>
      <c r="M1535" s="3">
        <v>0</v>
      </c>
      <c r="N1535" s="3" t="s">
        <v>3319</v>
      </c>
      <c r="O1535" s="3" t="s">
        <v>20059</v>
      </c>
      <c r="P1535" s="8">
        <v>39814</v>
      </c>
      <c r="Q1535" s="3" t="s">
        <v>10662</v>
      </c>
      <c r="R1535" s="5" t="s">
        <v>20060</v>
      </c>
      <c r="S1535" s="3" t="s">
        <v>817</v>
      </c>
      <c r="T1535" s="3" t="s">
        <v>37</v>
      </c>
      <c r="V1535" s="3">
        <v>127</v>
      </c>
      <c r="W1535" s="3">
        <v>40</v>
      </c>
      <c r="X1535" s="3">
        <v>40</v>
      </c>
      <c r="Y1535" s="3">
        <v>1533</v>
      </c>
      <c r="Z1535" s="3" t="s">
        <v>335</v>
      </c>
      <c r="AA1535" s="3">
        <v>45</v>
      </c>
      <c r="AB1535" s="3">
        <v>8</v>
      </c>
      <c r="AC1535" s="3">
        <v>83881246</v>
      </c>
      <c r="AD1535" s="3">
        <v>22156735</v>
      </c>
      <c r="AE1535" s="3" t="s">
        <v>817</v>
      </c>
      <c r="AF1535" s="3">
        <v>21</v>
      </c>
      <c r="AG1535" s="3">
        <v>11</v>
      </c>
    </row>
    <row r="1536" spans="1:33" ht="15.75" customHeight="1" x14ac:dyDescent="0.15">
      <c r="A1536" s="3">
        <v>21234</v>
      </c>
      <c r="B1536" s="3">
        <v>1534</v>
      </c>
      <c r="C1536" s="3">
        <v>33</v>
      </c>
      <c r="D1536" s="3" t="s">
        <v>3324</v>
      </c>
      <c r="E1536" s="3" t="s">
        <v>20062</v>
      </c>
      <c r="F1536" s="3" t="s">
        <v>855</v>
      </c>
      <c r="G1536" s="3" t="s">
        <v>292</v>
      </c>
      <c r="H1536" s="3" t="s">
        <v>11300</v>
      </c>
      <c r="I1536" s="3" t="s">
        <v>7069</v>
      </c>
      <c r="J1536" s="3">
        <v>278.43740000000003</v>
      </c>
      <c r="K1536" s="3">
        <v>7881905</v>
      </c>
      <c r="L1536" s="3" t="s">
        <v>71</v>
      </c>
      <c r="M1536" s="3">
        <v>2</v>
      </c>
      <c r="N1536" s="3" t="s">
        <v>3324</v>
      </c>
      <c r="O1536" s="3" t="s">
        <v>20062</v>
      </c>
      <c r="P1536" s="3" t="s">
        <v>41</v>
      </c>
      <c r="Q1536" s="3" t="s">
        <v>13245</v>
      </c>
      <c r="R1536" s="5" t="s">
        <v>20065</v>
      </c>
      <c r="S1536" s="3" t="s">
        <v>11300</v>
      </c>
      <c r="T1536" s="3" t="s">
        <v>292</v>
      </c>
      <c r="V1536" s="3">
        <v>50</v>
      </c>
      <c r="W1536" s="3">
        <v>0</v>
      </c>
      <c r="X1536" s="3">
        <v>127</v>
      </c>
      <c r="Y1536" s="3">
        <v>1534</v>
      </c>
      <c r="Z1536" s="3" t="s">
        <v>71</v>
      </c>
      <c r="AA1536" s="3">
        <v>33</v>
      </c>
      <c r="AB1536" s="3">
        <v>7</v>
      </c>
      <c r="AC1536" s="3">
        <v>7881905</v>
      </c>
      <c r="AD1536" s="3">
        <v>2082750</v>
      </c>
      <c r="AF1536" s="3">
        <v>5</v>
      </c>
      <c r="AG1536" s="3">
        <v>112</v>
      </c>
    </row>
    <row r="1537" spans="1:33" ht="15.75" customHeight="1" x14ac:dyDescent="0.15">
      <c r="A1537" s="3">
        <v>22985</v>
      </c>
      <c r="B1537" s="3">
        <v>1535</v>
      </c>
      <c r="C1537" s="3">
        <v>7</v>
      </c>
      <c r="D1537" s="3" t="s">
        <v>3343</v>
      </c>
      <c r="E1537" s="3" t="s">
        <v>20066</v>
      </c>
      <c r="F1537" s="3" t="s">
        <v>5738</v>
      </c>
      <c r="G1537" s="3" t="s">
        <v>599</v>
      </c>
      <c r="H1537" s="3" t="s">
        <v>7042</v>
      </c>
      <c r="I1537" s="3" t="s">
        <v>3354</v>
      </c>
      <c r="J1537" s="3">
        <v>278.32279999999997</v>
      </c>
      <c r="K1537" s="3">
        <v>18403795</v>
      </c>
      <c r="L1537" s="3" t="s">
        <v>335</v>
      </c>
      <c r="M1537" s="3">
        <v>1</v>
      </c>
      <c r="N1537" s="3" t="s">
        <v>3343</v>
      </c>
      <c r="O1537" s="3" t="s">
        <v>20066</v>
      </c>
      <c r="P1537" s="3" t="s">
        <v>91</v>
      </c>
      <c r="Q1537" s="3" t="s">
        <v>13250</v>
      </c>
      <c r="R1537" s="5" t="s">
        <v>20068</v>
      </c>
      <c r="S1537" s="3" t="s">
        <v>7042</v>
      </c>
      <c r="T1537" s="3" t="s">
        <v>599</v>
      </c>
      <c r="V1537" s="3">
        <v>25</v>
      </c>
      <c r="W1537" s="3">
        <v>23</v>
      </c>
      <c r="X1537" s="3">
        <v>41</v>
      </c>
      <c r="Y1537" s="3">
        <v>1535</v>
      </c>
      <c r="Z1537" s="3" t="s">
        <v>335</v>
      </c>
      <c r="AA1537" s="3">
        <v>7</v>
      </c>
      <c r="AB1537" s="3">
        <v>3</v>
      </c>
      <c r="AC1537" s="3">
        <v>18403795</v>
      </c>
      <c r="AD1537" s="3">
        <v>4864575</v>
      </c>
      <c r="AE1537" s="3" t="s">
        <v>3354</v>
      </c>
      <c r="AF1537" s="3">
        <v>21</v>
      </c>
      <c r="AG1537" s="3">
        <v>13</v>
      </c>
    </row>
    <row r="1538" spans="1:33" ht="15.75" customHeight="1" x14ac:dyDescent="0.15">
      <c r="A1538" s="3">
        <v>25229</v>
      </c>
      <c r="B1538" s="3">
        <v>1536</v>
      </c>
      <c r="C1538" s="3">
        <v>25</v>
      </c>
      <c r="D1538" s="3" t="s">
        <v>3344</v>
      </c>
      <c r="E1538" s="3" t="s">
        <v>20070</v>
      </c>
      <c r="F1538" s="3" t="s">
        <v>1193</v>
      </c>
      <c r="G1538" s="3" t="s">
        <v>564</v>
      </c>
      <c r="H1538" s="3" t="s">
        <v>11308</v>
      </c>
      <c r="I1538" s="3" t="s">
        <v>2049</v>
      </c>
      <c r="J1538" s="3">
        <v>278.22730000000001</v>
      </c>
      <c r="K1538" s="3">
        <v>5184869</v>
      </c>
      <c r="L1538" s="3" t="s">
        <v>162</v>
      </c>
      <c r="M1538" s="3">
        <v>0</v>
      </c>
      <c r="N1538" s="3" t="s">
        <v>3344</v>
      </c>
      <c r="O1538" s="3" t="s">
        <v>20070</v>
      </c>
      <c r="P1538" s="8">
        <v>38353</v>
      </c>
      <c r="Q1538" s="3" t="s">
        <v>13253</v>
      </c>
      <c r="R1538" s="5" t="s">
        <v>20072</v>
      </c>
      <c r="S1538" s="3" t="s">
        <v>11308</v>
      </c>
      <c r="T1538" s="3" t="s">
        <v>564</v>
      </c>
      <c r="V1538" s="3">
        <v>44</v>
      </c>
      <c r="W1538" s="3">
        <v>22</v>
      </c>
      <c r="X1538" s="3">
        <v>127</v>
      </c>
      <c r="Y1538" s="3">
        <v>1536</v>
      </c>
      <c r="Z1538" s="3" t="s">
        <v>162</v>
      </c>
      <c r="AA1538" s="3">
        <v>25</v>
      </c>
      <c r="AB1538" s="3">
        <v>10</v>
      </c>
      <c r="AC1538" s="3">
        <v>5184869</v>
      </c>
      <c r="AD1538" s="3">
        <v>1370834</v>
      </c>
      <c r="AE1538" s="3" t="s">
        <v>2049</v>
      </c>
      <c r="AF1538" s="3">
        <v>8</v>
      </c>
      <c r="AG1538" s="3">
        <v>35</v>
      </c>
    </row>
    <row r="1539" spans="1:33" ht="15.75" customHeight="1" x14ac:dyDescent="0.15">
      <c r="A1539" s="3">
        <v>125</v>
      </c>
      <c r="B1539" s="3">
        <v>1537</v>
      </c>
      <c r="C1539" s="3">
        <v>49</v>
      </c>
      <c r="D1539" s="3" t="s">
        <v>3345</v>
      </c>
      <c r="E1539" s="3" t="s">
        <v>20074</v>
      </c>
      <c r="F1539" s="3" t="s">
        <v>657</v>
      </c>
      <c r="G1539" s="3" t="s">
        <v>246</v>
      </c>
      <c r="H1539" s="3" t="s">
        <v>240</v>
      </c>
      <c r="I1539" s="3" t="s">
        <v>240</v>
      </c>
      <c r="J1539" s="3">
        <v>278.15129999999999</v>
      </c>
      <c r="K1539" s="3">
        <v>9869639</v>
      </c>
      <c r="L1539" s="3" t="s">
        <v>162</v>
      </c>
      <c r="M1539" s="3">
        <v>2</v>
      </c>
      <c r="N1539" s="3" t="s">
        <v>3345</v>
      </c>
      <c r="O1539" s="3" t="s">
        <v>20074</v>
      </c>
      <c r="P1539" s="3" t="s">
        <v>1063</v>
      </c>
      <c r="Q1539" s="3" t="s">
        <v>13256</v>
      </c>
      <c r="R1539" s="5" t="s">
        <v>20075</v>
      </c>
      <c r="S1539" s="3" t="s">
        <v>240</v>
      </c>
      <c r="T1539" s="3" t="s">
        <v>246</v>
      </c>
      <c r="V1539" s="3">
        <v>116</v>
      </c>
      <c r="W1539" s="3">
        <v>30</v>
      </c>
      <c r="X1539" s="3">
        <v>127</v>
      </c>
      <c r="Y1539" s="3">
        <v>1537</v>
      </c>
      <c r="Z1539" s="3" t="s">
        <v>162</v>
      </c>
      <c r="AA1539" s="3">
        <v>49</v>
      </c>
      <c r="AB1539" s="3">
        <v>16</v>
      </c>
      <c r="AC1539" s="3">
        <v>9869639</v>
      </c>
      <c r="AD1539" s="3">
        <v>2609971</v>
      </c>
      <c r="AE1539" s="3" t="s">
        <v>240</v>
      </c>
      <c r="AF1539" s="3">
        <v>8</v>
      </c>
      <c r="AG1539" s="3">
        <v>18</v>
      </c>
    </row>
    <row r="1540" spans="1:33" ht="15.75" customHeight="1" x14ac:dyDescent="0.15">
      <c r="A1540" s="3">
        <v>17364</v>
      </c>
      <c r="B1540" s="3">
        <v>1538</v>
      </c>
      <c r="C1540" s="3">
        <v>1184</v>
      </c>
      <c r="D1540" s="3" t="s">
        <v>3347</v>
      </c>
      <c r="E1540" s="3" t="s">
        <v>20077</v>
      </c>
      <c r="F1540" s="3" t="s">
        <v>657</v>
      </c>
      <c r="G1540" s="3" t="s">
        <v>246</v>
      </c>
      <c r="H1540" s="3" t="s">
        <v>240</v>
      </c>
      <c r="I1540" s="3" t="s">
        <v>240</v>
      </c>
      <c r="J1540" s="3">
        <v>277.81189999999998</v>
      </c>
      <c r="K1540" s="3">
        <v>157765218</v>
      </c>
      <c r="L1540" s="3" t="s">
        <v>86</v>
      </c>
      <c r="M1540" s="3">
        <v>4</v>
      </c>
      <c r="N1540" s="3" t="s">
        <v>3347</v>
      </c>
      <c r="O1540" s="3" t="s">
        <v>20077</v>
      </c>
      <c r="P1540" s="3" t="s">
        <v>787</v>
      </c>
      <c r="Q1540" s="3" t="s">
        <v>13260</v>
      </c>
      <c r="R1540" s="5" t="s">
        <v>20078</v>
      </c>
      <c r="S1540" s="3" t="s">
        <v>240</v>
      </c>
      <c r="T1540" s="3" t="s">
        <v>246</v>
      </c>
      <c r="V1540" s="3">
        <v>117</v>
      </c>
      <c r="W1540" s="3">
        <v>31</v>
      </c>
      <c r="X1540" s="3">
        <v>49</v>
      </c>
      <c r="Y1540" s="3">
        <v>1538</v>
      </c>
      <c r="Z1540" s="3" t="s">
        <v>86</v>
      </c>
      <c r="AA1540" s="3">
        <v>1184</v>
      </c>
      <c r="AB1540" s="3">
        <v>282</v>
      </c>
      <c r="AC1540" s="3">
        <v>157765218</v>
      </c>
      <c r="AD1540" s="3">
        <v>41757610</v>
      </c>
      <c r="AE1540" s="3" t="s">
        <v>240</v>
      </c>
      <c r="AF1540" s="3">
        <v>16</v>
      </c>
      <c r="AG1540" s="3">
        <v>18</v>
      </c>
    </row>
    <row r="1541" spans="1:33" ht="15.75" customHeight="1" x14ac:dyDescent="0.15">
      <c r="A1541" s="3">
        <v>21824</v>
      </c>
      <c r="B1541" s="3">
        <v>1539</v>
      </c>
      <c r="C1541" s="3">
        <v>611</v>
      </c>
      <c r="D1541" s="3" t="s">
        <v>3351</v>
      </c>
      <c r="E1541" s="3" t="s">
        <v>20080</v>
      </c>
      <c r="F1541" s="3" t="s">
        <v>657</v>
      </c>
      <c r="G1541" s="3" t="s">
        <v>246</v>
      </c>
      <c r="H1541" s="3" t="s">
        <v>3818</v>
      </c>
      <c r="I1541" s="3" t="s">
        <v>3818</v>
      </c>
      <c r="J1541" s="3">
        <v>277.70460000000003</v>
      </c>
      <c r="K1541" s="3">
        <v>144487660</v>
      </c>
      <c r="L1541" s="3" t="s">
        <v>86</v>
      </c>
      <c r="M1541" s="3">
        <v>2</v>
      </c>
      <c r="N1541" s="3" t="s">
        <v>3351</v>
      </c>
      <c r="O1541" s="3" t="s">
        <v>20080</v>
      </c>
      <c r="P1541" s="3" t="s">
        <v>1029</v>
      </c>
      <c r="Q1541" s="3" t="s">
        <v>13263</v>
      </c>
      <c r="R1541" s="5" t="s">
        <v>20082</v>
      </c>
      <c r="S1541" s="3" t="s">
        <v>3818</v>
      </c>
      <c r="T1541" s="3" t="s">
        <v>246</v>
      </c>
      <c r="V1541" s="3">
        <v>118</v>
      </c>
      <c r="W1541" s="3">
        <v>26</v>
      </c>
      <c r="X1541" s="3">
        <v>50</v>
      </c>
      <c r="Y1541" s="3">
        <v>1539</v>
      </c>
      <c r="Z1541" s="3" t="s">
        <v>86</v>
      </c>
      <c r="AA1541" s="3">
        <v>611</v>
      </c>
      <c r="AB1541" s="3">
        <v>195</v>
      </c>
      <c r="AC1541" s="3">
        <v>144487660</v>
      </c>
      <c r="AD1541" s="3">
        <v>38254144</v>
      </c>
      <c r="AE1541" s="3" t="s">
        <v>3818</v>
      </c>
      <c r="AF1541" s="3">
        <v>16</v>
      </c>
      <c r="AG1541" s="3">
        <v>22</v>
      </c>
    </row>
    <row r="1542" spans="1:33" ht="15.75" customHeight="1" x14ac:dyDescent="0.15">
      <c r="A1542" s="3">
        <v>21390</v>
      </c>
      <c r="B1542" s="3">
        <v>1540</v>
      </c>
      <c r="C1542" s="3">
        <v>37</v>
      </c>
      <c r="D1542" s="3" t="s">
        <v>3355</v>
      </c>
      <c r="E1542" s="3" t="s">
        <v>3355</v>
      </c>
      <c r="F1542" s="3" t="s">
        <v>475</v>
      </c>
      <c r="G1542" s="3" t="s">
        <v>277</v>
      </c>
      <c r="H1542" s="3" t="s">
        <v>7696</v>
      </c>
      <c r="I1542" s="3" t="s">
        <v>203</v>
      </c>
      <c r="J1542" s="3">
        <v>277.04090000000002</v>
      </c>
      <c r="K1542" s="3">
        <v>30020000</v>
      </c>
      <c r="L1542" s="3" t="s">
        <v>101</v>
      </c>
      <c r="M1542" s="3">
        <v>1</v>
      </c>
      <c r="N1542" s="3" t="s">
        <v>3355</v>
      </c>
      <c r="O1542" s="3" t="s">
        <v>3355</v>
      </c>
      <c r="P1542" s="3" t="s">
        <v>41</v>
      </c>
      <c r="Q1542" s="3" t="s">
        <v>7694</v>
      </c>
      <c r="R1542" s="5" t="s">
        <v>20085</v>
      </c>
      <c r="S1542" s="3" t="s">
        <v>7696</v>
      </c>
      <c r="T1542" s="3" t="s">
        <v>277</v>
      </c>
      <c r="V1542" s="3">
        <v>119</v>
      </c>
      <c r="W1542" s="3">
        <v>127</v>
      </c>
      <c r="X1542" s="3">
        <v>121</v>
      </c>
      <c r="Y1542" s="3">
        <v>1540</v>
      </c>
      <c r="Z1542" s="3" t="s">
        <v>101</v>
      </c>
      <c r="AA1542" s="3">
        <v>37</v>
      </c>
      <c r="AB1542" s="3">
        <v>10</v>
      </c>
      <c r="AC1542" s="3">
        <v>30020000</v>
      </c>
      <c r="AD1542" s="3">
        <v>7962000</v>
      </c>
      <c r="AE1542" s="3" t="s">
        <v>203</v>
      </c>
      <c r="AF1542" s="3">
        <v>10</v>
      </c>
      <c r="AG1542" s="3">
        <v>9</v>
      </c>
    </row>
    <row r="1543" spans="1:33" ht="15.75" customHeight="1" x14ac:dyDescent="0.15">
      <c r="A1543" s="3">
        <v>21343</v>
      </c>
      <c r="B1543" s="3">
        <v>1541</v>
      </c>
      <c r="C1543" s="3">
        <v>24</v>
      </c>
      <c r="D1543" s="3" t="s">
        <v>3357</v>
      </c>
      <c r="E1543" s="3" t="s">
        <v>20087</v>
      </c>
      <c r="F1543" s="3" t="s">
        <v>36</v>
      </c>
      <c r="G1543" s="3" t="s">
        <v>37</v>
      </c>
      <c r="H1543" s="3" t="s">
        <v>89</v>
      </c>
      <c r="I1543" s="3" t="s">
        <v>89</v>
      </c>
      <c r="J1543" s="3">
        <v>276.85919999999999</v>
      </c>
      <c r="K1543" s="3">
        <v>4199824</v>
      </c>
      <c r="L1543" s="3" t="s">
        <v>335</v>
      </c>
      <c r="M1543" s="3">
        <v>2</v>
      </c>
      <c r="N1543" s="3" t="s">
        <v>3357</v>
      </c>
      <c r="O1543" s="3" t="s">
        <v>20087</v>
      </c>
      <c r="P1543" s="3" t="s">
        <v>1000</v>
      </c>
      <c r="Q1543" s="3" t="s">
        <v>5339</v>
      </c>
      <c r="R1543" s="5" t="s">
        <v>20090</v>
      </c>
      <c r="S1543" s="3" t="s">
        <v>89</v>
      </c>
      <c r="T1543" s="3" t="s">
        <v>37</v>
      </c>
      <c r="V1543" s="3">
        <v>127</v>
      </c>
      <c r="W1543" s="3">
        <v>71</v>
      </c>
      <c r="X1543" s="3">
        <v>42</v>
      </c>
      <c r="Y1543" s="3">
        <v>1541</v>
      </c>
      <c r="Z1543" s="3" t="s">
        <v>335</v>
      </c>
      <c r="AA1543" s="3">
        <v>24</v>
      </c>
      <c r="AB1543" s="3">
        <v>7</v>
      </c>
      <c r="AC1543" s="3">
        <v>4199824</v>
      </c>
      <c r="AD1543" s="3">
        <v>1114428</v>
      </c>
      <c r="AE1543" s="3" t="s">
        <v>89</v>
      </c>
      <c r="AF1543" s="3">
        <v>21</v>
      </c>
      <c r="AG1543" s="3">
        <v>4</v>
      </c>
    </row>
    <row r="1544" spans="1:33" ht="15.75" customHeight="1" x14ac:dyDescent="0.15">
      <c r="A1544" s="3">
        <v>26127</v>
      </c>
      <c r="B1544" s="3">
        <v>1542</v>
      </c>
      <c r="C1544" s="3">
        <v>43</v>
      </c>
      <c r="D1544" s="3" t="s">
        <v>3360</v>
      </c>
      <c r="E1544" s="3" t="s">
        <v>20092</v>
      </c>
      <c r="F1544" s="3" t="s">
        <v>657</v>
      </c>
      <c r="G1544" s="3" t="s">
        <v>246</v>
      </c>
      <c r="H1544" s="3" t="s">
        <v>240</v>
      </c>
      <c r="I1544" s="3" t="s">
        <v>240</v>
      </c>
      <c r="J1544" s="3">
        <v>276.2362</v>
      </c>
      <c r="K1544" s="3">
        <v>2054848</v>
      </c>
      <c r="L1544" s="3" t="s">
        <v>356</v>
      </c>
      <c r="M1544" s="3">
        <v>0</v>
      </c>
      <c r="N1544" s="3" t="s">
        <v>3360</v>
      </c>
      <c r="O1544" s="3" t="s">
        <v>20092</v>
      </c>
      <c r="P1544" s="8">
        <v>38353</v>
      </c>
      <c r="Q1544" s="3" t="s">
        <v>13274</v>
      </c>
      <c r="R1544" s="5" t="s">
        <v>20094</v>
      </c>
      <c r="S1544" s="3" t="s">
        <v>240</v>
      </c>
      <c r="T1544" s="3" t="s">
        <v>246</v>
      </c>
      <c r="V1544" s="3">
        <v>119</v>
      </c>
      <c r="W1544" s="3">
        <v>32</v>
      </c>
      <c r="X1544" s="3">
        <v>79</v>
      </c>
      <c r="Y1544" s="3">
        <v>1542</v>
      </c>
      <c r="Z1544" s="3" t="s">
        <v>356</v>
      </c>
      <c r="AA1544" s="3">
        <v>43</v>
      </c>
      <c r="AB1544" s="3">
        <v>15</v>
      </c>
      <c r="AC1544" s="3">
        <v>2054848</v>
      </c>
      <c r="AD1544" s="3">
        <v>546159</v>
      </c>
      <c r="AE1544" s="3" t="s">
        <v>240</v>
      </c>
      <c r="AF1544" s="3">
        <v>18</v>
      </c>
      <c r="AG1544" s="3">
        <v>18</v>
      </c>
    </row>
    <row r="1545" spans="1:33" ht="15.75" customHeight="1" x14ac:dyDescent="0.15">
      <c r="A1545" s="3">
        <v>26106</v>
      </c>
      <c r="B1545" s="3">
        <v>1543</v>
      </c>
      <c r="C1545" s="3">
        <v>16</v>
      </c>
      <c r="D1545" s="3" t="s">
        <v>3364</v>
      </c>
      <c r="E1545" s="3" t="s">
        <v>20096</v>
      </c>
      <c r="F1545" s="3" t="s">
        <v>6767</v>
      </c>
      <c r="G1545" s="3" t="s">
        <v>796</v>
      </c>
      <c r="H1545" s="3" t="s">
        <v>11333</v>
      </c>
      <c r="I1545" s="3" t="s">
        <v>13279</v>
      </c>
      <c r="J1545" s="3">
        <v>276.16800000000001</v>
      </c>
      <c r="K1545" s="3">
        <v>13555497</v>
      </c>
      <c r="L1545" s="3" t="s">
        <v>75</v>
      </c>
      <c r="M1545" s="3">
        <v>0</v>
      </c>
      <c r="N1545" s="3" t="s">
        <v>3364</v>
      </c>
      <c r="O1545" s="3" t="s">
        <v>20096</v>
      </c>
      <c r="P1545" s="8">
        <v>33970</v>
      </c>
      <c r="Q1545" s="3" t="s">
        <v>13276</v>
      </c>
      <c r="R1545" s="5" t="s">
        <v>20098</v>
      </c>
      <c r="S1545" s="3" t="s">
        <v>11333</v>
      </c>
      <c r="T1545" s="3" t="s">
        <v>796</v>
      </c>
      <c r="V1545" s="3">
        <v>8</v>
      </c>
      <c r="W1545" s="3">
        <v>0</v>
      </c>
      <c r="X1545" s="3">
        <v>37</v>
      </c>
      <c r="Y1545" s="3">
        <v>1543</v>
      </c>
      <c r="Z1545" s="3" t="s">
        <v>75</v>
      </c>
      <c r="AA1545" s="3">
        <v>16</v>
      </c>
      <c r="AB1545" s="3">
        <v>7</v>
      </c>
      <c r="AC1545" s="3">
        <v>13555497</v>
      </c>
      <c r="AD1545" s="3">
        <v>3603575</v>
      </c>
      <c r="AF1545" s="3">
        <v>14</v>
      </c>
      <c r="AG1545" s="3">
        <v>125</v>
      </c>
    </row>
    <row r="1546" spans="1:33" ht="15.75" customHeight="1" x14ac:dyDescent="0.15">
      <c r="A1546" s="3">
        <v>24737</v>
      </c>
      <c r="B1546" s="3">
        <v>1544</v>
      </c>
      <c r="C1546" s="3">
        <v>92</v>
      </c>
      <c r="D1546" s="3" t="s">
        <v>3365</v>
      </c>
      <c r="E1546" s="3" t="s">
        <v>20100</v>
      </c>
      <c r="F1546" s="3" t="s">
        <v>3877</v>
      </c>
      <c r="G1546" s="3" t="s">
        <v>731</v>
      </c>
      <c r="H1546" s="3" t="s">
        <v>11337</v>
      </c>
      <c r="I1546" s="3" t="s">
        <v>1963</v>
      </c>
      <c r="J1546" s="3">
        <v>275.80799999999999</v>
      </c>
      <c r="K1546" s="3">
        <v>154708956</v>
      </c>
      <c r="L1546" s="3" t="s">
        <v>59</v>
      </c>
      <c r="M1546" s="3">
        <v>0</v>
      </c>
      <c r="N1546" s="3" t="s">
        <v>3365</v>
      </c>
      <c r="O1546" s="3" t="s">
        <v>20100</v>
      </c>
      <c r="P1546" s="3" t="s">
        <v>179</v>
      </c>
      <c r="Q1546" s="3" t="s">
        <v>13281</v>
      </c>
      <c r="R1546" s="5" t="s">
        <v>20102</v>
      </c>
      <c r="S1546" s="3" t="s">
        <v>11337</v>
      </c>
      <c r="T1546" s="3" t="s">
        <v>731</v>
      </c>
      <c r="V1546" s="3">
        <v>20</v>
      </c>
      <c r="W1546" s="3">
        <v>16</v>
      </c>
      <c r="X1546" s="3">
        <v>82</v>
      </c>
      <c r="Y1546" s="3">
        <v>1544</v>
      </c>
      <c r="Z1546" s="3" t="s">
        <v>59</v>
      </c>
      <c r="AA1546" s="3">
        <v>92</v>
      </c>
      <c r="AB1546" s="3">
        <v>32</v>
      </c>
      <c r="AC1546" s="3">
        <v>154708956</v>
      </c>
      <c r="AD1546" s="3">
        <v>41167024</v>
      </c>
      <c r="AE1546" s="3" t="s">
        <v>1963</v>
      </c>
      <c r="AF1546" s="3">
        <v>17</v>
      </c>
      <c r="AG1546" s="3">
        <v>43</v>
      </c>
    </row>
    <row r="1547" spans="1:33" ht="15.75" customHeight="1" x14ac:dyDescent="0.15">
      <c r="A1547" s="3">
        <v>23515</v>
      </c>
      <c r="B1547" s="3">
        <v>1545</v>
      </c>
      <c r="C1547" s="3">
        <v>539</v>
      </c>
      <c r="D1547" s="3" t="s">
        <v>3369</v>
      </c>
      <c r="E1547" s="3" t="s">
        <v>20104</v>
      </c>
      <c r="F1547" s="3" t="s">
        <v>297</v>
      </c>
      <c r="G1547" s="3" t="s">
        <v>146</v>
      </c>
      <c r="H1547" s="3" t="s">
        <v>2725</v>
      </c>
      <c r="I1547" s="3" t="s">
        <v>2725</v>
      </c>
      <c r="J1547" s="3">
        <v>275.3116</v>
      </c>
      <c r="K1547" s="3">
        <v>52558545</v>
      </c>
      <c r="L1547" s="3" t="s">
        <v>101</v>
      </c>
      <c r="M1547" s="3">
        <v>1</v>
      </c>
      <c r="N1547" s="3" t="s">
        <v>3369</v>
      </c>
      <c r="O1547" s="3" t="s">
        <v>20104</v>
      </c>
      <c r="P1547" s="3" t="s">
        <v>41</v>
      </c>
      <c r="Q1547" s="3" t="s">
        <v>13284</v>
      </c>
      <c r="R1547" s="5" t="s">
        <v>20106</v>
      </c>
      <c r="S1547" s="3" t="s">
        <v>2725</v>
      </c>
      <c r="T1547" s="3" t="s">
        <v>146</v>
      </c>
      <c r="V1547" s="3">
        <v>33</v>
      </c>
      <c r="X1547" s="3">
        <v>122</v>
      </c>
      <c r="Y1547" s="3">
        <v>1545</v>
      </c>
      <c r="Z1547" s="3" t="s">
        <v>101</v>
      </c>
      <c r="AA1547" s="3">
        <v>539</v>
      </c>
      <c r="AB1547" s="3">
        <v>170</v>
      </c>
      <c r="AC1547" s="3">
        <v>52558545</v>
      </c>
      <c r="AD1547" s="3">
        <v>14003974</v>
      </c>
      <c r="AE1547" s="3" t="s">
        <v>2725</v>
      </c>
      <c r="AF1547" s="3">
        <v>10</v>
      </c>
      <c r="AG1547" s="3">
        <v>30</v>
      </c>
    </row>
    <row r="1548" spans="1:33" ht="15.75" customHeight="1" x14ac:dyDescent="0.15">
      <c r="A1548" s="3">
        <v>26351</v>
      </c>
      <c r="B1548" s="3">
        <v>1546</v>
      </c>
      <c r="C1548" s="3">
        <v>239</v>
      </c>
      <c r="D1548" s="3" t="s">
        <v>3374</v>
      </c>
      <c r="E1548" s="3" t="s">
        <v>20108</v>
      </c>
      <c r="F1548" s="3" t="s">
        <v>331</v>
      </c>
      <c r="G1548" s="3" t="s">
        <v>167</v>
      </c>
      <c r="H1548" s="3" t="s">
        <v>2543</v>
      </c>
      <c r="I1548" s="3" t="s">
        <v>2088</v>
      </c>
      <c r="J1548" s="3">
        <v>275.12520000000001</v>
      </c>
      <c r="K1548" s="3">
        <v>32240947</v>
      </c>
      <c r="L1548" s="3" t="s">
        <v>221</v>
      </c>
      <c r="M1548" s="3">
        <v>0</v>
      </c>
      <c r="N1548" s="3" t="s">
        <v>3374</v>
      </c>
      <c r="O1548" s="3" t="s">
        <v>20108</v>
      </c>
      <c r="P1548" s="8">
        <v>39814</v>
      </c>
      <c r="Q1548" s="3" t="s">
        <v>13287</v>
      </c>
      <c r="R1548" s="5" t="s">
        <v>20110</v>
      </c>
      <c r="S1548" s="3" t="s">
        <v>2543</v>
      </c>
      <c r="T1548" s="3" t="s">
        <v>167</v>
      </c>
      <c r="V1548" s="3">
        <v>98</v>
      </c>
      <c r="W1548" s="3">
        <v>24</v>
      </c>
      <c r="X1548" s="3">
        <v>84</v>
      </c>
      <c r="Y1548" s="3">
        <v>1546</v>
      </c>
      <c r="Z1548" s="3" t="s">
        <v>221</v>
      </c>
      <c r="AA1548" s="3">
        <v>239</v>
      </c>
      <c r="AB1548" s="3">
        <v>129</v>
      </c>
      <c r="AC1548" s="3">
        <v>32240947</v>
      </c>
      <c r="AD1548" s="3">
        <v>8594717</v>
      </c>
      <c r="AE1548" s="3" t="s">
        <v>2088</v>
      </c>
      <c r="AF1548" s="3">
        <v>2</v>
      </c>
      <c r="AG1548" s="3">
        <v>68</v>
      </c>
    </row>
    <row r="1549" spans="1:33" ht="15.75" customHeight="1" x14ac:dyDescent="0.15">
      <c r="A1549" s="3">
        <v>23123</v>
      </c>
      <c r="B1549" s="3">
        <v>1547</v>
      </c>
      <c r="C1549" s="3">
        <v>99</v>
      </c>
      <c r="D1549" s="3" t="s">
        <v>3376</v>
      </c>
      <c r="E1549" s="3" t="s">
        <v>20112</v>
      </c>
      <c r="F1549" s="3" t="s">
        <v>1009</v>
      </c>
      <c r="G1549" s="3" t="s">
        <v>403</v>
      </c>
      <c r="H1549" s="3" t="s">
        <v>6210</v>
      </c>
      <c r="I1549" s="3" t="s">
        <v>203</v>
      </c>
      <c r="J1549" s="3">
        <v>275.1123</v>
      </c>
      <c r="K1549" s="3">
        <v>8206673</v>
      </c>
      <c r="L1549" s="3" t="s">
        <v>162</v>
      </c>
      <c r="M1549" s="3">
        <v>1</v>
      </c>
      <c r="N1549" s="3" t="s">
        <v>3376</v>
      </c>
      <c r="O1549" s="3" t="s">
        <v>20112</v>
      </c>
      <c r="P1549" s="3" t="s">
        <v>179</v>
      </c>
      <c r="Q1549" s="3" t="s">
        <v>13289</v>
      </c>
      <c r="R1549" s="5" t="s">
        <v>20113</v>
      </c>
      <c r="S1549" s="3" t="s">
        <v>6210</v>
      </c>
      <c r="T1549" s="3" t="s">
        <v>403</v>
      </c>
      <c r="V1549" s="3">
        <v>48</v>
      </c>
      <c r="W1549" s="3">
        <v>127</v>
      </c>
      <c r="X1549" s="3">
        <v>127</v>
      </c>
      <c r="Y1549" s="3">
        <v>1547</v>
      </c>
      <c r="Z1549" s="3" t="s">
        <v>162</v>
      </c>
      <c r="AA1549" s="3">
        <v>99</v>
      </c>
      <c r="AB1549" s="3">
        <v>48</v>
      </c>
      <c r="AC1549" s="3">
        <v>8206673</v>
      </c>
      <c r="AD1549" s="3">
        <v>2187791</v>
      </c>
      <c r="AE1549" s="3" t="s">
        <v>203</v>
      </c>
      <c r="AF1549" s="3">
        <v>8</v>
      </c>
      <c r="AG1549" s="3">
        <v>9</v>
      </c>
    </row>
    <row r="1550" spans="1:33" ht="15.75" customHeight="1" x14ac:dyDescent="0.15">
      <c r="A1550" s="3">
        <v>22958</v>
      </c>
      <c r="B1550" s="3">
        <v>1548</v>
      </c>
      <c r="C1550" s="3">
        <v>116</v>
      </c>
      <c r="D1550" s="3" t="s">
        <v>3377</v>
      </c>
      <c r="E1550" s="3" t="s">
        <v>20114</v>
      </c>
      <c r="F1550" s="3" t="s">
        <v>143</v>
      </c>
      <c r="G1550" s="3" t="s">
        <v>77</v>
      </c>
      <c r="H1550" s="3" t="s">
        <v>8799</v>
      </c>
      <c r="I1550" s="15"/>
      <c r="J1550" s="3">
        <v>275.0444</v>
      </c>
      <c r="K1550" s="3">
        <v>17204463</v>
      </c>
      <c r="L1550" s="3" t="s">
        <v>162</v>
      </c>
      <c r="M1550" s="3">
        <v>1</v>
      </c>
      <c r="N1550" s="3" t="s">
        <v>3377</v>
      </c>
      <c r="O1550" s="3" t="s">
        <v>20114</v>
      </c>
      <c r="P1550" s="3" t="s">
        <v>91</v>
      </c>
      <c r="Q1550" s="3" t="s">
        <v>8794</v>
      </c>
      <c r="R1550" s="5" t="s">
        <v>20115</v>
      </c>
      <c r="S1550" s="3" t="s">
        <v>8799</v>
      </c>
      <c r="T1550" s="3" t="s">
        <v>77</v>
      </c>
      <c r="V1550" s="3">
        <v>53</v>
      </c>
      <c r="W1550" s="3">
        <v>0</v>
      </c>
      <c r="X1550" s="3">
        <v>127</v>
      </c>
      <c r="Y1550" s="3">
        <v>1548</v>
      </c>
      <c r="Z1550" s="3" t="s">
        <v>162</v>
      </c>
      <c r="AA1550" s="3">
        <v>116</v>
      </c>
      <c r="AB1550" s="3">
        <v>55</v>
      </c>
      <c r="AC1550" s="3">
        <v>17204463</v>
      </c>
      <c r="AD1550" s="3">
        <v>4587314</v>
      </c>
      <c r="AF1550" s="3">
        <v>8</v>
      </c>
      <c r="AG1550" s="3">
        <v>373</v>
      </c>
    </row>
    <row r="1551" spans="1:33" ht="15.75" customHeight="1" x14ac:dyDescent="0.15">
      <c r="A1551" s="3">
        <v>17834</v>
      </c>
      <c r="B1551" s="3">
        <v>1549</v>
      </c>
      <c r="C1551" s="3">
        <v>130</v>
      </c>
      <c r="D1551" s="3" t="s">
        <v>3383</v>
      </c>
      <c r="E1551" s="3" t="s">
        <v>20118</v>
      </c>
      <c r="F1551" s="3" t="s">
        <v>5738</v>
      </c>
      <c r="G1551" s="3" t="s">
        <v>599</v>
      </c>
      <c r="H1551" s="3" t="s">
        <v>11084</v>
      </c>
      <c r="I1551" s="3" t="s">
        <v>3354</v>
      </c>
      <c r="J1551" s="3">
        <v>274.721</v>
      </c>
      <c r="K1551" s="3">
        <v>12200908</v>
      </c>
      <c r="L1551" s="3" t="s">
        <v>538</v>
      </c>
      <c r="M1551" s="3">
        <v>4</v>
      </c>
      <c r="N1551" s="3" t="s">
        <v>3383</v>
      </c>
      <c r="O1551" s="3" t="s">
        <v>20118</v>
      </c>
      <c r="P1551" s="3" t="s">
        <v>179</v>
      </c>
      <c r="Q1551" s="3" t="s">
        <v>13297</v>
      </c>
      <c r="R1551" s="5" t="s">
        <v>20120</v>
      </c>
      <c r="S1551" s="3" t="s">
        <v>11084</v>
      </c>
      <c r="T1551" s="3" t="s">
        <v>599</v>
      </c>
      <c r="V1551" s="3">
        <v>26</v>
      </c>
      <c r="W1551" s="3">
        <v>24</v>
      </c>
      <c r="X1551" s="3">
        <v>50</v>
      </c>
      <c r="Y1551" s="3">
        <v>1549</v>
      </c>
      <c r="Z1551" s="3" t="s">
        <v>538</v>
      </c>
      <c r="AA1551" s="3">
        <v>130</v>
      </c>
      <c r="AB1551" s="3">
        <v>16</v>
      </c>
      <c r="AC1551" s="3">
        <v>12200908</v>
      </c>
      <c r="AD1551" s="3">
        <v>3255998</v>
      </c>
      <c r="AE1551" s="3" t="s">
        <v>3354</v>
      </c>
      <c r="AF1551" s="3">
        <v>3</v>
      </c>
      <c r="AG1551" s="3">
        <v>13</v>
      </c>
    </row>
    <row r="1552" spans="1:33" ht="15.75" customHeight="1" x14ac:dyDescent="0.15">
      <c r="A1552" s="3">
        <v>23749</v>
      </c>
      <c r="B1552" s="3">
        <v>1550</v>
      </c>
      <c r="C1552" s="3">
        <v>143</v>
      </c>
      <c r="D1552" s="3" t="s">
        <v>3387</v>
      </c>
      <c r="E1552" s="3" t="s">
        <v>20122</v>
      </c>
      <c r="F1552" s="3" t="s">
        <v>1702</v>
      </c>
      <c r="G1552" s="3" t="s">
        <v>836</v>
      </c>
      <c r="H1552" s="3" t="s">
        <v>11354</v>
      </c>
      <c r="I1552" s="3" t="s">
        <v>838</v>
      </c>
      <c r="J1552" s="3">
        <v>274.49450000000002</v>
      </c>
      <c r="K1552" s="3">
        <v>10765044</v>
      </c>
      <c r="L1552" s="3" t="s">
        <v>101</v>
      </c>
      <c r="M1552" s="3">
        <v>1</v>
      </c>
      <c r="N1552" s="3" t="s">
        <v>3387</v>
      </c>
      <c r="O1552" s="3" t="s">
        <v>20122</v>
      </c>
      <c r="P1552" s="3" t="s">
        <v>6091</v>
      </c>
      <c r="Q1552" s="3" t="s">
        <v>13300</v>
      </c>
      <c r="R1552" s="5" t="s">
        <v>20125</v>
      </c>
      <c r="S1552" s="3" t="s">
        <v>11354</v>
      </c>
      <c r="T1552" s="3" t="s">
        <v>836</v>
      </c>
      <c r="V1552" s="3">
        <v>6</v>
      </c>
      <c r="W1552" s="3">
        <v>0</v>
      </c>
      <c r="X1552" s="3">
        <v>123</v>
      </c>
      <c r="Y1552" s="3">
        <v>1550</v>
      </c>
      <c r="Z1552" s="3" t="s">
        <v>101</v>
      </c>
      <c r="AA1552" s="3">
        <v>143</v>
      </c>
      <c r="AB1552" s="3">
        <v>16</v>
      </c>
      <c r="AC1552" s="3">
        <v>10765044</v>
      </c>
      <c r="AD1552" s="3">
        <v>2874553</v>
      </c>
      <c r="AF1552" s="3">
        <v>10</v>
      </c>
      <c r="AG1552" s="3">
        <v>55</v>
      </c>
    </row>
    <row r="1553" spans="1:33" ht="15.75" customHeight="1" x14ac:dyDescent="0.15">
      <c r="A1553" s="3">
        <v>23142</v>
      </c>
      <c r="B1553" s="3">
        <v>1551</v>
      </c>
      <c r="C1553" s="3">
        <v>23</v>
      </c>
      <c r="D1553" s="3" t="s">
        <v>3389</v>
      </c>
      <c r="E1553" s="3" t="s">
        <v>20127</v>
      </c>
      <c r="F1553" s="3" t="s">
        <v>331</v>
      </c>
      <c r="G1553" s="3" t="s">
        <v>167</v>
      </c>
      <c r="H1553" s="3" t="s">
        <v>11358</v>
      </c>
      <c r="I1553" s="3" t="s">
        <v>13305</v>
      </c>
      <c r="J1553" s="3">
        <v>274.14269999999999</v>
      </c>
      <c r="K1553" s="3">
        <v>2662729</v>
      </c>
      <c r="L1553" s="3" t="s">
        <v>221</v>
      </c>
      <c r="M1553" s="3">
        <v>1</v>
      </c>
      <c r="N1553" s="3" t="s">
        <v>3389</v>
      </c>
      <c r="O1553" s="3" t="s">
        <v>20127</v>
      </c>
      <c r="P1553" s="3" t="s">
        <v>91</v>
      </c>
      <c r="Q1553" s="3" t="s">
        <v>13302</v>
      </c>
      <c r="R1553" s="5" t="s">
        <v>20129</v>
      </c>
      <c r="S1553" s="3" t="s">
        <v>11358</v>
      </c>
      <c r="T1553" s="3" t="s">
        <v>167</v>
      </c>
      <c r="V1553" s="3">
        <v>99</v>
      </c>
      <c r="W1553" s="3">
        <v>0</v>
      </c>
      <c r="X1553" s="3">
        <v>85</v>
      </c>
      <c r="Y1553" s="3">
        <v>1551</v>
      </c>
      <c r="Z1553" s="3" t="s">
        <v>221</v>
      </c>
      <c r="AA1553" s="3">
        <v>23</v>
      </c>
      <c r="AB1553" s="3">
        <v>5</v>
      </c>
      <c r="AC1553" s="3">
        <v>2662729</v>
      </c>
      <c r="AD1553" s="3">
        <v>711688</v>
      </c>
      <c r="AF1553" s="3">
        <v>2</v>
      </c>
      <c r="AG1553" s="3">
        <v>312</v>
      </c>
    </row>
    <row r="1554" spans="1:33" ht="15.75" customHeight="1" x14ac:dyDescent="0.15">
      <c r="A1554" s="3">
        <v>24813</v>
      </c>
      <c r="B1554" s="3">
        <v>1552</v>
      </c>
      <c r="C1554" s="3">
        <v>14</v>
      </c>
      <c r="D1554" s="3" t="s">
        <v>3391</v>
      </c>
      <c r="E1554" s="3" t="s">
        <v>20130</v>
      </c>
      <c r="F1554" s="3" t="s">
        <v>475</v>
      </c>
      <c r="G1554" s="3" t="s">
        <v>277</v>
      </c>
      <c r="H1554" s="3" t="s">
        <v>4963</v>
      </c>
      <c r="I1554" s="3" t="s">
        <v>203</v>
      </c>
      <c r="J1554" s="3">
        <v>274.08659999999998</v>
      </c>
      <c r="K1554" s="3">
        <v>3964158</v>
      </c>
      <c r="L1554" s="3" t="s">
        <v>59</v>
      </c>
      <c r="M1554" s="3">
        <v>0</v>
      </c>
      <c r="N1554" s="3" t="s">
        <v>3391</v>
      </c>
      <c r="O1554" s="3" t="s">
        <v>20130</v>
      </c>
      <c r="P1554" s="8">
        <v>39448</v>
      </c>
      <c r="Q1554" s="3" t="s">
        <v>6988</v>
      </c>
      <c r="R1554" s="5" t="s">
        <v>20132</v>
      </c>
      <c r="S1554" s="3" t="s">
        <v>4963</v>
      </c>
      <c r="T1554" s="3" t="s">
        <v>277</v>
      </c>
      <c r="V1554" s="3">
        <v>120</v>
      </c>
      <c r="W1554" s="3">
        <v>127</v>
      </c>
      <c r="X1554" s="3">
        <v>83</v>
      </c>
      <c r="Y1554" s="3">
        <v>1552</v>
      </c>
      <c r="Z1554" s="3" t="s">
        <v>59</v>
      </c>
      <c r="AA1554" s="3">
        <v>14</v>
      </c>
      <c r="AB1554" s="3">
        <v>10</v>
      </c>
      <c r="AC1554" s="3">
        <v>3964158</v>
      </c>
      <c r="AD1554" s="3">
        <v>1059690</v>
      </c>
      <c r="AE1554" s="3" t="s">
        <v>203</v>
      </c>
      <c r="AF1554" s="3">
        <v>17</v>
      </c>
      <c r="AG1554" s="3">
        <v>9</v>
      </c>
    </row>
    <row r="1555" spans="1:33" ht="15.75" customHeight="1" x14ac:dyDescent="0.15">
      <c r="A1555" s="3">
        <v>19276</v>
      </c>
      <c r="B1555" s="3">
        <v>1553</v>
      </c>
      <c r="C1555" s="3">
        <v>90</v>
      </c>
      <c r="D1555" s="5" t="s">
        <v>3395</v>
      </c>
      <c r="E1555" s="3" t="s">
        <v>20134</v>
      </c>
      <c r="F1555" s="3" t="s">
        <v>331</v>
      </c>
      <c r="G1555" s="3" t="s">
        <v>167</v>
      </c>
      <c r="H1555" s="3" t="s">
        <v>11363</v>
      </c>
      <c r="I1555" s="3" t="s">
        <v>283</v>
      </c>
      <c r="J1555" s="3">
        <v>274.06619999999998</v>
      </c>
      <c r="K1555" s="3">
        <v>36430191</v>
      </c>
      <c r="L1555" s="3" t="s">
        <v>101</v>
      </c>
      <c r="M1555" s="3">
        <v>3</v>
      </c>
      <c r="N1555" s="5" t="s">
        <v>3395</v>
      </c>
      <c r="O1555" s="3" t="s">
        <v>20134</v>
      </c>
      <c r="P1555" s="3" t="s">
        <v>179</v>
      </c>
      <c r="Q1555" s="3" t="s">
        <v>13310</v>
      </c>
      <c r="R1555" s="5" t="s">
        <v>20136</v>
      </c>
      <c r="S1555" s="3" t="s">
        <v>11363</v>
      </c>
      <c r="T1555" s="3" t="s">
        <v>167</v>
      </c>
      <c r="V1555" s="3">
        <v>100</v>
      </c>
      <c r="W1555" s="3">
        <v>36</v>
      </c>
      <c r="X1555" s="3">
        <v>124</v>
      </c>
      <c r="Y1555" s="3">
        <v>1553</v>
      </c>
      <c r="Z1555" s="3" t="s">
        <v>101</v>
      </c>
      <c r="AA1555" s="3">
        <v>90</v>
      </c>
      <c r="AB1555" s="3">
        <v>30</v>
      </c>
      <c r="AC1555" s="3">
        <v>36430191</v>
      </c>
      <c r="AD1555" s="3">
        <v>9738968</v>
      </c>
      <c r="AE1555" s="3" t="s">
        <v>283</v>
      </c>
      <c r="AF1555" s="3">
        <v>10</v>
      </c>
      <c r="AG1555" s="3">
        <v>1</v>
      </c>
    </row>
    <row r="1556" spans="1:33" ht="15.75" customHeight="1" x14ac:dyDescent="0.15">
      <c r="A1556" s="3">
        <v>26596</v>
      </c>
      <c r="B1556" s="3">
        <v>1554</v>
      </c>
      <c r="C1556" s="3">
        <v>44</v>
      </c>
      <c r="D1556" s="3" t="s">
        <v>3400</v>
      </c>
      <c r="E1556" s="3" t="s">
        <v>20138</v>
      </c>
      <c r="F1556" s="3" t="s">
        <v>1620</v>
      </c>
      <c r="G1556" s="3" t="s">
        <v>412</v>
      </c>
      <c r="H1556" s="3" t="s">
        <v>9461</v>
      </c>
      <c r="I1556" s="3" t="s">
        <v>742</v>
      </c>
      <c r="J1556" s="3">
        <v>273.98680000000002</v>
      </c>
      <c r="K1556" s="3">
        <v>12132867</v>
      </c>
      <c r="L1556" s="3" t="s">
        <v>356</v>
      </c>
      <c r="M1556" s="3">
        <v>0</v>
      </c>
      <c r="N1556" s="3" t="s">
        <v>3400</v>
      </c>
      <c r="O1556" s="3" t="s">
        <v>20138</v>
      </c>
      <c r="P1556" s="8">
        <v>35065</v>
      </c>
      <c r="Q1556" s="3" t="s">
        <v>13313</v>
      </c>
      <c r="R1556" s="5" t="s">
        <v>20139</v>
      </c>
      <c r="S1556" s="3" t="s">
        <v>9461</v>
      </c>
      <c r="T1556" s="3" t="s">
        <v>412</v>
      </c>
      <c r="V1556" s="3">
        <v>67</v>
      </c>
      <c r="W1556" s="3">
        <v>62</v>
      </c>
      <c r="X1556" s="3">
        <v>80</v>
      </c>
      <c r="Y1556" s="3">
        <v>1554</v>
      </c>
      <c r="Z1556" s="3" t="s">
        <v>356</v>
      </c>
      <c r="AA1556" s="3">
        <v>44</v>
      </c>
      <c r="AB1556" s="3">
        <v>15</v>
      </c>
      <c r="AC1556" s="3">
        <v>12132867</v>
      </c>
      <c r="AD1556" s="3">
        <v>3244197</v>
      </c>
      <c r="AE1556" s="3" t="s">
        <v>742</v>
      </c>
      <c r="AF1556" s="3">
        <v>18</v>
      </c>
      <c r="AG1556" s="3">
        <v>17</v>
      </c>
    </row>
    <row r="1557" spans="1:33" ht="15.75" customHeight="1" x14ac:dyDescent="0.15">
      <c r="A1557" s="3">
        <v>24164</v>
      </c>
      <c r="B1557" s="3">
        <v>1555</v>
      </c>
      <c r="C1557" s="3">
        <v>7</v>
      </c>
      <c r="D1557" s="3" t="s">
        <v>3403</v>
      </c>
      <c r="E1557" s="3" t="s">
        <v>20140</v>
      </c>
      <c r="F1557" s="3" t="s">
        <v>36</v>
      </c>
      <c r="G1557" s="3" t="s">
        <v>37</v>
      </c>
      <c r="H1557" s="3" t="s">
        <v>817</v>
      </c>
      <c r="I1557" s="3" t="s">
        <v>817</v>
      </c>
      <c r="J1557" s="3">
        <v>273.18889999999999</v>
      </c>
      <c r="K1557" s="3">
        <v>8017000</v>
      </c>
      <c r="L1557" s="3" t="s">
        <v>40</v>
      </c>
      <c r="M1557" s="3">
        <v>1</v>
      </c>
      <c r="N1557" s="3" t="s">
        <v>3403</v>
      </c>
      <c r="O1557" s="3" t="s">
        <v>20140</v>
      </c>
      <c r="P1557" s="3" t="s">
        <v>104</v>
      </c>
      <c r="Q1557" s="3" t="s">
        <v>10671</v>
      </c>
      <c r="R1557" s="5" t="s">
        <v>20141</v>
      </c>
      <c r="S1557" s="3" t="s">
        <v>817</v>
      </c>
      <c r="T1557" s="3" t="s">
        <v>37</v>
      </c>
      <c r="V1557" s="3">
        <v>127</v>
      </c>
      <c r="W1557" s="3">
        <v>41</v>
      </c>
      <c r="X1557" s="3">
        <v>97</v>
      </c>
      <c r="Y1557" s="3">
        <v>1555</v>
      </c>
      <c r="Z1557" s="3" t="s">
        <v>40</v>
      </c>
      <c r="AA1557" s="3">
        <v>7</v>
      </c>
      <c r="AB1557" s="3">
        <v>7</v>
      </c>
      <c r="AC1557" s="3">
        <v>8017000</v>
      </c>
      <c r="AD1557" s="3">
        <v>2148242</v>
      </c>
      <c r="AE1557" s="3" t="s">
        <v>817</v>
      </c>
      <c r="AF1557" s="3">
        <v>4</v>
      </c>
      <c r="AG1557" s="3">
        <v>11</v>
      </c>
    </row>
    <row r="1558" spans="1:33" ht="15.75" customHeight="1" x14ac:dyDescent="0.15">
      <c r="A1558" s="3">
        <v>23778</v>
      </c>
      <c r="B1558" s="3">
        <v>1556</v>
      </c>
      <c r="C1558" s="3">
        <v>27</v>
      </c>
      <c r="D1558" s="3" t="s">
        <v>3404</v>
      </c>
      <c r="E1558" s="3" t="s">
        <v>20143</v>
      </c>
      <c r="F1558" s="3" t="s">
        <v>297</v>
      </c>
      <c r="G1558" s="3" t="s">
        <v>146</v>
      </c>
      <c r="H1558" s="3" t="s">
        <v>2725</v>
      </c>
      <c r="I1558" s="3" t="s">
        <v>2725</v>
      </c>
      <c r="J1558" s="3">
        <v>273.12950000000001</v>
      </c>
      <c r="K1558" s="3">
        <v>9637036</v>
      </c>
      <c r="L1558" s="3" t="s">
        <v>101</v>
      </c>
      <c r="M1558" s="3">
        <v>1</v>
      </c>
      <c r="N1558" s="3" t="s">
        <v>3404</v>
      </c>
      <c r="O1558" s="3" t="s">
        <v>20143</v>
      </c>
      <c r="P1558" s="3" t="s">
        <v>179</v>
      </c>
      <c r="Q1558" s="3" t="s">
        <v>13322</v>
      </c>
      <c r="R1558" s="5" t="s">
        <v>20145</v>
      </c>
      <c r="S1558" s="3" t="s">
        <v>2725</v>
      </c>
      <c r="T1558" s="3" t="s">
        <v>146</v>
      </c>
      <c r="V1558" s="3">
        <v>34</v>
      </c>
      <c r="X1558" s="3">
        <v>125</v>
      </c>
      <c r="Y1558" s="3">
        <v>1556</v>
      </c>
      <c r="Z1558" s="3" t="s">
        <v>101</v>
      </c>
      <c r="AA1558" s="3">
        <v>27</v>
      </c>
      <c r="AB1558" s="3">
        <v>9</v>
      </c>
      <c r="AC1558" s="3">
        <v>9637036</v>
      </c>
      <c r="AD1558" s="3">
        <v>2582759</v>
      </c>
      <c r="AE1558" s="3" t="s">
        <v>2725</v>
      </c>
      <c r="AF1558" s="3">
        <v>10</v>
      </c>
      <c r="AG1558" s="3">
        <v>30</v>
      </c>
    </row>
    <row r="1559" spans="1:33" ht="15.75" customHeight="1" x14ac:dyDescent="0.15">
      <c r="A1559" s="3">
        <v>308</v>
      </c>
      <c r="B1559" s="3">
        <v>1557</v>
      </c>
      <c r="C1559" s="3">
        <v>60</v>
      </c>
      <c r="D1559" s="5" t="s">
        <v>3406</v>
      </c>
      <c r="E1559" s="3" t="s">
        <v>20147</v>
      </c>
      <c r="F1559" s="3" t="s">
        <v>5738</v>
      </c>
      <c r="G1559" s="3" t="s">
        <v>599</v>
      </c>
      <c r="H1559" s="3" t="s">
        <v>11376</v>
      </c>
      <c r="I1559" s="3" t="s">
        <v>13328</v>
      </c>
      <c r="J1559" s="3">
        <v>273.04989999999998</v>
      </c>
      <c r="K1559" s="3">
        <v>38318012</v>
      </c>
      <c r="L1559" s="3" t="s">
        <v>356</v>
      </c>
      <c r="M1559" s="3">
        <v>5</v>
      </c>
      <c r="N1559" s="5" t="s">
        <v>3406</v>
      </c>
      <c r="O1559" s="3" t="s">
        <v>20147</v>
      </c>
      <c r="P1559" s="3" t="s">
        <v>104</v>
      </c>
      <c r="Q1559" s="3" t="s">
        <v>13326</v>
      </c>
      <c r="R1559" s="5" t="s">
        <v>20149</v>
      </c>
      <c r="S1559" s="3" t="s">
        <v>11376</v>
      </c>
      <c r="T1559" s="3" t="s">
        <v>599</v>
      </c>
      <c r="V1559" s="3">
        <v>27</v>
      </c>
      <c r="W1559" s="3">
        <v>0</v>
      </c>
      <c r="X1559" s="3">
        <v>81</v>
      </c>
      <c r="Y1559" s="3">
        <v>1557</v>
      </c>
      <c r="Z1559" s="3" t="s">
        <v>356</v>
      </c>
      <c r="AA1559" s="3">
        <v>60</v>
      </c>
      <c r="AB1559" s="3">
        <v>30</v>
      </c>
      <c r="AC1559" s="3">
        <v>38318012</v>
      </c>
      <c r="AD1559" s="3">
        <v>10271551</v>
      </c>
      <c r="AF1559" s="3">
        <v>18</v>
      </c>
      <c r="AG1559" s="3">
        <v>76</v>
      </c>
    </row>
    <row r="1560" spans="1:33" ht="15.75" customHeight="1" x14ac:dyDescent="0.15">
      <c r="A1560" s="3">
        <v>23521</v>
      </c>
      <c r="B1560" s="3">
        <v>1558</v>
      </c>
      <c r="C1560" s="3">
        <v>1387</v>
      </c>
      <c r="D1560" s="3" t="s">
        <v>3416</v>
      </c>
      <c r="E1560" s="3" t="s">
        <v>20151</v>
      </c>
      <c r="F1560" s="3" t="s">
        <v>36</v>
      </c>
      <c r="G1560" s="3" t="s">
        <v>37</v>
      </c>
      <c r="H1560" s="3" t="s">
        <v>2774</v>
      </c>
      <c r="I1560" s="3" t="s">
        <v>39</v>
      </c>
      <c r="J1560" s="3">
        <v>273.02249999999998</v>
      </c>
      <c r="K1560" s="3">
        <v>473041000</v>
      </c>
      <c r="L1560" s="3" t="s">
        <v>221</v>
      </c>
      <c r="M1560" s="3">
        <v>1</v>
      </c>
      <c r="N1560" s="3" t="s">
        <v>3416</v>
      </c>
      <c r="O1560" s="3" t="s">
        <v>20151</v>
      </c>
      <c r="P1560" s="3" t="s">
        <v>3926</v>
      </c>
      <c r="Q1560" s="3" t="s">
        <v>12409</v>
      </c>
      <c r="R1560" s="5" t="s">
        <v>20152</v>
      </c>
      <c r="S1560" s="3" t="s">
        <v>2774</v>
      </c>
      <c r="T1560" s="3" t="s">
        <v>37</v>
      </c>
      <c r="V1560" s="3">
        <v>127</v>
      </c>
      <c r="W1560" s="3">
        <v>98</v>
      </c>
      <c r="X1560" s="3">
        <v>86</v>
      </c>
      <c r="Y1560" s="3">
        <v>1558</v>
      </c>
      <c r="Z1560" s="3" t="s">
        <v>221</v>
      </c>
      <c r="AA1560" s="3">
        <v>1387</v>
      </c>
      <c r="AB1560" s="3">
        <v>874</v>
      </c>
      <c r="AC1560" s="3">
        <v>473041000</v>
      </c>
      <c r="AD1560" s="3">
        <v>126813000</v>
      </c>
      <c r="AE1560" s="3" t="s">
        <v>39</v>
      </c>
      <c r="AF1560" s="3">
        <v>2</v>
      </c>
      <c r="AG1560" s="3">
        <v>2</v>
      </c>
    </row>
    <row r="1561" spans="1:33" ht="15.75" customHeight="1" x14ac:dyDescent="0.15">
      <c r="A1561" s="3">
        <v>25841</v>
      </c>
      <c r="B1561" s="3">
        <v>1559</v>
      </c>
      <c r="C1561" s="3">
        <v>102</v>
      </c>
      <c r="D1561" s="3" t="s">
        <v>3422</v>
      </c>
      <c r="E1561" s="3" t="s">
        <v>20154</v>
      </c>
      <c r="F1561" s="3" t="s">
        <v>96</v>
      </c>
      <c r="G1561" s="3" t="s">
        <v>61</v>
      </c>
      <c r="H1561" s="3" t="s">
        <v>3165</v>
      </c>
      <c r="I1561" s="3" t="s">
        <v>63</v>
      </c>
      <c r="J1561" s="3">
        <v>272.94439999999997</v>
      </c>
      <c r="K1561" s="3">
        <v>12612732</v>
      </c>
      <c r="L1561" s="3" t="s">
        <v>162</v>
      </c>
      <c r="M1561" s="3">
        <v>0</v>
      </c>
      <c r="N1561" s="3" t="s">
        <v>3422</v>
      </c>
      <c r="O1561" s="3" t="s">
        <v>20154</v>
      </c>
      <c r="P1561" s="8">
        <v>37987</v>
      </c>
      <c r="Q1561" s="3" t="s">
        <v>13333</v>
      </c>
      <c r="R1561" s="5" t="s">
        <v>20155</v>
      </c>
      <c r="S1561" s="3" t="s">
        <v>3165</v>
      </c>
      <c r="T1561" s="3" t="s">
        <v>61</v>
      </c>
      <c r="V1561" s="3">
        <v>112</v>
      </c>
      <c r="W1561" s="3">
        <v>120</v>
      </c>
      <c r="X1561" s="3">
        <v>127</v>
      </c>
      <c r="Y1561" s="3">
        <v>1559</v>
      </c>
      <c r="Z1561" s="3" t="s">
        <v>162</v>
      </c>
      <c r="AA1561" s="3">
        <v>102</v>
      </c>
      <c r="AB1561" s="3">
        <v>28</v>
      </c>
      <c r="AC1561" s="3">
        <v>12612732</v>
      </c>
      <c r="AD1561" s="3">
        <v>3381934</v>
      </c>
      <c r="AE1561" s="3" t="s">
        <v>63</v>
      </c>
      <c r="AF1561" s="3">
        <v>8</v>
      </c>
      <c r="AG1561" s="3">
        <v>3</v>
      </c>
    </row>
    <row r="1562" spans="1:33" ht="15.75" customHeight="1" x14ac:dyDescent="0.15">
      <c r="A1562" s="3">
        <v>23639</v>
      </c>
      <c r="B1562" s="3">
        <v>1560</v>
      </c>
      <c r="C1562" s="3">
        <v>43</v>
      </c>
      <c r="D1562" s="3" t="s">
        <v>3426</v>
      </c>
      <c r="E1562" s="3" t="s">
        <v>20157</v>
      </c>
      <c r="F1562" s="3" t="s">
        <v>1620</v>
      </c>
      <c r="G1562" s="3" t="s">
        <v>412</v>
      </c>
      <c r="H1562" s="3" t="s">
        <v>742</v>
      </c>
      <c r="I1562" s="3" t="s">
        <v>742</v>
      </c>
      <c r="J1562" s="3">
        <v>272.92899999999997</v>
      </c>
      <c r="K1562" s="3">
        <v>3871029</v>
      </c>
      <c r="L1562" s="3" t="s">
        <v>71</v>
      </c>
      <c r="M1562" s="3">
        <v>1</v>
      </c>
      <c r="N1562" s="3" t="s">
        <v>3426</v>
      </c>
      <c r="O1562" s="3" t="s">
        <v>20157</v>
      </c>
      <c r="P1562" s="3" t="s">
        <v>1063</v>
      </c>
      <c r="Q1562" s="3" t="s">
        <v>13336</v>
      </c>
      <c r="R1562" s="5" t="s">
        <v>20159</v>
      </c>
      <c r="S1562" s="3" t="s">
        <v>742</v>
      </c>
      <c r="T1562" s="3" t="s">
        <v>412</v>
      </c>
      <c r="V1562" s="3">
        <v>68</v>
      </c>
      <c r="W1562" s="3">
        <v>63</v>
      </c>
      <c r="X1562" s="3">
        <v>127</v>
      </c>
      <c r="Y1562" s="3">
        <v>1560</v>
      </c>
      <c r="Z1562" s="3" t="s">
        <v>71</v>
      </c>
      <c r="AA1562" s="3">
        <v>43</v>
      </c>
      <c r="AB1562" s="3">
        <v>14</v>
      </c>
      <c r="AC1562" s="3">
        <v>3871029</v>
      </c>
      <c r="AD1562" s="3">
        <v>1038007</v>
      </c>
      <c r="AE1562" s="3" t="s">
        <v>742</v>
      </c>
      <c r="AF1562" s="3">
        <v>5</v>
      </c>
      <c r="AG1562" s="3">
        <v>17</v>
      </c>
    </row>
    <row r="1563" spans="1:33" ht="15.75" customHeight="1" x14ac:dyDescent="0.15">
      <c r="A1563" s="3">
        <v>25221</v>
      </c>
      <c r="B1563" s="3">
        <v>1561</v>
      </c>
      <c r="C1563" s="3">
        <v>7</v>
      </c>
      <c r="D1563" s="3" t="s">
        <v>3430</v>
      </c>
      <c r="E1563" s="3" t="s">
        <v>20160</v>
      </c>
      <c r="F1563" s="3" t="s">
        <v>657</v>
      </c>
      <c r="G1563" s="3" t="s">
        <v>246</v>
      </c>
      <c r="H1563" s="3" t="s">
        <v>3818</v>
      </c>
      <c r="I1563" s="3" t="s">
        <v>3818</v>
      </c>
      <c r="J1563" s="3">
        <v>272.56529999999998</v>
      </c>
      <c r="K1563" s="3">
        <v>2116614</v>
      </c>
      <c r="L1563" s="3" t="s">
        <v>538</v>
      </c>
      <c r="M1563" s="3">
        <v>0</v>
      </c>
      <c r="N1563" s="3" t="s">
        <v>3430</v>
      </c>
      <c r="O1563" s="3" t="s">
        <v>20160</v>
      </c>
      <c r="P1563" s="8">
        <v>38353</v>
      </c>
      <c r="Q1563" s="3" t="s">
        <v>13338</v>
      </c>
      <c r="R1563" s="5" t="s">
        <v>20162</v>
      </c>
      <c r="S1563" s="3" t="s">
        <v>3818</v>
      </c>
      <c r="T1563" s="3" t="s">
        <v>246</v>
      </c>
      <c r="V1563" s="3">
        <v>120</v>
      </c>
      <c r="W1563" s="3">
        <v>27</v>
      </c>
      <c r="X1563" s="3">
        <v>51</v>
      </c>
      <c r="Y1563" s="3">
        <v>1561</v>
      </c>
      <c r="Z1563" s="3" t="s">
        <v>538</v>
      </c>
      <c r="AA1563" s="3">
        <v>7</v>
      </c>
      <c r="AB1563" s="3">
        <v>3</v>
      </c>
      <c r="AC1563" s="3">
        <v>2116614</v>
      </c>
      <c r="AD1563" s="3">
        <v>568119</v>
      </c>
      <c r="AE1563" s="3" t="s">
        <v>3818</v>
      </c>
      <c r="AF1563" s="3">
        <v>3</v>
      </c>
      <c r="AG1563" s="3">
        <v>22</v>
      </c>
    </row>
    <row r="1564" spans="1:33" ht="15.75" customHeight="1" x14ac:dyDescent="0.15">
      <c r="A1564" s="3">
        <v>17351</v>
      </c>
      <c r="B1564" s="3">
        <v>1562</v>
      </c>
      <c r="C1564" s="3">
        <v>10</v>
      </c>
      <c r="D1564" s="3" t="s">
        <v>3432</v>
      </c>
      <c r="E1564" s="3" t="s">
        <v>20164</v>
      </c>
      <c r="F1564" s="3" t="s">
        <v>314</v>
      </c>
      <c r="G1564" s="3" t="s">
        <v>153</v>
      </c>
      <c r="H1564" s="3" t="s">
        <v>3261</v>
      </c>
      <c r="I1564" s="3" t="s">
        <v>1401</v>
      </c>
      <c r="J1564" s="3">
        <v>272.15300000000002</v>
      </c>
      <c r="K1564" s="3">
        <v>11090237</v>
      </c>
      <c r="L1564" s="3" t="s">
        <v>538</v>
      </c>
      <c r="M1564" s="3">
        <v>2</v>
      </c>
      <c r="N1564" s="3" t="s">
        <v>3432</v>
      </c>
      <c r="O1564" s="3" t="s">
        <v>20164</v>
      </c>
      <c r="P1564" s="3" t="s">
        <v>987</v>
      </c>
      <c r="Q1564" s="3" t="s">
        <v>13342</v>
      </c>
      <c r="R1564" s="5" t="s">
        <v>20166</v>
      </c>
      <c r="S1564" s="3" t="s">
        <v>3261</v>
      </c>
      <c r="T1564" s="3" t="s">
        <v>153</v>
      </c>
      <c r="V1564" s="3">
        <v>11</v>
      </c>
      <c r="W1564" s="3">
        <v>0</v>
      </c>
      <c r="X1564" s="3">
        <v>52</v>
      </c>
      <c r="Y1564" s="3">
        <v>1562</v>
      </c>
      <c r="Z1564" s="3" t="s">
        <v>538</v>
      </c>
      <c r="AA1564" s="3">
        <v>10</v>
      </c>
      <c r="AB1564" s="3">
        <v>4</v>
      </c>
      <c r="AC1564" s="3">
        <v>11090237</v>
      </c>
      <c r="AD1564" s="3">
        <v>2980021</v>
      </c>
      <c r="AF1564" s="3">
        <v>3</v>
      </c>
      <c r="AG1564" s="3">
        <v>21</v>
      </c>
    </row>
    <row r="1565" spans="1:33" ht="15.75" customHeight="1" x14ac:dyDescent="0.15">
      <c r="A1565" s="3">
        <v>25038</v>
      </c>
      <c r="B1565" s="3">
        <v>1563</v>
      </c>
      <c r="C1565" s="3">
        <v>13</v>
      </c>
      <c r="D1565" s="5" t="s">
        <v>3435</v>
      </c>
      <c r="E1565" s="3" t="s">
        <v>20168</v>
      </c>
      <c r="F1565" s="3" t="s">
        <v>657</v>
      </c>
      <c r="G1565" s="3" t="s">
        <v>246</v>
      </c>
      <c r="H1565" s="3" t="s">
        <v>3189</v>
      </c>
      <c r="I1565" s="3" t="s">
        <v>3190</v>
      </c>
      <c r="J1565" s="3">
        <v>272.10050000000001</v>
      </c>
      <c r="K1565" s="3">
        <v>2152456</v>
      </c>
      <c r="L1565" s="3" t="s">
        <v>356</v>
      </c>
      <c r="M1565" s="3">
        <v>0</v>
      </c>
      <c r="N1565" s="5" t="s">
        <v>3435</v>
      </c>
      <c r="O1565" s="3" t="s">
        <v>20168</v>
      </c>
      <c r="P1565" s="3" t="s">
        <v>835</v>
      </c>
      <c r="Q1565" s="3" t="s">
        <v>13346</v>
      </c>
      <c r="R1565" s="5" t="s">
        <v>20171</v>
      </c>
      <c r="S1565" s="3" t="s">
        <v>3189</v>
      </c>
      <c r="T1565" s="3" t="s">
        <v>246</v>
      </c>
      <c r="V1565" s="3">
        <v>121</v>
      </c>
      <c r="W1565" s="3">
        <v>0</v>
      </c>
      <c r="X1565" s="3">
        <v>82</v>
      </c>
      <c r="Y1565" s="3">
        <v>1563</v>
      </c>
      <c r="Z1565" s="3" t="s">
        <v>356</v>
      </c>
      <c r="AA1565" s="3">
        <v>13</v>
      </c>
      <c r="AB1565" s="3">
        <v>2</v>
      </c>
      <c r="AC1565" s="3">
        <v>2152456</v>
      </c>
      <c r="AD1565" s="3">
        <v>578461</v>
      </c>
      <c r="AF1565" s="3">
        <v>18</v>
      </c>
      <c r="AG1565" s="3">
        <v>14</v>
      </c>
    </row>
    <row r="1566" spans="1:33" ht="15.75" customHeight="1" x14ac:dyDescent="0.15">
      <c r="A1566" s="3">
        <v>24636</v>
      </c>
      <c r="B1566" s="3">
        <v>1564</v>
      </c>
      <c r="C1566" s="3">
        <v>28</v>
      </c>
      <c r="D1566" s="3" t="s">
        <v>3440</v>
      </c>
      <c r="E1566" s="3" t="s">
        <v>20173</v>
      </c>
      <c r="F1566" s="3" t="s">
        <v>1620</v>
      </c>
      <c r="G1566" s="3" t="s">
        <v>412</v>
      </c>
      <c r="H1566" s="3" t="s">
        <v>11395</v>
      </c>
      <c r="I1566" s="3" t="s">
        <v>742</v>
      </c>
      <c r="J1566" s="3">
        <v>272.03390000000002</v>
      </c>
      <c r="K1566" s="3">
        <v>2581372</v>
      </c>
      <c r="L1566" s="3" t="s">
        <v>364</v>
      </c>
      <c r="M1566" s="3">
        <v>0</v>
      </c>
      <c r="N1566" s="3" t="s">
        <v>3440</v>
      </c>
      <c r="O1566" s="3" t="s">
        <v>20173</v>
      </c>
      <c r="P1566" s="3" t="s">
        <v>835</v>
      </c>
      <c r="Q1566" s="3" t="s">
        <v>13348</v>
      </c>
      <c r="R1566" s="5" t="s">
        <v>20175</v>
      </c>
      <c r="S1566" s="3" t="s">
        <v>11395</v>
      </c>
      <c r="T1566" s="3" t="s">
        <v>412</v>
      </c>
      <c r="V1566" s="3">
        <v>69</v>
      </c>
      <c r="W1566" s="3">
        <v>64</v>
      </c>
      <c r="X1566" s="3">
        <v>67</v>
      </c>
      <c r="Y1566" s="3">
        <v>1564</v>
      </c>
      <c r="Z1566" s="3" t="s">
        <v>364</v>
      </c>
      <c r="AA1566" s="3">
        <v>28</v>
      </c>
      <c r="AB1566" s="3">
        <v>8</v>
      </c>
      <c r="AC1566" s="3">
        <v>2581372</v>
      </c>
      <c r="AD1566" s="3">
        <v>693854</v>
      </c>
      <c r="AE1566" s="3" t="s">
        <v>742</v>
      </c>
      <c r="AF1566" s="3">
        <v>20</v>
      </c>
      <c r="AG1566" s="3">
        <v>17</v>
      </c>
    </row>
    <row r="1567" spans="1:33" ht="15.75" customHeight="1" x14ac:dyDescent="0.15">
      <c r="A1567" s="3">
        <v>25870</v>
      </c>
      <c r="B1567" s="3">
        <v>1565</v>
      </c>
      <c r="C1567" s="3">
        <v>18</v>
      </c>
      <c r="D1567" s="3" t="s">
        <v>3443</v>
      </c>
      <c r="E1567" s="3" t="s">
        <v>20177</v>
      </c>
      <c r="F1567" s="3" t="s">
        <v>855</v>
      </c>
      <c r="G1567" s="3" t="s">
        <v>292</v>
      </c>
      <c r="H1567" s="3" t="s">
        <v>2279</v>
      </c>
      <c r="I1567" s="3" t="s">
        <v>2280</v>
      </c>
      <c r="J1567" s="3">
        <v>271.76609999999999</v>
      </c>
      <c r="K1567" s="3">
        <v>2243653</v>
      </c>
      <c r="L1567" s="3" t="s">
        <v>59</v>
      </c>
      <c r="M1567" s="3">
        <v>0</v>
      </c>
      <c r="N1567" s="3" t="s">
        <v>3443</v>
      </c>
      <c r="O1567" s="3" t="s">
        <v>20177</v>
      </c>
      <c r="P1567" s="8">
        <v>37987</v>
      </c>
      <c r="Q1567" s="3" t="s">
        <v>13352</v>
      </c>
      <c r="R1567" s="5" t="s">
        <v>20178</v>
      </c>
      <c r="S1567" s="3" t="s">
        <v>2279</v>
      </c>
      <c r="T1567" s="3" t="s">
        <v>292</v>
      </c>
      <c r="V1567" s="3">
        <v>51</v>
      </c>
      <c r="W1567" s="3">
        <v>16</v>
      </c>
      <c r="X1567" s="3">
        <v>84</v>
      </c>
      <c r="Y1567" s="3">
        <v>1565</v>
      </c>
      <c r="Z1567" s="3" t="s">
        <v>59</v>
      </c>
      <c r="AA1567" s="3">
        <v>18</v>
      </c>
      <c r="AB1567" s="3">
        <v>5</v>
      </c>
      <c r="AC1567" s="3">
        <v>2243653</v>
      </c>
      <c r="AD1567" s="3">
        <v>603512</v>
      </c>
      <c r="AE1567" s="3" t="s">
        <v>2280</v>
      </c>
      <c r="AF1567" s="3">
        <v>17</v>
      </c>
      <c r="AG1567" s="3">
        <v>52</v>
      </c>
    </row>
    <row r="1568" spans="1:33" ht="15.75" customHeight="1" x14ac:dyDescent="0.15">
      <c r="A1568" s="3">
        <v>26125</v>
      </c>
      <c r="B1568" s="3">
        <v>1566</v>
      </c>
      <c r="C1568" s="3">
        <v>40</v>
      </c>
      <c r="D1568" s="3" t="s">
        <v>3450</v>
      </c>
      <c r="E1568" s="3" t="s">
        <v>20179</v>
      </c>
      <c r="F1568" s="3" t="s">
        <v>1009</v>
      </c>
      <c r="G1568" s="3" t="s">
        <v>403</v>
      </c>
      <c r="H1568" s="3" t="s">
        <v>11405</v>
      </c>
      <c r="I1568" s="3" t="s">
        <v>203</v>
      </c>
      <c r="J1568" s="3">
        <v>271.66989999999998</v>
      </c>
      <c r="K1568" s="3">
        <v>5720000</v>
      </c>
      <c r="L1568" s="3" t="s">
        <v>71</v>
      </c>
      <c r="M1568" s="3">
        <v>0</v>
      </c>
      <c r="N1568" s="3" t="s">
        <v>3450</v>
      </c>
      <c r="O1568" s="3" t="s">
        <v>20179</v>
      </c>
      <c r="P1568" s="8">
        <v>37987</v>
      </c>
      <c r="Q1568" s="3" t="s">
        <v>13356</v>
      </c>
      <c r="R1568" s="5" t="s">
        <v>20180</v>
      </c>
      <c r="S1568" s="3" t="s">
        <v>11405</v>
      </c>
      <c r="T1568" s="3" t="s">
        <v>403</v>
      </c>
      <c r="V1568" s="3">
        <v>49</v>
      </c>
      <c r="W1568" s="3">
        <v>127</v>
      </c>
      <c r="X1568" s="3">
        <v>127</v>
      </c>
      <c r="Y1568" s="3">
        <v>1566</v>
      </c>
      <c r="Z1568" s="3" t="s">
        <v>71</v>
      </c>
      <c r="AA1568" s="3">
        <v>40</v>
      </c>
      <c r="AB1568" s="3">
        <v>20</v>
      </c>
      <c r="AC1568" s="3">
        <v>5720000</v>
      </c>
      <c r="AD1568" s="3">
        <v>1539000</v>
      </c>
      <c r="AE1568" s="3" t="s">
        <v>203</v>
      </c>
      <c r="AF1568" s="3">
        <v>5</v>
      </c>
      <c r="AG1568" s="3">
        <v>9</v>
      </c>
    </row>
    <row r="1569" spans="1:33" ht="15.75" customHeight="1" x14ac:dyDescent="0.15">
      <c r="A1569" s="3">
        <v>23404</v>
      </c>
      <c r="B1569" s="3">
        <v>1567</v>
      </c>
      <c r="C1569" s="3">
        <v>150</v>
      </c>
      <c r="D1569" s="3" t="s">
        <v>3460</v>
      </c>
      <c r="E1569" s="3" t="s">
        <v>20182</v>
      </c>
      <c r="F1569" s="3" t="s">
        <v>1620</v>
      </c>
      <c r="G1569" s="3" t="s">
        <v>412</v>
      </c>
      <c r="H1569" s="3" t="s">
        <v>11408</v>
      </c>
      <c r="I1569" s="3" t="s">
        <v>742</v>
      </c>
      <c r="J1569" s="3">
        <v>271.61439999999999</v>
      </c>
      <c r="K1569" s="3">
        <v>43264906</v>
      </c>
      <c r="L1569" s="3" t="s">
        <v>364</v>
      </c>
      <c r="M1569" s="3">
        <v>1</v>
      </c>
      <c r="N1569" s="3" t="s">
        <v>3460</v>
      </c>
      <c r="O1569" s="3" t="s">
        <v>20182</v>
      </c>
      <c r="P1569" s="3" t="s">
        <v>381</v>
      </c>
      <c r="Q1569" s="3" t="s">
        <v>13361</v>
      </c>
      <c r="R1569" s="5" t="s">
        <v>20184</v>
      </c>
      <c r="S1569" s="3" t="s">
        <v>11408</v>
      </c>
      <c r="T1569" s="3" t="s">
        <v>412</v>
      </c>
      <c r="V1569" s="3">
        <v>70</v>
      </c>
      <c r="W1569" s="3">
        <v>65</v>
      </c>
      <c r="X1569" s="3">
        <v>68</v>
      </c>
      <c r="Y1569" s="3">
        <v>1567</v>
      </c>
      <c r="Z1569" s="3" t="s">
        <v>364</v>
      </c>
      <c r="AA1569" s="3">
        <v>150</v>
      </c>
      <c r="AB1569" s="3">
        <v>75</v>
      </c>
      <c r="AC1569" s="3">
        <v>43264906</v>
      </c>
      <c r="AD1569" s="3">
        <v>11642420</v>
      </c>
      <c r="AE1569" s="3" t="s">
        <v>742</v>
      </c>
      <c r="AF1569" s="3">
        <v>20</v>
      </c>
      <c r="AG1569" s="3">
        <v>17</v>
      </c>
    </row>
    <row r="1570" spans="1:33" ht="15.75" customHeight="1" x14ac:dyDescent="0.15">
      <c r="A1570" s="3">
        <v>21601</v>
      </c>
      <c r="B1570" s="3">
        <v>1568</v>
      </c>
      <c r="C1570" s="3">
        <v>84</v>
      </c>
      <c r="D1570" s="3" t="s">
        <v>3464</v>
      </c>
      <c r="E1570" s="3" t="s">
        <v>20187</v>
      </c>
      <c r="F1570" s="3" t="s">
        <v>5738</v>
      </c>
      <c r="G1570" s="3" t="s">
        <v>599</v>
      </c>
      <c r="H1570" s="3" t="s">
        <v>11411</v>
      </c>
      <c r="I1570" s="3" t="s">
        <v>3354</v>
      </c>
      <c r="J1570" s="3">
        <v>271.6148</v>
      </c>
      <c r="K1570" s="3">
        <v>8837000</v>
      </c>
      <c r="L1570" s="3" t="s">
        <v>335</v>
      </c>
      <c r="M1570" s="3">
        <v>2</v>
      </c>
      <c r="N1570" s="3" t="s">
        <v>3464</v>
      </c>
      <c r="O1570" s="3" t="s">
        <v>20187</v>
      </c>
      <c r="P1570" s="3" t="s">
        <v>987</v>
      </c>
      <c r="Q1570" s="3" t="s">
        <v>13365</v>
      </c>
      <c r="R1570" s="5" t="s">
        <v>20189</v>
      </c>
      <c r="S1570" s="3" t="s">
        <v>11411</v>
      </c>
      <c r="T1570" s="3" t="s">
        <v>599</v>
      </c>
      <c r="V1570" s="3">
        <v>28</v>
      </c>
      <c r="W1570" s="3">
        <v>25</v>
      </c>
      <c r="X1570" s="3">
        <v>43</v>
      </c>
      <c r="Y1570" s="3">
        <v>1568</v>
      </c>
      <c r="Z1570" s="3" t="s">
        <v>335</v>
      </c>
      <c r="AA1570" s="3">
        <v>84</v>
      </c>
      <c r="AB1570" s="3">
        <v>29</v>
      </c>
      <c r="AC1570" s="3">
        <v>8837000</v>
      </c>
      <c r="AD1570" s="3">
        <v>2378000</v>
      </c>
      <c r="AE1570" s="3" t="s">
        <v>3354</v>
      </c>
      <c r="AF1570" s="3">
        <v>21</v>
      </c>
      <c r="AG1570" s="3">
        <v>13</v>
      </c>
    </row>
    <row r="1571" spans="1:33" ht="15.75" customHeight="1" x14ac:dyDescent="0.15">
      <c r="A1571" s="3">
        <v>24975</v>
      </c>
      <c r="B1571" s="3">
        <v>1569</v>
      </c>
      <c r="C1571" s="3">
        <v>13</v>
      </c>
      <c r="D1571" s="3" t="s">
        <v>3473</v>
      </c>
      <c r="E1571" s="3" t="s">
        <v>20191</v>
      </c>
      <c r="F1571" s="3" t="s">
        <v>6874</v>
      </c>
      <c r="G1571" s="3" t="s">
        <v>621</v>
      </c>
      <c r="H1571" s="3" t="s">
        <v>6219</v>
      </c>
      <c r="I1571" s="3" t="s">
        <v>6514</v>
      </c>
      <c r="J1571" s="3">
        <v>271.57130000000001</v>
      </c>
      <c r="K1571" s="3">
        <v>5853304</v>
      </c>
      <c r="L1571" s="3" t="s">
        <v>356</v>
      </c>
      <c r="M1571" s="3">
        <v>0</v>
      </c>
      <c r="N1571" s="3" t="s">
        <v>3473</v>
      </c>
      <c r="O1571" s="3" t="s">
        <v>20191</v>
      </c>
      <c r="P1571" s="8">
        <v>37622</v>
      </c>
      <c r="Q1571" s="3" t="s">
        <v>13369</v>
      </c>
      <c r="R1571" s="5" t="s">
        <v>20193</v>
      </c>
      <c r="S1571" s="3" t="s">
        <v>6219</v>
      </c>
      <c r="T1571" s="3" t="s">
        <v>621</v>
      </c>
      <c r="V1571" s="3">
        <v>20</v>
      </c>
      <c r="W1571" s="3">
        <v>0</v>
      </c>
      <c r="X1571" s="3">
        <v>83</v>
      </c>
      <c r="Y1571" s="3">
        <v>1569</v>
      </c>
      <c r="Z1571" s="3" t="s">
        <v>356</v>
      </c>
      <c r="AA1571" s="3">
        <v>13</v>
      </c>
      <c r="AB1571" s="3">
        <v>4</v>
      </c>
      <c r="AC1571" s="3">
        <v>5853304</v>
      </c>
      <c r="AD1571" s="3">
        <v>1575284</v>
      </c>
      <c r="AF1571" s="3">
        <v>18</v>
      </c>
      <c r="AG1571" s="3">
        <v>105</v>
      </c>
    </row>
    <row r="1572" spans="1:33" ht="15.75" customHeight="1" x14ac:dyDescent="0.15">
      <c r="A1572" s="3">
        <v>26581</v>
      </c>
      <c r="B1572" s="3">
        <v>1570</v>
      </c>
      <c r="C1572" s="3">
        <v>32</v>
      </c>
      <c r="D1572" s="3" t="s">
        <v>3477</v>
      </c>
      <c r="E1572" s="3" t="s">
        <v>20194</v>
      </c>
      <c r="F1572" s="3" t="s">
        <v>5738</v>
      </c>
      <c r="G1572" s="3" t="s">
        <v>599</v>
      </c>
      <c r="H1572" s="3" t="s">
        <v>3354</v>
      </c>
      <c r="I1572" s="3" t="s">
        <v>3354</v>
      </c>
      <c r="J1572" s="3">
        <v>271.55829999999997</v>
      </c>
      <c r="K1572" s="3">
        <v>33064774</v>
      </c>
      <c r="L1572" s="3" t="s">
        <v>398</v>
      </c>
      <c r="M1572" s="3">
        <v>0</v>
      </c>
      <c r="N1572" s="3" t="s">
        <v>3477</v>
      </c>
      <c r="O1572" s="3" t="s">
        <v>20194</v>
      </c>
      <c r="P1572" s="8">
        <v>38718</v>
      </c>
      <c r="Q1572" s="3" t="s">
        <v>13374</v>
      </c>
      <c r="R1572" s="5" t="s">
        <v>20195</v>
      </c>
      <c r="S1572" s="3" t="s">
        <v>3354</v>
      </c>
      <c r="T1572" s="3" t="s">
        <v>599</v>
      </c>
      <c r="V1572" s="3">
        <v>29</v>
      </c>
      <c r="W1572" s="3">
        <v>26</v>
      </c>
      <c r="X1572" s="3">
        <v>16</v>
      </c>
      <c r="Y1572" s="3">
        <v>1570</v>
      </c>
      <c r="Z1572" s="3" t="s">
        <v>398</v>
      </c>
      <c r="AA1572" s="3">
        <v>32</v>
      </c>
      <c r="AB1572" s="3">
        <v>0</v>
      </c>
      <c r="AC1572" s="3">
        <v>33064774</v>
      </c>
      <c r="AD1572" s="3">
        <v>8898947</v>
      </c>
      <c r="AE1572" s="3" t="s">
        <v>3354</v>
      </c>
      <c r="AF1572" s="3">
        <v>1</v>
      </c>
      <c r="AG1572" s="3">
        <v>13</v>
      </c>
    </row>
    <row r="1573" spans="1:33" ht="15.75" customHeight="1" x14ac:dyDescent="0.15">
      <c r="A1573" s="3">
        <v>19422</v>
      </c>
      <c r="B1573" s="3">
        <v>1571</v>
      </c>
      <c r="C1573" s="3">
        <v>175</v>
      </c>
      <c r="D1573" s="3" t="s">
        <v>3485</v>
      </c>
      <c r="E1573" s="3" t="s">
        <v>20197</v>
      </c>
      <c r="F1573" s="3" t="s">
        <v>3877</v>
      </c>
      <c r="G1573" s="3" t="s">
        <v>731</v>
      </c>
      <c r="H1573" s="3" t="s">
        <v>6599</v>
      </c>
      <c r="I1573" s="3" t="s">
        <v>2338</v>
      </c>
      <c r="J1573" s="3">
        <v>271.15480000000002</v>
      </c>
      <c r="K1573" s="3">
        <v>22810723</v>
      </c>
      <c r="L1573" s="3" t="s">
        <v>162</v>
      </c>
      <c r="M1573" s="3">
        <v>3</v>
      </c>
      <c r="N1573" s="3" t="s">
        <v>3485</v>
      </c>
      <c r="O1573" s="3" t="s">
        <v>20197</v>
      </c>
      <c r="P1573" s="3" t="s">
        <v>1000</v>
      </c>
      <c r="Q1573" s="3" t="s">
        <v>13380</v>
      </c>
      <c r="R1573" s="5" t="s">
        <v>20199</v>
      </c>
      <c r="S1573" s="3" t="s">
        <v>6599</v>
      </c>
      <c r="T1573" s="3" t="s">
        <v>731</v>
      </c>
      <c r="V1573" s="3">
        <v>21</v>
      </c>
      <c r="W1573" s="3">
        <v>0</v>
      </c>
      <c r="X1573" s="3">
        <v>127</v>
      </c>
      <c r="Y1573" s="3">
        <v>1571</v>
      </c>
      <c r="Z1573" s="3" t="s">
        <v>162</v>
      </c>
      <c r="AA1573" s="3">
        <v>175</v>
      </c>
      <c r="AB1573" s="3">
        <v>68</v>
      </c>
      <c r="AC1573" s="3">
        <v>22810723</v>
      </c>
      <c r="AD1573" s="3">
        <v>6145879</v>
      </c>
      <c r="AF1573" s="3">
        <v>8</v>
      </c>
      <c r="AG1573" s="3">
        <v>536</v>
      </c>
    </row>
    <row r="1574" spans="1:33" ht="15.75" customHeight="1" x14ac:dyDescent="0.15">
      <c r="A1574" s="3">
        <v>21576</v>
      </c>
      <c r="B1574" s="3">
        <v>1572</v>
      </c>
      <c r="C1574" s="3">
        <v>48</v>
      </c>
      <c r="D1574" s="3" t="s">
        <v>3496</v>
      </c>
      <c r="E1574" s="3" t="s">
        <v>20201</v>
      </c>
      <c r="F1574" s="3" t="s">
        <v>36</v>
      </c>
      <c r="G1574" s="3" t="s">
        <v>37</v>
      </c>
      <c r="H1574" s="3" t="s">
        <v>817</v>
      </c>
      <c r="I1574" s="3" t="s">
        <v>817</v>
      </c>
      <c r="J1574" s="3">
        <v>271.08890000000002</v>
      </c>
      <c r="K1574" s="3">
        <v>35636379</v>
      </c>
      <c r="L1574" s="3" t="s">
        <v>364</v>
      </c>
      <c r="M1574" s="3">
        <v>2</v>
      </c>
      <c r="N1574" s="3" t="s">
        <v>3496</v>
      </c>
      <c r="O1574" s="3" t="s">
        <v>20201</v>
      </c>
      <c r="P1574" s="3" t="s">
        <v>1000</v>
      </c>
      <c r="Q1574" s="3" t="s">
        <v>10677</v>
      </c>
      <c r="R1574" s="5" t="s">
        <v>20203</v>
      </c>
      <c r="S1574" s="3" t="s">
        <v>817</v>
      </c>
      <c r="T1574" s="3" t="s">
        <v>37</v>
      </c>
      <c r="V1574" s="3">
        <v>127</v>
      </c>
      <c r="W1574" s="3">
        <v>42</v>
      </c>
      <c r="X1574" s="3">
        <v>69</v>
      </c>
      <c r="Y1574" s="3">
        <v>1572</v>
      </c>
      <c r="Z1574" s="3" t="s">
        <v>364</v>
      </c>
      <c r="AA1574" s="3">
        <v>48</v>
      </c>
      <c r="AB1574" s="3">
        <v>6</v>
      </c>
      <c r="AC1574" s="3">
        <v>35636379</v>
      </c>
      <c r="AD1574" s="3">
        <v>9603193</v>
      </c>
      <c r="AE1574" s="3" t="s">
        <v>817</v>
      </c>
      <c r="AF1574" s="3">
        <v>20</v>
      </c>
      <c r="AG1574" s="3">
        <v>11</v>
      </c>
    </row>
    <row r="1575" spans="1:33" ht="15.75" customHeight="1" x14ac:dyDescent="0.15">
      <c r="A1575" s="3">
        <v>23614</v>
      </c>
      <c r="B1575" s="3">
        <v>1573</v>
      </c>
      <c r="C1575" s="3">
        <v>45</v>
      </c>
      <c r="D1575" s="3" t="s">
        <v>3501</v>
      </c>
      <c r="E1575" s="3" t="s">
        <v>20205</v>
      </c>
      <c r="F1575" s="3" t="s">
        <v>4272</v>
      </c>
      <c r="G1575" s="3" t="s">
        <v>780</v>
      </c>
      <c r="H1575" s="3" t="s">
        <v>11425</v>
      </c>
      <c r="I1575" s="3" t="s">
        <v>13389</v>
      </c>
      <c r="J1575" s="3">
        <v>271.08179999999999</v>
      </c>
      <c r="K1575" s="3">
        <v>5018444</v>
      </c>
      <c r="L1575" s="3" t="s">
        <v>40</v>
      </c>
      <c r="M1575" s="3">
        <v>1</v>
      </c>
      <c r="N1575" s="3" t="s">
        <v>3501</v>
      </c>
      <c r="O1575" s="3" t="s">
        <v>20205</v>
      </c>
      <c r="P1575" s="3" t="s">
        <v>179</v>
      </c>
      <c r="Q1575" s="3" t="s">
        <v>13388</v>
      </c>
      <c r="R1575" s="5" t="s">
        <v>20207</v>
      </c>
      <c r="S1575" s="3" t="s">
        <v>11425</v>
      </c>
      <c r="T1575" s="3" t="s">
        <v>780</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15">
      <c r="A1576" s="3">
        <v>26110</v>
      </c>
      <c r="B1576" s="3">
        <v>1574</v>
      </c>
      <c r="C1576" s="3">
        <v>28</v>
      </c>
      <c r="D1576" s="3" t="s">
        <v>3503</v>
      </c>
      <c r="E1576" s="3" t="s">
        <v>20209</v>
      </c>
      <c r="F1576" s="3" t="s">
        <v>947</v>
      </c>
      <c r="G1576" s="3" t="s">
        <v>389</v>
      </c>
      <c r="H1576" s="3" t="s">
        <v>11429</v>
      </c>
      <c r="I1576" s="3" t="s">
        <v>1421</v>
      </c>
      <c r="J1576" s="3">
        <v>270.9939</v>
      </c>
      <c r="K1576" s="3">
        <v>2510000</v>
      </c>
      <c r="L1576" s="3" t="s">
        <v>221</v>
      </c>
      <c r="M1576" s="3">
        <v>0</v>
      </c>
      <c r="N1576" s="3" t="s">
        <v>3503</v>
      </c>
      <c r="O1576" s="3" t="s">
        <v>20209</v>
      </c>
      <c r="P1576" s="8">
        <v>39814</v>
      </c>
      <c r="Q1576" s="3" t="s">
        <v>13392</v>
      </c>
      <c r="R1576" s="5" t="s">
        <v>20211</v>
      </c>
      <c r="S1576" s="3" t="s">
        <v>11429</v>
      </c>
      <c r="T1576" s="3" t="s">
        <v>389</v>
      </c>
      <c r="V1576" s="3">
        <v>18</v>
      </c>
      <c r="W1576" s="3">
        <v>0</v>
      </c>
      <c r="X1576" s="3">
        <v>87</v>
      </c>
      <c r="Y1576" s="3">
        <v>1574</v>
      </c>
      <c r="Z1576" s="3" t="s">
        <v>221</v>
      </c>
      <c r="AA1576" s="3">
        <v>28</v>
      </c>
      <c r="AB1576" s="3">
        <v>13</v>
      </c>
      <c r="AC1576" s="3">
        <v>2510000</v>
      </c>
      <c r="AD1576" s="3">
        <v>676561</v>
      </c>
      <c r="AF1576" s="3">
        <v>2</v>
      </c>
      <c r="AG1576" s="3">
        <v>74</v>
      </c>
    </row>
    <row r="1577" spans="1:33" ht="15.75" customHeight="1" x14ac:dyDescent="0.15">
      <c r="A1577" s="3">
        <v>23751</v>
      </c>
      <c r="B1577" s="3">
        <v>1575</v>
      </c>
      <c r="C1577" s="3">
        <v>6</v>
      </c>
      <c r="D1577" s="3" t="s">
        <v>3504</v>
      </c>
      <c r="E1577" s="3" t="s">
        <v>20212</v>
      </c>
      <c r="F1577" s="3" t="s">
        <v>4061</v>
      </c>
      <c r="G1577" s="3" t="s">
        <v>446</v>
      </c>
      <c r="H1577" s="3" t="s">
        <v>5874</v>
      </c>
      <c r="I1577" s="3" t="s">
        <v>2435</v>
      </c>
      <c r="J1577" s="3">
        <v>270.64019999999999</v>
      </c>
      <c r="K1577" s="3">
        <v>7529934</v>
      </c>
      <c r="L1577" s="3" t="s">
        <v>162</v>
      </c>
      <c r="M1577" s="3">
        <v>1</v>
      </c>
      <c r="N1577" s="3" t="s">
        <v>3504</v>
      </c>
      <c r="O1577" s="3" t="s">
        <v>20212</v>
      </c>
      <c r="P1577" s="3" t="s">
        <v>1000</v>
      </c>
      <c r="Q1577" s="3" t="s">
        <v>13396</v>
      </c>
      <c r="R1577" s="5" t="s">
        <v>20213</v>
      </c>
      <c r="S1577" s="3" t="s">
        <v>5874</v>
      </c>
      <c r="T1577" s="3" t="s">
        <v>446</v>
      </c>
      <c r="V1577" s="3">
        <v>53</v>
      </c>
      <c r="W1577" s="3">
        <v>51</v>
      </c>
      <c r="X1577" s="3">
        <v>127</v>
      </c>
      <c r="Y1577" s="3">
        <v>1575</v>
      </c>
      <c r="Z1577" s="3" t="s">
        <v>162</v>
      </c>
      <c r="AA1577" s="3">
        <v>6</v>
      </c>
      <c r="AB1577" s="3">
        <v>7</v>
      </c>
      <c r="AC1577" s="3">
        <v>7529934</v>
      </c>
      <c r="AD1577" s="3">
        <v>2031602</v>
      </c>
      <c r="AE1577" s="3" t="s">
        <v>2435</v>
      </c>
      <c r="AF1577" s="3">
        <v>8</v>
      </c>
      <c r="AG1577" s="3">
        <v>29</v>
      </c>
    </row>
    <row r="1578" spans="1:33" ht="15.75" customHeight="1" x14ac:dyDescent="0.15">
      <c r="A1578" s="3">
        <v>21243</v>
      </c>
      <c r="B1578" s="3">
        <v>1576</v>
      </c>
      <c r="C1578" s="3">
        <v>87</v>
      </c>
      <c r="D1578" s="3" t="s">
        <v>3507</v>
      </c>
      <c r="E1578" s="3" t="s">
        <v>20215</v>
      </c>
      <c r="F1578" s="3" t="s">
        <v>96</v>
      </c>
      <c r="G1578" s="3" t="s">
        <v>61</v>
      </c>
      <c r="H1578" s="3" t="s">
        <v>11442</v>
      </c>
      <c r="I1578" s="3" t="s">
        <v>251</v>
      </c>
      <c r="J1578" s="3">
        <v>270.54590000000002</v>
      </c>
      <c r="K1578" s="3">
        <v>24078241</v>
      </c>
      <c r="L1578" s="3" t="s">
        <v>40</v>
      </c>
      <c r="M1578" s="3">
        <v>2</v>
      </c>
      <c r="N1578" s="3" t="s">
        <v>3507</v>
      </c>
      <c r="O1578" s="3" t="s">
        <v>20215</v>
      </c>
      <c r="P1578" s="3" t="s">
        <v>41</v>
      </c>
      <c r="Q1578" s="3" t="s">
        <v>13400</v>
      </c>
      <c r="R1578" s="5" t="s">
        <v>20217</v>
      </c>
      <c r="S1578" s="3" t="s">
        <v>11442</v>
      </c>
      <c r="T1578" s="3" t="s">
        <v>61</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15">
      <c r="A1579" s="3">
        <v>25316</v>
      </c>
      <c r="B1579" s="3">
        <v>1577</v>
      </c>
      <c r="C1579" s="3">
        <v>39</v>
      </c>
      <c r="D1579" s="3" t="s">
        <v>3509</v>
      </c>
      <c r="E1579" s="3" t="s">
        <v>20219</v>
      </c>
      <c r="F1579" s="3" t="s">
        <v>36</v>
      </c>
      <c r="G1579" s="3" t="s">
        <v>37</v>
      </c>
      <c r="H1579" s="3" t="s">
        <v>543</v>
      </c>
      <c r="I1579" s="3" t="s">
        <v>89</v>
      </c>
      <c r="J1579" s="3">
        <v>270.3811</v>
      </c>
      <c r="K1579" s="3">
        <v>33601450</v>
      </c>
      <c r="L1579" s="3" t="s">
        <v>59</v>
      </c>
      <c r="M1579" s="3">
        <v>0</v>
      </c>
      <c r="N1579" s="3" t="s">
        <v>3509</v>
      </c>
      <c r="O1579" s="3" t="s">
        <v>20219</v>
      </c>
      <c r="P1579" s="8">
        <v>39448</v>
      </c>
      <c r="Q1579" s="3" t="s">
        <v>4553</v>
      </c>
      <c r="R1579" s="5" t="s">
        <v>20221</v>
      </c>
      <c r="S1579" s="3" t="s">
        <v>543</v>
      </c>
      <c r="T1579" s="3" t="s">
        <v>37</v>
      </c>
      <c r="V1579" s="3">
        <v>127</v>
      </c>
      <c r="W1579" s="3">
        <v>72</v>
      </c>
      <c r="X1579" s="3">
        <v>85</v>
      </c>
      <c r="Y1579" s="3">
        <v>1577</v>
      </c>
      <c r="Z1579" s="3" t="s">
        <v>59</v>
      </c>
      <c r="AA1579" s="3">
        <v>39</v>
      </c>
      <c r="AB1579" s="3">
        <v>12</v>
      </c>
      <c r="AC1579" s="3">
        <v>33601450</v>
      </c>
      <c r="AD1579" s="3">
        <v>9072128</v>
      </c>
      <c r="AE1579" s="3" t="s">
        <v>89</v>
      </c>
      <c r="AF1579" s="3">
        <v>17</v>
      </c>
      <c r="AG1579" s="3">
        <v>4</v>
      </c>
    </row>
    <row r="1580" spans="1:33" ht="15.75" customHeight="1" x14ac:dyDescent="0.15">
      <c r="A1580" s="3">
        <v>24815</v>
      </c>
      <c r="B1580" s="3">
        <v>1578</v>
      </c>
      <c r="C1580" s="3">
        <v>11</v>
      </c>
      <c r="D1580" s="3" t="s">
        <v>3541</v>
      </c>
      <c r="E1580" s="3" t="s">
        <v>20223</v>
      </c>
      <c r="F1580" s="3" t="s">
        <v>36</v>
      </c>
      <c r="G1580" s="3" t="s">
        <v>37</v>
      </c>
      <c r="H1580" s="3" t="s">
        <v>7565</v>
      </c>
      <c r="I1580" s="3" t="s">
        <v>5922</v>
      </c>
      <c r="J1580" s="3">
        <v>270.24939999999998</v>
      </c>
      <c r="K1580" s="3">
        <v>2121788</v>
      </c>
      <c r="L1580" s="3" t="s">
        <v>40</v>
      </c>
      <c r="M1580" s="3">
        <v>0</v>
      </c>
      <c r="N1580" s="3" t="s">
        <v>3541</v>
      </c>
      <c r="O1580" s="3" t="s">
        <v>20223</v>
      </c>
      <c r="P1580" s="8">
        <v>39448</v>
      </c>
      <c r="Q1580" s="3" t="s">
        <v>9265</v>
      </c>
      <c r="R1580" s="5" t="s">
        <v>20225</v>
      </c>
      <c r="S1580" s="3" t="s">
        <v>7565</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15">
      <c r="A1581" s="3">
        <v>21696</v>
      </c>
      <c r="B1581" s="3">
        <v>1579</v>
      </c>
      <c r="C1581" s="3">
        <v>52</v>
      </c>
      <c r="D1581" s="3" t="s">
        <v>3558</v>
      </c>
      <c r="E1581" s="3" t="s">
        <v>20226</v>
      </c>
      <c r="F1581" s="3" t="s">
        <v>855</v>
      </c>
      <c r="G1581" s="3" t="s">
        <v>292</v>
      </c>
      <c r="H1581" s="3" t="s">
        <v>3531</v>
      </c>
      <c r="I1581" s="3" t="s">
        <v>12411</v>
      </c>
      <c r="J1581" s="3">
        <v>270.23309999999998</v>
      </c>
      <c r="K1581" s="3">
        <v>4951797</v>
      </c>
      <c r="L1581" s="3" t="s">
        <v>71</v>
      </c>
      <c r="M1581" s="3">
        <v>1</v>
      </c>
      <c r="N1581" s="3" t="s">
        <v>3558</v>
      </c>
      <c r="O1581" s="3" t="s">
        <v>20226</v>
      </c>
      <c r="P1581" s="3" t="s">
        <v>1000</v>
      </c>
      <c r="Q1581" s="3" t="s">
        <v>13410</v>
      </c>
      <c r="R1581" s="5" t="s">
        <v>20228</v>
      </c>
      <c r="S1581" s="3" t="s">
        <v>3531</v>
      </c>
      <c r="T1581" s="3" t="s">
        <v>292</v>
      </c>
      <c r="V1581" s="3">
        <v>52</v>
      </c>
      <c r="W1581" s="3">
        <v>0</v>
      </c>
      <c r="X1581" s="3">
        <v>127</v>
      </c>
      <c r="Y1581" s="3">
        <v>1579</v>
      </c>
      <c r="Z1581" s="3" t="s">
        <v>71</v>
      </c>
      <c r="AA1581" s="3">
        <v>52</v>
      </c>
      <c r="AB1581" s="3">
        <v>19</v>
      </c>
      <c r="AC1581" s="3">
        <v>4951797</v>
      </c>
      <c r="AD1581" s="3">
        <v>1337481</v>
      </c>
      <c r="AF1581" s="3">
        <v>5</v>
      </c>
      <c r="AG1581" s="3">
        <v>133</v>
      </c>
    </row>
    <row r="1582" spans="1:33" ht="15.75" customHeight="1" x14ac:dyDescent="0.15">
      <c r="A1582" s="3">
        <v>18845</v>
      </c>
      <c r="B1582" s="3">
        <v>1580</v>
      </c>
      <c r="C1582" s="3">
        <v>100</v>
      </c>
      <c r="D1582" s="3" t="s">
        <v>3562</v>
      </c>
      <c r="E1582" s="3" t="s">
        <v>20229</v>
      </c>
      <c r="F1582" s="3" t="s">
        <v>96</v>
      </c>
      <c r="G1582" s="3" t="s">
        <v>61</v>
      </c>
      <c r="H1582" s="3" t="s">
        <v>1902</v>
      </c>
      <c r="I1582" s="3" t="s">
        <v>63</v>
      </c>
      <c r="J1582" s="3">
        <v>270.1506</v>
      </c>
      <c r="K1582" s="3">
        <v>19903000</v>
      </c>
      <c r="L1582" s="3" t="s">
        <v>162</v>
      </c>
      <c r="M1582" s="3">
        <v>2</v>
      </c>
      <c r="N1582" s="3" t="s">
        <v>3562</v>
      </c>
      <c r="O1582" s="3" t="s">
        <v>20229</v>
      </c>
      <c r="P1582" s="3" t="s">
        <v>1239</v>
      </c>
      <c r="Q1582" s="3" t="s">
        <v>13413</v>
      </c>
      <c r="R1582" s="5" t="s">
        <v>20232</v>
      </c>
      <c r="S1582" s="3" t="s">
        <v>1902</v>
      </c>
      <c r="T1582" s="3" t="s">
        <v>61</v>
      </c>
      <c r="V1582" s="3">
        <v>114</v>
      </c>
      <c r="W1582" s="3">
        <v>121</v>
      </c>
      <c r="X1582" s="3">
        <v>127</v>
      </c>
      <c r="Y1582" s="3">
        <v>1580</v>
      </c>
      <c r="Z1582" s="3" t="s">
        <v>162</v>
      </c>
      <c r="AA1582" s="3">
        <v>100</v>
      </c>
      <c r="AB1582" s="3">
        <v>30</v>
      </c>
      <c r="AC1582" s="3">
        <v>19903000</v>
      </c>
      <c r="AD1582" s="3">
        <v>5377000</v>
      </c>
      <c r="AE1582" s="3" t="s">
        <v>63</v>
      </c>
      <c r="AF1582" s="3">
        <v>8</v>
      </c>
      <c r="AG1582" s="3">
        <v>3</v>
      </c>
    </row>
    <row r="1583" spans="1:33" ht="15.75" customHeight="1" x14ac:dyDescent="0.15">
      <c r="A1583" s="3">
        <v>21494</v>
      </c>
      <c r="B1583" s="3">
        <v>1581</v>
      </c>
      <c r="C1583" s="3">
        <v>270</v>
      </c>
      <c r="D1583" s="3" t="s">
        <v>3565</v>
      </c>
      <c r="E1583" s="3" t="s">
        <v>20234</v>
      </c>
      <c r="F1583" s="3" t="s">
        <v>1009</v>
      </c>
      <c r="G1583" s="3" t="s">
        <v>403</v>
      </c>
      <c r="H1583" s="3" t="s">
        <v>9709</v>
      </c>
      <c r="I1583" s="3" t="s">
        <v>203</v>
      </c>
      <c r="J1583" s="3">
        <v>269.83890000000002</v>
      </c>
      <c r="K1583" s="3">
        <v>24706971</v>
      </c>
      <c r="L1583" s="3" t="s">
        <v>162</v>
      </c>
      <c r="M1583" s="3">
        <v>2</v>
      </c>
      <c r="N1583" s="3" t="s">
        <v>3565</v>
      </c>
      <c r="O1583" s="3" t="s">
        <v>20234</v>
      </c>
      <c r="P1583" s="3" t="s">
        <v>787</v>
      </c>
      <c r="Q1583" s="3" t="s">
        <v>13418</v>
      </c>
      <c r="R1583" s="5" t="s">
        <v>20236</v>
      </c>
      <c r="S1583" s="3" t="s">
        <v>9709</v>
      </c>
      <c r="T1583" s="3" t="s">
        <v>403</v>
      </c>
      <c r="V1583" s="3">
        <v>50</v>
      </c>
      <c r="W1583" s="3">
        <v>127</v>
      </c>
      <c r="X1583" s="3">
        <v>127</v>
      </c>
      <c r="Y1583" s="3">
        <v>1581</v>
      </c>
      <c r="Z1583" s="3" t="s">
        <v>162</v>
      </c>
      <c r="AA1583" s="3">
        <v>270</v>
      </c>
      <c r="AB1583" s="3">
        <v>45</v>
      </c>
      <c r="AC1583" s="3">
        <v>24706971</v>
      </c>
      <c r="AD1583" s="3">
        <v>6680468</v>
      </c>
      <c r="AE1583" s="3" t="s">
        <v>203</v>
      </c>
      <c r="AF1583" s="3">
        <v>8</v>
      </c>
      <c r="AG1583" s="3">
        <v>9</v>
      </c>
    </row>
    <row r="1584" spans="1:33" ht="15.75" customHeight="1" x14ac:dyDescent="0.15">
      <c r="A1584" s="3">
        <v>23593</v>
      </c>
      <c r="B1584" s="3">
        <v>1582</v>
      </c>
      <c r="C1584" s="3">
        <v>32</v>
      </c>
      <c r="D1584" s="3" t="s">
        <v>3571</v>
      </c>
      <c r="E1584" s="3" t="s">
        <v>20238</v>
      </c>
      <c r="F1584" s="3" t="s">
        <v>1009</v>
      </c>
      <c r="G1584" s="3" t="s">
        <v>403</v>
      </c>
      <c r="H1584" s="3" t="s">
        <v>11457</v>
      </c>
      <c r="I1584" s="3" t="s">
        <v>203</v>
      </c>
      <c r="J1584" s="3">
        <v>269.78100000000001</v>
      </c>
      <c r="K1584" s="3">
        <v>3709650</v>
      </c>
      <c r="L1584" s="3" t="s">
        <v>677</v>
      </c>
      <c r="M1584" s="3">
        <v>1</v>
      </c>
      <c r="N1584" s="3" t="s">
        <v>3571</v>
      </c>
      <c r="O1584" s="3" t="s">
        <v>20238</v>
      </c>
      <c r="P1584" s="3" t="s">
        <v>1000</v>
      </c>
      <c r="Q1584" s="3" t="s">
        <v>13421</v>
      </c>
      <c r="R1584" s="5" t="s">
        <v>20240</v>
      </c>
      <c r="S1584" s="3" t="s">
        <v>11457</v>
      </c>
      <c r="T1584" s="3" t="s">
        <v>403</v>
      </c>
      <c r="V1584" s="3">
        <v>51</v>
      </c>
      <c r="W1584" s="3">
        <v>127</v>
      </c>
      <c r="X1584" s="3">
        <v>26</v>
      </c>
      <c r="Y1584" s="3">
        <v>1582</v>
      </c>
      <c r="Z1584" s="3" t="s">
        <v>677</v>
      </c>
      <c r="AA1584" s="3">
        <v>32</v>
      </c>
      <c r="AB1584" s="3">
        <v>9</v>
      </c>
      <c r="AC1584" s="3">
        <v>3709650</v>
      </c>
      <c r="AD1584" s="3">
        <v>1003202</v>
      </c>
      <c r="AE1584" s="3" t="s">
        <v>203</v>
      </c>
      <c r="AF1584" s="3">
        <v>12</v>
      </c>
      <c r="AG1584" s="3">
        <v>9</v>
      </c>
    </row>
    <row r="1585" spans="1:33" ht="15.75" customHeight="1" x14ac:dyDescent="0.15">
      <c r="A1585" s="3">
        <v>19372</v>
      </c>
      <c r="B1585" s="3">
        <v>1583</v>
      </c>
      <c r="C1585" s="3">
        <v>90</v>
      </c>
      <c r="D1585" s="5" t="s">
        <v>3573</v>
      </c>
      <c r="E1585" s="3" t="s">
        <v>20241</v>
      </c>
      <c r="F1585" s="3" t="s">
        <v>5738</v>
      </c>
      <c r="G1585" s="3" t="s">
        <v>599</v>
      </c>
      <c r="H1585" s="3" t="s">
        <v>4692</v>
      </c>
      <c r="I1585" s="3" t="s">
        <v>3354</v>
      </c>
      <c r="J1585" s="3">
        <v>269.7482</v>
      </c>
      <c r="K1585" s="3">
        <v>21857840</v>
      </c>
      <c r="L1585" s="3" t="s">
        <v>356</v>
      </c>
      <c r="M1585" s="3">
        <v>3</v>
      </c>
      <c r="N1585" s="5" t="s">
        <v>3573</v>
      </c>
      <c r="O1585" s="3" t="s">
        <v>20241</v>
      </c>
      <c r="P1585" s="3" t="s">
        <v>179</v>
      </c>
      <c r="Q1585" s="3" t="s">
        <v>13425</v>
      </c>
      <c r="R1585" s="5" t="s">
        <v>20243</v>
      </c>
      <c r="S1585" s="3" t="s">
        <v>4692</v>
      </c>
      <c r="T1585" s="3" t="s">
        <v>599</v>
      </c>
      <c r="V1585" s="3">
        <v>30</v>
      </c>
      <c r="W1585" s="3">
        <v>27</v>
      </c>
      <c r="X1585" s="3">
        <v>84</v>
      </c>
      <c r="Y1585" s="3">
        <v>1583</v>
      </c>
      <c r="Z1585" s="3" t="s">
        <v>356</v>
      </c>
      <c r="AA1585" s="3">
        <v>90</v>
      </c>
      <c r="AB1585" s="3">
        <v>40</v>
      </c>
      <c r="AC1585" s="3">
        <v>21857840</v>
      </c>
      <c r="AD1585" s="3">
        <v>5911547</v>
      </c>
      <c r="AE1585" s="3" t="s">
        <v>3354</v>
      </c>
      <c r="AF1585" s="3">
        <v>18</v>
      </c>
      <c r="AG1585" s="3">
        <v>13</v>
      </c>
    </row>
    <row r="1586" spans="1:33" ht="15.75" customHeight="1" x14ac:dyDescent="0.15">
      <c r="A1586" s="3">
        <v>21960</v>
      </c>
      <c r="B1586" s="3">
        <v>1584</v>
      </c>
      <c r="C1586" s="3">
        <v>125</v>
      </c>
      <c r="D1586" s="3" t="s">
        <v>3576</v>
      </c>
      <c r="E1586" s="3" t="s">
        <v>20245</v>
      </c>
      <c r="F1586" s="3" t="s">
        <v>1072</v>
      </c>
      <c r="G1586" s="3" t="s">
        <v>575</v>
      </c>
      <c r="H1586" s="3" t="s">
        <v>9647</v>
      </c>
      <c r="I1586" s="3" t="s">
        <v>1375</v>
      </c>
      <c r="J1586" s="3">
        <v>269.411</v>
      </c>
      <c r="K1586" s="3">
        <v>13456456</v>
      </c>
      <c r="L1586" s="3" t="s">
        <v>59</v>
      </c>
      <c r="M1586" s="3">
        <v>2</v>
      </c>
      <c r="N1586" s="3" t="s">
        <v>3576</v>
      </c>
      <c r="O1586" s="3" t="s">
        <v>20245</v>
      </c>
      <c r="P1586" s="3" t="s">
        <v>104</v>
      </c>
      <c r="Q1586" s="3" t="s">
        <v>13428</v>
      </c>
      <c r="R1586" s="5" t="s">
        <v>20247</v>
      </c>
      <c r="S1586" s="3" t="s">
        <v>9647</v>
      </c>
      <c r="T1586" s="3" t="s">
        <v>575</v>
      </c>
      <c r="V1586" s="3">
        <v>35</v>
      </c>
      <c r="W1586" s="3">
        <v>30</v>
      </c>
      <c r="X1586" s="3">
        <v>86</v>
      </c>
      <c r="Y1586" s="3">
        <v>1584</v>
      </c>
      <c r="Z1586" s="3" t="s">
        <v>59</v>
      </c>
      <c r="AA1586" s="3">
        <v>125</v>
      </c>
      <c r="AB1586" s="3">
        <v>27</v>
      </c>
      <c r="AC1586" s="3">
        <v>13456456</v>
      </c>
      <c r="AD1586" s="3">
        <v>3642679</v>
      </c>
      <c r="AE1586" s="3" t="s">
        <v>1375</v>
      </c>
      <c r="AF1586" s="3">
        <v>17</v>
      </c>
      <c r="AG1586" s="3">
        <v>23</v>
      </c>
    </row>
    <row r="1587" spans="1:33" ht="15.75" customHeight="1" x14ac:dyDescent="0.15">
      <c r="A1587" s="3">
        <v>23239</v>
      </c>
      <c r="B1587" s="3">
        <v>1585</v>
      </c>
      <c r="C1587" s="3">
        <v>26</v>
      </c>
      <c r="D1587" s="3" t="s">
        <v>3579</v>
      </c>
      <c r="E1587" s="3" t="s">
        <v>20249</v>
      </c>
      <c r="F1587" s="3" t="s">
        <v>657</v>
      </c>
      <c r="G1587" s="3" t="s">
        <v>246</v>
      </c>
      <c r="H1587" s="3" t="s">
        <v>240</v>
      </c>
      <c r="I1587" s="3" t="s">
        <v>240</v>
      </c>
      <c r="J1587" s="3">
        <v>268.42489999999998</v>
      </c>
      <c r="K1587" s="3">
        <v>7030663</v>
      </c>
      <c r="L1587" s="3" t="s">
        <v>66</v>
      </c>
      <c r="M1587" s="3">
        <v>1</v>
      </c>
      <c r="N1587" s="3" t="s">
        <v>3579</v>
      </c>
      <c r="O1587" s="3" t="s">
        <v>20249</v>
      </c>
      <c r="P1587" s="3" t="s">
        <v>1000</v>
      </c>
      <c r="Q1587" s="3" t="s">
        <v>13432</v>
      </c>
      <c r="R1587" s="5" t="s">
        <v>20251</v>
      </c>
      <c r="S1587" s="3" t="s">
        <v>240</v>
      </c>
      <c r="T1587" s="3" t="s">
        <v>246</v>
      </c>
      <c r="V1587" s="3">
        <v>122</v>
      </c>
      <c r="W1587" s="3">
        <v>33</v>
      </c>
      <c r="X1587" s="3">
        <v>127</v>
      </c>
      <c r="Y1587" s="3">
        <v>1585</v>
      </c>
      <c r="Z1587" s="3" t="s">
        <v>66</v>
      </c>
      <c r="AA1587" s="3">
        <v>26</v>
      </c>
      <c r="AB1587" s="3">
        <v>4</v>
      </c>
      <c r="AC1587" s="3">
        <v>7030663</v>
      </c>
      <c r="AD1587" s="3">
        <v>1908303</v>
      </c>
      <c r="AE1587" s="3" t="s">
        <v>240</v>
      </c>
      <c r="AF1587" s="3">
        <v>9</v>
      </c>
      <c r="AG1587" s="3">
        <v>18</v>
      </c>
    </row>
    <row r="1588" spans="1:33" ht="15.75" customHeight="1" x14ac:dyDescent="0.15">
      <c r="A1588" s="3">
        <v>19416</v>
      </c>
      <c r="B1588" s="3">
        <v>1586</v>
      </c>
      <c r="C1588" s="3">
        <v>27</v>
      </c>
      <c r="D1588" s="3" t="s">
        <v>3582</v>
      </c>
      <c r="E1588" s="3" t="s">
        <v>20252</v>
      </c>
      <c r="F1588" s="3" t="s">
        <v>36</v>
      </c>
      <c r="G1588" s="3" t="s">
        <v>37</v>
      </c>
      <c r="H1588" s="3" t="s">
        <v>11469</v>
      </c>
      <c r="I1588" s="3" t="s">
        <v>39</v>
      </c>
      <c r="J1588" s="3">
        <v>268.3134</v>
      </c>
      <c r="K1588" s="3">
        <v>9676875</v>
      </c>
      <c r="L1588" s="3" t="s">
        <v>75</v>
      </c>
      <c r="M1588" s="3">
        <v>3</v>
      </c>
      <c r="N1588" s="3" t="s">
        <v>3582</v>
      </c>
      <c r="O1588" s="3" t="s">
        <v>20252</v>
      </c>
      <c r="P1588" s="3" t="s">
        <v>1000</v>
      </c>
      <c r="Q1588" s="3" t="s">
        <v>11900</v>
      </c>
      <c r="R1588" s="5" t="s">
        <v>20253</v>
      </c>
      <c r="S1588" s="3" t="s">
        <v>11469</v>
      </c>
      <c r="T1588" s="3" t="s">
        <v>37</v>
      </c>
      <c r="V1588" s="3">
        <v>127</v>
      </c>
      <c r="W1588" s="3">
        <v>99</v>
      </c>
      <c r="X1588" s="3">
        <v>38</v>
      </c>
      <c r="Y1588" s="3">
        <v>1586</v>
      </c>
      <c r="Z1588" s="3" t="s">
        <v>75</v>
      </c>
      <c r="AA1588" s="3">
        <v>27</v>
      </c>
      <c r="AB1588" s="3">
        <v>4</v>
      </c>
      <c r="AC1588" s="3">
        <v>9676875</v>
      </c>
      <c r="AD1588" s="3">
        <v>2627348</v>
      </c>
      <c r="AE1588" s="3" t="s">
        <v>39</v>
      </c>
      <c r="AF1588" s="3">
        <v>14</v>
      </c>
      <c r="AG1588" s="3">
        <v>2</v>
      </c>
    </row>
    <row r="1589" spans="1:33" ht="15.75" customHeight="1" x14ac:dyDescent="0.15">
      <c r="A1589" s="3">
        <v>26137</v>
      </c>
      <c r="B1589" s="3">
        <v>1587</v>
      </c>
      <c r="C1589" s="3">
        <v>18</v>
      </c>
      <c r="D1589" s="3" t="s">
        <v>3584</v>
      </c>
      <c r="E1589" s="3" t="s">
        <v>20254</v>
      </c>
      <c r="F1589" s="3" t="s">
        <v>4061</v>
      </c>
      <c r="G1589" s="3" t="s">
        <v>446</v>
      </c>
      <c r="H1589" s="3" t="s">
        <v>2435</v>
      </c>
      <c r="I1589" s="3" t="s">
        <v>2435</v>
      </c>
      <c r="J1589" s="3">
        <v>268.28530000000001</v>
      </c>
      <c r="K1589" s="3">
        <v>38881124</v>
      </c>
      <c r="L1589" s="3" t="s">
        <v>40</v>
      </c>
      <c r="M1589" s="3">
        <v>0</v>
      </c>
      <c r="N1589" s="3" t="s">
        <v>3584</v>
      </c>
      <c r="O1589" s="3" t="s">
        <v>20254</v>
      </c>
      <c r="P1589" s="8">
        <v>35065</v>
      </c>
      <c r="Q1589" s="3" t="s">
        <v>13436</v>
      </c>
      <c r="R1589" s="5" t="s">
        <v>20255</v>
      </c>
      <c r="S1589" s="3" t="s">
        <v>2435</v>
      </c>
      <c r="T1589" s="3" t="s">
        <v>446</v>
      </c>
      <c r="V1589" s="3">
        <v>54</v>
      </c>
      <c r="W1589" s="3">
        <v>52</v>
      </c>
      <c r="X1589" s="3">
        <v>101</v>
      </c>
      <c r="Y1589" s="3">
        <v>1587</v>
      </c>
      <c r="Z1589" s="3" t="s">
        <v>40</v>
      </c>
      <c r="AA1589" s="3">
        <v>18</v>
      </c>
      <c r="AB1589" s="3">
        <v>7</v>
      </c>
      <c r="AC1589" s="3">
        <v>38881124</v>
      </c>
      <c r="AD1589" s="3">
        <v>10557339</v>
      </c>
      <c r="AE1589" s="3" t="s">
        <v>2435</v>
      </c>
      <c r="AF1589" s="3">
        <v>4</v>
      </c>
      <c r="AG1589" s="3">
        <v>29</v>
      </c>
    </row>
    <row r="1590" spans="1:33" ht="15.75" customHeight="1" x14ac:dyDescent="0.15">
      <c r="A1590" s="3">
        <v>22019</v>
      </c>
      <c r="B1590" s="3">
        <v>1588</v>
      </c>
      <c r="C1590" s="3">
        <v>159</v>
      </c>
      <c r="D1590" s="3" t="s">
        <v>3589</v>
      </c>
      <c r="E1590" s="3" t="s">
        <v>20257</v>
      </c>
      <c r="F1590" s="3" t="s">
        <v>269</v>
      </c>
      <c r="G1590" s="3" t="s">
        <v>133</v>
      </c>
      <c r="H1590" s="3" t="s">
        <v>189</v>
      </c>
      <c r="I1590" s="3" t="s">
        <v>190</v>
      </c>
      <c r="J1590" s="3">
        <v>268.15530000000001</v>
      </c>
      <c r="K1590" s="3">
        <v>64369769</v>
      </c>
      <c r="L1590" s="3" t="s">
        <v>335</v>
      </c>
      <c r="M1590" s="3">
        <v>7</v>
      </c>
      <c r="N1590" s="3" t="s">
        <v>3589</v>
      </c>
      <c r="O1590" s="3" t="s">
        <v>20257</v>
      </c>
      <c r="P1590" s="3" t="s">
        <v>381</v>
      </c>
      <c r="Q1590" s="3" t="s">
        <v>13439</v>
      </c>
      <c r="R1590" s="5" t="s">
        <v>20258</v>
      </c>
      <c r="S1590" s="3" t="s">
        <v>189</v>
      </c>
      <c r="T1590" s="3" t="s">
        <v>133</v>
      </c>
      <c r="V1590" s="3">
        <v>41</v>
      </c>
      <c r="W1590" s="3">
        <v>0</v>
      </c>
      <c r="X1590" s="3">
        <v>44</v>
      </c>
      <c r="Y1590" s="3">
        <v>1588</v>
      </c>
      <c r="Z1590" s="3" t="s">
        <v>335</v>
      </c>
      <c r="AA1590" s="3">
        <v>159</v>
      </c>
      <c r="AB1590" s="3">
        <v>54</v>
      </c>
      <c r="AC1590" s="3">
        <v>64369769</v>
      </c>
      <c r="AD1590" s="3">
        <v>17484406</v>
      </c>
      <c r="AF1590" s="3">
        <v>21</v>
      </c>
      <c r="AG1590" s="3">
        <v>36</v>
      </c>
    </row>
    <row r="1591" spans="1:33" ht="15.75" customHeight="1" x14ac:dyDescent="0.15">
      <c r="A1591" s="3">
        <v>25945</v>
      </c>
      <c r="B1591" s="3">
        <v>1589</v>
      </c>
      <c r="C1591" s="3">
        <v>28</v>
      </c>
      <c r="D1591" s="3" t="s">
        <v>3592</v>
      </c>
      <c r="E1591" s="3" t="s">
        <v>20259</v>
      </c>
      <c r="F1591" s="3" t="s">
        <v>249</v>
      </c>
      <c r="G1591" s="3" t="s">
        <v>125</v>
      </c>
      <c r="H1591" s="3" t="s">
        <v>126</v>
      </c>
      <c r="I1591" s="3" t="s">
        <v>127</v>
      </c>
      <c r="J1591" s="3">
        <v>268.14839999999998</v>
      </c>
      <c r="K1591" s="3">
        <v>4920031</v>
      </c>
      <c r="L1591" s="3" t="s">
        <v>364</v>
      </c>
      <c r="M1591" s="3">
        <v>0</v>
      </c>
      <c r="N1591" s="3" t="s">
        <v>3592</v>
      </c>
      <c r="O1591" s="3" t="s">
        <v>20259</v>
      </c>
      <c r="P1591" s="8">
        <v>33604</v>
      </c>
      <c r="Q1591" s="3" t="s">
        <v>13443</v>
      </c>
      <c r="R1591" s="5" t="s">
        <v>20261</v>
      </c>
      <c r="S1591" s="3" t="s">
        <v>126</v>
      </c>
      <c r="T1591" s="3" t="s">
        <v>125</v>
      </c>
      <c r="V1591" s="3">
        <v>19</v>
      </c>
      <c r="W1591" s="3">
        <v>20</v>
      </c>
      <c r="X1591" s="3">
        <v>70</v>
      </c>
      <c r="Y1591" s="3">
        <v>1589</v>
      </c>
      <c r="Z1591" s="3" t="s">
        <v>364</v>
      </c>
      <c r="AA1591" s="3">
        <v>28</v>
      </c>
      <c r="AB1591" s="3">
        <v>11</v>
      </c>
      <c r="AC1591" s="3">
        <v>4920031</v>
      </c>
      <c r="AD1591" s="3">
        <v>1336426</v>
      </c>
      <c r="AE1591" s="3" t="s">
        <v>127</v>
      </c>
      <c r="AF1591" s="3">
        <v>20</v>
      </c>
      <c r="AG1591" s="3">
        <v>10</v>
      </c>
    </row>
    <row r="1592" spans="1:33" ht="15.75" customHeight="1" x14ac:dyDescent="0.15">
      <c r="A1592" s="3">
        <v>26558</v>
      </c>
      <c r="B1592" s="3">
        <v>1590</v>
      </c>
      <c r="C1592" s="3">
        <v>44</v>
      </c>
      <c r="D1592" s="3" t="s">
        <v>3595</v>
      </c>
      <c r="E1592" s="3" t="s">
        <v>20263</v>
      </c>
      <c r="F1592" s="3" t="s">
        <v>1072</v>
      </c>
      <c r="G1592" s="3" t="s">
        <v>575</v>
      </c>
      <c r="H1592" s="3" t="s">
        <v>5414</v>
      </c>
      <c r="I1592" s="3" t="s">
        <v>127</v>
      </c>
      <c r="J1592" s="3">
        <v>267.93369999999999</v>
      </c>
      <c r="K1592" s="3">
        <v>4473720</v>
      </c>
      <c r="L1592" s="3" t="s">
        <v>59</v>
      </c>
      <c r="M1592" s="3">
        <v>0</v>
      </c>
      <c r="N1592" s="3" t="s">
        <v>3595</v>
      </c>
      <c r="O1592" s="3" t="s">
        <v>20263</v>
      </c>
      <c r="P1592" s="8">
        <v>35796</v>
      </c>
      <c r="Q1592" s="3" t="s">
        <v>13446</v>
      </c>
      <c r="R1592" s="5" t="s">
        <v>20265</v>
      </c>
      <c r="S1592" s="3" t="s">
        <v>5414</v>
      </c>
      <c r="T1592" s="3" t="s">
        <v>575</v>
      </c>
      <c r="V1592" s="3">
        <v>36</v>
      </c>
      <c r="W1592" s="3">
        <v>21</v>
      </c>
      <c r="X1592" s="3">
        <v>87</v>
      </c>
      <c r="Y1592" s="3">
        <v>1590</v>
      </c>
      <c r="Z1592" s="3" t="s">
        <v>59</v>
      </c>
      <c r="AA1592" s="3">
        <v>44</v>
      </c>
      <c r="AB1592" s="3">
        <v>13</v>
      </c>
      <c r="AC1592" s="3">
        <v>4473720</v>
      </c>
      <c r="AD1592" s="3">
        <v>1215904</v>
      </c>
      <c r="AE1592" s="3" t="s">
        <v>127</v>
      </c>
      <c r="AF1592" s="3">
        <v>17</v>
      </c>
      <c r="AG1592" s="3">
        <v>10</v>
      </c>
    </row>
    <row r="1593" spans="1:33" ht="15.75" customHeight="1" x14ac:dyDescent="0.15">
      <c r="A1593" s="3">
        <v>23578</v>
      </c>
      <c r="B1593" s="3">
        <v>1591</v>
      </c>
      <c r="C1593" s="3">
        <v>55</v>
      </c>
      <c r="D1593" s="3" t="s">
        <v>3196</v>
      </c>
      <c r="E1593" s="3" t="s">
        <v>20267</v>
      </c>
      <c r="F1593" s="3" t="s">
        <v>475</v>
      </c>
      <c r="G1593" s="3" t="s">
        <v>277</v>
      </c>
      <c r="H1593" s="3" t="s">
        <v>475</v>
      </c>
      <c r="I1593" s="3" t="s">
        <v>203</v>
      </c>
      <c r="J1593" s="3">
        <v>267.77929999999998</v>
      </c>
      <c r="K1593" s="3">
        <v>18731000</v>
      </c>
      <c r="L1593" s="3" t="s">
        <v>71</v>
      </c>
      <c r="M1593" s="3">
        <v>1</v>
      </c>
      <c r="N1593" s="3" t="s">
        <v>3196</v>
      </c>
      <c r="O1593" s="3" t="s">
        <v>20267</v>
      </c>
      <c r="P1593" s="3" t="s">
        <v>91</v>
      </c>
      <c r="Q1593" s="3" t="s">
        <v>3197</v>
      </c>
      <c r="R1593" s="5" t="s">
        <v>20269</v>
      </c>
      <c r="S1593" s="3" t="s">
        <v>475</v>
      </c>
      <c r="T1593" s="3" t="s">
        <v>277</v>
      </c>
      <c r="V1593" s="3">
        <v>121</v>
      </c>
      <c r="W1593" s="3">
        <v>127</v>
      </c>
      <c r="X1593" s="3">
        <v>127</v>
      </c>
      <c r="Y1593" s="3">
        <v>1591</v>
      </c>
      <c r="Z1593" s="3" t="s">
        <v>71</v>
      </c>
      <c r="AA1593" s="3">
        <v>55</v>
      </c>
      <c r="AB1593" s="3">
        <v>21</v>
      </c>
      <c r="AC1593" s="3">
        <v>18731000</v>
      </c>
      <c r="AD1593" s="3">
        <v>5093000</v>
      </c>
      <c r="AE1593" s="3" t="s">
        <v>203</v>
      </c>
      <c r="AF1593" s="3">
        <v>5</v>
      </c>
      <c r="AG1593" s="3">
        <v>9</v>
      </c>
    </row>
    <row r="1594" spans="1:33" ht="15.75" customHeight="1" x14ac:dyDescent="0.15">
      <c r="A1594" s="3">
        <v>25207</v>
      </c>
      <c r="B1594" s="3">
        <v>1592</v>
      </c>
      <c r="C1594" s="3">
        <v>38</v>
      </c>
      <c r="D1594" s="3" t="s">
        <v>3598</v>
      </c>
      <c r="E1594" s="3" t="s">
        <v>20270</v>
      </c>
      <c r="F1594" s="3" t="s">
        <v>3068</v>
      </c>
      <c r="G1594" s="3" t="s">
        <v>606</v>
      </c>
      <c r="H1594" s="3" t="s">
        <v>1343</v>
      </c>
      <c r="I1594" s="3" t="s">
        <v>1343</v>
      </c>
      <c r="J1594" s="3">
        <v>267.57089999999999</v>
      </c>
      <c r="K1594" s="3">
        <v>9079000</v>
      </c>
      <c r="L1594" s="3" t="s">
        <v>50</v>
      </c>
      <c r="M1594" s="3">
        <v>0</v>
      </c>
      <c r="N1594" s="3" t="s">
        <v>3598</v>
      </c>
      <c r="O1594" s="3" t="s">
        <v>20270</v>
      </c>
      <c r="P1594" s="8">
        <v>39083</v>
      </c>
      <c r="Q1594" s="3" t="s">
        <v>13454</v>
      </c>
      <c r="R1594" s="5" t="s">
        <v>20272</v>
      </c>
      <c r="S1594" s="3" t="s">
        <v>1343</v>
      </c>
      <c r="T1594" s="3" t="s">
        <v>606</v>
      </c>
      <c r="V1594" s="3">
        <v>39</v>
      </c>
      <c r="W1594" s="3">
        <v>22</v>
      </c>
      <c r="X1594" s="3">
        <v>48</v>
      </c>
      <c r="Y1594" s="3">
        <v>1592</v>
      </c>
      <c r="Z1594" s="3" t="s">
        <v>50</v>
      </c>
      <c r="AA1594" s="3">
        <v>38</v>
      </c>
      <c r="AB1594" s="3">
        <v>15</v>
      </c>
      <c r="AC1594" s="3">
        <v>9079000</v>
      </c>
      <c r="AD1594" s="3">
        <v>2470000</v>
      </c>
      <c r="AE1594" s="3" t="s">
        <v>1343</v>
      </c>
      <c r="AF1594" s="3">
        <v>11</v>
      </c>
      <c r="AG1594" s="3">
        <v>12</v>
      </c>
    </row>
    <row r="1595" spans="1:33" ht="15.75" customHeight="1" x14ac:dyDescent="0.15">
      <c r="A1595" s="3">
        <v>25272</v>
      </c>
      <c r="B1595" s="3">
        <v>1593</v>
      </c>
      <c r="C1595" s="3">
        <v>20</v>
      </c>
      <c r="D1595" s="3" t="s">
        <v>3600</v>
      </c>
      <c r="E1595" s="3" t="s">
        <v>20274</v>
      </c>
      <c r="F1595" s="3" t="s">
        <v>269</v>
      </c>
      <c r="G1595" s="3" t="s">
        <v>133</v>
      </c>
      <c r="H1595" s="3" t="s">
        <v>189</v>
      </c>
      <c r="I1595" s="3" t="s">
        <v>190</v>
      </c>
      <c r="J1595" s="3">
        <v>267.404</v>
      </c>
      <c r="K1595" s="3">
        <v>3156000</v>
      </c>
      <c r="L1595" s="3" t="s">
        <v>71</v>
      </c>
      <c r="M1595" s="3">
        <v>0</v>
      </c>
      <c r="N1595" s="3" t="s">
        <v>3600</v>
      </c>
      <c r="O1595" s="3" t="s">
        <v>20274</v>
      </c>
      <c r="P1595" s="8">
        <v>39814</v>
      </c>
      <c r="Q1595" s="3" t="s">
        <v>13458</v>
      </c>
      <c r="R1595" s="5" t="s">
        <v>20277</v>
      </c>
      <c r="S1595" s="3" t="s">
        <v>189</v>
      </c>
      <c r="T1595" s="3" t="s">
        <v>133</v>
      </c>
      <c r="V1595" s="3">
        <v>42</v>
      </c>
      <c r="W1595" s="3">
        <v>0</v>
      </c>
      <c r="X1595" s="3">
        <v>127</v>
      </c>
      <c r="Y1595" s="3">
        <v>1593</v>
      </c>
      <c r="Z1595" s="3" t="s">
        <v>71</v>
      </c>
      <c r="AA1595" s="3">
        <v>20</v>
      </c>
      <c r="AB1595" s="3">
        <v>8</v>
      </c>
      <c r="AC1595" s="3">
        <v>3156000</v>
      </c>
      <c r="AD1595" s="3">
        <v>859000</v>
      </c>
      <c r="AF1595" s="3">
        <v>5</v>
      </c>
      <c r="AG1595" s="3">
        <v>36</v>
      </c>
    </row>
    <row r="1596" spans="1:33" ht="15.75" customHeight="1" x14ac:dyDescent="0.15">
      <c r="A1596" s="3">
        <v>25354</v>
      </c>
      <c r="B1596" s="3">
        <v>1594</v>
      </c>
      <c r="C1596" s="3">
        <v>5</v>
      </c>
      <c r="D1596" s="3" t="s">
        <v>3602</v>
      </c>
      <c r="E1596" s="3" t="s">
        <v>20278</v>
      </c>
      <c r="F1596" s="3" t="s">
        <v>96</v>
      </c>
      <c r="G1596" s="3" t="s">
        <v>61</v>
      </c>
      <c r="H1596" s="3" t="s">
        <v>7934</v>
      </c>
      <c r="I1596" s="3" t="s">
        <v>63</v>
      </c>
      <c r="J1596" s="3">
        <v>267.22500000000002</v>
      </c>
      <c r="K1596" s="3">
        <v>2395144</v>
      </c>
      <c r="L1596" s="3" t="s">
        <v>364</v>
      </c>
      <c r="M1596" s="3">
        <v>0</v>
      </c>
      <c r="N1596" s="3" t="s">
        <v>3602</v>
      </c>
      <c r="O1596" s="3" t="s">
        <v>20278</v>
      </c>
      <c r="P1596" s="8">
        <v>37987</v>
      </c>
      <c r="Q1596" s="3" t="s">
        <v>13462</v>
      </c>
      <c r="R1596" s="5" t="s">
        <v>20279</v>
      </c>
      <c r="S1596" s="3" t="s">
        <v>7934</v>
      </c>
      <c r="T1596" s="3" t="s">
        <v>61</v>
      </c>
      <c r="V1596" s="3">
        <v>115</v>
      </c>
      <c r="W1596" s="3">
        <v>122</v>
      </c>
      <c r="X1596" s="3">
        <v>71</v>
      </c>
      <c r="Y1596" s="3">
        <v>1594</v>
      </c>
      <c r="Z1596" s="3" t="s">
        <v>364</v>
      </c>
      <c r="AA1596" s="3">
        <v>5</v>
      </c>
      <c r="AB1596" s="3">
        <v>2</v>
      </c>
      <c r="AC1596" s="3">
        <v>2395144</v>
      </c>
      <c r="AD1596" s="3">
        <v>652228</v>
      </c>
      <c r="AE1596" s="3" t="s">
        <v>63</v>
      </c>
      <c r="AF1596" s="3">
        <v>20</v>
      </c>
      <c r="AG1596" s="3">
        <v>3</v>
      </c>
    </row>
    <row r="1597" spans="1:33" ht="15.75" customHeight="1" x14ac:dyDescent="0.15">
      <c r="A1597" s="3">
        <v>23129</v>
      </c>
      <c r="B1597" s="3">
        <v>1595</v>
      </c>
      <c r="C1597" s="3">
        <v>177</v>
      </c>
      <c r="D1597" s="3" t="s">
        <v>1494</v>
      </c>
      <c r="E1597" s="3" t="s">
        <v>20281</v>
      </c>
      <c r="F1597" s="3" t="s">
        <v>36</v>
      </c>
      <c r="G1597" s="3" t="s">
        <v>37</v>
      </c>
      <c r="H1597" s="3" t="s">
        <v>89</v>
      </c>
      <c r="I1597" s="3" t="s">
        <v>89</v>
      </c>
      <c r="J1597" s="3">
        <v>267.02999999999997</v>
      </c>
      <c r="K1597" s="3">
        <v>21886000</v>
      </c>
      <c r="L1597" s="3" t="s">
        <v>677</v>
      </c>
      <c r="M1597" s="3">
        <v>1</v>
      </c>
      <c r="N1597" s="3" t="s">
        <v>1494</v>
      </c>
      <c r="O1597" s="3" t="s">
        <v>20281</v>
      </c>
      <c r="P1597" s="3" t="s">
        <v>179</v>
      </c>
      <c r="Q1597" s="3" t="s">
        <v>1495</v>
      </c>
      <c r="R1597" s="5" t="s">
        <v>20283</v>
      </c>
      <c r="S1597" s="3" t="s">
        <v>89</v>
      </c>
      <c r="T1597" s="3" t="s">
        <v>37</v>
      </c>
      <c r="V1597" s="3">
        <v>127</v>
      </c>
      <c r="W1597" s="3">
        <v>73</v>
      </c>
      <c r="X1597" s="3">
        <v>27</v>
      </c>
      <c r="Y1597" s="3">
        <v>1595</v>
      </c>
      <c r="Z1597" s="3" t="s">
        <v>677</v>
      </c>
      <c r="AA1597" s="3">
        <v>177</v>
      </c>
      <c r="AB1597" s="3">
        <v>166</v>
      </c>
      <c r="AC1597" s="3">
        <v>21886000</v>
      </c>
      <c r="AD1597" s="3">
        <v>5963000</v>
      </c>
      <c r="AE1597" s="3" t="s">
        <v>89</v>
      </c>
      <c r="AF1597" s="3">
        <v>12</v>
      </c>
      <c r="AG1597" s="3">
        <v>4</v>
      </c>
    </row>
    <row r="1598" spans="1:33" ht="15.75" customHeight="1" x14ac:dyDescent="0.15">
      <c r="A1598" s="3">
        <v>24620</v>
      </c>
      <c r="B1598" s="3">
        <v>1596</v>
      </c>
      <c r="C1598" s="3">
        <v>115</v>
      </c>
      <c r="D1598" s="3" t="s">
        <v>3605</v>
      </c>
      <c r="E1598" s="3" t="s">
        <v>20285</v>
      </c>
      <c r="F1598" s="3" t="s">
        <v>143</v>
      </c>
      <c r="G1598" s="3" t="s">
        <v>77</v>
      </c>
      <c r="H1598" s="3" t="s">
        <v>1086</v>
      </c>
      <c r="I1598" s="3" t="s">
        <v>79</v>
      </c>
      <c r="J1598" s="3">
        <v>266.81529999999998</v>
      </c>
      <c r="K1598" s="3">
        <v>13623038</v>
      </c>
      <c r="L1598" s="3" t="s">
        <v>71</v>
      </c>
      <c r="M1598" s="3">
        <v>0</v>
      </c>
      <c r="N1598" s="3" t="s">
        <v>3605</v>
      </c>
      <c r="O1598" s="3" t="s">
        <v>20285</v>
      </c>
      <c r="P1598" s="3" t="s">
        <v>1000</v>
      </c>
      <c r="Q1598" s="3" t="s">
        <v>5857</v>
      </c>
      <c r="R1598" s="5" t="s">
        <v>20287</v>
      </c>
      <c r="S1598" s="3" t="s">
        <v>1086</v>
      </c>
      <c r="T1598" s="3" t="s">
        <v>77</v>
      </c>
      <c r="V1598" s="3">
        <v>54</v>
      </c>
      <c r="W1598" s="3">
        <v>51</v>
      </c>
      <c r="X1598" s="3">
        <v>127</v>
      </c>
      <c r="Y1598" s="3">
        <v>1596</v>
      </c>
      <c r="Z1598" s="3" t="s">
        <v>71</v>
      </c>
      <c r="AA1598" s="3">
        <v>115</v>
      </c>
      <c r="AB1598" s="3">
        <v>27</v>
      </c>
      <c r="AC1598" s="3">
        <v>13623038</v>
      </c>
      <c r="AD1598" s="3">
        <v>3713869</v>
      </c>
      <c r="AE1598" s="3" t="s">
        <v>79</v>
      </c>
      <c r="AF1598" s="3">
        <v>5</v>
      </c>
      <c r="AG1598" s="3">
        <v>6</v>
      </c>
    </row>
    <row r="1599" spans="1:33" ht="15.75" customHeight="1" x14ac:dyDescent="0.15">
      <c r="A1599" s="3">
        <v>26211</v>
      </c>
      <c r="B1599" s="3">
        <v>1597</v>
      </c>
      <c r="C1599" s="3">
        <v>126</v>
      </c>
      <c r="D1599" s="3" t="s">
        <v>3608</v>
      </c>
      <c r="E1599" s="3" t="s">
        <v>20289</v>
      </c>
      <c r="F1599" s="3" t="s">
        <v>6874</v>
      </c>
      <c r="G1599" s="3" t="s">
        <v>621</v>
      </c>
      <c r="H1599" s="3" t="s">
        <v>4662</v>
      </c>
      <c r="I1599" s="3" t="s">
        <v>4662</v>
      </c>
      <c r="J1599" s="3">
        <v>266.39400000000001</v>
      </c>
      <c r="K1599" s="3">
        <v>36284000</v>
      </c>
      <c r="L1599" s="3" t="s">
        <v>221</v>
      </c>
      <c r="M1599" s="3">
        <v>0</v>
      </c>
      <c r="N1599" s="3" t="s">
        <v>3608</v>
      </c>
      <c r="O1599" s="3" t="s">
        <v>20289</v>
      </c>
      <c r="P1599" s="8">
        <v>39448</v>
      </c>
      <c r="Q1599" s="3" t="s">
        <v>13470</v>
      </c>
      <c r="R1599" s="5" t="s">
        <v>20290</v>
      </c>
      <c r="S1599" s="3" t="s">
        <v>4662</v>
      </c>
      <c r="T1599" s="3" t="s">
        <v>621</v>
      </c>
      <c r="V1599" s="3">
        <v>21</v>
      </c>
      <c r="W1599" s="3">
        <v>15</v>
      </c>
      <c r="X1599" s="3">
        <v>88</v>
      </c>
      <c r="Y1599" s="3">
        <v>1597</v>
      </c>
      <c r="Z1599" s="3" t="s">
        <v>221</v>
      </c>
      <c r="AA1599" s="3">
        <v>126</v>
      </c>
      <c r="AB1599" s="3">
        <v>48</v>
      </c>
      <c r="AC1599" s="3">
        <v>36284000</v>
      </c>
      <c r="AD1599" s="3">
        <v>9903000</v>
      </c>
      <c r="AE1599" s="3" t="s">
        <v>4662</v>
      </c>
      <c r="AF1599" s="3">
        <v>2</v>
      </c>
      <c r="AG1599" s="3">
        <v>82</v>
      </c>
    </row>
    <row r="1600" spans="1:33" ht="15.75" customHeight="1" x14ac:dyDescent="0.15">
      <c r="A1600" s="3">
        <v>25396</v>
      </c>
      <c r="B1600" s="3">
        <v>1598</v>
      </c>
      <c r="C1600" s="3">
        <v>88</v>
      </c>
      <c r="D1600" s="3" t="s">
        <v>3610</v>
      </c>
      <c r="E1600" s="3" t="s">
        <v>20291</v>
      </c>
      <c r="F1600" s="3" t="s">
        <v>475</v>
      </c>
      <c r="G1600" s="3" t="s">
        <v>277</v>
      </c>
      <c r="H1600" s="3" t="s">
        <v>475</v>
      </c>
      <c r="I1600" s="3" t="s">
        <v>203</v>
      </c>
      <c r="J1600" s="3">
        <v>266.30529999999999</v>
      </c>
      <c r="K1600" s="3">
        <v>18567366</v>
      </c>
      <c r="L1600" s="3" t="s">
        <v>59</v>
      </c>
      <c r="M1600" s="3">
        <v>0</v>
      </c>
      <c r="N1600" s="3" t="s">
        <v>3610</v>
      </c>
      <c r="O1600" s="3" t="s">
        <v>20291</v>
      </c>
      <c r="P1600" s="8">
        <v>39814</v>
      </c>
      <c r="Q1600" s="3" t="s">
        <v>6996</v>
      </c>
      <c r="R1600" s="5" t="s">
        <v>20293</v>
      </c>
      <c r="S1600" s="3" t="s">
        <v>475</v>
      </c>
      <c r="T1600" s="3" t="s">
        <v>277</v>
      </c>
      <c r="V1600" s="3">
        <v>122</v>
      </c>
      <c r="W1600" s="3">
        <v>127</v>
      </c>
      <c r="X1600" s="3">
        <v>88</v>
      </c>
      <c r="Y1600" s="3">
        <v>1598</v>
      </c>
      <c r="Z1600" s="3" t="s">
        <v>59</v>
      </c>
      <c r="AA1600" s="3">
        <v>88</v>
      </c>
      <c r="AB1600" s="3">
        <v>29</v>
      </c>
      <c r="AC1600" s="3">
        <v>18567366</v>
      </c>
      <c r="AD1600" s="3">
        <v>5068822</v>
      </c>
      <c r="AE1600" s="3" t="s">
        <v>203</v>
      </c>
      <c r="AF1600" s="3">
        <v>17</v>
      </c>
      <c r="AG1600" s="3">
        <v>9</v>
      </c>
    </row>
    <row r="1601" spans="1:33" ht="15.75" customHeight="1" x14ac:dyDescent="0.15">
      <c r="A1601" s="3">
        <v>26512</v>
      </c>
      <c r="B1601" s="3">
        <v>1599</v>
      </c>
      <c r="C1601" s="3">
        <v>10</v>
      </c>
      <c r="D1601" s="3" t="s">
        <v>3612</v>
      </c>
      <c r="E1601" s="3" t="s">
        <v>20294</v>
      </c>
      <c r="F1601" s="3" t="s">
        <v>475</v>
      </c>
      <c r="G1601" s="3" t="s">
        <v>277</v>
      </c>
      <c r="H1601" s="3" t="s">
        <v>6167</v>
      </c>
      <c r="I1601" s="3" t="s">
        <v>10185</v>
      </c>
      <c r="J1601" s="3">
        <v>266.06330000000003</v>
      </c>
      <c r="K1601" s="3">
        <v>2209170</v>
      </c>
      <c r="L1601" s="3" t="s">
        <v>538</v>
      </c>
      <c r="M1601" s="3">
        <v>0</v>
      </c>
      <c r="N1601" s="3" t="s">
        <v>3612</v>
      </c>
      <c r="O1601" s="3" t="s">
        <v>20294</v>
      </c>
      <c r="P1601" s="8">
        <v>39083</v>
      </c>
      <c r="Q1601" s="3" t="s">
        <v>10182</v>
      </c>
      <c r="R1601" s="5" t="s">
        <v>20296</v>
      </c>
      <c r="S1601" s="3" t="s">
        <v>6167</v>
      </c>
      <c r="T1601" s="3" t="s">
        <v>277</v>
      </c>
      <c r="V1601" s="3">
        <v>123</v>
      </c>
      <c r="W1601" s="3">
        <v>0</v>
      </c>
      <c r="X1601" s="3">
        <v>53</v>
      </c>
      <c r="Y1601" s="3">
        <v>1599</v>
      </c>
      <c r="Z1601" s="3" t="s">
        <v>538</v>
      </c>
      <c r="AA1601" s="3">
        <v>10</v>
      </c>
      <c r="AB1601" s="3">
        <v>2</v>
      </c>
      <c r="AC1601" s="3">
        <v>2209170</v>
      </c>
      <c r="AD1601" s="3">
        <v>603494</v>
      </c>
      <c r="AF1601" s="3">
        <v>3</v>
      </c>
      <c r="AG1601" s="3">
        <v>476</v>
      </c>
    </row>
    <row r="1602" spans="1:33" ht="15.75" customHeight="1" x14ac:dyDescent="0.15">
      <c r="A1602" s="3">
        <v>1337</v>
      </c>
      <c r="B1602" s="3">
        <v>1600</v>
      </c>
      <c r="C1602" s="3">
        <v>457</v>
      </c>
      <c r="D1602" s="3" t="s">
        <v>3614</v>
      </c>
      <c r="E1602" s="3" t="s">
        <v>20298</v>
      </c>
      <c r="F1602" s="3" t="s">
        <v>5738</v>
      </c>
      <c r="G1602" s="3" t="s">
        <v>599</v>
      </c>
      <c r="H1602" s="3" t="s">
        <v>3354</v>
      </c>
      <c r="I1602" s="3" t="s">
        <v>3354</v>
      </c>
      <c r="J1602" s="3">
        <v>266.01749999999998</v>
      </c>
      <c r="K1602" s="3">
        <v>51836106</v>
      </c>
      <c r="L1602" s="3" t="s">
        <v>66</v>
      </c>
      <c r="M1602" s="3">
        <v>6</v>
      </c>
      <c r="N1602" s="3" t="s">
        <v>3614</v>
      </c>
      <c r="O1602" s="3" t="s">
        <v>20298</v>
      </c>
      <c r="P1602" s="3" t="s">
        <v>787</v>
      </c>
      <c r="Q1602" s="3" t="s">
        <v>13480</v>
      </c>
      <c r="R1602" s="5" t="s">
        <v>20299</v>
      </c>
      <c r="S1602" s="3" t="s">
        <v>3354</v>
      </c>
      <c r="T1602" s="3" t="s">
        <v>599</v>
      </c>
      <c r="V1602" s="3">
        <v>31</v>
      </c>
      <c r="W1602" s="3">
        <v>28</v>
      </c>
      <c r="X1602" s="3">
        <v>127</v>
      </c>
      <c r="Y1602" s="3">
        <v>1600</v>
      </c>
      <c r="Z1602" s="3" t="s">
        <v>66</v>
      </c>
      <c r="AA1602" s="3">
        <v>457</v>
      </c>
      <c r="AB1602" s="3">
        <v>159</v>
      </c>
      <c r="AC1602" s="3">
        <v>51836106</v>
      </c>
      <c r="AD1602" s="3">
        <v>14162194</v>
      </c>
      <c r="AE1602" s="3" t="s">
        <v>3354</v>
      </c>
      <c r="AF1602" s="3">
        <v>9</v>
      </c>
      <c r="AG1602" s="3">
        <v>13</v>
      </c>
    </row>
    <row r="1603" spans="1:33" ht="15.75" customHeight="1" x14ac:dyDescent="0.15">
      <c r="A1603" s="3">
        <v>23715</v>
      </c>
      <c r="B1603" s="3">
        <v>1601</v>
      </c>
      <c r="C1603" s="3">
        <v>137</v>
      </c>
      <c r="D1603" s="3" t="s">
        <v>3618</v>
      </c>
      <c r="E1603" s="3" t="s">
        <v>20301</v>
      </c>
      <c r="F1603" s="3" t="s">
        <v>96</v>
      </c>
      <c r="G1603" s="3" t="s">
        <v>61</v>
      </c>
      <c r="H1603" s="3" t="s">
        <v>3165</v>
      </c>
      <c r="I1603" s="3" t="s">
        <v>63</v>
      </c>
      <c r="J1603" s="3">
        <v>265.89080000000001</v>
      </c>
      <c r="K1603" s="3">
        <v>79816792</v>
      </c>
      <c r="L1603" s="3" t="s">
        <v>162</v>
      </c>
      <c r="M1603" s="3">
        <v>1</v>
      </c>
      <c r="N1603" s="3" t="s">
        <v>3618</v>
      </c>
      <c r="O1603" s="3" t="s">
        <v>20301</v>
      </c>
      <c r="P1603" s="3" t="s">
        <v>1000</v>
      </c>
      <c r="Q1603" s="3" t="s">
        <v>13483</v>
      </c>
      <c r="R1603" s="5" t="s">
        <v>20302</v>
      </c>
      <c r="S1603" s="3" t="s">
        <v>3165</v>
      </c>
      <c r="T1603" s="3" t="s">
        <v>61</v>
      </c>
      <c r="V1603" s="3">
        <v>116</v>
      </c>
      <c r="W1603" s="3">
        <v>123</v>
      </c>
      <c r="X1603" s="3">
        <v>127</v>
      </c>
      <c r="Y1603" s="3">
        <v>1601</v>
      </c>
      <c r="Z1603" s="3" t="s">
        <v>162</v>
      </c>
      <c r="AA1603" s="3">
        <v>137</v>
      </c>
      <c r="AB1603" s="3">
        <v>76</v>
      </c>
      <c r="AC1603" s="3">
        <v>79816792</v>
      </c>
      <c r="AD1603" s="3">
        <v>21814375</v>
      </c>
      <c r="AE1603" s="3" t="s">
        <v>63</v>
      </c>
      <c r="AF1603" s="3">
        <v>8</v>
      </c>
      <c r="AG1603" s="3">
        <v>3</v>
      </c>
    </row>
    <row r="1604" spans="1:33" ht="15.75" customHeight="1" x14ac:dyDescent="0.15">
      <c r="A1604" s="3">
        <v>23188</v>
      </c>
      <c r="B1604" s="3">
        <v>1602</v>
      </c>
      <c r="C1604" s="3">
        <v>403</v>
      </c>
      <c r="D1604" s="3" t="s">
        <v>3619</v>
      </c>
      <c r="E1604" s="3" t="s">
        <v>20303</v>
      </c>
      <c r="F1604" s="3" t="s">
        <v>1438</v>
      </c>
      <c r="G1604" s="3" t="s">
        <v>495</v>
      </c>
      <c r="H1604" s="3" t="s">
        <v>2681</v>
      </c>
      <c r="I1604" s="3" t="s">
        <v>2682</v>
      </c>
      <c r="J1604" s="3">
        <v>265.73820000000001</v>
      </c>
      <c r="K1604" s="3">
        <v>8708322</v>
      </c>
      <c r="L1604" s="3" t="s">
        <v>101</v>
      </c>
      <c r="M1604" s="3">
        <v>1</v>
      </c>
      <c r="N1604" s="3" t="s">
        <v>3619</v>
      </c>
      <c r="O1604" s="3" t="s">
        <v>20303</v>
      </c>
      <c r="P1604" s="3" t="s">
        <v>835</v>
      </c>
      <c r="Q1604" s="3" t="s">
        <v>13487</v>
      </c>
      <c r="R1604" s="5" t="s">
        <v>20304</v>
      </c>
      <c r="S1604" s="3" t="s">
        <v>2681</v>
      </c>
      <c r="T1604" s="3" t="s">
        <v>495</v>
      </c>
      <c r="V1604" s="3">
        <v>39</v>
      </c>
      <c r="W1604" s="3">
        <v>11</v>
      </c>
      <c r="X1604" s="3">
        <v>126</v>
      </c>
      <c r="Y1604" s="3">
        <v>1602</v>
      </c>
      <c r="Z1604" s="3" t="s">
        <v>101</v>
      </c>
      <c r="AA1604" s="3">
        <v>403</v>
      </c>
      <c r="AB1604" s="3">
        <v>76</v>
      </c>
      <c r="AC1604" s="3">
        <v>8708322</v>
      </c>
      <c r="AD1604" s="3">
        <v>2381026</v>
      </c>
      <c r="AE1604" s="3" t="s">
        <v>2682</v>
      </c>
      <c r="AF1604" s="3">
        <v>10</v>
      </c>
      <c r="AG1604" s="3">
        <v>79</v>
      </c>
    </row>
    <row r="1605" spans="1:33" ht="15.75" customHeight="1" x14ac:dyDescent="0.15">
      <c r="A1605" s="3">
        <v>18032</v>
      </c>
      <c r="B1605" s="3">
        <v>1603</v>
      </c>
      <c r="C1605" s="3">
        <v>837</v>
      </c>
      <c r="D1605" s="3" t="s">
        <v>3621</v>
      </c>
      <c r="E1605" s="3" t="s">
        <v>20305</v>
      </c>
      <c r="F1605" s="3" t="s">
        <v>657</v>
      </c>
      <c r="G1605" s="3" t="s">
        <v>246</v>
      </c>
      <c r="H1605" s="3" t="s">
        <v>11514</v>
      </c>
      <c r="I1605" s="3" t="s">
        <v>264</v>
      </c>
      <c r="J1605" s="3">
        <v>265.48390000000001</v>
      </c>
      <c r="K1605" s="3">
        <v>177504226</v>
      </c>
      <c r="L1605" s="3" t="s">
        <v>101</v>
      </c>
      <c r="M1605" s="3">
        <v>4</v>
      </c>
      <c r="N1605" s="3" t="s">
        <v>3621</v>
      </c>
      <c r="O1605" s="3" t="s">
        <v>20305</v>
      </c>
      <c r="P1605" s="3" t="s">
        <v>104</v>
      </c>
      <c r="Q1605" s="3" t="s">
        <v>13490</v>
      </c>
      <c r="R1605" s="5" t="s">
        <v>20307</v>
      </c>
      <c r="S1605" s="3" t="s">
        <v>11514</v>
      </c>
      <c r="T1605" s="3" t="s">
        <v>246</v>
      </c>
      <c r="V1605" s="3">
        <v>123</v>
      </c>
      <c r="W1605" s="3">
        <v>54</v>
      </c>
      <c r="X1605" s="3">
        <v>127</v>
      </c>
      <c r="Y1605" s="3">
        <v>1603</v>
      </c>
      <c r="Z1605" s="3" t="s">
        <v>101</v>
      </c>
      <c r="AA1605" s="3">
        <v>837</v>
      </c>
      <c r="AB1605" s="3">
        <v>207</v>
      </c>
      <c r="AC1605" s="3">
        <v>177504226</v>
      </c>
      <c r="AD1605" s="3">
        <v>48566906</v>
      </c>
      <c r="AE1605" s="3" t="s">
        <v>264</v>
      </c>
      <c r="AF1605" s="3">
        <v>10</v>
      </c>
      <c r="AG1605" s="3">
        <v>8</v>
      </c>
    </row>
    <row r="1606" spans="1:33" ht="15.75" customHeight="1" x14ac:dyDescent="0.15">
      <c r="A1606" s="3">
        <v>25528</v>
      </c>
      <c r="B1606" s="3">
        <v>1604</v>
      </c>
      <c r="C1606" s="3">
        <v>180</v>
      </c>
      <c r="D1606" s="3" t="s">
        <v>3807</v>
      </c>
      <c r="E1606" s="3" t="s">
        <v>20309</v>
      </c>
      <c r="F1606" s="3" t="s">
        <v>3068</v>
      </c>
      <c r="G1606" s="3" t="s">
        <v>606</v>
      </c>
      <c r="H1606" s="3" t="s">
        <v>11518</v>
      </c>
      <c r="I1606" s="3" t="s">
        <v>1343</v>
      </c>
      <c r="J1606" s="3">
        <v>265.41520000000003</v>
      </c>
      <c r="K1606" s="3">
        <v>3347463</v>
      </c>
      <c r="L1606" s="3" t="s">
        <v>538</v>
      </c>
      <c r="M1606" s="3">
        <v>0</v>
      </c>
      <c r="N1606" s="3" t="s">
        <v>3807</v>
      </c>
      <c r="O1606" s="3" t="s">
        <v>20309</v>
      </c>
      <c r="P1606" s="8">
        <v>39814</v>
      </c>
      <c r="Q1606" s="3" t="s">
        <v>13494</v>
      </c>
      <c r="R1606" s="5" t="s">
        <v>20311</v>
      </c>
      <c r="S1606" s="3" t="s">
        <v>11518</v>
      </c>
      <c r="T1606" s="3" t="s">
        <v>606</v>
      </c>
      <c r="V1606" s="3">
        <v>40</v>
      </c>
      <c r="W1606" s="3">
        <v>23</v>
      </c>
      <c r="X1606" s="3">
        <v>54</v>
      </c>
      <c r="Y1606" s="3">
        <v>1604</v>
      </c>
      <c r="Z1606" s="3" t="s">
        <v>538</v>
      </c>
      <c r="AA1606" s="3">
        <v>180</v>
      </c>
      <c r="AB1606" s="3">
        <v>84</v>
      </c>
      <c r="AC1606" s="3">
        <v>3347463</v>
      </c>
      <c r="AD1606" s="3">
        <v>916071</v>
      </c>
      <c r="AE1606" s="3" t="s">
        <v>1343</v>
      </c>
      <c r="AF1606" s="3">
        <v>3</v>
      </c>
      <c r="AG1606" s="3">
        <v>12</v>
      </c>
    </row>
    <row r="1607" spans="1:33" ht="15.75" customHeight="1" x14ac:dyDescent="0.15">
      <c r="A1607" s="3">
        <v>23652</v>
      </c>
      <c r="B1607" s="3">
        <v>1605</v>
      </c>
      <c r="C1607" s="3">
        <v>10</v>
      </c>
      <c r="D1607" s="3" t="s">
        <v>3809</v>
      </c>
      <c r="E1607" s="3" t="s">
        <v>20313</v>
      </c>
      <c r="F1607" s="3" t="s">
        <v>36</v>
      </c>
      <c r="G1607" s="3" t="s">
        <v>37</v>
      </c>
      <c r="H1607" s="3" t="s">
        <v>11327</v>
      </c>
      <c r="I1607" s="3" t="s">
        <v>39</v>
      </c>
      <c r="J1607" s="3">
        <v>265.11200000000002</v>
      </c>
      <c r="K1607" s="3">
        <v>2613326</v>
      </c>
      <c r="L1607" s="3" t="s">
        <v>40</v>
      </c>
      <c r="M1607" s="3">
        <v>1</v>
      </c>
      <c r="N1607" s="3" t="s">
        <v>3809</v>
      </c>
      <c r="O1607" s="3" t="s">
        <v>20313</v>
      </c>
      <c r="P1607" s="3" t="s">
        <v>41</v>
      </c>
      <c r="Q1607" s="3" t="s">
        <v>11323</v>
      </c>
      <c r="R1607" s="5" t="s">
        <v>20315</v>
      </c>
      <c r="S1607" s="3" t="s">
        <v>11327</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15">
      <c r="A1608" s="3">
        <v>26310</v>
      </c>
      <c r="B1608" s="3">
        <v>1606</v>
      </c>
      <c r="C1608" s="3">
        <v>7</v>
      </c>
      <c r="D1608" s="3" t="s">
        <v>3811</v>
      </c>
      <c r="E1608" s="3" t="s">
        <v>20318</v>
      </c>
      <c r="F1608" s="3" t="s">
        <v>475</v>
      </c>
      <c r="G1608" s="3" t="s">
        <v>277</v>
      </c>
      <c r="H1608" s="3" t="s">
        <v>3230</v>
      </c>
      <c r="I1608" s="3" t="s">
        <v>203</v>
      </c>
      <c r="J1608" s="3">
        <v>265.0575</v>
      </c>
      <c r="K1608" s="3">
        <v>4170588</v>
      </c>
      <c r="L1608" s="3" t="s">
        <v>59</v>
      </c>
      <c r="M1608" s="3">
        <v>0</v>
      </c>
      <c r="N1608" s="3" t="s">
        <v>3811</v>
      </c>
      <c r="O1608" s="3" t="s">
        <v>20318</v>
      </c>
      <c r="P1608" s="8" t="s">
        <v>7009</v>
      </c>
      <c r="Q1608" s="3" t="s">
        <v>7002</v>
      </c>
      <c r="R1608" s="5" t="s">
        <v>20322</v>
      </c>
      <c r="S1608" s="3" t="s">
        <v>3230</v>
      </c>
      <c r="T1608" s="3" t="s">
        <v>277</v>
      </c>
      <c r="V1608" s="3">
        <v>124</v>
      </c>
      <c r="W1608" s="3">
        <v>127</v>
      </c>
      <c r="X1608" s="3">
        <v>89</v>
      </c>
      <c r="Y1608" s="3">
        <v>1606</v>
      </c>
      <c r="Z1608" s="3" t="s">
        <v>59</v>
      </c>
      <c r="AA1608" s="3">
        <v>7</v>
      </c>
      <c r="AB1608" s="3">
        <v>3</v>
      </c>
      <c r="AC1608" s="3">
        <v>4170588</v>
      </c>
      <c r="AD1608" s="3">
        <v>1142447</v>
      </c>
      <c r="AE1608" s="3" t="s">
        <v>203</v>
      </c>
      <c r="AF1608" s="3">
        <v>17</v>
      </c>
      <c r="AG1608" s="3">
        <v>9</v>
      </c>
    </row>
    <row r="1609" spans="1:33" ht="15.75" customHeight="1" x14ac:dyDescent="0.15">
      <c r="A1609" s="3">
        <v>23823</v>
      </c>
      <c r="B1609" s="3">
        <v>1607</v>
      </c>
      <c r="C1609" s="3">
        <v>6</v>
      </c>
      <c r="D1609" s="3" t="s">
        <v>3814</v>
      </c>
      <c r="E1609" s="3" t="s">
        <v>20324</v>
      </c>
      <c r="F1609" s="3" t="s">
        <v>496</v>
      </c>
      <c r="G1609" s="3" t="s">
        <v>196</v>
      </c>
      <c r="H1609" s="3" t="s">
        <v>197</v>
      </c>
      <c r="I1609" s="3" t="s">
        <v>198</v>
      </c>
      <c r="J1609" s="3">
        <v>265.03190000000001</v>
      </c>
      <c r="K1609" s="3">
        <v>5582170</v>
      </c>
      <c r="L1609" s="3" t="s">
        <v>538</v>
      </c>
      <c r="M1609" s="3">
        <v>1</v>
      </c>
      <c r="N1609" s="3" t="s">
        <v>3814</v>
      </c>
      <c r="O1609" s="3" t="s">
        <v>20324</v>
      </c>
      <c r="P1609" s="3" t="s">
        <v>987</v>
      </c>
      <c r="Q1609" s="3" t="s">
        <v>13503</v>
      </c>
      <c r="R1609" s="5" t="s">
        <v>20326</v>
      </c>
      <c r="S1609" s="3" t="s">
        <v>197</v>
      </c>
      <c r="T1609" s="3" t="s">
        <v>196</v>
      </c>
      <c r="V1609" s="3">
        <v>4</v>
      </c>
      <c r="W1609" s="3">
        <v>0</v>
      </c>
      <c r="X1609" s="3">
        <v>55</v>
      </c>
      <c r="Y1609" s="3">
        <v>1607</v>
      </c>
      <c r="Z1609" s="3" t="s">
        <v>538</v>
      </c>
      <c r="AA1609" s="3">
        <v>6</v>
      </c>
      <c r="AB1609" s="3">
        <v>2</v>
      </c>
      <c r="AC1609" s="3">
        <v>5582170</v>
      </c>
      <c r="AD1609" s="3">
        <v>1529228</v>
      </c>
      <c r="AF1609" s="3">
        <v>3</v>
      </c>
      <c r="AG1609" s="3">
        <v>101</v>
      </c>
    </row>
    <row r="1610" spans="1:33" ht="15.75" customHeight="1" x14ac:dyDescent="0.15">
      <c r="A1610" s="3">
        <v>21124</v>
      </c>
      <c r="B1610" s="3">
        <v>1608</v>
      </c>
      <c r="C1610" s="3">
        <v>49</v>
      </c>
      <c r="D1610" s="3" t="s">
        <v>3816</v>
      </c>
      <c r="E1610" s="3" t="s">
        <v>20328</v>
      </c>
      <c r="F1610" s="3" t="s">
        <v>36</v>
      </c>
      <c r="G1610" s="3" t="s">
        <v>37</v>
      </c>
      <c r="H1610" s="3" t="s">
        <v>318</v>
      </c>
      <c r="I1610" s="3" t="s">
        <v>39</v>
      </c>
      <c r="J1610" s="3">
        <v>264.8809</v>
      </c>
      <c r="K1610" s="3">
        <v>16729309</v>
      </c>
      <c r="L1610" s="3" t="s">
        <v>526</v>
      </c>
      <c r="M1610" s="3">
        <v>2</v>
      </c>
      <c r="N1610" s="3" t="s">
        <v>3816</v>
      </c>
      <c r="O1610" s="3" t="s">
        <v>20328</v>
      </c>
      <c r="P1610" s="3" t="s">
        <v>91</v>
      </c>
      <c r="Q1610" s="3" t="s">
        <v>12665</v>
      </c>
      <c r="R1610" s="5" t="s">
        <v>20331</v>
      </c>
      <c r="S1610" s="3" t="s">
        <v>318</v>
      </c>
      <c r="T1610" s="3" t="s">
        <v>37</v>
      </c>
      <c r="V1610" s="3">
        <v>127</v>
      </c>
      <c r="W1610" s="3">
        <v>101</v>
      </c>
      <c r="X1610" s="3">
        <v>24</v>
      </c>
      <c r="Y1610" s="3">
        <v>1608</v>
      </c>
      <c r="Z1610" s="3" t="s">
        <v>526</v>
      </c>
      <c r="AA1610" s="3">
        <v>49</v>
      </c>
      <c r="AB1610" s="3">
        <v>18</v>
      </c>
      <c r="AC1610" s="3">
        <v>16729309</v>
      </c>
      <c r="AD1610" s="3">
        <v>4584868</v>
      </c>
      <c r="AE1610" s="3" t="s">
        <v>39</v>
      </c>
      <c r="AF1610" s="3">
        <v>19</v>
      </c>
      <c r="AG1610" s="3">
        <v>2</v>
      </c>
    </row>
    <row r="1611" spans="1:33" ht="15.75" customHeight="1" x14ac:dyDescent="0.15">
      <c r="A1611" s="3">
        <v>21218</v>
      </c>
      <c r="B1611" s="3">
        <v>1609</v>
      </c>
      <c r="C1611" s="3">
        <v>70</v>
      </c>
      <c r="D1611" s="3" t="s">
        <v>3817</v>
      </c>
      <c r="E1611" s="3" t="s">
        <v>20333</v>
      </c>
      <c r="F1611" s="3" t="s">
        <v>475</v>
      </c>
      <c r="G1611" s="3" t="s">
        <v>277</v>
      </c>
      <c r="H1611" s="3" t="s">
        <v>6771</v>
      </c>
      <c r="I1611" s="3" t="s">
        <v>203</v>
      </c>
      <c r="J1611" s="3">
        <v>264.81439999999998</v>
      </c>
      <c r="K1611" s="3">
        <v>9434464</v>
      </c>
      <c r="L1611" s="3" t="s">
        <v>71</v>
      </c>
      <c r="M1611" s="3">
        <v>2</v>
      </c>
      <c r="N1611" s="3" t="s">
        <v>3817</v>
      </c>
      <c r="O1611" s="3" t="s">
        <v>20333</v>
      </c>
      <c r="P1611" s="3" t="s">
        <v>1000</v>
      </c>
      <c r="Q1611" s="3" t="s">
        <v>6768</v>
      </c>
      <c r="R1611" s="5" t="s">
        <v>20334</v>
      </c>
      <c r="S1611" s="3" t="s">
        <v>6771</v>
      </c>
      <c r="T1611" s="3" t="s">
        <v>277</v>
      </c>
      <c r="V1611" s="3">
        <v>125</v>
      </c>
      <c r="W1611" s="3">
        <v>127</v>
      </c>
      <c r="X1611" s="3">
        <v>127</v>
      </c>
      <c r="Y1611" s="3">
        <v>1609</v>
      </c>
      <c r="Z1611" s="3" t="s">
        <v>71</v>
      </c>
      <c r="AA1611" s="3">
        <v>70</v>
      </c>
      <c r="AB1611" s="3">
        <v>26</v>
      </c>
      <c r="AC1611" s="3">
        <v>9434464</v>
      </c>
      <c r="AD1611" s="3">
        <v>2586100</v>
      </c>
      <c r="AE1611" s="3" t="s">
        <v>203</v>
      </c>
      <c r="AF1611" s="3">
        <v>5</v>
      </c>
      <c r="AG1611" s="3">
        <v>9</v>
      </c>
    </row>
    <row r="1612" spans="1:33" ht="15.75" customHeight="1" x14ac:dyDescent="0.15">
      <c r="A1612" s="3">
        <v>23062</v>
      </c>
      <c r="B1612" s="3">
        <v>1610</v>
      </c>
      <c r="C1612" s="3">
        <v>130</v>
      </c>
      <c r="D1612" s="3" t="s">
        <v>3820</v>
      </c>
      <c r="E1612" s="3" t="s">
        <v>20336</v>
      </c>
      <c r="F1612" s="3" t="s">
        <v>657</v>
      </c>
      <c r="G1612" s="3" t="s">
        <v>246</v>
      </c>
      <c r="H1612" s="3" t="s">
        <v>934</v>
      </c>
      <c r="I1612" s="3" t="s">
        <v>264</v>
      </c>
      <c r="J1612" s="3">
        <v>264.709</v>
      </c>
      <c r="K1612" s="3">
        <v>14288805</v>
      </c>
      <c r="L1612" s="3" t="s">
        <v>162</v>
      </c>
      <c r="M1612" s="3">
        <v>1</v>
      </c>
      <c r="N1612" s="3" t="s">
        <v>3820</v>
      </c>
      <c r="O1612" s="3" t="s">
        <v>20336</v>
      </c>
      <c r="P1612" s="3" t="s">
        <v>91</v>
      </c>
      <c r="Q1612" s="3" t="s">
        <v>13511</v>
      </c>
      <c r="R1612" s="5" t="s">
        <v>20338</v>
      </c>
      <c r="S1612" s="3" t="s">
        <v>934</v>
      </c>
      <c r="T1612" s="3" t="s">
        <v>246</v>
      </c>
      <c r="V1612" s="3">
        <v>124</v>
      </c>
      <c r="W1612" s="3">
        <v>55</v>
      </c>
      <c r="X1612" s="3">
        <v>127</v>
      </c>
      <c r="Y1612" s="3">
        <v>1610</v>
      </c>
      <c r="Z1612" s="3" t="s">
        <v>162</v>
      </c>
      <c r="AA1612" s="3">
        <v>130</v>
      </c>
      <c r="AB1612" s="3">
        <v>40</v>
      </c>
      <c r="AC1612" s="3">
        <v>14288805</v>
      </c>
      <c r="AD1612" s="3">
        <v>3917865</v>
      </c>
      <c r="AE1612" s="3" t="s">
        <v>264</v>
      </c>
      <c r="AF1612" s="3">
        <v>8</v>
      </c>
      <c r="AG1612" s="3">
        <v>8</v>
      </c>
    </row>
    <row r="1613" spans="1:33" ht="15.75" customHeight="1" x14ac:dyDescent="0.15">
      <c r="A1613" s="3">
        <v>21146</v>
      </c>
      <c r="B1613" s="3">
        <v>1611</v>
      </c>
      <c r="C1613" s="3">
        <v>93</v>
      </c>
      <c r="D1613" s="3" t="s">
        <v>3845</v>
      </c>
      <c r="E1613" s="3" t="s">
        <v>20340</v>
      </c>
      <c r="F1613" s="3" t="s">
        <v>96</v>
      </c>
      <c r="G1613" s="3" t="s">
        <v>61</v>
      </c>
      <c r="H1613" s="3" t="s">
        <v>1902</v>
      </c>
      <c r="I1613" s="3" t="s">
        <v>63</v>
      </c>
      <c r="J1613" s="3">
        <v>264.63150000000002</v>
      </c>
      <c r="K1613" s="3">
        <v>19196785</v>
      </c>
      <c r="L1613" s="3" t="s">
        <v>71</v>
      </c>
      <c r="M1613" s="3">
        <v>2</v>
      </c>
      <c r="N1613" s="3" t="s">
        <v>3845</v>
      </c>
      <c r="O1613" s="3" t="s">
        <v>20340</v>
      </c>
      <c r="P1613" s="3" t="s">
        <v>41</v>
      </c>
      <c r="Q1613" s="3" t="s">
        <v>13515</v>
      </c>
      <c r="R1613" s="5" t="s">
        <v>20341</v>
      </c>
      <c r="S1613" s="3" t="s">
        <v>1902</v>
      </c>
      <c r="T1613" s="3" t="s">
        <v>61</v>
      </c>
      <c r="V1613" s="3">
        <v>117</v>
      </c>
      <c r="W1613" s="3">
        <v>124</v>
      </c>
      <c r="X1613" s="3">
        <v>127</v>
      </c>
      <c r="Y1613" s="3">
        <v>1611</v>
      </c>
      <c r="Z1613" s="3" t="s">
        <v>71</v>
      </c>
      <c r="AA1613" s="3">
        <v>93</v>
      </c>
      <c r="AB1613" s="3">
        <v>31</v>
      </c>
      <c r="AC1613" s="3">
        <v>19196785</v>
      </c>
      <c r="AD1613" s="3">
        <v>5264708</v>
      </c>
      <c r="AE1613" s="3" t="s">
        <v>63</v>
      </c>
      <c r="AF1613" s="3">
        <v>5</v>
      </c>
      <c r="AG1613" s="3">
        <v>3</v>
      </c>
    </row>
    <row r="1614" spans="1:33" ht="15.75" customHeight="1" x14ac:dyDescent="0.15">
      <c r="A1614" s="3">
        <v>18215</v>
      </c>
      <c r="B1614" s="3">
        <v>1612</v>
      </c>
      <c r="C1614" s="3">
        <v>65</v>
      </c>
      <c r="D1614" s="3" t="s">
        <v>3846</v>
      </c>
      <c r="E1614" s="3" t="s">
        <v>20342</v>
      </c>
      <c r="F1614" s="3" t="s">
        <v>6728</v>
      </c>
      <c r="G1614" s="3" t="s">
        <v>803</v>
      </c>
      <c r="H1614" s="3" t="s">
        <v>7662</v>
      </c>
      <c r="I1614" s="3" t="s">
        <v>8005</v>
      </c>
      <c r="J1614" s="3">
        <v>264.59359999999998</v>
      </c>
      <c r="K1614" s="3">
        <v>95341336</v>
      </c>
      <c r="L1614" s="3" t="s">
        <v>101</v>
      </c>
      <c r="M1614" s="3">
        <v>4</v>
      </c>
      <c r="N1614" s="3" t="s">
        <v>3846</v>
      </c>
      <c r="O1614" s="3" t="s">
        <v>20342</v>
      </c>
      <c r="P1614" s="3" t="s">
        <v>835</v>
      </c>
      <c r="Q1614" s="3" t="s">
        <v>13519</v>
      </c>
      <c r="R1614" s="5" t="s">
        <v>20344</v>
      </c>
      <c r="S1614" s="3" t="s">
        <v>7662</v>
      </c>
      <c r="T1614" s="3" t="s">
        <v>803</v>
      </c>
      <c r="V1614" s="3">
        <v>7</v>
      </c>
      <c r="W1614" s="3">
        <v>0</v>
      </c>
      <c r="X1614" s="3">
        <v>127</v>
      </c>
      <c r="Y1614" s="3">
        <v>1612</v>
      </c>
      <c r="Z1614" s="3" t="s">
        <v>101</v>
      </c>
      <c r="AA1614" s="3">
        <v>65</v>
      </c>
      <c r="AB1614" s="3">
        <v>37</v>
      </c>
      <c r="AC1614" s="3">
        <v>95341336</v>
      </c>
      <c r="AD1614" s="3">
        <v>26150030</v>
      </c>
      <c r="AF1614" s="3">
        <v>10</v>
      </c>
      <c r="AG1614" s="3">
        <v>97</v>
      </c>
    </row>
    <row r="1615" spans="1:33" ht="15.75" customHeight="1" x14ac:dyDescent="0.15">
      <c r="A1615" s="3">
        <v>25426</v>
      </c>
      <c r="B1615" s="3">
        <v>1613</v>
      </c>
      <c r="C1615" s="3">
        <v>23</v>
      </c>
      <c r="D1615" s="3" t="s">
        <v>3851</v>
      </c>
      <c r="E1615" s="3" t="s">
        <v>20347</v>
      </c>
      <c r="F1615" s="3" t="s">
        <v>7229</v>
      </c>
      <c r="G1615" s="3" t="s">
        <v>733</v>
      </c>
      <c r="H1615" s="3" t="s">
        <v>4910</v>
      </c>
      <c r="I1615" s="3" t="s">
        <v>5290</v>
      </c>
      <c r="J1615" s="3">
        <v>264.45800000000003</v>
      </c>
      <c r="K1615" s="3">
        <v>2059738</v>
      </c>
      <c r="L1615" s="3" t="s">
        <v>356</v>
      </c>
      <c r="M1615" s="3">
        <v>0</v>
      </c>
      <c r="N1615" s="3" t="s">
        <v>3851</v>
      </c>
      <c r="O1615" s="3" t="s">
        <v>20347</v>
      </c>
      <c r="P1615" s="8">
        <v>38353</v>
      </c>
      <c r="Q1615" s="3" t="s">
        <v>13525</v>
      </c>
      <c r="R1615" s="5" t="s">
        <v>20349</v>
      </c>
      <c r="S1615" s="3" t="s">
        <v>4910</v>
      </c>
      <c r="T1615" s="3" t="s">
        <v>733</v>
      </c>
      <c r="V1615" s="3">
        <v>13</v>
      </c>
      <c r="W1615" s="3">
        <v>0</v>
      </c>
      <c r="X1615" s="3">
        <v>85</v>
      </c>
      <c r="Y1615" s="3">
        <v>1613</v>
      </c>
      <c r="Z1615" s="3" t="s">
        <v>356</v>
      </c>
      <c r="AA1615" s="3">
        <v>23</v>
      </c>
      <c r="AB1615" s="3">
        <v>12</v>
      </c>
      <c r="AC1615" s="3">
        <v>2059738</v>
      </c>
      <c r="AD1615" s="3">
        <v>565151</v>
      </c>
      <c r="AF1615" s="3">
        <v>18</v>
      </c>
      <c r="AG1615" s="3">
        <v>58</v>
      </c>
    </row>
    <row r="1616" spans="1:33" ht="15.75" customHeight="1" x14ac:dyDescent="0.15">
      <c r="A1616" s="3">
        <v>25963</v>
      </c>
      <c r="B1616" s="3">
        <v>1614</v>
      </c>
      <c r="C1616" s="3">
        <v>5</v>
      </c>
      <c r="D1616" s="5" t="s">
        <v>3852</v>
      </c>
      <c r="E1616" s="3" t="s">
        <v>20351</v>
      </c>
      <c r="F1616" s="3" t="s">
        <v>297</v>
      </c>
      <c r="G1616" s="3" t="s">
        <v>146</v>
      </c>
      <c r="H1616" s="3" t="s">
        <v>11543</v>
      </c>
      <c r="I1616" s="3" t="s">
        <v>2725</v>
      </c>
      <c r="J1616" s="3">
        <v>264.1782</v>
      </c>
      <c r="K1616" s="3">
        <v>2008257</v>
      </c>
      <c r="L1616" s="3" t="s">
        <v>356</v>
      </c>
      <c r="M1616" s="3">
        <v>0</v>
      </c>
      <c r="N1616" s="5" t="s">
        <v>3852</v>
      </c>
      <c r="O1616" s="3" t="s">
        <v>20351</v>
      </c>
      <c r="P1616" s="8">
        <v>39448</v>
      </c>
      <c r="Q1616" s="3" t="s">
        <v>13529</v>
      </c>
      <c r="R1616" s="5" t="s">
        <v>20353</v>
      </c>
      <c r="S1616" s="3" t="s">
        <v>11543</v>
      </c>
      <c r="T1616" s="3" t="s">
        <v>146</v>
      </c>
      <c r="V1616" s="3">
        <v>35</v>
      </c>
      <c r="X1616" s="3">
        <v>86</v>
      </c>
      <c r="Y1616" s="3">
        <v>1614</v>
      </c>
      <c r="Z1616" s="3" t="s">
        <v>356</v>
      </c>
      <c r="AA1616" s="3">
        <v>5</v>
      </c>
      <c r="AB1616" s="3">
        <v>1</v>
      </c>
      <c r="AC1616" s="3">
        <v>2008257</v>
      </c>
      <c r="AD1616" s="3">
        <v>551449</v>
      </c>
      <c r="AE1616" s="3" t="s">
        <v>2725</v>
      </c>
      <c r="AF1616" s="3">
        <v>18</v>
      </c>
      <c r="AG1616" s="3">
        <v>30</v>
      </c>
    </row>
    <row r="1617" spans="1:33" ht="15.75" customHeight="1" x14ac:dyDescent="0.15">
      <c r="A1617" s="3">
        <v>26367</v>
      </c>
      <c r="B1617" s="3">
        <v>1615</v>
      </c>
      <c r="C1617" s="3">
        <v>24</v>
      </c>
      <c r="D1617" s="3" t="s">
        <v>3860</v>
      </c>
      <c r="E1617" s="3" t="s">
        <v>20355</v>
      </c>
      <c r="F1617" s="3" t="s">
        <v>36</v>
      </c>
      <c r="G1617" s="3" t="s">
        <v>37</v>
      </c>
      <c r="H1617" s="3" t="s">
        <v>817</v>
      </c>
      <c r="I1617" s="3" t="s">
        <v>817</v>
      </c>
      <c r="J1617" s="3">
        <v>263.7869</v>
      </c>
      <c r="K1617" s="3">
        <v>2196720</v>
      </c>
      <c r="L1617" s="3" t="s">
        <v>71</v>
      </c>
      <c r="M1617" s="3">
        <v>0</v>
      </c>
      <c r="N1617" s="3" t="s">
        <v>3860</v>
      </c>
      <c r="O1617" s="3" t="s">
        <v>20355</v>
      </c>
      <c r="P1617" s="8">
        <v>39448</v>
      </c>
      <c r="Q1617" s="3" t="s">
        <v>10683</v>
      </c>
      <c r="R1617" s="5" t="s">
        <v>20357</v>
      </c>
      <c r="S1617" s="3" t="s">
        <v>817</v>
      </c>
      <c r="T1617" s="3" t="s">
        <v>37</v>
      </c>
      <c r="V1617" s="3">
        <v>127</v>
      </c>
      <c r="W1617" s="3">
        <v>43</v>
      </c>
      <c r="X1617" s="3">
        <v>127</v>
      </c>
      <c r="Y1617" s="3">
        <v>1615</v>
      </c>
      <c r="Z1617" s="3" t="s">
        <v>71</v>
      </c>
      <c r="AA1617" s="3">
        <v>24</v>
      </c>
      <c r="AB1617" s="3">
        <v>6</v>
      </c>
      <c r="AC1617" s="3">
        <v>2196720</v>
      </c>
      <c r="AD1617" s="3">
        <v>603848</v>
      </c>
      <c r="AE1617" s="3" t="s">
        <v>817</v>
      </c>
      <c r="AF1617" s="3">
        <v>5</v>
      </c>
      <c r="AG1617" s="3">
        <v>11</v>
      </c>
    </row>
    <row r="1618" spans="1:33" ht="15.75" customHeight="1" x14ac:dyDescent="0.15">
      <c r="A1618" s="3">
        <v>26312</v>
      </c>
      <c r="B1618" s="3">
        <v>1616</v>
      </c>
      <c r="C1618" s="3">
        <v>40</v>
      </c>
      <c r="D1618" s="3" t="s">
        <v>3861</v>
      </c>
      <c r="E1618" s="3" t="s">
        <v>20359</v>
      </c>
      <c r="F1618" s="3" t="s">
        <v>2319</v>
      </c>
      <c r="G1618" s="3" t="s">
        <v>740</v>
      </c>
      <c r="H1618" s="3" t="s">
        <v>1072</v>
      </c>
      <c r="I1618" s="3" t="s">
        <v>63</v>
      </c>
      <c r="J1618" s="3">
        <v>263.58109999999999</v>
      </c>
      <c r="K1618" s="3">
        <v>9071000</v>
      </c>
      <c r="L1618" s="3" t="s">
        <v>86</v>
      </c>
      <c r="M1618" s="3">
        <v>0</v>
      </c>
      <c r="N1618" s="3" t="s">
        <v>3861</v>
      </c>
      <c r="O1618" s="3" t="s">
        <v>20359</v>
      </c>
      <c r="P1618" s="8">
        <v>33970</v>
      </c>
      <c r="Q1618" s="3" t="s">
        <v>13533</v>
      </c>
      <c r="R1618" s="5" t="s">
        <v>20361</v>
      </c>
      <c r="S1618" s="3" t="s">
        <v>1072</v>
      </c>
      <c r="T1618" s="3" t="s">
        <v>740</v>
      </c>
      <c r="V1618" s="3">
        <v>19</v>
      </c>
      <c r="W1618" s="3">
        <v>125</v>
      </c>
      <c r="X1618" s="3">
        <v>51</v>
      </c>
      <c r="Y1618" s="3">
        <v>1616</v>
      </c>
      <c r="Z1618" s="3" t="s">
        <v>86</v>
      </c>
      <c r="AA1618" s="3">
        <v>40</v>
      </c>
      <c r="AB1618" s="3">
        <v>14</v>
      </c>
      <c r="AC1618" s="3">
        <v>9071000</v>
      </c>
      <c r="AD1618" s="3">
        <v>2494904</v>
      </c>
      <c r="AE1618" s="3" t="s">
        <v>63</v>
      </c>
      <c r="AF1618" s="3">
        <v>16</v>
      </c>
      <c r="AG1618" s="3">
        <v>3</v>
      </c>
    </row>
    <row r="1619" spans="1:33" ht="15.75" customHeight="1" x14ac:dyDescent="0.15">
      <c r="A1619" s="3">
        <v>21911</v>
      </c>
      <c r="B1619" s="3">
        <v>1617</v>
      </c>
      <c r="C1619" s="3">
        <v>24</v>
      </c>
      <c r="D1619" s="3" t="s">
        <v>3865</v>
      </c>
      <c r="E1619" s="3" t="s">
        <v>20362</v>
      </c>
      <c r="F1619" s="3" t="s">
        <v>269</v>
      </c>
      <c r="G1619" s="3" t="s">
        <v>133</v>
      </c>
      <c r="H1619" s="3" t="s">
        <v>1963</v>
      </c>
      <c r="I1619" s="3" t="s">
        <v>1963</v>
      </c>
      <c r="J1619" s="3">
        <v>263.4751</v>
      </c>
      <c r="K1619" s="3">
        <v>20917387</v>
      </c>
      <c r="L1619" s="3" t="s">
        <v>364</v>
      </c>
      <c r="M1619" s="3">
        <v>2</v>
      </c>
      <c r="N1619" s="3" t="s">
        <v>3865</v>
      </c>
      <c r="O1619" s="3" t="s">
        <v>20362</v>
      </c>
      <c r="P1619" s="3" t="s">
        <v>179</v>
      </c>
      <c r="Q1619" s="3" t="s">
        <v>13535</v>
      </c>
      <c r="R1619" s="5" t="s">
        <v>20363</v>
      </c>
      <c r="S1619" s="3" t="s">
        <v>1963</v>
      </c>
      <c r="T1619" s="3" t="s">
        <v>133</v>
      </c>
      <c r="V1619" s="3">
        <v>43</v>
      </c>
      <c r="W1619" s="3">
        <v>17</v>
      </c>
      <c r="X1619" s="3">
        <v>72</v>
      </c>
      <c r="Y1619" s="3">
        <v>1617</v>
      </c>
      <c r="Z1619" s="3" t="s">
        <v>364</v>
      </c>
      <c r="AA1619" s="3">
        <v>24</v>
      </c>
      <c r="AB1619" s="3">
        <v>11</v>
      </c>
      <c r="AC1619" s="3">
        <v>20917387</v>
      </c>
      <c r="AD1619" s="3">
        <v>5754833</v>
      </c>
      <c r="AE1619" s="3" t="s">
        <v>1963</v>
      </c>
      <c r="AF1619" s="3">
        <v>20</v>
      </c>
      <c r="AG1619" s="3">
        <v>43</v>
      </c>
    </row>
    <row r="1620" spans="1:33" ht="15.75" customHeight="1" x14ac:dyDescent="0.15">
      <c r="A1620" s="3">
        <v>20053</v>
      </c>
      <c r="B1620" s="3">
        <v>1618</v>
      </c>
      <c r="C1620" s="3">
        <v>42</v>
      </c>
      <c r="D1620" s="3" t="s">
        <v>3867</v>
      </c>
      <c r="E1620" s="3" t="s">
        <v>20365</v>
      </c>
      <c r="F1620" s="3" t="s">
        <v>1105</v>
      </c>
      <c r="G1620" s="3" t="s">
        <v>486</v>
      </c>
      <c r="H1620" s="3" t="s">
        <v>11552</v>
      </c>
      <c r="I1620" s="3" t="s">
        <v>488</v>
      </c>
      <c r="J1620" s="3">
        <v>263.45080000000002</v>
      </c>
      <c r="K1620" s="3">
        <v>30333682</v>
      </c>
      <c r="L1620" s="3" t="s">
        <v>356</v>
      </c>
      <c r="M1620" s="3">
        <v>3</v>
      </c>
      <c r="N1620" s="3" t="s">
        <v>3867</v>
      </c>
      <c r="O1620" s="3" t="s">
        <v>20365</v>
      </c>
      <c r="P1620" s="3" t="s">
        <v>41</v>
      </c>
      <c r="Q1620" s="3" t="s">
        <v>13538</v>
      </c>
      <c r="R1620" s="5" t="s">
        <v>20367</v>
      </c>
      <c r="S1620" s="3" t="s">
        <v>11552</v>
      </c>
      <c r="T1620" s="3" t="s">
        <v>486</v>
      </c>
      <c r="V1620" s="3">
        <v>28</v>
      </c>
      <c r="W1620" s="3">
        <v>21</v>
      </c>
      <c r="X1620" s="3">
        <v>87</v>
      </c>
      <c r="Y1620" s="3">
        <v>1618</v>
      </c>
      <c r="Z1620" s="3" t="s">
        <v>356</v>
      </c>
      <c r="AA1620" s="3">
        <v>42</v>
      </c>
      <c r="AB1620" s="3">
        <v>15</v>
      </c>
      <c r="AC1620" s="3">
        <v>30333682</v>
      </c>
      <c r="AD1620" s="3">
        <v>8346022</v>
      </c>
      <c r="AE1620" s="3" t="s">
        <v>488</v>
      </c>
      <c r="AF1620" s="3">
        <v>18</v>
      </c>
      <c r="AG1620" s="3">
        <v>50</v>
      </c>
    </row>
    <row r="1621" spans="1:33" ht="15.75" customHeight="1" x14ac:dyDescent="0.15">
      <c r="A1621" s="3">
        <v>25584</v>
      </c>
      <c r="B1621" s="3">
        <v>1619</v>
      </c>
      <c r="C1621" s="3">
        <v>23</v>
      </c>
      <c r="D1621" s="3" t="s">
        <v>3870</v>
      </c>
      <c r="E1621" s="3" t="s">
        <v>20369</v>
      </c>
      <c r="F1621" s="3" t="s">
        <v>96</v>
      </c>
      <c r="G1621" s="3" t="s">
        <v>61</v>
      </c>
      <c r="H1621" s="3" t="s">
        <v>6780</v>
      </c>
      <c r="I1621" s="3" t="s">
        <v>63</v>
      </c>
      <c r="J1621" s="3">
        <v>263.34710000000001</v>
      </c>
      <c r="K1621" s="3">
        <v>4032135</v>
      </c>
      <c r="L1621" s="3" t="s">
        <v>162</v>
      </c>
      <c r="M1621" s="3">
        <v>0</v>
      </c>
      <c r="N1621" s="3" t="s">
        <v>3870</v>
      </c>
      <c r="O1621" s="3" t="s">
        <v>20369</v>
      </c>
      <c r="P1621" s="8">
        <v>37622</v>
      </c>
      <c r="Q1621" s="3" t="s">
        <v>13542</v>
      </c>
      <c r="R1621" s="5" t="s">
        <v>20371</v>
      </c>
      <c r="S1621" s="3" t="s">
        <v>6780</v>
      </c>
      <c r="T1621" s="3" t="s">
        <v>61</v>
      </c>
      <c r="V1621" s="3">
        <v>118</v>
      </c>
      <c r="W1621" s="3">
        <v>126</v>
      </c>
      <c r="X1621" s="3">
        <v>127</v>
      </c>
      <c r="Y1621" s="3">
        <v>1619</v>
      </c>
      <c r="Z1621" s="3" t="s">
        <v>162</v>
      </c>
      <c r="AA1621" s="3">
        <v>23</v>
      </c>
      <c r="AB1621" s="3">
        <v>14</v>
      </c>
      <c r="AC1621" s="3">
        <v>4032135</v>
      </c>
      <c r="AD1621" s="3">
        <v>1109720</v>
      </c>
      <c r="AE1621" s="3" t="s">
        <v>63</v>
      </c>
      <c r="AF1621" s="3">
        <v>8</v>
      </c>
      <c r="AG1621" s="3">
        <v>3</v>
      </c>
    </row>
    <row r="1622" spans="1:33" ht="15.75" customHeight="1" x14ac:dyDescent="0.15">
      <c r="A1622" s="3">
        <v>26432</v>
      </c>
      <c r="B1622" s="3">
        <v>1620</v>
      </c>
      <c r="C1622" s="3">
        <v>300</v>
      </c>
      <c r="D1622" s="3" t="s">
        <v>3875</v>
      </c>
      <c r="E1622" s="3" t="s">
        <v>20372</v>
      </c>
      <c r="F1622" s="3" t="s">
        <v>855</v>
      </c>
      <c r="G1622" s="3" t="s">
        <v>292</v>
      </c>
      <c r="H1622" s="3" t="s">
        <v>11557</v>
      </c>
      <c r="I1622" s="3" t="s">
        <v>7069</v>
      </c>
      <c r="J1622" s="3">
        <v>262.93450000000001</v>
      </c>
      <c r="K1622" s="3">
        <v>27169400</v>
      </c>
      <c r="L1622" s="3" t="s">
        <v>340</v>
      </c>
      <c r="M1622" s="3">
        <v>0</v>
      </c>
      <c r="N1622" s="3" t="s">
        <v>3875</v>
      </c>
      <c r="O1622" s="3" t="s">
        <v>20372</v>
      </c>
      <c r="P1622" s="8">
        <v>40179</v>
      </c>
      <c r="Q1622" s="3" t="s">
        <v>13545</v>
      </c>
      <c r="R1622" s="5" t="s">
        <v>20374</v>
      </c>
      <c r="S1622" s="3" t="s">
        <v>11557</v>
      </c>
      <c r="T1622" s="3" t="s">
        <v>292</v>
      </c>
      <c r="V1622" s="3">
        <v>53</v>
      </c>
      <c r="W1622" s="3">
        <v>0</v>
      </c>
      <c r="X1622" s="3">
        <v>33</v>
      </c>
      <c r="Y1622" s="3">
        <v>1620</v>
      </c>
      <c r="Z1622" s="3" t="s">
        <v>340</v>
      </c>
      <c r="AA1622" s="3">
        <v>300</v>
      </c>
      <c r="AB1622" s="3">
        <v>70</v>
      </c>
      <c r="AC1622" s="3">
        <v>27169400</v>
      </c>
      <c r="AD1622" s="3">
        <v>7486034</v>
      </c>
      <c r="AF1622" s="3">
        <v>6</v>
      </c>
      <c r="AG1622" s="3">
        <v>112</v>
      </c>
    </row>
    <row r="1623" spans="1:33" ht="15.75" customHeight="1" x14ac:dyDescent="0.15">
      <c r="A1623" s="3">
        <v>25566</v>
      </c>
      <c r="B1623" s="3">
        <v>1621</v>
      </c>
      <c r="C1623" s="3">
        <v>18</v>
      </c>
      <c r="D1623" s="3" t="s">
        <v>3884</v>
      </c>
      <c r="E1623" s="3" t="s">
        <v>20375</v>
      </c>
      <c r="F1623" s="3" t="s">
        <v>297</v>
      </c>
      <c r="G1623" s="3" t="s">
        <v>146</v>
      </c>
      <c r="H1623" s="3" t="s">
        <v>11560</v>
      </c>
      <c r="I1623" s="3" t="s">
        <v>2725</v>
      </c>
      <c r="J1623" s="3">
        <v>262.64589999999998</v>
      </c>
      <c r="K1623" s="3">
        <v>2004021</v>
      </c>
      <c r="L1623" s="3" t="s">
        <v>162</v>
      </c>
      <c r="M1623" s="3">
        <v>0</v>
      </c>
      <c r="N1623" s="3" t="s">
        <v>3884</v>
      </c>
      <c r="O1623" s="3" t="s">
        <v>20375</v>
      </c>
      <c r="P1623" s="8">
        <v>39083</v>
      </c>
      <c r="Q1623" s="3" t="s">
        <v>13549</v>
      </c>
      <c r="R1623" s="5" t="s">
        <v>20377</v>
      </c>
      <c r="S1623" s="3" t="s">
        <v>11560</v>
      </c>
      <c r="T1623" s="3" t="s">
        <v>146</v>
      </c>
      <c r="V1623" s="3">
        <v>36</v>
      </c>
      <c r="X1623" s="3">
        <v>127</v>
      </c>
      <c r="Y1623" s="3">
        <v>1621</v>
      </c>
      <c r="Z1623" s="3" t="s">
        <v>162</v>
      </c>
      <c r="AA1623" s="3">
        <v>18</v>
      </c>
      <c r="AB1623" s="3">
        <v>3</v>
      </c>
      <c r="AC1623" s="3">
        <v>2004021</v>
      </c>
      <c r="AD1623" s="3">
        <v>552611</v>
      </c>
      <c r="AE1623" s="3" t="s">
        <v>2725</v>
      </c>
      <c r="AF1623" s="3">
        <v>8</v>
      </c>
      <c r="AG1623" s="3">
        <v>30</v>
      </c>
    </row>
    <row r="1624" spans="1:33" ht="15.75" customHeight="1" x14ac:dyDescent="0.15">
      <c r="A1624" s="3">
        <v>4360</v>
      </c>
      <c r="B1624" s="3">
        <v>1622</v>
      </c>
      <c r="C1624" s="3">
        <v>205</v>
      </c>
      <c r="D1624" s="3" t="s">
        <v>3888</v>
      </c>
      <c r="E1624" s="3" t="s">
        <v>20379</v>
      </c>
      <c r="F1624" s="3" t="s">
        <v>1620</v>
      </c>
      <c r="G1624" s="3" t="s">
        <v>412</v>
      </c>
      <c r="H1624" s="3" t="s">
        <v>5431</v>
      </c>
      <c r="I1624" s="3" t="s">
        <v>742</v>
      </c>
      <c r="J1624" s="3">
        <v>262.55939999999998</v>
      </c>
      <c r="K1624" s="3">
        <v>21474036</v>
      </c>
      <c r="L1624" s="3" t="s">
        <v>162</v>
      </c>
      <c r="M1624" s="3">
        <v>3</v>
      </c>
      <c r="N1624" s="3" t="s">
        <v>3888</v>
      </c>
      <c r="O1624" s="3" t="s">
        <v>20379</v>
      </c>
      <c r="P1624" s="3" t="s">
        <v>1101</v>
      </c>
      <c r="Q1624" s="3" t="s">
        <v>13554</v>
      </c>
      <c r="R1624" s="5" t="s">
        <v>20381</v>
      </c>
      <c r="S1624" s="3" t="s">
        <v>5431</v>
      </c>
      <c r="T1624" s="3" t="s">
        <v>412</v>
      </c>
      <c r="V1624" s="3">
        <v>71</v>
      </c>
      <c r="W1624" s="3">
        <v>66</v>
      </c>
      <c r="X1624" s="3">
        <v>127</v>
      </c>
      <c r="Y1624" s="3">
        <v>1622</v>
      </c>
      <c r="Z1624" s="3" t="s">
        <v>162</v>
      </c>
      <c r="AA1624" s="3">
        <v>205</v>
      </c>
      <c r="AB1624" s="3">
        <v>40</v>
      </c>
      <c r="AC1624" s="3">
        <v>21474036</v>
      </c>
      <c r="AD1624" s="3">
        <v>5922901</v>
      </c>
      <c r="AE1624" s="3" t="s">
        <v>742</v>
      </c>
      <c r="AF1624" s="3">
        <v>8</v>
      </c>
      <c r="AG1624" s="3">
        <v>17</v>
      </c>
    </row>
    <row r="1625" spans="1:33" ht="15.75" customHeight="1" x14ac:dyDescent="0.15">
      <c r="A1625" s="3">
        <v>26620</v>
      </c>
      <c r="B1625" s="3">
        <v>1623</v>
      </c>
      <c r="C1625" s="3">
        <v>40</v>
      </c>
      <c r="D1625" s="3" t="s">
        <v>3891</v>
      </c>
      <c r="E1625" s="3" t="s">
        <v>20383</v>
      </c>
      <c r="F1625" s="3" t="s">
        <v>36</v>
      </c>
      <c r="G1625" s="3" t="s">
        <v>37</v>
      </c>
      <c r="H1625" s="3" t="s">
        <v>8819</v>
      </c>
      <c r="I1625" s="3" t="s">
        <v>8820</v>
      </c>
      <c r="J1625" s="3">
        <v>262.46100000000001</v>
      </c>
      <c r="K1625" s="3">
        <v>10382361</v>
      </c>
      <c r="L1625" s="3" t="s">
        <v>162</v>
      </c>
      <c r="M1625" s="3">
        <v>0</v>
      </c>
      <c r="N1625" s="3" t="s">
        <v>3891</v>
      </c>
      <c r="O1625" s="3" t="s">
        <v>20383</v>
      </c>
      <c r="P1625" s="8">
        <v>39814</v>
      </c>
      <c r="Q1625" s="3" t="s">
        <v>8817</v>
      </c>
      <c r="R1625" s="5" t="s">
        <v>20385</v>
      </c>
      <c r="S1625" s="3" t="s">
        <v>8819</v>
      </c>
      <c r="T1625" s="3" t="s">
        <v>37</v>
      </c>
      <c r="V1625" s="3">
        <v>127</v>
      </c>
      <c r="W1625" s="3">
        <v>0</v>
      </c>
      <c r="X1625" s="3">
        <v>127</v>
      </c>
      <c r="Y1625" s="3">
        <v>1623</v>
      </c>
      <c r="Z1625" s="3" t="s">
        <v>162</v>
      </c>
      <c r="AA1625" s="3">
        <v>40</v>
      </c>
      <c r="AB1625" s="3">
        <v>8</v>
      </c>
      <c r="AC1625" s="3">
        <v>10382361</v>
      </c>
      <c r="AD1625" s="3">
        <v>2864408</v>
      </c>
      <c r="AF1625" s="3">
        <v>8</v>
      </c>
      <c r="AG1625" s="3">
        <v>143</v>
      </c>
    </row>
    <row r="1626" spans="1:33" ht="15.75" customHeight="1" x14ac:dyDescent="0.15">
      <c r="A1626" s="3">
        <v>26501</v>
      </c>
      <c r="B1626" s="3">
        <v>1624</v>
      </c>
      <c r="C1626" s="3">
        <v>67</v>
      </c>
      <c r="D1626" s="3" t="s">
        <v>3894</v>
      </c>
      <c r="E1626" s="3" t="s">
        <v>20387</v>
      </c>
      <c r="F1626" s="3" t="s">
        <v>4061</v>
      </c>
      <c r="G1626" s="3" t="s">
        <v>446</v>
      </c>
      <c r="H1626" s="3" t="s">
        <v>6590</v>
      </c>
      <c r="I1626" s="3" t="s">
        <v>2435</v>
      </c>
      <c r="J1626" s="3">
        <v>262.32139999999998</v>
      </c>
      <c r="K1626" s="3">
        <v>4058000</v>
      </c>
      <c r="L1626" s="3" t="s">
        <v>101</v>
      </c>
      <c r="M1626" s="3">
        <v>0</v>
      </c>
      <c r="N1626" s="3" t="s">
        <v>3894</v>
      </c>
      <c r="O1626" s="3" t="s">
        <v>20387</v>
      </c>
      <c r="P1626" s="8">
        <v>38353</v>
      </c>
      <c r="Q1626" s="3" t="s">
        <v>13560</v>
      </c>
      <c r="R1626" s="5" t="s">
        <v>20388</v>
      </c>
      <c r="S1626" s="3" t="s">
        <v>6590</v>
      </c>
      <c r="T1626" s="3" t="s">
        <v>446</v>
      </c>
      <c r="V1626" s="3">
        <v>55</v>
      </c>
      <c r="W1626" s="3">
        <v>53</v>
      </c>
      <c r="X1626" s="3">
        <v>127</v>
      </c>
      <c r="Y1626" s="3">
        <v>1624</v>
      </c>
      <c r="Z1626" s="3" t="s">
        <v>101</v>
      </c>
      <c r="AA1626" s="3">
        <v>67</v>
      </c>
      <c r="AB1626" s="3">
        <v>10</v>
      </c>
      <c r="AC1626" s="3">
        <v>4058000</v>
      </c>
      <c r="AD1626" s="3">
        <v>1120000</v>
      </c>
      <c r="AE1626" s="3" t="s">
        <v>2435</v>
      </c>
      <c r="AF1626" s="3">
        <v>10</v>
      </c>
      <c r="AG1626" s="3">
        <v>29</v>
      </c>
    </row>
    <row r="1627" spans="1:33" ht="15.75" customHeight="1" x14ac:dyDescent="0.15">
      <c r="A1627" s="3">
        <v>21286</v>
      </c>
      <c r="B1627" s="3">
        <v>1625</v>
      </c>
      <c r="C1627" s="3">
        <v>16</v>
      </c>
      <c r="D1627" s="3" t="s">
        <v>3898</v>
      </c>
      <c r="E1627" s="3" t="s">
        <v>20390</v>
      </c>
      <c r="F1627" s="3" t="s">
        <v>331</v>
      </c>
      <c r="G1627" s="3" t="s">
        <v>167</v>
      </c>
      <c r="H1627" s="3" t="s">
        <v>1743</v>
      </c>
      <c r="I1627" s="3" t="s">
        <v>283</v>
      </c>
      <c r="J1627" s="3">
        <v>262.00189999999998</v>
      </c>
      <c r="K1627" s="3">
        <v>9020690</v>
      </c>
      <c r="L1627" s="3" t="s">
        <v>162</v>
      </c>
      <c r="M1627" s="3">
        <v>2</v>
      </c>
      <c r="N1627" s="3" t="s">
        <v>3898</v>
      </c>
      <c r="O1627" s="3" t="s">
        <v>20390</v>
      </c>
      <c r="P1627" s="3" t="s">
        <v>41</v>
      </c>
      <c r="Q1627" s="3" t="s">
        <v>13563</v>
      </c>
      <c r="R1627" s="5" t="s">
        <v>20392</v>
      </c>
      <c r="S1627" s="3" t="s">
        <v>1743</v>
      </c>
      <c r="T1627" s="3" t="s">
        <v>167</v>
      </c>
      <c r="V1627" s="3">
        <v>101</v>
      </c>
      <c r="W1627" s="3">
        <v>37</v>
      </c>
      <c r="X1627" s="3">
        <v>127</v>
      </c>
      <c r="Y1627" s="3">
        <v>1625</v>
      </c>
      <c r="Z1627" s="3" t="s">
        <v>162</v>
      </c>
      <c r="AA1627" s="3">
        <v>16</v>
      </c>
      <c r="AB1627" s="3">
        <v>7</v>
      </c>
      <c r="AC1627" s="3">
        <v>9020690</v>
      </c>
      <c r="AD1627" s="3">
        <v>2491890</v>
      </c>
      <c r="AE1627" s="3" t="s">
        <v>283</v>
      </c>
      <c r="AF1627" s="3">
        <v>8</v>
      </c>
      <c r="AG1627" s="3">
        <v>1</v>
      </c>
    </row>
    <row r="1628" spans="1:33" ht="15.75" customHeight="1" x14ac:dyDescent="0.15">
      <c r="A1628" s="3">
        <v>26076</v>
      </c>
      <c r="B1628" s="3">
        <v>1626</v>
      </c>
      <c r="C1628" s="3">
        <v>11</v>
      </c>
      <c r="D1628" s="3" t="s">
        <v>3904</v>
      </c>
      <c r="E1628" s="3" t="s">
        <v>20393</v>
      </c>
      <c r="F1628" s="3" t="s">
        <v>210</v>
      </c>
      <c r="G1628" s="3" t="s">
        <v>114</v>
      </c>
      <c r="H1628" s="3" t="s">
        <v>116</v>
      </c>
      <c r="I1628" s="3" t="s">
        <v>116</v>
      </c>
      <c r="J1628" s="3">
        <v>261.63639999999998</v>
      </c>
      <c r="K1628" s="3">
        <v>2969686</v>
      </c>
      <c r="L1628" s="3" t="s">
        <v>335</v>
      </c>
      <c r="M1628" s="3">
        <v>0</v>
      </c>
      <c r="N1628" s="3" t="s">
        <v>3904</v>
      </c>
      <c r="O1628" s="3" t="s">
        <v>20393</v>
      </c>
      <c r="P1628" s="8">
        <v>35796</v>
      </c>
      <c r="Q1628" s="3" t="s">
        <v>13567</v>
      </c>
      <c r="R1628" s="5" t="s">
        <v>20394</v>
      </c>
      <c r="S1628" s="3" t="s">
        <v>116</v>
      </c>
      <c r="T1628" s="3" t="s">
        <v>114</v>
      </c>
      <c r="V1628" s="3">
        <v>32</v>
      </c>
      <c r="W1628" s="3">
        <v>29</v>
      </c>
      <c r="X1628" s="3">
        <v>45</v>
      </c>
      <c r="Y1628" s="3">
        <v>1626</v>
      </c>
      <c r="Z1628" s="3" t="s">
        <v>335</v>
      </c>
      <c r="AA1628" s="3">
        <v>11</v>
      </c>
      <c r="AB1628" s="3">
        <v>6</v>
      </c>
      <c r="AC1628" s="3">
        <v>2969686</v>
      </c>
      <c r="AD1628" s="3">
        <v>821180</v>
      </c>
      <c r="AE1628" s="3" t="s">
        <v>116</v>
      </c>
      <c r="AF1628" s="3">
        <v>21</v>
      </c>
      <c r="AG1628" s="3">
        <v>46</v>
      </c>
    </row>
    <row r="1629" spans="1:33" ht="15.75" customHeight="1" x14ac:dyDescent="0.15">
      <c r="A1629" s="3">
        <v>20433</v>
      </c>
      <c r="B1629" s="3">
        <v>1627</v>
      </c>
      <c r="C1629" s="3">
        <v>44</v>
      </c>
      <c r="D1629" s="3" t="s">
        <v>3906</v>
      </c>
      <c r="E1629" s="3" t="s">
        <v>20396</v>
      </c>
      <c r="F1629" s="3" t="s">
        <v>210</v>
      </c>
      <c r="G1629" s="3" t="s">
        <v>114</v>
      </c>
      <c r="H1629" s="3" t="s">
        <v>116</v>
      </c>
      <c r="I1629" s="3" t="s">
        <v>116</v>
      </c>
      <c r="J1629" s="3">
        <v>261.5804</v>
      </c>
      <c r="K1629" s="3">
        <v>25320844</v>
      </c>
      <c r="L1629" s="3" t="s">
        <v>40</v>
      </c>
      <c r="M1629" s="3">
        <v>3</v>
      </c>
      <c r="N1629" s="3" t="s">
        <v>3906</v>
      </c>
      <c r="O1629" s="3" t="s">
        <v>20396</v>
      </c>
      <c r="P1629" s="3" t="s">
        <v>987</v>
      </c>
      <c r="Q1629" s="3" t="s">
        <v>13570</v>
      </c>
      <c r="R1629" s="5" t="s">
        <v>20397</v>
      </c>
      <c r="S1629" s="3" t="s">
        <v>116</v>
      </c>
      <c r="T1629" s="3" t="s">
        <v>114</v>
      </c>
      <c r="V1629" s="3">
        <v>33</v>
      </c>
      <c r="W1629" s="3">
        <v>30</v>
      </c>
      <c r="X1629" s="3">
        <v>103</v>
      </c>
      <c r="Y1629" s="3">
        <v>1627</v>
      </c>
      <c r="Z1629" s="3" t="s">
        <v>40</v>
      </c>
      <c r="AA1629" s="3">
        <v>44</v>
      </c>
      <c r="AB1629" s="3">
        <v>21</v>
      </c>
      <c r="AC1629" s="3">
        <v>25320844</v>
      </c>
      <c r="AD1629" s="3">
        <v>7002825</v>
      </c>
      <c r="AE1629" s="3" t="s">
        <v>116</v>
      </c>
      <c r="AF1629" s="3">
        <v>4</v>
      </c>
      <c r="AG1629" s="3">
        <v>46</v>
      </c>
    </row>
    <row r="1630" spans="1:33" ht="15.75" customHeight="1" x14ac:dyDescent="0.15">
      <c r="A1630" s="3">
        <v>25157</v>
      </c>
      <c r="B1630" s="3">
        <v>1628</v>
      </c>
      <c r="C1630" s="3">
        <v>12</v>
      </c>
      <c r="D1630" s="3" t="s">
        <v>3908</v>
      </c>
      <c r="E1630" s="3" t="s">
        <v>20398</v>
      </c>
      <c r="F1630" s="3" t="s">
        <v>475</v>
      </c>
      <c r="G1630" s="3" t="s">
        <v>277</v>
      </c>
      <c r="H1630" s="3" t="s">
        <v>475</v>
      </c>
      <c r="I1630" s="3" t="s">
        <v>203</v>
      </c>
      <c r="J1630" s="3">
        <v>261.58429999999998</v>
      </c>
      <c r="K1630" s="3">
        <v>2003900</v>
      </c>
      <c r="L1630" s="3" t="s">
        <v>66</v>
      </c>
      <c r="M1630" s="3">
        <v>0</v>
      </c>
      <c r="N1630" s="3" t="s">
        <v>3908</v>
      </c>
      <c r="O1630" s="3" t="s">
        <v>20398</v>
      </c>
      <c r="P1630" s="8">
        <v>39083</v>
      </c>
      <c r="Q1630" s="3" t="s">
        <v>3992</v>
      </c>
      <c r="R1630" s="5" t="s">
        <v>20400</v>
      </c>
      <c r="S1630" s="3" t="s">
        <v>475</v>
      </c>
      <c r="T1630" s="3" t="s">
        <v>277</v>
      </c>
      <c r="V1630" s="3">
        <v>126</v>
      </c>
      <c r="W1630" s="3">
        <v>127</v>
      </c>
      <c r="X1630" s="3">
        <v>127</v>
      </c>
      <c r="Y1630" s="3">
        <v>1628</v>
      </c>
      <c r="Z1630" s="3" t="s">
        <v>66</v>
      </c>
      <c r="AA1630" s="3">
        <v>12</v>
      </c>
      <c r="AB1630" s="3">
        <v>5</v>
      </c>
      <c r="AC1630" s="3">
        <v>2003900</v>
      </c>
      <c r="AD1630" s="3">
        <v>554200</v>
      </c>
      <c r="AE1630" s="3" t="s">
        <v>203</v>
      </c>
      <c r="AF1630" s="3">
        <v>9</v>
      </c>
      <c r="AG1630" s="3">
        <v>9</v>
      </c>
    </row>
    <row r="1631" spans="1:33" ht="15.75" customHeight="1" x14ac:dyDescent="0.15">
      <c r="A1631" s="3">
        <v>21754</v>
      </c>
      <c r="B1631" s="3">
        <v>1629</v>
      </c>
      <c r="C1631" s="3">
        <v>248</v>
      </c>
      <c r="D1631" s="3" t="s">
        <v>3911</v>
      </c>
      <c r="E1631" s="3" t="s">
        <v>20402</v>
      </c>
      <c r="F1631" s="3" t="s">
        <v>96</v>
      </c>
      <c r="G1631" s="3" t="s">
        <v>61</v>
      </c>
      <c r="H1631" s="3" t="s">
        <v>5051</v>
      </c>
      <c r="I1631" s="3" t="s">
        <v>63</v>
      </c>
      <c r="J1631" s="3">
        <v>261.50869999999998</v>
      </c>
      <c r="K1631" s="3">
        <v>5274296</v>
      </c>
      <c r="L1631" s="3" t="s">
        <v>526</v>
      </c>
      <c r="M1631" s="3">
        <v>2</v>
      </c>
      <c r="N1631" s="3" t="s">
        <v>3911</v>
      </c>
      <c r="O1631" s="3" t="s">
        <v>20402</v>
      </c>
      <c r="P1631" s="3" t="s">
        <v>1350</v>
      </c>
      <c r="Q1631" s="3" t="s">
        <v>13575</v>
      </c>
      <c r="R1631" s="5" t="s">
        <v>20404</v>
      </c>
      <c r="S1631" s="3" t="s">
        <v>5051</v>
      </c>
      <c r="T1631" s="3" t="s">
        <v>61</v>
      </c>
      <c r="V1631" s="3">
        <v>119</v>
      </c>
      <c r="W1631" s="3">
        <v>127</v>
      </c>
      <c r="X1631" s="3">
        <v>25</v>
      </c>
      <c r="Y1631" s="3">
        <v>1629</v>
      </c>
      <c r="Z1631" s="3" t="s">
        <v>526</v>
      </c>
      <c r="AA1631" s="3">
        <v>248</v>
      </c>
      <c r="AB1631" s="3">
        <v>89</v>
      </c>
      <c r="AC1631" s="3">
        <v>5274296</v>
      </c>
      <c r="AD1631" s="3">
        <v>1458968</v>
      </c>
      <c r="AE1631" s="3" t="s">
        <v>63</v>
      </c>
      <c r="AF1631" s="3">
        <v>19</v>
      </c>
      <c r="AG1631" s="3">
        <v>3</v>
      </c>
    </row>
    <row r="1632" spans="1:33" ht="15.75" customHeight="1" x14ac:dyDescent="0.15">
      <c r="A1632" s="3">
        <v>26397</v>
      </c>
      <c r="B1632" s="3">
        <v>1630</v>
      </c>
      <c r="C1632" s="3">
        <v>55</v>
      </c>
      <c r="D1632" s="3" t="s">
        <v>3912</v>
      </c>
      <c r="E1632" s="3" t="s">
        <v>20406</v>
      </c>
      <c r="F1632" s="3" t="s">
        <v>1009</v>
      </c>
      <c r="G1632" s="3" t="s">
        <v>403</v>
      </c>
      <c r="H1632" s="3" t="s">
        <v>11582</v>
      </c>
      <c r="I1632" s="3" t="s">
        <v>1898</v>
      </c>
      <c r="J1632" s="3">
        <v>261.26369999999997</v>
      </c>
      <c r="K1632" s="3">
        <v>2630000</v>
      </c>
      <c r="L1632" s="3" t="s">
        <v>162</v>
      </c>
      <c r="M1632" s="3">
        <v>0</v>
      </c>
      <c r="N1632" s="3" t="s">
        <v>3912</v>
      </c>
      <c r="O1632" s="3" t="s">
        <v>20406</v>
      </c>
      <c r="P1632" s="8">
        <v>39814</v>
      </c>
      <c r="Q1632" s="3" t="s">
        <v>13578</v>
      </c>
      <c r="R1632" s="5" t="s">
        <v>20408</v>
      </c>
      <c r="S1632" s="3" t="s">
        <v>11582</v>
      </c>
      <c r="T1632" s="3" t="s">
        <v>403</v>
      </c>
      <c r="V1632" s="3">
        <v>52</v>
      </c>
      <c r="W1632" s="3">
        <v>0</v>
      </c>
      <c r="X1632" s="3">
        <v>127</v>
      </c>
      <c r="Y1632" s="3">
        <v>1630</v>
      </c>
      <c r="Z1632" s="3" t="s">
        <v>162</v>
      </c>
      <c r="AA1632" s="3">
        <v>55</v>
      </c>
      <c r="AB1632" s="3">
        <v>15</v>
      </c>
      <c r="AC1632" s="3">
        <v>2630000</v>
      </c>
      <c r="AD1632" s="3">
        <v>728000</v>
      </c>
      <c r="AF1632" s="3">
        <v>8</v>
      </c>
      <c r="AG1632" s="3">
        <v>59</v>
      </c>
    </row>
    <row r="1633" spans="1:33" ht="15.75" customHeight="1" x14ac:dyDescent="0.15">
      <c r="A1633" s="3">
        <v>21771</v>
      </c>
      <c r="B1633" s="3">
        <v>1631</v>
      </c>
      <c r="C1633" s="3">
        <v>40</v>
      </c>
      <c r="D1633" s="3" t="s">
        <v>3914</v>
      </c>
      <c r="E1633" s="3" t="s">
        <v>20410</v>
      </c>
      <c r="F1633" s="3" t="s">
        <v>1438</v>
      </c>
      <c r="G1633" s="3" t="s">
        <v>495</v>
      </c>
      <c r="H1633" s="3" t="s">
        <v>2682</v>
      </c>
      <c r="I1633" s="3" t="s">
        <v>2682</v>
      </c>
      <c r="J1633" s="3">
        <v>260.97980000000001</v>
      </c>
      <c r="K1633" s="3">
        <v>9306161</v>
      </c>
      <c r="L1633" s="3" t="s">
        <v>59</v>
      </c>
      <c r="M1633" s="3">
        <v>2</v>
      </c>
      <c r="N1633" s="3" t="s">
        <v>3914</v>
      </c>
      <c r="O1633" s="3" t="s">
        <v>20410</v>
      </c>
      <c r="P1633" s="3" t="s">
        <v>1000</v>
      </c>
      <c r="Q1633" s="3" t="s">
        <v>13582</v>
      </c>
      <c r="R1633" s="5" t="s">
        <v>20411</v>
      </c>
      <c r="S1633" s="3" t="s">
        <v>2682</v>
      </c>
      <c r="T1633" s="3" t="s">
        <v>495</v>
      </c>
      <c r="V1633" s="3">
        <v>40</v>
      </c>
      <c r="W1633" s="3">
        <v>12</v>
      </c>
      <c r="X1633" s="3">
        <v>90</v>
      </c>
      <c r="Y1633" s="3">
        <v>1631</v>
      </c>
      <c r="Z1633" s="3" t="s">
        <v>59</v>
      </c>
      <c r="AA1633" s="3">
        <v>40</v>
      </c>
      <c r="AB1633" s="3">
        <v>11</v>
      </c>
      <c r="AC1633" s="3">
        <v>9306161</v>
      </c>
      <c r="AD1633" s="3">
        <v>2578028</v>
      </c>
      <c r="AE1633" s="3" t="s">
        <v>2682</v>
      </c>
      <c r="AF1633" s="3">
        <v>17</v>
      </c>
      <c r="AG1633" s="3">
        <v>79</v>
      </c>
    </row>
    <row r="1634" spans="1:33" ht="15.75" customHeight="1" x14ac:dyDescent="0.15">
      <c r="A1634" s="3">
        <v>23830</v>
      </c>
      <c r="B1634" s="3">
        <v>1632</v>
      </c>
      <c r="C1634" s="3">
        <v>58</v>
      </c>
      <c r="D1634" s="3" t="s">
        <v>3925</v>
      </c>
      <c r="E1634" s="3" t="s">
        <v>20413</v>
      </c>
      <c r="F1634" s="3" t="s">
        <v>1620</v>
      </c>
      <c r="G1634" s="3" t="s">
        <v>412</v>
      </c>
      <c r="H1634" s="3" t="s">
        <v>11587</v>
      </c>
      <c r="I1634" s="3" t="s">
        <v>742</v>
      </c>
      <c r="J1634" s="3">
        <v>260.93849999999998</v>
      </c>
      <c r="K1634" s="3">
        <v>128272637</v>
      </c>
      <c r="L1634" s="3" t="s">
        <v>364</v>
      </c>
      <c r="M1634" s="3">
        <v>1</v>
      </c>
      <c r="N1634" s="3" t="s">
        <v>3925</v>
      </c>
      <c r="O1634" s="3" t="s">
        <v>20413</v>
      </c>
      <c r="P1634" s="3" t="s">
        <v>787</v>
      </c>
      <c r="Q1634" s="3" t="s">
        <v>13585</v>
      </c>
      <c r="R1634" s="5" t="s">
        <v>20414</v>
      </c>
      <c r="S1634" s="3" t="s">
        <v>11587</v>
      </c>
      <c r="T1634" s="3" t="s">
        <v>412</v>
      </c>
      <c r="V1634" s="3">
        <v>72</v>
      </c>
      <c r="W1634" s="3">
        <v>67</v>
      </c>
      <c r="X1634" s="3">
        <v>73</v>
      </c>
      <c r="Y1634" s="3">
        <v>1632</v>
      </c>
      <c r="Z1634" s="3" t="s">
        <v>364</v>
      </c>
      <c r="AA1634" s="3">
        <v>58</v>
      </c>
      <c r="AB1634" s="3">
        <v>30</v>
      </c>
      <c r="AC1634" s="3">
        <v>128272637</v>
      </c>
      <c r="AD1634" s="3">
        <v>35538640</v>
      </c>
      <c r="AE1634" s="3" t="s">
        <v>742</v>
      </c>
      <c r="AF1634" s="3">
        <v>20</v>
      </c>
      <c r="AG1634" s="3">
        <v>17</v>
      </c>
    </row>
    <row r="1635" spans="1:33" ht="15.75" customHeight="1" x14ac:dyDescent="0.15">
      <c r="A1635" s="3">
        <v>23378</v>
      </c>
      <c r="B1635" s="3">
        <v>1633</v>
      </c>
      <c r="C1635" s="3">
        <v>70</v>
      </c>
      <c r="D1635" s="3" t="s">
        <v>3928</v>
      </c>
      <c r="E1635" s="3" t="s">
        <v>20415</v>
      </c>
      <c r="F1635" s="3" t="s">
        <v>1620</v>
      </c>
      <c r="G1635" s="3" t="s">
        <v>412</v>
      </c>
      <c r="H1635" s="3" t="s">
        <v>11591</v>
      </c>
      <c r="I1635" s="3" t="s">
        <v>742</v>
      </c>
      <c r="J1635" s="3">
        <v>260.91460000000001</v>
      </c>
      <c r="K1635" s="3">
        <v>3006321</v>
      </c>
      <c r="L1635" s="3" t="s">
        <v>221</v>
      </c>
      <c r="M1635" s="3">
        <v>1</v>
      </c>
      <c r="N1635" s="3" t="s">
        <v>3928</v>
      </c>
      <c r="O1635" s="3" t="s">
        <v>20415</v>
      </c>
      <c r="P1635" s="3" t="s">
        <v>987</v>
      </c>
      <c r="Q1635" s="3" t="s">
        <v>13589</v>
      </c>
      <c r="R1635" s="5" t="s">
        <v>20418</v>
      </c>
      <c r="S1635" s="3" t="s">
        <v>11591</v>
      </c>
      <c r="T1635" s="3" t="s">
        <v>412</v>
      </c>
      <c r="V1635" s="3">
        <v>73</v>
      </c>
      <c r="W1635" s="3">
        <v>68</v>
      </c>
      <c r="X1635" s="3">
        <v>89</v>
      </c>
      <c r="Y1635" s="3">
        <v>1633</v>
      </c>
      <c r="Z1635" s="3" t="s">
        <v>221</v>
      </c>
      <c r="AA1635" s="3">
        <v>70</v>
      </c>
      <c r="AB1635" s="3">
        <v>15</v>
      </c>
      <c r="AC1635" s="3">
        <v>3006321</v>
      </c>
      <c r="AD1635" s="3">
        <v>832973</v>
      </c>
      <c r="AE1635" s="3" t="s">
        <v>742</v>
      </c>
      <c r="AF1635" s="3">
        <v>2</v>
      </c>
      <c r="AG1635" s="3">
        <v>17</v>
      </c>
    </row>
    <row r="1636" spans="1:33" ht="15.75" customHeight="1" x14ac:dyDescent="0.15">
      <c r="A1636" s="3">
        <v>24709</v>
      </c>
      <c r="B1636" s="3">
        <v>1634</v>
      </c>
      <c r="C1636" s="3">
        <v>146</v>
      </c>
      <c r="D1636" s="3" t="s">
        <v>3929</v>
      </c>
      <c r="E1636" s="3" t="s">
        <v>20420</v>
      </c>
      <c r="F1636" s="3" t="s">
        <v>4061</v>
      </c>
      <c r="G1636" s="3" t="s">
        <v>446</v>
      </c>
      <c r="H1636" s="3" t="s">
        <v>2435</v>
      </c>
      <c r="I1636" s="3" t="s">
        <v>2435</v>
      </c>
      <c r="J1636" s="3">
        <v>260.86099999999999</v>
      </c>
      <c r="K1636" s="3">
        <v>11816818</v>
      </c>
      <c r="L1636" s="3" t="s">
        <v>162</v>
      </c>
      <c r="M1636" s="3">
        <v>0</v>
      </c>
      <c r="N1636" s="3" t="s">
        <v>3929</v>
      </c>
      <c r="O1636" s="3" t="s">
        <v>20420</v>
      </c>
      <c r="P1636" s="3" t="s">
        <v>1000</v>
      </c>
      <c r="Q1636" s="3" t="s">
        <v>13593</v>
      </c>
      <c r="R1636" s="5" t="s">
        <v>20422</v>
      </c>
      <c r="S1636" s="3" t="s">
        <v>2435</v>
      </c>
      <c r="T1636" s="3" t="s">
        <v>446</v>
      </c>
      <c r="V1636" s="3">
        <v>56</v>
      </c>
      <c r="W1636" s="3">
        <v>54</v>
      </c>
      <c r="X1636" s="3">
        <v>127</v>
      </c>
      <c r="Y1636" s="3">
        <v>1634</v>
      </c>
      <c r="Z1636" s="3" t="s">
        <v>162</v>
      </c>
      <c r="AA1636" s="3">
        <v>146</v>
      </c>
      <c r="AB1636" s="3">
        <v>37</v>
      </c>
      <c r="AC1636" s="3">
        <v>11816818</v>
      </c>
      <c r="AD1636" s="3">
        <v>3274618</v>
      </c>
      <c r="AE1636" s="3" t="s">
        <v>2435</v>
      </c>
      <c r="AF1636" s="3">
        <v>8</v>
      </c>
      <c r="AG1636" s="3">
        <v>29</v>
      </c>
    </row>
    <row r="1637" spans="1:33" ht="15.75" customHeight="1" x14ac:dyDescent="0.15">
      <c r="A1637" s="3">
        <v>26583</v>
      </c>
      <c r="B1637" s="3">
        <v>1635</v>
      </c>
      <c r="C1637" s="3">
        <v>2</v>
      </c>
      <c r="D1637" s="3" t="s">
        <v>3934</v>
      </c>
      <c r="E1637" s="3" t="s">
        <v>20424</v>
      </c>
      <c r="F1637" s="3" t="s">
        <v>657</v>
      </c>
      <c r="G1637" s="3" t="s">
        <v>246</v>
      </c>
      <c r="H1637" s="3" t="s">
        <v>6013</v>
      </c>
      <c r="I1637" s="3" t="s">
        <v>264</v>
      </c>
      <c r="J1637" s="3">
        <v>260.23590000000002</v>
      </c>
      <c r="K1637" s="3">
        <v>116385000</v>
      </c>
      <c r="L1637" s="3" t="s">
        <v>50</v>
      </c>
      <c r="M1637" s="3">
        <v>0</v>
      </c>
      <c r="N1637" s="3" t="s">
        <v>3934</v>
      </c>
      <c r="O1637" s="3" t="s">
        <v>20424</v>
      </c>
      <c r="P1637" s="8">
        <v>39083</v>
      </c>
      <c r="Q1637" s="3" t="s">
        <v>13597</v>
      </c>
      <c r="R1637" s="5" t="s">
        <v>20425</v>
      </c>
      <c r="S1637" s="3" t="s">
        <v>6013</v>
      </c>
      <c r="T1637" s="3" t="s">
        <v>246</v>
      </c>
      <c r="V1637" s="3">
        <v>125</v>
      </c>
      <c r="W1637" s="3">
        <v>56</v>
      </c>
      <c r="X1637" s="3">
        <v>49</v>
      </c>
      <c r="Y1637" s="3">
        <v>1635</v>
      </c>
      <c r="Z1637" s="3" t="s">
        <v>50</v>
      </c>
      <c r="AA1637" s="3">
        <v>2</v>
      </c>
      <c r="AB1637" s="3">
        <v>0</v>
      </c>
      <c r="AC1637" s="3">
        <v>116385000</v>
      </c>
      <c r="AD1637" s="3">
        <v>32308000</v>
      </c>
      <c r="AE1637" s="3" t="s">
        <v>264</v>
      </c>
      <c r="AF1637" s="3">
        <v>11</v>
      </c>
      <c r="AG1637" s="3">
        <v>8</v>
      </c>
    </row>
    <row r="1638" spans="1:33" ht="15.75" customHeight="1" x14ac:dyDescent="0.15">
      <c r="A1638" s="3">
        <v>23288</v>
      </c>
      <c r="B1638" s="3">
        <v>1636</v>
      </c>
      <c r="C1638" s="3">
        <v>0</v>
      </c>
      <c r="D1638" s="3" t="s">
        <v>3944</v>
      </c>
      <c r="E1638" s="3" t="s">
        <v>20427</v>
      </c>
      <c r="F1638" s="3" t="s">
        <v>3068</v>
      </c>
      <c r="G1638" s="3" t="s">
        <v>606</v>
      </c>
      <c r="H1638" s="3" t="s">
        <v>6947</v>
      </c>
      <c r="I1638" s="3" t="s">
        <v>1343</v>
      </c>
      <c r="J1638" s="3">
        <v>260.23770000000002</v>
      </c>
      <c r="K1638" s="3">
        <v>9429145</v>
      </c>
      <c r="L1638" s="3" t="s">
        <v>478</v>
      </c>
      <c r="M1638" s="3">
        <v>1</v>
      </c>
      <c r="N1638" s="3" t="s">
        <v>3944</v>
      </c>
      <c r="O1638" s="3" t="s">
        <v>20427</v>
      </c>
      <c r="P1638" s="3" t="s">
        <v>179</v>
      </c>
      <c r="Q1638" s="3" t="s">
        <v>13601</v>
      </c>
      <c r="R1638" s="5" t="s">
        <v>20428</v>
      </c>
      <c r="S1638" s="3" t="s">
        <v>6947</v>
      </c>
      <c r="T1638" s="3" t="s">
        <v>606</v>
      </c>
      <c r="V1638" s="3">
        <v>41</v>
      </c>
      <c r="W1638" s="3">
        <v>24</v>
      </c>
      <c r="X1638" s="3">
        <v>31</v>
      </c>
      <c r="Y1638" s="3">
        <v>1636</v>
      </c>
      <c r="Z1638" s="3" t="s">
        <v>478</v>
      </c>
      <c r="AA1638" s="3">
        <v>0</v>
      </c>
      <c r="AB1638" s="3">
        <v>0</v>
      </c>
      <c r="AC1638" s="3">
        <v>9429145</v>
      </c>
      <c r="AD1638" s="3">
        <v>2617479</v>
      </c>
      <c r="AE1638" s="3" t="s">
        <v>1343</v>
      </c>
      <c r="AF1638" s="3">
        <v>15</v>
      </c>
      <c r="AG1638" s="3">
        <v>12</v>
      </c>
    </row>
    <row r="1639" spans="1:33" ht="15.75" customHeight="1" x14ac:dyDescent="0.15">
      <c r="A1639" s="3">
        <v>26291</v>
      </c>
      <c r="B1639" s="3">
        <v>1637</v>
      </c>
      <c r="C1639" s="3">
        <v>12</v>
      </c>
      <c r="D1639" s="3" t="s">
        <v>3946</v>
      </c>
      <c r="E1639" s="3" t="s">
        <v>20430</v>
      </c>
      <c r="F1639" s="3" t="s">
        <v>331</v>
      </c>
      <c r="G1639" s="3" t="s">
        <v>167</v>
      </c>
      <c r="H1639" s="3" t="s">
        <v>11600</v>
      </c>
      <c r="I1639" s="3" t="s">
        <v>271</v>
      </c>
      <c r="J1639" s="3">
        <v>260.1764</v>
      </c>
      <c r="K1639" s="3">
        <v>2563084</v>
      </c>
      <c r="L1639" s="3" t="s">
        <v>59</v>
      </c>
      <c r="M1639" s="3">
        <v>0</v>
      </c>
      <c r="N1639" s="3" t="s">
        <v>3946</v>
      </c>
      <c r="O1639" s="3" t="s">
        <v>20430</v>
      </c>
      <c r="P1639" s="8">
        <v>39448</v>
      </c>
      <c r="Q1639" s="3" t="s">
        <v>13604</v>
      </c>
      <c r="R1639" s="5" t="s">
        <v>20432</v>
      </c>
      <c r="S1639" s="3" t="s">
        <v>11600</v>
      </c>
      <c r="T1639" s="3" t="s">
        <v>167</v>
      </c>
      <c r="V1639" s="3">
        <v>102</v>
      </c>
      <c r="W1639" s="3">
        <v>20</v>
      </c>
      <c r="X1639" s="3">
        <v>91</v>
      </c>
      <c r="Y1639" s="3">
        <v>1637</v>
      </c>
      <c r="Z1639" s="3" t="s">
        <v>59</v>
      </c>
      <c r="AA1639" s="3">
        <v>12</v>
      </c>
      <c r="AB1639" s="3">
        <v>5</v>
      </c>
      <c r="AC1639" s="3">
        <v>2563084</v>
      </c>
      <c r="AD1639" s="3">
        <v>711619</v>
      </c>
      <c r="AE1639" s="3" t="s">
        <v>271</v>
      </c>
      <c r="AF1639" s="3">
        <v>17</v>
      </c>
      <c r="AG1639" s="3">
        <v>7</v>
      </c>
    </row>
    <row r="1640" spans="1:33" ht="15.75" customHeight="1" x14ac:dyDescent="0.15">
      <c r="A1640" s="3">
        <v>25904</v>
      </c>
      <c r="B1640" s="3">
        <v>1638</v>
      </c>
      <c r="C1640" s="3">
        <v>73</v>
      </c>
      <c r="D1640" s="3" t="s">
        <v>1503</v>
      </c>
      <c r="E1640" s="3" t="s">
        <v>20434</v>
      </c>
      <c r="F1640" s="3" t="s">
        <v>36</v>
      </c>
      <c r="G1640" s="3" t="s">
        <v>37</v>
      </c>
      <c r="H1640" s="3" t="s">
        <v>89</v>
      </c>
      <c r="I1640" s="3" t="s">
        <v>89</v>
      </c>
      <c r="J1640" s="3">
        <v>259.81</v>
      </c>
      <c r="K1640" s="3">
        <v>14396000</v>
      </c>
      <c r="L1640" s="3" t="s">
        <v>677</v>
      </c>
      <c r="M1640" s="3">
        <v>0</v>
      </c>
      <c r="N1640" s="3" t="s">
        <v>1503</v>
      </c>
      <c r="O1640" s="3" t="s">
        <v>20434</v>
      </c>
      <c r="P1640" s="8">
        <v>38718</v>
      </c>
      <c r="Q1640" s="3" t="s">
        <v>1504</v>
      </c>
      <c r="R1640" s="5" t="s">
        <v>20436</v>
      </c>
      <c r="S1640" s="3" t="s">
        <v>89</v>
      </c>
      <c r="T1640" s="3" t="s">
        <v>37</v>
      </c>
      <c r="V1640" s="3">
        <v>127</v>
      </c>
      <c r="W1640" s="3">
        <v>74</v>
      </c>
      <c r="X1640" s="3">
        <v>28</v>
      </c>
      <c r="Y1640" s="3">
        <v>1638</v>
      </c>
      <c r="Z1640" s="3" t="s">
        <v>677</v>
      </c>
      <c r="AA1640" s="3">
        <v>73</v>
      </c>
      <c r="AB1640" s="3">
        <v>30</v>
      </c>
      <c r="AC1640" s="3">
        <v>14396000</v>
      </c>
      <c r="AD1640" s="3">
        <v>4001000</v>
      </c>
      <c r="AE1640" s="3" t="s">
        <v>89</v>
      </c>
      <c r="AF1640" s="3">
        <v>12</v>
      </c>
      <c r="AG1640" s="3">
        <v>4</v>
      </c>
    </row>
    <row r="1641" spans="1:33" ht="15.75" customHeight="1" x14ac:dyDescent="0.15">
      <c r="A1641" s="3">
        <v>23126</v>
      </c>
      <c r="B1641" s="3">
        <v>1639</v>
      </c>
      <c r="C1641" s="3">
        <v>95</v>
      </c>
      <c r="D1641" s="3" t="s">
        <v>3947</v>
      </c>
      <c r="E1641" s="3" t="s">
        <v>20438</v>
      </c>
      <c r="F1641" s="3" t="s">
        <v>1009</v>
      </c>
      <c r="G1641" s="3" t="s">
        <v>403</v>
      </c>
      <c r="H1641" s="3" t="s">
        <v>11604</v>
      </c>
      <c r="I1641" s="3" t="s">
        <v>1032</v>
      </c>
      <c r="J1641" s="3">
        <v>259.75080000000003</v>
      </c>
      <c r="K1641" s="3">
        <v>5658862</v>
      </c>
      <c r="L1641" s="3" t="s">
        <v>335</v>
      </c>
      <c r="M1641" s="3">
        <v>1</v>
      </c>
      <c r="N1641" s="3" t="s">
        <v>3947</v>
      </c>
      <c r="O1641" s="3" t="s">
        <v>20438</v>
      </c>
      <c r="P1641" s="3" t="s">
        <v>91</v>
      </c>
      <c r="Q1641" s="3" t="s">
        <v>13609</v>
      </c>
      <c r="R1641" s="5" t="s">
        <v>20440</v>
      </c>
      <c r="S1641" s="3" t="s">
        <v>11604</v>
      </c>
      <c r="T1641" s="3" t="s">
        <v>403</v>
      </c>
      <c r="V1641" s="3">
        <v>53</v>
      </c>
      <c r="W1641" s="3">
        <v>43</v>
      </c>
      <c r="X1641" s="3">
        <v>46</v>
      </c>
      <c r="Y1641" s="3">
        <v>1639</v>
      </c>
      <c r="Z1641" s="3" t="s">
        <v>335</v>
      </c>
      <c r="AA1641" s="3">
        <v>95</v>
      </c>
      <c r="AB1641" s="3">
        <v>20</v>
      </c>
      <c r="AC1641" s="3">
        <v>5658862</v>
      </c>
      <c r="AD1641" s="3">
        <v>1572995</v>
      </c>
      <c r="AE1641" s="3" t="s">
        <v>1032</v>
      </c>
      <c r="AF1641" s="3">
        <v>21</v>
      </c>
      <c r="AG1641" s="3">
        <v>49</v>
      </c>
    </row>
    <row r="1642" spans="1:33" ht="15.75" customHeight="1" x14ac:dyDescent="0.15">
      <c r="A1642" s="3">
        <v>26449</v>
      </c>
      <c r="B1642" s="3">
        <v>1640</v>
      </c>
      <c r="C1642" s="3">
        <v>17</v>
      </c>
      <c r="D1642" s="3" t="s">
        <v>3950</v>
      </c>
      <c r="E1642" s="3" t="s">
        <v>20441</v>
      </c>
      <c r="F1642" s="3" t="s">
        <v>36</v>
      </c>
      <c r="G1642" s="3" t="s">
        <v>37</v>
      </c>
      <c r="H1642" s="3" t="s">
        <v>9062</v>
      </c>
      <c r="I1642" s="3" t="s">
        <v>1718</v>
      </c>
      <c r="J1642" s="3">
        <v>259.13659999999999</v>
      </c>
      <c r="K1642" s="3">
        <v>3136347</v>
      </c>
      <c r="L1642" s="3" t="s">
        <v>66</v>
      </c>
      <c r="M1642" s="3">
        <v>0</v>
      </c>
      <c r="N1642" s="3" t="s">
        <v>3950</v>
      </c>
      <c r="O1642" s="3" t="s">
        <v>20441</v>
      </c>
      <c r="P1642" s="8">
        <v>38353</v>
      </c>
      <c r="Q1642" s="3" t="s">
        <v>9069</v>
      </c>
      <c r="R1642" s="5" t="s">
        <v>20444</v>
      </c>
      <c r="S1642" s="3" t="s">
        <v>9062</v>
      </c>
      <c r="T1642" s="3" t="s">
        <v>37</v>
      </c>
      <c r="V1642" s="3">
        <v>127</v>
      </c>
      <c r="W1642" s="3">
        <v>0</v>
      </c>
      <c r="X1642" s="3">
        <v>127</v>
      </c>
      <c r="Y1642" s="3">
        <v>1640</v>
      </c>
      <c r="Z1642" s="3" t="s">
        <v>66</v>
      </c>
      <c r="AA1642" s="3">
        <v>17</v>
      </c>
      <c r="AB1642" s="3">
        <v>8</v>
      </c>
      <c r="AC1642" s="3">
        <v>3136347</v>
      </c>
      <c r="AD1642" s="3">
        <v>873302</v>
      </c>
      <c r="AF1642" s="3">
        <v>9</v>
      </c>
      <c r="AG1642" s="3">
        <v>54</v>
      </c>
    </row>
    <row r="1643" spans="1:33" ht="15.75" customHeight="1" x14ac:dyDescent="0.15">
      <c r="A1643" s="3">
        <v>26556</v>
      </c>
      <c r="B1643" s="3">
        <v>1641</v>
      </c>
      <c r="C1643" s="3">
        <v>130</v>
      </c>
      <c r="D1643" s="3" t="s">
        <v>3951</v>
      </c>
      <c r="E1643" s="3" t="s">
        <v>20446</v>
      </c>
      <c r="F1643" s="3" t="s">
        <v>475</v>
      </c>
      <c r="G1643" s="3" t="s">
        <v>277</v>
      </c>
      <c r="H1643" s="3" t="s">
        <v>475</v>
      </c>
      <c r="I1643" s="3" t="s">
        <v>203</v>
      </c>
      <c r="J1643" s="3">
        <v>258.91370000000001</v>
      </c>
      <c r="K1643" s="3">
        <v>21389220</v>
      </c>
      <c r="L1643" s="3" t="s">
        <v>356</v>
      </c>
      <c r="M1643" s="3">
        <v>0</v>
      </c>
      <c r="N1643" s="3" t="s">
        <v>3951</v>
      </c>
      <c r="O1643" s="3" t="s">
        <v>20446</v>
      </c>
      <c r="P1643" s="8">
        <v>39814</v>
      </c>
      <c r="Q1643" s="3" t="s">
        <v>8314</v>
      </c>
      <c r="R1643" s="5" t="s">
        <v>20447</v>
      </c>
      <c r="S1643" s="3" t="s">
        <v>475</v>
      </c>
      <c r="T1643" s="3" t="s">
        <v>277</v>
      </c>
      <c r="V1643" s="3">
        <v>127</v>
      </c>
      <c r="W1643" s="3">
        <v>127</v>
      </c>
      <c r="X1643" s="3">
        <v>88</v>
      </c>
      <c r="Y1643" s="3">
        <v>1641</v>
      </c>
      <c r="Z1643" s="3" t="s">
        <v>356</v>
      </c>
      <c r="AA1643" s="3">
        <v>130</v>
      </c>
      <c r="AB1643" s="3">
        <v>50</v>
      </c>
      <c r="AC1643" s="3">
        <v>21389220</v>
      </c>
      <c r="AD1643" s="3">
        <v>5959433</v>
      </c>
      <c r="AE1643" s="3" t="s">
        <v>203</v>
      </c>
      <c r="AF1643" s="3">
        <v>18</v>
      </c>
      <c r="AG1643" s="3">
        <v>9</v>
      </c>
    </row>
    <row r="1644" spans="1:33" ht="15.75" customHeight="1" x14ac:dyDescent="0.15">
      <c r="A1644" s="3">
        <v>21325</v>
      </c>
      <c r="B1644" s="3">
        <v>1642</v>
      </c>
      <c r="C1644" s="3">
        <v>14</v>
      </c>
      <c r="D1644" s="3" t="s">
        <v>3954</v>
      </c>
      <c r="E1644" s="3" t="s">
        <v>20448</v>
      </c>
      <c r="F1644" s="3" t="s">
        <v>635</v>
      </c>
      <c r="G1644" s="3" t="s">
        <v>236</v>
      </c>
      <c r="H1644" s="3" t="s">
        <v>614</v>
      </c>
      <c r="I1644" s="3" t="s">
        <v>686</v>
      </c>
      <c r="J1644" s="3">
        <v>258.34440000000001</v>
      </c>
      <c r="K1644" s="3">
        <v>6475677</v>
      </c>
      <c r="L1644" s="3" t="s">
        <v>526</v>
      </c>
      <c r="M1644" s="3">
        <v>2</v>
      </c>
      <c r="N1644" s="3" t="s">
        <v>3954</v>
      </c>
      <c r="O1644" s="3" t="s">
        <v>20448</v>
      </c>
      <c r="P1644" s="3" t="s">
        <v>835</v>
      </c>
      <c r="Q1644" s="3" t="s">
        <v>13619</v>
      </c>
      <c r="R1644" s="5" t="s">
        <v>20449</v>
      </c>
      <c r="S1644" s="3" t="s">
        <v>614</v>
      </c>
      <c r="T1644" s="3" t="s">
        <v>236</v>
      </c>
      <c r="V1644" s="3">
        <v>23</v>
      </c>
      <c r="W1644" s="3">
        <v>0</v>
      </c>
      <c r="X1644" s="3">
        <v>26</v>
      </c>
      <c r="Y1644" s="3">
        <v>1642</v>
      </c>
      <c r="Z1644" s="3" t="s">
        <v>526</v>
      </c>
      <c r="AA1644" s="3">
        <v>14</v>
      </c>
      <c r="AB1644" s="3">
        <v>12</v>
      </c>
      <c r="AC1644" s="3">
        <v>6475677</v>
      </c>
      <c r="AD1644" s="3">
        <v>1807110</v>
      </c>
      <c r="AF1644" s="3">
        <v>19</v>
      </c>
      <c r="AG1644" s="3">
        <v>69</v>
      </c>
    </row>
    <row r="1645" spans="1:33" ht="15.75" customHeight="1" x14ac:dyDescent="0.15">
      <c r="A1645" s="3">
        <v>26148</v>
      </c>
      <c r="B1645" s="3">
        <v>1643</v>
      </c>
      <c r="C1645" s="3">
        <v>70</v>
      </c>
      <c r="D1645" s="3" t="s">
        <v>3959</v>
      </c>
      <c r="E1645" s="3" t="s">
        <v>20451</v>
      </c>
      <c r="F1645" s="3" t="s">
        <v>475</v>
      </c>
      <c r="G1645" s="3" t="s">
        <v>277</v>
      </c>
      <c r="H1645" s="3" t="s">
        <v>475</v>
      </c>
      <c r="I1645" s="3" t="s">
        <v>203</v>
      </c>
      <c r="J1645" s="3">
        <v>258.11810000000003</v>
      </c>
      <c r="K1645" s="3">
        <v>13798646</v>
      </c>
      <c r="L1645" s="3" t="s">
        <v>538</v>
      </c>
      <c r="M1645" s="3">
        <v>0</v>
      </c>
      <c r="N1645" s="3" t="s">
        <v>3959</v>
      </c>
      <c r="O1645" s="3" t="s">
        <v>20451</v>
      </c>
      <c r="P1645" s="8">
        <v>38353</v>
      </c>
      <c r="Q1645" s="3" t="s">
        <v>8227</v>
      </c>
      <c r="R1645" s="5" t="s">
        <v>20452</v>
      </c>
      <c r="S1645" s="3" t="s">
        <v>475</v>
      </c>
      <c r="T1645" s="3" t="s">
        <v>277</v>
      </c>
      <c r="V1645" s="3">
        <v>127</v>
      </c>
      <c r="W1645" s="3">
        <v>127</v>
      </c>
      <c r="X1645" s="3">
        <v>56</v>
      </c>
      <c r="Y1645" s="3">
        <v>1643</v>
      </c>
      <c r="Z1645" s="3" t="s">
        <v>538</v>
      </c>
      <c r="AA1645" s="3">
        <v>70</v>
      </c>
      <c r="AB1645" s="3">
        <v>33</v>
      </c>
      <c r="AC1645" s="3">
        <v>13798646</v>
      </c>
      <c r="AD1645" s="3">
        <v>3853099</v>
      </c>
      <c r="AE1645" s="3" t="s">
        <v>203</v>
      </c>
      <c r="AF1645" s="3">
        <v>3</v>
      </c>
      <c r="AG1645" s="3">
        <v>9</v>
      </c>
    </row>
    <row r="1646" spans="1:33" ht="15.75" customHeight="1" x14ac:dyDescent="0.15">
      <c r="A1646" s="3">
        <v>26571</v>
      </c>
      <c r="B1646" s="3">
        <v>1644</v>
      </c>
      <c r="C1646" s="3">
        <v>1</v>
      </c>
      <c r="D1646" s="3" t="s">
        <v>3961</v>
      </c>
      <c r="E1646" s="3" t="s">
        <v>20454</v>
      </c>
      <c r="F1646" s="3" t="s">
        <v>1105</v>
      </c>
      <c r="G1646" s="3" t="s">
        <v>486</v>
      </c>
      <c r="H1646" s="3" t="s">
        <v>487</v>
      </c>
      <c r="I1646" s="3" t="s">
        <v>488</v>
      </c>
      <c r="J1646" s="3">
        <v>257.6628</v>
      </c>
      <c r="K1646" s="3">
        <v>179722000</v>
      </c>
      <c r="L1646" s="3" t="s">
        <v>221</v>
      </c>
      <c r="M1646" s="3">
        <v>0</v>
      </c>
      <c r="N1646" s="3" t="s">
        <v>3961</v>
      </c>
      <c r="O1646" s="3" t="s">
        <v>20454</v>
      </c>
      <c r="P1646" s="8">
        <v>39083</v>
      </c>
      <c r="Q1646" s="3" t="s">
        <v>13625</v>
      </c>
      <c r="R1646" s="5" t="s">
        <v>20456</v>
      </c>
      <c r="S1646" s="3" t="s">
        <v>487</v>
      </c>
      <c r="T1646" s="3" t="s">
        <v>486</v>
      </c>
      <c r="V1646" s="3">
        <v>29</v>
      </c>
      <c r="W1646" s="3">
        <v>22</v>
      </c>
      <c r="X1646" s="3">
        <v>90</v>
      </c>
      <c r="Y1646" s="3">
        <v>1644</v>
      </c>
      <c r="Z1646" s="3" t="s">
        <v>221</v>
      </c>
      <c r="AA1646" s="3">
        <v>1</v>
      </c>
      <c r="AB1646" s="3">
        <v>0</v>
      </c>
      <c r="AC1646" s="3">
        <v>179722000</v>
      </c>
      <c r="AD1646" s="3">
        <v>50249000</v>
      </c>
      <c r="AE1646" s="3" t="s">
        <v>488</v>
      </c>
      <c r="AF1646" s="3">
        <v>2</v>
      </c>
      <c r="AG1646" s="3">
        <v>50</v>
      </c>
    </row>
    <row r="1647" spans="1:33" ht="15.75" customHeight="1" x14ac:dyDescent="0.15">
      <c r="A1647" s="3">
        <v>23587</v>
      </c>
      <c r="B1647" s="3">
        <v>1645</v>
      </c>
      <c r="C1647" s="3">
        <v>29</v>
      </c>
      <c r="D1647" s="3" t="s">
        <v>3965</v>
      </c>
      <c r="E1647" s="3" t="s">
        <v>20458</v>
      </c>
      <c r="F1647" s="3" t="s">
        <v>269</v>
      </c>
      <c r="G1647" s="3" t="s">
        <v>133</v>
      </c>
      <c r="H1647" s="3" t="s">
        <v>11618</v>
      </c>
      <c r="I1647" s="3" t="s">
        <v>12490</v>
      </c>
      <c r="J1647" s="3">
        <v>257.5924</v>
      </c>
      <c r="K1647" s="3">
        <v>2913888</v>
      </c>
      <c r="L1647" s="3" t="s">
        <v>101</v>
      </c>
      <c r="M1647" s="3">
        <v>1</v>
      </c>
      <c r="N1647" s="3" t="s">
        <v>3965</v>
      </c>
      <c r="O1647" s="3" t="s">
        <v>20458</v>
      </c>
      <c r="P1647" s="3" t="s">
        <v>91</v>
      </c>
      <c r="Q1647" s="3" t="s">
        <v>13628</v>
      </c>
      <c r="R1647" s="5" t="s">
        <v>20460</v>
      </c>
      <c r="S1647" s="3" t="s">
        <v>11618</v>
      </c>
      <c r="T1647" s="3" t="s">
        <v>133</v>
      </c>
      <c r="V1647" s="3">
        <v>44</v>
      </c>
      <c r="W1647" s="3">
        <v>0</v>
      </c>
      <c r="X1647" s="3">
        <v>127</v>
      </c>
      <c r="Y1647" s="3">
        <v>1645</v>
      </c>
      <c r="Z1647" s="3" t="s">
        <v>101</v>
      </c>
      <c r="AA1647" s="3">
        <v>29</v>
      </c>
      <c r="AB1647" s="3">
        <v>5</v>
      </c>
      <c r="AC1647" s="3">
        <v>2913888</v>
      </c>
      <c r="AD1647" s="3">
        <v>814863</v>
      </c>
      <c r="AF1647" s="3">
        <v>10</v>
      </c>
      <c r="AG1647" s="3">
        <v>299</v>
      </c>
    </row>
    <row r="1648" spans="1:33" ht="15.75" customHeight="1" x14ac:dyDescent="0.15">
      <c r="A1648" s="3">
        <v>25807</v>
      </c>
      <c r="B1648" s="3">
        <v>1646</v>
      </c>
      <c r="C1648" s="3">
        <v>290</v>
      </c>
      <c r="D1648" s="3" t="s">
        <v>3967</v>
      </c>
      <c r="E1648" s="3" t="s">
        <v>20461</v>
      </c>
      <c r="F1648" s="3" t="s">
        <v>96</v>
      </c>
      <c r="G1648" s="3" t="s">
        <v>61</v>
      </c>
      <c r="H1648" s="3" t="s">
        <v>6316</v>
      </c>
      <c r="I1648" s="3" t="s">
        <v>63</v>
      </c>
      <c r="J1648" s="3">
        <v>257.52319999999997</v>
      </c>
      <c r="K1648" s="3">
        <v>106359651</v>
      </c>
      <c r="L1648" s="3" t="s">
        <v>221</v>
      </c>
      <c r="M1648" s="3">
        <v>0</v>
      </c>
      <c r="N1648" s="3" t="s">
        <v>3967</v>
      </c>
      <c r="O1648" s="3" t="s">
        <v>20461</v>
      </c>
      <c r="P1648" s="8">
        <v>31778</v>
      </c>
      <c r="Q1648" s="3" t="s">
        <v>13631</v>
      </c>
      <c r="R1648" s="5" t="s">
        <v>20462</v>
      </c>
      <c r="S1648" s="3" t="s">
        <v>6316</v>
      </c>
      <c r="T1648" s="3" t="s">
        <v>61</v>
      </c>
      <c r="V1648" s="3">
        <v>120</v>
      </c>
      <c r="W1648" s="3">
        <v>127</v>
      </c>
      <c r="X1648" s="3">
        <v>91</v>
      </c>
      <c r="Y1648" s="3">
        <v>1646</v>
      </c>
      <c r="Z1648" s="3" t="s">
        <v>221</v>
      </c>
      <c r="AA1648" s="3">
        <v>290</v>
      </c>
      <c r="AB1648" s="3">
        <v>165</v>
      </c>
      <c r="AC1648" s="3">
        <v>106359651</v>
      </c>
      <c r="AD1648" s="3">
        <v>29749019</v>
      </c>
      <c r="AE1648" s="3" t="s">
        <v>63</v>
      </c>
      <c r="AF1648" s="3">
        <v>2</v>
      </c>
      <c r="AG1648" s="3">
        <v>3</v>
      </c>
    </row>
    <row r="1649" spans="1:33" ht="15.75" customHeight="1" x14ac:dyDescent="0.15">
      <c r="A1649" s="3">
        <v>19557</v>
      </c>
      <c r="B1649" s="3">
        <v>1647</v>
      </c>
      <c r="C1649" s="3">
        <v>20</v>
      </c>
      <c r="D1649" s="3" t="s">
        <v>3969</v>
      </c>
      <c r="E1649" s="3" t="s">
        <v>20463</v>
      </c>
      <c r="F1649" s="3" t="s">
        <v>6874</v>
      </c>
      <c r="G1649" s="3" t="s">
        <v>621</v>
      </c>
      <c r="H1649" s="3" t="s">
        <v>2653</v>
      </c>
      <c r="I1649" s="3" t="s">
        <v>4662</v>
      </c>
      <c r="J1649" s="3">
        <v>257.26799999999997</v>
      </c>
      <c r="K1649" s="3">
        <v>12500100</v>
      </c>
      <c r="L1649" s="3" t="s">
        <v>335</v>
      </c>
      <c r="M1649" s="3">
        <v>3</v>
      </c>
      <c r="N1649" s="3" t="s">
        <v>3969</v>
      </c>
      <c r="O1649" s="3" t="s">
        <v>20463</v>
      </c>
      <c r="P1649" s="3" t="s">
        <v>1000</v>
      </c>
      <c r="Q1649" s="3" t="s">
        <v>13635</v>
      </c>
      <c r="R1649" s="5" t="s">
        <v>20465</v>
      </c>
      <c r="S1649" s="3" t="s">
        <v>2653</v>
      </c>
      <c r="T1649" s="3" t="s">
        <v>621</v>
      </c>
      <c r="V1649" s="3">
        <v>22</v>
      </c>
      <c r="W1649" s="3">
        <v>16</v>
      </c>
      <c r="X1649" s="3">
        <v>47</v>
      </c>
      <c r="Y1649" s="3">
        <v>1647</v>
      </c>
      <c r="Z1649" s="3" t="s">
        <v>335</v>
      </c>
      <c r="AA1649" s="3">
        <v>20</v>
      </c>
      <c r="AB1649" s="3">
        <v>9</v>
      </c>
      <c r="AC1649" s="3">
        <v>12500100</v>
      </c>
      <c r="AD1649" s="3">
        <v>3498802</v>
      </c>
      <c r="AE1649" s="3" t="s">
        <v>4662</v>
      </c>
      <c r="AF1649" s="3">
        <v>21</v>
      </c>
      <c r="AG1649" s="3">
        <v>82</v>
      </c>
    </row>
    <row r="1650" spans="1:33" ht="15.75" customHeight="1" x14ac:dyDescent="0.15">
      <c r="A1650" s="3">
        <v>19699</v>
      </c>
      <c r="B1650" s="3">
        <v>1648</v>
      </c>
      <c r="C1650" s="3">
        <v>247</v>
      </c>
      <c r="D1650" s="3" t="s">
        <v>3987</v>
      </c>
      <c r="E1650" s="3" t="s">
        <v>20467</v>
      </c>
      <c r="F1650" s="3" t="s">
        <v>249</v>
      </c>
      <c r="G1650" s="3" t="s">
        <v>125</v>
      </c>
      <c r="H1650" s="3" t="s">
        <v>4660</v>
      </c>
      <c r="I1650" s="3" t="s">
        <v>127</v>
      </c>
      <c r="J1650" s="3">
        <v>257.17500000000001</v>
      </c>
      <c r="K1650" s="3">
        <v>39427623</v>
      </c>
      <c r="L1650" s="3" t="s">
        <v>600</v>
      </c>
      <c r="M1650" s="3">
        <v>3</v>
      </c>
      <c r="N1650" s="3" t="s">
        <v>3987</v>
      </c>
      <c r="O1650" s="3" t="s">
        <v>20467</v>
      </c>
      <c r="P1650" s="3" t="s">
        <v>1063</v>
      </c>
      <c r="Q1650" s="3" t="s">
        <v>13639</v>
      </c>
      <c r="R1650" s="5" t="s">
        <v>20469</v>
      </c>
      <c r="S1650" s="3" t="s">
        <v>4660</v>
      </c>
      <c r="T1650" s="3" t="s">
        <v>125</v>
      </c>
      <c r="V1650" s="3">
        <v>20</v>
      </c>
      <c r="W1650" s="3">
        <v>22</v>
      </c>
      <c r="X1650" s="3">
        <v>24</v>
      </c>
      <c r="Y1650" s="3">
        <v>1648</v>
      </c>
      <c r="Z1650" s="3" t="s">
        <v>600</v>
      </c>
      <c r="AA1650" s="3">
        <v>247</v>
      </c>
      <c r="AB1650" s="3">
        <v>82</v>
      </c>
      <c r="AC1650" s="3">
        <v>39427623</v>
      </c>
      <c r="AD1650" s="3">
        <v>11038742</v>
      </c>
      <c r="AE1650" s="3" t="s">
        <v>127</v>
      </c>
      <c r="AF1650" s="3">
        <v>13</v>
      </c>
      <c r="AG1650" s="3">
        <v>10</v>
      </c>
    </row>
    <row r="1651" spans="1:33" ht="15.75" customHeight="1" x14ac:dyDescent="0.15">
      <c r="A1651" s="3">
        <v>23584</v>
      </c>
      <c r="B1651" s="3">
        <v>1649</v>
      </c>
      <c r="C1651" s="3">
        <v>38</v>
      </c>
      <c r="D1651" s="3" t="s">
        <v>3989</v>
      </c>
      <c r="E1651" s="3" t="s">
        <v>20471</v>
      </c>
      <c r="F1651" s="3" t="s">
        <v>3068</v>
      </c>
      <c r="G1651" s="3" t="s">
        <v>606</v>
      </c>
      <c r="H1651" s="3" t="s">
        <v>11625</v>
      </c>
      <c r="I1651" s="3" t="s">
        <v>2457</v>
      </c>
      <c r="J1651" s="3">
        <v>257.13279999999997</v>
      </c>
      <c r="K1651" s="3">
        <v>2809939</v>
      </c>
      <c r="L1651" s="3" t="s">
        <v>335</v>
      </c>
      <c r="M1651" s="3">
        <v>1</v>
      </c>
      <c r="N1651" s="3" t="s">
        <v>3989</v>
      </c>
      <c r="O1651" s="3" t="s">
        <v>20471</v>
      </c>
      <c r="P1651" s="3" t="s">
        <v>1000</v>
      </c>
      <c r="Q1651" s="3" t="s">
        <v>13643</v>
      </c>
      <c r="R1651" s="5" t="s">
        <v>20473</v>
      </c>
      <c r="S1651" s="3" t="s">
        <v>11625</v>
      </c>
      <c r="T1651" s="3" t="s">
        <v>606</v>
      </c>
      <c r="V1651" s="3">
        <v>42</v>
      </c>
      <c r="W1651" s="3">
        <v>0</v>
      </c>
      <c r="X1651" s="3">
        <v>48</v>
      </c>
      <c r="Y1651" s="3">
        <v>1649</v>
      </c>
      <c r="Z1651" s="3" t="s">
        <v>335</v>
      </c>
      <c r="AA1651" s="3">
        <v>38</v>
      </c>
      <c r="AB1651" s="3">
        <v>4</v>
      </c>
      <c r="AC1651" s="3">
        <v>2809939</v>
      </c>
      <c r="AD1651" s="3">
        <v>786805</v>
      </c>
      <c r="AF1651" s="3">
        <v>21</v>
      </c>
      <c r="AG1651" s="3">
        <v>48</v>
      </c>
    </row>
    <row r="1652" spans="1:33" ht="15.75" customHeight="1" x14ac:dyDescent="0.15">
      <c r="A1652" s="3">
        <v>24839</v>
      </c>
      <c r="B1652" s="3">
        <v>1650</v>
      </c>
      <c r="C1652" s="3">
        <v>47</v>
      </c>
      <c r="D1652" s="3" t="s">
        <v>3991</v>
      </c>
      <c r="E1652" s="3" t="s">
        <v>20474</v>
      </c>
      <c r="F1652" s="3" t="s">
        <v>331</v>
      </c>
      <c r="G1652" s="3" t="s">
        <v>167</v>
      </c>
      <c r="H1652" s="3" t="s">
        <v>6803</v>
      </c>
      <c r="I1652" s="3" t="s">
        <v>7121</v>
      </c>
      <c r="J1652" s="3">
        <v>257.08879999999999</v>
      </c>
      <c r="K1652" s="3">
        <v>2225306</v>
      </c>
      <c r="L1652" s="3" t="s">
        <v>221</v>
      </c>
      <c r="M1652" s="3">
        <v>0</v>
      </c>
      <c r="N1652" s="3" t="s">
        <v>3991</v>
      </c>
      <c r="O1652" s="3" t="s">
        <v>20474</v>
      </c>
      <c r="P1652" s="8">
        <v>39814</v>
      </c>
      <c r="Q1652" s="3" t="s">
        <v>13647</v>
      </c>
      <c r="R1652" s="5" t="s">
        <v>20476</v>
      </c>
      <c r="S1652" s="3" t="s">
        <v>6803</v>
      </c>
      <c r="T1652" s="3" t="s">
        <v>167</v>
      </c>
      <c r="V1652" s="3">
        <v>103</v>
      </c>
      <c r="W1652" s="3">
        <v>0</v>
      </c>
      <c r="X1652" s="3">
        <v>92</v>
      </c>
      <c r="Y1652" s="3">
        <v>1650</v>
      </c>
      <c r="Z1652" s="3" t="s">
        <v>221</v>
      </c>
      <c r="AA1652" s="3">
        <v>47</v>
      </c>
      <c r="AB1652" s="3">
        <v>14</v>
      </c>
      <c r="AC1652" s="3">
        <v>2225306</v>
      </c>
      <c r="AD1652" s="3">
        <v>623180</v>
      </c>
      <c r="AF1652" s="3">
        <v>2</v>
      </c>
      <c r="AG1652" s="3">
        <v>295</v>
      </c>
    </row>
    <row r="1653" spans="1:33" ht="15.75" customHeight="1" x14ac:dyDescent="0.15">
      <c r="A1653" s="3">
        <v>25799</v>
      </c>
      <c r="B1653" s="3">
        <v>1651</v>
      </c>
      <c r="C1653" s="3">
        <v>38</v>
      </c>
      <c r="D1653" s="3" t="s">
        <v>3993</v>
      </c>
      <c r="E1653" s="3" t="s">
        <v>20478</v>
      </c>
      <c r="F1653" s="3" t="s">
        <v>855</v>
      </c>
      <c r="G1653" s="3" t="s">
        <v>292</v>
      </c>
      <c r="H1653" s="3" t="s">
        <v>11628</v>
      </c>
      <c r="I1653" s="3" t="s">
        <v>2280</v>
      </c>
      <c r="J1653" s="3">
        <v>256.90269999999998</v>
      </c>
      <c r="K1653" s="3">
        <v>6140225</v>
      </c>
      <c r="L1653" s="3" t="s">
        <v>59</v>
      </c>
      <c r="M1653" s="3">
        <v>0</v>
      </c>
      <c r="N1653" s="3" t="s">
        <v>3993</v>
      </c>
      <c r="O1653" s="3" t="s">
        <v>20478</v>
      </c>
      <c r="P1653" s="8">
        <v>39448</v>
      </c>
      <c r="Q1653" s="3" t="s">
        <v>13651</v>
      </c>
      <c r="R1653" s="5" t="s">
        <v>20480</v>
      </c>
      <c r="S1653" s="3" t="s">
        <v>11628</v>
      </c>
      <c r="T1653" s="3" t="s">
        <v>292</v>
      </c>
      <c r="V1653" s="3">
        <v>54</v>
      </c>
      <c r="W1653" s="3">
        <v>17</v>
      </c>
      <c r="X1653" s="3">
        <v>92</v>
      </c>
      <c r="Y1653" s="3">
        <v>1651</v>
      </c>
      <c r="Z1653" s="3" t="s">
        <v>59</v>
      </c>
      <c r="AA1653" s="3">
        <v>38</v>
      </c>
      <c r="AB1653" s="3">
        <v>17</v>
      </c>
      <c r="AC1653" s="3">
        <v>6140225</v>
      </c>
      <c r="AD1653" s="3">
        <v>1720420</v>
      </c>
      <c r="AE1653" s="3" t="s">
        <v>2280</v>
      </c>
      <c r="AF1653" s="3">
        <v>17</v>
      </c>
      <c r="AG1653" s="3">
        <v>52</v>
      </c>
    </row>
    <row r="1654" spans="1:33" ht="15.75" customHeight="1" x14ac:dyDescent="0.15">
      <c r="A1654" s="3">
        <v>23755</v>
      </c>
      <c r="B1654" s="3">
        <v>1652</v>
      </c>
      <c r="C1654" s="3">
        <v>13</v>
      </c>
      <c r="D1654" s="3" t="s">
        <v>3995</v>
      </c>
      <c r="E1654" s="3" t="s">
        <v>20482</v>
      </c>
      <c r="F1654" s="3" t="s">
        <v>657</v>
      </c>
      <c r="G1654" s="3" t="s">
        <v>246</v>
      </c>
      <c r="H1654" s="3" t="s">
        <v>3189</v>
      </c>
      <c r="I1654" s="3" t="s">
        <v>3190</v>
      </c>
      <c r="J1654" s="3">
        <v>256.86279999999999</v>
      </c>
      <c r="K1654" s="3">
        <v>3095449</v>
      </c>
      <c r="L1654" s="3" t="s">
        <v>364</v>
      </c>
      <c r="M1654" s="3">
        <v>1</v>
      </c>
      <c r="N1654" s="3" t="s">
        <v>3995</v>
      </c>
      <c r="O1654" s="3" t="s">
        <v>20482</v>
      </c>
      <c r="P1654" s="3" t="s">
        <v>987</v>
      </c>
      <c r="Q1654" s="3" t="s">
        <v>13656</v>
      </c>
      <c r="R1654" s="5" t="s">
        <v>20484</v>
      </c>
      <c r="S1654" s="3" t="s">
        <v>3189</v>
      </c>
      <c r="T1654" s="3" t="s">
        <v>246</v>
      </c>
      <c r="V1654" s="3">
        <v>126</v>
      </c>
      <c r="W1654" s="3">
        <v>0</v>
      </c>
      <c r="X1654" s="3">
        <v>74</v>
      </c>
      <c r="Y1654" s="3">
        <v>1652</v>
      </c>
      <c r="Z1654" s="3" t="s">
        <v>364</v>
      </c>
      <c r="AA1654" s="3">
        <v>13</v>
      </c>
      <c r="AB1654" s="3">
        <v>4</v>
      </c>
      <c r="AC1654" s="3">
        <v>3095449</v>
      </c>
      <c r="AD1654" s="3">
        <v>867406</v>
      </c>
      <c r="AF1654" s="3">
        <v>20</v>
      </c>
      <c r="AG1654" s="3">
        <v>14</v>
      </c>
    </row>
    <row r="1655" spans="1:33" ht="15.75" customHeight="1" x14ac:dyDescent="0.15">
      <c r="A1655" s="3">
        <v>26003</v>
      </c>
      <c r="B1655" s="3">
        <v>1653</v>
      </c>
      <c r="C1655" s="3">
        <v>22</v>
      </c>
      <c r="D1655" s="3" t="s">
        <v>4000</v>
      </c>
      <c r="E1655" s="3" t="s">
        <v>20486</v>
      </c>
      <c r="F1655" s="3" t="s">
        <v>475</v>
      </c>
      <c r="G1655" s="3" t="s">
        <v>277</v>
      </c>
      <c r="H1655" s="3" t="s">
        <v>475</v>
      </c>
      <c r="I1655" s="3" t="s">
        <v>203</v>
      </c>
      <c r="J1655" s="3">
        <v>256.03629999999998</v>
      </c>
      <c r="K1655" s="3">
        <v>17282000</v>
      </c>
      <c r="L1655" s="3" t="s">
        <v>101</v>
      </c>
      <c r="M1655" s="3">
        <v>0</v>
      </c>
      <c r="N1655" s="3" t="s">
        <v>4000</v>
      </c>
      <c r="O1655" s="3" t="s">
        <v>20486</v>
      </c>
      <c r="P1655" s="8">
        <v>34335</v>
      </c>
      <c r="Q1655" s="3" t="s">
        <v>7702</v>
      </c>
      <c r="R1655" s="5" t="s">
        <v>20488</v>
      </c>
      <c r="S1655" s="3" t="s">
        <v>475</v>
      </c>
      <c r="T1655" s="3" t="s">
        <v>277</v>
      </c>
      <c r="V1655" s="3">
        <v>127</v>
      </c>
      <c r="W1655" s="3">
        <v>127</v>
      </c>
      <c r="X1655" s="3">
        <v>127</v>
      </c>
      <c r="Y1655" s="3">
        <v>1653</v>
      </c>
      <c r="Z1655" s="3" t="s">
        <v>101</v>
      </c>
      <c r="AA1655" s="3">
        <v>22</v>
      </c>
      <c r="AB1655" s="3">
        <v>5</v>
      </c>
      <c r="AC1655" s="3">
        <v>17282000</v>
      </c>
      <c r="AD1655" s="3">
        <v>4854000</v>
      </c>
      <c r="AE1655" s="3" t="s">
        <v>203</v>
      </c>
      <c r="AF1655" s="3">
        <v>10</v>
      </c>
      <c r="AG1655" s="3">
        <v>9</v>
      </c>
    </row>
    <row r="1656" spans="1:33" ht="15.75" customHeight="1" x14ac:dyDescent="0.15">
      <c r="A1656" s="3">
        <v>19385</v>
      </c>
      <c r="B1656" s="3">
        <v>1654</v>
      </c>
      <c r="C1656" s="3">
        <v>64</v>
      </c>
      <c r="D1656" s="3" t="s">
        <v>4003</v>
      </c>
      <c r="E1656" s="3" t="s">
        <v>20490</v>
      </c>
      <c r="F1656" s="3" t="s">
        <v>1193</v>
      </c>
      <c r="G1656" s="3" t="s">
        <v>564</v>
      </c>
      <c r="H1656" s="3" t="s">
        <v>391</v>
      </c>
      <c r="I1656" s="3" t="s">
        <v>2049</v>
      </c>
      <c r="J1656" s="3">
        <v>255.92009999999999</v>
      </c>
      <c r="K1656" s="3">
        <v>7130013</v>
      </c>
      <c r="L1656" s="3" t="s">
        <v>162</v>
      </c>
      <c r="M1656" s="3">
        <v>3</v>
      </c>
      <c r="N1656" s="3" t="s">
        <v>4003</v>
      </c>
      <c r="O1656" s="3" t="s">
        <v>20490</v>
      </c>
      <c r="P1656" s="3" t="s">
        <v>1000</v>
      </c>
      <c r="Q1656" s="3" t="s">
        <v>13662</v>
      </c>
      <c r="R1656" s="5" t="s">
        <v>20492</v>
      </c>
      <c r="S1656" s="3" t="s">
        <v>391</v>
      </c>
      <c r="T1656" s="3" t="s">
        <v>564</v>
      </c>
      <c r="V1656" s="3">
        <v>45</v>
      </c>
      <c r="W1656" s="3">
        <v>23</v>
      </c>
      <c r="X1656" s="3">
        <v>127</v>
      </c>
      <c r="Y1656" s="3">
        <v>1654</v>
      </c>
      <c r="Z1656" s="3" t="s">
        <v>162</v>
      </c>
      <c r="AA1656" s="3">
        <v>64</v>
      </c>
      <c r="AB1656" s="3">
        <v>31</v>
      </c>
      <c r="AC1656" s="3">
        <v>7130013</v>
      </c>
      <c r="AD1656" s="3">
        <v>2003262</v>
      </c>
      <c r="AE1656" s="3" t="s">
        <v>2049</v>
      </c>
      <c r="AF1656" s="3">
        <v>8</v>
      </c>
      <c r="AG1656" s="3">
        <v>35</v>
      </c>
    </row>
    <row r="1657" spans="1:33" ht="15.75" customHeight="1" x14ac:dyDescent="0.15">
      <c r="A1657" s="3">
        <v>23612</v>
      </c>
      <c r="B1657" s="3">
        <v>1655</v>
      </c>
      <c r="C1657" s="3">
        <v>80</v>
      </c>
      <c r="D1657" s="3" t="s">
        <v>4006</v>
      </c>
      <c r="E1657" s="3" t="s">
        <v>20494</v>
      </c>
      <c r="F1657" s="3" t="s">
        <v>1620</v>
      </c>
      <c r="G1657" s="3" t="s">
        <v>412</v>
      </c>
      <c r="H1657" s="3" t="s">
        <v>742</v>
      </c>
      <c r="I1657" s="3" t="s">
        <v>742</v>
      </c>
      <c r="J1657" s="3">
        <v>255.74170000000001</v>
      </c>
      <c r="K1657" s="3">
        <v>10192000</v>
      </c>
      <c r="L1657" s="3" t="s">
        <v>162</v>
      </c>
      <c r="M1657" s="3">
        <v>1</v>
      </c>
      <c r="N1657" s="3" t="s">
        <v>4006</v>
      </c>
      <c r="O1657" s="3" t="s">
        <v>20494</v>
      </c>
      <c r="P1657" s="3" t="s">
        <v>835</v>
      </c>
      <c r="Q1657" s="3" t="s">
        <v>13665</v>
      </c>
      <c r="R1657" s="5" t="s">
        <v>20495</v>
      </c>
      <c r="S1657" s="3" t="s">
        <v>742</v>
      </c>
      <c r="T1657" s="3" t="s">
        <v>412</v>
      </c>
      <c r="V1657" s="3">
        <v>74</v>
      </c>
      <c r="W1657" s="3">
        <v>69</v>
      </c>
      <c r="X1657" s="3">
        <v>127</v>
      </c>
      <c r="Y1657" s="3">
        <v>1655</v>
      </c>
      <c r="Z1657" s="3" t="s">
        <v>162</v>
      </c>
      <c r="AA1657" s="3">
        <v>80</v>
      </c>
      <c r="AB1657" s="3">
        <v>32</v>
      </c>
      <c r="AC1657" s="3">
        <v>10192000</v>
      </c>
      <c r="AD1657" s="3">
        <v>2865000</v>
      </c>
      <c r="AE1657" s="3" t="s">
        <v>742</v>
      </c>
      <c r="AF1657" s="3">
        <v>8</v>
      </c>
      <c r="AG1657" s="3">
        <v>17</v>
      </c>
    </row>
    <row r="1658" spans="1:33" ht="15.75" customHeight="1" x14ac:dyDescent="0.15">
      <c r="A1658" s="3">
        <v>23816</v>
      </c>
      <c r="B1658" s="3">
        <v>1656</v>
      </c>
      <c r="C1658" s="3">
        <v>16</v>
      </c>
      <c r="D1658" s="3" t="s">
        <v>4010</v>
      </c>
      <c r="E1658" s="3" t="s">
        <v>20496</v>
      </c>
      <c r="F1658" s="3" t="s">
        <v>1438</v>
      </c>
      <c r="G1658" s="3" t="s">
        <v>495</v>
      </c>
      <c r="H1658" s="3" t="s">
        <v>11640</v>
      </c>
      <c r="I1658" s="3" t="s">
        <v>3887</v>
      </c>
      <c r="J1658" s="3">
        <v>255.36109999999999</v>
      </c>
      <c r="K1658" s="3">
        <v>5194181</v>
      </c>
      <c r="L1658" s="3" t="s">
        <v>478</v>
      </c>
      <c r="M1658" s="3">
        <v>1</v>
      </c>
      <c r="N1658" s="3" t="s">
        <v>4010</v>
      </c>
      <c r="O1658" s="3" t="s">
        <v>20496</v>
      </c>
      <c r="P1658" s="3" t="s">
        <v>835</v>
      </c>
      <c r="Q1658" s="3" t="s">
        <v>13671</v>
      </c>
      <c r="R1658" s="5" t="s">
        <v>20498</v>
      </c>
      <c r="S1658" s="3" t="s">
        <v>11640</v>
      </c>
      <c r="T1658" s="3" t="s">
        <v>495</v>
      </c>
      <c r="V1658" s="3">
        <v>41</v>
      </c>
      <c r="W1658" s="3">
        <v>0</v>
      </c>
      <c r="X1658" s="3">
        <v>32</v>
      </c>
      <c r="Y1658" s="3">
        <v>1656</v>
      </c>
      <c r="Z1658" s="3" t="s">
        <v>478</v>
      </c>
      <c r="AA1658" s="3">
        <v>16</v>
      </c>
      <c r="AB1658" s="3">
        <v>6</v>
      </c>
      <c r="AC1658" s="3">
        <v>5194181</v>
      </c>
      <c r="AD1658" s="3">
        <v>1461663</v>
      </c>
      <c r="AF1658" s="3">
        <v>15</v>
      </c>
      <c r="AG1658" s="3">
        <v>34</v>
      </c>
    </row>
    <row r="1659" spans="1:33" ht="15.75" customHeight="1" x14ac:dyDescent="0.15">
      <c r="A1659" s="3">
        <v>10663</v>
      </c>
      <c r="B1659" s="3">
        <v>1657</v>
      </c>
      <c r="C1659" s="3">
        <v>30</v>
      </c>
      <c r="D1659" s="3" t="s">
        <v>4011</v>
      </c>
      <c r="E1659" s="3" t="s">
        <v>20500</v>
      </c>
      <c r="F1659" s="3" t="s">
        <v>4061</v>
      </c>
      <c r="G1659" s="3" t="s">
        <v>446</v>
      </c>
      <c r="H1659" s="3" t="s">
        <v>6590</v>
      </c>
      <c r="I1659" s="3" t="s">
        <v>2435</v>
      </c>
      <c r="J1659" s="3">
        <v>255.15770000000001</v>
      </c>
      <c r="K1659" s="3">
        <v>27747946</v>
      </c>
      <c r="L1659" s="3" t="s">
        <v>75</v>
      </c>
      <c r="M1659" s="3">
        <v>1</v>
      </c>
      <c r="N1659" s="3" t="s">
        <v>4011</v>
      </c>
      <c r="O1659" s="3" t="s">
        <v>20500</v>
      </c>
      <c r="P1659" s="3" t="s">
        <v>690</v>
      </c>
      <c r="Q1659" s="3" t="s">
        <v>13675</v>
      </c>
      <c r="R1659" s="5" t="s">
        <v>20502</v>
      </c>
      <c r="S1659" s="3" t="s">
        <v>6590</v>
      </c>
      <c r="T1659" s="3" t="s">
        <v>446</v>
      </c>
      <c r="V1659" s="3">
        <v>57</v>
      </c>
      <c r="W1659" s="3">
        <v>55</v>
      </c>
      <c r="X1659" s="3">
        <v>39</v>
      </c>
      <c r="Y1659" s="3">
        <v>1657</v>
      </c>
      <c r="Z1659" s="3" t="s">
        <v>75</v>
      </c>
      <c r="AA1659" s="3">
        <v>30</v>
      </c>
      <c r="AB1659" s="3">
        <v>15</v>
      </c>
      <c r="AC1659" s="3">
        <v>27747946</v>
      </c>
      <c r="AD1659" s="3">
        <v>7812853</v>
      </c>
      <c r="AE1659" s="3" t="s">
        <v>2435</v>
      </c>
      <c r="AF1659" s="3">
        <v>14</v>
      </c>
      <c r="AG1659" s="3">
        <v>29</v>
      </c>
    </row>
    <row r="1660" spans="1:33" ht="15.75" customHeight="1" x14ac:dyDescent="0.15">
      <c r="A1660" s="3">
        <v>21797</v>
      </c>
      <c r="B1660" s="3">
        <v>1658</v>
      </c>
      <c r="C1660" s="3">
        <v>222</v>
      </c>
      <c r="D1660" s="3" t="s">
        <v>4014</v>
      </c>
      <c r="E1660" s="3" t="s">
        <v>20505</v>
      </c>
      <c r="F1660" s="3" t="s">
        <v>4061</v>
      </c>
      <c r="G1660" s="3" t="s">
        <v>446</v>
      </c>
      <c r="H1660" s="3" t="s">
        <v>11646</v>
      </c>
      <c r="I1660" s="3" t="s">
        <v>13681</v>
      </c>
      <c r="J1660" s="3">
        <v>254.88560000000001</v>
      </c>
      <c r="K1660" s="3">
        <v>55678000</v>
      </c>
      <c r="L1660" s="3" t="s">
        <v>478</v>
      </c>
      <c r="M1660" s="3">
        <v>2</v>
      </c>
      <c r="N1660" s="3" t="s">
        <v>4014</v>
      </c>
      <c r="O1660" s="3" t="s">
        <v>20505</v>
      </c>
      <c r="P1660" s="3" t="s">
        <v>104</v>
      </c>
      <c r="Q1660" s="3" t="s">
        <v>13679</v>
      </c>
      <c r="R1660" s="5" t="s">
        <v>20507</v>
      </c>
      <c r="S1660" s="3" t="s">
        <v>11646</v>
      </c>
      <c r="T1660" s="3" t="s">
        <v>446</v>
      </c>
      <c r="V1660" s="3">
        <v>58</v>
      </c>
      <c r="W1660" s="3">
        <v>0</v>
      </c>
      <c r="X1660" s="3">
        <v>33</v>
      </c>
      <c r="Y1660" s="3">
        <v>1658</v>
      </c>
      <c r="Z1660" s="3" t="s">
        <v>478</v>
      </c>
      <c r="AA1660" s="3">
        <v>222</v>
      </c>
      <c r="AB1660" s="3">
        <v>75</v>
      </c>
      <c r="AC1660" s="3">
        <v>55678000</v>
      </c>
      <c r="AD1660" s="3">
        <v>15689000</v>
      </c>
      <c r="AF1660" s="3">
        <v>15</v>
      </c>
      <c r="AG1660" s="3">
        <v>86</v>
      </c>
    </row>
    <row r="1661" spans="1:33" ht="15.75" customHeight="1" x14ac:dyDescent="0.15">
      <c r="A1661" s="3">
        <v>21562</v>
      </c>
      <c r="B1661" s="3">
        <v>1659</v>
      </c>
      <c r="C1661" s="3">
        <v>37</v>
      </c>
      <c r="D1661" s="3" t="s">
        <v>4034</v>
      </c>
      <c r="E1661" s="3" t="s">
        <v>20509</v>
      </c>
      <c r="F1661" s="3" t="s">
        <v>657</v>
      </c>
      <c r="G1661" s="3" t="s">
        <v>246</v>
      </c>
      <c r="H1661" s="3" t="s">
        <v>240</v>
      </c>
      <c r="I1661" s="3" t="s">
        <v>240</v>
      </c>
      <c r="J1661" s="3">
        <v>254.4075</v>
      </c>
      <c r="K1661" s="3">
        <v>9455056</v>
      </c>
      <c r="L1661" s="3" t="s">
        <v>221</v>
      </c>
      <c r="M1661" s="3">
        <v>2</v>
      </c>
      <c r="N1661" s="3" t="s">
        <v>4034</v>
      </c>
      <c r="O1661" s="3" t="s">
        <v>20509</v>
      </c>
      <c r="P1661" s="3" t="s">
        <v>987</v>
      </c>
      <c r="Q1661" s="3" t="s">
        <v>13683</v>
      </c>
      <c r="R1661" s="5" t="s">
        <v>20512</v>
      </c>
      <c r="S1661" s="3" t="s">
        <v>240</v>
      </c>
      <c r="T1661" s="3" t="s">
        <v>246</v>
      </c>
      <c r="V1661" s="3">
        <v>127</v>
      </c>
      <c r="W1661" s="3">
        <v>34</v>
      </c>
      <c r="X1661" s="3">
        <v>93</v>
      </c>
      <c r="Y1661" s="3">
        <v>1659</v>
      </c>
      <c r="Z1661" s="3" t="s">
        <v>221</v>
      </c>
      <c r="AA1661" s="3">
        <v>37</v>
      </c>
      <c r="AB1661" s="3">
        <v>23</v>
      </c>
      <c r="AC1661" s="3">
        <v>9455056</v>
      </c>
      <c r="AD1661" s="3">
        <v>2667849</v>
      </c>
      <c r="AE1661" s="3" t="s">
        <v>240</v>
      </c>
      <c r="AF1661" s="3">
        <v>2</v>
      </c>
      <c r="AG1661" s="3">
        <v>18</v>
      </c>
    </row>
    <row r="1662" spans="1:33" ht="15.75" customHeight="1" x14ac:dyDescent="0.15">
      <c r="A1662" s="3">
        <v>26584</v>
      </c>
      <c r="B1662" s="3">
        <v>1660</v>
      </c>
      <c r="C1662" s="3">
        <v>182</v>
      </c>
      <c r="D1662" s="3" t="s">
        <v>278</v>
      </c>
      <c r="E1662" s="3" t="s">
        <v>20513</v>
      </c>
      <c r="F1662" s="3" t="s">
        <v>36</v>
      </c>
      <c r="G1662" s="3" t="s">
        <v>37</v>
      </c>
      <c r="H1662" s="3" t="s">
        <v>89</v>
      </c>
      <c r="I1662" s="3" t="s">
        <v>89</v>
      </c>
      <c r="J1662" s="3">
        <v>254.3802</v>
      </c>
      <c r="K1662" s="3">
        <v>178232000</v>
      </c>
      <c r="L1662" s="3" t="s">
        <v>40</v>
      </c>
      <c r="M1662" s="3">
        <v>0</v>
      </c>
      <c r="N1662" s="3" t="s">
        <v>278</v>
      </c>
      <c r="O1662" s="3" t="s">
        <v>20513</v>
      </c>
      <c r="P1662" s="8">
        <v>39083</v>
      </c>
      <c r="Q1662" s="3" t="s">
        <v>279</v>
      </c>
      <c r="R1662" s="5" t="s">
        <v>20515</v>
      </c>
      <c r="S1662" s="3" t="s">
        <v>89</v>
      </c>
      <c r="T1662" s="3" t="s">
        <v>37</v>
      </c>
      <c r="V1662" s="3">
        <v>127</v>
      </c>
      <c r="W1662" s="3">
        <v>75</v>
      </c>
      <c r="X1662" s="3">
        <v>104</v>
      </c>
      <c r="Y1662" s="3">
        <v>1660</v>
      </c>
      <c r="Z1662" s="3" t="s">
        <v>40</v>
      </c>
      <c r="AA1662" s="3">
        <v>182</v>
      </c>
      <c r="AB1662" s="3">
        <v>0</v>
      </c>
      <c r="AC1662" s="3">
        <v>178232000</v>
      </c>
      <c r="AD1662" s="3">
        <v>50294000</v>
      </c>
      <c r="AE1662" s="3" t="s">
        <v>89</v>
      </c>
      <c r="AF1662" s="3">
        <v>4</v>
      </c>
      <c r="AG1662" s="3">
        <v>4</v>
      </c>
    </row>
    <row r="1663" spans="1:33" ht="15.75" customHeight="1" x14ac:dyDescent="0.15">
      <c r="A1663" s="3">
        <v>21382</v>
      </c>
      <c r="B1663" s="3">
        <v>1661</v>
      </c>
      <c r="C1663" s="3">
        <v>65</v>
      </c>
      <c r="D1663" s="3" t="s">
        <v>4043</v>
      </c>
      <c r="E1663" s="3" t="s">
        <v>20517</v>
      </c>
      <c r="F1663" s="3" t="s">
        <v>1438</v>
      </c>
      <c r="G1663" s="3" t="s">
        <v>495</v>
      </c>
      <c r="H1663" s="3" t="s">
        <v>11653</v>
      </c>
      <c r="I1663" s="3" t="s">
        <v>6851</v>
      </c>
      <c r="J1663" s="3">
        <v>254.33690000000001</v>
      </c>
      <c r="K1663" s="3">
        <v>19532185</v>
      </c>
      <c r="L1663" s="3" t="s">
        <v>59</v>
      </c>
      <c r="M1663" s="3">
        <v>1</v>
      </c>
      <c r="N1663" s="3" t="s">
        <v>4043</v>
      </c>
      <c r="O1663" s="3" t="s">
        <v>20517</v>
      </c>
      <c r="P1663" s="3" t="s">
        <v>987</v>
      </c>
      <c r="Q1663" s="3" t="s">
        <v>13688</v>
      </c>
      <c r="R1663" s="5" t="s">
        <v>20519</v>
      </c>
      <c r="S1663" s="3" t="s">
        <v>11653</v>
      </c>
      <c r="T1663" s="3" t="s">
        <v>495</v>
      </c>
      <c r="V1663" s="3">
        <v>42</v>
      </c>
      <c r="W1663" s="3">
        <v>0</v>
      </c>
      <c r="X1663" s="3">
        <v>93</v>
      </c>
      <c r="Y1663" s="3">
        <v>1661</v>
      </c>
      <c r="Z1663" s="3" t="s">
        <v>59</v>
      </c>
      <c r="AA1663" s="3">
        <v>65</v>
      </c>
      <c r="AB1663" s="3">
        <v>8</v>
      </c>
      <c r="AC1663" s="3">
        <v>19532185</v>
      </c>
      <c r="AD1663" s="3">
        <v>5512320</v>
      </c>
      <c r="AF1663" s="3">
        <v>17</v>
      </c>
      <c r="AG1663" s="3">
        <v>39</v>
      </c>
    </row>
    <row r="1664" spans="1:33" ht="15.75" customHeight="1" x14ac:dyDescent="0.15">
      <c r="A1664" s="3">
        <v>25589</v>
      </c>
      <c r="B1664" s="3">
        <v>1662</v>
      </c>
      <c r="C1664" s="3">
        <v>48</v>
      </c>
      <c r="D1664" s="3" t="s">
        <v>1509</v>
      </c>
      <c r="E1664" s="3" t="s">
        <v>20521</v>
      </c>
      <c r="F1664" s="3" t="s">
        <v>36</v>
      </c>
      <c r="G1664" s="3" t="s">
        <v>37</v>
      </c>
      <c r="H1664" s="3" t="s">
        <v>1513</v>
      </c>
      <c r="I1664" s="3" t="s">
        <v>89</v>
      </c>
      <c r="J1664" s="3">
        <v>253.84360000000001</v>
      </c>
      <c r="K1664" s="3">
        <v>10587000</v>
      </c>
      <c r="L1664" s="3" t="s">
        <v>677</v>
      </c>
      <c r="M1664" s="3">
        <v>0</v>
      </c>
      <c r="N1664" s="3" t="s">
        <v>1509</v>
      </c>
      <c r="O1664" s="3" t="s">
        <v>20521</v>
      </c>
      <c r="P1664" s="8">
        <v>38718</v>
      </c>
      <c r="Q1664" s="3" t="s">
        <v>1511</v>
      </c>
      <c r="R1664" s="5" t="s">
        <v>20522</v>
      </c>
      <c r="S1664" s="3" t="s">
        <v>1513</v>
      </c>
      <c r="T1664" s="3" t="s">
        <v>37</v>
      </c>
      <c r="V1664" s="3">
        <v>127</v>
      </c>
      <c r="W1664" s="3">
        <v>76</v>
      </c>
      <c r="X1664" s="3">
        <v>29</v>
      </c>
      <c r="Y1664" s="3">
        <v>1662</v>
      </c>
      <c r="Z1664" s="3" t="s">
        <v>677</v>
      </c>
      <c r="AA1664" s="3">
        <v>48</v>
      </c>
      <c r="AB1664" s="3">
        <v>21</v>
      </c>
      <c r="AC1664" s="3">
        <v>10587000</v>
      </c>
      <c r="AD1664" s="3">
        <v>2992000</v>
      </c>
      <c r="AE1664" s="3" t="s">
        <v>89</v>
      </c>
      <c r="AF1664" s="3">
        <v>12</v>
      </c>
      <c r="AG1664" s="3">
        <v>4</v>
      </c>
    </row>
    <row r="1665" spans="1:33" ht="15.75" customHeight="1" x14ac:dyDescent="0.15">
      <c r="A1665" s="3">
        <v>21001</v>
      </c>
      <c r="B1665" s="3">
        <v>1663</v>
      </c>
      <c r="C1665" s="3">
        <v>37</v>
      </c>
      <c r="D1665" s="3" t="s">
        <v>4052</v>
      </c>
      <c r="E1665" s="3" t="s">
        <v>20524</v>
      </c>
      <c r="F1665" s="3" t="s">
        <v>657</v>
      </c>
      <c r="G1665" s="3" t="s">
        <v>246</v>
      </c>
      <c r="H1665" s="3" t="s">
        <v>264</v>
      </c>
      <c r="I1665" s="3" t="s">
        <v>264</v>
      </c>
      <c r="J1665" s="3">
        <v>253.8272</v>
      </c>
      <c r="K1665" s="3">
        <v>63586323</v>
      </c>
      <c r="L1665" s="3" t="s">
        <v>86</v>
      </c>
      <c r="M1665" s="3">
        <v>2</v>
      </c>
      <c r="N1665" s="3" t="s">
        <v>4052</v>
      </c>
      <c r="O1665" s="3" t="s">
        <v>20524</v>
      </c>
      <c r="P1665" s="3" t="s">
        <v>1000</v>
      </c>
      <c r="Q1665" s="3" t="s">
        <v>13695</v>
      </c>
      <c r="R1665" s="5" t="s">
        <v>20526</v>
      </c>
      <c r="S1665" s="3" t="s">
        <v>264</v>
      </c>
      <c r="T1665" s="3" t="s">
        <v>246</v>
      </c>
      <c r="V1665" s="3">
        <v>127</v>
      </c>
      <c r="W1665" s="3">
        <v>57</v>
      </c>
      <c r="X1665" s="3">
        <v>52</v>
      </c>
      <c r="Y1665" s="3">
        <v>1663</v>
      </c>
      <c r="Z1665" s="3" t="s">
        <v>86</v>
      </c>
      <c r="AA1665" s="3">
        <v>37</v>
      </c>
      <c r="AB1665" s="3">
        <v>16</v>
      </c>
      <c r="AC1665" s="3">
        <v>63586323</v>
      </c>
      <c r="AD1665" s="3">
        <v>17971009</v>
      </c>
      <c r="AE1665" s="3" t="s">
        <v>264</v>
      </c>
      <c r="AF1665" s="3">
        <v>16</v>
      </c>
      <c r="AG1665" s="3">
        <v>8</v>
      </c>
    </row>
    <row r="1666" spans="1:33" ht="15.75" customHeight="1" x14ac:dyDescent="0.15">
      <c r="A1666" s="3">
        <v>25303</v>
      </c>
      <c r="B1666" s="3">
        <v>1664</v>
      </c>
      <c r="C1666" s="3">
        <v>13</v>
      </c>
      <c r="D1666" s="3" t="s">
        <v>4055</v>
      </c>
      <c r="E1666" s="3" t="s">
        <v>20528</v>
      </c>
      <c r="F1666" s="3" t="s">
        <v>96</v>
      </c>
      <c r="G1666" s="3" t="s">
        <v>61</v>
      </c>
      <c r="H1666" s="3" t="s">
        <v>11661</v>
      </c>
      <c r="I1666" s="3" t="s">
        <v>13701</v>
      </c>
      <c r="J1666" s="3">
        <v>253.56729999999999</v>
      </c>
      <c r="K1666" s="3">
        <v>2852694</v>
      </c>
      <c r="L1666" s="3" t="s">
        <v>59</v>
      </c>
      <c r="M1666" s="3">
        <v>0</v>
      </c>
      <c r="N1666" s="3" t="s">
        <v>4055</v>
      </c>
      <c r="O1666" s="3" t="s">
        <v>20528</v>
      </c>
      <c r="P1666" s="8">
        <v>37622</v>
      </c>
      <c r="Q1666" s="3" t="s">
        <v>13699</v>
      </c>
      <c r="R1666" s="5" t="s">
        <v>20530</v>
      </c>
      <c r="S1666" s="3" t="s">
        <v>11661</v>
      </c>
      <c r="T1666" s="3" t="s">
        <v>61</v>
      </c>
      <c r="V1666" s="3">
        <v>121</v>
      </c>
      <c r="W1666" s="3">
        <v>0</v>
      </c>
      <c r="X1666" s="3">
        <v>94</v>
      </c>
      <c r="Y1666" s="3">
        <v>1664</v>
      </c>
      <c r="Z1666" s="3" t="s">
        <v>59</v>
      </c>
      <c r="AA1666" s="3">
        <v>13</v>
      </c>
      <c r="AB1666" s="3">
        <v>8</v>
      </c>
      <c r="AC1666" s="3">
        <v>2852694</v>
      </c>
      <c r="AD1666" s="3">
        <v>806832</v>
      </c>
      <c r="AF1666" s="3">
        <v>17</v>
      </c>
      <c r="AG1666" s="3">
        <v>207</v>
      </c>
    </row>
    <row r="1667" spans="1:33" ht="15.75" customHeight="1" x14ac:dyDescent="0.15">
      <c r="A1667" s="3">
        <v>26285</v>
      </c>
      <c r="B1667" s="3">
        <v>1665</v>
      </c>
      <c r="C1667" s="3">
        <v>110</v>
      </c>
      <c r="D1667" s="3" t="s">
        <v>4056</v>
      </c>
      <c r="E1667" s="3" t="s">
        <v>20532</v>
      </c>
      <c r="F1667" s="3" t="s">
        <v>475</v>
      </c>
      <c r="G1667" s="3" t="s">
        <v>277</v>
      </c>
      <c r="H1667" s="3" t="s">
        <v>991</v>
      </c>
      <c r="I1667" s="3" t="s">
        <v>203</v>
      </c>
      <c r="J1667" s="3">
        <v>253.34829999999999</v>
      </c>
      <c r="K1667" s="3">
        <v>13108360</v>
      </c>
      <c r="L1667" s="3" t="s">
        <v>538</v>
      </c>
      <c r="M1667" s="3">
        <v>0</v>
      </c>
      <c r="N1667" s="3" t="s">
        <v>4056</v>
      </c>
      <c r="O1667" s="3" t="s">
        <v>20532</v>
      </c>
      <c r="P1667" s="8">
        <v>36892</v>
      </c>
      <c r="Q1667" s="3" t="s">
        <v>8235</v>
      </c>
      <c r="R1667" s="5" t="s">
        <v>20534</v>
      </c>
      <c r="S1667" s="3" t="s">
        <v>991</v>
      </c>
      <c r="T1667" s="3" t="s">
        <v>277</v>
      </c>
      <c r="V1667" s="3">
        <v>127</v>
      </c>
      <c r="W1667" s="3">
        <v>127</v>
      </c>
      <c r="X1667" s="3">
        <v>57</v>
      </c>
      <c r="Y1667" s="3">
        <v>1665</v>
      </c>
      <c r="Z1667" s="3" t="s">
        <v>538</v>
      </c>
      <c r="AA1667" s="3">
        <v>110</v>
      </c>
      <c r="AB1667" s="3">
        <v>50</v>
      </c>
      <c r="AC1667" s="3">
        <v>13108360</v>
      </c>
      <c r="AD1667" s="3">
        <v>3709756</v>
      </c>
      <c r="AE1667" s="3" t="s">
        <v>203</v>
      </c>
      <c r="AF1667" s="3">
        <v>3</v>
      </c>
      <c r="AG1667" s="3">
        <v>9</v>
      </c>
    </row>
    <row r="1668" spans="1:33" ht="15.75" customHeight="1" x14ac:dyDescent="0.15">
      <c r="A1668" s="3">
        <v>25201</v>
      </c>
      <c r="B1668" s="3">
        <v>1666</v>
      </c>
      <c r="C1668" s="3">
        <v>36</v>
      </c>
      <c r="D1668" s="3" t="s">
        <v>4062</v>
      </c>
      <c r="E1668" s="3" t="s">
        <v>20535</v>
      </c>
      <c r="F1668" s="3" t="s">
        <v>143</v>
      </c>
      <c r="G1668" s="3" t="s">
        <v>77</v>
      </c>
      <c r="H1668" s="3" t="s">
        <v>2576</v>
      </c>
      <c r="I1668" s="3" t="s">
        <v>79</v>
      </c>
      <c r="J1668" s="3">
        <v>253.0291</v>
      </c>
      <c r="K1668" s="3">
        <v>5062780</v>
      </c>
      <c r="L1668" s="3" t="s">
        <v>71</v>
      </c>
      <c r="M1668" s="3">
        <v>0</v>
      </c>
      <c r="N1668" s="3" t="s">
        <v>4062</v>
      </c>
      <c r="O1668" s="3" t="s">
        <v>20535</v>
      </c>
      <c r="P1668" s="8">
        <v>39083</v>
      </c>
      <c r="Q1668" s="3" t="s">
        <v>5877</v>
      </c>
      <c r="R1668" s="5" t="s">
        <v>20538</v>
      </c>
      <c r="S1668" s="3" t="s">
        <v>2576</v>
      </c>
      <c r="T1668" s="3" t="s">
        <v>77</v>
      </c>
      <c r="V1668" s="3">
        <v>55</v>
      </c>
      <c r="W1668" s="3">
        <v>52</v>
      </c>
      <c r="X1668" s="3">
        <v>127</v>
      </c>
      <c r="Y1668" s="3">
        <v>1666</v>
      </c>
      <c r="Z1668" s="3" t="s">
        <v>71</v>
      </c>
      <c r="AA1668" s="3">
        <v>36</v>
      </c>
      <c r="AB1668" s="3">
        <v>12</v>
      </c>
      <c r="AC1668" s="3">
        <v>5062780</v>
      </c>
      <c r="AD1668" s="3">
        <v>1434097</v>
      </c>
      <c r="AE1668" s="3" t="s">
        <v>79</v>
      </c>
      <c r="AF1668" s="3">
        <v>5</v>
      </c>
      <c r="AG1668" s="3">
        <v>6</v>
      </c>
    </row>
    <row r="1669" spans="1:33" ht="15.75" customHeight="1" x14ac:dyDescent="0.15">
      <c r="A1669" s="3">
        <v>23408</v>
      </c>
      <c r="B1669" s="3">
        <v>1667</v>
      </c>
      <c r="C1669" s="3">
        <v>168</v>
      </c>
      <c r="D1669" s="3" t="s">
        <v>4064</v>
      </c>
      <c r="E1669" s="3" t="s">
        <v>20539</v>
      </c>
      <c r="F1669" s="3" t="s">
        <v>657</v>
      </c>
      <c r="G1669" s="3" t="s">
        <v>246</v>
      </c>
      <c r="H1669" s="3" t="s">
        <v>240</v>
      </c>
      <c r="I1669" s="3" t="s">
        <v>240</v>
      </c>
      <c r="J1669" s="3">
        <v>252.8518</v>
      </c>
      <c r="K1669" s="3">
        <v>9655969</v>
      </c>
      <c r="L1669" s="3" t="s">
        <v>66</v>
      </c>
      <c r="M1669" s="3">
        <v>1</v>
      </c>
      <c r="N1669" s="3" t="s">
        <v>4064</v>
      </c>
      <c r="O1669" s="3" t="s">
        <v>20539</v>
      </c>
      <c r="P1669" s="3" t="s">
        <v>179</v>
      </c>
      <c r="Q1669" s="3" t="s">
        <v>13710</v>
      </c>
      <c r="R1669" s="5" t="s">
        <v>20541</v>
      </c>
      <c r="S1669" s="3" t="s">
        <v>240</v>
      </c>
      <c r="T1669" s="3" t="s">
        <v>246</v>
      </c>
      <c r="V1669" s="3">
        <v>127</v>
      </c>
      <c r="W1669" s="3">
        <v>35</v>
      </c>
      <c r="X1669" s="3">
        <v>127</v>
      </c>
      <c r="Y1669" s="3">
        <v>1667</v>
      </c>
      <c r="Z1669" s="3" t="s">
        <v>66</v>
      </c>
      <c r="AA1669" s="3">
        <v>168</v>
      </c>
      <c r="AB1669" s="3">
        <v>53</v>
      </c>
      <c r="AC1669" s="3">
        <v>9655969</v>
      </c>
      <c r="AD1669" s="3">
        <v>2736551</v>
      </c>
      <c r="AE1669" s="3" t="s">
        <v>240</v>
      </c>
      <c r="AF1669" s="3">
        <v>9</v>
      </c>
      <c r="AG1669" s="3">
        <v>18</v>
      </c>
    </row>
    <row r="1670" spans="1:33" ht="15.75" customHeight="1" x14ac:dyDescent="0.15">
      <c r="A1670" s="3">
        <v>111</v>
      </c>
      <c r="B1670" s="3">
        <v>1668</v>
      </c>
      <c r="C1670" s="3">
        <v>195</v>
      </c>
      <c r="D1670" s="3" t="s">
        <v>4066</v>
      </c>
      <c r="E1670" s="3" t="s">
        <v>20542</v>
      </c>
      <c r="F1670" s="3" t="s">
        <v>36</v>
      </c>
      <c r="G1670" s="3" t="s">
        <v>37</v>
      </c>
      <c r="H1670" s="3" t="s">
        <v>39</v>
      </c>
      <c r="I1670" s="3" t="s">
        <v>39</v>
      </c>
      <c r="J1670" s="3">
        <v>252.78110000000001</v>
      </c>
      <c r="K1670" s="3">
        <v>36557497</v>
      </c>
      <c r="L1670" s="3" t="s">
        <v>66</v>
      </c>
      <c r="M1670" s="3">
        <v>6</v>
      </c>
      <c r="N1670" s="3" t="s">
        <v>4066</v>
      </c>
      <c r="O1670" s="3" t="s">
        <v>20542</v>
      </c>
      <c r="P1670" s="3" t="s">
        <v>1063</v>
      </c>
      <c r="Q1670" s="3" t="s">
        <v>12008</v>
      </c>
      <c r="R1670" s="5" t="s">
        <v>20543</v>
      </c>
      <c r="S1670" s="3" t="s">
        <v>39</v>
      </c>
      <c r="T1670" s="3" t="s">
        <v>37</v>
      </c>
      <c r="V1670" s="3">
        <v>127</v>
      </c>
      <c r="W1670" s="3">
        <v>102</v>
      </c>
      <c r="X1670" s="3">
        <v>127</v>
      </c>
      <c r="Y1670" s="3">
        <v>1668</v>
      </c>
      <c r="Z1670" s="3" t="s">
        <v>66</v>
      </c>
      <c r="AA1670" s="3">
        <v>195</v>
      </c>
      <c r="AB1670" s="3">
        <v>65</v>
      </c>
      <c r="AC1670" s="3">
        <v>36557497</v>
      </c>
      <c r="AD1670" s="3">
        <v>10362658</v>
      </c>
      <c r="AE1670" s="3" t="s">
        <v>39</v>
      </c>
      <c r="AF1670" s="3">
        <v>9</v>
      </c>
      <c r="AG1670" s="3">
        <v>2</v>
      </c>
    </row>
    <row r="1671" spans="1:33" ht="15.75" customHeight="1" x14ac:dyDescent="0.15">
      <c r="A1671" s="3">
        <v>21408</v>
      </c>
      <c r="B1671" s="3">
        <v>1669</v>
      </c>
      <c r="C1671" s="3">
        <v>225</v>
      </c>
      <c r="D1671" s="3" t="s">
        <v>4069</v>
      </c>
      <c r="E1671" s="3" t="s">
        <v>20545</v>
      </c>
      <c r="F1671" s="3" t="s">
        <v>36</v>
      </c>
      <c r="G1671" s="3" t="s">
        <v>37</v>
      </c>
      <c r="H1671" s="3" t="s">
        <v>9190</v>
      </c>
      <c r="I1671" s="3" t="s">
        <v>1718</v>
      </c>
      <c r="J1671" s="3">
        <v>252.44810000000001</v>
      </c>
      <c r="K1671" s="3">
        <v>5623189</v>
      </c>
      <c r="L1671" s="3" t="s">
        <v>101</v>
      </c>
      <c r="M1671" s="3">
        <v>2</v>
      </c>
      <c r="N1671" s="3" t="s">
        <v>4069</v>
      </c>
      <c r="O1671" s="3" t="s">
        <v>20545</v>
      </c>
      <c r="P1671" s="3" t="s">
        <v>3926</v>
      </c>
      <c r="Q1671" s="3" t="s">
        <v>9187</v>
      </c>
      <c r="R1671" s="5" t="s">
        <v>20546</v>
      </c>
      <c r="S1671" s="3" t="s">
        <v>9190</v>
      </c>
      <c r="T1671" s="3" t="s">
        <v>37</v>
      </c>
      <c r="V1671" s="3">
        <v>127</v>
      </c>
      <c r="W1671" s="3">
        <v>0</v>
      </c>
      <c r="X1671" s="3">
        <v>127</v>
      </c>
      <c r="Y1671" s="3">
        <v>1669</v>
      </c>
      <c r="Z1671" s="3" t="s">
        <v>101</v>
      </c>
      <c r="AA1671" s="3">
        <v>225</v>
      </c>
      <c r="AB1671" s="3">
        <v>25</v>
      </c>
      <c r="AC1671" s="3">
        <v>5623189</v>
      </c>
      <c r="AD1671" s="3">
        <v>1595466</v>
      </c>
      <c r="AF1671" s="3">
        <v>10</v>
      </c>
      <c r="AG1671" s="3">
        <v>54</v>
      </c>
    </row>
    <row r="1672" spans="1:33" ht="15.75" customHeight="1" x14ac:dyDescent="0.15">
      <c r="A1672" s="3">
        <v>21185</v>
      </c>
      <c r="B1672" s="3">
        <v>1670</v>
      </c>
      <c r="C1672" s="3">
        <v>34</v>
      </c>
      <c r="D1672" s="3" t="s">
        <v>4070</v>
      </c>
      <c r="E1672" s="3" t="s">
        <v>20548</v>
      </c>
      <c r="F1672" s="3" t="s">
        <v>4061</v>
      </c>
      <c r="G1672" s="3" t="s">
        <v>446</v>
      </c>
      <c r="H1672" s="3" t="s">
        <v>8135</v>
      </c>
      <c r="I1672" s="3" t="s">
        <v>2435</v>
      </c>
      <c r="J1672" s="3">
        <v>252.1576</v>
      </c>
      <c r="K1672" s="3">
        <v>56117945</v>
      </c>
      <c r="L1672" s="3" t="s">
        <v>162</v>
      </c>
      <c r="M1672" s="3">
        <v>2</v>
      </c>
      <c r="N1672" s="3" t="s">
        <v>4070</v>
      </c>
      <c r="O1672" s="3" t="s">
        <v>20548</v>
      </c>
      <c r="P1672" s="3" t="s">
        <v>179</v>
      </c>
      <c r="Q1672" s="3" t="s">
        <v>13721</v>
      </c>
      <c r="R1672" s="5" t="s">
        <v>20550</v>
      </c>
      <c r="S1672" s="3" t="s">
        <v>8135</v>
      </c>
      <c r="T1672" s="3" t="s">
        <v>446</v>
      </c>
      <c r="V1672" s="3">
        <v>59</v>
      </c>
      <c r="W1672" s="3">
        <v>56</v>
      </c>
      <c r="X1672" s="3">
        <v>127</v>
      </c>
      <c r="Y1672" s="3">
        <v>1670</v>
      </c>
      <c r="Z1672" s="3" t="s">
        <v>162</v>
      </c>
      <c r="AA1672" s="3">
        <v>34</v>
      </c>
      <c r="AB1672" s="3">
        <v>9</v>
      </c>
      <c r="AC1672" s="3">
        <v>56117945</v>
      </c>
      <c r="AD1672" s="3">
        <v>15935464</v>
      </c>
      <c r="AE1672" s="3" t="s">
        <v>2435</v>
      </c>
      <c r="AF1672" s="3">
        <v>8</v>
      </c>
      <c r="AG1672" s="3">
        <v>29</v>
      </c>
    </row>
    <row r="1673" spans="1:33" ht="15.75" customHeight="1" x14ac:dyDescent="0.15">
      <c r="A1673" s="3">
        <v>23870</v>
      </c>
      <c r="B1673" s="3">
        <v>1671</v>
      </c>
      <c r="C1673" s="3">
        <v>35</v>
      </c>
      <c r="D1673" s="3" t="s">
        <v>4073</v>
      </c>
      <c r="E1673" s="3" t="s">
        <v>20552</v>
      </c>
      <c r="F1673" s="3" t="s">
        <v>249</v>
      </c>
      <c r="G1673" s="3" t="s">
        <v>125</v>
      </c>
      <c r="H1673" s="3" t="s">
        <v>4889</v>
      </c>
      <c r="I1673" s="3" t="s">
        <v>127</v>
      </c>
      <c r="J1673" s="3">
        <v>252.1566</v>
      </c>
      <c r="K1673" s="3">
        <v>3557824</v>
      </c>
      <c r="L1673" s="3" t="s">
        <v>66</v>
      </c>
      <c r="M1673" s="3">
        <v>1</v>
      </c>
      <c r="N1673" s="3" t="s">
        <v>4073</v>
      </c>
      <c r="O1673" s="3" t="s">
        <v>20552</v>
      </c>
      <c r="P1673" s="3" t="s">
        <v>987</v>
      </c>
      <c r="Q1673" s="3" t="s">
        <v>13725</v>
      </c>
      <c r="R1673" s="5" t="s">
        <v>20554</v>
      </c>
      <c r="S1673" s="3" t="s">
        <v>4889</v>
      </c>
      <c r="T1673" s="3" t="s">
        <v>125</v>
      </c>
      <c r="V1673" s="3">
        <v>21</v>
      </c>
      <c r="W1673" s="3">
        <v>23</v>
      </c>
      <c r="X1673" s="3">
        <v>127</v>
      </c>
      <c r="Y1673" s="3">
        <v>1671</v>
      </c>
      <c r="Z1673" s="3" t="s">
        <v>66</v>
      </c>
      <c r="AA1673" s="3">
        <v>35</v>
      </c>
      <c r="AB1673" s="3">
        <v>12</v>
      </c>
      <c r="AC1673" s="3">
        <v>3557824</v>
      </c>
      <c r="AD1673" s="3">
        <v>1010296</v>
      </c>
      <c r="AE1673" s="3" t="s">
        <v>127</v>
      </c>
      <c r="AF1673" s="3">
        <v>9</v>
      </c>
      <c r="AG1673" s="3">
        <v>10</v>
      </c>
    </row>
    <row r="1674" spans="1:33" ht="15.75" customHeight="1" x14ac:dyDescent="0.15">
      <c r="A1674" s="3">
        <v>17421</v>
      </c>
      <c r="B1674" s="3">
        <v>1672</v>
      </c>
      <c r="C1674" s="3">
        <v>135</v>
      </c>
      <c r="D1674" s="3" t="s">
        <v>4074</v>
      </c>
      <c r="E1674" s="3" t="s">
        <v>20556</v>
      </c>
      <c r="F1674" s="3" t="s">
        <v>657</v>
      </c>
      <c r="G1674" s="3" t="s">
        <v>246</v>
      </c>
      <c r="H1674" s="3" t="s">
        <v>240</v>
      </c>
      <c r="I1674" s="3" t="s">
        <v>240</v>
      </c>
      <c r="J1674" s="3">
        <v>251.80279999999999</v>
      </c>
      <c r="K1674" s="3">
        <v>25061241</v>
      </c>
      <c r="L1674" s="3" t="s">
        <v>101</v>
      </c>
      <c r="M1674" s="3">
        <v>3</v>
      </c>
      <c r="N1674" s="3" t="s">
        <v>4074</v>
      </c>
      <c r="O1674" s="3" t="s">
        <v>20556</v>
      </c>
      <c r="P1674" s="3" t="s">
        <v>787</v>
      </c>
      <c r="Q1674" s="3" t="s">
        <v>13729</v>
      </c>
      <c r="R1674" s="5" t="s">
        <v>20558</v>
      </c>
      <c r="S1674" s="3" t="s">
        <v>240</v>
      </c>
      <c r="T1674" s="3" t="s">
        <v>246</v>
      </c>
      <c r="V1674" s="3">
        <v>127</v>
      </c>
      <c r="W1674" s="3">
        <v>36</v>
      </c>
      <c r="X1674" s="3">
        <v>127</v>
      </c>
      <c r="Y1674" s="3">
        <v>1672</v>
      </c>
      <c r="Z1674" s="3" t="s">
        <v>101</v>
      </c>
      <c r="AA1674" s="3">
        <v>135</v>
      </c>
      <c r="AB1674" s="3">
        <v>41</v>
      </c>
      <c r="AC1674" s="3">
        <v>25061241</v>
      </c>
      <c r="AD1674" s="3">
        <v>7123662</v>
      </c>
      <c r="AE1674" s="3" t="s">
        <v>240</v>
      </c>
      <c r="AF1674" s="3">
        <v>10</v>
      </c>
      <c r="AG1674" s="3">
        <v>18</v>
      </c>
    </row>
    <row r="1675" spans="1:33" ht="15.75" customHeight="1" x14ac:dyDescent="0.15">
      <c r="A1675" s="3">
        <v>23282</v>
      </c>
      <c r="B1675" s="3">
        <v>1673</v>
      </c>
      <c r="C1675" s="3">
        <v>13</v>
      </c>
      <c r="D1675" s="3" t="s">
        <v>4077</v>
      </c>
      <c r="E1675" s="3" t="s">
        <v>20560</v>
      </c>
      <c r="F1675" s="3" t="s">
        <v>1072</v>
      </c>
      <c r="G1675" s="3" t="s">
        <v>575</v>
      </c>
      <c r="H1675" s="3" t="s">
        <v>93</v>
      </c>
      <c r="I1675" s="3" t="s">
        <v>1375</v>
      </c>
      <c r="J1675" s="3">
        <v>251.648</v>
      </c>
      <c r="K1675" s="3">
        <v>3323133</v>
      </c>
      <c r="L1675" s="3" t="s">
        <v>340</v>
      </c>
      <c r="M1675" s="3">
        <v>1</v>
      </c>
      <c r="N1675" s="3" t="s">
        <v>4077</v>
      </c>
      <c r="O1675" s="3" t="s">
        <v>20560</v>
      </c>
      <c r="P1675" s="3" t="s">
        <v>91</v>
      </c>
      <c r="Q1675" s="3" t="s">
        <v>13733</v>
      </c>
      <c r="R1675" s="5" t="s">
        <v>20561</v>
      </c>
      <c r="S1675" s="3" t="s">
        <v>93</v>
      </c>
      <c r="T1675" s="3" t="s">
        <v>575</v>
      </c>
      <c r="V1675" s="3">
        <v>37</v>
      </c>
      <c r="W1675" s="3">
        <v>31</v>
      </c>
      <c r="X1675" s="3">
        <v>34</v>
      </c>
      <c r="Y1675" s="3">
        <v>1673</v>
      </c>
      <c r="Z1675" s="3" t="s">
        <v>340</v>
      </c>
      <c r="AA1675" s="3">
        <v>13</v>
      </c>
      <c r="AB1675" s="3">
        <v>5</v>
      </c>
      <c r="AC1675" s="3">
        <v>3323133</v>
      </c>
      <c r="AD1675" s="3">
        <v>945017</v>
      </c>
      <c r="AE1675" s="3" t="s">
        <v>1375</v>
      </c>
      <c r="AF1675" s="3">
        <v>6</v>
      </c>
      <c r="AG1675" s="3">
        <v>23</v>
      </c>
    </row>
    <row r="1676" spans="1:33" ht="15.75" customHeight="1" x14ac:dyDescent="0.15">
      <c r="A1676" s="3">
        <v>24790</v>
      </c>
      <c r="B1676" s="3">
        <v>1674</v>
      </c>
      <c r="C1676" s="3">
        <v>73</v>
      </c>
      <c r="D1676" s="3" t="s">
        <v>4079</v>
      </c>
      <c r="E1676" s="3" t="s">
        <v>20563</v>
      </c>
      <c r="F1676" s="3" t="s">
        <v>36</v>
      </c>
      <c r="G1676" s="3" t="s">
        <v>37</v>
      </c>
      <c r="H1676" s="3" t="s">
        <v>4770</v>
      </c>
      <c r="I1676" s="3" t="s">
        <v>5043</v>
      </c>
      <c r="J1676" s="3">
        <v>251.55179999999999</v>
      </c>
      <c r="K1676" s="3">
        <v>4424262</v>
      </c>
      <c r="L1676" s="3" t="s">
        <v>215</v>
      </c>
      <c r="M1676" s="3">
        <v>0</v>
      </c>
      <c r="N1676" s="3" t="s">
        <v>4079</v>
      </c>
      <c r="O1676" s="3" t="s">
        <v>20563</v>
      </c>
      <c r="P1676" s="8">
        <v>39448</v>
      </c>
      <c r="Q1676" s="3" t="s">
        <v>8982</v>
      </c>
      <c r="R1676" s="5" t="s">
        <v>20565</v>
      </c>
      <c r="S1676" s="3" t="s">
        <v>4770</v>
      </c>
      <c r="T1676" s="3" t="s">
        <v>37</v>
      </c>
      <c r="V1676" s="3">
        <v>127</v>
      </c>
      <c r="W1676" s="3">
        <v>0</v>
      </c>
      <c r="X1676" s="3">
        <v>98</v>
      </c>
      <c r="Y1676" s="3">
        <v>1674</v>
      </c>
      <c r="Z1676" s="3" t="s">
        <v>215</v>
      </c>
      <c r="AA1676" s="3">
        <v>73</v>
      </c>
      <c r="AB1676" s="3">
        <v>12</v>
      </c>
      <c r="AC1676" s="3">
        <v>4424262</v>
      </c>
      <c r="AD1676" s="3">
        <v>1258495</v>
      </c>
      <c r="AF1676" s="3">
        <v>7</v>
      </c>
      <c r="AG1676" s="3">
        <v>67</v>
      </c>
    </row>
    <row r="1677" spans="1:33" ht="15.75" customHeight="1" x14ac:dyDescent="0.15">
      <c r="A1677" s="3">
        <v>23461</v>
      </c>
      <c r="B1677" s="3">
        <v>1675</v>
      </c>
      <c r="C1677" s="3">
        <v>15</v>
      </c>
      <c r="D1677" s="3" t="s">
        <v>4081</v>
      </c>
      <c r="E1677" s="3" t="s">
        <v>20566</v>
      </c>
      <c r="F1677" s="3" t="s">
        <v>36</v>
      </c>
      <c r="G1677" s="3" t="s">
        <v>37</v>
      </c>
      <c r="H1677" s="3" t="s">
        <v>10419</v>
      </c>
      <c r="I1677" s="3" t="s">
        <v>817</v>
      </c>
      <c r="J1677" s="3">
        <v>251.47559999999999</v>
      </c>
      <c r="K1677" s="3">
        <v>7923830</v>
      </c>
      <c r="L1677" s="3" t="s">
        <v>340</v>
      </c>
      <c r="M1677" s="3">
        <v>1</v>
      </c>
      <c r="N1677" s="3" t="s">
        <v>4081</v>
      </c>
      <c r="O1677" s="3" t="s">
        <v>20566</v>
      </c>
      <c r="P1677" s="3" t="s">
        <v>179</v>
      </c>
      <c r="Q1677" s="3" t="s">
        <v>10414</v>
      </c>
      <c r="R1677" s="5" t="s">
        <v>20567</v>
      </c>
      <c r="S1677" s="3" t="s">
        <v>10419</v>
      </c>
      <c r="T1677" s="3" t="s">
        <v>37</v>
      </c>
      <c r="V1677" s="3">
        <v>127</v>
      </c>
      <c r="W1677" s="3">
        <v>44</v>
      </c>
      <c r="X1677" s="3">
        <v>35</v>
      </c>
      <c r="Y1677" s="3">
        <v>1675</v>
      </c>
      <c r="Z1677" s="3" t="s">
        <v>340</v>
      </c>
      <c r="AA1677" s="3">
        <v>15</v>
      </c>
      <c r="AB1677" s="3">
        <v>8</v>
      </c>
      <c r="AC1677" s="3">
        <v>7923830</v>
      </c>
      <c r="AD1677" s="3">
        <v>2254447</v>
      </c>
      <c r="AE1677" s="3" t="s">
        <v>817</v>
      </c>
      <c r="AF1677" s="3">
        <v>6</v>
      </c>
      <c r="AG1677" s="3">
        <v>11</v>
      </c>
    </row>
    <row r="1678" spans="1:33" ht="15.75" customHeight="1" x14ac:dyDescent="0.15">
      <c r="A1678" s="3">
        <v>23580</v>
      </c>
      <c r="B1678" s="3">
        <v>1676</v>
      </c>
      <c r="C1678" s="3">
        <v>30</v>
      </c>
      <c r="D1678" s="3" t="s">
        <v>4083</v>
      </c>
      <c r="E1678" s="3" t="s">
        <v>20569</v>
      </c>
      <c r="F1678" s="3" t="s">
        <v>36</v>
      </c>
      <c r="G1678" s="3" t="s">
        <v>37</v>
      </c>
      <c r="H1678" s="3" t="s">
        <v>89</v>
      </c>
      <c r="I1678" s="3" t="s">
        <v>89</v>
      </c>
      <c r="J1678" s="3">
        <v>251.3081</v>
      </c>
      <c r="K1678" s="3">
        <v>2417000</v>
      </c>
      <c r="L1678" s="3" t="s">
        <v>40</v>
      </c>
      <c r="M1678" s="3">
        <v>1</v>
      </c>
      <c r="N1678" s="3" t="s">
        <v>4083</v>
      </c>
      <c r="O1678" s="3" t="s">
        <v>20569</v>
      </c>
      <c r="P1678" s="3" t="s">
        <v>179</v>
      </c>
      <c r="Q1678" s="3" t="s">
        <v>4873</v>
      </c>
      <c r="R1678" s="5" t="s">
        <v>20571</v>
      </c>
      <c r="S1678" s="3" t="s">
        <v>89</v>
      </c>
      <c r="T1678" s="3" t="s">
        <v>37</v>
      </c>
      <c r="V1678" s="3">
        <v>127</v>
      </c>
      <c r="W1678" s="3">
        <v>77</v>
      </c>
      <c r="X1678" s="3">
        <v>105</v>
      </c>
      <c r="Y1678" s="3">
        <v>1676</v>
      </c>
      <c r="Z1678" s="3" t="s">
        <v>40</v>
      </c>
      <c r="AA1678" s="3">
        <v>30</v>
      </c>
      <c r="AB1678" s="3">
        <v>10</v>
      </c>
      <c r="AC1678" s="3">
        <v>2417000</v>
      </c>
      <c r="AD1678" s="3">
        <v>688000</v>
      </c>
      <c r="AE1678" s="3" t="s">
        <v>89</v>
      </c>
      <c r="AF1678" s="3">
        <v>4</v>
      </c>
      <c r="AG1678" s="3">
        <v>4</v>
      </c>
    </row>
    <row r="1679" spans="1:33" ht="15.75" customHeight="1" x14ac:dyDescent="0.15">
      <c r="A1679" s="3">
        <v>26088</v>
      </c>
      <c r="B1679" s="3">
        <v>1677</v>
      </c>
      <c r="C1679" s="3">
        <v>210</v>
      </c>
      <c r="D1679" s="3" t="s">
        <v>4085</v>
      </c>
      <c r="E1679" s="3" t="s">
        <v>20572</v>
      </c>
      <c r="F1679" s="3" t="s">
        <v>1072</v>
      </c>
      <c r="G1679" s="3" t="s">
        <v>575</v>
      </c>
      <c r="H1679" s="3" t="s">
        <v>9647</v>
      </c>
      <c r="I1679" s="3" t="s">
        <v>1375</v>
      </c>
      <c r="J1679" s="3">
        <v>251.27969999999999</v>
      </c>
      <c r="K1679" s="3">
        <v>35135000</v>
      </c>
      <c r="L1679" s="3" t="s">
        <v>59</v>
      </c>
      <c r="M1679" s="3">
        <v>0</v>
      </c>
      <c r="N1679" s="3" t="s">
        <v>4085</v>
      </c>
      <c r="O1679" s="3" t="s">
        <v>20572</v>
      </c>
      <c r="P1679" s="8">
        <v>39083</v>
      </c>
      <c r="Q1679" s="3" t="s">
        <v>13753</v>
      </c>
      <c r="R1679" s="5" t="s">
        <v>20574</v>
      </c>
      <c r="S1679" s="3" t="s">
        <v>9647</v>
      </c>
      <c r="T1679" s="3" t="s">
        <v>575</v>
      </c>
      <c r="V1679" s="3">
        <v>38</v>
      </c>
      <c r="W1679" s="3">
        <v>32</v>
      </c>
      <c r="X1679" s="3">
        <v>95</v>
      </c>
      <c r="Y1679" s="3">
        <v>1677</v>
      </c>
      <c r="Z1679" s="3" t="s">
        <v>59</v>
      </c>
      <c r="AA1679" s="3">
        <v>210</v>
      </c>
      <c r="AB1679" s="3">
        <v>42</v>
      </c>
      <c r="AC1679" s="3">
        <v>35135000</v>
      </c>
      <c r="AD1679" s="3">
        <v>10002000</v>
      </c>
      <c r="AE1679" s="3" t="s">
        <v>1375</v>
      </c>
      <c r="AF1679" s="3">
        <v>17</v>
      </c>
      <c r="AG1679" s="3">
        <v>23</v>
      </c>
    </row>
    <row r="1680" spans="1:33" ht="15.75" customHeight="1" x14ac:dyDescent="0.15">
      <c r="A1680" s="3">
        <v>24331</v>
      </c>
      <c r="B1680" s="3">
        <v>1678</v>
      </c>
      <c r="C1680" s="3">
        <v>400</v>
      </c>
      <c r="D1680" s="3" t="s">
        <v>4087</v>
      </c>
      <c r="E1680" s="3" t="s">
        <v>20576</v>
      </c>
      <c r="F1680" s="3" t="s">
        <v>143</v>
      </c>
      <c r="G1680" s="3" t="s">
        <v>77</v>
      </c>
      <c r="H1680" s="3" t="s">
        <v>5934</v>
      </c>
      <c r="I1680" s="3" t="s">
        <v>79</v>
      </c>
      <c r="J1680" s="3">
        <v>251.24889999999999</v>
      </c>
      <c r="K1680" s="3">
        <v>11303125</v>
      </c>
      <c r="L1680" s="3" t="s">
        <v>59</v>
      </c>
      <c r="M1680" s="3">
        <v>1</v>
      </c>
      <c r="N1680" s="3" t="s">
        <v>4087</v>
      </c>
      <c r="O1680" s="3" t="s">
        <v>20576</v>
      </c>
      <c r="P1680" s="3" t="s">
        <v>5978</v>
      </c>
      <c r="Q1680" s="3" t="s">
        <v>5977</v>
      </c>
      <c r="R1680" s="5" t="s">
        <v>20578</v>
      </c>
      <c r="S1680" s="3" t="s">
        <v>5934</v>
      </c>
      <c r="T1680" s="3" t="s">
        <v>77</v>
      </c>
      <c r="V1680" s="3">
        <v>56</v>
      </c>
      <c r="W1680" s="3">
        <v>53</v>
      </c>
      <c r="X1680" s="3">
        <v>96</v>
      </c>
      <c r="Y1680" s="3">
        <v>1678</v>
      </c>
      <c r="Z1680" s="3" t="s">
        <v>59</v>
      </c>
      <c r="AA1680" s="3">
        <v>400</v>
      </c>
      <c r="AB1680" s="3">
        <v>60</v>
      </c>
      <c r="AC1680" s="3">
        <v>11303125</v>
      </c>
      <c r="AD1680" s="3">
        <v>3217982</v>
      </c>
      <c r="AE1680" s="3" t="s">
        <v>79</v>
      </c>
      <c r="AF1680" s="3">
        <v>17</v>
      </c>
      <c r="AG1680" s="3">
        <v>6</v>
      </c>
    </row>
    <row r="1681" spans="1:33" ht="15.75" customHeight="1" x14ac:dyDescent="0.15">
      <c r="A1681" s="3">
        <v>17416</v>
      </c>
      <c r="B1681" s="3">
        <v>1679</v>
      </c>
      <c r="C1681" s="3">
        <v>361</v>
      </c>
      <c r="D1681" s="3" t="s">
        <v>4089</v>
      </c>
      <c r="E1681" s="3" t="s">
        <v>20580</v>
      </c>
      <c r="F1681" s="3" t="s">
        <v>36</v>
      </c>
      <c r="G1681" s="3" t="s">
        <v>37</v>
      </c>
      <c r="H1681" s="3" t="s">
        <v>3291</v>
      </c>
      <c r="I1681" s="3" t="s">
        <v>39</v>
      </c>
      <c r="J1681" s="3">
        <v>251.14420000000001</v>
      </c>
      <c r="K1681" s="3">
        <v>133958000</v>
      </c>
      <c r="L1681" s="3" t="s">
        <v>40</v>
      </c>
      <c r="M1681" s="3">
        <v>2</v>
      </c>
      <c r="N1681" s="3" t="s">
        <v>4089</v>
      </c>
      <c r="O1681" s="3" t="s">
        <v>20580</v>
      </c>
      <c r="P1681" s="3" t="s">
        <v>987</v>
      </c>
      <c r="Q1681" s="3" t="s">
        <v>12477</v>
      </c>
      <c r="R1681" s="5" t="s">
        <v>20581</v>
      </c>
      <c r="S1681" s="3" t="s">
        <v>3291</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15">
      <c r="A1682" s="3">
        <v>25397</v>
      </c>
      <c r="B1682" s="3">
        <v>1680</v>
      </c>
      <c r="C1682" s="3">
        <v>1000</v>
      </c>
      <c r="D1682" s="3" t="s">
        <v>4091</v>
      </c>
      <c r="E1682" s="3" t="s">
        <v>20582</v>
      </c>
      <c r="F1682" s="3" t="s">
        <v>3068</v>
      </c>
      <c r="G1682" s="3" t="s">
        <v>606</v>
      </c>
      <c r="H1682" s="80" t="s">
        <v>11707</v>
      </c>
      <c r="I1682" s="81"/>
      <c r="J1682" s="3">
        <v>251.02010000000001</v>
      </c>
      <c r="K1682" s="3">
        <v>5881914</v>
      </c>
      <c r="L1682" s="3" t="s">
        <v>59</v>
      </c>
      <c r="M1682" s="3">
        <v>0</v>
      </c>
      <c r="N1682" s="3" t="s">
        <v>4091</v>
      </c>
      <c r="O1682" s="3" t="s">
        <v>20582</v>
      </c>
      <c r="P1682" s="8">
        <v>37987</v>
      </c>
      <c r="Q1682" s="3" t="s">
        <v>13770</v>
      </c>
      <c r="R1682" s="5" t="s">
        <v>20584</v>
      </c>
      <c r="S1682" s="3" t="s">
        <v>11707</v>
      </c>
      <c r="T1682" s="3" t="s">
        <v>606</v>
      </c>
      <c r="V1682" s="3">
        <v>43</v>
      </c>
      <c r="W1682" s="3">
        <v>0</v>
      </c>
      <c r="X1682" s="3">
        <v>97</v>
      </c>
      <c r="Y1682" s="3">
        <v>1680</v>
      </c>
      <c r="Z1682" s="3" t="s">
        <v>59</v>
      </c>
      <c r="AA1682" s="3">
        <v>1000</v>
      </c>
      <c r="AB1682" s="3">
        <v>320</v>
      </c>
      <c r="AC1682" s="3">
        <v>5881914</v>
      </c>
      <c r="AD1682" s="3">
        <v>1675663</v>
      </c>
      <c r="AF1682" s="3">
        <v>17</v>
      </c>
      <c r="AG1682" s="3">
        <v>373</v>
      </c>
    </row>
    <row r="1683" spans="1:33" ht="15.75" customHeight="1" x14ac:dyDescent="0.15">
      <c r="A1683" s="3">
        <v>21246</v>
      </c>
      <c r="B1683" s="3">
        <v>1681</v>
      </c>
      <c r="C1683" s="3">
        <v>106</v>
      </c>
      <c r="D1683" s="3" t="s">
        <v>4092</v>
      </c>
      <c r="E1683" s="3" t="s">
        <v>20586</v>
      </c>
      <c r="F1683" s="3" t="s">
        <v>36</v>
      </c>
      <c r="G1683" s="3" t="s">
        <v>37</v>
      </c>
      <c r="H1683" s="3" t="s">
        <v>2190</v>
      </c>
      <c r="I1683" s="3" t="s">
        <v>39</v>
      </c>
      <c r="J1683" s="3">
        <v>250.96170000000001</v>
      </c>
      <c r="K1683" s="3">
        <v>8584176</v>
      </c>
      <c r="L1683" s="3" t="s">
        <v>66</v>
      </c>
      <c r="M1683" s="3">
        <v>2</v>
      </c>
      <c r="N1683" s="3" t="s">
        <v>4092</v>
      </c>
      <c r="O1683" s="3" t="s">
        <v>20586</v>
      </c>
      <c r="P1683" s="3" t="s">
        <v>1000</v>
      </c>
      <c r="Q1683" s="3" t="s">
        <v>11672</v>
      </c>
      <c r="R1683" s="5" t="s">
        <v>20588</v>
      </c>
      <c r="S1683" s="3" t="s">
        <v>2190</v>
      </c>
      <c r="T1683" s="3" t="s">
        <v>37</v>
      </c>
      <c r="V1683" s="3">
        <v>127</v>
      </c>
      <c r="W1683" s="3">
        <v>104</v>
      </c>
      <c r="X1683" s="3">
        <v>127</v>
      </c>
      <c r="Y1683" s="3">
        <v>1681</v>
      </c>
      <c r="Z1683" s="3" t="s">
        <v>66</v>
      </c>
      <c r="AA1683" s="3">
        <v>106</v>
      </c>
      <c r="AB1683" s="3">
        <v>60</v>
      </c>
      <c r="AC1683" s="3">
        <v>8584176</v>
      </c>
      <c r="AD1683" s="3">
        <v>2445901</v>
      </c>
      <c r="AE1683" s="3" t="s">
        <v>39</v>
      </c>
      <c r="AF1683" s="3">
        <v>9</v>
      </c>
      <c r="AG1683" s="3">
        <v>2</v>
      </c>
    </row>
    <row r="1684" spans="1:33" ht="15.75" customHeight="1" x14ac:dyDescent="0.15">
      <c r="A1684" s="3">
        <v>24812</v>
      </c>
      <c r="B1684" s="3">
        <v>1682</v>
      </c>
      <c r="C1684" s="3">
        <v>25</v>
      </c>
      <c r="D1684" s="3" t="s">
        <v>4109</v>
      </c>
      <c r="E1684" s="3" t="s">
        <v>20590</v>
      </c>
      <c r="F1684" s="3" t="s">
        <v>36</v>
      </c>
      <c r="G1684" s="3" t="s">
        <v>37</v>
      </c>
      <c r="H1684" s="3" t="s">
        <v>8364</v>
      </c>
      <c r="I1684" s="3" t="s">
        <v>39</v>
      </c>
      <c r="J1684" s="3">
        <v>250.92750000000001</v>
      </c>
      <c r="K1684" s="3">
        <v>2017268</v>
      </c>
      <c r="L1684" s="3" t="s">
        <v>101</v>
      </c>
      <c r="M1684" s="3">
        <v>0</v>
      </c>
      <c r="N1684" s="3" t="s">
        <v>4109</v>
      </c>
      <c r="O1684" s="3" t="s">
        <v>20590</v>
      </c>
      <c r="P1684" s="8">
        <v>39083</v>
      </c>
      <c r="Q1684" s="3" t="s">
        <v>11549</v>
      </c>
      <c r="R1684" s="5" t="s">
        <v>20592</v>
      </c>
      <c r="S1684" s="3" t="s">
        <v>8364</v>
      </c>
      <c r="T1684" s="3" t="s">
        <v>37</v>
      </c>
      <c r="V1684" s="3">
        <v>127</v>
      </c>
      <c r="W1684" s="3">
        <v>105</v>
      </c>
      <c r="X1684" s="3">
        <v>127</v>
      </c>
      <c r="Y1684" s="3">
        <v>1682</v>
      </c>
      <c r="Z1684" s="3" t="s">
        <v>101</v>
      </c>
      <c r="AA1684" s="3">
        <v>25</v>
      </c>
      <c r="AB1684" s="3">
        <v>3</v>
      </c>
      <c r="AC1684" s="3">
        <v>2017268</v>
      </c>
      <c r="AD1684" s="3">
        <v>574839</v>
      </c>
      <c r="AE1684" s="3" t="s">
        <v>39</v>
      </c>
      <c r="AF1684" s="3">
        <v>10</v>
      </c>
      <c r="AG1684" s="3">
        <v>2</v>
      </c>
    </row>
    <row r="1685" spans="1:33" ht="15.75" customHeight="1" x14ac:dyDescent="0.15">
      <c r="A1685" s="3">
        <v>23892</v>
      </c>
      <c r="B1685" s="3">
        <v>1683</v>
      </c>
      <c r="C1685" s="3">
        <v>85</v>
      </c>
      <c r="D1685" s="3" t="s">
        <v>4111</v>
      </c>
      <c r="E1685" s="3" t="s">
        <v>20593</v>
      </c>
      <c r="F1685" s="3" t="s">
        <v>297</v>
      </c>
      <c r="G1685" s="3" t="s">
        <v>146</v>
      </c>
      <c r="H1685" s="3" t="s">
        <v>2725</v>
      </c>
      <c r="I1685" s="3" t="s">
        <v>2725</v>
      </c>
      <c r="J1685" s="3">
        <v>250.46520000000001</v>
      </c>
      <c r="K1685" s="3">
        <v>12501084</v>
      </c>
      <c r="L1685" s="3" t="s">
        <v>101</v>
      </c>
      <c r="M1685" s="3">
        <v>1</v>
      </c>
      <c r="N1685" s="3" t="s">
        <v>4111</v>
      </c>
      <c r="O1685" s="3" t="s">
        <v>20593</v>
      </c>
      <c r="P1685" s="3" t="s">
        <v>4691</v>
      </c>
      <c r="Q1685" s="3" t="s">
        <v>13778</v>
      </c>
      <c r="R1685" s="5" t="s">
        <v>20594</v>
      </c>
      <c r="S1685" s="3" t="s">
        <v>2725</v>
      </c>
      <c r="T1685" s="3" t="s">
        <v>146</v>
      </c>
      <c r="V1685" s="3">
        <v>37</v>
      </c>
      <c r="X1685" s="3">
        <v>127</v>
      </c>
      <c r="Y1685" s="3">
        <v>1683</v>
      </c>
      <c r="Z1685" s="3" t="s">
        <v>101</v>
      </c>
      <c r="AA1685" s="3">
        <v>85</v>
      </c>
      <c r="AB1685" s="3">
        <v>30</v>
      </c>
      <c r="AC1685" s="3">
        <v>12501084</v>
      </c>
      <c r="AD1685" s="3">
        <v>3566997</v>
      </c>
      <c r="AE1685" s="3" t="s">
        <v>2725</v>
      </c>
      <c r="AF1685" s="3">
        <v>10</v>
      </c>
      <c r="AG1685" s="3">
        <v>30</v>
      </c>
    </row>
    <row r="1686" spans="1:33" ht="15.75" customHeight="1" x14ac:dyDescent="0.15">
      <c r="A1686" s="3">
        <v>20304</v>
      </c>
      <c r="B1686" s="3">
        <v>1684</v>
      </c>
      <c r="C1686" s="3">
        <v>690</v>
      </c>
      <c r="D1686" s="3" t="s">
        <v>4118</v>
      </c>
      <c r="E1686" s="3" t="s">
        <v>20596</v>
      </c>
      <c r="F1686" s="3" t="s">
        <v>657</v>
      </c>
      <c r="G1686" s="3" t="s">
        <v>246</v>
      </c>
      <c r="H1686" s="3" t="s">
        <v>240</v>
      </c>
      <c r="I1686" s="3" t="s">
        <v>240</v>
      </c>
      <c r="J1686" s="3">
        <v>250.2544</v>
      </c>
      <c r="K1686" s="3">
        <v>127445337</v>
      </c>
      <c r="L1686" s="3" t="s">
        <v>226</v>
      </c>
      <c r="M1686" s="3">
        <v>3</v>
      </c>
      <c r="N1686" s="3" t="s">
        <v>4118</v>
      </c>
      <c r="O1686" s="3" t="s">
        <v>20596</v>
      </c>
      <c r="P1686" s="3" t="s">
        <v>2080</v>
      </c>
      <c r="Q1686" s="3" t="s">
        <v>13784</v>
      </c>
      <c r="R1686" s="5" t="s">
        <v>20598</v>
      </c>
      <c r="S1686" s="3" t="s">
        <v>240</v>
      </c>
      <c r="T1686" s="3" t="s">
        <v>246</v>
      </c>
      <c r="V1686" s="3">
        <v>127</v>
      </c>
      <c r="W1686" s="3">
        <v>37</v>
      </c>
      <c r="X1686" s="3">
        <v>22</v>
      </c>
      <c r="Y1686" s="3">
        <v>1684</v>
      </c>
      <c r="Z1686" s="3" t="s">
        <v>226</v>
      </c>
      <c r="AA1686" s="3">
        <v>690</v>
      </c>
      <c r="AB1686" s="3">
        <v>310</v>
      </c>
      <c r="AC1686" s="3">
        <v>127445337</v>
      </c>
      <c r="AD1686" s="3">
        <v>36386501</v>
      </c>
      <c r="AE1686" s="3" t="s">
        <v>240</v>
      </c>
      <c r="AF1686" s="3">
        <v>24</v>
      </c>
      <c r="AG1686" s="3">
        <v>18</v>
      </c>
    </row>
    <row r="1687" spans="1:33" ht="15.75" customHeight="1" x14ac:dyDescent="0.15">
      <c r="A1687" s="3">
        <v>17870</v>
      </c>
      <c r="B1687" s="3">
        <v>1685</v>
      </c>
      <c r="C1687" s="3">
        <v>41</v>
      </c>
      <c r="D1687" s="3" t="s">
        <v>4120</v>
      </c>
      <c r="E1687" s="3" t="s">
        <v>20600</v>
      </c>
      <c r="F1687" s="3" t="s">
        <v>657</v>
      </c>
      <c r="G1687" s="3" t="s">
        <v>246</v>
      </c>
      <c r="H1687" s="3" t="s">
        <v>3818</v>
      </c>
      <c r="I1687" s="3" t="s">
        <v>3818</v>
      </c>
      <c r="J1687" s="3">
        <v>250.13939999999999</v>
      </c>
      <c r="K1687" s="3">
        <v>10883730</v>
      </c>
      <c r="L1687" s="3" t="s">
        <v>162</v>
      </c>
      <c r="M1687" s="3">
        <v>4</v>
      </c>
      <c r="N1687" s="3" t="s">
        <v>4120</v>
      </c>
      <c r="O1687" s="3" t="s">
        <v>20600</v>
      </c>
      <c r="P1687" s="3" t="s">
        <v>3380</v>
      </c>
      <c r="Q1687" s="3" t="s">
        <v>13790</v>
      </c>
      <c r="R1687" s="5" t="s">
        <v>20601</v>
      </c>
      <c r="S1687" s="3" t="s">
        <v>3818</v>
      </c>
      <c r="T1687" s="3" t="s">
        <v>246</v>
      </c>
      <c r="V1687" s="3">
        <v>127</v>
      </c>
      <c r="W1687" s="3">
        <v>28</v>
      </c>
      <c r="X1687" s="3">
        <v>127</v>
      </c>
      <c r="Y1687" s="3">
        <v>1685</v>
      </c>
      <c r="Z1687" s="3" t="s">
        <v>162</v>
      </c>
      <c r="AA1687" s="3">
        <v>41</v>
      </c>
      <c r="AB1687" s="3">
        <v>26</v>
      </c>
      <c r="AC1687" s="3">
        <v>10883730</v>
      </c>
      <c r="AD1687" s="3">
        <v>3108399</v>
      </c>
      <c r="AE1687" s="3" t="s">
        <v>3818</v>
      </c>
      <c r="AF1687" s="3">
        <v>8</v>
      </c>
      <c r="AG1687" s="3">
        <v>22</v>
      </c>
    </row>
    <row r="1688" spans="1:33" ht="15.75" customHeight="1" x14ac:dyDescent="0.15">
      <c r="A1688" s="3">
        <v>20333</v>
      </c>
      <c r="B1688" s="3">
        <v>1686</v>
      </c>
      <c r="C1688" s="3">
        <v>567</v>
      </c>
      <c r="D1688" s="3" t="s">
        <v>4124</v>
      </c>
      <c r="E1688" s="3" t="s">
        <v>20603</v>
      </c>
      <c r="F1688" s="3" t="s">
        <v>96</v>
      </c>
      <c r="G1688" s="3" t="s">
        <v>61</v>
      </c>
      <c r="H1688" s="3" t="s">
        <v>11726</v>
      </c>
      <c r="I1688" s="3" t="s">
        <v>63</v>
      </c>
      <c r="J1688" s="3">
        <v>249.8741</v>
      </c>
      <c r="K1688" s="3">
        <v>15019712</v>
      </c>
      <c r="L1688" s="3" t="s">
        <v>600</v>
      </c>
      <c r="M1688" s="3">
        <v>3</v>
      </c>
      <c r="N1688" s="3" t="s">
        <v>4124</v>
      </c>
      <c r="O1688" s="3" t="s">
        <v>20603</v>
      </c>
      <c r="P1688" s="3" t="s">
        <v>690</v>
      </c>
      <c r="Q1688" s="3" t="s">
        <v>13794</v>
      </c>
      <c r="R1688" s="5" t="s">
        <v>20606</v>
      </c>
      <c r="S1688" s="3" t="s">
        <v>11726</v>
      </c>
      <c r="T1688" s="3" t="s">
        <v>61</v>
      </c>
      <c r="V1688" s="3">
        <v>122</v>
      </c>
      <c r="W1688" s="3">
        <v>127</v>
      </c>
      <c r="X1688" s="3">
        <v>25</v>
      </c>
      <c r="Y1688" s="3">
        <v>1686</v>
      </c>
      <c r="Z1688" s="3" t="s">
        <v>600</v>
      </c>
      <c r="AA1688" s="3">
        <v>567</v>
      </c>
      <c r="AB1688" s="3">
        <v>154</v>
      </c>
      <c r="AC1688" s="3">
        <v>15019712</v>
      </c>
      <c r="AD1688" s="3">
        <v>4292891</v>
      </c>
      <c r="AE1688" s="3" t="s">
        <v>63</v>
      </c>
      <c r="AF1688" s="3">
        <v>13</v>
      </c>
      <c r="AG1688" s="3">
        <v>3</v>
      </c>
    </row>
    <row r="1689" spans="1:33" ht="15.75" customHeight="1" x14ac:dyDescent="0.15">
      <c r="A1689" s="3">
        <v>23094</v>
      </c>
      <c r="B1689" s="3">
        <v>1687</v>
      </c>
      <c r="C1689" s="3">
        <v>48</v>
      </c>
      <c r="D1689" s="3" t="s">
        <v>4127</v>
      </c>
      <c r="E1689" s="3" t="s">
        <v>20608</v>
      </c>
      <c r="F1689" s="3" t="s">
        <v>36</v>
      </c>
      <c r="G1689" s="3" t="s">
        <v>37</v>
      </c>
      <c r="H1689" s="3" t="s">
        <v>7821</v>
      </c>
      <c r="I1689" s="3" t="s">
        <v>39</v>
      </c>
      <c r="J1689" s="3">
        <v>249.74039999999999</v>
      </c>
      <c r="K1689" s="3">
        <v>5508929</v>
      </c>
      <c r="L1689" s="3" t="s">
        <v>71</v>
      </c>
      <c r="M1689" s="3">
        <v>1</v>
      </c>
      <c r="N1689" s="3" t="s">
        <v>4127</v>
      </c>
      <c r="O1689" s="3" t="s">
        <v>20608</v>
      </c>
      <c r="P1689" s="3" t="s">
        <v>91</v>
      </c>
      <c r="Q1689" s="3" t="s">
        <v>12227</v>
      </c>
      <c r="R1689" s="5" t="s">
        <v>20610</v>
      </c>
      <c r="S1689" s="3" t="s">
        <v>7821</v>
      </c>
      <c r="T1689" s="3" t="s">
        <v>37</v>
      </c>
      <c r="V1689" s="3">
        <v>127</v>
      </c>
      <c r="W1689" s="3">
        <v>106</v>
      </c>
      <c r="X1689" s="3">
        <v>127</v>
      </c>
      <c r="Y1689" s="3">
        <v>1687</v>
      </c>
      <c r="Z1689" s="3" t="s">
        <v>71</v>
      </c>
      <c r="AA1689" s="3">
        <v>48</v>
      </c>
      <c r="AB1689" s="3">
        <v>9</v>
      </c>
      <c r="AC1689" s="3">
        <v>5508929</v>
      </c>
      <c r="AD1689" s="3">
        <v>1575148</v>
      </c>
      <c r="AE1689" s="3" t="s">
        <v>39</v>
      </c>
      <c r="AF1689" s="3">
        <v>5</v>
      </c>
      <c r="AG1689" s="3">
        <v>2</v>
      </c>
    </row>
    <row r="1690" spans="1:33" ht="15.75" customHeight="1" x14ac:dyDescent="0.15">
      <c r="A1690" s="3">
        <v>19825</v>
      </c>
      <c r="B1690" s="3">
        <v>1688</v>
      </c>
      <c r="C1690" s="3">
        <v>300</v>
      </c>
      <c r="D1690" s="3" t="s">
        <v>4128</v>
      </c>
      <c r="E1690" s="3" t="s">
        <v>20612</v>
      </c>
      <c r="F1690" s="3" t="s">
        <v>331</v>
      </c>
      <c r="G1690" s="3" t="s">
        <v>167</v>
      </c>
      <c r="H1690" s="3" t="s">
        <v>2237</v>
      </c>
      <c r="I1690" s="3" t="s">
        <v>2088</v>
      </c>
      <c r="J1690" s="3">
        <v>248.70750000000001</v>
      </c>
      <c r="K1690" s="3">
        <v>26468933</v>
      </c>
      <c r="L1690" s="3" t="s">
        <v>335</v>
      </c>
      <c r="M1690" s="3">
        <v>3</v>
      </c>
      <c r="N1690" s="3" t="s">
        <v>4128</v>
      </c>
      <c r="O1690" s="3" t="s">
        <v>20612</v>
      </c>
      <c r="P1690" s="3" t="s">
        <v>787</v>
      </c>
      <c r="Q1690" s="3" t="s">
        <v>13806</v>
      </c>
      <c r="R1690" s="5" t="s">
        <v>20614</v>
      </c>
      <c r="S1690" s="3" t="s">
        <v>2237</v>
      </c>
      <c r="T1690" s="3" t="s">
        <v>167</v>
      </c>
      <c r="V1690" s="3">
        <v>104</v>
      </c>
      <c r="W1690" s="3">
        <v>25</v>
      </c>
      <c r="X1690" s="3">
        <v>49</v>
      </c>
      <c r="Y1690" s="3">
        <v>1688</v>
      </c>
      <c r="Z1690" s="3" t="s">
        <v>335</v>
      </c>
      <c r="AA1690" s="3">
        <v>300</v>
      </c>
      <c r="AB1690" s="3">
        <v>137</v>
      </c>
      <c r="AC1690" s="3">
        <v>26468933</v>
      </c>
      <c r="AD1690" s="3">
        <v>7590583</v>
      </c>
      <c r="AE1690" s="3" t="s">
        <v>2088</v>
      </c>
      <c r="AF1690" s="3">
        <v>21</v>
      </c>
      <c r="AG1690" s="3">
        <v>68</v>
      </c>
    </row>
    <row r="1691" spans="1:33" ht="15.75" customHeight="1" x14ac:dyDescent="0.15">
      <c r="A1691" s="3">
        <v>17737</v>
      </c>
      <c r="B1691" s="3">
        <v>1689</v>
      </c>
      <c r="C1691" s="3">
        <v>76</v>
      </c>
      <c r="D1691" s="3" t="s">
        <v>4133</v>
      </c>
      <c r="E1691" s="3" t="s">
        <v>20617</v>
      </c>
      <c r="F1691" s="3" t="s">
        <v>1438</v>
      </c>
      <c r="G1691" s="3" t="s">
        <v>495</v>
      </c>
      <c r="H1691" s="3" t="s">
        <v>11735</v>
      </c>
      <c r="I1691" s="3" t="s">
        <v>1709</v>
      </c>
      <c r="J1691" s="3">
        <v>248.6507</v>
      </c>
      <c r="K1691" s="3">
        <v>23015288</v>
      </c>
      <c r="L1691" s="3" t="s">
        <v>641</v>
      </c>
      <c r="M1691" s="3">
        <v>4</v>
      </c>
      <c r="N1691" s="3" t="s">
        <v>4133</v>
      </c>
      <c r="O1691" s="3" t="s">
        <v>20617</v>
      </c>
      <c r="P1691" s="3" t="s">
        <v>987</v>
      </c>
      <c r="Q1691" s="3" t="s">
        <v>13810</v>
      </c>
      <c r="R1691" s="5" t="s">
        <v>20620</v>
      </c>
      <c r="S1691" s="3" t="s">
        <v>11735</v>
      </c>
      <c r="T1691" s="3" t="s">
        <v>495</v>
      </c>
      <c r="V1691" s="3">
        <v>43</v>
      </c>
      <c r="W1691" s="3">
        <v>14</v>
      </c>
      <c r="X1691" s="3">
        <v>10</v>
      </c>
      <c r="Y1691" s="3">
        <v>1689</v>
      </c>
      <c r="Z1691" s="3" t="s">
        <v>641</v>
      </c>
      <c r="AA1691" s="3">
        <v>76</v>
      </c>
      <c r="AB1691" s="3">
        <v>64</v>
      </c>
      <c r="AC1691" s="3">
        <v>23015288</v>
      </c>
      <c r="AD1691" s="3">
        <v>6601246</v>
      </c>
      <c r="AE1691" s="3" t="s">
        <v>1709</v>
      </c>
      <c r="AF1691" s="3">
        <v>23</v>
      </c>
      <c r="AG1691" s="3">
        <v>19</v>
      </c>
    </row>
    <row r="1692" spans="1:33" ht="15.75" customHeight="1" x14ac:dyDescent="0.15">
      <c r="A1692" s="3">
        <v>21254</v>
      </c>
      <c r="B1692" s="3">
        <v>1690</v>
      </c>
      <c r="C1692" s="3">
        <v>31</v>
      </c>
      <c r="D1692" s="3" t="s">
        <v>4135</v>
      </c>
      <c r="E1692" s="3" t="s">
        <v>20622</v>
      </c>
      <c r="F1692" s="3" t="s">
        <v>331</v>
      </c>
      <c r="G1692" s="3" t="s">
        <v>167</v>
      </c>
      <c r="H1692" s="3" t="s">
        <v>11738</v>
      </c>
      <c r="I1692" s="3" t="s">
        <v>283</v>
      </c>
      <c r="J1692" s="3">
        <v>248.63929999999999</v>
      </c>
      <c r="K1692" s="3">
        <v>7046000</v>
      </c>
      <c r="L1692" s="3" t="s">
        <v>478</v>
      </c>
      <c r="M1692" s="3">
        <v>2</v>
      </c>
      <c r="N1692" s="3" t="s">
        <v>4135</v>
      </c>
      <c r="O1692" s="3" t="s">
        <v>20622</v>
      </c>
      <c r="P1692" s="3" t="s">
        <v>179</v>
      </c>
      <c r="Q1692" s="3" t="s">
        <v>13815</v>
      </c>
      <c r="R1692" s="5" t="s">
        <v>20624</v>
      </c>
      <c r="S1692" s="3" t="s">
        <v>11738</v>
      </c>
      <c r="T1692" s="3" t="s">
        <v>167</v>
      </c>
      <c r="V1692" s="3">
        <v>105</v>
      </c>
      <c r="W1692" s="3">
        <v>38</v>
      </c>
      <c r="X1692" s="3">
        <v>34</v>
      </c>
      <c r="Y1692" s="3">
        <v>1690</v>
      </c>
      <c r="Z1692" s="3" t="s">
        <v>478</v>
      </c>
      <c r="AA1692" s="3">
        <v>31</v>
      </c>
      <c r="AB1692" s="3">
        <v>10</v>
      </c>
      <c r="AC1692" s="3">
        <v>7046000</v>
      </c>
      <c r="AD1692" s="3">
        <v>2021000</v>
      </c>
      <c r="AE1692" s="3" t="s">
        <v>283</v>
      </c>
      <c r="AF1692" s="3">
        <v>15</v>
      </c>
      <c r="AG1692" s="3">
        <v>1</v>
      </c>
    </row>
    <row r="1693" spans="1:33" ht="15.75" customHeight="1" x14ac:dyDescent="0.15">
      <c r="A1693" s="3">
        <v>18427</v>
      </c>
      <c r="B1693" s="3">
        <v>1691</v>
      </c>
      <c r="C1693" s="3">
        <v>222</v>
      </c>
      <c r="D1693" s="3" t="s">
        <v>4137</v>
      </c>
      <c r="E1693" s="3" t="s">
        <v>20625</v>
      </c>
      <c r="F1693" s="3" t="s">
        <v>1193</v>
      </c>
      <c r="G1693" s="3" t="s">
        <v>564</v>
      </c>
      <c r="H1693" s="3" t="s">
        <v>7862</v>
      </c>
      <c r="I1693" s="3" t="s">
        <v>63</v>
      </c>
      <c r="J1693" s="3">
        <v>248.29069999999999</v>
      </c>
      <c r="K1693" s="3">
        <v>52129000</v>
      </c>
      <c r="L1693" s="3" t="s">
        <v>101</v>
      </c>
      <c r="M1693" s="3">
        <v>3</v>
      </c>
      <c r="N1693" s="3" t="s">
        <v>4137</v>
      </c>
      <c r="O1693" s="3" t="s">
        <v>20625</v>
      </c>
      <c r="P1693" s="3" t="s">
        <v>381</v>
      </c>
      <c r="Q1693" s="3" t="s">
        <v>13819</v>
      </c>
      <c r="R1693" s="5" t="s">
        <v>20627</v>
      </c>
      <c r="S1693" s="3" t="s">
        <v>7862</v>
      </c>
      <c r="T1693" s="3" t="s">
        <v>564</v>
      </c>
      <c r="V1693" s="3">
        <v>46</v>
      </c>
      <c r="W1693" s="3">
        <v>127</v>
      </c>
      <c r="X1693" s="3">
        <v>127</v>
      </c>
      <c r="Y1693" s="3">
        <v>1691</v>
      </c>
      <c r="Z1693" s="3" t="s">
        <v>101</v>
      </c>
      <c r="AA1693" s="3">
        <v>222</v>
      </c>
      <c r="AB1693" s="3">
        <v>106</v>
      </c>
      <c r="AC1693" s="3">
        <v>52129000</v>
      </c>
      <c r="AD1693" s="3">
        <v>14967093</v>
      </c>
      <c r="AE1693" s="3" t="s">
        <v>63</v>
      </c>
      <c r="AF1693" s="3">
        <v>10</v>
      </c>
      <c r="AG1693" s="3">
        <v>3</v>
      </c>
    </row>
    <row r="1694" spans="1:33" ht="15.75" customHeight="1" x14ac:dyDescent="0.15">
      <c r="A1694" s="3">
        <v>437</v>
      </c>
      <c r="B1694" s="3">
        <v>1692</v>
      </c>
      <c r="C1694" s="3">
        <v>240</v>
      </c>
      <c r="D1694" s="3" t="s">
        <v>4140</v>
      </c>
      <c r="E1694" s="3" t="s">
        <v>20629</v>
      </c>
      <c r="F1694" s="3" t="s">
        <v>657</v>
      </c>
      <c r="G1694" s="3" t="s">
        <v>246</v>
      </c>
      <c r="H1694" s="3" t="s">
        <v>3189</v>
      </c>
      <c r="I1694" s="3" t="s">
        <v>3190</v>
      </c>
      <c r="J1694" s="3">
        <v>248.2741</v>
      </c>
      <c r="K1694" s="3">
        <v>18873936</v>
      </c>
      <c r="L1694" s="3" t="s">
        <v>162</v>
      </c>
      <c r="M1694" s="3">
        <v>2</v>
      </c>
      <c r="N1694" s="3" t="s">
        <v>4140</v>
      </c>
      <c r="O1694" s="3" t="s">
        <v>20629</v>
      </c>
      <c r="P1694" s="8">
        <v>36526</v>
      </c>
      <c r="Q1694" s="3" t="s">
        <v>13826</v>
      </c>
      <c r="R1694" s="5" t="s">
        <v>20631</v>
      </c>
      <c r="S1694" s="3" t="s">
        <v>3189</v>
      </c>
      <c r="T1694" s="3" t="s">
        <v>246</v>
      </c>
      <c r="V1694" s="3">
        <v>127</v>
      </c>
      <c r="W1694" s="3">
        <v>0</v>
      </c>
      <c r="X1694" s="3">
        <v>127</v>
      </c>
      <c r="Y1694" s="3">
        <v>1692</v>
      </c>
      <c r="Z1694" s="3" t="s">
        <v>162</v>
      </c>
      <c r="AA1694" s="3">
        <v>240</v>
      </c>
      <c r="AB1694" s="3">
        <v>50</v>
      </c>
      <c r="AC1694" s="3">
        <v>18873936</v>
      </c>
      <c r="AD1694" s="3">
        <v>5419276</v>
      </c>
      <c r="AF1694" s="3">
        <v>8</v>
      </c>
      <c r="AG1694" s="3">
        <v>14</v>
      </c>
    </row>
    <row r="1695" spans="1:33" ht="15.75" customHeight="1" x14ac:dyDescent="0.15">
      <c r="A1695" s="3">
        <v>26350</v>
      </c>
      <c r="B1695" s="3">
        <v>1693</v>
      </c>
      <c r="C1695" s="3">
        <v>30</v>
      </c>
      <c r="D1695" s="3" t="s">
        <v>2314</v>
      </c>
      <c r="E1695" s="3" t="s">
        <v>20632</v>
      </c>
      <c r="F1695" s="3" t="s">
        <v>143</v>
      </c>
      <c r="G1695" s="3" t="s">
        <v>77</v>
      </c>
      <c r="H1695" s="3" t="s">
        <v>2321</v>
      </c>
      <c r="I1695" s="3" t="s">
        <v>79</v>
      </c>
      <c r="J1695" s="3">
        <v>248.25190000000001</v>
      </c>
      <c r="K1695" s="3">
        <v>3974230</v>
      </c>
      <c r="L1695" s="3" t="s">
        <v>40</v>
      </c>
      <c r="M1695" s="3">
        <v>0</v>
      </c>
      <c r="N1695" s="3" t="s">
        <v>2314</v>
      </c>
      <c r="O1695" s="3" t="s">
        <v>20632</v>
      </c>
      <c r="P1695" s="8">
        <v>39083</v>
      </c>
      <c r="Q1695" s="3" t="s">
        <v>2316</v>
      </c>
      <c r="R1695" s="5" t="s">
        <v>20634</v>
      </c>
      <c r="S1695" s="3" t="s">
        <v>2321</v>
      </c>
      <c r="T1695" s="3" t="s">
        <v>77</v>
      </c>
      <c r="V1695" s="3">
        <v>57</v>
      </c>
      <c r="W1695" s="3">
        <v>54</v>
      </c>
      <c r="X1695" s="3">
        <v>107</v>
      </c>
      <c r="Y1695" s="3">
        <v>1693</v>
      </c>
      <c r="Z1695" s="3" t="s">
        <v>40</v>
      </c>
      <c r="AA1695" s="3">
        <v>30</v>
      </c>
      <c r="AB1695" s="3">
        <v>21</v>
      </c>
      <c r="AC1695" s="3">
        <v>3974230</v>
      </c>
      <c r="AD1695" s="3">
        <v>1141194</v>
      </c>
      <c r="AE1695" s="3" t="s">
        <v>79</v>
      </c>
      <c r="AF1695" s="3">
        <v>4</v>
      </c>
      <c r="AG1695" s="3">
        <v>6</v>
      </c>
    </row>
    <row r="1696" spans="1:33" ht="15.75" customHeight="1" x14ac:dyDescent="0.15">
      <c r="A1696" s="3">
        <v>19816</v>
      </c>
      <c r="B1696" s="3">
        <v>1694</v>
      </c>
      <c r="C1696" s="3">
        <v>16</v>
      </c>
      <c r="D1696" s="3" t="s">
        <v>4150</v>
      </c>
      <c r="E1696" s="3" t="s">
        <v>20636</v>
      </c>
      <c r="F1696" s="3" t="s">
        <v>331</v>
      </c>
      <c r="G1696" s="3" t="s">
        <v>167</v>
      </c>
      <c r="H1696" s="3" t="s">
        <v>11748</v>
      </c>
      <c r="I1696" s="3" t="s">
        <v>283</v>
      </c>
      <c r="J1696" s="3">
        <v>248.1884</v>
      </c>
      <c r="K1696" s="3">
        <v>7613815</v>
      </c>
      <c r="L1696" s="3" t="s">
        <v>59</v>
      </c>
      <c r="M1696" s="3">
        <v>3</v>
      </c>
      <c r="N1696" s="3" t="s">
        <v>4150</v>
      </c>
      <c r="O1696" s="3" t="s">
        <v>20636</v>
      </c>
      <c r="P1696" s="3" t="s">
        <v>787</v>
      </c>
      <c r="Q1696" s="3" t="s">
        <v>13834</v>
      </c>
      <c r="R1696" s="5" t="s">
        <v>20638</v>
      </c>
      <c r="S1696" s="3" t="s">
        <v>11748</v>
      </c>
      <c r="T1696" s="3" t="s">
        <v>167</v>
      </c>
      <c r="V1696" s="3">
        <v>106</v>
      </c>
      <c r="W1696" s="3">
        <v>39</v>
      </c>
      <c r="X1696" s="3">
        <v>98</v>
      </c>
      <c r="Y1696" s="3">
        <v>1694</v>
      </c>
      <c r="Z1696" s="3" t="s">
        <v>59</v>
      </c>
      <c r="AA1696" s="3">
        <v>16</v>
      </c>
      <c r="AB1696" s="3">
        <v>8</v>
      </c>
      <c r="AC1696" s="3">
        <v>7613815</v>
      </c>
      <c r="AD1696" s="3">
        <v>2186694</v>
      </c>
      <c r="AE1696" s="3" t="s">
        <v>283</v>
      </c>
      <c r="AF1696" s="3">
        <v>17</v>
      </c>
      <c r="AG1696" s="3">
        <v>1</v>
      </c>
    </row>
    <row r="1697" spans="1:33" ht="15.75" customHeight="1" x14ac:dyDescent="0.15">
      <c r="A1697" s="3">
        <v>25824</v>
      </c>
      <c r="B1697" s="3">
        <v>1695</v>
      </c>
      <c r="C1697" s="3">
        <v>6</v>
      </c>
      <c r="D1697" s="3" t="s">
        <v>4153</v>
      </c>
      <c r="E1697" s="3" t="s">
        <v>20640</v>
      </c>
      <c r="F1697" s="3" t="s">
        <v>657</v>
      </c>
      <c r="G1697" s="3" t="s">
        <v>246</v>
      </c>
      <c r="H1697" s="3" t="s">
        <v>264</v>
      </c>
      <c r="I1697" s="3" t="s">
        <v>264</v>
      </c>
      <c r="J1697" s="3">
        <v>248.1788</v>
      </c>
      <c r="K1697" s="3">
        <v>20936161</v>
      </c>
      <c r="L1697" s="3" t="s">
        <v>335</v>
      </c>
      <c r="M1697" s="3">
        <v>0</v>
      </c>
      <c r="N1697" s="3" t="s">
        <v>4153</v>
      </c>
      <c r="O1697" s="3" t="s">
        <v>20640</v>
      </c>
      <c r="P1697" s="8">
        <v>37987</v>
      </c>
      <c r="Q1697" s="3" t="s">
        <v>13839</v>
      </c>
      <c r="R1697" s="5" t="s">
        <v>20642</v>
      </c>
      <c r="S1697" s="3" t="s">
        <v>264</v>
      </c>
      <c r="T1697" s="3" t="s">
        <v>246</v>
      </c>
      <c r="V1697" s="3">
        <v>127</v>
      </c>
      <c r="W1697" s="3">
        <v>58</v>
      </c>
      <c r="X1697" s="3">
        <v>50</v>
      </c>
      <c r="Y1697" s="3">
        <v>1695</v>
      </c>
      <c r="Z1697" s="3" t="s">
        <v>335</v>
      </c>
      <c r="AA1697" s="3">
        <v>6</v>
      </c>
      <c r="AB1697" s="3">
        <v>4</v>
      </c>
      <c r="AC1697" s="3">
        <v>20936161</v>
      </c>
      <c r="AD1697" s="3">
        <v>6013049</v>
      </c>
      <c r="AE1697" s="3" t="s">
        <v>264</v>
      </c>
      <c r="AF1697" s="3">
        <v>21</v>
      </c>
      <c r="AG1697" s="3">
        <v>8</v>
      </c>
    </row>
    <row r="1698" spans="1:33" ht="15.75" customHeight="1" x14ac:dyDescent="0.15">
      <c r="A1698" s="3">
        <v>26500</v>
      </c>
      <c r="B1698" s="3">
        <v>1696</v>
      </c>
      <c r="C1698" s="3">
        <v>50</v>
      </c>
      <c r="D1698" s="3" t="s">
        <v>4156</v>
      </c>
      <c r="E1698" s="3" t="s">
        <v>20644</v>
      </c>
      <c r="F1698" s="3" t="s">
        <v>475</v>
      </c>
      <c r="G1698" s="3" t="s">
        <v>277</v>
      </c>
      <c r="H1698" s="3" t="s">
        <v>5874</v>
      </c>
      <c r="I1698" s="3" t="s">
        <v>9947</v>
      </c>
      <c r="J1698" s="3">
        <v>247.87479999999999</v>
      </c>
      <c r="K1698" s="3">
        <v>21772812</v>
      </c>
      <c r="L1698" s="3" t="s">
        <v>221</v>
      </c>
      <c r="M1698" s="3">
        <v>0</v>
      </c>
      <c r="N1698" s="3" t="s">
        <v>4156</v>
      </c>
      <c r="O1698" s="3" t="s">
        <v>20644</v>
      </c>
      <c r="P1698" s="8">
        <v>30682</v>
      </c>
      <c r="Q1698" s="3" t="s">
        <v>9945</v>
      </c>
      <c r="R1698" s="5" t="s">
        <v>20645</v>
      </c>
      <c r="S1698" s="3" t="s">
        <v>5874</v>
      </c>
      <c r="T1698" s="3" t="s">
        <v>277</v>
      </c>
      <c r="V1698" s="3">
        <v>127</v>
      </c>
      <c r="W1698" s="3">
        <v>0</v>
      </c>
      <c r="X1698" s="3">
        <v>94</v>
      </c>
      <c r="Y1698" s="3">
        <v>1696</v>
      </c>
      <c r="Z1698" s="3" t="s">
        <v>221</v>
      </c>
      <c r="AA1698" s="3">
        <v>50</v>
      </c>
      <c r="AB1698" s="3">
        <v>25</v>
      </c>
      <c r="AC1698" s="3">
        <v>21772812</v>
      </c>
      <c r="AD1698" s="3">
        <v>6258807</v>
      </c>
      <c r="AF1698" s="3">
        <v>2</v>
      </c>
      <c r="AG1698" s="3">
        <v>270</v>
      </c>
    </row>
    <row r="1699" spans="1:33" ht="15.75" customHeight="1" x14ac:dyDescent="0.15">
      <c r="A1699" s="3">
        <v>2025</v>
      </c>
      <c r="B1699" s="3">
        <v>1697</v>
      </c>
      <c r="C1699" s="3">
        <v>20</v>
      </c>
      <c r="D1699" s="3" t="s">
        <v>4157</v>
      </c>
      <c r="E1699" s="3" t="s">
        <v>20646</v>
      </c>
      <c r="F1699" s="3" t="s">
        <v>143</v>
      </c>
      <c r="G1699" s="3" t="s">
        <v>77</v>
      </c>
      <c r="H1699" s="3" t="s">
        <v>8562</v>
      </c>
      <c r="I1699" s="3" t="s">
        <v>8563</v>
      </c>
      <c r="J1699" s="3">
        <v>247.5778</v>
      </c>
      <c r="K1699" s="3">
        <v>28923437</v>
      </c>
      <c r="L1699" s="3" t="s">
        <v>50</v>
      </c>
      <c r="M1699" s="3">
        <v>6</v>
      </c>
      <c r="N1699" s="3" t="s">
        <v>4157</v>
      </c>
      <c r="O1699" s="3" t="s">
        <v>20646</v>
      </c>
      <c r="P1699" s="3" t="s">
        <v>787</v>
      </c>
      <c r="Q1699" s="3" t="s">
        <v>8561</v>
      </c>
      <c r="R1699" s="5" t="s">
        <v>20648</v>
      </c>
      <c r="S1699" s="3" t="s">
        <v>8562</v>
      </c>
      <c r="T1699" s="3" t="s">
        <v>77</v>
      </c>
      <c r="V1699" s="3">
        <v>58</v>
      </c>
      <c r="W1699" s="3">
        <v>0</v>
      </c>
      <c r="X1699" s="3">
        <v>50</v>
      </c>
      <c r="Y1699" s="3">
        <v>1697</v>
      </c>
      <c r="Z1699" s="3" t="s">
        <v>50</v>
      </c>
      <c r="AA1699" s="3">
        <v>20</v>
      </c>
      <c r="AB1699" s="3">
        <v>14</v>
      </c>
      <c r="AC1699" s="3">
        <v>28923437</v>
      </c>
      <c r="AD1699" s="3">
        <v>8321429</v>
      </c>
      <c r="AF1699" s="3">
        <v>11</v>
      </c>
      <c r="AG1699" s="3">
        <v>109</v>
      </c>
    </row>
    <row r="1700" spans="1:33" ht="15.75" customHeight="1" x14ac:dyDescent="0.15">
      <c r="A1700" s="3">
        <v>2623</v>
      </c>
      <c r="B1700" s="3">
        <v>1698</v>
      </c>
      <c r="C1700" s="3">
        <v>78</v>
      </c>
      <c r="D1700" s="3" t="s">
        <v>4162</v>
      </c>
      <c r="E1700" s="3" t="s">
        <v>20649</v>
      </c>
      <c r="F1700" s="3" t="s">
        <v>210</v>
      </c>
      <c r="G1700" s="3" t="s">
        <v>114</v>
      </c>
      <c r="H1700" s="3" t="s">
        <v>10275</v>
      </c>
      <c r="I1700" s="3" t="s">
        <v>11489</v>
      </c>
      <c r="J1700" s="3">
        <v>247.57740000000001</v>
      </c>
      <c r="K1700" s="3">
        <v>20740776</v>
      </c>
      <c r="L1700" s="3" t="s">
        <v>101</v>
      </c>
      <c r="M1700" s="3">
        <v>3</v>
      </c>
      <c r="N1700" s="3" t="s">
        <v>4162</v>
      </c>
      <c r="O1700" s="3" t="s">
        <v>20649</v>
      </c>
      <c r="P1700" s="3" t="s">
        <v>1063</v>
      </c>
      <c r="Q1700" s="3" t="s">
        <v>13853</v>
      </c>
      <c r="R1700" s="5" t="s">
        <v>20652</v>
      </c>
      <c r="S1700" s="3" t="s">
        <v>10275</v>
      </c>
      <c r="T1700" s="3" t="s">
        <v>114</v>
      </c>
      <c r="V1700" s="3">
        <v>34</v>
      </c>
      <c r="W1700" s="3">
        <v>0</v>
      </c>
      <c r="X1700" s="3">
        <v>127</v>
      </c>
      <c r="Y1700" s="3">
        <v>1698</v>
      </c>
      <c r="Z1700" s="3" t="s">
        <v>101</v>
      </c>
      <c r="AA1700" s="3">
        <v>78</v>
      </c>
      <c r="AB1700" s="3">
        <v>43</v>
      </c>
      <c r="AC1700" s="3">
        <v>20740776</v>
      </c>
      <c r="AD1700" s="3">
        <v>5967239</v>
      </c>
      <c r="AF1700" s="3">
        <v>10</v>
      </c>
      <c r="AG1700" s="3">
        <v>154</v>
      </c>
    </row>
    <row r="1701" spans="1:33" ht="15.75" customHeight="1" x14ac:dyDescent="0.15">
      <c r="A1701" s="3">
        <v>25382</v>
      </c>
      <c r="B1701" s="3">
        <v>1699</v>
      </c>
      <c r="C1701" s="3">
        <v>89</v>
      </c>
      <c r="D1701" s="3" t="s">
        <v>4173</v>
      </c>
      <c r="E1701" s="3" t="s">
        <v>20654</v>
      </c>
      <c r="F1701" s="3" t="s">
        <v>947</v>
      </c>
      <c r="G1701" s="3" t="s">
        <v>389</v>
      </c>
      <c r="H1701" s="3" t="s">
        <v>11762</v>
      </c>
      <c r="I1701" s="3" t="s">
        <v>1421</v>
      </c>
      <c r="J1701" s="3">
        <v>247.4753</v>
      </c>
      <c r="K1701" s="3">
        <v>9908513</v>
      </c>
      <c r="L1701" s="3" t="s">
        <v>75</v>
      </c>
      <c r="M1701" s="3">
        <v>0</v>
      </c>
      <c r="N1701" s="3" t="s">
        <v>4173</v>
      </c>
      <c r="O1701" s="3" t="s">
        <v>20654</v>
      </c>
      <c r="P1701" s="8">
        <v>36526</v>
      </c>
      <c r="Q1701" s="3" t="s">
        <v>13856</v>
      </c>
      <c r="R1701" s="5" t="s">
        <v>20656</v>
      </c>
      <c r="S1701" s="3" t="s">
        <v>11762</v>
      </c>
      <c r="T1701" s="3" t="s">
        <v>389</v>
      </c>
      <c r="V1701" s="3">
        <v>19</v>
      </c>
      <c r="W1701" s="3">
        <v>0</v>
      </c>
      <c r="X1701" s="3">
        <v>40</v>
      </c>
      <c r="Y1701" s="3">
        <v>1699</v>
      </c>
      <c r="Z1701" s="3" t="s">
        <v>75</v>
      </c>
      <c r="AA1701" s="3">
        <v>89</v>
      </c>
      <c r="AB1701" s="3">
        <v>32</v>
      </c>
      <c r="AC1701" s="3">
        <v>9908513</v>
      </c>
      <c r="AD1701" s="3">
        <v>2851573</v>
      </c>
      <c r="AF1701" s="3">
        <v>14</v>
      </c>
      <c r="AG1701" s="3">
        <v>74</v>
      </c>
    </row>
    <row r="1702" spans="1:33" ht="15.75" customHeight="1" x14ac:dyDescent="0.15">
      <c r="A1702" s="3">
        <v>23380</v>
      </c>
      <c r="B1702" s="3">
        <v>1700</v>
      </c>
      <c r="C1702" s="3">
        <v>75</v>
      </c>
      <c r="D1702" s="3" t="s">
        <v>1593</v>
      </c>
      <c r="E1702" s="3" t="s">
        <v>20657</v>
      </c>
      <c r="F1702" s="3" t="s">
        <v>36</v>
      </c>
      <c r="G1702" s="3" t="s">
        <v>37</v>
      </c>
      <c r="H1702" s="3" t="s">
        <v>188</v>
      </c>
      <c r="I1702" s="3" t="s">
        <v>69</v>
      </c>
      <c r="J1702" s="3">
        <v>247.3451</v>
      </c>
      <c r="K1702" s="3">
        <v>28795523</v>
      </c>
      <c r="L1702" s="3" t="s">
        <v>600</v>
      </c>
      <c r="M1702" s="3">
        <v>1</v>
      </c>
      <c r="N1702" s="3" t="s">
        <v>1593</v>
      </c>
      <c r="O1702" s="3" t="s">
        <v>20657</v>
      </c>
      <c r="P1702" s="3" t="s">
        <v>987</v>
      </c>
      <c r="Q1702" s="3" t="s">
        <v>1596</v>
      </c>
      <c r="R1702" s="5" t="s">
        <v>20658</v>
      </c>
      <c r="S1702" s="3" t="s">
        <v>188</v>
      </c>
      <c r="T1702" s="3" t="s">
        <v>37</v>
      </c>
      <c r="V1702" s="3">
        <v>127</v>
      </c>
      <c r="W1702" s="3">
        <v>21</v>
      </c>
      <c r="X1702" s="3">
        <v>26</v>
      </c>
      <c r="Y1702" s="3">
        <v>1700</v>
      </c>
      <c r="Z1702" s="3" t="s">
        <v>600</v>
      </c>
      <c r="AA1702" s="3">
        <v>75</v>
      </c>
      <c r="AB1702" s="3">
        <v>25</v>
      </c>
      <c r="AC1702" s="3">
        <v>28795523</v>
      </c>
      <c r="AD1702" s="3">
        <v>8290178</v>
      </c>
      <c r="AE1702" s="3" t="s">
        <v>69</v>
      </c>
      <c r="AF1702" s="3">
        <v>13</v>
      </c>
      <c r="AG1702" s="3">
        <v>20</v>
      </c>
    </row>
    <row r="1703" spans="1:33" ht="15.75" customHeight="1" x14ac:dyDescent="0.15">
      <c r="A1703" s="3">
        <v>21914</v>
      </c>
      <c r="B1703" s="3">
        <v>1701</v>
      </c>
      <c r="C1703" s="3">
        <v>80</v>
      </c>
      <c r="D1703" s="3" t="s">
        <v>4180</v>
      </c>
      <c r="E1703" s="3" t="s">
        <v>20660</v>
      </c>
      <c r="F1703" s="3" t="s">
        <v>1193</v>
      </c>
      <c r="G1703" s="3" t="s">
        <v>564</v>
      </c>
      <c r="H1703" s="3" t="s">
        <v>11772</v>
      </c>
      <c r="I1703" s="3" t="s">
        <v>63</v>
      </c>
      <c r="J1703" s="3">
        <v>247.28919999999999</v>
      </c>
      <c r="K1703" s="3">
        <v>25829618</v>
      </c>
      <c r="L1703" s="3" t="s">
        <v>162</v>
      </c>
      <c r="M1703" s="3">
        <v>2</v>
      </c>
      <c r="N1703" s="3" t="s">
        <v>4180</v>
      </c>
      <c r="O1703" s="3" t="s">
        <v>20660</v>
      </c>
      <c r="P1703" s="3" t="s">
        <v>2080</v>
      </c>
      <c r="Q1703" s="3" t="s">
        <v>13862</v>
      </c>
      <c r="R1703" s="5" t="s">
        <v>20662</v>
      </c>
      <c r="S1703" s="3" t="s">
        <v>11772</v>
      </c>
      <c r="T1703" s="3" t="s">
        <v>564</v>
      </c>
      <c r="V1703" s="3">
        <v>47</v>
      </c>
      <c r="W1703" s="3">
        <v>127</v>
      </c>
      <c r="X1703" s="3">
        <v>127</v>
      </c>
      <c r="Y1703" s="3">
        <v>1701</v>
      </c>
      <c r="Z1703" s="3" t="s">
        <v>162</v>
      </c>
      <c r="AA1703" s="3">
        <v>80</v>
      </c>
      <c r="AB1703" s="3">
        <v>45</v>
      </c>
      <c r="AC1703" s="3">
        <v>25829618</v>
      </c>
      <c r="AD1703" s="3">
        <v>7437496</v>
      </c>
      <c r="AE1703" s="3" t="s">
        <v>63</v>
      </c>
      <c r="AF1703" s="3">
        <v>8</v>
      </c>
      <c r="AG1703" s="3">
        <v>3</v>
      </c>
    </row>
    <row r="1704" spans="1:33" ht="15.75" customHeight="1" x14ac:dyDescent="0.15">
      <c r="A1704" s="3">
        <v>21410</v>
      </c>
      <c r="B1704" s="3">
        <v>1702</v>
      </c>
      <c r="C1704" s="3">
        <v>60</v>
      </c>
      <c r="D1704" s="3" t="s">
        <v>4185</v>
      </c>
      <c r="E1704" s="3" t="s">
        <v>20663</v>
      </c>
      <c r="F1704" s="3" t="s">
        <v>1620</v>
      </c>
      <c r="G1704" s="3" t="s">
        <v>412</v>
      </c>
      <c r="H1704" s="3" t="s">
        <v>742</v>
      </c>
      <c r="I1704" s="3" t="s">
        <v>742</v>
      </c>
      <c r="J1704" s="3">
        <v>247.17070000000001</v>
      </c>
      <c r="K1704" s="3">
        <v>44520155</v>
      </c>
      <c r="L1704" s="3" t="s">
        <v>340</v>
      </c>
      <c r="M1704" s="3">
        <v>2</v>
      </c>
      <c r="N1704" s="3" t="s">
        <v>4185</v>
      </c>
      <c r="O1704" s="3" t="s">
        <v>20663</v>
      </c>
      <c r="P1704" s="3" t="s">
        <v>41</v>
      </c>
      <c r="Q1704" s="3" t="s">
        <v>13868</v>
      </c>
      <c r="R1704" s="5" t="s">
        <v>20665</v>
      </c>
      <c r="S1704" s="3" t="s">
        <v>742</v>
      </c>
      <c r="T1704" s="3" t="s">
        <v>412</v>
      </c>
      <c r="V1704" s="3">
        <v>75</v>
      </c>
      <c r="W1704" s="3">
        <v>70</v>
      </c>
      <c r="X1704" s="3">
        <v>36</v>
      </c>
      <c r="Y1704" s="3">
        <v>1702</v>
      </c>
      <c r="Z1704" s="3" t="s">
        <v>340</v>
      </c>
      <c r="AA1704" s="3">
        <v>60</v>
      </c>
      <c r="AB1704" s="3">
        <v>28</v>
      </c>
      <c r="AC1704" s="3">
        <v>44520155</v>
      </c>
      <c r="AD1704" s="3">
        <v>12823708</v>
      </c>
      <c r="AE1704" s="3" t="s">
        <v>742</v>
      </c>
      <c r="AF1704" s="3">
        <v>6</v>
      </c>
      <c r="AG1704" s="3">
        <v>17</v>
      </c>
    </row>
    <row r="1705" spans="1:33" ht="15.75" customHeight="1" x14ac:dyDescent="0.15">
      <c r="A1705" s="3">
        <v>24787</v>
      </c>
      <c r="B1705" s="3">
        <v>1703</v>
      </c>
      <c r="C1705" s="3">
        <v>30</v>
      </c>
      <c r="D1705" s="3" t="s">
        <v>4189</v>
      </c>
      <c r="E1705" s="3" t="s">
        <v>20666</v>
      </c>
      <c r="F1705" s="3" t="s">
        <v>210</v>
      </c>
      <c r="G1705" s="3" t="s">
        <v>114</v>
      </c>
      <c r="H1705" s="3" t="s">
        <v>11778</v>
      </c>
      <c r="I1705" s="15"/>
      <c r="J1705" s="3">
        <v>246.81549999999999</v>
      </c>
      <c r="K1705" s="3">
        <v>17602895</v>
      </c>
      <c r="L1705" s="3" t="s">
        <v>356</v>
      </c>
      <c r="M1705" s="3">
        <v>0</v>
      </c>
      <c r="N1705" s="3" t="s">
        <v>4189</v>
      </c>
      <c r="O1705" s="3" t="s">
        <v>20666</v>
      </c>
      <c r="P1705" s="8">
        <v>38718</v>
      </c>
      <c r="Q1705" s="3" t="s">
        <v>13873</v>
      </c>
      <c r="R1705" s="5" t="s">
        <v>20668</v>
      </c>
      <c r="S1705" s="3" t="s">
        <v>11778</v>
      </c>
      <c r="T1705" s="3" t="s">
        <v>114</v>
      </c>
      <c r="V1705" s="3">
        <v>35</v>
      </c>
      <c r="W1705" s="3">
        <v>0</v>
      </c>
      <c r="X1705" s="3">
        <v>89</v>
      </c>
      <c r="Y1705" s="3">
        <v>1703</v>
      </c>
      <c r="Z1705" s="3" t="s">
        <v>356</v>
      </c>
      <c r="AA1705" s="3">
        <v>30</v>
      </c>
      <c r="AB1705" s="3">
        <v>6</v>
      </c>
      <c r="AC1705" s="3">
        <v>17602895</v>
      </c>
      <c r="AD1705" s="3">
        <v>5075579</v>
      </c>
      <c r="AF1705" s="3">
        <v>18</v>
      </c>
      <c r="AG1705" s="3">
        <v>373</v>
      </c>
    </row>
    <row r="1706" spans="1:33" ht="15.75" customHeight="1" x14ac:dyDescent="0.15">
      <c r="A1706" s="3">
        <v>23278</v>
      </c>
      <c r="B1706" s="3">
        <v>1704</v>
      </c>
      <c r="C1706" s="3">
        <v>100</v>
      </c>
      <c r="D1706" s="3" t="s">
        <v>4197</v>
      </c>
      <c r="E1706" s="3" t="s">
        <v>20669</v>
      </c>
      <c r="F1706" s="3" t="s">
        <v>36</v>
      </c>
      <c r="G1706" s="3" t="s">
        <v>37</v>
      </c>
      <c r="H1706" s="3" t="s">
        <v>4498</v>
      </c>
      <c r="I1706" s="3" t="s">
        <v>817</v>
      </c>
      <c r="J1706" s="3">
        <v>246.7242</v>
      </c>
      <c r="K1706" s="3">
        <v>6252019</v>
      </c>
      <c r="L1706" s="3" t="s">
        <v>101</v>
      </c>
      <c r="M1706" s="3">
        <v>1</v>
      </c>
      <c r="N1706" s="3" t="s">
        <v>4197</v>
      </c>
      <c r="O1706" s="3" t="s">
        <v>20669</v>
      </c>
      <c r="P1706" s="3" t="s">
        <v>41</v>
      </c>
      <c r="Q1706" s="3" t="s">
        <v>10224</v>
      </c>
      <c r="R1706" s="5" t="s">
        <v>20671</v>
      </c>
      <c r="S1706" s="3" t="s">
        <v>4498</v>
      </c>
      <c r="T1706" s="3" t="s">
        <v>37</v>
      </c>
      <c r="V1706" s="3">
        <v>127</v>
      </c>
      <c r="W1706" s="3">
        <v>45</v>
      </c>
      <c r="X1706" s="3">
        <v>127</v>
      </c>
      <c r="Y1706" s="3">
        <v>1704</v>
      </c>
      <c r="Z1706" s="3" t="s">
        <v>101</v>
      </c>
      <c r="AA1706" s="3">
        <v>100</v>
      </c>
      <c r="AB1706" s="3">
        <v>25</v>
      </c>
      <c r="AC1706" s="3">
        <v>6252019</v>
      </c>
      <c r="AD1706" s="3">
        <v>1803168</v>
      </c>
      <c r="AE1706" s="3" t="s">
        <v>817</v>
      </c>
      <c r="AF1706" s="3">
        <v>10</v>
      </c>
      <c r="AG1706" s="3">
        <v>11</v>
      </c>
    </row>
    <row r="1707" spans="1:33" ht="15.75" customHeight="1" x14ac:dyDescent="0.15">
      <c r="A1707" s="3">
        <v>26195</v>
      </c>
      <c r="B1707" s="3">
        <v>1705</v>
      </c>
      <c r="C1707" s="3">
        <v>23</v>
      </c>
      <c r="D1707" s="3" t="s">
        <v>4202</v>
      </c>
      <c r="E1707" s="3" t="s">
        <v>20673</v>
      </c>
      <c r="F1707" s="3" t="s">
        <v>96</v>
      </c>
      <c r="G1707" s="3" t="s">
        <v>61</v>
      </c>
      <c r="H1707" s="3" t="s">
        <v>6780</v>
      </c>
      <c r="I1707" s="3" t="s">
        <v>63</v>
      </c>
      <c r="J1707" s="3">
        <v>246.6421</v>
      </c>
      <c r="K1707" s="3">
        <v>2005432</v>
      </c>
      <c r="L1707" s="3" t="s">
        <v>40</v>
      </c>
      <c r="M1707" s="3">
        <v>0</v>
      </c>
      <c r="N1707" s="3" t="s">
        <v>4202</v>
      </c>
      <c r="O1707" s="3" t="s">
        <v>20673</v>
      </c>
      <c r="P1707" s="8">
        <v>39814</v>
      </c>
      <c r="Q1707" s="3" t="s">
        <v>13882</v>
      </c>
      <c r="R1707" s="5" t="s">
        <v>20675</v>
      </c>
      <c r="S1707" s="3" t="s">
        <v>6780</v>
      </c>
      <c r="T1707" s="3" t="s">
        <v>61</v>
      </c>
      <c r="V1707" s="3">
        <v>123</v>
      </c>
      <c r="W1707" s="3">
        <v>127</v>
      </c>
      <c r="X1707" s="3">
        <v>108</v>
      </c>
      <c r="Y1707" s="3">
        <v>1705</v>
      </c>
      <c r="Z1707" s="3" t="s">
        <v>40</v>
      </c>
      <c r="AA1707" s="3">
        <v>23</v>
      </c>
      <c r="AB1707" s="3">
        <v>5</v>
      </c>
      <c r="AC1707" s="3">
        <v>2005432</v>
      </c>
      <c r="AD1707" s="3">
        <v>578531</v>
      </c>
      <c r="AE1707" s="3" t="s">
        <v>63</v>
      </c>
      <c r="AF1707" s="3">
        <v>4</v>
      </c>
      <c r="AG1707" s="3">
        <v>3</v>
      </c>
    </row>
    <row r="1708" spans="1:33" ht="15.75" customHeight="1" x14ac:dyDescent="0.15">
      <c r="A1708" s="3">
        <v>26540</v>
      </c>
      <c r="B1708" s="3">
        <v>1706</v>
      </c>
      <c r="C1708" s="3">
        <v>25</v>
      </c>
      <c r="D1708" s="3" t="s">
        <v>4204</v>
      </c>
      <c r="E1708" s="3" t="s">
        <v>20676</v>
      </c>
      <c r="F1708" s="3" t="s">
        <v>96</v>
      </c>
      <c r="G1708" s="3" t="s">
        <v>61</v>
      </c>
      <c r="H1708" s="3" t="s">
        <v>1902</v>
      </c>
      <c r="I1708" s="3" t="s">
        <v>63</v>
      </c>
      <c r="J1708" s="3">
        <v>246.50389999999999</v>
      </c>
      <c r="K1708" s="3">
        <v>18179261</v>
      </c>
      <c r="L1708" s="3" t="s">
        <v>215</v>
      </c>
      <c r="M1708" s="3">
        <v>0</v>
      </c>
      <c r="N1708" s="3" t="s">
        <v>4204</v>
      </c>
      <c r="O1708" s="3" t="s">
        <v>20676</v>
      </c>
      <c r="P1708" s="8">
        <v>39448</v>
      </c>
      <c r="Q1708" s="3" t="s">
        <v>13887</v>
      </c>
      <c r="R1708" s="5" t="s">
        <v>20678</v>
      </c>
      <c r="S1708" s="3" t="s">
        <v>1902</v>
      </c>
      <c r="T1708" s="3" t="s">
        <v>61</v>
      </c>
      <c r="V1708" s="3">
        <v>124</v>
      </c>
      <c r="W1708" s="3">
        <v>127</v>
      </c>
      <c r="X1708" s="3">
        <v>99</v>
      </c>
      <c r="Y1708" s="3">
        <v>1706</v>
      </c>
      <c r="Z1708" s="3" t="s">
        <v>215</v>
      </c>
      <c r="AA1708" s="3">
        <v>25</v>
      </c>
      <c r="AB1708" s="3">
        <v>10</v>
      </c>
      <c r="AC1708" s="3">
        <v>18179261</v>
      </c>
      <c r="AD1708" s="3">
        <v>5246481</v>
      </c>
      <c r="AE1708" s="3" t="s">
        <v>63</v>
      </c>
      <c r="AF1708" s="3">
        <v>7</v>
      </c>
      <c r="AG1708" s="3">
        <v>3</v>
      </c>
    </row>
    <row r="1709" spans="1:33" ht="15.75" customHeight="1" x14ac:dyDescent="0.15">
      <c r="A1709" s="3">
        <v>25856</v>
      </c>
      <c r="B1709" s="3">
        <v>1707</v>
      </c>
      <c r="C1709" s="3">
        <v>35</v>
      </c>
      <c r="D1709" s="3" t="s">
        <v>4212</v>
      </c>
      <c r="E1709" s="3" t="s">
        <v>20680</v>
      </c>
      <c r="F1709" s="3" t="s">
        <v>657</v>
      </c>
      <c r="G1709" s="3" t="s">
        <v>246</v>
      </c>
      <c r="H1709" s="3" t="s">
        <v>3818</v>
      </c>
      <c r="I1709" s="3" t="s">
        <v>3818</v>
      </c>
      <c r="J1709" s="3">
        <v>246.001</v>
      </c>
      <c r="K1709" s="3">
        <v>5135333</v>
      </c>
      <c r="L1709" s="3" t="s">
        <v>641</v>
      </c>
      <c r="M1709" s="3">
        <v>0</v>
      </c>
      <c r="N1709" s="3" t="s">
        <v>4212</v>
      </c>
      <c r="O1709" s="3" t="s">
        <v>20680</v>
      </c>
      <c r="P1709" s="8">
        <v>38353</v>
      </c>
      <c r="Q1709" s="3" t="s">
        <v>13892</v>
      </c>
      <c r="R1709" s="5" t="s">
        <v>20682</v>
      </c>
      <c r="S1709" s="3" t="s">
        <v>3818</v>
      </c>
      <c r="T1709" s="3" t="s">
        <v>246</v>
      </c>
      <c r="V1709" s="3">
        <v>127</v>
      </c>
      <c r="W1709" s="3">
        <v>29</v>
      </c>
      <c r="X1709" s="3">
        <v>11</v>
      </c>
      <c r="Y1709" s="3">
        <v>1707</v>
      </c>
      <c r="Z1709" s="3" t="s">
        <v>641</v>
      </c>
      <c r="AA1709" s="3">
        <v>35</v>
      </c>
      <c r="AB1709" s="3">
        <v>7</v>
      </c>
      <c r="AC1709" s="3">
        <v>5135333</v>
      </c>
      <c r="AD1709" s="3">
        <v>1484196</v>
      </c>
      <c r="AE1709" s="3" t="s">
        <v>3818</v>
      </c>
      <c r="AF1709" s="3">
        <v>23</v>
      </c>
      <c r="AG1709" s="3">
        <v>22</v>
      </c>
    </row>
    <row r="1710" spans="1:33" ht="15.75" customHeight="1" x14ac:dyDescent="0.15">
      <c r="A1710" s="3">
        <v>23352</v>
      </c>
      <c r="B1710" s="3">
        <v>1708</v>
      </c>
      <c r="C1710" s="3">
        <v>24</v>
      </c>
      <c r="D1710" s="3" t="s">
        <v>4222</v>
      </c>
      <c r="E1710" s="3" t="s">
        <v>20684</v>
      </c>
      <c r="F1710" s="3" t="s">
        <v>931</v>
      </c>
      <c r="G1710" s="3" t="s">
        <v>378</v>
      </c>
      <c r="H1710" s="3" t="s">
        <v>5419</v>
      </c>
      <c r="I1710" s="3" t="s">
        <v>13111</v>
      </c>
      <c r="J1710" s="3">
        <v>246.00210000000001</v>
      </c>
      <c r="K1710" s="3">
        <v>2129792</v>
      </c>
      <c r="L1710" s="3" t="s">
        <v>59</v>
      </c>
      <c r="M1710" s="3">
        <v>1</v>
      </c>
      <c r="N1710" s="3" t="s">
        <v>4222</v>
      </c>
      <c r="O1710" s="3" t="s">
        <v>20684</v>
      </c>
      <c r="P1710" s="3" t="s">
        <v>1350</v>
      </c>
      <c r="Q1710" s="3" t="s">
        <v>13895</v>
      </c>
      <c r="R1710" s="5" t="s">
        <v>20686</v>
      </c>
      <c r="S1710" s="3" t="s">
        <v>5419</v>
      </c>
      <c r="T1710" s="3" t="s">
        <v>378</v>
      </c>
      <c r="V1710" s="3">
        <v>23</v>
      </c>
      <c r="W1710" s="3">
        <v>0</v>
      </c>
      <c r="X1710" s="3">
        <v>99</v>
      </c>
      <c r="Y1710" s="3">
        <v>1708</v>
      </c>
      <c r="Z1710" s="3" t="s">
        <v>59</v>
      </c>
      <c r="AA1710" s="3">
        <v>24</v>
      </c>
      <c r="AB1710" s="3">
        <v>10</v>
      </c>
      <c r="AC1710" s="3">
        <v>2129792</v>
      </c>
      <c r="AD1710" s="3">
        <v>615543</v>
      </c>
      <c r="AF1710" s="3">
        <v>17</v>
      </c>
      <c r="AG1710" s="3">
        <v>223</v>
      </c>
    </row>
    <row r="1711" spans="1:33" ht="15.75" customHeight="1" x14ac:dyDescent="0.15">
      <c r="A1711" s="3">
        <v>23690</v>
      </c>
      <c r="B1711" s="3">
        <v>1709</v>
      </c>
      <c r="C1711" s="3">
        <v>45</v>
      </c>
      <c r="D1711" s="3" t="s">
        <v>4225</v>
      </c>
      <c r="E1711" s="3" t="s">
        <v>20688</v>
      </c>
      <c r="F1711" s="3" t="s">
        <v>3068</v>
      </c>
      <c r="G1711" s="3" t="s">
        <v>606</v>
      </c>
      <c r="H1711" s="3" t="s">
        <v>4377</v>
      </c>
      <c r="I1711" s="3" t="s">
        <v>2457</v>
      </c>
      <c r="J1711" s="3">
        <v>245.89750000000001</v>
      </c>
      <c r="K1711" s="3">
        <v>21537981</v>
      </c>
      <c r="L1711" s="3" t="s">
        <v>364</v>
      </c>
      <c r="M1711" s="3">
        <v>1</v>
      </c>
      <c r="N1711" s="3" t="s">
        <v>4225</v>
      </c>
      <c r="O1711" s="3" t="s">
        <v>20688</v>
      </c>
      <c r="P1711" s="3" t="s">
        <v>179</v>
      </c>
      <c r="Q1711" s="3" t="s">
        <v>13899</v>
      </c>
      <c r="R1711" s="5" t="s">
        <v>20690</v>
      </c>
      <c r="S1711" s="3" t="s">
        <v>4377</v>
      </c>
      <c r="T1711" s="3" t="s">
        <v>606</v>
      </c>
      <c r="V1711" s="3">
        <v>44</v>
      </c>
      <c r="W1711" s="3">
        <v>0</v>
      </c>
      <c r="X1711" s="3">
        <v>75</v>
      </c>
      <c r="Y1711" s="3">
        <v>1709</v>
      </c>
      <c r="Z1711" s="3" t="s">
        <v>364</v>
      </c>
      <c r="AA1711" s="3">
        <v>45</v>
      </c>
      <c r="AB1711" s="3">
        <v>13</v>
      </c>
      <c r="AC1711" s="3">
        <v>21537981</v>
      </c>
      <c r="AD1711" s="3">
        <v>6226694</v>
      </c>
      <c r="AF1711" s="3">
        <v>20</v>
      </c>
      <c r="AG1711" s="3">
        <v>48</v>
      </c>
    </row>
    <row r="1712" spans="1:33" ht="15.75" customHeight="1" x14ac:dyDescent="0.15">
      <c r="A1712" s="3">
        <v>24793</v>
      </c>
      <c r="B1712" s="3">
        <v>1710</v>
      </c>
      <c r="C1712" s="3">
        <v>5</v>
      </c>
      <c r="D1712" s="3" t="s">
        <v>2354</v>
      </c>
      <c r="E1712" s="3" t="s">
        <v>20691</v>
      </c>
      <c r="F1712" s="3" t="s">
        <v>143</v>
      </c>
      <c r="G1712" s="3" t="s">
        <v>77</v>
      </c>
      <c r="H1712" s="3" t="s">
        <v>2356</v>
      </c>
      <c r="I1712" s="3" t="s">
        <v>79</v>
      </c>
      <c r="J1712" s="3">
        <v>245.4726</v>
      </c>
      <c r="K1712" s="3">
        <v>2460622</v>
      </c>
      <c r="L1712" s="3" t="s">
        <v>226</v>
      </c>
      <c r="M1712" s="3">
        <v>0</v>
      </c>
      <c r="N1712" s="3" t="s">
        <v>2354</v>
      </c>
      <c r="O1712" s="3" t="s">
        <v>20691</v>
      </c>
      <c r="P1712" s="8">
        <v>37622</v>
      </c>
      <c r="Q1712" s="3" t="s">
        <v>2355</v>
      </c>
      <c r="R1712" s="5" t="s">
        <v>20692</v>
      </c>
      <c r="S1712" s="3" t="s">
        <v>2356</v>
      </c>
      <c r="T1712" s="3" t="s">
        <v>77</v>
      </c>
      <c r="V1712" s="3">
        <v>59</v>
      </c>
      <c r="W1712" s="3">
        <v>55</v>
      </c>
      <c r="X1712" s="3">
        <v>23</v>
      </c>
      <c r="Y1712" s="3">
        <v>1710</v>
      </c>
      <c r="Z1712" s="3" t="s">
        <v>226</v>
      </c>
      <c r="AA1712" s="3">
        <v>5</v>
      </c>
      <c r="AB1712" s="3">
        <v>3</v>
      </c>
      <c r="AC1712" s="3">
        <v>2460622</v>
      </c>
      <c r="AD1712" s="3">
        <v>712248</v>
      </c>
      <c r="AE1712" s="3" t="s">
        <v>79</v>
      </c>
      <c r="AF1712" s="3">
        <v>24</v>
      </c>
      <c r="AG1712" s="3">
        <v>6</v>
      </c>
    </row>
    <row r="1713" spans="1:33" ht="15.75" customHeight="1" x14ac:dyDescent="0.15">
      <c r="A1713" s="3">
        <v>971</v>
      </c>
      <c r="B1713" s="3">
        <v>1711</v>
      </c>
      <c r="C1713" s="3">
        <v>58</v>
      </c>
      <c r="D1713" s="3" t="s">
        <v>4230</v>
      </c>
      <c r="E1713" s="3" t="s">
        <v>20693</v>
      </c>
      <c r="F1713" s="3" t="s">
        <v>657</v>
      </c>
      <c r="G1713" s="3" t="s">
        <v>246</v>
      </c>
      <c r="H1713" s="3" t="s">
        <v>3818</v>
      </c>
      <c r="I1713" s="3" t="s">
        <v>3818</v>
      </c>
      <c r="J1713" s="3">
        <v>245.46350000000001</v>
      </c>
      <c r="K1713" s="3">
        <v>7691718</v>
      </c>
      <c r="L1713" s="3" t="s">
        <v>66</v>
      </c>
      <c r="M1713" s="3">
        <v>4</v>
      </c>
      <c r="N1713" s="3" t="s">
        <v>4230</v>
      </c>
      <c r="O1713" s="3" t="s">
        <v>20693</v>
      </c>
      <c r="P1713" s="3" t="s">
        <v>787</v>
      </c>
      <c r="Q1713" s="3" t="s">
        <v>13906</v>
      </c>
      <c r="R1713" s="5" t="s">
        <v>20695</v>
      </c>
      <c r="S1713" s="3" t="s">
        <v>3818</v>
      </c>
      <c r="T1713" s="3" t="s">
        <v>246</v>
      </c>
      <c r="V1713" s="3">
        <v>127</v>
      </c>
      <c r="W1713" s="3">
        <v>30</v>
      </c>
      <c r="X1713" s="3">
        <v>127</v>
      </c>
      <c r="Y1713" s="3">
        <v>1711</v>
      </c>
      <c r="Z1713" s="3" t="s">
        <v>66</v>
      </c>
      <c r="AA1713" s="3">
        <v>58</v>
      </c>
      <c r="AB1713" s="3">
        <v>17</v>
      </c>
      <c r="AC1713" s="3">
        <v>7691718</v>
      </c>
      <c r="AD1713" s="3">
        <v>2226492</v>
      </c>
      <c r="AE1713" s="3" t="s">
        <v>3818</v>
      </c>
      <c r="AF1713" s="3">
        <v>9</v>
      </c>
      <c r="AG1713" s="3">
        <v>22</v>
      </c>
    </row>
    <row r="1714" spans="1:33" ht="15.75" customHeight="1" x14ac:dyDescent="0.15">
      <c r="A1714" s="3">
        <v>19980</v>
      </c>
      <c r="B1714" s="3">
        <v>1712</v>
      </c>
      <c r="C1714" s="3">
        <v>45</v>
      </c>
      <c r="D1714" s="3" t="s">
        <v>4250</v>
      </c>
      <c r="E1714" s="3" t="s">
        <v>20697</v>
      </c>
      <c r="F1714" s="3" t="s">
        <v>1193</v>
      </c>
      <c r="G1714" s="3" t="s">
        <v>564</v>
      </c>
      <c r="H1714" s="3" t="s">
        <v>7862</v>
      </c>
      <c r="I1714" s="3" t="s">
        <v>63</v>
      </c>
      <c r="J1714" s="3">
        <v>245.33930000000001</v>
      </c>
      <c r="K1714" s="3">
        <v>12921103</v>
      </c>
      <c r="L1714" s="3" t="s">
        <v>59</v>
      </c>
      <c r="M1714" s="3">
        <v>3</v>
      </c>
      <c r="N1714" s="3" t="s">
        <v>4250</v>
      </c>
      <c r="O1714" s="3" t="s">
        <v>20697</v>
      </c>
      <c r="P1714" s="3" t="s">
        <v>1000</v>
      </c>
      <c r="Q1714" s="3" t="s">
        <v>13911</v>
      </c>
      <c r="R1714" s="5" t="s">
        <v>20699</v>
      </c>
      <c r="S1714" s="3" t="s">
        <v>7862</v>
      </c>
      <c r="T1714" s="3" t="s">
        <v>564</v>
      </c>
      <c r="V1714" s="3">
        <v>48</v>
      </c>
      <c r="W1714" s="3">
        <v>127</v>
      </c>
      <c r="X1714" s="3">
        <v>100</v>
      </c>
      <c r="Y1714" s="3">
        <v>1712</v>
      </c>
      <c r="Z1714" s="3" t="s">
        <v>59</v>
      </c>
      <c r="AA1714" s="3">
        <v>45</v>
      </c>
      <c r="AB1714" s="3">
        <v>32</v>
      </c>
      <c r="AC1714" s="3">
        <v>12921103</v>
      </c>
      <c r="AD1714" s="3">
        <v>3741568</v>
      </c>
      <c r="AE1714" s="3" t="s">
        <v>63</v>
      </c>
      <c r="AF1714" s="3">
        <v>17</v>
      </c>
      <c r="AG1714" s="3">
        <v>3</v>
      </c>
    </row>
    <row r="1715" spans="1:33" ht="15.75" customHeight="1" x14ac:dyDescent="0.15">
      <c r="A1715" s="3">
        <v>24670</v>
      </c>
      <c r="B1715" s="3">
        <v>1713</v>
      </c>
      <c r="C1715" s="3">
        <v>70</v>
      </c>
      <c r="D1715" s="3" t="s">
        <v>4252</v>
      </c>
      <c r="E1715" s="3" t="s">
        <v>20702</v>
      </c>
      <c r="F1715" s="3" t="s">
        <v>4061</v>
      </c>
      <c r="G1715" s="3" t="s">
        <v>446</v>
      </c>
      <c r="H1715" s="3" t="s">
        <v>2435</v>
      </c>
      <c r="I1715" s="3" t="s">
        <v>2435</v>
      </c>
      <c r="J1715" s="3">
        <v>245.1807</v>
      </c>
      <c r="K1715" s="3">
        <v>3438000</v>
      </c>
      <c r="L1715" s="3" t="s">
        <v>50</v>
      </c>
      <c r="M1715" s="3">
        <v>0</v>
      </c>
      <c r="N1715" s="3" t="s">
        <v>4252</v>
      </c>
      <c r="O1715" s="3" t="s">
        <v>20702</v>
      </c>
      <c r="P1715" s="3" t="s">
        <v>690</v>
      </c>
      <c r="Q1715" s="3" t="s">
        <v>13914</v>
      </c>
      <c r="R1715" s="5" t="s">
        <v>20704</v>
      </c>
      <c r="S1715" s="3" t="s">
        <v>2435</v>
      </c>
      <c r="T1715" s="3" t="s">
        <v>446</v>
      </c>
      <c r="V1715" s="3">
        <v>60</v>
      </c>
      <c r="W1715" s="3">
        <v>57</v>
      </c>
      <c r="X1715" s="3">
        <v>51</v>
      </c>
      <c r="Y1715" s="3">
        <v>1713</v>
      </c>
      <c r="Z1715" s="3" t="s">
        <v>50</v>
      </c>
      <c r="AA1715" s="3">
        <v>70</v>
      </c>
      <c r="AB1715" s="3">
        <v>15</v>
      </c>
      <c r="AC1715" s="3">
        <v>3438000</v>
      </c>
      <c r="AD1715" s="3">
        <v>996000</v>
      </c>
      <c r="AE1715" s="3" t="s">
        <v>2435</v>
      </c>
      <c r="AF1715" s="3">
        <v>11</v>
      </c>
      <c r="AG1715" s="3">
        <v>29</v>
      </c>
    </row>
    <row r="1716" spans="1:33" ht="15.75" customHeight="1" x14ac:dyDescent="0.15">
      <c r="A1716" s="3">
        <v>22823</v>
      </c>
      <c r="B1716" s="3">
        <v>1714</v>
      </c>
      <c r="C1716" s="3">
        <v>543</v>
      </c>
      <c r="D1716" s="3" t="s">
        <v>4254</v>
      </c>
      <c r="E1716" s="3" t="s">
        <v>20706</v>
      </c>
      <c r="F1716" s="3" t="s">
        <v>331</v>
      </c>
      <c r="G1716" s="3" t="s">
        <v>167</v>
      </c>
      <c r="H1716" s="3" t="s">
        <v>11812</v>
      </c>
      <c r="I1716" s="3" t="s">
        <v>12204</v>
      </c>
      <c r="J1716" s="3">
        <v>245.11320000000001</v>
      </c>
      <c r="K1716" s="3">
        <v>68725301</v>
      </c>
      <c r="L1716" s="3" t="s">
        <v>71</v>
      </c>
      <c r="M1716" s="3">
        <v>2</v>
      </c>
      <c r="N1716" s="3" t="s">
        <v>4254</v>
      </c>
      <c r="O1716" s="3" t="s">
        <v>20706</v>
      </c>
      <c r="P1716" s="8">
        <v>38353</v>
      </c>
      <c r="Q1716" s="3" t="s">
        <v>13919</v>
      </c>
      <c r="R1716" s="5" t="s">
        <v>20708</v>
      </c>
      <c r="S1716" s="3" t="s">
        <v>11812</v>
      </c>
      <c r="T1716" s="3" t="s">
        <v>167</v>
      </c>
      <c r="V1716" s="3">
        <v>107</v>
      </c>
      <c r="W1716" s="3">
        <v>0</v>
      </c>
      <c r="X1716" s="3">
        <v>127</v>
      </c>
      <c r="Y1716" s="3">
        <v>1714</v>
      </c>
      <c r="Z1716" s="3" t="s">
        <v>71</v>
      </c>
      <c r="AA1716" s="3">
        <v>543</v>
      </c>
      <c r="AB1716" s="3">
        <v>296</v>
      </c>
      <c r="AC1716" s="3">
        <v>68725301</v>
      </c>
      <c r="AD1716" s="3">
        <v>19913844</v>
      </c>
      <c r="AF1716" s="3">
        <v>5</v>
      </c>
      <c r="AG1716" s="3">
        <v>180</v>
      </c>
    </row>
    <row r="1717" spans="1:33" ht="15.75" customHeight="1" x14ac:dyDescent="0.15">
      <c r="A1717" s="3">
        <v>25590</v>
      </c>
      <c r="B1717" s="3">
        <v>1715</v>
      </c>
      <c r="C1717" s="3">
        <v>35</v>
      </c>
      <c r="D1717" s="3" t="s">
        <v>4269</v>
      </c>
      <c r="E1717" s="3" t="s">
        <v>20709</v>
      </c>
      <c r="F1717" s="3" t="s">
        <v>143</v>
      </c>
      <c r="G1717" s="3" t="s">
        <v>77</v>
      </c>
      <c r="H1717" s="3" t="s">
        <v>1086</v>
      </c>
      <c r="I1717" s="3" t="s">
        <v>79</v>
      </c>
      <c r="J1717" s="3">
        <v>244.7687</v>
      </c>
      <c r="K1717" s="3">
        <v>13115000</v>
      </c>
      <c r="L1717" s="3" t="s">
        <v>59</v>
      </c>
      <c r="M1717" s="3">
        <v>0</v>
      </c>
      <c r="N1717" s="3" t="s">
        <v>4269</v>
      </c>
      <c r="O1717" s="3" t="s">
        <v>20709</v>
      </c>
      <c r="P1717" s="8">
        <v>36161</v>
      </c>
      <c r="Q1717" s="3" t="s">
        <v>5986</v>
      </c>
      <c r="R1717" s="5" t="s">
        <v>20710</v>
      </c>
      <c r="S1717" s="3" t="s">
        <v>1086</v>
      </c>
      <c r="T1717" s="3" t="s">
        <v>77</v>
      </c>
      <c r="V1717" s="3">
        <v>60</v>
      </c>
      <c r="W1717" s="3">
        <v>56</v>
      </c>
      <c r="X1717" s="3">
        <v>101</v>
      </c>
      <c r="Y1717" s="3">
        <v>1715</v>
      </c>
      <c r="Z1717" s="3" t="s">
        <v>59</v>
      </c>
      <c r="AA1717" s="3">
        <v>35</v>
      </c>
      <c r="AB1717" s="3">
        <v>16</v>
      </c>
      <c r="AC1717" s="3">
        <v>13115000</v>
      </c>
      <c r="AD1717" s="3">
        <v>3804000</v>
      </c>
      <c r="AE1717" s="3" t="s">
        <v>79</v>
      </c>
      <c r="AF1717" s="3">
        <v>17</v>
      </c>
      <c r="AG1717" s="3">
        <v>6</v>
      </c>
    </row>
    <row r="1718" spans="1:33" ht="15.75" customHeight="1" x14ac:dyDescent="0.15">
      <c r="A1718" s="3">
        <v>25805</v>
      </c>
      <c r="B1718" s="3">
        <v>1716</v>
      </c>
      <c r="C1718" s="3">
        <v>62</v>
      </c>
      <c r="D1718" s="3" t="s">
        <v>4285</v>
      </c>
      <c r="E1718" s="3" t="s">
        <v>20712</v>
      </c>
      <c r="F1718" s="3" t="s">
        <v>96</v>
      </c>
      <c r="G1718" s="3" t="s">
        <v>61</v>
      </c>
      <c r="H1718" s="3" t="s">
        <v>4046</v>
      </c>
      <c r="I1718" s="3" t="s">
        <v>63</v>
      </c>
      <c r="J1718" s="3">
        <v>244.68969999999999</v>
      </c>
      <c r="K1718" s="3">
        <v>7518252</v>
      </c>
      <c r="L1718" s="3" t="s">
        <v>162</v>
      </c>
      <c r="M1718" s="3">
        <v>0</v>
      </c>
      <c r="N1718" s="3" t="s">
        <v>4285</v>
      </c>
      <c r="O1718" s="3" t="s">
        <v>20712</v>
      </c>
      <c r="P1718" s="8">
        <v>39083</v>
      </c>
      <c r="Q1718" s="3" t="s">
        <v>13928</v>
      </c>
      <c r="R1718" s="5" t="s">
        <v>20713</v>
      </c>
      <c r="S1718" s="3" t="s">
        <v>4046</v>
      </c>
      <c r="T1718" s="3" t="s">
        <v>61</v>
      </c>
      <c r="V1718" s="3">
        <v>125</v>
      </c>
      <c r="W1718" s="3">
        <v>127</v>
      </c>
      <c r="X1718" s="3">
        <v>127</v>
      </c>
      <c r="Y1718" s="3">
        <v>1716</v>
      </c>
      <c r="Z1718" s="3" t="s">
        <v>162</v>
      </c>
      <c r="AA1718" s="3">
        <v>62</v>
      </c>
      <c r="AB1718" s="3">
        <v>28</v>
      </c>
      <c r="AC1718" s="3">
        <v>7518252</v>
      </c>
      <c r="AD1718" s="3">
        <v>2181165</v>
      </c>
      <c r="AE1718" s="3" t="s">
        <v>63</v>
      </c>
      <c r="AF1718" s="3">
        <v>8</v>
      </c>
      <c r="AG1718" s="3">
        <v>3</v>
      </c>
    </row>
    <row r="1719" spans="1:33" ht="15.75" customHeight="1" x14ac:dyDescent="0.15">
      <c r="A1719" s="3">
        <v>18628</v>
      </c>
      <c r="B1719" s="3">
        <v>1717</v>
      </c>
      <c r="C1719" s="3">
        <v>81</v>
      </c>
      <c r="D1719" s="3" t="s">
        <v>4288</v>
      </c>
      <c r="E1719" s="3" t="s">
        <v>20714</v>
      </c>
      <c r="F1719" s="3" t="s">
        <v>5738</v>
      </c>
      <c r="G1719" s="3" t="s">
        <v>599</v>
      </c>
      <c r="H1719" s="3" t="s">
        <v>3354</v>
      </c>
      <c r="I1719" s="3" t="s">
        <v>3354</v>
      </c>
      <c r="J1719" s="3">
        <v>244.16589999999999</v>
      </c>
      <c r="K1719" s="3">
        <v>18091633</v>
      </c>
      <c r="L1719" s="3" t="s">
        <v>162</v>
      </c>
      <c r="M1719" s="3">
        <v>4</v>
      </c>
      <c r="N1719" s="3" t="s">
        <v>4288</v>
      </c>
      <c r="O1719" s="3" t="s">
        <v>20714</v>
      </c>
      <c r="P1719" s="3" t="s">
        <v>987</v>
      </c>
      <c r="Q1719" s="3" t="s">
        <v>13933</v>
      </c>
      <c r="R1719" s="5" t="s">
        <v>20715</v>
      </c>
      <c r="S1719" s="3" t="s">
        <v>3354</v>
      </c>
      <c r="T1719" s="3" t="s">
        <v>599</v>
      </c>
      <c r="V1719" s="3">
        <v>32</v>
      </c>
      <c r="W1719" s="3">
        <v>29</v>
      </c>
      <c r="X1719" s="3">
        <v>127</v>
      </c>
      <c r="Y1719" s="3">
        <v>1717</v>
      </c>
      <c r="Z1719" s="3" t="s">
        <v>162</v>
      </c>
      <c r="AA1719" s="3">
        <v>81</v>
      </c>
      <c r="AB1719" s="3">
        <v>25</v>
      </c>
      <c r="AC1719" s="3">
        <v>18091633</v>
      </c>
      <c r="AD1719" s="3">
        <v>5256661</v>
      </c>
      <c r="AE1719" s="3" t="s">
        <v>3354</v>
      </c>
      <c r="AF1719" s="3">
        <v>8</v>
      </c>
      <c r="AG1719" s="3">
        <v>13</v>
      </c>
    </row>
    <row r="1720" spans="1:33" ht="15.75" customHeight="1" x14ac:dyDescent="0.15">
      <c r="A1720" s="3">
        <v>25029</v>
      </c>
      <c r="B1720" s="3">
        <v>1718</v>
      </c>
      <c r="C1720" s="3">
        <v>25</v>
      </c>
      <c r="D1720" s="3" t="s">
        <v>4290</v>
      </c>
      <c r="E1720" s="3" t="s">
        <v>20716</v>
      </c>
      <c r="F1720" s="3" t="s">
        <v>3068</v>
      </c>
      <c r="G1720" s="3" t="s">
        <v>606</v>
      </c>
      <c r="H1720" s="3" t="s">
        <v>4248</v>
      </c>
      <c r="I1720" s="3" t="s">
        <v>2457</v>
      </c>
      <c r="J1720" s="3">
        <v>243.9896</v>
      </c>
      <c r="K1720" s="3">
        <v>4233742</v>
      </c>
      <c r="L1720" s="3" t="s">
        <v>221</v>
      </c>
      <c r="M1720" s="3">
        <v>0</v>
      </c>
      <c r="N1720" s="3" t="s">
        <v>4290</v>
      </c>
      <c r="O1720" s="3" t="s">
        <v>20716</v>
      </c>
      <c r="P1720" s="8">
        <v>37987</v>
      </c>
      <c r="Q1720" s="3" t="s">
        <v>13938</v>
      </c>
      <c r="R1720" s="5" t="s">
        <v>20718</v>
      </c>
      <c r="S1720" s="3" t="s">
        <v>4248</v>
      </c>
      <c r="T1720" s="3" t="s">
        <v>606</v>
      </c>
      <c r="V1720" s="3">
        <v>45</v>
      </c>
      <c r="W1720" s="3">
        <v>0</v>
      </c>
      <c r="X1720" s="3">
        <v>95</v>
      </c>
      <c r="Y1720" s="3">
        <v>1718</v>
      </c>
      <c r="Z1720" s="3" t="s">
        <v>221</v>
      </c>
      <c r="AA1720" s="3">
        <v>25</v>
      </c>
      <c r="AB1720" s="3">
        <v>6</v>
      </c>
      <c r="AC1720" s="3">
        <v>4233742</v>
      </c>
      <c r="AD1720" s="3">
        <v>1230776</v>
      </c>
      <c r="AF1720" s="3">
        <v>2</v>
      </c>
      <c r="AG1720" s="3">
        <v>48</v>
      </c>
    </row>
    <row r="1721" spans="1:33" ht="15.75" customHeight="1" x14ac:dyDescent="0.15">
      <c r="A1721" s="3">
        <v>17812</v>
      </c>
      <c r="B1721" s="3">
        <v>1719</v>
      </c>
      <c r="C1721" s="3">
        <v>21</v>
      </c>
      <c r="D1721" s="3" t="s">
        <v>4291</v>
      </c>
      <c r="E1721" s="3" t="s">
        <v>20720</v>
      </c>
      <c r="F1721" s="3" t="s">
        <v>2319</v>
      </c>
      <c r="G1721" s="3" t="s">
        <v>740</v>
      </c>
      <c r="H1721" s="3" t="s">
        <v>1072</v>
      </c>
      <c r="I1721" s="3" t="s">
        <v>63</v>
      </c>
      <c r="J1721" s="3">
        <v>243.91970000000001</v>
      </c>
      <c r="K1721" s="3">
        <v>11793011</v>
      </c>
      <c r="L1721" s="3" t="s">
        <v>162</v>
      </c>
      <c r="M1721" s="3">
        <v>4</v>
      </c>
      <c r="N1721" s="3" t="s">
        <v>4291</v>
      </c>
      <c r="O1721" s="3" t="s">
        <v>20720</v>
      </c>
      <c r="P1721" s="3" t="s">
        <v>787</v>
      </c>
      <c r="Q1721" s="3" t="s">
        <v>13944</v>
      </c>
      <c r="R1721" s="5" t="s">
        <v>20722</v>
      </c>
      <c r="S1721" s="3" t="s">
        <v>1072</v>
      </c>
      <c r="T1721" s="3" t="s">
        <v>740</v>
      </c>
      <c r="V1721" s="3">
        <v>20</v>
      </c>
      <c r="W1721" s="3">
        <v>127</v>
      </c>
      <c r="X1721" s="3">
        <v>127</v>
      </c>
      <c r="Y1721" s="3">
        <v>1719</v>
      </c>
      <c r="Z1721" s="3" t="s">
        <v>162</v>
      </c>
      <c r="AA1721" s="3">
        <v>21</v>
      </c>
      <c r="AB1721" s="3">
        <v>10</v>
      </c>
      <c r="AC1721" s="3">
        <v>11793011</v>
      </c>
      <c r="AD1721" s="3">
        <v>3429001</v>
      </c>
      <c r="AE1721" s="3" t="s">
        <v>63</v>
      </c>
      <c r="AF1721" s="3">
        <v>8</v>
      </c>
      <c r="AG1721" s="3">
        <v>3</v>
      </c>
    </row>
    <row r="1722" spans="1:33" ht="15.75" customHeight="1" x14ac:dyDescent="0.15">
      <c r="A1722" s="3">
        <v>19683</v>
      </c>
      <c r="B1722" s="3">
        <v>1720</v>
      </c>
      <c r="C1722" s="3">
        <v>50</v>
      </c>
      <c r="D1722" s="3" t="s">
        <v>4293</v>
      </c>
      <c r="E1722" s="3" t="s">
        <v>20724</v>
      </c>
      <c r="F1722" s="3" t="s">
        <v>36</v>
      </c>
      <c r="G1722" s="3" t="s">
        <v>37</v>
      </c>
      <c r="H1722" s="3" t="s">
        <v>817</v>
      </c>
      <c r="I1722" s="3" t="s">
        <v>817</v>
      </c>
      <c r="J1722" s="3">
        <v>243.85830000000001</v>
      </c>
      <c r="K1722" s="3">
        <v>9286038</v>
      </c>
      <c r="L1722" s="3" t="s">
        <v>59</v>
      </c>
      <c r="M1722" s="3">
        <v>3</v>
      </c>
      <c r="N1722" s="3" t="s">
        <v>4293</v>
      </c>
      <c r="O1722" s="3" t="s">
        <v>20724</v>
      </c>
      <c r="P1722" s="3" t="s">
        <v>1063</v>
      </c>
      <c r="Q1722" s="3" t="s">
        <v>10692</v>
      </c>
      <c r="R1722" s="5" t="s">
        <v>20726</v>
      </c>
      <c r="S1722" s="3" t="s">
        <v>817</v>
      </c>
      <c r="T1722" s="3" t="s">
        <v>37</v>
      </c>
      <c r="V1722" s="3">
        <v>127</v>
      </c>
      <c r="W1722" s="3">
        <v>46</v>
      </c>
      <c r="X1722" s="3">
        <v>102</v>
      </c>
      <c r="Y1722" s="3">
        <v>1720</v>
      </c>
      <c r="Z1722" s="3" t="s">
        <v>59</v>
      </c>
      <c r="AA1722" s="3">
        <v>50</v>
      </c>
      <c r="AB1722" s="3">
        <v>18</v>
      </c>
      <c r="AC1722" s="3">
        <v>9286038</v>
      </c>
      <c r="AD1722" s="3">
        <v>2700542</v>
      </c>
      <c r="AE1722" s="3" t="s">
        <v>817</v>
      </c>
      <c r="AF1722" s="3">
        <v>17</v>
      </c>
      <c r="AG1722" s="3">
        <v>11</v>
      </c>
    </row>
    <row r="1723" spans="1:33" ht="15.75" customHeight="1" x14ac:dyDescent="0.15">
      <c r="A1723" s="3">
        <v>21603</v>
      </c>
      <c r="B1723" s="3">
        <v>1721</v>
      </c>
      <c r="C1723" s="3">
        <v>43</v>
      </c>
      <c r="D1723" s="3" t="s">
        <v>4297</v>
      </c>
      <c r="E1723" s="3" t="s">
        <v>20727</v>
      </c>
      <c r="F1723" s="3" t="s">
        <v>1438</v>
      </c>
      <c r="G1723" s="3" t="s">
        <v>495</v>
      </c>
      <c r="H1723" s="3" t="s">
        <v>5419</v>
      </c>
      <c r="I1723" s="3" t="s">
        <v>1709</v>
      </c>
      <c r="J1723" s="3">
        <v>243.67750000000001</v>
      </c>
      <c r="K1723" s="3">
        <v>4892438</v>
      </c>
      <c r="L1723" s="3" t="s">
        <v>66</v>
      </c>
      <c r="M1723" s="3">
        <v>2</v>
      </c>
      <c r="N1723" s="3" t="s">
        <v>4297</v>
      </c>
      <c r="O1723" s="3" t="s">
        <v>20727</v>
      </c>
      <c r="P1723" s="3" t="s">
        <v>835</v>
      </c>
      <c r="Q1723" s="3" t="s">
        <v>13953</v>
      </c>
      <c r="R1723" s="5" t="s">
        <v>20729</v>
      </c>
      <c r="S1723" s="3" t="s">
        <v>5419</v>
      </c>
      <c r="T1723" s="3" t="s">
        <v>495</v>
      </c>
      <c r="V1723" s="3">
        <v>44</v>
      </c>
      <c r="W1723" s="3">
        <v>15</v>
      </c>
      <c r="X1723" s="3">
        <v>127</v>
      </c>
      <c r="Y1723" s="3">
        <v>1721</v>
      </c>
      <c r="Z1723" s="3" t="s">
        <v>66</v>
      </c>
      <c r="AA1723" s="3">
        <v>43</v>
      </c>
      <c r="AB1723" s="3">
        <v>14</v>
      </c>
      <c r="AC1723" s="3">
        <v>4892438</v>
      </c>
      <c r="AD1723" s="3">
        <v>1423555</v>
      </c>
      <c r="AE1723" s="3" t="s">
        <v>1709</v>
      </c>
      <c r="AF1723" s="3">
        <v>9</v>
      </c>
      <c r="AG1723" s="3">
        <v>19</v>
      </c>
    </row>
    <row r="1724" spans="1:33" ht="15.75" customHeight="1" x14ac:dyDescent="0.15">
      <c r="A1724" s="3">
        <v>26598</v>
      </c>
      <c r="B1724" s="3">
        <v>1722</v>
      </c>
      <c r="C1724" s="3">
        <v>613</v>
      </c>
      <c r="D1724" s="3" t="s">
        <v>4299</v>
      </c>
      <c r="E1724" s="3" t="s">
        <v>20730</v>
      </c>
      <c r="F1724" s="3" t="s">
        <v>657</v>
      </c>
      <c r="G1724" s="3" t="s">
        <v>246</v>
      </c>
      <c r="H1724" s="3" t="s">
        <v>4268</v>
      </c>
      <c r="I1724" s="3" t="s">
        <v>264</v>
      </c>
      <c r="J1724" s="3">
        <v>243.5506</v>
      </c>
      <c r="K1724" s="3">
        <v>22080000</v>
      </c>
      <c r="L1724" s="3" t="s">
        <v>600</v>
      </c>
      <c r="M1724" s="3">
        <v>0</v>
      </c>
      <c r="N1724" s="3" t="s">
        <v>4299</v>
      </c>
      <c r="O1724" s="3" t="s">
        <v>20730</v>
      </c>
      <c r="P1724" s="8">
        <v>37987</v>
      </c>
      <c r="Q1724" s="3" t="s">
        <v>13957</v>
      </c>
      <c r="R1724" s="5" t="s">
        <v>20733</v>
      </c>
      <c r="S1724" s="3" t="s">
        <v>4268</v>
      </c>
      <c r="T1724" s="3" t="s">
        <v>246</v>
      </c>
      <c r="V1724" s="3">
        <v>127</v>
      </c>
      <c r="W1724" s="3">
        <v>59</v>
      </c>
      <c r="X1724" s="3">
        <v>27</v>
      </c>
      <c r="Y1724" s="3">
        <v>1722</v>
      </c>
      <c r="Z1724" s="3" t="s">
        <v>600</v>
      </c>
      <c r="AA1724" s="3">
        <v>613</v>
      </c>
      <c r="AB1724" s="3">
        <v>251</v>
      </c>
      <c r="AC1724" s="3">
        <v>22080000</v>
      </c>
      <c r="AD1724" s="3">
        <v>6427000</v>
      </c>
      <c r="AE1724" s="3" t="s">
        <v>264</v>
      </c>
      <c r="AF1724" s="3">
        <v>13</v>
      </c>
      <c r="AG1724" s="3">
        <v>8</v>
      </c>
    </row>
    <row r="1725" spans="1:33" ht="15.75" customHeight="1" x14ac:dyDescent="0.15">
      <c r="A1725" s="3">
        <v>23964</v>
      </c>
      <c r="B1725" s="3">
        <v>1723</v>
      </c>
      <c r="C1725" s="3">
        <v>48</v>
      </c>
      <c r="D1725" s="3" t="s">
        <v>4301</v>
      </c>
      <c r="E1725" s="3" t="s">
        <v>20735</v>
      </c>
      <c r="F1725" s="3" t="s">
        <v>657</v>
      </c>
      <c r="G1725" s="3" t="s">
        <v>246</v>
      </c>
      <c r="H1725" s="3" t="s">
        <v>3818</v>
      </c>
      <c r="I1725" s="3" t="s">
        <v>3818</v>
      </c>
      <c r="J1725" s="3">
        <v>243.18799999999999</v>
      </c>
      <c r="K1725" s="3">
        <v>5025220</v>
      </c>
      <c r="L1725" s="3" t="s">
        <v>221</v>
      </c>
      <c r="M1725" s="3">
        <v>1</v>
      </c>
      <c r="N1725" s="3" t="s">
        <v>4301</v>
      </c>
      <c r="O1725" s="3" t="s">
        <v>20735</v>
      </c>
      <c r="P1725" s="3" t="s">
        <v>1063</v>
      </c>
      <c r="Q1725" s="3" t="s">
        <v>13962</v>
      </c>
      <c r="R1725" s="5" t="s">
        <v>20737</v>
      </c>
      <c r="S1725" s="3" t="s">
        <v>3818</v>
      </c>
      <c r="T1725" s="3" t="s">
        <v>246</v>
      </c>
      <c r="V1725" s="3">
        <v>127</v>
      </c>
      <c r="W1725" s="3">
        <v>31</v>
      </c>
      <c r="X1725" s="3">
        <v>96</v>
      </c>
      <c r="Y1725" s="3">
        <v>1723</v>
      </c>
      <c r="Z1725" s="3" t="s">
        <v>221</v>
      </c>
      <c r="AA1725" s="3">
        <v>48</v>
      </c>
      <c r="AB1725" s="3">
        <v>15</v>
      </c>
      <c r="AC1725" s="3">
        <v>5025220</v>
      </c>
      <c r="AD1725" s="3">
        <v>1464276</v>
      </c>
      <c r="AE1725" s="3" t="s">
        <v>3818</v>
      </c>
      <c r="AF1725" s="3">
        <v>2</v>
      </c>
      <c r="AG1725" s="3">
        <v>22</v>
      </c>
    </row>
    <row r="1726" spans="1:33" ht="15.75" customHeight="1" x14ac:dyDescent="0.15">
      <c r="A1726" s="3">
        <v>21827</v>
      </c>
      <c r="B1726" s="3">
        <v>1724</v>
      </c>
      <c r="C1726" s="3">
        <v>511</v>
      </c>
      <c r="D1726" s="3" t="s">
        <v>4302</v>
      </c>
      <c r="E1726" s="3" t="s">
        <v>20738</v>
      </c>
      <c r="F1726" s="3" t="s">
        <v>36</v>
      </c>
      <c r="G1726" s="3" t="s">
        <v>37</v>
      </c>
      <c r="H1726" s="3" t="s">
        <v>144</v>
      </c>
      <c r="I1726" s="3" t="s">
        <v>89</v>
      </c>
      <c r="J1726" s="3">
        <v>243.1489</v>
      </c>
      <c r="K1726" s="3">
        <v>22861016</v>
      </c>
      <c r="L1726" s="3" t="s">
        <v>59</v>
      </c>
      <c r="M1726" s="3">
        <v>2</v>
      </c>
      <c r="N1726" s="3" t="s">
        <v>4302</v>
      </c>
      <c r="O1726" s="3" t="s">
        <v>20738</v>
      </c>
      <c r="P1726" s="3" t="s">
        <v>381</v>
      </c>
      <c r="Q1726" s="3" t="s">
        <v>4556</v>
      </c>
      <c r="R1726" s="5" t="s">
        <v>20739</v>
      </c>
      <c r="S1726" s="3" t="s">
        <v>144</v>
      </c>
      <c r="T1726" s="3" t="s">
        <v>37</v>
      </c>
      <c r="V1726" s="3">
        <v>127</v>
      </c>
      <c r="W1726" s="3">
        <v>78</v>
      </c>
      <c r="X1726" s="3">
        <v>103</v>
      </c>
      <c r="Y1726" s="3">
        <v>1724</v>
      </c>
      <c r="Z1726" s="3" t="s">
        <v>59</v>
      </c>
      <c r="AA1726" s="3">
        <v>511</v>
      </c>
      <c r="AB1726" s="3">
        <v>155</v>
      </c>
      <c r="AC1726" s="3">
        <v>22861016</v>
      </c>
      <c r="AD1726" s="3">
        <v>6662127</v>
      </c>
      <c r="AE1726" s="3" t="s">
        <v>89</v>
      </c>
      <c r="AF1726" s="3">
        <v>17</v>
      </c>
      <c r="AG1726" s="3">
        <v>4</v>
      </c>
    </row>
    <row r="1727" spans="1:33" ht="15.75" customHeight="1" x14ac:dyDescent="0.15">
      <c r="A1727" s="3">
        <v>22002</v>
      </c>
      <c r="B1727" s="3">
        <v>1725</v>
      </c>
      <c r="C1727" s="3">
        <v>39</v>
      </c>
      <c r="D1727" s="3" t="s">
        <v>4307</v>
      </c>
      <c r="E1727" s="3" t="s">
        <v>20740</v>
      </c>
      <c r="F1727" s="3" t="s">
        <v>297</v>
      </c>
      <c r="G1727" s="3" t="s">
        <v>146</v>
      </c>
      <c r="H1727" s="3" t="s">
        <v>11847</v>
      </c>
      <c r="I1727" s="3" t="s">
        <v>2725</v>
      </c>
      <c r="J1727" s="3">
        <v>242.83799999999999</v>
      </c>
      <c r="K1727" s="3">
        <v>5831677</v>
      </c>
      <c r="L1727" s="3" t="s">
        <v>215</v>
      </c>
      <c r="M1727" s="3">
        <v>2</v>
      </c>
      <c r="N1727" s="3" t="s">
        <v>4307</v>
      </c>
      <c r="O1727" s="3" t="s">
        <v>20740</v>
      </c>
      <c r="P1727" s="3" t="s">
        <v>1107</v>
      </c>
      <c r="Q1727" s="3" t="s">
        <v>13972</v>
      </c>
      <c r="R1727" s="5" t="s">
        <v>20741</v>
      </c>
      <c r="S1727" s="3" t="s">
        <v>11847</v>
      </c>
      <c r="T1727" s="3" t="s">
        <v>146</v>
      </c>
      <c r="V1727" s="3">
        <v>38</v>
      </c>
      <c r="X1727" s="3">
        <v>100</v>
      </c>
      <c r="Y1727" s="3">
        <v>1725</v>
      </c>
      <c r="Z1727" s="3" t="s">
        <v>215</v>
      </c>
      <c r="AA1727" s="3">
        <v>39</v>
      </c>
      <c r="AB1727" s="3">
        <v>21</v>
      </c>
      <c r="AC1727" s="3">
        <v>5831677</v>
      </c>
      <c r="AD1727" s="3">
        <v>1701001</v>
      </c>
      <c r="AE1727" s="3" t="s">
        <v>2725</v>
      </c>
      <c r="AF1727" s="3">
        <v>7</v>
      </c>
      <c r="AG1727" s="3">
        <v>30</v>
      </c>
    </row>
    <row r="1728" spans="1:33" ht="15.75" customHeight="1" x14ac:dyDescent="0.15">
      <c r="A1728" s="3">
        <v>24023</v>
      </c>
      <c r="B1728" s="3">
        <v>1726</v>
      </c>
      <c r="C1728" s="3">
        <v>14</v>
      </c>
      <c r="D1728" s="3" t="s">
        <v>4320</v>
      </c>
      <c r="E1728" s="3" t="s">
        <v>20742</v>
      </c>
      <c r="F1728" s="3" t="s">
        <v>331</v>
      </c>
      <c r="G1728" s="3" t="s">
        <v>167</v>
      </c>
      <c r="H1728" s="3" t="s">
        <v>11851</v>
      </c>
      <c r="I1728" s="3" t="s">
        <v>283</v>
      </c>
      <c r="J1728" s="3">
        <v>242.614</v>
      </c>
      <c r="K1728" s="3">
        <v>4777077</v>
      </c>
      <c r="L1728" s="3" t="s">
        <v>162</v>
      </c>
      <c r="M1728" s="3">
        <v>1</v>
      </c>
      <c r="N1728" s="3" t="s">
        <v>4320</v>
      </c>
      <c r="O1728" s="3" t="s">
        <v>20742</v>
      </c>
      <c r="P1728" s="3" t="s">
        <v>987</v>
      </c>
      <c r="Q1728" s="3" t="s">
        <v>13975</v>
      </c>
      <c r="R1728" s="5" t="s">
        <v>20744</v>
      </c>
      <c r="S1728" s="3" t="s">
        <v>11851</v>
      </c>
      <c r="T1728" s="3" t="s">
        <v>167</v>
      </c>
      <c r="V1728" s="3">
        <v>108</v>
      </c>
      <c r="W1728" s="3">
        <v>40</v>
      </c>
      <c r="X1728" s="3">
        <v>127</v>
      </c>
      <c r="Y1728" s="3">
        <v>1726</v>
      </c>
      <c r="Z1728" s="3" t="s">
        <v>162</v>
      </c>
      <c r="AA1728" s="3">
        <v>14</v>
      </c>
      <c r="AB1728" s="3">
        <v>6</v>
      </c>
      <c r="AC1728" s="3">
        <v>4777077</v>
      </c>
      <c r="AD1728" s="3">
        <v>1394303</v>
      </c>
      <c r="AE1728" s="3" t="s">
        <v>283</v>
      </c>
      <c r="AF1728" s="3">
        <v>8</v>
      </c>
      <c r="AG1728" s="3">
        <v>1</v>
      </c>
    </row>
    <row r="1729" spans="1:33" ht="15.75" customHeight="1" x14ac:dyDescent="0.15">
      <c r="A1729" s="3">
        <v>24893</v>
      </c>
      <c r="B1729" s="3">
        <v>1727</v>
      </c>
      <c r="C1729" s="3">
        <v>138</v>
      </c>
      <c r="D1729" s="3" t="s">
        <v>4325</v>
      </c>
      <c r="E1729" s="3" t="s">
        <v>20745</v>
      </c>
      <c r="F1729" s="3" t="s">
        <v>475</v>
      </c>
      <c r="G1729" s="3" t="s">
        <v>277</v>
      </c>
      <c r="H1729" s="3" t="s">
        <v>475</v>
      </c>
      <c r="I1729" s="3" t="s">
        <v>203</v>
      </c>
      <c r="J1729" s="3">
        <v>242.3706</v>
      </c>
      <c r="K1729" s="3">
        <v>21759035</v>
      </c>
      <c r="L1729" s="3" t="s">
        <v>162</v>
      </c>
      <c r="M1729" s="3">
        <v>0</v>
      </c>
      <c r="N1729" s="3" t="s">
        <v>4325</v>
      </c>
      <c r="O1729" s="3" t="s">
        <v>20745</v>
      </c>
      <c r="P1729" s="8">
        <v>40179</v>
      </c>
      <c r="Q1729" s="3" t="s">
        <v>7948</v>
      </c>
      <c r="R1729" s="5" t="s">
        <v>20747</v>
      </c>
      <c r="S1729" s="3" t="s">
        <v>475</v>
      </c>
      <c r="T1729" s="3" t="s">
        <v>277</v>
      </c>
      <c r="V1729" s="3">
        <v>127</v>
      </c>
      <c r="W1729" s="3">
        <v>127</v>
      </c>
      <c r="X1729" s="3">
        <v>127</v>
      </c>
      <c r="Y1729" s="3">
        <v>1727</v>
      </c>
      <c r="Z1729" s="3" t="s">
        <v>162</v>
      </c>
      <c r="AA1729" s="3">
        <v>138</v>
      </c>
      <c r="AB1729" s="3">
        <v>51</v>
      </c>
      <c r="AC1729" s="3">
        <v>21759035</v>
      </c>
      <c r="AD1729" s="3">
        <v>6355404</v>
      </c>
      <c r="AE1729" s="3" t="s">
        <v>203</v>
      </c>
      <c r="AF1729" s="3">
        <v>8</v>
      </c>
      <c r="AG1729" s="3">
        <v>9</v>
      </c>
    </row>
    <row r="1730" spans="1:33" ht="15.75" customHeight="1" x14ac:dyDescent="0.15">
      <c r="A1730" s="3">
        <v>25641</v>
      </c>
      <c r="B1730" s="3">
        <v>1728</v>
      </c>
      <c r="C1730" s="3">
        <v>106</v>
      </c>
      <c r="D1730" s="3" t="s">
        <v>4327</v>
      </c>
      <c r="E1730" s="3" t="s">
        <v>20748</v>
      </c>
      <c r="F1730" s="3" t="s">
        <v>657</v>
      </c>
      <c r="G1730" s="3" t="s">
        <v>246</v>
      </c>
      <c r="H1730" s="3" t="s">
        <v>11858</v>
      </c>
      <c r="I1730" s="3" t="s">
        <v>264</v>
      </c>
      <c r="J1730" s="3">
        <v>242.0831</v>
      </c>
      <c r="K1730" s="3">
        <v>10251252</v>
      </c>
      <c r="L1730" s="3" t="s">
        <v>66</v>
      </c>
      <c r="M1730" s="3">
        <v>0</v>
      </c>
      <c r="N1730" s="3" t="s">
        <v>4327</v>
      </c>
      <c r="O1730" s="3" t="s">
        <v>20748</v>
      </c>
      <c r="P1730" s="8">
        <v>36892</v>
      </c>
      <c r="Q1730" s="3" t="s">
        <v>13983</v>
      </c>
      <c r="R1730" s="5" t="s">
        <v>20750</v>
      </c>
      <c r="S1730" s="3" t="s">
        <v>11858</v>
      </c>
      <c r="T1730" s="3" t="s">
        <v>246</v>
      </c>
      <c r="V1730" s="3">
        <v>127</v>
      </c>
      <c r="W1730" s="3">
        <v>60</v>
      </c>
      <c r="X1730" s="3">
        <v>127</v>
      </c>
      <c r="Y1730" s="3">
        <v>1728</v>
      </c>
      <c r="Z1730" s="3" t="s">
        <v>66</v>
      </c>
      <c r="AA1730" s="3">
        <v>106</v>
      </c>
      <c r="AB1730" s="3">
        <v>74</v>
      </c>
      <c r="AC1730" s="3">
        <v>10251252</v>
      </c>
      <c r="AD1730" s="3">
        <v>2996714</v>
      </c>
      <c r="AE1730" s="3" t="s">
        <v>264</v>
      </c>
      <c r="AF1730" s="3">
        <v>9</v>
      </c>
      <c r="AG1730" s="3">
        <v>8</v>
      </c>
    </row>
    <row r="1731" spans="1:33" ht="15.75" customHeight="1" x14ac:dyDescent="0.15">
      <c r="A1731" s="3">
        <v>21153</v>
      </c>
      <c r="B1731" s="3">
        <v>1729</v>
      </c>
      <c r="C1731" s="3">
        <v>231</v>
      </c>
      <c r="D1731" s="3" t="s">
        <v>4328</v>
      </c>
      <c r="E1731" s="3" t="s">
        <v>20752</v>
      </c>
      <c r="F1731" s="3" t="s">
        <v>4061</v>
      </c>
      <c r="G1731" s="3" t="s">
        <v>446</v>
      </c>
      <c r="H1731" s="3" t="s">
        <v>4870</v>
      </c>
      <c r="I1731" s="3" t="s">
        <v>2435</v>
      </c>
      <c r="J1731" s="3">
        <v>241.8451</v>
      </c>
      <c r="K1731" s="3">
        <v>31893333</v>
      </c>
      <c r="L1731" s="3" t="s">
        <v>162</v>
      </c>
      <c r="M1731" s="3">
        <v>2</v>
      </c>
      <c r="N1731" s="3" t="s">
        <v>4328</v>
      </c>
      <c r="O1731" s="3" t="s">
        <v>20752</v>
      </c>
      <c r="P1731" s="3" t="s">
        <v>179</v>
      </c>
      <c r="Q1731" s="3" t="s">
        <v>13987</v>
      </c>
      <c r="R1731" s="5" t="s">
        <v>20753</v>
      </c>
      <c r="S1731" s="3" t="s">
        <v>4870</v>
      </c>
      <c r="T1731" s="3" t="s">
        <v>446</v>
      </c>
      <c r="V1731" s="3">
        <v>61</v>
      </c>
      <c r="W1731" s="3">
        <v>58</v>
      </c>
      <c r="X1731" s="3">
        <v>127</v>
      </c>
      <c r="Y1731" s="3">
        <v>1729</v>
      </c>
      <c r="Z1731" s="3" t="s">
        <v>162</v>
      </c>
      <c r="AA1731" s="3">
        <v>231</v>
      </c>
      <c r="AB1731" s="3">
        <v>92</v>
      </c>
      <c r="AC1731" s="3">
        <v>31893333</v>
      </c>
      <c r="AD1731" s="3">
        <v>9329762</v>
      </c>
      <c r="AE1731" s="3" t="s">
        <v>2435</v>
      </c>
      <c r="AF1731" s="3">
        <v>8</v>
      </c>
      <c r="AG1731" s="3">
        <v>29</v>
      </c>
    </row>
    <row r="1732" spans="1:33" ht="15.75" customHeight="1" x14ac:dyDescent="0.15">
      <c r="A1732" s="3">
        <v>19632</v>
      </c>
      <c r="B1732" s="3">
        <v>1730</v>
      </c>
      <c r="C1732" s="3">
        <v>32</v>
      </c>
      <c r="D1732" s="3" t="s">
        <v>4332</v>
      </c>
      <c r="E1732" s="3" t="s">
        <v>20754</v>
      </c>
      <c r="F1732" s="3" t="s">
        <v>96</v>
      </c>
      <c r="G1732" s="3" t="s">
        <v>61</v>
      </c>
      <c r="H1732" s="3" t="s">
        <v>4046</v>
      </c>
      <c r="I1732" s="3" t="s">
        <v>63</v>
      </c>
      <c r="J1732" s="3">
        <v>241.4478</v>
      </c>
      <c r="K1732" s="3">
        <v>7129925</v>
      </c>
      <c r="L1732" s="3" t="s">
        <v>75</v>
      </c>
      <c r="M1732" s="3">
        <v>3</v>
      </c>
      <c r="N1732" s="3" t="s">
        <v>4332</v>
      </c>
      <c r="O1732" s="3" t="s">
        <v>20754</v>
      </c>
      <c r="P1732" s="3" t="s">
        <v>104</v>
      </c>
      <c r="Q1732" s="3" t="s">
        <v>13993</v>
      </c>
      <c r="R1732" s="5" t="s">
        <v>20756</v>
      </c>
      <c r="S1732" s="3" t="s">
        <v>4046</v>
      </c>
      <c r="T1732" s="3" t="s">
        <v>61</v>
      </c>
      <c r="V1732" s="3">
        <v>126</v>
      </c>
      <c r="W1732" s="3">
        <v>127</v>
      </c>
      <c r="X1732" s="3">
        <v>41</v>
      </c>
      <c r="Y1732" s="3">
        <v>1730</v>
      </c>
      <c r="Z1732" s="3" t="s">
        <v>75</v>
      </c>
      <c r="AA1732" s="3">
        <v>32</v>
      </c>
      <c r="AB1732" s="3">
        <v>11</v>
      </c>
      <c r="AC1732" s="3">
        <v>7129925</v>
      </c>
      <c r="AD1732" s="3">
        <v>2088145</v>
      </c>
      <c r="AE1732" s="3" t="s">
        <v>63</v>
      </c>
      <c r="AF1732" s="3">
        <v>14</v>
      </c>
      <c r="AG1732" s="3">
        <v>3</v>
      </c>
    </row>
    <row r="1733" spans="1:33" ht="15.75" customHeight="1" x14ac:dyDescent="0.15">
      <c r="A1733" s="3">
        <v>24594</v>
      </c>
      <c r="B1733" s="3">
        <v>1731</v>
      </c>
      <c r="C1733" s="3">
        <v>17</v>
      </c>
      <c r="D1733" s="3" t="s">
        <v>4343</v>
      </c>
      <c r="E1733" s="3" t="s">
        <v>20757</v>
      </c>
      <c r="F1733" s="3" t="s">
        <v>210</v>
      </c>
      <c r="G1733" s="3" t="s">
        <v>114</v>
      </c>
      <c r="H1733" s="3" t="s">
        <v>115</v>
      </c>
      <c r="I1733" s="3" t="s">
        <v>116</v>
      </c>
      <c r="J1733" s="3">
        <v>240.8999</v>
      </c>
      <c r="K1733" s="3">
        <v>3078899</v>
      </c>
      <c r="L1733" s="3" t="s">
        <v>162</v>
      </c>
      <c r="M1733" s="3">
        <v>1</v>
      </c>
      <c r="N1733" s="3" t="s">
        <v>4343</v>
      </c>
      <c r="O1733" s="3" t="s">
        <v>20757</v>
      </c>
      <c r="P1733" s="8">
        <v>38718</v>
      </c>
      <c r="Q1733" s="3" t="s">
        <v>13998</v>
      </c>
      <c r="R1733" s="5" t="s">
        <v>20759</v>
      </c>
      <c r="S1733" s="3" t="s">
        <v>115</v>
      </c>
      <c r="T1733" s="3" t="s">
        <v>114</v>
      </c>
      <c r="V1733" s="3">
        <v>36</v>
      </c>
      <c r="W1733" s="3">
        <v>31</v>
      </c>
      <c r="X1733" s="3">
        <v>127</v>
      </c>
      <c r="Y1733" s="3">
        <v>1731</v>
      </c>
      <c r="Z1733" s="3" t="s">
        <v>162</v>
      </c>
      <c r="AA1733" s="3">
        <v>17</v>
      </c>
      <c r="AB1733" s="3">
        <v>7</v>
      </c>
      <c r="AC1733" s="3">
        <v>3078899</v>
      </c>
      <c r="AD1733" s="3">
        <v>903168</v>
      </c>
      <c r="AE1733" s="3" t="s">
        <v>116</v>
      </c>
      <c r="AF1733" s="3">
        <v>8</v>
      </c>
      <c r="AG1733" s="3">
        <v>46</v>
      </c>
    </row>
    <row r="1734" spans="1:33" ht="15.75" customHeight="1" x14ac:dyDescent="0.15">
      <c r="A1734" s="3">
        <v>26616</v>
      </c>
      <c r="B1734" s="3">
        <v>1732</v>
      </c>
      <c r="C1734" s="3">
        <v>30</v>
      </c>
      <c r="D1734" s="3" t="s">
        <v>11868</v>
      </c>
      <c r="E1734" s="3" t="s">
        <v>20760</v>
      </c>
      <c r="F1734" s="3" t="s">
        <v>657</v>
      </c>
      <c r="G1734" s="3" t="s">
        <v>246</v>
      </c>
      <c r="H1734" s="3" t="s">
        <v>11871</v>
      </c>
      <c r="I1734" s="3" t="s">
        <v>742</v>
      </c>
      <c r="J1734" s="3">
        <v>240.78290000000001</v>
      </c>
      <c r="K1734" s="3">
        <v>7469538</v>
      </c>
      <c r="L1734" s="3" t="s">
        <v>101</v>
      </c>
      <c r="M1734" s="3">
        <v>0</v>
      </c>
      <c r="N1734" s="3" t="s">
        <v>11868</v>
      </c>
      <c r="O1734" s="3" t="s">
        <v>20760</v>
      </c>
      <c r="P1734" s="8">
        <v>37987</v>
      </c>
      <c r="Q1734" s="3" t="s">
        <v>14001</v>
      </c>
      <c r="R1734" s="5" t="s">
        <v>20762</v>
      </c>
      <c r="S1734" s="3" t="s">
        <v>11871</v>
      </c>
      <c r="T1734" s="3" t="s">
        <v>246</v>
      </c>
      <c r="V1734" s="3">
        <v>127</v>
      </c>
      <c r="W1734" s="3">
        <v>71</v>
      </c>
      <c r="X1734" s="3">
        <v>127</v>
      </c>
      <c r="Y1734" s="3">
        <v>1732</v>
      </c>
      <c r="Z1734" s="3" t="s">
        <v>101</v>
      </c>
      <c r="AA1734" s="3">
        <v>30</v>
      </c>
      <c r="AB1734" s="3">
        <v>8</v>
      </c>
      <c r="AC1734" s="3">
        <v>7469538</v>
      </c>
      <c r="AD1734" s="3">
        <v>2191876</v>
      </c>
      <c r="AE1734" s="3" t="s">
        <v>742</v>
      </c>
      <c r="AF1734" s="3">
        <v>10</v>
      </c>
      <c r="AG1734" s="3">
        <v>17</v>
      </c>
    </row>
    <row r="1735" spans="1:33" ht="15.75" customHeight="1" x14ac:dyDescent="0.15">
      <c r="A1735" s="3">
        <v>25930</v>
      </c>
      <c r="B1735" s="3">
        <v>1733</v>
      </c>
      <c r="C1735" s="3">
        <v>3</v>
      </c>
      <c r="D1735" s="3" t="s">
        <v>4369</v>
      </c>
      <c r="E1735" s="3" t="s">
        <v>20765</v>
      </c>
      <c r="F1735" s="3" t="s">
        <v>4372</v>
      </c>
      <c r="G1735" s="3" t="s">
        <v>806</v>
      </c>
      <c r="H1735" s="3" t="s">
        <v>2347</v>
      </c>
      <c r="I1735" s="3" t="s">
        <v>79</v>
      </c>
      <c r="J1735" s="3">
        <v>240.6901</v>
      </c>
      <c r="K1735" s="3">
        <v>2613270</v>
      </c>
      <c r="L1735" s="3" t="s">
        <v>538</v>
      </c>
      <c r="M1735" s="3">
        <v>0</v>
      </c>
      <c r="N1735" s="3" t="s">
        <v>4369</v>
      </c>
      <c r="O1735" s="3" t="s">
        <v>20765</v>
      </c>
      <c r="P1735" s="8">
        <v>39448</v>
      </c>
      <c r="Q1735" s="3" t="s">
        <v>14006</v>
      </c>
      <c r="R1735" s="5" t="s">
        <v>20766</v>
      </c>
      <c r="S1735" s="3" t="s">
        <v>2347</v>
      </c>
      <c r="T1735" s="3" t="s">
        <v>806</v>
      </c>
      <c r="V1735" s="3">
        <v>4</v>
      </c>
      <c r="W1735" s="3">
        <v>57</v>
      </c>
      <c r="X1735" s="3">
        <v>58</v>
      </c>
      <c r="Y1735" s="3">
        <v>1733</v>
      </c>
      <c r="Z1735" s="3" t="s">
        <v>538</v>
      </c>
      <c r="AA1735" s="3">
        <v>3</v>
      </c>
      <c r="AB1735" s="3">
        <v>1</v>
      </c>
      <c r="AC1735" s="3">
        <v>2613270</v>
      </c>
      <c r="AD1735" s="3">
        <v>767052</v>
      </c>
      <c r="AE1735" s="3" t="s">
        <v>79</v>
      </c>
      <c r="AF1735" s="3">
        <v>3</v>
      </c>
      <c r="AG1735" s="3">
        <v>6</v>
      </c>
    </row>
    <row r="1736" spans="1:33" ht="15.75" customHeight="1" x14ac:dyDescent="0.15">
      <c r="A1736" s="3">
        <v>3899</v>
      </c>
      <c r="B1736" s="3">
        <v>1734</v>
      </c>
      <c r="C1736" s="3">
        <v>110</v>
      </c>
      <c r="D1736" s="3" t="s">
        <v>4159</v>
      </c>
      <c r="E1736" s="3" t="s">
        <v>20768</v>
      </c>
      <c r="F1736" s="3" t="s">
        <v>36</v>
      </c>
      <c r="G1736" s="3" t="s">
        <v>37</v>
      </c>
      <c r="H1736" s="3" t="s">
        <v>1234</v>
      </c>
      <c r="I1736" s="3" t="s">
        <v>69</v>
      </c>
      <c r="J1736" s="3">
        <v>240.6525</v>
      </c>
      <c r="K1736" s="3">
        <v>20390274</v>
      </c>
      <c r="L1736" s="3" t="s">
        <v>229</v>
      </c>
      <c r="M1736" s="3">
        <v>6</v>
      </c>
      <c r="N1736" s="3" t="s">
        <v>4159</v>
      </c>
      <c r="O1736" s="3" t="s">
        <v>20768</v>
      </c>
      <c r="P1736" s="3" t="s">
        <v>104</v>
      </c>
      <c r="Q1736" s="3" t="s">
        <v>4160</v>
      </c>
      <c r="R1736" s="5" t="s">
        <v>20770</v>
      </c>
      <c r="S1736" s="3" t="s">
        <v>1234</v>
      </c>
      <c r="T1736" s="3" t="s">
        <v>37</v>
      </c>
      <c r="V1736" s="3">
        <v>127</v>
      </c>
      <c r="W1736" s="3">
        <v>22</v>
      </c>
      <c r="X1736" s="3">
        <v>8</v>
      </c>
      <c r="Y1736" s="3">
        <v>1734</v>
      </c>
      <c r="Z1736" s="3" t="s">
        <v>229</v>
      </c>
      <c r="AA1736" s="3">
        <v>110</v>
      </c>
      <c r="AB1736" s="3">
        <v>70</v>
      </c>
      <c r="AC1736" s="3">
        <v>20390274</v>
      </c>
      <c r="AD1736" s="3">
        <v>5985653</v>
      </c>
      <c r="AE1736" s="3" t="s">
        <v>69</v>
      </c>
      <c r="AF1736" s="3">
        <v>25</v>
      </c>
      <c r="AG1736" s="3">
        <v>20</v>
      </c>
    </row>
    <row r="1737" spans="1:33" ht="15.75" customHeight="1" x14ac:dyDescent="0.15">
      <c r="A1737" s="3">
        <v>23558</v>
      </c>
      <c r="B1737" s="3">
        <v>1735</v>
      </c>
      <c r="C1737" s="3">
        <v>10</v>
      </c>
      <c r="D1737" s="3" t="s">
        <v>4375</v>
      </c>
      <c r="E1737" s="3" t="s">
        <v>20771</v>
      </c>
      <c r="F1737" s="3" t="s">
        <v>475</v>
      </c>
      <c r="G1737" s="3" t="s">
        <v>277</v>
      </c>
      <c r="H1737" s="3" t="s">
        <v>8323</v>
      </c>
      <c r="I1737" s="3" t="s">
        <v>203</v>
      </c>
      <c r="J1737" s="3">
        <v>240.51230000000001</v>
      </c>
      <c r="K1737" s="3">
        <v>2712729</v>
      </c>
      <c r="L1737" s="3" t="s">
        <v>356</v>
      </c>
      <c r="M1737" s="3">
        <v>1</v>
      </c>
      <c r="N1737" s="3" t="s">
        <v>4375</v>
      </c>
      <c r="O1737" s="3" t="s">
        <v>20771</v>
      </c>
      <c r="P1737" s="3" t="s">
        <v>1000</v>
      </c>
      <c r="Q1737" s="3" t="s">
        <v>8320</v>
      </c>
      <c r="R1737" s="5" t="s">
        <v>20773</v>
      </c>
      <c r="S1737" s="3" t="s">
        <v>8323</v>
      </c>
      <c r="T1737" s="3" t="s">
        <v>277</v>
      </c>
      <c r="V1737" s="3">
        <v>127</v>
      </c>
      <c r="W1737" s="3">
        <v>127</v>
      </c>
      <c r="X1737" s="3">
        <v>90</v>
      </c>
      <c r="Y1737" s="3">
        <v>1735</v>
      </c>
      <c r="Z1737" s="3" t="s">
        <v>356</v>
      </c>
      <c r="AA1737" s="3">
        <v>10</v>
      </c>
      <c r="AB1737" s="3">
        <v>4</v>
      </c>
      <c r="AC1737" s="3">
        <v>2712729</v>
      </c>
      <c r="AD1737" s="3">
        <v>796661</v>
      </c>
      <c r="AE1737" s="3" t="s">
        <v>203</v>
      </c>
      <c r="AF1737" s="3">
        <v>18</v>
      </c>
      <c r="AG1737" s="3">
        <v>9</v>
      </c>
    </row>
    <row r="1738" spans="1:33" ht="15.75" customHeight="1" x14ac:dyDescent="0.15">
      <c r="A1738" s="3">
        <v>25430</v>
      </c>
      <c r="B1738" s="3">
        <v>1736</v>
      </c>
      <c r="C1738" s="3">
        <v>89</v>
      </c>
      <c r="D1738" s="3" t="s">
        <v>4397</v>
      </c>
      <c r="E1738" s="3" t="s">
        <v>20774</v>
      </c>
      <c r="F1738" s="3" t="s">
        <v>1072</v>
      </c>
      <c r="G1738" s="3" t="s">
        <v>575</v>
      </c>
      <c r="H1738" s="3" t="s">
        <v>1375</v>
      </c>
      <c r="I1738" s="3" t="s">
        <v>1375</v>
      </c>
      <c r="J1738" s="3">
        <v>240.36189999999999</v>
      </c>
      <c r="K1738" s="3">
        <v>14108000</v>
      </c>
      <c r="L1738" s="3" t="s">
        <v>71</v>
      </c>
      <c r="M1738" s="3">
        <v>0</v>
      </c>
      <c r="N1738" s="3" t="s">
        <v>4397</v>
      </c>
      <c r="O1738" s="3" t="s">
        <v>20774</v>
      </c>
      <c r="P1738" s="8">
        <v>39083</v>
      </c>
      <c r="Q1738" s="3" t="s">
        <v>14019</v>
      </c>
      <c r="R1738" s="5" t="s">
        <v>20775</v>
      </c>
      <c r="S1738" s="3" t="s">
        <v>1375</v>
      </c>
      <c r="T1738" s="3" t="s">
        <v>575</v>
      </c>
      <c r="V1738" s="3">
        <v>39</v>
      </c>
      <c r="W1738" s="3">
        <v>33</v>
      </c>
      <c r="X1738" s="3">
        <v>127</v>
      </c>
      <c r="Y1738" s="3">
        <v>1736</v>
      </c>
      <c r="Z1738" s="3" t="s">
        <v>71</v>
      </c>
      <c r="AA1738" s="3">
        <v>89</v>
      </c>
      <c r="AB1738" s="3">
        <v>28</v>
      </c>
      <c r="AC1738" s="3">
        <v>14108000</v>
      </c>
      <c r="AD1738" s="3">
        <v>4145000</v>
      </c>
      <c r="AE1738" s="3" t="s">
        <v>1375</v>
      </c>
      <c r="AF1738" s="3">
        <v>5</v>
      </c>
      <c r="AG1738" s="3">
        <v>23</v>
      </c>
    </row>
    <row r="1739" spans="1:33" ht="15.75" customHeight="1" x14ac:dyDescent="0.15">
      <c r="A1739" s="3">
        <v>23780</v>
      </c>
      <c r="B1739" s="3">
        <v>1737</v>
      </c>
      <c r="C1739" s="3">
        <v>89</v>
      </c>
      <c r="D1739" s="3" t="s">
        <v>4417</v>
      </c>
      <c r="E1739" s="3" t="s">
        <v>20776</v>
      </c>
      <c r="F1739" s="3" t="s">
        <v>36</v>
      </c>
      <c r="G1739" s="3" t="s">
        <v>37</v>
      </c>
      <c r="H1739" s="3" t="s">
        <v>11885</v>
      </c>
      <c r="I1739" s="3" t="s">
        <v>39</v>
      </c>
      <c r="J1739" s="3">
        <v>240.05869999999999</v>
      </c>
      <c r="K1739" s="3">
        <v>3364619</v>
      </c>
      <c r="L1739" s="3" t="s">
        <v>50</v>
      </c>
      <c r="M1739" s="3">
        <v>1</v>
      </c>
      <c r="N1739" s="3" t="s">
        <v>4417</v>
      </c>
      <c r="O1739" s="3" t="s">
        <v>20776</v>
      </c>
      <c r="P1739" s="3" t="s">
        <v>179</v>
      </c>
      <c r="Q1739" s="3" t="s">
        <v>12271</v>
      </c>
      <c r="R1739" s="5" t="s">
        <v>20778</v>
      </c>
      <c r="S1739" s="3" t="s">
        <v>11885</v>
      </c>
      <c r="T1739" s="3" t="s">
        <v>37</v>
      </c>
      <c r="V1739" s="3">
        <v>127</v>
      </c>
      <c r="W1739" s="3">
        <v>107</v>
      </c>
      <c r="X1739" s="3">
        <v>52</v>
      </c>
      <c r="Y1739" s="3">
        <v>1737</v>
      </c>
      <c r="Z1739" s="3" t="s">
        <v>50</v>
      </c>
      <c r="AA1739" s="3">
        <v>89</v>
      </c>
      <c r="AB1739" s="3">
        <v>31</v>
      </c>
      <c r="AC1739" s="3">
        <v>3364619</v>
      </c>
      <c r="AD1739" s="3">
        <v>989423</v>
      </c>
      <c r="AE1739" s="3" t="s">
        <v>39</v>
      </c>
      <c r="AF1739" s="3">
        <v>11</v>
      </c>
      <c r="AG1739" s="3">
        <v>2</v>
      </c>
    </row>
    <row r="1740" spans="1:33" ht="15.75" customHeight="1" x14ac:dyDescent="0.15">
      <c r="A1740" s="3">
        <v>25694</v>
      </c>
      <c r="B1740" s="3">
        <v>1738</v>
      </c>
      <c r="C1740" s="3">
        <v>11</v>
      </c>
      <c r="D1740" s="3" t="s">
        <v>4421</v>
      </c>
      <c r="E1740" s="3" t="s">
        <v>20780</v>
      </c>
      <c r="F1740" s="3" t="s">
        <v>475</v>
      </c>
      <c r="G1740" s="3" t="s">
        <v>277</v>
      </c>
      <c r="H1740" s="3" t="s">
        <v>475</v>
      </c>
      <c r="I1740" s="3" t="s">
        <v>203</v>
      </c>
      <c r="J1740" s="3">
        <v>239.971</v>
      </c>
      <c r="K1740" s="3">
        <v>6605871</v>
      </c>
      <c r="L1740" s="3" t="s">
        <v>398</v>
      </c>
      <c r="M1740" s="3">
        <v>0</v>
      </c>
      <c r="N1740" s="3" t="s">
        <v>4421</v>
      </c>
      <c r="O1740" s="3" t="s">
        <v>20780</v>
      </c>
      <c r="P1740" s="8">
        <v>36161</v>
      </c>
      <c r="Q1740" s="3" t="s">
        <v>7891</v>
      </c>
      <c r="R1740" s="5" t="s">
        <v>20781</v>
      </c>
      <c r="S1740" s="3" t="s">
        <v>475</v>
      </c>
      <c r="T1740" s="3" t="s">
        <v>277</v>
      </c>
      <c r="V1740" s="3">
        <v>127</v>
      </c>
      <c r="W1740" s="3">
        <v>127</v>
      </c>
      <c r="X1740" s="3">
        <v>17</v>
      </c>
      <c r="Y1740" s="3">
        <v>1738</v>
      </c>
      <c r="Z1740" s="3" t="s">
        <v>398</v>
      </c>
      <c r="AA1740" s="3">
        <v>11</v>
      </c>
      <c r="AB1740" s="3">
        <v>3</v>
      </c>
      <c r="AC1740" s="3">
        <v>6605871</v>
      </c>
      <c r="AD1740" s="3">
        <v>1943069</v>
      </c>
      <c r="AE1740" s="3" t="s">
        <v>203</v>
      </c>
      <c r="AF1740" s="3">
        <v>1</v>
      </c>
      <c r="AG1740" s="3">
        <v>9</v>
      </c>
    </row>
    <row r="1741" spans="1:33" ht="15.75" customHeight="1" x14ac:dyDescent="0.15">
      <c r="A1741" s="3">
        <v>25307</v>
      </c>
      <c r="B1741" s="3">
        <v>1739</v>
      </c>
      <c r="C1741" s="3">
        <v>499</v>
      </c>
      <c r="D1741" s="3" t="s">
        <v>4428</v>
      </c>
      <c r="E1741" s="3" t="s">
        <v>20783</v>
      </c>
      <c r="F1741" s="3" t="s">
        <v>4061</v>
      </c>
      <c r="G1741" s="3" t="s">
        <v>446</v>
      </c>
      <c r="H1741" s="3" t="s">
        <v>11889</v>
      </c>
      <c r="I1741" s="3" t="s">
        <v>2435</v>
      </c>
      <c r="J1741" s="3">
        <v>239.88290000000001</v>
      </c>
      <c r="K1741" s="3">
        <v>25363660</v>
      </c>
      <c r="L1741" s="3" t="s">
        <v>538</v>
      </c>
      <c r="M1741" s="3">
        <v>0</v>
      </c>
      <c r="N1741" s="3" t="s">
        <v>4428</v>
      </c>
      <c r="O1741" s="3" t="s">
        <v>20783</v>
      </c>
      <c r="P1741" s="8">
        <v>39814</v>
      </c>
      <c r="Q1741" s="3" t="s">
        <v>14029</v>
      </c>
      <c r="R1741" s="5" t="s">
        <v>20784</v>
      </c>
      <c r="S1741" s="3" t="s">
        <v>11889</v>
      </c>
      <c r="T1741" s="3" t="s">
        <v>446</v>
      </c>
      <c r="V1741" s="3">
        <v>62</v>
      </c>
      <c r="W1741" s="3">
        <v>59</v>
      </c>
      <c r="X1741" s="3">
        <v>59</v>
      </c>
      <c r="Y1741" s="3">
        <v>1739</v>
      </c>
      <c r="Z1741" s="3" t="s">
        <v>538</v>
      </c>
      <c r="AA1741" s="3">
        <v>499</v>
      </c>
      <c r="AB1741" s="3">
        <v>225</v>
      </c>
      <c r="AC1741" s="3">
        <v>25363660</v>
      </c>
      <c r="AD1741" s="3">
        <v>7462471</v>
      </c>
      <c r="AE1741" s="3" t="s">
        <v>2435</v>
      </c>
      <c r="AF1741" s="3">
        <v>3</v>
      </c>
      <c r="AG1741" s="3">
        <v>29</v>
      </c>
    </row>
    <row r="1742" spans="1:33" ht="15.75" customHeight="1" x14ac:dyDescent="0.15">
      <c r="A1742" s="3">
        <v>24963</v>
      </c>
      <c r="B1742" s="3">
        <v>1740</v>
      </c>
      <c r="C1742" s="3">
        <v>3</v>
      </c>
      <c r="D1742" s="3" t="s">
        <v>4453</v>
      </c>
      <c r="E1742" s="3" t="s">
        <v>20786</v>
      </c>
      <c r="F1742" s="3" t="s">
        <v>475</v>
      </c>
      <c r="G1742" s="3" t="s">
        <v>277</v>
      </c>
      <c r="H1742" s="3" t="s">
        <v>991</v>
      </c>
      <c r="I1742" s="3" t="s">
        <v>203</v>
      </c>
      <c r="J1742" s="3">
        <v>239.70529999999999</v>
      </c>
      <c r="K1742" s="3">
        <v>3227200</v>
      </c>
      <c r="L1742" s="3" t="s">
        <v>221</v>
      </c>
      <c r="M1742" s="3">
        <v>0</v>
      </c>
      <c r="N1742" s="3" t="s">
        <v>4453</v>
      </c>
      <c r="O1742" s="3" t="s">
        <v>20786</v>
      </c>
      <c r="P1742" s="3" t="s">
        <v>179</v>
      </c>
      <c r="Q1742" s="3" t="s">
        <v>7508</v>
      </c>
      <c r="R1742" s="5" t="s">
        <v>20787</v>
      </c>
      <c r="S1742" s="3" t="s">
        <v>991</v>
      </c>
      <c r="T1742" s="3" t="s">
        <v>277</v>
      </c>
      <c r="V1742" s="3">
        <v>127</v>
      </c>
      <c r="W1742" s="3">
        <v>127</v>
      </c>
      <c r="X1742" s="3">
        <v>97</v>
      </c>
      <c r="Y1742" s="3">
        <v>1740</v>
      </c>
      <c r="Z1742" s="3" t="s">
        <v>221</v>
      </c>
      <c r="AA1742" s="3">
        <v>3</v>
      </c>
      <c r="AB1742" s="3">
        <v>3</v>
      </c>
      <c r="AC1742" s="3">
        <v>3227200</v>
      </c>
      <c r="AD1742" s="3">
        <v>950000</v>
      </c>
      <c r="AE1742" s="3" t="s">
        <v>203</v>
      </c>
      <c r="AF1742" s="3">
        <v>2</v>
      </c>
      <c r="AG1742" s="3">
        <v>9</v>
      </c>
    </row>
    <row r="1743" spans="1:33" ht="15.75" customHeight="1" x14ac:dyDescent="0.15">
      <c r="A1743" s="3">
        <v>17650</v>
      </c>
      <c r="B1743" s="3">
        <v>1741</v>
      </c>
      <c r="C1743" s="3">
        <v>61</v>
      </c>
      <c r="D1743" s="3" t="s">
        <v>4459</v>
      </c>
      <c r="E1743" s="3" t="s">
        <v>20789</v>
      </c>
      <c r="F1743" s="3" t="s">
        <v>6874</v>
      </c>
      <c r="G1743" s="3" t="s">
        <v>621</v>
      </c>
      <c r="H1743" s="3" t="s">
        <v>4662</v>
      </c>
      <c r="I1743" s="15"/>
      <c r="J1743" s="3">
        <v>239.1893</v>
      </c>
      <c r="K1743" s="3">
        <v>105747923</v>
      </c>
      <c r="L1743" s="3" t="s">
        <v>162</v>
      </c>
      <c r="M1743" s="3">
        <v>4</v>
      </c>
      <c r="N1743" s="3" t="s">
        <v>4459</v>
      </c>
      <c r="O1743" s="3" t="s">
        <v>20789</v>
      </c>
      <c r="P1743" s="3" t="s">
        <v>104</v>
      </c>
      <c r="Q1743" s="3" t="s">
        <v>14040</v>
      </c>
      <c r="R1743" s="5" t="s">
        <v>20791</v>
      </c>
      <c r="S1743" s="3" t="s">
        <v>4662</v>
      </c>
      <c r="T1743" s="3" t="s">
        <v>621</v>
      </c>
      <c r="V1743" s="3">
        <v>23</v>
      </c>
      <c r="W1743" s="3">
        <v>0</v>
      </c>
      <c r="X1743" s="3">
        <v>127</v>
      </c>
      <c r="Y1743" s="3">
        <v>1741</v>
      </c>
      <c r="Z1743" s="3" t="s">
        <v>162</v>
      </c>
      <c r="AA1743" s="3">
        <v>61</v>
      </c>
      <c r="AB1743" s="3">
        <v>30</v>
      </c>
      <c r="AC1743" s="3">
        <v>105747923</v>
      </c>
      <c r="AD1743" s="3">
        <v>31176665</v>
      </c>
      <c r="AF1743" s="3">
        <v>8</v>
      </c>
      <c r="AG1743" s="3">
        <v>373</v>
      </c>
    </row>
    <row r="1744" spans="1:33" ht="15.75" customHeight="1" x14ac:dyDescent="0.15">
      <c r="A1744" s="3">
        <v>20157</v>
      </c>
      <c r="B1744" s="3">
        <v>1742</v>
      </c>
      <c r="C1744" s="3">
        <v>33</v>
      </c>
      <c r="D1744" s="3" t="s">
        <v>4483</v>
      </c>
      <c r="E1744" s="3" t="s">
        <v>20793</v>
      </c>
      <c r="F1744" s="3" t="s">
        <v>6767</v>
      </c>
      <c r="G1744" s="3" t="s">
        <v>796</v>
      </c>
      <c r="H1744" s="3" t="s">
        <v>4456</v>
      </c>
      <c r="I1744" s="3" t="s">
        <v>4522</v>
      </c>
      <c r="J1744" s="3">
        <v>238.7621</v>
      </c>
      <c r="K1744" s="3">
        <v>6909761</v>
      </c>
      <c r="L1744" s="3" t="s">
        <v>221</v>
      </c>
      <c r="M1744" s="3">
        <v>3</v>
      </c>
      <c r="N1744" s="3" t="s">
        <v>4483</v>
      </c>
      <c r="O1744" s="3" t="s">
        <v>20793</v>
      </c>
      <c r="P1744" s="3" t="s">
        <v>41</v>
      </c>
      <c r="Q1744" s="3" t="s">
        <v>14047</v>
      </c>
      <c r="R1744" s="5" t="s">
        <v>20795</v>
      </c>
      <c r="S1744" s="3" t="s">
        <v>4456</v>
      </c>
      <c r="T1744" s="3" t="s">
        <v>796</v>
      </c>
      <c r="V1744" s="3">
        <v>9</v>
      </c>
      <c r="W1744" s="3">
        <v>0</v>
      </c>
      <c r="X1744" s="3">
        <v>98</v>
      </c>
      <c r="Y1744" s="3">
        <v>1742</v>
      </c>
      <c r="Z1744" s="3" t="s">
        <v>221</v>
      </c>
      <c r="AA1744" s="3">
        <v>33</v>
      </c>
      <c r="AB1744" s="3">
        <v>18</v>
      </c>
      <c r="AC1744" s="3">
        <v>6909761</v>
      </c>
      <c r="AD1744" s="3">
        <v>2039709</v>
      </c>
      <c r="AF1744" s="3">
        <v>2</v>
      </c>
      <c r="AG1744" s="3">
        <v>57</v>
      </c>
    </row>
    <row r="1745" spans="1:33" ht="15.75" customHeight="1" x14ac:dyDescent="0.15">
      <c r="A1745" s="3">
        <v>26472</v>
      </c>
      <c r="B1745" s="3">
        <v>1743</v>
      </c>
      <c r="C1745" s="3">
        <v>48</v>
      </c>
      <c r="D1745" s="3" t="s">
        <v>4486</v>
      </c>
      <c r="E1745" s="3" t="s">
        <v>20797</v>
      </c>
      <c r="F1745" s="3" t="s">
        <v>1105</v>
      </c>
      <c r="G1745" s="3" t="s">
        <v>486</v>
      </c>
      <c r="H1745" s="3" t="s">
        <v>11897</v>
      </c>
      <c r="I1745" s="3" t="s">
        <v>488</v>
      </c>
      <c r="J1745" s="3">
        <v>238.74180000000001</v>
      </c>
      <c r="K1745" s="3">
        <v>8948536</v>
      </c>
      <c r="L1745" s="3" t="s">
        <v>478</v>
      </c>
      <c r="M1745" s="3">
        <v>0</v>
      </c>
      <c r="N1745" s="3" t="s">
        <v>4486</v>
      </c>
      <c r="O1745" s="3" t="s">
        <v>20797</v>
      </c>
      <c r="P1745" s="8">
        <v>38353</v>
      </c>
      <c r="Q1745" s="3" t="s">
        <v>14051</v>
      </c>
      <c r="R1745" s="5" t="s">
        <v>20798</v>
      </c>
      <c r="S1745" s="3" t="s">
        <v>11897</v>
      </c>
      <c r="T1745" s="3" t="s">
        <v>486</v>
      </c>
      <c r="V1745" s="3">
        <v>30</v>
      </c>
      <c r="W1745" s="3">
        <v>23</v>
      </c>
      <c r="X1745" s="3">
        <v>35</v>
      </c>
      <c r="Y1745" s="3">
        <v>1743</v>
      </c>
      <c r="Z1745" s="3" t="s">
        <v>478</v>
      </c>
      <c r="AA1745" s="3">
        <v>48</v>
      </c>
      <c r="AB1745" s="3">
        <v>18</v>
      </c>
      <c r="AC1745" s="3">
        <v>8948536</v>
      </c>
      <c r="AD1745" s="3">
        <v>2641698</v>
      </c>
      <c r="AE1745" s="3" t="s">
        <v>488</v>
      </c>
      <c r="AF1745" s="3">
        <v>15</v>
      </c>
      <c r="AG1745" s="3">
        <v>50</v>
      </c>
    </row>
    <row r="1746" spans="1:33" ht="15.75" customHeight="1" x14ac:dyDescent="0.15">
      <c r="A1746" s="3">
        <v>25523</v>
      </c>
      <c r="B1746" s="3">
        <v>1744</v>
      </c>
      <c r="C1746" s="3">
        <v>104</v>
      </c>
      <c r="D1746" s="3" t="s">
        <v>3337</v>
      </c>
      <c r="E1746" s="3" t="s">
        <v>20800</v>
      </c>
      <c r="F1746" s="3" t="s">
        <v>475</v>
      </c>
      <c r="G1746" s="3" t="s">
        <v>277</v>
      </c>
      <c r="H1746" s="3" t="s">
        <v>991</v>
      </c>
      <c r="I1746" s="3" t="s">
        <v>203</v>
      </c>
      <c r="J1746" s="3">
        <v>238.71700000000001</v>
      </c>
      <c r="K1746" s="3">
        <v>20102921</v>
      </c>
      <c r="L1746" s="3" t="s">
        <v>59</v>
      </c>
      <c r="M1746" s="3">
        <v>0</v>
      </c>
      <c r="N1746" s="3" t="s">
        <v>3337</v>
      </c>
      <c r="O1746" s="3" t="s">
        <v>20800</v>
      </c>
      <c r="P1746" s="8">
        <v>39814</v>
      </c>
      <c r="Q1746" s="3" t="s">
        <v>3339</v>
      </c>
      <c r="R1746" s="5" t="s">
        <v>20802</v>
      </c>
      <c r="S1746" s="3" t="s">
        <v>991</v>
      </c>
      <c r="T1746" s="3" t="s">
        <v>277</v>
      </c>
      <c r="V1746" s="3">
        <v>127</v>
      </c>
      <c r="W1746" s="3">
        <v>127</v>
      </c>
      <c r="X1746" s="3">
        <v>104</v>
      </c>
      <c r="Y1746" s="3">
        <v>1744</v>
      </c>
      <c r="Z1746" s="3" t="s">
        <v>59</v>
      </c>
      <c r="AA1746" s="3">
        <v>104</v>
      </c>
      <c r="AB1746" s="3">
        <v>10</v>
      </c>
      <c r="AC1746" s="3">
        <v>20102921</v>
      </c>
      <c r="AD1746" s="3">
        <v>5935020</v>
      </c>
      <c r="AE1746" s="3" t="s">
        <v>203</v>
      </c>
      <c r="AF1746" s="3">
        <v>17</v>
      </c>
      <c r="AG1746" s="3">
        <v>9</v>
      </c>
    </row>
    <row r="1747" spans="1:33" ht="15.75" customHeight="1" x14ac:dyDescent="0.15">
      <c r="A1747" s="3">
        <v>23561</v>
      </c>
      <c r="B1747" s="3">
        <v>1745</v>
      </c>
      <c r="C1747" s="3">
        <v>329</v>
      </c>
      <c r="D1747" s="3" t="s">
        <v>4510</v>
      </c>
      <c r="E1747" s="3" t="s">
        <v>20804</v>
      </c>
      <c r="F1747" s="3" t="s">
        <v>3877</v>
      </c>
      <c r="G1747" s="3" t="s">
        <v>731</v>
      </c>
      <c r="H1747" s="3" t="s">
        <v>11902</v>
      </c>
      <c r="I1747" s="3" t="s">
        <v>9266</v>
      </c>
      <c r="J1747" s="3">
        <v>238.6694</v>
      </c>
      <c r="K1747" s="3">
        <v>74542441</v>
      </c>
      <c r="L1747" s="3" t="s">
        <v>101</v>
      </c>
      <c r="M1747" s="3">
        <v>1</v>
      </c>
      <c r="N1747" s="3" t="s">
        <v>4510</v>
      </c>
      <c r="O1747" s="3" t="s">
        <v>20804</v>
      </c>
      <c r="P1747" s="3" t="s">
        <v>1000</v>
      </c>
      <c r="Q1747" s="3" t="s">
        <v>14059</v>
      </c>
      <c r="R1747" s="5" t="s">
        <v>20806</v>
      </c>
      <c r="S1747" s="3" t="s">
        <v>11902</v>
      </c>
      <c r="T1747" s="3" t="s">
        <v>731</v>
      </c>
      <c r="V1747" s="3">
        <v>22</v>
      </c>
      <c r="W1747" s="3">
        <v>0</v>
      </c>
      <c r="X1747" s="3">
        <v>127</v>
      </c>
      <c r="Y1747" s="3">
        <v>1745</v>
      </c>
      <c r="Z1747" s="3" t="s">
        <v>101</v>
      </c>
      <c r="AA1747" s="3">
        <v>329</v>
      </c>
      <c r="AB1747" s="3">
        <v>30</v>
      </c>
      <c r="AC1747" s="3">
        <v>74542441</v>
      </c>
      <c r="AD1747" s="3">
        <v>22010387</v>
      </c>
      <c r="AF1747" s="3">
        <v>10</v>
      </c>
      <c r="AG1747" s="3">
        <v>107</v>
      </c>
    </row>
    <row r="1748" spans="1:33" ht="15.75" customHeight="1" x14ac:dyDescent="0.15">
      <c r="A1748" s="3">
        <v>19213</v>
      </c>
      <c r="B1748" s="3">
        <v>1746</v>
      </c>
      <c r="C1748" s="3">
        <v>71</v>
      </c>
      <c r="D1748" s="3" t="s">
        <v>4513</v>
      </c>
      <c r="E1748" s="3" t="s">
        <v>20809</v>
      </c>
      <c r="F1748" s="3" t="s">
        <v>657</v>
      </c>
      <c r="G1748" s="3" t="s">
        <v>246</v>
      </c>
      <c r="H1748" s="3" t="s">
        <v>240</v>
      </c>
      <c r="I1748" s="3" t="s">
        <v>240</v>
      </c>
      <c r="J1748" s="3">
        <v>238.66399999999999</v>
      </c>
      <c r="K1748" s="3">
        <v>51206000</v>
      </c>
      <c r="L1748" s="3" t="s">
        <v>75</v>
      </c>
      <c r="M1748" s="3">
        <v>3</v>
      </c>
      <c r="N1748" s="3" t="s">
        <v>4513</v>
      </c>
      <c r="O1748" s="3" t="s">
        <v>20809</v>
      </c>
      <c r="P1748" s="3" t="s">
        <v>179</v>
      </c>
      <c r="Q1748" s="3" t="s">
        <v>14064</v>
      </c>
      <c r="R1748" s="5" t="s">
        <v>20811</v>
      </c>
      <c r="S1748" s="3" t="s">
        <v>240</v>
      </c>
      <c r="T1748" s="3" t="s">
        <v>246</v>
      </c>
      <c r="V1748" s="3">
        <v>127</v>
      </c>
      <c r="W1748" s="3">
        <v>38</v>
      </c>
      <c r="X1748" s="3">
        <v>42</v>
      </c>
      <c r="Y1748" s="3">
        <v>1746</v>
      </c>
      <c r="Z1748" s="3" t="s">
        <v>75</v>
      </c>
      <c r="AA1748" s="3">
        <v>71</v>
      </c>
      <c r="AB1748" s="3">
        <v>21</v>
      </c>
      <c r="AC1748" s="3">
        <v>51206000</v>
      </c>
      <c r="AD1748" s="3">
        <v>15120000</v>
      </c>
      <c r="AE1748" s="3" t="s">
        <v>240</v>
      </c>
      <c r="AF1748" s="3">
        <v>14</v>
      </c>
      <c r="AG1748" s="3">
        <v>18</v>
      </c>
    </row>
    <row r="1749" spans="1:33" ht="15.75" customHeight="1" x14ac:dyDescent="0.15">
      <c r="A1749" s="3">
        <v>23449</v>
      </c>
      <c r="B1749" s="3">
        <v>1747</v>
      </c>
      <c r="C1749" s="3">
        <v>35</v>
      </c>
      <c r="D1749" s="3" t="s">
        <v>4517</v>
      </c>
      <c r="E1749" s="3" t="s">
        <v>20813</v>
      </c>
      <c r="F1749" s="3" t="s">
        <v>1620</v>
      </c>
      <c r="G1749" s="3" t="s">
        <v>412</v>
      </c>
      <c r="H1749" s="3" t="s">
        <v>11906</v>
      </c>
      <c r="I1749" s="3" t="s">
        <v>742</v>
      </c>
      <c r="J1749" s="3">
        <v>238.45920000000001</v>
      </c>
      <c r="K1749" s="3">
        <v>5629608</v>
      </c>
      <c r="L1749" s="3" t="s">
        <v>641</v>
      </c>
      <c r="M1749" s="3">
        <v>1</v>
      </c>
      <c r="N1749" s="3" t="s">
        <v>4517</v>
      </c>
      <c r="O1749" s="3" t="s">
        <v>20813</v>
      </c>
      <c r="P1749" s="3" t="s">
        <v>41</v>
      </c>
      <c r="Q1749" s="3" t="s">
        <v>14069</v>
      </c>
      <c r="R1749" s="5" t="s">
        <v>20814</v>
      </c>
      <c r="S1749" s="3" t="s">
        <v>11906</v>
      </c>
      <c r="T1749" s="3" t="s">
        <v>412</v>
      </c>
      <c r="V1749" s="3">
        <v>76</v>
      </c>
      <c r="W1749" s="3">
        <v>72</v>
      </c>
      <c r="X1749" s="3">
        <v>12</v>
      </c>
      <c r="Y1749" s="3">
        <v>1747</v>
      </c>
      <c r="Z1749" s="3" t="s">
        <v>641</v>
      </c>
      <c r="AA1749" s="3">
        <v>35</v>
      </c>
      <c r="AB1749" s="3">
        <v>1</v>
      </c>
      <c r="AC1749" s="3">
        <v>5629608</v>
      </c>
      <c r="AD1749" s="3">
        <v>1663305</v>
      </c>
      <c r="AE1749" s="3" t="s">
        <v>742</v>
      </c>
      <c r="AF1749" s="3">
        <v>23</v>
      </c>
      <c r="AG1749" s="3">
        <v>17</v>
      </c>
    </row>
    <row r="1750" spans="1:33" ht="15.75" customHeight="1" x14ac:dyDescent="0.15">
      <c r="A1750" s="3">
        <v>21904</v>
      </c>
      <c r="B1750" s="3">
        <v>1748</v>
      </c>
      <c r="C1750" s="3">
        <v>42</v>
      </c>
      <c r="D1750" s="3" t="s">
        <v>4519</v>
      </c>
      <c r="E1750" s="3" t="s">
        <v>20815</v>
      </c>
      <c r="F1750" s="3" t="s">
        <v>1121</v>
      </c>
      <c r="G1750" s="3" t="s">
        <v>497</v>
      </c>
      <c r="H1750" s="3" t="s">
        <v>11911</v>
      </c>
      <c r="I1750" s="3" t="s">
        <v>1587</v>
      </c>
      <c r="J1750" s="3">
        <v>238.23339999999999</v>
      </c>
      <c r="K1750" s="3">
        <v>51104373</v>
      </c>
      <c r="L1750" s="3" t="s">
        <v>538</v>
      </c>
      <c r="M1750" s="3">
        <v>2</v>
      </c>
      <c r="N1750" s="3" t="s">
        <v>4519</v>
      </c>
      <c r="O1750" s="3" t="s">
        <v>20815</v>
      </c>
      <c r="P1750" s="3" t="s">
        <v>179</v>
      </c>
      <c r="Q1750" s="3" t="s">
        <v>14073</v>
      </c>
      <c r="R1750" s="5" t="s">
        <v>20817</v>
      </c>
      <c r="S1750" s="3" t="s">
        <v>11911</v>
      </c>
      <c r="T1750" s="3" t="s">
        <v>497</v>
      </c>
      <c r="V1750" s="3">
        <v>18</v>
      </c>
      <c r="W1750" s="3">
        <v>0</v>
      </c>
      <c r="X1750" s="3">
        <v>60</v>
      </c>
      <c r="Y1750" s="3">
        <v>1748</v>
      </c>
      <c r="Z1750" s="3" t="s">
        <v>538</v>
      </c>
      <c r="AA1750" s="3">
        <v>42</v>
      </c>
      <c r="AB1750" s="3">
        <v>22</v>
      </c>
      <c r="AC1750" s="3">
        <v>51104373</v>
      </c>
      <c r="AD1750" s="3">
        <v>15109203</v>
      </c>
      <c r="AF1750" s="3">
        <v>3</v>
      </c>
      <c r="AG1750" s="3">
        <v>27</v>
      </c>
    </row>
    <row r="1751" spans="1:33" ht="15.75" customHeight="1" x14ac:dyDescent="0.15">
      <c r="A1751" s="3">
        <v>23566</v>
      </c>
      <c r="B1751" s="3">
        <v>1749</v>
      </c>
      <c r="C1751" s="3">
        <v>73</v>
      </c>
      <c r="D1751" s="5" t="s">
        <v>4521</v>
      </c>
      <c r="E1751" s="3" t="s">
        <v>20819</v>
      </c>
      <c r="F1751" s="3" t="s">
        <v>475</v>
      </c>
      <c r="G1751" s="3" t="s">
        <v>277</v>
      </c>
      <c r="H1751" s="3" t="s">
        <v>475</v>
      </c>
      <c r="I1751" s="3" t="s">
        <v>203</v>
      </c>
      <c r="J1751" s="3">
        <v>238.22040000000001</v>
      </c>
      <c r="K1751" s="3">
        <v>18932000</v>
      </c>
      <c r="L1751" s="3" t="s">
        <v>356</v>
      </c>
      <c r="M1751" s="3">
        <v>1</v>
      </c>
      <c r="N1751" s="5" t="s">
        <v>4521</v>
      </c>
      <c r="O1751" s="3" t="s">
        <v>20819</v>
      </c>
      <c r="P1751" s="3" t="s">
        <v>1000</v>
      </c>
      <c r="Q1751" s="3" t="s">
        <v>8330</v>
      </c>
      <c r="R1751" s="5" t="s">
        <v>20821</v>
      </c>
      <c r="S1751" s="3" t="s">
        <v>475</v>
      </c>
      <c r="T1751" s="3" t="s">
        <v>277</v>
      </c>
      <c r="V1751" s="3">
        <v>127</v>
      </c>
      <c r="W1751" s="3">
        <v>127</v>
      </c>
      <c r="X1751" s="3">
        <v>91</v>
      </c>
      <c r="Y1751" s="3">
        <v>1749</v>
      </c>
      <c r="Z1751" s="3" t="s">
        <v>356</v>
      </c>
      <c r="AA1751" s="3">
        <v>73</v>
      </c>
      <c r="AB1751" s="3">
        <v>22</v>
      </c>
      <c r="AC1751" s="3">
        <v>18932000</v>
      </c>
      <c r="AD1751" s="3">
        <v>5597534</v>
      </c>
      <c r="AE1751" s="3" t="s">
        <v>203</v>
      </c>
      <c r="AF1751" s="3">
        <v>18</v>
      </c>
      <c r="AG1751" s="3">
        <v>9</v>
      </c>
    </row>
    <row r="1752" spans="1:33" ht="15.75" customHeight="1" x14ac:dyDescent="0.15">
      <c r="A1752" s="3">
        <v>23834</v>
      </c>
      <c r="B1752" s="3">
        <v>1750</v>
      </c>
      <c r="C1752" s="3">
        <v>45</v>
      </c>
      <c r="D1752" s="3" t="s">
        <v>4540</v>
      </c>
      <c r="E1752" s="3" t="s">
        <v>20823</v>
      </c>
      <c r="F1752" s="3" t="s">
        <v>297</v>
      </c>
      <c r="G1752" s="3" t="s">
        <v>146</v>
      </c>
      <c r="H1752" s="3" t="s">
        <v>2725</v>
      </c>
      <c r="I1752" s="3" t="s">
        <v>2725</v>
      </c>
      <c r="J1752" s="3">
        <v>238.15559999999999</v>
      </c>
      <c r="K1752" s="3">
        <v>3388319</v>
      </c>
      <c r="L1752" s="3" t="s">
        <v>162</v>
      </c>
      <c r="M1752" s="3">
        <v>1</v>
      </c>
      <c r="N1752" s="3" t="s">
        <v>4540</v>
      </c>
      <c r="O1752" s="3" t="s">
        <v>20823</v>
      </c>
      <c r="P1752" s="3" t="s">
        <v>1063</v>
      </c>
      <c r="Q1752" s="3" t="s">
        <v>14081</v>
      </c>
      <c r="R1752" s="5" t="s">
        <v>20825</v>
      </c>
      <c r="S1752" s="3" t="s">
        <v>2725</v>
      </c>
      <c r="T1752" s="3" t="s">
        <v>146</v>
      </c>
      <c r="V1752" s="3">
        <v>39</v>
      </c>
      <c r="X1752" s="3">
        <v>127</v>
      </c>
      <c r="Y1752" s="3">
        <v>1750</v>
      </c>
      <c r="Z1752" s="3" t="s">
        <v>162</v>
      </c>
      <c r="AA1752" s="3">
        <v>45</v>
      </c>
      <c r="AB1752" s="3">
        <v>11</v>
      </c>
      <c r="AC1752" s="3">
        <v>3388319</v>
      </c>
      <c r="AD1752" s="3">
        <v>1002000</v>
      </c>
      <c r="AE1752" s="3" t="s">
        <v>2725</v>
      </c>
      <c r="AF1752" s="3">
        <v>8</v>
      </c>
      <c r="AG1752" s="3">
        <v>30</v>
      </c>
    </row>
    <row r="1753" spans="1:33" ht="15.75" customHeight="1" x14ac:dyDescent="0.15">
      <c r="A1753" s="3">
        <v>18999</v>
      </c>
      <c r="B1753" s="3">
        <v>1751</v>
      </c>
      <c r="C1753" s="3">
        <v>25</v>
      </c>
      <c r="D1753" s="3" t="s">
        <v>4541</v>
      </c>
      <c r="E1753" s="3" t="s">
        <v>20826</v>
      </c>
      <c r="F1753" s="3" t="s">
        <v>1193</v>
      </c>
      <c r="G1753" s="3" t="s">
        <v>564</v>
      </c>
      <c r="H1753" s="3" t="s">
        <v>7862</v>
      </c>
      <c r="I1753" s="3" t="s">
        <v>63</v>
      </c>
      <c r="J1753" s="3">
        <v>238.08709999999999</v>
      </c>
      <c r="K1753" s="3">
        <v>13821000</v>
      </c>
      <c r="L1753" s="3" t="s">
        <v>101</v>
      </c>
      <c r="M1753" s="3">
        <v>4</v>
      </c>
      <c r="N1753" s="3" t="s">
        <v>4541</v>
      </c>
      <c r="O1753" s="3" t="s">
        <v>20826</v>
      </c>
      <c r="P1753" s="3" t="s">
        <v>179</v>
      </c>
      <c r="Q1753" s="3" t="s">
        <v>14086</v>
      </c>
      <c r="R1753" s="5" t="s">
        <v>20828</v>
      </c>
      <c r="S1753" s="3" t="s">
        <v>7862</v>
      </c>
      <c r="T1753" s="3" t="s">
        <v>564</v>
      </c>
      <c r="V1753" s="3">
        <v>49</v>
      </c>
      <c r="W1753" s="3">
        <v>127</v>
      </c>
      <c r="X1753" s="3">
        <v>127</v>
      </c>
      <c r="Y1753" s="3">
        <v>1751</v>
      </c>
      <c r="Z1753" s="3" t="s">
        <v>101</v>
      </c>
      <c r="AA1753" s="3">
        <v>25</v>
      </c>
      <c r="AB1753" s="3">
        <v>8</v>
      </c>
      <c r="AC1753" s="3">
        <v>13821000</v>
      </c>
      <c r="AD1753" s="3">
        <v>4088000</v>
      </c>
      <c r="AE1753" s="3" t="s">
        <v>63</v>
      </c>
      <c r="AF1753" s="3">
        <v>10</v>
      </c>
      <c r="AG1753" s="3">
        <v>3</v>
      </c>
    </row>
    <row r="1754" spans="1:33" ht="15.75" customHeight="1" x14ac:dyDescent="0.15">
      <c r="A1754" s="3">
        <v>25693</v>
      </c>
      <c r="B1754" s="3">
        <v>1752</v>
      </c>
      <c r="C1754" s="3">
        <v>38</v>
      </c>
      <c r="D1754" s="3" t="s">
        <v>4543</v>
      </c>
      <c r="E1754" s="3" t="s">
        <v>20830</v>
      </c>
      <c r="F1754" s="3" t="s">
        <v>657</v>
      </c>
      <c r="G1754" s="3" t="s">
        <v>246</v>
      </c>
      <c r="H1754" s="3" t="s">
        <v>240</v>
      </c>
      <c r="I1754" s="3" t="s">
        <v>240</v>
      </c>
      <c r="J1754" s="3">
        <v>238.05250000000001</v>
      </c>
      <c r="K1754" s="3">
        <v>13264728</v>
      </c>
      <c r="L1754" s="3" t="s">
        <v>335</v>
      </c>
      <c r="M1754" s="3">
        <v>0</v>
      </c>
      <c r="N1754" s="3" t="s">
        <v>4543</v>
      </c>
      <c r="O1754" s="3" t="s">
        <v>20830</v>
      </c>
      <c r="P1754" s="8">
        <v>37257</v>
      </c>
      <c r="Q1754" s="3" t="s">
        <v>14090</v>
      </c>
      <c r="R1754" s="5" t="s">
        <v>20833</v>
      </c>
      <c r="S1754" s="3" t="s">
        <v>240</v>
      </c>
      <c r="T1754" s="3" t="s">
        <v>246</v>
      </c>
      <c r="V1754" s="3">
        <v>127</v>
      </c>
      <c r="W1754" s="3">
        <v>39</v>
      </c>
      <c r="X1754" s="3">
        <v>51</v>
      </c>
      <c r="Y1754" s="3">
        <v>1752</v>
      </c>
      <c r="Z1754" s="3" t="s">
        <v>335</v>
      </c>
      <c r="AA1754" s="3">
        <v>38</v>
      </c>
      <c r="AB1754" s="3">
        <v>24</v>
      </c>
      <c r="AC1754" s="3">
        <v>13264728</v>
      </c>
      <c r="AD1754" s="3">
        <v>3923866</v>
      </c>
      <c r="AE1754" s="3" t="s">
        <v>240</v>
      </c>
      <c r="AF1754" s="3">
        <v>21</v>
      </c>
      <c r="AG1754" s="3">
        <v>18</v>
      </c>
    </row>
    <row r="1755" spans="1:33" ht="15.75" customHeight="1" x14ac:dyDescent="0.15">
      <c r="A1755" s="3">
        <v>25399</v>
      </c>
      <c r="B1755" s="3">
        <v>1753</v>
      </c>
      <c r="C1755" s="3">
        <v>12</v>
      </c>
      <c r="D1755" s="5" t="s">
        <v>4545</v>
      </c>
      <c r="E1755" s="3" t="s">
        <v>20836</v>
      </c>
      <c r="F1755" s="3" t="s">
        <v>4061</v>
      </c>
      <c r="G1755" s="3" t="s">
        <v>446</v>
      </c>
      <c r="H1755" s="3" t="s">
        <v>5874</v>
      </c>
      <c r="I1755" s="3" t="s">
        <v>2435</v>
      </c>
      <c r="J1755" s="3">
        <v>237.9956</v>
      </c>
      <c r="K1755" s="3">
        <v>3790658</v>
      </c>
      <c r="L1755" s="3" t="s">
        <v>101</v>
      </c>
      <c r="M1755" s="3">
        <v>0</v>
      </c>
      <c r="N1755" s="5" t="s">
        <v>4545</v>
      </c>
      <c r="O1755" s="3" t="s">
        <v>20836</v>
      </c>
      <c r="P1755" s="8">
        <v>37987</v>
      </c>
      <c r="Q1755" s="3" t="s">
        <v>14096</v>
      </c>
      <c r="R1755" s="5" t="s">
        <v>20838</v>
      </c>
      <c r="S1755" s="3" t="s">
        <v>5874</v>
      </c>
      <c r="T1755" s="3" t="s">
        <v>446</v>
      </c>
      <c r="V1755" s="3">
        <v>63</v>
      </c>
      <c r="W1755" s="3">
        <v>60</v>
      </c>
      <c r="X1755" s="3">
        <v>127</v>
      </c>
      <c r="Y1755" s="3">
        <v>1753</v>
      </c>
      <c r="Z1755" s="3" t="s">
        <v>101</v>
      </c>
      <c r="AA1755" s="3">
        <v>12</v>
      </c>
      <c r="AB1755" s="3">
        <v>6</v>
      </c>
      <c r="AC1755" s="3">
        <v>3790658</v>
      </c>
      <c r="AD1755" s="3">
        <v>1121511</v>
      </c>
      <c r="AE1755" s="3" t="s">
        <v>2435</v>
      </c>
      <c r="AF1755" s="3">
        <v>10</v>
      </c>
      <c r="AG1755" s="3">
        <v>29</v>
      </c>
    </row>
    <row r="1756" spans="1:33" ht="15.75" customHeight="1" x14ac:dyDescent="0.15">
      <c r="A1756" s="3">
        <v>21581</v>
      </c>
      <c r="B1756" s="3">
        <v>1754</v>
      </c>
      <c r="C1756" s="3">
        <v>150</v>
      </c>
      <c r="D1756" s="5" t="s">
        <v>4557</v>
      </c>
      <c r="E1756" s="3" t="s">
        <v>20840</v>
      </c>
      <c r="F1756" s="3" t="s">
        <v>269</v>
      </c>
      <c r="G1756" s="3" t="s">
        <v>133</v>
      </c>
      <c r="H1756" s="3" t="s">
        <v>11925</v>
      </c>
      <c r="I1756" s="3" t="s">
        <v>14102</v>
      </c>
      <c r="J1756" s="3">
        <v>237.91909999999999</v>
      </c>
      <c r="K1756" s="3">
        <v>7120932</v>
      </c>
      <c r="L1756" s="3" t="s">
        <v>538</v>
      </c>
      <c r="M1756" s="3">
        <v>2</v>
      </c>
      <c r="N1756" s="5" t="s">
        <v>4557</v>
      </c>
      <c r="O1756" s="3" t="s">
        <v>20840</v>
      </c>
      <c r="P1756" s="3" t="s">
        <v>987</v>
      </c>
      <c r="Q1756" s="3" t="s">
        <v>14100</v>
      </c>
      <c r="R1756" s="5" t="s">
        <v>20841</v>
      </c>
      <c r="S1756" s="3" t="s">
        <v>11925</v>
      </c>
      <c r="T1756" s="3" t="s">
        <v>133</v>
      </c>
      <c r="V1756" s="3">
        <v>45</v>
      </c>
      <c r="W1756" s="3">
        <v>0</v>
      </c>
      <c r="X1756" s="3">
        <v>61</v>
      </c>
      <c r="Y1756" s="3">
        <v>1754</v>
      </c>
      <c r="Z1756" s="3" t="s">
        <v>538</v>
      </c>
      <c r="AA1756" s="3">
        <v>150</v>
      </c>
      <c r="AB1756" s="3">
        <v>10</v>
      </c>
      <c r="AC1756" s="3">
        <v>7120932</v>
      </c>
      <c r="AD1756" s="3">
        <v>2107289</v>
      </c>
      <c r="AF1756" s="3">
        <v>3</v>
      </c>
      <c r="AG1756" s="3">
        <v>245</v>
      </c>
    </row>
    <row r="1757" spans="1:33" ht="15.75" customHeight="1" x14ac:dyDescent="0.15">
      <c r="A1757" s="3">
        <v>20374</v>
      </c>
      <c r="B1757" s="3">
        <v>1755</v>
      </c>
      <c r="C1757" s="3">
        <v>100</v>
      </c>
      <c r="D1757" s="3" t="s">
        <v>4558</v>
      </c>
      <c r="E1757" s="3" t="s">
        <v>20843</v>
      </c>
      <c r="F1757" s="3" t="s">
        <v>1105</v>
      </c>
      <c r="G1757" s="3" t="s">
        <v>486</v>
      </c>
      <c r="H1757" s="3" t="s">
        <v>11927</v>
      </c>
      <c r="I1757" s="3" t="s">
        <v>488</v>
      </c>
      <c r="J1757" s="3">
        <v>237.51050000000001</v>
      </c>
      <c r="K1757" s="3">
        <v>40176024</v>
      </c>
      <c r="L1757" s="3" t="s">
        <v>356</v>
      </c>
      <c r="M1757" s="3">
        <v>1</v>
      </c>
      <c r="N1757" s="3" t="s">
        <v>4558</v>
      </c>
      <c r="O1757" s="3" t="s">
        <v>20843</v>
      </c>
      <c r="P1757" s="3" t="s">
        <v>7073</v>
      </c>
      <c r="Q1757" s="3" t="s">
        <v>14105</v>
      </c>
      <c r="R1757" s="5" t="s">
        <v>20845</v>
      </c>
      <c r="S1757" s="3" t="s">
        <v>11927</v>
      </c>
      <c r="T1757" s="3" t="s">
        <v>486</v>
      </c>
      <c r="V1757" s="3">
        <v>31</v>
      </c>
      <c r="W1757" s="3">
        <v>24</v>
      </c>
      <c r="X1757" s="3">
        <v>92</v>
      </c>
      <c r="Y1757" s="3">
        <v>1755</v>
      </c>
      <c r="Z1757" s="3" t="s">
        <v>356</v>
      </c>
      <c r="AA1757" s="3">
        <v>100</v>
      </c>
      <c r="AB1757" s="3">
        <v>50</v>
      </c>
      <c r="AC1757" s="3">
        <v>40176024</v>
      </c>
      <c r="AD1757" s="3">
        <v>11903638</v>
      </c>
      <c r="AE1757" s="3" t="s">
        <v>488</v>
      </c>
      <c r="AF1757" s="3">
        <v>18</v>
      </c>
      <c r="AG1757" s="3">
        <v>50</v>
      </c>
    </row>
    <row r="1758" spans="1:33" ht="15.75" customHeight="1" x14ac:dyDescent="0.15">
      <c r="A1758" s="3">
        <v>25131</v>
      </c>
      <c r="B1758" s="3">
        <v>1756</v>
      </c>
      <c r="C1758" s="3">
        <v>41</v>
      </c>
      <c r="D1758" s="3" t="s">
        <v>4562</v>
      </c>
      <c r="E1758" s="3" t="s">
        <v>20848</v>
      </c>
      <c r="F1758" s="3" t="s">
        <v>475</v>
      </c>
      <c r="G1758" s="3" t="s">
        <v>277</v>
      </c>
      <c r="H1758" s="3" t="s">
        <v>475</v>
      </c>
      <c r="I1758" s="3" t="s">
        <v>203</v>
      </c>
      <c r="J1758" s="3">
        <v>237.4161</v>
      </c>
      <c r="K1758" s="3">
        <v>8697262</v>
      </c>
      <c r="L1758" s="3" t="s">
        <v>50</v>
      </c>
      <c r="M1758" s="3">
        <v>0</v>
      </c>
      <c r="N1758" s="3" t="s">
        <v>4562</v>
      </c>
      <c r="O1758" s="3" t="s">
        <v>20848</v>
      </c>
      <c r="P1758" s="8">
        <v>39448</v>
      </c>
      <c r="Q1758" s="3" t="s">
        <v>7628</v>
      </c>
      <c r="R1758" s="5" t="s">
        <v>20849</v>
      </c>
      <c r="S1758" s="3" t="s">
        <v>475</v>
      </c>
      <c r="T1758" s="3" t="s">
        <v>277</v>
      </c>
      <c r="V1758" s="3">
        <v>127</v>
      </c>
      <c r="W1758" s="3">
        <v>127</v>
      </c>
      <c r="X1758" s="3">
        <v>53</v>
      </c>
      <c r="Y1758" s="3">
        <v>1756</v>
      </c>
      <c r="Z1758" s="3" t="s">
        <v>50</v>
      </c>
      <c r="AA1758" s="3">
        <v>41</v>
      </c>
      <c r="AB1758" s="3">
        <v>24</v>
      </c>
      <c r="AC1758" s="3">
        <v>8697262</v>
      </c>
      <c r="AD1758" s="3">
        <v>2577607</v>
      </c>
      <c r="AE1758" s="3" t="s">
        <v>203</v>
      </c>
      <c r="AF1758" s="3">
        <v>11</v>
      </c>
      <c r="AG1758" s="3">
        <v>9</v>
      </c>
    </row>
    <row r="1759" spans="1:33" ht="15.75" customHeight="1" x14ac:dyDescent="0.15">
      <c r="A1759" s="3">
        <v>25458</v>
      </c>
      <c r="B1759" s="3">
        <v>1757</v>
      </c>
      <c r="C1759" s="3">
        <v>32</v>
      </c>
      <c r="D1759" s="3" t="s">
        <v>4564</v>
      </c>
      <c r="E1759" s="3" t="s">
        <v>20851</v>
      </c>
      <c r="F1759" s="3" t="s">
        <v>36</v>
      </c>
      <c r="G1759" s="3" t="s">
        <v>37</v>
      </c>
      <c r="H1759" s="3" t="s">
        <v>10040</v>
      </c>
      <c r="I1759" s="3" t="s">
        <v>39</v>
      </c>
      <c r="J1759" s="3">
        <v>237.12960000000001</v>
      </c>
      <c r="K1759" s="3">
        <v>4199515</v>
      </c>
      <c r="L1759" s="3" t="s">
        <v>677</v>
      </c>
      <c r="M1759" s="3">
        <v>0</v>
      </c>
      <c r="N1759" s="3" t="s">
        <v>4564</v>
      </c>
      <c r="O1759" s="3" t="s">
        <v>20851</v>
      </c>
      <c r="P1759" s="8">
        <v>37257</v>
      </c>
      <c r="Q1759" s="3" t="s">
        <v>11369</v>
      </c>
      <c r="R1759" s="5" t="s">
        <v>20853</v>
      </c>
      <c r="S1759" s="3" t="s">
        <v>10040</v>
      </c>
      <c r="T1759" s="3" t="s">
        <v>37</v>
      </c>
      <c r="V1759" s="3">
        <v>127</v>
      </c>
      <c r="W1759" s="3">
        <v>108</v>
      </c>
      <c r="X1759" s="3">
        <v>30</v>
      </c>
      <c r="Y1759" s="3">
        <v>1757</v>
      </c>
      <c r="Z1759" s="3" t="s">
        <v>677</v>
      </c>
      <c r="AA1759" s="3">
        <v>32</v>
      </c>
      <c r="AB1759" s="3">
        <v>10</v>
      </c>
      <c r="AC1759" s="3">
        <v>4199515</v>
      </c>
      <c r="AD1759" s="3">
        <v>1245668</v>
      </c>
      <c r="AE1759" s="3" t="s">
        <v>39</v>
      </c>
      <c r="AF1759" s="3">
        <v>12</v>
      </c>
      <c r="AG1759" s="3">
        <v>2</v>
      </c>
    </row>
    <row r="1760" spans="1:33" ht="15.75" customHeight="1" x14ac:dyDescent="0.15">
      <c r="A1760" s="3">
        <v>25850</v>
      </c>
      <c r="B1760" s="3">
        <v>1758</v>
      </c>
      <c r="C1760" s="3">
        <v>9</v>
      </c>
      <c r="D1760" s="3" t="s">
        <v>4566</v>
      </c>
      <c r="E1760" s="3" t="s">
        <v>20855</v>
      </c>
      <c r="F1760" s="3" t="s">
        <v>36</v>
      </c>
      <c r="G1760" s="3" t="s">
        <v>37</v>
      </c>
      <c r="H1760" s="3" t="s">
        <v>7522</v>
      </c>
      <c r="I1760" s="3" t="s">
        <v>39</v>
      </c>
      <c r="J1760" s="3">
        <v>236.94589999999999</v>
      </c>
      <c r="K1760" s="3">
        <v>3038848</v>
      </c>
      <c r="L1760" s="3" t="s">
        <v>101</v>
      </c>
      <c r="M1760" s="3">
        <v>0</v>
      </c>
      <c r="N1760" s="3" t="s">
        <v>4566</v>
      </c>
      <c r="O1760" s="3" t="s">
        <v>20855</v>
      </c>
      <c r="P1760" s="8">
        <v>39448</v>
      </c>
      <c r="Q1760" s="3" t="s">
        <v>11576</v>
      </c>
      <c r="R1760" s="5" t="s">
        <v>20857</v>
      </c>
      <c r="S1760" s="3" t="s">
        <v>7522</v>
      </c>
      <c r="T1760" s="3" t="s">
        <v>37</v>
      </c>
      <c r="V1760" s="3">
        <v>127</v>
      </c>
      <c r="W1760" s="3">
        <v>109</v>
      </c>
      <c r="X1760" s="3">
        <v>127</v>
      </c>
      <c r="Y1760" s="3">
        <v>1758</v>
      </c>
      <c r="Z1760" s="3" t="s">
        <v>101</v>
      </c>
      <c r="AA1760" s="3">
        <v>9</v>
      </c>
      <c r="AB1760" s="3">
        <v>2</v>
      </c>
      <c r="AC1760" s="3">
        <v>3038848</v>
      </c>
      <c r="AD1760" s="3">
        <v>901880</v>
      </c>
      <c r="AE1760" s="3" t="s">
        <v>39</v>
      </c>
      <c r="AF1760" s="3">
        <v>10</v>
      </c>
      <c r="AG1760" s="3">
        <v>2</v>
      </c>
    </row>
    <row r="1761" spans="1:33" ht="15.75" customHeight="1" x14ac:dyDescent="0.15">
      <c r="A1761" s="3">
        <v>25519</v>
      </c>
      <c r="B1761" s="3">
        <v>1759</v>
      </c>
      <c r="C1761" s="3">
        <v>210</v>
      </c>
      <c r="D1761" s="3" t="s">
        <v>4568</v>
      </c>
      <c r="E1761" s="3" t="s">
        <v>20859</v>
      </c>
      <c r="F1761" s="3" t="s">
        <v>143</v>
      </c>
      <c r="G1761" s="3" t="s">
        <v>77</v>
      </c>
      <c r="H1761" s="3" t="s">
        <v>5996</v>
      </c>
      <c r="I1761" s="3" t="s">
        <v>79</v>
      </c>
      <c r="J1761" s="3">
        <v>236.71350000000001</v>
      </c>
      <c r="K1761" s="3">
        <v>7462156</v>
      </c>
      <c r="L1761" s="3" t="s">
        <v>59</v>
      </c>
      <c r="M1761" s="3">
        <v>0</v>
      </c>
      <c r="N1761" s="3" t="s">
        <v>4568</v>
      </c>
      <c r="O1761" s="3" t="s">
        <v>20859</v>
      </c>
      <c r="P1761" s="8">
        <v>39448</v>
      </c>
      <c r="Q1761" s="3" t="s">
        <v>5992</v>
      </c>
      <c r="R1761" s="5" t="s">
        <v>20861</v>
      </c>
      <c r="S1761" s="3" t="s">
        <v>5996</v>
      </c>
      <c r="T1761" s="3" t="s">
        <v>77</v>
      </c>
      <c r="V1761" s="3">
        <v>61</v>
      </c>
      <c r="W1761" s="3">
        <v>58</v>
      </c>
      <c r="X1761" s="3">
        <v>105</v>
      </c>
      <c r="Y1761" s="3">
        <v>1759</v>
      </c>
      <c r="Z1761" s="3" t="s">
        <v>59</v>
      </c>
      <c r="AA1761" s="3">
        <v>210</v>
      </c>
      <c r="AB1761" s="3">
        <v>3</v>
      </c>
      <c r="AC1761" s="3">
        <v>7462156</v>
      </c>
      <c r="AD1761" s="3">
        <v>2216174</v>
      </c>
      <c r="AE1761" s="3" t="s">
        <v>79</v>
      </c>
      <c r="AF1761" s="3">
        <v>17</v>
      </c>
      <c r="AG1761" s="3">
        <v>6</v>
      </c>
    </row>
    <row r="1762" spans="1:33" ht="15.75" customHeight="1" x14ac:dyDescent="0.15">
      <c r="A1762" s="3">
        <v>25118</v>
      </c>
      <c r="B1762" s="3">
        <v>1760</v>
      </c>
      <c r="C1762" s="3">
        <v>52</v>
      </c>
      <c r="D1762" s="3" t="s">
        <v>4572</v>
      </c>
      <c r="E1762" s="3" t="s">
        <v>20863</v>
      </c>
      <c r="F1762" s="3" t="s">
        <v>1193</v>
      </c>
      <c r="G1762" s="3" t="s">
        <v>564</v>
      </c>
      <c r="H1762" s="3" t="s">
        <v>7862</v>
      </c>
      <c r="I1762" s="3" t="s">
        <v>63</v>
      </c>
      <c r="J1762" s="3">
        <v>235.85380000000001</v>
      </c>
      <c r="K1762" s="3">
        <v>4824832</v>
      </c>
      <c r="L1762" s="3" t="s">
        <v>215</v>
      </c>
      <c r="M1762" s="3">
        <v>0</v>
      </c>
      <c r="N1762" s="3" t="s">
        <v>4572</v>
      </c>
      <c r="O1762" s="3" t="s">
        <v>20863</v>
      </c>
      <c r="P1762" s="8">
        <v>36892</v>
      </c>
      <c r="Q1762" s="3" t="s">
        <v>14131</v>
      </c>
      <c r="R1762" s="5" t="s">
        <v>20864</v>
      </c>
      <c r="S1762" s="3" t="s">
        <v>7862</v>
      </c>
      <c r="T1762" s="3" t="s">
        <v>564</v>
      </c>
      <c r="V1762" s="3">
        <v>50</v>
      </c>
      <c r="W1762" s="3">
        <v>127</v>
      </c>
      <c r="X1762" s="3">
        <v>101</v>
      </c>
      <c r="Y1762" s="3">
        <v>1760</v>
      </c>
      <c r="Z1762" s="3" t="s">
        <v>215</v>
      </c>
      <c r="AA1762" s="3">
        <v>52</v>
      </c>
      <c r="AB1762" s="3">
        <v>14</v>
      </c>
      <c r="AC1762" s="3">
        <v>4824832</v>
      </c>
      <c r="AD1762" s="3">
        <v>1436587</v>
      </c>
      <c r="AE1762" s="3" t="s">
        <v>63</v>
      </c>
      <c r="AF1762" s="3">
        <v>7</v>
      </c>
      <c r="AG1762" s="3">
        <v>3</v>
      </c>
    </row>
    <row r="1763" spans="1:33" ht="15.75" customHeight="1" x14ac:dyDescent="0.15">
      <c r="A1763" s="3">
        <v>23516</v>
      </c>
      <c r="B1763" s="3">
        <v>1761</v>
      </c>
      <c r="C1763" s="3">
        <v>36</v>
      </c>
      <c r="D1763" s="3" t="s">
        <v>4257</v>
      </c>
      <c r="E1763" s="3" t="s">
        <v>20866</v>
      </c>
      <c r="F1763" s="3" t="s">
        <v>36</v>
      </c>
      <c r="G1763" s="3" t="s">
        <v>37</v>
      </c>
      <c r="H1763" s="3" t="s">
        <v>89</v>
      </c>
      <c r="I1763" s="3" t="s">
        <v>89</v>
      </c>
      <c r="J1763" s="3">
        <v>235.714</v>
      </c>
      <c r="K1763" s="3">
        <v>6022256</v>
      </c>
      <c r="L1763" s="3" t="s">
        <v>71</v>
      </c>
      <c r="M1763" s="3">
        <v>1</v>
      </c>
      <c r="N1763" s="3" t="s">
        <v>4257</v>
      </c>
      <c r="O1763" s="3" t="s">
        <v>20866</v>
      </c>
      <c r="P1763" s="3" t="s">
        <v>41</v>
      </c>
      <c r="Q1763" s="3" t="s">
        <v>4260</v>
      </c>
      <c r="R1763" s="5" t="s">
        <v>20868</v>
      </c>
      <c r="S1763" s="3" t="s">
        <v>89</v>
      </c>
      <c r="T1763" s="3" t="s">
        <v>37</v>
      </c>
      <c r="V1763" s="3">
        <v>127</v>
      </c>
      <c r="W1763" s="3">
        <v>79</v>
      </c>
      <c r="X1763" s="3">
        <v>127</v>
      </c>
      <c r="Y1763" s="3">
        <v>1761</v>
      </c>
      <c r="Z1763" s="3" t="s">
        <v>71</v>
      </c>
      <c r="AA1763" s="3">
        <v>36</v>
      </c>
      <c r="AB1763" s="3">
        <v>10</v>
      </c>
      <c r="AC1763" s="3">
        <v>6022256</v>
      </c>
      <c r="AD1763" s="3">
        <v>1793865</v>
      </c>
      <c r="AE1763" s="3" t="s">
        <v>89</v>
      </c>
      <c r="AF1763" s="3">
        <v>5</v>
      </c>
      <c r="AG1763" s="3">
        <v>4</v>
      </c>
    </row>
    <row r="1764" spans="1:33" ht="15.75" customHeight="1" x14ac:dyDescent="0.15">
      <c r="A1764" s="3">
        <v>24994</v>
      </c>
      <c r="B1764" s="3">
        <v>1762</v>
      </c>
      <c r="C1764" s="3">
        <v>182</v>
      </c>
      <c r="D1764" s="3" t="s">
        <v>4579</v>
      </c>
      <c r="E1764" s="3" t="s">
        <v>20870</v>
      </c>
      <c r="F1764" s="3" t="s">
        <v>210</v>
      </c>
      <c r="G1764" s="3" t="s">
        <v>114</v>
      </c>
      <c r="H1764" s="3" t="s">
        <v>116</v>
      </c>
      <c r="I1764" s="3" t="s">
        <v>116</v>
      </c>
      <c r="J1764" s="3">
        <v>235.66499999999999</v>
      </c>
      <c r="K1764" s="3">
        <v>28216000</v>
      </c>
      <c r="L1764" s="3" t="s">
        <v>478</v>
      </c>
      <c r="M1764" s="3">
        <v>0</v>
      </c>
      <c r="N1764" s="3" t="s">
        <v>4579</v>
      </c>
      <c r="O1764" s="3" t="s">
        <v>20870</v>
      </c>
      <c r="P1764" s="8" t="s">
        <v>14142</v>
      </c>
      <c r="Q1764" s="3" t="s">
        <v>14138</v>
      </c>
      <c r="R1764" s="5" t="s">
        <v>20872</v>
      </c>
      <c r="S1764" s="3" t="s">
        <v>116</v>
      </c>
      <c r="T1764" s="3" t="s">
        <v>114</v>
      </c>
      <c r="V1764" s="3">
        <v>37</v>
      </c>
      <c r="W1764" s="3">
        <v>32</v>
      </c>
      <c r="X1764" s="3">
        <v>36</v>
      </c>
      <c r="Y1764" s="3">
        <v>1762</v>
      </c>
      <c r="Z1764" s="3" t="s">
        <v>478</v>
      </c>
      <c r="AA1764" s="3">
        <v>182</v>
      </c>
      <c r="AB1764" s="3">
        <v>60</v>
      </c>
      <c r="AC1764" s="3">
        <v>28216000</v>
      </c>
      <c r="AD1764" s="3">
        <v>8406000</v>
      </c>
      <c r="AE1764" s="3" t="s">
        <v>116</v>
      </c>
      <c r="AF1764" s="3">
        <v>15</v>
      </c>
      <c r="AG1764" s="3">
        <v>46</v>
      </c>
    </row>
    <row r="1765" spans="1:33" ht="15.75" customHeight="1" x14ac:dyDescent="0.15">
      <c r="A1765" s="3">
        <v>1627</v>
      </c>
      <c r="B1765" s="3">
        <v>1763</v>
      </c>
      <c r="C1765" s="3">
        <v>522</v>
      </c>
      <c r="D1765" s="3" t="s">
        <v>4563</v>
      </c>
      <c r="E1765" s="3" t="s">
        <v>20874</v>
      </c>
      <c r="F1765" s="3" t="s">
        <v>36</v>
      </c>
      <c r="G1765" s="3" t="s">
        <v>37</v>
      </c>
      <c r="H1765" s="3" t="s">
        <v>473</v>
      </c>
      <c r="I1765" s="3" t="s">
        <v>89</v>
      </c>
      <c r="J1765" s="3">
        <v>235.3861</v>
      </c>
      <c r="K1765" s="3">
        <v>108048000</v>
      </c>
      <c r="L1765" s="3" t="s">
        <v>59</v>
      </c>
      <c r="M1765" s="3">
        <v>5</v>
      </c>
      <c r="N1765" s="3" t="s">
        <v>4563</v>
      </c>
      <c r="O1765" s="3" t="s">
        <v>20874</v>
      </c>
      <c r="P1765" s="3" t="s">
        <v>835</v>
      </c>
      <c r="Q1765" s="3" t="s">
        <v>4565</v>
      </c>
      <c r="R1765" s="5" t="s">
        <v>20876</v>
      </c>
      <c r="S1765" s="3" t="s">
        <v>473</v>
      </c>
      <c r="T1765" s="3" t="s">
        <v>37</v>
      </c>
      <c r="V1765" s="3">
        <v>127</v>
      </c>
      <c r="W1765" s="3">
        <v>80</v>
      </c>
      <c r="X1765" s="3">
        <v>106</v>
      </c>
      <c r="Y1765" s="3">
        <v>1763</v>
      </c>
      <c r="Z1765" s="3" t="s">
        <v>59</v>
      </c>
      <c r="AA1765" s="3">
        <v>522</v>
      </c>
      <c r="AB1765" s="3">
        <v>234</v>
      </c>
      <c r="AC1765" s="3">
        <v>108048000</v>
      </c>
      <c r="AD1765" s="3">
        <v>32216000</v>
      </c>
      <c r="AE1765" s="3" t="s">
        <v>89</v>
      </c>
      <c r="AF1765" s="3">
        <v>17</v>
      </c>
      <c r="AG1765" s="3">
        <v>4</v>
      </c>
    </row>
    <row r="1766" spans="1:33" ht="15.75" customHeight="1" x14ac:dyDescent="0.15">
      <c r="A1766" s="3">
        <v>23759</v>
      </c>
      <c r="B1766" s="3">
        <v>1764</v>
      </c>
      <c r="C1766" s="3">
        <v>36</v>
      </c>
      <c r="D1766" s="3" t="s">
        <v>4588</v>
      </c>
      <c r="E1766" s="3" t="s">
        <v>20877</v>
      </c>
      <c r="F1766" s="3" t="s">
        <v>855</v>
      </c>
      <c r="G1766" s="3" t="s">
        <v>292</v>
      </c>
      <c r="H1766" s="3" t="s">
        <v>1032</v>
      </c>
      <c r="I1766" s="3" t="s">
        <v>1032</v>
      </c>
      <c r="J1766" s="3">
        <v>235.34370000000001</v>
      </c>
      <c r="K1766" s="3">
        <v>7154468</v>
      </c>
      <c r="L1766" s="3" t="s">
        <v>162</v>
      </c>
      <c r="M1766" s="3">
        <v>1</v>
      </c>
      <c r="N1766" s="3" t="s">
        <v>4588</v>
      </c>
      <c r="O1766" s="3" t="s">
        <v>20877</v>
      </c>
      <c r="P1766" s="3" t="s">
        <v>835</v>
      </c>
      <c r="Q1766" s="3" t="s">
        <v>14155</v>
      </c>
      <c r="R1766" s="5" t="s">
        <v>20879</v>
      </c>
      <c r="S1766" s="3" t="s">
        <v>1032</v>
      </c>
      <c r="T1766" s="3" t="s">
        <v>292</v>
      </c>
      <c r="V1766" s="3">
        <v>55</v>
      </c>
      <c r="W1766" s="3">
        <v>44</v>
      </c>
      <c r="X1766" s="3">
        <v>127</v>
      </c>
      <c r="Y1766" s="3">
        <v>1764</v>
      </c>
      <c r="Z1766" s="3" t="s">
        <v>162</v>
      </c>
      <c r="AA1766" s="3">
        <v>36</v>
      </c>
      <c r="AB1766" s="3">
        <v>5</v>
      </c>
      <c r="AC1766" s="3">
        <v>7154468</v>
      </c>
      <c r="AD1766" s="3">
        <v>2133473</v>
      </c>
      <c r="AE1766" s="3" t="s">
        <v>1032</v>
      </c>
      <c r="AF1766" s="3">
        <v>8</v>
      </c>
      <c r="AG1766" s="3">
        <v>49</v>
      </c>
    </row>
    <row r="1767" spans="1:33" ht="15.75" customHeight="1" x14ac:dyDescent="0.15">
      <c r="A1767" s="3">
        <v>21368</v>
      </c>
      <c r="B1767" s="3">
        <v>1765</v>
      </c>
      <c r="C1767" s="3">
        <v>45</v>
      </c>
      <c r="D1767" s="3" t="s">
        <v>4595</v>
      </c>
      <c r="E1767" s="3" t="s">
        <v>20881</v>
      </c>
      <c r="F1767" s="3" t="s">
        <v>4061</v>
      </c>
      <c r="G1767" s="3" t="s">
        <v>446</v>
      </c>
      <c r="H1767" s="3" t="s">
        <v>264</v>
      </c>
      <c r="I1767" s="3" t="s">
        <v>2435</v>
      </c>
      <c r="J1767" s="3">
        <v>234.91640000000001</v>
      </c>
      <c r="K1767" s="3">
        <v>11028935</v>
      </c>
      <c r="L1767" s="3" t="s">
        <v>677</v>
      </c>
      <c r="M1767" s="3">
        <v>2</v>
      </c>
      <c r="N1767" s="3" t="s">
        <v>4595</v>
      </c>
      <c r="O1767" s="3" t="s">
        <v>20881</v>
      </c>
      <c r="P1767" s="3" t="s">
        <v>179</v>
      </c>
      <c r="Q1767" s="3" t="s">
        <v>14161</v>
      </c>
      <c r="R1767" s="5" t="s">
        <v>20883</v>
      </c>
      <c r="S1767" s="3" t="s">
        <v>264</v>
      </c>
      <c r="T1767" s="3" t="s">
        <v>446</v>
      </c>
      <c r="V1767" s="3">
        <v>64</v>
      </c>
      <c r="W1767" s="3">
        <v>61</v>
      </c>
      <c r="X1767" s="3">
        <v>31</v>
      </c>
      <c r="Y1767" s="3">
        <v>1765</v>
      </c>
      <c r="Z1767" s="3" t="s">
        <v>677</v>
      </c>
      <c r="AA1767" s="3">
        <v>45</v>
      </c>
      <c r="AB1767" s="3">
        <v>10</v>
      </c>
      <c r="AC1767" s="3">
        <v>11028935</v>
      </c>
      <c r="AD1767" s="3">
        <v>3293041</v>
      </c>
      <c r="AE1767" s="3" t="s">
        <v>2435</v>
      </c>
      <c r="AF1767" s="3">
        <v>12</v>
      </c>
      <c r="AG1767" s="3">
        <v>29</v>
      </c>
    </row>
    <row r="1768" spans="1:33" ht="15.75" customHeight="1" x14ac:dyDescent="0.15">
      <c r="A1768" s="3">
        <v>21193</v>
      </c>
      <c r="B1768" s="3">
        <v>1766</v>
      </c>
      <c r="C1768" s="3">
        <v>1587</v>
      </c>
      <c r="D1768" s="3" t="s">
        <v>4597</v>
      </c>
      <c r="E1768" s="3" t="s">
        <v>20885</v>
      </c>
      <c r="F1768" s="3" t="s">
        <v>36</v>
      </c>
      <c r="G1768" s="3" t="s">
        <v>37</v>
      </c>
      <c r="H1768" s="3" t="s">
        <v>1272</v>
      </c>
      <c r="I1768" s="3" t="s">
        <v>89</v>
      </c>
      <c r="J1768" s="3">
        <v>234.77029999999999</v>
      </c>
      <c r="K1768" s="3">
        <v>76527940</v>
      </c>
      <c r="L1768" s="3" t="s">
        <v>50</v>
      </c>
      <c r="M1768" s="3">
        <v>3</v>
      </c>
      <c r="N1768" s="3" t="s">
        <v>4597</v>
      </c>
      <c r="O1768" s="3" t="s">
        <v>20885</v>
      </c>
      <c r="P1768" s="3" t="s">
        <v>179</v>
      </c>
      <c r="Q1768" s="3" t="s">
        <v>5217</v>
      </c>
      <c r="R1768" s="5" t="s">
        <v>20887</v>
      </c>
      <c r="S1768" s="3" t="s">
        <v>1272</v>
      </c>
      <c r="T1768" s="3" t="s">
        <v>37</v>
      </c>
      <c r="V1768" s="3">
        <v>127</v>
      </c>
      <c r="W1768" s="3">
        <v>81</v>
      </c>
      <c r="X1768" s="3">
        <v>54</v>
      </c>
      <c r="Y1768" s="3">
        <v>1766</v>
      </c>
      <c r="Z1768" s="3" t="s">
        <v>50</v>
      </c>
      <c r="AA1768" s="3">
        <v>1587</v>
      </c>
      <c r="AB1768" s="3">
        <v>577</v>
      </c>
      <c r="AC1768" s="3">
        <v>76527940</v>
      </c>
      <c r="AD1768" s="3">
        <v>22859836</v>
      </c>
      <c r="AE1768" s="3" t="s">
        <v>89</v>
      </c>
      <c r="AF1768" s="3">
        <v>11</v>
      </c>
      <c r="AG1768" s="3">
        <v>4</v>
      </c>
    </row>
    <row r="1769" spans="1:33" ht="15.75" customHeight="1" x14ac:dyDescent="0.15">
      <c r="A1769" s="3">
        <v>24988</v>
      </c>
      <c r="B1769" s="3">
        <v>1767</v>
      </c>
      <c r="C1769" s="3">
        <v>55</v>
      </c>
      <c r="D1769" s="3" t="s">
        <v>4599</v>
      </c>
      <c r="E1769" s="3" t="s">
        <v>20889</v>
      </c>
      <c r="F1769" s="3" t="s">
        <v>4061</v>
      </c>
      <c r="G1769" s="3" t="s">
        <v>446</v>
      </c>
      <c r="H1769" s="3" t="s">
        <v>10697</v>
      </c>
      <c r="I1769" s="3" t="s">
        <v>2435</v>
      </c>
      <c r="J1769" s="3">
        <v>234.61150000000001</v>
      </c>
      <c r="K1769" s="3">
        <v>2910508</v>
      </c>
      <c r="L1769" s="3" t="s">
        <v>162</v>
      </c>
      <c r="M1769" s="3">
        <v>0</v>
      </c>
      <c r="N1769" s="3" t="s">
        <v>4599</v>
      </c>
      <c r="O1769" s="3" t="s">
        <v>20889</v>
      </c>
      <c r="P1769" s="8">
        <v>35796</v>
      </c>
      <c r="Q1769" s="3" t="s">
        <v>14173</v>
      </c>
      <c r="R1769" s="5" t="s">
        <v>20891</v>
      </c>
      <c r="S1769" s="3" t="s">
        <v>10697</v>
      </c>
      <c r="T1769" s="3" t="s">
        <v>446</v>
      </c>
      <c r="V1769" s="3">
        <v>65</v>
      </c>
      <c r="W1769" s="3">
        <v>62</v>
      </c>
      <c r="X1769" s="3">
        <v>127</v>
      </c>
      <c r="Y1769" s="3">
        <v>1767</v>
      </c>
      <c r="Z1769" s="3" t="s">
        <v>162</v>
      </c>
      <c r="AA1769" s="3">
        <v>55</v>
      </c>
      <c r="AB1769" s="3">
        <v>12</v>
      </c>
      <c r="AC1769" s="3">
        <v>2910508</v>
      </c>
      <c r="AD1769" s="3">
        <v>869817</v>
      </c>
      <c r="AE1769" s="3" t="s">
        <v>2435</v>
      </c>
      <c r="AF1769" s="3">
        <v>8</v>
      </c>
      <c r="AG1769" s="3">
        <v>29</v>
      </c>
    </row>
    <row r="1770" spans="1:33" ht="15.75" customHeight="1" x14ac:dyDescent="0.15">
      <c r="A1770" s="3">
        <v>23402</v>
      </c>
      <c r="B1770" s="3">
        <v>1768</v>
      </c>
      <c r="C1770" s="3">
        <v>663</v>
      </c>
      <c r="D1770" s="3" t="s">
        <v>4603</v>
      </c>
      <c r="E1770" s="3" t="s">
        <v>20893</v>
      </c>
      <c r="F1770" s="3" t="s">
        <v>6874</v>
      </c>
      <c r="G1770" s="3" t="s">
        <v>621</v>
      </c>
      <c r="H1770" s="3" t="s">
        <v>6219</v>
      </c>
      <c r="I1770" s="3" t="s">
        <v>6514</v>
      </c>
      <c r="J1770" s="3">
        <v>234.53489999999999</v>
      </c>
      <c r="K1770" s="3">
        <v>78692079</v>
      </c>
      <c r="L1770" s="3" t="s">
        <v>221</v>
      </c>
      <c r="M1770" s="3">
        <v>1</v>
      </c>
      <c r="N1770" s="3" t="s">
        <v>4603</v>
      </c>
      <c r="O1770" s="3" t="s">
        <v>20893</v>
      </c>
      <c r="P1770" s="3" t="s">
        <v>14178</v>
      </c>
      <c r="Q1770" s="3" t="s">
        <v>14177</v>
      </c>
      <c r="R1770" s="5" t="s">
        <v>20895</v>
      </c>
      <c r="S1770" s="3" t="s">
        <v>6219</v>
      </c>
      <c r="T1770" s="3" t="s">
        <v>621</v>
      </c>
      <c r="V1770" s="3">
        <v>24</v>
      </c>
      <c r="W1770" s="3">
        <v>0</v>
      </c>
      <c r="X1770" s="3">
        <v>99</v>
      </c>
      <c r="Y1770" s="3">
        <v>1768</v>
      </c>
      <c r="Z1770" s="3" t="s">
        <v>221</v>
      </c>
      <c r="AA1770" s="3">
        <v>663</v>
      </c>
      <c r="AB1770" s="3">
        <v>305</v>
      </c>
      <c r="AC1770" s="3">
        <v>78692079</v>
      </c>
      <c r="AD1770" s="3">
        <v>23522830</v>
      </c>
      <c r="AF1770" s="3">
        <v>2</v>
      </c>
      <c r="AG1770" s="3">
        <v>105</v>
      </c>
    </row>
    <row r="1771" spans="1:33" ht="15.75" customHeight="1" x14ac:dyDescent="0.15">
      <c r="A1771" s="3">
        <v>395</v>
      </c>
      <c r="B1771" s="3">
        <v>1769</v>
      </c>
      <c r="C1771" s="3">
        <v>42</v>
      </c>
      <c r="D1771" s="3" t="s">
        <v>4615</v>
      </c>
      <c r="E1771" s="3" t="s">
        <v>20897</v>
      </c>
      <c r="F1771" s="3" t="s">
        <v>855</v>
      </c>
      <c r="G1771" s="3" t="s">
        <v>292</v>
      </c>
      <c r="H1771" s="3" t="s">
        <v>11953</v>
      </c>
      <c r="I1771" s="3" t="s">
        <v>14186</v>
      </c>
      <c r="J1771" s="3">
        <v>234.3271</v>
      </c>
      <c r="K1771" s="3">
        <v>6987700</v>
      </c>
      <c r="L1771" s="3" t="s">
        <v>162</v>
      </c>
      <c r="M1771" s="3">
        <v>5</v>
      </c>
      <c r="N1771" s="3" t="s">
        <v>4615</v>
      </c>
      <c r="O1771" s="3" t="s">
        <v>20897</v>
      </c>
      <c r="P1771" s="3" t="s">
        <v>1063</v>
      </c>
      <c r="Q1771" s="3" t="s">
        <v>14182</v>
      </c>
      <c r="R1771" s="5" t="s">
        <v>20898</v>
      </c>
      <c r="S1771" s="3" t="s">
        <v>11953</v>
      </c>
      <c r="T1771" s="3" t="s">
        <v>292</v>
      </c>
      <c r="V1771" s="3">
        <v>56</v>
      </c>
      <c r="W1771" s="3">
        <v>0</v>
      </c>
      <c r="X1771" s="3">
        <v>127</v>
      </c>
      <c r="Y1771" s="3">
        <v>1769</v>
      </c>
      <c r="Z1771" s="3" t="s">
        <v>162</v>
      </c>
      <c r="AA1771" s="3">
        <v>42</v>
      </c>
      <c r="AB1771" s="3">
        <v>22</v>
      </c>
      <c r="AC1771" s="3">
        <v>6987700</v>
      </c>
      <c r="AD1771" s="3">
        <v>2090079</v>
      </c>
      <c r="AF1771" s="3">
        <v>8</v>
      </c>
      <c r="AG1771" s="3">
        <v>93</v>
      </c>
    </row>
    <row r="1772" spans="1:33" ht="15.75" customHeight="1" x14ac:dyDescent="0.15">
      <c r="A1772" s="3">
        <v>94</v>
      </c>
      <c r="B1772" s="3">
        <v>1770</v>
      </c>
      <c r="C1772" s="3">
        <v>125</v>
      </c>
      <c r="D1772" s="3" t="s">
        <v>4622</v>
      </c>
      <c r="E1772" s="3" t="s">
        <v>20899</v>
      </c>
      <c r="F1772" s="3" t="s">
        <v>96</v>
      </c>
      <c r="G1772" s="3" t="s">
        <v>61</v>
      </c>
      <c r="H1772" s="3" t="s">
        <v>1902</v>
      </c>
      <c r="I1772" s="3" t="s">
        <v>63</v>
      </c>
      <c r="J1772" s="3">
        <v>234.2106</v>
      </c>
      <c r="K1772" s="3">
        <v>50738654</v>
      </c>
      <c r="L1772" s="3" t="s">
        <v>162</v>
      </c>
      <c r="M1772" s="3">
        <v>5</v>
      </c>
      <c r="N1772" s="3" t="s">
        <v>4622</v>
      </c>
      <c r="O1772" s="3" t="s">
        <v>20899</v>
      </c>
      <c r="P1772" s="3" t="s">
        <v>104</v>
      </c>
      <c r="Q1772" s="3" t="s">
        <v>14189</v>
      </c>
      <c r="R1772" s="5" t="s">
        <v>20901</v>
      </c>
      <c r="S1772" s="3" t="s">
        <v>1902</v>
      </c>
      <c r="T1772" s="3" t="s">
        <v>61</v>
      </c>
      <c r="V1772" s="3">
        <v>127</v>
      </c>
      <c r="W1772" s="3">
        <v>127</v>
      </c>
      <c r="X1772" s="3">
        <v>127</v>
      </c>
      <c r="Y1772" s="3">
        <v>1770</v>
      </c>
      <c r="Z1772" s="3" t="s">
        <v>162</v>
      </c>
      <c r="AA1772" s="3">
        <v>125</v>
      </c>
      <c r="AB1772" s="3">
        <v>40</v>
      </c>
      <c r="AC1772" s="3">
        <v>50738654</v>
      </c>
      <c r="AD1772" s="3">
        <v>15181640</v>
      </c>
      <c r="AE1772" s="3" t="s">
        <v>63</v>
      </c>
      <c r="AF1772" s="3">
        <v>8</v>
      </c>
      <c r="AG1772" s="3">
        <v>3</v>
      </c>
    </row>
    <row r="1773" spans="1:33" ht="15.75" customHeight="1" x14ac:dyDescent="0.15">
      <c r="A1773" s="3">
        <v>21636</v>
      </c>
      <c r="B1773" s="3">
        <v>1771</v>
      </c>
      <c r="C1773" s="3">
        <v>605</v>
      </c>
      <c r="D1773" s="3" t="s">
        <v>4643</v>
      </c>
      <c r="E1773" s="3" t="s">
        <v>20902</v>
      </c>
      <c r="F1773" s="3" t="s">
        <v>6874</v>
      </c>
      <c r="G1773" s="3" t="s">
        <v>621</v>
      </c>
      <c r="H1773" s="3" t="s">
        <v>4662</v>
      </c>
      <c r="I1773" s="3" t="s">
        <v>4662</v>
      </c>
      <c r="J1773" s="3">
        <v>234.2022</v>
      </c>
      <c r="K1773" s="3">
        <v>51876787</v>
      </c>
      <c r="L1773" s="3" t="s">
        <v>221</v>
      </c>
      <c r="M1773" s="3">
        <v>2</v>
      </c>
      <c r="N1773" s="3" t="s">
        <v>4643</v>
      </c>
      <c r="O1773" s="3" t="s">
        <v>20902</v>
      </c>
      <c r="P1773" s="3" t="s">
        <v>1107</v>
      </c>
      <c r="Q1773" s="3" t="s">
        <v>14194</v>
      </c>
      <c r="R1773" s="5" t="s">
        <v>20904</v>
      </c>
      <c r="S1773" s="3" t="s">
        <v>4662</v>
      </c>
      <c r="T1773" s="3" t="s">
        <v>621</v>
      </c>
      <c r="V1773" s="3">
        <v>25</v>
      </c>
      <c r="W1773" s="3">
        <v>17</v>
      </c>
      <c r="X1773" s="3">
        <v>100</v>
      </c>
      <c r="Y1773" s="3">
        <v>1771</v>
      </c>
      <c r="Z1773" s="3" t="s">
        <v>221</v>
      </c>
      <c r="AA1773" s="3">
        <v>605</v>
      </c>
      <c r="AB1773" s="3">
        <v>182</v>
      </c>
      <c r="AC1773" s="3">
        <v>51876787</v>
      </c>
      <c r="AD1773" s="3">
        <v>15522573</v>
      </c>
      <c r="AE1773" s="3" t="s">
        <v>4662</v>
      </c>
      <c r="AF1773" s="3">
        <v>2</v>
      </c>
      <c r="AG1773" s="3">
        <v>82</v>
      </c>
    </row>
    <row r="1774" spans="1:33" ht="15.75" customHeight="1" x14ac:dyDescent="0.15">
      <c r="A1774" s="3">
        <v>2701</v>
      </c>
      <c r="B1774" s="3">
        <v>1772</v>
      </c>
      <c r="C1774" s="3">
        <v>360</v>
      </c>
      <c r="D1774" s="3" t="s">
        <v>4648</v>
      </c>
      <c r="E1774" s="3" t="s">
        <v>20906</v>
      </c>
      <c r="F1774" s="3" t="s">
        <v>210</v>
      </c>
      <c r="G1774" s="3" t="s">
        <v>114</v>
      </c>
      <c r="H1774" s="3" t="s">
        <v>116</v>
      </c>
      <c r="I1774" s="3" t="s">
        <v>116</v>
      </c>
      <c r="J1774" s="3">
        <v>233.80779999999999</v>
      </c>
      <c r="K1774" s="3">
        <v>570044305</v>
      </c>
      <c r="L1774" s="3" t="s">
        <v>101</v>
      </c>
      <c r="M1774" s="3">
        <v>7</v>
      </c>
      <c r="N1774" s="3" t="s">
        <v>4648</v>
      </c>
      <c r="O1774" s="3" t="s">
        <v>20906</v>
      </c>
      <c r="P1774" s="3" t="s">
        <v>1350</v>
      </c>
      <c r="Q1774" s="3" t="s">
        <v>14200</v>
      </c>
      <c r="R1774" s="5" t="s">
        <v>20908</v>
      </c>
      <c r="S1774" s="3" t="s">
        <v>116</v>
      </c>
      <c r="T1774" s="3" t="s">
        <v>114</v>
      </c>
      <c r="V1774" s="3">
        <v>38</v>
      </c>
      <c r="W1774" s="3">
        <v>33</v>
      </c>
      <c r="X1774" s="3">
        <v>127</v>
      </c>
      <c r="Y1774" s="3">
        <v>1772</v>
      </c>
      <c r="Z1774" s="3" t="s">
        <v>101</v>
      </c>
      <c r="AA1774" s="3">
        <v>360</v>
      </c>
      <c r="AB1774" s="3">
        <v>205</v>
      </c>
      <c r="AC1774" s="3">
        <v>570044305</v>
      </c>
      <c r="AD1774" s="3">
        <v>170770201</v>
      </c>
      <c r="AE1774" s="3" t="s">
        <v>116</v>
      </c>
      <c r="AF1774" s="3">
        <v>10</v>
      </c>
      <c r="AG1774" s="3">
        <v>46</v>
      </c>
    </row>
    <row r="1775" spans="1:33" ht="15.75" customHeight="1" x14ac:dyDescent="0.15">
      <c r="A1775" s="3">
        <v>23701</v>
      </c>
      <c r="B1775" s="3">
        <v>1773</v>
      </c>
      <c r="C1775" s="3">
        <v>37</v>
      </c>
      <c r="D1775" s="3" t="s">
        <v>4652</v>
      </c>
      <c r="E1775" s="3" t="s">
        <v>20909</v>
      </c>
      <c r="F1775" s="3" t="s">
        <v>36</v>
      </c>
      <c r="G1775" s="3" t="s">
        <v>37</v>
      </c>
      <c r="H1775" s="3" t="s">
        <v>10040</v>
      </c>
      <c r="I1775" s="3" t="s">
        <v>39</v>
      </c>
      <c r="J1775" s="3">
        <v>233.75370000000001</v>
      </c>
      <c r="K1775" s="3">
        <v>9108830</v>
      </c>
      <c r="L1775" s="3" t="s">
        <v>71</v>
      </c>
      <c r="M1775" s="3">
        <v>1</v>
      </c>
      <c r="N1775" s="3" t="s">
        <v>4652</v>
      </c>
      <c r="O1775" s="3" t="s">
        <v>20909</v>
      </c>
      <c r="P1775" s="3" t="s">
        <v>91</v>
      </c>
      <c r="Q1775" s="3" t="s">
        <v>11375</v>
      </c>
      <c r="R1775" s="5" t="s">
        <v>20910</v>
      </c>
      <c r="S1775" s="3" t="s">
        <v>10040</v>
      </c>
      <c r="T1775" s="3" t="s">
        <v>37</v>
      </c>
      <c r="V1775" s="3">
        <v>127</v>
      </c>
      <c r="W1775" s="3">
        <v>110</v>
      </c>
      <c r="X1775" s="3">
        <v>127</v>
      </c>
      <c r="Y1775" s="3">
        <v>1773</v>
      </c>
      <c r="Z1775" s="3" t="s">
        <v>71</v>
      </c>
      <c r="AA1775" s="3">
        <v>37</v>
      </c>
      <c r="AB1775" s="3">
        <v>5</v>
      </c>
      <c r="AC1775" s="3">
        <v>9108830</v>
      </c>
      <c r="AD1775" s="3">
        <v>2729207</v>
      </c>
      <c r="AE1775" s="3" t="s">
        <v>39</v>
      </c>
      <c r="AF1775" s="3">
        <v>5</v>
      </c>
      <c r="AG1775" s="3">
        <v>2</v>
      </c>
    </row>
    <row r="1776" spans="1:33" ht="15.75" customHeight="1" x14ac:dyDescent="0.15">
      <c r="A1776" s="3">
        <v>21560</v>
      </c>
      <c r="B1776" s="3">
        <v>1774</v>
      </c>
      <c r="C1776" s="3">
        <v>26</v>
      </c>
      <c r="D1776" s="3" t="s">
        <v>4654</v>
      </c>
      <c r="E1776" s="3" t="s">
        <v>20912</v>
      </c>
      <c r="F1776" s="3" t="s">
        <v>657</v>
      </c>
      <c r="G1776" s="3" t="s">
        <v>246</v>
      </c>
      <c r="H1776" s="3" t="s">
        <v>3818</v>
      </c>
      <c r="I1776" s="3" t="s">
        <v>3818</v>
      </c>
      <c r="J1776" s="3">
        <v>233.56270000000001</v>
      </c>
      <c r="K1776" s="3">
        <v>6015269</v>
      </c>
      <c r="L1776" s="3" t="s">
        <v>59</v>
      </c>
      <c r="M1776" s="3">
        <v>2</v>
      </c>
      <c r="N1776" s="3" t="s">
        <v>4654</v>
      </c>
      <c r="O1776" s="3" t="s">
        <v>20912</v>
      </c>
      <c r="P1776" s="3" t="s">
        <v>1063</v>
      </c>
      <c r="Q1776" s="3" t="s">
        <v>14220</v>
      </c>
      <c r="R1776" s="5" t="s">
        <v>20914</v>
      </c>
      <c r="S1776" s="3" t="s">
        <v>3818</v>
      </c>
      <c r="T1776" s="3" t="s">
        <v>246</v>
      </c>
      <c r="V1776" s="3">
        <v>127</v>
      </c>
      <c r="W1776" s="3">
        <v>32</v>
      </c>
      <c r="X1776" s="3">
        <v>107</v>
      </c>
      <c r="Y1776" s="3">
        <v>1774</v>
      </c>
      <c r="Z1776" s="3" t="s">
        <v>59</v>
      </c>
      <c r="AA1776" s="3">
        <v>26</v>
      </c>
      <c r="AB1776" s="3">
        <v>7</v>
      </c>
      <c r="AC1776" s="3">
        <v>6015269</v>
      </c>
      <c r="AD1776" s="3">
        <v>1803340</v>
      </c>
      <c r="AE1776" s="3" t="s">
        <v>3818</v>
      </c>
      <c r="AF1776" s="3">
        <v>17</v>
      </c>
      <c r="AG1776" s="3">
        <v>22</v>
      </c>
    </row>
    <row r="1777" spans="1:33" ht="15.75" customHeight="1" x14ac:dyDescent="0.15">
      <c r="A1777" s="3">
        <v>26387</v>
      </c>
      <c r="B1777" s="3">
        <v>1775</v>
      </c>
      <c r="C1777" s="3">
        <v>50</v>
      </c>
      <c r="D1777" s="3" t="s">
        <v>4657</v>
      </c>
      <c r="E1777" s="3" t="s">
        <v>20915</v>
      </c>
      <c r="F1777" s="3" t="s">
        <v>1214</v>
      </c>
      <c r="G1777" s="3" t="s">
        <v>607</v>
      </c>
      <c r="H1777" s="3" t="s">
        <v>6626</v>
      </c>
      <c r="I1777" s="3" t="s">
        <v>608</v>
      </c>
      <c r="J1777" s="3">
        <v>233.51060000000001</v>
      </c>
      <c r="K1777" s="3">
        <v>22523509</v>
      </c>
      <c r="L1777" s="3" t="s">
        <v>101</v>
      </c>
      <c r="M1777" s="3">
        <v>0</v>
      </c>
      <c r="N1777" s="3" t="s">
        <v>4657</v>
      </c>
      <c r="O1777" s="3" t="s">
        <v>20915</v>
      </c>
      <c r="P1777" s="8">
        <v>36161</v>
      </c>
      <c r="Q1777" s="3" t="s">
        <v>14226</v>
      </c>
      <c r="R1777" s="5" t="s">
        <v>20916</v>
      </c>
      <c r="S1777" s="3" t="s">
        <v>6626</v>
      </c>
      <c r="T1777" s="3" t="s">
        <v>607</v>
      </c>
      <c r="V1777" s="3">
        <v>5</v>
      </c>
      <c r="W1777" s="3">
        <v>0</v>
      </c>
      <c r="X1777" s="3">
        <v>127</v>
      </c>
      <c r="Y1777" s="3">
        <v>1775</v>
      </c>
      <c r="Z1777" s="3" t="s">
        <v>101</v>
      </c>
      <c r="AA1777" s="3">
        <v>50</v>
      </c>
      <c r="AB1777" s="3">
        <v>25</v>
      </c>
      <c r="AC1777" s="3">
        <v>22523509</v>
      </c>
      <c r="AD1777" s="3">
        <v>6753462</v>
      </c>
      <c r="AF1777" s="3">
        <v>10</v>
      </c>
      <c r="AG1777" s="3">
        <v>161</v>
      </c>
    </row>
    <row r="1778" spans="1:33" ht="15.75" customHeight="1" x14ac:dyDescent="0.15">
      <c r="A1778" s="3">
        <v>26502</v>
      </c>
      <c r="B1778" s="3">
        <v>1776</v>
      </c>
      <c r="C1778" s="3">
        <v>31</v>
      </c>
      <c r="D1778" s="3" t="s">
        <v>4671</v>
      </c>
      <c r="E1778" s="3" t="s">
        <v>20918</v>
      </c>
      <c r="F1778" s="3" t="s">
        <v>657</v>
      </c>
      <c r="G1778" s="3" t="s">
        <v>246</v>
      </c>
      <c r="H1778" s="3" t="s">
        <v>240</v>
      </c>
      <c r="I1778" s="3" t="s">
        <v>240</v>
      </c>
      <c r="J1778" s="3">
        <v>233.27250000000001</v>
      </c>
      <c r="K1778" s="3">
        <v>3376150</v>
      </c>
      <c r="L1778" s="3" t="s">
        <v>71</v>
      </c>
      <c r="M1778" s="3">
        <v>0</v>
      </c>
      <c r="N1778" s="3" t="s">
        <v>4671</v>
      </c>
      <c r="O1778" s="3" t="s">
        <v>20918</v>
      </c>
      <c r="P1778" s="8">
        <v>36526</v>
      </c>
      <c r="Q1778" s="3" t="s">
        <v>14231</v>
      </c>
      <c r="R1778" s="5" t="s">
        <v>20919</v>
      </c>
      <c r="S1778" s="3" t="s">
        <v>240</v>
      </c>
      <c r="T1778" s="3" t="s">
        <v>246</v>
      </c>
      <c r="V1778" s="3">
        <v>127</v>
      </c>
      <c r="W1778" s="3">
        <v>40</v>
      </c>
      <c r="X1778" s="3">
        <v>127</v>
      </c>
      <c r="Y1778" s="3">
        <v>1776</v>
      </c>
      <c r="Z1778" s="3" t="s">
        <v>71</v>
      </c>
      <c r="AA1778" s="3">
        <v>31</v>
      </c>
      <c r="AB1778" s="3">
        <v>17</v>
      </c>
      <c r="AC1778" s="3">
        <v>3376150</v>
      </c>
      <c r="AD1778" s="3">
        <v>1013030</v>
      </c>
      <c r="AE1778" s="3" t="s">
        <v>240</v>
      </c>
      <c r="AF1778" s="3">
        <v>5</v>
      </c>
      <c r="AG1778" s="3">
        <v>18</v>
      </c>
    </row>
    <row r="1779" spans="1:33" ht="15.75" customHeight="1" x14ac:dyDescent="0.15">
      <c r="A1779" s="3">
        <v>23591</v>
      </c>
      <c r="B1779" s="3">
        <v>1777</v>
      </c>
      <c r="C1779" s="3">
        <v>350</v>
      </c>
      <c r="D1779" s="3" t="s">
        <v>4675</v>
      </c>
      <c r="E1779" s="3" t="s">
        <v>20921</v>
      </c>
      <c r="F1779" s="3" t="s">
        <v>36</v>
      </c>
      <c r="G1779" s="3" t="s">
        <v>37</v>
      </c>
      <c r="H1779" s="3" t="s">
        <v>1479</v>
      </c>
      <c r="I1779" s="3" t="s">
        <v>39</v>
      </c>
      <c r="J1779" s="3">
        <v>233.20859999999999</v>
      </c>
      <c r="K1779" s="3">
        <v>52257956</v>
      </c>
      <c r="L1779" s="3" t="s">
        <v>538</v>
      </c>
      <c r="M1779" s="3">
        <v>1</v>
      </c>
      <c r="N1779" s="3" t="s">
        <v>4675</v>
      </c>
      <c r="O1779" s="3" t="s">
        <v>20921</v>
      </c>
      <c r="P1779" s="3" t="s">
        <v>179</v>
      </c>
      <c r="Q1779" s="3" t="s">
        <v>11233</v>
      </c>
      <c r="R1779" s="5" t="s">
        <v>20922</v>
      </c>
      <c r="S1779" s="3" t="s">
        <v>1479</v>
      </c>
      <c r="T1779" s="3" t="s">
        <v>37</v>
      </c>
      <c r="V1779" s="3">
        <v>127</v>
      </c>
      <c r="W1779" s="3">
        <v>111</v>
      </c>
      <c r="X1779" s="3">
        <v>62</v>
      </c>
      <c r="Y1779" s="3">
        <v>1777</v>
      </c>
      <c r="Z1779" s="3" t="s">
        <v>538</v>
      </c>
      <c r="AA1779" s="3">
        <v>350</v>
      </c>
      <c r="AB1779" s="3">
        <v>175</v>
      </c>
      <c r="AC1779" s="3">
        <v>52257956</v>
      </c>
      <c r="AD1779" s="3">
        <v>15683256</v>
      </c>
      <c r="AE1779" s="3" t="s">
        <v>39</v>
      </c>
      <c r="AF1779" s="3">
        <v>3</v>
      </c>
      <c r="AG1779" s="3">
        <v>2</v>
      </c>
    </row>
    <row r="1780" spans="1:33" ht="15.75" customHeight="1" x14ac:dyDescent="0.15">
      <c r="A1780" s="3">
        <v>26481</v>
      </c>
      <c r="B1780" s="3">
        <v>1778</v>
      </c>
      <c r="C1780" s="3">
        <v>11</v>
      </c>
      <c r="D1780" s="3" t="s">
        <v>4677</v>
      </c>
      <c r="E1780" s="3" t="s">
        <v>20924</v>
      </c>
      <c r="F1780" s="3" t="s">
        <v>36</v>
      </c>
      <c r="G1780" s="3" t="s">
        <v>37</v>
      </c>
      <c r="H1780" s="3" t="s">
        <v>7522</v>
      </c>
      <c r="I1780" s="3" t="s">
        <v>39</v>
      </c>
      <c r="J1780" s="3">
        <v>233.05350000000001</v>
      </c>
      <c r="K1780" s="3">
        <v>3670712</v>
      </c>
      <c r="L1780" s="3" t="s">
        <v>59</v>
      </c>
      <c r="M1780" s="3">
        <v>0</v>
      </c>
      <c r="N1780" s="3" t="s">
        <v>4677</v>
      </c>
      <c r="O1780" s="3" t="s">
        <v>20924</v>
      </c>
      <c r="P1780" s="8">
        <v>39814</v>
      </c>
      <c r="Q1780" s="3" t="s">
        <v>11580</v>
      </c>
      <c r="R1780" s="5" t="s">
        <v>20926</v>
      </c>
      <c r="S1780" s="3" t="s">
        <v>7522</v>
      </c>
      <c r="T1780" s="3" t="s">
        <v>37</v>
      </c>
      <c r="V1780" s="3">
        <v>127</v>
      </c>
      <c r="W1780" s="3">
        <v>112</v>
      </c>
      <c r="X1780" s="3">
        <v>108</v>
      </c>
      <c r="Y1780" s="3">
        <v>1778</v>
      </c>
      <c r="Z1780" s="3" t="s">
        <v>59</v>
      </c>
      <c r="AA1780" s="3">
        <v>11</v>
      </c>
      <c r="AB1780" s="3">
        <v>2</v>
      </c>
      <c r="AC1780" s="3">
        <v>3670712</v>
      </c>
      <c r="AD1780" s="3">
        <v>1102139</v>
      </c>
      <c r="AE1780" s="3" t="s">
        <v>39</v>
      </c>
      <c r="AF1780" s="3">
        <v>17</v>
      </c>
      <c r="AG1780" s="3">
        <v>2</v>
      </c>
    </row>
    <row r="1781" spans="1:33" ht="15.75" customHeight="1" x14ac:dyDescent="0.15">
      <c r="A1781" s="3">
        <v>26302</v>
      </c>
      <c r="B1781" s="3">
        <v>1779</v>
      </c>
      <c r="C1781" s="3">
        <v>23</v>
      </c>
      <c r="D1781" s="3" t="s">
        <v>4681</v>
      </c>
      <c r="E1781" s="3" t="s">
        <v>20928</v>
      </c>
      <c r="F1781" s="3" t="s">
        <v>36</v>
      </c>
      <c r="G1781" s="3" t="s">
        <v>37</v>
      </c>
      <c r="H1781" s="3" t="s">
        <v>2190</v>
      </c>
      <c r="I1781" s="3" t="s">
        <v>39</v>
      </c>
      <c r="J1781" s="3">
        <v>232.96449999999999</v>
      </c>
      <c r="K1781" s="3">
        <v>3999922</v>
      </c>
      <c r="L1781" s="3" t="s">
        <v>538</v>
      </c>
      <c r="M1781" s="3">
        <v>0</v>
      </c>
      <c r="N1781" s="3" t="s">
        <v>4681</v>
      </c>
      <c r="O1781" s="3" t="s">
        <v>20928</v>
      </c>
      <c r="P1781" s="8">
        <v>33604</v>
      </c>
      <c r="Q1781" s="3" t="s">
        <v>11678</v>
      </c>
      <c r="R1781" s="5" t="s">
        <v>20930</v>
      </c>
      <c r="S1781" s="3" t="s">
        <v>2190</v>
      </c>
      <c r="T1781" s="3" t="s">
        <v>37</v>
      </c>
      <c r="V1781" s="3">
        <v>127</v>
      </c>
      <c r="W1781" s="3">
        <v>113</v>
      </c>
      <c r="X1781" s="3">
        <v>63</v>
      </c>
      <c r="Y1781" s="3">
        <v>1779</v>
      </c>
      <c r="Z1781" s="3" t="s">
        <v>538</v>
      </c>
      <c r="AA1781" s="3">
        <v>23</v>
      </c>
      <c r="AB1781" s="3">
        <v>12</v>
      </c>
      <c r="AC1781" s="3">
        <v>3999922</v>
      </c>
      <c r="AD1781" s="3">
        <v>1201306</v>
      </c>
      <c r="AE1781" s="3" t="s">
        <v>39</v>
      </c>
      <c r="AF1781" s="3">
        <v>3</v>
      </c>
      <c r="AG1781" s="3">
        <v>2</v>
      </c>
    </row>
    <row r="1782" spans="1:33" ht="15.75" customHeight="1" x14ac:dyDescent="0.15">
      <c r="A1782" s="3">
        <v>1548</v>
      </c>
      <c r="B1782" s="3">
        <v>1780</v>
      </c>
      <c r="C1782" s="3">
        <v>201</v>
      </c>
      <c r="D1782" s="3" t="s">
        <v>4688</v>
      </c>
      <c r="E1782" s="3" t="s">
        <v>20932</v>
      </c>
      <c r="F1782" s="3" t="s">
        <v>4061</v>
      </c>
      <c r="G1782" s="3" t="s">
        <v>446</v>
      </c>
      <c r="H1782" s="3" t="s">
        <v>11889</v>
      </c>
      <c r="I1782" s="3" t="s">
        <v>2435</v>
      </c>
      <c r="J1782" s="3">
        <v>232.90520000000001</v>
      </c>
      <c r="K1782" s="3">
        <v>56118000</v>
      </c>
      <c r="L1782" s="3" t="s">
        <v>221</v>
      </c>
      <c r="M1782" s="3">
        <v>7</v>
      </c>
      <c r="N1782" s="3" t="s">
        <v>4688</v>
      </c>
      <c r="O1782" s="3" t="s">
        <v>20932</v>
      </c>
      <c r="P1782" s="3" t="s">
        <v>381</v>
      </c>
      <c r="Q1782" s="3" t="s">
        <v>14246</v>
      </c>
      <c r="R1782" s="5" t="s">
        <v>20934</v>
      </c>
      <c r="S1782" s="3" t="s">
        <v>11889</v>
      </c>
      <c r="T1782" s="3" t="s">
        <v>446</v>
      </c>
      <c r="V1782" s="3">
        <v>66</v>
      </c>
      <c r="W1782" s="3">
        <v>63</v>
      </c>
      <c r="X1782" s="3">
        <v>101</v>
      </c>
      <c r="Y1782" s="3">
        <v>1780</v>
      </c>
      <c r="Z1782" s="3" t="s">
        <v>221</v>
      </c>
      <c r="AA1782" s="3">
        <v>201</v>
      </c>
      <c r="AB1782" s="3">
        <v>58</v>
      </c>
      <c r="AC1782" s="3">
        <v>56118000</v>
      </c>
      <c r="AD1782" s="3">
        <v>16857049</v>
      </c>
      <c r="AE1782" s="3" t="s">
        <v>2435</v>
      </c>
      <c r="AF1782" s="3">
        <v>2</v>
      </c>
      <c r="AG1782" s="3">
        <v>29</v>
      </c>
    </row>
    <row r="1783" spans="1:33" ht="15.75" customHeight="1" x14ac:dyDescent="0.15">
      <c r="A1783" s="3">
        <v>23676</v>
      </c>
      <c r="B1783" s="3">
        <v>1781</v>
      </c>
      <c r="C1783" s="3">
        <v>220</v>
      </c>
      <c r="D1783" s="3" t="s">
        <v>1896</v>
      </c>
      <c r="E1783" s="3" t="s">
        <v>20936</v>
      </c>
      <c r="F1783" s="3" t="s">
        <v>36</v>
      </c>
      <c r="G1783" s="3" t="s">
        <v>37</v>
      </c>
      <c r="H1783" s="3" t="s">
        <v>971</v>
      </c>
      <c r="I1783" s="3" t="s">
        <v>69</v>
      </c>
      <c r="J1783" s="3">
        <v>232.77099999999999</v>
      </c>
      <c r="K1783" s="3">
        <v>37791848</v>
      </c>
      <c r="L1783" s="3" t="s">
        <v>66</v>
      </c>
      <c r="M1783" s="3">
        <v>1</v>
      </c>
      <c r="N1783" s="3" t="s">
        <v>1896</v>
      </c>
      <c r="O1783" s="3" t="s">
        <v>20936</v>
      </c>
      <c r="P1783" s="3" t="s">
        <v>787</v>
      </c>
      <c r="Q1783" s="3" t="s">
        <v>1897</v>
      </c>
      <c r="R1783" s="5" t="s">
        <v>20937</v>
      </c>
      <c r="S1783" s="3" t="s">
        <v>971</v>
      </c>
      <c r="T1783" s="3" t="s">
        <v>37</v>
      </c>
      <c r="V1783" s="3">
        <v>127</v>
      </c>
      <c r="W1783" s="3">
        <v>23</v>
      </c>
      <c r="X1783" s="3">
        <v>127</v>
      </c>
      <c r="Y1783" s="3">
        <v>1781</v>
      </c>
      <c r="Z1783" s="3" t="s">
        <v>66</v>
      </c>
      <c r="AA1783" s="3">
        <v>220</v>
      </c>
      <c r="AB1783" s="3">
        <v>80</v>
      </c>
      <c r="AC1783" s="3">
        <v>37791848</v>
      </c>
      <c r="AD1783" s="3">
        <v>11356713</v>
      </c>
      <c r="AE1783" s="3" t="s">
        <v>69</v>
      </c>
      <c r="AF1783" s="3">
        <v>9</v>
      </c>
      <c r="AG1783" s="3">
        <v>20</v>
      </c>
    </row>
    <row r="1784" spans="1:33" ht="15.75" customHeight="1" x14ac:dyDescent="0.15">
      <c r="A1784" s="3">
        <v>24198</v>
      </c>
      <c r="B1784" s="3">
        <v>1782</v>
      </c>
      <c r="C1784" s="3">
        <v>72</v>
      </c>
      <c r="D1784" s="3" t="s">
        <v>4695</v>
      </c>
      <c r="E1784" s="3" t="s">
        <v>20939</v>
      </c>
      <c r="F1784" s="3" t="s">
        <v>36</v>
      </c>
      <c r="G1784" s="3" t="s">
        <v>37</v>
      </c>
      <c r="H1784" s="3" t="s">
        <v>2190</v>
      </c>
      <c r="I1784" s="3" t="s">
        <v>39</v>
      </c>
      <c r="J1784" s="3">
        <v>232.70179999999999</v>
      </c>
      <c r="K1784" s="3">
        <v>13377904</v>
      </c>
      <c r="L1784" s="3" t="s">
        <v>75</v>
      </c>
      <c r="M1784" s="3">
        <v>1</v>
      </c>
      <c r="N1784" s="3" t="s">
        <v>4695</v>
      </c>
      <c r="O1784" s="3" t="s">
        <v>20939</v>
      </c>
      <c r="P1784" s="3" t="s">
        <v>2080</v>
      </c>
      <c r="Q1784" s="3" t="s">
        <v>11686</v>
      </c>
      <c r="R1784" s="5" t="s">
        <v>20940</v>
      </c>
      <c r="S1784" s="3" t="s">
        <v>2190</v>
      </c>
      <c r="T1784" s="3" t="s">
        <v>37</v>
      </c>
      <c r="V1784" s="3">
        <v>127</v>
      </c>
      <c r="W1784" s="3">
        <v>114</v>
      </c>
      <c r="X1784" s="3">
        <v>43</v>
      </c>
      <c r="Y1784" s="3">
        <v>1782</v>
      </c>
      <c r="Z1784" s="3" t="s">
        <v>75</v>
      </c>
      <c r="AA1784" s="3">
        <v>72</v>
      </c>
      <c r="AB1784" s="3">
        <v>48</v>
      </c>
      <c r="AC1784" s="3">
        <v>13377904</v>
      </c>
      <c r="AD1784" s="3">
        <v>4020989</v>
      </c>
      <c r="AE1784" s="3" t="s">
        <v>39</v>
      </c>
      <c r="AF1784" s="3">
        <v>14</v>
      </c>
      <c r="AG1784" s="3">
        <v>2</v>
      </c>
    </row>
    <row r="1785" spans="1:33" ht="15.75" customHeight="1" x14ac:dyDescent="0.15">
      <c r="A1785" s="3">
        <v>26494</v>
      </c>
      <c r="B1785" s="3">
        <v>1783</v>
      </c>
      <c r="C1785" s="3">
        <v>28</v>
      </c>
      <c r="D1785" s="3" t="s">
        <v>4698</v>
      </c>
      <c r="E1785" s="3" t="s">
        <v>20941</v>
      </c>
      <c r="F1785" s="3" t="s">
        <v>96</v>
      </c>
      <c r="G1785" s="3" t="s">
        <v>61</v>
      </c>
      <c r="H1785" s="3" t="s">
        <v>3241</v>
      </c>
      <c r="I1785" s="3" t="s">
        <v>63</v>
      </c>
      <c r="J1785" s="3">
        <v>232.64490000000001</v>
      </c>
      <c r="K1785" s="3">
        <v>5614501</v>
      </c>
      <c r="L1785" s="3" t="s">
        <v>215</v>
      </c>
      <c r="M1785" s="3">
        <v>0</v>
      </c>
      <c r="N1785" s="3" t="s">
        <v>4698</v>
      </c>
      <c r="O1785" s="3" t="s">
        <v>20941</v>
      </c>
      <c r="P1785" s="8">
        <v>38718</v>
      </c>
      <c r="Q1785" s="3" t="s">
        <v>14258</v>
      </c>
      <c r="R1785" s="5" t="s">
        <v>20942</v>
      </c>
      <c r="S1785" s="3" t="s">
        <v>3241</v>
      </c>
      <c r="T1785" s="3" t="s">
        <v>61</v>
      </c>
      <c r="V1785" s="3">
        <v>127</v>
      </c>
      <c r="W1785" s="3">
        <v>127</v>
      </c>
      <c r="X1785" s="3">
        <v>102</v>
      </c>
      <c r="Y1785" s="3">
        <v>1783</v>
      </c>
      <c r="Z1785" s="3" t="s">
        <v>215</v>
      </c>
      <c r="AA1785" s="3">
        <v>28</v>
      </c>
      <c r="AB1785" s="3">
        <v>22</v>
      </c>
      <c r="AC1785" s="3">
        <v>5614501</v>
      </c>
      <c r="AD1785" s="3">
        <v>1687836</v>
      </c>
      <c r="AE1785" s="3" t="s">
        <v>63</v>
      </c>
      <c r="AF1785" s="3">
        <v>7</v>
      </c>
      <c r="AG1785" s="3">
        <v>3</v>
      </c>
    </row>
    <row r="1786" spans="1:33" ht="15.75" customHeight="1" x14ac:dyDescent="0.15">
      <c r="A1786" s="3">
        <v>21116</v>
      </c>
      <c r="B1786" s="3">
        <v>1784</v>
      </c>
      <c r="C1786" s="3">
        <v>17</v>
      </c>
      <c r="D1786" s="3" t="s">
        <v>4701</v>
      </c>
      <c r="E1786" s="3" t="s">
        <v>20944</v>
      </c>
      <c r="F1786" s="3" t="s">
        <v>1009</v>
      </c>
      <c r="G1786" s="3" t="s">
        <v>403</v>
      </c>
      <c r="H1786" s="3" t="s">
        <v>9608</v>
      </c>
      <c r="I1786" s="3" t="s">
        <v>203</v>
      </c>
      <c r="J1786" s="3">
        <v>232.46969999999999</v>
      </c>
      <c r="K1786" s="3">
        <v>15203901</v>
      </c>
      <c r="L1786" s="3" t="s">
        <v>71</v>
      </c>
      <c r="M1786" s="3">
        <v>1</v>
      </c>
      <c r="N1786" s="3" t="s">
        <v>4701</v>
      </c>
      <c r="O1786" s="3" t="s">
        <v>20944</v>
      </c>
      <c r="P1786" s="3" t="s">
        <v>179</v>
      </c>
      <c r="Q1786" s="3" t="s">
        <v>14262</v>
      </c>
      <c r="R1786" s="5" t="s">
        <v>20946</v>
      </c>
      <c r="S1786" s="3" t="s">
        <v>9608</v>
      </c>
      <c r="T1786" s="3" t="s">
        <v>403</v>
      </c>
      <c r="V1786" s="3">
        <v>54</v>
      </c>
      <c r="W1786" s="3">
        <v>127</v>
      </c>
      <c r="X1786" s="3">
        <v>127</v>
      </c>
      <c r="Y1786" s="3">
        <v>1784</v>
      </c>
      <c r="Z1786" s="3" t="s">
        <v>71</v>
      </c>
      <c r="AA1786" s="3">
        <v>17</v>
      </c>
      <c r="AB1786" s="3">
        <v>7</v>
      </c>
      <c r="AC1786" s="3">
        <v>15203901</v>
      </c>
      <c r="AD1786" s="3">
        <v>4573018</v>
      </c>
      <c r="AE1786" s="3" t="s">
        <v>203</v>
      </c>
      <c r="AF1786" s="3">
        <v>5</v>
      </c>
      <c r="AG1786" s="3">
        <v>9</v>
      </c>
    </row>
    <row r="1787" spans="1:33" ht="15.75" customHeight="1" x14ac:dyDescent="0.15">
      <c r="A1787" s="3">
        <v>25864</v>
      </c>
      <c r="B1787" s="3">
        <v>1785</v>
      </c>
      <c r="C1787" s="3">
        <v>17</v>
      </c>
      <c r="D1787" s="3" t="s">
        <v>4704</v>
      </c>
      <c r="E1787" s="3" t="s">
        <v>20947</v>
      </c>
      <c r="F1787" s="3" t="s">
        <v>6874</v>
      </c>
      <c r="G1787" s="3" t="s">
        <v>621</v>
      </c>
      <c r="H1787" s="3" t="s">
        <v>4662</v>
      </c>
      <c r="I1787" s="3" t="s">
        <v>4662</v>
      </c>
      <c r="J1787" s="3">
        <v>232.3116</v>
      </c>
      <c r="K1787" s="3">
        <v>4732964</v>
      </c>
      <c r="L1787" s="3" t="s">
        <v>162</v>
      </c>
      <c r="M1787" s="3">
        <v>0</v>
      </c>
      <c r="N1787" s="3" t="s">
        <v>4704</v>
      </c>
      <c r="O1787" s="3" t="s">
        <v>20947</v>
      </c>
      <c r="P1787" s="8">
        <v>39083</v>
      </c>
      <c r="Q1787" s="3" t="s">
        <v>14271</v>
      </c>
      <c r="R1787" s="5" t="s">
        <v>20949</v>
      </c>
      <c r="S1787" s="3" t="s">
        <v>4662</v>
      </c>
      <c r="T1787" s="3" t="s">
        <v>621</v>
      </c>
      <c r="V1787" s="3">
        <v>26</v>
      </c>
      <c r="W1787" s="3">
        <v>18</v>
      </c>
      <c r="X1787" s="3">
        <v>127</v>
      </c>
      <c r="Y1787" s="3">
        <v>1785</v>
      </c>
      <c r="Z1787" s="3" t="s">
        <v>162</v>
      </c>
      <c r="AA1787" s="3">
        <v>17</v>
      </c>
      <c r="AB1787" s="3">
        <v>11</v>
      </c>
      <c r="AC1787" s="3">
        <v>4732964</v>
      </c>
      <c r="AD1787" s="3">
        <v>1424255</v>
      </c>
      <c r="AE1787" s="3" t="s">
        <v>4662</v>
      </c>
      <c r="AF1787" s="3">
        <v>8</v>
      </c>
      <c r="AG1787" s="3">
        <v>82</v>
      </c>
    </row>
    <row r="1788" spans="1:33" ht="15.75" customHeight="1" x14ac:dyDescent="0.15">
      <c r="A1788" s="3">
        <v>23294</v>
      </c>
      <c r="B1788" s="3">
        <v>1786</v>
      </c>
      <c r="C1788" s="3">
        <v>30</v>
      </c>
      <c r="D1788" s="3" t="s">
        <v>4708</v>
      </c>
      <c r="E1788" s="3" t="s">
        <v>20951</v>
      </c>
      <c r="F1788" s="3" t="s">
        <v>5738</v>
      </c>
      <c r="G1788" s="3" t="s">
        <v>599</v>
      </c>
      <c r="H1788" s="3" t="s">
        <v>3354</v>
      </c>
      <c r="I1788" s="3" t="s">
        <v>3354</v>
      </c>
      <c r="J1788" s="3">
        <v>232.22989999999999</v>
      </c>
      <c r="K1788" s="3">
        <v>6887840</v>
      </c>
      <c r="L1788" s="3" t="s">
        <v>162</v>
      </c>
      <c r="M1788" s="3">
        <v>1</v>
      </c>
      <c r="N1788" s="3" t="s">
        <v>4708</v>
      </c>
      <c r="O1788" s="3" t="s">
        <v>20951</v>
      </c>
      <c r="P1788" s="3" t="s">
        <v>179</v>
      </c>
      <c r="Q1788" s="3" t="s">
        <v>14275</v>
      </c>
      <c r="R1788" s="5" t="s">
        <v>20953</v>
      </c>
      <c r="S1788" s="3" t="s">
        <v>3354</v>
      </c>
      <c r="T1788" s="3" t="s">
        <v>599</v>
      </c>
      <c r="V1788" s="3">
        <v>33</v>
      </c>
      <c r="W1788" s="3">
        <v>30</v>
      </c>
      <c r="X1788" s="3">
        <v>127</v>
      </c>
      <c r="Y1788" s="3">
        <v>1786</v>
      </c>
      <c r="Z1788" s="3" t="s">
        <v>162</v>
      </c>
      <c r="AA1788" s="3">
        <v>30</v>
      </c>
      <c r="AB1788" s="3">
        <v>30</v>
      </c>
      <c r="AC1788" s="3">
        <v>6887840</v>
      </c>
      <c r="AD1788" s="3">
        <v>2073215</v>
      </c>
      <c r="AE1788" s="3" t="s">
        <v>3354</v>
      </c>
      <c r="AF1788" s="3">
        <v>8</v>
      </c>
      <c r="AG1788" s="3">
        <v>13</v>
      </c>
    </row>
    <row r="1789" spans="1:33" ht="15.75" customHeight="1" x14ac:dyDescent="0.15">
      <c r="A1789" s="3">
        <v>23596</v>
      </c>
      <c r="B1789" s="3">
        <v>1787</v>
      </c>
      <c r="C1789" s="3">
        <v>26</v>
      </c>
      <c r="D1789" s="3" t="s">
        <v>4728</v>
      </c>
      <c r="E1789" s="3" t="s">
        <v>20955</v>
      </c>
      <c r="F1789" s="3" t="s">
        <v>6874</v>
      </c>
      <c r="G1789" s="3" t="s">
        <v>621</v>
      </c>
      <c r="H1789" s="3" t="s">
        <v>6406</v>
      </c>
      <c r="I1789" s="3" t="s">
        <v>6725</v>
      </c>
      <c r="J1789" s="3">
        <v>232.06549999999999</v>
      </c>
      <c r="K1789" s="3">
        <v>3620161</v>
      </c>
      <c r="L1789" s="3" t="s">
        <v>71</v>
      </c>
      <c r="M1789" s="3">
        <v>1</v>
      </c>
      <c r="N1789" s="3" t="s">
        <v>4728</v>
      </c>
      <c r="O1789" s="3" t="s">
        <v>20955</v>
      </c>
      <c r="P1789" s="3" t="s">
        <v>381</v>
      </c>
      <c r="Q1789" s="3" t="s">
        <v>14279</v>
      </c>
      <c r="R1789" s="5" t="s">
        <v>20956</v>
      </c>
      <c r="S1789" s="3" t="s">
        <v>6406</v>
      </c>
      <c r="T1789" s="3" t="s">
        <v>621</v>
      </c>
      <c r="V1789" s="3">
        <v>27</v>
      </c>
      <c r="W1789" s="3">
        <v>0</v>
      </c>
      <c r="X1789" s="3">
        <v>127</v>
      </c>
      <c r="Y1789" s="3">
        <v>1787</v>
      </c>
      <c r="Z1789" s="3" t="s">
        <v>71</v>
      </c>
      <c r="AA1789" s="3">
        <v>26</v>
      </c>
      <c r="AB1789" s="3">
        <v>10</v>
      </c>
      <c r="AC1789" s="3">
        <v>3620161</v>
      </c>
      <c r="AD1789" s="3">
        <v>1090195</v>
      </c>
      <c r="AF1789" s="3">
        <v>5</v>
      </c>
      <c r="AG1789" s="3">
        <v>99</v>
      </c>
    </row>
    <row r="1790" spans="1:33" ht="15.75" customHeight="1" x14ac:dyDescent="0.15">
      <c r="A1790" s="3">
        <v>18855</v>
      </c>
      <c r="B1790" s="3">
        <v>1788</v>
      </c>
      <c r="C1790" s="3">
        <v>23</v>
      </c>
      <c r="D1790" s="3" t="s">
        <v>4731</v>
      </c>
      <c r="E1790" s="3" t="s">
        <v>20958</v>
      </c>
      <c r="F1790" s="3" t="s">
        <v>657</v>
      </c>
      <c r="G1790" s="3" t="s">
        <v>246</v>
      </c>
      <c r="H1790" s="3" t="s">
        <v>11994</v>
      </c>
      <c r="I1790" s="3" t="s">
        <v>264</v>
      </c>
      <c r="J1790" s="3">
        <v>231.97919999999999</v>
      </c>
      <c r="K1790" s="3">
        <v>159387745</v>
      </c>
      <c r="L1790" s="3" t="s">
        <v>335</v>
      </c>
      <c r="M1790" s="3">
        <v>2</v>
      </c>
      <c r="N1790" s="3" t="s">
        <v>4731</v>
      </c>
      <c r="O1790" s="3" t="s">
        <v>20958</v>
      </c>
      <c r="P1790" s="3" t="s">
        <v>690</v>
      </c>
      <c r="Q1790" s="3" t="s">
        <v>14284</v>
      </c>
      <c r="R1790" s="5" t="s">
        <v>20960</v>
      </c>
      <c r="S1790" s="3" t="s">
        <v>11994</v>
      </c>
      <c r="T1790" s="3" t="s">
        <v>246</v>
      </c>
      <c r="V1790" s="3">
        <v>127</v>
      </c>
      <c r="W1790" s="3">
        <v>61</v>
      </c>
      <c r="X1790" s="3">
        <v>52</v>
      </c>
      <c r="Y1790" s="3">
        <v>1788</v>
      </c>
      <c r="Z1790" s="3" t="s">
        <v>335</v>
      </c>
      <c r="AA1790" s="3">
        <v>23</v>
      </c>
      <c r="AB1790" s="3">
        <v>15</v>
      </c>
      <c r="AC1790" s="3">
        <v>159387745</v>
      </c>
      <c r="AD1790" s="3">
        <v>48011365</v>
      </c>
      <c r="AE1790" s="3" t="s">
        <v>264</v>
      </c>
      <c r="AF1790" s="3">
        <v>21</v>
      </c>
      <c r="AG1790" s="3">
        <v>8</v>
      </c>
    </row>
    <row r="1791" spans="1:33" ht="15.75" customHeight="1" x14ac:dyDescent="0.15">
      <c r="A1791" s="3">
        <v>19546</v>
      </c>
      <c r="B1791" s="3">
        <v>1789</v>
      </c>
      <c r="C1791" s="3">
        <v>370</v>
      </c>
      <c r="D1791" s="3" t="s">
        <v>4738</v>
      </c>
      <c r="E1791" s="3" t="s">
        <v>20962</v>
      </c>
      <c r="F1791" s="3" t="s">
        <v>331</v>
      </c>
      <c r="G1791" s="3" t="s">
        <v>167</v>
      </c>
      <c r="H1791" s="3" t="s">
        <v>8637</v>
      </c>
      <c r="I1791" s="3" t="s">
        <v>283</v>
      </c>
      <c r="J1791" s="3">
        <v>231.87459999999999</v>
      </c>
      <c r="K1791" s="3">
        <v>9631000</v>
      </c>
      <c r="L1791" s="3" t="s">
        <v>101</v>
      </c>
      <c r="M1791" s="3">
        <v>3</v>
      </c>
      <c r="N1791" s="3" t="s">
        <v>4738</v>
      </c>
      <c r="O1791" s="3" t="s">
        <v>20962</v>
      </c>
      <c r="P1791" s="3" t="s">
        <v>987</v>
      </c>
      <c r="Q1791" s="3" t="s">
        <v>14288</v>
      </c>
      <c r="R1791" s="5" t="s">
        <v>20963</v>
      </c>
      <c r="S1791" s="3" t="s">
        <v>8637</v>
      </c>
      <c r="T1791" s="3" t="s">
        <v>167</v>
      </c>
      <c r="V1791" s="3">
        <v>109</v>
      </c>
      <c r="W1791" s="3">
        <v>41</v>
      </c>
      <c r="X1791" s="3">
        <v>127</v>
      </c>
      <c r="Y1791" s="3">
        <v>1789</v>
      </c>
      <c r="Z1791" s="3" t="s">
        <v>101</v>
      </c>
      <c r="AA1791" s="3">
        <v>370</v>
      </c>
      <c r="AB1791" s="3">
        <v>100</v>
      </c>
      <c r="AC1791" s="3">
        <v>9631000</v>
      </c>
      <c r="AD1791" s="3">
        <v>2902000</v>
      </c>
      <c r="AE1791" s="3" t="s">
        <v>283</v>
      </c>
      <c r="AF1791" s="3">
        <v>10</v>
      </c>
      <c r="AG1791" s="3">
        <v>1</v>
      </c>
    </row>
    <row r="1792" spans="1:33" ht="15.75" customHeight="1" x14ac:dyDescent="0.15">
      <c r="A1792" s="3">
        <v>25084</v>
      </c>
      <c r="B1792" s="3">
        <v>1790</v>
      </c>
      <c r="C1792" s="3">
        <v>12</v>
      </c>
      <c r="D1792" s="3" t="s">
        <v>4739</v>
      </c>
      <c r="E1792" s="3" t="s">
        <v>20964</v>
      </c>
      <c r="F1792" s="3" t="s">
        <v>164</v>
      </c>
      <c r="G1792" s="3" t="s">
        <v>92</v>
      </c>
      <c r="H1792" s="3" t="s">
        <v>126</v>
      </c>
      <c r="I1792" s="3" t="s">
        <v>7602</v>
      </c>
      <c r="J1792" s="3">
        <v>231.44059999999999</v>
      </c>
      <c r="K1792" s="3">
        <v>13671662</v>
      </c>
      <c r="L1792" s="3" t="s">
        <v>221</v>
      </c>
      <c r="M1792" s="3">
        <v>0</v>
      </c>
      <c r="N1792" s="3" t="s">
        <v>4739</v>
      </c>
      <c r="O1792" s="3" t="s">
        <v>20964</v>
      </c>
      <c r="P1792" s="8">
        <v>37987</v>
      </c>
      <c r="Q1792" s="3" t="s">
        <v>14293</v>
      </c>
      <c r="R1792" s="5" t="s">
        <v>20967</v>
      </c>
      <c r="S1792" s="3" t="s">
        <v>126</v>
      </c>
      <c r="T1792" s="3" t="s">
        <v>92</v>
      </c>
      <c r="V1792" s="3">
        <v>7</v>
      </c>
      <c r="W1792" s="3">
        <v>0</v>
      </c>
      <c r="X1792" s="3">
        <v>102</v>
      </c>
      <c r="Y1792" s="3">
        <v>1790</v>
      </c>
      <c r="Z1792" s="3" t="s">
        <v>221</v>
      </c>
      <c r="AA1792" s="3">
        <v>12</v>
      </c>
      <c r="AB1792" s="3">
        <v>14</v>
      </c>
      <c r="AC1792" s="3">
        <v>13671662</v>
      </c>
      <c r="AD1792" s="3">
        <v>4124921</v>
      </c>
      <c r="AF1792" s="3">
        <v>2</v>
      </c>
      <c r="AG1792" s="3">
        <v>98</v>
      </c>
    </row>
    <row r="1793" spans="1:33" ht="15.75" customHeight="1" x14ac:dyDescent="0.15">
      <c r="A1793" s="3">
        <v>24593</v>
      </c>
      <c r="B1793" s="3">
        <v>1791</v>
      </c>
      <c r="C1793" s="3">
        <v>9</v>
      </c>
      <c r="D1793" s="3" t="s">
        <v>4742</v>
      </c>
      <c r="E1793" s="3" t="s">
        <v>20969</v>
      </c>
      <c r="F1793" s="3" t="s">
        <v>4272</v>
      </c>
      <c r="G1793" s="3" t="s">
        <v>780</v>
      </c>
      <c r="H1793" s="3" t="s">
        <v>12000</v>
      </c>
      <c r="I1793" s="3" t="s">
        <v>2566</v>
      </c>
      <c r="J1793" s="3">
        <v>231.3724</v>
      </c>
      <c r="K1793" s="3">
        <v>2945871</v>
      </c>
      <c r="L1793" s="3" t="s">
        <v>162</v>
      </c>
      <c r="M1793" s="3">
        <v>1</v>
      </c>
      <c r="N1793" s="3" t="s">
        <v>4742</v>
      </c>
      <c r="O1793" s="3" t="s">
        <v>20969</v>
      </c>
      <c r="P1793" s="3" t="s">
        <v>179</v>
      </c>
      <c r="Q1793" s="3" t="s">
        <v>14296</v>
      </c>
      <c r="R1793" s="5" t="s">
        <v>20971</v>
      </c>
      <c r="S1793" s="3" t="s">
        <v>12000</v>
      </c>
      <c r="T1793" s="3" t="s">
        <v>780</v>
      </c>
      <c r="V1793" s="3">
        <v>8</v>
      </c>
      <c r="W1793" s="3">
        <v>9</v>
      </c>
      <c r="X1793" s="3">
        <v>127</v>
      </c>
      <c r="Y1793" s="3">
        <v>1791</v>
      </c>
      <c r="Z1793" s="3" t="s">
        <v>162</v>
      </c>
      <c r="AA1793" s="3">
        <v>9</v>
      </c>
      <c r="AB1793" s="3">
        <v>3</v>
      </c>
      <c r="AC1793" s="3">
        <v>2945871</v>
      </c>
      <c r="AD1793" s="3">
        <v>888991</v>
      </c>
      <c r="AE1793" s="3" t="s">
        <v>2566</v>
      </c>
      <c r="AF1793" s="3">
        <v>8</v>
      </c>
      <c r="AG1793" s="3">
        <v>47</v>
      </c>
    </row>
    <row r="1794" spans="1:33" ht="15.75" customHeight="1" x14ac:dyDescent="0.15">
      <c r="A1794" s="3">
        <v>25921</v>
      </c>
      <c r="B1794" s="3">
        <v>1792</v>
      </c>
      <c r="C1794" s="3">
        <v>5</v>
      </c>
      <c r="D1794" s="3" t="s">
        <v>4744</v>
      </c>
      <c r="E1794" s="3" t="s">
        <v>20973</v>
      </c>
      <c r="F1794" s="3" t="s">
        <v>96</v>
      </c>
      <c r="G1794" s="3" t="s">
        <v>61</v>
      </c>
      <c r="H1794" s="3" t="s">
        <v>10260</v>
      </c>
      <c r="I1794" s="3" t="s">
        <v>63</v>
      </c>
      <c r="J1794" s="3">
        <v>231.25200000000001</v>
      </c>
      <c r="K1794" s="3">
        <v>3224788</v>
      </c>
      <c r="L1794" s="3" t="s">
        <v>538</v>
      </c>
      <c r="M1794" s="3">
        <v>0</v>
      </c>
      <c r="N1794" s="3" t="s">
        <v>4744</v>
      </c>
      <c r="O1794" s="3" t="s">
        <v>20973</v>
      </c>
      <c r="P1794" s="8">
        <v>39448</v>
      </c>
      <c r="Q1794" s="3" t="s">
        <v>14303</v>
      </c>
      <c r="R1794" s="5" t="s">
        <v>20974</v>
      </c>
      <c r="S1794" s="3" t="s">
        <v>10260</v>
      </c>
      <c r="T1794" s="3" t="s">
        <v>61</v>
      </c>
      <c r="V1794" s="3">
        <v>127</v>
      </c>
      <c r="W1794" s="3">
        <v>127</v>
      </c>
      <c r="X1794" s="3">
        <v>64</v>
      </c>
      <c r="Y1794" s="3">
        <v>1792</v>
      </c>
      <c r="Z1794" s="3" t="s">
        <v>538</v>
      </c>
      <c r="AA1794" s="3">
        <v>5</v>
      </c>
      <c r="AB1794" s="3">
        <v>2</v>
      </c>
      <c r="AC1794" s="3">
        <v>3224788</v>
      </c>
      <c r="AD1794" s="3">
        <v>973515</v>
      </c>
      <c r="AE1794" s="3" t="s">
        <v>63</v>
      </c>
      <c r="AF1794" s="3">
        <v>3</v>
      </c>
      <c r="AG1794" s="3">
        <v>3</v>
      </c>
    </row>
    <row r="1795" spans="1:33" ht="15.75" customHeight="1" x14ac:dyDescent="0.15">
      <c r="A1795" s="3">
        <v>22169</v>
      </c>
      <c r="B1795" s="3">
        <v>1793</v>
      </c>
      <c r="C1795" s="3">
        <v>41</v>
      </c>
      <c r="D1795" s="3" t="s">
        <v>4745</v>
      </c>
      <c r="E1795" s="3" t="s">
        <v>20976</v>
      </c>
      <c r="F1795" s="3" t="s">
        <v>657</v>
      </c>
      <c r="G1795" s="3" t="s">
        <v>246</v>
      </c>
      <c r="H1795" s="3" t="s">
        <v>264</v>
      </c>
      <c r="I1795" s="3" t="s">
        <v>264</v>
      </c>
      <c r="J1795" s="3">
        <v>231.02209999999999</v>
      </c>
      <c r="K1795" s="3">
        <v>6693074</v>
      </c>
      <c r="L1795" s="3" t="s">
        <v>66</v>
      </c>
      <c r="M1795" s="3">
        <v>2</v>
      </c>
      <c r="N1795" s="3" t="s">
        <v>4745</v>
      </c>
      <c r="O1795" s="3" t="s">
        <v>20976</v>
      </c>
      <c r="P1795" s="3" t="s">
        <v>1350</v>
      </c>
      <c r="Q1795" s="3" t="s">
        <v>14308</v>
      </c>
      <c r="R1795" s="5" t="s">
        <v>20979</v>
      </c>
      <c r="S1795" s="3" t="s">
        <v>264</v>
      </c>
      <c r="T1795" s="3" t="s">
        <v>246</v>
      </c>
      <c r="V1795" s="3">
        <v>127</v>
      </c>
      <c r="W1795" s="3">
        <v>62</v>
      </c>
      <c r="X1795" s="3">
        <v>127</v>
      </c>
      <c r="Y1795" s="3">
        <v>1793</v>
      </c>
      <c r="Z1795" s="3" t="s">
        <v>66</v>
      </c>
      <c r="AA1795" s="3">
        <v>41</v>
      </c>
      <c r="AB1795" s="3">
        <v>11</v>
      </c>
      <c r="AC1795" s="3">
        <v>6693074</v>
      </c>
      <c r="AD1795" s="3">
        <v>2021942</v>
      </c>
      <c r="AE1795" s="3" t="s">
        <v>264</v>
      </c>
      <c r="AF1795" s="3">
        <v>9</v>
      </c>
      <c r="AG1795" s="3">
        <v>8</v>
      </c>
    </row>
    <row r="1796" spans="1:33" ht="15.75" customHeight="1" x14ac:dyDescent="0.15">
      <c r="A1796" s="3">
        <v>21423</v>
      </c>
      <c r="B1796" s="3">
        <v>1794</v>
      </c>
      <c r="C1796" s="3">
        <v>22</v>
      </c>
      <c r="D1796" s="5" t="s">
        <v>4748</v>
      </c>
      <c r="E1796" s="3" t="s">
        <v>20981</v>
      </c>
      <c r="F1796" s="3" t="s">
        <v>5738</v>
      </c>
      <c r="G1796" s="3" t="s">
        <v>599</v>
      </c>
      <c r="H1796" s="3" t="s">
        <v>9271</v>
      </c>
      <c r="I1796" s="3" t="s">
        <v>3354</v>
      </c>
      <c r="J1796" s="3">
        <v>230.89779999999999</v>
      </c>
      <c r="K1796" s="3">
        <v>6169837</v>
      </c>
      <c r="L1796" s="3" t="s">
        <v>356</v>
      </c>
      <c r="M1796" s="3">
        <v>2</v>
      </c>
      <c r="N1796" s="5" t="s">
        <v>4748</v>
      </c>
      <c r="O1796" s="3" t="s">
        <v>20981</v>
      </c>
      <c r="P1796" s="3" t="s">
        <v>179</v>
      </c>
      <c r="Q1796" s="3" t="s">
        <v>14313</v>
      </c>
      <c r="R1796" s="5" t="s">
        <v>20982</v>
      </c>
      <c r="S1796" s="3" t="s">
        <v>9271</v>
      </c>
      <c r="T1796" s="3" t="s">
        <v>599</v>
      </c>
      <c r="V1796" s="3">
        <v>34</v>
      </c>
      <c r="W1796" s="3">
        <v>31</v>
      </c>
      <c r="X1796" s="3">
        <v>93</v>
      </c>
      <c r="Y1796" s="3">
        <v>1794</v>
      </c>
      <c r="Z1796" s="3" t="s">
        <v>356</v>
      </c>
      <c r="AA1796" s="3">
        <v>22</v>
      </c>
      <c r="AB1796" s="3">
        <v>8</v>
      </c>
      <c r="AC1796" s="3">
        <v>6169837</v>
      </c>
      <c r="AD1796" s="3">
        <v>1864575</v>
      </c>
      <c r="AE1796" s="3" t="s">
        <v>3354</v>
      </c>
      <c r="AF1796" s="3">
        <v>18</v>
      </c>
      <c r="AG1796" s="3">
        <v>13</v>
      </c>
    </row>
    <row r="1797" spans="1:33" ht="15.75" customHeight="1" x14ac:dyDescent="0.15">
      <c r="A1797" s="3">
        <v>6302</v>
      </c>
      <c r="B1797" s="3">
        <v>1795</v>
      </c>
      <c r="C1797" s="3">
        <v>45</v>
      </c>
      <c r="D1797" s="3" t="s">
        <v>4772</v>
      </c>
      <c r="E1797" s="3" t="s">
        <v>20983</v>
      </c>
      <c r="F1797" s="3" t="s">
        <v>331</v>
      </c>
      <c r="G1797" s="3" t="s">
        <v>167</v>
      </c>
      <c r="H1797" s="3" t="s">
        <v>9746</v>
      </c>
      <c r="I1797" s="3" t="s">
        <v>182</v>
      </c>
      <c r="J1797" s="3">
        <v>230.7261</v>
      </c>
      <c r="K1797" s="3">
        <v>34250000</v>
      </c>
      <c r="L1797" s="3" t="s">
        <v>478</v>
      </c>
      <c r="M1797" s="3">
        <v>3</v>
      </c>
      <c r="N1797" s="3" t="s">
        <v>4772</v>
      </c>
      <c r="O1797" s="3" t="s">
        <v>20983</v>
      </c>
      <c r="P1797" s="3" t="s">
        <v>1350</v>
      </c>
      <c r="Q1797" s="3" t="s">
        <v>14320</v>
      </c>
      <c r="R1797" s="5" t="s">
        <v>20985</v>
      </c>
      <c r="S1797" s="3" t="s">
        <v>9746</v>
      </c>
      <c r="T1797" s="3" t="s">
        <v>167</v>
      </c>
      <c r="V1797" s="3">
        <v>110</v>
      </c>
      <c r="W1797" s="3">
        <v>0</v>
      </c>
      <c r="X1797" s="3">
        <v>37</v>
      </c>
      <c r="Y1797" s="3">
        <v>1795</v>
      </c>
      <c r="Z1797" s="3" t="s">
        <v>478</v>
      </c>
      <c r="AA1797" s="3">
        <v>45</v>
      </c>
      <c r="AB1797" s="3">
        <v>28</v>
      </c>
      <c r="AC1797" s="3">
        <v>34250000</v>
      </c>
      <c r="AD1797" s="3">
        <v>10356000</v>
      </c>
      <c r="AF1797" s="3">
        <v>15</v>
      </c>
      <c r="AG1797" s="3">
        <v>576</v>
      </c>
    </row>
    <row r="1798" spans="1:33" ht="15.75" customHeight="1" x14ac:dyDescent="0.15">
      <c r="A1798" s="3">
        <v>25333</v>
      </c>
      <c r="B1798" s="3">
        <v>1796</v>
      </c>
      <c r="C1798" s="3">
        <v>30</v>
      </c>
      <c r="D1798" s="3" t="s">
        <v>4774</v>
      </c>
      <c r="E1798" s="3" t="s">
        <v>20987</v>
      </c>
      <c r="F1798" s="3" t="s">
        <v>1105</v>
      </c>
      <c r="G1798" s="3" t="s">
        <v>486</v>
      </c>
      <c r="H1798" s="3" t="s">
        <v>6076</v>
      </c>
      <c r="I1798" s="3" t="s">
        <v>12507</v>
      </c>
      <c r="J1798" s="3">
        <v>230.4804</v>
      </c>
      <c r="K1798" s="3">
        <v>9090312</v>
      </c>
      <c r="L1798" s="3" t="s">
        <v>478</v>
      </c>
      <c r="M1798" s="3">
        <v>0</v>
      </c>
      <c r="N1798" s="3" t="s">
        <v>4774</v>
      </c>
      <c r="O1798" s="3" t="s">
        <v>20987</v>
      </c>
      <c r="P1798" s="8">
        <v>39448</v>
      </c>
      <c r="Q1798" s="3" t="s">
        <v>14325</v>
      </c>
      <c r="R1798" s="5" t="s">
        <v>20989</v>
      </c>
      <c r="S1798" s="3" t="s">
        <v>6076</v>
      </c>
      <c r="T1798" s="3" t="s">
        <v>486</v>
      </c>
      <c r="V1798" s="3">
        <v>32</v>
      </c>
      <c r="W1798" s="3">
        <v>0</v>
      </c>
      <c r="X1798" s="3">
        <v>38</v>
      </c>
      <c r="Y1798" s="3">
        <v>1796</v>
      </c>
      <c r="Z1798" s="3" t="s">
        <v>478</v>
      </c>
      <c r="AA1798" s="3">
        <v>30</v>
      </c>
      <c r="AB1798" s="3">
        <v>8</v>
      </c>
      <c r="AC1798" s="3">
        <v>9090312</v>
      </c>
      <c r="AD1798" s="3">
        <v>2750636</v>
      </c>
      <c r="AF1798" s="3">
        <v>15</v>
      </c>
      <c r="AG1798" s="3">
        <v>303</v>
      </c>
    </row>
    <row r="1799" spans="1:33" ht="15.75" customHeight="1" x14ac:dyDescent="0.15">
      <c r="A1799" s="3">
        <v>1998</v>
      </c>
      <c r="B1799" s="3">
        <v>1797</v>
      </c>
      <c r="C1799" s="3">
        <v>335</v>
      </c>
      <c r="D1799" s="3" t="s">
        <v>4778</v>
      </c>
      <c r="E1799" s="3" t="s">
        <v>20991</v>
      </c>
      <c r="F1799" s="3" t="s">
        <v>143</v>
      </c>
      <c r="G1799" s="3" t="s">
        <v>77</v>
      </c>
      <c r="H1799" s="3" t="s">
        <v>79</v>
      </c>
      <c r="I1799" s="3" t="s">
        <v>79</v>
      </c>
      <c r="J1799" s="3">
        <v>230.44560000000001</v>
      </c>
      <c r="K1799" s="3">
        <v>221938763</v>
      </c>
      <c r="L1799" s="3" t="s">
        <v>335</v>
      </c>
      <c r="M1799" s="3">
        <v>6</v>
      </c>
      <c r="N1799" s="3" t="s">
        <v>4778</v>
      </c>
      <c r="O1799" s="3" t="s">
        <v>20991</v>
      </c>
      <c r="P1799" s="3" t="s">
        <v>381</v>
      </c>
      <c r="Q1799" s="3" t="s">
        <v>6377</v>
      </c>
      <c r="R1799" s="5" t="s">
        <v>20992</v>
      </c>
      <c r="S1799" s="3" t="s">
        <v>79</v>
      </c>
      <c r="T1799" s="3" t="s">
        <v>77</v>
      </c>
      <c r="V1799" s="3">
        <v>62</v>
      </c>
      <c r="W1799" s="3">
        <v>59</v>
      </c>
      <c r="X1799" s="3">
        <v>53</v>
      </c>
      <c r="Y1799" s="3">
        <v>1797</v>
      </c>
      <c r="Z1799" s="3" t="s">
        <v>335</v>
      </c>
      <c r="AA1799" s="3">
        <v>335</v>
      </c>
      <c r="AB1799" s="3">
        <v>153</v>
      </c>
      <c r="AC1799" s="3">
        <v>221938763</v>
      </c>
      <c r="AD1799" s="3">
        <v>67163478</v>
      </c>
      <c r="AE1799" s="3" t="s">
        <v>79</v>
      </c>
      <c r="AF1799" s="3">
        <v>21</v>
      </c>
      <c r="AG1799" s="3">
        <v>6</v>
      </c>
    </row>
    <row r="1800" spans="1:33" ht="15.75" customHeight="1" x14ac:dyDescent="0.15">
      <c r="A1800" s="3">
        <v>23986</v>
      </c>
      <c r="B1800" s="3">
        <v>1798</v>
      </c>
      <c r="C1800" s="3">
        <v>250</v>
      </c>
      <c r="D1800" s="3" t="s">
        <v>4782</v>
      </c>
      <c r="E1800" s="3" t="s">
        <v>20994</v>
      </c>
      <c r="F1800" s="3" t="s">
        <v>657</v>
      </c>
      <c r="G1800" s="3" t="s">
        <v>246</v>
      </c>
      <c r="H1800" s="3" t="s">
        <v>3818</v>
      </c>
      <c r="I1800" s="3" t="s">
        <v>3818</v>
      </c>
      <c r="J1800" s="3">
        <v>230.07810000000001</v>
      </c>
      <c r="K1800" s="3">
        <v>6061611</v>
      </c>
      <c r="L1800" s="3" t="s">
        <v>162</v>
      </c>
      <c r="M1800" s="3">
        <v>1</v>
      </c>
      <c r="N1800" s="3" t="s">
        <v>4782</v>
      </c>
      <c r="O1800" s="3" t="s">
        <v>20994</v>
      </c>
      <c r="P1800" s="3" t="s">
        <v>381</v>
      </c>
      <c r="Q1800" s="3" t="s">
        <v>14334</v>
      </c>
      <c r="R1800" s="5" t="s">
        <v>20995</v>
      </c>
      <c r="S1800" s="3" t="s">
        <v>3818</v>
      </c>
      <c r="T1800" s="3" t="s">
        <v>246</v>
      </c>
      <c r="V1800" s="3">
        <v>127</v>
      </c>
      <c r="W1800" s="3">
        <v>33</v>
      </c>
      <c r="X1800" s="3">
        <v>127</v>
      </c>
      <c r="Y1800" s="3">
        <v>1798</v>
      </c>
      <c r="Z1800" s="3" t="s">
        <v>162</v>
      </c>
      <c r="AA1800" s="3">
        <v>250</v>
      </c>
      <c r="AB1800" s="3">
        <v>100</v>
      </c>
      <c r="AC1800" s="3">
        <v>6061611</v>
      </c>
      <c r="AD1800" s="3">
        <v>1836417</v>
      </c>
      <c r="AE1800" s="3" t="s">
        <v>3818</v>
      </c>
      <c r="AF1800" s="3">
        <v>8</v>
      </c>
      <c r="AG1800" s="3">
        <v>22</v>
      </c>
    </row>
    <row r="1801" spans="1:33" ht="15.75" customHeight="1" x14ac:dyDescent="0.15">
      <c r="A1801" s="3">
        <v>24191</v>
      </c>
      <c r="B1801" s="3">
        <v>1799</v>
      </c>
      <c r="C1801" s="3">
        <v>336</v>
      </c>
      <c r="D1801" s="3" t="s">
        <v>4783</v>
      </c>
      <c r="E1801" s="3" t="s">
        <v>20997</v>
      </c>
      <c r="F1801" s="3" t="s">
        <v>1121</v>
      </c>
      <c r="G1801" s="3" t="s">
        <v>497</v>
      </c>
      <c r="H1801" s="3" t="s">
        <v>7469</v>
      </c>
      <c r="I1801" s="3" t="s">
        <v>1587</v>
      </c>
      <c r="J1801" s="3">
        <v>229.94</v>
      </c>
      <c r="K1801" s="3">
        <v>57068359</v>
      </c>
      <c r="L1801" s="3" t="s">
        <v>478</v>
      </c>
      <c r="M1801" s="3">
        <v>1</v>
      </c>
      <c r="N1801" s="3" t="s">
        <v>4783</v>
      </c>
      <c r="O1801" s="3" t="s">
        <v>20997</v>
      </c>
      <c r="P1801" s="3" t="s">
        <v>14345</v>
      </c>
      <c r="Q1801" s="3" t="s">
        <v>14343</v>
      </c>
      <c r="R1801" s="5" t="s">
        <v>20999</v>
      </c>
      <c r="S1801" s="3" t="s">
        <v>7469</v>
      </c>
      <c r="T1801" s="3" t="s">
        <v>497</v>
      </c>
      <c r="V1801" s="3">
        <v>19</v>
      </c>
      <c r="W1801" s="3">
        <v>0</v>
      </c>
      <c r="X1801" s="3">
        <v>39</v>
      </c>
      <c r="Y1801" s="3">
        <v>1799</v>
      </c>
      <c r="Z1801" s="3" t="s">
        <v>478</v>
      </c>
      <c r="AA1801" s="3">
        <v>336</v>
      </c>
      <c r="AB1801" s="3">
        <v>231</v>
      </c>
      <c r="AC1801" s="3">
        <v>57068359</v>
      </c>
      <c r="AD1801" s="3">
        <v>17296586</v>
      </c>
      <c r="AF1801" s="3">
        <v>15</v>
      </c>
      <c r="AG1801" s="3">
        <v>27</v>
      </c>
    </row>
    <row r="1802" spans="1:33" ht="15.75" customHeight="1" x14ac:dyDescent="0.15">
      <c r="A1802" s="3">
        <v>26209</v>
      </c>
      <c r="B1802" s="3">
        <v>1800</v>
      </c>
      <c r="C1802" s="3">
        <v>85</v>
      </c>
      <c r="D1802" s="3" t="s">
        <v>4797</v>
      </c>
      <c r="E1802" s="3" t="s">
        <v>21001</v>
      </c>
      <c r="F1802" s="3" t="s">
        <v>331</v>
      </c>
      <c r="G1802" s="3" t="s">
        <v>167</v>
      </c>
      <c r="H1802" s="3" t="s">
        <v>718</v>
      </c>
      <c r="I1802" s="3" t="s">
        <v>283</v>
      </c>
      <c r="J1802" s="3">
        <v>229.89150000000001</v>
      </c>
      <c r="K1802" s="3">
        <v>2551206</v>
      </c>
      <c r="L1802" s="3" t="s">
        <v>221</v>
      </c>
      <c r="M1802" s="3">
        <v>0</v>
      </c>
      <c r="N1802" s="3" t="s">
        <v>4797</v>
      </c>
      <c r="O1802" s="3" t="s">
        <v>21001</v>
      </c>
      <c r="P1802" s="8">
        <v>38353</v>
      </c>
      <c r="Q1802" s="3" t="s">
        <v>14349</v>
      </c>
      <c r="R1802" s="5" t="s">
        <v>21003</v>
      </c>
      <c r="S1802" s="3" t="s">
        <v>718</v>
      </c>
      <c r="T1802" s="3" t="s">
        <v>167</v>
      </c>
      <c r="V1802" s="3">
        <v>111</v>
      </c>
      <c r="W1802" s="3">
        <v>42</v>
      </c>
      <c r="X1802" s="3">
        <v>103</v>
      </c>
      <c r="Y1802" s="3">
        <v>1800</v>
      </c>
      <c r="Z1802" s="3" t="s">
        <v>221</v>
      </c>
      <c r="AA1802" s="3">
        <v>85</v>
      </c>
      <c r="AB1802" s="3">
        <v>45</v>
      </c>
      <c r="AC1802" s="3">
        <v>2551206</v>
      </c>
      <c r="AD1802" s="3">
        <v>773347</v>
      </c>
      <c r="AE1802" s="3" t="s">
        <v>283</v>
      </c>
      <c r="AF1802" s="3">
        <v>2</v>
      </c>
      <c r="AG1802" s="3">
        <v>1</v>
      </c>
    </row>
    <row r="1803" spans="1:33" ht="15.75" customHeight="1" x14ac:dyDescent="0.15">
      <c r="A1803" s="3">
        <v>25958</v>
      </c>
      <c r="B1803" s="3">
        <v>1801</v>
      </c>
      <c r="C1803" s="3">
        <v>19</v>
      </c>
      <c r="D1803" s="3" t="s">
        <v>4811</v>
      </c>
      <c r="E1803" s="3" t="s">
        <v>21005</v>
      </c>
      <c r="F1803" s="3" t="s">
        <v>1620</v>
      </c>
      <c r="G1803" s="3" t="s">
        <v>412</v>
      </c>
      <c r="H1803" s="3" t="s">
        <v>792</v>
      </c>
      <c r="I1803" s="3" t="s">
        <v>742</v>
      </c>
      <c r="J1803" s="3">
        <v>229.62360000000001</v>
      </c>
      <c r="K1803" s="3">
        <v>2014000</v>
      </c>
      <c r="L1803" s="3" t="s">
        <v>66</v>
      </c>
      <c r="M1803" s="3">
        <v>0</v>
      </c>
      <c r="N1803" s="3" t="s">
        <v>4811</v>
      </c>
      <c r="O1803" s="3" t="s">
        <v>21005</v>
      </c>
      <c r="P1803" s="8">
        <v>39083</v>
      </c>
      <c r="Q1803" s="3" t="s">
        <v>14355</v>
      </c>
      <c r="R1803" s="5" t="s">
        <v>21007</v>
      </c>
      <c r="S1803" s="3" t="s">
        <v>792</v>
      </c>
      <c r="T1803" s="3" t="s">
        <v>412</v>
      </c>
      <c r="V1803" s="3">
        <v>77</v>
      </c>
      <c r="W1803" s="3">
        <v>73</v>
      </c>
      <c r="X1803" s="3">
        <v>127</v>
      </c>
      <c r="Y1803" s="3">
        <v>1801</v>
      </c>
      <c r="Z1803" s="3" t="s">
        <v>66</v>
      </c>
      <c r="AA1803" s="3">
        <v>19</v>
      </c>
      <c r="AB1803" s="3">
        <v>6</v>
      </c>
      <c r="AC1803" s="3">
        <v>2014000</v>
      </c>
      <c r="AD1803" s="3">
        <v>611000</v>
      </c>
      <c r="AE1803" s="3" t="s">
        <v>742</v>
      </c>
      <c r="AF1803" s="3">
        <v>9</v>
      </c>
      <c r="AG1803" s="3">
        <v>17</v>
      </c>
    </row>
    <row r="1804" spans="1:33" ht="15.75" customHeight="1" x14ac:dyDescent="0.15">
      <c r="A1804" s="3">
        <v>869</v>
      </c>
      <c r="B1804" s="3">
        <v>1802</v>
      </c>
      <c r="C1804" s="3">
        <v>108</v>
      </c>
      <c r="D1804" s="3" t="s">
        <v>4816</v>
      </c>
      <c r="E1804" s="3" t="s">
        <v>21008</v>
      </c>
      <c r="F1804" s="3" t="s">
        <v>1318</v>
      </c>
      <c r="G1804" s="3" t="s">
        <v>707</v>
      </c>
      <c r="H1804" s="3" t="s">
        <v>7540</v>
      </c>
      <c r="I1804" s="3" t="s">
        <v>711</v>
      </c>
      <c r="J1804" s="3">
        <v>229.2835</v>
      </c>
      <c r="K1804" s="3">
        <v>17809737</v>
      </c>
      <c r="L1804" s="3" t="s">
        <v>641</v>
      </c>
      <c r="M1804" s="3">
        <v>5</v>
      </c>
      <c r="N1804" s="3" t="s">
        <v>4816</v>
      </c>
      <c r="O1804" s="3" t="s">
        <v>21008</v>
      </c>
      <c r="P1804" s="3" t="s">
        <v>2080</v>
      </c>
      <c r="Q1804" s="3" t="s">
        <v>14359</v>
      </c>
      <c r="R1804" s="5" t="s">
        <v>21009</v>
      </c>
      <c r="S1804" s="3" t="s">
        <v>7540</v>
      </c>
      <c r="T1804" s="3" t="s">
        <v>707</v>
      </c>
      <c r="V1804" s="3">
        <v>10</v>
      </c>
      <c r="W1804" s="3">
        <v>0</v>
      </c>
      <c r="X1804" s="3">
        <v>13</v>
      </c>
      <c r="Y1804" s="3">
        <v>1802</v>
      </c>
      <c r="Z1804" s="3" t="s">
        <v>641</v>
      </c>
      <c r="AA1804" s="3">
        <v>108</v>
      </c>
      <c r="AB1804" s="3">
        <v>29</v>
      </c>
      <c r="AC1804" s="3">
        <v>17809737</v>
      </c>
      <c r="AD1804" s="3">
        <v>5408633</v>
      </c>
      <c r="AF1804" s="3">
        <v>23</v>
      </c>
      <c r="AG1804" s="3">
        <v>38</v>
      </c>
    </row>
    <row r="1805" spans="1:33" ht="15.75" customHeight="1" x14ac:dyDescent="0.15">
      <c r="A1805" s="3">
        <v>20409</v>
      </c>
      <c r="B1805" s="3">
        <v>1803</v>
      </c>
      <c r="C1805" s="3">
        <v>144</v>
      </c>
      <c r="D1805" s="3" t="s">
        <v>4817</v>
      </c>
      <c r="E1805" s="3" t="s">
        <v>21011</v>
      </c>
      <c r="F1805" s="3" t="s">
        <v>96</v>
      </c>
      <c r="G1805" s="3" t="s">
        <v>61</v>
      </c>
      <c r="H1805" s="3" t="s">
        <v>1523</v>
      </c>
      <c r="I1805" s="3" t="s">
        <v>63</v>
      </c>
      <c r="J1805" s="3">
        <v>229.1463</v>
      </c>
      <c r="K1805" s="3">
        <v>20566416</v>
      </c>
      <c r="L1805" s="3" t="s">
        <v>162</v>
      </c>
      <c r="M1805" s="3">
        <v>2</v>
      </c>
      <c r="N1805" s="3" t="s">
        <v>4817</v>
      </c>
      <c r="O1805" s="3" t="s">
        <v>21011</v>
      </c>
      <c r="P1805" s="3" t="s">
        <v>6522</v>
      </c>
      <c r="Q1805" s="3" t="s">
        <v>14365</v>
      </c>
      <c r="R1805" s="5" t="s">
        <v>21012</v>
      </c>
      <c r="S1805" s="3" t="s">
        <v>1523</v>
      </c>
      <c r="T1805" s="3" t="s">
        <v>61</v>
      </c>
      <c r="V1805" s="3">
        <v>127</v>
      </c>
      <c r="W1805" s="3">
        <v>127</v>
      </c>
      <c r="X1805" s="3">
        <v>127</v>
      </c>
      <c r="Y1805" s="3">
        <v>1803</v>
      </c>
      <c r="Z1805" s="3" t="s">
        <v>162</v>
      </c>
      <c r="AA1805" s="3">
        <v>144</v>
      </c>
      <c r="AB1805" s="3">
        <v>33</v>
      </c>
      <c r="AC1805" s="3">
        <v>20566416</v>
      </c>
      <c r="AD1805" s="3">
        <v>6248411</v>
      </c>
      <c r="AE1805" s="3" t="s">
        <v>63</v>
      </c>
      <c r="AF1805" s="3">
        <v>8</v>
      </c>
      <c r="AG1805" s="3">
        <v>3</v>
      </c>
    </row>
    <row r="1806" spans="1:33" ht="15.75" customHeight="1" x14ac:dyDescent="0.15">
      <c r="A1806" s="3">
        <v>25837</v>
      </c>
      <c r="B1806" s="3">
        <v>1804</v>
      </c>
      <c r="C1806" s="3">
        <v>1600</v>
      </c>
      <c r="D1806" s="3" t="s">
        <v>4820</v>
      </c>
      <c r="E1806" s="3" t="s">
        <v>21014</v>
      </c>
      <c r="F1806" s="3" t="s">
        <v>36</v>
      </c>
      <c r="G1806" s="3" t="s">
        <v>37</v>
      </c>
      <c r="H1806" s="3" t="s">
        <v>38</v>
      </c>
      <c r="I1806" s="3" t="s">
        <v>39</v>
      </c>
      <c r="J1806" s="3">
        <v>228.71960000000001</v>
      </c>
      <c r="K1806" s="3">
        <v>17349627</v>
      </c>
      <c r="L1806" s="3" t="s">
        <v>101</v>
      </c>
      <c r="M1806" s="3">
        <v>0</v>
      </c>
      <c r="N1806" s="3" t="s">
        <v>4820</v>
      </c>
      <c r="O1806" s="3" t="s">
        <v>21014</v>
      </c>
      <c r="P1806" s="8">
        <v>38718</v>
      </c>
      <c r="Q1806" s="3" t="s">
        <v>11437</v>
      </c>
      <c r="R1806" s="5" t="s">
        <v>21016</v>
      </c>
      <c r="S1806" s="3" t="s">
        <v>38</v>
      </c>
      <c r="T1806" s="3" t="s">
        <v>37</v>
      </c>
      <c r="V1806" s="3">
        <v>127</v>
      </c>
      <c r="W1806" s="3">
        <v>115</v>
      </c>
      <c r="X1806" s="3">
        <v>127</v>
      </c>
      <c r="Y1806" s="3">
        <v>1804</v>
      </c>
      <c r="Z1806" s="3" t="s">
        <v>101</v>
      </c>
      <c r="AA1806" s="3">
        <v>1600</v>
      </c>
      <c r="AB1806" s="3">
        <v>300</v>
      </c>
      <c r="AC1806" s="3">
        <v>17349627</v>
      </c>
      <c r="AD1806" s="3">
        <v>5277941</v>
      </c>
      <c r="AE1806" s="3" t="s">
        <v>39</v>
      </c>
      <c r="AF1806" s="3">
        <v>10</v>
      </c>
      <c r="AG1806" s="3">
        <v>2</v>
      </c>
    </row>
    <row r="1807" spans="1:33" ht="15.75" customHeight="1" x14ac:dyDescent="0.15">
      <c r="A1807" s="3">
        <v>25724</v>
      </c>
      <c r="B1807" s="3">
        <v>1805</v>
      </c>
      <c r="C1807" s="3">
        <v>125</v>
      </c>
      <c r="D1807" s="3" t="s">
        <v>4822</v>
      </c>
      <c r="E1807" s="3" t="s">
        <v>21017</v>
      </c>
      <c r="F1807" s="3" t="s">
        <v>475</v>
      </c>
      <c r="G1807" s="3" t="s">
        <v>277</v>
      </c>
      <c r="H1807" s="3" t="s">
        <v>6771</v>
      </c>
      <c r="I1807" s="3" t="s">
        <v>203</v>
      </c>
      <c r="J1807" s="3">
        <v>228.6138</v>
      </c>
      <c r="K1807" s="3">
        <v>57652000</v>
      </c>
      <c r="L1807" s="3" t="s">
        <v>364</v>
      </c>
      <c r="M1807" s="3">
        <v>0</v>
      </c>
      <c r="N1807" s="3" t="s">
        <v>4822</v>
      </c>
      <c r="O1807" s="3" t="s">
        <v>21017</v>
      </c>
      <c r="P1807" s="8">
        <v>37987</v>
      </c>
      <c r="Q1807" s="3" t="s">
        <v>7242</v>
      </c>
      <c r="R1807" s="5" t="s">
        <v>21019</v>
      </c>
      <c r="S1807" s="3" t="s">
        <v>6771</v>
      </c>
      <c r="T1807" s="3" t="s">
        <v>277</v>
      </c>
      <c r="V1807" s="3">
        <v>127</v>
      </c>
      <c r="W1807" s="3">
        <v>127</v>
      </c>
      <c r="X1807" s="3">
        <v>76</v>
      </c>
      <c r="Y1807" s="3">
        <v>1805</v>
      </c>
      <c r="Z1807" s="3" t="s">
        <v>364</v>
      </c>
      <c r="AA1807" s="3">
        <v>125</v>
      </c>
      <c r="AB1807" s="3">
        <v>50</v>
      </c>
      <c r="AC1807" s="3">
        <v>57652000</v>
      </c>
      <c r="AD1807" s="3">
        <v>17544000</v>
      </c>
      <c r="AE1807" s="3" t="s">
        <v>203</v>
      </c>
      <c r="AF1807" s="3">
        <v>20</v>
      </c>
      <c r="AG1807" s="3">
        <v>9</v>
      </c>
    </row>
    <row r="1808" spans="1:33" ht="15.75" customHeight="1" x14ac:dyDescent="0.15">
      <c r="A1808" s="3">
        <v>21685</v>
      </c>
      <c r="B1808" s="3">
        <v>1806</v>
      </c>
      <c r="C1808" s="3">
        <v>120</v>
      </c>
      <c r="D1808" s="3" t="s">
        <v>4855</v>
      </c>
      <c r="E1808" s="3" t="s">
        <v>21020</v>
      </c>
      <c r="F1808" s="3" t="s">
        <v>4061</v>
      </c>
      <c r="G1808" s="3" t="s">
        <v>446</v>
      </c>
      <c r="H1808" s="3" t="s">
        <v>12032</v>
      </c>
      <c r="I1808" s="3" t="s">
        <v>2435</v>
      </c>
      <c r="J1808" s="3">
        <v>228.56549999999999</v>
      </c>
      <c r="K1808" s="3">
        <v>16131943</v>
      </c>
      <c r="L1808" s="3" t="s">
        <v>101</v>
      </c>
      <c r="M1808" s="3">
        <v>2</v>
      </c>
      <c r="N1808" s="3" t="s">
        <v>4855</v>
      </c>
      <c r="O1808" s="3" t="s">
        <v>21020</v>
      </c>
      <c r="P1808" s="3" t="s">
        <v>541</v>
      </c>
      <c r="Q1808" s="3" t="s">
        <v>14380</v>
      </c>
      <c r="R1808" s="5" t="s">
        <v>21022</v>
      </c>
      <c r="S1808" s="3" t="s">
        <v>12032</v>
      </c>
      <c r="T1808" s="3" t="s">
        <v>446</v>
      </c>
      <c r="V1808" s="3">
        <v>67</v>
      </c>
      <c r="W1808" s="3">
        <v>64</v>
      </c>
      <c r="X1808" s="3">
        <v>127</v>
      </c>
      <c r="Y1808" s="3">
        <v>1806</v>
      </c>
      <c r="Z1808" s="3" t="s">
        <v>101</v>
      </c>
      <c r="AA1808" s="3">
        <v>120</v>
      </c>
      <c r="AB1808" s="3">
        <v>52</v>
      </c>
      <c r="AC1808" s="3">
        <v>16131943</v>
      </c>
      <c r="AD1808" s="3">
        <v>4909811</v>
      </c>
      <c r="AE1808" s="3" t="s">
        <v>2435</v>
      </c>
      <c r="AF1808" s="3">
        <v>10</v>
      </c>
      <c r="AG1808" s="3">
        <v>29</v>
      </c>
    </row>
    <row r="1809" spans="1:33" ht="15.75" customHeight="1" x14ac:dyDescent="0.15">
      <c r="A1809" s="3">
        <v>23754</v>
      </c>
      <c r="B1809" s="3">
        <v>1807</v>
      </c>
      <c r="C1809" s="3">
        <v>36</v>
      </c>
      <c r="D1809" s="3" t="s">
        <v>4857</v>
      </c>
      <c r="E1809" s="3" t="s">
        <v>21024</v>
      </c>
      <c r="F1809" s="3" t="s">
        <v>331</v>
      </c>
      <c r="G1809" s="3" t="s">
        <v>167</v>
      </c>
      <c r="H1809" s="3" t="s">
        <v>271</v>
      </c>
      <c r="I1809" s="3" t="s">
        <v>271</v>
      </c>
      <c r="J1809" s="3">
        <v>228.48050000000001</v>
      </c>
      <c r="K1809" s="3">
        <v>5112080</v>
      </c>
      <c r="L1809" s="3" t="s">
        <v>71</v>
      </c>
      <c r="M1809" s="3">
        <v>1</v>
      </c>
      <c r="N1809" s="3" t="s">
        <v>4857</v>
      </c>
      <c r="O1809" s="3" t="s">
        <v>21024</v>
      </c>
      <c r="P1809" s="3" t="s">
        <v>690</v>
      </c>
      <c r="Q1809" s="3" t="s">
        <v>14385</v>
      </c>
      <c r="R1809" s="5" t="s">
        <v>21025</v>
      </c>
      <c r="S1809" s="3" t="s">
        <v>271</v>
      </c>
      <c r="T1809" s="3" t="s">
        <v>167</v>
      </c>
      <c r="V1809" s="3">
        <v>112</v>
      </c>
      <c r="W1809" s="3">
        <v>21</v>
      </c>
      <c r="X1809" s="3">
        <v>127</v>
      </c>
      <c r="Y1809" s="3">
        <v>1807</v>
      </c>
      <c r="Z1809" s="3" t="s">
        <v>71</v>
      </c>
      <c r="AA1809" s="3">
        <v>36</v>
      </c>
      <c r="AB1809" s="3">
        <v>19</v>
      </c>
      <c r="AC1809" s="3">
        <v>5112080</v>
      </c>
      <c r="AD1809" s="3">
        <v>1556281</v>
      </c>
      <c r="AE1809" s="3" t="s">
        <v>271</v>
      </c>
      <c r="AF1809" s="3">
        <v>5</v>
      </c>
      <c r="AG1809" s="3">
        <v>7</v>
      </c>
    </row>
    <row r="1810" spans="1:33" ht="15.75" customHeight="1" x14ac:dyDescent="0.15">
      <c r="A1810" s="3">
        <v>7509</v>
      </c>
      <c r="B1810" s="3">
        <v>1808</v>
      </c>
      <c r="C1810" s="3">
        <v>533</v>
      </c>
      <c r="D1810" s="3" t="s">
        <v>1917</v>
      </c>
      <c r="E1810" s="3" t="s">
        <v>21027</v>
      </c>
      <c r="F1810" s="3" t="s">
        <v>36</v>
      </c>
      <c r="G1810" s="3" t="s">
        <v>37</v>
      </c>
      <c r="H1810" s="3" t="s">
        <v>923</v>
      </c>
      <c r="I1810" s="3" t="s">
        <v>89</v>
      </c>
      <c r="J1810" s="3">
        <v>228.37129999999999</v>
      </c>
      <c r="K1810" s="3">
        <v>84132000</v>
      </c>
      <c r="L1810" s="3" t="s">
        <v>66</v>
      </c>
      <c r="M1810" s="3">
        <v>4</v>
      </c>
      <c r="N1810" s="3" t="s">
        <v>1917</v>
      </c>
      <c r="O1810" s="3" t="s">
        <v>21027</v>
      </c>
      <c r="P1810" s="3" t="s">
        <v>1063</v>
      </c>
      <c r="Q1810" s="3" t="s">
        <v>1921</v>
      </c>
      <c r="R1810" s="5" t="s">
        <v>21029</v>
      </c>
      <c r="S1810" s="3" t="s">
        <v>923</v>
      </c>
      <c r="T1810" s="3" t="s">
        <v>37</v>
      </c>
      <c r="V1810" s="3">
        <v>127</v>
      </c>
      <c r="W1810" s="3">
        <v>82</v>
      </c>
      <c r="X1810" s="3">
        <v>127</v>
      </c>
      <c r="Y1810" s="3">
        <v>1808</v>
      </c>
      <c r="Z1810" s="3" t="s">
        <v>66</v>
      </c>
      <c r="AA1810" s="3">
        <v>533</v>
      </c>
      <c r="AB1810" s="3">
        <v>203</v>
      </c>
      <c r="AC1810" s="3">
        <v>84132000</v>
      </c>
      <c r="AD1810" s="3">
        <v>25621000</v>
      </c>
      <c r="AE1810" s="3" t="s">
        <v>89</v>
      </c>
      <c r="AF1810" s="3">
        <v>9</v>
      </c>
      <c r="AG1810" s="3">
        <v>4</v>
      </c>
    </row>
    <row r="1811" spans="1:33" ht="15.75" customHeight="1" x14ac:dyDescent="0.15">
      <c r="A1811" s="3">
        <v>21718</v>
      </c>
      <c r="B1811" s="3">
        <v>1809</v>
      </c>
      <c r="C1811" s="3">
        <v>60</v>
      </c>
      <c r="D1811" s="3" t="s">
        <v>4858</v>
      </c>
      <c r="E1811" s="3" t="s">
        <v>21031</v>
      </c>
      <c r="F1811" s="3" t="s">
        <v>36</v>
      </c>
      <c r="G1811" s="3" t="s">
        <v>37</v>
      </c>
      <c r="H1811" s="3" t="s">
        <v>9119</v>
      </c>
      <c r="I1811" s="3" t="s">
        <v>1718</v>
      </c>
      <c r="J1811" s="3">
        <v>228.06630000000001</v>
      </c>
      <c r="K1811" s="3">
        <v>19708530</v>
      </c>
      <c r="L1811" s="3" t="s">
        <v>356</v>
      </c>
      <c r="M1811" s="3">
        <v>2</v>
      </c>
      <c r="N1811" s="3" t="s">
        <v>4858</v>
      </c>
      <c r="O1811" s="3" t="s">
        <v>21031</v>
      </c>
      <c r="P1811" s="3" t="s">
        <v>787</v>
      </c>
      <c r="Q1811" s="3" t="s">
        <v>9117</v>
      </c>
      <c r="R1811" s="5" t="s">
        <v>21033</v>
      </c>
      <c r="S1811" s="3" t="s">
        <v>9119</v>
      </c>
      <c r="T1811" s="3" t="s">
        <v>37</v>
      </c>
      <c r="V1811" s="3">
        <v>127</v>
      </c>
      <c r="W1811" s="3">
        <v>0</v>
      </c>
      <c r="X1811" s="3">
        <v>94</v>
      </c>
      <c r="Y1811" s="3">
        <v>1809</v>
      </c>
      <c r="Z1811" s="3" t="s">
        <v>356</v>
      </c>
      <c r="AA1811" s="3">
        <v>60</v>
      </c>
      <c r="AB1811" s="3">
        <v>30</v>
      </c>
      <c r="AC1811" s="3">
        <v>19708530</v>
      </c>
      <c r="AD1811" s="3">
        <v>6007484</v>
      </c>
      <c r="AF1811" s="3">
        <v>18</v>
      </c>
      <c r="AG1811" s="3">
        <v>54</v>
      </c>
    </row>
    <row r="1812" spans="1:33" ht="15.75" customHeight="1" x14ac:dyDescent="0.15">
      <c r="A1812" s="3">
        <v>25977</v>
      </c>
      <c r="B1812" s="3">
        <v>1810</v>
      </c>
      <c r="C1812" s="3">
        <v>10</v>
      </c>
      <c r="D1812" s="3" t="s">
        <v>4877</v>
      </c>
      <c r="E1812" s="3" t="s">
        <v>21035</v>
      </c>
      <c r="F1812" s="3" t="s">
        <v>331</v>
      </c>
      <c r="G1812" s="3" t="s">
        <v>167</v>
      </c>
      <c r="H1812" s="3" t="s">
        <v>271</v>
      </c>
      <c r="I1812" s="3" t="s">
        <v>271</v>
      </c>
      <c r="J1812" s="3">
        <v>228.0686</v>
      </c>
      <c r="K1812" s="3">
        <v>2522880</v>
      </c>
      <c r="L1812" s="3" t="s">
        <v>356</v>
      </c>
      <c r="M1812" s="3">
        <v>0</v>
      </c>
      <c r="N1812" s="3" t="s">
        <v>4877</v>
      </c>
      <c r="O1812" s="3" t="s">
        <v>21035</v>
      </c>
      <c r="P1812" s="8">
        <v>37987</v>
      </c>
      <c r="Q1812" s="3" t="s">
        <v>14396</v>
      </c>
      <c r="R1812" s="5" t="s">
        <v>21037</v>
      </c>
      <c r="S1812" s="3" t="s">
        <v>271</v>
      </c>
      <c r="T1812" s="3" t="s">
        <v>167</v>
      </c>
      <c r="V1812" s="3">
        <v>113</v>
      </c>
      <c r="W1812" s="3">
        <v>22</v>
      </c>
      <c r="X1812" s="3">
        <v>95</v>
      </c>
      <c r="Y1812" s="3">
        <v>1810</v>
      </c>
      <c r="Z1812" s="3" t="s">
        <v>356</v>
      </c>
      <c r="AA1812" s="3">
        <v>10</v>
      </c>
      <c r="AB1812" s="3">
        <v>4</v>
      </c>
      <c r="AC1812" s="3">
        <v>2522880</v>
      </c>
      <c r="AD1812" s="3">
        <v>769010</v>
      </c>
      <c r="AE1812" s="3" t="s">
        <v>271</v>
      </c>
      <c r="AF1812" s="3">
        <v>18</v>
      </c>
      <c r="AG1812" s="3">
        <v>7</v>
      </c>
    </row>
    <row r="1813" spans="1:33" ht="15.75" customHeight="1" x14ac:dyDescent="0.15">
      <c r="A1813" s="3">
        <v>3626</v>
      </c>
      <c r="B1813" s="3">
        <v>1811</v>
      </c>
      <c r="C1813" s="3">
        <v>221</v>
      </c>
      <c r="D1813" s="3" t="s">
        <v>4881</v>
      </c>
      <c r="E1813" s="3" t="s">
        <v>21039</v>
      </c>
      <c r="F1813" s="3" t="s">
        <v>1072</v>
      </c>
      <c r="G1813" s="3" t="s">
        <v>575</v>
      </c>
      <c r="H1813" s="3" t="s">
        <v>12046</v>
      </c>
      <c r="I1813" s="3" t="s">
        <v>1375</v>
      </c>
      <c r="J1813" s="3">
        <v>227.8681</v>
      </c>
      <c r="K1813" s="3">
        <v>32115634</v>
      </c>
      <c r="L1813" s="3" t="s">
        <v>86</v>
      </c>
      <c r="M1813" s="3">
        <v>7</v>
      </c>
      <c r="N1813" s="3" t="s">
        <v>4881</v>
      </c>
      <c r="O1813" s="3" t="s">
        <v>21039</v>
      </c>
      <c r="P1813" s="3" t="s">
        <v>1350</v>
      </c>
      <c r="Q1813" s="3" t="s">
        <v>14400</v>
      </c>
      <c r="R1813" s="5" t="s">
        <v>21040</v>
      </c>
      <c r="S1813" s="3" t="s">
        <v>12046</v>
      </c>
      <c r="T1813" s="3" t="s">
        <v>575</v>
      </c>
      <c r="V1813" s="3">
        <v>40</v>
      </c>
      <c r="W1813" s="3">
        <v>34</v>
      </c>
      <c r="X1813" s="3">
        <v>53</v>
      </c>
      <c r="Y1813" s="3">
        <v>1811</v>
      </c>
      <c r="Z1813" s="3" t="s">
        <v>86</v>
      </c>
      <c r="AA1813" s="3">
        <v>221</v>
      </c>
      <c r="AB1813" s="3">
        <v>54</v>
      </c>
      <c r="AC1813" s="3">
        <v>32115634</v>
      </c>
      <c r="AD1813" s="3">
        <v>9795290</v>
      </c>
      <c r="AE1813" s="3" t="s">
        <v>1375</v>
      </c>
      <c r="AF1813" s="3">
        <v>16</v>
      </c>
      <c r="AG1813" s="3">
        <v>23</v>
      </c>
    </row>
    <row r="1814" spans="1:33" ht="15.75" customHeight="1" x14ac:dyDescent="0.15">
      <c r="A1814" s="3">
        <v>25662</v>
      </c>
      <c r="B1814" s="3">
        <v>1812</v>
      </c>
      <c r="C1814" s="3">
        <v>300</v>
      </c>
      <c r="D1814" s="3" t="s">
        <v>4883</v>
      </c>
      <c r="E1814" s="3" t="s">
        <v>4883</v>
      </c>
      <c r="F1814" s="3" t="s">
        <v>3877</v>
      </c>
      <c r="G1814" s="3" t="s">
        <v>731</v>
      </c>
      <c r="H1814" s="3" t="s">
        <v>12049</v>
      </c>
      <c r="I1814" s="3" t="s">
        <v>2338</v>
      </c>
      <c r="J1814" s="3">
        <v>227.8073</v>
      </c>
      <c r="K1814" s="3">
        <v>5717897</v>
      </c>
      <c r="L1814" s="3" t="s">
        <v>59</v>
      </c>
      <c r="M1814" s="3">
        <v>0</v>
      </c>
      <c r="N1814" s="3" t="s">
        <v>4883</v>
      </c>
      <c r="O1814" s="3" t="s">
        <v>4883</v>
      </c>
      <c r="P1814" s="8">
        <v>38353</v>
      </c>
      <c r="Q1814" s="3" t="s">
        <v>14405</v>
      </c>
      <c r="R1814" s="5" t="s">
        <v>21042</v>
      </c>
      <c r="S1814" s="3" t="s">
        <v>12049</v>
      </c>
      <c r="T1814" s="3" t="s">
        <v>731</v>
      </c>
      <c r="V1814" s="3">
        <v>23</v>
      </c>
      <c r="W1814" s="3">
        <v>0</v>
      </c>
      <c r="X1814" s="3">
        <v>109</v>
      </c>
      <c r="Y1814" s="3">
        <v>1812</v>
      </c>
      <c r="Z1814" s="3" t="s">
        <v>59</v>
      </c>
      <c r="AA1814" s="3">
        <v>300</v>
      </c>
      <c r="AB1814" s="3">
        <v>100</v>
      </c>
      <c r="AC1814" s="3">
        <v>5717897</v>
      </c>
      <c r="AD1814" s="3">
        <v>1744286</v>
      </c>
      <c r="AF1814" s="3">
        <v>17</v>
      </c>
      <c r="AG1814" s="3">
        <v>536</v>
      </c>
    </row>
    <row r="1815" spans="1:33" ht="15.75" customHeight="1" x14ac:dyDescent="0.15">
      <c r="A1815" s="3">
        <v>25504</v>
      </c>
      <c r="B1815" s="3">
        <v>1813</v>
      </c>
      <c r="C1815" s="3">
        <v>60</v>
      </c>
      <c r="D1815" s="3" t="s">
        <v>4888</v>
      </c>
      <c r="E1815" s="3" t="s">
        <v>21044</v>
      </c>
      <c r="F1815" s="3" t="s">
        <v>164</v>
      </c>
      <c r="G1815" s="3" t="s">
        <v>92</v>
      </c>
      <c r="H1815" s="3" t="s">
        <v>126</v>
      </c>
      <c r="I1815" s="3" t="s">
        <v>7602</v>
      </c>
      <c r="J1815" s="3">
        <v>227.77699999999999</v>
      </c>
      <c r="K1815" s="3">
        <v>32857700</v>
      </c>
      <c r="L1815" s="3" t="s">
        <v>101</v>
      </c>
      <c r="M1815" s="3">
        <v>0</v>
      </c>
      <c r="N1815" s="3" t="s">
        <v>4888</v>
      </c>
      <c r="O1815" s="3" t="s">
        <v>21044</v>
      </c>
      <c r="P1815" s="8">
        <v>39448</v>
      </c>
      <c r="Q1815" s="3" t="s">
        <v>14410</v>
      </c>
      <c r="R1815" s="5" t="s">
        <v>21045</v>
      </c>
      <c r="S1815" s="3" t="s">
        <v>126</v>
      </c>
      <c r="T1815" s="3" t="s">
        <v>92</v>
      </c>
      <c r="V1815" s="3">
        <v>8</v>
      </c>
      <c r="W1815" s="3">
        <v>0</v>
      </c>
      <c r="X1815" s="3">
        <v>127</v>
      </c>
      <c r="Y1815" s="3">
        <v>1813</v>
      </c>
      <c r="Z1815" s="3" t="s">
        <v>101</v>
      </c>
      <c r="AA1815" s="3">
        <v>60</v>
      </c>
      <c r="AB1815" s="3">
        <v>25</v>
      </c>
      <c r="AC1815" s="3">
        <v>32857700</v>
      </c>
      <c r="AD1815" s="3">
        <v>10024408</v>
      </c>
      <c r="AF1815" s="3">
        <v>10</v>
      </c>
      <c r="AG1815" s="3">
        <v>98</v>
      </c>
    </row>
    <row r="1816" spans="1:33" ht="15.75" customHeight="1" x14ac:dyDescent="0.15">
      <c r="A1816" s="3">
        <v>23326</v>
      </c>
      <c r="B1816" s="3">
        <v>1814</v>
      </c>
      <c r="C1816" s="3">
        <v>154</v>
      </c>
      <c r="D1816" s="3" t="s">
        <v>4891</v>
      </c>
      <c r="E1816" s="3" t="s">
        <v>21046</v>
      </c>
      <c r="F1816" s="3" t="s">
        <v>4061</v>
      </c>
      <c r="G1816" s="3" t="s">
        <v>446</v>
      </c>
      <c r="H1816" s="3" t="s">
        <v>2435</v>
      </c>
      <c r="I1816" s="3" t="s">
        <v>2435</v>
      </c>
      <c r="J1816" s="3">
        <v>227.72579999999999</v>
      </c>
      <c r="K1816" s="3">
        <v>23628500</v>
      </c>
      <c r="L1816" s="3" t="s">
        <v>59</v>
      </c>
      <c r="M1816" s="3">
        <v>1</v>
      </c>
      <c r="N1816" s="3" t="s">
        <v>4891</v>
      </c>
      <c r="O1816" s="3" t="s">
        <v>21046</v>
      </c>
      <c r="P1816" s="3" t="s">
        <v>835</v>
      </c>
      <c r="Q1816" s="3" t="s">
        <v>14414</v>
      </c>
      <c r="R1816" s="5" t="s">
        <v>21048</v>
      </c>
      <c r="S1816" s="3" t="s">
        <v>2435</v>
      </c>
      <c r="T1816" s="3" t="s">
        <v>446</v>
      </c>
      <c r="V1816" s="3">
        <v>68</v>
      </c>
      <c r="W1816" s="3">
        <v>65</v>
      </c>
      <c r="X1816" s="3">
        <v>110</v>
      </c>
      <c r="Y1816" s="3">
        <v>1814</v>
      </c>
      <c r="Z1816" s="3" t="s">
        <v>59</v>
      </c>
      <c r="AA1816" s="3">
        <v>154</v>
      </c>
      <c r="AB1816" s="3">
        <v>27</v>
      </c>
      <c r="AC1816" s="3">
        <v>23628500</v>
      </c>
      <c r="AD1816" s="3">
        <v>7209838</v>
      </c>
      <c r="AE1816" s="3" t="s">
        <v>2435</v>
      </c>
      <c r="AF1816" s="3">
        <v>17</v>
      </c>
      <c r="AG1816" s="3">
        <v>29</v>
      </c>
    </row>
    <row r="1817" spans="1:33" ht="15.75" customHeight="1" x14ac:dyDescent="0.15">
      <c r="A1817" s="3">
        <v>18210</v>
      </c>
      <c r="B1817" s="3">
        <v>1815</v>
      </c>
      <c r="C1817" s="3">
        <v>89</v>
      </c>
      <c r="D1817" s="3" t="s">
        <v>1925</v>
      </c>
      <c r="E1817" s="3" t="s">
        <v>21049</v>
      </c>
      <c r="F1817" s="3" t="s">
        <v>36</v>
      </c>
      <c r="G1817" s="3" t="s">
        <v>37</v>
      </c>
      <c r="H1817" s="3" t="s">
        <v>971</v>
      </c>
      <c r="I1817" s="3" t="s">
        <v>69</v>
      </c>
      <c r="J1817" s="3">
        <v>227.6908</v>
      </c>
      <c r="K1817" s="3">
        <v>21257300</v>
      </c>
      <c r="L1817" s="3" t="s">
        <v>66</v>
      </c>
      <c r="M1817" s="3">
        <v>4</v>
      </c>
      <c r="N1817" s="3" t="s">
        <v>1925</v>
      </c>
      <c r="O1817" s="3" t="s">
        <v>21049</v>
      </c>
      <c r="P1817" s="3" t="s">
        <v>835</v>
      </c>
      <c r="Q1817" s="3" t="s">
        <v>1926</v>
      </c>
      <c r="R1817" s="5" t="s">
        <v>21051</v>
      </c>
      <c r="S1817" s="3" t="s">
        <v>971</v>
      </c>
      <c r="T1817" s="3" t="s">
        <v>37</v>
      </c>
      <c r="V1817" s="3">
        <v>127</v>
      </c>
      <c r="W1817" s="3">
        <v>24</v>
      </c>
      <c r="X1817" s="3">
        <v>127</v>
      </c>
      <c r="Y1817" s="3">
        <v>1815</v>
      </c>
      <c r="Z1817" s="3" t="s">
        <v>66</v>
      </c>
      <c r="AA1817" s="3">
        <v>89</v>
      </c>
      <c r="AB1817" s="3">
        <v>33</v>
      </c>
      <c r="AC1817" s="3">
        <v>21257300</v>
      </c>
      <c r="AD1817" s="3">
        <v>6487000</v>
      </c>
      <c r="AE1817" s="3" t="s">
        <v>69</v>
      </c>
      <c r="AF1817" s="3">
        <v>9</v>
      </c>
      <c r="AG1817" s="3">
        <v>20</v>
      </c>
    </row>
    <row r="1818" spans="1:33" ht="15.75" customHeight="1" x14ac:dyDescent="0.15">
      <c r="A1818" s="3">
        <v>22141</v>
      </c>
      <c r="B1818" s="3">
        <v>1816</v>
      </c>
      <c r="C1818" s="3">
        <v>22</v>
      </c>
      <c r="D1818" s="3" t="s">
        <v>4894</v>
      </c>
      <c r="E1818" s="3" t="s">
        <v>21053</v>
      </c>
      <c r="F1818" s="3" t="s">
        <v>36</v>
      </c>
      <c r="G1818" s="3" t="s">
        <v>37</v>
      </c>
      <c r="H1818" s="3" t="s">
        <v>2190</v>
      </c>
      <c r="I1818" s="3" t="s">
        <v>39</v>
      </c>
      <c r="J1818" s="3">
        <v>227.42080000000001</v>
      </c>
      <c r="K1818" s="3">
        <v>6607351</v>
      </c>
      <c r="L1818" s="3" t="s">
        <v>71</v>
      </c>
      <c r="M1818" s="3">
        <v>2</v>
      </c>
      <c r="N1818" s="3" t="s">
        <v>4894</v>
      </c>
      <c r="O1818" s="3" t="s">
        <v>21053</v>
      </c>
      <c r="P1818" s="3" t="s">
        <v>179</v>
      </c>
      <c r="Q1818" s="3" t="s">
        <v>11693</v>
      </c>
      <c r="R1818" s="5" t="s">
        <v>21055</v>
      </c>
      <c r="S1818" s="3" t="s">
        <v>2190</v>
      </c>
      <c r="T1818" s="3" t="s">
        <v>37</v>
      </c>
      <c r="V1818" s="3">
        <v>127</v>
      </c>
      <c r="W1818" s="3">
        <v>116</v>
      </c>
      <c r="X1818" s="3">
        <v>127</v>
      </c>
      <c r="Y1818" s="3">
        <v>1816</v>
      </c>
      <c r="Z1818" s="3" t="s">
        <v>71</v>
      </c>
      <c r="AA1818" s="3">
        <v>22</v>
      </c>
      <c r="AB1818" s="3">
        <v>13</v>
      </c>
      <c r="AC1818" s="3">
        <v>6607351</v>
      </c>
      <c r="AD1818" s="3">
        <v>2018000</v>
      </c>
      <c r="AE1818" s="3" t="s">
        <v>39</v>
      </c>
      <c r="AF1818" s="3">
        <v>5</v>
      </c>
      <c r="AG1818" s="3">
        <v>2</v>
      </c>
    </row>
    <row r="1819" spans="1:33" ht="15.75" customHeight="1" x14ac:dyDescent="0.15">
      <c r="A1819" s="3">
        <v>991</v>
      </c>
      <c r="B1819" s="3">
        <v>1817</v>
      </c>
      <c r="C1819" s="3">
        <v>120</v>
      </c>
      <c r="D1819" s="3" t="s">
        <v>4898</v>
      </c>
      <c r="E1819" s="3" t="s">
        <v>21057</v>
      </c>
      <c r="F1819" s="3" t="s">
        <v>1193</v>
      </c>
      <c r="G1819" s="3" t="s">
        <v>564</v>
      </c>
      <c r="H1819" s="3" t="s">
        <v>11772</v>
      </c>
      <c r="I1819" s="3" t="s">
        <v>63</v>
      </c>
      <c r="J1819" s="3">
        <v>227.2516</v>
      </c>
      <c r="K1819" s="3">
        <v>14622009</v>
      </c>
      <c r="L1819" s="3" t="s">
        <v>215</v>
      </c>
      <c r="M1819" s="3">
        <v>6</v>
      </c>
      <c r="N1819" s="3" t="s">
        <v>4898</v>
      </c>
      <c r="O1819" s="3" t="s">
        <v>21057</v>
      </c>
      <c r="P1819" s="3" t="s">
        <v>104</v>
      </c>
      <c r="Q1819" s="3" t="s">
        <v>14427</v>
      </c>
      <c r="R1819" s="5" t="s">
        <v>21059</v>
      </c>
      <c r="S1819" s="3" t="s">
        <v>11772</v>
      </c>
      <c r="T1819" s="3" t="s">
        <v>564</v>
      </c>
      <c r="V1819" s="3">
        <v>51</v>
      </c>
      <c r="W1819" s="3">
        <v>127</v>
      </c>
      <c r="X1819" s="3">
        <v>103</v>
      </c>
      <c r="Y1819" s="3">
        <v>1817</v>
      </c>
      <c r="Z1819" s="3" t="s">
        <v>215</v>
      </c>
      <c r="AA1819" s="3">
        <v>120</v>
      </c>
      <c r="AB1819" s="3">
        <v>34</v>
      </c>
      <c r="AC1819" s="3">
        <v>14622009</v>
      </c>
      <c r="AD1819" s="3">
        <v>4468125</v>
      </c>
      <c r="AE1819" s="3" t="s">
        <v>63</v>
      </c>
      <c r="AF1819" s="3">
        <v>7</v>
      </c>
      <c r="AG1819" s="3">
        <v>3</v>
      </c>
    </row>
    <row r="1820" spans="1:33" ht="15.75" customHeight="1" x14ac:dyDescent="0.15">
      <c r="A1820" s="3">
        <v>22366</v>
      </c>
      <c r="B1820" s="3">
        <v>1818</v>
      </c>
      <c r="C1820" s="3">
        <v>39</v>
      </c>
      <c r="D1820" s="3" t="s">
        <v>4900</v>
      </c>
      <c r="E1820" s="3" t="s">
        <v>21061</v>
      </c>
      <c r="F1820" s="3" t="s">
        <v>331</v>
      </c>
      <c r="G1820" s="3" t="s">
        <v>167</v>
      </c>
      <c r="H1820" s="3" t="s">
        <v>271</v>
      </c>
      <c r="I1820" s="3" t="s">
        <v>271</v>
      </c>
      <c r="J1820" s="3">
        <v>227.19710000000001</v>
      </c>
      <c r="K1820" s="3">
        <v>7469428</v>
      </c>
      <c r="L1820" s="3" t="s">
        <v>162</v>
      </c>
      <c r="M1820" s="3">
        <v>4</v>
      </c>
      <c r="N1820" s="3" t="s">
        <v>4900</v>
      </c>
      <c r="O1820" s="3" t="s">
        <v>21061</v>
      </c>
      <c r="P1820" s="3" t="s">
        <v>104</v>
      </c>
      <c r="Q1820" s="3" t="s">
        <v>14432</v>
      </c>
      <c r="R1820" s="5" t="s">
        <v>21063</v>
      </c>
      <c r="S1820" s="3" t="s">
        <v>271</v>
      </c>
      <c r="T1820" s="3" t="s">
        <v>167</v>
      </c>
      <c r="V1820" s="3">
        <v>114</v>
      </c>
      <c r="W1820" s="3">
        <v>23</v>
      </c>
      <c r="X1820" s="3">
        <v>127</v>
      </c>
      <c r="Y1820" s="3">
        <v>1818</v>
      </c>
      <c r="Z1820" s="3" t="s">
        <v>162</v>
      </c>
      <c r="AA1820" s="3">
        <v>39</v>
      </c>
      <c r="AB1820" s="3">
        <v>12</v>
      </c>
      <c r="AC1820" s="3">
        <v>7469428</v>
      </c>
      <c r="AD1820" s="3">
        <v>2282853</v>
      </c>
      <c r="AE1820" s="3" t="s">
        <v>271</v>
      </c>
      <c r="AF1820" s="3">
        <v>8</v>
      </c>
      <c r="AG1820" s="3">
        <v>7</v>
      </c>
    </row>
    <row r="1821" spans="1:33" ht="15.75" customHeight="1" x14ac:dyDescent="0.15">
      <c r="A1821" s="3">
        <v>26006</v>
      </c>
      <c r="B1821" s="3">
        <v>1819</v>
      </c>
      <c r="C1821" s="3">
        <v>15</v>
      </c>
      <c r="D1821" s="3" t="s">
        <v>4926</v>
      </c>
      <c r="E1821" s="3" t="s">
        <v>21064</v>
      </c>
      <c r="F1821" s="3" t="s">
        <v>331</v>
      </c>
      <c r="G1821" s="3" t="s">
        <v>167</v>
      </c>
      <c r="H1821" s="3" t="s">
        <v>12065</v>
      </c>
      <c r="I1821" s="3" t="s">
        <v>2088</v>
      </c>
      <c r="J1821" s="3">
        <v>227.0138</v>
      </c>
      <c r="K1821" s="3">
        <v>2218151</v>
      </c>
      <c r="L1821" s="3" t="s">
        <v>59</v>
      </c>
      <c r="M1821" s="3">
        <v>0</v>
      </c>
      <c r="N1821" s="3" t="s">
        <v>4926</v>
      </c>
      <c r="O1821" s="3" t="s">
        <v>21064</v>
      </c>
      <c r="P1821" s="8">
        <v>37622</v>
      </c>
      <c r="Q1821" s="3" t="s">
        <v>14443</v>
      </c>
      <c r="R1821" s="5" t="s">
        <v>21065</v>
      </c>
      <c r="S1821" s="3" t="s">
        <v>12065</v>
      </c>
      <c r="T1821" s="3" t="s">
        <v>167</v>
      </c>
      <c r="V1821" s="3">
        <v>115</v>
      </c>
      <c r="W1821" s="3">
        <v>26</v>
      </c>
      <c r="X1821" s="3">
        <v>111</v>
      </c>
      <c r="Y1821" s="3">
        <v>1819</v>
      </c>
      <c r="Z1821" s="3" t="s">
        <v>59</v>
      </c>
      <c r="AA1821" s="3">
        <v>15</v>
      </c>
      <c r="AB1821" s="3">
        <v>8</v>
      </c>
      <c r="AC1821" s="3">
        <v>2218151</v>
      </c>
      <c r="AD1821" s="3">
        <v>678305</v>
      </c>
      <c r="AE1821" s="3" t="s">
        <v>2088</v>
      </c>
      <c r="AF1821" s="3">
        <v>17</v>
      </c>
      <c r="AG1821" s="3">
        <v>68</v>
      </c>
    </row>
    <row r="1822" spans="1:33" ht="15.75" customHeight="1" x14ac:dyDescent="0.15">
      <c r="A1822" s="3">
        <v>4186</v>
      </c>
      <c r="B1822" s="3">
        <v>1820</v>
      </c>
      <c r="C1822" s="3">
        <v>27</v>
      </c>
      <c r="D1822" s="3" t="s">
        <v>4928</v>
      </c>
      <c r="E1822" s="3" t="s">
        <v>21067</v>
      </c>
      <c r="F1822" s="3" t="s">
        <v>475</v>
      </c>
      <c r="G1822" s="3" t="s">
        <v>277</v>
      </c>
      <c r="H1822" s="3" t="s">
        <v>5959</v>
      </c>
      <c r="I1822" s="3" t="s">
        <v>6294</v>
      </c>
      <c r="J1822" s="3">
        <v>226.89340000000001</v>
      </c>
      <c r="K1822" s="3">
        <v>25661613</v>
      </c>
      <c r="L1822" s="3" t="s">
        <v>86</v>
      </c>
      <c r="M1822" s="3">
        <v>2</v>
      </c>
      <c r="N1822" s="3" t="s">
        <v>4928</v>
      </c>
      <c r="O1822" s="3" t="s">
        <v>21067</v>
      </c>
      <c r="P1822" s="3" t="s">
        <v>1063</v>
      </c>
      <c r="Q1822" s="3" t="s">
        <v>9853</v>
      </c>
      <c r="R1822" s="5" t="s">
        <v>21069</v>
      </c>
      <c r="S1822" s="3" t="s">
        <v>5959</v>
      </c>
      <c r="T1822" s="3" t="s">
        <v>277</v>
      </c>
      <c r="V1822" s="3">
        <v>127</v>
      </c>
      <c r="W1822" s="3">
        <v>0</v>
      </c>
      <c r="X1822" s="3">
        <v>54</v>
      </c>
      <c r="Y1822" s="3">
        <v>1820</v>
      </c>
      <c r="Z1822" s="3" t="s">
        <v>86</v>
      </c>
      <c r="AA1822" s="3">
        <v>27</v>
      </c>
      <c r="AB1822" s="3">
        <v>20</v>
      </c>
      <c r="AC1822" s="3">
        <v>25661613</v>
      </c>
      <c r="AD1822" s="3">
        <v>7850148</v>
      </c>
      <c r="AF1822" s="3">
        <v>16</v>
      </c>
      <c r="AG1822" s="3">
        <v>51</v>
      </c>
    </row>
    <row r="1823" spans="1:33" ht="15.75" customHeight="1" x14ac:dyDescent="0.15">
      <c r="A1823" s="3">
        <v>26091</v>
      </c>
      <c r="B1823" s="3">
        <v>1821</v>
      </c>
      <c r="C1823" s="3">
        <v>50</v>
      </c>
      <c r="D1823" s="3" t="s">
        <v>4938</v>
      </c>
      <c r="E1823" s="3" t="s">
        <v>21071</v>
      </c>
      <c r="F1823" s="3" t="s">
        <v>331</v>
      </c>
      <c r="G1823" s="3" t="s">
        <v>167</v>
      </c>
      <c r="H1823" s="3" t="s">
        <v>5825</v>
      </c>
      <c r="I1823" s="3" t="s">
        <v>271</v>
      </c>
      <c r="J1823" s="3">
        <v>226.8116</v>
      </c>
      <c r="K1823" s="3">
        <v>3721152</v>
      </c>
      <c r="L1823" s="3" t="s">
        <v>641</v>
      </c>
      <c r="M1823" s="3">
        <v>0</v>
      </c>
      <c r="N1823" s="3" t="s">
        <v>4938</v>
      </c>
      <c r="O1823" s="3" t="s">
        <v>21071</v>
      </c>
      <c r="P1823" s="8">
        <v>39083</v>
      </c>
      <c r="Q1823" s="3" t="s">
        <v>14453</v>
      </c>
      <c r="R1823" s="5" t="s">
        <v>21074</v>
      </c>
      <c r="S1823" s="3" t="s">
        <v>5825</v>
      </c>
      <c r="T1823" s="3" t="s">
        <v>167</v>
      </c>
      <c r="V1823" s="3">
        <v>116</v>
      </c>
      <c r="W1823" s="3">
        <v>24</v>
      </c>
      <c r="X1823" s="3">
        <v>14</v>
      </c>
      <c r="Y1823" s="3">
        <v>1821</v>
      </c>
      <c r="Z1823" s="3" t="s">
        <v>641</v>
      </c>
      <c r="AA1823" s="3">
        <v>50</v>
      </c>
      <c r="AB1823" s="3">
        <v>18</v>
      </c>
      <c r="AC1823" s="3">
        <v>3721152</v>
      </c>
      <c r="AD1823" s="3">
        <v>1138623</v>
      </c>
      <c r="AE1823" s="3" t="s">
        <v>271</v>
      </c>
      <c r="AF1823" s="3">
        <v>23</v>
      </c>
      <c r="AG1823" s="3">
        <v>7</v>
      </c>
    </row>
    <row r="1824" spans="1:33" ht="15.75" customHeight="1" x14ac:dyDescent="0.15">
      <c r="A1824" s="3">
        <v>25898</v>
      </c>
      <c r="B1824" s="3">
        <v>1822</v>
      </c>
      <c r="C1824" s="3">
        <v>176</v>
      </c>
      <c r="D1824" s="3" t="s">
        <v>4940</v>
      </c>
      <c r="E1824" s="3" t="s">
        <v>21076</v>
      </c>
      <c r="F1824" s="3" t="s">
        <v>475</v>
      </c>
      <c r="G1824" s="3" t="s">
        <v>277</v>
      </c>
      <c r="H1824" s="3" t="s">
        <v>9920</v>
      </c>
      <c r="I1824" s="3" t="s">
        <v>6294</v>
      </c>
      <c r="J1824" s="3">
        <v>226.67519999999999</v>
      </c>
      <c r="K1824" s="3">
        <v>62011409</v>
      </c>
      <c r="L1824" s="3" t="s">
        <v>364</v>
      </c>
      <c r="M1824" s="3">
        <v>0</v>
      </c>
      <c r="N1824" s="3" t="s">
        <v>4940</v>
      </c>
      <c r="O1824" s="3" t="s">
        <v>21076</v>
      </c>
      <c r="P1824" s="8">
        <v>36161</v>
      </c>
      <c r="Q1824" s="3" t="s">
        <v>9918</v>
      </c>
      <c r="R1824" s="5" t="s">
        <v>21078</v>
      </c>
      <c r="S1824" s="3" t="s">
        <v>9920</v>
      </c>
      <c r="T1824" s="3" t="s">
        <v>277</v>
      </c>
      <c r="V1824" s="3">
        <v>127</v>
      </c>
      <c r="W1824" s="3">
        <v>0</v>
      </c>
      <c r="X1824" s="3">
        <v>77</v>
      </c>
      <c r="Y1824" s="3">
        <v>1822</v>
      </c>
      <c r="Z1824" s="3" t="s">
        <v>364</v>
      </c>
      <c r="AA1824" s="3">
        <v>176</v>
      </c>
      <c r="AB1824" s="3">
        <v>62</v>
      </c>
      <c r="AC1824" s="3">
        <v>62011409</v>
      </c>
      <c r="AD1824" s="3">
        <v>18982588</v>
      </c>
      <c r="AF1824" s="3">
        <v>20</v>
      </c>
      <c r="AG1824" s="3">
        <v>51</v>
      </c>
    </row>
    <row r="1825" spans="1:33" ht="15.75" customHeight="1" x14ac:dyDescent="0.15">
      <c r="A1825" s="3">
        <v>25260</v>
      </c>
      <c r="B1825" s="3">
        <v>1823</v>
      </c>
      <c r="C1825" s="3">
        <v>12</v>
      </c>
      <c r="D1825" s="3" t="s">
        <v>4941</v>
      </c>
      <c r="E1825" s="3" t="s">
        <v>21080</v>
      </c>
      <c r="F1825" s="3" t="s">
        <v>1105</v>
      </c>
      <c r="G1825" s="3" t="s">
        <v>486</v>
      </c>
      <c r="H1825" s="3" t="s">
        <v>12080</v>
      </c>
      <c r="I1825" s="3" t="s">
        <v>12273</v>
      </c>
      <c r="J1825" s="3">
        <v>226.64259999999999</v>
      </c>
      <c r="K1825" s="3">
        <v>2427000</v>
      </c>
      <c r="L1825" s="3" t="s">
        <v>162</v>
      </c>
      <c r="M1825" s="3">
        <v>0</v>
      </c>
      <c r="N1825" s="3" t="s">
        <v>4941</v>
      </c>
      <c r="O1825" s="3" t="s">
        <v>21080</v>
      </c>
      <c r="P1825" s="8">
        <v>38718</v>
      </c>
      <c r="Q1825" s="3" t="s">
        <v>14462</v>
      </c>
      <c r="R1825" s="5" t="s">
        <v>21082</v>
      </c>
      <c r="S1825" s="3" t="s">
        <v>12080</v>
      </c>
      <c r="T1825" s="3" t="s">
        <v>486</v>
      </c>
      <c r="V1825" s="3">
        <v>33</v>
      </c>
      <c r="W1825" s="3">
        <v>0</v>
      </c>
      <c r="X1825" s="3">
        <v>127</v>
      </c>
      <c r="Y1825" s="3">
        <v>1823</v>
      </c>
      <c r="Z1825" s="3" t="s">
        <v>162</v>
      </c>
      <c r="AA1825" s="3">
        <v>12</v>
      </c>
      <c r="AB1825" s="3">
        <v>5</v>
      </c>
      <c r="AC1825" s="3">
        <v>2427000</v>
      </c>
      <c r="AD1825" s="3">
        <v>743014</v>
      </c>
      <c r="AF1825" s="3">
        <v>8</v>
      </c>
      <c r="AG1825" s="3">
        <v>219</v>
      </c>
    </row>
    <row r="1826" spans="1:33" ht="15.75" customHeight="1" x14ac:dyDescent="0.15">
      <c r="A1826" s="3">
        <v>25171</v>
      </c>
      <c r="B1826" s="3">
        <v>1824</v>
      </c>
      <c r="C1826" s="3">
        <v>24</v>
      </c>
      <c r="D1826" s="3" t="s">
        <v>4942</v>
      </c>
      <c r="E1826" s="3" t="s">
        <v>21083</v>
      </c>
      <c r="F1826" s="3" t="s">
        <v>10486</v>
      </c>
      <c r="G1826" s="3" t="s">
        <v>884</v>
      </c>
      <c r="H1826" s="3" t="s">
        <v>12085</v>
      </c>
      <c r="I1826" s="3" t="s">
        <v>7519</v>
      </c>
      <c r="J1826" s="3">
        <v>226.6225</v>
      </c>
      <c r="K1826" s="3">
        <v>28728439</v>
      </c>
      <c r="L1826" s="3" t="s">
        <v>40</v>
      </c>
      <c r="M1826" s="3">
        <v>0</v>
      </c>
      <c r="N1826" s="3" t="s">
        <v>4942</v>
      </c>
      <c r="O1826" s="3" t="s">
        <v>21083</v>
      </c>
      <c r="P1826" s="8">
        <v>35431</v>
      </c>
      <c r="Q1826" s="3" t="s">
        <v>14466</v>
      </c>
      <c r="R1826" s="5" t="s">
        <v>21085</v>
      </c>
      <c r="S1826" s="3" t="s">
        <v>12085</v>
      </c>
      <c r="T1826" s="3" t="s">
        <v>884</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15">
      <c r="A1827" s="3">
        <v>21378</v>
      </c>
      <c r="B1827" s="3">
        <v>1825</v>
      </c>
      <c r="C1827" s="3">
        <v>88</v>
      </c>
      <c r="D1827" s="3" t="s">
        <v>4944</v>
      </c>
      <c r="E1827" s="3" t="s">
        <v>21086</v>
      </c>
      <c r="F1827" s="3" t="s">
        <v>1620</v>
      </c>
      <c r="G1827" s="3" t="s">
        <v>412</v>
      </c>
      <c r="H1827" s="3" t="s">
        <v>12089</v>
      </c>
      <c r="I1827" s="3" t="s">
        <v>742</v>
      </c>
      <c r="J1827" s="3">
        <v>226.4906</v>
      </c>
      <c r="K1827" s="3">
        <v>13038372</v>
      </c>
      <c r="L1827" s="3" t="s">
        <v>221</v>
      </c>
      <c r="M1827" s="3">
        <v>2</v>
      </c>
      <c r="N1827" s="3" t="s">
        <v>4944</v>
      </c>
      <c r="O1827" s="3" t="s">
        <v>21086</v>
      </c>
      <c r="P1827" s="3" t="s">
        <v>787</v>
      </c>
      <c r="Q1827" s="3" t="s">
        <v>14472</v>
      </c>
      <c r="R1827" s="5" t="s">
        <v>21087</v>
      </c>
      <c r="S1827" s="3" t="s">
        <v>12089</v>
      </c>
      <c r="T1827" s="3" t="s">
        <v>412</v>
      </c>
      <c r="V1827" s="3">
        <v>78</v>
      </c>
      <c r="W1827" s="3">
        <v>74</v>
      </c>
      <c r="X1827" s="3">
        <v>104</v>
      </c>
      <c r="Y1827" s="3">
        <v>1825</v>
      </c>
      <c r="Z1827" s="3" t="s">
        <v>221</v>
      </c>
      <c r="AA1827" s="3">
        <v>88</v>
      </c>
      <c r="AB1827" s="3">
        <v>37</v>
      </c>
      <c r="AC1827" s="3">
        <v>13038372</v>
      </c>
      <c r="AD1827" s="3">
        <v>3993491</v>
      </c>
      <c r="AE1827" s="3" t="s">
        <v>742</v>
      </c>
      <c r="AF1827" s="3">
        <v>2</v>
      </c>
      <c r="AG1827" s="3">
        <v>17</v>
      </c>
    </row>
    <row r="1828" spans="1:33" ht="15.75" customHeight="1" x14ac:dyDescent="0.15">
      <c r="A1828" s="3">
        <v>26419</v>
      </c>
      <c r="B1828" s="3">
        <v>1826</v>
      </c>
      <c r="C1828" s="3">
        <v>23</v>
      </c>
      <c r="D1828" s="3" t="s">
        <v>4961</v>
      </c>
      <c r="E1828" s="3" t="s">
        <v>21089</v>
      </c>
      <c r="F1828" s="3" t="s">
        <v>4061</v>
      </c>
      <c r="G1828" s="3" t="s">
        <v>446</v>
      </c>
      <c r="H1828" s="3" t="s">
        <v>2435</v>
      </c>
      <c r="I1828" s="3" t="s">
        <v>2435</v>
      </c>
      <c r="J1828" s="3">
        <v>226.1275</v>
      </c>
      <c r="K1828" s="3">
        <v>3646099</v>
      </c>
      <c r="L1828" s="3" t="s">
        <v>59</v>
      </c>
      <c r="M1828" s="3">
        <v>0</v>
      </c>
      <c r="N1828" s="3" t="s">
        <v>4961</v>
      </c>
      <c r="O1828" s="3" t="s">
        <v>21089</v>
      </c>
      <c r="P1828" s="8">
        <v>37257</v>
      </c>
      <c r="Q1828" s="3" t="s">
        <v>14474</v>
      </c>
      <c r="R1828" s="5" t="s">
        <v>21091</v>
      </c>
      <c r="S1828" s="3" t="s">
        <v>2435</v>
      </c>
      <c r="T1828" s="3" t="s">
        <v>446</v>
      </c>
      <c r="V1828" s="3">
        <v>69</v>
      </c>
      <c r="W1828" s="3">
        <v>66</v>
      </c>
      <c r="X1828" s="3">
        <v>112</v>
      </c>
      <c r="Y1828" s="3">
        <v>1826</v>
      </c>
      <c r="Z1828" s="3" t="s">
        <v>59</v>
      </c>
      <c r="AA1828" s="3">
        <v>23</v>
      </c>
      <c r="AB1828" s="3">
        <v>8</v>
      </c>
      <c r="AC1828" s="3">
        <v>3646099</v>
      </c>
      <c r="AD1828" s="3">
        <v>1117998</v>
      </c>
      <c r="AE1828" s="3" t="s">
        <v>2435</v>
      </c>
      <c r="AF1828" s="3">
        <v>17</v>
      </c>
      <c r="AG1828" s="3">
        <v>29</v>
      </c>
    </row>
    <row r="1829" spans="1:33" ht="15.75" customHeight="1" x14ac:dyDescent="0.15">
      <c r="A1829" s="3">
        <v>25258</v>
      </c>
      <c r="B1829" s="3">
        <v>1827</v>
      </c>
      <c r="C1829" s="3">
        <v>200</v>
      </c>
      <c r="D1829" s="3" t="s">
        <v>4962</v>
      </c>
      <c r="E1829" s="3" t="s">
        <v>21093</v>
      </c>
      <c r="F1829" s="3" t="s">
        <v>475</v>
      </c>
      <c r="G1829" s="3" t="s">
        <v>277</v>
      </c>
      <c r="H1829" s="3" t="s">
        <v>7022</v>
      </c>
      <c r="I1829" s="3" t="s">
        <v>203</v>
      </c>
      <c r="J1829" s="3">
        <v>225.97059999999999</v>
      </c>
      <c r="K1829" s="3">
        <v>3850247</v>
      </c>
      <c r="L1829" s="3" t="s">
        <v>59</v>
      </c>
      <c r="M1829" s="3">
        <v>0</v>
      </c>
      <c r="N1829" s="3" t="s">
        <v>4962</v>
      </c>
      <c r="O1829" s="3" t="s">
        <v>21093</v>
      </c>
      <c r="P1829" s="8" t="s">
        <v>7021</v>
      </c>
      <c r="Q1829" s="3" t="s">
        <v>7019</v>
      </c>
      <c r="R1829" s="5" t="s">
        <v>21094</v>
      </c>
      <c r="S1829" s="3" t="s">
        <v>7022</v>
      </c>
      <c r="T1829" s="3" t="s">
        <v>277</v>
      </c>
      <c r="V1829" s="3">
        <v>127</v>
      </c>
      <c r="W1829" s="3">
        <v>127</v>
      </c>
      <c r="X1829" s="3">
        <v>113</v>
      </c>
      <c r="Y1829" s="3">
        <v>1827</v>
      </c>
      <c r="Z1829" s="3" t="s">
        <v>59</v>
      </c>
      <c r="AA1829" s="3">
        <v>200</v>
      </c>
      <c r="AB1829" s="3">
        <v>75</v>
      </c>
      <c r="AC1829" s="3">
        <v>3850247</v>
      </c>
      <c r="AD1829" s="3">
        <v>1181164</v>
      </c>
      <c r="AE1829" s="3" t="s">
        <v>203</v>
      </c>
      <c r="AF1829" s="3">
        <v>17</v>
      </c>
      <c r="AG1829" s="3">
        <v>9</v>
      </c>
    </row>
    <row r="1830" spans="1:33" ht="15.75" customHeight="1" x14ac:dyDescent="0.15">
      <c r="A1830" s="3">
        <v>23609</v>
      </c>
      <c r="B1830" s="3">
        <v>1828</v>
      </c>
      <c r="C1830" s="3">
        <v>62</v>
      </c>
      <c r="D1830" s="3" t="s">
        <v>4973</v>
      </c>
      <c r="E1830" s="3" t="s">
        <v>21095</v>
      </c>
      <c r="F1830" s="3" t="s">
        <v>475</v>
      </c>
      <c r="G1830" s="3" t="s">
        <v>277</v>
      </c>
      <c r="H1830" s="3" t="s">
        <v>475</v>
      </c>
      <c r="I1830" s="3" t="s">
        <v>203</v>
      </c>
      <c r="J1830" s="3">
        <v>225.73390000000001</v>
      </c>
      <c r="K1830" s="3">
        <v>2933840</v>
      </c>
      <c r="L1830" s="3" t="s">
        <v>526</v>
      </c>
      <c r="M1830" s="3">
        <v>1</v>
      </c>
      <c r="N1830" s="3" t="s">
        <v>4973</v>
      </c>
      <c r="O1830" s="3" t="s">
        <v>21095</v>
      </c>
      <c r="P1830" s="3" t="s">
        <v>1063</v>
      </c>
      <c r="Q1830" s="3" t="s">
        <v>7390</v>
      </c>
      <c r="R1830" s="5" t="s">
        <v>21097</v>
      </c>
      <c r="S1830" s="3" t="s">
        <v>475</v>
      </c>
      <c r="T1830" s="3" t="s">
        <v>277</v>
      </c>
      <c r="V1830" s="3">
        <v>127</v>
      </c>
      <c r="W1830" s="3">
        <v>127</v>
      </c>
      <c r="X1830" s="3">
        <v>27</v>
      </c>
      <c r="Y1830" s="3">
        <v>1828</v>
      </c>
      <c r="Z1830" s="3" t="s">
        <v>526</v>
      </c>
      <c r="AA1830" s="3">
        <v>62</v>
      </c>
      <c r="AB1830" s="3">
        <v>12</v>
      </c>
      <c r="AC1830" s="3">
        <v>2933840</v>
      </c>
      <c r="AD1830" s="3">
        <v>900686</v>
      </c>
      <c r="AE1830" s="3" t="s">
        <v>203</v>
      </c>
      <c r="AF1830" s="3">
        <v>19</v>
      </c>
      <c r="AG1830" s="3">
        <v>9</v>
      </c>
    </row>
    <row r="1831" spans="1:33" ht="15.75" customHeight="1" x14ac:dyDescent="0.15">
      <c r="A1831" s="3">
        <v>23909</v>
      </c>
      <c r="B1831" s="3">
        <v>1829</v>
      </c>
      <c r="C1831" s="3">
        <v>49</v>
      </c>
      <c r="D1831" s="3" t="s">
        <v>4978</v>
      </c>
      <c r="E1831" s="3" t="s">
        <v>21100</v>
      </c>
      <c r="F1831" s="3" t="s">
        <v>1009</v>
      </c>
      <c r="G1831" s="3" t="s">
        <v>403</v>
      </c>
      <c r="H1831" s="3" t="s">
        <v>10878</v>
      </c>
      <c r="I1831" s="3" t="s">
        <v>1032</v>
      </c>
      <c r="J1831" s="3">
        <v>225.19290000000001</v>
      </c>
      <c r="K1831" s="3">
        <v>3008034</v>
      </c>
      <c r="L1831" s="3" t="s">
        <v>340</v>
      </c>
      <c r="M1831" s="3">
        <v>1</v>
      </c>
      <c r="N1831" s="3" t="s">
        <v>4978</v>
      </c>
      <c r="O1831" s="3" t="s">
        <v>21100</v>
      </c>
      <c r="P1831" s="3" t="s">
        <v>14490</v>
      </c>
      <c r="Q1831" s="3" t="s">
        <v>14488</v>
      </c>
      <c r="R1831" s="5" t="s">
        <v>21102</v>
      </c>
      <c r="S1831" s="3" t="s">
        <v>10878</v>
      </c>
      <c r="T1831" s="3" t="s">
        <v>403</v>
      </c>
      <c r="V1831" s="3">
        <v>55</v>
      </c>
      <c r="W1831" s="3">
        <v>45</v>
      </c>
      <c r="X1831" s="3">
        <v>37</v>
      </c>
      <c r="Y1831" s="3">
        <v>1829</v>
      </c>
      <c r="Z1831" s="3" t="s">
        <v>340</v>
      </c>
      <c r="AA1831" s="3">
        <v>49</v>
      </c>
      <c r="AB1831" s="3">
        <v>15</v>
      </c>
      <c r="AC1831" s="3">
        <v>3008034</v>
      </c>
      <c r="AD1831" s="3">
        <v>925000</v>
      </c>
      <c r="AE1831" s="3" t="s">
        <v>1032</v>
      </c>
      <c r="AF1831" s="3">
        <v>6</v>
      </c>
      <c r="AG1831" s="3">
        <v>49</v>
      </c>
    </row>
    <row r="1832" spans="1:33" ht="15.75" customHeight="1" x14ac:dyDescent="0.15">
      <c r="A1832" s="3">
        <v>4053</v>
      </c>
      <c r="B1832" s="3">
        <v>1830</v>
      </c>
      <c r="C1832" s="3">
        <v>1224</v>
      </c>
      <c r="D1832" s="3" t="s">
        <v>4980</v>
      </c>
      <c r="E1832" s="3" t="s">
        <v>21103</v>
      </c>
      <c r="F1832" s="3" t="s">
        <v>1438</v>
      </c>
      <c r="G1832" s="3" t="s">
        <v>495</v>
      </c>
      <c r="H1832" s="3" t="s">
        <v>5419</v>
      </c>
      <c r="I1832" s="3" t="s">
        <v>1709</v>
      </c>
      <c r="J1832" s="3">
        <v>225.0804</v>
      </c>
      <c r="K1832" s="3">
        <v>45714100</v>
      </c>
      <c r="L1832" s="3" t="s">
        <v>215</v>
      </c>
      <c r="M1832" s="3">
        <v>6</v>
      </c>
      <c r="N1832" s="3" t="s">
        <v>4980</v>
      </c>
      <c r="O1832" s="3" t="s">
        <v>21103</v>
      </c>
      <c r="P1832" s="3" t="s">
        <v>381</v>
      </c>
      <c r="Q1832" s="3" t="s">
        <v>14497</v>
      </c>
      <c r="R1832" s="5" t="s">
        <v>21104</v>
      </c>
      <c r="S1832" s="3" t="s">
        <v>5419</v>
      </c>
      <c r="T1832" s="3" t="s">
        <v>495</v>
      </c>
      <c r="V1832" s="3">
        <v>45</v>
      </c>
      <c r="W1832" s="3">
        <v>16</v>
      </c>
      <c r="X1832" s="3">
        <v>104</v>
      </c>
      <c r="Y1832" s="3">
        <v>1830</v>
      </c>
      <c r="Z1832" s="3" t="s">
        <v>215</v>
      </c>
      <c r="AA1832" s="3">
        <v>1224</v>
      </c>
      <c r="AB1832" s="3">
        <v>390</v>
      </c>
      <c r="AC1832" s="3">
        <v>45714100</v>
      </c>
      <c r="AD1832" s="3">
        <v>14062397</v>
      </c>
      <c r="AE1832" s="3" t="s">
        <v>1709</v>
      </c>
      <c r="AF1832" s="3">
        <v>7</v>
      </c>
      <c r="AG1832" s="3">
        <v>19</v>
      </c>
    </row>
    <row r="1833" spans="1:33" ht="15.75" customHeight="1" x14ac:dyDescent="0.15">
      <c r="A1833" s="3">
        <v>21583</v>
      </c>
      <c r="B1833" s="3">
        <v>1831</v>
      </c>
      <c r="C1833" s="3">
        <v>44</v>
      </c>
      <c r="D1833" s="3" t="s">
        <v>4982</v>
      </c>
      <c r="E1833" s="3" t="s">
        <v>21106</v>
      </c>
      <c r="F1833" s="3" t="s">
        <v>475</v>
      </c>
      <c r="G1833" s="3" t="s">
        <v>277</v>
      </c>
      <c r="H1833" s="3" t="s">
        <v>9705</v>
      </c>
      <c r="I1833" s="3" t="s">
        <v>9646</v>
      </c>
      <c r="J1833" s="3">
        <v>224.65700000000001</v>
      </c>
      <c r="K1833" s="3">
        <v>7660279</v>
      </c>
      <c r="L1833" s="3" t="s">
        <v>162</v>
      </c>
      <c r="M1833" s="3">
        <v>2</v>
      </c>
      <c r="N1833" s="3" t="s">
        <v>4982</v>
      </c>
      <c r="O1833" s="3" t="s">
        <v>21106</v>
      </c>
      <c r="P1833" s="3" t="s">
        <v>835</v>
      </c>
      <c r="Q1833" s="3" t="s">
        <v>9710</v>
      </c>
      <c r="R1833" s="5" t="s">
        <v>21108</v>
      </c>
      <c r="S1833" s="3" t="s">
        <v>9705</v>
      </c>
      <c r="T1833" s="3" t="s">
        <v>277</v>
      </c>
      <c r="V1833" s="3">
        <v>127</v>
      </c>
      <c r="W1833" s="3">
        <v>0</v>
      </c>
      <c r="X1833" s="3">
        <v>127</v>
      </c>
      <c r="Y1833" s="3">
        <v>1831</v>
      </c>
      <c r="Z1833" s="3" t="s">
        <v>162</v>
      </c>
      <c r="AA1833" s="3">
        <v>44</v>
      </c>
      <c r="AB1833" s="3">
        <v>13</v>
      </c>
      <c r="AC1833" s="3">
        <v>7660279</v>
      </c>
      <c r="AD1833" s="3">
        <v>2359499</v>
      </c>
      <c r="AF1833" s="3">
        <v>8</v>
      </c>
      <c r="AG1833" s="3">
        <v>146</v>
      </c>
    </row>
    <row r="1834" spans="1:33" ht="15.75" customHeight="1" x14ac:dyDescent="0.15">
      <c r="A1834" s="3">
        <v>26469</v>
      </c>
      <c r="B1834" s="3">
        <v>1832</v>
      </c>
      <c r="C1834" s="3">
        <v>25</v>
      </c>
      <c r="D1834" s="3" t="s">
        <v>4983</v>
      </c>
      <c r="E1834" s="3" t="s">
        <v>21110</v>
      </c>
      <c r="F1834" s="3" t="s">
        <v>657</v>
      </c>
      <c r="G1834" s="3" t="s">
        <v>246</v>
      </c>
      <c r="H1834" s="3" t="s">
        <v>12109</v>
      </c>
      <c r="I1834" s="3" t="s">
        <v>264</v>
      </c>
      <c r="J1834" s="3">
        <v>224.6105</v>
      </c>
      <c r="K1834" s="3">
        <v>2403851</v>
      </c>
      <c r="L1834" s="3" t="s">
        <v>221</v>
      </c>
      <c r="M1834" s="3">
        <v>0</v>
      </c>
      <c r="N1834" s="3" t="s">
        <v>4983</v>
      </c>
      <c r="O1834" s="3" t="s">
        <v>21110</v>
      </c>
      <c r="P1834" s="8">
        <v>34700</v>
      </c>
      <c r="Q1834" s="3" t="s">
        <v>14506</v>
      </c>
      <c r="R1834" s="5" t="s">
        <v>21111</v>
      </c>
      <c r="S1834" s="3" t="s">
        <v>12109</v>
      </c>
      <c r="T1834" s="3" t="s">
        <v>246</v>
      </c>
      <c r="V1834" s="3">
        <v>127</v>
      </c>
      <c r="W1834" s="3">
        <v>63</v>
      </c>
      <c r="X1834" s="3">
        <v>105</v>
      </c>
      <c r="Y1834" s="3">
        <v>1832</v>
      </c>
      <c r="Z1834" s="3" t="s">
        <v>221</v>
      </c>
      <c r="AA1834" s="3">
        <v>25</v>
      </c>
      <c r="AB1834" s="3">
        <v>6</v>
      </c>
      <c r="AC1834" s="3">
        <v>2403851</v>
      </c>
      <c r="AD1834" s="3">
        <v>740534</v>
      </c>
      <c r="AE1834" s="3" t="s">
        <v>264</v>
      </c>
      <c r="AF1834" s="3">
        <v>2</v>
      </c>
      <c r="AG1834" s="3">
        <v>8</v>
      </c>
    </row>
    <row r="1835" spans="1:33" ht="15.75" customHeight="1" x14ac:dyDescent="0.15">
      <c r="A1835" s="3">
        <v>21894</v>
      </c>
      <c r="B1835" s="3">
        <v>1833</v>
      </c>
      <c r="C1835" s="3">
        <v>15</v>
      </c>
      <c r="D1835" s="3" t="s">
        <v>4985</v>
      </c>
      <c r="E1835" s="3" t="s">
        <v>21113</v>
      </c>
      <c r="F1835" s="3" t="s">
        <v>1009</v>
      </c>
      <c r="G1835" s="3" t="s">
        <v>403</v>
      </c>
      <c r="H1835" s="3" t="s">
        <v>12114</v>
      </c>
      <c r="I1835" s="3" t="s">
        <v>203</v>
      </c>
      <c r="J1835" s="3">
        <v>224.24539999999999</v>
      </c>
      <c r="K1835" s="3">
        <v>3850054</v>
      </c>
      <c r="L1835" s="3" t="s">
        <v>335</v>
      </c>
      <c r="M1835" s="3">
        <v>2</v>
      </c>
      <c r="N1835" s="3" t="s">
        <v>4985</v>
      </c>
      <c r="O1835" s="3" t="s">
        <v>21113</v>
      </c>
      <c r="P1835" s="3" t="s">
        <v>787</v>
      </c>
      <c r="Q1835" s="3" t="s">
        <v>14512</v>
      </c>
      <c r="R1835" s="5" t="s">
        <v>21114</v>
      </c>
      <c r="S1835" s="3" t="s">
        <v>12114</v>
      </c>
      <c r="T1835" s="3" t="s">
        <v>403</v>
      </c>
      <c r="V1835" s="3">
        <v>56</v>
      </c>
      <c r="W1835" s="3">
        <v>127</v>
      </c>
      <c r="X1835" s="3">
        <v>54</v>
      </c>
      <c r="Y1835" s="3">
        <v>1833</v>
      </c>
      <c r="Z1835" s="3" t="s">
        <v>335</v>
      </c>
      <c r="AA1835" s="3">
        <v>15</v>
      </c>
      <c r="AB1835" s="3">
        <v>6</v>
      </c>
      <c r="AC1835" s="3">
        <v>3850054</v>
      </c>
      <c r="AD1835" s="3">
        <v>1187389</v>
      </c>
      <c r="AE1835" s="3" t="s">
        <v>203</v>
      </c>
      <c r="AF1835" s="3">
        <v>21</v>
      </c>
      <c r="AG1835" s="3">
        <v>9</v>
      </c>
    </row>
    <row r="1836" spans="1:33" ht="15.75" customHeight="1" x14ac:dyDescent="0.15">
      <c r="A1836" s="3">
        <v>23622</v>
      </c>
      <c r="B1836" s="3">
        <v>1834</v>
      </c>
      <c r="C1836" s="3">
        <v>29</v>
      </c>
      <c r="D1836" s="3" t="s">
        <v>4990</v>
      </c>
      <c r="E1836" s="3" t="s">
        <v>21115</v>
      </c>
      <c r="F1836" s="3" t="s">
        <v>947</v>
      </c>
      <c r="G1836" s="3" t="s">
        <v>389</v>
      </c>
      <c r="H1836" s="3" t="s">
        <v>11429</v>
      </c>
      <c r="I1836" s="3" t="s">
        <v>1421</v>
      </c>
      <c r="J1836" s="3">
        <v>223.86060000000001</v>
      </c>
      <c r="K1836" s="3">
        <v>2687062</v>
      </c>
      <c r="L1836" s="3" t="s">
        <v>162</v>
      </c>
      <c r="M1836" s="3">
        <v>1</v>
      </c>
      <c r="N1836" s="3" t="s">
        <v>4990</v>
      </c>
      <c r="O1836" s="3" t="s">
        <v>21115</v>
      </c>
      <c r="P1836" s="3" t="s">
        <v>787</v>
      </c>
      <c r="Q1836" s="3" t="s">
        <v>14517</v>
      </c>
      <c r="R1836" s="5" t="s">
        <v>21117</v>
      </c>
      <c r="S1836" s="3" t="s">
        <v>11429</v>
      </c>
      <c r="T1836" s="3" t="s">
        <v>389</v>
      </c>
      <c r="V1836" s="3">
        <v>20</v>
      </c>
      <c r="W1836" s="3">
        <v>0</v>
      </c>
      <c r="X1836" s="3">
        <v>127</v>
      </c>
      <c r="Y1836" s="3">
        <v>1834</v>
      </c>
      <c r="Z1836" s="3" t="s">
        <v>162</v>
      </c>
      <c r="AA1836" s="3">
        <v>29</v>
      </c>
      <c r="AB1836" s="3">
        <v>6</v>
      </c>
      <c r="AC1836" s="3">
        <v>2687062</v>
      </c>
      <c r="AD1836" s="3">
        <v>829697</v>
      </c>
      <c r="AF1836" s="3">
        <v>8</v>
      </c>
      <c r="AG1836" s="3">
        <v>74</v>
      </c>
    </row>
    <row r="1837" spans="1:33" ht="15.75" customHeight="1" x14ac:dyDescent="0.15">
      <c r="A1837" s="3">
        <v>384</v>
      </c>
      <c r="B1837" s="3">
        <v>1835</v>
      </c>
      <c r="C1837" s="3">
        <v>442</v>
      </c>
      <c r="D1837" s="3" t="s">
        <v>4992</v>
      </c>
      <c r="E1837" s="3" t="s">
        <v>21119</v>
      </c>
      <c r="F1837" s="3" t="s">
        <v>210</v>
      </c>
      <c r="G1837" s="3" t="s">
        <v>114</v>
      </c>
      <c r="H1837" s="3" t="s">
        <v>11778</v>
      </c>
      <c r="I1837" s="15"/>
      <c r="J1837" s="3">
        <v>223.7962</v>
      </c>
      <c r="K1837" s="3">
        <v>56753547</v>
      </c>
      <c r="L1837" s="3" t="s">
        <v>66</v>
      </c>
      <c r="M1837" s="3">
        <v>7</v>
      </c>
      <c r="N1837" s="3" t="s">
        <v>4992</v>
      </c>
      <c r="O1837" s="3" t="s">
        <v>21119</v>
      </c>
      <c r="P1837" s="3" t="s">
        <v>1063</v>
      </c>
      <c r="Q1837" s="3" t="s">
        <v>14521</v>
      </c>
      <c r="R1837" s="5" t="s">
        <v>21121</v>
      </c>
      <c r="S1837" s="3" t="s">
        <v>11778</v>
      </c>
      <c r="T1837" s="3" t="s">
        <v>114</v>
      </c>
      <c r="V1837" s="3">
        <v>39</v>
      </c>
      <c r="W1837" s="3">
        <v>0</v>
      </c>
      <c r="X1837" s="3">
        <v>127</v>
      </c>
      <c r="Y1837" s="3">
        <v>1835</v>
      </c>
      <c r="Z1837" s="3" t="s">
        <v>66</v>
      </c>
      <c r="AA1837" s="3">
        <v>442</v>
      </c>
      <c r="AB1837" s="3">
        <v>122</v>
      </c>
      <c r="AC1837" s="3">
        <v>56753547</v>
      </c>
      <c r="AD1837" s="3">
        <v>17527551</v>
      </c>
      <c r="AF1837" s="3">
        <v>9</v>
      </c>
      <c r="AG1837" s="3">
        <v>373</v>
      </c>
    </row>
    <row r="1838" spans="1:33" ht="15.75" customHeight="1" x14ac:dyDescent="0.15">
      <c r="A1838" s="3">
        <v>22689</v>
      </c>
      <c r="B1838" s="3">
        <v>1836</v>
      </c>
      <c r="C1838" s="3">
        <v>48</v>
      </c>
      <c r="D1838" s="3" t="s">
        <v>4996</v>
      </c>
      <c r="E1838" s="3" t="s">
        <v>21122</v>
      </c>
      <c r="F1838" s="3" t="s">
        <v>1620</v>
      </c>
      <c r="G1838" s="3" t="s">
        <v>412</v>
      </c>
      <c r="H1838" s="3" t="s">
        <v>792</v>
      </c>
      <c r="I1838" s="3" t="s">
        <v>742</v>
      </c>
      <c r="J1838" s="3">
        <v>223.68559999999999</v>
      </c>
      <c r="K1838" s="3">
        <v>33255437</v>
      </c>
      <c r="L1838" s="3" t="s">
        <v>340</v>
      </c>
      <c r="M1838" s="3">
        <v>2</v>
      </c>
      <c r="N1838" s="3" t="s">
        <v>4996</v>
      </c>
      <c r="O1838" s="3" t="s">
        <v>21122</v>
      </c>
      <c r="P1838" s="3" t="s">
        <v>4184</v>
      </c>
      <c r="Q1838" s="3" t="s">
        <v>14526</v>
      </c>
      <c r="R1838" s="5" t="s">
        <v>21124</v>
      </c>
      <c r="S1838" s="3" t="s">
        <v>792</v>
      </c>
      <c r="T1838" s="3" t="s">
        <v>412</v>
      </c>
      <c r="V1838" s="3">
        <v>79</v>
      </c>
      <c r="W1838" s="3">
        <v>75</v>
      </c>
      <c r="X1838" s="3">
        <v>38</v>
      </c>
      <c r="Y1838" s="3">
        <v>1836</v>
      </c>
      <c r="Z1838" s="3" t="s">
        <v>340</v>
      </c>
      <c r="AA1838" s="3">
        <v>48</v>
      </c>
      <c r="AB1838" s="3">
        <v>16</v>
      </c>
      <c r="AC1838" s="3">
        <v>33255437</v>
      </c>
      <c r="AD1838" s="3">
        <v>10273994</v>
      </c>
      <c r="AE1838" s="3" t="s">
        <v>742</v>
      </c>
      <c r="AF1838" s="3">
        <v>6</v>
      </c>
      <c r="AG1838" s="3">
        <v>17</v>
      </c>
    </row>
    <row r="1839" spans="1:33" ht="15.75" customHeight="1" x14ac:dyDescent="0.15">
      <c r="A1839" s="3">
        <v>17862</v>
      </c>
      <c r="B1839" s="3">
        <v>1837</v>
      </c>
      <c r="C1839" s="3">
        <v>92</v>
      </c>
      <c r="D1839" s="5" t="s">
        <v>5000</v>
      </c>
      <c r="E1839" s="3" t="s">
        <v>21125</v>
      </c>
      <c r="F1839" s="3" t="s">
        <v>1105</v>
      </c>
      <c r="G1839" s="3" t="s">
        <v>486</v>
      </c>
      <c r="H1839" s="3" t="s">
        <v>8947</v>
      </c>
      <c r="I1839" s="3" t="s">
        <v>488</v>
      </c>
      <c r="J1839" s="3">
        <v>223.57589999999999</v>
      </c>
      <c r="K1839" s="3">
        <v>11747735</v>
      </c>
      <c r="L1839" s="3" t="s">
        <v>75</v>
      </c>
      <c r="M1839" s="3">
        <v>4</v>
      </c>
      <c r="N1839" s="5" t="s">
        <v>5000</v>
      </c>
      <c r="O1839" s="3" t="s">
        <v>21125</v>
      </c>
      <c r="P1839" s="3" t="s">
        <v>381</v>
      </c>
      <c r="Q1839" s="3" t="s">
        <v>14537</v>
      </c>
      <c r="R1839" s="5" t="s">
        <v>21127</v>
      </c>
      <c r="S1839" s="3" t="s">
        <v>8947</v>
      </c>
      <c r="T1839" s="3" t="s">
        <v>486</v>
      </c>
      <c r="V1839" s="3">
        <v>34</v>
      </c>
      <c r="W1839" s="3">
        <v>25</v>
      </c>
      <c r="X1839" s="3">
        <v>44</v>
      </c>
      <c r="Y1839" s="3">
        <v>1837</v>
      </c>
      <c r="Z1839" s="3" t="s">
        <v>75</v>
      </c>
      <c r="AA1839" s="3">
        <v>92</v>
      </c>
      <c r="AB1839" s="3">
        <v>32</v>
      </c>
      <c r="AC1839" s="3">
        <v>11747735</v>
      </c>
      <c r="AD1839" s="3">
        <v>3630596</v>
      </c>
      <c r="AE1839" s="3" t="s">
        <v>488</v>
      </c>
      <c r="AF1839" s="3">
        <v>14</v>
      </c>
      <c r="AG1839" s="3">
        <v>50</v>
      </c>
    </row>
    <row r="1840" spans="1:33" ht="15.75" customHeight="1" x14ac:dyDescent="0.15">
      <c r="A1840" s="3">
        <v>775</v>
      </c>
      <c r="B1840" s="3">
        <v>1838</v>
      </c>
      <c r="C1840" s="3">
        <v>230</v>
      </c>
      <c r="D1840" s="3" t="s">
        <v>5003</v>
      </c>
      <c r="E1840" s="3" t="s">
        <v>21129</v>
      </c>
      <c r="F1840" s="3" t="s">
        <v>657</v>
      </c>
      <c r="G1840" s="3" t="s">
        <v>246</v>
      </c>
      <c r="H1840" s="3" t="s">
        <v>264</v>
      </c>
      <c r="I1840" s="3" t="s">
        <v>264</v>
      </c>
      <c r="J1840" s="3">
        <v>223.57339999999999</v>
      </c>
      <c r="K1840" s="3">
        <v>26675534</v>
      </c>
      <c r="L1840" s="3" t="s">
        <v>101</v>
      </c>
      <c r="M1840" s="3">
        <v>3</v>
      </c>
      <c r="N1840" s="3" t="s">
        <v>5003</v>
      </c>
      <c r="O1840" s="3" t="s">
        <v>21129</v>
      </c>
      <c r="P1840" s="3" t="s">
        <v>787</v>
      </c>
      <c r="Q1840" s="3" t="s">
        <v>14546</v>
      </c>
      <c r="R1840" s="5" t="s">
        <v>21131</v>
      </c>
      <c r="S1840" s="3" t="s">
        <v>264</v>
      </c>
      <c r="T1840" s="3" t="s">
        <v>246</v>
      </c>
      <c r="V1840" s="3">
        <v>127</v>
      </c>
      <c r="W1840" s="3">
        <v>64</v>
      </c>
      <c r="X1840" s="3">
        <v>127</v>
      </c>
      <c r="Y1840" s="3">
        <v>1838</v>
      </c>
      <c r="Z1840" s="3" t="s">
        <v>101</v>
      </c>
      <c r="AA1840" s="3">
        <v>230</v>
      </c>
      <c r="AB1840" s="3">
        <v>115</v>
      </c>
      <c r="AC1840" s="3">
        <v>26675534</v>
      </c>
      <c r="AD1840" s="3">
        <v>8244045</v>
      </c>
      <c r="AE1840" s="3" t="s">
        <v>264</v>
      </c>
      <c r="AF1840" s="3">
        <v>10</v>
      </c>
      <c r="AG1840" s="3">
        <v>8</v>
      </c>
    </row>
    <row r="1841" spans="1:33" ht="15.75" customHeight="1" x14ac:dyDescent="0.15">
      <c r="A1841" s="3">
        <v>23419</v>
      </c>
      <c r="B1841" s="3">
        <v>1839</v>
      </c>
      <c r="C1841" s="3">
        <v>245</v>
      </c>
      <c r="D1841" s="3" t="s">
        <v>5006</v>
      </c>
      <c r="E1841" s="3" t="s">
        <v>21133</v>
      </c>
      <c r="F1841" s="3" t="s">
        <v>4272</v>
      </c>
      <c r="G1841" s="3" t="s">
        <v>780</v>
      </c>
      <c r="H1841" s="3" t="s">
        <v>11425</v>
      </c>
      <c r="I1841" s="3" t="s">
        <v>13389</v>
      </c>
      <c r="J1841" s="3">
        <v>223.4315</v>
      </c>
      <c r="K1841" s="3">
        <v>17279479</v>
      </c>
      <c r="L1841" s="3" t="s">
        <v>340</v>
      </c>
      <c r="M1841" s="3">
        <v>1</v>
      </c>
      <c r="N1841" s="3" t="s">
        <v>5006</v>
      </c>
      <c r="O1841" s="3" t="s">
        <v>21133</v>
      </c>
      <c r="P1841" s="3" t="s">
        <v>835</v>
      </c>
      <c r="Q1841" s="3" t="s">
        <v>14550</v>
      </c>
      <c r="R1841" s="5" t="s">
        <v>21134</v>
      </c>
      <c r="S1841" s="3" t="s">
        <v>11425</v>
      </c>
      <c r="T1841" s="3" t="s">
        <v>780</v>
      </c>
      <c r="V1841" s="3">
        <v>9</v>
      </c>
      <c r="W1841" s="3">
        <v>0</v>
      </c>
      <c r="X1841" s="3">
        <v>39</v>
      </c>
      <c r="Y1841" s="3">
        <v>1839</v>
      </c>
      <c r="Z1841" s="3" t="s">
        <v>340</v>
      </c>
      <c r="AA1841" s="3">
        <v>245</v>
      </c>
      <c r="AB1841" s="3">
        <v>83</v>
      </c>
      <c r="AC1841" s="3">
        <v>17279479</v>
      </c>
      <c r="AD1841" s="3">
        <v>5342546</v>
      </c>
      <c r="AF1841" s="3">
        <v>6</v>
      </c>
      <c r="AG1841" s="3">
        <v>280</v>
      </c>
    </row>
    <row r="1842" spans="1:33" ht="15.75" customHeight="1" x14ac:dyDescent="0.15">
      <c r="A1842" s="3">
        <v>24707</v>
      </c>
      <c r="B1842" s="3">
        <v>1840</v>
      </c>
      <c r="C1842" s="3">
        <v>150</v>
      </c>
      <c r="D1842" s="3" t="s">
        <v>5009</v>
      </c>
      <c r="E1842" s="3" t="s">
        <v>21135</v>
      </c>
      <c r="F1842" s="3" t="s">
        <v>475</v>
      </c>
      <c r="G1842" s="3" t="s">
        <v>277</v>
      </c>
      <c r="H1842" s="3" t="s">
        <v>475</v>
      </c>
      <c r="I1842" s="3" t="s">
        <v>203</v>
      </c>
      <c r="J1842" s="3">
        <v>223.285</v>
      </c>
      <c r="K1842" s="3">
        <v>53701000</v>
      </c>
      <c r="L1842" s="3" t="s">
        <v>162</v>
      </c>
      <c r="M1842" s="3">
        <v>0</v>
      </c>
      <c r="N1842" s="3" t="s">
        <v>5009</v>
      </c>
      <c r="O1842" s="3" t="s">
        <v>21135</v>
      </c>
      <c r="P1842" s="3" t="s">
        <v>381</v>
      </c>
      <c r="Q1842" s="3" t="s">
        <v>7955</v>
      </c>
      <c r="R1842" s="5" t="s">
        <v>21137</v>
      </c>
      <c r="S1842" s="3" t="s">
        <v>475</v>
      </c>
      <c r="T1842" s="3" t="s">
        <v>277</v>
      </c>
      <c r="V1842" s="3">
        <v>127</v>
      </c>
      <c r="W1842" s="3">
        <v>127</v>
      </c>
      <c r="X1842" s="3">
        <v>127</v>
      </c>
      <c r="Y1842" s="3">
        <v>1840</v>
      </c>
      <c r="Z1842" s="3" t="s">
        <v>162</v>
      </c>
      <c r="AA1842" s="3">
        <v>150</v>
      </c>
      <c r="AB1842" s="3">
        <v>120</v>
      </c>
      <c r="AC1842" s="3">
        <v>53701000</v>
      </c>
      <c r="AD1842" s="3">
        <v>16611042</v>
      </c>
      <c r="AE1842" s="3" t="s">
        <v>203</v>
      </c>
      <c r="AF1842" s="3">
        <v>8</v>
      </c>
      <c r="AG1842" s="3">
        <v>9</v>
      </c>
    </row>
    <row r="1843" spans="1:33" ht="15.75" customHeight="1" x14ac:dyDescent="0.15">
      <c r="A1843" s="3">
        <v>26605</v>
      </c>
      <c r="B1843" s="3">
        <v>1841</v>
      </c>
      <c r="C1843" s="3">
        <v>125</v>
      </c>
      <c r="D1843" s="3" t="s">
        <v>5011</v>
      </c>
      <c r="E1843" s="3" t="s">
        <v>21139</v>
      </c>
      <c r="F1843" s="3" t="s">
        <v>1193</v>
      </c>
      <c r="G1843" s="3" t="s">
        <v>564</v>
      </c>
      <c r="H1843" s="3" t="s">
        <v>12137</v>
      </c>
      <c r="I1843" s="3" t="s">
        <v>63</v>
      </c>
      <c r="J1843" s="3">
        <v>223.22030000000001</v>
      </c>
      <c r="K1843" s="3">
        <v>13530000</v>
      </c>
      <c r="L1843" s="3" t="s">
        <v>59</v>
      </c>
      <c r="M1843" s="3">
        <v>0</v>
      </c>
      <c r="N1843" s="3" t="s">
        <v>5011</v>
      </c>
      <c r="O1843" s="3" t="s">
        <v>21139</v>
      </c>
      <c r="P1843" s="8">
        <v>37622</v>
      </c>
      <c r="Q1843" s="3" t="s">
        <v>14563</v>
      </c>
      <c r="R1843" s="5" t="s">
        <v>21141</v>
      </c>
      <c r="S1843" s="3" t="s">
        <v>12137</v>
      </c>
      <c r="T1843" s="3" t="s">
        <v>564</v>
      </c>
      <c r="V1843" s="3">
        <v>52</v>
      </c>
      <c r="W1843" s="3">
        <v>127</v>
      </c>
      <c r="X1843" s="3">
        <v>114</v>
      </c>
      <c r="Y1843" s="3">
        <v>1841</v>
      </c>
      <c r="Z1843" s="3" t="s">
        <v>59</v>
      </c>
      <c r="AA1843" s="3">
        <v>125</v>
      </c>
      <c r="AB1843" s="3">
        <v>45</v>
      </c>
      <c r="AC1843" s="3">
        <v>13530000</v>
      </c>
      <c r="AD1843" s="3">
        <v>4186000</v>
      </c>
      <c r="AE1843" s="3" t="s">
        <v>63</v>
      </c>
      <c r="AF1843" s="3">
        <v>17</v>
      </c>
      <c r="AG1843" s="3">
        <v>3</v>
      </c>
    </row>
    <row r="1844" spans="1:33" ht="15.75" customHeight="1" x14ac:dyDescent="0.15">
      <c r="A1844" s="3">
        <v>23806</v>
      </c>
      <c r="B1844" s="3">
        <v>1842</v>
      </c>
      <c r="C1844" s="3">
        <v>39</v>
      </c>
      <c r="D1844" s="3" t="s">
        <v>5012</v>
      </c>
      <c r="E1844" s="3" t="s">
        <v>21143</v>
      </c>
      <c r="F1844" s="3" t="s">
        <v>855</v>
      </c>
      <c r="G1844" s="3" t="s">
        <v>292</v>
      </c>
      <c r="H1844" s="3" t="s">
        <v>12141</v>
      </c>
      <c r="I1844" s="3" t="s">
        <v>7069</v>
      </c>
      <c r="J1844" s="3">
        <v>223.0813</v>
      </c>
      <c r="K1844" s="3">
        <v>23978203</v>
      </c>
      <c r="L1844" s="3" t="s">
        <v>101</v>
      </c>
      <c r="M1844" s="3">
        <v>1</v>
      </c>
      <c r="N1844" s="3" t="s">
        <v>5012</v>
      </c>
      <c r="O1844" s="3" t="s">
        <v>21143</v>
      </c>
      <c r="P1844" s="3" t="s">
        <v>541</v>
      </c>
      <c r="Q1844" s="3" t="s">
        <v>14569</v>
      </c>
      <c r="R1844" s="5" t="s">
        <v>21145</v>
      </c>
      <c r="S1844" s="3" t="s">
        <v>12141</v>
      </c>
      <c r="T1844" s="3" t="s">
        <v>292</v>
      </c>
      <c r="V1844" s="3">
        <v>57</v>
      </c>
      <c r="W1844" s="3">
        <v>0</v>
      </c>
      <c r="X1844" s="3">
        <v>127</v>
      </c>
      <c r="Y1844" s="3">
        <v>1842</v>
      </c>
      <c r="Z1844" s="3" t="s">
        <v>101</v>
      </c>
      <c r="AA1844" s="3">
        <v>39</v>
      </c>
      <c r="AB1844" s="3">
        <v>12</v>
      </c>
      <c r="AC1844" s="3">
        <v>23978203</v>
      </c>
      <c r="AD1844" s="3">
        <v>7421724</v>
      </c>
      <c r="AF1844" s="3">
        <v>10</v>
      </c>
      <c r="AG1844" s="3">
        <v>112</v>
      </c>
    </row>
    <row r="1845" spans="1:33" ht="15.75" customHeight="1" x14ac:dyDescent="0.15">
      <c r="A1845" s="3">
        <v>22569</v>
      </c>
      <c r="B1845" s="3">
        <v>1843</v>
      </c>
      <c r="C1845" s="3">
        <v>88</v>
      </c>
      <c r="D1845" s="3" t="s">
        <v>5015</v>
      </c>
      <c r="E1845" s="3" t="s">
        <v>21147</v>
      </c>
      <c r="F1845" s="3" t="s">
        <v>855</v>
      </c>
      <c r="G1845" s="3" t="s">
        <v>292</v>
      </c>
      <c r="H1845" s="3" t="s">
        <v>12144</v>
      </c>
      <c r="I1845" s="3" t="s">
        <v>1032</v>
      </c>
      <c r="J1845" s="3">
        <v>222.88480000000001</v>
      </c>
      <c r="K1845" s="3">
        <v>27119881</v>
      </c>
      <c r="L1845" s="3" t="s">
        <v>101</v>
      </c>
      <c r="M1845" s="3">
        <v>6</v>
      </c>
      <c r="N1845" s="3" t="s">
        <v>5015</v>
      </c>
      <c r="O1845" s="3" t="s">
        <v>21147</v>
      </c>
      <c r="P1845" s="3" t="s">
        <v>381</v>
      </c>
      <c r="Q1845" s="3" t="s">
        <v>14575</v>
      </c>
      <c r="R1845" s="5" t="s">
        <v>21149</v>
      </c>
      <c r="S1845" s="3" t="s">
        <v>12144</v>
      </c>
      <c r="T1845" s="3" t="s">
        <v>292</v>
      </c>
      <c r="V1845" s="3">
        <v>58</v>
      </c>
      <c r="W1845" s="3">
        <v>46</v>
      </c>
      <c r="X1845" s="3">
        <v>127</v>
      </c>
      <c r="Y1845" s="3">
        <v>1843</v>
      </c>
      <c r="Z1845" s="3" t="s">
        <v>101</v>
      </c>
      <c r="AA1845" s="3">
        <v>88</v>
      </c>
      <c r="AB1845" s="3">
        <v>37</v>
      </c>
      <c r="AC1845" s="3">
        <v>27119881</v>
      </c>
      <c r="AD1845" s="3">
        <v>8399243</v>
      </c>
      <c r="AE1845" s="3" t="s">
        <v>1032</v>
      </c>
      <c r="AF1845" s="3">
        <v>10</v>
      </c>
      <c r="AG1845" s="3">
        <v>49</v>
      </c>
    </row>
    <row r="1846" spans="1:33" ht="15.75" customHeight="1" x14ac:dyDescent="0.15">
      <c r="A1846" s="3">
        <v>21431</v>
      </c>
      <c r="B1846" s="3">
        <v>1844</v>
      </c>
      <c r="C1846" s="3">
        <v>15</v>
      </c>
      <c r="D1846" s="3" t="s">
        <v>5020</v>
      </c>
      <c r="E1846" s="3" t="s">
        <v>21151</v>
      </c>
      <c r="F1846" s="3" t="s">
        <v>1105</v>
      </c>
      <c r="G1846" s="3" t="s">
        <v>486</v>
      </c>
      <c r="H1846" s="3" t="s">
        <v>487</v>
      </c>
      <c r="I1846" s="3" t="s">
        <v>488</v>
      </c>
      <c r="J1846" s="3">
        <v>222.6422</v>
      </c>
      <c r="K1846" s="3">
        <v>2740103</v>
      </c>
      <c r="L1846" s="3" t="s">
        <v>66</v>
      </c>
      <c r="M1846" s="3">
        <v>1</v>
      </c>
      <c r="N1846" s="3" t="s">
        <v>5020</v>
      </c>
      <c r="O1846" s="3" t="s">
        <v>21151</v>
      </c>
      <c r="P1846" s="3" t="s">
        <v>41</v>
      </c>
      <c r="Q1846" s="3" t="s">
        <v>14580</v>
      </c>
      <c r="R1846" s="5" t="s">
        <v>21153</v>
      </c>
      <c r="S1846" s="3" t="s">
        <v>487</v>
      </c>
      <c r="T1846" s="3" t="s">
        <v>486</v>
      </c>
      <c r="V1846" s="3">
        <v>35</v>
      </c>
      <c r="W1846" s="3">
        <v>26</v>
      </c>
      <c r="X1846" s="3">
        <v>127</v>
      </c>
      <c r="Y1846" s="3">
        <v>1844</v>
      </c>
      <c r="Z1846" s="3" t="s">
        <v>66</v>
      </c>
      <c r="AA1846" s="3">
        <v>15</v>
      </c>
      <c r="AB1846" s="3">
        <v>7</v>
      </c>
      <c r="AC1846" s="3">
        <v>2740103</v>
      </c>
      <c r="AD1846" s="3">
        <v>849270</v>
      </c>
      <c r="AE1846" s="3" t="s">
        <v>488</v>
      </c>
      <c r="AF1846" s="3">
        <v>9</v>
      </c>
      <c r="AG1846" s="3">
        <v>50</v>
      </c>
    </row>
    <row r="1847" spans="1:33" ht="15.75" customHeight="1" x14ac:dyDescent="0.15">
      <c r="A1847" s="3">
        <v>25628</v>
      </c>
      <c r="B1847" s="3">
        <v>1845</v>
      </c>
      <c r="C1847" s="3">
        <v>28</v>
      </c>
      <c r="D1847" s="3" t="s">
        <v>5040</v>
      </c>
      <c r="E1847" s="3" t="s">
        <v>21154</v>
      </c>
      <c r="F1847" s="3" t="s">
        <v>657</v>
      </c>
      <c r="G1847" s="3" t="s">
        <v>246</v>
      </c>
      <c r="H1847" s="3" t="s">
        <v>6013</v>
      </c>
      <c r="I1847" s="3" t="s">
        <v>3818</v>
      </c>
      <c r="J1847" s="3">
        <v>222.46690000000001</v>
      </c>
      <c r="K1847" s="3">
        <v>3322119</v>
      </c>
      <c r="L1847" s="3" t="s">
        <v>162</v>
      </c>
      <c r="M1847" s="3">
        <v>0</v>
      </c>
      <c r="N1847" s="3" t="s">
        <v>5040</v>
      </c>
      <c r="O1847" s="3" t="s">
        <v>21154</v>
      </c>
      <c r="P1847" s="8">
        <v>31413</v>
      </c>
      <c r="Q1847" s="3" t="s">
        <v>14584</v>
      </c>
      <c r="R1847" s="5" t="s">
        <v>21156</v>
      </c>
      <c r="S1847" s="3" t="s">
        <v>6013</v>
      </c>
      <c r="T1847" s="3" t="s">
        <v>246</v>
      </c>
      <c r="V1847" s="3">
        <v>127</v>
      </c>
      <c r="W1847" s="3">
        <v>34</v>
      </c>
      <c r="X1847" s="3">
        <v>127</v>
      </c>
      <c r="Y1847" s="3">
        <v>1845</v>
      </c>
      <c r="Z1847" s="3" t="s">
        <v>162</v>
      </c>
      <c r="AA1847" s="3">
        <v>28</v>
      </c>
      <c r="AB1847" s="3">
        <v>9</v>
      </c>
      <c r="AC1847" s="3">
        <v>3322119</v>
      </c>
      <c r="AD1847" s="3">
        <v>1030220</v>
      </c>
      <c r="AE1847" s="3" t="s">
        <v>3818</v>
      </c>
      <c r="AF1847" s="3">
        <v>8</v>
      </c>
      <c r="AG1847" s="3">
        <v>22</v>
      </c>
    </row>
    <row r="1848" spans="1:33" ht="15.75" customHeight="1" x14ac:dyDescent="0.15">
      <c r="A1848" s="3">
        <v>2152</v>
      </c>
      <c r="B1848" s="3">
        <v>1846</v>
      </c>
      <c r="C1848" s="3">
        <v>661</v>
      </c>
      <c r="D1848" s="3" t="s">
        <v>5063</v>
      </c>
      <c r="E1848" s="3" t="s">
        <v>21157</v>
      </c>
      <c r="F1848" s="3" t="s">
        <v>1318</v>
      </c>
      <c r="G1848" s="3" t="s">
        <v>707</v>
      </c>
      <c r="H1848" s="3" t="s">
        <v>7540</v>
      </c>
      <c r="I1848" s="3" t="s">
        <v>711</v>
      </c>
      <c r="J1848" s="3">
        <v>222.2353</v>
      </c>
      <c r="K1848" s="3">
        <v>77712337</v>
      </c>
      <c r="L1848" s="3" t="s">
        <v>215</v>
      </c>
      <c r="M1848" s="3">
        <v>8</v>
      </c>
      <c r="N1848" s="3" t="s">
        <v>5063</v>
      </c>
      <c r="O1848" s="3" t="s">
        <v>21157</v>
      </c>
      <c r="P1848" s="3" t="s">
        <v>104</v>
      </c>
      <c r="Q1848" s="3" t="s">
        <v>14587</v>
      </c>
      <c r="R1848" s="5" t="s">
        <v>21159</v>
      </c>
      <c r="S1848" s="3" t="s">
        <v>7540</v>
      </c>
      <c r="T1848" s="3" t="s">
        <v>707</v>
      </c>
      <c r="V1848" s="3">
        <v>11</v>
      </c>
      <c r="W1848" s="3">
        <v>0</v>
      </c>
      <c r="X1848" s="3">
        <v>105</v>
      </c>
      <c r="Y1848" s="3">
        <v>1846</v>
      </c>
      <c r="Z1848" s="3" t="s">
        <v>215</v>
      </c>
      <c r="AA1848" s="3">
        <v>661</v>
      </c>
      <c r="AB1848" s="3">
        <v>221</v>
      </c>
      <c r="AC1848" s="3">
        <v>77712337</v>
      </c>
      <c r="AD1848" s="3">
        <v>24116643</v>
      </c>
      <c r="AF1848" s="3">
        <v>7</v>
      </c>
      <c r="AG1848" s="3">
        <v>38</v>
      </c>
    </row>
    <row r="1849" spans="1:33" ht="15.75" customHeight="1" x14ac:dyDescent="0.15">
      <c r="A1849" s="3">
        <v>19345</v>
      </c>
      <c r="B1849" s="3">
        <v>1847</v>
      </c>
      <c r="C1849" s="3">
        <v>250</v>
      </c>
      <c r="D1849" s="3" t="s">
        <v>5066</v>
      </c>
      <c r="E1849" s="3" t="s">
        <v>21160</v>
      </c>
      <c r="F1849" s="3" t="s">
        <v>7229</v>
      </c>
      <c r="G1849" s="3" t="s">
        <v>733</v>
      </c>
      <c r="H1849" s="3" t="s">
        <v>12159</v>
      </c>
      <c r="I1849" s="3" t="s">
        <v>5290</v>
      </c>
      <c r="J1849" s="3">
        <v>222.16290000000001</v>
      </c>
      <c r="K1849" s="3">
        <v>21121000</v>
      </c>
      <c r="L1849" s="3" t="s">
        <v>398</v>
      </c>
      <c r="M1849" s="3">
        <v>3</v>
      </c>
      <c r="N1849" s="3" t="s">
        <v>5066</v>
      </c>
      <c r="O1849" s="3" t="s">
        <v>21160</v>
      </c>
      <c r="P1849" s="3" t="s">
        <v>1000</v>
      </c>
      <c r="Q1849" s="3" t="s">
        <v>14594</v>
      </c>
      <c r="R1849" s="5" t="s">
        <v>21162</v>
      </c>
      <c r="S1849" s="3" t="s">
        <v>12159</v>
      </c>
      <c r="T1849" s="3" t="s">
        <v>733</v>
      </c>
      <c r="V1849" s="3">
        <v>14</v>
      </c>
      <c r="W1849" s="3">
        <v>0</v>
      </c>
      <c r="X1849" s="3">
        <v>18</v>
      </c>
      <c r="Y1849" s="3">
        <v>1847</v>
      </c>
      <c r="Z1849" s="3" t="s">
        <v>398</v>
      </c>
      <c r="AA1849" s="3">
        <v>250</v>
      </c>
      <c r="AB1849" s="3">
        <v>50</v>
      </c>
      <c r="AC1849" s="3">
        <v>21121000</v>
      </c>
      <c r="AD1849" s="3">
        <v>6556000</v>
      </c>
      <c r="AF1849" s="3">
        <v>1</v>
      </c>
      <c r="AG1849" s="3">
        <v>58</v>
      </c>
    </row>
    <row r="1850" spans="1:33" ht="15.75" customHeight="1" x14ac:dyDescent="0.15">
      <c r="A1850" s="3">
        <v>1737</v>
      </c>
      <c r="B1850" s="3">
        <v>1848</v>
      </c>
      <c r="C1850" s="3">
        <v>19</v>
      </c>
      <c r="D1850" s="3" t="s">
        <v>5072</v>
      </c>
      <c r="E1850" s="3" t="s">
        <v>21164</v>
      </c>
      <c r="F1850" s="3" t="s">
        <v>4061</v>
      </c>
      <c r="G1850" s="3" t="s">
        <v>446</v>
      </c>
      <c r="H1850" s="3" t="s">
        <v>10121</v>
      </c>
      <c r="I1850" s="3" t="s">
        <v>2435</v>
      </c>
      <c r="J1850" s="3">
        <v>222.08699999999999</v>
      </c>
      <c r="K1850" s="3">
        <v>31633834</v>
      </c>
      <c r="L1850" s="3" t="s">
        <v>356</v>
      </c>
      <c r="M1850" s="3">
        <v>5</v>
      </c>
      <c r="N1850" s="3" t="s">
        <v>5072</v>
      </c>
      <c r="O1850" s="3" t="s">
        <v>21164</v>
      </c>
      <c r="P1850" s="3" t="s">
        <v>541</v>
      </c>
      <c r="Q1850" s="3" t="s">
        <v>14599</v>
      </c>
      <c r="R1850" s="5" t="s">
        <v>21166</v>
      </c>
      <c r="S1850" s="3" t="s">
        <v>10121</v>
      </c>
      <c r="T1850" s="3" t="s">
        <v>446</v>
      </c>
      <c r="V1850" s="3">
        <v>70</v>
      </c>
      <c r="W1850" s="3">
        <v>67</v>
      </c>
      <c r="X1850" s="3">
        <v>96</v>
      </c>
      <c r="Y1850" s="3">
        <v>1848</v>
      </c>
      <c r="Z1850" s="3" t="s">
        <v>356</v>
      </c>
      <c r="AA1850" s="3">
        <v>19</v>
      </c>
      <c r="AB1850" s="3">
        <v>19</v>
      </c>
      <c r="AC1850" s="3">
        <v>31633834</v>
      </c>
      <c r="AD1850" s="3">
        <v>9821517</v>
      </c>
      <c r="AE1850" s="3" t="s">
        <v>2435</v>
      </c>
      <c r="AF1850" s="3">
        <v>18</v>
      </c>
      <c r="AG1850" s="3">
        <v>29</v>
      </c>
    </row>
    <row r="1851" spans="1:33" ht="15.75" customHeight="1" x14ac:dyDescent="0.15">
      <c r="A1851" s="3">
        <v>25077</v>
      </c>
      <c r="B1851" s="3">
        <v>1849</v>
      </c>
      <c r="C1851" s="3">
        <v>60</v>
      </c>
      <c r="D1851" s="3" t="s">
        <v>5076</v>
      </c>
      <c r="E1851" s="3" t="s">
        <v>21167</v>
      </c>
      <c r="F1851" s="3" t="s">
        <v>475</v>
      </c>
      <c r="G1851" s="3" t="s">
        <v>277</v>
      </c>
      <c r="H1851" s="3" t="s">
        <v>3527</v>
      </c>
      <c r="I1851" s="3" t="s">
        <v>203</v>
      </c>
      <c r="J1851" s="3">
        <v>221.86340000000001</v>
      </c>
      <c r="K1851" s="3">
        <v>30756149</v>
      </c>
      <c r="L1851" s="3" t="s">
        <v>340</v>
      </c>
      <c r="M1851" s="3">
        <v>0</v>
      </c>
      <c r="N1851" s="3" t="s">
        <v>5076</v>
      </c>
      <c r="O1851" s="3" t="s">
        <v>21167</v>
      </c>
      <c r="P1851" s="8">
        <v>39814</v>
      </c>
      <c r="Q1851" s="3" t="s">
        <v>8080</v>
      </c>
      <c r="R1851" s="5" t="s">
        <v>21168</v>
      </c>
      <c r="S1851" s="3" t="s">
        <v>3527</v>
      </c>
      <c r="T1851" s="3" t="s">
        <v>277</v>
      </c>
      <c r="V1851" s="3">
        <v>127</v>
      </c>
      <c r="W1851" s="3">
        <v>127</v>
      </c>
      <c r="X1851" s="3">
        <v>40</v>
      </c>
      <c r="Y1851" s="3">
        <v>1849</v>
      </c>
      <c r="Z1851" s="3" t="s">
        <v>340</v>
      </c>
      <c r="AA1851" s="3">
        <v>60</v>
      </c>
      <c r="AB1851" s="3">
        <v>18</v>
      </c>
      <c r="AC1851" s="3">
        <v>30756149</v>
      </c>
      <c r="AD1851" s="3">
        <v>9555652</v>
      </c>
      <c r="AE1851" s="3" t="s">
        <v>203</v>
      </c>
      <c r="AF1851" s="3">
        <v>6</v>
      </c>
      <c r="AG1851" s="3">
        <v>9</v>
      </c>
    </row>
    <row r="1852" spans="1:33" ht="15.75" customHeight="1" x14ac:dyDescent="0.15">
      <c r="A1852" s="3">
        <v>26141</v>
      </c>
      <c r="B1852" s="3">
        <v>1850</v>
      </c>
      <c r="C1852" s="3">
        <v>66</v>
      </c>
      <c r="D1852" s="3" t="s">
        <v>5096</v>
      </c>
      <c r="E1852" s="3" t="s">
        <v>21170</v>
      </c>
      <c r="F1852" s="3" t="s">
        <v>657</v>
      </c>
      <c r="G1852" s="3" t="s">
        <v>246</v>
      </c>
      <c r="H1852" s="3" t="s">
        <v>3818</v>
      </c>
      <c r="I1852" s="3" t="s">
        <v>3818</v>
      </c>
      <c r="J1852" s="3">
        <v>221.74789999999999</v>
      </c>
      <c r="K1852" s="3">
        <v>17731759</v>
      </c>
      <c r="L1852" s="3" t="s">
        <v>478</v>
      </c>
      <c r="M1852" s="3">
        <v>0</v>
      </c>
      <c r="N1852" s="3" t="s">
        <v>5096</v>
      </c>
      <c r="O1852" s="3" t="s">
        <v>21170</v>
      </c>
      <c r="P1852" s="8">
        <v>37987</v>
      </c>
      <c r="Q1852" s="3" t="s">
        <v>14607</v>
      </c>
      <c r="R1852" s="5" t="s">
        <v>21171</v>
      </c>
      <c r="S1852" s="3" t="s">
        <v>3818</v>
      </c>
      <c r="T1852" s="3" t="s">
        <v>246</v>
      </c>
      <c r="V1852" s="3">
        <v>127</v>
      </c>
      <c r="W1852" s="3">
        <v>35</v>
      </c>
      <c r="X1852" s="3">
        <v>40</v>
      </c>
      <c r="Y1852" s="3">
        <v>1850</v>
      </c>
      <c r="Z1852" s="3" t="s">
        <v>478</v>
      </c>
      <c r="AA1852" s="3">
        <v>66</v>
      </c>
      <c r="AB1852" s="3">
        <v>28</v>
      </c>
      <c r="AC1852" s="3">
        <v>17731759</v>
      </c>
      <c r="AD1852" s="3">
        <v>5511073</v>
      </c>
      <c r="AE1852" s="3" t="s">
        <v>3818</v>
      </c>
      <c r="AF1852" s="3">
        <v>15</v>
      </c>
      <c r="AG1852" s="3">
        <v>22</v>
      </c>
    </row>
    <row r="1853" spans="1:33" ht="15.75" customHeight="1" x14ac:dyDescent="0.15">
      <c r="A1853" s="3">
        <v>23833</v>
      </c>
      <c r="B1853" s="3">
        <v>1851</v>
      </c>
      <c r="C1853" s="3">
        <v>138</v>
      </c>
      <c r="D1853" s="3" t="s">
        <v>5107</v>
      </c>
      <c r="E1853" s="3" t="s">
        <v>21173</v>
      </c>
      <c r="F1853" s="3" t="s">
        <v>36</v>
      </c>
      <c r="G1853" s="3" t="s">
        <v>37</v>
      </c>
      <c r="H1853" s="3" t="s">
        <v>38</v>
      </c>
      <c r="I1853" s="3" t="s">
        <v>39</v>
      </c>
      <c r="J1853" s="3">
        <v>221.6815</v>
      </c>
      <c r="K1853" s="3">
        <v>29614000</v>
      </c>
      <c r="L1853" s="3" t="s">
        <v>66</v>
      </c>
      <c r="M1853" s="3">
        <v>1</v>
      </c>
      <c r="N1853" s="3" t="s">
        <v>5107</v>
      </c>
      <c r="O1853" s="3" t="s">
        <v>21173</v>
      </c>
      <c r="P1853" s="3" t="s">
        <v>835</v>
      </c>
      <c r="Q1853" s="3" t="s">
        <v>11444</v>
      </c>
      <c r="R1853" s="5" t="s">
        <v>21175</v>
      </c>
      <c r="S1853" s="3" t="s">
        <v>38</v>
      </c>
      <c r="T1853" s="3" t="s">
        <v>37</v>
      </c>
      <c r="V1853" s="3">
        <v>127</v>
      </c>
      <c r="W1853" s="3">
        <v>117</v>
      </c>
      <c r="X1853" s="3">
        <v>127</v>
      </c>
      <c r="Y1853" s="3">
        <v>1851</v>
      </c>
      <c r="Z1853" s="3" t="s">
        <v>66</v>
      </c>
      <c r="AA1853" s="3">
        <v>138</v>
      </c>
      <c r="AB1853" s="3">
        <v>56</v>
      </c>
      <c r="AC1853" s="3">
        <v>29614000</v>
      </c>
      <c r="AD1853" s="3">
        <v>9206000</v>
      </c>
      <c r="AE1853" s="3" t="s">
        <v>39</v>
      </c>
      <c r="AF1853" s="3">
        <v>9</v>
      </c>
      <c r="AG1853" s="3">
        <v>2</v>
      </c>
    </row>
    <row r="1854" spans="1:33" ht="15.75" customHeight="1" x14ac:dyDescent="0.15">
      <c r="A1854" s="3">
        <v>25009</v>
      </c>
      <c r="B1854" s="3">
        <v>1852</v>
      </c>
      <c r="C1854" s="3">
        <v>14</v>
      </c>
      <c r="D1854" s="3" t="s">
        <v>5110</v>
      </c>
      <c r="E1854" s="3" t="s">
        <v>21177</v>
      </c>
      <c r="F1854" s="3" t="s">
        <v>249</v>
      </c>
      <c r="G1854" s="3" t="s">
        <v>125</v>
      </c>
      <c r="H1854" s="3" t="s">
        <v>4660</v>
      </c>
      <c r="I1854" s="3" t="s">
        <v>127</v>
      </c>
      <c r="J1854" s="3">
        <v>221.63159999999999</v>
      </c>
      <c r="K1854" s="3">
        <v>6980000</v>
      </c>
      <c r="L1854" s="3" t="s">
        <v>478</v>
      </c>
      <c r="M1854" s="3">
        <v>0</v>
      </c>
      <c r="N1854" s="3" t="s">
        <v>5110</v>
      </c>
      <c r="O1854" s="3" t="s">
        <v>21177</v>
      </c>
      <c r="P1854" s="8">
        <v>28856</v>
      </c>
      <c r="Q1854" s="3" t="s">
        <v>14615</v>
      </c>
      <c r="R1854" s="5" t="s">
        <v>21179</v>
      </c>
      <c r="S1854" s="3" t="s">
        <v>4660</v>
      </c>
      <c r="T1854" s="3" t="s">
        <v>125</v>
      </c>
      <c r="V1854" s="3">
        <v>22</v>
      </c>
      <c r="W1854" s="3">
        <v>24</v>
      </c>
      <c r="X1854" s="3">
        <v>41</v>
      </c>
      <c r="Y1854" s="3">
        <v>1852</v>
      </c>
      <c r="Z1854" s="3" t="s">
        <v>478</v>
      </c>
      <c r="AA1854" s="3">
        <v>14</v>
      </c>
      <c r="AB1854" s="3">
        <v>20</v>
      </c>
      <c r="AC1854" s="3">
        <v>6980000</v>
      </c>
      <c r="AD1854" s="3">
        <v>2170185</v>
      </c>
      <c r="AE1854" s="3" t="s">
        <v>127</v>
      </c>
      <c r="AF1854" s="3">
        <v>15</v>
      </c>
      <c r="AG1854" s="3">
        <v>10</v>
      </c>
    </row>
    <row r="1855" spans="1:33" ht="15.75" customHeight="1" x14ac:dyDescent="0.15">
      <c r="A1855" s="3">
        <v>23423</v>
      </c>
      <c r="B1855" s="3">
        <v>1853</v>
      </c>
      <c r="C1855" s="3">
        <v>133</v>
      </c>
      <c r="D1855" s="3" t="s">
        <v>5112</v>
      </c>
      <c r="E1855" s="3" t="s">
        <v>21181</v>
      </c>
      <c r="F1855" s="3" t="s">
        <v>1438</v>
      </c>
      <c r="G1855" s="3" t="s">
        <v>495</v>
      </c>
      <c r="H1855" s="3" t="s">
        <v>2682</v>
      </c>
      <c r="I1855" s="3" t="s">
        <v>2682</v>
      </c>
      <c r="J1855" s="3">
        <v>221.62459999999999</v>
      </c>
      <c r="K1855" s="3">
        <v>19730921</v>
      </c>
      <c r="L1855" s="3" t="s">
        <v>101</v>
      </c>
      <c r="M1855" s="3">
        <v>1</v>
      </c>
      <c r="N1855" s="3" t="s">
        <v>5112</v>
      </c>
      <c r="O1855" s="3" t="s">
        <v>21181</v>
      </c>
      <c r="P1855" s="3" t="s">
        <v>41</v>
      </c>
      <c r="Q1855" s="3" t="s">
        <v>14619</v>
      </c>
      <c r="R1855" s="5" t="s">
        <v>21183</v>
      </c>
      <c r="S1855" s="3" t="s">
        <v>2682</v>
      </c>
      <c r="T1855" s="3" t="s">
        <v>495</v>
      </c>
      <c r="V1855" s="3">
        <v>46</v>
      </c>
      <c r="W1855" s="3">
        <v>13</v>
      </c>
      <c r="X1855" s="3">
        <v>127</v>
      </c>
      <c r="Y1855" s="3">
        <v>1853</v>
      </c>
      <c r="Z1855" s="3" t="s">
        <v>101</v>
      </c>
      <c r="AA1855" s="3">
        <v>133</v>
      </c>
      <c r="AB1855" s="3">
        <v>39</v>
      </c>
      <c r="AC1855" s="3">
        <v>19730921</v>
      </c>
      <c r="AD1855" s="3">
        <v>6134768</v>
      </c>
      <c r="AE1855" s="3" t="s">
        <v>2682</v>
      </c>
      <c r="AF1855" s="3">
        <v>10</v>
      </c>
      <c r="AG1855" s="3">
        <v>79</v>
      </c>
    </row>
    <row r="1856" spans="1:33" ht="15.75" customHeight="1" x14ac:dyDescent="0.15">
      <c r="A1856" s="3">
        <v>21493</v>
      </c>
      <c r="B1856" s="3">
        <v>1854</v>
      </c>
      <c r="C1856" s="3">
        <v>114</v>
      </c>
      <c r="D1856" s="3" t="s">
        <v>5113</v>
      </c>
      <c r="E1856" s="3" t="s">
        <v>21184</v>
      </c>
      <c r="F1856" s="3" t="s">
        <v>269</v>
      </c>
      <c r="G1856" s="3" t="s">
        <v>133</v>
      </c>
      <c r="H1856" s="3" t="s">
        <v>6378</v>
      </c>
      <c r="I1856" s="3" t="s">
        <v>190</v>
      </c>
      <c r="J1856" s="3">
        <v>221.59809999999999</v>
      </c>
      <c r="K1856" s="3">
        <v>14059595</v>
      </c>
      <c r="L1856" s="3" t="s">
        <v>71</v>
      </c>
      <c r="M1856" s="3">
        <v>2</v>
      </c>
      <c r="N1856" s="3" t="s">
        <v>5113</v>
      </c>
      <c r="O1856" s="3" t="s">
        <v>21184</v>
      </c>
      <c r="P1856" s="3" t="s">
        <v>179</v>
      </c>
      <c r="Q1856" s="3" t="s">
        <v>14623</v>
      </c>
      <c r="R1856" s="5" t="s">
        <v>21186</v>
      </c>
      <c r="S1856" s="3" t="s">
        <v>6378</v>
      </c>
      <c r="T1856" s="3" t="s">
        <v>133</v>
      </c>
      <c r="V1856" s="3">
        <v>46</v>
      </c>
      <c r="W1856" s="3">
        <v>0</v>
      </c>
      <c r="X1856" s="3">
        <v>127</v>
      </c>
      <c r="Y1856" s="3">
        <v>1854</v>
      </c>
      <c r="Z1856" s="3" t="s">
        <v>71</v>
      </c>
      <c r="AA1856" s="3">
        <v>114</v>
      </c>
      <c r="AB1856" s="3">
        <v>29</v>
      </c>
      <c r="AC1856" s="3">
        <v>14059595</v>
      </c>
      <c r="AD1856" s="3">
        <v>4371791</v>
      </c>
      <c r="AF1856" s="3">
        <v>5</v>
      </c>
      <c r="AG1856" s="3">
        <v>36</v>
      </c>
    </row>
    <row r="1857" spans="1:33" ht="15.75" customHeight="1" x14ac:dyDescent="0.15">
      <c r="A1857" s="3">
        <v>23938</v>
      </c>
      <c r="B1857" s="3">
        <v>1855</v>
      </c>
      <c r="C1857" s="3">
        <v>67</v>
      </c>
      <c r="D1857" s="5" t="s">
        <v>5115</v>
      </c>
      <c r="E1857" s="3" t="s">
        <v>21188</v>
      </c>
      <c r="F1857" s="3" t="s">
        <v>21189</v>
      </c>
      <c r="G1857" s="3" t="s">
        <v>915</v>
      </c>
      <c r="H1857" s="3" t="s">
        <v>12179</v>
      </c>
      <c r="I1857" s="3" t="s">
        <v>14632</v>
      </c>
      <c r="J1857" s="3">
        <v>221.55699999999999</v>
      </c>
      <c r="K1857" s="3">
        <v>27498574</v>
      </c>
      <c r="L1857" s="3" t="s">
        <v>356</v>
      </c>
      <c r="M1857" s="3">
        <v>1</v>
      </c>
      <c r="N1857" s="5" t="s">
        <v>5115</v>
      </c>
      <c r="O1857" s="3" t="s">
        <v>21188</v>
      </c>
      <c r="P1857" s="3" t="s">
        <v>690</v>
      </c>
      <c r="Q1857" s="3" t="s">
        <v>14629</v>
      </c>
      <c r="R1857" s="5" t="s">
        <v>21190</v>
      </c>
      <c r="S1857" s="3" t="s">
        <v>12179</v>
      </c>
      <c r="T1857" s="3" t="s">
        <v>915</v>
      </c>
      <c r="V1857" s="3">
        <v>1</v>
      </c>
      <c r="W1857" s="3">
        <v>0</v>
      </c>
      <c r="X1857" s="3">
        <v>97</v>
      </c>
      <c r="Y1857" s="3">
        <v>1855</v>
      </c>
      <c r="Z1857" s="3" t="s">
        <v>356</v>
      </c>
      <c r="AA1857" s="3">
        <v>67</v>
      </c>
      <c r="AB1857" s="3">
        <v>31</v>
      </c>
      <c r="AC1857" s="3">
        <v>27498574</v>
      </c>
      <c r="AD1857" s="3">
        <v>8551696</v>
      </c>
      <c r="AF1857" s="3">
        <v>18</v>
      </c>
      <c r="AG1857" s="3">
        <v>745</v>
      </c>
    </row>
    <row r="1858" spans="1:33" ht="15.75" customHeight="1" x14ac:dyDescent="0.15">
      <c r="A1858" s="3">
        <v>19340</v>
      </c>
      <c r="B1858" s="3">
        <v>1856</v>
      </c>
      <c r="C1858" s="3">
        <v>65</v>
      </c>
      <c r="D1858" s="3" t="s">
        <v>5130</v>
      </c>
      <c r="E1858" s="3" t="s">
        <v>21192</v>
      </c>
      <c r="F1858" s="3" t="s">
        <v>855</v>
      </c>
      <c r="G1858" s="3" t="s">
        <v>292</v>
      </c>
      <c r="H1858" s="3" t="s">
        <v>12181</v>
      </c>
      <c r="I1858" s="3" t="s">
        <v>1032</v>
      </c>
      <c r="J1858" s="3">
        <v>221.36680000000001</v>
      </c>
      <c r="K1858" s="3">
        <v>11024102</v>
      </c>
      <c r="L1858" s="3" t="s">
        <v>59</v>
      </c>
      <c r="M1858" s="3">
        <v>3</v>
      </c>
      <c r="N1858" s="3" t="s">
        <v>5130</v>
      </c>
      <c r="O1858" s="3" t="s">
        <v>21192</v>
      </c>
      <c r="P1858" s="3" t="s">
        <v>179</v>
      </c>
      <c r="Q1858" s="3" t="s">
        <v>14637</v>
      </c>
      <c r="R1858" s="5" t="s">
        <v>21194</v>
      </c>
      <c r="S1858" s="3" t="s">
        <v>12181</v>
      </c>
      <c r="T1858" s="3" t="s">
        <v>292</v>
      </c>
      <c r="V1858" s="3">
        <v>59</v>
      </c>
      <c r="W1858" s="3">
        <v>47</v>
      </c>
      <c r="X1858" s="3">
        <v>115</v>
      </c>
      <c r="Y1858" s="3">
        <v>1856</v>
      </c>
      <c r="Z1858" s="3" t="s">
        <v>59</v>
      </c>
      <c r="AA1858" s="3">
        <v>65</v>
      </c>
      <c r="AB1858" s="3">
        <v>15</v>
      </c>
      <c r="AC1858" s="3">
        <v>11024102</v>
      </c>
      <c r="AD1858" s="3">
        <v>3430380</v>
      </c>
      <c r="AE1858" s="3" t="s">
        <v>1032</v>
      </c>
      <c r="AF1858" s="3">
        <v>17</v>
      </c>
      <c r="AG1858" s="3">
        <v>49</v>
      </c>
    </row>
    <row r="1859" spans="1:33" ht="15.75" customHeight="1" x14ac:dyDescent="0.15">
      <c r="A1859" s="3">
        <v>26344</v>
      </c>
      <c r="B1859" s="3">
        <v>1857</v>
      </c>
      <c r="C1859" s="3">
        <v>6</v>
      </c>
      <c r="D1859" s="3" t="s">
        <v>5132</v>
      </c>
      <c r="E1859" s="3" t="s">
        <v>21195</v>
      </c>
      <c r="F1859" s="3" t="s">
        <v>855</v>
      </c>
      <c r="G1859" s="3" t="s">
        <v>292</v>
      </c>
      <c r="H1859" s="3" t="s">
        <v>12186</v>
      </c>
      <c r="I1859" s="3" t="s">
        <v>1032</v>
      </c>
      <c r="J1859" s="3">
        <v>221.3356</v>
      </c>
      <c r="K1859" s="3">
        <v>2138257</v>
      </c>
      <c r="L1859" s="3" t="s">
        <v>71</v>
      </c>
      <c r="M1859" s="3">
        <v>0</v>
      </c>
      <c r="N1859" s="3" t="s">
        <v>5132</v>
      </c>
      <c r="O1859" s="3" t="s">
        <v>21195</v>
      </c>
      <c r="P1859" s="8">
        <v>39814</v>
      </c>
      <c r="Q1859" s="3" t="s">
        <v>14640</v>
      </c>
      <c r="R1859" s="5" t="s">
        <v>21196</v>
      </c>
      <c r="S1859" s="3" t="s">
        <v>12186</v>
      </c>
      <c r="T1859" s="3" t="s">
        <v>292</v>
      </c>
      <c r="V1859" s="3">
        <v>60</v>
      </c>
      <c r="W1859" s="3">
        <v>48</v>
      </c>
      <c r="X1859" s="3">
        <v>127</v>
      </c>
      <c r="Y1859" s="3">
        <v>1857</v>
      </c>
      <c r="Z1859" s="3" t="s">
        <v>71</v>
      </c>
      <c r="AA1859" s="3">
        <v>6</v>
      </c>
      <c r="AB1859" s="3">
        <v>2</v>
      </c>
      <c r="AC1859" s="3">
        <v>2138257</v>
      </c>
      <c r="AD1859" s="3">
        <v>665428</v>
      </c>
      <c r="AE1859" s="3" t="s">
        <v>1032</v>
      </c>
      <c r="AF1859" s="3">
        <v>5</v>
      </c>
      <c r="AG1859" s="3">
        <v>49</v>
      </c>
    </row>
    <row r="1860" spans="1:33" ht="15.75" customHeight="1" x14ac:dyDescent="0.15">
      <c r="A1860" s="3">
        <v>1384</v>
      </c>
      <c r="B1860" s="3">
        <v>1858</v>
      </c>
      <c r="C1860" s="3">
        <v>330</v>
      </c>
      <c r="D1860" s="3" t="s">
        <v>5133</v>
      </c>
      <c r="E1860" s="3" t="s">
        <v>21198</v>
      </c>
      <c r="F1860" s="3" t="s">
        <v>855</v>
      </c>
      <c r="G1860" s="3" t="s">
        <v>292</v>
      </c>
      <c r="H1860" s="3" t="s">
        <v>11953</v>
      </c>
      <c r="I1860" s="3" t="s">
        <v>14186</v>
      </c>
      <c r="J1860" s="3">
        <v>221.1765</v>
      </c>
      <c r="K1860" s="3">
        <v>230450792</v>
      </c>
      <c r="L1860" s="3" t="s">
        <v>221</v>
      </c>
      <c r="M1860" s="3">
        <v>5</v>
      </c>
      <c r="N1860" s="3" t="s">
        <v>5133</v>
      </c>
      <c r="O1860" s="3" t="s">
        <v>21198</v>
      </c>
      <c r="P1860" s="3" t="s">
        <v>381</v>
      </c>
      <c r="Q1860" s="3" t="s">
        <v>14643</v>
      </c>
      <c r="R1860" s="5" t="s">
        <v>21201</v>
      </c>
      <c r="S1860" s="3" t="s">
        <v>11953</v>
      </c>
      <c r="T1860" s="3" t="s">
        <v>292</v>
      </c>
      <c r="V1860" s="3">
        <v>61</v>
      </c>
      <c r="W1860" s="3">
        <v>0</v>
      </c>
      <c r="X1860" s="3">
        <v>106</v>
      </c>
      <c r="Y1860" s="3">
        <v>1858</v>
      </c>
      <c r="Z1860" s="3" t="s">
        <v>221</v>
      </c>
      <c r="AA1860" s="3">
        <v>330</v>
      </c>
      <c r="AB1860" s="3">
        <v>110</v>
      </c>
      <c r="AC1860" s="3">
        <v>230450792</v>
      </c>
      <c r="AD1860" s="3">
        <v>71752063</v>
      </c>
      <c r="AF1860" s="3">
        <v>2</v>
      </c>
      <c r="AG1860" s="3">
        <v>93</v>
      </c>
    </row>
    <row r="1861" spans="1:33" ht="15.75" customHeight="1" x14ac:dyDescent="0.15">
      <c r="A1861" s="3">
        <v>24074</v>
      </c>
      <c r="B1861" s="3">
        <v>1859</v>
      </c>
      <c r="C1861" s="3">
        <v>2146</v>
      </c>
      <c r="D1861" s="3" t="s">
        <v>5137</v>
      </c>
      <c r="E1861" s="3" t="s">
        <v>21203</v>
      </c>
      <c r="F1861" s="3" t="s">
        <v>657</v>
      </c>
      <c r="G1861" s="3" t="s">
        <v>246</v>
      </c>
      <c r="H1861" s="3" t="s">
        <v>264</v>
      </c>
      <c r="I1861" s="3" t="s">
        <v>264</v>
      </c>
      <c r="J1861" s="3">
        <v>220.9581</v>
      </c>
      <c r="K1861" s="3">
        <v>95237075</v>
      </c>
      <c r="L1861" s="3" t="s">
        <v>40</v>
      </c>
      <c r="M1861" s="3">
        <v>1</v>
      </c>
      <c r="N1861" s="3" t="s">
        <v>5137</v>
      </c>
      <c r="O1861" s="3" t="s">
        <v>21203</v>
      </c>
      <c r="P1861" s="3" t="s">
        <v>381</v>
      </c>
      <c r="Q1861" s="3" t="s">
        <v>14647</v>
      </c>
      <c r="R1861" s="5" t="s">
        <v>21205</v>
      </c>
      <c r="S1861" s="3" t="s">
        <v>264</v>
      </c>
      <c r="T1861" s="3" t="s">
        <v>246</v>
      </c>
      <c r="V1861" s="3">
        <v>127</v>
      </c>
      <c r="W1861" s="3">
        <v>65</v>
      </c>
      <c r="X1861" s="3">
        <v>110</v>
      </c>
      <c r="Y1861" s="3">
        <v>1859</v>
      </c>
      <c r="Z1861" s="3" t="s">
        <v>40</v>
      </c>
      <c r="AA1861" s="3">
        <v>2146</v>
      </c>
      <c r="AB1861" s="3">
        <v>256</v>
      </c>
      <c r="AC1861" s="3">
        <v>95237075</v>
      </c>
      <c r="AD1861" s="3">
        <v>29672743</v>
      </c>
      <c r="AE1861" s="3" t="s">
        <v>264</v>
      </c>
      <c r="AF1861" s="3">
        <v>4</v>
      </c>
      <c r="AG1861" s="3">
        <v>8</v>
      </c>
    </row>
    <row r="1862" spans="1:33" ht="15.75" customHeight="1" x14ac:dyDescent="0.15">
      <c r="A1862" s="3">
        <v>25217</v>
      </c>
      <c r="B1862" s="3">
        <v>1860</v>
      </c>
      <c r="C1862" s="3">
        <v>28</v>
      </c>
      <c r="D1862" s="3" t="s">
        <v>5140</v>
      </c>
      <c r="E1862" s="3" t="s">
        <v>21207</v>
      </c>
      <c r="F1862" s="3" t="s">
        <v>1318</v>
      </c>
      <c r="G1862" s="3" t="s">
        <v>707</v>
      </c>
      <c r="H1862" s="3" t="s">
        <v>7540</v>
      </c>
      <c r="I1862" s="3" t="s">
        <v>711</v>
      </c>
      <c r="J1862" s="3">
        <v>220.95519999999999</v>
      </c>
      <c r="K1862" s="3">
        <v>5279829</v>
      </c>
      <c r="L1862" s="3" t="s">
        <v>600</v>
      </c>
      <c r="M1862" s="3">
        <v>0</v>
      </c>
      <c r="N1862" s="3" t="s">
        <v>5140</v>
      </c>
      <c r="O1862" s="3" t="s">
        <v>21207</v>
      </c>
      <c r="P1862" s="8">
        <v>39448</v>
      </c>
      <c r="Q1862" s="3" t="s">
        <v>14657</v>
      </c>
      <c r="R1862" s="5" t="s">
        <v>21209</v>
      </c>
      <c r="S1862" s="3" t="s">
        <v>7540</v>
      </c>
      <c r="T1862" s="3" t="s">
        <v>707</v>
      </c>
      <c r="V1862" s="3">
        <v>12</v>
      </c>
      <c r="W1862" s="3">
        <v>0</v>
      </c>
      <c r="X1862" s="3">
        <v>28</v>
      </c>
      <c r="Y1862" s="3">
        <v>1860</v>
      </c>
      <c r="Z1862" s="3" t="s">
        <v>600</v>
      </c>
      <c r="AA1862" s="3">
        <v>28</v>
      </c>
      <c r="AB1862" s="3">
        <v>11</v>
      </c>
      <c r="AC1862" s="3">
        <v>5279829</v>
      </c>
      <c r="AD1862" s="3">
        <v>1645036</v>
      </c>
      <c r="AF1862" s="3">
        <v>13</v>
      </c>
      <c r="AG1862" s="3">
        <v>38</v>
      </c>
    </row>
    <row r="1863" spans="1:33" ht="15.75" customHeight="1" x14ac:dyDescent="0.15">
      <c r="A1863" s="3">
        <v>23310</v>
      </c>
      <c r="B1863" s="3">
        <v>1861</v>
      </c>
      <c r="C1863" s="3">
        <v>10</v>
      </c>
      <c r="D1863" s="3" t="s">
        <v>5143</v>
      </c>
      <c r="E1863" s="3" t="s">
        <v>21211</v>
      </c>
      <c r="F1863" s="3" t="s">
        <v>331</v>
      </c>
      <c r="G1863" s="3" t="s">
        <v>167</v>
      </c>
      <c r="H1863" s="3" t="s">
        <v>271</v>
      </c>
      <c r="I1863" s="3" t="s">
        <v>271</v>
      </c>
      <c r="J1863" s="3">
        <v>220.94649999999999</v>
      </c>
      <c r="K1863" s="3">
        <v>2248673</v>
      </c>
      <c r="L1863" s="3" t="s">
        <v>162</v>
      </c>
      <c r="M1863" s="3">
        <v>1</v>
      </c>
      <c r="N1863" s="3" t="s">
        <v>5143</v>
      </c>
      <c r="O1863" s="3" t="s">
        <v>21211</v>
      </c>
      <c r="P1863" s="3" t="s">
        <v>41</v>
      </c>
      <c r="Q1863" s="3" t="s">
        <v>14662</v>
      </c>
      <c r="R1863" s="5" t="s">
        <v>21212</v>
      </c>
      <c r="S1863" s="3" t="s">
        <v>271</v>
      </c>
      <c r="T1863" s="3" t="s">
        <v>167</v>
      </c>
      <c r="V1863" s="3">
        <v>117</v>
      </c>
      <c r="W1863" s="3">
        <v>25</v>
      </c>
      <c r="X1863" s="3">
        <v>127</v>
      </c>
      <c r="Y1863" s="3">
        <v>1861</v>
      </c>
      <c r="Z1863" s="3" t="s">
        <v>162</v>
      </c>
      <c r="AA1863" s="3">
        <v>10</v>
      </c>
      <c r="AB1863" s="3">
        <v>4</v>
      </c>
      <c r="AC1863" s="3">
        <v>2248673</v>
      </c>
      <c r="AD1863" s="3">
        <v>700638</v>
      </c>
      <c r="AE1863" s="3" t="s">
        <v>271</v>
      </c>
      <c r="AF1863" s="3">
        <v>8</v>
      </c>
      <c r="AG1863" s="3">
        <v>7</v>
      </c>
    </row>
    <row r="1864" spans="1:33" ht="15.75" customHeight="1" x14ac:dyDescent="0.15">
      <c r="A1864" s="3">
        <v>23768</v>
      </c>
      <c r="B1864" s="3">
        <v>1862</v>
      </c>
      <c r="C1864" s="3">
        <v>53</v>
      </c>
      <c r="D1864" s="3" t="s">
        <v>936</v>
      </c>
      <c r="E1864" s="3" t="s">
        <v>21214</v>
      </c>
      <c r="F1864" s="3" t="s">
        <v>36</v>
      </c>
      <c r="G1864" s="3" t="s">
        <v>37</v>
      </c>
      <c r="H1864" s="3" t="s">
        <v>971</v>
      </c>
      <c r="I1864" s="3" t="s">
        <v>69</v>
      </c>
      <c r="J1864" s="3">
        <v>220.70160000000001</v>
      </c>
      <c r="K1864" s="3">
        <v>4300746</v>
      </c>
      <c r="L1864" s="3" t="s">
        <v>162</v>
      </c>
      <c r="M1864" s="3">
        <v>1</v>
      </c>
      <c r="N1864" s="3" t="s">
        <v>936</v>
      </c>
      <c r="O1864" s="3" t="s">
        <v>21214</v>
      </c>
      <c r="P1864" s="3" t="s">
        <v>104</v>
      </c>
      <c r="Q1864" s="3" t="s">
        <v>944</v>
      </c>
      <c r="R1864" s="5" t="s">
        <v>21216</v>
      </c>
      <c r="S1864" s="3" t="s">
        <v>971</v>
      </c>
      <c r="T1864" s="3" t="s">
        <v>37</v>
      </c>
      <c r="V1864" s="3">
        <v>127</v>
      </c>
      <c r="W1864" s="3">
        <v>25</v>
      </c>
      <c r="X1864" s="3">
        <v>127</v>
      </c>
      <c r="Y1864" s="3">
        <v>1862</v>
      </c>
      <c r="Z1864" s="3" t="s">
        <v>162</v>
      </c>
      <c r="AA1864" s="3">
        <v>53</v>
      </c>
      <c r="AB1864" s="3">
        <v>5</v>
      </c>
      <c r="AC1864" s="3">
        <v>4300746</v>
      </c>
      <c r="AD1864" s="3">
        <v>1341043</v>
      </c>
      <c r="AE1864" s="3" t="s">
        <v>69</v>
      </c>
      <c r="AF1864" s="3">
        <v>8</v>
      </c>
      <c r="AG1864" s="3">
        <v>20</v>
      </c>
    </row>
    <row r="1865" spans="1:33" ht="15.75" customHeight="1" x14ac:dyDescent="0.15">
      <c r="A1865" s="3">
        <v>23209</v>
      </c>
      <c r="B1865" s="3">
        <v>1863</v>
      </c>
      <c r="C1865" s="3">
        <v>30</v>
      </c>
      <c r="D1865" s="3" t="s">
        <v>5145</v>
      </c>
      <c r="E1865" s="3" t="s">
        <v>21218</v>
      </c>
      <c r="F1865" s="3" t="s">
        <v>1072</v>
      </c>
      <c r="G1865" s="3" t="s">
        <v>575</v>
      </c>
      <c r="H1865" s="3" t="s">
        <v>1375</v>
      </c>
      <c r="I1865" s="3" t="s">
        <v>1375</v>
      </c>
      <c r="J1865" s="3">
        <v>220.62719999999999</v>
      </c>
      <c r="K1865" s="3">
        <v>6876975</v>
      </c>
      <c r="L1865" s="3" t="s">
        <v>71</v>
      </c>
      <c r="M1865" s="3">
        <v>1</v>
      </c>
      <c r="N1865" s="3" t="s">
        <v>5145</v>
      </c>
      <c r="O1865" s="3" t="s">
        <v>21218</v>
      </c>
      <c r="P1865" s="3" t="s">
        <v>91</v>
      </c>
      <c r="Q1865" s="3" t="s">
        <v>14671</v>
      </c>
      <c r="R1865" s="5" t="s">
        <v>21219</v>
      </c>
      <c r="S1865" s="3" t="s">
        <v>1375</v>
      </c>
      <c r="T1865" s="3" t="s">
        <v>575</v>
      </c>
      <c r="V1865" s="3">
        <v>41</v>
      </c>
      <c r="W1865" s="3">
        <v>35</v>
      </c>
      <c r="X1865" s="3">
        <v>127</v>
      </c>
      <c r="Y1865" s="3">
        <v>1863</v>
      </c>
      <c r="Z1865" s="3" t="s">
        <v>71</v>
      </c>
      <c r="AA1865" s="3">
        <v>30</v>
      </c>
      <c r="AB1865" s="3">
        <v>7</v>
      </c>
      <c r="AC1865" s="3">
        <v>6876975</v>
      </c>
      <c r="AD1865" s="3">
        <v>2144851</v>
      </c>
      <c r="AE1865" s="3" t="s">
        <v>1375</v>
      </c>
      <c r="AF1865" s="3">
        <v>5</v>
      </c>
      <c r="AG1865" s="3">
        <v>23</v>
      </c>
    </row>
    <row r="1866" spans="1:33" ht="15.75" customHeight="1" x14ac:dyDescent="0.15">
      <c r="A1866" s="3">
        <v>21536</v>
      </c>
      <c r="B1866" s="3">
        <v>1864</v>
      </c>
      <c r="C1866" s="3">
        <v>441</v>
      </c>
      <c r="D1866" s="3" t="s">
        <v>5149</v>
      </c>
      <c r="E1866" s="3" t="s">
        <v>21221</v>
      </c>
      <c r="F1866" s="3" t="s">
        <v>96</v>
      </c>
      <c r="G1866" s="3" t="s">
        <v>61</v>
      </c>
      <c r="H1866" s="3" t="s">
        <v>4046</v>
      </c>
      <c r="I1866" s="3" t="s">
        <v>63</v>
      </c>
      <c r="J1866" s="3">
        <v>220.43989999999999</v>
      </c>
      <c r="K1866" s="3">
        <v>50265759</v>
      </c>
      <c r="L1866" s="3" t="s">
        <v>215</v>
      </c>
      <c r="M1866" s="3">
        <v>2</v>
      </c>
      <c r="N1866" s="3" t="s">
        <v>5149</v>
      </c>
      <c r="O1866" s="3" t="s">
        <v>21221</v>
      </c>
      <c r="P1866" s="3" t="s">
        <v>541</v>
      </c>
      <c r="Q1866" s="3" t="s">
        <v>14675</v>
      </c>
      <c r="R1866" s="5" t="s">
        <v>21223</v>
      </c>
      <c r="S1866" s="3" t="s">
        <v>4046</v>
      </c>
      <c r="T1866" s="3" t="s">
        <v>61</v>
      </c>
      <c r="V1866" s="3">
        <v>127</v>
      </c>
      <c r="W1866" s="3">
        <v>127</v>
      </c>
      <c r="X1866" s="3">
        <v>106</v>
      </c>
      <c r="Y1866" s="3">
        <v>1864</v>
      </c>
      <c r="Z1866" s="3" t="s">
        <v>215</v>
      </c>
      <c r="AA1866" s="3">
        <v>441</v>
      </c>
      <c r="AB1866" s="3">
        <v>102</v>
      </c>
      <c r="AC1866" s="3">
        <v>50265759</v>
      </c>
      <c r="AD1866" s="3">
        <v>15686487</v>
      </c>
      <c r="AE1866" s="3" t="s">
        <v>63</v>
      </c>
      <c r="AF1866" s="3">
        <v>7</v>
      </c>
      <c r="AG1866" s="3">
        <v>3</v>
      </c>
    </row>
    <row r="1867" spans="1:33" ht="15.75" customHeight="1" x14ac:dyDescent="0.15">
      <c r="A1867" s="3">
        <v>1999</v>
      </c>
      <c r="B1867" s="3">
        <v>1865</v>
      </c>
      <c r="C1867" s="3">
        <v>169</v>
      </c>
      <c r="D1867" s="3" t="s">
        <v>5160</v>
      </c>
      <c r="E1867" s="3" t="s">
        <v>21225</v>
      </c>
      <c r="F1867" s="3" t="s">
        <v>1620</v>
      </c>
      <c r="G1867" s="3" t="s">
        <v>412</v>
      </c>
      <c r="H1867" s="3" t="s">
        <v>742</v>
      </c>
      <c r="I1867" s="3" t="s">
        <v>742</v>
      </c>
      <c r="J1867" s="3">
        <v>220.38489999999999</v>
      </c>
      <c r="K1867" s="3">
        <v>49365052</v>
      </c>
      <c r="L1867" s="3" t="s">
        <v>162</v>
      </c>
      <c r="M1867" s="3">
        <v>5</v>
      </c>
      <c r="N1867" s="3" t="s">
        <v>5160</v>
      </c>
      <c r="O1867" s="3" t="s">
        <v>21225</v>
      </c>
      <c r="P1867" s="3" t="s">
        <v>835</v>
      </c>
      <c r="Q1867" s="3" t="s">
        <v>14679</v>
      </c>
      <c r="R1867" s="5" t="s">
        <v>21227</v>
      </c>
      <c r="S1867" s="3" t="s">
        <v>742</v>
      </c>
      <c r="T1867" s="3" t="s">
        <v>412</v>
      </c>
      <c r="V1867" s="3">
        <v>80</v>
      </c>
      <c r="W1867" s="3">
        <v>76</v>
      </c>
      <c r="X1867" s="3">
        <v>127</v>
      </c>
      <c r="Y1867" s="3">
        <v>1865</v>
      </c>
      <c r="Z1867" s="3" t="s">
        <v>162</v>
      </c>
      <c r="AA1867" s="3">
        <v>169</v>
      </c>
      <c r="AB1867" s="3">
        <v>15</v>
      </c>
      <c r="AC1867" s="3">
        <v>49365052</v>
      </c>
      <c r="AD1867" s="3">
        <v>15408047</v>
      </c>
      <c r="AE1867" s="3" t="s">
        <v>742</v>
      </c>
      <c r="AF1867" s="3">
        <v>8</v>
      </c>
      <c r="AG1867" s="3">
        <v>17</v>
      </c>
    </row>
    <row r="1868" spans="1:33" ht="15.75" customHeight="1" x14ac:dyDescent="0.15">
      <c r="A1868" s="3">
        <v>25190</v>
      </c>
      <c r="B1868" s="3">
        <v>1866</v>
      </c>
      <c r="C1868" s="3">
        <v>20</v>
      </c>
      <c r="D1868" s="3" t="s">
        <v>5163</v>
      </c>
      <c r="E1868" s="3" t="s">
        <v>21229</v>
      </c>
      <c r="F1868" s="3" t="s">
        <v>1121</v>
      </c>
      <c r="G1868" s="3" t="s">
        <v>497</v>
      </c>
      <c r="H1868" s="3" t="s">
        <v>498</v>
      </c>
      <c r="I1868" s="3" t="s">
        <v>499</v>
      </c>
      <c r="J1868" s="3">
        <v>219.33709999999999</v>
      </c>
      <c r="K1868" s="3">
        <v>2959974</v>
      </c>
      <c r="L1868" s="3" t="s">
        <v>162</v>
      </c>
      <c r="M1868" s="3">
        <v>0</v>
      </c>
      <c r="N1868" s="3" t="s">
        <v>5163</v>
      </c>
      <c r="O1868" s="3" t="s">
        <v>21229</v>
      </c>
      <c r="P1868" s="8">
        <v>37622</v>
      </c>
      <c r="Q1868" s="3" t="s">
        <v>14684</v>
      </c>
      <c r="R1868" s="5" t="s">
        <v>21230</v>
      </c>
      <c r="S1868" s="3" t="s">
        <v>498</v>
      </c>
      <c r="T1868" s="3" t="s">
        <v>497</v>
      </c>
      <c r="V1868" s="3">
        <v>20</v>
      </c>
      <c r="W1868" s="3">
        <v>0</v>
      </c>
      <c r="X1868" s="3">
        <v>127</v>
      </c>
      <c r="Y1868" s="3">
        <v>1866</v>
      </c>
      <c r="Z1868" s="3" t="s">
        <v>162</v>
      </c>
      <c r="AA1868" s="3">
        <v>20</v>
      </c>
      <c r="AB1868" s="3">
        <v>4</v>
      </c>
      <c r="AC1868" s="3">
        <v>2959974</v>
      </c>
      <c r="AD1868" s="3">
        <v>926912</v>
      </c>
      <c r="AF1868" s="3">
        <v>8</v>
      </c>
      <c r="AG1868" s="3">
        <v>78</v>
      </c>
    </row>
    <row r="1869" spans="1:33" ht="15.75" customHeight="1" x14ac:dyDescent="0.15">
      <c r="A1869" s="3">
        <v>20929</v>
      </c>
      <c r="B1869" s="3">
        <v>1867</v>
      </c>
      <c r="C1869" s="3">
        <v>23</v>
      </c>
      <c r="D1869" s="3" t="s">
        <v>5164</v>
      </c>
      <c r="E1869" s="3" t="s">
        <v>21232</v>
      </c>
      <c r="F1869" s="3" t="s">
        <v>3662</v>
      </c>
      <c r="G1869" s="3" t="s">
        <v>878</v>
      </c>
      <c r="H1869" s="3" t="s">
        <v>12209</v>
      </c>
      <c r="I1869" s="3" t="s">
        <v>7897</v>
      </c>
      <c r="J1869" s="3">
        <v>219.31059999999999</v>
      </c>
      <c r="K1869" s="3">
        <v>16795796</v>
      </c>
      <c r="L1869" s="3" t="s">
        <v>356</v>
      </c>
      <c r="M1869" s="3">
        <v>3</v>
      </c>
      <c r="N1869" s="3" t="s">
        <v>5164</v>
      </c>
      <c r="O1869" s="3" t="s">
        <v>21232</v>
      </c>
      <c r="P1869" s="3" t="s">
        <v>987</v>
      </c>
      <c r="Q1869" s="3" t="s">
        <v>14688</v>
      </c>
      <c r="R1869" s="5" t="s">
        <v>21234</v>
      </c>
      <c r="S1869" s="3" t="s">
        <v>12209</v>
      </c>
      <c r="T1869" s="3" t="s">
        <v>878</v>
      </c>
      <c r="V1869" s="3">
        <v>5</v>
      </c>
      <c r="W1869" s="3">
        <v>0</v>
      </c>
      <c r="X1869" s="3">
        <v>98</v>
      </c>
      <c r="Y1869" s="3">
        <v>1867</v>
      </c>
      <c r="Z1869" s="3" t="s">
        <v>356</v>
      </c>
      <c r="AA1869" s="3">
        <v>23</v>
      </c>
      <c r="AB1869" s="3">
        <v>12</v>
      </c>
      <c r="AC1869" s="3">
        <v>16795796</v>
      </c>
      <c r="AD1869" s="3">
        <v>5260018</v>
      </c>
      <c r="AF1869" s="3">
        <v>18</v>
      </c>
      <c r="AG1869" s="3">
        <v>227</v>
      </c>
    </row>
    <row r="1870" spans="1:33" ht="15.75" customHeight="1" x14ac:dyDescent="0.15">
      <c r="A1870" s="3">
        <v>527</v>
      </c>
      <c r="B1870" s="3">
        <v>1868</v>
      </c>
      <c r="C1870" s="3">
        <v>1257</v>
      </c>
      <c r="D1870" s="3" t="s">
        <v>5167</v>
      </c>
      <c r="E1870" s="3" t="s">
        <v>21236</v>
      </c>
      <c r="F1870" s="3" t="s">
        <v>1620</v>
      </c>
      <c r="G1870" s="3" t="s">
        <v>412</v>
      </c>
      <c r="H1870" s="3" t="s">
        <v>742</v>
      </c>
      <c r="I1870" s="3" t="s">
        <v>742</v>
      </c>
      <c r="J1870" s="3">
        <v>219.29820000000001</v>
      </c>
      <c r="K1870" s="3">
        <v>1047132000</v>
      </c>
      <c r="L1870" s="3" t="s">
        <v>340</v>
      </c>
      <c r="M1870" s="3">
        <v>6</v>
      </c>
      <c r="N1870" s="3" t="s">
        <v>5167</v>
      </c>
      <c r="O1870" s="3" t="s">
        <v>21236</v>
      </c>
      <c r="P1870" s="3" t="s">
        <v>1000</v>
      </c>
      <c r="Q1870" s="3" t="s">
        <v>14692</v>
      </c>
      <c r="R1870" s="5" t="s">
        <v>21237</v>
      </c>
      <c r="S1870" s="3" t="s">
        <v>742</v>
      </c>
      <c r="T1870" s="3" t="s">
        <v>412</v>
      </c>
      <c r="V1870" s="3">
        <v>81</v>
      </c>
      <c r="W1870" s="3">
        <v>77</v>
      </c>
      <c r="X1870" s="3">
        <v>41</v>
      </c>
      <c r="Y1870" s="3">
        <v>1868</v>
      </c>
      <c r="Z1870" s="3" t="s">
        <v>340</v>
      </c>
      <c r="AA1870" s="3">
        <v>1257</v>
      </c>
      <c r="AB1870" s="3">
        <v>517</v>
      </c>
      <c r="AC1870" s="3">
        <v>1047132000</v>
      </c>
      <c r="AD1870" s="3">
        <v>327948000</v>
      </c>
      <c r="AE1870" s="3" t="s">
        <v>742</v>
      </c>
      <c r="AF1870" s="3">
        <v>6</v>
      </c>
      <c r="AG1870" s="3">
        <v>17</v>
      </c>
    </row>
    <row r="1871" spans="1:33" ht="15.75" customHeight="1" x14ac:dyDescent="0.15">
      <c r="A1871" s="3">
        <v>23887</v>
      </c>
      <c r="B1871" s="3">
        <v>1869</v>
      </c>
      <c r="C1871" s="3">
        <v>43</v>
      </c>
      <c r="D1871" s="3" t="s">
        <v>5169</v>
      </c>
      <c r="E1871" s="3" t="s">
        <v>21238</v>
      </c>
      <c r="F1871" s="3" t="s">
        <v>3877</v>
      </c>
      <c r="G1871" s="3" t="s">
        <v>731</v>
      </c>
      <c r="H1871" s="3" t="s">
        <v>2337</v>
      </c>
      <c r="I1871" s="3" t="s">
        <v>2338</v>
      </c>
      <c r="J1871" s="3">
        <v>219.2895</v>
      </c>
      <c r="K1871" s="3">
        <v>7503700</v>
      </c>
      <c r="L1871" s="3" t="s">
        <v>526</v>
      </c>
      <c r="M1871" s="3">
        <v>1</v>
      </c>
      <c r="N1871" s="3" t="s">
        <v>5169</v>
      </c>
      <c r="O1871" s="3" t="s">
        <v>21238</v>
      </c>
      <c r="P1871" s="3" t="s">
        <v>541</v>
      </c>
      <c r="Q1871" s="3" t="s">
        <v>14696</v>
      </c>
      <c r="R1871" s="5" t="s">
        <v>21241</v>
      </c>
      <c r="S1871" s="3" t="s">
        <v>2337</v>
      </c>
      <c r="T1871" s="3" t="s">
        <v>731</v>
      </c>
      <c r="V1871" s="3">
        <v>24</v>
      </c>
      <c r="W1871" s="3">
        <v>0</v>
      </c>
      <c r="X1871" s="3">
        <v>28</v>
      </c>
      <c r="Y1871" s="3">
        <v>1869</v>
      </c>
      <c r="Z1871" s="3" t="s">
        <v>526</v>
      </c>
      <c r="AA1871" s="3">
        <v>43</v>
      </c>
      <c r="AB1871" s="3">
        <v>25</v>
      </c>
      <c r="AC1871" s="3">
        <v>7503700</v>
      </c>
      <c r="AD1871" s="3">
        <v>2350124</v>
      </c>
      <c r="AF1871" s="3">
        <v>19</v>
      </c>
      <c r="AG1871" s="3">
        <v>536</v>
      </c>
    </row>
    <row r="1872" spans="1:33" ht="15.75" customHeight="1" x14ac:dyDescent="0.15">
      <c r="A1872" s="3">
        <v>23415</v>
      </c>
      <c r="B1872" s="3">
        <v>1870</v>
      </c>
      <c r="C1872" s="3">
        <v>24</v>
      </c>
      <c r="D1872" s="3" t="s">
        <v>5171</v>
      </c>
      <c r="E1872" s="3" t="s">
        <v>21243</v>
      </c>
      <c r="F1872" s="3" t="s">
        <v>1620</v>
      </c>
      <c r="G1872" s="3" t="s">
        <v>412</v>
      </c>
      <c r="H1872" s="3" t="s">
        <v>742</v>
      </c>
      <c r="I1872" s="3" t="s">
        <v>742</v>
      </c>
      <c r="J1872" s="3">
        <v>219.17580000000001</v>
      </c>
      <c r="K1872" s="3">
        <v>2882043</v>
      </c>
      <c r="L1872" s="3" t="s">
        <v>71</v>
      </c>
      <c r="M1872" s="3">
        <v>1</v>
      </c>
      <c r="N1872" s="3" t="s">
        <v>5171</v>
      </c>
      <c r="O1872" s="3" t="s">
        <v>21243</v>
      </c>
      <c r="P1872" s="3" t="s">
        <v>41</v>
      </c>
      <c r="Q1872" s="3" t="s">
        <v>14700</v>
      </c>
      <c r="R1872" s="5" t="s">
        <v>21245</v>
      </c>
      <c r="S1872" s="3" t="s">
        <v>742</v>
      </c>
      <c r="T1872" s="3" t="s">
        <v>412</v>
      </c>
      <c r="V1872" s="3">
        <v>82</v>
      </c>
      <c r="W1872" s="3">
        <v>78</v>
      </c>
      <c r="X1872" s="3">
        <v>127</v>
      </c>
      <c r="Y1872" s="3">
        <v>1870</v>
      </c>
      <c r="Z1872" s="3" t="s">
        <v>71</v>
      </c>
      <c r="AA1872" s="3">
        <v>24</v>
      </c>
      <c r="AB1872" s="3">
        <v>7</v>
      </c>
      <c r="AC1872" s="3">
        <v>2882043</v>
      </c>
      <c r="AD1872" s="3">
        <v>902964</v>
      </c>
      <c r="AE1872" s="3" t="s">
        <v>742</v>
      </c>
      <c r="AF1872" s="3">
        <v>5</v>
      </c>
      <c r="AG1872" s="3">
        <v>17</v>
      </c>
    </row>
    <row r="1873" spans="1:33" ht="15.75" customHeight="1" x14ac:dyDescent="0.15">
      <c r="A1873" s="3">
        <v>23999</v>
      </c>
      <c r="B1873" s="3">
        <v>1871</v>
      </c>
      <c r="C1873" s="3">
        <v>195</v>
      </c>
      <c r="D1873" s="3" t="s">
        <v>5176</v>
      </c>
      <c r="E1873" s="3" t="s">
        <v>21246</v>
      </c>
      <c r="F1873" s="3" t="s">
        <v>5738</v>
      </c>
      <c r="G1873" s="3" t="s">
        <v>599</v>
      </c>
      <c r="H1873" s="3" t="s">
        <v>3354</v>
      </c>
      <c r="I1873" s="3" t="s">
        <v>3354</v>
      </c>
      <c r="J1873" s="3">
        <v>219.17349999999999</v>
      </c>
      <c r="K1873" s="3">
        <v>11342064</v>
      </c>
      <c r="L1873" s="3" t="s">
        <v>356</v>
      </c>
      <c r="M1873" s="3">
        <v>1</v>
      </c>
      <c r="N1873" s="3" t="s">
        <v>5176</v>
      </c>
      <c r="O1873" s="3" t="s">
        <v>21246</v>
      </c>
      <c r="P1873" s="3" t="s">
        <v>6091</v>
      </c>
      <c r="Q1873" s="3" t="s">
        <v>14704</v>
      </c>
      <c r="R1873" s="5" t="s">
        <v>21248</v>
      </c>
      <c r="S1873" s="3" t="s">
        <v>3354</v>
      </c>
      <c r="T1873" s="3" t="s">
        <v>599</v>
      </c>
      <c r="V1873" s="3">
        <v>35</v>
      </c>
      <c r="W1873" s="3">
        <v>32</v>
      </c>
      <c r="X1873" s="3">
        <v>99</v>
      </c>
      <c r="Y1873" s="3">
        <v>1871</v>
      </c>
      <c r="Z1873" s="3" t="s">
        <v>356</v>
      </c>
      <c r="AA1873" s="3">
        <v>195</v>
      </c>
      <c r="AB1873" s="3">
        <v>35</v>
      </c>
      <c r="AC1873" s="3">
        <v>11342064</v>
      </c>
      <c r="AD1873" s="3">
        <v>3553573</v>
      </c>
      <c r="AE1873" s="3" t="s">
        <v>3354</v>
      </c>
      <c r="AF1873" s="3">
        <v>18</v>
      </c>
      <c r="AG1873" s="3">
        <v>13</v>
      </c>
    </row>
    <row r="1874" spans="1:33" ht="15.75" customHeight="1" x14ac:dyDescent="0.15">
      <c r="A1874" s="3">
        <v>23253</v>
      </c>
      <c r="B1874" s="3">
        <v>1872</v>
      </c>
      <c r="C1874" s="3">
        <v>16</v>
      </c>
      <c r="D1874" s="3" t="s">
        <v>5177</v>
      </c>
      <c r="E1874" s="3" t="s">
        <v>21250</v>
      </c>
      <c r="F1874" s="3" t="s">
        <v>657</v>
      </c>
      <c r="G1874" s="3" t="s">
        <v>246</v>
      </c>
      <c r="H1874" s="3" t="s">
        <v>12218</v>
      </c>
      <c r="I1874" s="3" t="s">
        <v>3818</v>
      </c>
      <c r="J1874" s="3">
        <v>218.94759999999999</v>
      </c>
      <c r="K1874" s="3">
        <v>5682747</v>
      </c>
      <c r="L1874" s="3" t="s">
        <v>86</v>
      </c>
      <c r="M1874" s="3">
        <v>1</v>
      </c>
      <c r="N1874" s="3" t="s">
        <v>5177</v>
      </c>
      <c r="O1874" s="3" t="s">
        <v>21250</v>
      </c>
      <c r="P1874" s="3" t="s">
        <v>1000</v>
      </c>
      <c r="Q1874" s="3" t="s">
        <v>14708</v>
      </c>
      <c r="R1874" s="5" t="s">
        <v>21252</v>
      </c>
      <c r="S1874" s="3" t="s">
        <v>12218</v>
      </c>
      <c r="T1874" s="3" t="s">
        <v>246</v>
      </c>
      <c r="V1874" s="3">
        <v>127</v>
      </c>
      <c r="W1874" s="3">
        <v>36</v>
      </c>
      <c r="X1874" s="3">
        <v>55</v>
      </c>
      <c r="Y1874" s="3">
        <v>1872</v>
      </c>
      <c r="Z1874" s="3" t="s">
        <v>86</v>
      </c>
      <c r="AA1874" s="3">
        <v>16</v>
      </c>
      <c r="AB1874" s="3">
        <v>7</v>
      </c>
      <c r="AC1874" s="3">
        <v>5682747</v>
      </c>
      <c r="AD1874" s="3">
        <v>1781718</v>
      </c>
      <c r="AE1874" s="3" t="s">
        <v>3818</v>
      </c>
      <c r="AF1874" s="3">
        <v>16</v>
      </c>
      <c r="AG1874" s="3">
        <v>22</v>
      </c>
    </row>
    <row r="1875" spans="1:33" ht="15.75" customHeight="1" x14ac:dyDescent="0.15">
      <c r="A1875" s="3">
        <v>1226</v>
      </c>
      <c r="B1875" s="3">
        <v>1873</v>
      </c>
      <c r="C1875" s="3">
        <v>47</v>
      </c>
      <c r="D1875" s="3" t="s">
        <v>5179</v>
      </c>
      <c r="E1875" s="3" t="s">
        <v>21253</v>
      </c>
      <c r="F1875" s="3" t="s">
        <v>3068</v>
      </c>
      <c r="G1875" s="3" t="s">
        <v>606</v>
      </c>
      <c r="H1875" s="3" t="s">
        <v>4248</v>
      </c>
      <c r="I1875" s="3" t="s">
        <v>2457</v>
      </c>
      <c r="J1875" s="3">
        <v>218.91900000000001</v>
      </c>
      <c r="K1875" s="3">
        <v>17644091</v>
      </c>
      <c r="L1875" s="3" t="s">
        <v>356</v>
      </c>
      <c r="M1875" s="3">
        <v>3</v>
      </c>
      <c r="N1875" s="3" t="s">
        <v>5179</v>
      </c>
      <c r="O1875" s="3" t="s">
        <v>21253</v>
      </c>
      <c r="P1875" s="3" t="s">
        <v>787</v>
      </c>
      <c r="Q1875" s="3" t="s">
        <v>14713</v>
      </c>
      <c r="R1875" s="5" t="s">
        <v>21255</v>
      </c>
      <c r="S1875" s="3" t="s">
        <v>4248</v>
      </c>
      <c r="T1875" s="3" t="s">
        <v>606</v>
      </c>
      <c r="V1875" s="3">
        <v>46</v>
      </c>
      <c r="W1875" s="3">
        <v>0</v>
      </c>
      <c r="X1875" s="3">
        <v>100</v>
      </c>
      <c r="Y1875" s="3">
        <v>1873</v>
      </c>
      <c r="Z1875" s="3" t="s">
        <v>356</v>
      </c>
      <c r="AA1875" s="3">
        <v>47</v>
      </c>
      <c r="AB1875" s="3">
        <v>14</v>
      </c>
      <c r="AC1875" s="3">
        <v>17644091</v>
      </c>
      <c r="AD1875" s="3">
        <v>5532467</v>
      </c>
      <c r="AF1875" s="3">
        <v>18</v>
      </c>
      <c r="AG1875" s="3">
        <v>48</v>
      </c>
    </row>
    <row r="1876" spans="1:33" ht="15.75" customHeight="1" x14ac:dyDescent="0.15">
      <c r="A1876" s="3">
        <v>21871</v>
      </c>
      <c r="B1876" s="3">
        <v>1874</v>
      </c>
      <c r="C1876" s="3">
        <v>35</v>
      </c>
      <c r="D1876" s="3" t="s">
        <v>5189</v>
      </c>
      <c r="E1876" s="3" t="s">
        <v>21258</v>
      </c>
      <c r="F1876" s="3" t="s">
        <v>1121</v>
      </c>
      <c r="G1876" s="3" t="s">
        <v>497</v>
      </c>
      <c r="H1876" s="3" t="s">
        <v>2653</v>
      </c>
      <c r="I1876" s="3" t="s">
        <v>1587</v>
      </c>
      <c r="J1876" s="3">
        <v>218.8931</v>
      </c>
      <c r="K1876" s="3">
        <v>5704340</v>
      </c>
      <c r="L1876" s="3" t="s">
        <v>226</v>
      </c>
      <c r="M1876" s="3">
        <v>2</v>
      </c>
      <c r="N1876" s="3" t="s">
        <v>5189</v>
      </c>
      <c r="O1876" s="3" t="s">
        <v>21258</v>
      </c>
      <c r="P1876" s="3" t="s">
        <v>787</v>
      </c>
      <c r="Q1876" s="3" t="s">
        <v>14716</v>
      </c>
      <c r="R1876" s="5" t="s">
        <v>21260</v>
      </c>
      <c r="S1876" s="3" t="s">
        <v>2653</v>
      </c>
      <c r="T1876" s="3" t="s">
        <v>497</v>
      </c>
      <c r="V1876" s="3">
        <v>21</v>
      </c>
      <c r="W1876" s="3">
        <v>0</v>
      </c>
      <c r="X1876" s="3">
        <v>24</v>
      </c>
      <c r="Y1876" s="3">
        <v>1874</v>
      </c>
      <c r="Z1876" s="3" t="s">
        <v>226</v>
      </c>
      <c r="AA1876" s="3">
        <v>35</v>
      </c>
      <c r="AB1876" s="3">
        <v>18</v>
      </c>
      <c r="AC1876" s="3">
        <v>5704340</v>
      </c>
      <c r="AD1876" s="3">
        <v>1788794</v>
      </c>
      <c r="AF1876" s="3">
        <v>24</v>
      </c>
      <c r="AG1876" s="3">
        <v>27</v>
      </c>
    </row>
    <row r="1877" spans="1:33" ht="15.75" customHeight="1" x14ac:dyDescent="0.15">
      <c r="A1877" s="3">
        <v>19778</v>
      </c>
      <c r="B1877" s="3">
        <v>1875</v>
      </c>
      <c r="C1877" s="3">
        <v>136</v>
      </c>
      <c r="D1877" s="3" t="s">
        <v>5191</v>
      </c>
      <c r="E1877" s="3" t="s">
        <v>21262</v>
      </c>
      <c r="F1877" s="3" t="s">
        <v>36</v>
      </c>
      <c r="G1877" s="3" t="s">
        <v>37</v>
      </c>
      <c r="H1877" s="3" t="s">
        <v>4920</v>
      </c>
      <c r="I1877" s="3" t="s">
        <v>39</v>
      </c>
      <c r="J1877" s="3">
        <v>218.7551</v>
      </c>
      <c r="K1877" s="3">
        <v>26056913</v>
      </c>
      <c r="L1877" s="3" t="s">
        <v>71</v>
      </c>
      <c r="M1877" s="3">
        <v>3</v>
      </c>
      <c r="N1877" s="3" t="s">
        <v>5191</v>
      </c>
      <c r="O1877" s="3" t="s">
        <v>21262</v>
      </c>
      <c r="P1877" s="3" t="s">
        <v>787</v>
      </c>
      <c r="Q1877" s="3" t="s">
        <v>12601</v>
      </c>
      <c r="R1877" s="5" t="s">
        <v>21263</v>
      </c>
      <c r="S1877" s="3" t="s">
        <v>4920</v>
      </c>
      <c r="T1877" s="3" t="s">
        <v>37</v>
      </c>
      <c r="V1877" s="3">
        <v>127</v>
      </c>
      <c r="W1877" s="3">
        <v>118</v>
      </c>
      <c r="X1877" s="3">
        <v>127</v>
      </c>
      <c r="Y1877" s="3">
        <v>1875</v>
      </c>
      <c r="Z1877" s="3" t="s">
        <v>71</v>
      </c>
      <c r="AA1877" s="3">
        <v>136</v>
      </c>
      <c r="AB1877" s="3">
        <v>41</v>
      </c>
      <c r="AC1877" s="3">
        <v>26056913</v>
      </c>
      <c r="AD1877" s="3">
        <v>8174586</v>
      </c>
      <c r="AE1877" s="3" t="s">
        <v>39</v>
      </c>
      <c r="AF1877" s="3">
        <v>5</v>
      </c>
      <c r="AG1877" s="3">
        <v>2</v>
      </c>
    </row>
    <row r="1878" spans="1:33" ht="15.75" customHeight="1" x14ac:dyDescent="0.15">
      <c r="A1878" s="3">
        <v>26119</v>
      </c>
      <c r="B1878" s="3">
        <v>1876</v>
      </c>
      <c r="C1878" s="3">
        <v>45</v>
      </c>
      <c r="D1878" s="3" t="s">
        <v>5194</v>
      </c>
      <c r="E1878" s="3" t="s">
        <v>21265</v>
      </c>
      <c r="F1878" s="3" t="s">
        <v>96</v>
      </c>
      <c r="G1878" s="3" t="s">
        <v>61</v>
      </c>
      <c r="H1878" s="3" t="s">
        <v>2729</v>
      </c>
      <c r="I1878" s="3" t="s">
        <v>251</v>
      </c>
      <c r="J1878" s="3">
        <v>218.74180000000001</v>
      </c>
      <c r="K1878" s="3">
        <v>2852634</v>
      </c>
      <c r="L1878" s="3" t="s">
        <v>162</v>
      </c>
      <c r="M1878" s="3">
        <v>0</v>
      </c>
      <c r="N1878" s="3" t="s">
        <v>5194</v>
      </c>
      <c r="O1878" s="3" t="s">
        <v>21265</v>
      </c>
      <c r="P1878" s="8">
        <v>39814</v>
      </c>
      <c r="Q1878" s="3" t="s">
        <v>14723</v>
      </c>
      <c r="R1878" s="5" t="s">
        <v>21266</v>
      </c>
      <c r="S1878" s="3" t="s">
        <v>2729</v>
      </c>
      <c r="T1878" s="3" t="s">
        <v>61</v>
      </c>
      <c r="V1878" s="3">
        <v>127</v>
      </c>
      <c r="W1878" s="3">
        <v>0</v>
      </c>
      <c r="X1878" s="3">
        <v>127</v>
      </c>
      <c r="Y1878" s="3">
        <v>1876</v>
      </c>
      <c r="Z1878" s="3" t="s">
        <v>162</v>
      </c>
      <c r="AA1878" s="3">
        <v>45</v>
      </c>
      <c r="AB1878" s="3">
        <v>5</v>
      </c>
      <c r="AC1878" s="3">
        <v>2852634</v>
      </c>
      <c r="AD1878" s="3">
        <v>894967</v>
      </c>
      <c r="AF1878" s="3">
        <v>8</v>
      </c>
      <c r="AG1878" s="3">
        <v>40</v>
      </c>
    </row>
    <row r="1879" spans="1:33" ht="15.75" customHeight="1" x14ac:dyDescent="0.15">
      <c r="A1879" s="3">
        <v>21186</v>
      </c>
      <c r="B1879" s="3">
        <v>1877</v>
      </c>
      <c r="C1879" s="3">
        <v>60</v>
      </c>
      <c r="D1879" s="3" t="s">
        <v>5211</v>
      </c>
      <c r="E1879" s="3" t="s">
        <v>21267</v>
      </c>
      <c r="F1879" s="3" t="s">
        <v>331</v>
      </c>
      <c r="G1879" s="3" t="s">
        <v>167</v>
      </c>
      <c r="H1879" s="3" t="s">
        <v>3411</v>
      </c>
      <c r="I1879" s="3" t="s">
        <v>271</v>
      </c>
      <c r="J1879" s="3">
        <v>218.66630000000001</v>
      </c>
      <c r="K1879" s="3">
        <v>15667236</v>
      </c>
      <c r="L1879" s="3" t="s">
        <v>340</v>
      </c>
      <c r="M1879" s="3">
        <v>2</v>
      </c>
      <c r="N1879" s="3" t="s">
        <v>5211</v>
      </c>
      <c r="O1879" s="3" t="s">
        <v>21267</v>
      </c>
      <c r="P1879" s="3" t="s">
        <v>179</v>
      </c>
      <c r="Q1879" s="3" t="s">
        <v>14731</v>
      </c>
      <c r="R1879" s="5" t="s">
        <v>21268</v>
      </c>
      <c r="S1879" s="3" t="s">
        <v>3411</v>
      </c>
      <c r="T1879" s="3" t="s">
        <v>167</v>
      </c>
      <c r="V1879" s="3">
        <v>118</v>
      </c>
      <c r="W1879" s="3">
        <v>26</v>
      </c>
      <c r="X1879" s="3">
        <v>42</v>
      </c>
      <c r="Y1879" s="3">
        <v>1877</v>
      </c>
      <c r="Z1879" s="3" t="s">
        <v>340</v>
      </c>
      <c r="AA1879" s="3">
        <v>60</v>
      </c>
      <c r="AB1879" s="3">
        <v>10</v>
      </c>
      <c r="AC1879" s="3">
        <v>15667236</v>
      </c>
      <c r="AD1879" s="3">
        <v>4916503</v>
      </c>
      <c r="AE1879" s="3" t="s">
        <v>271</v>
      </c>
      <c r="AF1879" s="3">
        <v>6</v>
      </c>
      <c r="AG1879" s="3">
        <v>7</v>
      </c>
    </row>
    <row r="1880" spans="1:33" ht="15.75" customHeight="1" x14ac:dyDescent="0.15">
      <c r="A1880" s="3">
        <v>26266</v>
      </c>
      <c r="B1880" s="3">
        <v>1878</v>
      </c>
      <c r="C1880" s="3">
        <v>52</v>
      </c>
      <c r="D1880" s="3" t="s">
        <v>5213</v>
      </c>
      <c r="E1880" s="3" t="s">
        <v>21270</v>
      </c>
      <c r="F1880" s="3" t="s">
        <v>1105</v>
      </c>
      <c r="G1880" s="3" t="s">
        <v>486</v>
      </c>
      <c r="H1880" s="3" t="s">
        <v>10630</v>
      </c>
      <c r="I1880" s="3" t="s">
        <v>12273</v>
      </c>
      <c r="J1880" s="3">
        <v>218.62569999999999</v>
      </c>
      <c r="K1880" s="3">
        <v>8133728</v>
      </c>
      <c r="L1880" s="3" t="s">
        <v>59</v>
      </c>
      <c r="M1880" s="3">
        <v>0</v>
      </c>
      <c r="N1880" s="3" t="s">
        <v>5213</v>
      </c>
      <c r="O1880" s="3" t="s">
        <v>21270</v>
      </c>
      <c r="P1880" s="8">
        <v>29952</v>
      </c>
      <c r="Q1880" s="3" t="s">
        <v>14737</v>
      </c>
      <c r="R1880" s="5" t="s">
        <v>21272</v>
      </c>
      <c r="S1880" s="3" t="s">
        <v>10630</v>
      </c>
      <c r="T1880" s="3" t="s">
        <v>486</v>
      </c>
      <c r="V1880" s="3">
        <v>36</v>
      </c>
      <c r="W1880" s="3">
        <v>0</v>
      </c>
      <c r="X1880" s="3">
        <v>116</v>
      </c>
      <c r="Y1880" s="3">
        <v>1878</v>
      </c>
      <c r="Z1880" s="3" t="s">
        <v>59</v>
      </c>
      <c r="AA1880" s="3">
        <v>52</v>
      </c>
      <c r="AB1880" s="3">
        <v>16</v>
      </c>
      <c r="AC1880" s="3">
        <v>8133728</v>
      </c>
      <c r="AD1880" s="3">
        <v>2552753</v>
      </c>
      <c r="AF1880" s="3">
        <v>17</v>
      </c>
      <c r="AG1880" s="3">
        <v>219</v>
      </c>
    </row>
    <row r="1881" spans="1:33" ht="15.75" customHeight="1" x14ac:dyDescent="0.15">
      <c r="A1881" s="3">
        <v>23364</v>
      </c>
      <c r="B1881" s="3">
        <v>1879</v>
      </c>
      <c r="C1881" s="3">
        <v>50</v>
      </c>
      <c r="D1881" s="3" t="s">
        <v>5215</v>
      </c>
      <c r="E1881" s="3" t="s">
        <v>21274</v>
      </c>
      <c r="F1881" s="3" t="s">
        <v>297</v>
      </c>
      <c r="G1881" s="3" t="s">
        <v>146</v>
      </c>
      <c r="H1881" s="3" t="s">
        <v>2725</v>
      </c>
      <c r="I1881" s="3" t="s">
        <v>2725</v>
      </c>
      <c r="J1881" s="3">
        <v>218.58029999999999</v>
      </c>
      <c r="K1881" s="3">
        <v>13009752</v>
      </c>
      <c r="L1881" s="3" t="s">
        <v>162</v>
      </c>
      <c r="M1881" s="3">
        <v>1</v>
      </c>
      <c r="N1881" s="3" t="s">
        <v>5215</v>
      </c>
      <c r="O1881" s="3" t="s">
        <v>21274</v>
      </c>
      <c r="P1881" s="3" t="s">
        <v>91</v>
      </c>
      <c r="Q1881" s="3" t="s">
        <v>14741</v>
      </c>
      <c r="R1881" s="5" t="s">
        <v>21276</v>
      </c>
      <c r="S1881" s="3" t="s">
        <v>2725</v>
      </c>
      <c r="T1881" s="3" t="s">
        <v>146</v>
      </c>
      <c r="V1881" s="3">
        <v>40</v>
      </c>
      <c r="X1881" s="3">
        <v>127</v>
      </c>
      <c r="Y1881" s="3">
        <v>1879</v>
      </c>
      <c r="Z1881" s="3" t="s">
        <v>162</v>
      </c>
      <c r="AA1881" s="3">
        <v>50</v>
      </c>
      <c r="AB1881" s="3">
        <v>4</v>
      </c>
      <c r="AC1881" s="3">
        <v>13009752</v>
      </c>
      <c r="AD1881" s="3">
        <v>4083665</v>
      </c>
      <c r="AE1881" s="3" t="s">
        <v>2725</v>
      </c>
      <c r="AF1881" s="3">
        <v>8</v>
      </c>
      <c r="AG1881" s="3">
        <v>30</v>
      </c>
    </row>
    <row r="1882" spans="1:33" ht="15.75" customHeight="1" x14ac:dyDescent="0.15">
      <c r="A1882" s="3">
        <v>19657</v>
      </c>
      <c r="B1882" s="3">
        <v>1880</v>
      </c>
      <c r="C1882" s="3">
        <v>55</v>
      </c>
      <c r="D1882" s="3" t="s">
        <v>983</v>
      </c>
      <c r="E1882" s="3" t="s">
        <v>21278</v>
      </c>
      <c r="F1882" s="3" t="s">
        <v>36</v>
      </c>
      <c r="G1882" s="3" t="s">
        <v>37</v>
      </c>
      <c r="H1882" s="3" t="s">
        <v>971</v>
      </c>
      <c r="I1882" s="3" t="s">
        <v>69</v>
      </c>
      <c r="J1882" s="3">
        <v>218.5489</v>
      </c>
      <c r="K1882" s="3">
        <v>8520144</v>
      </c>
      <c r="L1882" s="3" t="s">
        <v>162</v>
      </c>
      <c r="M1882" s="3">
        <v>3</v>
      </c>
      <c r="N1882" s="3" t="s">
        <v>983</v>
      </c>
      <c r="O1882" s="3" t="s">
        <v>21278</v>
      </c>
      <c r="P1882" s="3" t="s">
        <v>987</v>
      </c>
      <c r="Q1882" s="3" t="s">
        <v>985</v>
      </c>
      <c r="R1882" s="5" t="s">
        <v>21279</v>
      </c>
      <c r="S1882" s="3" t="s">
        <v>971</v>
      </c>
      <c r="T1882" s="3" t="s">
        <v>37</v>
      </c>
      <c r="V1882" s="3">
        <v>127</v>
      </c>
      <c r="W1882" s="3">
        <v>26</v>
      </c>
      <c r="X1882" s="3">
        <v>127</v>
      </c>
      <c r="Y1882" s="3">
        <v>1880</v>
      </c>
      <c r="Z1882" s="3" t="s">
        <v>162</v>
      </c>
      <c r="AA1882" s="3">
        <v>55</v>
      </c>
      <c r="AB1882" s="3">
        <v>20</v>
      </c>
      <c r="AC1882" s="3">
        <v>8520144</v>
      </c>
      <c r="AD1882" s="3">
        <v>2674674</v>
      </c>
      <c r="AE1882" s="3" t="s">
        <v>69</v>
      </c>
      <c r="AF1882" s="3">
        <v>8</v>
      </c>
      <c r="AG1882" s="3">
        <v>20</v>
      </c>
    </row>
    <row r="1883" spans="1:33" ht="15.75" customHeight="1" x14ac:dyDescent="0.15">
      <c r="A1883" s="3">
        <v>24821</v>
      </c>
      <c r="B1883" s="3">
        <v>1881</v>
      </c>
      <c r="C1883" s="3">
        <v>17</v>
      </c>
      <c r="D1883" s="3" t="s">
        <v>5219</v>
      </c>
      <c r="E1883" s="3" t="s">
        <v>21281</v>
      </c>
      <c r="F1883" s="3" t="s">
        <v>1009</v>
      </c>
      <c r="G1883" s="3" t="s">
        <v>403</v>
      </c>
      <c r="H1883" s="3" t="s">
        <v>11405</v>
      </c>
      <c r="I1883" s="3" t="s">
        <v>203</v>
      </c>
      <c r="J1883" s="3">
        <v>218.50380000000001</v>
      </c>
      <c r="K1883" s="3">
        <v>2669113</v>
      </c>
      <c r="L1883" s="3" t="s">
        <v>71</v>
      </c>
      <c r="M1883" s="3">
        <v>0</v>
      </c>
      <c r="N1883" s="3" t="s">
        <v>5219</v>
      </c>
      <c r="O1883" s="3" t="s">
        <v>21281</v>
      </c>
      <c r="P1883" s="8">
        <v>40179</v>
      </c>
      <c r="Q1883" s="3" t="s">
        <v>14749</v>
      </c>
      <c r="R1883" s="5" t="s">
        <v>21283</v>
      </c>
      <c r="S1883" s="3" t="s">
        <v>11405</v>
      </c>
      <c r="T1883" s="3" t="s">
        <v>403</v>
      </c>
      <c r="V1883" s="3">
        <v>57</v>
      </c>
      <c r="W1883" s="3">
        <v>127</v>
      </c>
      <c r="X1883" s="3">
        <v>127</v>
      </c>
      <c r="Y1883" s="3">
        <v>1881</v>
      </c>
      <c r="Z1883" s="3" t="s">
        <v>71</v>
      </c>
      <c r="AA1883" s="3">
        <v>17</v>
      </c>
      <c r="AB1883" s="3">
        <v>5</v>
      </c>
      <c r="AC1883" s="3">
        <v>2669113</v>
      </c>
      <c r="AD1883" s="3">
        <v>838016</v>
      </c>
      <c r="AE1883" s="3" t="s">
        <v>203</v>
      </c>
      <c r="AF1883" s="3">
        <v>5</v>
      </c>
      <c r="AG1883" s="3">
        <v>9</v>
      </c>
    </row>
    <row r="1884" spans="1:33" ht="15.75" customHeight="1" x14ac:dyDescent="0.15">
      <c r="A1884" s="3">
        <v>23537</v>
      </c>
      <c r="B1884" s="3">
        <v>1882</v>
      </c>
      <c r="C1884" s="3">
        <v>95</v>
      </c>
      <c r="D1884" s="3" t="s">
        <v>5223</v>
      </c>
      <c r="E1884" s="3" t="s">
        <v>21285</v>
      </c>
      <c r="F1884" s="3" t="s">
        <v>331</v>
      </c>
      <c r="G1884" s="3" t="s">
        <v>167</v>
      </c>
      <c r="H1884" s="3" t="s">
        <v>9746</v>
      </c>
      <c r="I1884" s="3" t="s">
        <v>182</v>
      </c>
      <c r="J1884" s="3">
        <v>218.4598</v>
      </c>
      <c r="K1884" s="3">
        <v>12170014</v>
      </c>
      <c r="L1884" s="3" t="s">
        <v>364</v>
      </c>
      <c r="M1884" s="3">
        <v>1</v>
      </c>
      <c r="N1884" s="3" t="s">
        <v>5223</v>
      </c>
      <c r="O1884" s="3" t="s">
        <v>21285</v>
      </c>
      <c r="P1884" s="3" t="s">
        <v>2080</v>
      </c>
      <c r="Q1884" s="3" t="s">
        <v>14754</v>
      </c>
      <c r="R1884" s="5" t="s">
        <v>21287</v>
      </c>
      <c r="S1884" s="3" t="s">
        <v>9746</v>
      </c>
      <c r="T1884" s="3" t="s">
        <v>167</v>
      </c>
      <c r="V1884" s="3">
        <v>119</v>
      </c>
      <c r="W1884" s="3">
        <v>0</v>
      </c>
      <c r="X1884" s="3">
        <v>78</v>
      </c>
      <c r="Y1884" s="3">
        <v>1882</v>
      </c>
      <c r="Z1884" s="3" t="s">
        <v>364</v>
      </c>
      <c r="AA1884" s="3">
        <v>95</v>
      </c>
      <c r="AB1884" s="3">
        <v>25</v>
      </c>
      <c r="AC1884" s="3">
        <v>12170014</v>
      </c>
      <c r="AD1884" s="3">
        <v>3821523</v>
      </c>
      <c r="AF1884" s="3">
        <v>20</v>
      </c>
      <c r="AG1884" s="3">
        <v>576</v>
      </c>
    </row>
    <row r="1885" spans="1:33" ht="15.75" customHeight="1" x14ac:dyDescent="0.15">
      <c r="A1885" s="3">
        <v>23846</v>
      </c>
      <c r="B1885" s="3">
        <v>1883</v>
      </c>
      <c r="C1885" s="3">
        <v>9</v>
      </c>
      <c r="D1885" s="3" t="s">
        <v>5241</v>
      </c>
      <c r="E1885" s="3" t="s">
        <v>21288</v>
      </c>
      <c r="F1885" s="3" t="s">
        <v>5738</v>
      </c>
      <c r="G1885" s="3" t="s">
        <v>599</v>
      </c>
      <c r="H1885" s="3" t="s">
        <v>12245</v>
      </c>
      <c r="I1885" s="3" t="s">
        <v>3354</v>
      </c>
      <c r="J1885" s="3">
        <v>218.3826</v>
      </c>
      <c r="K1885" s="3">
        <v>11267323</v>
      </c>
      <c r="L1885" s="3" t="s">
        <v>50</v>
      </c>
      <c r="M1885" s="3">
        <v>1</v>
      </c>
      <c r="N1885" s="3" t="s">
        <v>5241</v>
      </c>
      <c r="O1885" s="3" t="s">
        <v>21288</v>
      </c>
      <c r="P1885" s="3" t="s">
        <v>787</v>
      </c>
      <c r="Q1885" s="3" t="s">
        <v>14759</v>
      </c>
      <c r="R1885" s="5" t="s">
        <v>21289</v>
      </c>
      <c r="S1885" s="3" t="s">
        <v>12245</v>
      </c>
      <c r="T1885" s="3" t="s">
        <v>599</v>
      </c>
      <c r="V1885" s="3">
        <v>36</v>
      </c>
      <c r="W1885" s="3">
        <v>33</v>
      </c>
      <c r="X1885" s="3">
        <v>55</v>
      </c>
      <c r="Y1885" s="3">
        <v>1883</v>
      </c>
      <c r="Z1885" s="3" t="s">
        <v>50</v>
      </c>
      <c r="AA1885" s="3">
        <v>9</v>
      </c>
      <c r="AB1885" s="3">
        <v>4</v>
      </c>
      <c r="AC1885" s="3">
        <v>11267323</v>
      </c>
      <c r="AD1885" s="3">
        <v>3538925</v>
      </c>
      <c r="AE1885" s="3" t="s">
        <v>3354</v>
      </c>
      <c r="AF1885" s="3">
        <v>11</v>
      </c>
      <c r="AG1885" s="3">
        <v>13</v>
      </c>
    </row>
    <row r="1886" spans="1:33" ht="15.75" customHeight="1" x14ac:dyDescent="0.15">
      <c r="A1886" s="3">
        <v>23283</v>
      </c>
      <c r="B1886" s="3">
        <v>1884</v>
      </c>
      <c r="C1886" s="3">
        <v>126</v>
      </c>
      <c r="D1886" s="3" t="s">
        <v>5243</v>
      </c>
      <c r="E1886" s="3" t="s">
        <v>21290</v>
      </c>
      <c r="F1886" s="3" t="s">
        <v>1072</v>
      </c>
      <c r="G1886" s="3" t="s">
        <v>575</v>
      </c>
      <c r="H1886" s="3" t="s">
        <v>9647</v>
      </c>
      <c r="I1886" s="15"/>
      <c r="J1886" s="3">
        <v>218.3586</v>
      </c>
      <c r="K1886" s="3">
        <v>17466081</v>
      </c>
      <c r="L1886" s="3" t="s">
        <v>162</v>
      </c>
      <c r="M1886" s="3">
        <v>1</v>
      </c>
      <c r="N1886" s="3" t="s">
        <v>5243</v>
      </c>
      <c r="O1886" s="3" t="s">
        <v>21290</v>
      </c>
      <c r="P1886" s="3" t="s">
        <v>91</v>
      </c>
      <c r="Q1886" s="3" t="s">
        <v>14763</v>
      </c>
      <c r="R1886" s="5" t="s">
        <v>21292</v>
      </c>
      <c r="S1886" s="3" t="s">
        <v>9647</v>
      </c>
      <c r="T1886" s="3" t="s">
        <v>575</v>
      </c>
      <c r="V1886" s="3">
        <v>42</v>
      </c>
      <c r="W1886" s="3">
        <v>0</v>
      </c>
      <c r="X1886" s="3">
        <v>127</v>
      </c>
      <c r="Y1886" s="3">
        <v>1884</v>
      </c>
      <c r="Z1886" s="3" t="s">
        <v>162</v>
      </c>
      <c r="AA1886" s="3">
        <v>126</v>
      </c>
      <c r="AB1886" s="3">
        <v>47</v>
      </c>
      <c r="AC1886" s="3">
        <v>17466081</v>
      </c>
      <c r="AD1886" s="3">
        <v>5486292</v>
      </c>
      <c r="AF1886" s="3">
        <v>8</v>
      </c>
      <c r="AG1886" s="3">
        <v>373</v>
      </c>
    </row>
    <row r="1887" spans="1:33" ht="15.75" customHeight="1" x14ac:dyDescent="0.15">
      <c r="A1887" s="3">
        <v>22329</v>
      </c>
      <c r="B1887" s="3">
        <v>1885</v>
      </c>
      <c r="C1887" s="3">
        <v>30</v>
      </c>
      <c r="D1887" s="3" t="s">
        <v>5245</v>
      </c>
      <c r="E1887" s="3" t="s">
        <v>21293</v>
      </c>
      <c r="F1887" s="3" t="s">
        <v>36</v>
      </c>
      <c r="G1887" s="3" t="s">
        <v>37</v>
      </c>
      <c r="H1887" s="3" t="s">
        <v>11219</v>
      </c>
      <c r="I1887" s="3" t="s">
        <v>39</v>
      </c>
      <c r="J1887" s="3">
        <v>218.3323</v>
      </c>
      <c r="K1887" s="3">
        <v>10696987</v>
      </c>
      <c r="L1887" s="3" t="s">
        <v>59</v>
      </c>
      <c r="M1887" s="3">
        <v>2</v>
      </c>
      <c r="N1887" s="3" t="s">
        <v>5245</v>
      </c>
      <c r="O1887" s="3" t="s">
        <v>21293</v>
      </c>
      <c r="P1887" s="3" t="s">
        <v>987</v>
      </c>
      <c r="Q1887" s="3" t="s">
        <v>11216</v>
      </c>
      <c r="R1887" s="5" t="s">
        <v>21295</v>
      </c>
      <c r="S1887" s="3" t="s">
        <v>11219</v>
      </c>
      <c r="T1887" s="3" t="s">
        <v>37</v>
      </c>
      <c r="V1887" s="3">
        <v>127</v>
      </c>
      <c r="W1887" s="3">
        <v>119</v>
      </c>
      <c r="X1887" s="3">
        <v>117</v>
      </c>
      <c r="Y1887" s="3">
        <v>1885</v>
      </c>
      <c r="Z1887" s="3" t="s">
        <v>59</v>
      </c>
      <c r="AA1887" s="3">
        <v>30</v>
      </c>
      <c r="AB1887" s="3">
        <v>10</v>
      </c>
      <c r="AC1887" s="3">
        <v>10696987</v>
      </c>
      <c r="AD1887" s="3">
        <v>3360321</v>
      </c>
      <c r="AE1887" s="3" t="s">
        <v>39</v>
      </c>
      <c r="AF1887" s="3">
        <v>17</v>
      </c>
      <c r="AG1887" s="3">
        <v>2</v>
      </c>
    </row>
    <row r="1888" spans="1:33" ht="15.75" customHeight="1" x14ac:dyDescent="0.15">
      <c r="A1888" s="3">
        <v>23978</v>
      </c>
      <c r="B1888" s="3">
        <v>1886</v>
      </c>
      <c r="C1888" s="3">
        <v>21</v>
      </c>
      <c r="D1888" s="3" t="s">
        <v>5254</v>
      </c>
      <c r="E1888" s="3" t="s">
        <v>21296</v>
      </c>
      <c r="F1888" s="3" t="s">
        <v>36</v>
      </c>
      <c r="G1888" s="3" t="s">
        <v>37</v>
      </c>
      <c r="H1888" s="3" t="s">
        <v>5499</v>
      </c>
      <c r="I1888" s="3" t="s">
        <v>6060</v>
      </c>
      <c r="J1888" s="3">
        <v>217.8604</v>
      </c>
      <c r="K1888" s="3">
        <v>15538150</v>
      </c>
      <c r="L1888" s="3" t="s">
        <v>75</v>
      </c>
      <c r="M1888" s="3">
        <v>1</v>
      </c>
      <c r="N1888" s="3" t="s">
        <v>5254</v>
      </c>
      <c r="O1888" s="3" t="s">
        <v>21296</v>
      </c>
      <c r="P1888" s="3" t="s">
        <v>179</v>
      </c>
      <c r="Q1888" s="3" t="s">
        <v>9475</v>
      </c>
      <c r="R1888" s="5" t="s">
        <v>21299</v>
      </c>
      <c r="S1888" s="3" t="s">
        <v>5499</v>
      </c>
      <c r="T1888" s="3" t="s">
        <v>37</v>
      </c>
      <c r="V1888" s="3">
        <v>127</v>
      </c>
      <c r="W1888" s="3">
        <v>0</v>
      </c>
      <c r="X1888" s="3">
        <v>45</v>
      </c>
      <c r="Y1888" s="3">
        <v>1886</v>
      </c>
      <c r="Z1888" s="3" t="s">
        <v>75</v>
      </c>
      <c r="AA1888" s="3">
        <v>21</v>
      </c>
      <c r="AB1888" s="3">
        <v>8</v>
      </c>
      <c r="AC1888" s="3">
        <v>15538150</v>
      </c>
      <c r="AD1888" s="3">
        <v>4888356</v>
      </c>
      <c r="AF1888" s="3">
        <v>14</v>
      </c>
      <c r="AG1888" s="3">
        <v>274</v>
      </c>
    </row>
    <row r="1889" spans="1:33" ht="15.75" customHeight="1" x14ac:dyDescent="0.15">
      <c r="A1889" s="3">
        <v>22134</v>
      </c>
      <c r="B1889" s="3">
        <v>1887</v>
      </c>
      <c r="C1889" s="3">
        <v>39</v>
      </c>
      <c r="D1889" s="3" t="s">
        <v>5260</v>
      </c>
      <c r="E1889" s="3" t="s">
        <v>21301</v>
      </c>
      <c r="F1889" s="3" t="s">
        <v>269</v>
      </c>
      <c r="G1889" s="3" t="s">
        <v>133</v>
      </c>
      <c r="H1889" s="3" t="s">
        <v>10942</v>
      </c>
      <c r="I1889" s="3" t="s">
        <v>12799</v>
      </c>
      <c r="J1889" s="3">
        <v>217.81870000000001</v>
      </c>
      <c r="K1889" s="3">
        <v>6851993</v>
      </c>
      <c r="L1889" s="3" t="s">
        <v>71</v>
      </c>
      <c r="M1889" s="3">
        <v>2</v>
      </c>
      <c r="N1889" s="3" t="s">
        <v>5260</v>
      </c>
      <c r="O1889" s="3" t="s">
        <v>21301</v>
      </c>
      <c r="P1889" s="3" t="s">
        <v>3380</v>
      </c>
      <c r="Q1889" s="3" t="s">
        <v>14776</v>
      </c>
      <c r="R1889" s="5" t="s">
        <v>21302</v>
      </c>
      <c r="S1889" s="3" t="s">
        <v>10942</v>
      </c>
      <c r="T1889" s="3" t="s">
        <v>133</v>
      </c>
      <c r="V1889" s="3">
        <v>47</v>
      </c>
      <c r="W1889" s="3">
        <v>0</v>
      </c>
      <c r="X1889" s="3">
        <v>127</v>
      </c>
      <c r="Y1889" s="3">
        <v>1887</v>
      </c>
      <c r="Z1889" s="3" t="s">
        <v>71</v>
      </c>
      <c r="AA1889" s="3">
        <v>39</v>
      </c>
      <c r="AB1889" s="3">
        <v>19</v>
      </c>
      <c r="AC1889" s="3">
        <v>6851993</v>
      </c>
      <c r="AD1889" s="3">
        <v>2155944</v>
      </c>
      <c r="AF1889" s="3">
        <v>5</v>
      </c>
      <c r="AG1889" s="3">
        <v>287</v>
      </c>
    </row>
    <row r="1890" spans="1:33" ht="15.75" customHeight="1" x14ac:dyDescent="0.15">
      <c r="A1890" s="3">
        <v>24911</v>
      </c>
      <c r="B1890" s="3">
        <v>1888</v>
      </c>
      <c r="C1890" s="3">
        <v>40</v>
      </c>
      <c r="D1890" s="3" t="s">
        <v>5263</v>
      </c>
      <c r="E1890" s="3" t="s">
        <v>21304</v>
      </c>
      <c r="F1890" s="3" t="s">
        <v>331</v>
      </c>
      <c r="G1890" s="3" t="s">
        <v>167</v>
      </c>
      <c r="H1890" s="3" t="s">
        <v>5825</v>
      </c>
      <c r="I1890" s="3" t="s">
        <v>271</v>
      </c>
      <c r="J1890" s="3">
        <v>217.6311</v>
      </c>
      <c r="K1890" s="3">
        <v>21024000</v>
      </c>
      <c r="L1890" s="3" t="s">
        <v>677</v>
      </c>
      <c r="M1890" s="3">
        <v>0</v>
      </c>
      <c r="N1890" s="3" t="s">
        <v>5263</v>
      </c>
      <c r="O1890" s="3" t="s">
        <v>21304</v>
      </c>
      <c r="P1890" s="8">
        <v>40179</v>
      </c>
      <c r="Q1890" s="3" t="s">
        <v>14780</v>
      </c>
      <c r="R1890" s="5" t="s">
        <v>21306</v>
      </c>
      <c r="S1890" s="3" t="s">
        <v>5825</v>
      </c>
      <c r="T1890" s="3" t="s">
        <v>167</v>
      </c>
      <c r="V1890" s="3">
        <v>120</v>
      </c>
      <c r="W1890" s="3">
        <v>27</v>
      </c>
      <c r="X1890" s="3">
        <v>32</v>
      </c>
      <c r="Y1890" s="3">
        <v>1888</v>
      </c>
      <c r="Z1890" s="3" t="s">
        <v>677</v>
      </c>
      <c r="AA1890" s="3">
        <v>40</v>
      </c>
      <c r="AB1890" s="3">
        <v>15</v>
      </c>
      <c r="AC1890" s="3">
        <v>21024000</v>
      </c>
      <c r="AD1890" s="3">
        <v>6619000</v>
      </c>
      <c r="AE1890" s="3" t="s">
        <v>271</v>
      </c>
      <c r="AF1890" s="3">
        <v>12</v>
      </c>
      <c r="AG1890" s="3">
        <v>7</v>
      </c>
    </row>
    <row r="1891" spans="1:33" ht="15.75" customHeight="1" x14ac:dyDescent="0.15">
      <c r="A1891" s="3">
        <v>25689</v>
      </c>
      <c r="B1891" s="3">
        <v>1889</v>
      </c>
      <c r="C1891" s="3">
        <v>31</v>
      </c>
      <c r="D1891" s="3" t="s">
        <v>5264</v>
      </c>
      <c r="E1891" s="3" t="s">
        <v>21308</v>
      </c>
      <c r="F1891" s="3" t="s">
        <v>3877</v>
      </c>
      <c r="G1891" s="3" t="s">
        <v>731</v>
      </c>
      <c r="H1891" s="3" t="s">
        <v>2337</v>
      </c>
      <c r="I1891" s="3" t="s">
        <v>2338</v>
      </c>
      <c r="J1891" s="3">
        <v>217.58529999999999</v>
      </c>
      <c r="K1891" s="3">
        <v>2404915</v>
      </c>
      <c r="L1891" s="3" t="s">
        <v>600</v>
      </c>
      <c r="M1891" s="3">
        <v>0</v>
      </c>
      <c r="N1891" s="3" t="s">
        <v>5264</v>
      </c>
      <c r="O1891" s="3" t="s">
        <v>21308</v>
      </c>
      <c r="P1891" s="8">
        <v>39448</v>
      </c>
      <c r="Q1891" s="3" t="s">
        <v>14784</v>
      </c>
      <c r="R1891" s="5" t="s">
        <v>21310</v>
      </c>
      <c r="S1891" s="3" t="s">
        <v>2337</v>
      </c>
      <c r="T1891" s="3" t="s">
        <v>731</v>
      </c>
      <c r="V1891" s="3">
        <v>25</v>
      </c>
      <c r="W1891" s="3">
        <v>0</v>
      </c>
      <c r="X1891" s="3">
        <v>29</v>
      </c>
      <c r="Y1891" s="3">
        <v>1889</v>
      </c>
      <c r="Z1891" s="3" t="s">
        <v>600</v>
      </c>
      <c r="AA1891" s="3">
        <v>31</v>
      </c>
      <c r="AB1891" s="3">
        <v>6</v>
      </c>
      <c r="AC1891" s="3">
        <v>2404915</v>
      </c>
      <c r="AD1891" s="3">
        <v>757250</v>
      </c>
      <c r="AF1891" s="3">
        <v>13</v>
      </c>
      <c r="AG1891" s="3">
        <v>536</v>
      </c>
    </row>
    <row r="1892" spans="1:33" ht="15.75" customHeight="1" x14ac:dyDescent="0.15">
      <c r="A1892" s="3">
        <v>1109</v>
      </c>
      <c r="B1892" s="3">
        <v>1890</v>
      </c>
      <c r="C1892" s="3">
        <v>100</v>
      </c>
      <c r="D1892" s="3" t="s">
        <v>5266</v>
      </c>
      <c r="E1892" s="3" t="s">
        <v>21311</v>
      </c>
      <c r="F1892" s="3" t="s">
        <v>331</v>
      </c>
      <c r="G1892" s="3" t="s">
        <v>167</v>
      </c>
      <c r="H1892" s="3" t="s">
        <v>2237</v>
      </c>
      <c r="I1892" s="3" t="s">
        <v>2088</v>
      </c>
      <c r="J1892" s="3">
        <v>217.47319999999999</v>
      </c>
      <c r="K1892" s="3">
        <v>18042000</v>
      </c>
      <c r="L1892" s="3" t="s">
        <v>215</v>
      </c>
      <c r="M1892" s="3">
        <v>2</v>
      </c>
      <c r="N1892" s="3" t="s">
        <v>5266</v>
      </c>
      <c r="O1892" s="3" t="s">
        <v>21311</v>
      </c>
      <c r="P1892" s="3" t="s">
        <v>690</v>
      </c>
      <c r="Q1892" s="3" t="s">
        <v>14789</v>
      </c>
      <c r="R1892" s="5" t="s">
        <v>21313</v>
      </c>
      <c r="S1892" s="3" t="s">
        <v>2237</v>
      </c>
      <c r="T1892" s="3" t="s">
        <v>167</v>
      </c>
      <c r="V1892" s="3">
        <v>121</v>
      </c>
      <c r="W1892" s="3">
        <v>27</v>
      </c>
      <c r="X1892" s="3">
        <v>107</v>
      </c>
      <c r="Y1892" s="3">
        <v>1890</v>
      </c>
      <c r="Z1892" s="3" t="s">
        <v>215</v>
      </c>
      <c r="AA1892" s="3">
        <v>100</v>
      </c>
      <c r="AB1892" s="3">
        <v>30</v>
      </c>
      <c r="AC1892" s="3">
        <v>18042000</v>
      </c>
      <c r="AD1892" s="3">
        <v>5683000</v>
      </c>
      <c r="AE1892" s="3" t="s">
        <v>2088</v>
      </c>
      <c r="AF1892" s="3">
        <v>7</v>
      </c>
      <c r="AG1892" s="3">
        <v>68</v>
      </c>
    </row>
    <row r="1893" spans="1:33" ht="15.75" customHeight="1" x14ac:dyDescent="0.15">
      <c r="A1893" s="3">
        <v>25552</v>
      </c>
      <c r="B1893" s="3">
        <v>1891</v>
      </c>
      <c r="C1893" s="3">
        <v>120</v>
      </c>
      <c r="D1893" s="3" t="s">
        <v>5268</v>
      </c>
      <c r="E1893" s="3" t="s">
        <v>21315</v>
      </c>
      <c r="F1893" s="3" t="s">
        <v>657</v>
      </c>
      <c r="G1893" s="3" t="s">
        <v>246</v>
      </c>
      <c r="H1893" s="3" t="s">
        <v>8642</v>
      </c>
      <c r="I1893" s="3" t="s">
        <v>264</v>
      </c>
      <c r="J1893" s="3">
        <v>217.191</v>
      </c>
      <c r="K1893" s="3">
        <v>17921775</v>
      </c>
      <c r="L1893" s="3" t="s">
        <v>364</v>
      </c>
      <c r="M1893" s="3">
        <v>0</v>
      </c>
      <c r="N1893" s="3" t="s">
        <v>5268</v>
      </c>
      <c r="O1893" s="3" t="s">
        <v>21315</v>
      </c>
      <c r="P1893" s="8" t="s">
        <v>14797</v>
      </c>
      <c r="Q1893" s="3" t="s">
        <v>14794</v>
      </c>
      <c r="R1893" s="5" t="s">
        <v>21318</v>
      </c>
      <c r="S1893" s="3" t="s">
        <v>8642</v>
      </c>
      <c r="T1893" s="3" t="s">
        <v>246</v>
      </c>
      <c r="V1893" s="3">
        <v>127</v>
      </c>
      <c r="W1893" s="3">
        <v>66</v>
      </c>
      <c r="X1893" s="3">
        <v>79</v>
      </c>
      <c r="Y1893" s="3">
        <v>1891</v>
      </c>
      <c r="Z1893" s="3" t="s">
        <v>364</v>
      </c>
      <c r="AA1893" s="3">
        <v>120</v>
      </c>
      <c r="AB1893" s="3">
        <v>35</v>
      </c>
      <c r="AC1893" s="3">
        <v>17921775</v>
      </c>
      <c r="AD1893" s="3">
        <v>5650152</v>
      </c>
      <c r="AE1893" s="3" t="s">
        <v>264</v>
      </c>
      <c r="AF1893" s="3">
        <v>20</v>
      </c>
      <c r="AG1893" s="3">
        <v>8</v>
      </c>
    </row>
    <row r="1894" spans="1:33" ht="15.75" customHeight="1" x14ac:dyDescent="0.15">
      <c r="A1894" s="3">
        <v>26476</v>
      </c>
      <c r="B1894" s="3">
        <v>1892</v>
      </c>
      <c r="C1894" s="3">
        <v>25</v>
      </c>
      <c r="D1894" s="3" t="s">
        <v>5273</v>
      </c>
      <c r="E1894" s="3" t="s">
        <v>21320</v>
      </c>
      <c r="F1894" s="3" t="s">
        <v>931</v>
      </c>
      <c r="G1894" s="3" t="s">
        <v>378</v>
      </c>
      <c r="H1894" s="3" t="s">
        <v>379</v>
      </c>
      <c r="I1894" s="3" t="s">
        <v>380</v>
      </c>
      <c r="J1894" s="3">
        <v>217.1088</v>
      </c>
      <c r="K1894" s="3">
        <v>3044885</v>
      </c>
      <c r="L1894" s="3" t="s">
        <v>66</v>
      </c>
      <c r="M1894" s="3">
        <v>0</v>
      </c>
      <c r="N1894" s="3" t="s">
        <v>5273</v>
      </c>
      <c r="O1894" s="3" t="s">
        <v>21320</v>
      </c>
      <c r="P1894" s="8">
        <v>40179</v>
      </c>
      <c r="Q1894" s="3" t="s">
        <v>14803</v>
      </c>
      <c r="R1894" s="5" t="s">
        <v>21322</v>
      </c>
      <c r="S1894" s="3" t="s">
        <v>379</v>
      </c>
      <c r="T1894" s="3" t="s">
        <v>378</v>
      </c>
      <c r="V1894" s="3">
        <v>24</v>
      </c>
      <c r="W1894" s="3">
        <v>16</v>
      </c>
      <c r="X1894" s="3">
        <v>127</v>
      </c>
      <c r="Y1894" s="3">
        <v>1892</v>
      </c>
      <c r="Z1894" s="3" t="s">
        <v>66</v>
      </c>
      <c r="AA1894" s="3">
        <v>25</v>
      </c>
      <c r="AB1894" s="3">
        <v>6</v>
      </c>
      <c r="AC1894" s="3">
        <v>3044885</v>
      </c>
      <c r="AD1894" s="3">
        <v>960202</v>
      </c>
      <c r="AE1894" s="3" t="s">
        <v>380</v>
      </c>
      <c r="AF1894" s="3">
        <v>9</v>
      </c>
      <c r="AG1894" s="3">
        <v>81</v>
      </c>
    </row>
    <row r="1895" spans="1:33" ht="15.75" customHeight="1" x14ac:dyDescent="0.15">
      <c r="A1895" s="3">
        <v>25940</v>
      </c>
      <c r="B1895" s="3">
        <v>1893</v>
      </c>
      <c r="C1895" s="3">
        <v>66</v>
      </c>
      <c r="D1895" s="3" t="s">
        <v>5276</v>
      </c>
      <c r="E1895" s="3" t="s">
        <v>21324</v>
      </c>
      <c r="F1895" s="3" t="s">
        <v>297</v>
      </c>
      <c r="G1895" s="3" t="s">
        <v>146</v>
      </c>
      <c r="H1895" s="3" t="s">
        <v>12272</v>
      </c>
      <c r="I1895" s="3" t="s">
        <v>2725</v>
      </c>
      <c r="J1895" s="3">
        <v>216.98310000000001</v>
      </c>
      <c r="K1895" s="3">
        <v>12188000</v>
      </c>
      <c r="L1895" s="3" t="s">
        <v>600</v>
      </c>
      <c r="M1895" s="3">
        <v>0</v>
      </c>
      <c r="N1895" s="3" t="s">
        <v>5276</v>
      </c>
      <c r="O1895" s="3" t="s">
        <v>21324</v>
      </c>
      <c r="P1895" s="8">
        <v>37257</v>
      </c>
      <c r="Q1895" s="3" t="s">
        <v>14808</v>
      </c>
      <c r="R1895" s="5" t="s">
        <v>21325</v>
      </c>
      <c r="S1895" s="3" t="s">
        <v>12272</v>
      </c>
      <c r="T1895" s="3" t="s">
        <v>146</v>
      </c>
      <c r="V1895" s="3">
        <v>41</v>
      </c>
      <c r="X1895" s="3">
        <v>30</v>
      </c>
      <c r="Y1895" s="3">
        <v>1893</v>
      </c>
      <c r="Z1895" s="3" t="s">
        <v>600</v>
      </c>
      <c r="AA1895" s="3">
        <v>66</v>
      </c>
      <c r="AB1895" s="3">
        <v>8</v>
      </c>
      <c r="AC1895" s="3">
        <v>12188000</v>
      </c>
      <c r="AD1895" s="3">
        <v>3845000</v>
      </c>
      <c r="AE1895" s="3" t="s">
        <v>2725</v>
      </c>
      <c r="AF1895" s="3">
        <v>13</v>
      </c>
      <c r="AG1895" s="3">
        <v>30</v>
      </c>
    </row>
    <row r="1896" spans="1:33" ht="15.75" customHeight="1" x14ac:dyDescent="0.15">
      <c r="A1896" s="3">
        <v>20111</v>
      </c>
      <c r="B1896" s="3">
        <v>1894</v>
      </c>
      <c r="C1896" s="3">
        <v>67</v>
      </c>
      <c r="D1896" s="3" t="s">
        <v>5289</v>
      </c>
      <c r="E1896" s="3" t="s">
        <v>21326</v>
      </c>
      <c r="F1896" s="3" t="s">
        <v>1193</v>
      </c>
      <c r="G1896" s="3" t="s">
        <v>564</v>
      </c>
      <c r="H1896" s="3" t="s">
        <v>12276</v>
      </c>
      <c r="I1896" s="3" t="s">
        <v>63</v>
      </c>
      <c r="J1896" s="3">
        <v>216.8691</v>
      </c>
      <c r="K1896" s="3">
        <v>8536735</v>
      </c>
      <c r="L1896" s="3" t="s">
        <v>71</v>
      </c>
      <c r="M1896" s="3">
        <v>3</v>
      </c>
      <c r="N1896" s="3" t="s">
        <v>5289</v>
      </c>
      <c r="O1896" s="3" t="s">
        <v>21326</v>
      </c>
      <c r="P1896" s="3" t="s">
        <v>835</v>
      </c>
      <c r="Q1896" s="3" t="s">
        <v>14812</v>
      </c>
      <c r="R1896" s="5" t="s">
        <v>21328</v>
      </c>
      <c r="S1896" s="3" t="s">
        <v>12276</v>
      </c>
      <c r="T1896" s="3" t="s">
        <v>564</v>
      </c>
      <c r="V1896" s="3">
        <v>53</v>
      </c>
      <c r="W1896" s="3">
        <v>127</v>
      </c>
      <c r="X1896" s="3">
        <v>127</v>
      </c>
      <c r="Y1896" s="3">
        <v>1894</v>
      </c>
      <c r="Z1896" s="3" t="s">
        <v>71</v>
      </c>
      <c r="AA1896" s="3">
        <v>67</v>
      </c>
      <c r="AB1896" s="3">
        <v>25</v>
      </c>
      <c r="AC1896" s="3">
        <v>8536735</v>
      </c>
      <c r="AD1896" s="3">
        <v>2694089</v>
      </c>
      <c r="AE1896" s="3" t="s">
        <v>63</v>
      </c>
      <c r="AF1896" s="3">
        <v>5</v>
      </c>
      <c r="AG1896" s="3">
        <v>3</v>
      </c>
    </row>
    <row r="1897" spans="1:33" ht="15.75" customHeight="1" x14ac:dyDescent="0.15">
      <c r="A1897" s="3">
        <v>22212</v>
      </c>
      <c r="B1897" s="3">
        <v>1895</v>
      </c>
      <c r="C1897" s="3">
        <v>760</v>
      </c>
      <c r="D1897" s="3" t="s">
        <v>5291</v>
      </c>
      <c r="E1897" s="3" t="s">
        <v>21329</v>
      </c>
      <c r="F1897" s="3" t="s">
        <v>1193</v>
      </c>
      <c r="G1897" s="3" t="s">
        <v>564</v>
      </c>
      <c r="H1897" s="3" t="s">
        <v>7862</v>
      </c>
      <c r="I1897" s="3" t="s">
        <v>63</v>
      </c>
      <c r="J1897" s="3">
        <v>216.54089999999999</v>
      </c>
      <c r="K1897" s="3">
        <v>15017671</v>
      </c>
      <c r="L1897" s="3" t="s">
        <v>215</v>
      </c>
      <c r="M1897" s="3">
        <v>1</v>
      </c>
      <c r="N1897" s="3" t="s">
        <v>5291</v>
      </c>
      <c r="O1897" s="3" t="s">
        <v>21329</v>
      </c>
      <c r="P1897" s="3" t="s">
        <v>787</v>
      </c>
      <c r="Q1897" s="3" t="s">
        <v>14817</v>
      </c>
      <c r="R1897" s="5" t="s">
        <v>21331</v>
      </c>
      <c r="S1897" s="3" t="s">
        <v>7862</v>
      </c>
      <c r="T1897" s="3" t="s">
        <v>564</v>
      </c>
      <c r="V1897" s="3">
        <v>54</v>
      </c>
      <c r="W1897" s="3">
        <v>127</v>
      </c>
      <c r="X1897" s="3">
        <v>108</v>
      </c>
      <c r="Y1897" s="3">
        <v>1895</v>
      </c>
      <c r="Z1897" s="3" t="s">
        <v>215</v>
      </c>
      <c r="AA1897" s="3">
        <v>760</v>
      </c>
      <c r="AB1897" s="3">
        <v>200</v>
      </c>
      <c r="AC1897" s="3">
        <v>15017671</v>
      </c>
      <c r="AD1897" s="3">
        <v>4744307</v>
      </c>
      <c r="AE1897" s="3" t="s">
        <v>63</v>
      </c>
      <c r="AF1897" s="3">
        <v>7</v>
      </c>
      <c r="AG1897" s="3">
        <v>3</v>
      </c>
    </row>
    <row r="1898" spans="1:33" ht="15.75" customHeight="1" x14ac:dyDescent="0.15">
      <c r="A1898" s="3">
        <v>25631</v>
      </c>
      <c r="B1898" s="3">
        <v>1896</v>
      </c>
      <c r="C1898" s="3">
        <v>5</v>
      </c>
      <c r="D1898" s="3" t="s">
        <v>5293</v>
      </c>
      <c r="E1898" s="3" t="s">
        <v>21333</v>
      </c>
      <c r="F1898" s="3" t="s">
        <v>1072</v>
      </c>
      <c r="G1898" s="3" t="s">
        <v>575</v>
      </c>
      <c r="H1898" s="3" t="s">
        <v>5414</v>
      </c>
      <c r="I1898" s="3" t="s">
        <v>127</v>
      </c>
      <c r="J1898" s="3">
        <v>216.339</v>
      </c>
      <c r="K1898" s="3">
        <v>4596241</v>
      </c>
      <c r="L1898" s="3" t="s">
        <v>59</v>
      </c>
      <c r="M1898" s="3">
        <v>0</v>
      </c>
      <c r="N1898" s="3" t="s">
        <v>5293</v>
      </c>
      <c r="O1898" s="3" t="s">
        <v>21333</v>
      </c>
      <c r="P1898" s="8">
        <v>40179</v>
      </c>
      <c r="Q1898" s="3" t="s">
        <v>14826</v>
      </c>
      <c r="R1898" s="5" t="s">
        <v>21335</v>
      </c>
      <c r="S1898" s="3" t="s">
        <v>5414</v>
      </c>
      <c r="T1898" s="3" t="s">
        <v>575</v>
      </c>
      <c r="V1898" s="3">
        <v>43</v>
      </c>
      <c r="W1898" s="3">
        <v>25</v>
      </c>
      <c r="X1898" s="3">
        <v>118</v>
      </c>
      <c r="Y1898" s="3">
        <v>1896</v>
      </c>
      <c r="Z1898" s="3" t="s">
        <v>59</v>
      </c>
      <c r="AA1898" s="3">
        <v>5</v>
      </c>
      <c r="AB1898" s="3">
        <v>2</v>
      </c>
      <c r="AC1898" s="3">
        <v>4596241</v>
      </c>
      <c r="AD1898" s="3">
        <v>1452948</v>
      </c>
      <c r="AE1898" s="3" t="s">
        <v>127</v>
      </c>
      <c r="AF1898" s="3">
        <v>17</v>
      </c>
      <c r="AG1898" s="3">
        <v>10</v>
      </c>
    </row>
    <row r="1899" spans="1:33" ht="15.75" customHeight="1" x14ac:dyDescent="0.15">
      <c r="A1899" s="3">
        <v>21788</v>
      </c>
      <c r="B1899" s="3">
        <v>1897</v>
      </c>
      <c r="C1899" s="3">
        <v>24</v>
      </c>
      <c r="D1899" s="3" t="s">
        <v>5294</v>
      </c>
      <c r="E1899" s="3" t="s">
        <v>21337</v>
      </c>
      <c r="F1899" s="3" t="s">
        <v>269</v>
      </c>
      <c r="G1899" s="3" t="s">
        <v>133</v>
      </c>
      <c r="H1899" s="3" t="s">
        <v>137</v>
      </c>
      <c r="I1899" s="3" t="s">
        <v>138</v>
      </c>
      <c r="J1899" s="3">
        <v>216.1602</v>
      </c>
      <c r="K1899" s="3">
        <v>21212677</v>
      </c>
      <c r="L1899" s="3" t="s">
        <v>340</v>
      </c>
      <c r="M1899" s="3">
        <v>2</v>
      </c>
      <c r="N1899" s="3" t="s">
        <v>5294</v>
      </c>
      <c r="O1899" s="3" t="s">
        <v>21337</v>
      </c>
      <c r="P1899" s="3" t="s">
        <v>1000</v>
      </c>
      <c r="Q1899" s="3" t="s">
        <v>14829</v>
      </c>
      <c r="R1899" s="5" t="s">
        <v>21339</v>
      </c>
      <c r="S1899" s="3" t="s">
        <v>137</v>
      </c>
      <c r="T1899" s="3" t="s">
        <v>133</v>
      </c>
      <c r="V1899" s="3">
        <v>48</v>
      </c>
      <c r="W1899" s="3">
        <v>0</v>
      </c>
      <c r="X1899" s="3">
        <v>43</v>
      </c>
      <c r="Y1899" s="3">
        <v>1897</v>
      </c>
      <c r="Z1899" s="3" t="s">
        <v>340</v>
      </c>
      <c r="AA1899" s="3">
        <v>24</v>
      </c>
      <c r="AB1899" s="3">
        <v>12</v>
      </c>
      <c r="AC1899" s="3">
        <v>21212677</v>
      </c>
      <c r="AD1899" s="3">
        <v>6709470</v>
      </c>
      <c r="AF1899" s="3">
        <v>6</v>
      </c>
      <c r="AG1899" s="3">
        <v>192</v>
      </c>
    </row>
    <row r="1900" spans="1:33" ht="15.75" customHeight="1" x14ac:dyDescent="0.15">
      <c r="A1900" s="3">
        <v>18535</v>
      </c>
      <c r="B1900" s="3">
        <v>1898</v>
      </c>
      <c r="C1900" s="3">
        <v>430</v>
      </c>
      <c r="D1900" s="3" t="s">
        <v>5296</v>
      </c>
      <c r="E1900" s="3" t="s">
        <v>21341</v>
      </c>
      <c r="F1900" s="3" t="s">
        <v>657</v>
      </c>
      <c r="G1900" s="3" t="s">
        <v>246</v>
      </c>
      <c r="H1900" s="3" t="s">
        <v>887</v>
      </c>
      <c r="I1900" s="3" t="s">
        <v>264</v>
      </c>
      <c r="J1900" s="3">
        <v>216.11539999999999</v>
      </c>
      <c r="K1900" s="3">
        <v>687690000</v>
      </c>
      <c r="L1900" s="3" t="s">
        <v>221</v>
      </c>
      <c r="M1900" s="3">
        <v>4</v>
      </c>
      <c r="N1900" s="3" t="s">
        <v>5296</v>
      </c>
      <c r="O1900" s="3" t="s">
        <v>21341</v>
      </c>
      <c r="P1900" s="3" t="s">
        <v>1063</v>
      </c>
      <c r="Q1900" s="3" t="s">
        <v>14836</v>
      </c>
      <c r="R1900" s="5" t="s">
        <v>21343</v>
      </c>
      <c r="S1900" s="3" t="s">
        <v>887</v>
      </c>
      <c r="T1900" s="3" t="s">
        <v>246</v>
      </c>
      <c r="V1900" s="3">
        <v>127</v>
      </c>
      <c r="W1900" s="3">
        <v>67</v>
      </c>
      <c r="X1900" s="3">
        <v>107</v>
      </c>
      <c r="Y1900" s="3">
        <v>1898</v>
      </c>
      <c r="Z1900" s="3" t="s">
        <v>221</v>
      </c>
      <c r="AA1900" s="3">
        <v>430</v>
      </c>
      <c r="AB1900" s="3">
        <v>233</v>
      </c>
      <c r="AC1900" s="3">
        <v>687690000</v>
      </c>
      <c r="AD1900" s="3">
        <v>217544000</v>
      </c>
      <c r="AE1900" s="3" t="s">
        <v>264</v>
      </c>
      <c r="AF1900" s="3">
        <v>2</v>
      </c>
      <c r="AG1900" s="3">
        <v>8</v>
      </c>
    </row>
    <row r="1901" spans="1:33" ht="15.75" customHeight="1" x14ac:dyDescent="0.15">
      <c r="A1901" s="3">
        <v>24104</v>
      </c>
      <c r="B1901" s="3">
        <v>1899</v>
      </c>
      <c r="C1901" s="3">
        <v>42</v>
      </c>
      <c r="D1901" s="3" t="s">
        <v>5317</v>
      </c>
      <c r="E1901" s="3" t="s">
        <v>21345</v>
      </c>
      <c r="F1901" s="3" t="s">
        <v>1620</v>
      </c>
      <c r="G1901" s="3" t="s">
        <v>412</v>
      </c>
      <c r="H1901" s="3" t="s">
        <v>4466</v>
      </c>
      <c r="I1901" s="3" t="s">
        <v>742</v>
      </c>
      <c r="J1901" s="3">
        <v>216.09360000000001</v>
      </c>
      <c r="K1901" s="3">
        <v>5510406</v>
      </c>
      <c r="L1901" s="3" t="s">
        <v>226</v>
      </c>
      <c r="M1901" s="3">
        <v>1</v>
      </c>
      <c r="N1901" s="3" t="s">
        <v>5317</v>
      </c>
      <c r="O1901" s="3" t="s">
        <v>21345</v>
      </c>
      <c r="P1901" s="3" t="s">
        <v>5978</v>
      </c>
      <c r="Q1901" s="3" t="s">
        <v>14845</v>
      </c>
      <c r="R1901" s="5" t="s">
        <v>21348</v>
      </c>
      <c r="S1901" s="3" t="s">
        <v>4466</v>
      </c>
      <c r="T1901" s="3" t="s">
        <v>412</v>
      </c>
      <c r="V1901" s="3">
        <v>83</v>
      </c>
      <c r="W1901" s="3">
        <v>79</v>
      </c>
      <c r="X1901" s="3">
        <v>25</v>
      </c>
      <c r="Y1901" s="3">
        <v>1899</v>
      </c>
      <c r="Z1901" s="3" t="s">
        <v>226</v>
      </c>
      <c r="AA1901" s="3">
        <v>42</v>
      </c>
      <c r="AB1901" s="3">
        <v>21</v>
      </c>
      <c r="AC1901" s="3">
        <v>5510406</v>
      </c>
      <c r="AD1901" s="3">
        <v>1743283</v>
      </c>
      <c r="AE1901" s="3" t="s">
        <v>742</v>
      </c>
      <c r="AF1901" s="3">
        <v>24</v>
      </c>
      <c r="AG1901" s="3">
        <v>17</v>
      </c>
    </row>
    <row r="1902" spans="1:33" ht="15.75" customHeight="1" x14ac:dyDescent="0.15">
      <c r="A1902" s="3">
        <v>26489</v>
      </c>
      <c r="B1902" s="3">
        <v>1900</v>
      </c>
      <c r="C1902" s="3">
        <v>23</v>
      </c>
      <c r="D1902" s="3" t="s">
        <v>5333</v>
      </c>
      <c r="E1902" s="3" t="s">
        <v>21350</v>
      </c>
      <c r="F1902" s="3" t="s">
        <v>36</v>
      </c>
      <c r="G1902" s="3" t="s">
        <v>37</v>
      </c>
      <c r="H1902" s="3" t="s">
        <v>817</v>
      </c>
      <c r="I1902" s="3" t="s">
        <v>817</v>
      </c>
      <c r="J1902" s="3">
        <v>216.07140000000001</v>
      </c>
      <c r="K1902" s="3">
        <v>3009000</v>
      </c>
      <c r="L1902" s="3" t="s">
        <v>101</v>
      </c>
      <c r="M1902" s="3">
        <v>0</v>
      </c>
      <c r="N1902" s="3" t="s">
        <v>5333</v>
      </c>
      <c r="O1902" s="3" t="s">
        <v>21350</v>
      </c>
      <c r="P1902" s="8">
        <v>37987</v>
      </c>
      <c r="Q1902" s="3" t="s">
        <v>10700</v>
      </c>
      <c r="R1902" s="5" t="s">
        <v>21351</v>
      </c>
      <c r="S1902" s="3" t="s">
        <v>817</v>
      </c>
      <c r="T1902" s="3" t="s">
        <v>37</v>
      </c>
      <c r="V1902" s="3">
        <v>127</v>
      </c>
      <c r="W1902" s="3">
        <v>47</v>
      </c>
      <c r="X1902" s="3">
        <v>127</v>
      </c>
      <c r="Y1902" s="3">
        <v>1900</v>
      </c>
      <c r="Z1902" s="3" t="s">
        <v>101</v>
      </c>
      <c r="AA1902" s="3">
        <v>23</v>
      </c>
      <c r="AB1902" s="3">
        <v>15</v>
      </c>
      <c r="AC1902" s="3">
        <v>3009000</v>
      </c>
      <c r="AD1902" s="3">
        <v>952000</v>
      </c>
      <c r="AE1902" s="3" t="s">
        <v>817</v>
      </c>
      <c r="AF1902" s="3">
        <v>10</v>
      </c>
      <c r="AG1902" s="3">
        <v>11</v>
      </c>
    </row>
    <row r="1903" spans="1:33" ht="15.75" customHeight="1" x14ac:dyDescent="0.15">
      <c r="A1903" s="3">
        <v>25533</v>
      </c>
      <c r="B1903" s="3">
        <v>1901</v>
      </c>
      <c r="C1903" s="3">
        <v>50</v>
      </c>
      <c r="D1903" s="3" t="s">
        <v>5335</v>
      </c>
      <c r="E1903" s="3" t="s">
        <v>21353</v>
      </c>
      <c r="F1903" s="3" t="s">
        <v>36</v>
      </c>
      <c r="G1903" s="3" t="s">
        <v>37</v>
      </c>
      <c r="H1903" s="3" t="s">
        <v>817</v>
      </c>
      <c r="I1903" s="3" t="s">
        <v>817</v>
      </c>
      <c r="J1903" s="3">
        <v>215.8888</v>
      </c>
      <c r="K1903" s="3">
        <v>6588258</v>
      </c>
      <c r="L1903" s="3" t="s">
        <v>50</v>
      </c>
      <c r="M1903" s="3">
        <v>0</v>
      </c>
      <c r="N1903" s="3" t="s">
        <v>5335</v>
      </c>
      <c r="O1903" s="3" t="s">
        <v>21353</v>
      </c>
      <c r="P1903" s="8">
        <v>38353</v>
      </c>
      <c r="Q1903" s="3" t="s">
        <v>10710</v>
      </c>
      <c r="R1903" s="5" t="s">
        <v>21354</v>
      </c>
      <c r="S1903" s="3" t="s">
        <v>817</v>
      </c>
      <c r="T1903" s="3" t="s">
        <v>37</v>
      </c>
      <c r="V1903" s="3">
        <v>127</v>
      </c>
      <c r="W1903" s="3">
        <v>48</v>
      </c>
      <c r="X1903" s="3">
        <v>56</v>
      </c>
      <c r="Y1903" s="3">
        <v>1901</v>
      </c>
      <c r="Z1903" s="3" t="s">
        <v>50</v>
      </c>
      <c r="AA1903" s="3">
        <v>50</v>
      </c>
      <c r="AB1903" s="3">
        <v>12</v>
      </c>
      <c r="AC1903" s="3">
        <v>6588258</v>
      </c>
      <c r="AD1903" s="3">
        <v>2085626</v>
      </c>
      <c r="AE1903" s="3" t="s">
        <v>817</v>
      </c>
      <c r="AF1903" s="3">
        <v>11</v>
      </c>
      <c r="AG1903" s="3">
        <v>11</v>
      </c>
    </row>
    <row r="1904" spans="1:33" ht="15.75" customHeight="1" x14ac:dyDescent="0.15">
      <c r="A1904" s="3">
        <v>3206</v>
      </c>
      <c r="B1904" s="3">
        <v>1902</v>
      </c>
      <c r="C1904" s="3">
        <v>332</v>
      </c>
      <c r="D1904" s="3" t="s">
        <v>5337</v>
      </c>
      <c r="E1904" s="3" t="s">
        <v>21356</v>
      </c>
      <c r="F1904" s="3" t="s">
        <v>1438</v>
      </c>
      <c r="G1904" s="3" t="s">
        <v>495</v>
      </c>
      <c r="H1904" s="3" t="s">
        <v>5419</v>
      </c>
      <c r="I1904" s="3" t="s">
        <v>1709</v>
      </c>
      <c r="J1904" s="3">
        <v>215.80240000000001</v>
      </c>
      <c r="K1904" s="3">
        <v>40939935</v>
      </c>
      <c r="L1904" s="3" t="s">
        <v>101</v>
      </c>
      <c r="M1904" s="3">
        <v>6</v>
      </c>
      <c r="N1904" s="3" t="s">
        <v>5337</v>
      </c>
      <c r="O1904" s="3" t="s">
        <v>21356</v>
      </c>
      <c r="P1904" s="3" t="s">
        <v>541</v>
      </c>
      <c r="Q1904" s="3" t="s">
        <v>14857</v>
      </c>
      <c r="R1904" s="5" t="s">
        <v>21357</v>
      </c>
      <c r="S1904" s="3" t="s">
        <v>5419</v>
      </c>
      <c r="T1904" s="3" t="s">
        <v>495</v>
      </c>
      <c r="V1904" s="3">
        <v>47</v>
      </c>
      <c r="W1904" s="3">
        <v>17</v>
      </c>
      <c r="X1904" s="3">
        <v>127</v>
      </c>
      <c r="Y1904" s="3">
        <v>1902</v>
      </c>
      <c r="Z1904" s="3" t="s">
        <v>101</v>
      </c>
      <c r="AA1904" s="3">
        <v>332</v>
      </c>
      <c r="AB1904" s="3">
        <v>112</v>
      </c>
      <c r="AC1904" s="3">
        <v>40939935</v>
      </c>
      <c r="AD1904" s="3">
        <v>12963782</v>
      </c>
      <c r="AE1904" s="3" t="s">
        <v>1709</v>
      </c>
      <c r="AF1904" s="3">
        <v>10</v>
      </c>
      <c r="AG1904" s="3">
        <v>19</v>
      </c>
    </row>
    <row r="1905" spans="1:33" ht="15.75" customHeight="1" x14ac:dyDescent="0.15">
      <c r="A1905" s="3">
        <v>25336</v>
      </c>
      <c r="B1905" s="3">
        <v>1903</v>
      </c>
      <c r="C1905" s="3">
        <v>20</v>
      </c>
      <c r="D1905" s="3" t="s">
        <v>5348</v>
      </c>
      <c r="E1905" s="3" t="s">
        <v>21359</v>
      </c>
      <c r="F1905" s="3" t="s">
        <v>269</v>
      </c>
      <c r="G1905" s="3" t="s">
        <v>133</v>
      </c>
      <c r="H1905" s="3" t="s">
        <v>8394</v>
      </c>
      <c r="I1905" s="3" t="s">
        <v>6704</v>
      </c>
      <c r="J1905" s="3">
        <v>215.8005</v>
      </c>
      <c r="K1905" s="3">
        <v>2979189</v>
      </c>
      <c r="L1905" s="3" t="s">
        <v>101</v>
      </c>
      <c r="M1905" s="3">
        <v>0</v>
      </c>
      <c r="N1905" s="3" t="s">
        <v>5348</v>
      </c>
      <c r="O1905" s="3" t="s">
        <v>21359</v>
      </c>
      <c r="P1905" s="8">
        <v>39448</v>
      </c>
      <c r="Q1905" s="3" t="s">
        <v>14862</v>
      </c>
      <c r="R1905" s="5" t="s">
        <v>21360</v>
      </c>
      <c r="S1905" s="3" t="s">
        <v>8394</v>
      </c>
      <c r="T1905" s="3" t="s">
        <v>133</v>
      </c>
      <c r="V1905" s="3">
        <v>49</v>
      </c>
      <c r="W1905" s="3">
        <v>0</v>
      </c>
      <c r="X1905" s="3">
        <v>127</v>
      </c>
      <c r="Y1905" s="3">
        <v>1903</v>
      </c>
      <c r="Z1905" s="3" t="s">
        <v>101</v>
      </c>
      <c r="AA1905" s="3">
        <v>20</v>
      </c>
      <c r="AB1905" s="3">
        <v>5</v>
      </c>
      <c r="AC1905" s="3">
        <v>2979189</v>
      </c>
      <c r="AD1905" s="3">
        <v>943377</v>
      </c>
      <c r="AF1905" s="3">
        <v>10</v>
      </c>
      <c r="AG1905" s="3">
        <v>509</v>
      </c>
    </row>
    <row r="1906" spans="1:33" ht="15.75" customHeight="1" x14ac:dyDescent="0.15">
      <c r="A1906" s="3">
        <v>23476</v>
      </c>
      <c r="B1906" s="3">
        <v>1904</v>
      </c>
      <c r="C1906" s="3">
        <v>150</v>
      </c>
      <c r="D1906" s="3" t="s">
        <v>5350</v>
      </c>
      <c r="E1906" s="3" t="s">
        <v>21362</v>
      </c>
      <c r="F1906" s="3" t="s">
        <v>855</v>
      </c>
      <c r="G1906" s="3" t="s">
        <v>292</v>
      </c>
      <c r="H1906" s="3" t="s">
        <v>12304</v>
      </c>
      <c r="I1906" s="3" t="s">
        <v>1032</v>
      </c>
      <c r="J1906" s="3">
        <v>215.7636</v>
      </c>
      <c r="K1906" s="3">
        <v>11989780</v>
      </c>
      <c r="L1906" s="3" t="s">
        <v>162</v>
      </c>
      <c r="M1906" s="3">
        <v>1</v>
      </c>
      <c r="N1906" s="3" t="s">
        <v>5350</v>
      </c>
      <c r="O1906" s="3" t="s">
        <v>21362</v>
      </c>
      <c r="P1906" s="3" t="s">
        <v>1000</v>
      </c>
      <c r="Q1906" s="3" t="s">
        <v>14869</v>
      </c>
      <c r="R1906" s="5" t="s">
        <v>21364</v>
      </c>
      <c r="S1906" s="3" t="s">
        <v>12304</v>
      </c>
      <c r="T1906" s="3" t="s">
        <v>292</v>
      </c>
      <c r="V1906" s="3">
        <v>62</v>
      </c>
      <c r="W1906" s="3">
        <v>49</v>
      </c>
      <c r="X1906" s="3">
        <v>127</v>
      </c>
      <c r="Y1906" s="3">
        <v>1904</v>
      </c>
      <c r="Z1906" s="3" t="s">
        <v>162</v>
      </c>
      <c r="AA1906" s="3">
        <v>150</v>
      </c>
      <c r="AB1906" s="3">
        <v>40</v>
      </c>
      <c r="AC1906" s="3">
        <v>11989780</v>
      </c>
      <c r="AD1906" s="3">
        <v>3797075</v>
      </c>
      <c r="AE1906" s="3" t="s">
        <v>1032</v>
      </c>
      <c r="AF1906" s="3">
        <v>8</v>
      </c>
      <c r="AG1906" s="3">
        <v>49</v>
      </c>
    </row>
    <row r="1907" spans="1:33" ht="15.75" customHeight="1" x14ac:dyDescent="0.15">
      <c r="A1907" s="3">
        <v>25196</v>
      </c>
      <c r="B1907" s="3">
        <v>1905</v>
      </c>
      <c r="C1907" s="3">
        <v>400</v>
      </c>
      <c r="D1907" s="3" t="s">
        <v>5352</v>
      </c>
      <c r="E1907" s="3" t="s">
        <v>21366</v>
      </c>
      <c r="F1907" s="3" t="s">
        <v>96</v>
      </c>
      <c r="G1907" s="3" t="s">
        <v>61</v>
      </c>
      <c r="H1907" s="3" t="s">
        <v>1523</v>
      </c>
      <c r="I1907" s="3" t="s">
        <v>63</v>
      </c>
      <c r="J1907" s="3">
        <v>215.61699999999999</v>
      </c>
      <c r="K1907" s="3">
        <v>13194506</v>
      </c>
      <c r="L1907" s="3" t="s">
        <v>50</v>
      </c>
      <c r="M1907" s="3">
        <v>0</v>
      </c>
      <c r="N1907" s="3" t="s">
        <v>5352</v>
      </c>
      <c r="O1907" s="3" t="s">
        <v>21366</v>
      </c>
      <c r="P1907" s="8">
        <v>38353</v>
      </c>
      <c r="Q1907" s="3" t="s">
        <v>14872</v>
      </c>
      <c r="R1907" s="5" t="s">
        <v>21368</v>
      </c>
      <c r="S1907" s="3" t="s">
        <v>1523</v>
      </c>
      <c r="T1907" s="3" t="s">
        <v>61</v>
      </c>
      <c r="V1907" s="3">
        <v>127</v>
      </c>
      <c r="W1907" s="3">
        <v>127</v>
      </c>
      <c r="X1907" s="3">
        <v>57</v>
      </c>
      <c r="Y1907" s="3">
        <v>1905</v>
      </c>
      <c r="Z1907" s="3" t="s">
        <v>50</v>
      </c>
      <c r="AA1907" s="3">
        <v>400</v>
      </c>
      <c r="AB1907" s="3">
        <v>50</v>
      </c>
      <c r="AC1907" s="3">
        <v>13194506</v>
      </c>
      <c r="AD1907" s="3">
        <v>4180544</v>
      </c>
      <c r="AE1907" s="3" t="s">
        <v>63</v>
      </c>
      <c r="AF1907" s="3">
        <v>11</v>
      </c>
      <c r="AG1907" s="3">
        <v>3</v>
      </c>
    </row>
    <row r="1908" spans="1:33" ht="15.75" customHeight="1" x14ac:dyDescent="0.15">
      <c r="A1908" s="3">
        <v>25687</v>
      </c>
      <c r="B1908" s="3">
        <v>1906</v>
      </c>
      <c r="C1908" s="3">
        <v>185</v>
      </c>
      <c r="D1908" s="3" t="s">
        <v>5354</v>
      </c>
      <c r="E1908" s="3" t="s">
        <v>21369</v>
      </c>
      <c r="F1908" s="3" t="s">
        <v>5738</v>
      </c>
      <c r="G1908" s="3" t="s">
        <v>599</v>
      </c>
      <c r="H1908" s="3" t="s">
        <v>12311</v>
      </c>
      <c r="I1908" s="3" t="s">
        <v>3354</v>
      </c>
      <c r="J1908" s="3">
        <v>215.5635</v>
      </c>
      <c r="K1908" s="3">
        <v>60777471</v>
      </c>
      <c r="L1908" s="3" t="s">
        <v>478</v>
      </c>
      <c r="M1908" s="3">
        <v>0</v>
      </c>
      <c r="N1908" s="3" t="s">
        <v>5354</v>
      </c>
      <c r="O1908" s="3" t="s">
        <v>21369</v>
      </c>
      <c r="P1908" s="8">
        <v>37987</v>
      </c>
      <c r="Q1908" s="3" t="s">
        <v>14876</v>
      </c>
      <c r="R1908" s="5" t="s">
        <v>21371</v>
      </c>
      <c r="S1908" s="3" t="s">
        <v>12311</v>
      </c>
      <c r="T1908" s="3" t="s">
        <v>599</v>
      </c>
      <c r="V1908" s="3">
        <v>37</v>
      </c>
      <c r="W1908" s="3">
        <v>34</v>
      </c>
      <c r="X1908" s="3">
        <v>42</v>
      </c>
      <c r="Y1908" s="3">
        <v>1906</v>
      </c>
      <c r="Z1908" s="3" t="s">
        <v>478</v>
      </c>
      <c r="AA1908" s="3">
        <v>185</v>
      </c>
      <c r="AB1908" s="3">
        <v>50</v>
      </c>
      <c r="AC1908" s="3">
        <v>60777471</v>
      </c>
      <c r="AD1908" s="3">
        <v>19259984</v>
      </c>
      <c r="AE1908" s="3" t="s">
        <v>3354</v>
      </c>
      <c r="AF1908" s="3">
        <v>15</v>
      </c>
      <c r="AG1908" s="3">
        <v>13</v>
      </c>
    </row>
    <row r="1909" spans="1:33" ht="15.75" customHeight="1" x14ac:dyDescent="0.15">
      <c r="A1909" s="3">
        <v>5600</v>
      </c>
      <c r="B1909" s="3">
        <v>1907</v>
      </c>
      <c r="C1909" s="3">
        <v>34</v>
      </c>
      <c r="D1909" s="3" t="s">
        <v>5356</v>
      </c>
      <c r="E1909" s="3" t="s">
        <v>21373</v>
      </c>
      <c r="F1909" s="3" t="s">
        <v>1121</v>
      </c>
      <c r="G1909" s="3" t="s">
        <v>497</v>
      </c>
      <c r="H1909" s="3" t="s">
        <v>12314</v>
      </c>
      <c r="I1909" s="3" t="s">
        <v>9548</v>
      </c>
      <c r="J1909" s="3">
        <v>215.52</v>
      </c>
      <c r="K1909" s="3">
        <v>7007428</v>
      </c>
      <c r="L1909" s="3" t="s">
        <v>398</v>
      </c>
      <c r="M1909" s="3">
        <v>4</v>
      </c>
      <c r="N1909" s="3" t="s">
        <v>5356</v>
      </c>
      <c r="O1909" s="3" t="s">
        <v>21373</v>
      </c>
      <c r="P1909" s="3" t="s">
        <v>381</v>
      </c>
      <c r="Q1909" s="3" t="s">
        <v>14881</v>
      </c>
      <c r="R1909" s="5" t="s">
        <v>21374</v>
      </c>
      <c r="S1909" s="3" t="s">
        <v>12314</v>
      </c>
      <c r="T1909" s="3" t="s">
        <v>497</v>
      </c>
      <c r="V1909" s="3">
        <v>22</v>
      </c>
      <c r="W1909" s="3">
        <v>0</v>
      </c>
      <c r="X1909" s="3">
        <v>19</v>
      </c>
      <c r="Y1909" s="3">
        <v>1907</v>
      </c>
      <c r="Z1909" s="3" t="s">
        <v>398</v>
      </c>
      <c r="AA1909" s="3">
        <v>34</v>
      </c>
      <c r="AB1909" s="3">
        <v>18</v>
      </c>
      <c r="AC1909" s="3">
        <v>7007428</v>
      </c>
      <c r="AD1909" s="3">
        <v>2220914</v>
      </c>
      <c r="AF1909" s="3">
        <v>1</v>
      </c>
      <c r="AG1909" s="3">
        <v>171</v>
      </c>
    </row>
    <row r="1910" spans="1:33" ht="15.75" customHeight="1" x14ac:dyDescent="0.15">
      <c r="A1910" s="3">
        <v>25271</v>
      </c>
      <c r="B1910" s="3">
        <v>1908</v>
      </c>
      <c r="C1910" s="3">
        <v>10</v>
      </c>
      <c r="D1910" s="3" t="s">
        <v>5357</v>
      </c>
      <c r="E1910" s="3" t="s">
        <v>21375</v>
      </c>
      <c r="F1910" s="3" t="s">
        <v>6874</v>
      </c>
      <c r="G1910" s="3" t="s">
        <v>621</v>
      </c>
      <c r="H1910" s="3" t="s">
        <v>4662</v>
      </c>
      <c r="I1910" s="3" t="s">
        <v>4662</v>
      </c>
      <c r="J1910" s="3">
        <v>215.19560000000001</v>
      </c>
      <c r="K1910" s="3">
        <v>3958661</v>
      </c>
      <c r="L1910" s="3" t="s">
        <v>364</v>
      </c>
      <c r="M1910" s="3">
        <v>0</v>
      </c>
      <c r="N1910" s="3" t="s">
        <v>5357</v>
      </c>
      <c r="O1910" s="3" t="s">
        <v>21375</v>
      </c>
      <c r="P1910" s="8">
        <v>39083</v>
      </c>
      <c r="Q1910" s="3" t="s">
        <v>14884</v>
      </c>
      <c r="R1910" s="5" t="s">
        <v>21377</v>
      </c>
      <c r="S1910" s="3" t="s">
        <v>4662</v>
      </c>
      <c r="T1910" s="3" t="s">
        <v>621</v>
      </c>
      <c r="V1910" s="3">
        <v>28</v>
      </c>
      <c r="W1910" s="3">
        <v>19</v>
      </c>
      <c r="X1910" s="3">
        <v>80</v>
      </c>
      <c r="Y1910" s="3">
        <v>1908</v>
      </c>
      <c r="Z1910" s="3" t="s">
        <v>364</v>
      </c>
      <c r="AA1910" s="3">
        <v>10</v>
      </c>
      <c r="AB1910" s="3">
        <v>4</v>
      </c>
      <c r="AC1910" s="3">
        <v>3958661</v>
      </c>
      <c r="AD1910" s="3">
        <v>1255938</v>
      </c>
      <c r="AE1910" s="3" t="s">
        <v>4662</v>
      </c>
      <c r="AF1910" s="3">
        <v>20</v>
      </c>
      <c r="AG1910" s="3">
        <v>82</v>
      </c>
    </row>
    <row r="1911" spans="1:33" ht="15.75" customHeight="1" x14ac:dyDescent="0.15">
      <c r="A1911" s="3">
        <v>21544</v>
      </c>
      <c r="B1911" s="3">
        <v>1909</v>
      </c>
      <c r="C1911" s="3">
        <v>50</v>
      </c>
      <c r="D1911" s="3" t="s">
        <v>5372</v>
      </c>
      <c r="E1911" s="3" t="s">
        <v>21379</v>
      </c>
      <c r="F1911" s="3" t="s">
        <v>1009</v>
      </c>
      <c r="G1911" s="3" t="s">
        <v>403</v>
      </c>
      <c r="H1911" s="3" t="s">
        <v>12319</v>
      </c>
      <c r="I1911" s="3" t="s">
        <v>203</v>
      </c>
      <c r="J1911" s="3">
        <v>215.10820000000001</v>
      </c>
      <c r="K1911" s="3">
        <v>3999665</v>
      </c>
      <c r="L1911" s="3" t="s">
        <v>162</v>
      </c>
      <c r="M1911" s="3">
        <v>2</v>
      </c>
      <c r="N1911" s="3" t="s">
        <v>5372</v>
      </c>
      <c r="O1911" s="3" t="s">
        <v>21379</v>
      </c>
      <c r="P1911" s="3" t="s">
        <v>179</v>
      </c>
      <c r="Q1911" s="3" t="s">
        <v>14887</v>
      </c>
      <c r="R1911" s="5" t="s">
        <v>21381</v>
      </c>
      <c r="S1911" s="3" t="s">
        <v>12319</v>
      </c>
      <c r="T1911" s="3" t="s">
        <v>403</v>
      </c>
      <c r="V1911" s="3">
        <v>58</v>
      </c>
      <c r="W1911" s="3">
        <v>127</v>
      </c>
      <c r="X1911" s="3">
        <v>127</v>
      </c>
      <c r="Y1911" s="3">
        <v>1909</v>
      </c>
      <c r="Z1911" s="3" t="s">
        <v>162</v>
      </c>
      <c r="AA1911" s="3">
        <v>50</v>
      </c>
      <c r="AB1911" s="3">
        <v>16</v>
      </c>
      <c r="AC1911" s="3">
        <v>3999665</v>
      </c>
      <c r="AD1911" s="3">
        <v>1269299</v>
      </c>
      <c r="AE1911" s="3" t="s">
        <v>203</v>
      </c>
      <c r="AF1911" s="3">
        <v>8</v>
      </c>
      <c r="AG1911" s="3">
        <v>9</v>
      </c>
    </row>
    <row r="1912" spans="1:33" ht="15.75" customHeight="1" x14ac:dyDescent="0.15">
      <c r="A1912" s="3">
        <v>17454</v>
      </c>
      <c r="B1912" s="3">
        <v>1910</v>
      </c>
      <c r="C1912" s="3">
        <v>185</v>
      </c>
      <c r="D1912" s="3" t="s">
        <v>5382</v>
      </c>
      <c r="E1912" s="3" t="s">
        <v>21382</v>
      </c>
      <c r="F1912" s="3" t="s">
        <v>96</v>
      </c>
      <c r="G1912" s="3" t="s">
        <v>61</v>
      </c>
      <c r="H1912" s="3" t="s">
        <v>2537</v>
      </c>
      <c r="I1912" s="3" t="s">
        <v>2538</v>
      </c>
      <c r="J1912" s="3">
        <v>214.52930000000001</v>
      </c>
      <c r="K1912" s="3">
        <v>20871148</v>
      </c>
      <c r="L1912" s="3" t="s">
        <v>226</v>
      </c>
      <c r="M1912" s="3">
        <v>4</v>
      </c>
      <c r="N1912" s="3" t="s">
        <v>5382</v>
      </c>
      <c r="O1912" s="3" t="s">
        <v>21382</v>
      </c>
      <c r="P1912" s="3" t="s">
        <v>987</v>
      </c>
      <c r="Q1912" s="3" t="s">
        <v>14890</v>
      </c>
      <c r="R1912" s="5" t="s">
        <v>21384</v>
      </c>
      <c r="S1912" s="3" t="s">
        <v>2537</v>
      </c>
      <c r="T1912" s="3" t="s">
        <v>61</v>
      </c>
      <c r="V1912" s="3">
        <v>127</v>
      </c>
      <c r="W1912" s="3">
        <v>0</v>
      </c>
      <c r="X1912" s="3">
        <v>26</v>
      </c>
      <c r="Y1912" s="3">
        <v>1910</v>
      </c>
      <c r="Z1912" s="3" t="s">
        <v>226</v>
      </c>
      <c r="AA1912" s="3">
        <v>185</v>
      </c>
      <c r="AB1912" s="3">
        <v>68</v>
      </c>
      <c r="AC1912" s="3">
        <v>20871148</v>
      </c>
      <c r="AD1912" s="3">
        <v>6635676</v>
      </c>
      <c r="AF1912" s="3">
        <v>24</v>
      </c>
      <c r="AG1912" s="3">
        <v>15</v>
      </c>
    </row>
    <row r="1913" spans="1:33" ht="15.75" customHeight="1" x14ac:dyDescent="0.15">
      <c r="A1913" s="3">
        <v>23531</v>
      </c>
      <c r="B1913" s="3">
        <v>1911</v>
      </c>
      <c r="C1913" s="3">
        <v>45</v>
      </c>
      <c r="D1913" s="3" t="s">
        <v>5405</v>
      </c>
      <c r="E1913" s="3" t="s">
        <v>21386</v>
      </c>
      <c r="F1913" s="3" t="s">
        <v>1620</v>
      </c>
      <c r="G1913" s="3" t="s">
        <v>412</v>
      </c>
      <c r="H1913" s="3" t="s">
        <v>11270</v>
      </c>
      <c r="I1913" s="3" t="s">
        <v>742</v>
      </c>
      <c r="J1913" s="3">
        <v>214.53229999999999</v>
      </c>
      <c r="K1913" s="3">
        <v>7835000</v>
      </c>
      <c r="L1913" s="3" t="s">
        <v>66</v>
      </c>
      <c r="M1913" s="3">
        <v>1</v>
      </c>
      <c r="N1913" s="3" t="s">
        <v>5405</v>
      </c>
      <c r="O1913" s="3" t="s">
        <v>21386</v>
      </c>
      <c r="P1913" s="3" t="s">
        <v>1063</v>
      </c>
      <c r="Q1913" s="3" t="s">
        <v>14898</v>
      </c>
      <c r="R1913" s="5" t="s">
        <v>21387</v>
      </c>
      <c r="S1913" s="3" t="s">
        <v>11270</v>
      </c>
      <c r="T1913" s="3" t="s">
        <v>412</v>
      </c>
      <c r="V1913" s="3">
        <v>84</v>
      </c>
      <c r="W1913" s="3">
        <v>80</v>
      </c>
      <c r="X1913" s="3">
        <v>127</v>
      </c>
      <c r="Y1913" s="3">
        <v>1911</v>
      </c>
      <c r="Z1913" s="3" t="s">
        <v>66</v>
      </c>
      <c r="AA1913" s="3">
        <v>45</v>
      </c>
      <c r="AB1913" s="3">
        <v>32</v>
      </c>
      <c r="AC1913" s="3">
        <v>7835000</v>
      </c>
      <c r="AD1913" s="3">
        <v>2491000</v>
      </c>
      <c r="AE1913" s="3" t="s">
        <v>742</v>
      </c>
      <c r="AF1913" s="3">
        <v>9</v>
      </c>
      <c r="AG1913" s="3">
        <v>17</v>
      </c>
    </row>
    <row r="1914" spans="1:33" ht="15.75" customHeight="1" x14ac:dyDescent="0.15">
      <c r="A1914" s="3">
        <v>23611</v>
      </c>
      <c r="B1914" s="3">
        <v>1912</v>
      </c>
      <c r="C1914" s="3">
        <v>50</v>
      </c>
      <c r="D1914" s="3" t="s">
        <v>2382</v>
      </c>
      <c r="E1914" s="3" t="s">
        <v>21389</v>
      </c>
      <c r="F1914" s="3" t="s">
        <v>143</v>
      </c>
      <c r="G1914" s="3" t="s">
        <v>77</v>
      </c>
      <c r="H1914" s="3" t="s">
        <v>1094</v>
      </c>
      <c r="I1914" s="3" t="s">
        <v>79</v>
      </c>
      <c r="J1914" s="3">
        <v>214.2261</v>
      </c>
      <c r="K1914" s="3">
        <v>8193892</v>
      </c>
      <c r="L1914" s="3" t="s">
        <v>101</v>
      </c>
      <c r="M1914" s="3">
        <v>1</v>
      </c>
      <c r="N1914" s="3" t="s">
        <v>2382</v>
      </c>
      <c r="O1914" s="3" t="s">
        <v>21389</v>
      </c>
      <c r="P1914" s="3" t="s">
        <v>835</v>
      </c>
      <c r="Q1914" s="3" t="s">
        <v>2384</v>
      </c>
      <c r="R1914" s="5" t="s">
        <v>21390</v>
      </c>
      <c r="S1914" s="3" t="s">
        <v>1094</v>
      </c>
      <c r="T1914" s="3" t="s">
        <v>77</v>
      </c>
      <c r="V1914" s="3">
        <v>63</v>
      </c>
      <c r="W1914" s="3">
        <v>60</v>
      </c>
      <c r="X1914" s="3">
        <v>127</v>
      </c>
      <c r="Y1914" s="3">
        <v>1912</v>
      </c>
      <c r="Z1914" s="3" t="s">
        <v>101</v>
      </c>
      <c r="AA1914" s="3">
        <v>50</v>
      </c>
      <c r="AB1914" s="3">
        <v>18</v>
      </c>
      <c r="AC1914" s="3">
        <v>8193892</v>
      </c>
      <c r="AD1914" s="3">
        <v>2607642</v>
      </c>
      <c r="AE1914" s="3" t="s">
        <v>79</v>
      </c>
      <c r="AF1914" s="3">
        <v>10</v>
      </c>
      <c r="AG1914" s="3">
        <v>6</v>
      </c>
    </row>
    <row r="1915" spans="1:33" ht="15.75" customHeight="1" x14ac:dyDescent="0.15">
      <c r="A1915" s="3">
        <v>25706</v>
      </c>
      <c r="B1915" s="3">
        <v>1913</v>
      </c>
      <c r="C1915" s="3">
        <v>26</v>
      </c>
      <c r="D1915" s="3" t="s">
        <v>5428</v>
      </c>
      <c r="E1915" s="3" t="s">
        <v>21392</v>
      </c>
      <c r="F1915" s="3" t="s">
        <v>657</v>
      </c>
      <c r="G1915" s="3" t="s">
        <v>246</v>
      </c>
      <c r="H1915" s="3" t="s">
        <v>264</v>
      </c>
      <c r="I1915" s="3" t="s">
        <v>264</v>
      </c>
      <c r="J1915" s="3">
        <v>213.51689999999999</v>
      </c>
      <c r="K1915" s="3">
        <v>4955495</v>
      </c>
      <c r="L1915" s="3" t="s">
        <v>66</v>
      </c>
      <c r="M1915" s="3">
        <v>0</v>
      </c>
      <c r="N1915" s="3" t="s">
        <v>5428</v>
      </c>
      <c r="O1915" s="3" t="s">
        <v>21392</v>
      </c>
      <c r="P1915" s="8">
        <v>35796</v>
      </c>
      <c r="Q1915" s="3" t="s">
        <v>14905</v>
      </c>
      <c r="R1915" s="5" t="s">
        <v>21394</v>
      </c>
      <c r="S1915" s="3" t="s">
        <v>264</v>
      </c>
      <c r="T1915" s="3" t="s">
        <v>246</v>
      </c>
      <c r="V1915" s="3">
        <v>127</v>
      </c>
      <c r="W1915" s="3">
        <v>68</v>
      </c>
      <c r="X1915" s="3">
        <v>127</v>
      </c>
      <c r="Y1915" s="3">
        <v>1913</v>
      </c>
      <c r="Z1915" s="3" t="s">
        <v>66</v>
      </c>
      <c r="AA1915" s="3">
        <v>26</v>
      </c>
      <c r="AB1915" s="3">
        <v>13</v>
      </c>
      <c r="AC1915" s="3">
        <v>4955495</v>
      </c>
      <c r="AD1915" s="3">
        <v>1580615</v>
      </c>
      <c r="AE1915" s="3" t="s">
        <v>264</v>
      </c>
      <c r="AF1915" s="3">
        <v>9</v>
      </c>
      <c r="AG1915" s="3">
        <v>8</v>
      </c>
    </row>
    <row r="1916" spans="1:33" ht="15.75" customHeight="1" x14ac:dyDescent="0.15">
      <c r="A1916" s="3">
        <v>25811</v>
      </c>
      <c r="B1916" s="3">
        <v>1914</v>
      </c>
      <c r="C1916" s="3">
        <v>15</v>
      </c>
      <c r="D1916" s="3" t="s">
        <v>5439</v>
      </c>
      <c r="E1916" s="3" t="s">
        <v>21396</v>
      </c>
      <c r="F1916" s="3" t="s">
        <v>331</v>
      </c>
      <c r="G1916" s="3" t="s">
        <v>167</v>
      </c>
      <c r="H1916" s="3" t="s">
        <v>1743</v>
      </c>
      <c r="I1916" s="3" t="s">
        <v>283</v>
      </c>
      <c r="J1916" s="3">
        <v>213.15549999999999</v>
      </c>
      <c r="K1916" s="3">
        <v>2302463</v>
      </c>
      <c r="L1916" s="3" t="s">
        <v>162</v>
      </c>
      <c r="M1916" s="3">
        <v>0</v>
      </c>
      <c r="N1916" s="3" t="s">
        <v>5439</v>
      </c>
      <c r="O1916" s="3" t="s">
        <v>21396</v>
      </c>
      <c r="P1916" s="8">
        <v>40179</v>
      </c>
      <c r="Q1916" s="3" t="s">
        <v>14908</v>
      </c>
      <c r="R1916" s="5" t="s">
        <v>21397</v>
      </c>
      <c r="S1916" s="3" t="s">
        <v>1743</v>
      </c>
      <c r="T1916" s="3" t="s">
        <v>167</v>
      </c>
      <c r="V1916" s="3">
        <v>122</v>
      </c>
      <c r="W1916" s="3">
        <v>43</v>
      </c>
      <c r="X1916" s="3">
        <v>127</v>
      </c>
      <c r="Y1916" s="3">
        <v>1914</v>
      </c>
      <c r="Z1916" s="3" t="s">
        <v>162</v>
      </c>
      <c r="AA1916" s="3">
        <v>15</v>
      </c>
      <c r="AB1916" s="3">
        <v>7</v>
      </c>
      <c r="AC1916" s="3">
        <v>2302463</v>
      </c>
      <c r="AD1916" s="3">
        <v>735246</v>
      </c>
      <c r="AE1916" s="3" t="s">
        <v>283</v>
      </c>
      <c r="AF1916" s="3">
        <v>8</v>
      </c>
      <c r="AG1916" s="3">
        <v>1</v>
      </c>
    </row>
    <row r="1917" spans="1:33" ht="15.75" customHeight="1" x14ac:dyDescent="0.15">
      <c r="A1917" s="3">
        <v>23694</v>
      </c>
      <c r="B1917" s="3">
        <v>1915</v>
      </c>
      <c r="C1917" s="3">
        <v>55</v>
      </c>
      <c r="D1917" s="3" t="s">
        <v>5446</v>
      </c>
      <c r="E1917" s="3" t="s">
        <v>21399</v>
      </c>
      <c r="F1917" s="3" t="s">
        <v>1193</v>
      </c>
      <c r="G1917" s="3" t="s">
        <v>564</v>
      </c>
      <c r="H1917" s="3" t="s">
        <v>4814</v>
      </c>
      <c r="I1917" s="3" t="s">
        <v>63</v>
      </c>
      <c r="J1917" s="3">
        <v>213.10849999999999</v>
      </c>
      <c r="K1917" s="3">
        <v>4939070</v>
      </c>
      <c r="L1917" s="3" t="s">
        <v>215</v>
      </c>
      <c r="M1917" s="3">
        <v>1</v>
      </c>
      <c r="N1917" s="3" t="s">
        <v>5446</v>
      </c>
      <c r="O1917" s="3" t="s">
        <v>21399</v>
      </c>
      <c r="P1917" s="3" t="s">
        <v>3380</v>
      </c>
      <c r="Q1917" s="3" t="s">
        <v>14913</v>
      </c>
      <c r="R1917" s="5" t="s">
        <v>21401</v>
      </c>
      <c r="S1917" s="3" t="s">
        <v>4814</v>
      </c>
      <c r="T1917" s="3" t="s">
        <v>564</v>
      </c>
      <c r="V1917" s="3">
        <v>55</v>
      </c>
      <c r="W1917" s="3">
        <v>127</v>
      </c>
      <c r="X1917" s="3">
        <v>109</v>
      </c>
      <c r="Y1917" s="3">
        <v>1915</v>
      </c>
      <c r="Z1917" s="3" t="s">
        <v>215</v>
      </c>
      <c r="AA1917" s="3">
        <v>55</v>
      </c>
      <c r="AB1917" s="3">
        <v>27</v>
      </c>
      <c r="AC1917" s="3">
        <v>4939070</v>
      </c>
      <c r="AD1917" s="3">
        <v>1577431</v>
      </c>
      <c r="AE1917" s="3" t="s">
        <v>63</v>
      </c>
      <c r="AF1917" s="3">
        <v>7</v>
      </c>
      <c r="AG1917" s="3">
        <v>3</v>
      </c>
    </row>
    <row r="1918" spans="1:33" ht="15.75" customHeight="1" x14ac:dyDescent="0.15">
      <c r="A1918" s="3">
        <v>23048</v>
      </c>
      <c r="B1918" s="3">
        <v>1916</v>
      </c>
      <c r="C1918" s="3">
        <v>25</v>
      </c>
      <c r="D1918" s="3" t="s">
        <v>5449</v>
      </c>
      <c r="E1918" s="3" t="s">
        <v>21403</v>
      </c>
      <c r="F1918" s="3" t="s">
        <v>297</v>
      </c>
      <c r="G1918" s="3" t="s">
        <v>146</v>
      </c>
      <c r="H1918" s="3" t="s">
        <v>148</v>
      </c>
      <c r="I1918" s="3" t="s">
        <v>149</v>
      </c>
      <c r="J1918" s="3">
        <v>212.78129999999999</v>
      </c>
      <c r="K1918" s="3">
        <v>3475000</v>
      </c>
      <c r="L1918" s="3" t="s">
        <v>66</v>
      </c>
      <c r="M1918" s="3">
        <v>1</v>
      </c>
      <c r="N1918" s="3" t="s">
        <v>5449</v>
      </c>
      <c r="O1918" s="3" t="s">
        <v>21403</v>
      </c>
      <c r="P1918" s="3" t="s">
        <v>388</v>
      </c>
      <c r="Q1918" s="3" t="s">
        <v>14918</v>
      </c>
      <c r="R1918" s="5" t="s">
        <v>21405</v>
      </c>
      <c r="S1918" s="3" t="s">
        <v>148</v>
      </c>
      <c r="T1918" s="3" t="s">
        <v>146</v>
      </c>
      <c r="V1918" s="3">
        <v>42</v>
      </c>
      <c r="W1918" s="3">
        <v>0</v>
      </c>
      <c r="X1918" s="3">
        <v>127</v>
      </c>
      <c r="Y1918" s="3">
        <v>1916</v>
      </c>
      <c r="Z1918" s="3" t="s">
        <v>66</v>
      </c>
      <c r="AA1918" s="3">
        <v>25</v>
      </c>
      <c r="AB1918" s="3">
        <v>8</v>
      </c>
      <c r="AC1918" s="3">
        <v>3475000</v>
      </c>
      <c r="AD1918" s="3">
        <v>1111000</v>
      </c>
      <c r="AF1918" s="3">
        <v>9</v>
      </c>
      <c r="AG1918" s="3">
        <v>31</v>
      </c>
    </row>
    <row r="1919" spans="1:33" ht="15.75" customHeight="1" x14ac:dyDescent="0.15">
      <c r="A1919" s="3">
        <v>2448</v>
      </c>
      <c r="B1919" s="3">
        <v>1917</v>
      </c>
      <c r="C1919" s="3">
        <v>175</v>
      </c>
      <c r="D1919" s="3" t="s">
        <v>5452</v>
      </c>
      <c r="E1919" s="3" t="s">
        <v>21406</v>
      </c>
      <c r="F1919" s="3" t="s">
        <v>1620</v>
      </c>
      <c r="G1919" s="3" t="s">
        <v>412</v>
      </c>
      <c r="H1919" s="3" t="s">
        <v>12334</v>
      </c>
      <c r="I1919" s="3" t="s">
        <v>742</v>
      </c>
      <c r="J1919" s="3">
        <v>212.69759999999999</v>
      </c>
      <c r="K1919" s="3">
        <v>132595158</v>
      </c>
      <c r="L1919" s="3" t="s">
        <v>364</v>
      </c>
      <c r="M1919" s="3">
        <v>2</v>
      </c>
      <c r="N1919" s="3" t="s">
        <v>5452</v>
      </c>
      <c r="O1919" s="3" t="s">
        <v>21406</v>
      </c>
      <c r="P1919" s="3" t="s">
        <v>3380</v>
      </c>
      <c r="Q1919" s="3" t="s">
        <v>14924</v>
      </c>
      <c r="R1919" s="5" t="s">
        <v>21408</v>
      </c>
      <c r="S1919" s="3" t="s">
        <v>12334</v>
      </c>
      <c r="T1919" s="3" t="s">
        <v>412</v>
      </c>
      <c r="V1919" s="3">
        <v>85</v>
      </c>
      <c r="W1919" s="3">
        <v>81</v>
      </c>
      <c r="X1919" s="3">
        <v>81</v>
      </c>
      <c r="Y1919" s="3">
        <v>1917</v>
      </c>
      <c r="Z1919" s="3" t="s">
        <v>364</v>
      </c>
      <c r="AA1919" s="3">
        <v>175</v>
      </c>
      <c r="AB1919" s="3">
        <v>110</v>
      </c>
      <c r="AC1919" s="3">
        <v>132595158</v>
      </c>
      <c r="AD1919" s="3">
        <v>42403640</v>
      </c>
      <c r="AE1919" s="3" t="s">
        <v>742</v>
      </c>
      <c r="AF1919" s="3">
        <v>20</v>
      </c>
      <c r="AG1919" s="3">
        <v>17</v>
      </c>
    </row>
    <row r="1920" spans="1:33" ht="15.75" customHeight="1" x14ac:dyDescent="0.15">
      <c r="A1920" s="3">
        <v>2309</v>
      </c>
      <c r="B1920" s="3">
        <v>1918</v>
      </c>
      <c r="C1920" s="3">
        <v>38</v>
      </c>
      <c r="D1920" s="3" t="s">
        <v>5454</v>
      </c>
      <c r="E1920" s="3" t="s">
        <v>21410</v>
      </c>
      <c r="F1920" s="3" t="s">
        <v>36</v>
      </c>
      <c r="G1920" s="3" t="s">
        <v>37</v>
      </c>
      <c r="H1920" s="3" t="s">
        <v>8942</v>
      </c>
      <c r="I1920" s="3" t="s">
        <v>5043</v>
      </c>
      <c r="J1920" s="3">
        <v>212.53479999999999</v>
      </c>
      <c r="K1920" s="3">
        <v>13604638</v>
      </c>
      <c r="L1920" s="3" t="s">
        <v>71</v>
      </c>
      <c r="M1920" s="3">
        <v>7</v>
      </c>
      <c r="N1920" s="3" t="s">
        <v>5454</v>
      </c>
      <c r="O1920" s="3" t="s">
        <v>21410</v>
      </c>
      <c r="P1920" s="3" t="s">
        <v>1350</v>
      </c>
      <c r="Q1920" s="3" t="s">
        <v>8941</v>
      </c>
      <c r="R1920" s="5" t="s">
        <v>21412</v>
      </c>
      <c r="S1920" s="3" t="s">
        <v>8942</v>
      </c>
      <c r="T1920" s="3" t="s">
        <v>37</v>
      </c>
      <c r="V1920" s="3">
        <v>127</v>
      </c>
      <c r="W1920" s="3">
        <v>0</v>
      </c>
      <c r="X1920" s="3">
        <v>127</v>
      </c>
      <c r="Y1920" s="3">
        <v>1918</v>
      </c>
      <c r="Z1920" s="3" t="s">
        <v>71</v>
      </c>
      <c r="AA1920" s="3">
        <v>38</v>
      </c>
      <c r="AB1920" s="3">
        <v>36</v>
      </c>
      <c r="AC1920" s="3">
        <v>13604638</v>
      </c>
      <c r="AD1920" s="3">
        <v>4353000</v>
      </c>
      <c r="AF1920" s="3">
        <v>5</v>
      </c>
      <c r="AG1920" s="3">
        <v>67</v>
      </c>
    </row>
    <row r="1921" spans="1:33" ht="15.75" customHeight="1" x14ac:dyDescent="0.15">
      <c r="A1921" s="3">
        <v>26443</v>
      </c>
      <c r="B1921" s="3">
        <v>1919</v>
      </c>
      <c r="C1921" s="3">
        <v>17</v>
      </c>
      <c r="D1921" s="3" t="s">
        <v>4265</v>
      </c>
      <c r="E1921" s="3" t="s">
        <v>21414</v>
      </c>
      <c r="F1921" s="3" t="s">
        <v>36</v>
      </c>
      <c r="G1921" s="3" t="s">
        <v>37</v>
      </c>
      <c r="H1921" s="3" t="s">
        <v>180</v>
      </c>
      <c r="I1921" s="3" t="s">
        <v>89</v>
      </c>
      <c r="J1921" s="3">
        <v>212.4966</v>
      </c>
      <c r="K1921" s="3">
        <v>2773845</v>
      </c>
      <c r="L1921" s="3" t="s">
        <v>71</v>
      </c>
      <c r="M1921" s="3">
        <v>0</v>
      </c>
      <c r="N1921" s="3" t="s">
        <v>4265</v>
      </c>
      <c r="O1921" s="3" t="s">
        <v>21414</v>
      </c>
      <c r="P1921" s="8">
        <v>39814</v>
      </c>
      <c r="Q1921" s="3" t="s">
        <v>4267</v>
      </c>
      <c r="R1921" s="5" t="s">
        <v>21416</v>
      </c>
      <c r="S1921" s="3" t="s">
        <v>180</v>
      </c>
      <c r="T1921" s="3" t="s">
        <v>37</v>
      </c>
      <c r="V1921" s="3">
        <v>127</v>
      </c>
      <c r="W1921" s="3">
        <v>83</v>
      </c>
      <c r="X1921" s="3">
        <v>127</v>
      </c>
      <c r="Y1921" s="3">
        <v>1919</v>
      </c>
      <c r="Z1921" s="3" t="s">
        <v>71</v>
      </c>
      <c r="AA1921" s="3">
        <v>17</v>
      </c>
      <c r="AB1921" s="3">
        <v>5</v>
      </c>
      <c r="AC1921" s="3">
        <v>2773845</v>
      </c>
      <c r="AD1921" s="3">
        <v>887640</v>
      </c>
      <c r="AE1921" s="3" t="s">
        <v>89</v>
      </c>
      <c r="AF1921" s="3">
        <v>5</v>
      </c>
      <c r="AG1921" s="3">
        <v>4</v>
      </c>
    </row>
    <row r="1922" spans="1:33" ht="15.75" customHeight="1" x14ac:dyDescent="0.15">
      <c r="A1922" s="3">
        <v>25596</v>
      </c>
      <c r="B1922" s="3">
        <v>1920</v>
      </c>
      <c r="C1922" s="3">
        <v>50</v>
      </c>
      <c r="D1922" s="3" t="s">
        <v>5456</v>
      </c>
      <c r="E1922" s="3" t="s">
        <v>21418</v>
      </c>
      <c r="F1922" s="3" t="s">
        <v>657</v>
      </c>
      <c r="G1922" s="3" t="s">
        <v>246</v>
      </c>
      <c r="H1922" s="3" t="s">
        <v>12342</v>
      </c>
      <c r="I1922" s="3" t="s">
        <v>264</v>
      </c>
      <c r="J1922" s="3">
        <v>212.40989999999999</v>
      </c>
      <c r="K1922" s="3">
        <v>20538957</v>
      </c>
      <c r="L1922" s="3" t="s">
        <v>162</v>
      </c>
      <c r="M1922" s="3">
        <v>0</v>
      </c>
      <c r="N1922" s="3" t="s">
        <v>5456</v>
      </c>
      <c r="O1922" s="3" t="s">
        <v>21418</v>
      </c>
      <c r="P1922" s="8">
        <v>35796</v>
      </c>
      <c r="Q1922" s="3" t="s">
        <v>14939</v>
      </c>
      <c r="R1922" s="5" t="s">
        <v>21420</v>
      </c>
      <c r="S1922" s="3" t="s">
        <v>12342</v>
      </c>
      <c r="T1922" s="3" t="s">
        <v>246</v>
      </c>
      <c r="V1922" s="3">
        <v>127</v>
      </c>
      <c r="W1922" s="3">
        <v>69</v>
      </c>
      <c r="X1922" s="3">
        <v>127</v>
      </c>
      <c r="Y1922" s="3">
        <v>1920</v>
      </c>
      <c r="Z1922" s="3" t="s">
        <v>162</v>
      </c>
      <c r="AA1922" s="3">
        <v>50</v>
      </c>
      <c r="AB1922" s="3">
        <v>20</v>
      </c>
      <c r="AC1922" s="3">
        <v>20538957</v>
      </c>
      <c r="AD1922" s="3">
        <v>6574362</v>
      </c>
      <c r="AE1922" s="3" t="s">
        <v>264</v>
      </c>
      <c r="AF1922" s="3">
        <v>8</v>
      </c>
      <c r="AG1922" s="3">
        <v>8</v>
      </c>
    </row>
    <row r="1923" spans="1:33" ht="15.75" customHeight="1" x14ac:dyDescent="0.15">
      <c r="A1923" s="3">
        <v>1741</v>
      </c>
      <c r="B1923" s="3">
        <v>1921</v>
      </c>
      <c r="C1923" s="3">
        <v>326</v>
      </c>
      <c r="D1923" s="3" t="s">
        <v>5458</v>
      </c>
      <c r="E1923" s="3" t="s">
        <v>21421</v>
      </c>
      <c r="F1923" s="3" t="s">
        <v>635</v>
      </c>
      <c r="G1923" s="3" t="s">
        <v>236</v>
      </c>
      <c r="H1923" s="3" t="s">
        <v>614</v>
      </c>
      <c r="I1923" s="3" t="s">
        <v>686</v>
      </c>
      <c r="J1923" s="3">
        <v>212.0258</v>
      </c>
      <c r="K1923" s="3">
        <v>154729586</v>
      </c>
      <c r="L1923" s="3" t="s">
        <v>215</v>
      </c>
      <c r="M1923" s="3">
        <v>7</v>
      </c>
      <c r="N1923" s="3" t="s">
        <v>5458</v>
      </c>
      <c r="O1923" s="3" t="s">
        <v>21421</v>
      </c>
      <c r="P1923" s="3" t="s">
        <v>104</v>
      </c>
      <c r="Q1923" s="3" t="s">
        <v>14943</v>
      </c>
      <c r="R1923" s="5" t="s">
        <v>21423</v>
      </c>
      <c r="S1923" s="3" t="s">
        <v>614</v>
      </c>
      <c r="T1923" s="3" t="s">
        <v>236</v>
      </c>
      <c r="V1923" s="3">
        <v>24</v>
      </c>
      <c r="W1923" s="3">
        <v>0</v>
      </c>
      <c r="X1923" s="3">
        <v>110</v>
      </c>
      <c r="Y1923" s="3">
        <v>1921</v>
      </c>
      <c r="Z1923" s="3" t="s">
        <v>215</v>
      </c>
      <c r="AA1923" s="3">
        <v>326</v>
      </c>
      <c r="AB1923" s="3">
        <v>175</v>
      </c>
      <c r="AC1923" s="3">
        <v>154729586</v>
      </c>
      <c r="AD1923" s="3">
        <v>49588710</v>
      </c>
      <c r="AF1923" s="3">
        <v>7</v>
      </c>
      <c r="AG1923" s="3">
        <v>69</v>
      </c>
    </row>
    <row r="1924" spans="1:33" ht="15.75" customHeight="1" x14ac:dyDescent="0.15">
      <c r="A1924" s="3">
        <v>23628</v>
      </c>
      <c r="B1924" s="3">
        <v>1922</v>
      </c>
      <c r="C1924" s="3">
        <v>28</v>
      </c>
      <c r="D1924" s="3" t="s">
        <v>5463</v>
      </c>
      <c r="E1924" s="3" t="s">
        <v>21424</v>
      </c>
      <c r="F1924" s="3" t="s">
        <v>1620</v>
      </c>
      <c r="G1924" s="3" t="s">
        <v>412</v>
      </c>
      <c r="H1924" s="3" t="s">
        <v>7355</v>
      </c>
      <c r="I1924" s="3" t="s">
        <v>742</v>
      </c>
      <c r="J1924" s="3">
        <v>212.0284</v>
      </c>
      <c r="K1924" s="3">
        <v>9088787</v>
      </c>
      <c r="L1924" s="3" t="s">
        <v>40</v>
      </c>
      <c r="M1924" s="3">
        <v>1</v>
      </c>
      <c r="N1924" s="3" t="s">
        <v>5463</v>
      </c>
      <c r="O1924" s="3" t="s">
        <v>21424</v>
      </c>
      <c r="P1924" s="3" t="s">
        <v>787</v>
      </c>
      <c r="Q1924" s="3" t="s">
        <v>14948</v>
      </c>
      <c r="R1924" s="5" t="s">
        <v>21426</v>
      </c>
      <c r="S1924" s="3" t="s">
        <v>7355</v>
      </c>
      <c r="T1924" s="3" t="s">
        <v>412</v>
      </c>
      <c r="V1924" s="3">
        <v>86</v>
      </c>
      <c r="W1924" s="3">
        <v>82</v>
      </c>
      <c r="X1924" s="3">
        <v>111</v>
      </c>
      <c r="Y1924" s="3">
        <v>1922</v>
      </c>
      <c r="Z1924" s="3" t="s">
        <v>40</v>
      </c>
      <c r="AA1924" s="3">
        <v>28</v>
      </c>
      <c r="AB1924" s="3">
        <v>6</v>
      </c>
      <c r="AC1924" s="3">
        <v>9088787</v>
      </c>
      <c r="AD1924" s="3">
        <v>2912808</v>
      </c>
      <c r="AE1924" s="3" t="s">
        <v>742</v>
      </c>
      <c r="AF1924" s="3">
        <v>4</v>
      </c>
      <c r="AG1924" s="3">
        <v>17</v>
      </c>
    </row>
    <row r="1925" spans="1:33" ht="15.75" customHeight="1" x14ac:dyDescent="0.15">
      <c r="A1925" s="3">
        <v>23685</v>
      </c>
      <c r="B1925" s="3">
        <v>1923</v>
      </c>
      <c r="C1925" s="3">
        <v>20</v>
      </c>
      <c r="D1925" s="3" t="s">
        <v>5464</v>
      </c>
      <c r="E1925" s="3" t="s">
        <v>21427</v>
      </c>
      <c r="F1925" s="3" t="s">
        <v>635</v>
      </c>
      <c r="G1925" s="3" t="s">
        <v>236</v>
      </c>
      <c r="H1925" s="3" t="s">
        <v>4148</v>
      </c>
      <c r="I1925" s="3" t="s">
        <v>4171</v>
      </c>
      <c r="J1925" s="3">
        <v>211.9796</v>
      </c>
      <c r="K1925" s="3">
        <v>3006722</v>
      </c>
      <c r="L1925" s="3" t="s">
        <v>59</v>
      </c>
      <c r="M1925" s="3">
        <v>1</v>
      </c>
      <c r="N1925" s="3" t="s">
        <v>5464</v>
      </c>
      <c r="O1925" s="3" t="s">
        <v>21427</v>
      </c>
      <c r="P1925" s="3" t="s">
        <v>1000</v>
      </c>
      <c r="Q1925" s="3" t="s">
        <v>14952</v>
      </c>
      <c r="R1925" s="5" t="s">
        <v>21429</v>
      </c>
      <c r="S1925" s="3" t="s">
        <v>4148</v>
      </c>
      <c r="T1925" s="3" t="s">
        <v>236</v>
      </c>
      <c r="V1925" s="3">
        <v>25</v>
      </c>
      <c r="W1925" s="3">
        <v>0</v>
      </c>
      <c r="X1925" s="3">
        <v>119</v>
      </c>
      <c r="Y1925" s="3">
        <v>1923</v>
      </c>
      <c r="Z1925" s="3" t="s">
        <v>59</v>
      </c>
      <c r="AA1925" s="3">
        <v>20</v>
      </c>
      <c r="AB1925" s="3">
        <v>4</v>
      </c>
      <c r="AC1925" s="3">
        <v>3006722</v>
      </c>
      <c r="AD1925" s="3">
        <v>963756</v>
      </c>
      <c r="AF1925" s="3">
        <v>17</v>
      </c>
      <c r="AG1925" s="3">
        <v>140</v>
      </c>
    </row>
    <row r="1926" spans="1:33" ht="15.75" customHeight="1" x14ac:dyDescent="0.15">
      <c r="A1926" s="3">
        <v>23599</v>
      </c>
      <c r="B1926" s="3">
        <v>1924</v>
      </c>
      <c r="C1926" s="3">
        <v>278</v>
      </c>
      <c r="D1926" s="3" t="s">
        <v>5465</v>
      </c>
      <c r="E1926" s="3" t="s">
        <v>21430</v>
      </c>
      <c r="F1926" s="3" t="s">
        <v>1620</v>
      </c>
      <c r="G1926" s="3" t="s">
        <v>412</v>
      </c>
      <c r="H1926" s="3" t="s">
        <v>9329</v>
      </c>
      <c r="I1926" s="3" t="s">
        <v>14958</v>
      </c>
      <c r="J1926" s="3">
        <v>211.90780000000001</v>
      </c>
      <c r="K1926" s="3">
        <v>26620385</v>
      </c>
      <c r="L1926" s="3" t="s">
        <v>162</v>
      </c>
      <c r="M1926" s="3">
        <v>1</v>
      </c>
      <c r="N1926" s="3" t="s">
        <v>5465</v>
      </c>
      <c r="O1926" s="3" t="s">
        <v>21430</v>
      </c>
      <c r="P1926" s="3" t="s">
        <v>91</v>
      </c>
      <c r="Q1926" s="3" t="s">
        <v>14956</v>
      </c>
      <c r="R1926" s="5" t="s">
        <v>21432</v>
      </c>
      <c r="S1926" s="3" t="s">
        <v>9329</v>
      </c>
      <c r="T1926" s="3" t="s">
        <v>412</v>
      </c>
      <c r="V1926" s="3">
        <v>87</v>
      </c>
      <c r="W1926" s="3">
        <v>0</v>
      </c>
      <c r="X1926" s="3">
        <v>127</v>
      </c>
      <c r="Y1926" s="3">
        <v>1924</v>
      </c>
      <c r="Z1926" s="3" t="s">
        <v>162</v>
      </c>
      <c r="AA1926" s="3">
        <v>278</v>
      </c>
      <c r="AB1926" s="3">
        <v>56</v>
      </c>
      <c r="AC1926" s="3">
        <v>26620385</v>
      </c>
      <c r="AD1926" s="3">
        <v>8534698</v>
      </c>
      <c r="AF1926" s="3">
        <v>8</v>
      </c>
      <c r="AG1926" s="3">
        <v>188</v>
      </c>
    </row>
    <row r="1927" spans="1:33" ht="15.75" customHeight="1" x14ac:dyDescent="0.15">
      <c r="A1927" s="3">
        <v>26606</v>
      </c>
      <c r="B1927" s="3">
        <v>1925</v>
      </c>
      <c r="C1927" s="3">
        <v>640</v>
      </c>
      <c r="D1927" s="3" t="s">
        <v>5468</v>
      </c>
      <c r="E1927" s="3" t="s">
        <v>21434</v>
      </c>
      <c r="F1927" s="3" t="s">
        <v>331</v>
      </c>
      <c r="G1927" s="3" t="s">
        <v>167</v>
      </c>
      <c r="H1927" s="3" t="s">
        <v>12358</v>
      </c>
      <c r="I1927" s="3" t="s">
        <v>283</v>
      </c>
      <c r="J1927" s="3">
        <v>211.90389999999999</v>
      </c>
      <c r="K1927" s="3">
        <v>145263000</v>
      </c>
      <c r="L1927" s="3" t="s">
        <v>221</v>
      </c>
      <c r="M1927" s="3">
        <v>0</v>
      </c>
      <c r="N1927" s="3" t="s">
        <v>5468</v>
      </c>
      <c r="O1927" s="3" t="s">
        <v>21434</v>
      </c>
      <c r="P1927" s="8">
        <v>39814</v>
      </c>
      <c r="Q1927" s="3" t="s">
        <v>14960</v>
      </c>
      <c r="R1927" s="5" t="s">
        <v>21436</v>
      </c>
      <c r="S1927" s="3" t="s">
        <v>12358</v>
      </c>
      <c r="T1927" s="3" t="s">
        <v>167</v>
      </c>
      <c r="V1927" s="3">
        <v>123</v>
      </c>
      <c r="W1927" s="3">
        <v>44</v>
      </c>
      <c r="X1927" s="3">
        <v>108</v>
      </c>
      <c r="Y1927" s="3">
        <v>1925</v>
      </c>
      <c r="Z1927" s="3" t="s">
        <v>221</v>
      </c>
      <c r="AA1927" s="3">
        <v>640</v>
      </c>
      <c r="AB1927" s="3">
        <v>0</v>
      </c>
      <c r="AC1927" s="3">
        <v>145263000</v>
      </c>
      <c r="AD1927" s="3">
        <v>46573000</v>
      </c>
      <c r="AE1927" s="3" t="s">
        <v>283</v>
      </c>
      <c r="AF1927" s="3">
        <v>2</v>
      </c>
      <c r="AG1927" s="3">
        <v>1</v>
      </c>
    </row>
    <row r="1928" spans="1:33" ht="15.75" customHeight="1" x14ac:dyDescent="0.15">
      <c r="A1928" s="3">
        <v>25922</v>
      </c>
      <c r="B1928" s="3">
        <v>1926</v>
      </c>
      <c r="C1928" s="3">
        <v>16</v>
      </c>
      <c r="D1928" s="3" t="s">
        <v>5490</v>
      </c>
      <c r="E1928" s="3" t="s">
        <v>21438</v>
      </c>
      <c r="F1928" s="3" t="s">
        <v>331</v>
      </c>
      <c r="G1928" s="3" t="s">
        <v>167</v>
      </c>
      <c r="H1928" s="3" t="s">
        <v>271</v>
      </c>
      <c r="I1928" s="3" t="s">
        <v>271</v>
      </c>
      <c r="J1928" s="3">
        <v>211.82769999999999</v>
      </c>
      <c r="K1928" s="3">
        <v>2213871</v>
      </c>
      <c r="L1928" s="3" t="s">
        <v>356</v>
      </c>
      <c r="M1928" s="3">
        <v>0</v>
      </c>
      <c r="N1928" s="3" t="s">
        <v>5490</v>
      </c>
      <c r="O1928" s="3" t="s">
        <v>21438</v>
      </c>
      <c r="P1928" s="8">
        <v>39448</v>
      </c>
      <c r="Q1928" s="3" t="s">
        <v>14964</v>
      </c>
      <c r="R1928" s="5" t="s">
        <v>21440</v>
      </c>
      <c r="S1928" s="3" t="s">
        <v>271</v>
      </c>
      <c r="T1928" s="3" t="s">
        <v>167</v>
      </c>
      <c r="V1928" s="3">
        <v>124</v>
      </c>
      <c r="W1928" s="3">
        <v>28</v>
      </c>
      <c r="X1928" s="3">
        <v>101</v>
      </c>
      <c r="Y1928" s="3">
        <v>1926</v>
      </c>
      <c r="Z1928" s="3" t="s">
        <v>356</v>
      </c>
      <c r="AA1928" s="3">
        <v>16</v>
      </c>
      <c r="AB1928" s="3">
        <v>3</v>
      </c>
      <c r="AC1928" s="3">
        <v>2213871</v>
      </c>
      <c r="AD1928" s="3">
        <v>709966</v>
      </c>
      <c r="AE1928" s="3" t="s">
        <v>271</v>
      </c>
      <c r="AF1928" s="3">
        <v>18</v>
      </c>
      <c r="AG1928" s="3">
        <v>7</v>
      </c>
    </row>
    <row r="1929" spans="1:33" ht="15.75" customHeight="1" x14ac:dyDescent="0.15">
      <c r="A1929" s="3">
        <v>21941</v>
      </c>
      <c r="B1929" s="3">
        <v>1927</v>
      </c>
      <c r="C1929" s="3">
        <v>46</v>
      </c>
      <c r="D1929" s="3" t="s">
        <v>5491</v>
      </c>
      <c r="E1929" s="3" t="s">
        <v>21441</v>
      </c>
      <c r="F1929" s="3" t="s">
        <v>249</v>
      </c>
      <c r="G1929" s="3" t="s">
        <v>125</v>
      </c>
      <c r="H1929" s="3" t="s">
        <v>2347</v>
      </c>
      <c r="I1929" s="3" t="s">
        <v>14971</v>
      </c>
      <c r="J1929" s="3">
        <v>211.59049999999999</v>
      </c>
      <c r="K1929" s="3">
        <v>4497419</v>
      </c>
      <c r="L1929" s="3" t="s">
        <v>66</v>
      </c>
      <c r="M1929" s="3">
        <v>2</v>
      </c>
      <c r="N1929" s="3" t="s">
        <v>5491</v>
      </c>
      <c r="O1929" s="3" t="s">
        <v>21441</v>
      </c>
      <c r="P1929" s="3" t="s">
        <v>987</v>
      </c>
      <c r="Q1929" s="3" t="s">
        <v>14968</v>
      </c>
      <c r="R1929" s="5" t="s">
        <v>21442</v>
      </c>
      <c r="S1929" s="3" t="s">
        <v>2347</v>
      </c>
      <c r="T1929" s="3" t="s">
        <v>125</v>
      </c>
      <c r="V1929" s="3">
        <v>23</v>
      </c>
      <c r="W1929" s="3">
        <v>0</v>
      </c>
      <c r="X1929" s="3">
        <v>127</v>
      </c>
      <c r="Y1929" s="3">
        <v>1927</v>
      </c>
      <c r="Z1929" s="3" t="s">
        <v>66</v>
      </c>
      <c r="AA1929" s="3">
        <v>46</v>
      </c>
      <c r="AB1929" s="3">
        <v>21</v>
      </c>
      <c r="AC1929" s="3">
        <v>4497419</v>
      </c>
      <c r="AD1929" s="3">
        <v>1443375</v>
      </c>
      <c r="AF1929" s="3">
        <v>9</v>
      </c>
      <c r="AG1929" s="3">
        <v>166</v>
      </c>
    </row>
    <row r="1930" spans="1:33" ht="15.75" customHeight="1" x14ac:dyDescent="0.15">
      <c r="A1930" s="3">
        <v>24843</v>
      </c>
      <c r="B1930" s="3">
        <v>1928</v>
      </c>
      <c r="C1930" s="3">
        <v>40</v>
      </c>
      <c r="D1930" s="3" t="s">
        <v>3996</v>
      </c>
      <c r="E1930" s="3" t="s">
        <v>21443</v>
      </c>
      <c r="F1930" s="3" t="s">
        <v>475</v>
      </c>
      <c r="G1930" s="3" t="s">
        <v>277</v>
      </c>
      <c r="H1930" s="3" t="s">
        <v>475</v>
      </c>
      <c r="I1930" s="3" t="s">
        <v>203</v>
      </c>
      <c r="J1930" s="3">
        <v>210.80549999999999</v>
      </c>
      <c r="K1930" s="3">
        <v>6938497</v>
      </c>
      <c r="L1930" s="3" t="s">
        <v>66</v>
      </c>
      <c r="M1930" s="3">
        <v>0</v>
      </c>
      <c r="N1930" s="3" t="s">
        <v>3996</v>
      </c>
      <c r="O1930" s="3" t="s">
        <v>21443</v>
      </c>
      <c r="P1930" s="8">
        <v>39448</v>
      </c>
      <c r="Q1930" s="3" t="s">
        <v>3997</v>
      </c>
      <c r="R1930" s="5" t="s">
        <v>21445</v>
      </c>
      <c r="S1930" s="3" t="s">
        <v>475</v>
      </c>
      <c r="T1930" s="3" t="s">
        <v>277</v>
      </c>
      <c r="V1930" s="3">
        <v>127</v>
      </c>
      <c r="W1930" s="3">
        <v>127</v>
      </c>
      <c r="X1930" s="3">
        <v>127</v>
      </c>
      <c r="Y1930" s="3">
        <v>1928</v>
      </c>
      <c r="Z1930" s="3" t="s">
        <v>66</v>
      </c>
      <c r="AA1930" s="3">
        <v>40</v>
      </c>
      <c r="AB1930" s="3">
        <v>10</v>
      </c>
      <c r="AC1930" s="3">
        <v>6938497</v>
      </c>
      <c r="AD1930" s="3">
        <v>2232424</v>
      </c>
      <c r="AE1930" s="3" t="s">
        <v>203</v>
      </c>
      <c r="AF1930" s="3">
        <v>9</v>
      </c>
      <c r="AG1930" s="3">
        <v>9</v>
      </c>
    </row>
    <row r="1931" spans="1:33" ht="15.75" customHeight="1" x14ac:dyDescent="0.15">
      <c r="A1931" s="3">
        <v>21554</v>
      </c>
      <c r="B1931" s="3">
        <v>1929</v>
      </c>
      <c r="C1931" s="3">
        <v>40</v>
      </c>
      <c r="D1931" s="3" t="s">
        <v>5494</v>
      </c>
      <c r="E1931" s="3" t="s">
        <v>21447</v>
      </c>
      <c r="F1931" s="3" t="s">
        <v>947</v>
      </c>
      <c r="G1931" s="3" t="s">
        <v>389</v>
      </c>
      <c r="H1931" s="3" t="s">
        <v>11429</v>
      </c>
      <c r="I1931" s="3" t="s">
        <v>1421</v>
      </c>
      <c r="J1931" s="3">
        <v>210.67169999999999</v>
      </c>
      <c r="K1931" s="3">
        <v>5735000</v>
      </c>
      <c r="L1931" s="3" t="s">
        <v>221</v>
      </c>
      <c r="M1931" s="3">
        <v>2</v>
      </c>
      <c r="N1931" s="3" t="s">
        <v>5494</v>
      </c>
      <c r="O1931" s="3" t="s">
        <v>21447</v>
      </c>
      <c r="P1931" s="3" t="s">
        <v>835</v>
      </c>
      <c r="Q1931" s="3" t="s">
        <v>14978</v>
      </c>
      <c r="R1931" s="5" t="s">
        <v>21449</v>
      </c>
      <c r="S1931" s="3" t="s">
        <v>11429</v>
      </c>
      <c r="T1931" s="3" t="s">
        <v>389</v>
      </c>
      <c r="V1931" s="3">
        <v>21</v>
      </c>
      <c r="W1931" s="3">
        <v>0</v>
      </c>
      <c r="X1931" s="3">
        <v>109</v>
      </c>
      <c r="Y1931" s="3">
        <v>1929</v>
      </c>
      <c r="Z1931" s="3" t="s">
        <v>221</v>
      </c>
      <c r="AA1931" s="3">
        <v>40</v>
      </c>
      <c r="AB1931" s="3">
        <v>23</v>
      </c>
      <c r="AC1931" s="3">
        <v>5735000</v>
      </c>
      <c r="AD1931" s="3">
        <v>1846000</v>
      </c>
      <c r="AF1931" s="3">
        <v>2</v>
      </c>
      <c r="AG1931" s="3">
        <v>74</v>
      </c>
    </row>
    <row r="1932" spans="1:33" ht="15.75" customHeight="1" x14ac:dyDescent="0.15">
      <c r="A1932" s="3">
        <v>26113</v>
      </c>
      <c r="B1932" s="3">
        <v>1930</v>
      </c>
      <c r="C1932" s="3">
        <v>324</v>
      </c>
      <c r="D1932" s="3" t="s">
        <v>5498</v>
      </c>
      <c r="E1932" s="3" t="s">
        <v>21450</v>
      </c>
      <c r="F1932" s="3" t="s">
        <v>143</v>
      </c>
      <c r="G1932" s="3" t="s">
        <v>77</v>
      </c>
      <c r="H1932" s="3" t="s">
        <v>8627</v>
      </c>
      <c r="I1932" s="3" t="s">
        <v>838</v>
      </c>
      <c r="J1932" s="3">
        <v>210.51499999999999</v>
      </c>
      <c r="K1932" s="3">
        <v>8682000</v>
      </c>
      <c r="L1932" s="3" t="s">
        <v>59</v>
      </c>
      <c r="M1932" s="3">
        <v>0</v>
      </c>
      <c r="N1932" s="3" t="s">
        <v>5498</v>
      </c>
      <c r="O1932" s="3" t="s">
        <v>21450</v>
      </c>
      <c r="P1932" s="8">
        <v>39814</v>
      </c>
      <c r="Q1932" s="3" t="s">
        <v>8625</v>
      </c>
      <c r="R1932" s="5" t="s">
        <v>21451</v>
      </c>
      <c r="S1932" s="3" t="s">
        <v>8627</v>
      </c>
      <c r="T1932" s="3" t="s">
        <v>77</v>
      </c>
      <c r="V1932" s="3">
        <v>64</v>
      </c>
      <c r="W1932" s="3">
        <v>0</v>
      </c>
      <c r="X1932" s="3">
        <v>120</v>
      </c>
      <c r="Y1932" s="3">
        <v>1930</v>
      </c>
      <c r="Z1932" s="3" t="s">
        <v>59</v>
      </c>
      <c r="AA1932" s="3">
        <v>324</v>
      </c>
      <c r="AB1932" s="3">
        <v>51</v>
      </c>
      <c r="AC1932" s="3">
        <v>8682000</v>
      </c>
      <c r="AD1932" s="3">
        <v>2796000</v>
      </c>
      <c r="AF1932" s="3">
        <v>17</v>
      </c>
      <c r="AG1932" s="3">
        <v>55</v>
      </c>
    </row>
    <row r="1933" spans="1:33" ht="15.75" customHeight="1" x14ac:dyDescent="0.15">
      <c r="A1933" s="3">
        <v>23727</v>
      </c>
      <c r="B1933" s="3">
        <v>1931</v>
      </c>
      <c r="C1933" s="3">
        <v>10</v>
      </c>
      <c r="D1933" s="3" t="s">
        <v>5501</v>
      </c>
      <c r="E1933" s="3" t="s">
        <v>21453</v>
      </c>
      <c r="F1933" s="3" t="s">
        <v>143</v>
      </c>
      <c r="G1933" s="3" t="s">
        <v>77</v>
      </c>
      <c r="H1933" s="3" t="s">
        <v>6162</v>
      </c>
      <c r="I1933" s="3" t="s">
        <v>79</v>
      </c>
      <c r="J1933" s="3">
        <v>209.7936</v>
      </c>
      <c r="K1933" s="3">
        <v>6937703</v>
      </c>
      <c r="L1933" s="3" t="s">
        <v>340</v>
      </c>
      <c r="M1933" s="3">
        <v>1</v>
      </c>
      <c r="N1933" s="3" t="s">
        <v>5501</v>
      </c>
      <c r="O1933" s="3" t="s">
        <v>21453</v>
      </c>
      <c r="P1933" s="3" t="s">
        <v>1000</v>
      </c>
      <c r="Q1933" s="3" t="s">
        <v>6494</v>
      </c>
      <c r="R1933" s="5" t="s">
        <v>21455</v>
      </c>
      <c r="S1933" s="3" t="s">
        <v>6162</v>
      </c>
      <c r="T1933" s="3" t="s">
        <v>77</v>
      </c>
      <c r="V1933" s="3">
        <v>65</v>
      </c>
      <c r="W1933" s="3">
        <v>61</v>
      </c>
      <c r="X1933" s="3">
        <v>44</v>
      </c>
      <c r="Y1933" s="3">
        <v>1931</v>
      </c>
      <c r="Z1933" s="3" t="s">
        <v>340</v>
      </c>
      <c r="AA1933" s="3">
        <v>10</v>
      </c>
      <c r="AB1933" s="3">
        <v>5</v>
      </c>
      <c r="AC1933" s="3">
        <v>6937703</v>
      </c>
      <c r="AD1933" s="3">
        <v>2239460</v>
      </c>
      <c r="AE1933" s="3" t="s">
        <v>79</v>
      </c>
      <c r="AF1933" s="3">
        <v>6</v>
      </c>
      <c r="AG1933" s="3">
        <v>6</v>
      </c>
    </row>
    <row r="1934" spans="1:33" ht="15.75" customHeight="1" x14ac:dyDescent="0.15">
      <c r="A1934" s="3">
        <v>23170</v>
      </c>
      <c r="B1934" s="3">
        <v>1932</v>
      </c>
      <c r="C1934" s="3">
        <v>35</v>
      </c>
      <c r="D1934" s="3" t="s">
        <v>5504</v>
      </c>
      <c r="E1934" s="3" t="s">
        <v>21457</v>
      </c>
      <c r="F1934" s="3" t="s">
        <v>331</v>
      </c>
      <c r="G1934" s="3" t="s">
        <v>167</v>
      </c>
      <c r="H1934" s="3" t="s">
        <v>168</v>
      </c>
      <c r="I1934" s="3" t="s">
        <v>169</v>
      </c>
      <c r="J1934" s="3">
        <v>209.7569</v>
      </c>
      <c r="K1934" s="3">
        <v>8265956</v>
      </c>
      <c r="L1934" s="3" t="s">
        <v>40</v>
      </c>
      <c r="M1934" s="3">
        <v>1</v>
      </c>
      <c r="N1934" s="3" t="s">
        <v>5504</v>
      </c>
      <c r="O1934" s="3" t="s">
        <v>21457</v>
      </c>
      <c r="P1934" s="3" t="s">
        <v>91</v>
      </c>
      <c r="Q1934" s="3" t="s">
        <v>14989</v>
      </c>
      <c r="R1934" s="5" t="s">
        <v>21459</v>
      </c>
      <c r="S1934" s="3" t="s">
        <v>168</v>
      </c>
      <c r="T1934" s="3" t="s">
        <v>167</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15">
      <c r="A1935" s="3">
        <v>26334</v>
      </c>
      <c r="B1935" s="3">
        <v>1933</v>
      </c>
      <c r="C1935" s="3">
        <v>40</v>
      </c>
      <c r="D1935" s="3" t="s">
        <v>5518</v>
      </c>
      <c r="E1935" s="3" t="s">
        <v>21460</v>
      </c>
      <c r="F1935" s="3" t="s">
        <v>5738</v>
      </c>
      <c r="G1935" s="3" t="s">
        <v>599</v>
      </c>
      <c r="H1935" s="3" t="s">
        <v>3354</v>
      </c>
      <c r="I1935" s="3" t="s">
        <v>3354</v>
      </c>
      <c r="J1935" s="3">
        <v>209.69900000000001</v>
      </c>
      <c r="K1935" s="3">
        <v>3704000</v>
      </c>
      <c r="L1935" s="3" t="s">
        <v>71</v>
      </c>
      <c r="M1935" s="3">
        <v>0</v>
      </c>
      <c r="N1935" s="3" t="s">
        <v>5518</v>
      </c>
      <c r="O1935" s="3" t="s">
        <v>21460</v>
      </c>
      <c r="P1935" s="8">
        <v>38718</v>
      </c>
      <c r="Q1935" s="3" t="s">
        <v>14993</v>
      </c>
      <c r="R1935" s="5" t="s">
        <v>21463</v>
      </c>
      <c r="S1935" s="3" t="s">
        <v>3354</v>
      </c>
      <c r="T1935" s="3" t="s">
        <v>599</v>
      </c>
      <c r="V1935" s="3">
        <v>38</v>
      </c>
      <c r="W1935" s="3">
        <v>35</v>
      </c>
      <c r="X1935" s="3">
        <v>127</v>
      </c>
      <c r="Y1935" s="3">
        <v>1933</v>
      </c>
      <c r="Z1935" s="3" t="s">
        <v>71</v>
      </c>
      <c r="AA1935" s="3">
        <v>40</v>
      </c>
      <c r="AB1935" s="3">
        <v>11</v>
      </c>
      <c r="AC1935" s="3">
        <v>3704000</v>
      </c>
      <c r="AD1935" s="3">
        <v>1196000</v>
      </c>
      <c r="AE1935" s="3" t="s">
        <v>3354</v>
      </c>
      <c r="AF1935" s="3">
        <v>5</v>
      </c>
      <c r="AG1935" s="3">
        <v>13</v>
      </c>
    </row>
    <row r="1936" spans="1:33" ht="15.75" customHeight="1" x14ac:dyDescent="0.15">
      <c r="A1936" s="3">
        <v>22058</v>
      </c>
      <c r="B1936" s="3">
        <v>1934</v>
      </c>
      <c r="C1936" s="3">
        <v>439</v>
      </c>
      <c r="D1936" s="3" t="s">
        <v>5536</v>
      </c>
      <c r="E1936" s="3" t="s">
        <v>21465</v>
      </c>
      <c r="F1936" s="3" t="s">
        <v>36</v>
      </c>
      <c r="G1936" s="3" t="s">
        <v>37</v>
      </c>
      <c r="H1936" s="3" t="s">
        <v>8819</v>
      </c>
      <c r="I1936" s="3" t="s">
        <v>8820</v>
      </c>
      <c r="J1936" s="3">
        <v>209.6695</v>
      </c>
      <c r="K1936" s="3">
        <v>59714870</v>
      </c>
      <c r="L1936" s="3" t="s">
        <v>340</v>
      </c>
      <c r="M1936" s="3">
        <v>2</v>
      </c>
      <c r="N1936" s="3" t="s">
        <v>5536</v>
      </c>
      <c r="O1936" s="3" t="s">
        <v>21465</v>
      </c>
      <c r="P1936" s="3" t="s">
        <v>1101</v>
      </c>
      <c r="Q1936" s="3" t="s">
        <v>8832</v>
      </c>
      <c r="R1936" s="5" t="s">
        <v>21467</v>
      </c>
      <c r="S1936" s="3" t="s">
        <v>8819</v>
      </c>
      <c r="T1936" s="3" t="s">
        <v>37</v>
      </c>
      <c r="V1936" s="3">
        <v>127</v>
      </c>
      <c r="W1936" s="3">
        <v>0</v>
      </c>
      <c r="X1936" s="3">
        <v>45</v>
      </c>
      <c r="Y1936" s="3">
        <v>1934</v>
      </c>
      <c r="Z1936" s="3" t="s">
        <v>340</v>
      </c>
      <c r="AA1936" s="3">
        <v>439</v>
      </c>
      <c r="AB1936" s="3">
        <v>98</v>
      </c>
      <c r="AC1936" s="3">
        <v>59714870</v>
      </c>
      <c r="AD1936" s="3">
        <v>19283419</v>
      </c>
      <c r="AF1936" s="3">
        <v>6</v>
      </c>
      <c r="AG1936" s="3">
        <v>143</v>
      </c>
    </row>
    <row r="1937" spans="1:33" ht="15.75" customHeight="1" x14ac:dyDescent="0.15">
      <c r="A1937" s="3">
        <v>23837</v>
      </c>
      <c r="B1937" s="3">
        <v>1935</v>
      </c>
      <c r="C1937" s="3">
        <v>26</v>
      </c>
      <c r="D1937" s="3" t="s">
        <v>5541</v>
      </c>
      <c r="E1937" s="3" t="s">
        <v>21470</v>
      </c>
      <c r="F1937" s="3" t="s">
        <v>4272</v>
      </c>
      <c r="G1937" s="3" t="s">
        <v>780</v>
      </c>
      <c r="H1937" s="3" t="s">
        <v>2565</v>
      </c>
      <c r="I1937" s="3" t="s">
        <v>2566</v>
      </c>
      <c r="J1937" s="3">
        <v>209.41120000000001</v>
      </c>
      <c r="K1937" s="3">
        <v>16397923</v>
      </c>
      <c r="L1937" s="3" t="s">
        <v>50</v>
      </c>
      <c r="M1937" s="3">
        <v>1</v>
      </c>
      <c r="N1937" s="3" t="s">
        <v>5541</v>
      </c>
      <c r="O1937" s="3" t="s">
        <v>21470</v>
      </c>
      <c r="P1937" s="3" t="s">
        <v>179</v>
      </c>
      <c r="Q1937" s="3" t="s">
        <v>15002</v>
      </c>
      <c r="R1937" s="5" t="s">
        <v>21472</v>
      </c>
      <c r="S1937" s="3" t="s">
        <v>2565</v>
      </c>
      <c r="T1937" s="3" t="s">
        <v>780</v>
      </c>
      <c r="V1937" s="3">
        <v>10</v>
      </c>
      <c r="W1937" s="3">
        <v>10</v>
      </c>
      <c r="X1937" s="3">
        <v>58</v>
      </c>
      <c r="Y1937" s="3">
        <v>1935</v>
      </c>
      <c r="Z1937" s="3" t="s">
        <v>50</v>
      </c>
      <c r="AA1937" s="3">
        <v>26</v>
      </c>
      <c r="AB1937" s="3">
        <v>11</v>
      </c>
      <c r="AC1937" s="3">
        <v>16397923</v>
      </c>
      <c r="AD1937" s="3">
        <v>5299719</v>
      </c>
      <c r="AE1937" s="3" t="s">
        <v>2566</v>
      </c>
      <c r="AF1937" s="3">
        <v>11</v>
      </c>
      <c r="AG1937" s="3">
        <v>47</v>
      </c>
    </row>
    <row r="1938" spans="1:33" ht="15.75" customHeight="1" x14ac:dyDescent="0.15">
      <c r="A1938" s="3">
        <v>2627</v>
      </c>
      <c r="B1938" s="3">
        <v>1936</v>
      </c>
      <c r="C1938" s="3">
        <v>25</v>
      </c>
      <c r="D1938" s="3" t="s">
        <v>5542</v>
      </c>
      <c r="E1938" s="3" t="s">
        <v>21475</v>
      </c>
      <c r="F1938" s="3" t="s">
        <v>6874</v>
      </c>
      <c r="G1938" s="3" t="s">
        <v>621</v>
      </c>
      <c r="H1938" s="3" t="s">
        <v>12389</v>
      </c>
      <c r="I1938" s="3" t="s">
        <v>6692</v>
      </c>
      <c r="J1938" s="3">
        <v>209.4101</v>
      </c>
      <c r="K1938" s="3">
        <v>7006951</v>
      </c>
      <c r="L1938" s="3" t="s">
        <v>59</v>
      </c>
      <c r="M1938" s="3">
        <v>5</v>
      </c>
      <c r="N1938" s="3" t="s">
        <v>5542</v>
      </c>
      <c r="O1938" s="3" t="s">
        <v>21475</v>
      </c>
      <c r="P1938" s="3" t="s">
        <v>104</v>
      </c>
      <c r="Q1938" s="3" t="s">
        <v>15007</v>
      </c>
      <c r="R1938" s="5" t="s">
        <v>21477</v>
      </c>
      <c r="S1938" s="3" t="s">
        <v>12389</v>
      </c>
      <c r="T1938" s="3" t="s">
        <v>621</v>
      </c>
      <c r="V1938" s="3">
        <v>29</v>
      </c>
      <c r="W1938" s="3">
        <v>0</v>
      </c>
      <c r="X1938" s="3">
        <v>121</v>
      </c>
      <c r="Y1938" s="3">
        <v>1936</v>
      </c>
      <c r="Z1938" s="3" t="s">
        <v>59</v>
      </c>
      <c r="AA1938" s="3">
        <v>25</v>
      </c>
      <c r="AB1938" s="3">
        <v>14</v>
      </c>
      <c r="AC1938" s="3">
        <v>7006951</v>
      </c>
      <c r="AD1938" s="3">
        <v>2264616</v>
      </c>
      <c r="AF1938" s="3">
        <v>17</v>
      </c>
      <c r="AG1938" s="3">
        <v>110</v>
      </c>
    </row>
    <row r="1939" spans="1:33" ht="15.75" customHeight="1" x14ac:dyDescent="0.15">
      <c r="A1939" s="3">
        <v>21180</v>
      </c>
      <c r="B1939" s="3">
        <v>1937</v>
      </c>
      <c r="C1939" s="3">
        <v>23</v>
      </c>
      <c r="D1939" s="3" t="s">
        <v>5543</v>
      </c>
      <c r="E1939" s="3" t="s">
        <v>21478</v>
      </c>
      <c r="F1939" s="3" t="s">
        <v>657</v>
      </c>
      <c r="G1939" s="3" t="s">
        <v>246</v>
      </c>
      <c r="H1939" s="3" t="s">
        <v>12109</v>
      </c>
      <c r="I1939" s="3" t="s">
        <v>264</v>
      </c>
      <c r="J1939" s="3">
        <v>209.37780000000001</v>
      </c>
      <c r="K1939" s="3">
        <v>8289060</v>
      </c>
      <c r="L1939" s="3" t="s">
        <v>364</v>
      </c>
      <c r="M1939" s="3">
        <v>2</v>
      </c>
      <c r="N1939" s="3" t="s">
        <v>5543</v>
      </c>
      <c r="O1939" s="3" t="s">
        <v>21478</v>
      </c>
      <c r="P1939" s="3" t="s">
        <v>41</v>
      </c>
      <c r="Q1939" s="3" t="s">
        <v>15012</v>
      </c>
      <c r="R1939" s="5" t="s">
        <v>21480</v>
      </c>
      <c r="S1939" s="3" t="s">
        <v>12109</v>
      </c>
      <c r="T1939" s="3" t="s">
        <v>246</v>
      </c>
      <c r="V1939" s="3">
        <v>127</v>
      </c>
      <c r="W1939" s="3">
        <v>70</v>
      </c>
      <c r="X1939" s="3">
        <v>82</v>
      </c>
      <c r="Y1939" s="3">
        <v>1937</v>
      </c>
      <c r="Z1939" s="3" t="s">
        <v>364</v>
      </c>
      <c r="AA1939" s="3">
        <v>23</v>
      </c>
      <c r="AB1939" s="3">
        <v>11</v>
      </c>
      <c r="AC1939" s="3">
        <v>8289060</v>
      </c>
      <c r="AD1939" s="3">
        <v>2679268</v>
      </c>
      <c r="AE1939" s="3" t="s">
        <v>264</v>
      </c>
      <c r="AF1939" s="3">
        <v>20</v>
      </c>
      <c r="AG1939" s="3">
        <v>8</v>
      </c>
    </row>
    <row r="1940" spans="1:33" ht="15.75" customHeight="1" x14ac:dyDescent="0.15">
      <c r="A1940" s="3">
        <v>7685</v>
      </c>
      <c r="B1940" s="3">
        <v>1938</v>
      </c>
      <c r="C1940" s="3">
        <v>403</v>
      </c>
      <c r="D1940" s="3" t="s">
        <v>5547</v>
      </c>
      <c r="E1940" s="3" t="s">
        <v>21482</v>
      </c>
      <c r="F1940" s="3" t="s">
        <v>1318</v>
      </c>
      <c r="G1940" s="3" t="s">
        <v>707</v>
      </c>
      <c r="H1940" s="3" t="s">
        <v>4604</v>
      </c>
      <c r="I1940" s="3" t="s">
        <v>4751</v>
      </c>
      <c r="J1940" s="3">
        <v>209.2508</v>
      </c>
      <c r="K1940" s="3">
        <v>74381000</v>
      </c>
      <c r="L1940" s="3" t="s">
        <v>221</v>
      </c>
      <c r="M1940" s="3">
        <v>3</v>
      </c>
      <c r="N1940" s="3" t="s">
        <v>5547</v>
      </c>
      <c r="O1940" s="3" t="s">
        <v>21482</v>
      </c>
      <c r="P1940" s="3" t="s">
        <v>381</v>
      </c>
      <c r="Q1940" s="3" t="s">
        <v>15018</v>
      </c>
      <c r="R1940" s="5" t="s">
        <v>21484</v>
      </c>
      <c r="S1940" s="3" t="s">
        <v>4604</v>
      </c>
      <c r="T1940" s="3" t="s">
        <v>707</v>
      </c>
      <c r="V1940" s="3">
        <v>13</v>
      </c>
      <c r="W1940" s="3">
        <v>0</v>
      </c>
      <c r="X1940" s="3">
        <v>110</v>
      </c>
      <c r="Y1940" s="3">
        <v>1938</v>
      </c>
      <c r="Z1940" s="3" t="s">
        <v>221</v>
      </c>
      <c r="AA1940" s="3">
        <v>403</v>
      </c>
      <c r="AB1940" s="3">
        <v>292</v>
      </c>
      <c r="AC1940" s="3">
        <v>74381000</v>
      </c>
      <c r="AD1940" s="3">
        <v>24052000</v>
      </c>
      <c r="AF1940" s="3">
        <v>2</v>
      </c>
      <c r="AG1940" s="3">
        <v>841</v>
      </c>
    </row>
    <row r="1941" spans="1:33" ht="15.75" customHeight="1" x14ac:dyDescent="0.15">
      <c r="A1941" s="3">
        <v>26077</v>
      </c>
      <c r="B1941" s="3">
        <v>1939</v>
      </c>
      <c r="C1941" s="3">
        <v>49</v>
      </c>
      <c r="D1941" s="3" t="s">
        <v>5551</v>
      </c>
      <c r="E1941" s="3" t="s">
        <v>21487</v>
      </c>
      <c r="F1941" s="3" t="s">
        <v>947</v>
      </c>
      <c r="G1941" s="3" t="s">
        <v>389</v>
      </c>
      <c r="H1941" s="3" t="s">
        <v>12397</v>
      </c>
      <c r="I1941" s="3" t="s">
        <v>1421</v>
      </c>
      <c r="J1941" s="3">
        <v>209.2122</v>
      </c>
      <c r="K1941" s="3">
        <v>39083796</v>
      </c>
      <c r="L1941" s="3" t="s">
        <v>478</v>
      </c>
      <c r="M1941" s="3">
        <v>0</v>
      </c>
      <c r="N1941" s="3" t="s">
        <v>5551</v>
      </c>
      <c r="O1941" s="3" t="s">
        <v>21487</v>
      </c>
      <c r="P1941" s="8">
        <v>35431</v>
      </c>
      <c r="Q1941" s="3" t="s">
        <v>15025</v>
      </c>
      <c r="R1941" s="5" t="s">
        <v>21489</v>
      </c>
      <c r="S1941" s="3" t="s">
        <v>12397</v>
      </c>
      <c r="T1941" s="3" t="s">
        <v>389</v>
      </c>
      <c r="V1941" s="3">
        <v>22</v>
      </c>
      <c r="W1941" s="3">
        <v>0</v>
      </c>
      <c r="X1941" s="3">
        <v>43</v>
      </c>
      <c r="Y1941" s="3">
        <v>1939</v>
      </c>
      <c r="Z1941" s="3" t="s">
        <v>478</v>
      </c>
      <c r="AA1941" s="3">
        <v>49</v>
      </c>
      <c r="AB1941" s="3">
        <v>20</v>
      </c>
      <c r="AC1941" s="3">
        <v>39083796</v>
      </c>
      <c r="AD1941" s="3">
        <v>12639798</v>
      </c>
      <c r="AF1941" s="3">
        <v>15</v>
      </c>
      <c r="AG1941" s="3">
        <v>74</v>
      </c>
    </row>
    <row r="1942" spans="1:33" ht="15.75" customHeight="1" x14ac:dyDescent="0.15">
      <c r="A1942" s="3">
        <v>25873</v>
      </c>
      <c r="B1942" s="3">
        <v>1940</v>
      </c>
      <c r="C1942" s="3">
        <v>21</v>
      </c>
      <c r="D1942" s="3" t="s">
        <v>5556</v>
      </c>
      <c r="E1942" s="3" t="s">
        <v>21490</v>
      </c>
      <c r="F1942" s="3" t="s">
        <v>269</v>
      </c>
      <c r="G1942" s="3" t="s">
        <v>133</v>
      </c>
      <c r="H1942" s="3" t="s">
        <v>12399</v>
      </c>
      <c r="I1942" s="3" t="s">
        <v>1963</v>
      </c>
      <c r="J1942" s="3">
        <v>208.9956</v>
      </c>
      <c r="K1942" s="3">
        <v>4809974</v>
      </c>
      <c r="L1942" s="3" t="s">
        <v>221</v>
      </c>
      <c r="M1942" s="3">
        <v>0</v>
      </c>
      <c r="N1942" s="3" t="s">
        <v>5556</v>
      </c>
      <c r="O1942" s="3" t="s">
        <v>21490</v>
      </c>
      <c r="P1942" s="8">
        <v>37257</v>
      </c>
      <c r="Q1942" s="3" t="s">
        <v>15029</v>
      </c>
      <c r="R1942" s="5" t="s">
        <v>21492</v>
      </c>
      <c r="S1942" s="3" t="s">
        <v>12399</v>
      </c>
      <c r="T1942" s="3" t="s">
        <v>133</v>
      </c>
      <c r="V1942" s="3">
        <v>50</v>
      </c>
      <c r="W1942" s="3">
        <v>18</v>
      </c>
      <c r="X1942" s="3">
        <v>111</v>
      </c>
      <c r="Y1942" s="3">
        <v>1940</v>
      </c>
      <c r="Z1942" s="3" t="s">
        <v>221</v>
      </c>
      <c r="AA1942" s="3">
        <v>21</v>
      </c>
      <c r="AB1942" s="3">
        <v>8</v>
      </c>
      <c r="AC1942" s="3">
        <v>4809974</v>
      </c>
      <c r="AD1942" s="3">
        <v>1556648</v>
      </c>
      <c r="AE1942" s="3" t="s">
        <v>1963</v>
      </c>
      <c r="AF1942" s="3">
        <v>2</v>
      </c>
      <c r="AG1942" s="3">
        <v>43</v>
      </c>
    </row>
    <row r="1943" spans="1:33" ht="15.75" customHeight="1" x14ac:dyDescent="0.15">
      <c r="A1943" s="3">
        <v>22055</v>
      </c>
      <c r="B1943" s="3">
        <v>1941</v>
      </c>
      <c r="C1943" s="3">
        <v>138</v>
      </c>
      <c r="D1943" s="3" t="s">
        <v>5557</v>
      </c>
      <c r="E1943" s="3" t="s">
        <v>21494</v>
      </c>
      <c r="F1943" s="3" t="s">
        <v>5738</v>
      </c>
      <c r="G1943" s="3" t="s">
        <v>599</v>
      </c>
      <c r="H1943" s="3" t="s">
        <v>9402</v>
      </c>
      <c r="I1943" s="3" t="s">
        <v>3354</v>
      </c>
      <c r="J1943" s="3">
        <v>208.90119999999999</v>
      </c>
      <c r="K1943" s="3">
        <v>5232085</v>
      </c>
      <c r="L1943" s="3" t="s">
        <v>75</v>
      </c>
      <c r="M1943" s="3">
        <v>2</v>
      </c>
      <c r="N1943" s="3" t="s">
        <v>5557</v>
      </c>
      <c r="O1943" s="3" t="s">
        <v>21494</v>
      </c>
      <c r="P1943" s="3" t="s">
        <v>6086</v>
      </c>
      <c r="Q1943" s="3" t="s">
        <v>15033</v>
      </c>
      <c r="R1943" s="5" t="s">
        <v>21495</v>
      </c>
      <c r="S1943" s="3" t="s">
        <v>9402</v>
      </c>
      <c r="T1943" s="3" t="s">
        <v>599</v>
      </c>
      <c r="V1943" s="3">
        <v>39</v>
      </c>
      <c r="W1943" s="3">
        <v>36</v>
      </c>
      <c r="X1943" s="3">
        <v>46</v>
      </c>
      <c r="Y1943" s="3">
        <v>1941</v>
      </c>
      <c r="Z1943" s="3" t="s">
        <v>75</v>
      </c>
      <c r="AA1943" s="3">
        <v>138</v>
      </c>
      <c r="AB1943" s="3">
        <v>46</v>
      </c>
      <c r="AC1943" s="3">
        <v>5232085</v>
      </c>
      <c r="AD1943" s="3">
        <v>1693773</v>
      </c>
      <c r="AE1943" s="3" t="s">
        <v>3354</v>
      </c>
      <c r="AF1943" s="3">
        <v>14</v>
      </c>
      <c r="AG1943" s="3">
        <v>13</v>
      </c>
    </row>
    <row r="1944" spans="1:33" ht="15.75" customHeight="1" x14ac:dyDescent="0.15">
      <c r="A1944" s="3">
        <v>26321</v>
      </c>
      <c r="B1944" s="3">
        <v>1942</v>
      </c>
      <c r="C1944" s="3">
        <v>38</v>
      </c>
      <c r="D1944" s="3" t="s">
        <v>5558</v>
      </c>
      <c r="E1944" s="3" t="s">
        <v>21497</v>
      </c>
      <c r="F1944" s="3" t="s">
        <v>1009</v>
      </c>
      <c r="G1944" s="3" t="s">
        <v>403</v>
      </c>
      <c r="H1944" s="3" t="s">
        <v>8703</v>
      </c>
      <c r="I1944" s="3" t="s">
        <v>203</v>
      </c>
      <c r="J1944" s="3">
        <v>208.69319999999999</v>
      </c>
      <c r="K1944" s="3">
        <v>23780094</v>
      </c>
      <c r="L1944" s="3" t="s">
        <v>364</v>
      </c>
      <c r="M1944" s="3">
        <v>0</v>
      </c>
      <c r="N1944" s="3" t="s">
        <v>5558</v>
      </c>
      <c r="O1944" s="3" t="s">
        <v>21497</v>
      </c>
      <c r="P1944" s="8">
        <v>29952</v>
      </c>
      <c r="Q1944" s="3" t="s">
        <v>15038</v>
      </c>
      <c r="R1944" s="5" t="s">
        <v>21499</v>
      </c>
      <c r="S1944" s="3" t="s">
        <v>8703</v>
      </c>
      <c r="T1944" s="3" t="s">
        <v>403</v>
      </c>
      <c r="V1944" s="3">
        <v>59</v>
      </c>
      <c r="W1944" s="3">
        <v>127</v>
      </c>
      <c r="X1944" s="3">
        <v>83</v>
      </c>
      <c r="Y1944" s="3">
        <v>1942</v>
      </c>
      <c r="Z1944" s="3" t="s">
        <v>364</v>
      </c>
      <c r="AA1944" s="3">
        <v>38</v>
      </c>
      <c r="AB1944" s="3">
        <v>10</v>
      </c>
      <c r="AC1944" s="3">
        <v>23780094</v>
      </c>
      <c r="AD1944" s="3">
        <v>7703471</v>
      </c>
      <c r="AE1944" s="3" t="s">
        <v>203</v>
      </c>
      <c r="AF1944" s="3">
        <v>20</v>
      </c>
      <c r="AG1944" s="3">
        <v>9</v>
      </c>
    </row>
    <row r="1945" spans="1:33" ht="15.75" customHeight="1" x14ac:dyDescent="0.15">
      <c r="A1945" s="3">
        <v>23594</v>
      </c>
      <c r="B1945" s="3">
        <v>1943</v>
      </c>
      <c r="C1945" s="3">
        <v>59</v>
      </c>
      <c r="D1945" s="3" t="s">
        <v>5559</v>
      </c>
      <c r="E1945" s="3" t="s">
        <v>21500</v>
      </c>
      <c r="F1945" s="3" t="s">
        <v>269</v>
      </c>
      <c r="G1945" s="3" t="s">
        <v>133</v>
      </c>
      <c r="H1945" s="3" t="s">
        <v>8394</v>
      </c>
      <c r="I1945" s="3" t="s">
        <v>6704</v>
      </c>
      <c r="J1945" s="3">
        <v>208.6705</v>
      </c>
      <c r="K1945" s="3">
        <v>17088000</v>
      </c>
      <c r="L1945" s="3" t="s">
        <v>101</v>
      </c>
      <c r="M1945" s="3">
        <v>1</v>
      </c>
      <c r="N1945" s="3" t="s">
        <v>5559</v>
      </c>
      <c r="O1945" s="3" t="s">
        <v>21500</v>
      </c>
      <c r="P1945" s="3" t="s">
        <v>41</v>
      </c>
      <c r="Q1945" s="3" t="s">
        <v>15042</v>
      </c>
      <c r="R1945" s="5" t="s">
        <v>21502</v>
      </c>
      <c r="S1945" s="3" t="s">
        <v>8394</v>
      </c>
      <c r="T1945" s="3" t="s">
        <v>133</v>
      </c>
      <c r="V1945" s="3">
        <v>51</v>
      </c>
      <c r="W1945" s="3">
        <v>0</v>
      </c>
      <c r="X1945" s="3">
        <v>127</v>
      </c>
      <c r="Y1945" s="3">
        <v>1943</v>
      </c>
      <c r="Z1945" s="3" t="s">
        <v>101</v>
      </c>
      <c r="AA1945" s="3">
        <v>59</v>
      </c>
      <c r="AB1945" s="3">
        <v>21</v>
      </c>
      <c r="AC1945" s="3">
        <v>17088000</v>
      </c>
      <c r="AD1945" s="3">
        <v>5536000</v>
      </c>
      <c r="AF1945" s="3">
        <v>10</v>
      </c>
      <c r="AG1945" s="3">
        <v>509</v>
      </c>
    </row>
    <row r="1946" spans="1:33" ht="15.75" customHeight="1" x14ac:dyDescent="0.15">
      <c r="A1946" s="3">
        <v>22041</v>
      </c>
      <c r="B1946" s="3">
        <v>1944</v>
      </c>
      <c r="C1946" s="3">
        <v>41</v>
      </c>
      <c r="D1946" s="3" t="s">
        <v>5562</v>
      </c>
      <c r="E1946" s="3" t="s">
        <v>21503</v>
      </c>
      <c r="F1946" s="3" t="s">
        <v>475</v>
      </c>
      <c r="G1946" s="3" t="s">
        <v>277</v>
      </c>
      <c r="H1946" s="3" t="s">
        <v>8420</v>
      </c>
      <c r="I1946" s="3" t="s">
        <v>203</v>
      </c>
      <c r="J1946" s="3">
        <v>208.66970000000001</v>
      </c>
      <c r="K1946" s="3">
        <v>6188003</v>
      </c>
      <c r="L1946" s="3" t="s">
        <v>600</v>
      </c>
      <c r="M1946" s="3">
        <v>2</v>
      </c>
      <c r="N1946" s="3" t="s">
        <v>5562</v>
      </c>
      <c r="O1946" s="3" t="s">
        <v>21503</v>
      </c>
      <c r="P1946" s="3" t="s">
        <v>835</v>
      </c>
      <c r="Q1946" s="3" t="s">
        <v>8419</v>
      </c>
      <c r="R1946" s="5" t="s">
        <v>21504</v>
      </c>
      <c r="S1946" s="3" t="s">
        <v>8420</v>
      </c>
      <c r="T1946" s="3" t="s">
        <v>277</v>
      </c>
      <c r="V1946" s="3">
        <v>127</v>
      </c>
      <c r="W1946" s="3">
        <v>127</v>
      </c>
      <c r="X1946" s="3">
        <v>31</v>
      </c>
      <c r="Y1946" s="3">
        <v>1944</v>
      </c>
      <c r="Z1946" s="3" t="s">
        <v>600</v>
      </c>
      <c r="AA1946" s="3">
        <v>41</v>
      </c>
      <c r="AB1946" s="3">
        <v>12</v>
      </c>
      <c r="AC1946" s="3">
        <v>6188003</v>
      </c>
      <c r="AD1946" s="3">
        <v>2004733</v>
      </c>
      <c r="AE1946" s="3" t="s">
        <v>203</v>
      </c>
      <c r="AF1946" s="3">
        <v>13</v>
      </c>
      <c r="AG1946" s="3">
        <v>9</v>
      </c>
    </row>
    <row r="1947" spans="1:33" ht="15.75" customHeight="1" x14ac:dyDescent="0.15">
      <c r="A1947" s="3">
        <v>26292</v>
      </c>
      <c r="B1947" s="3">
        <v>1945</v>
      </c>
      <c r="C1947" s="3">
        <v>1</v>
      </c>
      <c r="D1947" s="3" t="s">
        <v>5564</v>
      </c>
      <c r="E1947" s="3" t="s">
        <v>21505</v>
      </c>
      <c r="F1947" s="3" t="s">
        <v>6874</v>
      </c>
      <c r="G1947" s="3" t="s">
        <v>621</v>
      </c>
      <c r="H1947" s="3" t="s">
        <v>384</v>
      </c>
      <c r="I1947" s="3" t="s">
        <v>4662</v>
      </c>
      <c r="J1947" s="3">
        <v>208.608</v>
      </c>
      <c r="K1947" s="3">
        <v>2103000</v>
      </c>
      <c r="L1947" s="3" t="s">
        <v>335</v>
      </c>
      <c r="M1947" s="3">
        <v>0</v>
      </c>
      <c r="N1947" s="3" t="s">
        <v>5564</v>
      </c>
      <c r="O1947" s="3" t="s">
        <v>21505</v>
      </c>
      <c r="P1947" s="8">
        <v>39448</v>
      </c>
      <c r="Q1947" s="3" t="s">
        <v>15050</v>
      </c>
      <c r="R1947" s="5" t="s">
        <v>21506</v>
      </c>
      <c r="S1947" s="3" t="s">
        <v>384</v>
      </c>
      <c r="T1947" s="3" t="s">
        <v>621</v>
      </c>
      <c r="V1947" s="3">
        <v>30</v>
      </c>
      <c r="W1947" s="3">
        <v>20</v>
      </c>
      <c r="X1947" s="3">
        <v>55</v>
      </c>
      <c r="Y1947" s="3">
        <v>1945</v>
      </c>
      <c r="Z1947" s="3" t="s">
        <v>335</v>
      </c>
      <c r="AA1947" s="3">
        <v>1</v>
      </c>
      <c r="AB1947" s="3">
        <v>2</v>
      </c>
      <c r="AC1947" s="3">
        <v>2103000</v>
      </c>
      <c r="AD1947" s="3">
        <v>681447</v>
      </c>
      <c r="AE1947" s="3" t="s">
        <v>4662</v>
      </c>
      <c r="AF1947" s="3">
        <v>21</v>
      </c>
      <c r="AG1947" s="3">
        <v>82</v>
      </c>
    </row>
    <row r="1948" spans="1:33" ht="15.75" customHeight="1" x14ac:dyDescent="0.15">
      <c r="A1948" s="3">
        <v>24136</v>
      </c>
      <c r="B1948" s="3">
        <v>1946</v>
      </c>
      <c r="C1948" s="3">
        <v>59</v>
      </c>
      <c r="D1948" s="3" t="s">
        <v>1025</v>
      </c>
      <c r="E1948" s="3" t="s">
        <v>21508</v>
      </c>
      <c r="F1948" s="3" t="s">
        <v>36</v>
      </c>
      <c r="G1948" s="3" t="s">
        <v>37</v>
      </c>
      <c r="H1948" s="3" t="s">
        <v>923</v>
      </c>
      <c r="I1948" s="3" t="s">
        <v>89</v>
      </c>
      <c r="J1948" s="3">
        <v>208.4512</v>
      </c>
      <c r="K1948" s="3">
        <v>11961999</v>
      </c>
      <c r="L1948" s="3" t="s">
        <v>162</v>
      </c>
      <c r="M1948" s="3">
        <v>1</v>
      </c>
      <c r="N1948" s="3" t="s">
        <v>1025</v>
      </c>
      <c r="O1948" s="3" t="s">
        <v>21508</v>
      </c>
      <c r="P1948" s="3" t="s">
        <v>1029</v>
      </c>
      <c r="Q1948" s="3" t="s">
        <v>1027</v>
      </c>
      <c r="R1948" s="5" t="s">
        <v>21509</v>
      </c>
      <c r="S1948" s="3" t="s">
        <v>923</v>
      </c>
      <c r="T1948" s="3" t="s">
        <v>37</v>
      </c>
      <c r="V1948" s="3">
        <v>127</v>
      </c>
      <c r="W1948" s="3">
        <v>84</v>
      </c>
      <c r="X1948" s="3">
        <v>127</v>
      </c>
      <c r="Y1948" s="3">
        <v>1946</v>
      </c>
      <c r="Z1948" s="3" t="s">
        <v>162</v>
      </c>
      <c r="AA1948" s="3">
        <v>59</v>
      </c>
      <c r="AB1948" s="3">
        <v>32</v>
      </c>
      <c r="AC1948" s="3">
        <v>11961999</v>
      </c>
      <c r="AD1948" s="3">
        <v>3878085</v>
      </c>
      <c r="AE1948" s="3" t="s">
        <v>89</v>
      </c>
      <c r="AF1948" s="3">
        <v>8</v>
      </c>
      <c r="AG1948" s="3">
        <v>4</v>
      </c>
    </row>
    <row r="1949" spans="1:33" ht="15.75" customHeight="1" x14ac:dyDescent="0.15">
      <c r="A1949" s="3">
        <v>24992</v>
      </c>
      <c r="B1949" s="3">
        <v>1947</v>
      </c>
      <c r="C1949" s="3">
        <v>27</v>
      </c>
      <c r="D1949" s="3" t="s">
        <v>5572</v>
      </c>
      <c r="E1949" s="3" t="s">
        <v>21511</v>
      </c>
      <c r="F1949" s="3" t="s">
        <v>475</v>
      </c>
      <c r="G1949" s="3" t="s">
        <v>277</v>
      </c>
      <c r="H1949" s="3" t="s">
        <v>475</v>
      </c>
      <c r="I1949" s="3" t="s">
        <v>203</v>
      </c>
      <c r="J1949" s="3">
        <v>208.3775</v>
      </c>
      <c r="K1949" s="3">
        <v>5662319</v>
      </c>
      <c r="L1949" s="3" t="s">
        <v>677</v>
      </c>
      <c r="M1949" s="3">
        <v>0</v>
      </c>
      <c r="N1949" s="3" t="s">
        <v>5572</v>
      </c>
      <c r="O1949" s="3" t="s">
        <v>21511</v>
      </c>
      <c r="P1949" s="8">
        <v>40179</v>
      </c>
      <c r="Q1949" s="3" t="s">
        <v>8161</v>
      </c>
      <c r="R1949" s="5" t="s">
        <v>21513</v>
      </c>
      <c r="S1949" s="3" t="s">
        <v>475</v>
      </c>
      <c r="T1949" s="3" t="s">
        <v>277</v>
      </c>
      <c r="V1949" s="3">
        <v>127</v>
      </c>
      <c r="W1949" s="3">
        <v>127</v>
      </c>
      <c r="X1949" s="3">
        <v>33</v>
      </c>
      <c r="Y1949" s="3">
        <v>1947</v>
      </c>
      <c r="Z1949" s="3" t="s">
        <v>677</v>
      </c>
      <c r="AA1949" s="3">
        <v>27</v>
      </c>
      <c r="AB1949" s="3">
        <v>5</v>
      </c>
      <c r="AC1949" s="3">
        <v>5662319</v>
      </c>
      <c r="AD1949" s="3">
        <v>1836165</v>
      </c>
      <c r="AE1949" s="3" t="s">
        <v>203</v>
      </c>
      <c r="AF1949" s="3">
        <v>12</v>
      </c>
      <c r="AG1949" s="3">
        <v>9</v>
      </c>
    </row>
    <row r="1950" spans="1:33" ht="15.75" customHeight="1" x14ac:dyDescent="0.15">
      <c r="A1950" s="3">
        <v>896</v>
      </c>
      <c r="B1950" s="3">
        <v>1948</v>
      </c>
      <c r="C1950" s="3">
        <v>80</v>
      </c>
      <c r="D1950" s="3" t="s">
        <v>5574</v>
      </c>
      <c r="E1950" s="3" t="s">
        <v>21515</v>
      </c>
      <c r="F1950" s="3" t="s">
        <v>210</v>
      </c>
      <c r="G1950" s="3" t="s">
        <v>114</v>
      </c>
      <c r="H1950" s="3" t="s">
        <v>11778</v>
      </c>
      <c r="I1950" s="3" t="s">
        <v>116</v>
      </c>
      <c r="J1950" s="3">
        <v>208.3604</v>
      </c>
      <c r="K1950" s="3">
        <v>6705325</v>
      </c>
      <c r="L1950" s="3" t="s">
        <v>66</v>
      </c>
      <c r="M1950" s="3">
        <v>3</v>
      </c>
      <c r="N1950" s="3" t="s">
        <v>5574</v>
      </c>
      <c r="O1950" s="3" t="s">
        <v>21515</v>
      </c>
      <c r="P1950" s="3" t="s">
        <v>787</v>
      </c>
      <c r="Q1950" s="3" t="s">
        <v>15064</v>
      </c>
      <c r="R1950" s="5" t="s">
        <v>21517</v>
      </c>
      <c r="S1950" s="3" t="s">
        <v>11778</v>
      </c>
      <c r="T1950" s="3" t="s">
        <v>114</v>
      </c>
      <c r="V1950" s="3">
        <v>40</v>
      </c>
      <c r="W1950" s="3">
        <v>34</v>
      </c>
      <c r="X1950" s="3">
        <v>127</v>
      </c>
      <c r="Y1950" s="3">
        <v>1948</v>
      </c>
      <c r="Z1950" s="3" t="s">
        <v>66</v>
      </c>
      <c r="AA1950" s="3">
        <v>80</v>
      </c>
      <c r="AB1950" s="3">
        <v>41</v>
      </c>
      <c r="AC1950" s="3">
        <v>6705325</v>
      </c>
      <c r="AD1950" s="3">
        <v>2174509</v>
      </c>
      <c r="AE1950" s="3" t="s">
        <v>116</v>
      </c>
      <c r="AF1950" s="3">
        <v>9</v>
      </c>
      <c r="AG1950" s="3">
        <v>46</v>
      </c>
    </row>
    <row r="1951" spans="1:33" ht="15.75" customHeight="1" x14ac:dyDescent="0.15">
      <c r="A1951" s="3">
        <v>25083</v>
      </c>
      <c r="B1951" s="3">
        <v>1949</v>
      </c>
      <c r="C1951" s="3">
        <v>117</v>
      </c>
      <c r="D1951" s="3" t="s">
        <v>5576</v>
      </c>
      <c r="E1951" s="3" t="s">
        <v>21518</v>
      </c>
      <c r="F1951" s="3" t="s">
        <v>7229</v>
      </c>
      <c r="G1951" s="3" t="s">
        <v>733</v>
      </c>
      <c r="H1951" s="3" t="s">
        <v>9115</v>
      </c>
      <c r="I1951" s="3" t="s">
        <v>5290</v>
      </c>
      <c r="J1951" s="3">
        <v>208.1534</v>
      </c>
      <c r="K1951" s="3">
        <v>6975506</v>
      </c>
      <c r="L1951" s="3" t="s">
        <v>101</v>
      </c>
      <c r="M1951" s="3">
        <v>0</v>
      </c>
      <c r="N1951" s="3" t="s">
        <v>5576</v>
      </c>
      <c r="O1951" s="3" t="s">
        <v>21518</v>
      </c>
      <c r="P1951" s="8">
        <v>39083</v>
      </c>
      <c r="Q1951" s="3" t="s">
        <v>15068</v>
      </c>
      <c r="R1951" s="5" t="s">
        <v>21520</v>
      </c>
      <c r="S1951" s="3" t="s">
        <v>9115</v>
      </c>
      <c r="T1951" s="3" t="s">
        <v>733</v>
      </c>
      <c r="V1951" s="3">
        <v>15</v>
      </c>
      <c r="W1951" s="3">
        <v>0</v>
      </c>
      <c r="X1951" s="3">
        <v>127</v>
      </c>
      <c r="Y1951" s="3">
        <v>1949</v>
      </c>
      <c r="Z1951" s="3" t="s">
        <v>101</v>
      </c>
      <c r="AA1951" s="3">
        <v>117</v>
      </c>
      <c r="AB1951" s="3">
        <v>37</v>
      </c>
      <c r="AC1951" s="3">
        <v>6975506</v>
      </c>
      <c r="AD1951" s="3">
        <v>2263647</v>
      </c>
      <c r="AF1951" s="3">
        <v>10</v>
      </c>
      <c r="AG1951" s="3">
        <v>58</v>
      </c>
    </row>
    <row r="1952" spans="1:33" ht="15.75" customHeight="1" x14ac:dyDescent="0.15">
      <c r="A1952" s="3">
        <v>22014</v>
      </c>
      <c r="B1952" s="3">
        <v>1950</v>
      </c>
      <c r="C1952" s="3">
        <v>278</v>
      </c>
      <c r="D1952" s="3" t="s">
        <v>5579</v>
      </c>
      <c r="E1952" s="3" t="s">
        <v>5579</v>
      </c>
      <c r="F1952" s="3" t="s">
        <v>475</v>
      </c>
      <c r="G1952" s="3" t="s">
        <v>277</v>
      </c>
      <c r="H1952" s="3" t="s">
        <v>9689</v>
      </c>
      <c r="I1952" s="3" t="s">
        <v>9646</v>
      </c>
      <c r="J1952" s="3">
        <v>208.05869999999999</v>
      </c>
      <c r="K1952" s="3">
        <v>70037502</v>
      </c>
      <c r="L1952" s="3" t="s">
        <v>162</v>
      </c>
      <c r="M1952" s="3">
        <v>2</v>
      </c>
      <c r="N1952" s="3" t="s">
        <v>5579</v>
      </c>
      <c r="O1952" s="3" t="s">
        <v>5579</v>
      </c>
      <c r="P1952" s="3" t="s">
        <v>4433</v>
      </c>
      <c r="Q1952" s="3" t="s">
        <v>9687</v>
      </c>
      <c r="R1952" s="5" t="s">
        <v>21522</v>
      </c>
      <c r="S1952" s="3" t="s">
        <v>9689</v>
      </c>
      <c r="T1952" s="3" t="s">
        <v>277</v>
      </c>
      <c r="V1952" s="3">
        <v>127</v>
      </c>
      <c r="W1952" s="3">
        <v>0</v>
      </c>
      <c r="X1952" s="3">
        <v>127</v>
      </c>
      <c r="Y1952" s="3">
        <v>1950</v>
      </c>
      <c r="Z1952" s="3" t="s">
        <v>162</v>
      </c>
      <c r="AA1952" s="3">
        <v>278</v>
      </c>
      <c r="AB1952" s="3">
        <v>173</v>
      </c>
      <c r="AC1952" s="3">
        <v>70037502</v>
      </c>
      <c r="AD1952" s="3">
        <v>22735119</v>
      </c>
      <c r="AF1952" s="3">
        <v>8</v>
      </c>
      <c r="AG1952" s="3">
        <v>146</v>
      </c>
    </row>
    <row r="1953" spans="1:33" ht="15.75" customHeight="1" x14ac:dyDescent="0.15">
      <c r="A1953" s="3">
        <v>21726</v>
      </c>
      <c r="B1953" s="3">
        <v>1951</v>
      </c>
      <c r="C1953" s="3">
        <v>58</v>
      </c>
      <c r="D1953" s="3" t="s">
        <v>5582</v>
      </c>
      <c r="E1953" s="3" t="s">
        <v>21525</v>
      </c>
      <c r="F1953" s="3" t="s">
        <v>36</v>
      </c>
      <c r="G1953" s="3" t="s">
        <v>37</v>
      </c>
      <c r="H1953" s="3" t="s">
        <v>817</v>
      </c>
      <c r="I1953" s="3" t="s">
        <v>817</v>
      </c>
      <c r="J1953" s="3">
        <v>208.0318</v>
      </c>
      <c r="K1953" s="3">
        <v>5216173</v>
      </c>
      <c r="L1953" s="3" t="s">
        <v>221</v>
      </c>
      <c r="M1953" s="3">
        <v>2</v>
      </c>
      <c r="N1953" s="3" t="s">
        <v>5582</v>
      </c>
      <c r="O1953" s="3" t="s">
        <v>21525</v>
      </c>
      <c r="P1953" s="3" t="s">
        <v>179</v>
      </c>
      <c r="Q1953" s="3" t="s">
        <v>10716</v>
      </c>
      <c r="R1953" s="5" t="s">
        <v>21527</v>
      </c>
      <c r="S1953" s="3" t="s">
        <v>817</v>
      </c>
      <c r="T1953" s="3" t="s">
        <v>37</v>
      </c>
      <c r="V1953" s="3">
        <v>127</v>
      </c>
      <c r="W1953" s="3">
        <v>49</v>
      </c>
      <c r="X1953" s="3">
        <v>112</v>
      </c>
      <c r="Y1953" s="3">
        <v>1951</v>
      </c>
      <c r="Z1953" s="3" t="s">
        <v>221</v>
      </c>
      <c r="AA1953" s="3">
        <v>58</v>
      </c>
      <c r="AB1953" s="3">
        <v>42</v>
      </c>
      <c r="AC1953" s="3">
        <v>5216173</v>
      </c>
      <c r="AD1953" s="3">
        <v>1693388</v>
      </c>
      <c r="AE1953" s="3" t="s">
        <v>817</v>
      </c>
      <c r="AF1953" s="3">
        <v>2</v>
      </c>
      <c r="AG1953" s="3">
        <v>11</v>
      </c>
    </row>
    <row r="1954" spans="1:33" ht="15.75" customHeight="1" x14ac:dyDescent="0.15">
      <c r="A1954" s="3">
        <v>21862</v>
      </c>
      <c r="B1954" s="3">
        <v>1952</v>
      </c>
      <c r="C1954" s="3">
        <v>85</v>
      </c>
      <c r="D1954" s="3" t="s">
        <v>5596</v>
      </c>
      <c r="E1954" s="3" t="s">
        <v>21528</v>
      </c>
      <c r="F1954" s="3" t="s">
        <v>855</v>
      </c>
      <c r="G1954" s="3" t="s">
        <v>292</v>
      </c>
      <c r="H1954" s="3" t="s">
        <v>1032</v>
      </c>
      <c r="I1954" s="3" t="s">
        <v>1032</v>
      </c>
      <c r="J1954" s="3">
        <v>208.0198</v>
      </c>
      <c r="K1954" s="3">
        <v>8104000</v>
      </c>
      <c r="L1954" s="3" t="s">
        <v>335</v>
      </c>
      <c r="M1954" s="3">
        <v>2</v>
      </c>
      <c r="N1954" s="3" t="s">
        <v>5596</v>
      </c>
      <c r="O1954" s="3" t="s">
        <v>21528</v>
      </c>
      <c r="P1954" s="3" t="s">
        <v>104</v>
      </c>
      <c r="Q1954" s="3" t="s">
        <v>15082</v>
      </c>
      <c r="R1954" s="5" t="s">
        <v>21529</v>
      </c>
      <c r="S1954" s="3" t="s">
        <v>1032</v>
      </c>
      <c r="T1954" s="3" t="s">
        <v>292</v>
      </c>
      <c r="V1954" s="3">
        <v>63</v>
      </c>
      <c r="W1954" s="3">
        <v>50</v>
      </c>
      <c r="X1954" s="3">
        <v>56</v>
      </c>
      <c r="Y1954" s="3">
        <v>1952</v>
      </c>
      <c r="Z1954" s="3" t="s">
        <v>335</v>
      </c>
      <c r="AA1954" s="3">
        <v>85</v>
      </c>
      <c r="AB1954" s="3">
        <v>26</v>
      </c>
      <c r="AC1954" s="3">
        <v>8104000</v>
      </c>
      <c r="AD1954" s="3">
        <v>2631000</v>
      </c>
      <c r="AE1954" s="3" t="s">
        <v>1032</v>
      </c>
      <c r="AF1954" s="3">
        <v>21</v>
      </c>
      <c r="AG1954" s="3">
        <v>49</v>
      </c>
    </row>
    <row r="1955" spans="1:33" ht="15.75" customHeight="1" x14ac:dyDescent="0.15">
      <c r="A1955" s="3">
        <v>24808</v>
      </c>
      <c r="B1955" s="3">
        <v>1953</v>
      </c>
      <c r="C1955" s="3">
        <v>25</v>
      </c>
      <c r="D1955" s="3" t="s">
        <v>5597</v>
      </c>
      <c r="E1955" s="3" t="s">
        <v>21531</v>
      </c>
      <c r="F1955" s="3" t="s">
        <v>1121</v>
      </c>
      <c r="G1955" s="3" t="s">
        <v>497</v>
      </c>
      <c r="H1955" s="3" t="s">
        <v>12439</v>
      </c>
      <c r="I1955" s="3" t="s">
        <v>1587</v>
      </c>
      <c r="J1955" s="3">
        <v>207.89599999999999</v>
      </c>
      <c r="K1955" s="3">
        <v>5281501</v>
      </c>
      <c r="L1955" s="3" t="s">
        <v>162</v>
      </c>
      <c r="M1955" s="3">
        <v>0</v>
      </c>
      <c r="N1955" s="3" t="s">
        <v>5597</v>
      </c>
      <c r="O1955" s="3" t="s">
        <v>21531</v>
      </c>
      <c r="P1955" s="8">
        <v>38718</v>
      </c>
      <c r="Q1955" s="3" t="s">
        <v>15087</v>
      </c>
      <c r="R1955" s="5" t="s">
        <v>21533</v>
      </c>
      <c r="S1955" s="3" t="s">
        <v>12439</v>
      </c>
      <c r="T1955" s="3" t="s">
        <v>497</v>
      </c>
      <c r="V1955" s="3">
        <v>23</v>
      </c>
      <c r="W1955" s="3">
        <v>0</v>
      </c>
      <c r="X1955" s="3">
        <v>127</v>
      </c>
      <c r="Y1955" s="3">
        <v>1953</v>
      </c>
      <c r="Z1955" s="3" t="s">
        <v>162</v>
      </c>
      <c r="AA1955" s="3">
        <v>25</v>
      </c>
      <c r="AB1955" s="3">
        <v>12</v>
      </c>
      <c r="AC1955" s="3">
        <v>5281501</v>
      </c>
      <c r="AD1955" s="3">
        <v>1715352</v>
      </c>
      <c r="AF1955" s="3">
        <v>8</v>
      </c>
      <c r="AG1955" s="3">
        <v>27</v>
      </c>
    </row>
    <row r="1956" spans="1:33" ht="15.75" customHeight="1" x14ac:dyDescent="0.15">
      <c r="A1956" s="3">
        <v>1546</v>
      </c>
      <c r="B1956" s="3">
        <v>1954</v>
      </c>
      <c r="C1956" s="3">
        <v>124</v>
      </c>
      <c r="D1956" s="3" t="s">
        <v>5599</v>
      </c>
      <c r="E1956" s="3" t="s">
        <v>21535</v>
      </c>
      <c r="F1956" s="3" t="s">
        <v>36</v>
      </c>
      <c r="G1956" s="3" t="s">
        <v>37</v>
      </c>
      <c r="H1956" s="3" t="s">
        <v>817</v>
      </c>
      <c r="I1956" s="3" t="s">
        <v>817</v>
      </c>
      <c r="J1956" s="3">
        <v>207.65770000000001</v>
      </c>
      <c r="K1956" s="3">
        <v>28712813</v>
      </c>
      <c r="L1956" s="3" t="s">
        <v>215</v>
      </c>
      <c r="M1956" s="3">
        <v>6</v>
      </c>
      <c r="N1956" s="3" t="s">
        <v>5599</v>
      </c>
      <c r="O1956" s="3" t="s">
        <v>21535</v>
      </c>
      <c r="P1956" s="3" t="s">
        <v>1063</v>
      </c>
      <c r="Q1956" s="3" t="s">
        <v>10721</v>
      </c>
      <c r="R1956" s="5" t="s">
        <v>21537</v>
      </c>
      <c r="S1956" s="3" t="s">
        <v>817</v>
      </c>
      <c r="T1956" s="3" t="s">
        <v>37</v>
      </c>
      <c r="V1956" s="3">
        <v>127</v>
      </c>
      <c r="W1956" s="3">
        <v>50</v>
      </c>
      <c r="X1956" s="3">
        <v>111</v>
      </c>
      <c r="Y1956" s="3">
        <v>1954</v>
      </c>
      <c r="Z1956" s="3" t="s">
        <v>215</v>
      </c>
      <c r="AA1956" s="3">
        <v>124</v>
      </c>
      <c r="AB1956" s="3">
        <v>65</v>
      </c>
      <c r="AC1956" s="3">
        <v>28712813</v>
      </c>
      <c r="AD1956" s="3">
        <v>9332713</v>
      </c>
      <c r="AE1956" s="3" t="s">
        <v>817</v>
      </c>
      <c r="AF1956" s="3">
        <v>7</v>
      </c>
      <c r="AG1956" s="3">
        <v>11</v>
      </c>
    </row>
    <row r="1957" spans="1:33" ht="15.75" customHeight="1" x14ac:dyDescent="0.15">
      <c r="A1957" s="3">
        <v>145</v>
      </c>
      <c r="B1957" s="3">
        <v>1955</v>
      </c>
      <c r="C1957" s="3">
        <v>106</v>
      </c>
      <c r="D1957" s="3" t="s">
        <v>5600</v>
      </c>
      <c r="E1957" s="3" t="s">
        <v>21538</v>
      </c>
      <c r="F1957" s="3" t="s">
        <v>1072</v>
      </c>
      <c r="G1957" s="3" t="s">
        <v>575</v>
      </c>
      <c r="H1957" s="3" t="s">
        <v>1375</v>
      </c>
      <c r="I1957" s="3" t="s">
        <v>1375</v>
      </c>
      <c r="J1957" s="3">
        <v>207.64420000000001</v>
      </c>
      <c r="K1957" s="3">
        <v>19957427</v>
      </c>
      <c r="L1957" s="3" t="s">
        <v>101</v>
      </c>
      <c r="M1957" s="3">
        <v>3</v>
      </c>
      <c r="N1957" s="3" t="s">
        <v>5600</v>
      </c>
      <c r="O1957" s="3" t="s">
        <v>21538</v>
      </c>
      <c r="P1957" s="3" t="s">
        <v>787</v>
      </c>
      <c r="Q1957" s="3" t="s">
        <v>15095</v>
      </c>
      <c r="R1957" s="5" t="s">
        <v>21540</v>
      </c>
      <c r="S1957" s="3" t="s">
        <v>1375</v>
      </c>
      <c r="T1957" s="3" t="s">
        <v>575</v>
      </c>
      <c r="V1957" s="3">
        <v>44</v>
      </c>
      <c r="W1957" s="3">
        <v>36</v>
      </c>
      <c r="X1957" s="3">
        <v>127</v>
      </c>
      <c r="Y1957" s="3">
        <v>1955</v>
      </c>
      <c r="Z1957" s="3" t="s">
        <v>101</v>
      </c>
      <c r="AA1957" s="3">
        <v>106</v>
      </c>
      <c r="AB1957" s="3">
        <v>58</v>
      </c>
      <c r="AC1957" s="3">
        <v>19957427</v>
      </c>
      <c r="AD1957" s="3">
        <v>6487177</v>
      </c>
      <c r="AE1957" s="3" t="s">
        <v>1375</v>
      </c>
      <c r="AF1957" s="3">
        <v>10</v>
      </c>
      <c r="AG1957" s="3">
        <v>23</v>
      </c>
    </row>
    <row r="1958" spans="1:33" ht="15.75" customHeight="1" x14ac:dyDescent="0.15">
      <c r="A1958" s="3">
        <v>17348</v>
      </c>
      <c r="B1958" s="3">
        <v>1956</v>
      </c>
      <c r="C1958" s="3">
        <v>425</v>
      </c>
      <c r="D1958" s="3" t="s">
        <v>5602</v>
      </c>
      <c r="E1958" s="3" t="s">
        <v>21542</v>
      </c>
      <c r="F1958" s="3" t="s">
        <v>657</v>
      </c>
      <c r="G1958" s="3" t="s">
        <v>246</v>
      </c>
      <c r="H1958" s="3" t="s">
        <v>240</v>
      </c>
      <c r="I1958" s="3" t="s">
        <v>240</v>
      </c>
      <c r="J1958" s="3">
        <v>207.51599999999999</v>
      </c>
      <c r="K1958" s="3">
        <v>56872000</v>
      </c>
      <c r="L1958" s="3" t="s">
        <v>221</v>
      </c>
      <c r="M1958" s="3">
        <v>4</v>
      </c>
      <c r="N1958" s="3" t="s">
        <v>5602</v>
      </c>
      <c r="O1958" s="3" t="s">
        <v>21542</v>
      </c>
      <c r="P1958" s="3" t="s">
        <v>835</v>
      </c>
      <c r="Q1958" s="3" t="s">
        <v>15103</v>
      </c>
      <c r="R1958" s="5" t="s">
        <v>21543</v>
      </c>
      <c r="S1958" s="3" t="s">
        <v>240</v>
      </c>
      <c r="T1958" s="3" t="s">
        <v>246</v>
      </c>
      <c r="V1958" s="3">
        <v>127</v>
      </c>
      <c r="W1958" s="3">
        <v>41</v>
      </c>
      <c r="X1958" s="3">
        <v>113</v>
      </c>
      <c r="Y1958" s="3">
        <v>1956</v>
      </c>
      <c r="Z1958" s="3" t="s">
        <v>221</v>
      </c>
      <c r="AA1958" s="3">
        <v>425</v>
      </c>
      <c r="AB1958" s="3">
        <v>117</v>
      </c>
      <c r="AC1958" s="3">
        <v>56872000</v>
      </c>
      <c r="AD1958" s="3">
        <v>18494000</v>
      </c>
      <c r="AE1958" s="3" t="s">
        <v>240</v>
      </c>
      <c r="AF1958" s="3">
        <v>2</v>
      </c>
      <c r="AG1958" s="3">
        <v>18</v>
      </c>
    </row>
    <row r="1959" spans="1:33" ht="15.75" customHeight="1" x14ac:dyDescent="0.15">
      <c r="A1959" s="3">
        <v>17811</v>
      </c>
      <c r="B1959" s="3">
        <v>1957</v>
      </c>
      <c r="C1959" s="3">
        <v>29</v>
      </c>
      <c r="D1959" s="3" t="s">
        <v>5605</v>
      </c>
      <c r="E1959" s="3" t="s">
        <v>21545</v>
      </c>
      <c r="F1959" s="3" t="s">
        <v>36</v>
      </c>
      <c r="G1959" s="3" t="s">
        <v>37</v>
      </c>
      <c r="H1959" s="3" t="s">
        <v>11562</v>
      </c>
      <c r="I1959" s="3" t="s">
        <v>39</v>
      </c>
      <c r="J1959" s="3">
        <v>207.36529999999999</v>
      </c>
      <c r="K1959" s="3">
        <v>22927724</v>
      </c>
      <c r="L1959" s="3" t="s">
        <v>75</v>
      </c>
      <c r="M1959" s="3">
        <v>4</v>
      </c>
      <c r="N1959" s="3" t="s">
        <v>5605</v>
      </c>
      <c r="O1959" s="3" t="s">
        <v>21545</v>
      </c>
      <c r="P1959" s="3" t="s">
        <v>787</v>
      </c>
      <c r="Q1959" s="3" t="s">
        <v>11558</v>
      </c>
      <c r="R1959" s="5" t="s">
        <v>21546</v>
      </c>
      <c r="S1959" s="3" t="s">
        <v>11562</v>
      </c>
      <c r="T1959" s="3" t="s">
        <v>37</v>
      </c>
      <c r="V1959" s="3">
        <v>127</v>
      </c>
      <c r="W1959" s="3">
        <v>120</v>
      </c>
      <c r="X1959" s="3">
        <v>47</v>
      </c>
      <c r="Y1959" s="3">
        <v>1957</v>
      </c>
      <c r="Z1959" s="3" t="s">
        <v>75</v>
      </c>
      <c r="AA1959" s="3">
        <v>29</v>
      </c>
      <c r="AB1959" s="3">
        <v>12</v>
      </c>
      <c r="AC1959" s="3">
        <v>22927724</v>
      </c>
      <c r="AD1959" s="3">
        <v>7459439</v>
      </c>
      <c r="AE1959" s="3" t="s">
        <v>39</v>
      </c>
      <c r="AF1959" s="3">
        <v>14</v>
      </c>
      <c r="AG1959" s="3">
        <v>2</v>
      </c>
    </row>
    <row r="1960" spans="1:33" ht="15.75" customHeight="1" x14ac:dyDescent="0.15">
      <c r="A1960" s="3">
        <v>26371</v>
      </c>
      <c r="B1960" s="3">
        <v>1958</v>
      </c>
      <c r="C1960" s="3">
        <v>202</v>
      </c>
      <c r="D1960" s="3" t="s">
        <v>5606</v>
      </c>
      <c r="E1960" s="3" t="s">
        <v>21548</v>
      </c>
      <c r="F1960" s="3" t="s">
        <v>1193</v>
      </c>
      <c r="G1960" s="3" t="s">
        <v>564</v>
      </c>
      <c r="H1960" s="3" t="s">
        <v>12451</v>
      </c>
      <c r="I1960" s="3" t="s">
        <v>2049</v>
      </c>
      <c r="J1960" s="3">
        <v>207.31020000000001</v>
      </c>
      <c r="K1960" s="3">
        <v>3658875</v>
      </c>
      <c r="L1960" s="3" t="s">
        <v>335</v>
      </c>
      <c r="M1960" s="3">
        <v>0</v>
      </c>
      <c r="N1960" s="3" t="s">
        <v>5606</v>
      </c>
      <c r="O1960" s="3" t="s">
        <v>21548</v>
      </c>
      <c r="P1960" s="8">
        <v>38718</v>
      </c>
      <c r="Q1960" s="3" t="s">
        <v>15114</v>
      </c>
      <c r="R1960" s="5" t="s">
        <v>21549</v>
      </c>
      <c r="S1960" s="3" t="s">
        <v>12451</v>
      </c>
      <c r="T1960" s="3" t="s">
        <v>564</v>
      </c>
      <c r="V1960" s="3">
        <v>56</v>
      </c>
      <c r="W1960" s="3">
        <v>24</v>
      </c>
      <c r="X1960" s="3">
        <v>57</v>
      </c>
      <c r="Y1960" s="3">
        <v>1958</v>
      </c>
      <c r="Z1960" s="3" t="s">
        <v>335</v>
      </c>
      <c r="AA1960" s="3">
        <v>202</v>
      </c>
      <c r="AB1960" s="3">
        <v>80</v>
      </c>
      <c r="AC1960" s="3">
        <v>3658875</v>
      </c>
      <c r="AD1960" s="3">
        <v>1190613</v>
      </c>
      <c r="AE1960" s="3" t="s">
        <v>2049</v>
      </c>
      <c r="AF1960" s="3">
        <v>21</v>
      </c>
      <c r="AG1960" s="3">
        <v>35</v>
      </c>
    </row>
    <row r="1961" spans="1:33" ht="15.75" customHeight="1" x14ac:dyDescent="0.15">
      <c r="A1961" s="3">
        <v>6402</v>
      </c>
      <c r="B1961" s="3">
        <v>1959</v>
      </c>
      <c r="C1961" s="3">
        <v>255</v>
      </c>
      <c r="D1961" s="3" t="s">
        <v>5622</v>
      </c>
      <c r="E1961" s="3" t="s">
        <v>21551</v>
      </c>
      <c r="F1961" s="3" t="s">
        <v>1121</v>
      </c>
      <c r="G1961" s="3" t="s">
        <v>497</v>
      </c>
      <c r="H1961" s="3" t="s">
        <v>12454</v>
      </c>
      <c r="I1961" s="3" t="s">
        <v>742</v>
      </c>
      <c r="J1961" s="3">
        <v>207.20240000000001</v>
      </c>
      <c r="K1961" s="3">
        <v>52470907</v>
      </c>
      <c r="L1961" s="3" t="s">
        <v>478</v>
      </c>
      <c r="M1961" s="3">
        <v>2</v>
      </c>
      <c r="N1961" s="3" t="s">
        <v>5622</v>
      </c>
      <c r="O1961" s="3" t="s">
        <v>21551</v>
      </c>
      <c r="P1961" s="3" t="s">
        <v>10163</v>
      </c>
      <c r="Q1961" s="3" t="s">
        <v>15118</v>
      </c>
      <c r="R1961" s="5" t="s">
        <v>21552</v>
      </c>
      <c r="S1961" s="3" t="s">
        <v>12454</v>
      </c>
      <c r="T1961" s="3" t="s">
        <v>497</v>
      </c>
      <c r="V1961" s="3">
        <v>24</v>
      </c>
      <c r="W1961" s="3">
        <v>83</v>
      </c>
      <c r="X1961" s="3">
        <v>44</v>
      </c>
      <c r="Y1961" s="3">
        <v>1959</v>
      </c>
      <c r="Z1961" s="3" t="s">
        <v>478</v>
      </c>
      <c r="AA1961" s="3">
        <v>255</v>
      </c>
      <c r="AB1961" s="3">
        <v>88</v>
      </c>
      <c r="AC1961" s="3">
        <v>52470907</v>
      </c>
      <c r="AD1961" s="3">
        <v>17080242</v>
      </c>
      <c r="AE1961" s="3" t="s">
        <v>742</v>
      </c>
      <c r="AF1961" s="3">
        <v>15</v>
      </c>
      <c r="AG1961" s="3">
        <v>17</v>
      </c>
    </row>
    <row r="1962" spans="1:33" ht="15.75" customHeight="1" x14ac:dyDescent="0.15">
      <c r="A1962" s="3">
        <v>21755</v>
      </c>
      <c r="B1962" s="3">
        <v>1960</v>
      </c>
      <c r="C1962" s="3">
        <v>121</v>
      </c>
      <c r="D1962" s="3" t="s">
        <v>5624</v>
      </c>
      <c r="E1962" s="3" t="s">
        <v>21553</v>
      </c>
      <c r="F1962" s="3" t="s">
        <v>6874</v>
      </c>
      <c r="G1962" s="3" t="s">
        <v>621</v>
      </c>
      <c r="H1962" s="3" t="s">
        <v>4662</v>
      </c>
      <c r="I1962" s="3" t="s">
        <v>4662</v>
      </c>
      <c r="J1962" s="3">
        <v>207.17150000000001</v>
      </c>
      <c r="K1962" s="3">
        <v>18651225</v>
      </c>
      <c r="L1962" s="3" t="s">
        <v>66</v>
      </c>
      <c r="M1962" s="3">
        <v>2</v>
      </c>
      <c r="N1962" s="3" t="s">
        <v>5624</v>
      </c>
      <c r="O1962" s="3" t="s">
        <v>21553</v>
      </c>
      <c r="P1962" s="3" t="s">
        <v>381</v>
      </c>
      <c r="Q1962" s="3" t="s">
        <v>15122</v>
      </c>
      <c r="R1962" s="5" t="s">
        <v>21555</v>
      </c>
      <c r="S1962" s="3" t="s">
        <v>4662</v>
      </c>
      <c r="T1962" s="3" t="s">
        <v>621</v>
      </c>
      <c r="V1962" s="3">
        <v>31</v>
      </c>
      <c r="W1962" s="3">
        <v>21</v>
      </c>
      <c r="X1962" s="3">
        <v>127</v>
      </c>
      <c r="Y1962" s="3">
        <v>1960</v>
      </c>
      <c r="Z1962" s="3" t="s">
        <v>66</v>
      </c>
      <c r="AA1962" s="3">
        <v>121</v>
      </c>
      <c r="AB1962" s="3">
        <v>67</v>
      </c>
      <c r="AC1962" s="3">
        <v>18651225</v>
      </c>
      <c r="AD1962" s="3">
        <v>6071926</v>
      </c>
      <c r="AE1962" s="3" t="s">
        <v>4662</v>
      </c>
      <c r="AF1962" s="3">
        <v>9</v>
      </c>
      <c r="AG1962" s="3">
        <v>82</v>
      </c>
    </row>
    <row r="1963" spans="1:33" ht="15.75" customHeight="1" x14ac:dyDescent="0.15">
      <c r="A1963" s="3">
        <v>26457</v>
      </c>
      <c r="B1963" s="3">
        <v>1961</v>
      </c>
      <c r="C1963" s="3">
        <v>183</v>
      </c>
      <c r="D1963" s="3" t="s">
        <v>1940</v>
      </c>
      <c r="E1963" s="3" t="s">
        <v>21556</v>
      </c>
      <c r="F1963" s="3" t="s">
        <v>36</v>
      </c>
      <c r="G1963" s="3" t="s">
        <v>37</v>
      </c>
      <c r="H1963" s="3" t="s">
        <v>89</v>
      </c>
      <c r="I1963" s="3" t="s">
        <v>89</v>
      </c>
      <c r="J1963" s="3">
        <v>207.11449999999999</v>
      </c>
      <c r="K1963" s="3">
        <v>12748677</v>
      </c>
      <c r="L1963" s="3" t="s">
        <v>66</v>
      </c>
      <c r="M1963" s="3">
        <v>0</v>
      </c>
      <c r="N1963" s="3" t="s">
        <v>1940</v>
      </c>
      <c r="O1963" s="3" t="s">
        <v>21556</v>
      </c>
      <c r="P1963" s="8">
        <v>38353</v>
      </c>
      <c r="Q1963" s="3" t="s">
        <v>1941</v>
      </c>
      <c r="R1963" s="5" t="s">
        <v>21559</v>
      </c>
      <c r="S1963" s="3" t="s">
        <v>89</v>
      </c>
      <c r="T1963" s="3" t="s">
        <v>37</v>
      </c>
      <c r="V1963" s="3">
        <v>127</v>
      </c>
      <c r="W1963" s="3">
        <v>85</v>
      </c>
      <c r="X1963" s="3">
        <v>127</v>
      </c>
      <c r="Y1963" s="3">
        <v>1961</v>
      </c>
      <c r="Z1963" s="3" t="s">
        <v>66</v>
      </c>
      <c r="AA1963" s="3">
        <v>183</v>
      </c>
      <c r="AB1963" s="3">
        <v>68</v>
      </c>
      <c r="AC1963" s="3">
        <v>12748677</v>
      </c>
      <c r="AD1963" s="3">
        <v>4151115</v>
      </c>
      <c r="AE1963" s="3" t="s">
        <v>89</v>
      </c>
      <c r="AF1963" s="3">
        <v>9</v>
      </c>
      <c r="AG1963" s="3">
        <v>4</v>
      </c>
    </row>
    <row r="1964" spans="1:33" ht="15.75" customHeight="1" x14ac:dyDescent="0.15">
      <c r="A1964" s="3">
        <v>4946</v>
      </c>
      <c r="B1964" s="3">
        <v>1962</v>
      </c>
      <c r="C1964" s="3">
        <v>348</v>
      </c>
      <c r="D1964" s="3" t="s">
        <v>5629</v>
      </c>
      <c r="E1964" s="3" t="s">
        <v>21561</v>
      </c>
      <c r="F1964" s="3" t="s">
        <v>931</v>
      </c>
      <c r="G1964" s="3" t="s">
        <v>378</v>
      </c>
      <c r="H1964" s="3" t="s">
        <v>379</v>
      </c>
      <c r="I1964" s="3" t="s">
        <v>380</v>
      </c>
      <c r="J1964" s="3">
        <v>207.0532</v>
      </c>
      <c r="K1964" s="3">
        <v>33439963</v>
      </c>
      <c r="L1964" s="3" t="s">
        <v>162</v>
      </c>
      <c r="M1964" s="3">
        <v>2</v>
      </c>
      <c r="N1964" s="3" t="s">
        <v>5629</v>
      </c>
      <c r="O1964" s="3" t="s">
        <v>21561</v>
      </c>
      <c r="P1964" s="3" t="s">
        <v>987</v>
      </c>
      <c r="Q1964" s="3" t="s">
        <v>15132</v>
      </c>
      <c r="R1964" s="5" t="s">
        <v>21562</v>
      </c>
      <c r="S1964" s="3" t="s">
        <v>379</v>
      </c>
      <c r="T1964" s="3" t="s">
        <v>378</v>
      </c>
      <c r="V1964" s="3">
        <v>25</v>
      </c>
      <c r="W1964" s="3">
        <v>17</v>
      </c>
      <c r="X1964" s="3">
        <v>127</v>
      </c>
      <c r="Y1964" s="3">
        <v>1962</v>
      </c>
      <c r="Z1964" s="3" t="s">
        <v>162</v>
      </c>
      <c r="AA1964" s="3">
        <v>348</v>
      </c>
      <c r="AB1964" s="3">
        <v>123</v>
      </c>
      <c r="AC1964" s="3">
        <v>33439963</v>
      </c>
      <c r="AD1964" s="3">
        <v>10890610</v>
      </c>
      <c r="AE1964" s="3" t="s">
        <v>380</v>
      </c>
      <c r="AF1964" s="3">
        <v>8</v>
      </c>
      <c r="AG1964" s="3">
        <v>81</v>
      </c>
    </row>
    <row r="1965" spans="1:33" ht="15.75" customHeight="1" x14ac:dyDescent="0.15">
      <c r="A1965" s="3">
        <v>25911</v>
      </c>
      <c r="B1965" s="3">
        <v>1963</v>
      </c>
      <c r="C1965" s="3">
        <v>95</v>
      </c>
      <c r="D1965" s="3" t="s">
        <v>5632</v>
      </c>
      <c r="E1965" s="3" t="s">
        <v>21565</v>
      </c>
      <c r="F1965" s="3" t="s">
        <v>475</v>
      </c>
      <c r="G1965" s="3" t="s">
        <v>277</v>
      </c>
      <c r="H1965" s="3" t="s">
        <v>475</v>
      </c>
      <c r="I1965" s="3" t="s">
        <v>203</v>
      </c>
      <c r="J1965" s="3">
        <v>207.0479</v>
      </c>
      <c r="K1965" s="3">
        <v>10135580</v>
      </c>
      <c r="L1965" s="3" t="s">
        <v>162</v>
      </c>
      <c r="M1965" s="3">
        <v>0</v>
      </c>
      <c r="N1965" s="3" t="s">
        <v>5632</v>
      </c>
      <c r="O1965" s="3" t="s">
        <v>21565</v>
      </c>
      <c r="P1965" s="8">
        <v>35796</v>
      </c>
      <c r="Q1965" s="3" t="s">
        <v>7964</v>
      </c>
      <c r="R1965" s="5" t="s">
        <v>21567</v>
      </c>
      <c r="S1965" s="3" t="s">
        <v>475</v>
      </c>
      <c r="T1965" s="3" t="s">
        <v>277</v>
      </c>
      <c r="V1965" s="3">
        <v>127</v>
      </c>
      <c r="W1965" s="3">
        <v>127</v>
      </c>
      <c r="X1965" s="3">
        <v>127</v>
      </c>
      <c r="Y1965" s="3">
        <v>1963</v>
      </c>
      <c r="Z1965" s="3" t="s">
        <v>162</v>
      </c>
      <c r="AA1965" s="3">
        <v>95</v>
      </c>
      <c r="AB1965" s="3">
        <v>34</v>
      </c>
      <c r="AC1965" s="3">
        <v>10135580</v>
      </c>
      <c r="AD1965" s="3">
        <v>3300977</v>
      </c>
      <c r="AE1965" s="3" t="s">
        <v>203</v>
      </c>
      <c r="AF1965" s="3">
        <v>8</v>
      </c>
      <c r="AG1965" s="3">
        <v>9</v>
      </c>
    </row>
    <row r="1966" spans="1:33" ht="15.75" customHeight="1" x14ac:dyDescent="0.15">
      <c r="A1966" s="3">
        <v>13531</v>
      </c>
      <c r="B1966" s="3">
        <v>1964</v>
      </c>
      <c r="C1966" s="3">
        <v>63</v>
      </c>
      <c r="D1966" s="3" t="s">
        <v>5637</v>
      </c>
      <c r="E1966" s="3" t="s">
        <v>21569</v>
      </c>
      <c r="F1966" s="3" t="s">
        <v>475</v>
      </c>
      <c r="G1966" s="3" t="s">
        <v>277</v>
      </c>
      <c r="H1966" s="3" t="s">
        <v>3963</v>
      </c>
      <c r="I1966" s="3" t="s">
        <v>3964</v>
      </c>
      <c r="J1966" s="3">
        <v>207.00149999999999</v>
      </c>
      <c r="K1966" s="3">
        <v>16212284</v>
      </c>
      <c r="L1966" s="3" t="s">
        <v>478</v>
      </c>
      <c r="M1966" s="3">
        <v>1</v>
      </c>
      <c r="N1966" s="3" t="s">
        <v>5637</v>
      </c>
      <c r="O1966" s="3" t="s">
        <v>21569</v>
      </c>
      <c r="P1966" s="3" t="s">
        <v>3926</v>
      </c>
      <c r="Q1966" s="3" t="s">
        <v>10029</v>
      </c>
      <c r="R1966" s="5" t="s">
        <v>21570</v>
      </c>
      <c r="S1966" s="3" t="s">
        <v>3963</v>
      </c>
      <c r="T1966" s="3" t="s">
        <v>277</v>
      </c>
      <c r="V1966" s="3">
        <v>127</v>
      </c>
      <c r="W1966" s="3">
        <v>0</v>
      </c>
      <c r="X1966" s="3">
        <v>45</v>
      </c>
      <c r="Y1966" s="3">
        <v>1964</v>
      </c>
      <c r="Z1966" s="3" t="s">
        <v>478</v>
      </c>
      <c r="AA1966" s="3">
        <v>63</v>
      </c>
      <c r="AB1966" s="3">
        <v>40</v>
      </c>
      <c r="AC1966" s="3">
        <v>16212284</v>
      </c>
      <c r="AD1966" s="3">
        <v>5280849</v>
      </c>
      <c r="AF1966" s="3">
        <v>15</v>
      </c>
      <c r="AG1966" s="3">
        <v>71</v>
      </c>
    </row>
    <row r="1967" spans="1:33" ht="15.75" customHeight="1" x14ac:dyDescent="0.15">
      <c r="A1967" s="3">
        <v>24819</v>
      </c>
      <c r="B1967" s="3">
        <v>1965</v>
      </c>
      <c r="C1967" s="3">
        <v>80</v>
      </c>
      <c r="D1967" s="3" t="s">
        <v>5641</v>
      </c>
      <c r="E1967" s="3" t="s">
        <v>21572</v>
      </c>
      <c r="F1967" s="3" t="s">
        <v>96</v>
      </c>
      <c r="G1967" s="3" t="s">
        <v>61</v>
      </c>
      <c r="H1967" s="3" t="s">
        <v>1902</v>
      </c>
      <c r="I1967" s="3" t="s">
        <v>63</v>
      </c>
      <c r="J1967" s="3">
        <v>206.97669999999999</v>
      </c>
      <c r="K1967" s="3">
        <v>10560000</v>
      </c>
      <c r="L1967" s="3" t="s">
        <v>215</v>
      </c>
      <c r="M1967" s="3">
        <v>0</v>
      </c>
      <c r="N1967" s="3" t="s">
        <v>5641</v>
      </c>
      <c r="O1967" s="3" t="s">
        <v>21572</v>
      </c>
      <c r="P1967" s="8">
        <v>39814</v>
      </c>
      <c r="Q1967" s="3" t="s">
        <v>15148</v>
      </c>
      <c r="R1967" s="5" t="s">
        <v>21574</v>
      </c>
      <c r="S1967" s="3" t="s">
        <v>1902</v>
      </c>
      <c r="T1967" s="3" t="s">
        <v>61</v>
      </c>
      <c r="V1967" s="3">
        <v>127</v>
      </c>
      <c r="W1967" s="3">
        <v>127</v>
      </c>
      <c r="X1967" s="3">
        <v>112</v>
      </c>
      <c r="Y1967" s="3">
        <v>1965</v>
      </c>
      <c r="Z1967" s="3" t="s">
        <v>215</v>
      </c>
      <c r="AA1967" s="3">
        <v>80</v>
      </c>
      <c r="AB1967" s="3">
        <v>28</v>
      </c>
      <c r="AC1967" s="3">
        <v>10560000</v>
      </c>
      <c r="AD1967" s="3">
        <v>3440000</v>
      </c>
      <c r="AE1967" s="3" t="s">
        <v>63</v>
      </c>
      <c r="AF1967" s="3">
        <v>7</v>
      </c>
      <c r="AG1967" s="3">
        <v>3</v>
      </c>
    </row>
    <row r="1968" spans="1:33" ht="15.75" customHeight="1" x14ac:dyDescent="0.15">
      <c r="A1968" s="3">
        <v>21504</v>
      </c>
      <c r="B1968" s="3">
        <v>1966</v>
      </c>
      <c r="C1968" s="3">
        <v>168</v>
      </c>
      <c r="D1968" s="3" t="s">
        <v>5646</v>
      </c>
      <c r="E1968" s="3" t="s">
        <v>21576</v>
      </c>
      <c r="F1968" s="3" t="s">
        <v>1214</v>
      </c>
      <c r="G1968" s="3" t="s">
        <v>607</v>
      </c>
      <c r="H1968" s="3" t="s">
        <v>12470</v>
      </c>
      <c r="I1968" s="3" t="s">
        <v>15153</v>
      </c>
      <c r="J1968" s="3">
        <v>206.89099999999999</v>
      </c>
      <c r="K1968" s="3">
        <v>12183573</v>
      </c>
      <c r="L1968" s="3" t="s">
        <v>101</v>
      </c>
      <c r="M1968" s="3">
        <v>2</v>
      </c>
      <c r="N1968" s="3" t="s">
        <v>5646</v>
      </c>
      <c r="O1968" s="3" t="s">
        <v>21576</v>
      </c>
      <c r="P1968" s="3" t="s">
        <v>179</v>
      </c>
      <c r="Q1968" s="3" t="s">
        <v>15151</v>
      </c>
      <c r="R1968" s="5" t="s">
        <v>21578</v>
      </c>
      <c r="S1968" s="3" t="s">
        <v>12470</v>
      </c>
      <c r="T1968" s="3" t="s">
        <v>607</v>
      </c>
      <c r="V1968" s="3">
        <v>6</v>
      </c>
      <c r="W1968" s="3">
        <v>0</v>
      </c>
      <c r="X1968" s="3">
        <v>127</v>
      </c>
      <c r="Y1968" s="3">
        <v>1966</v>
      </c>
      <c r="Z1968" s="3" t="s">
        <v>101</v>
      </c>
      <c r="AA1968" s="3">
        <v>168</v>
      </c>
      <c r="AB1968" s="3">
        <v>50</v>
      </c>
      <c r="AC1968" s="3">
        <v>12183573</v>
      </c>
      <c r="AD1968" s="3">
        <v>3970000</v>
      </c>
      <c r="AF1968" s="3">
        <v>10</v>
      </c>
      <c r="AG1968" s="3">
        <v>189</v>
      </c>
    </row>
    <row r="1969" spans="1:33" ht="15.75" customHeight="1" x14ac:dyDescent="0.15">
      <c r="A1969" s="3">
        <v>21801</v>
      </c>
      <c r="B1969" s="3">
        <v>1967</v>
      </c>
      <c r="C1969" s="3">
        <v>54</v>
      </c>
      <c r="D1969" s="3" t="s">
        <v>4008</v>
      </c>
      <c r="E1969" s="3" t="s">
        <v>21579</v>
      </c>
      <c r="F1969" s="3" t="s">
        <v>475</v>
      </c>
      <c r="G1969" s="3" t="s">
        <v>277</v>
      </c>
      <c r="H1969" s="3" t="s">
        <v>475</v>
      </c>
      <c r="I1969" s="3" t="s">
        <v>203</v>
      </c>
      <c r="J1969" s="3">
        <v>206.8862</v>
      </c>
      <c r="K1969" s="3">
        <v>4223193</v>
      </c>
      <c r="L1969" s="3" t="s">
        <v>66</v>
      </c>
      <c r="M1969" s="3">
        <v>1</v>
      </c>
      <c r="N1969" s="3" t="s">
        <v>4008</v>
      </c>
      <c r="O1969" s="3" t="s">
        <v>21579</v>
      </c>
      <c r="P1969" s="3" t="s">
        <v>381</v>
      </c>
      <c r="Q1969" s="3" t="s">
        <v>4009</v>
      </c>
      <c r="R1969" s="5" t="s">
        <v>21581</v>
      </c>
      <c r="S1969" s="3" t="s">
        <v>475</v>
      </c>
      <c r="T1969" s="3" t="s">
        <v>277</v>
      </c>
      <c r="V1969" s="3">
        <v>127</v>
      </c>
      <c r="W1969" s="3">
        <v>127</v>
      </c>
      <c r="X1969" s="3">
        <v>127</v>
      </c>
      <c r="Y1969" s="3">
        <v>1967</v>
      </c>
      <c r="Z1969" s="3" t="s">
        <v>66</v>
      </c>
      <c r="AA1969" s="3">
        <v>54</v>
      </c>
      <c r="AB1969" s="3">
        <v>21</v>
      </c>
      <c r="AC1969" s="3">
        <v>4223193</v>
      </c>
      <c r="AD1969" s="3">
        <v>1376143</v>
      </c>
      <c r="AE1969" s="3" t="s">
        <v>203</v>
      </c>
      <c r="AF1969" s="3">
        <v>9</v>
      </c>
      <c r="AG1969" s="3">
        <v>9</v>
      </c>
    </row>
    <row r="1970" spans="1:33" ht="15.75" customHeight="1" x14ac:dyDescent="0.15">
      <c r="A1970" s="3">
        <v>23092</v>
      </c>
      <c r="B1970" s="3">
        <v>1968</v>
      </c>
      <c r="C1970" s="3">
        <v>27</v>
      </c>
      <c r="D1970" s="3" t="s">
        <v>5651</v>
      </c>
      <c r="E1970" s="3" t="s">
        <v>21583</v>
      </c>
      <c r="F1970" s="3" t="s">
        <v>1438</v>
      </c>
      <c r="G1970" s="3" t="s">
        <v>495</v>
      </c>
      <c r="H1970" s="3" t="s">
        <v>2656</v>
      </c>
      <c r="I1970" s="3" t="s">
        <v>2566</v>
      </c>
      <c r="J1970" s="3">
        <v>206.8022</v>
      </c>
      <c r="K1970" s="3">
        <v>20779141</v>
      </c>
      <c r="L1970" s="3" t="s">
        <v>340</v>
      </c>
      <c r="M1970" s="3">
        <v>1</v>
      </c>
      <c r="N1970" s="3" t="s">
        <v>5651</v>
      </c>
      <c r="O1970" s="3" t="s">
        <v>21583</v>
      </c>
      <c r="P1970" s="3" t="s">
        <v>91</v>
      </c>
      <c r="Q1970" s="3" t="s">
        <v>15159</v>
      </c>
      <c r="R1970" s="5" t="s">
        <v>21585</v>
      </c>
      <c r="S1970" s="3" t="s">
        <v>2656</v>
      </c>
      <c r="T1970" s="3" t="s">
        <v>495</v>
      </c>
      <c r="V1970" s="3">
        <v>48</v>
      </c>
      <c r="W1970" s="3">
        <v>11</v>
      </c>
      <c r="X1970" s="3">
        <v>46</v>
      </c>
      <c r="Y1970" s="3">
        <v>1968</v>
      </c>
      <c r="Z1970" s="3" t="s">
        <v>340</v>
      </c>
      <c r="AA1970" s="3">
        <v>27</v>
      </c>
      <c r="AB1970" s="3">
        <v>7</v>
      </c>
      <c r="AC1970" s="3">
        <v>20779141</v>
      </c>
      <c r="AD1970" s="3">
        <v>6772814</v>
      </c>
      <c r="AE1970" s="3" t="s">
        <v>2566</v>
      </c>
      <c r="AF1970" s="3">
        <v>6</v>
      </c>
      <c r="AG1970" s="3">
        <v>47</v>
      </c>
    </row>
    <row r="1971" spans="1:33" ht="15.75" customHeight="1" x14ac:dyDescent="0.15">
      <c r="A1971" s="3">
        <v>25715</v>
      </c>
      <c r="B1971" s="3">
        <v>1969</v>
      </c>
      <c r="C1971" s="3">
        <v>450</v>
      </c>
      <c r="D1971" s="3" t="s">
        <v>5653</v>
      </c>
      <c r="E1971" s="3" t="s">
        <v>21586</v>
      </c>
      <c r="F1971" s="3" t="s">
        <v>1009</v>
      </c>
      <c r="G1971" s="3" t="s">
        <v>403</v>
      </c>
      <c r="H1971" s="3" t="s">
        <v>7450</v>
      </c>
      <c r="I1971" s="3" t="s">
        <v>203</v>
      </c>
      <c r="J1971" s="3">
        <v>206.7002</v>
      </c>
      <c r="K1971" s="3">
        <v>14007000</v>
      </c>
      <c r="L1971" s="3" t="s">
        <v>478</v>
      </c>
      <c r="M1971" s="3">
        <v>0</v>
      </c>
      <c r="N1971" s="3" t="s">
        <v>5653</v>
      </c>
      <c r="O1971" s="3" t="s">
        <v>21586</v>
      </c>
      <c r="P1971" s="8">
        <v>39814</v>
      </c>
      <c r="Q1971" s="3" t="s">
        <v>15163</v>
      </c>
      <c r="R1971" s="5" t="s">
        <v>21588</v>
      </c>
      <c r="S1971" s="3" t="s">
        <v>7450</v>
      </c>
      <c r="T1971" s="3" t="s">
        <v>403</v>
      </c>
      <c r="V1971" s="3">
        <v>60</v>
      </c>
      <c r="W1971" s="3">
        <v>127</v>
      </c>
      <c r="X1971" s="3">
        <v>46</v>
      </c>
      <c r="Y1971" s="3">
        <v>1969</v>
      </c>
      <c r="Z1971" s="3" t="s">
        <v>478</v>
      </c>
      <c r="AA1971" s="3">
        <v>450</v>
      </c>
      <c r="AB1971" s="3">
        <v>50</v>
      </c>
      <c r="AC1971" s="3">
        <v>14007000</v>
      </c>
      <c r="AD1971" s="3">
        <v>4567000</v>
      </c>
      <c r="AE1971" s="3" t="s">
        <v>203</v>
      </c>
      <c r="AF1971" s="3">
        <v>15</v>
      </c>
      <c r="AG1971" s="3">
        <v>9</v>
      </c>
    </row>
    <row r="1972" spans="1:33" ht="15.75" customHeight="1" x14ac:dyDescent="0.15">
      <c r="A1972" s="3">
        <v>23524</v>
      </c>
      <c r="B1972" s="3">
        <v>1970</v>
      </c>
      <c r="C1972" s="3">
        <v>20</v>
      </c>
      <c r="D1972" s="3" t="s">
        <v>5656</v>
      </c>
      <c r="E1972" s="3" t="s">
        <v>21590</v>
      </c>
      <c r="F1972" s="3" t="s">
        <v>36</v>
      </c>
      <c r="G1972" s="3" t="s">
        <v>37</v>
      </c>
      <c r="H1972" s="3" t="s">
        <v>817</v>
      </c>
      <c r="I1972" s="3" t="s">
        <v>817</v>
      </c>
      <c r="J1972" s="3">
        <v>206.25620000000001</v>
      </c>
      <c r="K1972" s="3">
        <v>4746944</v>
      </c>
      <c r="L1972" s="3" t="s">
        <v>221</v>
      </c>
      <c r="M1972" s="3">
        <v>1</v>
      </c>
      <c r="N1972" s="3" t="s">
        <v>5656</v>
      </c>
      <c r="O1972" s="3" t="s">
        <v>21590</v>
      </c>
      <c r="P1972" s="3" t="s">
        <v>41</v>
      </c>
      <c r="Q1972" s="3" t="s">
        <v>10728</v>
      </c>
      <c r="R1972" s="5" t="s">
        <v>21591</v>
      </c>
      <c r="S1972" s="3" t="s">
        <v>817</v>
      </c>
      <c r="T1972" s="3" t="s">
        <v>37</v>
      </c>
      <c r="V1972" s="3">
        <v>127</v>
      </c>
      <c r="W1972" s="3">
        <v>51</v>
      </c>
      <c r="X1972" s="3">
        <v>114</v>
      </c>
      <c r="Y1972" s="3">
        <v>1970</v>
      </c>
      <c r="Z1972" s="3" t="s">
        <v>221</v>
      </c>
      <c r="AA1972" s="3">
        <v>20</v>
      </c>
      <c r="AB1972" s="3">
        <v>10</v>
      </c>
      <c r="AC1972" s="3">
        <v>4746944</v>
      </c>
      <c r="AD1972" s="3">
        <v>1549991</v>
      </c>
      <c r="AE1972" s="3" t="s">
        <v>817</v>
      </c>
      <c r="AF1972" s="3">
        <v>2</v>
      </c>
      <c r="AG1972" s="3">
        <v>11</v>
      </c>
    </row>
    <row r="1973" spans="1:33" ht="15.75" customHeight="1" x14ac:dyDescent="0.15">
      <c r="A1973" s="3">
        <v>19352</v>
      </c>
      <c r="B1973" s="3">
        <v>1971</v>
      </c>
      <c r="C1973" s="3">
        <v>191</v>
      </c>
      <c r="D1973" s="3" t="s">
        <v>5659</v>
      </c>
      <c r="E1973" s="3" t="s">
        <v>21593</v>
      </c>
      <c r="F1973" s="3" t="s">
        <v>331</v>
      </c>
      <c r="G1973" s="3" t="s">
        <v>167</v>
      </c>
      <c r="H1973" s="3" t="s">
        <v>9746</v>
      </c>
      <c r="I1973" s="3" t="s">
        <v>182</v>
      </c>
      <c r="J1973" s="3">
        <v>206.24250000000001</v>
      </c>
      <c r="K1973" s="3">
        <v>33161488</v>
      </c>
      <c r="L1973" s="3" t="s">
        <v>75</v>
      </c>
      <c r="M1973" s="3">
        <v>3</v>
      </c>
      <c r="N1973" s="3" t="s">
        <v>5659</v>
      </c>
      <c r="O1973" s="3" t="s">
        <v>21593</v>
      </c>
      <c r="P1973" s="3" t="s">
        <v>1000</v>
      </c>
      <c r="Q1973" s="3" t="s">
        <v>15173</v>
      </c>
      <c r="R1973" s="5" t="s">
        <v>21595</v>
      </c>
      <c r="S1973" s="3" t="s">
        <v>9746</v>
      </c>
      <c r="T1973" s="3" t="s">
        <v>167</v>
      </c>
      <c r="V1973" s="3">
        <v>126</v>
      </c>
      <c r="W1973" s="3">
        <v>0</v>
      </c>
      <c r="X1973" s="3">
        <v>48</v>
      </c>
      <c r="Y1973" s="3">
        <v>1971</v>
      </c>
      <c r="Z1973" s="3" t="s">
        <v>75</v>
      </c>
      <c r="AA1973" s="3">
        <v>191</v>
      </c>
      <c r="AB1973" s="3">
        <v>78</v>
      </c>
      <c r="AC1973" s="3">
        <v>33161488</v>
      </c>
      <c r="AD1973" s="3">
        <v>10828507</v>
      </c>
      <c r="AF1973" s="3">
        <v>14</v>
      </c>
      <c r="AG1973" s="3">
        <v>576</v>
      </c>
    </row>
    <row r="1974" spans="1:33" ht="15.75" customHeight="1" x14ac:dyDescent="0.15">
      <c r="A1974" s="3">
        <v>25702</v>
      </c>
      <c r="B1974" s="3">
        <v>1972</v>
      </c>
      <c r="C1974" s="3">
        <v>22</v>
      </c>
      <c r="D1974" s="3" t="s">
        <v>5661</v>
      </c>
      <c r="E1974" s="3" t="s">
        <v>21597</v>
      </c>
      <c r="F1974" s="3" t="s">
        <v>3662</v>
      </c>
      <c r="G1974" s="3" t="s">
        <v>878</v>
      </c>
      <c r="H1974" s="3" t="s">
        <v>12487</v>
      </c>
      <c r="I1974" s="3" t="s">
        <v>15177</v>
      </c>
      <c r="J1974" s="3">
        <v>206.2209</v>
      </c>
      <c r="K1974" s="3">
        <v>3946581</v>
      </c>
      <c r="L1974" s="3" t="s">
        <v>101</v>
      </c>
      <c r="M1974" s="3">
        <v>0</v>
      </c>
      <c r="N1974" s="3" t="s">
        <v>5661</v>
      </c>
      <c r="O1974" s="3" t="s">
        <v>21597</v>
      </c>
      <c r="P1974" s="8">
        <v>36526</v>
      </c>
      <c r="Q1974" s="3" t="s">
        <v>15175</v>
      </c>
      <c r="R1974" s="5" t="s">
        <v>21598</v>
      </c>
      <c r="S1974" s="3" t="s">
        <v>12487</v>
      </c>
      <c r="T1974" s="3" t="s">
        <v>878</v>
      </c>
      <c r="V1974" s="3">
        <v>6</v>
      </c>
      <c r="W1974" s="3">
        <v>0</v>
      </c>
      <c r="X1974" s="3">
        <v>127</v>
      </c>
      <c r="Y1974" s="3">
        <v>1972</v>
      </c>
      <c r="Z1974" s="3" t="s">
        <v>101</v>
      </c>
      <c r="AA1974" s="3">
        <v>22</v>
      </c>
      <c r="AB1974" s="3">
        <v>13</v>
      </c>
      <c r="AC1974" s="3">
        <v>3946581</v>
      </c>
      <c r="AD1974" s="3">
        <v>1288802</v>
      </c>
      <c r="AF1974" s="3">
        <v>10</v>
      </c>
      <c r="AG1974" s="3">
        <v>95</v>
      </c>
    </row>
    <row r="1975" spans="1:33" ht="15.75" customHeight="1" x14ac:dyDescent="0.15">
      <c r="A1975" s="3">
        <v>23424</v>
      </c>
      <c r="B1975" s="3">
        <v>1973</v>
      </c>
      <c r="C1975" s="3">
        <v>17</v>
      </c>
      <c r="D1975" s="3" t="s">
        <v>5663</v>
      </c>
      <c r="E1975" s="3" t="s">
        <v>21600</v>
      </c>
      <c r="F1975" s="3" t="s">
        <v>1009</v>
      </c>
      <c r="G1975" s="3" t="s">
        <v>403</v>
      </c>
      <c r="H1975" s="3" t="s">
        <v>12489</v>
      </c>
      <c r="I1975" s="3" t="s">
        <v>203</v>
      </c>
      <c r="J1975" s="3">
        <v>206.20939999999999</v>
      </c>
      <c r="K1975" s="3">
        <v>4241000</v>
      </c>
      <c r="L1975" s="3" t="s">
        <v>66</v>
      </c>
      <c r="M1975" s="3">
        <v>1</v>
      </c>
      <c r="N1975" s="3" t="s">
        <v>5663</v>
      </c>
      <c r="O1975" s="3" t="s">
        <v>21600</v>
      </c>
      <c r="P1975" s="3" t="s">
        <v>41</v>
      </c>
      <c r="Q1975" s="3" t="s">
        <v>15180</v>
      </c>
      <c r="R1975" s="5" t="s">
        <v>21601</v>
      </c>
      <c r="S1975" s="3" t="s">
        <v>12489</v>
      </c>
      <c r="T1975" s="3" t="s">
        <v>403</v>
      </c>
      <c r="V1975" s="3">
        <v>61</v>
      </c>
      <c r="W1975" s="3">
        <v>127</v>
      </c>
      <c r="X1975" s="3">
        <v>127</v>
      </c>
      <c r="Y1975" s="3">
        <v>1973</v>
      </c>
      <c r="Z1975" s="3" t="s">
        <v>66</v>
      </c>
      <c r="AA1975" s="3">
        <v>17</v>
      </c>
      <c r="AB1975" s="3">
        <v>8</v>
      </c>
      <c r="AC1975" s="3">
        <v>4241000</v>
      </c>
      <c r="AD1975" s="3">
        <v>1385000</v>
      </c>
      <c r="AE1975" s="3" t="s">
        <v>203</v>
      </c>
      <c r="AF1975" s="3">
        <v>9</v>
      </c>
      <c r="AG1975" s="3">
        <v>9</v>
      </c>
    </row>
    <row r="1976" spans="1:33" ht="15.75" customHeight="1" x14ac:dyDescent="0.15">
      <c r="A1976" s="3">
        <v>23838</v>
      </c>
      <c r="B1976" s="3">
        <v>1974</v>
      </c>
      <c r="C1976" s="3">
        <v>29</v>
      </c>
      <c r="D1976" s="3" t="s">
        <v>5664</v>
      </c>
      <c r="E1976" s="3" t="s">
        <v>21603</v>
      </c>
      <c r="F1976" s="3" t="s">
        <v>36</v>
      </c>
      <c r="G1976" s="3" t="s">
        <v>37</v>
      </c>
      <c r="H1976" s="3" t="s">
        <v>4498</v>
      </c>
      <c r="I1976" s="3" t="s">
        <v>817</v>
      </c>
      <c r="J1976" s="3">
        <v>206.18</v>
      </c>
      <c r="K1976" s="3">
        <v>3474071</v>
      </c>
      <c r="L1976" s="3" t="s">
        <v>101</v>
      </c>
      <c r="M1976" s="3">
        <v>1</v>
      </c>
      <c r="N1976" s="3" t="s">
        <v>5664</v>
      </c>
      <c r="O1976" s="3" t="s">
        <v>21603</v>
      </c>
      <c r="P1976" s="3" t="s">
        <v>179</v>
      </c>
      <c r="Q1976" s="3" t="s">
        <v>10233</v>
      </c>
      <c r="R1976" s="5" t="s">
        <v>21604</v>
      </c>
      <c r="S1976" s="3" t="s">
        <v>4498</v>
      </c>
      <c r="T1976" s="3" t="s">
        <v>37</v>
      </c>
      <c r="V1976" s="3">
        <v>127</v>
      </c>
      <c r="W1976" s="3">
        <v>52</v>
      </c>
      <c r="X1976" s="3">
        <v>127</v>
      </c>
      <c r="Y1976" s="3">
        <v>1974</v>
      </c>
      <c r="Z1976" s="3" t="s">
        <v>101</v>
      </c>
      <c r="AA1976" s="3">
        <v>29</v>
      </c>
      <c r="AB1976" s="3">
        <v>12</v>
      </c>
      <c r="AC1976" s="3">
        <v>3474071</v>
      </c>
      <c r="AD1976" s="3">
        <v>1134650</v>
      </c>
      <c r="AE1976" s="3" t="s">
        <v>817</v>
      </c>
      <c r="AF1976" s="3">
        <v>10</v>
      </c>
      <c r="AG1976" s="3">
        <v>11</v>
      </c>
    </row>
    <row r="1977" spans="1:33" ht="15.75" customHeight="1" x14ac:dyDescent="0.15">
      <c r="A1977" s="3">
        <v>25960</v>
      </c>
      <c r="B1977" s="3">
        <v>1975</v>
      </c>
      <c r="C1977" s="3">
        <v>381</v>
      </c>
      <c r="D1977" s="3" t="s">
        <v>5666</v>
      </c>
      <c r="E1977" s="3" t="s">
        <v>21606</v>
      </c>
      <c r="F1977" s="3" t="s">
        <v>657</v>
      </c>
      <c r="G1977" s="3" t="s">
        <v>246</v>
      </c>
      <c r="H1977" s="3" t="s">
        <v>12498</v>
      </c>
      <c r="I1977" s="3" t="s">
        <v>264</v>
      </c>
      <c r="J1977" s="3">
        <v>206.0378</v>
      </c>
      <c r="K1977" s="3">
        <v>11176721</v>
      </c>
      <c r="L1977" s="3" t="s">
        <v>101</v>
      </c>
      <c r="M1977" s="3">
        <v>0</v>
      </c>
      <c r="N1977" s="3" t="s">
        <v>5666</v>
      </c>
      <c r="O1977" s="3" t="s">
        <v>21606</v>
      </c>
      <c r="P1977" s="8">
        <v>36161</v>
      </c>
      <c r="Q1977" s="3" t="s">
        <v>15189</v>
      </c>
      <c r="R1977" s="5" t="s">
        <v>21609</v>
      </c>
      <c r="S1977" s="3" t="s">
        <v>12498</v>
      </c>
      <c r="T1977" s="3" t="s">
        <v>246</v>
      </c>
      <c r="V1977" s="3">
        <v>127</v>
      </c>
      <c r="W1977" s="3">
        <v>71</v>
      </c>
      <c r="X1977" s="3">
        <v>127</v>
      </c>
      <c r="Y1977" s="3">
        <v>1975</v>
      </c>
      <c r="Z1977" s="3" t="s">
        <v>101</v>
      </c>
      <c r="AA1977" s="3">
        <v>381</v>
      </c>
      <c r="AB1977" s="3">
        <v>44</v>
      </c>
      <c r="AC1977" s="3">
        <v>11176721</v>
      </c>
      <c r="AD1977" s="3">
        <v>3652072</v>
      </c>
      <c r="AE1977" s="3" t="s">
        <v>264</v>
      </c>
      <c r="AF1977" s="3">
        <v>10</v>
      </c>
      <c r="AG1977" s="3">
        <v>8</v>
      </c>
    </row>
    <row r="1978" spans="1:33" ht="15.75" customHeight="1" x14ac:dyDescent="0.15">
      <c r="A1978" s="3">
        <v>21171</v>
      </c>
      <c r="B1978" s="3">
        <v>1976</v>
      </c>
      <c r="C1978" s="3">
        <v>28</v>
      </c>
      <c r="D1978" s="3" t="s">
        <v>5667</v>
      </c>
      <c r="E1978" s="3" t="s">
        <v>21610</v>
      </c>
      <c r="F1978" s="3" t="s">
        <v>1193</v>
      </c>
      <c r="G1978" s="3" t="s">
        <v>564</v>
      </c>
      <c r="H1978" s="3" t="s">
        <v>9951</v>
      </c>
      <c r="I1978" s="3" t="s">
        <v>63</v>
      </c>
      <c r="J1978" s="3">
        <v>206.02549999999999</v>
      </c>
      <c r="K1978" s="3">
        <v>8836881</v>
      </c>
      <c r="L1978" s="3" t="s">
        <v>215</v>
      </c>
      <c r="M1978" s="3">
        <v>2</v>
      </c>
      <c r="N1978" s="3" t="s">
        <v>5667</v>
      </c>
      <c r="O1978" s="3" t="s">
        <v>21610</v>
      </c>
      <c r="P1978" s="3" t="s">
        <v>41</v>
      </c>
      <c r="Q1978" s="3" t="s">
        <v>15196</v>
      </c>
      <c r="R1978" s="5" t="s">
        <v>21611</v>
      </c>
      <c r="S1978" s="3" t="s">
        <v>9951</v>
      </c>
      <c r="T1978" s="3" t="s">
        <v>564</v>
      </c>
      <c r="V1978" s="3">
        <v>57</v>
      </c>
      <c r="W1978" s="3">
        <v>127</v>
      </c>
      <c r="X1978" s="3">
        <v>113</v>
      </c>
      <c r="Y1978" s="3">
        <v>1976</v>
      </c>
      <c r="Z1978" s="3" t="s">
        <v>215</v>
      </c>
      <c r="AA1978" s="3">
        <v>28</v>
      </c>
      <c r="AB1978" s="3">
        <v>13</v>
      </c>
      <c r="AC1978" s="3">
        <v>8836881</v>
      </c>
      <c r="AD1978" s="3">
        <v>2887629</v>
      </c>
      <c r="AE1978" s="3" t="s">
        <v>63</v>
      </c>
      <c r="AF1978" s="3">
        <v>7</v>
      </c>
      <c r="AG1978" s="3">
        <v>3</v>
      </c>
    </row>
    <row r="1979" spans="1:33" ht="15.75" customHeight="1" x14ac:dyDescent="0.15">
      <c r="A1979" s="3">
        <v>25341</v>
      </c>
      <c r="B1979" s="3">
        <v>1977</v>
      </c>
      <c r="C1979" s="3">
        <v>41</v>
      </c>
      <c r="D1979" s="3" t="s">
        <v>394</v>
      </c>
      <c r="E1979" s="3" t="s">
        <v>21613</v>
      </c>
      <c r="F1979" s="3" t="s">
        <v>36</v>
      </c>
      <c r="G1979" s="3" t="s">
        <v>37</v>
      </c>
      <c r="H1979" s="3" t="s">
        <v>69</v>
      </c>
      <c r="I1979" s="3" t="s">
        <v>69</v>
      </c>
      <c r="J1979" s="3">
        <v>205.99270000000001</v>
      </c>
      <c r="K1979" s="3">
        <v>7506000</v>
      </c>
      <c r="L1979" s="3" t="s">
        <v>86</v>
      </c>
      <c r="M1979" s="3">
        <v>0</v>
      </c>
      <c r="N1979" s="3" t="s">
        <v>394</v>
      </c>
      <c r="O1979" s="3" t="s">
        <v>21613</v>
      </c>
      <c r="P1979" s="8">
        <v>39083</v>
      </c>
      <c r="Q1979" s="3" t="s">
        <v>416</v>
      </c>
      <c r="R1979" s="5" t="s">
        <v>21615</v>
      </c>
      <c r="S1979" s="3" t="s">
        <v>69</v>
      </c>
      <c r="T1979" s="3" t="s">
        <v>37</v>
      </c>
      <c r="V1979" s="3">
        <v>127</v>
      </c>
      <c r="W1979" s="3">
        <v>27</v>
      </c>
      <c r="X1979" s="3">
        <v>56</v>
      </c>
      <c r="Y1979" s="3">
        <v>1977</v>
      </c>
      <c r="Z1979" s="3" t="s">
        <v>86</v>
      </c>
      <c r="AA1979" s="3">
        <v>41</v>
      </c>
      <c r="AB1979" s="3">
        <v>11</v>
      </c>
      <c r="AC1979" s="3">
        <v>7506000</v>
      </c>
      <c r="AD1979" s="3">
        <v>2453000</v>
      </c>
      <c r="AE1979" s="3" t="s">
        <v>69</v>
      </c>
      <c r="AF1979" s="3">
        <v>16</v>
      </c>
      <c r="AG1979" s="3">
        <v>20</v>
      </c>
    </row>
    <row r="1980" spans="1:33" ht="15.75" customHeight="1" x14ac:dyDescent="0.15">
      <c r="A1980" s="3">
        <v>26519</v>
      </c>
      <c r="B1980" s="3">
        <v>1978</v>
      </c>
      <c r="C1980" s="3">
        <v>17</v>
      </c>
      <c r="D1980" s="3" t="s">
        <v>5675</v>
      </c>
      <c r="E1980" s="3" t="s">
        <v>21616</v>
      </c>
      <c r="F1980" s="3" t="s">
        <v>36</v>
      </c>
      <c r="G1980" s="3" t="s">
        <v>37</v>
      </c>
      <c r="H1980" s="3" t="s">
        <v>39</v>
      </c>
      <c r="I1980" s="3" t="s">
        <v>39</v>
      </c>
      <c r="J1980" s="3">
        <v>205.89850000000001</v>
      </c>
      <c r="K1980" s="3">
        <v>4460000</v>
      </c>
      <c r="L1980" s="3" t="s">
        <v>226</v>
      </c>
      <c r="M1980" s="3">
        <v>0</v>
      </c>
      <c r="N1980" s="3" t="s">
        <v>5675</v>
      </c>
      <c r="O1980" s="3" t="s">
        <v>21616</v>
      </c>
      <c r="P1980" s="8">
        <v>37257</v>
      </c>
      <c r="Q1980" s="3" t="s">
        <v>12015</v>
      </c>
      <c r="R1980" s="5" t="s">
        <v>21617</v>
      </c>
      <c r="S1980" s="3" t="s">
        <v>39</v>
      </c>
      <c r="T1980" s="3" t="s">
        <v>37</v>
      </c>
      <c r="V1980" s="3">
        <v>127</v>
      </c>
      <c r="W1980" s="3">
        <v>121</v>
      </c>
      <c r="X1980" s="3">
        <v>27</v>
      </c>
      <c r="Y1980" s="3">
        <v>1978</v>
      </c>
      <c r="Z1980" s="3" t="s">
        <v>226</v>
      </c>
      <c r="AA1980" s="3">
        <v>17</v>
      </c>
      <c r="AB1980" s="3">
        <v>3</v>
      </c>
      <c r="AC1980" s="3">
        <v>4460000</v>
      </c>
      <c r="AD1980" s="3">
        <v>1458000</v>
      </c>
      <c r="AE1980" s="3" t="s">
        <v>39</v>
      </c>
      <c r="AF1980" s="3">
        <v>24</v>
      </c>
      <c r="AG1980" s="3">
        <v>2</v>
      </c>
    </row>
    <row r="1981" spans="1:33" ht="15.75" customHeight="1" x14ac:dyDescent="0.15">
      <c r="A1981" s="3">
        <v>25199</v>
      </c>
      <c r="B1981" s="3">
        <v>1979</v>
      </c>
      <c r="C1981" s="3">
        <v>16</v>
      </c>
      <c r="D1981" s="3" t="s">
        <v>2250</v>
      </c>
      <c r="E1981" s="3" t="s">
        <v>21618</v>
      </c>
      <c r="F1981" s="3" t="s">
        <v>143</v>
      </c>
      <c r="G1981" s="3" t="s">
        <v>77</v>
      </c>
      <c r="H1981" s="3" t="s">
        <v>2261</v>
      </c>
      <c r="I1981" s="3" t="s">
        <v>79</v>
      </c>
      <c r="J1981" s="3">
        <v>205.7174</v>
      </c>
      <c r="K1981" s="3">
        <v>10757221</v>
      </c>
      <c r="L1981" s="3" t="s">
        <v>71</v>
      </c>
      <c r="M1981" s="3">
        <v>0</v>
      </c>
      <c r="N1981" s="3" t="s">
        <v>2250</v>
      </c>
      <c r="O1981" s="3" t="s">
        <v>21618</v>
      </c>
      <c r="P1981" s="8">
        <v>39448</v>
      </c>
      <c r="Q1981" s="3" t="s">
        <v>2259</v>
      </c>
      <c r="R1981" s="5" t="s">
        <v>21620</v>
      </c>
      <c r="S1981" s="3" t="s">
        <v>2261</v>
      </c>
      <c r="T1981" s="3" t="s">
        <v>77</v>
      </c>
      <c r="V1981" s="3">
        <v>66</v>
      </c>
      <c r="W1981" s="3">
        <v>62</v>
      </c>
      <c r="X1981" s="3">
        <v>127</v>
      </c>
      <c r="Y1981" s="3">
        <v>1979</v>
      </c>
      <c r="Z1981" s="3" t="s">
        <v>71</v>
      </c>
      <c r="AA1981" s="3">
        <v>16</v>
      </c>
      <c r="AB1981" s="3">
        <v>9</v>
      </c>
      <c r="AC1981" s="3">
        <v>10757221</v>
      </c>
      <c r="AD1981" s="3">
        <v>3518681</v>
      </c>
      <c r="AE1981" s="3" t="s">
        <v>79</v>
      </c>
      <c r="AF1981" s="3">
        <v>5</v>
      </c>
      <c r="AG1981" s="3">
        <v>6</v>
      </c>
    </row>
    <row r="1982" spans="1:33" ht="15.75" customHeight="1" x14ac:dyDescent="0.15">
      <c r="A1982" s="3">
        <v>21568</v>
      </c>
      <c r="B1982" s="3">
        <v>1980</v>
      </c>
      <c r="C1982" s="3">
        <v>21</v>
      </c>
      <c r="D1982" s="3" t="s">
        <v>5686</v>
      </c>
      <c r="E1982" s="3" t="s">
        <v>21622</v>
      </c>
      <c r="F1982" s="3" t="s">
        <v>3877</v>
      </c>
      <c r="G1982" s="3" t="s">
        <v>731</v>
      </c>
      <c r="H1982" s="3" t="s">
        <v>2565</v>
      </c>
      <c r="I1982" s="3" t="s">
        <v>15215</v>
      </c>
      <c r="J1982" s="3">
        <v>205.71430000000001</v>
      </c>
      <c r="K1982" s="3">
        <v>3210000</v>
      </c>
      <c r="L1982" s="3" t="s">
        <v>162</v>
      </c>
      <c r="M1982" s="3">
        <v>2</v>
      </c>
      <c r="N1982" s="3" t="s">
        <v>5686</v>
      </c>
      <c r="O1982" s="3" t="s">
        <v>21622</v>
      </c>
      <c r="P1982" s="3" t="s">
        <v>1063</v>
      </c>
      <c r="Q1982" s="3" t="s">
        <v>15211</v>
      </c>
      <c r="R1982" s="5" t="s">
        <v>21623</v>
      </c>
      <c r="S1982" s="3" t="s">
        <v>2565</v>
      </c>
      <c r="T1982" s="3" t="s">
        <v>731</v>
      </c>
      <c r="V1982" s="3">
        <v>26</v>
      </c>
      <c r="W1982" s="3">
        <v>0</v>
      </c>
      <c r="X1982" s="3">
        <v>127</v>
      </c>
      <c r="Y1982" s="3">
        <v>1980</v>
      </c>
      <c r="Z1982" s="3" t="s">
        <v>162</v>
      </c>
      <c r="AA1982" s="3">
        <v>21</v>
      </c>
      <c r="AB1982" s="3">
        <v>10</v>
      </c>
      <c r="AC1982" s="3">
        <v>3210000</v>
      </c>
      <c r="AD1982" s="3">
        <v>1050000</v>
      </c>
      <c r="AF1982" s="3">
        <v>8</v>
      </c>
      <c r="AG1982" s="3">
        <v>292</v>
      </c>
    </row>
    <row r="1983" spans="1:33" ht="15.75" customHeight="1" x14ac:dyDescent="0.15">
      <c r="A1983" s="3">
        <v>24906</v>
      </c>
      <c r="B1983" s="3">
        <v>1981</v>
      </c>
      <c r="C1983" s="3">
        <v>8</v>
      </c>
      <c r="D1983" s="3" t="s">
        <v>5688</v>
      </c>
      <c r="E1983" s="3" t="s">
        <v>21626</v>
      </c>
      <c r="F1983" s="3" t="s">
        <v>1121</v>
      </c>
      <c r="G1983" s="3" t="s">
        <v>497</v>
      </c>
      <c r="H1983" s="3" t="s">
        <v>12516</v>
      </c>
      <c r="I1983" s="3" t="s">
        <v>15220</v>
      </c>
      <c r="J1983" s="3">
        <v>205.6738</v>
      </c>
      <c r="K1983" s="3">
        <v>2216795</v>
      </c>
      <c r="L1983" s="3" t="s">
        <v>364</v>
      </c>
      <c r="M1983" s="3">
        <v>0</v>
      </c>
      <c r="N1983" s="3" t="s">
        <v>5688</v>
      </c>
      <c r="O1983" s="3" t="s">
        <v>21626</v>
      </c>
      <c r="P1983" s="8">
        <v>39083</v>
      </c>
      <c r="Q1983" s="3" t="s">
        <v>15218</v>
      </c>
      <c r="R1983" s="5" t="s">
        <v>21629</v>
      </c>
      <c r="S1983" s="3" t="s">
        <v>12516</v>
      </c>
      <c r="T1983" s="3" t="s">
        <v>497</v>
      </c>
      <c r="V1983" s="3">
        <v>25</v>
      </c>
      <c r="W1983" s="3">
        <v>0</v>
      </c>
      <c r="X1983" s="3">
        <v>84</v>
      </c>
      <c r="Y1983" s="3">
        <v>1981</v>
      </c>
      <c r="Z1983" s="3" t="s">
        <v>364</v>
      </c>
      <c r="AA1983" s="3">
        <v>8</v>
      </c>
      <c r="AB1983" s="3">
        <v>8</v>
      </c>
      <c r="AC1983" s="3">
        <v>2216795</v>
      </c>
      <c r="AD1983" s="3">
        <v>725216</v>
      </c>
      <c r="AF1983" s="3">
        <v>20</v>
      </c>
      <c r="AG1983" s="3">
        <v>310</v>
      </c>
    </row>
    <row r="1984" spans="1:33" ht="15.75" customHeight="1" x14ac:dyDescent="0.15">
      <c r="A1984" s="3">
        <v>25534</v>
      </c>
      <c r="B1984" s="3">
        <v>1982</v>
      </c>
      <c r="C1984" s="3">
        <v>14</v>
      </c>
      <c r="D1984" s="3" t="s">
        <v>5691</v>
      </c>
      <c r="E1984" s="3" t="s">
        <v>21630</v>
      </c>
      <c r="F1984" s="3" t="s">
        <v>36</v>
      </c>
      <c r="G1984" s="3" t="s">
        <v>37</v>
      </c>
      <c r="H1984" s="3" t="s">
        <v>8560</v>
      </c>
      <c r="I1984" s="3" t="s">
        <v>5043</v>
      </c>
      <c r="J1984" s="3">
        <v>205.52539999999999</v>
      </c>
      <c r="K1984" s="3">
        <v>2003400</v>
      </c>
      <c r="L1984" s="3" t="s">
        <v>641</v>
      </c>
      <c r="M1984" s="3">
        <v>0</v>
      </c>
      <c r="N1984" s="3" t="s">
        <v>5691</v>
      </c>
      <c r="O1984" s="3" t="s">
        <v>21630</v>
      </c>
      <c r="P1984" s="8">
        <v>39814</v>
      </c>
      <c r="Q1984" s="3" t="s">
        <v>8933</v>
      </c>
      <c r="R1984" s="5" t="s">
        <v>21632</v>
      </c>
      <c r="S1984" s="3" t="s">
        <v>8560</v>
      </c>
      <c r="T1984" s="3" t="s">
        <v>37</v>
      </c>
      <c r="V1984" s="3">
        <v>127</v>
      </c>
      <c r="W1984" s="3">
        <v>0</v>
      </c>
      <c r="X1984" s="3">
        <v>15</v>
      </c>
      <c r="Y1984" s="3">
        <v>1982</v>
      </c>
      <c r="Z1984" s="3" t="s">
        <v>641</v>
      </c>
      <c r="AA1984" s="3">
        <v>14</v>
      </c>
      <c r="AB1984" s="3">
        <v>4</v>
      </c>
      <c r="AC1984" s="3">
        <v>2003400</v>
      </c>
      <c r="AD1984" s="3">
        <v>655723</v>
      </c>
      <c r="AF1984" s="3">
        <v>23</v>
      </c>
      <c r="AG1984" s="3">
        <v>67</v>
      </c>
    </row>
    <row r="1985" spans="1:33" ht="15.75" customHeight="1" x14ac:dyDescent="0.15">
      <c r="A1985" s="3">
        <v>22824</v>
      </c>
      <c r="B1985" s="3">
        <v>1983</v>
      </c>
      <c r="C1985" s="3">
        <v>800</v>
      </c>
      <c r="D1985" s="3" t="s">
        <v>5703</v>
      </c>
      <c r="E1985" s="3" t="s">
        <v>21634</v>
      </c>
      <c r="F1985" s="3" t="s">
        <v>1438</v>
      </c>
      <c r="G1985" s="3" t="s">
        <v>495</v>
      </c>
      <c r="H1985" s="3" t="s">
        <v>3886</v>
      </c>
      <c r="I1985" s="3" t="s">
        <v>3887</v>
      </c>
      <c r="J1985" s="3">
        <v>205.43960000000001</v>
      </c>
      <c r="K1985" s="3">
        <v>3644869906</v>
      </c>
      <c r="L1985" s="3" t="s">
        <v>101</v>
      </c>
      <c r="M1985" s="3">
        <v>1</v>
      </c>
      <c r="N1985" s="3" t="s">
        <v>5703</v>
      </c>
      <c r="O1985" s="3" t="s">
        <v>21634</v>
      </c>
      <c r="P1985" s="3" t="s">
        <v>1063</v>
      </c>
      <c r="Q1985" s="3" t="s">
        <v>15228</v>
      </c>
      <c r="R1985" s="5" t="s">
        <v>21636</v>
      </c>
      <c r="S1985" s="3" t="s">
        <v>3886</v>
      </c>
      <c r="T1985" s="3" t="s">
        <v>495</v>
      </c>
      <c r="V1985" s="3">
        <v>49</v>
      </c>
      <c r="W1985" s="3">
        <v>0</v>
      </c>
      <c r="X1985" s="3">
        <v>127</v>
      </c>
      <c r="Y1985" s="3">
        <v>1983</v>
      </c>
      <c r="Z1985" s="3" t="s">
        <v>101</v>
      </c>
      <c r="AA1985" s="3">
        <v>800</v>
      </c>
      <c r="AB1985" s="3">
        <v>444</v>
      </c>
      <c r="AC1985" s="3">
        <v>3644869906</v>
      </c>
      <c r="AD1985" s="3">
        <v>1193319239</v>
      </c>
      <c r="AF1985" s="3">
        <v>10</v>
      </c>
      <c r="AG1985" s="3">
        <v>34</v>
      </c>
    </row>
    <row r="1986" spans="1:33" ht="15.75" customHeight="1" x14ac:dyDescent="0.15">
      <c r="A1986" s="3">
        <v>21579</v>
      </c>
      <c r="B1986" s="3">
        <v>1984</v>
      </c>
      <c r="C1986" s="3">
        <v>48</v>
      </c>
      <c r="D1986" s="3" t="s">
        <v>5707</v>
      </c>
      <c r="E1986" s="3" t="s">
        <v>21638</v>
      </c>
      <c r="F1986" s="3" t="s">
        <v>855</v>
      </c>
      <c r="G1986" s="3" t="s">
        <v>292</v>
      </c>
      <c r="H1986" s="3" t="s">
        <v>5493</v>
      </c>
      <c r="I1986" s="3" t="s">
        <v>1032</v>
      </c>
      <c r="J1986" s="3">
        <v>205.411</v>
      </c>
      <c r="K1986" s="3">
        <v>13529956</v>
      </c>
      <c r="L1986" s="3" t="s">
        <v>101</v>
      </c>
      <c r="M1986" s="3">
        <v>2</v>
      </c>
      <c r="N1986" s="3" t="s">
        <v>5707</v>
      </c>
      <c r="O1986" s="3" t="s">
        <v>21638</v>
      </c>
      <c r="P1986" s="3" t="s">
        <v>1000</v>
      </c>
      <c r="Q1986" s="3" t="s">
        <v>15233</v>
      </c>
      <c r="R1986" s="5" t="s">
        <v>21640</v>
      </c>
      <c r="S1986" s="3" t="s">
        <v>5493</v>
      </c>
      <c r="T1986" s="3" t="s">
        <v>292</v>
      </c>
      <c r="V1986" s="3">
        <v>64</v>
      </c>
      <c r="W1986" s="3">
        <v>51</v>
      </c>
      <c r="X1986" s="3">
        <v>127</v>
      </c>
      <c r="Y1986" s="3">
        <v>1984</v>
      </c>
      <c r="Z1986" s="3" t="s">
        <v>101</v>
      </c>
      <c r="AA1986" s="3">
        <v>48</v>
      </c>
      <c r="AB1986" s="3">
        <v>28</v>
      </c>
      <c r="AC1986" s="3">
        <v>13529956</v>
      </c>
      <c r="AD1986" s="3">
        <v>4430082</v>
      </c>
      <c r="AE1986" s="3" t="s">
        <v>1032</v>
      </c>
      <c r="AF1986" s="3">
        <v>10</v>
      </c>
      <c r="AG1986" s="3">
        <v>49</v>
      </c>
    </row>
    <row r="1987" spans="1:33" ht="15.75" customHeight="1" x14ac:dyDescent="0.15">
      <c r="A1987" s="3">
        <v>25375</v>
      </c>
      <c r="B1987" s="3">
        <v>1985</v>
      </c>
      <c r="C1987" s="3">
        <v>25</v>
      </c>
      <c r="D1987" s="3" t="s">
        <v>5709</v>
      </c>
      <c r="E1987" s="3" t="s">
        <v>21641</v>
      </c>
      <c r="F1987" s="3" t="s">
        <v>1438</v>
      </c>
      <c r="G1987" s="3" t="s">
        <v>495</v>
      </c>
      <c r="H1987" s="3" t="s">
        <v>12524</v>
      </c>
      <c r="I1987" s="3" t="s">
        <v>2682</v>
      </c>
      <c r="J1987" s="3">
        <v>205.06110000000001</v>
      </c>
      <c r="K1987" s="3">
        <v>2138960</v>
      </c>
      <c r="L1987" s="3" t="s">
        <v>59</v>
      </c>
      <c r="M1987" s="3">
        <v>0</v>
      </c>
      <c r="N1987" s="3" t="s">
        <v>5709</v>
      </c>
      <c r="O1987" s="3" t="s">
        <v>21641</v>
      </c>
      <c r="P1987" s="8">
        <v>36526</v>
      </c>
      <c r="Q1987" s="3" t="s">
        <v>15237</v>
      </c>
      <c r="R1987" s="5" t="s">
        <v>21643</v>
      </c>
      <c r="S1987" s="3" t="s">
        <v>12524</v>
      </c>
      <c r="T1987" s="3" t="s">
        <v>495</v>
      </c>
      <c r="V1987" s="3">
        <v>50</v>
      </c>
      <c r="W1987" s="3">
        <v>14</v>
      </c>
      <c r="X1987" s="3">
        <v>122</v>
      </c>
      <c r="Y1987" s="3">
        <v>1985</v>
      </c>
      <c r="Z1987" s="3" t="s">
        <v>59</v>
      </c>
      <c r="AA1987" s="3">
        <v>25</v>
      </c>
      <c r="AB1987" s="3">
        <v>6</v>
      </c>
      <c r="AC1987" s="3">
        <v>2138960</v>
      </c>
      <c r="AD1987" s="3">
        <v>701158</v>
      </c>
      <c r="AE1987" s="3" t="s">
        <v>2682</v>
      </c>
      <c r="AF1987" s="3">
        <v>17</v>
      </c>
      <c r="AG1987" s="3">
        <v>79</v>
      </c>
    </row>
    <row r="1988" spans="1:33" ht="15.75" customHeight="1" x14ac:dyDescent="0.15">
      <c r="A1988" s="3">
        <v>22561</v>
      </c>
      <c r="B1988" s="3">
        <v>1986</v>
      </c>
      <c r="C1988" s="3">
        <v>48</v>
      </c>
      <c r="D1988" s="3" t="s">
        <v>5712</v>
      </c>
      <c r="E1988" s="3" t="s">
        <v>21644</v>
      </c>
      <c r="F1988" s="3" t="s">
        <v>6767</v>
      </c>
      <c r="G1988" s="3" t="s">
        <v>796</v>
      </c>
      <c r="H1988" s="3" t="s">
        <v>12526</v>
      </c>
      <c r="I1988" s="3" t="s">
        <v>4522</v>
      </c>
      <c r="J1988" s="3">
        <v>205.02279999999999</v>
      </c>
      <c r="K1988" s="3">
        <v>5205424</v>
      </c>
      <c r="L1988" s="3" t="s">
        <v>221</v>
      </c>
      <c r="M1988" s="3">
        <v>2</v>
      </c>
      <c r="N1988" s="3" t="s">
        <v>5712</v>
      </c>
      <c r="O1988" s="3" t="s">
        <v>21644</v>
      </c>
      <c r="P1988" s="3" t="s">
        <v>987</v>
      </c>
      <c r="Q1988" s="3" t="s">
        <v>15242</v>
      </c>
      <c r="R1988" s="5" t="s">
        <v>21645</v>
      </c>
      <c r="S1988" s="3" t="s">
        <v>12526</v>
      </c>
      <c r="T1988" s="3" t="s">
        <v>796</v>
      </c>
      <c r="V1988" s="3">
        <v>10</v>
      </c>
      <c r="W1988" s="3">
        <v>0</v>
      </c>
      <c r="X1988" s="3">
        <v>115</v>
      </c>
      <c r="Y1988" s="3">
        <v>1986</v>
      </c>
      <c r="Z1988" s="3" t="s">
        <v>221</v>
      </c>
      <c r="AA1988" s="3">
        <v>48</v>
      </c>
      <c r="AB1988" s="3">
        <v>16</v>
      </c>
      <c r="AC1988" s="3">
        <v>5205424</v>
      </c>
      <c r="AD1988" s="3">
        <v>1706569</v>
      </c>
      <c r="AF1988" s="3">
        <v>2</v>
      </c>
      <c r="AG1988" s="3">
        <v>57</v>
      </c>
    </row>
    <row r="1989" spans="1:33" ht="15.75" customHeight="1" x14ac:dyDescent="0.15">
      <c r="A1989" s="3">
        <v>22080</v>
      </c>
      <c r="B1989" s="3">
        <v>1987</v>
      </c>
      <c r="C1989" s="3">
        <v>102</v>
      </c>
      <c r="D1989" s="3" t="s">
        <v>5714</v>
      </c>
      <c r="E1989" s="3" t="s">
        <v>21647</v>
      </c>
      <c r="F1989" s="3" t="s">
        <v>36</v>
      </c>
      <c r="G1989" s="3" t="s">
        <v>37</v>
      </c>
      <c r="H1989" s="3" t="s">
        <v>2190</v>
      </c>
      <c r="I1989" s="3" t="s">
        <v>39</v>
      </c>
      <c r="J1989" s="3">
        <v>204.97149999999999</v>
      </c>
      <c r="K1989" s="3">
        <v>21525447</v>
      </c>
      <c r="L1989" s="3" t="s">
        <v>538</v>
      </c>
      <c r="M1989" s="3">
        <v>5</v>
      </c>
      <c r="N1989" s="3" t="s">
        <v>5714</v>
      </c>
      <c r="O1989" s="3" t="s">
        <v>21647</v>
      </c>
      <c r="P1989" s="3" t="s">
        <v>987</v>
      </c>
      <c r="Q1989" s="3" t="s">
        <v>11699</v>
      </c>
      <c r="R1989" s="5" t="s">
        <v>21649</v>
      </c>
      <c r="S1989" s="3" t="s">
        <v>2190</v>
      </c>
      <c r="T1989" s="3" t="s">
        <v>37</v>
      </c>
      <c r="V1989" s="3">
        <v>127</v>
      </c>
      <c r="W1989" s="3">
        <v>122</v>
      </c>
      <c r="X1989" s="3">
        <v>65</v>
      </c>
      <c r="Y1989" s="3">
        <v>1987</v>
      </c>
      <c r="Z1989" s="3" t="s">
        <v>538</v>
      </c>
      <c r="AA1989" s="3">
        <v>102</v>
      </c>
      <c r="AB1989" s="3">
        <v>51</v>
      </c>
      <c r="AC1989" s="3">
        <v>21525447</v>
      </c>
      <c r="AD1989" s="3">
        <v>7058182</v>
      </c>
      <c r="AE1989" s="3" t="s">
        <v>39</v>
      </c>
      <c r="AF1989" s="3">
        <v>3</v>
      </c>
      <c r="AG1989" s="3">
        <v>2</v>
      </c>
    </row>
    <row r="1990" spans="1:33" ht="15.75" customHeight="1" x14ac:dyDescent="0.15">
      <c r="A1990" s="3">
        <v>22066</v>
      </c>
      <c r="B1990" s="3">
        <v>1988</v>
      </c>
      <c r="C1990" s="3">
        <v>45</v>
      </c>
      <c r="D1990" s="3" t="s">
        <v>5715</v>
      </c>
      <c r="E1990" s="3" t="s">
        <v>21651</v>
      </c>
      <c r="F1990" s="3" t="s">
        <v>269</v>
      </c>
      <c r="G1990" s="3" t="s">
        <v>133</v>
      </c>
      <c r="H1990" s="3" t="s">
        <v>1963</v>
      </c>
      <c r="I1990" s="3" t="s">
        <v>1963</v>
      </c>
      <c r="J1990" s="3">
        <v>204.97069999999999</v>
      </c>
      <c r="K1990" s="3">
        <v>4105946</v>
      </c>
      <c r="L1990" s="3" t="s">
        <v>66</v>
      </c>
      <c r="M1990" s="3">
        <v>2</v>
      </c>
      <c r="N1990" s="3" t="s">
        <v>5715</v>
      </c>
      <c r="O1990" s="3" t="s">
        <v>21651</v>
      </c>
      <c r="P1990" s="3" t="s">
        <v>835</v>
      </c>
      <c r="Q1990" s="3" t="s">
        <v>15250</v>
      </c>
      <c r="R1990" s="5" t="s">
        <v>21653</v>
      </c>
      <c r="S1990" s="3" t="s">
        <v>1963</v>
      </c>
      <c r="T1990" s="3" t="s">
        <v>133</v>
      </c>
      <c r="V1990" s="3">
        <v>52</v>
      </c>
      <c r="W1990" s="3">
        <v>19</v>
      </c>
      <c r="X1990" s="3">
        <v>127</v>
      </c>
      <c r="Y1990" s="3">
        <v>1988</v>
      </c>
      <c r="Z1990" s="3" t="s">
        <v>66</v>
      </c>
      <c r="AA1990" s="3">
        <v>45</v>
      </c>
      <c r="AB1990" s="3">
        <v>20</v>
      </c>
      <c r="AC1990" s="3">
        <v>4105946</v>
      </c>
      <c r="AD1990" s="3">
        <v>1346341</v>
      </c>
      <c r="AE1990" s="3" t="s">
        <v>1963</v>
      </c>
      <c r="AF1990" s="3">
        <v>9</v>
      </c>
      <c r="AG1990" s="3">
        <v>43</v>
      </c>
    </row>
    <row r="1991" spans="1:33" ht="15.75" customHeight="1" x14ac:dyDescent="0.15">
      <c r="A1991" s="3">
        <v>20351</v>
      </c>
      <c r="B1991" s="3">
        <v>1989</v>
      </c>
      <c r="C1991" s="3">
        <v>45</v>
      </c>
      <c r="D1991" s="3" t="s">
        <v>5718</v>
      </c>
      <c r="E1991" s="3" t="s">
        <v>21655</v>
      </c>
      <c r="F1991" s="3" t="s">
        <v>269</v>
      </c>
      <c r="G1991" s="3" t="s">
        <v>133</v>
      </c>
      <c r="H1991" s="3" t="s">
        <v>10942</v>
      </c>
      <c r="I1991" s="3" t="s">
        <v>12799</v>
      </c>
      <c r="J1991" s="3">
        <v>204.8254</v>
      </c>
      <c r="K1991" s="3">
        <v>27336036</v>
      </c>
      <c r="L1991" s="3" t="s">
        <v>364</v>
      </c>
      <c r="M1991" s="3">
        <v>3</v>
      </c>
      <c r="N1991" s="3" t="s">
        <v>5718</v>
      </c>
      <c r="O1991" s="3" t="s">
        <v>21655</v>
      </c>
      <c r="P1991" s="3" t="s">
        <v>9988</v>
      </c>
      <c r="Q1991" s="3" t="s">
        <v>15252</v>
      </c>
      <c r="R1991" s="5" t="s">
        <v>21656</v>
      </c>
      <c r="S1991" s="3" t="s">
        <v>10942</v>
      </c>
      <c r="T1991" s="3" t="s">
        <v>133</v>
      </c>
      <c r="V1991" s="3">
        <v>53</v>
      </c>
      <c r="W1991" s="3">
        <v>0</v>
      </c>
      <c r="X1991" s="3">
        <v>85</v>
      </c>
      <c r="Y1991" s="3">
        <v>1989</v>
      </c>
      <c r="Z1991" s="3" t="s">
        <v>364</v>
      </c>
      <c r="AA1991" s="3">
        <v>45</v>
      </c>
      <c r="AB1991" s="3">
        <v>38</v>
      </c>
      <c r="AC1991" s="3">
        <v>27336036</v>
      </c>
      <c r="AD1991" s="3">
        <v>8967767</v>
      </c>
      <c r="AF1991" s="3">
        <v>20</v>
      </c>
      <c r="AG1991" s="3">
        <v>287</v>
      </c>
    </row>
    <row r="1992" spans="1:33" ht="15.75" customHeight="1" x14ac:dyDescent="0.15">
      <c r="A1992" s="3">
        <v>26604</v>
      </c>
      <c r="B1992" s="3">
        <v>1990</v>
      </c>
      <c r="C1992" s="3">
        <v>40</v>
      </c>
      <c r="D1992" s="3" t="s">
        <v>1622</v>
      </c>
      <c r="E1992" s="3" t="s">
        <v>21657</v>
      </c>
      <c r="F1992" s="3" t="s">
        <v>36</v>
      </c>
      <c r="G1992" s="3" t="s">
        <v>37</v>
      </c>
      <c r="H1992" s="3" t="s">
        <v>1629</v>
      </c>
      <c r="I1992" s="3" t="s">
        <v>69</v>
      </c>
      <c r="J1992" s="3">
        <v>204.79230000000001</v>
      </c>
      <c r="K1992" s="3">
        <v>5825493</v>
      </c>
      <c r="L1992" s="3" t="s">
        <v>600</v>
      </c>
      <c r="M1992" s="3">
        <v>0</v>
      </c>
      <c r="N1992" s="3" t="s">
        <v>1622</v>
      </c>
      <c r="O1992" s="3" t="s">
        <v>21657</v>
      </c>
      <c r="P1992" s="8">
        <v>37622</v>
      </c>
      <c r="Q1992" s="3" t="s">
        <v>1625</v>
      </c>
      <c r="R1992" s="5" t="s">
        <v>21659</v>
      </c>
      <c r="S1992" s="3" t="s">
        <v>1629</v>
      </c>
      <c r="T1992" s="3" t="s">
        <v>37</v>
      </c>
      <c r="V1992" s="3">
        <v>127</v>
      </c>
      <c r="W1992" s="3">
        <v>28</v>
      </c>
      <c r="X1992" s="3">
        <v>32</v>
      </c>
      <c r="Y1992" s="3">
        <v>1990</v>
      </c>
      <c r="Z1992" s="3" t="s">
        <v>600</v>
      </c>
      <c r="AA1992" s="3">
        <v>40</v>
      </c>
      <c r="AB1992" s="3">
        <v>15</v>
      </c>
      <c r="AC1992" s="3">
        <v>5825493</v>
      </c>
      <c r="AD1992" s="3">
        <v>1911299</v>
      </c>
      <c r="AE1992" s="3" t="s">
        <v>69</v>
      </c>
      <c r="AF1992" s="3">
        <v>13</v>
      </c>
      <c r="AG1992" s="3">
        <v>20</v>
      </c>
    </row>
    <row r="1993" spans="1:33" ht="15.75" customHeight="1" x14ac:dyDescent="0.15">
      <c r="A1993" s="3">
        <v>19247</v>
      </c>
      <c r="B1993" s="3">
        <v>1991</v>
      </c>
      <c r="C1993" s="3">
        <v>250</v>
      </c>
      <c r="D1993" s="3" t="s">
        <v>5736</v>
      </c>
      <c r="E1993" s="3" t="s">
        <v>21661</v>
      </c>
      <c r="F1993" s="3" t="s">
        <v>1072</v>
      </c>
      <c r="G1993" s="3" t="s">
        <v>575</v>
      </c>
      <c r="H1993" s="3" t="s">
        <v>3552</v>
      </c>
      <c r="I1993" s="3" t="s">
        <v>1375</v>
      </c>
      <c r="J1993" s="3">
        <v>204.53399999999999</v>
      </c>
      <c r="K1993" s="3">
        <v>34945891</v>
      </c>
      <c r="L1993" s="3" t="s">
        <v>71</v>
      </c>
      <c r="M1993" s="3">
        <v>3</v>
      </c>
      <c r="N1993" s="3" t="s">
        <v>5736</v>
      </c>
      <c r="O1993" s="3" t="s">
        <v>21661</v>
      </c>
      <c r="P1993" s="3" t="s">
        <v>1000</v>
      </c>
      <c r="Q1993" s="3" t="s">
        <v>15263</v>
      </c>
      <c r="R1993" s="5" t="s">
        <v>21663</v>
      </c>
      <c r="S1993" s="3" t="s">
        <v>3552</v>
      </c>
      <c r="T1993" s="3" t="s">
        <v>575</v>
      </c>
      <c r="V1993" s="3">
        <v>45</v>
      </c>
      <c r="W1993" s="3">
        <v>37</v>
      </c>
      <c r="X1993" s="3">
        <v>127</v>
      </c>
      <c r="Y1993" s="3">
        <v>1991</v>
      </c>
      <c r="Z1993" s="3" t="s">
        <v>71</v>
      </c>
      <c r="AA1993" s="3">
        <v>250</v>
      </c>
      <c r="AB1993" s="3">
        <v>78</v>
      </c>
      <c r="AC1993" s="3">
        <v>34945891</v>
      </c>
      <c r="AD1993" s="3">
        <v>11475200</v>
      </c>
      <c r="AE1993" s="3" t="s">
        <v>1375</v>
      </c>
      <c r="AF1993" s="3">
        <v>5</v>
      </c>
      <c r="AG1993" s="3">
        <v>23</v>
      </c>
    </row>
    <row r="1994" spans="1:33" ht="15.75" customHeight="1" x14ac:dyDescent="0.15">
      <c r="A1994" s="3">
        <v>25284</v>
      </c>
      <c r="B1994" s="3">
        <v>1992</v>
      </c>
      <c r="C1994" s="3">
        <v>25</v>
      </c>
      <c r="D1994" s="3" t="s">
        <v>5740</v>
      </c>
      <c r="E1994" s="3" t="s">
        <v>21665</v>
      </c>
      <c r="F1994" s="3" t="s">
        <v>1438</v>
      </c>
      <c r="G1994" s="3" t="s">
        <v>495</v>
      </c>
      <c r="H1994" s="3" t="s">
        <v>2724</v>
      </c>
      <c r="I1994" s="3" t="s">
        <v>2682</v>
      </c>
      <c r="J1994" s="3">
        <v>204.5249</v>
      </c>
      <c r="K1994" s="3">
        <v>8647214</v>
      </c>
      <c r="L1994" s="3" t="s">
        <v>40</v>
      </c>
      <c r="M1994" s="3">
        <v>0</v>
      </c>
      <c r="N1994" s="3" t="s">
        <v>5740</v>
      </c>
      <c r="O1994" s="3" t="s">
        <v>21665</v>
      </c>
      <c r="P1994" s="8">
        <v>37622</v>
      </c>
      <c r="Q1994" s="3" t="s">
        <v>15267</v>
      </c>
      <c r="R1994" s="5" t="s">
        <v>21667</v>
      </c>
      <c r="S1994" s="3" t="s">
        <v>2724</v>
      </c>
      <c r="T1994" s="3" t="s">
        <v>495</v>
      </c>
      <c r="V1994" s="3">
        <v>51</v>
      </c>
      <c r="W1994" s="3">
        <v>15</v>
      </c>
      <c r="X1994" s="3">
        <v>113</v>
      </c>
      <c r="Y1994" s="3">
        <v>1992</v>
      </c>
      <c r="Z1994" s="3" t="s">
        <v>40</v>
      </c>
      <c r="AA1994" s="3">
        <v>25</v>
      </c>
      <c r="AB1994" s="3">
        <v>6</v>
      </c>
      <c r="AC1994" s="3">
        <v>8647214</v>
      </c>
      <c r="AD1994" s="3">
        <v>2839575</v>
      </c>
      <c r="AE1994" s="3" t="s">
        <v>2682</v>
      </c>
      <c r="AF1994" s="3">
        <v>4</v>
      </c>
      <c r="AG1994" s="3">
        <v>79</v>
      </c>
    </row>
    <row r="1995" spans="1:33" ht="15.75" customHeight="1" x14ac:dyDescent="0.15">
      <c r="A1995" s="3">
        <v>23660</v>
      </c>
      <c r="B1995" s="3">
        <v>1993</v>
      </c>
      <c r="C1995" s="3">
        <v>29</v>
      </c>
      <c r="D1995" s="3" t="s">
        <v>5752</v>
      </c>
      <c r="E1995" s="3" t="s">
        <v>21669</v>
      </c>
      <c r="F1995" s="3" t="s">
        <v>36</v>
      </c>
      <c r="G1995" s="3" t="s">
        <v>37</v>
      </c>
      <c r="H1995" s="3" t="s">
        <v>817</v>
      </c>
      <c r="I1995" s="3" t="s">
        <v>817</v>
      </c>
      <c r="J1995" s="3">
        <v>204.51339999999999</v>
      </c>
      <c r="K1995" s="3">
        <v>3325463</v>
      </c>
      <c r="L1995" s="3" t="s">
        <v>122</v>
      </c>
      <c r="M1995" s="3">
        <v>1</v>
      </c>
      <c r="N1995" s="3" t="s">
        <v>5752</v>
      </c>
      <c r="O1995" s="3" t="s">
        <v>21669</v>
      </c>
      <c r="P1995" s="3" t="s">
        <v>835</v>
      </c>
      <c r="Q1995" s="3" t="s">
        <v>10736</v>
      </c>
      <c r="R1995" s="5" t="s">
        <v>21670</v>
      </c>
      <c r="S1995" s="3" t="s">
        <v>817</v>
      </c>
      <c r="T1995" s="3" t="s">
        <v>37</v>
      </c>
      <c r="V1995" s="3">
        <v>127</v>
      </c>
      <c r="W1995" s="3">
        <v>53</v>
      </c>
      <c r="X1995" s="3">
        <v>12</v>
      </c>
      <c r="Y1995" s="3">
        <v>1993</v>
      </c>
      <c r="Z1995" s="3" t="s">
        <v>122</v>
      </c>
      <c r="AA1995" s="3">
        <v>29</v>
      </c>
      <c r="AB1995" s="3">
        <v>14</v>
      </c>
      <c r="AC1995" s="3">
        <v>3325463</v>
      </c>
      <c r="AD1995" s="3">
        <v>1092058</v>
      </c>
      <c r="AE1995" s="3" t="s">
        <v>817</v>
      </c>
      <c r="AF1995" s="3">
        <v>22</v>
      </c>
      <c r="AG1995" s="3">
        <v>11</v>
      </c>
    </row>
    <row r="1996" spans="1:33" ht="15.75" customHeight="1" x14ac:dyDescent="0.15">
      <c r="A1996" s="3">
        <v>21540</v>
      </c>
      <c r="B1996" s="3">
        <v>1994</v>
      </c>
      <c r="C1996" s="3">
        <v>100</v>
      </c>
      <c r="D1996" s="3" t="s">
        <v>5761</v>
      </c>
      <c r="E1996" s="3" t="s">
        <v>21671</v>
      </c>
      <c r="F1996" s="3" t="s">
        <v>96</v>
      </c>
      <c r="G1996" s="3" t="s">
        <v>61</v>
      </c>
      <c r="H1996" s="3" t="s">
        <v>1523</v>
      </c>
      <c r="I1996" s="3" t="s">
        <v>63</v>
      </c>
      <c r="J1996" s="3">
        <v>204.44720000000001</v>
      </c>
      <c r="K1996" s="3">
        <v>20682256</v>
      </c>
      <c r="L1996" s="3" t="s">
        <v>215</v>
      </c>
      <c r="M1996" s="3">
        <v>2</v>
      </c>
      <c r="N1996" s="3" t="s">
        <v>5761</v>
      </c>
      <c r="O1996" s="3" t="s">
        <v>21671</v>
      </c>
      <c r="P1996" s="3" t="s">
        <v>179</v>
      </c>
      <c r="Q1996" s="3" t="s">
        <v>15278</v>
      </c>
      <c r="R1996" s="5" t="s">
        <v>21673</v>
      </c>
      <c r="S1996" s="3" t="s">
        <v>1523</v>
      </c>
      <c r="T1996" s="3" t="s">
        <v>61</v>
      </c>
      <c r="V1996" s="3">
        <v>127</v>
      </c>
      <c r="W1996" s="3">
        <v>127</v>
      </c>
      <c r="X1996" s="3">
        <v>114</v>
      </c>
      <c r="Y1996" s="3">
        <v>1994</v>
      </c>
      <c r="Z1996" s="3" t="s">
        <v>215</v>
      </c>
      <c r="AA1996" s="3">
        <v>100</v>
      </c>
      <c r="AB1996" s="3">
        <v>42</v>
      </c>
      <c r="AC1996" s="3">
        <v>20682256</v>
      </c>
      <c r="AD1996" s="3">
        <v>6793381</v>
      </c>
      <c r="AE1996" s="3" t="s">
        <v>63</v>
      </c>
      <c r="AF1996" s="3">
        <v>7</v>
      </c>
      <c r="AG1996" s="3">
        <v>3</v>
      </c>
    </row>
    <row r="1997" spans="1:33" ht="15.75" customHeight="1" x14ac:dyDescent="0.15">
      <c r="A1997" s="3">
        <v>23184</v>
      </c>
      <c r="B1997" s="3">
        <v>1995</v>
      </c>
      <c r="C1997" s="3">
        <v>566</v>
      </c>
      <c r="D1997" s="3" t="s">
        <v>5774</v>
      </c>
      <c r="E1997" s="3" t="s">
        <v>21675</v>
      </c>
      <c r="F1997" s="3" t="s">
        <v>1193</v>
      </c>
      <c r="G1997" s="3" t="s">
        <v>564</v>
      </c>
      <c r="H1997" s="3" t="s">
        <v>8884</v>
      </c>
      <c r="I1997" s="3" t="s">
        <v>63</v>
      </c>
      <c r="J1997" s="3">
        <v>204.4041</v>
      </c>
      <c r="K1997" s="3">
        <v>15819813</v>
      </c>
      <c r="L1997" s="3" t="s">
        <v>215</v>
      </c>
      <c r="M1997" s="3">
        <v>1</v>
      </c>
      <c r="N1997" s="3" t="s">
        <v>5774</v>
      </c>
      <c r="O1997" s="3" t="s">
        <v>21675</v>
      </c>
      <c r="P1997" s="3" t="s">
        <v>104</v>
      </c>
      <c r="Q1997" s="3" t="s">
        <v>15282</v>
      </c>
      <c r="R1997" s="5" t="s">
        <v>21677</v>
      </c>
      <c r="S1997" s="3" t="s">
        <v>8884</v>
      </c>
      <c r="T1997" s="3" t="s">
        <v>564</v>
      </c>
      <c r="V1997" s="3">
        <v>58</v>
      </c>
      <c r="W1997" s="3">
        <v>127</v>
      </c>
      <c r="X1997" s="3">
        <v>115</v>
      </c>
      <c r="Y1997" s="3">
        <v>1995</v>
      </c>
      <c r="Z1997" s="3" t="s">
        <v>215</v>
      </c>
      <c r="AA1997" s="3">
        <v>566</v>
      </c>
      <c r="AB1997" s="3">
        <v>197</v>
      </c>
      <c r="AC1997" s="3">
        <v>15819813</v>
      </c>
      <c r="AD1997" s="3">
        <v>5196978</v>
      </c>
      <c r="AE1997" s="3" t="s">
        <v>63</v>
      </c>
      <c r="AF1997" s="3">
        <v>7</v>
      </c>
      <c r="AG1997" s="3">
        <v>3</v>
      </c>
    </row>
    <row r="1998" spans="1:33" ht="15.75" customHeight="1" x14ac:dyDescent="0.15">
      <c r="A1998" s="3">
        <v>21582</v>
      </c>
      <c r="B1998" s="3">
        <v>1996</v>
      </c>
      <c r="C1998" s="3">
        <v>68</v>
      </c>
      <c r="D1998" s="3" t="s">
        <v>5776</v>
      </c>
      <c r="E1998" s="3" t="s">
        <v>21679</v>
      </c>
      <c r="F1998" s="3" t="s">
        <v>36</v>
      </c>
      <c r="G1998" s="3" t="s">
        <v>37</v>
      </c>
      <c r="H1998" s="3" t="s">
        <v>817</v>
      </c>
      <c r="I1998" s="3" t="s">
        <v>817</v>
      </c>
      <c r="J1998" s="3">
        <v>204.0284</v>
      </c>
      <c r="K1998" s="3">
        <v>9239104</v>
      </c>
      <c r="L1998" s="3" t="s">
        <v>66</v>
      </c>
      <c r="M1998" s="3">
        <v>2</v>
      </c>
      <c r="N1998" s="3" t="s">
        <v>5776</v>
      </c>
      <c r="O1998" s="3" t="s">
        <v>21679</v>
      </c>
      <c r="P1998" s="3" t="s">
        <v>1029</v>
      </c>
      <c r="Q1998" s="3" t="s">
        <v>10745</v>
      </c>
      <c r="R1998" s="5" t="s">
        <v>21681</v>
      </c>
      <c r="S1998" s="3" t="s">
        <v>817</v>
      </c>
      <c r="T1998" s="3" t="s">
        <v>37</v>
      </c>
      <c r="V1998" s="3">
        <v>127</v>
      </c>
      <c r="W1998" s="3">
        <v>54</v>
      </c>
      <c r="X1998" s="3">
        <v>127</v>
      </c>
      <c r="Y1998" s="3">
        <v>1996</v>
      </c>
      <c r="Z1998" s="3" t="s">
        <v>66</v>
      </c>
      <c r="AA1998" s="3">
        <v>68</v>
      </c>
      <c r="AB1998" s="3">
        <v>34</v>
      </c>
      <c r="AC1998" s="3">
        <v>9239104</v>
      </c>
      <c r="AD1998" s="3">
        <v>3038895</v>
      </c>
      <c r="AE1998" s="3" t="s">
        <v>817</v>
      </c>
      <c r="AF1998" s="3">
        <v>9</v>
      </c>
      <c r="AG1998" s="3">
        <v>11</v>
      </c>
    </row>
    <row r="1999" spans="1:33" ht="15.75" customHeight="1" x14ac:dyDescent="0.15">
      <c r="A1999" s="3">
        <v>17674</v>
      </c>
      <c r="B1999" s="3">
        <v>1997</v>
      </c>
      <c r="C1999" s="3">
        <v>243</v>
      </c>
      <c r="D1999" s="3" t="s">
        <v>5779</v>
      </c>
      <c r="E1999" s="3" t="s">
        <v>21682</v>
      </c>
      <c r="F1999" s="3" t="s">
        <v>657</v>
      </c>
      <c r="G1999" s="3" t="s">
        <v>246</v>
      </c>
      <c r="H1999" s="3" t="s">
        <v>240</v>
      </c>
      <c r="I1999" s="3" t="s">
        <v>240</v>
      </c>
      <c r="J1999" s="3">
        <v>203.6251</v>
      </c>
      <c r="K1999" s="3">
        <v>23485961</v>
      </c>
      <c r="L1999" s="3" t="s">
        <v>66</v>
      </c>
      <c r="M1999" s="3">
        <v>4</v>
      </c>
      <c r="N1999" s="3" t="s">
        <v>5779</v>
      </c>
      <c r="O1999" s="3" t="s">
        <v>21682</v>
      </c>
      <c r="P1999" s="3" t="s">
        <v>91</v>
      </c>
      <c r="Q1999" s="3" t="s">
        <v>15290</v>
      </c>
      <c r="R1999" s="5" t="s">
        <v>21684</v>
      </c>
      <c r="S1999" s="3" t="s">
        <v>240</v>
      </c>
      <c r="T1999" s="3" t="s">
        <v>246</v>
      </c>
      <c r="V1999" s="3">
        <v>127</v>
      </c>
      <c r="W1999" s="3">
        <v>42</v>
      </c>
      <c r="X1999" s="3">
        <v>127</v>
      </c>
      <c r="Y1999" s="3">
        <v>1997</v>
      </c>
      <c r="Z1999" s="3" t="s">
        <v>66</v>
      </c>
      <c r="AA1999" s="3">
        <v>243</v>
      </c>
      <c r="AB1999" s="3">
        <v>55</v>
      </c>
      <c r="AC1999" s="3">
        <v>23485961</v>
      </c>
      <c r="AD1999" s="3">
        <v>7735185</v>
      </c>
      <c r="AE1999" s="3" t="s">
        <v>240</v>
      </c>
      <c r="AF1999" s="3">
        <v>9</v>
      </c>
      <c r="AG1999" s="3">
        <v>18</v>
      </c>
    </row>
    <row r="2000" spans="1:33" ht="15.75" customHeight="1" x14ac:dyDescent="0.15">
      <c r="A2000" s="3">
        <v>2381</v>
      </c>
      <c r="B2000" s="3">
        <v>1998</v>
      </c>
      <c r="C2000" s="3">
        <v>35</v>
      </c>
      <c r="D2000" s="3" t="s">
        <v>5781</v>
      </c>
      <c r="E2000" s="3" t="s">
        <v>21686</v>
      </c>
      <c r="F2000" s="3" t="s">
        <v>297</v>
      </c>
      <c r="G2000" s="3" t="s">
        <v>146</v>
      </c>
      <c r="H2000" s="3" t="s">
        <v>9653</v>
      </c>
      <c r="I2000" s="3" t="s">
        <v>4789</v>
      </c>
      <c r="J2000" s="3">
        <v>203.44880000000001</v>
      </c>
      <c r="K2000" s="3">
        <v>26243908</v>
      </c>
      <c r="L2000" s="3" t="s">
        <v>335</v>
      </c>
      <c r="M2000" s="3">
        <v>3</v>
      </c>
      <c r="N2000" s="3" t="s">
        <v>5781</v>
      </c>
      <c r="O2000" s="3" t="s">
        <v>21686</v>
      </c>
      <c r="P2000" s="3" t="s">
        <v>2080</v>
      </c>
      <c r="Q2000" s="3" t="s">
        <v>15298</v>
      </c>
      <c r="R2000" s="5" t="s">
        <v>21688</v>
      </c>
      <c r="S2000" s="3" t="s">
        <v>9653</v>
      </c>
      <c r="T2000" s="3" t="s">
        <v>146</v>
      </c>
      <c r="V2000" s="3">
        <v>43</v>
      </c>
      <c r="W2000" s="3">
        <v>0</v>
      </c>
      <c r="X2000" s="3">
        <v>58</v>
      </c>
      <c r="Y2000" s="3">
        <v>1998</v>
      </c>
      <c r="Z2000" s="3" t="s">
        <v>335</v>
      </c>
      <c r="AA2000" s="3">
        <v>35</v>
      </c>
      <c r="AB2000" s="3">
        <v>15</v>
      </c>
      <c r="AC2000" s="3">
        <v>26243908</v>
      </c>
      <c r="AD2000" s="3">
        <v>8648546</v>
      </c>
      <c r="AF2000" s="3">
        <v>21</v>
      </c>
      <c r="AG2000" s="3">
        <v>120</v>
      </c>
    </row>
    <row r="2001" spans="1:33" ht="15.75" customHeight="1" x14ac:dyDescent="0.15">
      <c r="A2001" s="3">
        <v>25758</v>
      </c>
      <c r="B2001" s="3">
        <v>1999</v>
      </c>
      <c r="C2001" s="3">
        <v>6</v>
      </c>
      <c r="D2001" s="3" t="s">
        <v>5784</v>
      </c>
      <c r="E2001" s="3" t="s">
        <v>21690</v>
      </c>
      <c r="F2001" s="3" t="s">
        <v>96</v>
      </c>
      <c r="G2001" s="3" t="s">
        <v>61</v>
      </c>
      <c r="H2001" s="3" t="s">
        <v>1902</v>
      </c>
      <c r="I2001" s="3" t="s">
        <v>63</v>
      </c>
      <c r="J2001" s="3">
        <v>203.41829999999999</v>
      </c>
      <c r="K2001" s="3">
        <v>2113090</v>
      </c>
      <c r="L2001" s="3" t="s">
        <v>59</v>
      </c>
      <c r="M2001" s="3">
        <v>0</v>
      </c>
      <c r="N2001" s="3" t="s">
        <v>5784</v>
      </c>
      <c r="O2001" s="3" t="s">
        <v>21690</v>
      </c>
      <c r="P2001" s="8">
        <v>38718</v>
      </c>
      <c r="Q2001" s="3" t="s">
        <v>15302</v>
      </c>
      <c r="R2001" s="5" t="s">
        <v>21691</v>
      </c>
      <c r="S2001" s="3" t="s">
        <v>1902</v>
      </c>
      <c r="T2001" s="3" t="s">
        <v>61</v>
      </c>
      <c r="V2001" s="3">
        <v>127</v>
      </c>
      <c r="W2001" s="3">
        <v>127</v>
      </c>
      <c r="X2001" s="3">
        <v>123</v>
      </c>
      <c r="Y2001" s="3">
        <v>1999</v>
      </c>
      <c r="Z2001" s="3" t="s">
        <v>59</v>
      </c>
      <c r="AA2001" s="3">
        <v>6</v>
      </c>
      <c r="AB2001" s="3">
        <v>4</v>
      </c>
      <c r="AC2001" s="3">
        <v>2113090</v>
      </c>
      <c r="AD2001" s="3">
        <v>696428</v>
      </c>
      <c r="AE2001" s="3" t="s">
        <v>63</v>
      </c>
      <c r="AF2001" s="3">
        <v>17</v>
      </c>
      <c r="AG2001" s="3">
        <v>3</v>
      </c>
    </row>
    <row r="2002" spans="1:33" ht="15.75" customHeight="1" x14ac:dyDescent="0.15">
      <c r="A2002" s="3">
        <v>21506</v>
      </c>
      <c r="B2002" s="3">
        <v>2000</v>
      </c>
      <c r="C2002" s="3">
        <v>205</v>
      </c>
      <c r="D2002" s="3" t="s">
        <v>5786</v>
      </c>
      <c r="E2002" s="3" t="s">
        <v>21693</v>
      </c>
      <c r="F2002" s="3" t="s">
        <v>475</v>
      </c>
      <c r="G2002" s="3" t="s">
        <v>277</v>
      </c>
      <c r="H2002" s="3" t="s">
        <v>9668</v>
      </c>
      <c r="I2002" s="3" t="s">
        <v>9646</v>
      </c>
      <c r="J2002" s="3">
        <v>203.36250000000001</v>
      </c>
      <c r="K2002" s="3">
        <v>48778380</v>
      </c>
      <c r="L2002" s="3" t="s">
        <v>86</v>
      </c>
      <c r="M2002" s="3">
        <v>2</v>
      </c>
      <c r="N2002" s="3" t="s">
        <v>5786</v>
      </c>
      <c r="O2002" s="3" t="s">
        <v>21693</v>
      </c>
      <c r="P2002" s="3" t="s">
        <v>104</v>
      </c>
      <c r="Q2002" s="3" t="s">
        <v>9666</v>
      </c>
      <c r="R2002" s="5" t="s">
        <v>21695</v>
      </c>
      <c r="S2002" s="3" t="s">
        <v>9668</v>
      </c>
      <c r="T2002" s="3" t="s">
        <v>277</v>
      </c>
      <c r="V2002" s="3">
        <v>127</v>
      </c>
      <c r="W2002" s="3">
        <v>0</v>
      </c>
      <c r="X2002" s="3">
        <v>57</v>
      </c>
      <c r="Y2002" s="3">
        <v>2000</v>
      </c>
      <c r="Z2002" s="3" t="s">
        <v>86</v>
      </c>
      <c r="AA2002" s="3">
        <v>205</v>
      </c>
      <c r="AB2002" s="3">
        <v>43</v>
      </c>
      <c r="AC2002" s="3">
        <v>48778380</v>
      </c>
      <c r="AD2002" s="3">
        <v>16079236</v>
      </c>
      <c r="AF2002" s="3">
        <v>16</v>
      </c>
      <c r="AG2002" s="3">
        <v>146</v>
      </c>
    </row>
    <row r="2003" spans="1:33" ht="15.75" customHeight="1" x14ac:dyDescent="0.15">
      <c r="A2003" s="3">
        <v>24921</v>
      </c>
      <c r="B2003" s="3">
        <v>2001</v>
      </c>
      <c r="C2003" s="3">
        <v>27</v>
      </c>
      <c r="D2003" s="3" t="s">
        <v>349</v>
      </c>
      <c r="E2003" s="3" t="s">
        <v>21697</v>
      </c>
      <c r="F2003" s="3" t="s">
        <v>6874</v>
      </c>
      <c r="G2003" s="3" t="s">
        <v>621</v>
      </c>
      <c r="H2003" s="3" t="s">
        <v>12568</v>
      </c>
      <c r="I2003" s="3" t="s">
        <v>15317</v>
      </c>
      <c r="J2003" s="3">
        <v>203.31209999999999</v>
      </c>
      <c r="K2003" s="3">
        <v>3057871</v>
      </c>
      <c r="L2003" s="3" t="s">
        <v>122</v>
      </c>
      <c r="M2003" s="3">
        <v>0</v>
      </c>
      <c r="N2003" s="3" t="s">
        <v>349</v>
      </c>
      <c r="O2003" s="3" t="s">
        <v>21697</v>
      </c>
      <c r="P2003" s="8">
        <v>39814</v>
      </c>
      <c r="Q2003" s="3" t="s">
        <v>15315</v>
      </c>
      <c r="R2003" s="5" t="s">
        <v>21698</v>
      </c>
      <c r="S2003" s="3" t="s">
        <v>12568</v>
      </c>
      <c r="T2003" s="3" t="s">
        <v>621</v>
      </c>
      <c r="V2003" s="3">
        <v>32</v>
      </c>
      <c r="W2003" s="3">
        <v>0</v>
      </c>
      <c r="X2003" s="3">
        <v>13</v>
      </c>
      <c r="Y2003" s="3">
        <v>2001</v>
      </c>
      <c r="Z2003" s="3" t="s">
        <v>122</v>
      </c>
      <c r="AA2003" s="3">
        <v>27</v>
      </c>
      <c r="AB2003" s="3">
        <v>5</v>
      </c>
      <c r="AC2003" s="3">
        <v>3057871</v>
      </c>
      <c r="AD2003" s="3">
        <v>1008160</v>
      </c>
      <c r="AF2003" s="3">
        <v>22</v>
      </c>
      <c r="AG2003" s="3">
        <v>604</v>
      </c>
    </row>
    <row r="2004" spans="1:33" ht="15.75" customHeight="1" x14ac:dyDescent="0.15">
      <c r="A2004" s="3">
        <v>17687</v>
      </c>
      <c r="B2004" s="3">
        <v>2002</v>
      </c>
      <c r="C2004" s="3">
        <v>7125</v>
      </c>
      <c r="D2004" s="3" t="s">
        <v>352</v>
      </c>
      <c r="E2004" s="3" t="s">
        <v>21700</v>
      </c>
      <c r="F2004" s="3" t="s">
        <v>657</v>
      </c>
      <c r="G2004" s="3" t="s">
        <v>246</v>
      </c>
      <c r="H2004" s="3" t="s">
        <v>3818</v>
      </c>
      <c r="I2004" s="3" t="s">
        <v>3818</v>
      </c>
      <c r="J2004" s="3">
        <v>203.1927</v>
      </c>
      <c r="K2004" s="3">
        <v>431325000</v>
      </c>
      <c r="L2004" s="3" t="s">
        <v>356</v>
      </c>
      <c r="M2004" s="3">
        <v>2</v>
      </c>
      <c r="N2004" s="3" t="s">
        <v>352</v>
      </c>
      <c r="O2004" s="3" t="s">
        <v>21700</v>
      </c>
      <c r="P2004" s="3" t="s">
        <v>835</v>
      </c>
      <c r="Q2004" s="3" t="s">
        <v>15323</v>
      </c>
      <c r="R2004" s="5" t="s">
        <v>21701</v>
      </c>
      <c r="S2004" s="3" t="s">
        <v>3818</v>
      </c>
      <c r="T2004" s="3" t="s">
        <v>246</v>
      </c>
      <c r="V2004" s="3">
        <v>127</v>
      </c>
      <c r="W2004" s="3">
        <v>37</v>
      </c>
      <c r="X2004" s="3">
        <v>102</v>
      </c>
      <c r="Y2004" s="3">
        <v>2002</v>
      </c>
      <c r="Z2004" s="3" t="s">
        <v>356</v>
      </c>
      <c r="AA2004" s="3">
        <v>7125</v>
      </c>
      <c r="AB2004" s="3">
        <v>3230</v>
      </c>
      <c r="AC2004" s="3">
        <v>431325000</v>
      </c>
      <c r="AD2004" s="3">
        <v>142261000</v>
      </c>
      <c r="AE2004" s="3" t="s">
        <v>3818</v>
      </c>
      <c r="AF2004" s="3">
        <v>18</v>
      </c>
      <c r="AG2004" s="3">
        <v>22</v>
      </c>
    </row>
    <row r="2005" spans="1:33" ht="15.75" customHeight="1" x14ac:dyDescent="0.15">
      <c r="A2005" s="3">
        <v>26427</v>
      </c>
      <c r="B2005" s="3">
        <v>2003</v>
      </c>
      <c r="C2005" s="3">
        <v>40</v>
      </c>
      <c r="D2005" s="3" t="s">
        <v>358</v>
      </c>
      <c r="E2005" s="3" t="s">
        <v>21703</v>
      </c>
      <c r="F2005" s="3" t="s">
        <v>1620</v>
      </c>
      <c r="G2005" s="3" t="s">
        <v>412</v>
      </c>
      <c r="H2005" s="3" t="s">
        <v>742</v>
      </c>
      <c r="I2005" s="3" t="s">
        <v>742</v>
      </c>
      <c r="J2005" s="3">
        <v>203.02340000000001</v>
      </c>
      <c r="K2005" s="3">
        <v>6615000</v>
      </c>
      <c r="L2005" s="3" t="s">
        <v>71</v>
      </c>
      <c r="M2005" s="3">
        <v>0</v>
      </c>
      <c r="N2005" s="3" t="s">
        <v>358</v>
      </c>
      <c r="O2005" s="3" t="s">
        <v>21703</v>
      </c>
      <c r="P2005" s="8">
        <v>36892</v>
      </c>
      <c r="Q2005" s="3" t="s">
        <v>15330</v>
      </c>
      <c r="R2005" s="5" t="s">
        <v>21706</v>
      </c>
      <c r="S2005" s="3" t="s">
        <v>742</v>
      </c>
      <c r="T2005" s="3" t="s">
        <v>412</v>
      </c>
      <c r="V2005" s="3">
        <v>88</v>
      </c>
      <c r="W2005" s="3">
        <v>84</v>
      </c>
      <c r="X2005" s="3">
        <v>127</v>
      </c>
      <c r="Y2005" s="3">
        <v>2003</v>
      </c>
      <c r="Z2005" s="3" t="s">
        <v>71</v>
      </c>
      <c r="AA2005" s="3">
        <v>40</v>
      </c>
      <c r="AB2005" s="3">
        <v>15</v>
      </c>
      <c r="AC2005" s="3">
        <v>6615000</v>
      </c>
      <c r="AD2005" s="3">
        <v>2183000</v>
      </c>
      <c r="AE2005" s="3" t="s">
        <v>742</v>
      </c>
      <c r="AF2005" s="3">
        <v>5</v>
      </c>
      <c r="AG2005" s="3">
        <v>17</v>
      </c>
    </row>
    <row r="2006" spans="1:33" ht="15.75" customHeight="1" x14ac:dyDescent="0.15">
      <c r="A2006" s="3">
        <v>23820</v>
      </c>
      <c r="B2006" s="3">
        <v>2004</v>
      </c>
      <c r="C2006" s="3">
        <v>1976</v>
      </c>
      <c r="D2006" s="3" t="s">
        <v>363</v>
      </c>
      <c r="E2006" s="3" t="s">
        <v>21707</v>
      </c>
      <c r="F2006" s="3" t="s">
        <v>1620</v>
      </c>
      <c r="G2006" s="3" t="s">
        <v>412</v>
      </c>
      <c r="H2006" s="3" t="s">
        <v>12575</v>
      </c>
      <c r="I2006" s="3" t="s">
        <v>742</v>
      </c>
      <c r="J2006" s="3">
        <v>202.97550000000001</v>
      </c>
      <c r="K2006" s="3">
        <v>94427890</v>
      </c>
      <c r="L2006" s="3" t="s">
        <v>50</v>
      </c>
      <c r="M2006" s="3">
        <v>1</v>
      </c>
      <c r="N2006" s="3" t="s">
        <v>363</v>
      </c>
      <c r="O2006" s="3" t="s">
        <v>21707</v>
      </c>
      <c r="P2006" s="3" t="s">
        <v>987</v>
      </c>
      <c r="Q2006" s="3" t="s">
        <v>15336</v>
      </c>
      <c r="R2006" s="5" t="s">
        <v>21710</v>
      </c>
      <c r="S2006" s="3" t="s">
        <v>12575</v>
      </c>
      <c r="T2006" s="3" t="s">
        <v>412</v>
      </c>
      <c r="V2006" s="3">
        <v>89</v>
      </c>
      <c r="W2006" s="3">
        <v>85</v>
      </c>
      <c r="X2006" s="3">
        <v>59</v>
      </c>
      <c r="Y2006" s="3">
        <v>2004</v>
      </c>
      <c r="Z2006" s="3" t="s">
        <v>50</v>
      </c>
      <c r="AA2006" s="3">
        <v>1976</v>
      </c>
      <c r="AB2006" s="3">
        <v>800</v>
      </c>
      <c r="AC2006" s="3">
        <v>94427890</v>
      </c>
      <c r="AD2006" s="3">
        <v>31166839</v>
      </c>
      <c r="AE2006" s="3" t="s">
        <v>742</v>
      </c>
      <c r="AF2006" s="3">
        <v>11</v>
      </c>
      <c r="AG2006" s="3">
        <v>17</v>
      </c>
    </row>
    <row r="2007" spans="1:33" ht="15.75" customHeight="1" x14ac:dyDescent="0.15">
      <c r="A2007" s="3">
        <v>17676</v>
      </c>
      <c r="B2007" s="3">
        <v>2005</v>
      </c>
      <c r="C2007" s="3">
        <v>125</v>
      </c>
      <c r="D2007" s="3" t="s">
        <v>367</v>
      </c>
      <c r="E2007" s="3" t="s">
        <v>21711</v>
      </c>
      <c r="F2007" s="3" t="s">
        <v>1620</v>
      </c>
      <c r="G2007" s="3" t="s">
        <v>412</v>
      </c>
      <c r="H2007" s="3" t="s">
        <v>12579</v>
      </c>
      <c r="I2007" s="3" t="s">
        <v>742</v>
      </c>
      <c r="J2007" s="3">
        <v>202.7748</v>
      </c>
      <c r="K2007" s="3">
        <v>25277311</v>
      </c>
      <c r="L2007" s="3" t="s">
        <v>364</v>
      </c>
      <c r="M2007" s="3">
        <v>4</v>
      </c>
      <c r="N2007" s="3" t="s">
        <v>367</v>
      </c>
      <c r="O2007" s="3" t="s">
        <v>21711</v>
      </c>
      <c r="P2007" s="3" t="s">
        <v>1000</v>
      </c>
      <c r="Q2007" s="3" t="s">
        <v>15342</v>
      </c>
      <c r="R2007" s="5" t="s">
        <v>21713</v>
      </c>
      <c r="S2007" s="3" t="s">
        <v>12579</v>
      </c>
      <c r="T2007" s="3" t="s">
        <v>412</v>
      </c>
      <c r="V2007" s="3">
        <v>90</v>
      </c>
      <c r="W2007" s="3">
        <v>86</v>
      </c>
      <c r="X2007" s="3">
        <v>86</v>
      </c>
      <c r="Y2007" s="3">
        <v>2005</v>
      </c>
      <c r="Z2007" s="3" t="s">
        <v>364</v>
      </c>
      <c r="AA2007" s="3">
        <v>125</v>
      </c>
      <c r="AB2007" s="3">
        <v>42</v>
      </c>
      <c r="AC2007" s="3">
        <v>25277311</v>
      </c>
      <c r="AD2007" s="3">
        <v>8348552</v>
      </c>
      <c r="AE2007" s="3" t="s">
        <v>742</v>
      </c>
      <c r="AF2007" s="3">
        <v>20</v>
      </c>
      <c r="AG2007" s="3">
        <v>17</v>
      </c>
    </row>
    <row r="2008" spans="1:33" ht="15.75" customHeight="1" x14ac:dyDescent="0.15">
      <c r="A2008" s="3">
        <v>22350</v>
      </c>
      <c r="B2008" s="3">
        <v>2006</v>
      </c>
      <c r="C2008" s="3">
        <v>37</v>
      </c>
      <c r="D2008" s="3" t="s">
        <v>385</v>
      </c>
      <c r="E2008" s="3" t="s">
        <v>21714</v>
      </c>
      <c r="F2008" s="3" t="s">
        <v>314</v>
      </c>
      <c r="G2008" s="3" t="s">
        <v>153</v>
      </c>
      <c r="H2008" s="3" t="s">
        <v>12583</v>
      </c>
      <c r="I2008" s="3" t="s">
        <v>11857</v>
      </c>
      <c r="J2008" s="3">
        <v>202.6498</v>
      </c>
      <c r="K2008" s="3">
        <v>5156424</v>
      </c>
      <c r="L2008" s="3" t="s">
        <v>75</v>
      </c>
      <c r="M2008" s="3">
        <v>2</v>
      </c>
      <c r="N2008" s="3" t="s">
        <v>385</v>
      </c>
      <c r="O2008" s="3" t="s">
        <v>21714</v>
      </c>
      <c r="P2008" s="3" t="s">
        <v>541</v>
      </c>
      <c r="Q2008" s="3" t="s">
        <v>15347</v>
      </c>
      <c r="R2008" s="5" t="s">
        <v>21715</v>
      </c>
      <c r="S2008" s="3" t="s">
        <v>12583</v>
      </c>
      <c r="T2008" s="3" t="s">
        <v>153</v>
      </c>
      <c r="V2008" s="3">
        <v>12</v>
      </c>
      <c r="W2008" s="3">
        <v>0</v>
      </c>
      <c r="X2008" s="3">
        <v>49</v>
      </c>
      <c r="Y2008" s="3">
        <v>2006</v>
      </c>
      <c r="Z2008" s="3" t="s">
        <v>75</v>
      </c>
      <c r="AA2008" s="3">
        <v>37</v>
      </c>
      <c r="AB2008" s="3">
        <v>21</v>
      </c>
      <c r="AC2008" s="3">
        <v>5156424</v>
      </c>
      <c r="AD2008" s="3">
        <v>1703759</v>
      </c>
      <c r="AF2008" s="3">
        <v>14</v>
      </c>
      <c r="AG2008" s="3">
        <v>104</v>
      </c>
    </row>
    <row r="2009" spans="1:33" ht="15.75" customHeight="1" x14ac:dyDescent="0.15">
      <c r="A2009" s="3">
        <v>587</v>
      </c>
      <c r="B2009" s="3">
        <v>2007</v>
      </c>
      <c r="C2009" s="3">
        <v>138</v>
      </c>
      <c r="D2009" s="3" t="s">
        <v>426</v>
      </c>
      <c r="E2009" s="3" t="s">
        <v>21716</v>
      </c>
      <c r="F2009" s="3" t="s">
        <v>297</v>
      </c>
      <c r="G2009" s="3" t="s">
        <v>146</v>
      </c>
      <c r="H2009" s="3" t="s">
        <v>12585</v>
      </c>
      <c r="I2009" s="3" t="s">
        <v>149</v>
      </c>
      <c r="J2009" s="3">
        <v>202.5307</v>
      </c>
      <c r="K2009" s="3">
        <v>34064412</v>
      </c>
      <c r="L2009" s="3" t="s">
        <v>50</v>
      </c>
      <c r="M2009" s="3">
        <v>4</v>
      </c>
      <c r="N2009" s="3" t="s">
        <v>426</v>
      </c>
      <c r="O2009" s="3" t="s">
        <v>21716</v>
      </c>
      <c r="P2009" s="3" t="s">
        <v>1029</v>
      </c>
      <c r="Q2009" s="3" t="s">
        <v>15355</v>
      </c>
      <c r="R2009" s="5" t="s">
        <v>21718</v>
      </c>
      <c r="S2009" s="3" t="s">
        <v>12585</v>
      </c>
      <c r="T2009" s="3" t="s">
        <v>146</v>
      </c>
      <c r="V2009" s="3">
        <v>44</v>
      </c>
      <c r="W2009" s="3">
        <v>0</v>
      </c>
      <c r="X2009" s="3">
        <v>60</v>
      </c>
      <c r="Y2009" s="3">
        <v>2007</v>
      </c>
      <c r="Z2009" s="3" t="s">
        <v>50</v>
      </c>
      <c r="AA2009" s="3">
        <v>138</v>
      </c>
      <c r="AB2009" s="3">
        <v>50</v>
      </c>
      <c r="AC2009" s="3">
        <v>34064412</v>
      </c>
      <c r="AD2009" s="3">
        <v>11259819</v>
      </c>
      <c r="AF2009" s="3">
        <v>11</v>
      </c>
      <c r="AG2009" s="3">
        <v>31</v>
      </c>
    </row>
    <row r="2010" spans="1:33" ht="15.75" customHeight="1" x14ac:dyDescent="0.15">
      <c r="A2010" s="3">
        <v>21260</v>
      </c>
      <c r="B2010" s="3">
        <v>2008</v>
      </c>
      <c r="C2010" s="3">
        <v>16</v>
      </c>
      <c r="D2010" s="3" t="s">
        <v>445</v>
      </c>
      <c r="E2010" s="3" t="s">
        <v>21720</v>
      </c>
      <c r="F2010" s="3" t="s">
        <v>1438</v>
      </c>
      <c r="G2010" s="3" t="s">
        <v>495</v>
      </c>
      <c r="H2010" s="3" t="s">
        <v>12589</v>
      </c>
      <c r="I2010" s="3" t="s">
        <v>2682</v>
      </c>
      <c r="J2010" s="3">
        <v>202.45849999999999</v>
      </c>
      <c r="K2010" s="3">
        <v>4710249</v>
      </c>
      <c r="L2010" s="3" t="s">
        <v>356</v>
      </c>
      <c r="M2010" s="3">
        <v>2</v>
      </c>
      <c r="N2010" s="3" t="s">
        <v>445</v>
      </c>
      <c r="O2010" s="3" t="s">
        <v>21720</v>
      </c>
      <c r="P2010" s="3" t="s">
        <v>179</v>
      </c>
      <c r="Q2010" s="3" t="s">
        <v>15359</v>
      </c>
      <c r="R2010" s="5" t="s">
        <v>21722</v>
      </c>
      <c r="S2010" s="3" t="s">
        <v>12589</v>
      </c>
      <c r="T2010" s="3" t="s">
        <v>495</v>
      </c>
      <c r="V2010" s="3">
        <v>52</v>
      </c>
      <c r="W2010" s="3">
        <v>16</v>
      </c>
      <c r="X2010" s="3">
        <v>103</v>
      </c>
      <c r="Y2010" s="3">
        <v>2008</v>
      </c>
      <c r="Z2010" s="3" t="s">
        <v>356</v>
      </c>
      <c r="AA2010" s="3">
        <v>16</v>
      </c>
      <c r="AB2010" s="3">
        <v>6</v>
      </c>
      <c r="AC2010" s="3">
        <v>4710249</v>
      </c>
      <c r="AD2010" s="3">
        <v>1557321</v>
      </c>
      <c r="AE2010" s="3" t="s">
        <v>2682</v>
      </c>
      <c r="AF2010" s="3">
        <v>18</v>
      </c>
      <c r="AG2010" s="3">
        <v>79</v>
      </c>
    </row>
    <row r="2011" spans="1:33" ht="15.75" customHeight="1" x14ac:dyDescent="0.15">
      <c r="A2011" s="3">
        <v>543</v>
      </c>
      <c r="B2011" s="3">
        <v>2009</v>
      </c>
      <c r="C2011" s="3">
        <v>45</v>
      </c>
      <c r="D2011" s="3" t="s">
        <v>448</v>
      </c>
      <c r="E2011" s="3" t="s">
        <v>21724</v>
      </c>
      <c r="F2011" s="3" t="s">
        <v>1620</v>
      </c>
      <c r="G2011" s="3" t="s">
        <v>412</v>
      </c>
      <c r="H2011" s="3" t="s">
        <v>742</v>
      </c>
      <c r="I2011" s="3" t="s">
        <v>742</v>
      </c>
      <c r="J2011" s="3">
        <v>202.148</v>
      </c>
      <c r="K2011" s="3">
        <v>7251621</v>
      </c>
      <c r="L2011" s="3" t="s">
        <v>71</v>
      </c>
      <c r="M2011" s="3">
        <v>3</v>
      </c>
      <c r="N2011" s="3" t="s">
        <v>448</v>
      </c>
      <c r="O2011" s="3" t="s">
        <v>21724</v>
      </c>
      <c r="P2011" s="3" t="s">
        <v>104</v>
      </c>
      <c r="Q2011" s="3" t="s">
        <v>15366</v>
      </c>
      <c r="R2011" s="5" t="s">
        <v>21726</v>
      </c>
      <c r="S2011" s="3" t="s">
        <v>742</v>
      </c>
      <c r="T2011" s="3" t="s">
        <v>412</v>
      </c>
      <c r="V2011" s="3">
        <v>91</v>
      </c>
      <c r="W2011" s="3">
        <v>87</v>
      </c>
      <c r="X2011" s="3">
        <v>127</v>
      </c>
      <c r="Y2011" s="3">
        <v>2009</v>
      </c>
      <c r="Z2011" s="3" t="s">
        <v>71</v>
      </c>
      <c r="AA2011" s="3">
        <v>45</v>
      </c>
      <c r="AB2011" s="3">
        <v>35</v>
      </c>
      <c r="AC2011" s="3">
        <v>7251621</v>
      </c>
      <c r="AD2011" s="3">
        <v>2400023</v>
      </c>
      <c r="AE2011" s="3" t="s">
        <v>742</v>
      </c>
      <c r="AF2011" s="3">
        <v>5</v>
      </c>
      <c r="AG2011" s="3">
        <v>17</v>
      </c>
    </row>
    <row r="2012" spans="1:33" ht="15.75" customHeight="1" x14ac:dyDescent="0.15">
      <c r="A2012" s="3">
        <v>25016</v>
      </c>
      <c r="B2012" s="3">
        <v>2010</v>
      </c>
      <c r="C2012" s="3">
        <v>10</v>
      </c>
      <c r="D2012" s="3" t="s">
        <v>450</v>
      </c>
      <c r="E2012" s="3" t="s">
        <v>21728</v>
      </c>
      <c r="F2012" s="3" t="s">
        <v>5738</v>
      </c>
      <c r="G2012" s="3" t="s">
        <v>599</v>
      </c>
      <c r="H2012" s="3" t="s">
        <v>3354</v>
      </c>
      <c r="I2012" s="3" t="s">
        <v>3354</v>
      </c>
      <c r="J2012" s="3">
        <v>202.09960000000001</v>
      </c>
      <c r="K2012" s="3">
        <v>2664745</v>
      </c>
      <c r="L2012" s="3" t="s">
        <v>162</v>
      </c>
      <c r="M2012" s="3">
        <v>0</v>
      </c>
      <c r="N2012" s="3" t="s">
        <v>450</v>
      </c>
      <c r="O2012" s="3" t="s">
        <v>21728</v>
      </c>
      <c r="P2012" s="8">
        <v>38353</v>
      </c>
      <c r="Q2012" s="3" t="s">
        <v>15375</v>
      </c>
      <c r="R2012" s="5" t="s">
        <v>21730</v>
      </c>
      <c r="S2012" s="3" t="s">
        <v>3354</v>
      </c>
      <c r="T2012" s="3" t="s">
        <v>599</v>
      </c>
      <c r="V2012" s="3">
        <v>40</v>
      </c>
      <c r="W2012" s="3">
        <v>37</v>
      </c>
      <c r="X2012" s="3">
        <v>127</v>
      </c>
      <c r="Y2012" s="3">
        <v>2010</v>
      </c>
      <c r="Z2012" s="3" t="s">
        <v>162</v>
      </c>
      <c r="AA2012" s="3">
        <v>10</v>
      </c>
      <c r="AB2012" s="3">
        <v>5</v>
      </c>
      <c r="AC2012" s="3">
        <v>2664745</v>
      </c>
      <c r="AD2012" s="3">
        <v>882075</v>
      </c>
      <c r="AE2012" s="3" t="s">
        <v>3354</v>
      </c>
      <c r="AF2012" s="3">
        <v>8</v>
      </c>
      <c r="AG2012" s="3">
        <v>13</v>
      </c>
    </row>
    <row r="2013" spans="1:33" ht="15.75" customHeight="1" x14ac:dyDescent="0.15">
      <c r="A2013" s="3">
        <v>23150</v>
      </c>
      <c r="B2013" s="3">
        <v>2011</v>
      </c>
      <c r="C2013" s="3">
        <v>26</v>
      </c>
      <c r="D2013" s="3" t="s">
        <v>454</v>
      </c>
      <c r="E2013" s="3" t="s">
        <v>21731</v>
      </c>
      <c r="F2013" s="3" t="s">
        <v>1620</v>
      </c>
      <c r="G2013" s="3" t="s">
        <v>412</v>
      </c>
      <c r="H2013" s="3" t="s">
        <v>12597</v>
      </c>
      <c r="I2013" s="3" t="s">
        <v>742</v>
      </c>
      <c r="J2013" s="3">
        <v>201.65360000000001</v>
      </c>
      <c r="K2013" s="3">
        <v>7079777</v>
      </c>
      <c r="L2013" s="3" t="s">
        <v>71</v>
      </c>
      <c r="M2013" s="3">
        <v>1</v>
      </c>
      <c r="N2013" s="3" t="s">
        <v>454</v>
      </c>
      <c r="O2013" s="3" t="s">
        <v>21731</v>
      </c>
      <c r="P2013" s="3" t="s">
        <v>91</v>
      </c>
      <c r="Q2013" s="3" t="s">
        <v>15382</v>
      </c>
      <c r="R2013" s="5" t="s">
        <v>21733</v>
      </c>
      <c r="S2013" s="3" t="s">
        <v>12597</v>
      </c>
      <c r="T2013" s="3" t="s">
        <v>412</v>
      </c>
      <c r="V2013" s="3">
        <v>92</v>
      </c>
      <c r="W2013" s="3">
        <v>88</v>
      </c>
      <c r="X2013" s="3">
        <v>127</v>
      </c>
      <c r="Y2013" s="3">
        <v>2011</v>
      </c>
      <c r="Z2013" s="3" t="s">
        <v>71</v>
      </c>
      <c r="AA2013" s="3">
        <v>26</v>
      </c>
      <c r="AB2013" s="3">
        <v>17</v>
      </c>
      <c r="AC2013" s="3">
        <v>7079777</v>
      </c>
      <c r="AD2013" s="3">
        <v>2346989</v>
      </c>
      <c r="AE2013" s="3" t="s">
        <v>742</v>
      </c>
      <c r="AF2013" s="3">
        <v>5</v>
      </c>
      <c r="AG2013" s="3">
        <v>17</v>
      </c>
    </row>
    <row r="2014" spans="1:33" ht="15.75" customHeight="1" x14ac:dyDescent="0.15">
      <c r="A2014" s="3">
        <v>19238</v>
      </c>
      <c r="B2014" s="3">
        <v>2012</v>
      </c>
      <c r="C2014" s="3">
        <v>104</v>
      </c>
      <c r="D2014" s="3" t="s">
        <v>455</v>
      </c>
      <c r="E2014" s="3" t="s">
        <v>21735</v>
      </c>
      <c r="F2014" s="3" t="s">
        <v>2319</v>
      </c>
      <c r="G2014" s="3" t="s">
        <v>740</v>
      </c>
      <c r="H2014" s="3" t="s">
        <v>1072</v>
      </c>
      <c r="I2014" s="3" t="s">
        <v>63</v>
      </c>
      <c r="J2014" s="3">
        <v>201.6326</v>
      </c>
      <c r="K2014" s="3">
        <v>19982097</v>
      </c>
      <c r="L2014" s="3" t="s">
        <v>215</v>
      </c>
      <c r="M2014" s="3">
        <v>2</v>
      </c>
      <c r="N2014" s="3" t="s">
        <v>455</v>
      </c>
      <c r="O2014" s="3" t="s">
        <v>21735</v>
      </c>
      <c r="P2014" s="3" t="s">
        <v>987</v>
      </c>
      <c r="Q2014" s="3" t="s">
        <v>15388</v>
      </c>
      <c r="R2014" s="5" t="s">
        <v>21737</v>
      </c>
      <c r="S2014" s="3" t="s">
        <v>1072</v>
      </c>
      <c r="T2014" s="3" t="s">
        <v>740</v>
      </c>
      <c r="V2014" s="3">
        <v>21</v>
      </c>
      <c r="W2014" s="3">
        <v>127</v>
      </c>
      <c r="X2014" s="3">
        <v>116</v>
      </c>
      <c r="Y2014" s="3">
        <v>2012</v>
      </c>
      <c r="Z2014" s="3" t="s">
        <v>215</v>
      </c>
      <c r="AA2014" s="3">
        <v>104</v>
      </c>
      <c r="AB2014" s="3">
        <v>50</v>
      </c>
      <c r="AC2014" s="3">
        <v>19982097</v>
      </c>
      <c r="AD2014" s="3">
        <v>6624647</v>
      </c>
      <c r="AE2014" s="3" t="s">
        <v>63</v>
      </c>
      <c r="AF2014" s="3">
        <v>7</v>
      </c>
      <c r="AG2014" s="3">
        <v>3</v>
      </c>
    </row>
    <row r="2015" spans="1:33" ht="15.75" customHeight="1" x14ac:dyDescent="0.15">
      <c r="A2015" s="3">
        <v>25615</v>
      </c>
      <c r="B2015" s="3">
        <v>2013</v>
      </c>
      <c r="C2015" s="3">
        <v>124</v>
      </c>
      <c r="D2015" s="3" t="s">
        <v>457</v>
      </c>
      <c r="E2015" s="3" t="s">
        <v>21738</v>
      </c>
      <c r="F2015" s="3" t="s">
        <v>36</v>
      </c>
      <c r="G2015" s="3" t="s">
        <v>37</v>
      </c>
      <c r="H2015" s="3" t="s">
        <v>39</v>
      </c>
      <c r="I2015" s="3" t="s">
        <v>817</v>
      </c>
      <c r="J2015" s="3">
        <v>201.5658</v>
      </c>
      <c r="K2015" s="3">
        <v>32071383</v>
      </c>
      <c r="L2015" s="3" t="s">
        <v>221</v>
      </c>
      <c r="M2015" s="3">
        <v>0</v>
      </c>
      <c r="N2015" s="3" t="s">
        <v>457</v>
      </c>
      <c r="O2015" s="3" t="s">
        <v>21738</v>
      </c>
      <c r="P2015" s="8">
        <v>39448</v>
      </c>
      <c r="Q2015" s="3" t="s">
        <v>10404</v>
      </c>
      <c r="R2015" s="5" t="s">
        <v>21739</v>
      </c>
      <c r="S2015" s="3" t="s">
        <v>39</v>
      </c>
      <c r="T2015" s="3" t="s">
        <v>37</v>
      </c>
      <c r="V2015" s="3">
        <v>127</v>
      </c>
      <c r="W2015" s="3">
        <v>55</v>
      </c>
      <c r="X2015" s="3">
        <v>116</v>
      </c>
      <c r="Y2015" s="3">
        <v>2013</v>
      </c>
      <c r="Z2015" s="3" t="s">
        <v>221</v>
      </c>
      <c r="AA2015" s="3">
        <v>124</v>
      </c>
      <c r="AB2015" s="3">
        <v>56</v>
      </c>
      <c r="AC2015" s="3">
        <v>32071383</v>
      </c>
      <c r="AD2015" s="3">
        <v>10634953</v>
      </c>
      <c r="AE2015" s="3" t="s">
        <v>817</v>
      </c>
      <c r="AF2015" s="3">
        <v>2</v>
      </c>
      <c r="AG2015" s="3">
        <v>11</v>
      </c>
    </row>
    <row r="2016" spans="1:33" ht="15.75" customHeight="1" x14ac:dyDescent="0.15">
      <c r="A2016" s="3">
        <v>19824</v>
      </c>
      <c r="B2016" s="3">
        <v>2014</v>
      </c>
      <c r="C2016" s="3">
        <v>93</v>
      </c>
      <c r="D2016" s="3" t="s">
        <v>460</v>
      </c>
      <c r="E2016" s="3" t="s">
        <v>21741</v>
      </c>
      <c r="F2016" s="3" t="s">
        <v>164</v>
      </c>
      <c r="G2016" s="3" t="s">
        <v>92</v>
      </c>
      <c r="H2016" s="3" t="s">
        <v>126</v>
      </c>
      <c r="I2016" s="3" t="s">
        <v>7602</v>
      </c>
      <c r="J2016" s="3">
        <v>201.15700000000001</v>
      </c>
      <c r="K2016" s="3">
        <v>10100725</v>
      </c>
      <c r="L2016" s="3" t="s">
        <v>162</v>
      </c>
      <c r="M2016" s="3">
        <v>3</v>
      </c>
      <c r="N2016" s="3" t="s">
        <v>460</v>
      </c>
      <c r="O2016" s="3" t="s">
        <v>21741</v>
      </c>
      <c r="P2016" s="3" t="s">
        <v>1350</v>
      </c>
      <c r="Q2016" s="3" t="s">
        <v>15399</v>
      </c>
      <c r="R2016" s="5" t="s">
        <v>21744</v>
      </c>
      <c r="S2016" s="3" t="s">
        <v>126</v>
      </c>
      <c r="T2016" s="3" t="s">
        <v>92</v>
      </c>
      <c r="V2016" s="3">
        <v>9</v>
      </c>
      <c r="W2016" s="3">
        <v>0</v>
      </c>
      <c r="X2016" s="3">
        <v>127</v>
      </c>
      <c r="Y2016" s="3">
        <v>2014</v>
      </c>
      <c r="Z2016" s="3" t="s">
        <v>162</v>
      </c>
      <c r="AA2016" s="3">
        <v>93</v>
      </c>
      <c r="AB2016" s="3">
        <v>20</v>
      </c>
      <c r="AC2016" s="3">
        <v>10100725</v>
      </c>
      <c r="AD2016" s="3">
        <v>3353973</v>
      </c>
      <c r="AF2016" s="3">
        <v>8</v>
      </c>
      <c r="AG2016" s="3">
        <v>98</v>
      </c>
    </row>
    <row r="2017" spans="1:33" ht="15.75" customHeight="1" x14ac:dyDescent="0.15">
      <c r="A2017" s="3">
        <v>22247</v>
      </c>
      <c r="B2017" s="3">
        <v>2015</v>
      </c>
      <c r="C2017" s="3">
        <v>24</v>
      </c>
      <c r="D2017" s="3" t="s">
        <v>462</v>
      </c>
      <c r="E2017" s="3" t="s">
        <v>21745</v>
      </c>
      <c r="F2017" s="3" t="s">
        <v>5738</v>
      </c>
      <c r="G2017" s="3" t="s">
        <v>599</v>
      </c>
      <c r="H2017" s="3" t="s">
        <v>12607</v>
      </c>
      <c r="I2017" s="3" t="s">
        <v>3354</v>
      </c>
      <c r="J2017" s="3">
        <v>201.13229999999999</v>
      </c>
      <c r="K2017" s="3">
        <v>7348147</v>
      </c>
      <c r="L2017" s="3" t="s">
        <v>364</v>
      </c>
      <c r="M2017" s="3">
        <v>1</v>
      </c>
      <c r="N2017" s="3" t="s">
        <v>462</v>
      </c>
      <c r="O2017" s="3" t="s">
        <v>21745</v>
      </c>
      <c r="P2017" s="3" t="s">
        <v>179</v>
      </c>
      <c r="Q2017" s="3" t="s">
        <v>15404</v>
      </c>
      <c r="R2017" s="5" t="s">
        <v>21747</v>
      </c>
      <c r="S2017" s="3" t="s">
        <v>12607</v>
      </c>
      <c r="T2017" s="3" t="s">
        <v>599</v>
      </c>
      <c r="V2017" s="3">
        <v>41</v>
      </c>
      <c r="W2017" s="3">
        <v>38</v>
      </c>
      <c r="X2017" s="3">
        <v>87</v>
      </c>
      <c r="Y2017" s="3">
        <v>2015</v>
      </c>
      <c r="Z2017" s="3" t="s">
        <v>364</v>
      </c>
      <c r="AA2017" s="3">
        <v>24</v>
      </c>
      <c r="AB2017" s="3">
        <v>14</v>
      </c>
      <c r="AC2017" s="3">
        <v>7348147</v>
      </c>
      <c r="AD2017" s="3">
        <v>2440172</v>
      </c>
      <c r="AE2017" s="3" t="s">
        <v>3354</v>
      </c>
      <c r="AF2017" s="3">
        <v>20</v>
      </c>
      <c r="AG2017" s="3">
        <v>13</v>
      </c>
    </row>
    <row r="2018" spans="1:33" ht="15.75" customHeight="1" x14ac:dyDescent="0.15">
      <c r="A2018" s="3">
        <v>25315</v>
      </c>
      <c r="B2018" s="3">
        <v>2016</v>
      </c>
      <c r="C2018" s="3">
        <v>100</v>
      </c>
      <c r="D2018" s="3" t="s">
        <v>464</v>
      </c>
      <c r="E2018" s="3" t="s">
        <v>21749</v>
      </c>
      <c r="F2018" s="3" t="s">
        <v>657</v>
      </c>
      <c r="G2018" s="3" t="s">
        <v>246</v>
      </c>
      <c r="H2018" s="3" t="s">
        <v>887</v>
      </c>
      <c r="I2018" s="3" t="s">
        <v>264</v>
      </c>
      <c r="J2018" s="3">
        <v>200.89449999999999</v>
      </c>
      <c r="K2018" s="3">
        <v>6416460</v>
      </c>
      <c r="L2018" s="3" t="s">
        <v>356</v>
      </c>
      <c r="M2018" s="3">
        <v>0</v>
      </c>
      <c r="N2018" s="3" t="s">
        <v>464</v>
      </c>
      <c r="O2018" s="3" t="s">
        <v>21749</v>
      </c>
      <c r="P2018" s="8">
        <v>38353</v>
      </c>
      <c r="Q2018" s="3" t="s">
        <v>15411</v>
      </c>
      <c r="R2018" s="5" t="s">
        <v>21750</v>
      </c>
      <c r="S2018" s="3" t="s">
        <v>887</v>
      </c>
      <c r="T2018" s="3" t="s">
        <v>246</v>
      </c>
      <c r="V2018" s="3">
        <v>127</v>
      </c>
      <c r="W2018" s="3">
        <v>72</v>
      </c>
      <c r="X2018" s="3">
        <v>104</v>
      </c>
      <c r="Y2018" s="3">
        <v>2016</v>
      </c>
      <c r="Z2018" s="3" t="s">
        <v>356</v>
      </c>
      <c r="AA2018" s="3">
        <v>100</v>
      </c>
      <c r="AB2018" s="3">
        <v>25</v>
      </c>
      <c r="AC2018" s="3">
        <v>6416460</v>
      </c>
      <c r="AD2018" s="3">
        <v>2132462</v>
      </c>
      <c r="AE2018" s="3" t="s">
        <v>264</v>
      </c>
      <c r="AF2018" s="3">
        <v>18</v>
      </c>
      <c r="AG2018" s="3">
        <v>8</v>
      </c>
    </row>
    <row r="2019" spans="1:33" ht="15.75" customHeight="1" x14ac:dyDescent="0.15">
      <c r="A2019" s="3">
        <v>19429</v>
      </c>
      <c r="B2019" s="3">
        <v>2017</v>
      </c>
      <c r="C2019" s="3">
        <v>140</v>
      </c>
      <c r="D2019" s="3" t="s">
        <v>483</v>
      </c>
      <c r="E2019" s="3" t="s">
        <v>21752</v>
      </c>
      <c r="F2019" s="3" t="s">
        <v>1105</v>
      </c>
      <c r="G2019" s="3" t="s">
        <v>486</v>
      </c>
      <c r="H2019" s="3" t="s">
        <v>487</v>
      </c>
      <c r="I2019" s="3" t="s">
        <v>488</v>
      </c>
      <c r="J2019" s="3">
        <v>200.7422</v>
      </c>
      <c r="K2019" s="3">
        <v>10578551</v>
      </c>
      <c r="L2019" s="3" t="s">
        <v>162</v>
      </c>
      <c r="M2019" s="3">
        <v>3</v>
      </c>
      <c r="N2019" s="3" t="s">
        <v>483</v>
      </c>
      <c r="O2019" s="3" t="s">
        <v>21752</v>
      </c>
      <c r="P2019" s="3" t="s">
        <v>987</v>
      </c>
      <c r="Q2019" s="3" t="s">
        <v>15415</v>
      </c>
      <c r="R2019" s="5" t="s">
        <v>21753</v>
      </c>
      <c r="S2019" s="3" t="s">
        <v>487</v>
      </c>
      <c r="T2019" s="3" t="s">
        <v>486</v>
      </c>
      <c r="V2019" s="3">
        <v>37</v>
      </c>
      <c r="W2019" s="3">
        <v>27</v>
      </c>
      <c r="X2019" s="3">
        <v>127</v>
      </c>
      <c r="Y2019" s="3">
        <v>2017</v>
      </c>
      <c r="Z2019" s="3" t="s">
        <v>162</v>
      </c>
      <c r="AA2019" s="3">
        <v>140</v>
      </c>
      <c r="AB2019" s="3">
        <v>80</v>
      </c>
      <c r="AC2019" s="3">
        <v>10578551</v>
      </c>
      <c r="AD2019" s="3">
        <v>3517482</v>
      </c>
      <c r="AE2019" s="3" t="s">
        <v>488</v>
      </c>
      <c r="AF2019" s="3">
        <v>8</v>
      </c>
      <c r="AG2019" s="3">
        <v>50</v>
      </c>
    </row>
    <row r="2020" spans="1:33" ht="15.75" customHeight="1" x14ac:dyDescent="0.15">
      <c r="A2020" s="3">
        <v>22951</v>
      </c>
      <c r="B2020" s="3">
        <v>2018</v>
      </c>
      <c r="C2020" s="3">
        <v>39</v>
      </c>
      <c r="D2020" s="3" t="s">
        <v>522</v>
      </c>
      <c r="E2020" s="3" t="s">
        <v>21754</v>
      </c>
      <c r="F2020" s="3" t="s">
        <v>36</v>
      </c>
      <c r="G2020" s="3" t="s">
        <v>37</v>
      </c>
      <c r="H2020" s="3" t="s">
        <v>4892</v>
      </c>
      <c r="I2020" s="3" t="s">
        <v>89</v>
      </c>
      <c r="J2020" s="3">
        <v>200.61580000000001</v>
      </c>
      <c r="K2020" s="3">
        <v>7423938</v>
      </c>
      <c r="L2020" s="3" t="s">
        <v>526</v>
      </c>
      <c r="M2020" s="3">
        <v>1</v>
      </c>
      <c r="N2020" s="3" t="s">
        <v>522</v>
      </c>
      <c r="O2020" s="3" t="s">
        <v>21754</v>
      </c>
      <c r="P2020" s="3" t="s">
        <v>91</v>
      </c>
      <c r="Q2020" s="3" t="s">
        <v>4981</v>
      </c>
      <c r="R2020" s="5" t="s">
        <v>21756</v>
      </c>
      <c r="S2020" s="3" t="s">
        <v>4892</v>
      </c>
      <c r="T2020" s="3" t="s">
        <v>37</v>
      </c>
      <c r="V2020" s="3">
        <v>127</v>
      </c>
      <c r="W2020" s="3">
        <v>86</v>
      </c>
      <c r="X2020" s="3">
        <v>29</v>
      </c>
      <c r="Y2020" s="3">
        <v>2018</v>
      </c>
      <c r="Z2020" s="3" t="s">
        <v>526</v>
      </c>
      <c r="AA2020" s="3">
        <v>39</v>
      </c>
      <c r="AB2020" s="3">
        <v>22</v>
      </c>
      <c r="AC2020" s="3">
        <v>7423938</v>
      </c>
      <c r="AD2020" s="3">
        <v>2469577</v>
      </c>
      <c r="AE2020" s="3" t="s">
        <v>89</v>
      </c>
      <c r="AF2020" s="3">
        <v>19</v>
      </c>
      <c r="AG2020" s="3">
        <v>4</v>
      </c>
    </row>
    <row r="2021" spans="1:33" ht="15.75" customHeight="1" x14ac:dyDescent="0.15">
      <c r="A2021" s="3">
        <v>21415</v>
      </c>
      <c r="B2021" s="3">
        <v>2019</v>
      </c>
      <c r="C2021" s="3">
        <v>24</v>
      </c>
      <c r="D2021" s="3" t="s">
        <v>527</v>
      </c>
      <c r="E2021" s="3" t="s">
        <v>21758</v>
      </c>
      <c r="F2021" s="3" t="s">
        <v>36</v>
      </c>
      <c r="G2021" s="3" t="s">
        <v>37</v>
      </c>
      <c r="H2021" s="3" t="s">
        <v>39</v>
      </c>
      <c r="I2021" s="3" t="s">
        <v>39</v>
      </c>
      <c r="J2021" s="3">
        <v>200.57839999999999</v>
      </c>
      <c r="K2021" s="3">
        <v>30098465</v>
      </c>
      <c r="L2021" s="3" t="s">
        <v>162</v>
      </c>
      <c r="M2021" s="3">
        <v>2</v>
      </c>
      <c r="N2021" s="3" t="s">
        <v>527</v>
      </c>
      <c r="O2021" s="3" t="s">
        <v>21758</v>
      </c>
      <c r="P2021" s="3" t="s">
        <v>987</v>
      </c>
      <c r="Q2021" s="3" t="s">
        <v>12022</v>
      </c>
      <c r="R2021" s="5" t="s">
        <v>21760</v>
      </c>
      <c r="S2021" s="3" t="s">
        <v>39</v>
      </c>
      <c r="T2021" s="3" t="s">
        <v>37</v>
      </c>
      <c r="V2021" s="3">
        <v>127</v>
      </c>
      <c r="W2021" s="3">
        <v>123</v>
      </c>
      <c r="X2021" s="3">
        <v>127</v>
      </c>
      <c r="Y2021" s="3">
        <v>2019</v>
      </c>
      <c r="Z2021" s="3" t="s">
        <v>162</v>
      </c>
      <c r="AA2021" s="3">
        <v>24</v>
      </c>
      <c r="AB2021" s="3">
        <v>14</v>
      </c>
      <c r="AC2021" s="3">
        <v>30098465</v>
      </c>
      <c r="AD2021" s="3">
        <v>10013514</v>
      </c>
      <c r="AE2021" s="3" t="s">
        <v>39</v>
      </c>
      <c r="AF2021" s="3">
        <v>8</v>
      </c>
      <c r="AG2021" s="3">
        <v>2</v>
      </c>
    </row>
    <row r="2022" spans="1:33" ht="15.75" customHeight="1" x14ac:dyDescent="0.15">
      <c r="A2022" s="3">
        <v>23471</v>
      </c>
      <c r="B2022" s="3">
        <v>2020</v>
      </c>
      <c r="C2022" s="3">
        <v>19</v>
      </c>
      <c r="D2022" s="3" t="s">
        <v>531</v>
      </c>
      <c r="E2022" s="3" t="s">
        <v>21762</v>
      </c>
      <c r="F2022" s="3" t="s">
        <v>855</v>
      </c>
      <c r="G2022" s="3" t="s">
        <v>292</v>
      </c>
      <c r="H2022" s="3" t="s">
        <v>12617</v>
      </c>
      <c r="I2022" s="3" t="s">
        <v>12411</v>
      </c>
      <c r="J2022" s="3">
        <v>200.4102</v>
      </c>
      <c r="K2022" s="3">
        <v>2856210</v>
      </c>
      <c r="L2022" s="3" t="s">
        <v>40</v>
      </c>
      <c r="M2022" s="3">
        <v>1</v>
      </c>
      <c r="N2022" s="3" t="s">
        <v>531</v>
      </c>
      <c r="O2022" s="3" t="s">
        <v>21762</v>
      </c>
      <c r="P2022" s="3" t="s">
        <v>690</v>
      </c>
      <c r="Q2022" s="3" t="s">
        <v>15438</v>
      </c>
      <c r="R2022" s="5" t="s">
        <v>21764</v>
      </c>
      <c r="S2022" s="3" t="s">
        <v>12617</v>
      </c>
      <c r="T2022" s="3" t="s">
        <v>292</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15">
      <c r="A2023" s="3">
        <v>22017</v>
      </c>
      <c r="B2023" s="3">
        <v>2021</v>
      </c>
      <c r="C2023" s="3">
        <v>50</v>
      </c>
      <c r="D2023" s="3" t="s">
        <v>533</v>
      </c>
      <c r="E2023" s="3" t="s">
        <v>21765</v>
      </c>
      <c r="F2023" s="3" t="s">
        <v>4061</v>
      </c>
      <c r="G2023" s="3" t="s">
        <v>446</v>
      </c>
      <c r="H2023" s="3" t="s">
        <v>2435</v>
      </c>
      <c r="I2023" s="3" t="s">
        <v>2435</v>
      </c>
      <c r="J2023" s="3">
        <v>200.25720000000001</v>
      </c>
      <c r="K2023" s="3">
        <v>6163646</v>
      </c>
      <c r="L2023" s="3" t="s">
        <v>71</v>
      </c>
      <c r="M2023" s="3">
        <v>3</v>
      </c>
      <c r="N2023" s="3" t="s">
        <v>533</v>
      </c>
      <c r="O2023" s="3" t="s">
        <v>21765</v>
      </c>
      <c r="P2023" s="3" t="s">
        <v>835</v>
      </c>
      <c r="Q2023" s="3" t="s">
        <v>15443</v>
      </c>
      <c r="R2023" s="5" t="s">
        <v>21767</v>
      </c>
      <c r="S2023" s="3" t="s">
        <v>2435</v>
      </c>
      <c r="T2023" s="3" t="s">
        <v>446</v>
      </c>
      <c r="V2023" s="3">
        <v>71</v>
      </c>
      <c r="W2023" s="3">
        <v>68</v>
      </c>
      <c r="X2023" s="3">
        <v>127</v>
      </c>
      <c r="Y2023" s="3">
        <v>2021</v>
      </c>
      <c r="Z2023" s="3" t="s">
        <v>71</v>
      </c>
      <c r="AA2023" s="3">
        <v>50</v>
      </c>
      <c r="AB2023" s="3">
        <v>20</v>
      </c>
      <c r="AC2023" s="3">
        <v>6163646</v>
      </c>
      <c r="AD2023" s="3">
        <v>2052789</v>
      </c>
      <c r="AE2023" s="3" t="s">
        <v>2435</v>
      </c>
      <c r="AF2023" s="3">
        <v>5</v>
      </c>
      <c r="AG2023" s="3">
        <v>29</v>
      </c>
    </row>
    <row r="2024" spans="1:33" ht="15.75" customHeight="1" x14ac:dyDescent="0.15">
      <c r="A2024" s="3">
        <v>25735</v>
      </c>
      <c r="B2024" s="3">
        <v>2022</v>
      </c>
      <c r="C2024" s="3">
        <v>14</v>
      </c>
      <c r="D2024" s="3" t="s">
        <v>536</v>
      </c>
      <c r="E2024" s="3" t="s">
        <v>21770</v>
      </c>
      <c r="F2024" s="3" t="s">
        <v>4061</v>
      </c>
      <c r="G2024" s="3" t="s">
        <v>446</v>
      </c>
      <c r="H2024" s="3" t="s">
        <v>8135</v>
      </c>
      <c r="I2024" s="3" t="s">
        <v>2435</v>
      </c>
      <c r="J2024" s="3">
        <v>200.1763</v>
      </c>
      <c r="K2024" s="3">
        <v>12943000</v>
      </c>
      <c r="L2024" s="3" t="s">
        <v>364</v>
      </c>
      <c r="M2024" s="3">
        <v>0</v>
      </c>
      <c r="N2024" s="3" t="s">
        <v>536</v>
      </c>
      <c r="O2024" s="3" t="s">
        <v>21770</v>
      </c>
      <c r="P2024" s="8">
        <v>38718</v>
      </c>
      <c r="Q2024" s="3" t="s">
        <v>15446</v>
      </c>
      <c r="R2024" s="5" t="s">
        <v>21772</v>
      </c>
      <c r="S2024" s="3" t="s">
        <v>8135</v>
      </c>
      <c r="T2024" s="3" t="s">
        <v>446</v>
      </c>
      <c r="V2024" s="3">
        <v>72</v>
      </c>
      <c r="W2024" s="3">
        <v>69</v>
      </c>
      <c r="X2024" s="3">
        <v>88</v>
      </c>
      <c r="Y2024" s="3">
        <v>2022</v>
      </c>
      <c r="Z2024" s="3" t="s">
        <v>364</v>
      </c>
      <c r="AA2024" s="3">
        <v>14</v>
      </c>
      <c r="AB2024" s="3">
        <v>4</v>
      </c>
      <c r="AC2024" s="3">
        <v>12943000</v>
      </c>
      <c r="AD2024" s="3">
        <v>4311800</v>
      </c>
      <c r="AE2024" s="3" t="s">
        <v>2435</v>
      </c>
      <c r="AF2024" s="3">
        <v>20</v>
      </c>
      <c r="AG2024" s="3">
        <v>29</v>
      </c>
    </row>
    <row r="2025" spans="1:33" ht="15.75" customHeight="1" x14ac:dyDescent="0.15">
      <c r="A2025" s="3">
        <v>23268</v>
      </c>
      <c r="B2025" s="3">
        <v>2023</v>
      </c>
      <c r="C2025" s="3">
        <v>31</v>
      </c>
      <c r="D2025" s="3" t="s">
        <v>569</v>
      </c>
      <c r="E2025" s="3" t="s">
        <v>21775</v>
      </c>
      <c r="F2025" s="3" t="s">
        <v>96</v>
      </c>
      <c r="G2025" s="3" t="s">
        <v>61</v>
      </c>
      <c r="H2025" s="3" t="s">
        <v>5051</v>
      </c>
      <c r="I2025" s="3" t="s">
        <v>63</v>
      </c>
      <c r="J2025" s="3">
        <v>200.17349999999999</v>
      </c>
      <c r="K2025" s="3">
        <v>5983638</v>
      </c>
      <c r="L2025" s="3" t="s">
        <v>59</v>
      </c>
      <c r="M2025" s="3">
        <v>1</v>
      </c>
      <c r="N2025" s="3" t="s">
        <v>569</v>
      </c>
      <c r="O2025" s="3" t="s">
        <v>21775</v>
      </c>
      <c r="P2025" s="3" t="s">
        <v>91</v>
      </c>
      <c r="Q2025" s="3" t="s">
        <v>15452</v>
      </c>
      <c r="R2025" s="5" t="s">
        <v>21778</v>
      </c>
      <c r="S2025" s="3" t="s">
        <v>5051</v>
      </c>
      <c r="T2025" s="3" t="s">
        <v>61</v>
      </c>
      <c r="V2025" s="3">
        <v>127</v>
      </c>
      <c r="W2025" s="3">
        <v>127</v>
      </c>
      <c r="X2025" s="3">
        <v>124</v>
      </c>
      <c r="Y2025" s="3">
        <v>2023</v>
      </c>
      <c r="Z2025" s="3" t="s">
        <v>59</v>
      </c>
      <c r="AA2025" s="3">
        <v>31</v>
      </c>
      <c r="AB2025" s="3">
        <v>9</v>
      </c>
      <c r="AC2025" s="3">
        <v>5983638</v>
      </c>
      <c r="AD2025" s="3">
        <v>1993393</v>
      </c>
      <c r="AE2025" s="3" t="s">
        <v>63</v>
      </c>
      <c r="AF2025" s="3">
        <v>17</v>
      </c>
      <c r="AG2025" s="3">
        <v>3</v>
      </c>
    </row>
    <row r="2026" spans="1:33" ht="15.75" customHeight="1" x14ac:dyDescent="0.15">
      <c r="A2026" s="3">
        <v>23959</v>
      </c>
      <c r="B2026" s="3">
        <v>2024</v>
      </c>
      <c r="C2026" s="3">
        <v>40</v>
      </c>
      <c r="D2026" s="3" t="s">
        <v>572</v>
      </c>
      <c r="E2026" s="3" t="s">
        <v>21780</v>
      </c>
      <c r="F2026" s="3" t="s">
        <v>36</v>
      </c>
      <c r="G2026" s="3" t="s">
        <v>37</v>
      </c>
      <c r="H2026" s="3" t="s">
        <v>318</v>
      </c>
      <c r="I2026" s="3" t="s">
        <v>39</v>
      </c>
      <c r="J2026" s="3">
        <v>199.8597</v>
      </c>
      <c r="K2026" s="3">
        <v>6941170</v>
      </c>
      <c r="L2026" s="3" t="s">
        <v>71</v>
      </c>
      <c r="M2026" s="3">
        <v>1</v>
      </c>
      <c r="N2026" s="3" t="s">
        <v>572</v>
      </c>
      <c r="O2026" s="3" t="s">
        <v>21780</v>
      </c>
      <c r="P2026" s="3" t="s">
        <v>1000</v>
      </c>
      <c r="Q2026" s="3" t="s">
        <v>12672</v>
      </c>
      <c r="R2026" s="5" t="s">
        <v>21782</v>
      </c>
      <c r="S2026" s="3" t="s">
        <v>318</v>
      </c>
      <c r="T2026" s="3" t="s">
        <v>37</v>
      </c>
      <c r="V2026" s="3">
        <v>127</v>
      </c>
      <c r="W2026" s="3">
        <v>124</v>
      </c>
      <c r="X2026" s="3">
        <v>127</v>
      </c>
      <c r="Y2026" s="3">
        <v>2024</v>
      </c>
      <c r="Z2026" s="3" t="s">
        <v>71</v>
      </c>
      <c r="AA2026" s="3">
        <v>40</v>
      </c>
      <c r="AB2026" s="3">
        <v>40</v>
      </c>
      <c r="AC2026" s="3">
        <v>6941170</v>
      </c>
      <c r="AD2026" s="3">
        <v>2314806</v>
      </c>
      <c r="AE2026" s="3" t="s">
        <v>39</v>
      </c>
      <c r="AF2026" s="3">
        <v>5</v>
      </c>
      <c r="AG2026" s="3">
        <v>2</v>
      </c>
    </row>
    <row r="2027" spans="1:33" ht="15.75" customHeight="1" x14ac:dyDescent="0.15">
      <c r="A2027" s="3">
        <v>23205</v>
      </c>
      <c r="B2027" s="3">
        <v>2025</v>
      </c>
      <c r="C2027" s="3">
        <v>23</v>
      </c>
      <c r="D2027" s="3" t="s">
        <v>576</v>
      </c>
      <c r="E2027" s="3" t="s">
        <v>21783</v>
      </c>
      <c r="F2027" s="3" t="s">
        <v>947</v>
      </c>
      <c r="G2027" s="3" t="s">
        <v>389</v>
      </c>
      <c r="H2027" s="3" t="s">
        <v>9329</v>
      </c>
      <c r="I2027" s="3" t="s">
        <v>15468</v>
      </c>
      <c r="J2027" s="3">
        <v>199.85640000000001</v>
      </c>
      <c r="K2027" s="3">
        <v>2929009</v>
      </c>
      <c r="L2027" s="3" t="s">
        <v>71</v>
      </c>
      <c r="M2027" s="3">
        <v>1</v>
      </c>
      <c r="N2027" s="3" t="s">
        <v>576</v>
      </c>
      <c r="O2027" s="3" t="s">
        <v>21783</v>
      </c>
      <c r="P2027" s="3" t="s">
        <v>179</v>
      </c>
      <c r="Q2027" s="3" t="s">
        <v>15466</v>
      </c>
      <c r="R2027" s="5" t="s">
        <v>21785</v>
      </c>
      <c r="S2027" s="3" t="s">
        <v>9329</v>
      </c>
      <c r="T2027" s="3" t="s">
        <v>389</v>
      </c>
      <c r="V2027" s="3">
        <v>23</v>
      </c>
      <c r="W2027" s="3">
        <v>0</v>
      </c>
      <c r="X2027" s="3">
        <v>127</v>
      </c>
      <c r="Y2027" s="3">
        <v>2025</v>
      </c>
      <c r="Z2027" s="3" t="s">
        <v>71</v>
      </c>
      <c r="AA2027" s="3">
        <v>23</v>
      </c>
      <c r="AB2027" s="3">
        <v>16</v>
      </c>
      <c r="AC2027" s="3">
        <v>2929009</v>
      </c>
      <c r="AD2027" s="3">
        <v>976804</v>
      </c>
      <c r="AF2027" s="3">
        <v>5</v>
      </c>
      <c r="AG2027" s="3">
        <v>102</v>
      </c>
    </row>
    <row r="2028" spans="1:33" ht="15.75" customHeight="1" x14ac:dyDescent="0.15">
      <c r="A2028" s="3">
        <v>1273</v>
      </c>
      <c r="B2028" s="3">
        <v>2026</v>
      </c>
      <c r="C2028" s="3">
        <v>240</v>
      </c>
      <c r="D2028" s="5" t="s">
        <v>579</v>
      </c>
      <c r="E2028" s="3" t="s">
        <v>21786</v>
      </c>
      <c r="F2028" s="3" t="s">
        <v>331</v>
      </c>
      <c r="G2028" s="3" t="s">
        <v>167</v>
      </c>
      <c r="H2028" s="3" t="s">
        <v>9746</v>
      </c>
      <c r="I2028" s="3" t="s">
        <v>182</v>
      </c>
      <c r="J2028" s="3">
        <v>199.73670000000001</v>
      </c>
      <c r="K2028" s="3">
        <v>68115223</v>
      </c>
      <c r="L2028" s="3" t="s">
        <v>340</v>
      </c>
      <c r="M2028" s="3">
        <v>5</v>
      </c>
      <c r="N2028" s="5" t="s">
        <v>579</v>
      </c>
      <c r="O2028" s="3" t="s">
        <v>21786</v>
      </c>
      <c r="P2028" s="3" t="s">
        <v>1029</v>
      </c>
      <c r="Q2028" s="3" t="s">
        <v>15472</v>
      </c>
      <c r="R2028" s="5" t="s">
        <v>21788</v>
      </c>
      <c r="S2028" s="3" t="s">
        <v>9746</v>
      </c>
      <c r="T2028" s="3" t="s">
        <v>167</v>
      </c>
      <c r="V2028" s="3">
        <v>127</v>
      </c>
      <c r="W2028" s="3">
        <v>0</v>
      </c>
      <c r="X2028" s="3">
        <v>47</v>
      </c>
      <c r="Y2028" s="3">
        <v>2026</v>
      </c>
      <c r="Z2028" s="3" t="s">
        <v>340</v>
      </c>
      <c r="AA2028" s="3">
        <v>240</v>
      </c>
      <c r="AB2028" s="3">
        <v>100</v>
      </c>
      <c r="AC2028" s="3">
        <v>68115223</v>
      </c>
      <c r="AD2028" s="3">
        <v>22725022</v>
      </c>
      <c r="AF2028" s="3">
        <v>6</v>
      </c>
      <c r="AG2028" s="3">
        <v>576</v>
      </c>
    </row>
    <row r="2029" spans="1:33" ht="15.75" customHeight="1" x14ac:dyDescent="0.15">
      <c r="A2029" s="3">
        <v>26601</v>
      </c>
      <c r="B2029" s="3">
        <v>2027</v>
      </c>
      <c r="C2029" s="3">
        <v>12</v>
      </c>
      <c r="D2029" s="3" t="s">
        <v>610</v>
      </c>
      <c r="E2029" s="3" t="s">
        <v>21790</v>
      </c>
      <c r="F2029" s="3" t="s">
        <v>331</v>
      </c>
      <c r="G2029" s="3" t="s">
        <v>167</v>
      </c>
      <c r="H2029" s="3" t="s">
        <v>1245</v>
      </c>
      <c r="I2029" s="3" t="s">
        <v>283</v>
      </c>
      <c r="J2029" s="3">
        <v>199.59559999999999</v>
      </c>
      <c r="K2029" s="3">
        <v>2229129</v>
      </c>
      <c r="L2029" s="3" t="s">
        <v>478</v>
      </c>
      <c r="M2029" s="3">
        <v>0</v>
      </c>
      <c r="N2029" s="3" t="s">
        <v>610</v>
      </c>
      <c r="O2029" s="3" t="s">
        <v>21790</v>
      </c>
      <c r="P2029" s="8">
        <v>39083</v>
      </c>
      <c r="Q2029" s="3" t="s">
        <v>15479</v>
      </c>
      <c r="R2029" s="5" t="s">
        <v>21791</v>
      </c>
      <c r="S2029" s="3" t="s">
        <v>1245</v>
      </c>
      <c r="T2029" s="3" t="s">
        <v>167</v>
      </c>
      <c r="V2029" s="3">
        <v>127</v>
      </c>
      <c r="W2029" s="3">
        <v>45</v>
      </c>
      <c r="X2029" s="3">
        <v>47</v>
      </c>
      <c r="Y2029" s="3">
        <v>2027</v>
      </c>
      <c r="Z2029" s="3" t="s">
        <v>478</v>
      </c>
      <c r="AA2029" s="3">
        <v>12</v>
      </c>
      <c r="AB2029" s="3">
        <v>5</v>
      </c>
      <c r="AC2029" s="3">
        <v>2229129</v>
      </c>
      <c r="AD2029" s="3">
        <v>744046</v>
      </c>
      <c r="AE2029" s="3" t="s">
        <v>283</v>
      </c>
      <c r="AF2029" s="3">
        <v>15</v>
      </c>
      <c r="AG2029" s="3">
        <v>1</v>
      </c>
    </row>
    <row r="2030" spans="1:33" ht="15.75" customHeight="1" x14ac:dyDescent="0.15">
      <c r="A2030" s="3">
        <v>24015</v>
      </c>
      <c r="B2030" s="3">
        <v>2028</v>
      </c>
      <c r="C2030" s="3">
        <v>110</v>
      </c>
      <c r="D2030" s="3" t="s">
        <v>617</v>
      </c>
      <c r="E2030" s="3" t="s">
        <v>21792</v>
      </c>
      <c r="F2030" s="3" t="s">
        <v>657</v>
      </c>
      <c r="G2030" s="3" t="s">
        <v>246</v>
      </c>
      <c r="H2030" s="3" t="s">
        <v>10498</v>
      </c>
      <c r="I2030" s="3" t="s">
        <v>11969</v>
      </c>
      <c r="J2030" s="3">
        <v>199.42449999999999</v>
      </c>
      <c r="K2030" s="3">
        <v>13653743</v>
      </c>
      <c r="L2030" s="3" t="s">
        <v>101</v>
      </c>
      <c r="M2030" s="3">
        <v>1</v>
      </c>
      <c r="N2030" s="3" t="s">
        <v>617</v>
      </c>
      <c r="O2030" s="3" t="s">
        <v>21792</v>
      </c>
      <c r="P2030" s="3" t="s">
        <v>1239</v>
      </c>
      <c r="Q2030" s="3" t="s">
        <v>15486</v>
      </c>
      <c r="R2030" s="5" t="s">
        <v>21794</v>
      </c>
      <c r="S2030" s="3" t="s">
        <v>10498</v>
      </c>
      <c r="T2030" s="3" t="s">
        <v>246</v>
      </c>
      <c r="V2030" s="3">
        <v>127</v>
      </c>
      <c r="W2030" s="3">
        <v>0</v>
      </c>
      <c r="X2030" s="3">
        <v>127</v>
      </c>
      <c r="Y2030" s="3">
        <v>2028</v>
      </c>
      <c r="Z2030" s="3" t="s">
        <v>101</v>
      </c>
      <c r="AA2030" s="3">
        <v>110</v>
      </c>
      <c r="AB2030" s="3">
        <v>40</v>
      </c>
      <c r="AC2030" s="3">
        <v>13653743</v>
      </c>
      <c r="AD2030" s="3">
        <v>4559995</v>
      </c>
      <c r="AF2030" s="3">
        <v>10</v>
      </c>
      <c r="AG2030" s="3">
        <v>886</v>
      </c>
    </row>
    <row r="2031" spans="1:33" ht="15.75" customHeight="1" x14ac:dyDescent="0.15">
      <c r="A2031" s="3">
        <v>21478</v>
      </c>
      <c r="B2031" s="3">
        <v>2029</v>
      </c>
      <c r="C2031" s="3">
        <v>48</v>
      </c>
      <c r="D2031" s="3" t="s">
        <v>622</v>
      </c>
      <c r="E2031" s="3" t="s">
        <v>21795</v>
      </c>
      <c r="F2031" s="3" t="s">
        <v>1620</v>
      </c>
      <c r="G2031" s="3" t="s">
        <v>412</v>
      </c>
      <c r="H2031" s="3" t="s">
        <v>2736</v>
      </c>
      <c r="I2031" s="3" t="s">
        <v>742</v>
      </c>
      <c r="J2031" s="3">
        <v>199.40940000000001</v>
      </c>
      <c r="K2031" s="3">
        <v>21291000</v>
      </c>
      <c r="L2031" s="3" t="s">
        <v>71</v>
      </c>
      <c r="M2031" s="3">
        <v>2</v>
      </c>
      <c r="N2031" s="3" t="s">
        <v>622</v>
      </c>
      <c r="O2031" s="3" t="s">
        <v>21795</v>
      </c>
      <c r="P2031" s="3" t="s">
        <v>179</v>
      </c>
      <c r="Q2031" s="3" t="s">
        <v>15493</v>
      </c>
      <c r="R2031" s="5" t="s">
        <v>21797</v>
      </c>
      <c r="S2031" s="3" t="s">
        <v>2736</v>
      </c>
      <c r="T2031" s="3" t="s">
        <v>412</v>
      </c>
      <c r="V2031" s="3">
        <v>93</v>
      </c>
      <c r="W2031" s="3">
        <v>89</v>
      </c>
      <c r="X2031" s="3">
        <v>127</v>
      </c>
      <c r="Y2031" s="3">
        <v>2029</v>
      </c>
      <c r="Z2031" s="3" t="s">
        <v>71</v>
      </c>
      <c r="AA2031" s="3">
        <v>48</v>
      </c>
      <c r="AB2031" s="3">
        <v>14</v>
      </c>
      <c r="AC2031" s="3">
        <v>21291000</v>
      </c>
      <c r="AD2031" s="3">
        <v>7111000</v>
      </c>
      <c r="AE2031" s="3" t="s">
        <v>742</v>
      </c>
      <c r="AF2031" s="3">
        <v>5</v>
      </c>
      <c r="AG2031" s="3">
        <v>17</v>
      </c>
    </row>
    <row r="2032" spans="1:33" ht="15.75" customHeight="1" x14ac:dyDescent="0.15">
      <c r="A2032" s="3">
        <v>22096</v>
      </c>
      <c r="B2032" s="3">
        <v>2030</v>
      </c>
      <c r="C2032" s="3">
        <v>101</v>
      </c>
      <c r="D2032" s="3" t="s">
        <v>639</v>
      </c>
      <c r="E2032" s="3" t="s">
        <v>21799</v>
      </c>
      <c r="F2032" s="3" t="s">
        <v>475</v>
      </c>
      <c r="G2032" s="3" t="s">
        <v>277</v>
      </c>
      <c r="H2032" s="3" t="s">
        <v>475</v>
      </c>
      <c r="I2032" s="3" t="s">
        <v>203</v>
      </c>
      <c r="J2032" s="3">
        <v>199.2277</v>
      </c>
      <c r="K2032" s="3">
        <v>9917309</v>
      </c>
      <c r="L2032" s="3" t="s">
        <v>641</v>
      </c>
      <c r="M2032" s="3">
        <v>2</v>
      </c>
      <c r="N2032" s="3" t="s">
        <v>639</v>
      </c>
      <c r="O2032" s="3" t="s">
        <v>21799</v>
      </c>
      <c r="P2032" s="3" t="s">
        <v>4433</v>
      </c>
      <c r="Q2032" s="3" t="s">
        <v>7462</v>
      </c>
      <c r="R2032" s="5" t="s">
        <v>21801</v>
      </c>
      <c r="S2032" s="3" t="s">
        <v>475</v>
      </c>
      <c r="T2032" s="3" t="s">
        <v>277</v>
      </c>
      <c r="V2032" s="3">
        <v>127</v>
      </c>
      <c r="W2032" s="3">
        <v>127</v>
      </c>
      <c r="X2032" s="3">
        <v>16</v>
      </c>
      <c r="Y2032" s="3">
        <v>2030</v>
      </c>
      <c r="Z2032" s="3" t="s">
        <v>641</v>
      </c>
      <c r="AA2032" s="3">
        <v>101</v>
      </c>
      <c r="AB2032" s="3">
        <v>49</v>
      </c>
      <c r="AC2032" s="3">
        <v>9917309</v>
      </c>
      <c r="AD2032" s="3">
        <v>3314302</v>
      </c>
      <c r="AE2032" s="3" t="s">
        <v>203</v>
      </c>
      <c r="AF2032" s="3">
        <v>23</v>
      </c>
      <c r="AG2032" s="3">
        <v>9</v>
      </c>
    </row>
    <row r="2033" spans="1:33" ht="15.75" customHeight="1" x14ac:dyDescent="0.15">
      <c r="A2033" s="3">
        <v>25790</v>
      </c>
      <c r="B2033" s="3">
        <v>2031</v>
      </c>
      <c r="C2033" s="3">
        <v>1172</v>
      </c>
      <c r="D2033" s="3" t="s">
        <v>642</v>
      </c>
      <c r="E2033" s="3" t="s">
        <v>21802</v>
      </c>
      <c r="F2033" s="3" t="s">
        <v>657</v>
      </c>
      <c r="G2033" s="3" t="s">
        <v>246</v>
      </c>
      <c r="H2033" s="3" t="s">
        <v>5030</v>
      </c>
      <c r="I2033" s="3" t="s">
        <v>264</v>
      </c>
      <c r="J2033" s="3">
        <v>199.16560000000001</v>
      </c>
      <c r="K2033" s="3">
        <v>850694867</v>
      </c>
      <c r="L2033" s="3" t="s">
        <v>40</v>
      </c>
      <c r="M2033" s="3">
        <v>0</v>
      </c>
      <c r="N2033" s="3" t="s">
        <v>642</v>
      </c>
      <c r="O2033" s="3" t="s">
        <v>21802</v>
      </c>
      <c r="P2033" s="8">
        <v>39448</v>
      </c>
      <c r="Q2033" s="3" t="s">
        <v>15506</v>
      </c>
      <c r="R2033" s="5" t="s">
        <v>21804</v>
      </c>
      <c r="S2033" s="3" t="s">
        <v>5030</v>
      </c>
      <c r="T2033" s="3" t="s">
        <v>246</v>
      </c>
      <c r="V2033" s="3">
        <v>127</v>
      </c>
      <c r="W2033" s="3">
        <v>73</v>
      </c>
      <c r="X2033" s="3">
        <v>115</v>
      </c>
      <c r="Y2033" s="3">
        <v>2031</v>
      </c>
      <c r="Z2033" s="3" t="s">
        <v>40</v>
      </c>
      <c r="AA2033" s="3">
        <v>1172</v>
      </c>
      <c r="AB2033" s="3">
        <v>505</v>
      </c>
      <c r="AC2033" s="3">
        <v>850694867</v>
      </c>
      <c r="AD2033" s="3">
        <v>284355829</v>
      </c>
      <c r="AE2033" s="3" t="s">
        <v>264</v>
      </c>
      <c r="AF2033" s="3">
        <v>4</v>
      </c>
      <c r="AG2033" s="3">
        <v>8</v>
      </c>
    </row>
    <row r="2034" spans="1:33" ht="15.75" customHeight="1" x14ac:dyDescent="0.15">
      <c r="A2034" s="3">
        <v>25093</v>
      </c>
      <c r="B2034" s="3">
        <v>2032</v>
      </c>
      <c r="C2034" s="3">
        <v>7</v>
      </c>
      <c r="D2034" s="3" t="s">
        <v>656</v>
      </c>
      <c r="E2034" s="3" t="s">
        <v>21805</v>
      </c>
      <c r="F2034" s="3" t="s">
        <v>1009</v>
      </c>
      <c r="G2034" s="3" t="s">
        <v>403</v>
      </c>
      <c r="H2034" s="3" t="s">
        <v>12647</v>
      </c>
      <c r="I2034" s="3" t="s">
        <v>203</v>
      </c>
      <c r="J2034" s="3">
        <v>199.12280000000001</v>
      </c>
      <c r="K2034" s="3">
        <v>3437950</v>
      </c>
      <c r="L2034" s="3" t="s">
        <v>101</v>
      </c>
      <c r="M2034" s="3">
        <v>0</v>
      </c>
      <c r="N2034" s="3" t="s">
        <v>656</v>
      </c>
      <c r="O2034" s="3" t="s">
        <v>21805</v>
      </c>
      <c r="P2034" s="8">
        <v>36161</v>
      </c>
      <c r="Q2034" s="3" t="s">
        <v>15511</v>
      </c>
      <c r="R2034" s="5" t="s">
        <v>21807</v>
      </c>
      <c r="S2034" s="3" t="s">
        <v>12647</v>
      </c>
      <c r="T2034" s="3" t="s">
        <v>403</v>
      </c>
      <c r="V2034" s="3">
        <v>62</v>
      </c>
      <c r="W2034" s="3">
        <v>127</v>
      </c>
      <c r="X2034" s="3">
        <v>127</v>
      </c>
      <c r="Y2034" s="3">
        <v>2032</v>
      </c>
      <c r="Z2034" s="3" t="s">
        <v>101</v>
      </c>
      <c r="AA2034" s="3">
        <v>7</v>
      </c>
      <c r="AB2034" s="3">
        <v>7</v>
      </c>
      <c r="AC2034" s="3">
        <v>3437950</v>
      </c>
      <c r="AD2034" s="3">
        <v>1149344</v>
      </c>
      <c r="AE2034" s="3" t="s">
        <v>203</v>
      </c>
      <c r="AF2034" s="3">
        <v>10</v>
      </c>
      <c r="AG2034" s="3">
        <v>9</v>
      </c>
    </row>
    <row r="2035" spans="1:33" ht="15.75" customHeight="1" x14ac:dyDescent="0.15">
      <c r="A2035" s="3">
        <v>25863</v>
      </c>
      <c r="B2035" s="3">
        <v>2033</v>
      </c>
      <c r="C2035" s="3">
        <v>22</v>
      </c>
      <c r="D2035" s="3" t="s">
        <v>658</v>
      </c>
      <c r="E2035" s="3" t="s">
        <v>21809</v>
      </c>
      <c r="F2035" s="3" t="s">
        <v>6874</v>
      </c>
      <c r="G2035" s="3" t="s">
        <v>621</v>
      </c>
      <c r="H2035" s="3" t="s">
        <v>6219</v>
      </c>
      <c r="I2035" s="3" t="s">
        <v>6514</v>
      </c>
      <c r="J2035" s="3">
        <v>199.10429999999999</v>
      </c>
      <c r="K2035" s="3">
        <v>4423493</v>
      </c>
      <c r="L2035" s="3" t="s">
        <v>71</v>
      </c>
      <c r="M2035" s="3">
        <v>0</v>
      </c>
      <c r="N2035" s="3" t="s">
        <v>658</v>
      </c>
      <c r="O2035" s="3" t="s">
        <v>21809</v>
      </c>
      <c r="P2035" s="8">
        <v>39814</v>
      </c>
      <c r="Q2035" s="3" t="s">
        <v>15517</v>
      </c>
      <c r="R2035" s="5" t="s">
        <v>21811</v>
      </c>
      <c r="S2035" s="3" t="s">
        <v>6219</v>
      </c>
      <c r="T2035" s="3" t="s">
        <v>621</v>
      </c>
      <c r="V2035" s="3">
        <v>33</v>
      </c>
      <c r="W2035" s="3">
        <v>0</v>
      </c>
      <c r="X2035" s="3">
        <v>127</v>
      </c>
      <c r="Y2035" s="3">
        <v>2033</v>
      </c>
      <c r="Z2035" s="3" t="s">
        <v>71</v>
      </c>
      <c r="AA2035" s="3">
        <v>22</v>
      </c>
      <c r="AB2035" s="3">
        <v>9</v>
      </c>
      <c r="AC2035" s="3">
        <v>4423493</v>
      </c>
      <c r="AD2035" s="3">
        <v>1478913</v>
      </c>
      <c r="AF2035" s="3">
        <v>5</v>
      </c>
      <c r="AG2035" s="3">
        <v>105</v>
      </c>
    </row>
    <row r="2036" spans="1:33" ht="15.75" customHeight="1" x14ac:dyDescent="0.15">
      <c r="A2036" s="3">
        <v>25432</v>
      </c>
      <c r="B2036" s="3">
        <v>2034</v>
      </c>
      <c r="C2036" s="3">
        <v>37</v>
      </c>
      <c r="D2036" s="3" t="s">
        <v>660</v>
      </c>
      <c r="E2036" s="3" t="s">
        <v>21812</v>
      </c>
      <c r="F2036" s="3" t="s">
        <v>96</v>
      </c>
      <c r="G2036" s="3" t="s">
        <v>61</v>
      </c>
      <c r="H2036" s="3" t="s">
        <v>218</v>
      </c>
      <c r="I2036" s="3" t="s">
        <v>63</v>
      </c>
      <c r="J2036" s="3">
        <v>198.9862</v>
      </c>
      <c r="K2036" s="3">
        <v>7013936</v>
      </c>
      <c r="L2036" s="3" t="s">
        <v>162</v>
      </c>
      <c r="M2036" s="3">
        <v>0</v>
      </c>
      <c r="N2036" s="3" t="s">
        <v>660</v>
      </c>
      <c r="O2036" s="3" t="s">
        <v>21812</v>
      </c>
      <c r="P2036" s="8">
        <v>38718</v>
      </c>
      <c r="Q2036" s="3" t="s">
        <v>15523</v>
      </c>
      <c r="R2036" s="5" t="s">
        <v>21814</v>
      </c>
      <c r="S2036" s="3" t="s">
        <v>218</v>
      </c>
      <c r="T2036" s="3" t="s">
        <v>61</v>
      </c>
      <c r="V2036" s="3">
        <v>127</v>
      </c>
      <c r="W2036" s="3">
        <v>127</v>
      </c>
      <c r="X2036" s="3">
        <v>127</v>
      </c>
      <c r="Y2036" s="3">
        <v>2034</v>
      </c>
      <c r="Z2036" s="3" t="s">
        <v>162</v>
      </c>
      <c r="AA2036" s="3">
        <v>37</v>
      </c>
      <c r="AB2036" s="3">
        <v>10</v>
      </c>
      <c r="AC2036" s="3">
        <v>7013936</v>
      </c>
      <c r="AD2036" s="3">
        <v>2345906</v>
      </c>
      <c r="AE2036" s="3" t="s">
        <v>63</v>
      </c>
      <c r="AF2036" s="3">
        <v>8</v>
      </c>
      <c r="AG2036" s="3">
        <v>3</v>
      </c>
    </row>
    <row r="2037" spans="1:33" ht="15.75" customHeight="1" x14ac:dyDescent="0.15">
      <c r="A2037" s="3">
        <v>4253</v>
      </c>
      <c r="B2037" s="3">
        <v>2035</v>
      </c>
      <c r="C2037" s="3">
        <v>707</v>
      </c>
      <c r="D2037" s="3" t="s">
        <v>696</v>
      </c>
      <c r="E2037" s="3" t="s">
        <v>21815</v>
      </c>
      <c r="F2037" s="3" t="s">
        <v>3877</v>
      </c>
      <c r="G2037" s="3" t="s">
        <v>731</v>
      </c>
      <c r="H2037" s="3" t="s">
        <v>12654</v>
      </c>
      <c r="I2037" s="3" t="s">
        <v>15215</v>
      </c>
      <c r="J2037" s="3">
        <v>198.77430000000001</v>
      </c>
      <c r="K2037" s="3">
        <v>36322659</v>
      </c>
      <c r="L2037" s="3" t="s">
        <v>101</v>
      </c>
      <c r="M2037" s="3">
        <v>4</v>
      </c>
      <c r="N2037" s="3" t="s">
        <v>696</v>
      </c>
      <c r="O2037" s="3" t="s">
        <v>21815</v>
      </c>
      <c r="P2037" s="3" t="s">
        <v>541</v>
      </c>
      <c r="Q2037" s="3" t="s">
        <v>15529</v>
      </c>
      <c r="R2037" s="5" t="s">
        <v>21816</v>
      </c>
      <c r="S2037" s="3" t="s">
        <v>12654</v>
      </c>
      <c r="T2037" s="3" t="s">
        <v>731</v>
      </c>
      <c r="V2037" s="3">
        <v>27</v>
      </c>
      <c r="W2037" s="3">
        <v>0</v>
      </c>
      <c r="X2037" s="3">
        <v>127</v>
      </c>
      <c r="Y2037" s="3">
        <v>2035</v>
      </c>
      <c r="Z2037" s="3" t="s">
        <v>101</v>
      </c>
      <c r="AA2037" s="3">
        <v>707</v>
      </c>
      <c r="AB2037" s="3">
        <v>414</v>
      </c>
      <c r="AC2037" s="3">
        <v>36322659</v>
      </c>
      <c r="AD2037" s="3">
        <v>12157223</v>
      </c>
      <c r="AF2037" s="3">
        <v>10</v>
      </c>
      <c r="AG2037" s="3">
        <v>292</v>
      </c>
    </row>
    <row r="2038" spans="1:33" ht="15.75" customHeight="1" x14ac:dyDescent="0.15">
      <c r="A2038" s="3">
        <v>25338</v>
      </c>
      <c r="B2038" s="3">
        <v>2036</v>
      </c>
      <c r="C2038" s="3">
        <v>45</v>
      </c>
      <c r="D2038" s="3" t="s">
        <v>702</v>
      </c>
      <c r="E2038" s="3" t="s">
        <v>21818</v>
      </c>
      <c r="F2038" s="3" t="s">
        <v>96</v>
      </c>
      <c r="G2038" s="3" t="s">
        <v>61</v>
      </c>
      <c r="H2038" s="3" t="s">
        <v>2537</v>
      </c>
      <c r="I2038" s="3" t="s">
        <v>2538</v>
      </c>
      <c r="J2038" s="3">
        <v>198.7396</v>
      </c>
      <c r="K2038" s="3">
        <v>3468949</v>
      </c>
      <c r="L2038" s="3" t="s">
        <v>538</v>
      </c>
      <c r="M2038" s="3">
        <v>0</v>
      </c>
      <c r="N2038" s="3" t="s">
        <v>702</v>
      </c>
      <c r="O2038" s="3" t="s">
        <v>21818</v>
      </c>
      <c r="P2038" s="8">
        <v>37987</v>
      </c>
      <c r="Q2038" s="3" t="s">
        <v>15536</v>
      </c>
      <c r="R2038" s="5" t="s">
        <v>21819</v>
      </c>
      <c r="S2038" s="3" t="s">
        <v>2537</v>
      </c>
      <c r="T2038" s="3" t="s">
        <v>61</v>
      </c>
      <c r="V2038" s="3">
        <v>127</v>
      </c>
      <c r="W2038" s="3">
        <v>0</v>
      </c>
      <c r="X2038" s="3">
        <v>66</v>
      </c>
      <c r="Y2038" s="3">
        <v>2036</v>
      </c>
      <c r="Z2038" s="3" t="s">
        <v>538</v>
      </c>
      <c r="AA2038" s="3">
        <v>45</v>
      </c>
      <c r="AB2038" s="3">
        <v>15</v>
      </c>
      <c r="AC2038" s="3">
        <v>3468949</v>
      </c>
      <c r="AD2038" s="3">
        <v>1161195</v>
      </c>
      <c r="AF2038" s="3">
        <v>3</v>
      </c>
      <c r="AG2038" s="3">
        <v>15</v>
      </c>
    </row>
    <row r="2039" spans="1:33" ht="15.75" customHeight="1" x14ac:dyDescent="0.15">
      <c r="A2039" s="3">
        <v>26320</v>
      </c>
      <c r="B2039" s="3">
        <v>2037</v>
      </c>
      <c r="C2039" s="3">
        <v>30</v>
      </c>
      <c r="D2039" s="3" t="s">
        <v>703</v>
      </c>
      <c r="E2039" s="3" t="s">
        <v>21821</v>
      </c>
      <c r="F2039" s="3" t="s">
        <v>1620</v>
      </c>
      <c r="G2039" s="3" t="s">
        <v>412</v>
      </c>
      <c r="H2039" s="3" t="s">
        <v>742</v>
      </c>
      <c r="I2039" s="3" t="s">
        <v>742</v>
      </c>
      <c r="J2039" s="3">
        <v>198.50710000000001</v>
      </c>
      <c r="K2039" s="3">
        <v>3454939</v>
      </c>
      <c r="L2039" s="3" t="s">
        <v>71</v>
      </c>
      <c r="M2039" s="3">
        <v>0</v>
      </c>
      <c r="N2039" s="3" t="s">
        <v>703</v>
      </c>
      <c r="O2039" s="3" t="s">
        <v>21821</v>
      </c>
      <c r="P2039" s="8">
        <v>38353</v>
      </c>
      <c r="Q2039" s="3" t="s">
        <v>15542</v>
      </c>
      <c r="R2039" s="5" t="s">
        <v>21823</v>
      </c>
      <c r="S2039" s="3" t="s">
        <v>742</v>
      </c>
      <c r="T2039" s="3" t="s">
        <v>412</v>
      </c>
      <c r="V2039" s="3">
        <v>94</v>
      </c>
      <c r="W2039" s="3">
        <v>90</v>
      </c>
      <c r="X2039" s="3">
        <v>127</v>
      </c>
      <c r="Y2039" s="3">
        <v>2037</v>
      </c>
      <c r="Z2039" s="3" t="s">
        <v>71</v>
      </c>
      <c r="AA2039" s="3">
        <v>30</v>
      </c>
      <c r="AB2039" s="3">
        <v>10</v>
      </c>
      <c r="AC2039" s="3">
        <v>3454939</v>
      </c>
      <c r="AD2039" s="3">
        <v>1157406</v>
      </c>
      <c r="AE2039" s="3" t="s">
        <v>742</v>
      </c>
      <c r="AF2039" s="3">
        <v>5</v>
      </c>
      <c r="AG2039" s="3">
        <v>17</v>
      </c>
    </row>
    <row r="2040" spans="1:33" ht="15.75" customHeight="1" x14ac:dyDescent="0.15">
      <c r="A2040" s="3">
        <v>21639</v>
      </c>
      <c r="B2040" s="3">
        <v>2038</v>
      </c>
      <c r="C2040" s="3">
        <v>810</v>
      </c>
      <c r="D2040" s="3" t="s">
        <v>704</v>
      </c>
      <c r="E2040" s="3" t="s">
        <v>21824</v>
      </c>
      <c r="F2040" s="3" t="s">
        <v>331</v>
      </c>
      <c r="G2040" s="3" t="s">
        <v>167</v>
      </c>
      <c r="H2040" s="3" t="s">
        <v>11851</v>
      </c>
      <c r="I2040" s="3" t="s">
        <v>283</v>
      </c>
      <c r="J2040" s="3">
        <v>198.28870000000001</v>
      </c>
      <c r="K2040" s="3">
        <v>21363468</v>
      </c>
      <c r="L2040" s="3" t="s">
        <v>162</v>
      </c>
      <c r="M2040" s="3">
        <v>2</v>
      </c>
      <c r="N2040" s="3" t="s">
        <v>704</v>
      </c>
      <c r="O2040" s="3" t="s">
        <v>21824</v>
      </c>
      <c r="P2040" s="3" t="s">
        <v>381</v>
      </c>
      <c r="Q2040" s="3" t="s">
        <v>15546</v>
      </c>
      <c r="R2040" s="5" t="s">
        <v>21825</v>
      </c>
      <c r="S2040" s="3" t="s">
        <v>11851</v>
      </c>
      <c r="T2040" s="3" t="s">
        <v>167</v>
      </c>
      <c r="V2040" s="3">
        <v>127</v>
      </c>
      <c r="W2040" s="3">
        <v>46</v>
      </c>
      <c r="X2040" s="3">
        <v>127</v>
      </c>
      <c r="Y2040" s="3">
        <v>2038</v>
      </c>
      <c r="Z2040" s="3" t="s">
        <v>162</v>
      </c>
      <c r="AA2040" s="3">
        <v>810</v>
      </c>
      <c r="AB2040" s="3">
        <v>610</v>
      </c>
      <c r="AC2040" s="3">
        <v>21363468</v>
      </c>
      <c r="AD2040" s="3">
        <v>7162010</v>
      </c>
      <c r="AE2040" s="3" t="s">
        <v>283</v>
      </c>
      <c r="AF2040" s="3">
        <v>8</v>
      </c>
      <c r="AG2040" s="3">
        <v>1</v>
      </c>
    </row>
    <row r="2041" spans="1:33" ht="15.75" customHeight="1" x14ac:dyDescent="0.15">
      <c r="A2041" s="3">
        <v>19713</v>
      </c>
      <c r="B2041" s="3">
        <v>2039</v>
      </c>
      <c r="C2041" s="3">
        <v>65</v>
      </c>
      <c r="D2041" s="3" t="s">
        <v>713</v>
      </c>
      <c r="E2041" s="3" t="s">
        <v>21827</v>
      </c>
      <c r="F2041" s="3" t="s">
        <v>5738</v>
      </c>
      <c r="G2041" s="3" t="s">
        <v>599</v>
      </c>
      <c r="H2041" s="3" t="s">
        <v>12607</v>
      </c>
      <c r="I2041" s="3" t="s">
        <v>3354</v>
      </c>
      <c r="J2041" s="3">
        <v>198.2543</v>
      </c>
      <c r="K2041" s="3">
        <v>44735640</v>
      </c>
      <c r="L2041" s="3" t="s">
        <v>340</v>
      </c>
      <c r="M2041" s="3">
        <v>3</v>
      </c>
      <c r="N2041" s="3" t="s">
        <v>713</v>
      </c>
      <c r="O2041" s="3" t="s">
        <v>21827</v>
      </c>
      <c r="P2041" s="3" t="s">
        <v>6522</v>
      </c>
      <c r="Q2041" s="3" t="s">
        <v>15552</v>
      </c>
      <c r="R2041" s="5" t="s">
        <v>21829</v>
      </c>
      <c r="S2041" s="3" t="s">
        <v>12607</v>
      </c>
      <c r="T2041" s="3" t="s">
        <v>599</v>
      </c>
      <c r="V2041" s="3">
        <v>42</v>
      </c>
      <c r="W2041" s="3">
        <v>39</v>
      </c>
      <c r="X2041" s="3">
        <v>48</v>
      </c>
      <c r="Y2041" s="3">
        <v>2039</v>
      </c>
      <c r="Z2041" s="3" t="s">
        <v>340</v>
      </c>
      <c r="AA2041" s="3">
        <v>65</v>
      </c>
      <c r="AB2041" s="3">
        <v>30</v>
      </c>
      <c r="AC2041" s="3">
        <v>44735640</v>
      </c>
      <c r="AD2041" s="3">
        <v>14999161</v>
      </c>
      <c r="AE2041" s="3" t="s">
        <v>3354</v>
      </c>
      <c r="AF2041" s="3">
        <v>6</v>
      </c>
      <c r="AG2041" s="3">
        <v>13</v>
      </c>
    </row>
    <row r="2042" spans="1:33" ht="15.75" customHeight="1" x14ac:dyDescent="0.15">
      <c r="A2042" s="3">
        <v>24260</v>
      </c>
      <c r="B2042" s="3">
        <v>2040</v>
      </c>
      <c r="C2042" s="3">
        <v>81</v>
      </c>
      <c r="D2042" s="3" t="s">
        <v>717</v>
      </c>
      <c r="E2042" s="3" t="s">
        <v>21831</v>
      </c>
      <c r="F2042" s="3" t="s">
        <v>657</v>
      </c>
      <c r="G2042" s="3" t="s">
        <v>246</v>
      </c>
      <c r="H2042" s="3" t="s">
        <v>12666</v>
      </c>
      <c r="I2042" s="3" t="s">
        <v>240</v>
      </c>
      <c r="J2042" s="3">
        <v>198.22890000000001</v>
      </c>
      <c r="K2042" s="3">
        <v>19961000</v>
      </c>
      <c r="L2042" s="3" t="s">
        <v>364</v>
      </c>
      <c r="M2042" s="3">
        <v>1</v>
      </c>
      <c r="N2042" s="3" t="s">
        <v>717</v>
      </c>
      <c r="O2042" s="3" t="s">
        <v>21831</v>
      </c>
      <c r="P2042" s="3" t="s">
        <v>6156</v>
      </c>
      <c r="Q2042" s="3" t="s">
        <v>15558</v>
      </c>
      <c r="R2042" s="5" t="s">
        <v>21832</v>
      </c>
      <c r="S2042" s="3" t="s">
        <v>12666</v>
      </c>
      <c r="T2042" s="3" t="s">
        <v>246</v>
      </c>
      <c r="V2042" s="3">
        <v>127</v>
      </c>
      <c r="W2042" s="3">
        <v>43</v>
      </c>
      <c r="X2042" s="3">
        <v>89</v>
      </c>
      <c r="Y2042" s="3">
        <v>2040</v>
      </c>
      <c r="Z2042" s="3" t="s">
        <v>364</v>
      </c>
      <c r="AA2042" s="3">
        <v>81</v>
      </c>
      <c r="AB2042" s="3">
        <v>54</v>
      </c>
      <c r="AC2042" s="3">
        <v>19961000</v>
      </c>
      <c r="AD2042" s="3">
        <v>6693181</v>
      </c>
      <c r="AE2042" s="3" t="s">
        <v>240</v>
      </c>
      <c r="AF2042" s="3">
        <v>20</v>
      </c>
      <c r="AG2042" s="3">
        <v>18</v>
      </c>
    </row>
    <row r="2043" spans="1:33" ht="15.75" customHeight="1" x14ac:dyDescent="0.15">
      <c r="A2043" s="3">
        <v>2437</v>
      </c>
      <c r="B2043" s="3">
        <v>2041</v>
      </c>
      <c r="C2043" s="3">
        <v>704</v>
      </c>
      <c r="D2043" s="3" t="s">
        <v>720</v>
      </c>
      <c r="E2043" s="3" t="s">
        <v>21834</v>
      </c>
      <c r="F2043" s="3" t="s">
        <v>36</v>
      </c>
      <c r="G2043" s="3" t="s">
        <v>37</v>
      </c>
      <c r="H2043" s="3" t="s">
        <v>12669</v>
      </c>
      <c r="I2043" s="3" t="s">
        <v>39</v>
      </c>
      <c r="J2043" s="3">
        <v>198.1208</v>
      </c>
      <c r="K2043" s="3">
        <v>78786048</v>
      </c>
      <c r="L2043" s="3" t="s">
        <v>221</v>
      </c>
      <c r="M2043" s="3">
        <v>7</v>
      </c>
      <c r="N2043" s="3" t="s">
        <v>720</v>
      </c>
      <c r="O2043" s="3" t="s">
        <v>21834</v>
      </c>
      <c r="P2043" s="3" t="s">
        <v>4184</v>
      </c>
      <c r="Q2043" s="3" t="s">
        <v>12693</v>
      </c>
      <c r="R2043" s="5" t="s">
        <v>21836</v>
      </c>
      <c r="S2043" s="3" t="s">
        <v>12669</v>
      </c>
      <c r="T2043" s="3" t="s">
        <v>37</v>
      </c>
      <c r="V2043" s="3">
        <v>127</v>
      </c>
      <c r="W2043" s="3">
        <v>125</v>
      </c>
      <c r="X2043" s="3">
        <v>117</v>
      </c>
      <c r="Y2043" s="3">
        <v>2041</v>
      </c>
      <c r="Z2043" s="3" t="s">
        <v>221</v>
      </c>
      <c r="AA2043" s="3">
        <v>704</v>
      </c>
      <c r="AB2043" s="3">
        <v>398</v>
      </c>
      <c r="AC2043" s="3">
        <v>78786048</v>
      </c>
      <c r="AD2043" s="3">
        <v>26427560</v>
      </c>
      <c r="AE2043" s="3" t="s">
        <v>39</v>
      </c>
      <c r="AF2043" s="3">
        <v>2</v>
      </c>
      <c r="AG2043" s="3">
        <v>2</v>
      </c>
    </row>
    <row r="2044" spans="1:33" ht="15.75" customHeight="1" x14ac:dyDescent="0.15">
      <c r="A2044" s="3">
        <v>23680</v>
      </c>
      <c r="B2044" s="3">
        <v>2042</v>
      </c>
      <c r="C2044" s="3">
        <v>20</v>
      </c>
      <c r="D2044" s="3" t="s">
        <v>722</v>
      </c>
      <c r="E2044" s="3" t="s">
        <v>21837</v>
      </c>
      <c r="F2044" s="3" t="s">
        <v>36</v>
      </c>
      <c r="G2044" s="3" t="s">
        <v>37</v>
      </c>
      <c r="H2044" s="3" t="s">
        <v>38</v>
      </c>
      <c r="I2044" s="3" t="s">
        <v>39</v>
      </c>
      <c r="J2044" s="3">
        <v>198.10380000000001</v>
      </c>
      <c r="K2044" s="3">
        <v>2987000</v>
      </c>
      <c r="L2044" s="3" t="s">
        <v>40</v>
      </c>
      <c r="M2044" s="3">
        <v>1</v>
      </c>
      <c r="N2044" s="3" t="s">
        <v>722</v>
      </c>
      <c r="O2044" s="3" t="s">
        <v>21837</v>
      </c>
      <c r="P2044" s="3" t="s">
        <v>1350</v>
      </c>
      <c r="Q2044" s="3" t="s">
        <v>11447</v>
      </c>
      <c r="R2044" s="5" t="s">
        <v>21839</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15">
      <c r="A2045" s="3">
        <v>26303</v>
      </c>
      <c r="B2045" s="3">
        <v>2043</v>
      </c>
      <c r="C2045" s="3">
        <v>15</v>
      </c>
      <c r="D2045" s="3" t="s">
        <v>724</v>
      </c>
      <c r="E2045" s="3" t="s">
        <v>21841</v>
      </c>
      <c r="F2045" s="3" t="s">
        <v>657</v>
      </c>
      <c r="G2045" s="3" t="s">
        <v>246</v>
      </c>
      <c r="H2045" s="3" t="s">
        <v>12674</v>
      </c>
      <c r="I2045" s="3" t="s">
        <v>3818</v>
      </c>
      <c r="J2045" s="3">
        <v>197.96469999999999</v>
      </c>
      <c r="K2045" s="3">
        <v>2494668</v>
      </c>
      <c r="L2045" s="3" t="s">
        <v>226</v>
      </c>
      <c r="M2045" s="3">
        <v>0</v>
      </c>
      <c r="N2045" s="3" t="s">
        <v>724</v>
      </c>
      <c r="O2045" s="3" t="s">
        <v>21841</v>
      </c>
      <c r="P2045" s="8">
        <v>39083</v>
      </c>
      <c r="Q2045" s="3" t="s">
        <v>15575</v>
      </c>
      <c r="R2045" s="5" t="s">
        <v>21842</v>
      </c>
      <c r="S2045" s="3" t="s">
        <v>12674</v>
      </c>
      <c r="T2045" s="3" t="s">
        <v>246</v>
      </c>
      <c r="V2045" s="3">
        <v>127</v>
      </c>
      <c r="W2045" s="3">
        <v>38</v>
      </c>
      <c r="X2045" s="3">
        <v>28</v>
      </c>
      <c r="Y2045" s="3">
        <v>2043</v>
      </c>
      <c r="Z2045" s="3" t="s">
        <v>226</v>
      </c>
      <c r="AA2045" s="3">
        <v>15</v>
      </c>
      <c r="AB2045" s="3">
        <v>13</v>
      </c>
      <c r="AC2045" s="3">
        <v>2494668</v>
      </c>
      <c r="AD2045" s="3">
        <v>837236</v>
      </c>
      <c r="AE2045" s="3" t="s">
        <v>3818</v>
      </c>
      <c r="AF2045" s="3">
        <v>24</v>
      </c>
      <c r="AG2045" s="3">
        <v>22</v>
      </c>
    </row>
    <row r="2046" spans="1:33" ht="15.75" customHeight="1" x14ac:dyDescent="0.15">
      <c r="A2046" s="3">
        <v>22078</v>
      </c>
      <c r="B2046" s="3">
        <v>2044</v>
      </c>
      <c r="C2046" s="3">
        <v>26</v>
      </c>
      <c r="D2046" s="3" t="s">
        <v>737</v>
      </c>
      <c r="E2046" s="3" t="s">
        <v>21843</v>
      </c>
      <c r="F2046" s="3" t="s">
        <v>36</v>
      </c>
      <c r="G2046" s="3" t="s">
        <v>37</v>
      </c>
      <c r="H2046" s="3" t="s">
        <v>9202</v>
      </c>
      <c r="I2046" s="3" t="s">
        <v>1718</v>
      </c>
      <c r="J2046" s="3">
        <v>197.81610000000001</v>
      </c>
      <c r="K2046" s="3">
        <v>16936309</v>
      </c>
      <c r="L2046" s="3" t="s">
        <v>50</v>
      </c>
      <c r="M2046" s="3">
        <v>2</v>
      </c>
      <c r="N2046" s="3" t="s">
        <v>737</v>
      </c>
      <c r="O2046" s="3" t="s">
        <v>21843</v>
      </c>
      <c r="P2046" s="3" t="s">
        <v>1029</v>
      </c>
      <c r="Q2046" s="3" t="s">
        <v>9199</v>
      </c>
      <c r="R2046" s="5" t="s">
        <v>21845</v>
      </c>
      <c r="S2046" s="3" t="s">
        <v>9202</v>
      </c>
      <c r="T2046" s="3" t="s">
        <v>37</v>
      </c>
      <c r="V2046" s="3">
        <v>127</v>
      </c>
      <c r="W2046" s="3">
        <v>0</v>
      </c>
      <c r="X2046" s="3">
        <v>61</v>
      </c>
      <c r="Y2046" s="3">
        <v>2044</v>
      </c>
      <c r="Z2046" s="3" t="s">
        <v>50</v>
      </c>
      <c r="AA2046" s="3">
        <v>26</v>
      </c>
      <c r="AB2046" s="3">
        <v>15</v>
      </c>
      <c r="AC2046" s="3">
        <v>16936309</v>
      </c>
      <c r="AD2046" s="3">
        <v>5686834</v>
      </c>
      <c r="AF2046" s="3">
        <v>11</v>
      </c>
      <c r="AG2046" s="3">
        <v>54</v>
      </c>
    </row>
    <row r="2047" spans="1:33" ht="15.75" customHeight="1" x14ac:dyDescent="0.15">
      <c r="A2047" s="3">
        <v>21800</v>
      </c>
      <c r="B2047" s="3">
        <v>2045</v>
      </c>
      <c r="C2047" s="3">
        <v>30</v>
      </c>
      <c r="D2047" s="3" t="s">
        <v>744</v>
      </c>
      <c r="E2047" s="3" t="s">
        <v>21846</v>
      </c>
      <c r="F2047" s="3" t="s">
        <v>475</v>
      </c>
      <c r="G2047" s="3" t="s">
        <v>277</v>
      </c>
      <c r="H2047" s="3" t="s">
        <v>3963</v>
      </c>
      <c r="I2047" s="3" t="s">
        <v>3964</v>
      </c>
      <c r="J2047" s="3">
        <v>197.6378</v>
      </c>
      <c r="K2047" s="3">
        <v>4372052</v>
      </c>
      <c r="L2047" s="3" t="s">
        <v>162</v>
      </c>
      <c r="M2047" s="3">
        <v>2</v>
      </c>
      <c r="N2047" s="3" t="s">
        <v>744</v>
      </c>
      <c r="O2047" s="3" t="s">
        <v>21846</v>
      </c>
      <c r="P2047" s="3" t="s">
        <v>541</v>
      </c>
      <c r="Q2047" s="3" t="s">
        <v>10033</v>
      </c>
      <c r="R2047" s="5" t="s">
        <v>21848</v>
      </c>
      <c r="S2047" s="3" t="s">
        <v>3963</v>
      </c>
      <c r="T2047" s="3" t="s">
        <v>277</v>
      </c>
      <c r="V2047" s="3">
        <v>127</v>
      </c>
      <c r="W2047" s="3">
        <v>0</v>
      </c>
      <c r="X2047" s="3">
        <v>127</v>
      </c>
      <c r="Y2047" s="3">
        <v>2045</v>
      </c>
      <c r="Z2047" s="3" t="s">
        <v>162</v>
      </c>
      <c r="AA2047" s="3">
        <v>30</v>
      </c>
      <c r="AB2047" s="3">
        <v>24</v>
      </c>
      <c r="AC2047" s="3">
        <v>4372052</v>
      </c>
      <c r="AD2047" s="3">
        <v>1468917</v>
      </c>
      <c r="AF2047" s="3">
        <v>8</v>
      </c>
      <c r="AG2047" s="3">
        <v>71</v>
      </c>
    </row>
    <row r="2048" spans="1:33" ht="15.75" customHeight="1" x14ac:dyDescent="0.15">
      <c r="A2048" s="3">
        <v>17911</v>
      </c>
      <c r="B2048" s="3">
        <v>2046</v>
      </c>
      <c r="C2048" s="3">
        <v>45</v>
      </c>
      <c r="D2048" s="3" t="s">
        <v>767</v>
      </c>
      <c r="E2048" s="3" t="s">
        <v>21850</v>
      </c>
      <c r="F2048" s="3" t="s">
        <v>1009</v>
      </c>
      <c r="G2048" s="3" t="s">
        <v>403</v>
      </c>
      <c r="H2048" s="3" t="s">
        <v>12684</v>
      </c>
      <c r="I2048" s="3" t="s">
        <v>203</v>
      </c>
      <c r="J2048" s="3">
        <v>197.39699999999999</v>
      </c>
      <c r="K2048" s="3">
        <v>10397000</v>
      </c>
      <c r="L2048" s="3" t="s">
        <v>101</v>
      </c>
      <c r="M2048" s="3">
        <v>3</v>
      </c>
      <c r="N2048" s="3" t="s">
        <v>767</v>
      </c>
      <c r="O2048" s="3" t="s">
        <v>21850</v>
      </c>
      <c r="P2048" s="3" t="s">
        <v>987</v>
      </c>
      <c r="Q2048" s="3" t="s">
        <v>15591</v>
      </c>
      <c r="R2048" s="5" t="s">
        <v>21852</v>
      </c>
      <c r="S2048" s="3" t="s">
        <v>12684</v>
      </c>
      <c r="T2048" s="3" t="s">
        <v>403</v>
      </c>
      <c r="V2048" s="3">
        <v>63</v>
      </c>
      <c r="W2048" s="3">
        <v>127</v>
      </c>
      <c r="X2048" s="3">
        <v>127</v>
      </c>
      <c r="Y2048" s="3">
        <v>2046</v>
      </c>
      <c r="Z2048" s="3" t="s">
        <v>101</v>
      </c>
      <c r="AA2048" s="3">
        <v>45</v>
      </c>
      <c r="AB2048" s="3">
        <v>25</v>
      </c>
      <c r="AC2048" s="3">
        <v>10397000</v>
      </c>
      <c r="AD2048" s="3">
        <v>3496000</v>
      </c>
      <c r="AE2048" s="3" t="s">
        <v>203</v>
      </c>
      <c r="AF2048" s="3">
        <v>10</v>
      </c>
      <c r="AG2048" s="3">
        <v>9</v>
      </c>
    </row>
    <row r="2049" spans="1:33" ht="15.75" customHeight="1" x14ac:dyDescent="0.15">
      <c r="A2049" s="3">
        <v>26354</v>
      </c>
      <c r="B2049" s="3">
        <v>2047</v>
      </c>
      <c r="C2049" s="3">
        <v>87</v>
      </c>
      <c r="D2049" s="3" t="s">
        <v>775</v>
      </c>
      <c r="E2049" s="3" t="s">
        <v>21854</v>
      </c>
      <c r="F2049" s="3" t="s">
        <v>269</v>
      </c>
      <c r="G2049" s="3" t="s">
        <v>133</v>
      </c>
      <c r="H2049" s="3" t="s">
        <v>11925</v>
      </c>
      <c r="I2049" s="3" t="s">
        <v>14102</v>
      </c>
      <c r="J2049" s="3">
        <v>197.2552</v>
      </c>
      <c r="K2049" s="3">
        <v>4760625</v>
      </c>
      <c r="L2049" s="3" t="s">
        <v>66</v>
      </c>
      <c r="M2049" s="3">
        <v>0</v>
      </c>
      <c r="N2049" s="3" t="s">
        <v>775</v>
      </c>
      <c r="O2049" s="3" t="s">
        <v>21854</v>
      </c>
      <c r="P2049" s="8">
        <v>37622</v>
      </c>
      <c r="Q2049" s="3" t="s">
        <v>15598</v>
      </c>
      <c r="R2049" s="5" t="s">
        <v>21855</v>
      </c>
      <c r="S2049" s="3" t="s">
        <v>11925</v>
      </c>
      <c r="T2049" s="3" t="s">
        <v>133</v>
      </c>
      <c r="V2049" s="3">
        <v>54</v>
      </c>
      <c r="W2049" s="3">
        <v>0</v>
      </c>
      <c r="X2049" s="3">
        <v>127</v>
      </c>
      <c r="Y2049" s="3">
        <v>2047</v>
      </c>
      <c r="Z2049" s="3" t="s">
        <v>66</v>
      </c>
      <c r="AA2049" s="3">
        <v>87</v>
      </c>
      <c r="AB2049" s="3">
        <v>41</v>
      </c>
      <c r="AC2049" s="3">
        <v>4760625</v>
      </c>
      <c r="AD2049" s="3">
        <v>1601528</v>
      </c>
      <c r="AF2049" s="3">
        <v>9</v>
      </c>
      <c r="AG2049" s="3">
        <v>245</v>
      </c>
    </row>
    <row r="2050" spans="1:33" ht="15.75" customHeight="1" x14ac:dyDescent="0.15">
      <c r="A2050" s="3">
        <v>26218</v>
      </c>
      <c r="B2050" s="3">
        <v>2048</v>
      </c>
      <c r="C2050" s="3">
        <v>17</v>
      </c>
      <c r="D2050" s="3" t="s">
        <v>776</v>
      </c>
      <c r="E2050" s="3" t="s">
        <v>21857</v>
      </c>
      <c r="F2050" s="3" t="s">
        <v>1702</v>
      </c>
      <c r="G2050" s="3" t="s">
        <v>836</v>
      </c>
      <c r="H2050" s="3" t="s">
        <v>6458</v>
      </c>
      <c r="I2050" s="3" t="s">
        <v>838</v>
      </c>
      <c r="J2050" s="3">
        <v>197.2097</v>
      </c>
      <c r="K2050" s="3">
        <v>3116915</v>
      </c>
      <c r="L2050" s="3" t="s">
        <v>59</v>
      </c>
      <c r="M2050" s="3">
        <v>0</v>
      </c>
      <c r="N2050" s="3" t="s">
        <v>776</v>
      </c>
      <c r="O2050" s="3" t="s">
        <v>21857</v>
      </c>
      <c r="P2050" s="8">
        <v>35065</v>
      </c>
      <c r="Q2050" s="3" t="s">
        <v>15604</v>
      </c>
      <c r="R2050" s="5" t="s">
        <v>21859</v>
      </c>
      <c r="S2050" s="3" t="s">
        <v>6458</v>
      </c>
      <c r="T2050" s="3" t="s">
        <v>836</v>
      </c>
      <c r="V2050" s="3">
        <v>7</v>
      </c>
      <c r="W2050" s="3">
        <v>0</v>
      </c>
      <c r="X2050" s="3">
        <v>125</v>
      </c>
      <c r="Y2050" s="3">
        <v>2048</v>
      </c>
      <c r="Z2050" s="3" t="s">
        <v>59</v>
      </c>
      <c r="AA2050" s="3">
        <v>17</v>
      </c>
      <c r="AB2050" s="3">
        <v>7</v>
      </c>
      <c r="AC2050" s="3">
        <v>3116915</v>
      </c>
      <c r="AD2050" s="3">
        <v>1048726</v>
      </c>
      <c r="AF2050" s="3">
        <v>17</v>
      </c>
      <c r="AG2050" s="3">
        <v>55</v>
      </c>
    </row>
    <row r="2051" spans="1:33" ht="15.75" customHeight="1" x14ac:dyDescent="0.15">
      <c r="A2051" s="3">
        <v>24057</v>
      </c>
      <c r="B2051" s="3">
        <v>2049</v>
      </c>
      <c r="C2051" s="3">
        <v>179</v>
      </c>
      <c r="D2051" s="3" t="s">
        <v>779</v>
      </c>
      <c r="E2051" s="3" t="s">
        <v>21861</v>
      </c>
      <c r="F2051" s="3" t="s">
        <v>6874</v>
      </c>
      <c r="G2051" s="3" t="s">
        <v>621</v>
      </c>
      <c r="H2051" s="3" t="s">
        <v>12692</v>
      </c>
      <c r="I2051" s="3" t="s">
        <v>15615</v>
      </c>
      <c r="J2051" s="3">
        <v>197.16499999999999</v>
      </c>
      <c r="K2051" s="3">
        <v>16211128</v>
      </c>
      <c r="L2051" s="3" t="s">
        <v>478</v>
      </c>
      <c r="M2051" s="3">
        <v>1</v>
      </c>
      <c r="N2051" s="3" t="s">
        <v>779</v>
      </c>
      <c r="O2051" s="3" t="s">
        <v>21861</v>
      </c>
      <c r="P2051" s="3" t="s">
        <v>381</v>
      </c>
      <c r="Q2051" s="3" t="s">
        <v>15612</v>
      </c>
      <c r="R2051" s="5" t="s">
        <v>21862</v>
      </c>
      <c r="S2051" s="3" t="s">
        <v>12692</v>
      </c>
      <c r="T2051" s="3" t="s">
        <v>621</v>
      </c>
      <c r="V2051" s="3">
        <v>34</v>
      </c>
      <c r="W2051" s="3">
        <v>0</v>
      </c>
      <c r="X2051" s="3">
        <v>48</v>
      </c>
      <c r="Y2051" s="3">
        <v>2049</v>
      </c>
      <c r="Z2051" s="3" t="s">
        <v>478</v>
      </c>
      <c r="AA2051" s="3">
        <v>179</v>
      </c>
      <c r="AB2051" s="3">
        <v>30</v>
      </c>
      <c r="AC2051" s="3">
        <v>16211128</v>
      </c>
      <c r="AD2051" s="3">
        <v>5455262</v>
      </c>
      <c r="AF2051" s="3">
        <v>15</v>
      </c>
      <c r="AG2051" s="3">
        <v>222</v>
      </c>
    </row>
    <row r="2052" spans="1:33" ht="15.75" customHeight="1" x14ac:dyDescent="0.15">
      <c r="A2052" s="3">
        <v>26444</v>
      </c>
      <c r="B2052" s="3">
        <v>2050</v>
      </c>
      <c r="C2052" s="3">
        <v>9</v>
      </c>
      <c r="D2052" s="3" t="s">
        <v>783</v>
      </c>
      <c r="E2052" s="3" t="s">
        <v>21863</v>
      </c>
      <c r="F2052" s="3" t="s">
        <v>657</v>
      </c>
      <c r="G2052" s="3" t="s">
        <v>246</v>
      </c>
      <c r="H2052" s="3" t="s">
        <v>264</v>
      </c>
      <c r="I2052" s="3" t="s">
        <v>264</v>
      </c>
      <c r="J2052" s="3">
        <v>196.8699</v>
      </c>
      <c r="K2052" s="3">
        <v>8138321</v>
      </c>
      <c r="L2052" s="3" t="s">
        <v>340</v>
      </c>
      <c r="M2052" s="3">
        <v>0</v>
      </c>
      <c r="N2052" s="3" t="s">
        <v>783</v>
      </c>
      <c r="O2052" s="3" t="s">
        <v>21863</v>
      </c>
      <c r="P2052" s="8">
        <v>36161</v>
      </c>
      <c r="Q2052" s="3" t="s">
        <v>15621</v>
      </c>
      <c r="R2052" s="5" t="s">
        <v>21865</v>
      </c>
      <c r="S2052" s="3" t="s">
        <v>264</v>
      </c>
      <c r="T2052" s="3" t="s">
        <v>246</v>
      </c>
      <c r="V2052" s="3">
        <v>127</v>
      </c>
      <c r="W2052" s="3">
        <v>74</v>
      </c>
      <c r="X2052" s="3">
        <v>49</v>
      </c>
      <c r="Y2052" s="3">
        <v>2050</v>
      </c>
      <c r="Z2052" s="3" t="s">
        <v>340</v>
      </c>
      <c r="AA2052" s="3">
        <v>9</v>
      </c>
      <c r="AB2052" s="3">
        <v>3</v>
      </c>
      <c r="AC2052" s="3">
        <v>8138321</v>
      </c>
      <c r="AD2052" s="3">
        <v>2741376</v>
      </c>
      <c r="AE2052" s="3" t="s">
        <v>264</v>
      </c>
      <c r="AF2052" s="3">
        <v>6</v>
      </c>
      <c r="AG2052" s="3">
        <v>8</v>
      </c>
    </row>
    <row r="2053" spans="1:33" ht="15.75" customHeight="1" x14ac:dyDescent="0.15">
      <c r="A2053" s="3">
        <v>23534</v>
      </c>
      <c r="B2053" s="3">
        <v>2051</v>
      </c>
      <c r="C2053" s="3">
        <v>27</v>
      </c>
      <c r="D2053" s="3" t="s">
        <v>789</v>
      </c>
      <c r="E2053" s="3" t="s">
        <v>21867</v>
      </c>
      <c r="F2053" s="3" t="s">
        <v>931</v>
      </c>
      <c r="G2053" s="3" t="s">
        <v>378</v>
      </c>
      <c r="H2053" s="3" t="s">
        <v>379</v>
      </c>
      <c r="I2053" s="3" t="s">
        <v>380</v>
      </c>
      <c r="J2053" s="3">
        <v>196.41640000000001</v>
      </c>
      <c r="K2053" s="3">
        <v>3474000</v>
      </c>
      <c r="L2053" s="3" t="s">
        <v>66</v>
      </c>
      <c r="M2053" s="3">
        <v>1</v>
      </c>
      <c r="N2053" s="3" t="s">
        <v>789</v>
      </c>
      <c r="O2053" s="3" t="s">
        <v>21867</v>
      </c>
      <c r="P2053" s="3" t="s">
        <v>1000</v>
      </c>
      <c r="Q2053" s="3" t="s">
        <v>15627</v>
      </c>
      <c r="R2053" s="5" t="s">
        <v>21869</v>
      </c>
      <c r="S2053" s="3" t="s">
        <v>379</v>
      </c>
      <c r="T2053" s="3" t="s">
        <v>378</v>
      </c>
      <c r="V2053" s="3">
        <v>26</v>
      </c>
      <c r="W2053" s="3">
        <v>18</v>
      </c>
      <c r="X2053" s="3">
        <v>127</v>
      </c>
      <c r="Y2053" s="3">
        <v>2051</v>
      </c>
      <c r="Z2053" s="3" t="s">
        <v>66</v>
      </c>
      <c r="AA2053" s="3">
        <v>27</v>
      </c>
      <c r="AB2053" s="3">
        <v>11</v>
      </c>
      <c r="AC2053" s="3">
        <v>3474000</v>
      </c>
      <c r="AD2053" s="3">
        <v>1172000</v>
      </c>
      <c r="AE2053" s="3" t="s">
        <v>380</v>
      </c>
      <c r="AF2053" s="3">
        <v>9</v>
      </c>
      <c r="AG2053" s="3">
        <v>81</v>
      </c>
    </row>
    <row r="2054" spans="1:33" ht="15.75" customHeight="1" x14ac:dyDescent="0.15">
      <c r="A2054" s="3">
        <v>23399</v>
      </c>
      <c r="B2054" s="3">
        <v>2052</v>
      </c>
      <c r="C2054" s="3">
        <v>8</v>
      </c>
      <c r="D2054" s="3" t="s">
        <v>790</v>
      </c>
      <c r="E2054" s="3" t="s">
        <v>21871</v>
      </c>
      <c r="F2054" s="3" t="s">
        <v>475</v>
      </c>
      <c r="G2054" s="3" t="s">
        <v>277</v>
      </c>
      <c r="H2054" s="3" t="s">
        <v>475</v>
      </c>
      <c r="I2054" s="3" t="s">
        <v>203</v>
      </c>
      <c r="J2054" s="3">
        <v>196.20269999999999</v>
      </c>
      <c r="K2054" s="3">
        <v>6048296</v>
      </c>
      <c r="L2054" s="3" t="s">
        <v>122</v>
      </c>
      <c r="M2054" s="3">
        <v>1</v>
      </c>
      <c r="N2054" s="3" t="s">
        <v>790</v>
      </c>
      <c r="O2054" s="3" t="s">
        <v>21871</v>
      </c>
      <c r="P2054" s="3" t="s">
        <v>179</v>
      </c>
      <c r="Q2054" s="3" t="s">
        <v>8511</v>
      </c>
      <c r="R2054" s="5" t="s">
        <v>21873</v>
      </c>
      <c r="S2054" s="3" t="s">
        <v>475</v>
      </c>
      <c r="T2054" s="3" t="s">
        <v>277</v>
      </c>
      <c r="V2054" s="3">
        <v>127</v>
      </c>
      <c r="W2054" s="3">
        <v>127</v>
      </c>
      <c r="X2054" s="3">
        <v>14</v>
      </c>
      <c r="Y2054" s="3">
        <v>2052</v>
      </c>
      <c r="Z2054" s="3" t="s">
        <v>122</v>
      </c>
      <c r="AA2054" s="3">
        <v>8</v>
      </c>
      <c r="AB2054" s="3">
        <v>3</v>
      </c>
      <c r="AC2054" s="3">
        <v>6048296</v>
      </c>
      <c r="AD2054" s="3">
        <v>2041945</v>
      </c>
      <c r="AE2054" s="3" t="s">
        <v>203</v>
      </c>
      <c r="AF2054" s="3">
        <v>22</v>
      </c>
      <c r="AG2054" s="3">
        <v>9</v>
      </c>
    </row>
    <row r="2055" spans="1:33" ht="15.75" customHeight="1" x14ac:dyDescent="0.15">
      <c r="A2055" s="3">
        <v>10897</v>
      </c>
      <c r="B2055" s="3">
        <v>2053</v>
      </c>
      <c r="C2055" s="3">
        <v>14</v>
      </c>
      <c r="D2055" s="3" t="s">
        <v>813</v>
      </c>
      <c r="E2055" s="3" t="s">
        <v>21874</v>
      </c>
      <c r="F2055" s="3" t="s">
        <v>331</v>
      </c>
      <c r="G2055" s="3" t="s">
        <v>167</v>
      </c>
      <c r="H2055" s="3" t="s">
        <v>283</v>
      </c>
      <c r="I2055" s="3" t="s">
        <v>283</v>
      </c>
      <c r="J2055" s="3">
        <v>196.0796</v>
      </c>
      <c r="K2055" s="3">
        <v>5235102</v>
      </c>
      <c r="L2055" s="3" t="s">
        <v>356</v>
      </c>
      <c r="M2055" s="3">
        <v>5</v>
      </c>
      <c r="N2055" s="3" t="s">
        <v>813</v>
      </c>
      <c r="O2055" s="3" t="s">
        <v>21874</v>
      </c>
      <c r="P2055" s="3" t="s">
        <v>835</v>
      </c>
      <c r="Q2055" s="3" t="s">
        <v>15638</v>
      </c>
      <c r="R2055" s="5" t="s">
        <v>21876</v>
      </c>
      <c r="S2055" s="3" t="s">
        <v>283</v>
      </c>
      <c r="T2055" s="3" t="s">
        <v>167</v>
      </c>
      <c r="V2055" s="3">
        <v>127</v>
      </c>
      <c r="W2055" s="3">
        <v>47</v>
      </c>
      <c r="X2055" s="3">
        <v>105</v>
      </c>
      <c r="Y2055" s="3">
        <v>2053</v>
      </c>
      <c r="Z2055" s="3" t="s">
        <v>356</v>
      </c>
      <c r="AA2055" s="3">
        <v>14</v>
      </c>
      <c r="AB2055" s="3">
        <v>4</v>
      </c>
      <c r="AC2055" s="3">
        <v>5235102</v>
      </c>
      <c r="AD2055" s="3">
        <v>1768140</v>
      </c>
      <c r="AE2055" s="3" t="s">
        <v>283</v>
      </c>
      <c r="AF2055" s="3">
        <v>18</v>
      </c>
      <c r="AG2055" s="3">
        <v>1</v>
      </c>
    </row>
    <row r="2056" spans="1:33" ht="15.75" customHeight="1" x14ac:dyDescent="0.15">
      <c r="A2056" s="3">
        <v>21453</v>
      </c>
      <c r="B2056" s="3">
        <v>2054</v>
      </c>
      <c r="C2056" s="3">
        <v>22</v>
      </c>
      <c r="D2056" s="3" t="s">
        <v>848</v>
      </c>
      <c r="E2056" s="3" t="s">
        <v>21877</v>
      </c>
      <c r="F2056" s="3" t="s">
        <v>855</v>
      </c>
      <c r="G2056" s="3" t="s">
        <v>292</v>
      </c>
      <c r="H2056" s="3" t="s">
        <v>2279</v>
      </c>
      <c r="I2056" s="3" t="s">
        <v>2280</v>
      </c>
      <c r="J2056" s="3">
        <v>195.86240000000001</v>
      </c>
      <c r="K2056" s="3">
        <v>10497023</v>
      </c>
      <c r="L2056" s="3" t="s">
        <v>75</v>
      </c>
      <c r="M2056" s="3">
        <v>2</v>
      </c>
      <c r="N2056" s="3" t="s">
        <v>848</v>
      </c>
      <c r="O2056" s="3" t="s">
        <v>21877</v>
      </c>
      <c r="P2056" s="3" t="s">
        <v>179</v>
      </c>
      <c r="Q2056" s="3" t="s">
        <v>15646</v>
      </c>
      <c r="R2056" s="5" t="s">
        <v>21879</v>
      </c>
      <c r="S2056" s="3" t="s">
        <v>2279</v>
      </c>
      <c r="T2056" s="3" t="s">
        <v>292</v>
      </c>
      <c r="V2056" s="3">
        <v>66</v>
      </c>
      <c r="W2056" s="3">
        <v>18</v>
      </c>
      <c r="X2056" s="3">
        <v>50</v>
      </c>
      <c r="Y2056" s="3">
        <v>2054</v>
      </c>
      <c r="Z2056" s="3" t="s">
        <v>75</v>
      </c>
      <c r="AA2056" s="3">
        <v>22</v>
      </c>
      <c r="AB2056" s="3">
        <v>10</v>
      </c>
      <c r="AC2056" s="3">
        <v>10497023</v>
      </c>
      <c r="AD2056" s="3">
        <v>3547941</v>
      </c>
      <c r="AE2056" s="3" t="s">
        <v>2280</v>
      </c>
      <c r="AF2056" s="3">
        <v>14</v>
      </c>
      <c r="AG2056" s="3">
        <v>52</v>
      </c>
    </row>
    <row r="2057" spans="1:33" ht="15.75" customHeight="1" x14ac:dyDescent="0.15">
      <c r="A2057" s="3">
        <v>21749</v>
      </c>
      <c r="B2057" s="3">
        <v>2055</v>
      </c>
      <c r="C2057" s="3">
        <v>290</v>
      </c>
      <c r="D2057" s="3" t="s">
        <v>849</v>
      </c>
      <c r="E2057" s="3" t="s">
        <v>21881</v>
      </c>
      <c r="F2057" s="3" t="s">
        <v>657</v>
      </c>
      <c r="G2057" s="3" t="s">
        <v>246</v>
      </c>
      <c r="H2057" s="3" t="s">
        <v>934</v>
      </c>
      <c r="I2057" s="3" t="s">
        <v>264</v>
      </c>
      <c r="J2057" s="3">
        <v>195.82640000000001</v>
      </c>
      <c r="K2057" s="3">
        <v>134249000</v>
      </c>
      <c r="L2057" s="3" t="s">
        <v>356</v>
      </c>
      <c r="M2057" s="3">
        <v>2</v>
      </c>
      <c r="N2057" s="3" t="s">
        <v>849</v>
      </c>
      <c r="O2057" s="3" t="s">
        <v>21881</v>
      </c>
      <c r="P2057" s="3" t="s">
        <v>179</v>
      </c>
      <c r="Q2057" s="3" t="s">
        <v>15652</v>
      </c>
      <c r="R2057" s="5" t="s">
        <v>21883</v>
      </c>
      <c r="S2057" s="3" t="s">
        <v>934</v>
      </c>
      <c r="T2057" s="3" t="s">
        <v>246</v>
      </c>
      <c r="V2057" s="3">
        <v>127</v>
      </c>
      <c r="W2057" s="3">
        <v>75</v>
      </c>
      <c r="X2057" s="3">
        <v>106</v>
      </c>
      <c r="Y2057" s="3">
        <v>2055</v>
      </c>
      <c r="Z2057" s="3" t="s">
        <v>356</v>
      </c>
      <c r="AA2057" s="3">
        <v>290</v>
      </c>
      <c r="AB2057" s="3">
        <v>60</v>
      </c>
      <c r="AC2057" s="3">
        <v>134249000</v>
      </c>
      <c r="AD2057" s="3">
        <v>45381000</v>
      </c>
      <c r="AE2057" s="3" t="s">
        <v>264</v>
      </c>
      <c r="AF2057" s="3">
        <v>18</v>
      </c>
      <c r="AG2057" s="3">
        <v>8</v>
      </c>
    </row>
    <row r="2058" spans="1:33" ht="15.75" customHeight="1" x14ac:dyDescent="0.15">
      <c r="A2058" s="3">
        <v>25865</v>
      </c>
      <c r="B2058" s="3">
        <v>2056</v>
      </c>
      <c r="C2058" s="3">
        <v>25</v>
      </c>
      <c r="D2058" s="3" t="s">
        <v>852</v>
      </c>
      <c r="E2058" s="3" t="s">
        <v>21885</v>
      </c>
      <c r="F2058" s="3" t="s">
        <v>1072</v>
      </c>
      <c r="G2058" s="3" t="s">
        <v>575</v>
      </c>
      <c r="H2058" s="3" t="s">
        <v>567</v>
      </c>
      <c r="I2058" s="3" t="s">
        <v>1375</v>
      </c>
      <c r="J2058" s="3">
        <v>195.74760000000001</v>
      </c>
      <c r="K2058" s="3">
        <v>3508270</v>
      </c>
      <c r="L2058" s="3" t="s">
        <v>364</v>
      </c>
      <c r="M2058" s="3">
        <v>0</v>
      </c>
      <c r="N2058" s="3" t="s">
        <v>852</v>
      </c>
      <c r="O2058" s="3" t="s">
        <v>21885</v>
      </c>
      <c r="P2058" s="8">
        <v>40179</v>
      </c>
      <c r="Q2058" s="3" t="s">
        <v>15662</v>
      </c>
      <c r="R2058" s="5" t="s">
        <v>21887</v>
      </c>
      <c r="S2058" s="3" t="s">
        <v>567</v>
      </c>
      <c r="T2058" s="3" t="s">
        <v>575</v>
      </c>
      <c r="V2058" s="3">
        <v>46</v>
      </c>
      <c r="W2058" s="3">
        <v>38</v>
      </c>
      <c r="X2058" s="3">
        <v>90</v>
      </c>
      <c r="Y2058" s="3">
        <v>2056</v>
      </c>
      <c r="Z2058" s="3" t="s">
        <v>364</v>
      </c>
      <c r="AA2058" s="3">
        <v>25</v>
      </c>
      <c r="AB2058" s="3">
        <v>18</v>
      </c>
      <c r="AC2058" s="3">
        <v>3508270</v>
      </c>
      <c r="AD2058" s="3">
        <v>1186238</v>
      </c>
      <c r="AE2058" s="3" t="s">
        <v>1375</v>
      </c>
      <c r="AF2058" s="3">
        <v>20</v>
      </c>
      <c r="AG2058" s="3">
        <v>23</v>
      </c>
    </row>
    <row r="2059" spans="1:33" ht="15.75" customHeight="1" x14ac:dyDescent="0.15">
      <c r="A2059" s="3">
        <v>23497</v>
      </c>
      <c r="B2059" s="3">
        <v>2057</v>
      </c>
      <c r="C2059" s="3">
        <v>46</v>
      </c>
      <c r="D2059" s="3" t="s">
        <v>854</v>
      </c>
      <c r="E2059" s="3" t="s">
        <v>21889</v>
      </c>
      <c r="F2059" s="3" t="s">
        <v>657</v>
      </c>
      <c r="G2059" s="3" t="s">
        <v>246</v>
      </c>
      <c r="H2059" s="3" t="s">
        <v>264</v>
      </c>
      <c r="I2059" s="3" t="s">
        <v>264</v>
      </c>
      <c r="J2059" s="3">
        <v>195.69110000000001</v>
      </c>
      <c r="K2059" s="3">
        <v>3014420</v>
      </c>
      <c r="L2059" s="3" t="s">
        <v>66</v>
      </c>
      <c r="M2059" s="3">
        <v>1</v>
      </c>
      <c r="N2059" s="3" t="s">
        <v>854</v>
      </c>
      <c r="O2059" s="3" t="s">
        <v>21889</v>
      </c>
      <c r="P2059" s="3" t="s">
        <v>179</v>
      </c>
      <c r="Q2059" s="3" t="s">
        <v>15671</v>
      </c>
      <c r="R2059" s="5" t="s">
        <v>21890</v>
      </c>
      <c r="S2059" s="3" t="s">
        <v>264</v>
      </c>
      <c r="T2059" s="3" t="s">
        <v>246</v>
      </c>
      <c r="V2059" s="3">
        <v>127</v>
      </c>
      <c r="W2059" s="3">
        <v>76</v>
      </c>
      <c r="X2059" s="3">
        <v>127</v>
      </c>
      <c r="Y2059" s="3">
        <v>2057</v>
      </c>
      <c r="Z2059" s="3" t="s">
        <v>66</v>
      </c>
      <c r="AA2059" s="3">
        <v>46</v>
      </c>
      <c r="AB2059" s="3">
        <v>20</v>
      </c>
      <c r="AC2059" s="3">
        <v>3014420</v>
      </c>
      <c r="AD2059" s="3">
        <v>1019449</v>
      </c>
      <c r="AE2059" s="3" t="s">
        <v>264</v>
      </c>
      <c r="AF2059" s="3">
        <v>9</v>
      </c>
      <c r="AG2059" s="3">
        <v>8</v>
      </c>
    </row>
    <row r="2060" spans="1:33" ht="15.75" customHeight="1" x14ac:dyDescent="0.15">
      <c r="A2060" s="3">
        <v>21692</v>
      </c>
      <c r="B2060" s="3">
        <v>2058</v>
      </c>
      <c r="C2060" s="3">
        <v>758</v>
      </c>
      <c r="D2060" s="3" t="s">
        <v>869</v>
      </c>
      <c r="E2060" s="3" t="s">
        <v>21892</v>
      </c>
      <c r="F2060" s="3" t="s">
        <v>331</v>
      </c>
      <c r="G2060" s="3" t="s">
        <v>167</v>
      </c>
      <c r="H2060" s="3" t="s">
        <v>168</v>
      </c>
      <c r="I2060" s="3" t="s">
        <v>169</v>
      </c>
      <c r="J2060" s="3">
        <v>195.5</v>
      </c>
      <c r="K2060" s="3">
        <v>320100472</v>
      </c>
      <c r="L2060" s="3" t="s">
        <v>398</v>
      </c>
      <c r="M2060" s="3">
        <v>6</v>
      </c>
      <c r="N2060" s="3" t="s">
        <v>869</v>
      </c>
      <c r="O2060" s="3" t="s">
        <v>21892</v>
      </c>
      <c r="P2060" s="3" t="s">
        <v>787</v>
      </c>
      <c r="Q2060" s="3" t="s">
        <v>15677</v>
      </c>
      <c r="R2060" s="5" t="s">
        <v>21894</v>
      </c>
      <c r="S2060" s="3" t="s">
        <v>168</v>
      </c>
      <c r="T2060" s="3" t="s">
        <v>167</v>
      </c>
      <c r="V2060" s="3">
        <v>127</v>
      </c>
      <c r="W2060" s="3">
        <v>0</v>
      </c>
      <c r="X2060" s="3">
        <v>20</v>
      </c>
      <c r="Y2060" s="3">
        <v>2058</v>
      </c>
      <c r="Z2060" s="3" t="s">
        <v>398</v>
      </c>
      <c r="AA2060" s="3">
        <v>758</v>
      </c>
      <c r="AB2060" s="3">
        <v>252</v>
      </c>
      <c r="AC2060" s="3">
        <v>320100472</v>
      </c>
      <c r="AD2060" s="3">
        <v>108325046</v>
      </c>
      <c r="AF2060" s="3">
        <v>1</v>
      </c>
      <c r="AG2060" s="3">
        <v>64</v>
      </c>
    </row>
    <row r="2061" spans="1:33" ht="15.75" customHeight="1" x14ac:dyDescent="0.15">
      <c r="A2061" s="3">
        <v>23090</v>
      </c>
      <c r="B2061" s="3">
        <v>2059</v>
      </c>
      <c r="C2061" s="3">
        <v>65</v>
      </c>
      <c r="D2061" s="3" t="s">
        <v>885</v>
      </c>
      <c r="E2061" s="3" t="s">
        <v>21896</v>
      </c>
      <c r="F2061" s="3" t="s">
        <v>249</v>
      </c>
      <c r="G2061" s="3" t="s">
        <v>125</v>
      </c>
      <c r="H2061" s="3" t="s">
        <v>126</v>
      </c>
      <c r="I2061" s="3" t="s">
        <v>127</v>
      </c>
      <c r="J2061" s="3">
        <v>195.1251</v>
      </c>
      <c r="K2061" s="3">
        <v>30040883</v>
      </c>
      <c r="L2061" s="3" t="s">
        <v>71</v>
      </c>
      <c r="M2061" s="3">
        <v>1</v>
      </c>
      <c r="N2061" s="3" t="s">
        <v>885</v>
      </c>
      <c r="O2061" s="3" t="s">
        <v>21896</v>
      </c>
      <c r="P2061" s="3" t="s">
        <v>91</v>
      </c>
      <c r="Q2061" s="3" t="s">
        <v>15685</v>
      </c>
      <c r="R2061" s="5" t="s">
        <v>21898</v>
      </c>
      <c r="S2061" s="3" t="s">
        <v>126</v>
      </c>
      <c r="T2061" s="3" t="s">
        <v>125</v>
      </c>
      <c r="V2061" s="3">
        <v>24</v>
      </c>
      <c r="W2061" s="3">
        <v>26</v>
      </c>
      <c r="X2061" s="3">
        <v>127</v>
      </c>
      <c r="Y2061" s="3">
        <v>2059</v>
      </c>
      <c r="Z2061" s="3" t="s">
        <v>71</v>
      </c>
      <c r="AA2061" s="3">
        <v>65</v>
      </c>
      <c r="AB2061" s="3">
        <v>11</v>
      </c>
      <c r="AC2061" s="3">
        <v>30040883</v>
      </c>
      <c r="AD2061" s="3">
        <v>10179035</v>
      </c>
      <c r="AE2061" s="3" t="s">
        <v>127</v>
      </c>
      <c r="AF2061" s="3">
        <v>5</v>
      </c>
      <c r="AG2061" s="3">
        <v>10</v>
      </c>
    </row>
    <row r="2062" spans="1:33" ht="15.75" customHeight="1" x14ac:dyDescent="0.15">
      <c r="A2062" s="3">
        <v>25270</v>
      </c>
      <c r="B2062" s="3">
        <v>2060</v>
      </c>
      <c r="C2062" s="3">
        <v>9</v>
      </c>
      <c r="D2062" s="3" t="s">
        <v>896</v>
      </c>
      <c r="E2062" s="3" t="s">
        <v>21900</v>
      </c>
      <c r="F2062" s="3" t="s">
        <v>36</v>
      </c>
      <c r="G2062" s="3" t="s">
        <v>37</v>
      </c>
      <c r="H2062" s="3" t="s">
        <v>817</v>
      </c>
      <c r="I2062" s="3" t="s">
        <v>817</v>
      </c>
      <c r="J2062" s="3">
        <v>194.96700000000001</v>
      </c>
      <c r="K2062" s="3">
        <v>4177523</v>
      </c>
      <c r="L2062" s="3" t="s">
        <v>40</v>
      </c>
      <c r="M2062" s="3">
        <v>0</v>
      </c>
      <c r="N2062" s="3" t="s">
        <v>896</v>
      </c>
      <c r="O2062" s="3" t="s">
        <v>21900</v>
      </c>
      <c r="P2062" s="8">
        <v>38718</v>
      </c>
      <c r="Q2062" s="3" t="s">
        <v>10755</v>
      </c>
      <c r="R2062" s="5" t="s">
        <v>21901</v>
      </c>
      <c r="S2062" s="3" t="s">
        <v>817</v>
      </c>
      <c r="T2062" s="3" t="s">
        <v>37</v>
      </c>
      <c r="V2062" s="3">
        <v>127</v>
      </c>
      <c r="W2062" s="3">
        <v>56</v>
      </c>
      <c r="X2062" s="3">
        <v>117</v>
      </c>
      <c r="Y2062" s="3">
        <v>2060</v>
      </c>
      <c r="Z2062" s="3" t="s">
        <v>40</v>
      </c>
      <c r="AA2062" s="3">
        <v>9</v>
      </c>
      <c r="AB2062" s="3">
        <v>14</v>
      </c>
      <c r="AC2062" s="3">
        <v>4177523</v>
      </c>
      <c r="AD2062" s="3">
        <v>1416268</v>
      </c>
      <c r="AE2062" s="3" t="s">
        <v>817</v>
      </c>
      <c r="AF2062" s="3">
        <v>4</v>
      </c>
      <c r="AG2062" s="3">
        <v>11</v>
      </c>
    </row>
    <row r="2063" spans="1:33" ht="15.75" customHeight="1" x14ac:dyDescent="0.15">
      <c r="A2063" s="3">
        <v>25267</v>
      </c>
      <c r="B2063" s="3">
        <v>2061</v>
      </c>
      <c r="C2063" s="3">
        <v>35</v>
      </c>
      <c r="D2063" s="3" t="s">
        <v>902</v>
      </c>
      <c r="E2063" s="3" t="s">
        <v>21903</v>
      </c>
      <c r="F2063" s="3" t="s">
        <v>947</v>
      </c>
      <c r="G2063" s="3" t="s">
        <v>389</v>
      </c>
      <c r="H2063" s="3" t="s">
        <v>10927</v>
      </c>
      <c r="I2063" s="3" t="s">
        <v>1401</v>
      </c>
      <c r="J2063" s="3">
        <v>194.94919999999999</v>
      </c>
      <c r="K2063" s="3">
        <v>3917235</v>
      </c>
      <c r="L2063" s="3" t="s">
        <v>221</v>
      </c>
      <c r="M2063" s="3">
        <v>0</v>
      </c>
      <c r="N2063" s="3" t="s">
        <v>902</v>
      </c>
      <c r="O2063" s="3" t="s">
        <v>21903</v>
      </c>
      <c r="P2063" s="8">
        <v>39814</v>
      </c>
      <c r="Q2063" s="3" t="s">
        <v>15697</v>
      </c>
      <c r="R2063" s="5" t="s">
        <v>21905</v>
      </c>
      <c r="S2063" s="3" t="s">
        <v>10927</v>
      </c>
      <c r="T2063" s="3" t="s">
        <v>389</v>
      </c>
      <c r="V2063" s="3">
        <v>24</v>
      </c>
      <c r="W2063" s="3">
        <v>0</v>
      </c>
      <c r="X2063" s="3">
        <v>118</v>
      </c>
      <c r="Y2063" s="3">
        <v>2061</v>
      </c>
      <c r="Z2063" s="3" t="s">
        <v>221</v>
      </c>
      <c r="AA2063" s="3">
        <v>35</v>
      </c>
      <c r="AB2063" s="3">
        <v>11</v>
      </c>
      <c r="AC2063" s="3">
        <v>3917235</v>
      </c>
      <c r="AD2063" s="3">
        <v>1328105</v>
      </c>
      <c r="AF2063" s="3">
        <v>2</v>
      </c>
      <c r="AG2063" s="3">
        <v>21</v>
      </c>
    </row>
    <row r="2064" spans="1:33" ht="15.75" customHeight="1" x14ac:dyDescent="0.15">
      <c r="A2064" s="3">
        <v>25933</v>
      </c>
      <c r="B2064" s="3">
        <v>2062</v>
      </c>
      <c r="C2064" s="3">
        <v>30</v>
      </c>
      <c r="D2064" s="3" t="s">
        <v>925</v>
      </c>
      <c r="E2064" s="3" t="s">
        <v>21907</v>
      </c>
      <c r="F2064" s="3" t="s">
        <v>855</v>
      </c>
      <c r="G2064" s="3" t="s">
        <v>292</v>
      </c>
      <c r="H2064" s="3" t="s">
        <v>12726</v>
      </c>
      <c r="I2064" s="3" t="s">
        <v>2280</v>
      </c>
      <c r="J2064" s="3">
        <v>194.86259999999999</v>
      </c>
      <c r="K2064" s="3">
        <v>28610790</v>
      </c>
      <c r="L2064" s="3" t="s">
        <v>59</v>
      </c>
      <c r="M2064" s="3">
        <v>0</v>
      </c>
      <c r="N2064" s="3" t="s">
        <v>925</v>
      </c>
      <c r="O2064" s="3" t="s">
        <v>21907</v>
      </c>
      <c r="P2064" s="8">
        <v>39814</v>
      </c>
      <c r="Q2064" s="3" t="s">
        <v>15704</v>
      </c>
      <c r="R2064" s="5" t="s">
        <v>21908</v>
      </c>
      <c r="S2064" s="3" t="s">
        <v>12726</v>
      </c>
      <c r="T2064" s="3" t="s">
        <v>292</v>
      </c>
      <c r="V2064" s="3">
        <v>67</v>
      </c>
      <c r="W2064" s="3">
        <v>19</v>
      </c>
      <c r="X2064" s="3">
        <v>126</v>
      </c>
      <c r="Y2064" s="3">
        <v>2062</v>
      </c>
      <c r="Z2064" s="3" t="s">
        <v>59</v>
      </c>
      <c r="AA2064" s="3">
        <v>30</v>
      </c>
      <c r="AB2064" s="3">
        <v>20</v>
      </c>
      <c r="AC2064" s="3">
        <v>28610790</v>
      </c>
      <c r="AD2064" s="3">
        <v>9703091</v>
      </c>
      <c r="AE2064" s="3" t="s">
        <v>2280</v>
      </c>
      <c r="AF2064" s="3">
        <v>17</v>
      </c>
      <c r="AG2064" s="3">
        <v>52</v>
      </c>
    </row>
    <row r="2065" spans="1:33" ht="15.75" customHeight="1" x14ac:dyDescent="0.15">
      <c r="A2065" s="3">
        <v>18084</v>
      </c>
      <c r="B2065" s="3">
        <v>2063</v>
      </c>
      <c r="C2065" s="3">
        <v>8</v>
      </c>
      <c r="D2065" s="3" t="s">
        <v>928</v>
      </c>
      <c r="E2065" s="3" t="s">
        <v>21910</v>
      </c>
      <c r="F2065" s="3" t="s">
        <v>4061</v>
      </c>
      <c r="G2065" s="3" t="s">
        <v>446</v>
      </c>
      <c r="H2065" s="3" t="s">
        <v>12730</v>
      </c>
      <c r="I2065" s="3" t="s">
        <v>15712</v>
      </c>
      <c r="J2065" s="3">
        <v>194.82310000000001</v>
      </c>
      <c r="K2065" s="3">
        <v>16735070</v>
      </c>
      <c r="L2065" s="3" t="s">
        <v>40</v>
      </c>
      <c r="M2065" s="3">
        <v>2</v>
      </c>
      <c r="N2065" s="3" t="s">
        <v>928</v>
      </c>
      <c r="O2065" s="3" t="s">
        <v>21910</v>
      </c>
      <c r="P2065" s="3" t="s">
        <v>1063</v>
      </c>
      <c r="Q2065" s="3" t="s">
        <v>15708</v>
      </c>
      <c r="R2065" s="5" t="s">
        <v>21912</v>
      </c>
      <c r="S2065" s="3" t="s">
        <v>12730</v>
      </c>
      <c r="T2065" s="3" t="s">
        <v>446</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15">
      <c r="A2066" s="3">
        <v>21594</v>
      </c>
      <c r="B2066" s="3">
        <v>2064</v>
      </c>
      <c r="C2066" s="3">
        <v>158</v>
      </c>
      <c r="D2066" s="3" t="s">
        <v>951</v>
      </c>
      <c r="E2066" s="3" t="s">
        <v>21914</v>
      </c>
      <c r="F2066" s="3" t="s">
        <v>1620</v>
      </c>
      <c r="G2066" s="3" t="s">
        <v>412</v>
      </c>
      <c r="H2066" s="3" t="s">
        <v>7652</v>
      </c>
      <c r="I2066" s="3" t="s">
        <v>742</v>
      </c>
      <c r="J2066" s="3">
        <v>194.63550000000001</v>
      </c>
      <c r="K2066" s="3">
        <v>54649000</v>
      </c>
      <c r="L2066" s="3" t="s">
        <v>101</v>
      </c>
      <c r="M2066" s="3">
        <v>2</v>
      </c>
      <c r="N2066" s="3" t="s">
        <v>951</v>
      </c>
      <c r="O2066" s="3" t="s">
        <v>21914</v>
      </c>
      <c r="P2066" s="3" t="s">
        <v>179</v>
      </c>
      <c r="Q2066" s="3" t="s">
        <v>15715</v>
      </c>
      <c r="R2066" s="5" t="s">
        <v>21916</v>
      </c>
      <c r="S2066" s="3" t="s">
        <v>7652</v>
      </c>
      <c r="T2066" s="3" t="s">
        <v>412</v>
      </c>
      <c r="V2066" s="3">
        <v>95</v>
      </c>
      <c r="W2066" s="3">
        <v>91</v>
      </c>
      <c r="X2066" s="3">
        <v>127</v>
      </c>
      <c r="Y2066" s="3">
        <v>2064</v>
      </c>
      <c r="Z2066" s="3" t="s">
        <v>101</v>
      </c>
      <c r="AA2066" s="3">
        <v>158</v>
      </c>
      <c r="AB2066" s="3">
        <v>66</v>
      </c>
      <c r="AC2066" s="3">
        <v>54649000</v>
      </c>
      <c r="AD2066" s="3">
        <v>18548000</v>
      </c>
      <c r="AE2066" s="3" t="s">
        <v>742</v>
      </c>
      <c r="AF2066" s="3">
        <v>10</v>
      </c>
      <c r="AG2066" s="3">
        <v>17</v>
      </c>
    </row>
    <row r="2067" spans="1:33" ht="15.75" customHeight="1" x14ac:dyDescent="0.15">
      <c r="A2067" s="3">
        <v>21464</v>
      </c>
      <c r="B2067" s="3">
        <v>2065</v>
      </c>
      <c r="C2067" s="3">
        <v>78</v>
      </c>
      <c r="D2067" s="3" t="s">
        <v>961</v>
      </c>
      <c r="E2067" s="3" t="s">
        <v>21918</v>
      </c>
      <c r="F2067" s="3" t="s">
        <v>96</v>
      </c>
      <c r="G2067" s="3" t="s">
        <v>61</v>
      </c>
      <c r="H2067" s="3" t="s">
        <v>62</v>
      </c>
      <c r="I2067" s="3" t="s">
        <v>63</v>
      </c>
      <c r="J2067" s="3">
        <v>194.62</v>
      </c>
      <c r="K2067" s="3">
        <v>7584567</v>
      </c>
      <c r="L2067" s="3" t="s">
        <v>162</v>
      </c>
      <c r="M2067" s="3">
        <v>2</v>
      </c>
      <c r="N2067" s="3" t="s">
        <v>961</v>
      </c>
      <c r="O2067" s="3" t="s">
        <v>21918</v>
      </c>
      <c r="P2067" s="3" t="s">
        <v>91</v>
      </c>
      <c r="Q2067" s="3" t="s">
        <v>15723</v>
      </c>
      <c r="R2067" s="5" t="s">
        <v>21920</v>
      </c>
      <c r="S2067" s="3" t="s">
        <v>62</v>
      </c>
      <c r="T2067" s="3" t="s">
        <v>61</v>
      </c>
      <c r="V2067" s="3">
        <v>127</v>
      </c>
      <c r="W2067" s="3">
        <v>127</v>
      </c>
      <c r="X2067" s="3">
        <v>127</v>
      </c>
      <c r="Y2067" s="3">
        <v>2065</v>
      </c>
      <c r="Z2067" s="3" t="s">
        <v>162</v>
      </c>
      <c r="AA2067" s="3">
        <v>78</v>
      </c>
      <c r="AB2067" s="3">
        <v>20</v>
      </c>
      <c r="AC2067" s="3">
        <v>7584567</v>
      </c>
      <c r="AD2067" s="3">
        <v>2574356</v>
      </c>
      <c r="AE2067" s="3" t="s">
        <v>63</v>
      </c>
      <c r="AF2067" s="3">
        <v>8</v>
      </c>
      <c r="AG2067" s="3">
        <v>3</v>
      </c>
    </row>
    <row r="2068" spans="1:33" ht="15.75" customHeight="1" x14ac:dyDescent="0.15">
      <c r="A2068" s="3">
        <v>21425</v>
      </c>
      <c r="B2068" s="3">
        <v>2066</v>
      </c>
      <c r="C2068" s="3">
        <v>198</v>
      </c>
      <c r="D2068" s="3" t="s">
        <v>967</v>
      </c>
      <c r="E2068" s="3" t="s">
        <v>21921</v>
      </c>
      <c r="F2068" s="3" t="s">
        <v>475</v>
      </c>
      <c r="G2068" s="3" t="s">
        <v>277</v>
      </c>
      <c r="H2068" s="3" t="s">
        <v>475</v>
      </c>
      <c r="I2068" s="3" t="s">
        <v>203</v>
      </c>
      <c r="J2068" s="3">
        <v>194.4633</v>
      </c>
      <c r="K2068" s="3">
        <v>17309368</v>
      </c>
      <c r="L2068" s="3" t="s">
        <v>677</v>
      </c>
      <c r="M2068" s="3">
        <v>1</v>
      </c>
      <c r="N2068" s="3" t="s">
        <v>967</v>
      </c>
      <c r="O2068" s="3" t="s">
        <v>21921</v>
      </c>
      <c r="P2068" s="3" t="s">
        <v>787</v>
      </c>
      <c r="Q2068" s="3" t="s">
        <v>3937</v>
      </c>
      <c r="R2068" s="5" t="s">
        <v>21922</v>
      </c>
      <c r="S2068" s="3" t="s">
        <v>475</v>
      </c>
      <c r="T2068" s="3" t="s">
        <v>277</v>
      </c>
      <c r="V2068" s="3">
        <v>127</v>
      </c>
      <c r="W2068" s="3">
        <v>127</v>
      </c>
      <c r="X2068" s="3">
        <v>34</v>
      </c>
      <c r="Y2068" s="3">
        <v>2066</v>
      </c>
      <c r="Z2068" s="3" t="s">
        <v>677</v>
      </c>
      <c r="AA2068" s="3">
        <v>198</v>
      </c>
      <c r="AB2068" s="3">
        <v>78</v>
      </c>
      <c r="AC2068" s="3">
        <v>17309368</v>
      </c>
      <c r="AD2068" s="3">
        <v>5878276</v>
      </c>
      <c r="AE2068" s="3" t="s">
        <v>203</v>
      </c>
      <c r="AF2068" s="3">
        <v>12</v>
      </c>
      <c r="AG2068" s="3">
        <v>9</v>
      </c>
    </row>
    <row r="2069" spans="1:33" ht="15.75" customHeight="1" x14ac:dyDescent="0.15">
      <c r="A2069" s="3">
        <v>23230</v>
      </c>
      <c r="B2069" s="3">
        <v>2067</v>
      </c>
      <c r="C2069" s="3">
        <v>12</v>
      </c>
      <c r="D2069" s="3" t="s">
        <v>972</v>
      </c>
      <c r="E2069" s="3" t="s">
        <v>21924</v>
      </c>
      <c r="F2069" s="3" t="s">
        <v>1620</v>
      </c>
      <c r="G2069" s="3" t="s">
        <v>412</v>
      </c>
      <c r="H2069" s="3" t="s">
        <v>12743</v>
      </c>
      <c r="I2069" s="3" t="s">
        <v>742</v>
      </c>
      <c r="J2069" s="3">
        <v>194.4177</v>
      </c>
      <c r="K2069" s="3">
        <v>4007360</v>
      </c>
      <c r="L2069" s="3" t="s">
        <v>71</v>
      </c>
      <c r="M2069" s="3">
        <v>1</v>
      </c>
      <c r="N2069" s="3" t="s">
        <v>972</v>
      </c>
      <c r="O2069" s="3" t="s">
        <v>21924</v>
      </c>
      <c r="P2069" s="3" t="s">
        <v>91</v>
      </c>
      <c r="Q2069" s="3" t="s">
        <v>15740</v>
      </c>
      <c r="R2069" s="5" t="s">
        <v>21926</v>
      </c>
      <c r="S2069" s="3" t="s">
        <v>12743</v>
      </c>
      <c r="T2069" s="3" t="s">
        <v>412</v>
      </c>
      <c r="V2069" s="3">
        <v>96</v>
      </c>
      <c r="W2069" s="3">
        <v>92</v>
      </c>
      <c r="X2069" s="3">
        <v>127</v>
      </c>
      <c r="Y2069" s="3">
        <v>2067</v>
      </c>
      <c r="Z2069" s="3" t="s">
        <v>71</v>
      </c>
      <c r="AA2069" s="3">
        <v>12</v>
      </c>
      <c r="AB2069" s="3">
        <v>1</v>
      </c>
      <c r="AC2069" s="3">
        <v>4007360</v>
      </c>
      <c r="AD2069" s="3">
        <v>1361114</v>
      </c>
      <c r="AE2069" s="3" t="s">
        <v>742</v>
      </c>
      <c r="AF2069" s="3">
        <v>5</v>
      </c>
      <c r="AG2069" s="3">
        <v>17</v>
      </c>
    </row>
    <row r="2070" spans="1:33" ht="15.75" customHeight="1" x14ac:dyDescent="0.15">
      <c r="A2070" s="3">
        <v>26304</v>
      </c>
      <c r="B2070" s="3">
        <v>2068</v>
      </c>
      <c r="C2070" s="3">
        <v>26</v>
      </c>
      <c r="D2070" s="3" t="s">
        <v>976</v>
      </c>
      <c r="E2070" s="3" t="s">
        <v>21928</v>
      </c>
      <c r="F2070" s="3" t="s">
        <v>475</v>
      </c>
      <c r="G2070" s="3" t="s">
        <v>277</v>
      </c>
      <c r="H2070" s="3" t="s">
        <v>475</v>
      </c>
      <c r="I2070" s="3" t="s">
        <v>203</v>
      </c>
      <c r="J2070" s="3">
        <v>194.4229</v>
      </c>
      <c r="K2070" s="3">
        <v>3801000</v>
      </c>
      <c r="L2070" s="3" t="s">
        <v>122</v>
      </c>
      <c r="M2070" s="3">
        <v>0</v>
      </c>
      <c r="N2070" s="3" t="s">
        <v>976</v>
      </c>
      <c r="O2070" s="3" t="s">
        <v>21928</v>
      </c>
      <c r="P2070" s="8">
        <v>39083</v>
      </c>
      <c r="Q2070" s="3" t="s">
        <v>8521</v>
      </c>
      <c r="R2070" s="5" t="s">
        <v>21930</v>
      </c>
      <c r="S2070" s="3" t="s">
        <v>475</v>
      </c>
      <c r="T2070" s="3" t="s">
        <v>277</v>
      </c>
      <c r="V2070" s="3">
        <v>127</v>
      </c>
      <c r="W2070" s="3">
        <v>127</v>
      </c>
      <c r="X2070" s="3">
        <v>15</v>
      </c>
      <c r="Y2070" s="3">
        <v>2068</v>
      </c>
      <c r="Z2070" s="3" t="s">
        <v>122</v>
      </c>
      <c r="AA2070" s="3">
        <v>26</v>
      </c>
      <c r="AB2070" s="3">
        <v>7</v>
      </c>
      <c r="AC2070" s="3">
        <v>3801000</v>
      </c>
      <c r="AD2070" s="3">
        <v>1291000</v>
      </c>
      <c r="AE2070" s="3" t="s">
        <v>203</v>
      </c>
      <c r="AF2070" s="3">
        <v>22</v>
      </c>
      <c r="AG2070" s="3">
        <v>9</v>
      </c>
    </row>
    <row r="2071" spans="1:33" ht="15.75" customHeight="1" x14ac:dyDescent="0.15">
      <c r="A2071" s="3">
        <v>19670</v>
      </c>
      <c r="B2071" s="3">
        <v>2069</v>
      </c>
      <c r="C2071" s="3">
        <v>138</v>
      </c>
      <c r="D2071" s="3" t="s">
        <v>979</v>
      </c>
      <c r="E2071" s="3" t="s">
        <v>21932</v>
      </c>
      <c r="F2071" s="3" t="s">
        <v>36</v>
      </c>
      <c r="G2071" s="3" t="s">
        <v>37</v>
      </c>
      <c r="H2071" s="3" t="s">
        <v>473</v>
      </c>
      <c r="I2071" s="3" t="s">
        <v>89</v>
      </c>
      <c r="J2071" s="3">
        <v>194.40209999999999</v>
      </c>
      <c r="K2071" s="3">
        <v>94020268</v>
      </c>
      <c r="L2071" s="3" t="s">
        <v>478</v>
      </c>
      <c r="M2071" s="3">
        <v>3</v>
      </c>
      <c r="N2071" s="3" t="s">
        <v>979</v>
      </c>
      <c r="O2071" s="3" t="s">
        <v>21932</v>
      </c>
      <c r="P2071" s="3" t="s">
        <v>104</v>
      </c>
      <c r="Q2071" s="3" t="s">
        <v>1322</v>
      </c>
      <c r="R2071" s="5" t="s">
        <v>21933</v>
      </c>
      <c r="S2071" s="3" t="s">
        <v>473</v>
      </c>
      <c r="T2071" s="3" t="s">
        <v>37</v>
      </c>
      <c r="V2071" s="3">
        <v>127</v>
      </c>
      <c r="W2071" s="3">
        <v>87</v>
      </c>
      <c r="X2071" s="3">
        <v>49</v>
      </c>
      <c r="Y2071" s="3">
        <v>2069</v>
      </c>
      <c r="Z2071" s="3" t="s">
        <v>478</v>
      </c>
      <c r="AA2071" s="3">
        <v>138</v>
      </c>
      <c r="AB2071" s="3">
        <v>216</v>
      </c>
      <c r="AC2071" s="3">
        <v>94020268</v>
      </c>
      <c r="AD2071" s="3">
        <v>31936000</v>
      </c>
      <c r="AE2071" s="3" t="s">
        <v>89</v>
      </c>
      <c r="AF2071" s="3">
        <v>15</v>
      </c>
      <c r="AG2071" s="3">
        <v>4</v>
      </c>
    </row>
    <row r="2072" spans="1:33" ht="15.75" customHeight="1" x14ac:dyDescent="0.15">
      <c r="A2072" s="3">
        <v>23747</v>
      </c>
      <c r="B2072" s="3">
        <v>2070</v>
      </c>
      <c r="C2072" s="3">
        <v>227</v>
      </c>
      <c r="D2072" s="3" t="s">
        <v>1017</v>
      </c>
      <c r="E2072" s="3" t="s">
        <v>21935</v>
      </c>
      <c r="F2072" s="3" t="s">
        <v>4372</v>
      </c>
      <c r="G2072" s="3" t="s">
        <v>806</v>
      </c>
      <c r="H2072" s="3" t="s">
        <v>12751</v>
      </c>
      <c r="I2072" s="3" t="s">
        <v>79</v>
      </c>
      <c r="J2072" s="3">
        <v>194.32230000000001</v>
      </c>
      <c r="K2072" s="3">
        <v>432780164</v>
      </c>
      <c r="L2072" s="3" t="s">
        <v>221</v>
      </c>
      <c r="M2072" s="3">
        <v>1</v>
      </c>
      <c r="N2072" s="3" t="s">
        <v>1017</v>
      </c>
      <c r="O2072" s="3" t="s">
        <v>21935</v>
      </c>
      <c r="P2072" s="3" t="s">
        <v>1101</v>
      </c>
      <c r="Q2072" s="3" t="s">
        <v>15759</v>
      </c>
      <c r="R2072" s="5" t="s">
        <v>21936</v>
      </c>
      <c r="S2072" s="3" t="s">
        <v>12751</v>
      </c>
      <c r="T2072" s="3" t="s">
        <v>806</v>
      </c>
      <c r="V2072" s="3">
        <v>5</v>
      </c>
      <c r="W2072" s="3">
        <v>63</v>
      </c>
      <c r="X2072" s="3">
        <v>119</v>
      </c>
      <c r="Y2072" s="3">
        <v>2070</v>
      </c>
      <c r="Z2072" s="3" t="s">
        <v>221</v>
      </c>
      <c r="AA2072" s="3">
        <v>227</v>
      </c>
      <c r="AB2072" s="3">
        <v>185</v>
      </c>
      <c r="AC2072" s="3">
        <v>432780164</v>
      </c>
      <c r="AD2072" s="3">
        <v>147042960</v>
      </c>
      <c r="AE2072" s="3" t="s">
        <v>79</v>
      </c>
      <c r="AF2072" s="3">
        <v>2</v>
      </c>
      <c r="AG2072" s="3">
        <v>6</v>
      </c>
    </row>
    <row r="2073" spans="1:33" ht="15.75" customHeight="1" x14ac:dyDescent="0.15">
      <c r="A2073" s="3">
        <v>19769</v>
      </c>
      <c r="B2073" s="3">
        <v>2071</v>
      </c>
      <c r="C2073" s="3">
        <v>131</v>
      </c>
      <c r="D2073" s="3" t="s">
        <v>1023</v>
      </c>
      <c r="E2073" s="3" t="s">
        <v>21938</v>
      </c>
      <c r="F2073" s="3" t="s">
        <v>4061</v>
      </c>
      <c r="G2073" s="3" t="s">
        <v>446</v>
      </c>
      <c r="H2073" s="3" t="s">
        <v>2435</v>
      </c>
      <c r="I2073" s="3" t="s">
        <v>2435</v>
      </c>
      <c r="J2073" s="3">
        <v>194.155</v>
      </c>
      <c r="K2073" s="3">
        <v>16966044</v>
      </c>
      <c r="L2073" s="3" t="s">
        <v>221</v>
      </c>
      <c r="M2073" s="3">
        <v>3</v>
      </c>
      <c r="N2073" s="3" t="s">
        <v>1023</v>
      </c>
      <c r="O2073" s="3" t="s">
        <v>21938</v>
      </c>
      <c r="P2073" s="3" t="s">
        <v>690</v>
      </c>
      <c r="Q2073" s="3" t="s">
        <v>15763</v>
      </c>
      <c r="R2073" s="5" t="s">
        <v>21940</v>
      </c>
      <c r="S2073" s="3" t="s">
        <v>2435</v>
      </c>
      <c r="T2073" s="3" t="s">
        <v>446</v>
      </c>
      <c r="V2073" s="3">
        <v>74</v>
      </c>
      <c r="W2073" s="3">
        <v>70</v>
      </c>
      <c r="X2073" s="3">
        <v>120</v>
      </c>
      <c r="Y2073" s="3">
        <v>2071</v>
      </c>
      <c r="Z2073" s="3" t="s">
        <v>221</v>
      </c>
      <c r="AA2073" s="3">
        <v>131</v>
      </c>
      <c r="AB2073" s="3">
        <v>78</v>
      </c>
      <c r="AC2073" s="3">
        <v>16966044</v>
      </c>
      <c r="AD2073" s="3">
        <v>5767723</v>
      </c>
      <c r="AE2073" s="3" t="s">
        <v>2435</v>
      </c>
      <c r="AF2073" s="3">
        <v>2</v>
      </c>
      <c r="AG2073" s="3">
        <v>29</v>
      </c>
    </row>
    <row r="2074" spans="1:33" ht="15.75" customHeight="1" x14ac:dyDescent="0.15">
      <c r="A2074" s="3">
        <v>23914</v>
      </c>
      <c r="B2074" s="3">
        <v>2072</v>
      </c>
      <c r="C2074" s="3">
        <v>9</v>
      </c>
      <c r="D2074" s="3" t="s">
        <v>1026</v>
      </c>
      <c r="E2074" s="3" t="s">
        <v>21942</v>
      </c>
      <c r="F2074" s="3" t="s">
        <v>657</v>
      </c>
      <c r="G2074" s="3" t="s">
        <v>246</v>
      </c>
      <c r="H2074" s="3" t="s">
        <v>3818</v>
      </c>
      <c r="I2074" s="3" t="s">
        <v>3818</v>
      </c>
      <c r="J2074" s="3">
        <v>194.08</v>
      </c>
      <c r="K2074" s="3">
        <v>2246242</v>
      </c>
      <c r="L2074" s="3" t="s">
        <v>66</v>
      </c>
      <c r="M2074" s="3">
        <v>1</v>
      </c>
      <c r="N2074" s="3" t="s">
        <v>1026</v>
      </c>
      <c r="O2074" s="3" t="s">
        <v>21942</v>
      </c>
      <c r="P2074" s="3" t="s">
        <v>4472</v>
      </c>
      <c r="Q2074" s="3" t="s">
        <v>15769</v>
      </c>
      <c r="R2074" s="5" t="s">
        <v>21944</v>
      </c>
      <c r="S2074" s="3" t="s">
        <v>3818</v>
      </c>
      <c r="T2074" s="3" t="s">
        <v>246</v>
      </c>
      <c r="V2074" s="3">
        <v>127</v>
      </c>
      <c r="W2074" s="3">
        <v>39</v>
      </c>
      <c r="X2074" s="3">
        <v>127</v>
      </c>
      <c r="Y2074" s="3">
        <v>2072</v>
      </c>
      <c r="Z2074" s="3" t="s">
        <v>66</v>
      </c>
      <c r="AA2074" s="3">
        <v>9</v>
      </c>
      <c r="AB2074" s="3">
        <v>5</v>
      </c>
      <c r="AC2074" s="3">
        <v>2246242</v>
      </c>
      <c r="AD2074" s="3">
        <v>763820</v>
      </c>
      <c r="AE2074" s="3" t="s">
        <v>3818</v>
      </c>
      <c r="AF2074" s="3">
        <v>9</v>
      </c>
      <c r="AG2074" s="3">
        <v>22</v>
      </c>
    </row>
    <row r="2075" spans="1:33" ht="15.75" customHeight="1" x14ac:dyDescent="0.15">
      <c r="A2075" s="3">
        <v>22023</v>
      </c>
      <c r="B2075" s="3">
        <v>2073</v>
      </c>
      <c r="C2075" s="3">
        <v>28</v>
      </c>
      <c r="D2075" s="3" t="s">
        <v>1031</v>
      </c>
      <c r="E2075" s="3" t="s">
        <v>21945</v>
      </c>
      <c r="F2075" s="3" t="s">
        <v>36</v>
      </c>
      <c r="G2075" s="3" t="s">
        <v>37</v>
      </c>
      <c r="H2075" s="3" t="s">
        <v>10389</v>
      </c>
      <c r="I2075" s="3" t="s">
        <v>817</v>
      </c>
      <c r="J2075" s="3">
        <v>193.88149999999999</v>
      </c>
      <c r="K2075" s="3">
        <v>3986629</v>
      </c>
      <c r="L2075" s="3" t="s">
        <v>641</v>
      </c>
      <c r="M2075" s="3">
        <v>2</v>
      </c>
      <c r="N2075" s="3" t="s">
        <v>1031</v>
      </c>
      <c r="O2075" s="3" t="s">
        <v>21945</v>
      </c>
      <c r="P2075" s="3" t="s">
        <v>1063</v>
      </c>
      <c r="Q2075" s="3" t="s">
        <v>10387</v>
      </c>
      <c r="R2075" s="5" t="s">
        <v>21947</v>
      </c>
      <c r="S2075" s="3" t="s">
        <v>10389</v>
      </c>
      <c r="T2075" s="3" t="s">
        <v>37</v>
      </c>
      <c r="V2075" s="3">
        <v>127</v>
      </c>
      <c r="W2075" s="3">
        <v>57</v>
      </c>
      <c r="X2075" s="3">
        <v>17</v>
      </c>
      <c r="Y2075" s="3">
        <v>2073</v>
      </c>
      <c r="Z2075" s="3" t="s">
        <v>641</v>
      </c>
      <c r="AA2075" s="3">
        <v>28</v>
      </c>
      <c r="AB2075" s="3">
        <v>7</v>
      </c>
      <c r="AC2075" s="3">
        <v>3986629</v>
      </c>
      <c r="AD2075" s="3">
        <v>1356543</v>
      </c>
      <c r="AE2075" s="3" t="s">
        <v>817</v>
      </c>
      <c r="AF2075" s="3">
        <v>23</v>
      </c>
      <c r="AG2075" s="3">
        <v>11</v>
      </c>
    </row>
    <row r="2076" spans="1:33" ht="15.75" customHeight="1" x14ac:dyDescent="0.15">
      <c r="A2076" s="3">
        <v>21690</v>
      </c>
      <c r="B2076" s="3">
        <v>2074</v>
      </c>
      <c r="C2076" s="3">
        <v>625</v>
      </c>
      <c r="D2076" s="3" t="s">
        <v>1034</v>
      </c>
      <c r="E2076" s="3" t="s">
        <v>21949</v>
      </c>
      <c r="F2076" s="3" t="s">
        <v>657</v>
      </c>
      <c r="G2076" s="3" t="s">
        <v>246</v>
      </c>
      <c r="H2076" s="3" t="s">
        <v>264</v>
      </c>
      <c r="I2076" s="3" t="s">
        <v>264</v>
      </c>
      <c r="J2076" s="3">
        <v>193.6155</v>
      </c>
      <c r="K2076" s="3">
        <v>1211399000</v>
      </c>
      <c r="L2076" s="3" t="s">
        <v>86</v>
      </c>
      <c r="M2076" s="3">
        <v>4</v>
      </c>
      <c r="N2076" s="3" t="s">
        <v>1034</v>
      </c>
      <c r="O2076" s="3" t="s">
        <v>21949</v>
      </c>
      <c r="P2076" s="3" t="s">
        <v>1000</v>
      </c>
      <c r="Q2076" s="3" t="s">
        <v>15781</v>
      </c>
      <c r="R2076" s="5" t="s">
        <v>21951</v>
      </c>
      <c r="S2076" s="3" t="s">
        <v>264</v>
      </c>
      <c r="T2076" s="3" t="s">
        <v>246</v>
      </c>
      <c r="V2076" s="3">
        <v>127</v>
      </c>
      <c r="W2076" s="3">
        <v>77</v>
      </c>
      <c r="X2076" s="3">
        <v>58</v>
      </c>
      <c r="Y2076" s="3">
        <v>2074</v>
      </c>
      <c r="Z2076" s="3" t="s">
        <v>86</v>
      </c>
      <c r="AA2076" s="3">
        <v>625</v>
      </c>
      <c r="AB2076" s="3">
        <v>150</v>
      </c>
      <c r="AC2076" s="3">
        <v>1211399000</v>
      </c>
      <c r="AD2076" s="3">
        <v>412580000</v>
      </c>
      <c r="AE2076" s="3" t="s">
        <v>264</v>
      </c>
      <c r="AF2076" s="3">
        <v>16</v>
      </c>
      <c r="AG2076" s="3">
        <v>8</v>
      </c>
    </row>
    <row r="2077" spans="1:33" ht="15.75" customHeight="1" x14ac:dyDescent="0.15">
      <c r="A2077" s="3">
        <v>10747</v>
      </c>
      <c r="B2077" s="3">
        <v>2075</v>
      </c>
      <c r="C2077" s="3">
        <v>23</v>
      </c>
      <c r="D2077" s="3" t="s">
        <v>1038</v>
      </c>
      <c r="E2077" s="3" t="s">
        <v>21953</v>
      </c>
      <c r="F2077" s="3" t="s">
        <v>1105</v>
      </c>
      <c r="G2077" s="3" t="s">
        <v>486</v>
      </c>
      <c r="H2077" s="3" t="s">
        <v>8947</v>
      </c>
      <c r="I2077" s="3" t="s">
        <v>488</v>
      </c>
      <c r="J2077" s="3">
        <v>193.5746</v>
      </c>
      <c r="K2077" s="3">
        <v>28579927</v>
      </c>
      <c r="L2077" s="3" t="s">
        <v>50</v>
      </c>
      <c r="M2077" s="3">
        <v>5</v>
      </c>
      <c r="N2077" s="3" t="s">
        <v>1038</v>
      </c>
      <c r="O2077" s="3" t="s">
        <v>21953</v>
      </c>
      <c r="P2077" s="3" t="s">
        <v>690</v>
      </c>
      <c r="Q2077" s="3" t="s">
        <v>15787</v>
      </c>
      <c r="R2077" s="5" t="s">
        <v>21955</v>
      </c>
      <c r="S2077" s="3" t="s">
        <v>8947</v>
      </c>
      <c r="T2077" s="3" t="s">
        <v>486</v>
      </c>
      <c r="V2077" s="3">
        <v>38</v>
      </c>
      <c r="W2077" s="3">
        <v>28</v>
      </c>
      <c r="X2077" s="3">
        <v>62</v>
      </c>
      <c r="Y2077" s="3">
        <v>2075</v>
      </c>
      <c r="Z2077" s="3" t="s">
        <v>50</v>
      </c>
      <c r="AA2077" s="3">
        <v>23</v>
      </c>
      <c r="AB2077" s="3">
        <v>12</v>
      </c>
      <c r="AC2077" s="3">
        <v>28579927</v>
      </c>
      <c r="AD2077" s="3">
        <v>9735151</v>
      </c>
      <c r="AE2077" s="3" t="s">
        <v>488</v>
      </c>
      <c r="AF2077" s="3">
        <v>11</v>
      </c>
      <c r="AG2077" s="3">
        <v>50</v>
      </c>
    </row>
    <row r="2078" spans="1:33" ht="15.75" customHeight="1" x14ac:dyDescent="0.15">
      <c r="A2078" s="3">
        <v>21618</v>
      </c>
      <c r="B2078" s="3">
        <v>2076</v>
      </c>
      <c r="C2078" s="3">
        <v>26</v>
      </c>
      <c r="D2078" s="3" t="s">
        <v>1040</v>
      </c>
      <c r="E2078" s="3" t="s">
        <v>21957</v>
      </c>
      <c r="F2078" s="3" t="s">
        <v>96</v>
      </c>
      <c r="G2078" s="3" t="s">
        <v>61</v>
      </c>
      <c r="H2078" s="3" t="s">
        <v>4046</v>
      </c>
      <c r="I2078" s="3" t="s">
        <v>63</v>
      </c>
      <c r="J2078" s="3">
        <v>193.43289999999999</v>
      </c>
      <c r="K2078" s="3">
        <v>6102890</v>
      </c>
      <c r="L2078" s="3" t="s">
        <v>66</v>
      </c>
      <c r="M2078" s="3">
        <v>2</v>
      </c>
      <c r="N2078" s="3" t="s">
        <v>1040</v>
      </c>
      <c r="O2078" s="3" t="s">
        <v>21957</v>
      </c>
      <c r="P2078" s="3" t="s">
        <v>104</v>
      </c>
      <c r="Q2078" s="3" t="s">
        <v>15791</v>
      </c>
      <c r="R2078" s="5" t="s">
        <v>21958</v>
      </c>
      <c r="S2078" s="3" t="s">
        <v>4046</v>
      </c>
      <c r="T2078" s="3" t="s">
        <v>61</v>
      </c>
      <c r="V2078" s="3">
        <v>127</v>
      </c>
      <c r="W2078" s="3">
        <v>127</v>
      </c>
      <c r="X2078" s="3">
        <v>127</v>
      </c>
      <c r="Y2078" s="3">
        <v>2076</v>
      </c>
      <c r="Z2078" s="3" t="s">
        <v>66</v>
      </c>
      <c r="AA2078" s="3">
        <v>26</v>
      </c>
      <c r="AB2078" s="3">
        <v>11</v>
      </c>
      <c r="AC2078" s="3">
        <v>6102890</v>
      </c>
      <c r="AD2078" s="3">
        <v>2079825</v>
      </c>
      <c r="AE2078" s="3" t="s">
        <v>63</v>
      </c>
      <c r="AF2078" s="3">
        <v>9</v>
      </c>
      <c r="AG2078" s="3">
        <v>3</v>
      </c>
    </row>
    <row r="2079" spans="1:33" ht="15.75" customHeight="1" x14ac:dyDescent="0.15">
      <c r="A2079" s="3">
        <v>26335</v>
      </c>
      <c r="B2079" s="3">
        <v>2077</v>
      </c>
      <c r="C2079" s="3">
        <v>33</v>
      </c>
      <c r="D2079" s="3" t="s">
        <v>1043</v>
      </c>
      <c r="E2079" s="3" t="s">
        <v>21959</v>
      </c>
      <c r="F2079" s="3" t="s">
        <v>143</v>
      </c>
      <c r="G2079" s="3" t="s">
        <v>77</v>
      </c>
      <c r="H2079" s="3" t="s">
        <v>2321</v>
      </c>
      <c r="I2079" s="3" t="s">
        <v>79</v>
      </c>
      <c r="J2079" s="3">
        <v>192.9931</v>
      </c>
      <c r="K2079" s="3">
        <v>4133937</v>
      </c>
      <c r="L2079" s="3" t="s">
        <v>101</v>
      </c>
      <c r="M2079" s="3">
        <v>0</v>
      </c>
      <c r="N2079" s="3" t="s">
        <v>1043</v>
      </c>
      <c r="O2079" s="3" t="s">
        <v>21959</v>
      </c>
      <c r="P2079" s="8">
        <v>37622</v>
      </c>
      <c r="Q2079" s="3" t="s">
        <v>6301</v>
      </c>
      <c r="R2079" s="5" t="s">
        <v>21961</v>
      </c>
      <c r="S2079" s="3" t="s">
        <v>2321</v>
      </c>
      <c r="T2079" s="3" t="s">
        <v>77</v>
      </c>
      <c r="V2079" s="3">
        <v>67</v>
      </c>
      <c r="W2079" s="3">
        <v>64</v>
      </c>
      <c r="X2079" s="3">
        <v>127</v>
      </c>
      <c r="Y2079" s="3">
        <v>2077</v>
      </c>
      <c r="Z2079" s="3" t="s">
        <v>101</v>
      </c>
      <c r="AA2079" s="3">
        <v>33</v>
      </c>
      <c r="AB2079" s="3">
        <v>18</v>
      </c>
      <c r="AC2079" s="3">
        <v>4133937</v>
      </c>
      <c r="AD2079" s="3">
        <v>1410933</v>
      </c>
      <c r="AE2079" s="3" t="s">
        <v>79</v>
      </c>
      <c r="AF2079" s="3">
        <v>10</v>
      </c>
      <c r="AG2079" s="3">
        <v>6</v>
      </c>
    </row>
    <row r="2080" spans="1:33" ht="15.75" customHeight="1" x14ac:dyDescent="0.15">
      <c r="A2080" s="3">
        <v>17389</v>
      </c>
      <c r="B2080" s="3">
        <v>2078</v>
      </c>
      <c r="C2080" s="3">
        <v>11</v>
      </c>
      <c r="D2080" s="3" t="s">
        <v>1047</v>
      </c>
      <c r="E2080" s="3" t="s">
        <v>21963</v>
      </c>
      <c r="F2080" s="3" t="s">
        <v>7229</v>
      </c>
      <c r="G2080" s="3" t="s">
        <v>733</v>
      </c>
      <c r="H2080" s="3" t="s">
        <v>12768</v>
      </c>
      <c r="I2080" s="3" t="s">
        <v>10624</v>
      </c>
      <c r="J2080" s="3">
        <v>192.81649999999999</v>
      </c>
      <c r="K2080" s="3">
        <v>6336596</v>
      </c>
      <c r="L2080" s="3" t="s">
        <v>356</v>
      </c>
      <c r="M2080" s="3">
        <v>4</v>
      </c>
      <c r="N2080" s="3" t="s">
        <v>1047</v>
      </c>
      <c r="O2080" s="3" t="s">
        <v>21963</v>
      </c>
      <c r="P2080" s="3" t="s">
        <v>987</v>
      </c>
      <c r="Q2080" s="3" t="s">
        <v>15800</v>
      </c>
      <c r="R2080" s="5" t="s">
        <v>21965</v>
      </c>
      <c r="S2080" s="3" t="s">
        <v>12768</v>
      </c>
      <c r="T2080" s="3" t="s">
        <v>733</v>
      </c>
      <c r="V2080" s="3">
        <v>16</v>
      </c>
      <c r="W2080" s="3">
        <v>0</v>
      </c>
      <c r="X2080" s="3">
        <v>107</v>
      </c>
      <c r="Y2080" s="3">
        <v>2078</v>
      </c>
      <c r="Z2080" s="3" t="s">
        <v>356</v>
      </c>
      <c r="AA2080" s="3">
        <v>11</v>
      </c>
      <c r="AB2080" s="3">
        <v>3</v>
      </c>
      <c r="AC2080" s="3">
        <v>6336596</v>
      </c>
      <c r="AD2080" s="3">
        <v>2164016</v>
      </c>
      <c r="AF2080" s="3">
        <v>18</v>
      </c>
      <c r="AG2080" s="3">
        <v>100</v>
      </c>
    </row>
    <row r="2081" spans="1:33" ht="15.75" customHeight="1" x14ac:dyDescent="0.15">
      <c r="A2081" s="3">
        <v>22577</v>
      </c>
      <c r="B2081" s="3">
        <v>2079</v>
      </c>
      <c r="C2081" s="3">
        <v>17</v>
      </c>
      <c r="D2081" s="3" t="s">
        <v>1083</v>
      </c>
      <c r="E2081" s="3" t="s">
        <v>21968</v>
      </c>
      <c r="F2081" s="3" t="s">
        <v>331</v>
      </c>
      <c r="G2081" s="3" t="s">
        <v>167</v>
      </c>
      <c r="H2081" s="3" t="s">
        <v>6543</v>
      </c>
      <c r="I2081" s="3" t="s">
        <v>283</v>
      </c>
      <c r="J2081" s="3">
        <v>192.81540000000001</v>
      </c>
      <c r="K2081" s="3">
        <v>4234456</v>
      </c>
      <c r="L2081" s="3" t="s">
        <v>75</v>
      </c>
      <c r="M2081" s="3">
        <v>1</v>
      </c>
      <c r="N2081" s="3" t="s">
        <v>1083</v>
      </c>
      <c r="O2081" s="3" t="s">
        <v>21968</v>
      </c>
      <c r="P2081" s="3" t="s">
        <v>987</v>
      </c>
      <c r="Q2081" s="3" t="s">
        <v>15802</v>
      </c>
      <c r="R2081" s="5" t="s">
        <v>21969</v>
      </c>
      <c r="S2081" s="3" t="s">
        <v>6543</v>
      </c>
      <c r="T2081" s="3" t="s">
        <v>167</v>
      </c>
      <c r="V2081" s="3">
        <v>127</v>
      </c>
      <c r="W2081" s="3">
        <v>48</v>
      </c>
      <c r="X2081" s="3">
        <v>51</v>
      </c>
      <c r="Y2081" s="3">
        <v>2079</v>
      </c>
      <c r="Z2081" s="3" t="s">
        <v>75</v>
      </c>
      <c r="AA2081" s="3">
        <v>17</v>
      </c>
      <c r="AB2081" s="3">
        <v>1</v>
      </c>
      <c r="AC2081" s="3">
        <v>4234456</v>
      </c>
      <c r="AD2081" s="3">
        <v>1446118</v>
      </c>
      <c r="AE2081" s="3" t="s">
        <v>283</v>
      </c>
      <c r="AF2081" s="3">
        <v>14</v>
      </c>
      <c r="AG2081" s="3">
        <v>1</v>
      </c>
    </row>
    <row r="2082" spans="1:33" ht="15.75" customHeight="1" x14ac:dyDescent="0.15">
      <c r="A2082" s="3">
        <v>21565</v>
      </c>
      <c r="B2082" s="3">
        <v>2080</v>
      </c>
      <c r="C2082" s="3">
        <v>79</v>
      </c>
      <c r="D2082" s="3" t="s">
        <v>1087</v>
      </c>
      <c r="E2082" s="3" t="s">
        <v>21971</v>
      </c>
      <c r="F2082" s="3" t="s">
        <v>855</v>
      </c>
      <c r="G2082" s="3" t="s">
        <v>292</v>
      </c>
      <c r="H2082" s="3" t="s">
        <v>2279</v>
      </c>
      <c r="I2082" s="3" t="s">
        <v>2280</v>
      </c>
      <c r="J2082" s="3">
        <v>192.6421</v>
      </c>
      <c r="K2082" s="3">
        <v>17964000</v>
      </c>
      <c r="L2082" s="3" t="s">
        <v>86</v>
      </c>
      <c r="M2082" s="3">
        <v>1</v>
      </c>
      <c r="N2082" s="3" t="s">
        <v>1087</v>
      </c>
      <c r="O2082" s="3" t="s">
        <v>21971</v>
      </c>
      <c r="P2082" s="3" t="s">
        <v>179</v>
      </c>
      <c r="Q2082" s="3" t="s">
        <v>15806</v>
      </c>
      <c r="R2082" s="5" t="s">
        <v>21974</v>
      </c>
      <c r="S2082" s="3" t="s">
        <v>2279</v>
      </c>
      <c r="T2082" s="3" t="s">
        <v>292</v>
      </c>
      <c r="V2082" s="3">
        <v>68</v>
      </c>
      <c r="W2082" s="3">
        <v>20</v>
      </c>
      <c r="X2082" s="3">
        <v>59</v>
      </c>
      <c r="Y2082" s="3">
        <v>2080</v>
      </c>
      <c r="Z2082" s="3" t="s">
        <v>86</v>
      </c>
      <c r="AA2082" s="3">
        <v>79</v>
      </c>
      <c r="AB2082" s="3">
        <v>40</v>
      </c>
      <c r="AC2082" s="3">
        <v>17964000</v>
      </c>
      <c r="AD2082" s="3">
        <v>6138556</v>
      </c>
      <c r="AE2082" s="3" t="s">
        <v>2280</v>
      </c>
      <c r="AF2082" s="3">
        <v>16</v>
      </c>
      <c r="AG2082" s="3">
        <v>52</v>
      </c>
    </row>
    <row r="2083" spans="1:33" ht="15.75" customHeight="1" x14ac:dyDescent="0.15">
      <c r="A2083" s="3">
        <v>17875</v>
      </c>
      <c r="B2083" s="3">
        <v>2081</v>
      </c>
      <c r="C2083" s="3">
        <v>250</v>
      </c>
      <c r="D2083" s="3" t="s">
        <v>1089</v>
      </c>
      <c r="E2083" s="3" t="s">
        <v>21975</v>
      </c>
      <c r="F2083" s="3" t="s">
        <v>635</v>
      </c>
      <c r="G2083" s="3" t="s">
        <v>236</v>
      </c>
      <c r="H2083" s="3" t="s">
        <v>614</v>
      </c>
      <c r="I2083" s="3" t="s">
        <v>686</v>
      </c>
      <c r="J2083" s="3">
        <v>192.5934</v>
      </c>
      <c r="K2083" s="3">
        <v>41080110</v>
      </c>
      <c r="L2083" s="3" t="s">
        <v>215</v>
      </c>
      <c r="M2083" s="3">
        <v>4</v>
      </c>
      <c r="N2083" s="3" t="s">
        <v>1089</v>
      </c>
      <c r="O2083" s="3" t="s">
        <v>21975</v>
      </c>
      <c r="P2083" s="3" t="s">
        <v>987</v>
      </c>
      <c r="Q2083" s="3" t="s">
        <v>15812</v>
      </c>
      <c r="R2083" s="5" t="s">
        <v>21976</v>
      </c>
      <c r="S2083" s="3" t="s">
        <v>614</v>
      </c>
      <c r="T2083" s="3" t="s">
        <v>236</v>
      </c>
      <c r="V2083" s="3">
        <v>26</v>
      </c>
      <c r="W2083" s="3">
        <v>0</v>
      </c>
      <c r="X2083" s="3">
        <v>117</v>
      </c>
      <c r="Y2083" s="3">
        <v>2081</v>
      </c>
      <c r="Z2083" s="3" t="s">
        <v>215</v>
      </c>
      <c r="AA2083" s="3">
        <v>250</v>
      </c>
      <c r="AB2083" s="3">
        <v>89</v>
      </c>
      <c r="AC2083" s="3">
        <v>41080110</v>
      </c>
      <c r="AD2083" s="3">
        <v>14040000</v>
      </c>
      <c r="AF2083" s="3">
        <v>7</v>
      </c>
      <c r="AG2083" s="3">
        <v>69</v>
      </c>
    </row>
    <row r="2084" spans="1:33" ht="15.75" customHeight="1" x14ac:dyDescent="0.15">
      <c r="A2084" s="3">
        <v>25173</v>
      </c>
      <c r="B2084" s="3">
        <v>2082</v>
      </c>
      <c r="C2084" s="3">
        <v>39</v>
      </c>
      <c r="D2084" s="3" t="s">
        <v>1093</v>
      </c>
      <c r="E2084" s="3" t="s">
        <v>21978</v>
      </c>
      <c r="F2084" s="3" t="s">
        <v>4061</v>
      </c>
      <c r="G2084" s="3" t="s">
        <v>446</v>
      </c>
      <c r="H2084" s="3" t="s">
        <v>2435</v>
      </c>
      <c r="I2084" s="3" t="s">
        <v>2435</v>
      </c>
      <c r="J2084" s="3">
        <v>192.4735</v>
      </c>
      <c r="K2084" s="3">
        <v>5336108</v>
      </c>
      <c r="L2084" s="3" t="s">
        <v>335</v>
      </c>
      <c r="M2084" s="3">
        <v>0</v>
      </c>
      <c r="N2084" s="3" t="s">
        <v>1093</v>
      </c>
      <c r="O2084" s="3" t="s">
        <v>21978</v>
      </c>
      <c r="P2084" s="8">
        <v>33970</v>
      </c>
      <c r="Q2084" s="3" t="s">
        <v>15819</v>
      </c>
      <c r="R2084" s="5" t="s">
        <v>21979</v>
      </c>
      <c r="S2084" s="3" t="s">
        <v>2435</v>
      </c>
      <c r="T2084" s="3" t="s">
        <v>446</v>
      </c>
      <c r="V2084" s="3">
        <v>75</v>
      </c>
      <c r="W2084" s="3">
        <v>71</v>
      </c>
      <c r="X2084" s="3">
        <v>59</v>
      </c>
      <c r="Y2084" s="3">
        <v>2082</v>
      </c>
      <c r="Z2084" s="3" t="s">
        <v>335</v>
      </c>
      <c r="AA2084" s="3">
        <v>39</v>
      </c>
      <c r="AB2084" s="3">
        <v>21</v>
      </c>
      <c r="AC2084" s="3">
        <v>5336108</v>
      </c>
      <c r="AD2084" s="3">
        <v>1824476</v>
      </c>
      <c r="AE2084" s="3" t="s">
        <v>2435</v>
      </c>
      <c r="AF2084" s="3">
        <v>21</v>
      </c>
      <c r="AG2084" s="3">
        <v>29</v>
      </c>
    </row>
    <row r="2085" spans="1:33" ht="15.75" customHeight="1" x14ac:dyDescent="0.15">
      <c r="A2085" s="3">
        <v>11858</v>
      </c>
      <c r="B2085" s="3">
        <v>2083</v>
      </c>
      <c r="C2085" s="3">
        <v>41</v>
      </c>
      <c r="D2085" s="3" t="s">
        <v>1099</v>
      </c>
      <c r="E2085" s="3" t="s">
        <v>21981</v>
      </c>
      <c r="F2085" s="3" t="s">
        <v>657</v>
      </c>
      <c r="G2085" s="3" t="s">
        <v>246</v>
      </c>
      <c r="H2085" s="3" t="s">
        <v>934</v>
      </c>
      <c r="I2085" s="3" t="s">
        <v>264</v>
      </c>
      <c r="J2085" s="3">
        <v>192.38399999999999</v>
      </c>
      <c r="K2085" s="3">
        <v>10142977</v>
      </c>
      <c r="L2085" s="3" t="s">
        <v>162</v>
      </c>
      <c r="M2085" s="3">
        <v>4</v>
      </c>
      <c r="N2085" s="3" t="s">
        <v>1099</v>
      </c>
      <c r="O2085" s="3" t="s">
        <v>21981</v>
      </c>
      <c r="P2085" s="3" t="s">
        <v>4433</v>
      </c>
      <c r="Q2085" s="3" t="s">
        <v>15826</v>
      </c>
      <c r="R2085" s="5" t="s">
        <v>21982</v>
      </c>
      <c r="S2085" s="3" t="s">
        <v>934</v>
      </c>
      <c r="T2085" s="3" t="s">
        <v>246</v>
      </c>
      <c r="V2085" s="3">
        <v>127</v>
      </c>
      <c r="W2085" s="3">
        <v>78</v>
      </c>
      <c r="X2085" s="3">
        <v>127</v>
      </c>
      <c r="Y2085" s="3">
        <v>2083</v>
      </c>
      <c r="Z2085" s="3" t="s">
        <v>162</v>
      </c>
      <c r="AA2085" s="3">
        <v>41</v>
      </c>
      <c r="AB2085" s="3">
        <v>20</v>
      </c>
      <c r="AC2085" s="3">
        <v>10142977</v>
      </c>
      <c r="AD2085" s="3">
        <v>3469060</v>
      </c>
      <c r="AE2085" s="3" t="s">
        <v>264</v>
      </c>
      <c r="AF2085" s="3">
        <v>8</v>
      </c>
      <c r="AG2085" s="3">
        <v>8</v>
      </c>
    </row>
    <row r="2086" spans="1:33" ht="15.75" customHeight="1" x14ac:dyDescent="0.15">
      <c r="A2086" s="3">
        <v>26355</v>
      </c>
      <c r="B2086" s="3">
        <v>2084</v>
      </c>
      <c r="C2086" s="3">
        <v>9</v>
      </c>
      <c r="D2086" s="3" t="s">
        <v>1126</v>
      </c>
      <c r="E2086" s="3" t="s">
        <v>21984</v>
      </c>
      <c r="F2086" s="3" t="s">
        <v>6874</v>
      </c>
      <c r="G2086" s="3" t="s">
        <v>621</v>
      </c>
      <c r="H2086" s="3" t="s">
        <v>12785</v>
      </c>
      <c r="I2086" s="3" t="s">
        <v>4662</v>
      </c>
      <c r="J2086" s="3">
        <v>192.137</v>
      </c>
      <c r="K2086" s="3">
        <v>2682399</v>
      </c>
      <c r="L2086" s="3" t="s">
        <v>356</v>
      </c>
      <c r="M2086" s="3">
        <v>0</v>
      </c>
      <c r="N2086" s="3" t="s">
        <v>1126</v>
      </c>
      <c r="O2086" s="3" t="s">
        <v>21984</v>
      </c>
      <c r="P2086" s="8">
        <v>39448</v>
      </c>
      <c r="Q2086" s="3" t="s">
        <v>15835</v>
      </c>
      <c r="R2086" s="5" t="s">
        <v>21986</v>
      </c>
      <c r="S2086" s="3" t="s">
        <v>12785</v>
      </c>
      <c r="T2086" s="3" t="s">
        <v>621</v>
      </c>
      <c r="V2086" s="3">
        <v>35</v>
      </c>
      <c r="W2086" s="3">
        <v>22</v>
      </c>
      <c r="X2086" s="3">
        <v>108</v>
      </c>
      <c r="Y2086" s="3">
        <v>2084</v>
      </c>
      <c r="Z2086" s="3" t="s">
        <v>356</v>
      </c>
      <c r="AA2086" s="3">
        <v>9</v>
      </c>
      <c r="AB2086" s="3">
        <v>5</v>
      </c>
      <c r="AC2086" s="3">
        <v>2682399</v>
      </c>
      <c r="AD2086" s="3">
        <v>918199</v>
      </c>
      <c r="AE2086" s="3" t="s">
        <v>4662</v>
      </c>
      <c r="AF2086" s="3">
        <v>18</v>
      </c>
      <c r="AG2086" s="3">
        <v>82</v>
      </c>
    </row>
    <row r="2087" spans="1:33" ht="15.75" customHeight="1" x14ac:dyDescent="0.15">
      <c r="A2087" s="3">
        <v>24129</v>
      </c>
      <c r="B2087" s="3">
        <v>2085</v>
      </c>
      <c r="C2087" s="3">
        <v>30</v>
      </c>
      <c r="D2087" s="3" t="s">
        <v>1128</v>
      </c>
      <c r="E2087" s="3" t="s">
        <v>21988</v>
      </c>
      <c r="F2087" s="3" t="s">
        <v>297</v>
      </c>
      <c r="G2087" s="3" t="s">
        <v>146</v>
      </c>
      <c r="H2087" s="3" t="s">
        <v>2130</v>
      </c>
      <c r="I2087" s="3" t="s">
        <v>2725</v>
      </c>
      <c r="J2087" s="3">
        <v>192.06890000000001</v>
      </c>
      <c r="K2087" s="3">
        <v>4684017</v>
      </c>
      <c r="L2087" s="3" t="s">
        <v>101</v>
      </c>
      <c r="M2087" s="3">
        <v>1</v>
      </c>
      <c r="N2087" s="3" t="s">
        <v>1128</v>
      </c>
      <c r="O2087" s="3" t="s">
        <v>21988</v>
      </c>
      <c r="P2087" s="3" t="s">
        <v>1063</v>
      </c>
      <c r="Q2087" s="3" t="s">
        <v>15842</v>
      </c>
      <c r="R2087" s="5" t="s">
        <v>21989</v>
      </c>
      <c r="S2087" s="3" t="s">
        <v>2130</v>
      </c>
      <c r="T2087" s="3" t="s">
        <v>146</v>
      </c>
      <c r="V2087" s="3">
        <v>45</v>
      </c>
      <c r="X2087" s="3">
        <v>127</v>
      </c>
      <c r="Y2087" s="3">
        <v>2085</v>
      </c>
      <c r="Z2087" s="3" t="s">
        <v>101</v>
      </c>
      <c r="AA2087" s="3">
        <v>30</v>
      </c>
      <c r="AB2087" s="3">
        <v>18</v>
      </c>
      <c r="AC2087" s="3">
        <v>4684017</v>
      </c>
      <c r="AD2087" s="3">
        <v>1603737</v>
      </c>
      <c r="AE2087" s="3" t="s">
        <v>2725</v>
      </c>
      <c r="AF2087" s="3">
        <v>10</v>
      </c>
      <c r="AG2087" s="3">
        <v>30</v>
      </c>
    </row>
    <row r="2088" spans="1:33" ht="15.75" customHeight="1" x14ac:dyDescent="0.15">
      <c r="A2088" s="3">
        <v>20933</v>
      </c>
      <c r="B2088" s="3">
        <v>2086</v>
      </c>
      <c r="C2088" s="3">
        <v>158</v>
      </c>
      <c r="D2088" s="3" t="s">
        <v>1130</v>
      </c>
      <c r="E2088" s="3" t="s">
        <v>21991</v>
      </c>
      <c r="F2088" s="3" t="s">
        <v>1121</v>
      </c>
      <c r="G2088" s="3" t="s">
        <v>497</v>
      </c>
      <c r="H2088" s="3" t="s">
        <v>7469</v>
      </c>
      <c r="I2088" s="3" t="s">
        <v>1587</v>
      </c>
      <c r="J2088" s="3">
        <v>192.035</v>
      </c>
      <c r="K2088" s="3">
        <v>25744637</v>
      </c>
      <c r="L2088" s="3" t="s">
        <v>40</v>
      </c>
      <c r="M2088" s="3">
        <v>3</v>
      </c>
      <c r="N2088" s="3" t="s">
        <v>1130</v>
      </c>
      <c r="O2088" s="3" t="s">
        <v>21991</v>
      </c>
      <c r="P2088" s="3" t="s">
        <v>787</v>
      </c>
      <c r="Q2088" s="3" t="s">
        <v>15848</v>
      </c>
      <c r="R2088" s="5" t="s">
        <v>21993</v>
      </c>
      <c r="S2088" s="3" t="s">
        <v>7469</v>
      </c>
      <c r="T2088" s="3" t="s">
        <v>497</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15">
      <c r="A2089" s="3">
        <v>25421</v>
      </c>
      <c r="B2089" s="3">
        <v>2087</v>
      </c>
      <c r="C2089" s="3">
        <v>10</v>
      </c>
      <c r="D2089" s="3" t="s">
        <v>1133</v>
      </c>
      <c r="E2089" s="3" t="s">
        <v>21995</v>
      </c>
      <c r="F2089" s="3" t="s">
        <v>657</v>
      </c>
      <c r="G2089" s="3" t="s">
        <v>246</v>
      </c>
      <c r="H2089" s="3" t="s">
        <v>240</v>
      </c>
      <c r="I2089" s="3" t="s">
        <v>240</v>
      </c>
      <c r="J2089" s="3">
        <v>192.0402</v>
      </c>
      <c r="K2089" s="3">
        <v>2129785</v>
      </c>
      <c r="L2089" s="3" t="s">
        <v>162</v>
      </c>
      <c r="M2089" s="3">
        <v>0</v>
      </c>
      <c r="N2089" s="3" t="s">
        <v>1133</v>
      </c>
      <c r="O2089" s="3" t="s">
        <v>21995</v>
      </c>
      <c r="P2089" s="8">
        <v>39448</v>
      </c>
      <c r="Q2089" s="3" t="s">
        <v>15855</v>
      </c>
      <c r="R2089" s="5" t="s">
        <v>21997</v>
      </c>
      <c r="S2089" s="3" t="s">
        <v>240</v>
      </c>
      <c r="T2089" s="3" t="s">
        <v>246</v>
      </c>
      <c r="V2089" s="3">
        <v>127</v>
      </c>
      <c r="W2089" s="3">
        <v>44</v>
      </c>
      <c r="X2089" s="3">
        <v>127</v>
      </c>
      <c r="Y2089" s="3">
        <v>2087</v>
      </c>
      <c r="Z2089" s="3" t="s">
        <v>162</v>
      </c>
      <c r="AA2089" s="3">
        <v>10</v>
      </c>
      <c r="AB2089" s="3">
        <v>1</v>
      </c>
      <c r="AC2089" s="3">
        <v>2129785</v>
      </c>
      <c r="AD2089" s="3">
        <v>729278</v>
      </c>
      <c r="AE2089" s="3" t="s">
        <v>240</v>
      </c>
      <c r="AF2089" s="3">
        <v>8</v>
      </c>
      <c r="AG2089" s="3">
        <v>18</v>
      </c>
    </row>
    <row r="2090" spans="1:33" ht="15.75" customHeight="1" x14ac:dyDescent="0.15">
      <c r="A2090" s="3">
        <v>23318</v>
      </c>
      <c r="B2090" s="3">
        <v>2088</v>
      </c>
      <c r="C2090" s="3">
        <v>24</v>
      </c>
      <c r="D2090" s="3" t="s">
        <v>1135</v>
      </c>
      <c r="E2090" s="3" t="s">
        <v>21999</v>
      </c>
      <c r="F2090" s="3" t="s">
        <v>331</v>
      </c>
      <c r="G2090" s="3" t="s">
        <v>167</v>
      </c>
      <c r="H2090" s="3" t="s">
        <v>12795</v>
      </c>
      <c r="I2090" s="3" t="s">
        <v>271</v>
      </c>
      <c r="J2090" s="3">
        <v>191.83860000000001</v>
      </c>
      <c r="K2090" s="3">
        <v>9154000</v>
      </c>
      <c r="L2090" s="3" t="s">
        <v>538</v>
      </c>
      <c r="M2090" s="3">
        <v>1</v>
      </c>
      <c r="N2090" s="3" t="s">
        <v>1135</v>
      </c>
      <c r="O2090" s="3" t="s">
        <v>21999</v>
      </c>
      <c r="P2090" s="3" t="s">
        <v>835</v>
      </c>
      <c r="Q2090" s="3" t="s">
        <v>15861</v>
      </c>
      <c r="R2090" s="5" t="s">
        <v>22000</v>
      </c>
      <c r="S2090" s="3" t="s">
        <v>12795</v>
      </c>
      <c r="T2090" s="3" t="s">
        <v>167</v>
      </c>
      <c r="V2090" s="3">
        <v>127</v>
      </c>
      <c r="W2090" s="3">
        <v>29</v>
      </c>
      <c r="X2090" s="3">
        <v>67</v>
      </c>
      <c r="Y2090" s="3">
        <v>2088</v>
      </c>
      <c r="Z2090" s="3" t="s">
        <v>538</v>
      </c>
      <c r="AA2090" s="3">
        <v>24</v>
      </c>
      <c r="AB2090" s="3">
        <v>14</v>
      </c>
      <c r="AC2090" s="3">
        <v>9154000</v>
      </c>
      <c r="AD2090" s="3">
        <v>3136665</v>
      </c>
      <c r="AE2090" s="3" t="s">
        <v>271</v>
      </c>
      <c r="AF2090" s="3">
        <v>3</v>
      </c>
      <c r="AG2090" s="3">
        <v>7</v>
      </c>
    </row>
    <row r="2091" spans="1:33" ht="15.75" customHeight="1" x14ac:dyDescent="0.15">
      <c r="A2091" s="3">
        <v>1304</v>
      </c>
      <c r="B2091" s="3">
        <v>2089</v>
      </c>
      <c r="C2091" s="3">
        <v>300</v>
      </c>
      <c r="D2091" s="3" t="s">
        <v>1139</v>
      </c>
      <c r="E2091" s="3" t="s">
        <v>22002</v>
      </c>
      <c r="F2091" s="3" t="s">
        <v>210</v>
      </c>
      <c r="G2091" s="3" t="s">
        <v>114</v>
      </c>
      <c r="H2091" s="3" t="s">
        <v>256</v>
      </c>
      <c r="I2091" s="3" t="s">
        <v>116</v>
      </c>
      <c r="J2091" s="3">
        <v>191.67699999999999</v>
      </c>
      <c r="K2091" s="3">
        <v>36500381</v>
      </c>
      <c r="L2091" s="3" t="s">
        <v>526</v>
      </c>
      <c r="M2091" s="3">
        <v>6</v>
      </c>
      <c r="N2091" s="3" t="s">
        <v>1139</v>
      </c>
      <c r="O2091" s="3" t="s">
        <v>22002</v>
      </c>
      <c r="P2091" s="3" t="s">
        <v>835</v>
      </c>
      <c r="Q2091" s="3" t="s">
        <v>15867</v>
      </c>
      <c r="R2091" s="5" t="s">
        <v>22004</v>
      </c>
      <c r="S2091" s="3" t="s">
        <v>256</v>
      </c>
      <c r="T2091" s="3" t="s">
        <v>114</v>
      </c>
      <c r="V2091" s="3">
        <v>41</v>
      </c>
      <c r="W2091" s="3">
        <v>35</v>
      </c>
      <c r="X2091" s="3">
        <v>30</v>
      </c>
      <c r="Y2091" s="3">
        <v>2089</v>
      </c>
      <c r="Z2091" s="3" t="s">
        <v>526</v>
      </c>
      <c r="AA2091" s="3">
        <v>300</v>
      </c>
      <c r="AB2091" s="3">
        <v>25</v>
      </c>
      <c r="AC2091" s="3">
        <v>36500381</v>
      </c>
      <c r="AD2091" s="3">
        <v>12513971</v>
      </c>
      <c r="AE2091" s="3" t="s">
        <v>116</v>
      </c>
      <c r="AF2091" s="3">
        <v>19</v>
      </c>
      <c r="AG2091" s="3">
        <v>46</v>
      </c>
    </row>
    <row r="2092" spans="1:33" ht="15.75" customHeight="1" x14ac:dyDescent="0.15">
      <c r="A2092" s="3">
        <v>25180</v>
      </c>
      <c r="B2092" s="3">
        <v>2090</v>
      </c>
      <c r="C2092" s="3">
        <v>75</v>
      </c>
      <c r="D2092" s="3" t="s">
        <v>1143</v>
      </c>
      <c r="E2092" s="3" t="s">
        <v>22005</v>
      </c>
      <c r="F2092" s="3" t="s">
        <v>6767</v>
      </c>
      <c r="G2092" s="3" t="s">
        <v>796</v>
      </c>
      <c r="H2092" s="3" t="s">
        <v>4456</v>
      </c>
      <c r="I2092" s="3" t="s">
        <v>4522</v>
      </c>
      <c r="J2092" s="3">
        <v>191.62540000000001</v>
      </c>
      <c r="K2092" s="3">
        <v>2772891</v>
      </c>
      <c r="L2092" s="3" t="s">
        <v>40</v>
      </c>
      <c r="M2092" s="3">
        <v>0</v>
      </c>
      <c r="N2092" s="3" t="s">
        <v>1143</v>
      </c>
      <c r="O2092" s="3" t="s">
        <v>22005</v>
      </c>
      <c r="P2092" s="8">
        <v>38718</v>
      </c>
      <c r="Q2092" s="3" t="s">
        <v>15875</v>
      </c>
      <c r="R2092" s="5" t="s">
        <v>22007</v>
      </c>
      <c r="S2092" s="3" t="s">
        <v>4456</v>
      </c>
      <c r="T2092" s="3" t="s">
        <v>796</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15">
      <c r="A2093" s="3">
        <v>26442</v>
      </c>
      <c r="B2093" s="3">
        <v>2091</v>
      </c>
      <c r="C2093" s="3">
        <v>20</v>
      </c>
      <c r="D2093" s="3" t="s">
        <v>1145</v>
      </c>
      <c r="E2093" s="3" t="s">
        <v>22008</v>
      </c>
      <c r="F2093" s="3" t="s">
        <v>36</v>
      </c>
      <c r="G2093" s="3" t="s">
        <v>37</v>
      </c>
      <c r="H2093" s="3" t="s">
        <v>89</v>
      </c>
      <c r="I2093" s="3" t="s">
        <v>89</v>
      </c>
      <c r="J2093" s="3">
        <v>191.43340000000001</v>
      </c>
      <c r="K2093" s="3">
        <v>3227861</v>
      </c>
      <c r="L2093" s="3" t="s">
        <v>66</v>
      </c>
      <c r="M2093" s="3">
        <v>0</v>
      </c>
      <c r="N2093" s="3" t="s">
        <v>1145</v>
      </c>
      <c r="O2093" s="3" t="s">
        <v>22008</v>
      </c>
      <c r="P2093" s="8">
        <v>39448</v>
      </c>
      <c r="Q2093" s="3" t="s">
        <v>1971</v>
      </c>
      <c r="R2093" s="5" t="s">
        <v>22010</v>
      </c>
      <c r="S2093" s="3" t="s">
        <v>89</v>
      </c>
      <c r="T2093" s="3" t="s">
        <v>37</v>
      </c>
      <c r="V2093" s="3">
        <v>127</v>
      </c>
      <c r="W2093" s="3">
        <v>88</v>
      </c>
      <c r="X2093" s="3">
        <v>127</v>
      </c>
      <c r="Y2093" s="3">
        <v>2091</v>
      </c>
      <c r="Z2093" s="3" t="s">
        <v>66</v>
      </c>
      <c r="AA2093" s="3">
        <v>20</v>
      </c>
      <c r="AB2093" s="3">
        <v>8</v>
      </c>
      <c r="AC2093" s="3">
        <v>3227861</v>
      </c>
      <c r="AD2093" s="3">
        <v>1107581</v>
      </c>
      <c r="AE2093" s="3" t="s">
        <v>89</v>
      </c>
      <c r="AF2093" s="3">
        <v>9</v>
      </c>
      <c r="AG2093" s="3">
        <v>4</v>
      </c>
    </row>
    <row r="2094" spans="1:33" ht="15.75" customHeight="1" x14ac:dyDescent="0.15">
      <c r="A2094" s="3">
        <v>25989</v>
      </c>
      <c r="B2094" s="3">
        <v>2092</v>
      </c>
      <c r="C2094" s="3">
        <v>305</v>
      </c>
      <c r="D2094" s="3" t="s">
        <v>1147</v>
      </c>
      <c r="E2094" s="3" t="s">
        <v>22012</v>
      </c>
      <c r="F2094" s="3" t="s">
        <v>1009</v>
      </c>
      <c r="G2094" s="3" t="s">
        <v>403</v>
      </c>
      <c r="H2094" s="3" t="s">
        <v>11604</v>
      </c>
      <c r="I2094" s="3" t="s">
        <v>1032</v>
      </c>
      <c r="J2094" s="3">
        <v>191.16309999999999</v>
      </c>
      <c r="K2094" s="3">
        <v>3811660</v>
      </c>
      <c r="L2094" s="3" t="s">
        <v>59</v>
      </c>
      <c r="M2094" s="3">
        <v>0</v>
      </c>
      <c r="N2094" s="3" t="s">
        <v>1147</v>
      </c>
      <c r="O2094" s="3" t="s">
        <v>22012</v>
      </c>
      <c r="P2094" s="8">
        <v>38718</v>
      </c>
      <c r="Q2094" s="3" t="s">
        <v>15887</v>
      </c>
      <c r="R2094" s="5" t="s">
        <v>22013</v>
      </c>
      <c r="S2094" s="3" t="s">
        <v>11604</v>
      </c>
      <c r="T2094" s="3" t="s">
        <v>403</v>
      </c>
      <c r="V2094" s="3">
        <v>64</v>
      </c>
      <c r="W2094" s="3">
        <v>52</v>
      </c>
      <c r="X2094" s="3">
        <v>127</v>
      </c>
      <c r="Y2094" s="3">
        <v>2092</v>
      </c>
      <c r="Z2094" s="3" t="s">
        <v>59</v>
      </c>
      <c r="AA2094" s="3">
        <v>305</v>
      </c>
      <c r="AB2094" s="3">
        <v>118</v>
      </c>
      <c r="AC2094" s="3">
        <v>3811660</v>
      </c>
      <c r="AD2094" s="3">
        <v>1309115</v>
      </c>
      <c r="AE2094" s="3" t="s">
        <v>1032</v>
      </c>
      <c r="AF2094" s="3">
        <v>17</v>
      </c>
      <c r="AG2094" s="3">
        <v>49</v>
      </c>
    </row>
    <row r="2095" spans="1:33" ht="15.75" customHeight="1" x14ac:dyDescent="0.15">
      <c r="A2095" s="3">
        <v>21610</v>
      </c>
      <c r="B2095" s="3">
        <v>2093</v>
      </c>
      <c r="C2095" s="3">
        <v>27</v>
      </c>
      <c r="D2095" s="3" t="s">
        <v>1152</v>
      </c>
      <c r="E2095" s="3" t="s">
        <v>22015</v>
      </c>
      <c r="F2095" s="3" t="s">
        <v>164</v>
      </c>
      <c r="G2095" s="3" t="s">
        <v>92</v>
      </c>
      <c r="H2095" s="3" t="s">
        <v>126</v>
      </c>
      <c r="I2095" s="3" t="s">
        <v>7602</v>
      </c>
      <c r="J2095" s="3">
        <v>190.9974</v>
      </c>
      <c r="K2095" s="3">
        <v>3461044</v>
      </c>
      <c r="L2095" s="3" t="s">
        <v>71</v>
      </c>
      <c r="M2095" s="3">
        <v>2</v>
      </c>
      <c r="N2095" s="3" t="s">
        <v>1152</v>
      </c>
      <c r="O2095" s="3" t="s">
        <v>22015</v>
      </c>
      <c r="P2095" s="3" t="s">
        <v>1000</v>
      </c>
      <c r="Q2095" s="3" t="s">
        <v>15896</v>
      </c>
      <c r="R2095" s="5" t="s">
        <v>22016</v>
      </c>
      <c r="S2095" s="3" t="s">
        <v>126</v>
      </c>
      <c r="T2095" s="3" t="s">
        <v>92</v>
      </c>
      <c r="V2095" s="3">
        <v>10</v>
      </c>
      <c r="W2095" s="3">
        <v>0</v>
      </c>
      <c r="X2095" s="3">
        <v>127</v>
      </c>
      <c r="Y2095" s="3">
        <v>2093</v>
      </c>
      <c r="Z2095" s="3" t="s">
        <v>71</v>
      </c>
      <c r="AA2095" s="3">
        <v>27</v>
      </c>
      <c r="AB2095" s="3">
        <v>8</v>
      </c>
      <c r="AC2095" s="3">
        <v>3461044</v>
      </c>
      <c r="AD2095" s="3">
        <v>1189373</v>
      </c>
      <c r="AF2095" s="3">
        <v>5</v>
      </c>
      <c r="AG2095" s="3">
        <v>98</v>
      </c>
    </row>
    <row r="2096" spans="1:33" ht="15.75" customHeight="1" x14ac:dyDescent="0.15">
      <c r="A2096" s="3">
        <v>18835</v>
      </c>
      <c r="B2096" s="3">
        <v>2094</v>
      </c>
      <c r="C2096" s="3">
        <v>175</v>
      </c>
      <c r="D2096" s="3" t="s">
        <v>1174</v>
      </c>
      <c r="E2096" s="3" t="s">
        <v>22018</v>
      </c>
      <c r="F2096" s="3" t="s">
        <v>269</v>
      </c>
      <c r="G2096" s="3" t="s">
        <v>133</v>
      </c>
      <c r="H2096" s="3" t="s">
        <v>189</v>
      </c>
      <c r="I2096" s="3" t="s">
        <v>190</v>
      </c>
      <c r="J2096" s="3">
        <v>190.9434</v>
      </c>
      <c r="K2096" s="3">
        <v>15775095</v>
      </c>
      <c r="L2096" s="3" t="s">
        <v>59</v>
      </c>
      <c r="M2096" s="3">
        <v>4</v>
      </c>
      <c r="N2096" s="3" t="s">
        <v>1174</v>
      </c>
      <c r="O2096" s="3" t="s">
        <v>22018</v>
      </c>
      <c r="P2096" s="3" t="s">
        <v>787</v>
      </c>
      <c r="Q2096" s="3" t="s">
        <v>15905</v>
      </c>
      <c r="R2096" s="5" t="s">
        <v>22020</v>
      </c>
      <c r="S2096" s="3" t="s">
        <v>189</v>
      </c>
      <c r="T2096" s="3" t="s">
        <v>133</v>
      </c>
      <c r="V2096" s="3">
        <v>55</v>
      </c>
      <c r="W2096" s="3">
        <v>0</v>
      </c>
      <c r="X2096" s="3">
        <v>127</v>
      </c>
      <c r="Y2096" s="3">
        <v>2094</v>
      </c>
      <c r="Z2096" s="3" t="s">
        <v>59</v>
      </c>
      <c r="AA2096" s="3">
        <v>175</v>
      </c>
      <c r="AB2096" s="3">
        <v>98</v>
      </c>
      <c r="AC2096" s="3">
        <v>15775095</v>
      </c>
      <c r="AD2096" s="3">
        <v>5422050</v>
      </c>
      <c r="AF2096" s="3">
        <v>17</v>
      </c>
      <c r="AG2096" s="3">
        <v>36</v>
      </c>
    </row>
    <row r="2097" spans="1:33" ht="15.75" customHeight="1" x14ac:dyDescent="0.15">
      <c r="A2097" s="3">
        <v>23270</v>
      </c>
      <c r="B2097" s="3">
        <v>2095</v>
      </c>
      <c r="C2097" s="3">
        <v>35</v>
      </c>
      <c r="D2097" s="3" t="s">
        <v>1176</v>
      </c>
      <c r="E2097" s="3" t="s">
        <v>22022</v>
      </c>
      <c r="F2097" s="3" t="s">
        <v>36</v>
      </c>
      <c r="G2097" s="3" t="s">
        <v>37</v>
      </c>
      <c r="H2097" s="3" t="s">
        <v>11152</v>
      </c>
      <c r="I2097" s="3" t="s">
        <v>39</v>
      </c>
      <c r="J2097" s="3">
        <v>190.85669999999999</v>
      </c>
      <c r="K2097" s="3">
        <v>2975857</v>
      </c>
      <c r="L2097" s="3" t="s">
        <v>162</v>
      </c>
      <c r="M2097" s="3">
        <v>1</v>
      </c>
      <c r="N2097" s="3" t="s">
        <v>1176</v>
      </c>
      <c r="O2097" s="3" t="s">
        <v>22022</v>
      </c>
      <c r="P2097" s="3" t="s">
        <v>41</v>
      </c>
      <c r="Q2097" s="3" t="s">
        <v>11149</v>
      </c>
      <c r="R2097" s="5" t="s">
        <v>22024</v>
      </c>
      <c r="S2097" s="3" t="s">
        <v>11152</v>
      </c>
      <c r="T2097" s="3" t="s">
        <v>37</v>
      </c>
      <c r="V2097" s="3">
        <v>127</v>
      </c>
      <c r="W2097" s="3">
        <v>127</v>
      </c>
      <c r="X2097" s="3">
        <v>127</v>
      </c>
      <c r="Y2097" s="3">
        <v>2095</v>
      </c>
      <c r="Z2097" s="3" t="s">
        <v>162</v>
      </c>
      <c r="AA2097" s="3">
        <v>35</v>
      </c>
      <c r="AB2097" s="3">
        <v>9</v>
      </c>
      <c r="AC2097" s="3">
        <v>2975857</v>
      </c>
      <c r="AD2097" s="3">
        <v>1023135</v>
      </c>
      <c r="AE2097" s="3" t="s">
        <v>39</v>
      </c>
      <c r="AF2097" s="3">
        <v>8</v>
      </c>
      <c r="AG2097" s="3">
        <v>2</v>
      </c>
    </row>
    <row r="2098" spans="1:33" ht="15.75" customHeight="1" x14ac:dyDescent="0.15">
      <c r="A2098" s="3">
        <v>1584</v>
      </c>
      <c r="B2098" s="3">
        <v>2096</v>
      </c>
      <c r="C2098" s="3">
        <v>5000</v>
      </c>
      <c r="D2098" s="3" t="s">
        <v>1178</v>
      </c>
      <c r="E2098" s="3" t="s">
        <v>22026</v>
      </c>
      <c r="F2098" s="3" t="s">
        <v>657</v>
      </c>
      <c r="G2098" s="3" t="s">
        <v>246</v>
      </c>
      <c r="H2098" s="3" t="s">
        <v>6013</v>
      </c>
      <c r="I2098" s="3" t="s">
        <v>264</v>
      </c>
      <c r="J2098" s="3">
        <v>190.8177</v>
      </c>
      <c r="K2098" s="3">
        <v>931745000</v>
      </c>
      <c r="L2098" s="3" t="s">
        <v>75</v>
      </c>
      <c r="M2098" s="3">
        <v>7</v>
      </c>
      <c r="N2098" s="3" t="s">
        <v>1178</v>
      </c>
      <c r="O2098" s="3" t="s">
        <v>22026</v>
      </c>
      <c r="P2098" s="3" t="s">
        <v>381</v>
      </c>
      <c r="Q2098" s="3" t="s">
        <v>15917</v>
      </c>
      <c r="R2098" s="5" t="s">
        <v>22027</v>
      </c>
      <c r="S2098" s="3" t="s">
        <v>6013</v>
      </c>
      <c r="T2098" s="3" t="s">
        <v>246</v>
      </c>
      <c r="V2098" s="3">
        <v>127</v>
      </c>
      <c r="W2098" s="3">
        <v>79</v>
      </c>
      <c r="X2098" s="3">
        <v>52</v>
      </c>
      <c r="Y2098" s="3">
        <v>2096</v>
      </c>
      <c r="Z2098" s="3" t="s">
        <v>75</v>
      </c>
      <c r="AA2098" s="3">
        <v>5000</v>
      </c>
      <c r="AB2098" s="3">
        <v>1663</v>
      </c>
      <c r="AC2098" s="3">
        <v>931745000</v>
      </c>
      <c r="AD2098" s="3">
        <v>320388000</v>
      </c>
      <c r="AE2098" s="3" t="s">
        <v>264</v>
      </c>
      <c r="AF2098" s="3">
        <v>14</v>
      </c>
      <c r="AG2098" s="3">
        <v>8</v>
      </c>
    </row>
    <row r="2099" spans="1:33" ht="15.75" customHeight="1" x14ac:dyDescent="0.15">
      <c r="A2099" s="3">
        <v>22201</v>
      </c>
      <c r="B2099" s="3">
        <v>2097</v>
      </c>
      <c r="C2099" s="3">
        <v>348</v>
      </c>
      <c r="D2099" s="3" t="s">
        <v>1205</v>
      </c>
      <c r="E2099" s="3" t="s">
        <v>22028</v>
      </c>
      <c r="F2099" s="3" t="s">
        <v>331</v>
      </c>
      <c r="G2099" s="3" t="s">
        <v>167</v>
      </c>
      <c r="H2099" s="3" t="s">
        <v>12814</v>
      </c>
      <c r="I2099" s="3" t="s">
        <v>271</v>
      </c>
      <c r="J2099" s="3">
        <v>190.8134</v>
      </c>
      <c r="K2099" s="3">
        <v>39954754</v>
      </c>
      <c r="L2099" s="3" t="s">
        <v>538</v>
      </c>
      <c r="M2099" s="3">
        <v>2</v>
      </c>
      <c r="N2099" s="3" t="s">
        <v>1205</v>
      </c>
      <c r="O2099" s="3" t="s">
        <v>22028</v>
      </c>
      <c r="P2099" s="3" t="s">
        <v>6091</v>
      </c>
      <c r="Q2099" s="3" t="s">
        <v>15923</v>
      </c>
      <c r="R2099" s="5" t="s">
        <v>22030</v>
      </c>
      <c r="S2099" s="3" t="s">
        <v>12814</v>
      </c>
      <c r="T2099" s="3" t="s">
        <v>167</v>
      </c>
      <c r="V2099" s="3">
        <v>127</v>
      </c>
      <c r="W2099" s="3">
        <v>30</v>
      </c>
      <c r="X2099" s="3">
        <v>68</v>
      </c>
      <c r="Y2099" s="3">
        <v>2097</v>
      </c>
      <c r="Z2099" s="3" t="s">
        <v>538</v>
      </c>
      <c r="AA2099" s="3">
        <v>348</v>
      </c>
      <c r="AB2099" s="3">
        <v>188</v>
      </c>
      <c r="AC2099" s="3">
        <v>39954754</v>
      </c>
      <c r="AD2099" s="3">
        <v>13738965</v>
      </c>
      <c r="AE2099" s="3" t="s">
        <v>271</v>
      </c>
      <c r="AF2099" s="3">
        <v>3</v>
      </c>
      <c r="AG2099" s="3">
        <v>7</v>
      </c>
    </row>
    <row r="2100" spans="1:33" ht="15.75" customHeight="1" x14ac:dyDescent="0.15">
      <c r="A2100" s="3">
        <v>23787</v>
      </c>
      <c r="B2100" s="3">
        <v>2098</v>
      </c>
      <c r="C2100" s="3">
        <v>37</v>
      </c>
      <c r="D2100" s="3" t="s">
        <v>1209</v>
      </c>
      <c r="E2100" s="3" t="s">
        <v>22032</v>
      </c>
      <c r="F2100" s="3" t="s">
        <v>475</v>
      </c>
      <c r="G2100" s="3" t="s">
        <v>277</v>
      </c>
      <c r="H2100" s="3" t="s">
        <v>1573</v>
      </c>
      <c r="I2100" s="3" t="s">
        <v>203</v>
      </c>
      <c r="J2100" s="3">
        <v>190.76249999999999</v>
      </c>
      <c r="K2100" s="3">
        <v>7090903</v>
      </c>
      <c r="L2100" s="3" t="s">
        <v>364</v>
      </c>
      <c r="M2100" s="3">
        <v>1</v>
      </c>
      <c r="N2100" s="3" t="s">
        <v>1209</v>
      </c>
      <c r="O2100" s="3" t="s">
        <v>22032</v>
      </c>
      <c r="P2100" s="3" t="s">
        <v>91</v>
      </c>
      <c r="Q2100" s="3" t="s">
        <v>7251</v>
      </c>
      <c r="R2100" s="5" t="s">
        <v>22033</v>
      </c>
      <c r="S2100" s="3" t="s">
        <v>1573</v>
      </c>
      <c r="T2100" s="3" t="s">
        <v>277</v>
      </c>
      <c r="V2100" s="3">
        <v>127</v>
      </c>
      <c r="W2100" s="3">
        <v>127</v>
      </c>
      <c r="X2100" s="3">
        <v>91</v>
      </c>
      <c r="Y2100" s="3">
        <v>2098</v>
      </c>
      <c r="Z2100" s="3" t="s">
        <v>364</v>
      </c>
      <c r="AA2100" s="3">
        <v>37</v>
      </c>
      <c r="AB2100" s="3">
        <v>10</v>
      </c>
      <c r="AC2100" s="3">
        <v>7090903</v>
      </c>
      <c r="AD2100" s="3">
        <v>2438727</v>
      </c>
      <c r="AE2100" s="3" t="s">
        <v>203</v>
      </c>
      <c r="AF2100" s="3">
        <v>20</v>
      </c>
      <c r="AG2100" s="3">
        <v>9</v>
      </c>
    </row>
    <row r="2101" spans="1:33" ht="15.75" customHeight="1" x14ac:dyDescent="0.15">
      <c r="A2101" s="3">
        <v>1206</v>
      </c>
      <c r="B2101" s="3">
        <v>2099</v>
      </c>
      <c r="C2101" s="3">
        <v>225</v>
      </c>
      <c r="D2101" s="3" t="s">
        <v>1210</v>
      </c>
      <c r="E2101" s="3" t="s">
        <v>22034</v>
      </c>
      <c r="F2101" s="3" t="s">
        <v>4061</v>
      </c>
      <c r="G2101" s="3" t="s">
        <v>446</v>
      </c>
      <c r="H2101" s="3" t="s">
        <v>4870</v>
      </c>
      <c r="I2101" s="3" t="s">
        <v>2435</v>
      </c>
      <c r="J2101" s="3">
        <v>190.7199</v>
      </c>
      <c r="K2101" s="3">
        <v>49703295</v>
      </c>
      <c r="L2101" s="3" t="s">
        <v>162</v>
      </c>
      <c r="M2101" s="3">
        <v>3</v>
      </c>
      <c r="N2101" s="3" t="s">
        <v>1210</v>
      </c>
      <c r="O2101" s="3" t="s">
        <v>22034</v>
      </c>
      <c r="P2101" s="3" t="s">
        <v>1063</v>
      </c>
      <c r="Q2101" s="3" t="s">
        <v>15933</v>
      </c>
      <c r="R2101" s="5" t="s">
        <v>22036</v>
      </c>
      <c r="S2101" s="3" t="s">
        <v>4870</v>
      </c>
      <c r="T2101" s="3" t="s">
        <v>446</v>
      </c>
      <c r="V2101" s="3">
        <v>76</v>
      </c>
      <c r="W2101" s="3">
        <v>72</v>
      </c>
      <c r="X2101" s="3">
        <v>127</v>
      </c>
      <c r="Y2101" s="3">
        <v>2099</v>
      </c>
      <c r="Z2101" s="3" t="s">
        <v>162</v>
      </c>
      <c r="AA2101" s="3">
        <v>225</v>
      </c>
      <c r="AB2101" s="3">
        <v>75</v>
      </c>
      <c r="AC2101" s="3">
        <v>49703295</v>
      </c>
      <c r="AD2101" s="3">
        <v>17096628</v>
      </c>
      <c r="AE2101" s="3" t="s">
        <v>2435</v>
      </c>
      <c r="AF2101" s="3">
        <v>8</v>
      </c>
      <c r="AG2101" s="3">
        <v>29</v>
      </c>
    </row>
    <row r="2102" spans="1:33" ht="15.75" customHeight="1" x14ac:dyDescent="0.15">
      <c r="A2102" s="3">
        <v>23771</v>
      </c>
      <c r="B2102" s="3">
        <v>2100</v>
      </c>
      <c r="C2102" s="3">
        <v>40</v>
      </c>
      <c r="D2102" s="3" t="s">
        <v>1215</v>
      </c>
      <c r="E2102" s="3" t="s">
        <v>22038</v>
      </c>
      <c r="F2102" s="3" t="s">
        <v>6767</v>
      </c>
      <c r="G2102" s="3" t="s">
        <v>796</v>
      </c>
      <c r="H2102" s="3" t="s">
        <v>11333</v>
      </c>
      <c r="I2102" s="3" t="s">
        <v>13279</v>
      </c>
      <c r="J2102" s="3">
        <v>190.6765</v>
      </c>
      <c r="K2102" s="3">
        <v>3414484</v>
      </c>
      <c r="L2102" s="3" t="s">
        <v>59</v>
      </c>
      <c r="M2102" s="3">
        <v>1</v>
      </c>
      <c r="N2102" s="3" t="s">
        <v>1215</v>
      </c>
      <c r="O2102" s="3" t="s">
        <v>22038</v>
      </c>
      <c r="P2102" s="3" t="s">
        <v>787</v>
      </c>
      <c r="Q2102" s="3" t="s">
        <v>15936</v>
      </c>
      <c r="R2102" s="5" t="s">
        <v>22040</v>
      </c>
      <c r="S2102" s="3" t="s">
        <v>11333</v>
      </c>
      <c r="T2102" s="3" t="s">
        <v>796</v>
      </c>
      <c r="V2102" s="3">
        <v>12</v>
      </c>
      <c r="W2102" s="3">
        <v>0</v>
      </c>
      <c r="X2102" s="3">
        <v>127</v>
      </c>
      <c r="Y2102" s="3">
        <v>2100</v>
      </c>
      <c r="Z2102" s="3" t="s">
        <v>59</v>
      </c>
      <c r="AA2102" s="3">
        <v>40</v>
      </c>
      <c r="AB2102" s="3">
        <v>15</v>
      </c>
      <c r="AC2102" s="3">
        <v>3414484</v>
      </c>
      <c r="AD2102" s="3">
        <v>1174668</v>
      </c>
      <c r="AF2102" s="3">
        <v>17</v>
      </c>
      <c r="AG2102" s="3">
        <v>125</v>
      </c>
    </row>
    <row r="2103" spans="1:33" ht="15.75" customHeight="1" x14ac:dyDescent="0.15">
      <c r="A2103" s="3">
        <v>21371</v>
      </c>
      <c r="B2103" s="3">
        <v>2101</v>
      </c>
      <c r="C2103" s="3">
        <v>40</v>
      </c>
      <c r="D2103" s="3" t="s">
        <v>1218</v>
      </c>
      <c r="E2103" s="3" t="s">
        <v>22042</v>
      </c>
      <c r="F2103" s="3" t="s">
        <v>4272</v>
      </c>
      <c r="G2103" s="3" t="s">
        <v>780</v>
      </c>
      <c r="H2103" s="3" t="s">
        <v>12824</v>
      </c>
      <c r="I2103" s="3" t="s">
        <v>15947</v>
      </c>
      <c r="J2103" s="3">
        <v>190.35939999999999</v>
      </c>
      <c r="K2103" s="3">
        <v>4023598</v>
      </c>
      <c r="L2103" s="3" t="s">
        <v>101</v>
      </c>
      <c r="M2103" s="3">
        <v>2</v>
      </c>
      <c r="N2103" s="3" t="s">
        <v>1218</v>
      </c>
      <c r="O2103" s="3" t="s">
        <v>22042</v>
      </c>
      <c r="P2103" s="3" t="s">
        <v>987</v>
      </c>
      <c r="Q2103" s="3" t="s">
        <v>15943</v>
      </c>
      <c r="R2103" s="5" t="s">
        <v>22044</v>
      </c>
      <c r="S2103" s="3" t="s">
        <v>12824</v>
      </c>
      <c r="T2103" s="3" t="s">
        <v>780</v>
      </c>
      <c r="V2103" s="3">
        <v>11</v>
      </c>
      <c r="W2103" s="3">
        <v>0</v>
      </c>
      <c r="X2103" s="3">
        <v>127</v>
      </c>
      <c r="Y2103" s="3">
        <v>2101</v>
      </c>
      <c r="Z2103" s="3" t="s">
        <v>101</v>
      </c>
      <c r="AA2103" s="3">
        <v>40</v>
      </c>
      <c r="AB2103" s="3">
        <v>14</v>
      </c>
      <c r="AC2103" s="3">
        <v>4023598</v>
      </c>
      <c r="AD2103" s="3">
        <v>1385730</v>
      </c>
      <c r="AF2103" s="3">
        <v>10</v>
      </c>
      <c r="AG2103" s="3">
        <v>134</v>
      </c>
    </row>
    <row r="2104" spans="1:33" ht="15.75" customHeight="1" x14ac:dyDescent="0.15">
      <c r="A2104" s="3">
        <v>24863</v>
      </c>
      <c r="B2104" s="3">
        <v>2102</v>
      </c>
      <c r="C2104" s="3">
        <v>4500</v>
      </c>
      <c r="D2104" s="3" t="s">
        <v>1221</v>
      </c>
      <c r="E2104" s="3" t="s">
        <v>22045</v>
      </c>
      <c r="F2104" s="3" t="s">
        <v>4272</v>
      </c>
      <c r="G2104" s="3" t="s">
        <v>780</v>
      </c>
      <c r="H2104" s="3" t="s">
        <v>4411</v>
      </c>
      <c r="I2104" s="3" t="s">
        <v>5445</v>
      </c>
      <c r="J2104" s="3">
        <v>190.3493</v>
      </c>
      <c r="K2104" s="3">
        <v>103813715</v>
      </c>
      <c r="L2104" s="3" t="s">
        <v>335</v>
      </c>
      <c r="M2104" s="3">
        <v>0</v>
      </c>
      <c r="N2104" s="3" t="s">
        <v>1221</v>
      </c>
      <c r="O2104" s="3" t="s">
        <v>22045</v>
      </c>
      <c r="P2104" s="8" t="s">
        <v>15957</v>
      </c>
      <c r="Q2104" s="3" t="s">
        <v>15952</v>
      </c>
      <c r="R2104" s="5" t="s">
        <v>22047</v>
      </c>
      <c r="S2104" s="3" t="s">
        <v>4411</v>
      </c>
      <c r="T2104" s="3" t="s">
        <v>780</v>
      </c>
      <c r="V2104" s="3">
        <v>12</v>
      </c>
      <c r="W2104" s="3">
        <v>0</v>
      </c>
      <c r="X2104" s="3">
        <v>60</v>
      </c>
      <c r="Y2104" s="3">
        <v>2102</v>
      </c>
      <c r="Z2104" s="3" t="s">
        <v>335</v>
      </c>
      <c r="AA2104" s="3">
        <v>4500</v>
      </c>
      <c r="AB2104" s="3">
        <v>3000</v>
      </c>
      <c r="AC2104" s="3">
        <v>103813715</v>
      </c>
      <c r="AD2104" s="3">
        <v>35754771</v>
      </c>
      <c r="AF2104" s="3">
        <v>21</v>
      </c>
      <c r="AG2104" s="3">
        <v>978</v>
      </c>
    </row>
    <row r="2105" spans="1:33" ht="15.75" customHeight="1" x14ac:dyDescent="0.15">
      <c r="A2105" s="3">
        <v>23401</v>
      </c>
      <c r="B2105" s="3">
        <v>2103</v>
      </c>
      <c r="C2105" s="3">
        <v>75</v>
      </c>
      <c r="D2105" s="3" t="s">
        <v>1224</v>
      </c>
      <c r="E2105" s="3" t="s">
        <v>22048</v>
      </c>
      <c r="F2105" s="3" t="s">
        <v>6767</v>
      </c>
      <c r="G2105" s="3" t="s">
        <v>796</v>
      </c>
      <c r="H2105" s="3" t="s">
        <v>4456</v>
      </c>
      <c r="I2105" s="3" t="s">
        <v>4522</v>
      </c>
      <c r="J2105" s="3">
        <v>190.05879999999999</v>
      </c>
      <c r="K2105" s="3">
        <v>8660309</v>
      </c>
      <c r="L2105" s="3" t="s">
        <v>59</v>
      </c>
      <c r="M2105" s="3">
        <v>1</v>
      </c>
      <c r="N2105" s="3" t="s">
        <v>1224</v>
      </c>
      <c r="O2105" s="3" t="s">
        <v>22048</v>
      </c>
      <c r="P2105" s="3" t="s">
        <v>41</v>
      </c>
      <c r="Q2105" s="3" t="s">
        <v>15965</v>
      </c>
      <c r="R2105" s="5" t="s">
        <v>22049</v>
      </c>
      <c r="S2105" s="3" t="s">
        <v>4456</v>
      </c>
      <c r="T2105" s="3" t="s">
        <v>796</v>
      </c>
      <c r="V2105" s="3">
        <v>13</v>
      </c>
      <c r="W2105" s="3">
        <v>0</v>
      </c>
      <c r="X2105" s="3">
        <v>127</v>
      </c>
      <c r="Y2105" s="3">
        <v>2103</v>
      </c>
      <c r="Z2105" s="3" t="s">
        <v>59</v>
      </c>
      <c r="AA2105" s="3">
        <v>75</v>
      </c>
      <c r="AB2105" s="3">
        <v>7</v>
      </c>
      <c r="AC2105" s="3">
        <v>8660309</v>
      </c>
      <c r="AD2105" s="3">
        <v>2985708</v>
      </c>
      <c r="AF2105" s="3">
        <v>17</v>
      </c>
      <c r="AG2105" s="3">
        <v>57</v>
      </c>
    </row>
    <row r="2106" spans="1:33" ht="15.75" customHeight="1" x14ac:dyDescent="0.15">
      <c r="A2106" s="3">
        <v>21781</v>
      </c>
      <c r="B2106" s="3">
        <v>2104</v>
      </c>
      <c r="C2106" s="3">
        <v>20</v>
      </c>
      <c r="D2106" s="3" t="s">
        <v>1227</v>
      </c>
      <c r="E2106" s="3" t="s">
        <v>22051</v>
      </c>
      <c r="F2106" s="3" t="s">
        <v>855</v>
      </c>
      <c r="G2106" s="3" t="s">
        <v>292</v>
      </c>
      <c r="H2106" s="3" t="s">
        <v>2279</v>
      </c>
      <c r="I2106" s="3" t="s">
        <v>2280</v>
      </c>
      <c r="J2106" s="3">
        <v>190.0419</v>
      </c>
      <c r="K2106" s="3">
        <v>3738455</v>
      </c>
      <c r="L2106" s="3" t="s">
        <v>526</v>
      </c>
      <c r="M2106" s="3">
        <v>2</v>
      </c>
      <c r="N2106" s="3" t="s">
        <v>1227</v>
      </c>
      <c r="O2106" s="3" t="s">
        <v>22051</v>
      </c>
      <c r="P2106" s="3" t="s">
        <v>104</v>
      </c>
      <c r="Q2106" s="3" t="s">
        <v>15973</v>
      </c>
      <c r="R2106" s="5" t="s">
        <v>22053</v>
      </c>
      <c r="S2106" s="3" t="s">
        <v>2279</v>
      </c>
      <c r="T2106" s="3" t="s">
        <v>292</v>
      </c>
      <c r="V2106" s="3">
        <v>69</v>
      </c>
      <c r="W2106" s="3">
        <v>21</v>
      </c>
      <c r="X2106" s="3">
        <v>31</v>
      </c>
      <c r="Y2106" s="3">
        <v>2104</v>
      </c>
      <c r="Z2106" s="3" t="s">
        <v>526</v>
      </c>
      <c r="AA2106" s="3">
        <v>20</v>
      </c>
      <c r="AB2106" s="3">
        <v>13</v>
      </c>
      <c r="AC2106" s="3">
        <v>3738455</v>
      </c>
      <c r="AD2106" s="3">
        <v>1288936</v>
      </c>
      <c r="AE2106" s="3" t="s">
        <v>2280</v>
      </c>
      <c r="AF2106" s="3">
        <v>19</v>
      </c>
      <c r="AG2106" s="3">
        <v>52</v>
      </c>
    </row>
    <row r="2107" spans="1:33" ht="15.75" customHeight="1" x14ac:dyDescent="0.15">
      <c r="A2107" s="3">
        <v>23187</v>
      </c>
      <c r="B2107" s="3">
        <v>2105</v>
      </c>
      <c r="C2107" s="3">
        <v>4</v>
      </c>
      <c r="D2107" s="3" t="s">
        <v>1229</v>
      </c>
      <c r="E2107" s="3" t="s">
        <v>22055</v>
      </c>
      <c r="F2107" s="3" t="s">
        <v>331</v>
      </c>
      <c r="G2107" s="3" t="s">
        <v>167</v>
      </c>
      <c r="H2107" s="3" t="s">
        <v>4649</v>
      </c>
      <c r="I2107" s="3" t="s">
        <v>283</v>
      </c>
      <c r="J2107" s="3">
        <v>189.94280000000001</v>
      </c>
      <c r="K2107" s="3">
        <v>10453981</v>
      </c>
      <c r="L2107" s="3" t="s">
        <v>122</v>
      </c>
      <c r="M2107" s="3">
        <v>1</v>
      </c>
      <c r="N2107" s="3" t="s">
        <v>1229</v>
      </c>
      <c r="O2107" s="3" t="s">
        <v>22055</v>
      </c>
      <c r="P2107" s="3" t="s">
        <v>179</v>
      </c>
      <c r="Q2107" s="3" t="s">
        <v>15979</v>
      </c>
      <c r="R2107" s="5" t="s">
        <v>22058</v>
      </c>
      <c r="S2107" s="3" t="s">
        <v>4649</v>
      </c>
      <c r="T2107" s="3" t="s">
        <v>167</v>
      </c>
      <c r="V2107" s="3">
        <v>127</v>
      </c>
      <c r="W2107" s="3">
        <v>49</v>
      </c>
      <c r="X2107" s="3">
        <v>16</v>
      </c>
      <c r="Y2107" s="3">
        <v>2105</v>
      </c>
      <c r="Z2107" s="3" t="s">
        <v>122</v>
      </c>
      <c r="AA2107" s="3">
        <v>4</v>
      </c>
      <c r="AB2107" s="3">
        <v>3</v>
      </c>
      <c r="AC2107" s="3">
        <v>10453981</v>
      </c>
      <c r="AD2107" s="3">
        <v>3605532</v>
      </c>
      <c r="AE2107" s="3" t="s">
        <v>283</v>
      </c>
      <c r="AF2107" s="3">
        <v>22</v>
      </c>
      <c r="AG2107" s="3">
        <v>1</v>
      </c>
    </row>
    <row r="2108" spans="1:33" ht="15.75" customHeight="1" x14ac:dyDescent="0.15">
      <c r="A2108" s="3">
        <v>23529</v>
      </c>
      <c r="B2108" s="3">
        <v>2106</v>
      </c>
      <c r="C2108" s="3">
        <v>100</v>
      </c>
      <c r="D2108" s="3" t="s">
        <v>1231</v>
      </c>
      <c r="E2108" s="3" t="s">
        <v>22060</v>
      </c>
      <c r="F2108" s="3" t="s">
        <v>1620</v>
      </c>
      <c r="G2108" s="3" t="s">
        <v>412</v>
      </c>
      <c r="H2108" s="3" t="s">
        <v>742</v>
      </c>
      <c r="I2108" s="3" t="s">
        <v>742</v>
      </c>
      <c r="J2108" s="3">
        <v>189.90700000000001</v>
      </c>
      <c r="K2108" s="3">
        <v>7305853</v>
      </c>
      <c r="L2108" s="3" t="s">
        <v>66</v>
      </c>
      <c r="M2108" s="3">
        <v>1</v>
      </c>
      <c r="N2108" s="3" t="s">
        <v>1231</v>
      </c>
      <c r="O2108" s="3" t="s">
        <v>22060</v>
      </c>
      <c r="P2108" s="3" t="s">
        <v>987</v>
      </c>
      <c r="Q2108" s="3" t="s">
        <v>15984</v>
      </c>
      <c r="R2108" s="5" t="s">
        <v>22062</v>
      </c>
      <c r="S2108" s="3" t="s">
        <v>742</v>
      </c>
      <c r="T2108" s="3" t="s">
        <v>412</v>
      </c>
      <c r="V2108" s="3">
        <v>97</v>
      </c>
      <c r="W2108" s="3">
        <v>93</v>
      </c>
      <c r="X2108" s="3">
        <v>127</v>
      </c>
      <c r="Y2108" s="3">
        <v>2106</v>
      </c>
      <c r="Z2108" s="3" t="s">
        <v>66</v>
      </c>
      <c r="AA2108" s="3">
        <v>100</v>
      </c>
      <c r="AB2108" s="3">
        <v>30</v>
      </c>
      <c r="AC2108" s="3">
        <v>7305853</v>
      </c>
      <c r="AD2108" s="3">
        <v>2520068</v>
      </c>
      <c r="AE2108" s="3" t="s">
        <v>742</v>
      </c>
      <c r="AF2108" s="3">
        <v>9</v>
      </c>
      <c r="AG2108" s="3">
        <v>17</v>
      </c>
    </row>
    <row r="2109" spans="1:33" ht="15.75" customHeight="1" x14ac:dyDescent="0.15">
      <c r="A2109" s="3">
        <v>23057</v>
      </c>
      <c r="B2109" s="3">
        <v>2107</v>
      </c>
      <c r="C2109" s="3">
        <v>49</v>
      </c>
      <c r="D2109" s="3" t="s">
        <v>1255</v>
      </c>
      <c r="E2109" s="3" t="s">
        <v>22063</v>
      </c>
      <c r="F2109" s="3" t="s">
        <v>36</v>
      </c>
      <c r="G2109" s="3" t="s">
        <v>37</v>
      </c>
      <c r="H2109" s="3" t="s">
        <v>4315</v>
      </c>
      <c r="I2109" s="15"/>
      <c r="J2109" s="3">
        <v>189.8613</v>
      </c>
      <c r="K2109" s="3">
        <v>2800060</v>
      </c>
      <c r="L2109" s="3" t="s">
        <v>50</v>
      </c>
      <c r="M2109" s="3">
        <v>1</v>
      </c>
      <c r="N2109" s="3" t="s">
        <v>1255</v>
      </c>
      <c r="O2109" s="3" t="s">
        <v>22063</v>
      </c>
      <c r="P2109" s="3" t="s">
        <v>179</v>
      </c>
      <c r="Q2109" s="3" t="s">
        <v>9635</v>
      </c>
      <c r="R2109" s="5" t="s">
        <v>22064</v>
      </c>
      <c r="S2109" s="3" t="s">
        <v>4315</v>
      </c>
      <c r="T2109" s="3" t="s">
        <v>37</v>
      </c>
      <c r="V2109" s="3">
        <v>127</v>
      </c>
      <c r="W2109" s="3">
        <v>0</v>
      </c>
      <c r="X2109" s="3">
        <v>63</v>
      </c>
      <c r="Y2109" s="3">
        <v>2107</v>
      </c>
      <c r="Z2109" s="3" t="s">
        <v>50</v>
      </c>
      <c r="AA2109" s="3">
        <v>49</v>
      </c>
      <c r="AB2109" s="3">
        <v>15</v>
      </c>
      <c r="AC2109" s="3">
        <v>2800060</v>
      </c>
      <c r="AD2109" s="3">
        <v>966000</v>
      </c>
      <c r="AF2109" s="3">
        <v>11</v>
      </c>
      <c r="AG2109" s="3">
        <v>373</v>
      </c>
    </row>
    <row r="2110" spans="1:33" ht="15.75" customHeight="1" x14ac:dyDescent="0.15">
      <c r="A2110" s="3">
        <v>25753</v>
      </c>
      <c r="B2110" s="3">
        <v>2108</v>
      </c>
      <c r="C2110" s="3">
        <v>25</v>
      </c>
      <c r="D2110" s="3" t="s">
        <v>1257</v>
      </c>
      <c r="E2110" s="3" t="s">
        <v>22066</v>
      </c>
      <c r="F2110" s="3" t="s">
        <v>331</v>
      </c>
      <c r="G2110" s="3" t="s">
        <v>167</v>
      </c>
      <c r="H2110" s="80" t="s">
        <v>12840</v>
      </c>
      <c r="I2110" s="81"/>
      <c r="J2110" s="3">
        <v>189.53569999999999</v>
      </c>
      <c r="K2110" s="3">
        <v>2641828</v>
      </c>
      <c r="L2110" s="3" t="s">
        <v>340</v>
      </c>
      <c r="M2110" s="3">
        <v>0</v>
      </c>
      <c r="N2110" s="3" t="s">
        <v>1257</v>
      </c>
      <c r="O2110" s="3" t="s">
        <v>22066</v>
      </c>
      <c r="P2110" s="8">
        <v>37987</v>
      </c>
      <c r="Q2110" s="3" t="s">
        <v>15997</v>
      </c>
      <c r="R2110" s="5" t="s">
        <v>22069</v>
      </c>
      <c r="S2110" s="3" t="s">
        <v>12840</v>
      </c>
      <c r="T2110" s="3" t="s">
        <v>167</v>
      </c>
      <c r="V2110" s="3">
        <v>127</v>
      </c>
      <c r="W2110" s="3">
        <v>0</v>
      </c>
      <c r="X2110" s="3">
        <v>50</v>
      </c>
      <c r="Y2110" s="3">
        <v>2108</v>
      </c>
      <c r="Z2110" s="3" t="s">
        <v>340</v>
      </c>
      <c r="AA2110" s="3">
        <v>25</v>
      </c>
      <c r="AB2110" s="3">
        <v>10</v>
      </c>
      <c r="AC2110" s="3">
        <v>2641828</v>
      </c>
      <c r="AD2110" s="3">
        <v>912436</v>
      </c>
      <c r="AF2110" s="3">
        <v>6</v>
      </c>
      <c r="AG2110" s="3">
        <v>373</v>
      </c>
    </row>
    <row r="2111" spans="1:33" ht="15.75" customHeight="1" x14ac:dyDescent="0.15">
      <c r="A2111" s="3">
        <v>590</v>
      </c>
      <c r="B2111" s="3">
        <v>2109</v>
      </c>
      <c r="C2111" s="3">
        <v>1139</v>
      </c>
      <c r="D2111" s="3" t="s">
        <v>1286</v>
      </c>
      <c r="E2111" s="3" t="s">
        <v>22070</v>
      </c>
      <c r="F2111" s="3" t="s">
        <v>3068</v>
      </c>
      <c r="G2111" s="3" t="s">
        <v>606</v>
      </c>
      <c r="H2111" s="3" t="s">
        <v>1343</v>
      </c>
      <c r="I2111" s="3" t="s">
        <v>1343</v>
      </c>
      <c r="J2111" s="3">
        <v>189.51079999999999</v>
      </c>
      <c r="K2111" s="3">
        <v>113374244</v>
      </c>
      <c r="L2111" s="3" t="s">
        <v>59</v>
      </c>
      <c r="M2111" s="3">
        <v>6</v>
      </c>
      <c r="N2111" s="3" t="s">
        <v>1286</v>
      </c>
      <c r="O2111" s="3" t="s">
        <v>22070</v>
      </c>
      <c r="P2111" s="3" t="s">
        <v>787</v>
      </c>
      <c r="Q2111" s="3" t="s">
        <v>16004</v>
      </c>
      <c r="R2111" s="5" t="s">
        <v>22071</v>
      </c>
      <c r="S2111" s="3" t="s">
        <v>1343</v>
      </c>
      <c r="T2111" s="3" t="s">
        <v>606</v>
      </c>
      <c r="V2111" s="3">
        <v>47</v>
      </c>
      <c r="W2111" s="3">
        <v>25</v>
      </c>
      <c r="X2111" s="3">
        <v>127</v>
      </c>
      <c r="Y2111" s="3">
        <v>2109</v>
      </c>
      <c r="Z2111" s="3" t="s">
        <v>59</v>
      </c>
      <c r="AA2111" s="3">
        <v>1139</v>
      </c>
      <c r="AB2111" s="3">
        <v>409</v>
      </c>
      <c r="AC2111" s="3">
        <v>113374244</v>
      </c>
      <c r="AD2111" s="3">
        <v>39160623</v>
      </c>
      <c r="AE2111" s="3" t="s">
        <v>1343</v>
      </c>
      <c r="AF2111" s="3">
        <v>17</v>
      </c>
      <c r="AG2111" s="3">
        <v>12</v>
      </c>
    </row>
    <row r="2112" spans="1:33" ht="15.75" customHeight="1" x14ac:dyDescent="0.15">
      <c r="A2112" s="3">
        <v>2218</v>
      </c>
      <c r="B2112" s="3">
        <v>2110</v>
      </c>
      <c r="C2112" s="3">
        <v>50</v>
      </c>
      <c r="D2112" s="3" t="s">
        <v>1290</v>
      </c>
      <c r="E2112" s="3" t="s">
        <v>22073</v>
      </c>
      <c r="F2112" s="3" t="s">
        <v>3877</v>
      </c>
      <c r="G2112" s="3" t="s">
        <v>731</v>
      </c>
      <c r="H2112" s="3" t="s">
        <v>10051</v>
      </c>
      <c r="I2112" s="3" t="s">
        <v>10957</v>
      </c>
      <c r="J2112" s="3">
        <v>189.47479999999999</v>
      </c>
      <c r="K2112" s="3">
        <v>7287582</v>
      </c>
      <c r="L2112" s="3" t="s">
        <v>162</v>
      </c>
      <c r="M2112" s="3">
        <v>5</v>
      </c>
      <c r="N2112" s="3" t="s">
        <v>1290</v>
      </c>
      <c r="O2112" s="3" t="s">
        <v>22073</v>
      </c>
      <c r="P2112" s="3" t="s">
        <v>3926</v>
      </c>
      <c r="Q2112" s="3" t="s">
        <v>16010</v>
      </c>
      <c r="R2112" s="5" t="s">
        <v>22075</v>
      </c>
      <c r="S2112" s="3" t="s">
        <v>10051</v>
      </c>
      <c r="T2112" s="3" t="s">
        <v>731</v>
      </c>
      <c r="V2112" s="3">
        <v>28</v>
      </c>
      <c r="W2112" s="3">
        <v>0</v>
      </c>
      <c r="X2112" s="3">
        <v>127</v>
      </c>
      <c r="Y2112" s="3">
        <v>2110</v>
      </c>
      <c r="Z2112" s="3" t="s">
        <v>162</v>
      </c>
      <c r="AA2112" s="3">
        <v>50</v>
      </c>
      <c r="AB2112" s="3">
        <v>16</v>
      </c>
      <c r="AC2112" s="3">
        <v>7287582</v>
      </c>
      <c r="AD2112" s="3">
        <v>2517519</v>
      </c>
      <c r="AF2112" s="3">
        <v>8</v>
      </c>
      <c r="AG2112" s="3">
        <v>117</v>
      </c>
    </row>
    <row r="2113" spans="1:33" ht="15.75" customHeight="1" x14ac:dyDescent="0.15">
      <c r="A2113" s="3">
        <v>21761</v>
      </c>
      <c r="B2113" s="3">
        <v>2111</v>
      </c>
      <c r="C2113" s="3">
        <v>4056</v>
      </c>
      <c r="D2113" s="3" t="s">
        <v>1292</v>
      </c>
      <c r="E2113" s="3" t="s">
        <v>22077</v>
      </c>
      <c r="F2113" s="3" t="s">
        <v>314</v>
      </c>
      <c r="G2113" s="3" t="s">
        <v>153</v>
      </c>
      <c r="H2113" s="3" t="s">
        <v>10451</v>
      </c>
      <c r="I2113" s="3" t="s">
        <v>11857</v>
      </c>
      <c r="J2113" s="3">
        <v>189.4111</v>
      </c>
      <c r="K2113" s="3">
        <v>144949480</v>
      </c>
      <c r="L2113" s="3" t="s">
        <v>50</v>
      </c>
      <c r="M2113" s="3">
        <v>2</v>
      </c>
      <c r="N2113" s="3" t="s">
        <v>1292</v>
      </c>
      <c r="O2113" s="3" t="s">
        <v>22077</v>
      </c>
      <c r="P2113" s="3" t="s">
        <v>104</v>
      </c>
      <c r="Q2113" s="3" t="s">
        <v>16018</v>
      </c>
      <c r="R2113" s="5" t="s">
        <v>22078</v>
      </c>
      <c r="S2113" s="3" t="s">
        <v>10451</v>
      </c>
      <c r="T2113" s="3" t="s">
        <v>153</v>
      </c>
      <c r="V2113" s="3">
        <v>13</v>
      </c>
      <c r="W2113" s="3">
        <v>0</v>
      </c>
      <c r="X2113" s="3">
        <v>64</v>
      </c>
      <c r="Y2113" s="3">
        <v>2111</v>
      </c>
      <c r="Z2113" s="3" t="s">
        <v>50</v>
      </c>
      <c r="AA2113" s="3">
        <v>4056</v>
      </c>
      <c r="AB2113" s="3">
        <v>1794</v>
      </c>
      <c r="AC2113" s="3">
        <v>144949480</v>
      </c>
      <c r="AD2113" s="3">
        <v>50084291</v>
      </c>
      <c r="AF2113" s="3">
        <v>11</v>
      </c>
      <c r="AG2113" s="3">
        <v>104</v>
      </c>
    </row>
    <row r="2114" spans="1:33" ht="15.75" customHeight="1" x14ac:dyDescent="0.15">
      <c r="A2114" s="3">
        <v>1380</v>
      </c>
      <c r="B2114" s="3">
        <v>2112</v>
      </c>
      <c r="C2114" s="3">
        <v>35</v>
      </c>
      <c r="D2114" s="3" t="s">
        <v>1295</v>
      </c>
      <c r="E2114" s="3" t="s">
        <v>22080</v>
      </c>
      <c r="F2114" s="3" t="s">
        <v>4061</v>
      </c>
      <c r="G2114" s="3" t="s">
        <v>446</v>
      </c>
      <c r="H2114" s="3" t="s">
        <v>12850</v>
      </c>
      <c r="I2114" s="3" t="s">
        <v>2435</v>
      </c>
      <c r="J2114" s="3">
        <v>189.4051</v>
      </c>
      <c r="K2114" s="3">
        <v>17529007</v>
      </c>
      <c r="L2114" s="3" t="s">
        <v>364</v>
      </c>
      <c r="M2114" s="3">
        <v>5</v>
      </c>
      <c r="N2114" s="3" t="s">
        <v>1295</v>
      </c>
      <c r="O2114" s="3" t="s">
        <v>22080</v>
      </c>
      <c r="P2114" s="3" t="s">
        <v>104</v>
      </c>
      <c r="Q2114" s="3" t="s">
        <v>16024</v>
      </c>
      <c r="R2114" s="5" t="s">
        <v>22081</v>
      </c>
      <c r="S2114" s="3" t="s">
        <v>12850</v>
      </c>
      <c r="T2114" s="3" t="s">
        <v>446</v>
      </c>
      <c r="V2114" s="3">
        <v>77</v>
      </c>
      <c r="W2114" s="3">
        <v>73</v>
      </c>
      <c r="X2114" s="3">
        <v>92</v>
      </c>
      <c r="Y2114" s="3">
        <v>2112</v>
      </c>
      <c r="Z2114" s="3" t="s">
        <v>364</v>
      </c>
      <c r="AA2114" s="3">
        <v>35</v>
      </c>
      <c r="AB2114" s="3">
        <v>20</v>
      </c>
      <c r="AC2114" s="3">
        <v>17529007</v>
      </c>
      <c r="AD2114" s="3">
        <v>6056911</v>
      </c>
      <c r="AE2114" s="3" t="s">
        <v>2435</v>
      </c>
      <c r="AF2114" s="3">
        <v>20</v>
      </c>
      <c r="AG2114" s="3">
        <v>29</v>
      </c>
    </row>
    <row r="2115" spans="1:33" ht="15.75" customHeight="1" x14ac:dyDescent="0.15">
      <c r="A2115" s="3">
        <v>25741</v>
      </c>
      <c r="B2115" s="3">
        <v>2113</v>
      </c>
      <c r="C2115" s="3">
        <v>70</v>
      </c>
      <c r="D2115" s="3" t="s">
        <v>1300</v>
      </c>
      <c r="E2115" s="3" t="s">
        <v>22083</v>
      </c>
      <c r="F2115" s="3" t="s">
        <v>36</v>
      </c>
      <c r="G2115" s="3" t="s">
        <v>37</v>
      </c>
      <c r="H2115" s="3" t="s">
        <v>263</v>
      </c>
      <c r="I2115" s="3" t="s">
        <v>89</v>
      </c>
      <c r="J2115" s="3">
        <v>189.2611</v>
      </c>
      <c r="K2115" s="3">
        <v>10454606</v>
      </c>
      <c r="L2115" s="3" t="s">
        <v>600</v>
      </c>
      <c r="M2115" s="3">
        <v>0</v>
      </c>
      <c r="N2115" s="3" t="s">
        <v>1300</v>
      </c>
      <c r="O2115" s="3" t="s">
        <v>22083</v>
      </c>
      <c r="P2115" s="8">
        <v>39814</v>
      </c>
      <c r="Q2115" s="3" t="s">
        <v>1632</v>
      </c>
      <c r="R2115" s="5" t="s">
        <v>22084</v>
      </c>
      <c r="S2115" s="3" t="s">
        <v>263</v>
      </c>
      <c r="T2115" s="3" t="s">
        <v>37</v>
      </c>
      <c r="V2115" s="3">
        <v>127</v>
      </c>
      <c r="W2115" s="3">
        <v>89</v>
      </c>
      <c r="X2115" s="3">
        <v>33</v>
      </c>
      <c r="Y2115" s="3">
        <v>2113</v>
      </c>
      <c r="Z2115" s="3" t="s">
        <v>600</v>
      </c>
      <c r="AA2115" s="3">
        <v>70</v>
      </c>
      <c r="AB2115" s="3">
        <v>20</v>
      </c>
      <c r="AC2115" s="3">
        <v>10454606</v>
      </c>
      <c r="AD2115" s="3">
        <v>3614246</v>
      </c>
      <c r="AE2115" s="3" t="s">
        <v>89</v>
      </c>
      <c r="AF2115" s="3">
        <v>13</v>
      </c>
      <c r="AG2115" s="3">
        <v>4</v>
      </c>
    </row>
    <row r="2116" spans="1:33" ht="15.75" customHeight="1" x14ac:dyDescent="0.15">
      <c r="A2116" s="3">
        <v>25739</v>
      </c>
      <c r="B2116" s="3">
        <v>2114</v>
      </c>
      <c r="C2116" s="3">
        <v>26</v>
      </c>
      <c r="D2116" s="3" t="s">
        <v>1309</v>
      </c>
      <c r="E2116" s="3" t="s">
        <v>22086</v>
      </c>
      <c r="F2116" s="3" t="s">
        <v>4061</v>
      </c>
      <c r="G2116" s="3" t="s">
        <v>446</v>
      </c>
      <c r="H2116" s="3" t="s">
        <v>2435</v>
      </c>
      <c r="I2116" s="3" t="s">
        <v>2435</v>
      </c>
      <c r="J2116" s="3">
        <v>189.25540000000001</v>
      </c>
      <c r="K2116" s="3">
        <v>2456640</v>
      </c>
      <c r="L2116" s="3" t="s">
        <v>71</v>
      </c>
      <c r="M2116" s="3">
        <v>0</v>
      </c>
      <c r="N2116" s="3" t="s">
        <v>1309</v>
      </c>
      <c r="O2116" s="3" t="s">
        <v>22086</v>
      </c>
      <c r="P2116" s="8">
        <v>38718</v>
      </c>
      <c r="Q2116" s="3" t="s">
        <v>16034</v>
      </c>
      <c r="R2116" s="5" t="s">
        <v>22087</v>
      </c>
      <c r="S2116" s="3" t="s">
        <v>2435</v>
      </c>
      <c r="T2116" s="3" t="s">
        <v>446</v>
      </c>
      <c r="V2116" s="3">
        <v>78</v>
      </c>
      <c r="W2116" s="3">
        <v>74</v>
      </c>
      <c r="X2116" s="3">
        <v>127</v>
      </c>
      <c r="Y2116" s="3">
        <v>2114</v>
      </c>
      <c r="Z2116" s="3" t="s">
        <v>71</v>
      </c>
      <c r="AA2116" s="3">
        <v>26</v>
      </c>
      <c r="AB2116" s="3">
        <v>7</v>
      </c>
      <c r="AC2116" s="3">
        <v>2456640</v>
      </c>
      <c r="AD2116" s="3">
        <v>849298</v>
      </c>
      <c r="AE2116" s="3" t="s">
        <v>2435</v>
      </c>
      <c r="AF2116" s="3">
        <v>5</v>
      </c>
      <c r="AG2116" s="3">
        <v>29</v>
      </c>
    </row>
    <row r="2117" spans="1:33" ht="15.75" customHeight="1" x14ac:dyDescent="0.15">
      <c r="A2117" s="3">
        <v>23772</v>
      </c>
      <c r="B2117" s="3">
        <v>2115</v>
      </c>
      <c r="C2117" s="3">
        <v>32</v>
      </c>
      <c r="D2117" s="3" t="s">
        <v>1310</v>
      </c>
      <c r="E2117" s="3" t="s">
        <v>22088</v>
      </c>
      <c r="F2117" s="3" t="s">
        <v>855</v>
      </c>
      <c r="G2117" s="3" t="s">
        <v>292</v>
      </c>
      <c r="H2117" s="3" t="s">
        <v>12858</v>
      </c>
      <c r="I2117" s="3" t="s">
        <v>14186</v>
      </c>
      <c r="J2117" s="3">
        <v>189.03380000000001</v>
      </c>
      <c r="K2117" s="3">
        <v>3011732</v>
      </c>
      <c r="L2117" s="3" t="s">
        <v>538</v>
      </c>
      <c r="M2117" s="3">
        <v>1</v>
      </c>
      <c r="N2117" s="3" t="s">
        <v>1310</v>
      </c>
      <c r="O2117" s="3" t="s">
        <v>22088</v>
      </c>
      <c r="P2117" s="3" t="s">
        <v>1000</v>
      </c>
      <c r="Q2117" s="3" t="s">
        <v>16041</v>
      </c>
      <c r="R2117" s="5" t="s">
        <v>22090</v>
      </c>
      <c r="S2117" s="3" t="s">
        <v>12858</v>
      </c>
      <c r="T2117" s="3" t="s">
        <v>292</v>
      </c>
      <c r="V2117" s="3">
        <v>70</v>
      </c>
      <c r="W2117" s="3">
        <v>0</v>
      </c>
      <c r="X2117" s="3">
        <v>69</v>
      </c>
      <c r="Y2117" s="3">
        <v>2115</v>
      </c>
      <c r="Z2117" s="3" t="s">
        <v>538</v>
      </c>
      <c r="AA2117" s="3">
        <v>32</v>
      </c>
      <c r="AB2117" s="3">
        <v>9</v>
      </c>
      <c r="AC2117" s="3">
        <v>3011732</v>
      </c>
      <c r="AD2117" s="3">
        <v>1042000</v>
      </c>
      <c r="AF2117" s="3">
        <v>3</v>
      </c>
      <c r="AG2117" s="3">
        <v>93</v>
      </c>
    </row>
    <row r="2118" spans="1:33" ht="15.75" customHeight="1" x14ac:dyDescent="0.15">
      <c r="A2118" s="3">
        <v>23545</v>
      </c>
      <c r="B2118" s="3">
        <v>2116</v>
      </c>
      <c r="C2118" s="3">
        <v>5</v>
      </c>
      <c r="D2118" s="3" t="s">
        <v>1312</v>
      </c>
      <c r="E2118" s="3" t="s">
        <v>22092</v>
      </c>
      <c r="F2118" s="3" t="s">
        <v>36</v>
      </c>
      <c r="G2118" s="3" t="s">
        <v>37</v>
      </c>
      <c r="H2118" s="3" t="s">
        <v>9014</v>
      </c>
      <c r="I2118" s="3" t="s">
        <v>5043</v>
      </c>
      <c r="J2118" s="3">
        <v>188.7664</v>
      </c>
      <c r="K2118" s="3">
        <v>3214103</v>
      </c>
      <c r="L2118" s="3" t="s">
        <v>356</v>
      </c>
      <c r="M2118" s="3">
        <v>1</v>
      </c>
      <c r="N2118" s="3" t="s">
        <v>1312</v>
      </c>
      <c r="O2118" s="3" t="s">
        <v>22092</v>
      </c>
      <c r="P2118" s="3" t="s">
        <v>41</v>
      </c>
      <c r="Q2118" s="3" t="s">
        <v>9011</v>
      </c>
      <c r="R2118" s="5" t="s">
        <v>22094</v>
      </c>
      <c r="S2118" s="3" t="s">
        <v>9014</v>
      </c>
      <c r="T2118" s="3" t="s">
        <v>37</v>
      </c>
      <c r="V2118" s="3">
        <v>127</v>
      </c>
      <c r="W2118" s="3">
        <v>0</v>
      </c>
      <c r="X2118" s="3">
        <v>109</v>
      </c>
      <c r="Y2118" s="3">
        <v>2116</v>
      </c>
      <c r="Z2118" s="3" t="s">
        <v>356</v>
      </c>
      <c r="AA2118" s="3">
        <v>5</v>
      </c>
      <c r="AB2118" s="3">
        <v>2</v>
      </c>
      <c r="AC2118" s="3">
        <v>3214103</v>
      </c>
      <c r="AD2118" s="3">
        <v>1113046</v>
      </c>
      <c r="AF2118" s="3">
        <v>18</v>
      </c>
      <c r="AG2118" s="3">
        <v>67</v>
      </c>
    </row>
    <row r="2119" spans="1:33" ht="15.75" customHeight="1" x14ac:dyDescent="0.15">
      <c r="A2119" s="3">
        <v>26200</v>
      </c>
      <c r="B2119" s="3">
        <v>2117</v>
      </c>
      <c r="C2119" s="3">
        <v>118</v>
      </c>
      <c r="D2119" s="3" t="s">
        <v>1316</v>
      </c>
      <c r="E2119" s="3" t="s">
        <v>22096</v>
      </c>
      <c r="F2119" s="3" t="s">
        <v>36</v>
      </c>
      <c r="G2119" s="3" t="s">
        <v>37</v>
      </c>
      <c r="H2119" s="3" t="s">
        <v>89</v>
      </c>
      <c r="I2119" s="3" t="s">
        <v>89</v>
      </c>
      <c r="J2119" s="3">
        <v>188.68129999999999</v>
      </c>
      <c r="K2119" s="3">
        <v>21260614</v>
      </c>
      <c r="L2119" s="3" t="s">
        <v>59</v>
      </c>
      <c r="M2119" s="3">
        <v>0</v>
      </c>
      <c r="N2119" s="3" t="s">
        <v>1316</v>
      </c>
      <c r="O2119" s="3" t="s">
        <v>22096</v>
      </c>
      <c r="P2119" s="8">
        <v>35431</v>
      </c>
      <c r="Q2119" s="3" t="s">
        <v>4571</v>
      </c>
      <c r="R2119" s="5" t="s">
        <v>22099</v>
      </c>
      <c r="S2119" s="3" t="s">
        <v>89</v>
      </c>
      <c r="T2119" s="3" t="s">
        <v>37</v>
      </c>
      <c r="V2119" s="3">
        <v>127</v>
      </c>
      <c r="W2119" s="3">
        <v>90</v>
      </c>
      <c r="X2119" s="3">
        <v>127</v>
      </c>
      <c r="Y2119" s="3">
        <v>2117</v>
      </c>
      <c r="Z2119" s="3" t="s">
        <v>59</v>
      </c>
      <c r="AA2119" s="3">
        <v>118</v>
      </c>
      <c r="AB2119" s="3">
        <v>54</v>
      </c>
      <c r="AC2119" s="3">
        <v>21260614</v>
      </c>
      <c r="AD2119" s="3">
        <v>7364735</v>
      </c>
      <c r="AE2119" s="3" t="s">
        <v>89</v>
      </c>
      <c r="AF2119" s="3">
        <v>17</v>
      </c>
      <c r="AG2119" s="3">
        <v>4</v>
      </c>
    </row>
    <row r="2120" spans="1:33" ht="15.75" customHeight="1" x14ac:dyDescent="0.15">
      <c r="A2120" s="3">
        <v>25265</v>
      </c>
      <c r="B2120" s="3">
        <v>2118</v>
      </c>
      <c r="C2120" s="3">
        <v>68</v>
      </c>
      <c r="D2120" s="3" t="s">
        <v>1335</v>
      </c>
      <c r="E2120" s="3" t="s">
        <v>22100</v>
      </c>
      <c r="F2120" s="3" t="s">
        <v>1121</v>
      </c>
      <c r="G2120" s="3" t="s">
        <v>497</v>
      </c>
      <c r="H2120" s="3" t="s">
        <v>9115</v>
      </c>
      <c r="I2120" s="3" t="s">
        <v>1587</v>
      </c>
      <c r="J2120" s="3">
        <v>188.6661</v>
      </c>
      <c r="K2120" s="3">
        <v>10228000</v>
      </c>
      <c r="L2120" s="3" t="s">
        <v>162</v>
      </c>
      <c r="M2120" s="3">
        <v>0</v>
      </c>
      <c r="N2120" s="3" t="s">
        <v>1335</v>
      </c>
      <c r="O2120" s="3" t="s">
        <v>22100</v>
      </c>
      <c r="P2120" s="8">
        <v>32509</v>
      </c>
      <c r="Q2120" s="3" t="s">
        <v>16055</v>
      </c>
      <c r="R2120" s="5" t="s">
        <v>22102</v>
      </c>
      <c r="S2120" s="3" t="s">
        <v>9115</v>
      </c>
      <c r="T2120" s="3" t="s">
        <v>497</v>
      </c>
      <c r="V2120" s="3">
        <v>27</v>
      </c>
      <c r="W2120" s="3">
        <v>0</v>
      </c>
      <c r="X2120" s="3">
        <v>127</v>
      </c>
      <c r="Y2120" s="3">
        <v>2118</v>
      </c>
      <c r="Z2120" s="3" t="s">
        <v>162</v>
      </c>
      <c r="AA2120" s="3">
        <v>68</v>
      </c>
      <c r="AB2120" s="3">
        <v>15</v>
      </c>
      <c r="AC2120" s="3">
        <v>10228000</v>
      </c>
      <c r="AD2120" s="3">
        <v>3543194</v>
      </c>
      <c r="AF2120" s="3">
        <v>8</v>
      </c>
      <c r="AG2120" s="3">
        <v>27</v>
      </c>
    </row>
    <row r="2121" spans="1:33" ht="15.75" customHeight="1" x14ac:dyDescent="0.15">
      <c r="A2121" s="3">
        <v>23661</v>
      </c>
      <c r="B2121" s="3">
        <v>2119</v>
      </c>
      <c r="C2121" s="3">
        <v>55</v>
      </c>
      <c r="D2121" s="3" t="s">
        <v>1353</v>
      </c>
      <c r="E2121" s="3" t="s">
        <v>22104</v>
      </c>
      <c r="F2121" s="3" t="s">
        <v>210</v>
      </c>
      <c r="G2121" s="3" t="s">
        <v>114</v>
      </c>
      <c r="H2121" s="3" t="s">
        <v>116</v>
      </c>
      <c r="I2121" s="3" t="s">
        <v>116</v>
      </c>
      <c r="J2121" s="3">
        <v>188.5273</v>
      </c>
      <c r="K2121" s="3">
        <v>6126794</v>
      </c>
      <c r="L2121" s="3" t="s">
        <v>162</v>
      </c>
      <c r="M2121" s="3">
        <v>1</v>
      </c>
      <c r="N2121" s="3" t="s">
        <v>1353</v>
      </c>
      <c r="O2121" s="3" t="s">
        <v>22104</v>
      </c>
      <c r="P2121" s="3" t="s">
        <v>41</v>
      </c>
      <c r="Q2121" s="3" t="s">
        <v>16057</v>
      </c>
      <c r="R2121" s="5" t="s">
        <v>22106</v>
      </c>
      <c r="S2121" s="3" t="s">
        <v>116</v>
      </c>
      <c r="T2121" s="3" t="s">
        <v>114</v>
      </c>
      <c r="V2121" s="3">
        <v>42</v>
      </c>
      <c r="W2121" s="3">
        <v>36</v>
      </c>
      <c r="X2121" s="3">
        <v>127</v>
      </c>
      <c r="Y2121" s="3">
        <v>2119</v>
      </c>
      <c r="Z2121" s="3" t="s">
        <v>162</v>
      </c>
      <c r="AA2121" s="3">
        <v>55</v>
      </c>
      <c r="AB2121" s="3">
        <v>30</v>
      </c>
      <c r="AC2121" s="3">
        <v>6126794</v>
      </c>
      <c r="AD2121" s="3">
        <v>2123471</v>
      </c>
      <c r="AE2121" s="3" t="s">
        <v>116</v>
      </c>
      <c r="AF2121" s="3">
        <v>8</v>
      </c>
      <c r="AG2121" s="3">
        <v>46</v>
      </c>
    </row>
    <row r="2122" spans="1:33" ht="15.75" customHeight="1" x14ac:dyDescent="0.15">
      <c r="A2122" s="3">
        <v>26074</v>
      </c>
      <c r="B2122" s="3">
        <v>2120</v>
      </c>
      <c r="C2122" s="3">
        <v>22</v>
      </c>
      <c r="D2122" s="3" t="s">
        <v>1355</v>
      </c>
      <c r="E2122" s="3" t="s">
        <v>22108</v>
      </c>
      <c r="F2122" s="3" t="s">
        <v>210</v>
      </c>
      <c r="G2122" s="3" t="s">
        <v>114</v>
      </c>
      <c r="H2122" s="3" t="s">
        <v>12871</v>
      </c>
      <c r="I2122" s="3" t="s">
        <v>116</v>
      </c>
      <c r="J2122" s="3">
        <v>188.25399999999999</v>
      </c>
      <c r="K2122" s="3">
        <v>5791193</v>
      </c>
      <c r="L2122" s="3" t="s">
        <v>221</v>
      </c>
      <c r="M2122" s="3">
        <v>0</v>
      </c>
      <c r="N2122" s="3" t="s">
        <v>1355</v>
      </c>
      <c r="O2122" s="3" t="s">
        <v>22108</v>
      </c>
      <c r="P2122" s="8">
        <v>40179</v>
      </c>
      <c r="Q2122" s="3" t="s">
        <v>16063</v>
      </c>
      <c r="R2122" s="5" t="s">
        <v>22109</v>
      </c>
      <c r="S2122" s="3" t="s">
        <v>12871</v>
      </c>
      <c r="T2122" s="3" t="s">
        <v>114</v>
      </c>
      <c r="V2122" s="3">
        <v>43</v>
      </c>
      <c r="W2122" s="3">
        <v>37</v>
      </c>
      <c r="X2122" s="3">
        <v>121</v>
      </c>
      <c r="Y2122" s="3">
        <v>2120</v>
      </c>
      <c r="Z2122" s="3" t="s">
        <v>221</v>
      </c>
      <c r="AA2122" s="3">
        <v>22</v>
      </c>
      <c r="AB2122" s="3">
        <v>18</v>
      </c>
      <c r="AC2122" s="3">
        <v>5791193</v>
      </c>
      <c r="AD2122" s="3">
        <v>2009059</v>
      </c>
      <c r="AE2122" s="3" t="s">
        <v>116</v>
      </c>
      <c r="AF2122" s="3">
        <v>2</v>
      </c>
      <c r="AG2122" s="3">
        <v>46</v>
      </c>
    </row>
    <row r="2123" spans="1:33" ht="15.75" customHeight="1" x14ac:dyDescent="0.15">
      <c r="A2123" s="3">
        <v>23904</v>
      </c>
      <c r="B2123" s="3">
        <v>2121</v>
      </c>
      <c r="C2123" s="3">
        <v>44</v>
      </c>
      <c r="D2123" s="3" t="s">
        <v>1376</v>
      </c>
      <c r="E2123" s="3" t="s">
        <v>22110</v>
      </c>
      <c r="F2123" s="3" t="s">
        <v>1009</v>
      </c>
      <c r="G2123" s="3" t="s">
        <v>403</v>
      </c>
      <c r="H2123" s="3" t="s">
        <v>12875</v>
      </c>
      <c r="I2123" s="3" t="s">
        <v>1032</v>
      </c>
      <c r="J2123" s="3">
        <v>188.2167</v>
      </c>
      <c r="K2123" s="3">
        <v>8429574</v>
      </c>
      <c r="L2123" s="3" t="s">
        <v>66</v>
      </c>
      <c r="M2123" s="3">
        <v>1</v>
      </c>
      <c r="N2123" s="3" t="s">
        <v>1376</v>
      </c>
      <c r="O2123" s="3" t="s">
        <v>22110</v>
      </c>
      <c r="P2123" s="3" t="s">
        <v>6675</v>
      </c>
      <c r="Q2123" s="3" t="s">
        <v>16072</v>
      </c>
      <c r="R2123" s="5" t="s">
        <v>22113</v>
      </c>
      <c r="S2123" s="3" t="s">
        <v>12875</v>
      </c>
      <c r="T2123" s="3" t="s">
        <v>403</v>
      </c>
      <c r="V2123" s="3">
        <v>65</v>
      </c>
      <c r="W2123" s="3">
        <v>53</v>
      </c>
      <c r="X2123" s="3">
        <v>127</v>
      </c>
      <c r="Y2123" s="3">
        <v>2121</v>
      </c>
      <c r="Z2123" s="3" t="s">
        <v>66</v>
      </c>
      <c r="AA2123" s="3">
        <v>44</v>
      </c>
      <c r="AB2123" s="3">
        <v>16</v>
      </c>
      <c r="AC2123" s="3">
        <v>8429574</v>
      </c>
      <c r="AD2123" s="3">
        <v>2924735</v>
      </c>
      <c r="AE2123" s="3" t="s">
        <v>1032</v>
      </c>
      <c r="AF2123" s="3">
        <v>9</v>
      </c>
      <c r="AG2123" s="3">
        <v>49</v>
      </c>
    </row>
    <row r="2124" spans="1:33" ht="15.75" customHeight="1" x14ac:dyDescent="0.15">
      <c r="A2124" s="3">
        <v>23181</v>
      </c>
      <c r="B2124" s="3">
        <v>2122</v>
      </c>
      <c r="C2124" s="3">
        <v>19</v>
      </c>
      <c r="D2124" s="3" t="s">
        <v>1378</v>
      </c>
      <c r="E2124" s="3" t="s">
        <v>22115</v>
      </c>
      <c r="F2124" s="3" t="s">
        <v>475</v>
      </c>
      <c r="G2124" s="3" t="s">
        <v>277</v>
      </c>
      <c r="H2124" s="3" t="s">
        <v>475</v>
      </c>
      <c r="I2124" s="3" t="s">
        <v>203</v>
      </c>
      <c r="J2124" s="3">
        <v>188.17740000000001</v>
      </c>
      <c r="K2124" s="3">
        <v>6939060</v>
      </c>
      <c r="L2124" s="3" t="s">
        <v>71</v>
      </c>
      <c r="M2124" s="3">
        <v>1</v>
      </c>
      <c r="N2124" s="3" t="s">
        <v>1378</v>
      </c>
      <c r="O2124" s="3" t="s">
        <v>22115</v>
      </c>
      <c r="P2124" s="3" t="s">
        <v>41</v>
      </c>
      <c r="Q2124" s="3" t="s">
        <v>6777</v>
      </c>
      <c r="R2124" s="5" t="s">
        <v>22117</v>
      </c>
      <c r="S2124" s="3" t="s">
        <v>475</v>
      </c>
      <c r="T2124" s="3" t="s">
        <v>277</v>
      </c>
      <c r="V2124" s="3">
        <v>127</v>
      </c>
      <c r="W2124" s="3">
        <v>127</v>
      </c>
      <c r="X2124" s="3">
        <v>127</v>
      </c>
      <c r="Y2124" s="3">
        <v>2122</v>
      </c>
      <c r="Z2124" s="3" t="s">
        <v>71</v>
      </c>
      <c r="AA2124" s="3">
        <v>19</v>
      </c>
      <c r="AB2124" s="3">
        <v>6</v>
      </c>
      <c r="AC2124" s="3">
        <v>6939060</v>
      </c>
      <c r="AD2124" s="3">
        <v>2407913</v>
      </c>
      <c r="AE2124" s="3" t="s">
        <v>203</v>
      </c>
      <c r="AF2124" s="3">
        <v>5</v>
      </c>
      <c r="AG2124" s="3">
        <v>9</v>
      </c>
    </row>
    <row r="2125" spans="1:33" ht="15.75" customHeight="1" x14ac:dyDescent="0.15">
      <c r="A2125" s="3">
        <v>26361</v>
      </c>
      <c r="B2125" s="3">
        <v>2123</v>
      </c>
      <c r="C2125" s="3">
        <v>8</v>
      </c>
      <c r="D2125" s="3" t="s">
        <v>1398</v>
      </c>
      <c r="E2125" s="3" t="s">
        <v>22118</v>
      </c>
      <c r="F2125" s="3" t="s">
        <v>1121</v>
      </c>
      <c r="G2125" s="3" t="s">
        <v>497</v>
      </c>
      <c r="H2125" s="3" t="s">
        <v>11911</v>
      </c>
      <c r="I2125" s="3" t="s">
        <v>1587</v>
      </c>
      <c r="J2125" s="3">
        <v>188.0701</v>
      </c>
      <c r="K2125" s="3">
        <v>7040512</v>
      </c>
      <c r="L2125" s="3" t="s">
        <v>86</v>
      </c>
      <c r="M2125" s="3">
        <v>0</v>
      </c>
      <c r="N2125" s="3" t="s">
        <v>1398</v>
      </c>
      <c r="O2125" s="3" t="s">
        <v>22118</v>
      </c>
      <c r="P2125" s="8">
        <v>40179</v>
      </c>
      <c r="Q2125" s="3" t="s">
        <v>16080</v>
      </c>
      <c r="R2125" s="5" t="s">
        <v>22121</v>
      </c>
      <c r="S2125" s="3" t="s">
        <v>11911</v>
      </c>
      <c r="T2125" s="3" t="s">
        <v>497</v>
      </c>
      <c r="V2125" s="3">
        <v>28</v>
      </c>
      <c r="W2125" s="3">
        <v>0</v>
      </c>
      <c r="X2125" s="3">
        <v>60</v>
      </c>
      <c r="Y2125" s="3">
        <v>2123</v>
      </c>
      <c r="Z2125" s="3" t="s">
        <v>86</v>
      </c>
      <c r="AA2125" s="3">
        <v>8</v>
      </c>
      <c r="AB2125" s="3">
        <v>2</v>
      </c>
      <c r="AC2125" s="3">
        <v>7040512</v>
      </c>
      <c r="AD2125" s="3">
        <v>2444027</v>
      </c>
      <c r="AF2125" s="3">
        <v>16</v>
      </c>
      <c r="AG2125" s="3">
        <v>27</v>
      </c>
    </row>
    <row r="2126" spans="1:33" ht="15.75" customHeight="1" x14ac:dyDescent="0.15">
      <c r="A2126" s="3">
        <v>21195</v>
      </c>
      <c r="B2126" s="3">
        <v>2124</v>
      </c>
      <c r="C2126" s="3">
        <v>22</v>
      </c>
      <c r="D2126" s="3" t="s">
        <v>1402</v>
      </c>
      <c r="E2126" s="3" t="s">
        <v>22123</v>
      </c>
      <c r="F2126" s="3" t="s">
        <v>210</v>
      </c>
      <c r="G2126" s="3" t="s">
        <v>114</v>
      </c>
      <c r="H2126" s="3" t="s">
        <v>115</v>
      </c>
      <c r="I2126" s="3" t="s">
        <v>116</v>
      </c>
      <c r="J2126" s="3">
        <v>188.0378</v>
      </c>
      <c r="K2126" s="3">
        <v>5767553</v>
      </c>
      <c r="L2126" s="3" t="s">
        <v>59</v>
      </c>
      <c r="M2126" s="3">
        <v>2</v>
      </c>
      <c r="N2126" s="3" t="s">
        <v>1402</v>
      </c>
      <c r="O2126" s="3" t="s">
        <v>22123</v>
      </c>
      <c r="P2126" s="3" t="s">
        <v>41</v>
      </c>
      <c r="Q2126" s="3" t="s">
        <v>16087</v>
      </c>
      <c r="R2126" s="5" t="s">
        <v>22125</v>
      </c>
      <c r="S2126" s="3" t="s">
        <v>115</v>
      </c>
      <c r="T2126" s="3" t="s">
        <v>114</v>
      </c>
      <c r="V2126" s="3">
        <v>44</v>
      </c>
      <c r="W2126" s="3">
        <v>38</v>
      </c>
      <c r="X2126" s="3">
        <v>127</v>
      </c>
      <c r="Y2126" s="3">
        <v>2124</v>
      </c>
      <c r="Z2126" s="3" t="s">
        <v>59</v>
      </c>
      <c r="AA2126" s="3">
        <v>22</v>
      </c>
      <c r="AB2126" s="3">
        <v>8</v>
      </c>
      <c r="AC2126" s="3">
        <v>5767553</v>
      </c>
      <c r="AD2126" s="3">
        <v>2002360</v>
      </c>
      <c r="AE2126" s="3" t="s">
        <v>116</v>
      </c>
      <c r="AF2126" s="3">
        <v>17</v>
      </c>
      <c r="AG2126" s="3">
        <v>46</v>
      </c>
    </row>
    <row r="2127" spans="1:33" ht="15.75" customHeight="1" x14ac:dyDescent="0.15">
      <c r="A2127" s="3">
        <v>26602</v>
      </c>
      <c r="B2127" s="3">
        <v>2125</v>
      </c>
      <c r="C2127" s="3">
        <v>350</v>
      </c>
      <c r="D2127" s="3" t="s">
        <v>1405</v>
      </c>
      <c r="E2127" s="3" t="s">
        <v>22127</v>
      </c>
      <c r="F2127" s="3" t="s">
        <v>855</v>
      </c>
      <c r="G2127" s="3" t="s">
        <v>292</v>
      </c>
      <c r="H2127" s="3" t="s">
        <v>3531</v>
      </c>
      <c r="I2127" s="3" t="s">
        <v>12411</v>
      </c>
      <c r="J2127" s="3">
        <v>187.83240000000001</v>
      </c>
      <c r="K2127" s="3">
        <v>15626768</v>
      </c>
      <c r="L2127" s="3" t="s">
        <v>101</v>
      </c>
      <c r="M2127" s="3">
        <v>0</v>
      </c>
      <c r="N2127" s="3" t="s">
        <v>1405</v>
      </c>
      <c r="O2127" s="3" t="s">
        <v>22127</v>
      </c>
      <c r="P2127" s="8">
        <v>36161</v>
      </c>
      <c r="Q2127" s="3" t="s">
        <v>16094</v>
      </c>
      <c r="R2127" s="5" t="s">
        <v>22128</v>
      </c>
      <c r="S2127" s="3" t="s">
        <v>3531</v>
      </c>
      <c r="T2127" s="3" t="s">
        <v>292</v>
      </c>
      <c r="V2127" s="3">
        <v>71</v>
      </c>
      <c r="W2127" s="3">
        <v>0</v>
      </c>
      <c r="X2127" s="3">
        <v>127</v>
      </c>
      <c r="Y2127" s="3">
        <v>2125</v>
      </c>
      <c r="Z2127" s="3" t="s">
        <v>101</v>
      </c>
      <c r="AA2127" s="3">
        <v>350</v>
      </c>
      <c r="AB2127" s="3">
        <v>50</v>
      </c>
      <c r="AC2127" s="3">
        <v>15626768</v>
      </c>
      <c r="AD2127" s="3">
        <v>5429121</v>
      </c>
      <c r="AF2127" s="3">
        <v>10</v>
      </c>
      <c r="AG2127" s="3">
        <v>133</v>
      </c>
    </row>
    <row r="2128" spans="1:33" ht="15.75" customHeight="1" x14ac:dyDescent="0.15">
      <c r="A2128" s="3">
        <v>20195</v>
      </c>
      <c r="B2128" s="3">
        <v>2126</v>
      </c>
      <c r="C2128" s="3">
        <v>75</v>
      </c>
      <c r="D2128" s="3" t="s">
        <v>1407</v>
      </c>
      <c r="E2128" s="3" t="s">
        <v>22130</v>
      </c>
      <c r="F2128" s="3" t="s">
        <v>2319</v>
      </c>
      <c r="G2128" s="3" t="s">
        <v>740</v>
      </c>
      <c r="H2128" s="3" t="s">
        <v>1072</v>
      </c>
      <c r="I2128" s="3" t="s">
        <v>63</v>
      </c>
      <c r="J2128" s="3">
        <v>187.69749999999999</v>
      </c>
      <c r="K2128" s="3">
        <v>10107047</v>
      </c>
      <c r="L2128" s="3" t="s">
        <v>162</v>
      </c>
      <c r="M2128" s="3">
        <v>3</v>
      </c>
      <c r="N2128" s="3" t="s">
        <v>1407</v>
      </c>
      <c r="O2128" s="3" t="s">
        <v>22130</v>
      </c>
      <c r="P2128" s="3" t="s">
        <v>787</v>
      </c>
      <c r="Q2128" s="3" t="s">
        <v>16101</v>
      </c>
      <c r="R2128" s="5" t="s">
        <v>22131</v>
      </c>
      <c r="S2128" s="3" t="s">
        <v>1072</v>
      </c>
      <c r="T2128" s="3" t="s">
        <v>740</v>
      </c>
      <c r="V2128" s="3">
        <v>22</v>
      </c>
      <c r="W2128" s="3">
        <v>127</v>
      </c>
      <c r="X2128" s="3">
        <v>127</v>
      </c>
      <c r="Y2128" s="3">
        <v>2126</v>
      </c>
      <c r="Z2128" s="3" t="s">
        <v>162</v>
      </c>
      <c r="AA2128" s="3">
        <v>75</v>
      </c>
      <c r="AB2128" s="3">
        <v>30</v>
      </c>
      <c r="AC2128" s="3">
        <v>10107047</v>
      </c>
      <c r="AD2128" s="3">
        <v>3513081</v>
      </c>
      <c r="AE2128" s="3" t="s">
        <v>63</v>
      </c>
      <c r="AF2128" s="3">
        <v>8</v>
      </c>
      <c r="AG2128" s="3">
        <v>3</v>
      </c>
    </row>
    <row r="2129" spans="1:33" ht="15.75" customHeight="1" x14ac:dyDescent="0.15">
      <c r="A2129" s="3">
        <v>23569</v>
      </c>
      <c r="B2129" s="3">
        <v>2127</v>
      </c>
      <c r="C2129" s="3">
        <v>3</v>
      </c>
      <c r="D2129" s="3" t="s">
        <v>1408</v>
      </c>
      <c r="E2129" s="3" t="s">
        <v>22133</v>
      </c>
      <c r="F2129" s="3" t="s">
        <v>249</v>
      </c>
      <c r="G2129" s="3" t="s">
        <v>125</v>
      </c>
      <c r="H2129" s="3" t="s">
        <v>126</v>
      </c>
      <c r="I2129" s="3" t="s">
        <v>127</v>
      </c>
      <c r="J2129" s="3">
        <v>187.6474</v>
      </c>
      <c r="K2129" s="3">
        <v>2863032</v>
      </c>
      <c r="L2129" s="3" t="s">
        <v>538</v>
      </c>
      <c r="M2129" s="3">
        <v>1</v>
      </c>
      <c r="N2129" s="3" t="s">
        <v>1408</v>
      </c>
      <c r="O2129" s="3" t="s">
        <v>22133</v>
      </c>
      <c r="P2129" s="3" t="s">
        <v>41</v>
      </c>
      <c r="Q2129" s="3" t="s">
        <v>16105</v>
      </c>
      <c r="R2129" s="5" t="s">
        <v>22134</v>
      </c>
      <c r="S2129" s="3" t="s">
        <v>126</v>
      </c>
      <c r="T2129" s="3" t="s">
        <v>125</v>
      </c>
      <c r="V2129" s="3">
        <v>25</v>
      </c>
      <c r="W2129" s="3">
        <v>27</v>
      </c>
      <c r="X2129" s="3">
        <v>70</v>
      </c>
      <c r="Y2129" s="3">
        <v>2127</v>
      </c>
      <c r="Z2129" s="3" t="s">
        <v>538</v>
      </c>
      <c r="AA2129" s="3">
        <v>3</v>
      </c>
      <c r="AB2129" s="3">
        <v>2</v>
      </c>
      <c r="AC2129" s="3">
        <v>2863032</v>
      </c>
      <c r="AD2129" s="3">
        <v>995327</v>
      </c>
      <c r="AE2129" s="3" t="s">
        <v>127</v>
      </c>
      <c r="AF2129" s="3">
        <v>3</v>
      </c>
      <c r="AG2129" s="3">
        <v>10</v>
      </c>
    </row>
    <row r="2130" spans="1:33" ht="15.75" customHeight="1" x14ac:dyDescent="0.15">
      <c r="A2130" s="3">
        <v>2630</v>
      </c>
      <c r="B2130" s="3">
        <v>2128</v>
      </c>
      <c r="C2130" s="3">
        <v>529</v>
      </c>
      <c r="D2130" s="3" t="s">
        <v>1410</v>
      </c>
      <c r="E2130" s="3" t="s">
        <v>22136</v>
      </c>
      <c r="F2130" s="3" t="s">
        <v>475</v>
      </c>
      <c r="G2130" s="3" t="s">
        <v>277</v>
      </c>
      <c r="H2130" s="3" t="s">
        <v>9989</v>
      </c>
      <c r="I2130" s="3" t="s">
        <v>3964</v>
      </c>
      <c r="J2130" s="3">
        <v>187.6405</v>
      </c>
      <c r="K2130" s="3">
        <v>80780987</v>
      </c>
      <c r="L2130" s="3" t="s">
        <v>221</v>
      </c>
      <c r="M2130" s="3">
        <v>3</v>
      </c>
      <c r="N2130" s="3" t="s">
        <v>1410</v>
      </c>
      <c r="O2130" s="3" t="s">
        <v>22136</v>
      </c>
      <c r="P2130" s="3" t="s">
        <v>9988</v>
      </c>
      <c r="Q2130" s="3" t="s">
        <v>9987</v>
      </c>
      <c r="R2130" s="5" t="s">
        <v>22138</v>
      </c>
      <c r="S2130" s="3" t="s">
        <v>9989</v>
      </c>
      <c r="T2130" s="3" t="s">
        <v>277</v>
      </c>
      <c r="V2130" s="3">
        <v>127</v>
      </c>
      <c r="W2130" s="3">
        <v>0</v>
      </c>
      <c r="X2130" s="3">
        <v>122</v>
      </c>
      <c r="Y2130" s="3">
        <v>2128</v>
      </c>
      <c r="Z2130" s="3" t="s">
        <v>221</v>
      </c>
      <c r="AA2130" s="3">
        <v>529</v>
      </c>
      <c r="AB2130" s="3">
        <v>354</v>
      </c>
      <c r="AC2130" s="3">
        <v>80780987</v>
      </c>
      <c r="AD2130" s="3">
        <v>28084014</v>
      </c>
      <c r="AF2130" s="3">
        <v>2</v>
      </c>
      <c r="AG2130" s="3">
        <v>71</v>
      </c>
    </row>
    <row r="2131" spans="1:33" ht="15.75" customHeight="1" x14ac:dyDescent="0.15">
      <c r="A2131" s="3">
        <v>17505</v>
      </c>
      <c r="B2131" s="3">
        <v>2129</v>
      </c>
      <c r="C2131" s="3">
        <v>55</v>
      </c>
      <c r="D2131" s="3" t="s">
        <v>1412</v>
      </c>
      <c r="E2131" s="3" t="s">
        <v>22140</v>
      </c>
      <c r="F2131" s="3" t="s">
        <v>7229</v>
      </c>
      <c r="G2131" s="3" t="s">
        <v>733</v>
      </c>
      <c r="H2131" s="3" t="s">
        <v>12896</v>
      </c>
      <c r="I2131" s="3" t="s">
        <v>5290</v>
      </c>
      <c r="J2131" s="3">
        <v>187.58940000000001</v>
      </c>
      <c r="K2131" s="3">
        <v>12768103</v>
      </c>
      <c r="L2131" s="3" t="s">
        <v>75</v>
      </c>
      <c r="M2131" s="3">
        <v>1</v>
      </c>
      <c r="N2131" s="3" t="s">
        <v>1412</v>
      </c>
      <c r="O2131" s="3" t="s">
        <v>22140</v>
      </c>
      <c r="P2131" s="3" t="s">
        <v>987</v>
      </c>
      <c r="Q2131" s="3" t="s">
        <v>16117</v>
      </c>
      <c r="R2131" s="5" t="s">
        <v>22142</v>
      </c>
      <c r="S2131" s="3" t="s">
        <v>12896</v>
      </c>
      <c r="T2131" s="3" t="s">
        <v>733</v>
      </c>
      <c r="V2131" s="3">
        <v>17</v>
      </c>
      <c r="W2131" s="3">
        <v>0</v>
      </c>
      <c r="X2131" s="3">
        <v>53</v>
      </c>
      <c r="Y2131" s="3">
        <v>2129</v>
      </c>
      <c r="Z2131" s="3" t="s">
        <v>75</v>
      </c>
      <c r="AA2131" s="3">
        <v>55</v>
      </c>
      <c r="AB2131" s="3">
        <v>21</v>
      </c>
      <c r="AC2131" s="3">
        <v>12768103</v>
      </c>
      <c r="AD2131" s="3">
        <v>4439698</v>
      </c>
      <c r="AF2131" s="3">
        <v>14</v>
      </c>
      <c r="AG2131" s="3">
        <v>58</v>
      </c>
    </row>
    <row r="2132" spans="1:33" ht="15.75" customHeight="1" x14ac:dyDescent="0.15">
      <c r="A2132" s="3">
        <v>21998</v>
      </c>
      <c r="B2132" s="3">
        <v>2130</v>
      </c>
      <c r="C2132" s="3">
        <v>129</v>
      </c>
      <c r="D2132" s="3" t="s">
        <v>1416</v>
      </c>
      <c r="E2132" s="3" t="s">
        <v>22143</v>
      </c>
      <c r="F2132" s="3" t="s">
        <v>249</v>
      </c>
      <c r="G2132" s="3" t="s">
        <v>125</v>
      </c>
      <c r="H2132" s="3" t="s">
        <v>126</v>
      </c>
      <c r="I2132" s="3" t="s">
        <v>127</v>
      </c>
      <c r="J2132" s="3">
        <v>187.43899999999999</v>
      </c>
      <c r="K2132" s="3">
        <v>11322489</v>
      </c>
      <c r="L2132" s="3" t="s">
        <v>75</v>
      </c>
      <c r="M2132" s="3">
        <v>2</v>
      </c>
      <c r="N2132" s="3" t="s">
        <v>1416</v>
      </c>
      <c r="O2132" s="3" t="s">
        <v>22143</v>
      </c>
      <c r="P2132" s="3" t="s">
        <v>787</v>
      </c>
      <c r="Q2132" s="3" t="s">
        <v>16128</v>
      </c>
      <c r="R2132" s="5" t="s">
        <v>22144</v>
      </c>
      <c r="S2132" s="3" t="s">
        <v>126</v>
      </c>
      <c r="T2132" s="3" t="s">
        <v>125</v>
      </c>
      <c r="V2132" s="3">
        <v>26</v>
      </c>
      <c r="W2132" s="3">
        <v>28</v>
      </c>
      <c r="X2132" s="3">
        <v>54</v>
      </c>
      <c r="Y2132" s="3">
        <v>2130</v>
      </c>
      <c r="Z2132" s="3" t="s">
        <v>75</v>
      </c>
      <c r="AA2132" s="3">
        <v>129</v>
      </c>
      <c r="AB2132" s="3">
        <v>55</v>
      </c>
      <c r="AC2132" s="3">
        <v>11322489</v>
      </c>
      <c r="AD2132" s="3">
        <v>3939093</v>
      </c>
      <c r="AE2132" s="3" t="s">
        <v>127</v>
      </c>
      <c r="AF2132" s="3">
        <v>14</v>
      </c>
      <c r="AG2132" s="3">
        <v>10</v>
      </c>
    </row>
    <row r="2133" spans="1:33" ht="15.75" customHeight="1" x14ac:dyDescent="0.15">
      <c r="A2133" s="3">
        <v>25297</v>
      </c>
      <c r="B2133" s="3">
        <v>2131</v>
      </c>
      <c r="C2133" s="3">
        <v>37</v>
      </c>
      <c r="D2133" s="3" t="s">
        <v>1418</v>
      </c>
      <c r="E2133" s="3" t="s">
        <v>22146</v>
      </c>
      <c r="F2133" s="3" t="s">
        <v>210</v>
      </c>
      <c r="G2133" s="3" t="s">
        <v>114</v>
      </c>
      <c r="H2133" s="3" t="s">
        <v>115</v>
      </c>
      <c r="I2133" s="3" t="s">
        <v>116</v>
      </c>
      <c r="J2133" s="3">
        <v>187.154</v>
      </c>
      <c r="K2133" s="3">
        <v>3754418</v>
      </c>
      <c r="L2133" s="3" t="s">
        <v>59</v>
      </c>
      <c r="M2133" s="3">
        <v>0</v>
      </c>
      <c r="N2133" s="3" t="s">
        <v>1418</v>
      </c>
      <c r="O2133" s="3" t="s">
        <v>22146</v>
      </c>
      <c r="P2133" s="8">
        <v>39083</v>
      </c>
      <c r="Q2133" s="3" t="s">
        <v>16134</v>
      </c>
      <c r="R2133" s="5" t="s">
        <v>22148</v>
      </c>
      <c r="S2133" s="3" t="s">
        <v>115</v>
      </c>
      <c r="T2133" s="3" t="s">
        <v>114</v>
      </c>
      <c r="V2133" s="3">
        <v>45</v>
      </c>
      <c r="W2133" s="3">
        <v>39</v>
      </c>
      <c r="X2133" s="3">
        <v>127</v>
      </c>
      <c r="Y2133" s="3">
        <v>2131</v>
      </c>
      <c r="Z2133" s="3" t="s">
        <v>59</v>
      </c>
      <c r="AA2133" s="3">
        <v>37</v>
      </c>
      <c r="AB2133" s="3">
        <v>10</v>
      </c>
      <c r="AC2133" s="3">
        <v>3754418</v>
      </c>
      <c r="AD2133" s="3">
        <v>1307458</v>
      </c>
      <c r="AE2133" s="3" t="s">
        <v>116</v>
      </c>
      <c r="AF2133" s="3">
        <v>17</v>
      </c>
      <c r="AG2133" s="3">
        <v>46</v>
      </c>
    </row>
    <row r="2134" spans="1:33" ht="15.75" customHeight="1" x14ac:dyDescent="0.15">
      <c r="A2134" s="3">
        <v>21149</v>
      </c>
      <c r="B2134" s="3">
        <v>2132</v>
      </c>
      <c r="C2134" s="3">
        <v>17</v>
      </c>
      <c r="D2134" s="3" t="s">
        <v>1423</v>
      </c>
      <c r="E2134" s="3" t="s">
        <v>22150</v>
      </c>
      <c r="F2134" s="3" t="s">
        <v>4061</v>
      </c>
      <c r="G2134" s="3" t="s">
        <v>446</v>
      </c>
      <c r="H2134" s="3" t="s">
        <v>6580</v>
      </c>
      <c r="I2134" s="3" t="s">
        <v>2435</v>
      </c>
      <c r="J2134" s="3">
        <v>186.85560000000001</v>
      </c>
      <c r="K2134" s="3">
        <v>5744547</v>
      </c>
      <c r="L2134" s="3" t="s">
        <v>335</v>
      </c>
      <c r="M2134" s="3">
        <v>2</v>
      </c>
      <c r="N2134" s="3" t="s">
        <v>1423</v>
      </c>
      <c r="O2134" s="3" t="s">
        <v>22150</v>
      </c>
      <c r="P2134" s="3" t="s">
        <v>1107</v>
      </c>
      <c r="Q2134" s="3" t="s">
        <v>16139</v>
      </c>
      <c r="R2134" s="5" t="s">
        <v>22152</v>
      </c>
      <c r="S2134" s="3" t="s">
        <v>6580</v>
      </c>
      <c r="T2134" s="3" t="s">
        <v>446</v>
      </c>
      <c r="V2134" s="3">
        <v>79</v>
      </c>
      <c r="W2134" s="3">
        <v>75</v>
      </c>
      <c r="X2134" s="3">
        <v>61</v>
      </c>
      <c r="Y2134" s="3">
        <v>2132</v>
      </c>
      <c r="Z2134" s="3" t="s">
        <v>335</v>
      </c>
      <c r="AA2134" s="3">
        <v>17</v>
      </c>
      <c r="AB2134" s="3">
        <v>12</v>
      </c>
      <c r="AC2134" s="3">
        <v>5744547</v>
      </c>
      <c r="AD2134" s="3">
        <v>2002592</v>
      </c>
      <c r="AE2134" s="3" t="s">
        <v>2435</v>
      </c>
      <c r="AF2134" s="3">
        <v>21</v>
      </c>
      <c r="AG2134" s="3">
        <v>29</v>
      </c>
    </row>
    <row r="2135" spans="1:33" ht="15.75" customHeight="1" x14ac:dyDescent="0.15">
      <c r="A2135" s="3">
        <v>21794</v>
      </c>
      <c r="B2135" s="3">
        <v>2133</v>
      </c>
      <c r="C2135" s="3">
        <v>28</v>
      </c>
      <c r="D2135" s="3" t="s">
        <v>1427</v>
      </c>
      <c r="E2135" s="3" t="s">
        <v>22154</v>
      </c>
      <c r="F2135" s="3" t="s">
        <v>657</v>
      </c>
      <c r="G2135" s="3" t="s">
        <v>246</v>
      </c>
      <c r="H2135" s="3" t="s">
        <v>240</v>
      </c>
      <c r="I2135" s="3" t="s">
        <v>240</v>
      </c>
      <c r="J2135" s="3">
        <v>186.81780000000001</v>
      </c>
      <c r="K2135" s="3">
        <v>4112967</v>
      </c>
      <c r="L2135" s="3" t="s">
        <v>71</v>
      </c>
      <c r="M2135" s="3">
        <v>2</v>
      </c>
      <c r="N2135" s="3" t="s">
        <v>1427</v>
      </c>
      <c r="O2135" s="3" t="s">
        <v>22154</v>
      </c>
      <c r="P2135" s="3" t="s">
        <v>41</v>
      </c>
      <c r="Q2135" s="3" t="s">
        <v>16143</v>
      </c>
      <c r="R2135" s="5" t="s">
        <v>22156</v>
      </c>
      <c r="S2135" s="3" t="s">
        <v>240</v>
      </c>
      <c r="T2135" s="3" t="s">
        <v>246</v>
      </c>
      <c r="V2135" s="3">
        <v>127</v>
      </c>
      <c r="W2135" s="3">
        <v>45</v>
      </c>
      <c r="X2135" s="3">
        <v>127</v>
      </c>
      <c r="Y2135" s="3">
        <v>2133</v>
      </c>
      <c r="Z2135" s="3" t="s">
        <v>71</v>
      </c>
      <c r="AA2135" s="3">
        <v>28</v>
      </c>
      <c r="AB2135" s="3">
        <v>20</v>
      </c>
      <c r="AC2135" s="3">
        <v>4112967</v>
      </c>
      <c r="AD2135" s="3">
        <v>1434000</v>
      </c>
      <c r="AE2135" s="3" t="s">
        <v>240</v>
      </c>
      <c r="AF2135" s="3">
        <v>5</v>
      </c>
      <c r="AG2135" s="3">
        <v>18</v>
      </c>
    </row>
    <row r="2136" spans="1:33" ht="15.75" customHeight="1" x14ac:dyDescent="0.15">
      <c r="A2136" s="3">
        <v>20498</v>
      </c>
      <c r="B2136" s="3">
        <v>2134</v>
      </c>
      <c r="C2136" s="3">
        <v>10</v>
      </c>
      <c r="D2136" s="3" t="s">
        <v>1431</v>
      </c>
      <c r="E2136" s="3" t="s">
        <v>22157</v>
      </c>
      <c r="F2136" s="3" t="s">
        <v>297</v>
      </c>
      <c r="G2136" s="3" t="s">
        <v>146</v>
      </c>
      <c r="H2136" s="3" t="s">
        <v>10342</v>
      </c>
      <c r="I2136" s="3" t="s">
        <v>2725</v>
      </c>
      <c r="J2136" s="3">
        <v>186.5797</v>
      </c>
      <c r="K2136" s="3">
        <v>5712398</v>
      </c>
      <c r="L2136" s="3" t="s">
        <v>59</v>
      </c>
      <c r="M2136" s="3">
        <v>3</v>
      </c>
      <c r="N2136" s="3" t="s">
        <v>1431</v>
      </c>
      <c r="O2136" s="3" t="s">
        <v>22157</v>
      </c>
      <c r="P2136" s="3" t="s">
        <v>9988</v>
      </c>
      <c r="Q2136" s="3" t="s">
        <v>16148</v>
      </c>
      <c r="R2136" s="5" t="s">
        <v>22159</v>
      </c>
      <c r="S2136" s="3" t="s">
        <v>10342</v>
      </c>
      <c r="T2136" s="3" t="s">
        <v>146</v>
      </c>
      <c r="V2136" s="3">
        <v>46</v>
      </c>
      <c r="X2136" s="3">
        <v>127</v>
      </c>
      <c r="Y2136" s="3">
        <v>2134</v>
      </c>
      <c r="Z2136" s="3" t="s">
        <v>59</v>
      </c>
      <c r="AA2136" s="3">
        <v>10</v>
      </c>
      <c r="AB2136" s="3">
        <v>10</v>
      </c>
      <c r="AC2136" s="3">
        <v>5712398</v>
      </c>
      <c r="AD2136" s="3">
        <v>1993302</v>
      </c>
      <c r="AE2136" s="3" t="s">
        <v>2725</v>
      </c>
      <c r="AF2136" s="3">
        <v>17</v>
      </c>
      <c r="AG2136" s="3">
        <v>30</v>
      </c>
    </row>
    <row r="2137" spans="1:33" ht="15.75" customHeight="1" x14ac:dyDescent="0.15">
      <c r="A2137" s="3">
        <v>21352</v>
      </c>
      <c r="B2137" s="3">
        <v>2135</v>
      </c>
      <c r="C2137" s="3">
        <v>86</v>
      </c>
      <c r="D2137" s="3" t="s">
        <v>1434</v>
      </c>
      <c r="E2137" s="3" t="s">
        <v>22161</v>
      </c>
      <c r="F2137" s="3" t="s">
        <v>657</v>
      </c>
      <c r="G2137" s="3" t="s">
        <v>246</v>
      </c>
      <c r="H2137" s="3" t="s">
        <v>12911</v>
      </c>
      <c r="I2137" s="3" t="s">
        <v>240</v>
      </c>
      <c r="J2137" s="3">
        <v>186.5641</v>
      </c>
      <c r="K2137" s="3">
        <v>25376109</v>
      </c>
      <c r="L2137" s="3" t="s">
        <v>86</v>
      </c>
      <c r="M2137" s="3">
        <v>2</v>
      </c>
      <c r="N2137" s="3" t="s">
        <v>1434</v>
      </c>
      <c r="O2137" s="3" t="s">
        <v>22161</v>
      </c>
      <c r="P2137" s="3" t="s">
        <v>787</v>
      </c>
      <c r="Q2137" s="3" t="s">
        <v>16153</v>
      </c>
      <c r="R2137" s="5" t="s">
        <v>22163</v>
      </c>
      <c r="S2137" s="3" t="s">
        <v>12911</v>
      </c>
      <c r="T2137" s="3" t="s">
        <v>246</v>
      </c>
      <c r="V2137" s="3">
        <v>127</v>
      </c>
      <c r="W2137" s="3">
        <v>46</v>
      </c>
      <c r="X2137" s="3">
        <v>61</v>
      </c>
      <c r="Y2137" s="3">
        <v>2135</v>
      </c>
      <c r="Z2137" s="3" t="s">
        <v>86</v>
      </c>
      <c r="AA2137" s="3">
        <v>86</v>
      </c>
      <c r="AB2137" s="3">
        <v>15</v>
      </c>
      <c r="AC2137" s="3">
        <v>25376109</v>
      </c>
      <c r="AD2137" s="3">
        <v>8855298</v>
      </c>
      <c r="AE2137" s="3" t="s">
        <v>240</v>
      </c>
      <c r="AF2137" s="3">
        <v>16</v>
      </c>
      <c r="AG2137" s="3">
        <v>18</v>
      </c>
    </row>
    <row r="2138" spans="1:33" ht="15.75" customHeight="1" x14ac:dyDescent="0.15">
      <c r="A2138" s="3">
        <v>23472</v>
      </c>
      <c r="B2138" s="3">
        <v>2136</v>
      </c>
      <c r="C2138" s="3">
        <v>165</v>
      </c>
      <c r="D2138" s="3" t="s">
        <v>1442</v>
      </c>
      <c r="E2138" s="3" t="s">
        <v>22164</v>
      </c>
      <c r="F2138" s="3" t="s">
        <v>1072</v>
      </c>
      <c r="G2138" s="3" t="s">
        <v>575</v>
      </c>
      <c r="H2138" s="3" t="s">
        <v>9647</v>
      </c>
      <c r="I2138" s="3" t="s">
        <v>1375</v>
      </c>
      <c r="J2138" s="3">
        <v>186.4667</v>
      </c>
      <c r="K2138" s="3">
        <v>21379156</v>
      </c>
      <c r="L2138" s="3" t="s">
        <v>59</v>
      </c>
      <c r="M2138" s="3">
        <v>1</v>
      </c>
      <c r="N2138" s="3" t="s">
        <v>1442</v>
      </c>
      <c r="O2138" s="3" t="s">
        <v>22164</v>
      </c>
      <c r="P2138" s="3" t="s">
        <v>41</v>
      </c>
      <c r="Q2138" s="3" t="s">
        <v>16160</v>
      </c>
      <c r="R2138" s="5" t="s">
        <v>22165</v>
      </c>
      <c r="S2138" s="3" t="s">
        <v>9647</v>
      </c>
      <c r="T2138" s="3" t="s">
        <v>575</v>
      </c>
      <c r="V2138" s="3">
        <v>47</v>
      </c>
      <c r="W2138" s="3">
        <v>39</v>
      </c>
      <c r="X2138" s="3">
        <v>127</v>
      </c>
      <c r="Y2138" s="3">
        <v>2136</v>
      </c>
      <c r="Z2138" s="3" t="s">
        <v>59</v>
      </c>
      <c r="AA2138" s="3">
        <v>165</v>
      </c>
      <c r="AB2138" s="3">
        <v>68</v>
      </c>
      <c r="AC2138" s="3">
        <v>21379156</v>
      </c>
      <c r="AD2138" s="3">
        <v>7463050</v>
      </c>
      <c r="AE2138" s="3" t="s">
        <v>1375</v>
      </c>
      <c r="AF2138" s="3">
        <v>17</v>
      </c>
      <c r="AG2138" s="3">
        <v>23</v>
      </c>
    </row>
    <row r="2139" spans="1:33" ht="15.75" customHeight="1" x14ac:dyDescent="0.15">
      <c r="A2139" s="3">
        <v>23460</v>
      </c>
      <c r="B2139" s="3">
        <v>2137</v>
      </c>
      <c r="C2139" s="3">
        <v>1250</v>
      </c>
      <c r="D2139" s="3" t="s">
        <v>1448</v>
      </c>
      <c r="E2139" s="3" t="s">
        <v>22167</v>
      </c>
      <c r="F2139" s="3" t="s">
        <v>297</v>
      </c>
      <c r="G2139" s="3" t="s">
        <v>146</v>
      </c>
      <c r="H2139" s="3" t="s">
        <v>10342</v>
      </c>
      <c r="I2139" s="3" t="s">
        <v>2725</v>
      </c>
      <c r="J2139" s="3">
        <v>186.4101</v>
      </c>
      <c r="K2139" s="3">
        <v>240336078</v>
      </c>
      <c r="L2139" s="3" t="s">
        <v>221</v>
      </c>
      <c r="M2139" s="3">
        <v>1</v>
      </c>
      <c r="N2139" s="3" t="s">
        <v>1448</v>
      </c>
      <c r="O2139" s="3" t="s">
        <v>22167</v>
      </c>
      <c r="P2139" s="3" t="s">
        <v>104</v>
      </c>
      <c r="Q2139" s="3" t="s">
        <v>16166</v>
      </c>
      <c r="R2139" s="5" t="s">
        <v>22168</v>
      </c>
      <c r="S2139" s="3" t="s">
        <v>10342</v>
      </c>
      <c r="T2139" s="3" t="s">
        <v>146</v>
      </c>
      <c r="V2139" s="3">
        <v>47</v>
      </c>
      <c r="X2139" s="3">
        <v>123</v>
      </c>
      <c r="Y2139" s="3">
        <v>2137</v>
      </c>
      <c r="Z2139" s="3" t="s">
        <v>221</v>
      </c>
      <c r="AA2139" s="3">
        <v>1250</v>
      </c>
      <c r="AB2139" s="3">
        <v>700</v>
      </c>
      <c r="AC2139" s="3">
        <v>240336078</v>
      </c>
      <c r="AD2139" s="3">
        <v>83913259</v>
      </c>
      <c r="AE2139" s="3" t="s">
        <v>2725</v>
      </c>
      <c r="AF2139" s="3">
        <v>2</v>
      </c>
      <c r="AG2139" s="3">
        <v>30</v>
      </c>
    </row>
    <row r="2140" spans="1:33" ht="15.75" customHeight="1" x14ac:dyDescent="0.15">
      <c r="A2140" s="3">
        <v>1945</v>
      </c>
      <c r="B2140" s="3">
        <v>2138</v>
      </c>
      <c r="C2140" s="3">
        <v>85</v>
      </c>
      <c r="D2140" s="3" t="s">
        <v>1454</v>
      </c>
      <c r="E2140" s="3" t="s">
        <v>22169</v>
      </c>
      <c r="F2140" s="3" t="s">
        <v>3068</v>
      </c>
      <c r="G2140" s="3" t="s">
        <v>606</v>
      </c>
      <c r="H2140" s="3" t="s">
        <v>8798</v>
      </c>
      <c r="I2140" s="3" t="s">
        <v>1343</v>
      </c>
      <c r="J2140" s="3">
        <v>186.3896</v>
      </c>
      <c r="K2140" s="3">
        <v>10318317</v>
      </c>
      <c r="L2140" s="3" t="s">
        <v>66</v>
      </c>
      <c r="M2140" s="3">
        <v>6</v>
      </c>
      <c r="N2140" s="3" t="s">
        <v>1454</v>
      </c>
      <c r="O2140" s="3" t="s">
        <v>22169</v>
      </c>
      <c r="P2140" s="3" t="s">
        <v>381</v>
      </c>
      <c r="Q2140" s="3" t="s">
        <v>16174</v>
      </c>
      <c r="R2140" s="5" t="s">
        <v>22171</v>
      </c>
      <c r="S2140" s="3" t="s">
        <v>8798</v>
      </c>
      <c r="T2140" s="3" t="s">
        <v>606</v>
      </c>
      <c r="V2140" s="3">
        <v>48</v>
      </c>
      <c r="W2140" s="3">
        <v>26</v>
      </c>
      <c r="X2140" s="3">
        <v>127</v>
      </c>
      <c r="Y2140" s="3">
        <v>2138</v>
      </c>
      <c r="Z2140" s="3" t="s">
        <v>66</v>
      </c>
      <c r="AA2140" s="3">
        <v>85</v>
      </c>
      <c r="AB2140" s="3">
        <v>35</v>
      </c>
      <c r="AC2140" s="3">
        <v>10318317</v>
      </c>
      <c r="AD2140" s="3">
        <v>3602895</v>
      </c>
      <c r="AE2140" s="3" t="s">
        <v>1343</v>
      </c>
      <c r="AF2140" s="3">
        <v>9</v>
      </c>
      <c r="AG2140" s="3">
        <v>12</v>
      </c>
    </row>
    <row r="2141" spans="1:33" ht="15.75" customHeight="1" x14ac:dyDescent="0.15">
      <c r="A2141" s="3">
        <v>23190</v>
      </c>
      <c r="B2141" s="3">
        <v>2139</v>
      </c>
      <c r="C2141" s="3">
        <v>19</v>
      </c>
      <c r="D2141" s="3" t="s">
        <v>1456</v>
      </c>
      <c r="E2141" s="3" t="s">
        <v>22173</v>
      </c>
      <c r="F2141" s="3" t="s">
        <v>36</v>
      </c>
      <c r="G2141" s="3" t="s">
        <v>37</v>
      </c>
      <c r="H2141" s="3" t="s">
        <v>10968</v>
      </c>
      <c r="I2141" s="3" t="s">
        <v>39</v>
      </c>
      <c r="J2141" s="3">
        <v>186.39410000000001</v>
      </c>
      <c r="K2141" s="3">
        <v>3142204</v>
      </c>
      <c r="L2141" s="3" t="s">
        <v>66</v>
      </c>
      <c r="M2141" s="3">
        <v>1</v>
      </c>
      <c r="N2141" s="3" t="s">
        <v>1456</v>
      </c>
      <c r="O2141" s="3" t="s">
        <v>22173</v>
      </c>
      <c r="P2141" s="3" t="s">
        <v>41</v>
      </c>
      <c r="Q2141" s="3" t="s">
        <v>11352</v>
      </c>
      <c r="R2141" s="5" t="s">
        <v>22175</v>
      </c>
      <c r="S2141" s="3" t="s">
        <v>10968</v>
      </c>
      <c r="T2141" s="3" t="s">
        <v>37</v>
      </c>
      <c r="V2141" s="3">
        <v>127</v>
      </c>
      <c r="W2141" s="3">
        <v>127</v>
      </c>
      <c r="X2141" s="3">
        <v>127</v>
      </c>
      <c r="Y2141" s="3">
        <v>2139</v>
      </c>
      <c r="Z2141" s="3" t="s">
        <v>66</v>
      </c>
      <c r="AA2141" s="3">
        <v>19</v>
      </c>
      <c r="AB2141" s="3">
        <v>8</v>
      </c>
      <c r="AC2141" s="3">
        <v>3142204</v>
      </c>
      <c r="AD2141" s="3">
        <v>1097161</v>
      </c>
      <c r="AE2141" s="3" t="s">
        <v>39</v>
      </c>
      <c r="AF2141" s="3">
        <v>9</v>
      </c>
      <c r="AG2141" s="3">
        <v>2</v>
      </c>
    </row>
    <row r="2142" spans="1:33" ht="15.75" customHeight="1" x14ac:dyDescent="0.15">
      <c r="A2142" s="3">
        <v>19467</v>
      </c>
      <c r="B2142" s="3">
        <v>2140</v>
      </c>
      <c r="C2142" s="3">
        <v>25</v>
      </c>
      <c r="D2142" s="3" t="s">
        <v>1459</v>
      </c>
      <c r="E2142" s="3" t="s">
        <v>22177</v>
      </c>
      <c r="F2142" s="3" t="s">
        <v>269</v>
      </c>
      <c r="G2142" s="3" t="s">
        <v>133</v>
      </c>
      <c r="H2142" s="3" t="s">
        <v>189</v>
      </c>
      <c r="I2142" s="3" t="s">
        <v>190</v>
      </c>
      <c r="J2142" s="3">
        <v>186.23509999999999</v>
      </c>
      <c r="K2142" s="3">
        <v>7804200</v>
      </c>
      <c r="L2142" s="3" t="s">
        <v>71</v>
      </c>
      <c r="M2142" s="3">
        <v>3</v>
      </c>
      <c r="N2142" s="3" t="s">
        <v>1459</v>
      </c>
      <c r="O2142" s="3" t="s">
        <v>22177</v>
      </c>
      <c r="P2142" s="3" t="s">
        <v>1000</v>
      </c>
      <c r="Q2142" s="3" t="s">
        <v>16189</v>
      </c>
      <c r="R2142" s="5" t="s">
        <v>22179</v>
      </c>
      <c r="S2142" s="3" t="s">
        <v>189</v>
      </c>
      <c r="T2142" s="3" t="s">
        <v>133</v>
      </c>
      <c r="V2142" s="3">
        <v>56</v>
      </c>
      <c r="W2142" s="3">
        <v>0</v>
      </c>
      <c r="X2142" s="3">
        <v>127</v>
      </c>
      <c r="Y2142" s="3">
        <v>2140</v>
      </c>
      <c r="Z2142" s="3" t="s">
        <v>71</v>
      </c>
      <c r="AA2142" s="3">
        <v>25</v>
      </c>
      <c r="AB2142" s="3">
        <v>9</v>
      </c>
      <c r="AC2142" s="3">
        <v>7804200</v>
      </c>
      <c r="AD2142" s="3">
        <v>2726500</v>
      </c>
      <c r="AF2142" s="3">
        <v>5</v>
      </c>
      <c r="AG2142" s="3">
        <v>36</v>
      </c>
    </row>
    <row r="2143" spans="1:33" ht="15.75" customHeight="1" x14ac:dyDescent="0.15">
      <c r="A2143" s="3">
        <v>21732</v>
      </c>
      <c r="B2143" s="3">
        <v>2141</v>
      </c>
      <c r="C2143" s="3">
        <v>296</v>
      </c>
      <c r="D2143" s="3" t="s">
        <v>1460</v>
      </c>
      <c r="E2143" s="3" t="s">
        <v>22181</v>
      </c>
      <c r="F2143" s="3" t="s">
        <v>657</v>
      </c>
      <c r="G2143" s="3" t="s">
        <v>246</v>
      </c>
      <c r="H2143" s="3" t="s">
        <v>264</v>
      </c>
      <c r="I2143" s="3" t="s">
        <v>264</v>
      </c>
      <c r="J2143" s="3">
        <v>186.1378</v>
      </c>
      <c r="K2143" s="3">
        <v>71940370</v>
      </c>
      <c r="L2143" s="3" t="s">
        <v>101</v>
      </c>
      <c r="M2143" s="3">
        <v>2</v>
      </c>
      <c r="N2143" s="3" t="s">
        <v>1460</v>
      </c>
      <c r="O2143" s="3" t="s">
        <v>22181</v>
      </c>
      <c r="P2143" s="3" t="s">
        <v>1063</v>
      </c>
      <c r="Q2143" s="3" t="s">
        <v>16198</v>
      </c>
      <c r="R2143" s="5" t="s">
        <v>22183</v>
      </c>
      <c r="S2143" s="3" t="s">
        <v>264</v>
      </c>
      <c r="T2143" s="3" t="s">
        <v>246</v>
      </c>
      <c r="V2143" s="3">
        <v>127</v>
      </c>
      <c r="W2143" s="3">
        <v>80</v>
      </c>
      <c r="X2143" s="3">
        <v>127</v>
      </c>
      <c r="Y2143" s="3">
        <v>2141</v>
      </c>
      <c r="Z2143" s="3" t="s">
        <v>101</v>
      </c>
      <c r="AA2143" s="3">
        <v>296</v>
      </c>
      <c r="AB2143" s="3">
        <v>170</v>
      </c>
      <c r="AC2143" s="3">
        <v>71940370</v>
      </c>
      <c r="AD2143" s="3">
        <v>25141862</v>
      </c>
      <c r="AE2143" s="3" t="s">
        <v>264</v>
      </c>
      <c r="AF2143" s="3">
        <v>10</v>
      </c>
      <c r="AG2143" s="3">
        <v>8</v>
      </c>
    </row>
    <row r="2144" spans="1:33" ht="15.75" customHeight="1" x14ac:dyDescent="0.15">
      <c r="A2144" s="3">
        <v>1321</v>
      </c>
      <c r="B2144" s="3">
        <v>2142</v>
      </c>
      <c r="C2144" s="3">
        <v>59</v>
      </c>
      <c r="D2144" s="3" t="s">
        <v>1463</v>
      </c>
      <c r="E2144" s="3" t="s">
        <v>22184</v>
      </c>
      <c r="F2144" s="3" t="s">
        <v>657</v>
      </c>
      <c r="G2144" s="3" t="s">
        <v>246</v>
      </c>
      <c r="H2144" s="3" t="s">
        <v>3818</v>
      </c>
      <c r="I2144" s="3" t="s">
        <v>3818</v>
      </c>
      <c r="J2144" s="3">
        <v>185.9562</v>
      </c>
      <c r="K2144" s="3">
        <v>41469953</v>
      </c>
      <c r="L2144" s="3" t="s">
        <v>86</v>
      </c>
      <c r="M2144" s="3">
        <v>4</v>
      </c>
      <c r="N2144" s="3" t="s">
        <v>1463</v>
      </c>
      <c r="O2144" s="3" t="s">
        <v>22184</v>
      </c>
      <c r="P2144" s="3" t="s">
        <v>1350</v>
      </c>
      <c r="Q2144" s="3" t="s">
        <v>16204</v>
      </c>
      <c r="R2144" s="5" t="s">
        <v>22186</v>
      </c>
      <c r="S2144" s="3" t="s">
        <v>3818</v>
      </c>
      <c r="T2144" s="3" t="s">
        <v>246</v>
      </c>
      <c r="V2144" s="3">
        <v>127</v>
      </c>
      <c r="W2144" s="3">
        <v>40</v>
      </c>
      <c r="X2144" s="3">
        <v>62</v>
      </c>
      <c r="Y2144" s="3">
        <v>2142</v>
      </c>
      <c r="Z2144" s="3" t="s">
        <v>86</v>
      </c>
      <c r="AA2144" s="3">
        <v>59</v>
      </c>
      <c r="AB2144" s="3">
        <v>38</v>
      </c>
      <c r="AC2144" s="3">
        <v>41469953</v>
      </c>
      <c r="AD2144" s="3">
        <v>14502206</v>
      </c>
      <c r="AE2144" s="3" t="s">
        <v>3818</v>
      </c>
      <c r="AF2144" s="3">
        <v>16</v>
      </c>
      <c r="AG2144" s="3">
        <v>22</v>
      </c>
    </row>
    <row r="2145" spans="1:33" ht="15.75" customHeight="1" x14ac:dyDescent="0.15">
      <c r="A2145" s="3">
        <v>23546</v>
      </c>
      <c r="B2145" s="3">
        <v>2143</v>
      </c>
      <c r="C2145" s="3">
        <v>11</v>
      </c>
      <c r="D2145" s="3" t="s">
        <v>1467</v>
      </c>
      <c r="E2145" s="3" t="s">
        <v>22187</v>
      </c>
      <c r="F2145" s="3" t="s">
        <v>4061</v>
      </c>
      <c r="G2145" s="3" t="s">
        <v>446</v>
      </c>
      <c r="H2145" s="3" t="s">
        <v>12929</v>
      </c>
      <c r="I2145" s="3" t="s">
        <v>2435</v>
      </c>
      <c r="J2145" s="3">
        <v>185.8065</v>
      </c>
      <c r="K2145" s="3">
        <v>10632000</v>
      </c>
      <c r="L2145" s="3" t="s">
        <v>229</v>
      </c>
      <c r="M2145" s="3">
        <v>1</v>
      </c>
      <c r="N2145" s="3" t="s">
        <v>1467</v>
      </c>
      <c r="O2145" s="3" t="s">
        <v>22187</v>
      </c>
      <c r="P2145" s="3" t="s">
        <v>91</v>
      </c>
      <c r="Q2145" s="3" t="s">
        <v>16210</v>
      </c>
      <c r="R2145" s="5" t="s">
        <v>22188</v>
      </c>
      <c r="S2145" s="3" t="s">
        <v>12929</v>
      </c>
      <c r="T2145" s="3" t="s">
        <v>446</v>
      </c>
      <c r="V2145" s="3">
        <v>80</v>
      </c>
      <c r="W2145" s="3">
        <v>76</v>
      </c>
      <c r="X2145" s="3">
        <v>9</v>
      </c>
      <c r="Y2145" s="3">
        <v>2143</v>
      </c>
      <c r="Z2145" s="3" t="s">
        <v>229</v>
      </c>
      <c r="AA2145" s="3">
        <v>11</v>
      </c>
      <c r="AB2145" s="3">
        <v>2</v>
      </c>
      <c r="AC2145" s="3">
        <v>10632000</v>
      </c>
      <c r="AD2145" s="3">
        <v>3720000</v>
      </c>
      <c r="AE2145" s="3" t="s">
        <v>2435</v>
      </c>
      <c r="AF2145" s="3">
        <v>25</v>
      </c>
      <c r="AG2145" s="3">
        <v>29</v>
      </c>
    </row>
    <row r="2146" spans="1:33" ht="15.75" customHeight="1" x14ac:dyDescent="0.15">
      <c r="A2146" s="3">
        <v>26039</v>
      </c>
      <c r="B2146" s="3">
        <v>2144</v>
      </c>
      <c r="C2146" s="3">
        <v>104</v>
      </c>
      <c r="D2146" s="3" t="s">
        <v>1471</v>
      </c>
      <c r="E2146" s="3" t="s">
        <v>22190</v>
      </c>
      <c r="F2146" s="3" t="s">
        <v>3662</v>
      </c>
      <c r="G2146" s="3" t="s">
        <v>878</v>
      </c>
      <c r="H2146" s="3" t="s">
        <v>12931</v>
      </c>
      <c r="I2146" s="3" t="s">
        <v>1765</v>
      </c>
      <c r="J2146" s="3">
        <v>185.72919999999999</v>
      </c>
      <c r="K2146" s="3">
        <v>104196729</v>
      </c>
      <c r="L2146" s="3" t="s">
        <v>162</v>
      </c>
      <c r="M2146" s="3">
        <v>0</v>
      </c>
      <c r="N2146" s="3" t="s">
        <v>1471</v>
      </c>
      <c r="O2146" s="3" t="s">
        <v>22190</v>
      </c>
      <c r="P2146" s="8">
        <v>35796</v>
      </c>
      <c r="Q2146" s="3" t="s">
        <v>16215</v>
      </c>
      <c r="R2146" s="5" t="s">
        <v>22191</v>
      </c>
      <c r="S2146" s="3" t="s">
        <v>12931</v>
      </c>
      <c r="T2146" s="3" t="s">
        <v>878</v>
      </c>
      <c r="V2146" s="3">
        <v>7</v>
      </c>
      <c r="W2146" s="3">
        <v>0</v>
      </c>
      <c r="X2146" s="3">
        <v>127</v>
      </c>
      <c r="Y2146" s="3">
        <v>2144</v>
      </c>
      <c r="Z2146" s="3" t="s">
        <v>162</v>
      </c>
      <c r="AA2146" s="3">
        <v>104</v>
      </c>
      <c r="AB2146" s="3">
        <v>50</v>
      </c>
      <c r="AC2146" s="3">
        <v>104196729</v>
      </c>
      <c r="AD2146" s="3">
        <v>36466947</v>
      </c>
      <c r="AF2146" s="3">
        <v>8</v>
      </c>
      <c r="AG2146" s="3">
        <v>159</v>
      </c>
    </row>
    <row r="2147" spans="1:33" ht="15.75" customHeight="1" x14ac:dyDescent="0.15">
      <c r="A2147" s="3">
        <v>25070</v>
      </c>
      <c r="B2147" s="3">
        <v>2145</v>
      </c>
      <c r="C2147" s="3">
        <v>87</v>
      </c>
      <c r="D2147" s="3" t="s">
        <v>1475</v>
      </c>
      <c r="E2147" s="3" t="s">
        <v>22193</v>
      </c>
      <c r="F2147" s="3" t="s">
        <v>5738</v>
      </c>
      <c r="G2147" s="3" t="s">
        <v>599</v>
      </c>
      <c r="H2147" s="3" t="s">
        <v>12935</v>
      </c>
      <c r="I2147" s="3" t="s">
        <v>3354</v>
      </c>
      <c r="J2147" s="3">
        <v>185.46619999999999</v>
      </c>
      <c r="K2147" s="3">
        <v>25750048</v>
      </c>
      <c r="L2147" s="3" t="s">
        <v>641</v>
      </c>
      <c r="M2147" s="3">
        <v>0</v>
      </c>
      <c r="N2147" s="3" t="s">
        <v>1475</v>
      </c>
      <c r="O2147" s="3" t="s">
        <v>22193</v>
      </c>
      <c r="P2147" s="8">
        <v>31778</v>
      </c>
      <c r="Q2147" s="3" t="s">
        <v>16223</v>
      </c>
      <c r="R2147" s="5" t="s">
        <v>22194</v>
      </c>
      <c r="S2147" s="3" t="s">
        <v>12935</v>
      </c>
      <c r="T2147" s="3" t="s">
        <v>599</v>
      </c>
      <c r="V2147" s="3">
        <v>43</v>
      </c>
      <c r="W2147" s="3">
        <v>40</v>
      </c>
      <c r="X2147" s="3">
        <v>18</v>
      </c>
      <c r="Y2147" s="3">
        <v>2145</v>
      </c>
      <c r="Z2147" s="3" t="s">
        <v>641</v>
      </c>
      <c r="AA2147" s="3">
        <v>87</v>
      </c>
      <c r="AB2147" s="3">
        <v>39</v>
      </c>
      <c r="AC2147" s="3">
        <v>25750048</v>
      </c>
      <c r="AD2147" s="3">
        <v>9020350</v>
      </c>
      <c r="AE2147" s="3" t="s">
        <v>3354</v>
      </c>
      <c r="AF2147" s="3">
        <v>23</v>
      </c>
      <c r="AG2147" s="3">
        <v>13</v>
      </c>
    </row>
    <row r="2148" spans="1:33" ht="15.75" customHeight="1" x14ac:dyDescent="0.15">
      <c r="A2148" s="3">
        <v>25751</v>
      </c>
      <c r="B2148" s="3">
        <v>2146</v>
      </c>
      <c r="C2148" s="3">
        <v>21</v>
      </c>
      <c r="D2148" s="3" t="s">
        <v>1478</v>
      </c>
      <c r="E2148" s="3" t="s">
        <v>22196</v>
      </c>
      <c r="F2148" s="3" t="s">
        <v>3068</v>
      </c>
      <c r="G2148" s="3" t="s">
        <v>606</v>
      </c>
      <c r="H2148" s="3" t="s">
        <v>1343</v>
      </c>
      <c r="I2148" s="3" t="s">
        <v>1343</v>
      </c>
      <c r="J2148" s="3">
        <v>185.39920000000001</v>
      </c>
      <c r="K2148" s="3">
        <v>12509613</v>
      </c>
      <c r="L2148" s="3" t="s">
        <v>101</v>
      </c>
      <c r="M2148" s="3">
        <v>0</v>
      </c>
      <c r="N2148" s="3" t="s">
        <v>1478</v>
      </c>
      <c r="O2148" s="3" t="s">
        <v>22196</v>
      </c>
      <c r="P2148" s="8">
        <v>36526</v>
      </c>
      <c r="Q2148" s="3" t="s">
        <v>16230</v>
      </c>
      <c r="R2148" s="5" t="s">
        <v>22198</v>
      </c>
      <c r="S2148" s="3" t="s">
        <v>1343</v>
      </c>
      <c r="T2148" s="3" t="s">
        <v>606</v>
      </c>
      <c r="V2148" s="3">
        <v>49</v>
      </c>
      <c r="W2148" s="3">
        <v>27</v>
      </c>
      <c r="X2148" s="3">
        <v>127</v>
      </c>
      <c r="Y2148" s="3">
        <v>2146</v>
      </c>
      <c r="Z2148" s="3" t="s">
        <v>101</v>
      </c>
      <c r="AA2148" s="3">
        <v>21</v>
      </c>
      <c r="AB2148" s="3">
        <v>11</v>
      </c>
      <c r="AC2148" s="3">
        <v>12509613</v>
      </c>
      <c r="AD2148" s="3">
        <v>4383199</v>
      </c>
      <c r="AE2148" s="3" t="s">
        <v>1343</v>
      </c>
      <c r="AF2148" s="3">
        <v>10</v>
      </c>
      <c r="AG2148" s="3">
        <v>12</v>
      </c>
    </row>
    <row r="2149" spans="1:33" ht="15.75" customHeight="1" x14ac:dyDescent="0.15">
      <c r="A2149" s="3">
        <v>7604</v>
      </c>
      <c r="B2149" s="3">
        <v>2147</v>
      </c>
      <c r="C2149" s="3">
        <v>105</v>
      </c>
      <c r="D2149" s="3" t="s">
        <v>1480</v>
      </c>
      <c r="E2149" s="3" t="s">
        <v>22200</v>
      </c>
      <c r="F2149" s="3" t="s">
        <v>331</v>
      </c>
      <c r="G2149" s="3" t="s">
        <v>167</v>
      </c>
      <c r="H2149" s="3" t="s">
        <v>5287</v>
      </c>
      <c r="I2149" s="3" t="s">
        <v>2088</v>
      </c>
      <c r="J2149" s="3">
        <v>185.2552</v>
      </c>
      <c r="K2149" s="3">
        <v>48907000</v>
      </c>
      <c r="L2149" s="3" t="s">
        <v>335</v>
      </c>
      <c r="M2149" s="3">
        <v>1</v>
      </c>
      <c r="N2149" s="3" t="s">
        <v>1480</v>
      </c>
      <c r="O2149" s="3" t="s">
        <v>22200</v>
      </c>
      <c r="P2149" s="3" t="s">
        <v>787</v>
      </c>
      <c r="Q2149" s="3" t="s">
        <v>16239</v>
      </c>
      <c r="R2149" s="5" t="s">
        <v>22201</v>
      </c>
      <c r="S2149" s="3" t="s">
        <v>5287</v>
      </c>
      <c r="T2149" s="3" t="s">
        <v>167</v>
      </c>
      <c r="V2149" s="3">
        <v>127</v>
      </c>
      <c r="W2149" s="3">
        <v>28</v>
      </c>
      <c r="X2149" s="3">
        <v>62</v>
      </c>
      <c r="Y2149" s="3">
        <v>2147</v>
      </c>
      <c r="Z2149" s="3" t="s">
        <v>335</v>
      </c>
      <c r="AA2149" s="3">
        <v>105</v>
      </c>
      <c r="AB2149" s="3">
        <v>51</v>
      </c>
      <c r="AC2149" s="3">
        <v>48907000</v>
      </c>
      <c r="AD2149" s="3">
        <v>17145000</v>
      </c>
      <c r="AE2149" s="3" t="s">
        <v>2088</v>
      </c>
      <c r="AF2149" s="3">
        <v>21</v>
      </c>
      <c r="AG2149" s="3">
        <v>68</v>
      </c>
    </row>
    <row r="2150" spans="1:33" ht="15.75" customHeight="1" x14ac:dyDescent="0.15">
      <c r="A2150" s="3">
        <v>23673</v>
      </c>
      <c r="B2150" s="3">
        <v>2148</v>
      </c>
      <c r="C2150" s="3">
        <v>317</v>
      </c>
      <c r="D2150" s="3" t="s">
        <v>1483</v>
      </c>
      <c r="E2150" s="3" t="s">
        <v>22203</v>
      </c>
      <c r="F2150" s="3" t="s">
        <v>3068</v>
      </c>
      <c r="G2150" s="3" t="s">
        <v>606</v>
      </c>
      <c r="H2150" s="3" t="s">
        <v>1343</v>
      </c>
      <c r="I2150" s="3" t="s">
        <v>1343</v>
      </c>
      <c r="J2150" s="3">
        <v>185.0513</v>
      </c>
      <c r="K2150" s="3">
        <v>62015028</v>
      </c>
      <c r="L2150" s="3" t="s">
        <v>101</v>
      </c>
      <c r="M2150" s="3">
        <v>1</v>
      </c>
      <c r="N2150" s="3" t="s">
        <v>1483</v>
      </c>
      <c r="O2150" s="3" t="s">
        <v>22203</v>
      </c>
      <c r="P2150" s="3" t="s">
        <v>104</v>
      </c>
      <c r="Q2150" s="3" t="s">
        <v>16247</v>
      </c>
      <c r="R2150" s="5" t="s">
        <v>22205</v>
      </c>
      <c r="S2150" s="3" t="s">
        <v>1343</v>
      </c>
      <c r="T2150" s="3" t="s">
        <v>606</v>
      </c>
      <c r="V2150" s="3">
        <v>50</v>
      </c>
      <c r="W2150" s="3">
        <v>28</v>
      </c>
      <c r="X2150" s="3">
        <v>127</v>
      </c>
      <c r="Y2150" s="3">
        <v>2148</v>
      </c>
      <c r="Z2150" s="3" t="s">
        <v>101</v>
      </c>
      <c r="AA2150" s="3">
        <v>317</v>
      </c>
      <c r="AB2150" s="3">
        <v>146</v>
      </c>
      <c r="AC2150" s="3">
        <v>62015028</v>
      </c>
      <c r="AD2150" s="3">
        <v>21755743</v>
      </c>
      <c r="AE2150" s="3" t="s">
        <v>1343</v>
      </c>
      <c r="AF2150" s="3">
        <v>10</v>
      </c>
      <c r="AG2150" s="3">
        <v>12</v>
      </c>
    </row>
    <row r="2151" spans="1:33" ht="15.75" customHeight="1" x14ac:dyDescent="0.15">
      <c r="A2151" s="3">
        <v>2369</v>
      </c>
      <c r="B2151" s="3">
        <v>2149</v>
      </c>
      <c r="C2151" s="3">
        <v>30</v>
      </c>
      <c r="D2151" s="3" t="s">
        <v>1487</v>
      </c>
      <c r="E2151" s="3" t="s">
        <v>22207</v>
      </c>
      <c r="F2151" s="3" t="s">
        <v>36</v>
      </c>
      <c r="G2151" s="3" t="s">
        <v>37</v>
      </c>
      <c r="H2151" s="3" t="s">
        <v>89</v>
      </c>
      <c r="I2151" s="3" t="s">
        <v>89</v>
      </c>
      <c r="J2151" s="3">
        <v>184.78530000000001</v>
      </c>
      <c r="K2151" s="3">
        <v>12461189</v>
      </c>
      <c r="L2151" s="3" t="s">
        <v>71</v>
      </c>
      <c r="M2151" s="3">
        <v>4</v>
      </c>
      <c r="N2151" s="3" t="s">
        <v>1487</v>
      </c>
      <c r="O2151" s="3" t="s">
        <v>22207</v>
      </c>
      <c r="P2151" s="3" t="s">
        <v>1063</v>
      </c>
      <c r="Q2151" s="3" t="s">
        <v>4281</v>
      </c>
      <c r="R2151" s="5" t="s">
        <v>22208</v>
      </c>
      <c r="S2151" s="3" t="s">
        <v>89</v>
      </c>
      <c r="T2151" s="3" t="s">
        <v>37</v>
      </c>
      <c r="V2151" s="3">
        <v>127</v>
      </c>
      <c r="W2151" s="3">
        <v>91</v>
      </c>
      <c r="X2151" s="3">
        <v>127</v>
      </c>
      <c r="Y2151" s="3">
        <v>2149</v>
      </c>
      <c r="Z2151" s="3" t="s">
        <v>71</v>
      </c>
      <c r="AA2151" s="3">
        <v>30</v>
      </c>
      <c r="AB2151" s="3">
        <v>20</v>
      </c>
      <c r="AC2151" s="3">
        <v>12461189</v>
      </c>
      <c r="AD2151" s="3">
        <v>4375643</v>
      </c>
      <c r="AE2151" s="3" t="s">
        <v>89</v>
      </c>
      <c r="AF2151" s="3">
        <v>5</v>
      </c>
      <c r="AG2151" s="3">
        <v>4</v>
      </c>
    </row>
    <row r="2152" spans="1:33" ht="15.75" customHeight="1" x14ac:dyDescent="0.15">
      <c r="A2152" s="3">
        <v>26482</v>
      </c>
      <c r="B2152" s="3">
        <v>2150</v>
      </c>
      <c r="C2152" s="3">
        <v>85</v>
      </c>
      <c r="D2152" s="3" t="s">
        <v>1489</v>
      </c>
      <c r="E2152" s="3" t="s">
        <v>22210</v>
      </c>
      <c r="F2152" s="3" t="s">
        <v>1121</v>
      </c>
      <c r="G2152" s="3" t="s">
        <v>497</v>
      </c>
      <c r="H2152" s="3" t="s">
        <v>12516</v>
      </c>
      <c r="I2152" s="3" t="s">
        <v>15220</v>
      </c>
      <c r="J2152" s="3">
        <v>184.7818</v>
      </c>
      <c r="K2152" s="3">
        <v>6641681</v>
      </c>
      <c r="L2152" s="3" t="s">
        <v>71</v>
      </c>
      <c r="M2152" s="3">
        <v>0</v>
      </c>
      <c r="N2152" s="3" t="s">
        <v>1489</v>
      </c>
      <c r="O2152" s="3" t="s">
        <v>22210</v>
      </c>
      <c r="P2152" s="8">
        <v>38353</v>
      </c>
      <c r="Q2152" s="3" t="s">
        <v>16260</v>
      </c>
      <c r="R2152" s="5" t="s">
        <v>22212</v>
      </c>
      <c r="S2152" s="3" t="s">
        <v>12516</v>
      </c>
      <c r="T2152" s="3" t="s">
        <v>497</v>
      </c>
      <c r="V2152" s="3">
        <v>29</v>
      </c>
      <c r="W2152" s="3">
        <v>0</v>
      </c>
      <c r="X2152" s="3">
        <v>127</v>
      </c>
      <c r="Y2152" s="3">
        <v>2150</v>
      </c>
      <c r="Z2152" s="3" t="s">
        <v>71</v>
      </c>
      <c r="AA2152" s="3">
        <v>85</v>
      </c>
      <c r="AB2152" s="3">
        <v>23</v>
      </c>
      <c r="AC2152" s="3">
        <v>6641681</v>
      </c>
      <c r="AD2152" s="3">
        <v>2332200</v>
      </c>
      <c r="AF2152" s="3">
        <v>5</v>
      </c>
      <c r="AG2152" s="3">
        <v>310</v>
      </c>
    </row>
    <row r="2153" spans="1:33" ht="15.75" customHeight="1" x14ac:dyDescent="0.15">
      <c r="A2153" s="3">
        <v>26415</v>
      </c>
      <c r="B2153" s="3">
        <v>2151</v>
      </c>
      <c r="C2153" s="3">
        <v>60</v>
      </c>
      <c r="D2153" s="3" t="s">
        <v>1492</v>
      </c>
      <c r="E2153" s="3" t="s">
        <v>22214</v>
      </c>
      <c r="F2153" s="3" t="s">
        <v>475</v>
      </c>
      <c r="G2153" s="3" t="s">
        <v>277</v>
      </c>
      <c r="H2153" s="3" t="s">
        <v>475</v>
      </c>
      <c r="I2153" s="3" t="s">
        <v>203</v>
      </c>
      <c r="J2153" s="3">
        <v>184.75989999999999</v>
      </c>
      <c r="K2153" s="3">
        <v>9605944</v>
      </c>
      <c r="L2153" s="3" t="s">
        <v>71</v>
      </c>
      <c r="M2153" s="3">
        <v>0</v>
      </c>
      <c r="N2153" s="3" t="s">
        <v>1492</v>
      </c>
      <c r="O2153" s="3" t="s">
        <v>22214</v>
      </c>
      <c r="P2153" s="8">
        <v>37987</v>
      </c>
      <c r="Q2153" s="3" t="s">
        <v>6785</v>
      </c>
      <c r="R2153" s="5" t="s">
        <v>22216</v>
      </c>
      <c r="S2153" s="3" t="s">
        <v>475</v>
      </c>
      <c r="T2153" s="3" t="s">
        <v>277</v>
      </c>
      <c r="V2153" s="3">
        <v>127</v>
      </c>
      <c r="W2153" s="3">
        <v>127</v>
      </c>
      <c r="X2153" s="3">
        <v>127</v>
      </c>
      <c r="Y2153" s="3">
        <v>2151</v>
      </c>
      <c r="Z2153" s="3" t="s">
        <v>71</v>
      </c>
      <c r="AA2153" s="3">
        <v>60</v>
      </c>
      <c r="AB2153" s="3">
        <v>15</v>
      </c>
      <c r="AC2153" s="3">
        <v>9605944</v>
      </c>
      <c r="AD2153" s="3">
        <v>3373348</v>
      </c>
      <c r="AE2153" s="3" t="s">
        <v>203</v>
      </c>
      <c r="AF2153" s="3">
        <v>5</v>
      </c>
      <c r="AG2153" s="3">
        <v>9</v>
      </c>
    </row>
    <row r="2154" spans="1:33" ht="15.75" customHeight="1" x14ac:dyDescent="0.15">
      <c r="A2154" s="3">
        <v>23432</v>
      </c>
      <c r="B2154" s="3">
        <v>2152</v>
      </c>
      <c r="C2154" s="3">
        <v>100</v>
      </c>
      <c r="D2154" s="3" t="s">
        <v>1496</v>
      </c>
      <c r="E2154" s="3" t="s">
        <v>22217</v>
      </c>
      <c r="F2154" s="3" t="s">
        <v>96</v>
      </c>
      <c r="G2154" s="3" t="s">
        <v>61</v>
      </c>
      <c r="H2154" s="3" t="s">
        <v>2537</v>
      </c>
      <c r="I2154" s="3" t="s">
        <v>2538</v>
      </c>
      <c r="J2154" s="3">
        <v>184.69569999999999</v>
      </c>
      <c r="K2154" s="3">
        <v>16091000</v>
      </c>
      <c r="L2154" s="3" t="s">
        <v>101</v>
      </c>
      <c r="M2154" s="3">
        <v>1</v>
      </c>
      <c r="N2154" s="3" t="s">
        <v>1496</v>
      </c>
      <c r="O2154" s="3" t="s">
        <v>22217</v>
      </c>
      <c r="P2154" s="3" t="s">
        <v>179</v>
      </c>
      <c r="Q2154" s="3" t="s">
        <v>16268</v>
      </c>
      <c r="R2154" s="5" t="s">
        <v>22219</v>
      </c>
      <c r="S2154" s="3" t="s">
        <v>2537</v>
      </c>
      <c r="T2154" s="3" t="s">
        <v>61</v>
      </c>
      <c r="V2154" s="3">
        <v>127</v>
      </c>
      <c r="W2154" s="3">
        <v>0</v>
      </c>
      <c r="X2154" s="3">
        <v>127</v>
      </c>
      <c r="Y2154" s="3">
        <v>2152</v>
      </c>
      <c r="Z2154" s="3" t="s">
        <v>101</v>
      </c>
      <c r="AA2154" s="3">
        <v>100</v>
      </c>
      <c r="AB2154" s="3">
        <v>18</v>
      </c>
      <c r="AC2154" s="3">
        <v>16091000</v>
      </c>
      <c r="AD2154" s="3">
        <v>5652000</v>
      </c>
      <c r="AF2154" s="3">
        <v>10</v>
      </c>
      <c r="AG2154" s="3">
        <v>15</v>
      </c>
    </row>
    <row r="2155" spans="1:33" ht="15.75" customHeight="1" x14ac:dyDescent="0.15">
      <c r="A2155" s="3">
        <v>22188</v>
      </c>
      <c r="B2155" s="3">
        <v>2153</v>
      </c>
      <c r="C2155" s="3">
        <v>113</v>
      </c>
      <c r="D2155" s="3" t="s">
        <v>1498</v>
      </c>
      <c r="E2155" s="3" t="s">
        <v>22221</v>
      </c>
      <c r="F2155" s="3" t="s">
        <v>1193</v>
      </c>
      <c r="G2155" s="3" t="s">
        <v>564</v>
      </c>
      <c r="H2155" s="3" t="s">
        <v>12954</v>
      </c>
      <c r="I2155" s="3" t="s">
        <v>2049</v>
      </c>
      <c r="J2155" s="3">
        <v>184.6234</v>
      </c>
      <c r="K2155" s="3">
        <v>32709345</v>
      </c>
      <c r="L2155" s="3" t="s">
        <v>215</v>
      </c>
      <c r="M2155" s="3">
        <v>6</v>
      </c>
      <c r="N2155" s="3" t="s">
        <v>1498</v>
      </c>
      <c r="O2155" s="3" t="s">
        <v>22221</v>
      </c>
      <c r="P2155" s="3" t="s">
        <v>381</v>
      </c>
      <c r="Q2155" s="3" t="s">
        <v>16278</v>
      </c>
      <c r="R2155" s="5" t="s">
        <v>22223</v>
      </c>
      <c r="S2155" s="3" t="s">
        <v>12954</v>
      </c>
      <c r="T2155" s="3" t="s">
        <v>564</v>
      </c>
      <c r="V2155" s="3">
        <v>59</v>
      </c>
      <c r="W2155" s="3">
        <v>25</v>
      </c>
      <c r="X2155" s="3">
        <v>118</v>
      </c>
      <c r="Y2155" s="3">
        <v>2153</v>
      </c>
      <c r="Z2155" s="3" t="s">
        <v>215</v>
      </c>
      <c r="AA2155" s="3">
        <v>113</v>
      </c>
      <c r="AB2155" s="3">
        <v>63</v>
      </c>
      <c r="AC2155" s="3">
        <v>32709345</v>
      </c>
      <c r="AD2155" s="3">
        <v>11492148</v>
      </c>
      <c r="AE2155" s="3" t="s">
        <v>2049</v>
      </c>
      <c r="AF2155" s="3">
        <v>7</v>
      </c>
      <c r="AG2155" s="3">
        <v>35</v>
      </c>
    </row>
    <row r="2156" spans="1:33" ht="15.75" customHeight="1" x14ac:dyDescent="0.15">
      <c r="A2156" s="3">
        <v>1065</v>
      </c>
      <c r="B2156" s="3">
        <v>2154</v>
      </c>
      <c r="C2156" s="3">
        <v>350</v>
      </c>
      <c r="D2156" s="3" t="s">
        <v>1500</v>
      </c>
      <c r="E2156" s="3" t="s">
        <v>22225</v>
      </c>
      <c r="F2156" s="3" t="s">
        <v>143</v>
      </c>
      <c r="G2156" s="3" t="s">
        <v>77</v>
      </c>
      <c r="H2156" s="3" t="s">
        <v>79</v>
      </c>
      <c r="I2156" s="3" t="s">
        <v>79</v>
      </c>
      <c r="J2156" s="3">
        <v>184.54839999999999</v>
      </c>
      <c r="K2156" s="3">
        <v>68081225</v>
      </c>
      <c r="L2156" s="3" t="s">
        <v>66</v>
      </c>
      <c r="M2156" s="3">
        <v>7</v>
      </c>
      <c r="N2156" s="3" t="s">
        <v>1500</v>
      </c>
      <c r="O2156" s="3" t="s">
        <v>22225</v>
      </c>
      <c r="P2156" s="3" t="s">
        <v>541</v>
      </c>
      <c r="Q2156" s="3" t="s">
        <v>2677</v>
      </c>
      <c r="R2156" s="5" t="s">
        <v>22226</v>
      </c>
      <c r="S2156" s="3" t="s">
        <v>79</v>
      </c>
      <c r="T2156" s="3" t="s">
        <v>77</v>
      </c>
      <c r="V2156" s="3">
        <v>68</v>
      </c>
      <c r="W2156" s="3">
        <v>65</v>
      </c>
      <c r="X2156" s="3">
        <v>127</v>
      </c>
      <c r="Y2156" s="3">
        <v>2154</v>
      </c>
      <c r="Z2156" s="3" t="s">
        <v>66</v>
      </c>
      <c r="AA2156" s="3">
        <v>350</v>
      </c>
      <c r="AB2156" s="3">
        <v>141</v>
      </c>
      <c r="AC2156" s="3">
        <v>68081225</v>
      </c>
      <c r="AD2156" s="3">
        <v>23926059</v>
      </c>
      <c r="AE2156" s="3" t="s">
        <v>79</v>
      </c>
      <c r="AF2156" s="3">
        <v>9</v>
      </c>
      <c r="AG2156" s="3">
        <v>6</v>
      </c>
    </row>
    <row r="2157" spans="1:33" ht="15.75" customHeight="1" x14ac:dyDescent="0.15">
      <c r="A2157" s="3">
        <v>23849</v>
      </c>
      <c r="B2157" s="3">
        <v>2155</v>
      </c>
      <c r="C2157" s="3">
        <v>37</v>
      </c>
      <c r="D2157" s="3" t="s">
        <v>1501</v>
      </c>
      <c r="E2157" s="3" t="s">
        <v>22227</v>
      </c>
      <c r="F2157" s="3" t="s">
        <v>143</v>
      </c>
      <c r="G2157" s="3" t="s">
        <v>77</v>
      </c>
      <c r="H2157" s="3" t="s">
        <v>2347</v>
      </c>
      <c r="I2157" s="3" t="s">
        <v>79</v>
      </c>
      <c r="J2157" s="3">
        <v>184.49510000000001</v>
      </c>
      <c r="K2157" s="3">
        <v>25672012</v>
      </c>
      <c r="L2157" s="3" t="s">
        <v>86</v>
      </c>
      <c r="M2157" s="3">
        <v>1</v>
      </c>
      <c r="N2157" s="3" t="s">
        <v>1501</v>
      </c>
      <c r="O2157" s="3" t="s">
        <v>22227</v>
      </c>
      <c r="P2157" s="3" t="s">
        <v>987</v>
      </c>
      <c r="Q2157" s="3" t="s">
        <v>2331</v>
      </c>
      <c r="R2157" s="5" t="s">
        <v>22229</v>
      </c>
      <c r="S2157" s="3" t="s">
        <v>2347</v>
      </c>
      <c r="T2157" s="3" t="s">
        <v>77</v>
      </c>
      <c r="V2157" s="3">
        <v>69</v>
      </c>
      <c r="W2157" s="3">
        <v>66</v>
      </c>
      <c r="X2157" s="3">
        <v>63</v>
      </c>
      <c r="Y2157" s="3">
        <v>2155</v>
      </c>
      <c r="Z2157" s="3" t="s">
        <v>86</v>
      </c>
      <c r="AA2157" s="3">
        <v>37</v>
      </c>
      <c r="AB2157" s="3">
        <v>18</v>
      </c>
      <c r="AC2157" s="3">
        <v>25672012</v>
      </c>
      <c r="AD2157" s="3">
        <v>9023710</v>
      </c>
      <c r="AE2157" s="3" t="s">
        <v>79</v>
      </c>
      <c r="AF2157" s="3">
        <v>16</v>
      </c>
      <c r="AG2157" s="3">
        <v>6</v>
      </c>
    </row>
    <row r="2158" spans="1:33" ht="15.75" customHeight="1" x14ac:dyDescent="0.15">
      <c r="A2158" s="3">
        <v>24914</v>
      </c>
      <c r="B2158" s="3">
        <v>2156</v>
      </c>
      <c r="C2158" s="3">
        <v>22</v>
      </c>
      <c r="D2158" s="3" t="s">
        <v>1505</v>
      </c>
      <c r="E2158" s="3" t="s">
        <v>22230</v>
      </c>
      <c r="F2158" s="3" t="s">
        <v>36</v>
      </c>
      <c r="G2158" s="3" t="s">
        <v>37</v>
      </c>
      <c r="H2158" s="3" t="s">
        <v>3291</v>
      </c>
      <c r="I2158" s="3" t="s">
        <v>39</v>
      </c>
      <c r="J2158" s="3">
        <v>184.45150000000001</v>
      </c>
      <c r="K2158" s="3">
        <v>3111501</v>
      </c>
      <c r="L2158" s="3" t="s">
        <v>526</v>
      </c>
      <c r="M2158" s="3">
        <v>0</v>
      </c>
      <c r="N2158" s="3" t="s">
        <v>1505</v>
      </c>
      <c r="O2158" s="3" t="s">
        <v>22230</v>
      </c>
      <c r="P2158" s="8">
        <v>39083</v>
      </c>
      <c r="Q2158" s="3" t="s">
        <v>12480</v>
      </c>
      <c r="R2158" s="5" t="s">
        <v>22231</v>
      </c>
      <c r="S2158" s="3" t="s">
        <v>3291</v>
      </c>
      <c r="T2158" s="3" t="s">
        <v>37</v>
      </c>
      <c r="V2158" s="3">
        <v>127</v>
      </c>
      <c r="W2158" s="3">
        <v>127</v>
      </c>
      <c r="X2158" s="3">
        <v>32</v>
      </c>
      <c r="Y2158" s="3">
        <v>2156</v>
      </c>
      <c r="Z2158" s="3" t="s">
        <v>526</v>
      </c>
      <c r="AA2158" s="3">
        <v>22</v>
      </c>
      <c r="AB2158" s="3">
        <v>5</v>
      </c>
      <c r="AC2158" s="3">
        <v>3111501</v>
      </c>
      <c r="AD2158" s="3">
        <v>1093860</v>
      </c>
      <c r="AE2158" s="3" t="s">
        <v>39</v>
      </c>
      <c r="AF2158" s="3">
        <v>19</v>
      </c>
      <c r="AG2158" s="3">
        <v>2</v>
      </c>
    </row>
    <row r="2159" spans="1:33" ht="15.75" customHeight="1" x14ac:dyDescent="0.15">
      <c r="A2159" s="3">
        <v>26087</v>
      </c>
      <c r="B2159" s="3">
        <v>2157</v>
      </c>
      <c r="C2159" s="3">
        <v>108</v>
      </c>
      <c r="D2159" s="3" t="s">
        <v>1506</v>
      </c>
      <c r="E2159" s="3" t="s">
        <v>22233</v>
      </c>
      <c r="F2159" s="3" t="s">
        <v>210</v>
      </c>
      <c r="G2159" s="3" t="s">
        <v>114</v>
      </c>
      <c r="H2159" s="3" t="s">
        <v>12966</v>
      </c>
      <c r="I2159" s="3" t="s">
        <v>116</v>
      </c>
      <c r="J2159" s="3">
        <v>184.39439999999999</v>
      </c>
      <c r="K2159" s="3">
        <v>18619625</v>
      </c>
      <c r="L2159" s="3" t="s">
        <v>59</v>
      </c>
      <c r="M2159" s="3">
        <v>0</v>
      </c>
      <c r="N2159" s="3" t="s">
        <v>1506</v>
      </c>
      <c r="O2159" s="3" t="s">
        <v>22233</v>
      </c>
      <c r="P2159" s="8">
        <v>37257</v>
      </c>
      <c r="Q2159" s="3" t="s">
        <v>16301</v>
      </c>
      <c r="R2159" s="5" t="s">
        <v>22235</v>
      </c>
      <c r="S2159" s="3" t="s">
        <v>12966</v>
      </c>
      <c r="T2159" s="3" t="s">
        <v>114</v>
      </c>
      <c r="V2159" s="3">
        <v>46</v>
      </c>
      <c r="W2159" s="3">
        <v>40</v>
      </c>
      <c r="X2159" s="3">
        <v>127</v>
      </c>
      <c r="Y2159" s="3">
        <v>2157</v>
      </c>
      <c r="Z2159" s="3" t="s">
        <v>59</v>
      </c>
      <c r="AA2159" s="3">
        <v>108</v>
      </c>
      <c r="AB2159" s="3">
        <v>57</v>
      </c>
      <c r="AC2159" s="3">
        <v>18619625</v>
      </c>
      <c r="AD2159" s="3">
        <v>6547114</v>
      </c>
      <c r="AE2159" s="3" t="s">
        <v>116</v>
      </c>
      <c r="AF2159" s="3">
        <v>17</v>
      </c>
      <c r="AG2159" s="3">
        <v>46</v>
      </c>
    </row>
    <row r="2160" spans="1:33" ht="15.75" customHeight="1" x14ac:dyDescent="0.15">
      <c r="A2160" s="3">
        <v>17830</v>
      </c>
      <c r="B2160" s="3">
        <v>2158</v>
      </c>
      <c r="C2160" s="3">
        <v>278</v>
      </c>
      <c r="D2160" s="5" t="s">
        <v>1515</v>
      </c>
      <c r="E2160" s="3" t="s">
        <v>22237</v>
      </c>
      <c r="F2160" s="3" t="s">
        <v>657</v>
      </c>
      <c r="G2160" s="3" t="s">
        <v>246</v>
      </c>
      <c r="H2160" s="3" t="s">
        <v>240</v>
      </c>
      <c r="I2160" s="3" t="s">
        <v>240</v>
      </c>
      <c r="J2160" s="3">
        <v>184.24809999999999</v>
      </c>
      <c r="K2160" s="3">
        <v>57379972</v>
      </c>
      <c r="L2160" s="3" t="s">
        <v>40</v>
      </c>
      <c r="M2160" s="3">
        <v>4</v>
      </c>
      <c r="N2160" s="5" t="s">
        <v>1515</v>
      </c>
      <c r="O2160" s="3" t="s">
        <v>22237</v>
      </c>
      <c r="P2160" s="3" t="s">
        <v>987</v>
      </c>
      <c r="Q2160" s="3" t="s">
        <v>16311</v>
      </c>
      <c r="R2160" s="5" t="s">
        <v>22239</v>
      </c>
      <c r="S2160" s="3" t="s">
        <v>240</v>
      </c>
      <c r="T2160" s="3" t="s">
        <v>246</v>
      </c>
      <c r="V2160" s="3">
        <v>127</v>
      </c>
      <c r="W2160" s="3">
        <v>47</v>
      </c>
      <c r="X2160" s="3">
        <v>121</v>
      </c>
      <c r="Y2160" s="3">
        <v>2158</v>
      </c>
      <c r="Z2160" s="3" t="s">
        <v>40</v>
      </c>
      <c r="AA2160" s="3">
        <v>278</v>
      </c>
      <c r="AB2160" s="3">
        <v>130</v>
      </c>
      <c r="AC2160" s="3">
        <v>57379972</v>
      </c>
      <c r="AD2160" s="3">
        <v>20186578</v>
      </c>
      <c r="AE2160" s="3" t="s">
        <v>240</v>
      </c>
      <c r="AF2160" s="3">
        <v>4</v>
      </c>
      <c r="AG2160" s="3">
        <v>18</v>
      </c>
    </row>
    <row r="2161" spans="1:33" ht="15.75" customHeight="1" x14ac:dyDescent="0.15">
      <c r="A2161" s="3">
        <v>21366</v>
      </c>
      <c r="B2161" s="3">
        <v>2159</v>
      </c>
      <c r="C2161" s="3">
        <v>29</v>
      </c>
      <c r="D2161" s="3" t="s">
        <v>1522</v>
      </c>
      <c r="E2161" s="3" t="s">
        <v>22241</v>
      </c>
      <c r="F2161" s="3" t="s">
        <v>1105</v>
      </c>
      <c r="G2161" s="3" t="s">
        <v>486</v>
      </c>
      <c r="H2161" s="3" t="s">
        <v>3474</v>
      </c>
      <c r="I2161" s="3" t="s">
        <v>3475</v>
      </c>
      <c r="J2161" s="3">
        <v>183.8006</v>
      </c>
      <c r="K2161" s="3">
        <v>3806089</v>
      </c>
      <c r="L2161" s="3" t="s">
        <v>66</v>
      </c>
      <c r="M2161" s="3">
        <v>2</v>
      </c>
      <c r="N2161" s="3" t="s">
        <v>1522</v>
      </c>
      <c r="O2161" s="3" t="s">
        <v>22241</v>
      </c>
      <c r="P2161" s="3" t="s">
        <v>179</v>
      </c>
      <c r="Q2161" s="3" t="s">
        <v>16318</v>
      </c>
      <c r="R2161" s="5" t="s">
        <v>22243</v>
      </c>
      <c r="S2161" s="3" t="s">
        <v>3474</v>
      </c>
      <c r="T2161" s="3" t="s">
        <v>486</v>
      </c>
      <c r="V2161" s="3">
        <v>39</v>
      </c>
      <c r="W2161" s="3">
        <v>0</v>
      </c>
      <c r="X2161" s="3">
        <v>127</v>
      </c>
      <c r="Y2161" s="3">
        <v>2159</v>
      </c>
      <c r="Z2161" s="3" t="s">
        <v>66</v>
      </c>
      <c r="AA2161" s="3">
        <v>29</v>
      </c>
      <c r="AB2161" s="3">
        <v>14</v>
      </c>
      <c r="AC2161" s="3">
        <v>3806089</v>
      </c>
      <c r="AD2161" s="3">
        <v>1341114</v>
      </c>
      <c r="AF2161" s="3">
        <v>9</v>
      </c>
      <c r="AG2161" s="3">
        <v>85</v>
      </c>
    </row>
    <row r="2162" spans="1:33" ht="15.75" customHeight="1" x14ac:dyDescent="0.15">
      <c r="A2162" s="3">
        <v>26000</v>
      </c>
      <c r="B2162" s="3">
        <v>2160</v>
      </c>
      <c r="C2162" s="3">
        <v>97</v>
      </c>
      <c r="D2162" s="3" t="s">
        <v>1527</v>
      </c>
      <c r="E2162" s="3" t="s">
        <v>22245</v>
      </c>
      <c r="F2162" s="3" t="s">
        <v>331</v>
      </c>
      <c r="G2162" s="3" t="s">
        <v>167</v>
      </c>
      <c r="H2162" s="3" t="s">
        <v>12974</v>
      </c>
      <c r="I2162" s="3" t="s">
        <v>283</v>
      </c>
      <c r="J2162" s="3">
        <v>183.73480000000001</v>
      </c>
      <c r="K2162" s="3">
        <v>21368000</v>
      </c>
      <c r="L2162" s="3" t="s">
        <v>66</v>
      </c>
      <c r="M2162" s="3">
        <v>0</v>
      </c>
      <c r="N2162" s="3" t="s">
        <v>1527</v>
      </c>
      <c r="O2162" s="3" t="s">
        <v>22245</v>
      </c>
      <c r="P2162" s="8">
        <v>34700</v>
      </c>
      <c r="Q2162" s="3" t="s">
        <v>16325</v>
      </c>
      <c r="R2162" s="5" t="s">
        <v>22247</v>
      </c>
      <c r="S2162" s="3" t="s">
        <v>12974</v>
      </c>
      <c r="T2162" s="3" t="s">
        <v>167</v>
      </c>
      <c r="V2162" s="3">
        <v>127</v>
      </c>
      <c r="W2162" s="3">
        <v>50</v>
      </c>
      <c r="X2162" s="3">
        <v>127</v>
      </c>
      <c r="Y2162" s="3">
        <v>2160</v>
      </c>
      <c r="Z2162" s="3" t="s">
        <v>66</v>
      </c>
      <c r="AA2162" s="3">
        <v>97</v>
      </c>
      <c r="AB2162" s="3">
        <v>43</v>
      </c>
      <c r="AC2162" s="3">
        <v>21368000</v>
      </c>
      <c r="AD2162" s="3">
        <v>7530976</v>
      </c>
      <c r="AE2162" s="3" t="s">
        <v>283</v>
      </c>
      <c r="AF2162" s="3">
        <v>9</v>
      </c>
      <c r="AG2162" s="3">
        <v>1</v>
      </c>
    </row>
    <row r="2163" spans="1:33" ht="15.75" customHeight="1" x14ac:dyDescent="0.15">
      <c r="A2163" s="3">
        <v>4421</v>
      </c>
      <c r="B2163" s="3">
        <v>2161</v>
      </c>
      <c r="C2163" s="3">
        <v>37</v>
      </c>
      <c r="D2163" s="3" t="s">
        <v>1531</v>
      </c>
      <c r="E2163" s="3" t="s">
        <v>22248</v>
      </c>
      <c r="F2163" s="3" t="s">
        <v>36</v>
      </c>
      <c r="G2163" s="3" t="s">
        <v>37</v>
      </c>
      <c r="H2163" s="3" t="s">
        <v>89</v>
      </c>
      <c r="I2163" s="3" t="s">
        <v>89</v>
      </c>
      <c r="J2163" s="3">
        <v>183.56120000000001</v>
      </c>
      <c r="K2163" s="3">
        <v>18989239</v>
      </c>
      <c r="L2163" s="3" t="s">
        <v>335</v>
      </c>
      <c r="M2163" s="3">
        <v>4</v>
      </c>
      <c r="N2163" s="3" t="s">
        <v>1531</v>
      </c>
      <c r="O2163" s="3" t="s">
        <v>22248</v>
      </c>
      <c r="P2163" s="3" t="s">
        <v>690</v>
      </c>
      <c r="Q2163" s="3" t="s">
        <v>5340</v>
      </c>
      <c r="R2163" s="5" t="s">
        <v>22250</v>
      </c>
      <c r="S2163" s="3" t="s">
        <v>89</v>
      </c>
      <c r="T2163" s="3" t="s">
        <v>37</v>
      </c>
      <c r="V2163" s="3">
        <v>127</v>
      </c>
      <c r="W2163" s="3">
        <v>92</v>
      </c>
      <c r="X2163" s="3">
        <v>63</v>
      </c>
      <c r="Y2163" s="3">
        <v>2161</v>
      </c>
      <c r="Z2163" s="3" t="s">
        <v>335</v>
      </c>
      <c r="AA2163" s="3">
        <v>37</v>
      </c>
      <c r="AB2163" s="3">
        <v>17</v>
      </c>
      <c r="AC2163" s="3">
        <v>18989239</v>
      </c>
      <c r="AD2163" s="3">
        <v>6696698</v>
      </c>
      <c r="AE2163" s="3" t="s">
        <v>89</v>
      </c>
      <c r="AF2163" s="3">
        <v>21</v>
      </c>
      <c r="AG2163" s="3">
        <v>4</v>
      </c>
    </row>
    <row r="2164" spans="1:33" ht="15.75" customHeight="1" x14ac:dyDescent="0.15">
      <c r="A2164" s="3">
        <v>21768</v>
      </c>
      <c r="B2164" s="3">
        <v>2162</v>
      </c>
      <c r="C2164" s="3">
        <v>328</v>
      </c>
      <c r="D2164" s="3" t="s">
        <v>1540</v>
      </c>
      <c r="E2164" s="3" t="s">
        <v>22253</v>
      </c>
      <c r="F2164" s="3" t="s">
        <v>657</v>
      </c>
      <c r="G2164" s="3" t="s">
        <v>246</v>
      </c>
      <c r="H2164" s="3" t="s">
        <v>3818</v>
      </c>
      <c r="I2164" s="3" t="s">
        <v>3818</v>
      </c>
      <c r="J2164" s="3">
        <v>183.554</v>
      </c>
      <c r="K2164" s="3">
        <v>42190000</v>
      </c>
      <c r="L2164" s="3" t="s">
        <v>600</v>
      </c>
      <c r="M2164" s="3">
        <v>2</v>
      </c>
      <c r="N2164" s="3" t="s">
        <v>1540</v>
      </c>
      <c r="O2164" s="3" t="s">
        <v>22253</v>
      </c>
      <c r="P2164" s="3" t="s">
        <v>104</v>
      </c>
      <c r="Q2164" s="3" t="s">
        <v>16340</v>
      </c>
      <c r="R2164" s="5" t="s">
        <v>22255</v>
      </c>
      <c r="S2164" s="3" t="s">
        <v>3818</v>
      </c>
      <c r="T2164" s="3" t="s">
        <v>246</v>
      </c>
      <c r="V2164" s="3">
        <v>127</v>
      </c>
      <c r="W2164" s="3">
        <v>41</v>
      </c>
      <c r="X2164" s="3">
        <v>34</v>
      </c>
      <c r="Y2164" s="3">
        <v>2162</v>
      </c>
      <c r="Z2164" s="3" t="s">
        <v>600</v>
      </c>
      <c r="AA2164" s="3">
        <v>328</v>
      </c>
      <c r="AB2164" s="3">
        <v>97</v>
      </c>
      <c r="AC2164" s="3">
        <v>42190000</v>
      </c>
      <c r="AD2164" s="3">
        <v>14879000</v>
      </c>
      <c r="AE2164" s="3" t="s">
        <v>3818</v>
      </c>
      <c r="AF2164" s="3">
        <v>13</v>
      </c>
      <c r="AG2164" s="3">
        <v>22</v>
      </c>
    </row>
    <row r="2165" spans="1:33" ht="15.75" customHeight="1" x14ac:dyDescent="0.15">
      <c r="A2165" s="3">
        <v>26617</v>
      </c>
      <c r="B2165" s="3">
        <v>2163</v>
      </c>
      <c r="C2165" s="3">
        <v>293</v>
      </c>
      <c r="D2165" s="3" t="s">
        <v>1543</v>
      </c>
      <c r="E2165" s="3" t="s">
        <v>22257</v>
      </c>
      <c r="F2165" s="3" t="s">
        <v>22258</v>
      </c>
      <c r="G2165" s="3" t="s">
        <v>948</v>
      </c>
      <c r="H2165" s="3" t="s">
        <v>12982</v>
      </c>
      <c r="I2165" s="3" t="s">
        <v>16353</v>
      </c>
      <c r="J2165" s="3">
        <v>183.53219999999999</v>
      </c>
      <c r="K2165" s="3">
        <v>22998924</v>
      </c>
      <c r="L2165" s="3" t="s">
        <v>59</v>
      </c>
      <c r="M2165" s="3">
        <v>0</v>
      </c>
      <c r="N2165" s="3" t="s">
        <v>1543</v>
      </c>
      <c r="O2165" s="3" t="s">
        <v>22257</v>
      </c>
      <c r="P2165" s="8">
        <v>36892</v>
      </c>
      <c r="Q2165" s="3" t="s">
        <v>16347</v>
      </c>
      <c r="R2165" s="5" t="s">
        <v>22259</v>
      </c>
      <c r="S2165" s="3" t="s">
        <v>12982</v>
      </c>
      <c r="T2165" s="3" t="s">
        <v>948</v>
      </c>
      <c r="V2165" s="3">
        <v>1</v>
      </c>
      <c r="W2165" s="3">
        <v>0</v>
      </c>
      <c r="X2165" s="3">
        <v>127</v>
      </c>
      <c r="Y2165" s="3">
        <v>2163</v>
      </c>
      <c r="Z2165" s="3" t="s">
        <v>59</v>
      </c>
      <c r="AA2165" s="3">
        <v>293</v>
      </c>
      <c r="AB2165" s="3">
        <v>52</v>
      </c>
      <c r="AC2165" s="3">
        <v>22998924</v>
      </c>
      <c r="AD2165" s="3">
        <v>8111574</v>
      </c>
      <c r="AF2165" s="3">
        <v>17</v>
      </c>
      <c r="AG2165" s="3">
        <v>217</v>
      </c>
    </row>
    <row r="2166" spans="1:33" ht="15.75" customHeight="1" x14ac:dyDescent="0.15">
      <c r="A2166" s="3">
        <v>26455</v>
      </c>
      <c r="B2166" s="3">
        <v>2164</v>
      </c>
      <c r="C2166" s="3">
        <v>76</v>
      </c>
      <c r="D2166" s="3" t="s">
        <v>1546</v>
      </c>
      <c r="E2166" s="3" t="s">
        <v>22261</v>
      </c>
      <c r="F2166" s="3" t="s">
        <v>6728</v>
      </c>
      <c r="G2166" s="3" t="s">
        <v>803</v>
      </c>
      <c r="H2166" s="3" t="s">
        <v>4430</v>
      </c>
      <c r="I2166" s="3" t="s">
        <v>4487</v>
      </c>
      <c r="J2166" s="3">
        <v>183.40559999999999</v>
      </c>
      <c r="K2166" s="3">
        <v>8425611</v>
      </c>
      <c r="L2166" s="3" t="s">
        <v>478</v>
      </c>
      <c r="M2166" s="3">
        <v>0</v>
      </c>
      <c r="N2166" s="3" t="s">
        <v>1546</v>
      </c>
      <c r="O2166" s="3" t="s">
        <v>22261</v>
      </c>
      <c r="P2166" s="8">
        <v>33604</v>
      </c>
      <c r="Q2166" s="3" t="s">
        <v>16358</v>
      </c>
      <c r="R2166" s="5" t="s">
        <v>22263</v>
      </c>
      <c r="S2166" s="3" t="s">
        <v>4430</v>
      </c>
      <c r="T2166" s="3" t="s">
        <v>803</v>
      </c>
      <c r="V2166" s="3">
        <v>8</v>
      </c>
      <c r="W2166" s="3">
        <v>0</v>
      </c>
      <c r="X2166" s="3">
        <v>50</v>
      </c>
      <c r="Y2166" s="3">
        <v>2164</v>
      </c>
      <c r="Z2166" s="3" t="s">
        <v>478</v>
      </c>
      <c r="AA2166" s="3">
        <v>76</v>
      </c>
      <c r="AB2166" s="3">
        <v>46</v>
      </c>
      <c r="AC2166" s="3">
        <v>8425611</v>
      </c>
      <c r="AD2166" s="3">
        <v>2972987</v>
      </c>
      <c r="AF2166" s="3">
        <v>15</v>
      </c>
      <c r="AG2166" s="3">
        <v>92</v>
      </c>
    </row>
    <row r="2167" spans="1:33" ht="15.75" customHeight="1" x14ac:dyDescent="0.15">
      <c r="A2167" s="3">
        <v>25289</v>
      </c>
      <c r="B2167" s="3">
        <v>2165</v>
      </c>
      <c r="C2167" s="3">
        <v>59</v>
      </c>
      <c r="D2167" s="3" t="s">
        <v>1551</v>
      </c>
      <c r="E2167" s="3" t="s">
        <v>22264</v>
      </c>
      <c r="F2167" s="3" t="s">
        <v>331</v>
      </c>
      <c r="G2167" s="3" t="s">
        <v>167</v>
      </c>
      <c r="H2167" s="3" t="s">
        <v>12988</v>
      </c>
      <c r="I2167" s="3" t="s">
        <v>2088</v>
      </c>
      <c r="J2167" s="3">
        <v>183.37909999999999</v>
      </c>
      <c r="K2167" s="3">
        <v>9336285</v>
      </c>
      <c r="L2167" s="3" t="s">
        <v>221</v>
      </c>
      <c r="M2167" s="3">
        <v>0</v>
      </c>
      <c r="N2167" s="3" t="s">
        <v>1551</v>
      </c>
      <c r="O2167" s="3" t="s">
        <v>22264</v>
      </c>
      <c r="P2167" s="8">
        <v>39814</v>
      </c>
      <c r="Q2167" s="3" t="s">
        <v>16364</v>
      </c>
      <c r="R2167" s="5" t="s">
        <v>22266</v>
      </c>
      <c r="S2167" s="3" t="s">
        <v>12988</v>
      </c>
      <c r="T2167" s="3" t="s">
        <v>167</v>
      </c>
      <c r="V2167" s="3">
        <v>127</v>
      </c>
      <c r="W2167" s="3">
        <v>29</v>
      </c>
      <c r="X2167" s="3">
        <v>124</v>
      </c>
      <c r="Y2167" s="3">
        <v>2165</v>
      </c>
      <c r="Z2167" s="3" t="s">
        <v>221</v>
      </c>
      <c r="AA2167" s="3">
        <v>59</v>
      </c>
      <c r="AB2167" s="3">
        <v>34</v>
      </c>
      <c r="AC2167" s="3">
        <v>9336285</v>
      </c>
      <c r="AD2167" s="3">
        <v>3294627</v>
      </c>
      <c r="AE2167" s="3" t="s">
        <v>2088</v>
      </c>
      <c r="AF2167" s="3">
        <v>2</v>
      </c>
      <c r="AG2167" s="3">
        <v>68</v>
      </c>
    </row>
    <row r="2168" spans="1:33" ht="15.75" customHeight="1" x14ac:dyDescent="0.15">
      <c r="A2168" s="3">
        <v>24373</v>
      </c>
      <c r="B2168" s="3">
        <v>2166</v>
      </c>
      <c r="C2168" s="3">
        <v>38</v>
      </c>
      <c r="D2168" s="3" t="s">
        <v>1553</v>
      </c>
      <c r="E2168" s="3" t="s">
        <v>22268</v>
      </c>
      <c r="F2168" s="3" t="s">
        <v>635</v>
      </c>
      <c r="G2168" s="3" t="s">
        <v>236</v>
      </c>
      <c r="H2168" s="3" t="s">
        <v>614</v>
      </c>
      <c r="I2168" s="3" t="s">
        <v>686</v>
      </c>
      <c r="J2168" s="3">
        <v>183.24870000000001</v>
      </c>
      <c r="K2168" s="3">
        <v>5580000</v>
      </c>
      <c r="L2168" s="3" t="s">
        <v>215</v>
      </c>
      <c r="M2168" s="3">
        <v>1</v>
      </c>
      <c r="N2168" s="3" t="s">
        <v>1553</v>
      </c>
      <c r="O2168" s="3" t="s">
        <v>22268</v>
      </c>
      <c r="P2168" s="3" t="s">
        <v>179</v>
      </c>
      <c r="Q2168" s="3" t="s">
        <v>16370</v>
      </c>
      <c r="R2168" s="5" t="s">
        <v>22270</v>
      </c>
      <c r="S2168" s="3" t="s">
        <v>614</v>
      </c>
      <c r="T2168" s="3" t="s">
        <v>236</v>
      </c>
      <c r="V2168" s="3">
        <v>27</v>
      </c>
      <c r="W2168" s="3">
        <v>0</v>
      </c>
      <c r="X2168" s="3">
        <v>119</v>
      </c>
      <c r="Y2168" s="3">
        <v>2166</v>
      </c>
      <c r="Z2168" s="3" t="s">
        <v>215</v>
      </c>
      <c r="AA2168" s="3">
        <v>38</v>
      </c>
      <c r="AB2168" s="3">
        <v>12</v>
      </c>
      <c r="AC2168" s="3">
        <v>5580000</v>
      </c>
      <c r="AD2168" s="3">
        <v>1970000</v>
      </c>
      <c r="AF2168" s="3">
        <v>7</v>
      </c>
      <c r="AG2168" s="3">
        <v>69</v>
      </c>
    </row>
    <row r="2169" spans="1:33" ht="15.75" customHeight="1" x14ac:dyDescent="0.15">
      <c r="A2169" s="3">
        <v>25770</v>
      </c>
      <c r="B2169" s="3">
        <v>2167</v>
      </c>
      <c r="C2169" s="3">
        <v>76</v>
      </c>
      <c r="D2169" s="3" t="s">
        <v>1556</v>
      </c>
      <c r="E2169" s="3" t="s">
        <v>22272</v>
      </c>
      <c r="F2169" s="3" t="s">
        <v>143</v>
      </c>
      <c r="G2169" s="3" t="s">
        <v>77</v>
      </c>
      <c r="H2169" s="3" t="s">
        <v>6076</v>
      </c>
      <c r="I2169" s="3" t="s">
        <v>79</v>
      </c>
      <c r="J2169" s="3">
        <v>183.0752</v>
      </c>
      <c r="K2169" s="3">
        <v>95822427</v>
      </c>
      <c r="L2169" s="3" t="s">
        <v>364</v>
      </c>
      <c r="M2169" s="3">
        <v>0</v>
      </c>
      <c r="N2169" s="3" t="s">
        <v>1556</v>
      </c>
      <c r="O2169" s="3" t="s">
        <v>22272</v>
      </c>
      <c r="P2169" s="8">
        <v>39083</v>
      </c>
      <c r="Q2169" s="3" t="s">
        <v>6074</v>
      </c>
      <c r="R2169" s="5" t="s">
        <v>22273</v>
      </c>
      <c r="S2169" s="3" t="s">
        <v>6076</v>
      </c>
      <c r="T2169" s="3" t="s">
        <v>77</v>
      </c>
      <c r="V2169" s="3">
        <v>70</v>
      </c>
      <c r="W2169" s="3">
        <v>67</v>
      </c>
      <c r="X2169" s="3">
        <v>93</v>
      </c>
      <c r="Y2169" s="3">
        <v>2167</v>
      </c>
      <c r="Z2169" s="3" t="s">
        <v>364</v>
      </c>
      <c r="AA2169" s="3">
        <v>76</v>
      </c>
      <c r="AB2169" s="3">
        <v>21</v>
      </c>
      <c r="AC2169" s="3">
        <v>95822427</v>
      </c>
      <c r="AD2169" s="3">
        <v>33850521</v>
      </c>
      <c r="AE2169" s="3" t="s">
        <v>79</v>
      </c>
      <c r="AF2169" s="3">
        <v>20</v>
      </c>
      <c r="AG2169" s="3">
        <v>6</v>
      </c>
    </row>
    <row r="2170" spans="1:33" ht="15.75" customHeight="1" x14ac:dyDescent="0.15">
      <c r="A2170" s="3">
        <v>21721</v>
      </c>
      <c r="B2170" s="3">
        <v>2168</v>
      </c>
      <c r="C2170" s="3">
        <v>436</v>
      </c>
      <c r="D2170" s="3" t="s">
        <v>1558</v>
      </c>
      <c r="E2170" s="3" t="s">
        <v>22275</v>
      </c>
      <c r="F2170" s="3" t="s">
        <v>657</v>
      </c>
      <c r="G2170" s="3" t="s">
        <v>246</v>
      </c>
      <c r="H2170" s="3" t="s">
        <v>3818</v>
      </c>
      <c r="I2170" s="3" t="s">
        <v>8152</v>
      </c>
      <c r="J2170" s="3">
        <v>183.03639999999999</v>
      </c>
      <c r="K2170" s="3">
        <v>280772798</v>
      </c>
      <c r="L2170" s="3" t="s">
        <v>86</v>
      </c>
      <c r="M2170" s="3">
        <v>8</v>
      </c>
      <c r="N2170" s="3" t="s">
        <v>1558</v>
      </c>
      <c r="O2170" s="3" t="s">
        <v>22275</v>
      </c>
      <c r="P2170" s="3" t="s">
        <v>1029</v>
      </c>
      <c r="Q2170" s="3" t="s">
        <v>16383</v>
      </c>
      <c r="R2170" s="5" t="s">
        <v>22277</v>
      </c>
      <c r="S2170" s="3" t="s">
        <v>3818</v>
      </c>
      <c r="T2170" s="3" t="s">
        <v>246</v>
      </c>
      <c r="V2170" s="3">
        <v>127</v>
      </c>
      <c r="W2170" s="3">
        <v>0</v>
      </c>
      <c r="X2170" s="3">
        <v>64</v>
      </c>
      <c r="Y2170" s="3">
        <v>2168</v>
      </c>
      <c r="Z2170" s="3" t="s">
        <v>86</v>
      </c>
      <c r="AA2170" s="3">
        <v>436</v>
      </c>
      <c r="AB2170" s="3">
        <v>177</v>
      </c>
      <c r="AC2170" s="3">
        <v>280772798</v>
      </c>
      <c r="AD2170" s="3">
        <v>99200251</v>
      </c>
      <c r="AF2170" s="3">
        <v>16</v>
      </c>
      <c r="AG2170" s="3">
        <v>139</v>
      </c>
    </row>
    <row r="2171" spans="1:33" ht="15.75" customHeight="1" x14ac:dyDescent="0.15">
      <c r="A2171" s="3">
        <v>23877</v>
      </c>
      <c r="B2171" s="3">
        <v>2169</v>
      </c>
      <c r="C2171" s="3">
        <v>160</v>
      </c>
      <c r="D2171" s="3" t="s">
        <v>1562</v>
      </c>
      <c r="E2171" s="3" t="s">
        <v>22278</v>
      </c>
      <c r="F2171" s="3" t="s">
        <v>4272</v>
      </c>
      <c r="G2171" s="3" t="s">
        <v>780</v>
      </c>
      <c r="H2171" s="3" t="s">
        <v>12000</v>
      </c>
      <c r="I2171" s="3" t="s">
        <v>2566</v>
      </c>
      <c r="J2171" s="3">
        <v>183.02250000000001</v>
      </c>
      <c r="K2171" s="3">
        <v>75212662</v>
      </c>
      <c r="L2171" s="3" t="s">
        <v>40</v>
      </c>
      <c r="M2171" s="3">
        <v>1</v>
      </c>
      <c r="N2171" s="3" t="s">
        <v>1562</v>
      </c>
      <c r="O2171" s="3" t="s">
        <v>22278</v>
      </c>
      <c r="P2171" s="3" t="s">
        <v>541</v>
      </c>
      <c r="Q2171" s="3" t="s">
        <v>16391</v>
      </c>
      <c r="R2171" s="5" t="s">
        <v>22280</v>
      </c>
      <c r="S2171" s="3" t="s">
        <v>12000</v>
      </c>
      <c r="T2171" s="3" t="s">
        <v>780</v>
      </c>
      <c r="V2171" s="3">
        <v>13</v>
      </c>
      <c r="W2171" s="3">
        <v>12</v>
      </c>
      <c r="X2171" s="3">
        <v>122</v>
      </c>
      <c r="Y2171" s="3">
        <v>2169</v>
      </c>
      <c r="Z2171" s="3" t="s">
        <v>40</v>
      </c>
      <c r="AA2171" s="3">
        <v>160</v>
      </c>
      <c r="AB2171" s="3">
        <v>80</v>
      </c>
      <c r="AC2171" s="3">
        <v>75212662</v>
      </c>
      <c r="AD2171" s="3">
        <v>26574798</v>
      </c>
      <c r="AE2171" s="3" t="s">
        <v>2566</v>
      </c>
      <c r="AF2171" s="3">
        <v>4</v>
      </c>
      <c r="AG2171" s="3">
        <v>47</v>
      </c>
    </row>
    <row r="2172" spans="1:33" ht="15.75" customHeight="1" x14ac:dyDescent="0.15">
      <c r="A2172" s="3">
        <v>26196</v>
      </c>
      <c r="B2172" s="3">
        <v>2170</v>
      </c>
      <c r="C2172" s="3">
        <v>14</v>
      </c>
      <c r="D2172" s="3" t="s">
        <v>1568</v>
      </c>
      <c r="E2172" s="3" t="s">
        <v>22282</v>
      </c>
      <c r="F2172" s="3" t="s">
        <v>855</v>
      </c>
      <c r="G2172" s="3" t="s">
        <v>292</v>
      </c>
      <c r="H2172" s="3" t="s">
        <v>13003</v>
      </c>
      <c r="I2172" s="3" t="s">
        <v>16409</v>
      </c>
      <c r="J2172" s="3">
        <v>182.97669999999999</v>
      </c>
      <c r="K2172" s="3">
        <v>4479587</v>
      </c>
      <c r="L2172" s="3" t="s">
        <v>229</v>
      </c>
      <c r="M2172" s="3">
        <v>0</v>
      </c>
      <c r="N2172" s="3" t="s">
        <v>1568</v>
      </c>
      <c r="O2172" s="3" t="s">
        <v>22282</v>
      </c>
      <c r="P2172" s="8">
        <v>39448</v>
      </c>
      <c r="Q2172" s="3" t="s">
        <v>16407</v>
      </c>
      <c r="R2172" s="5" t="s">
        <v>22284</v>
      </c>
      <c r="S2172" s="3" t="s">
        <v>13003</v>
      </c>
      <c r="T2172" s="3" t="s">
        <v>292</v>
      </c>
      <c r="V2172" s="3">
        <v>72</v>
      </c>
      <c r="W2172" s="3">
        <v>0</v>
      </c>
      <c r="X2172" s="3">
        <v>10</v>
      </c>
      <c r="Y2172" s="3">
        <v>2170</v>
      </c>
      <c r="Z2172" s="3" t="s">
        <v>229</v>
      </c>
      <c r="AA2172" s="3">
        <v>14</v>
      </c>
      <c r="AB2172" s="3">
        <v>6</v>
      </c>
      <c r="AC2172" s="3">
        <v>4479587</v>
      </c>
      <c r="AD2172" s="3">
        <v>1583023</v>
      </c>
      <c r="AF2172" s="3">
        <v>25</v>
      </c>
      <c r="AG2172" s="3">
        <v>90</v>
      </c>
    </row>
    <row r="2173" spans="1:33" ht="15.75" customHeight="1" x14ac:dyDescent="0.15">
      <c r="A2173" s="3">
        <v>25969</v>
      </c>
      <c r="B2173" s="3">
        <v>2171</v>
      </c>
      <c r="C2173" s="3">
        <v>36</v>
      </c>
      <c r="D2173" s="3" t="s">
        <v>1572</v>
      </c>
      <c r="E2173" s="3" t="s">
        <v>22285</v>
      </c>
      <c r="F2173" s="3" t="s">
        <v>36</v>
      </c>
      <c r="G2173" s="3" t="s">
        <v>37</v>
      </c>
      <c r="H2173" s="3" t="s">
        <v>10968</v>
      </c>
      <c r="I2173" s="3" t="s">
        <v>39</v>
      </c>
      <c r="J2173" s="3">
        <v>182.97880000000001</v>
      </c>
      <c r="K2173" s="3">
        <v>4049928</v>
      </c>
      <c r="L2173" s="3" t="s">
        <v>162</v>
      </c>
      <c r="M2173" s="3">
        <v>0</v>
      </c>
      <c r="N2173" s="3" t="s">
        <v>1572</v>
      </c>
      <c r="O2173" s="3" t="s">
        <v>22285</v>
      </c>
      <c r="P2173" s="8">
        <v>37622</v>
      </c>
      <c r="Q2173" s="3" t="s">
        <v>11356</v>
      </c>
      <c r="R2173" s="5" t="s">
        <v>22287</v>
      </c>
      <c r="S2173" s="3" t="s">
        <v>10968</v>
      </c>
      <c r="T2173" s="3" t="s">
        <v>37</v>
      </c>
      <c r="V2173" s="3">
        <v>127</v>
      </c>
      <c r="W2173" s="3">
        <v>127</v>
      </c>
      <c r="X2173" s="3">
        <v>127</v>
      </c>
      <c r="Y2173" s="3">
        <v>2171</v>
      </c>
      <c r="Z2173" s="3" t="s">
        <v>162</v>
      </c>
      <c r="AA2173" s="3">
        <v>36</v>
      </c>
      <c r="AB2173" s="3">
        <v>9</v>
      </c>
      <c r="AC2173" s="3">
        <v>4049928</v>
      </c>
      <c r="AD2173" s="3">
        <v>1431177</v>
      </c>
      <c r="AE2173" s="3" t="s">
        <v>39</v>
      </c>
      <c r="AF2173" s="3">
        <v>8</v>
      </c>
      <c r="AG2173" s="3">
        <v>2</v>
      </c>
    </row>
    <row r="2174" spans="1:33" ht="15.75" customHeight="1" x14ac:dyDescent="0.15">
      <c r="A2174" s="3">
        <v>21719</v>
      </c>
      <c r="B2174" s="3">
        <v>2172</v>
      </c>
      <c r="C2174" s="3">
        <v>19</v>
      </c>
      <c r="D2174" s="3" t="s">
        <v>1574</v>
      </c>
      <c r="E2174" s="3" t="s">
        <v>22289</v>
      </c>
      <c r="F2174" s="3" t="s">
        <v>657</v>
      </c>
      <c r="G2174" s="3" t="s">
        <v>246</v>
      </c>
      <c r="H2174" s="3" t="s">
        <v>6898</v>
      </c>
      <c r="I2174" s="3" t="s">
        <v>264</v>
      </c>
      <c r="J2174" s="3">
        <v>182.809</v>
      </c>
      <c r="K2174" s="3">
        <v>4411428</v>
      </c>
      <c r="L2174" s="3" t="s">
        <v>538</v>
      </c>
      <c r="M2174" s="3">
        <v>2</v>
      </c>
      <c r="N2174" s="3" t="s">
        <v>1574</v>
      </c>
      <c r="O2174" s="3" t="s">
        <v>22289</v>
      </c>
      <c r="P2174" s="3" t="s">
        <v>987</v>
      </c>
      <c r="Q2174" s="3" t="s">
        <v>16420</v>
      </c>
      <c r="R2174" s="5" t="s">
        <v>22291</v>
      </c>
      <c r="S2174" s="3" t="s">
        <v>6898</v>
      </c>
      <c r="T2174" s="3" t="s">
        <v>246</v>
      </c>
      <c r="V2174" s="3">
        <v>127</v>
      </c>
      <c r="W2174" s="3">
        <v>81</v>
      </c>
      <c r="X2174" s="3">
        <v>71</v>
      </c>
      <c r="Y2174" s="3">
        <v>2172</v>
      </c>
      <c r="Z2174" s="3" t="s">
        <v>538</v>
      </c>
      <c r="AA2174" s="3">
        <v>19</v>
      </c>
      <c r="AB2174" s="3">
        <v>9</v>
      </c>
      <c r="AC2174" s="3">
        <v>4411428</v>
      </c>
      <c r="AD2174" s="3">
        <v>1559861</v>
      </c>
      <c r="AE2174" s="3" t="s">
        <v>264</v>
      </c>
      <c r="AF2174" s="3">
        <v>3</v>
      </c>
      <c r="AG2174" s="3">
        <v>8</v>
      </c>
    </row>
    <row r="2175" spans="1:33" ht="15.75" customHeight="1" x14ac:dyDescent="0.15">
      <c r="A2175" s="3">
        <v>20233</v>
      </c>
      <c r="B2175" s="3">
        <v>2173</v>
      </c>
      <c r="C2175" s="3">
        <v>175</v>
      </c>
      <c r="D2175" s="3" t="s">
        <v>1577</v>
      </c>
      <c r="E2175" s="3" t="s">
        <v>22293</v>
      </c>
      <c r="F2175" s="3" t="s">
        <v>1620</v>
      </c>
      <c r="G2175" s="3" t="s">
        <v>412</v>
      </c>
      <c r="H2175" s="3" t="s">
        <v>5431</v>
      </c>
      <c r="I2175" s="3" t="s">
        <v>742</v>
      </c>
      <c r="J2175" s="3">
        <v>182.6688</v>
      </c>
      <c r="K2175" s="3">
        <v>16092173</v>
      </c>
      <c r="L2175" s="3" t="s">
        <v>75</v>
      </c>
      <c r="M2175" s="3">
        <v>3</v>
      </c>
      <c r="N2175" s="3" t="s">
        <v>1577</v>
      </c>
      <c r="O2175" s="3" t="s">
        <v>22293</v>
      </c>
      <c r="P2175" s="3" t="s">
        <v>381</v>
      </c>
      <c r="Q2175" s="3" t="s">
        <v>16426</v>
      </c>
      <c r="R2175" s="5" t="s">
        <v>22295</v>
      </c>
      <c r="S2175" s="3" t="s">
        <v>5431</v>
      </c>
      <c r="T2175" s="3" t="s">
        <v>412</v>
      </c>
      <c r="V2175" s="3">
        <v>98</v>
      </c>
      <c r="W2175" s="3">
        <v>94</v>
      </c>
      <c r="X2175" s="3">
        <v>55</v>
      </c>
      <c r="Y2175" s="3">
        <v>2173</v>
      </c>
      <c r="Z2175" s="3" t="s">
        <v>75</v>
      </c>
      <c r="AA2175" s="3">
        <v>175</v>
      </c>
      <c r="AB2175" s="3">
        <v>55</v>
      </c>
      <c r="AC2175" s="3">
        <v>16092173</v>
      </c>
      <c r="AD2175" s="3">
        <v>5692943</v>
      </c>
      <c r="AE2175" s="3" t="s">
        <v>742</v>
      </c>
      <c r="AF2175" s="3">
        <v>14</v>
      </c>
      <c r="AG2175" s="3">
        <v>17</v>
      </c>
    </row>
    <row r="2176" spans="1:33" ht="15.75" customHeight="1" x14ac:dyDescent="0.15">
      <c r="A2176" s="3">
        <v>45</v>
      </c>
      <c r="B2176" s="3">
        <v>2174</v>
      </c>
      <c r="C2176" s="3">
        <v>39</v>
      </c>
      <c r="D2176" s="3" t="s">
        <v>1585</v>
      </c>
      <c r="E2176" s="3" t="s">
        <v>22297</v>
      </c>
      <c r="F2176" s="3" t="s">
        <v>4372</v>
      </c>
      <c r="G2176" s="3" t="s">
        <v>806</v>
      </c>
      <c r="H2176" s="3" t="s">
        <v>13011</v>
      </c>
      <c r="I2176" s="3" t="s">
        <v>16435</v>
      </c>
      <c r="J2176" s="3">
        <v>182.6464</v>
      </c>
      <c r="K2176" s="3">
        <v>4890879</v>
      </c>
      <c r="L2176" s="3" t="s">
        <v>162</v>
      </c>
      <c r="M2176" s="3">
        <v>2</v>
      </c>
      <c r="N2176" s="3" t="s">
        <v>1585</v>
      </c>
      <c r="O2176" s="3" t="s">
        <v>22297</v>
      </c>
      <c r="P2176" s="3" t="s">
        <v>835</v>
      </c>
      <c r="Q2176" s="3" t="s">
        <v>16432</v>
      </c>
      <c r="R2176" s="5" t="s">
        <v>22300</v>
      </c>
      <c r="S2176" s="3" t="s">
        <v>13011</v>
      </c>
      <c r="T2176" s="3" t="s">
        <v>806</v>
      </c>
      <c r="V2176" s="3">
        <v>6</v>
      </c>
      <c r="W2176" s="3">
        <v>0</v>
      </c>
      <c r="X2176" s="3">
        <v>127</v>
      </c>
      <c r="Y2176" s="3">
        <v>2174</v>
      </c>
      <c r="Z2176" s="3" t="s">
        <v>162</v>
      </c>
      <c r="AA2176" s="3">
        <v>39</v>
      </c>
      <c r="AB2176" s="3">
        <v>13</v>
      </c>
      <c r="AC2176" s="3">
        <v>4890879</v>
      </c>
      <c r="AD2176" s="3">
        <v>1730388</v>
      </c>
      <c r="AF2176" s="3">
        <v>8</v>
      </c>
      <c r="AG2176" s="3">
        <v>459</v>
      </c>
    </row>
    <row r="2177" spans="1:33" ht="15.75" customHeight="1" x14ac:dyDescent="0.15">
      <c r="A2177" s="3">
        <v>21384</v>
      </c>
      <c r="B2177" s="3">
        <v>2175</v>
      </c>
      <c r="C2177" s="3">
        <v>312</v>
      </c>
      <c r="D2177" s="3" t="s">
        <v>1592</v>
      </c>
      <c r="E2177" s="3" t="s">
        <v>22302</v>
      </c>
      <c r="F2177" s="3" t="s">
        <v>1620</v>
      </c>
      <c r="G2177" s="3" t="s">
        <v>412</v>
      </c>
      <c r="H2177" s="3" t="s">
        <v>742</v>
      </c>
      <c r="I2177" s="3" t="s">
        <v>742</v>
      </c>
      <c r="J2177" s="3">
        <v>182.62520000000001</v>
      </c>
      <c r="K2177" s="3">
        <v>13421078</v>
      </c>
      <c r="L2177" s="3" t="s">
        <v>50</v>
      </c>
      <c r="M2177" s="3">
        <v>2</v>
      </c>
      <c r="N2177" s="3" t="s">
        <v>1592</v>
      </c>
      <c r="O2177" s="3" t="s">
        <v>22302</v>
      </c>
      <c r="P2177" s="3" t="s">
        <v>179</v>
      </c>
      <c r="Q2177" s="3" t="s">
        <v>16440</v>
      </c>
      <c r="R2177" s="5" t="s">
        <v>22304</v>
      </c>
      <c r="S2177" s="3" t="s">
        <v>742</v>
      </c>
      <c r="T2177" s="3" t="s">
        <v>412</v>
      </c>
      <c r="V2177" s="3">
        <v>99</v>
      </c>
      <c r="W2177" s="3">
        <v>95</v>
      </c>
      <c r="X2177" s="3">
        <v>65</v>
      </c>
      <c r="Y2177" s="3">
        <v>2175</v>
      </c>
      <c r="Z2177" s="3" t="s">
        <v>50</v>
      </c>
      <c r="AA2177" s="3">
        <v>312</v>
      </c>
      <c r="AB2177" s="3">
        <v>142</v>
      </c>
      <c r="AC2177" s="3">
        <v>13421078</v>
      </c>
      <c r="AD2177" s="3">
        <v>4748720</v>
      </c>
      <c r="AE2177" s="3" t="s">
        <v>742</v>
      </c>
      <c r="AF2177" s="3">
        <v>11</v>
      </c>
      <c r="AG2177" s="3">
        <v>17</v>
      </c>
    </row>
    <row r="2178" spans="1:33" ht="15.75" customHeight="1" x14ac:dyDescent="0.15">
      <c r="A2178" s="3">
        <v>23157</v>
      </c>
      <c r="B2178" s="3">
        <v>2176</v>
      </c>
      <c r="C2178" s="3">
        <v>175</v>
      </c>
      <c r="D2178" s="3" t="s">
        <v>1598</v>
      </c>
      <c r="E2178" s="3" t="s">
        <v>22306</v>
      </c>
      <c r="F2178" s="3" t="s">
        <v>657</v>
      </c>
      <c r="G2178" s="3" t="s">
        <v>246</v>
      </c>
      <c r="H2178" s="3" t="s">
        <v>3818</v>
      </c>
      <c r="I2178" s="3" t="s">
        <v>3818</v>
      </c>
      <c r="J2178" s="3">
        <v>182.44</v>
      </c>
      <c r="K2178" s="3">
        <v>200972391</v>
      </c>
      <c r="L2178" s="3" t="s">
        <v>86</v>
      </c>
      <c r="M2178" s="3">
        <v>1</v>
      </c>
      <c r="N2178" s="3" t="s">
        <v>1598</v>
      </c>
      <c r="O2178" s="3" t="s">
        <v>22306</v>
      </c>
      <c r="P2178" s="3" t="s">
        <v>104</v>
      </c>
      <c r="Q2178" s="3" t="s">
        <v>16447</v>
      </c>
      <c r="R2178" s="5" t="s">
        <v>22307</v>
      </c>
      <c r="S2178" s="3" t="s">
        <v>3818</v>
      </c>
      <c r="T2178" s="3" t="s">
        <v>246</v>
      </c>
      <c r="V2178" s="3">
        <v>127</v>
      </c>
      <c r="W2178" s="3">
        <v>42</v>
      </c>
      <c r="X2178" s="3">
        <v>65</v>
      </c>
      <c r="Y2178" s="3">
        <v>2176</v>
      </c>
      <c r="Z2178" s="3" t="s">
        <v>86</v>
      </c>
      <c r="AA2178" s="3">
        <v>175</v>
      </c>
      <c r="AB2178" s="3">
        <v>80</v>
      </c>
      <c r="AC2178" s="3">
        <v>200972391</v>
      </c>
      <c r="AD2178" s="3">
        <v>71155771</v>
      </c>
      <c r="AE2178" s="3" t="s">
        <v>3818</v>
      </c>
      <c r="AF2178" s="3">
        <v>16</v>
      </c>
      <c r="AG2178" s="3">
        <v>22</v>
      </c>
    </row>
    <row r="2179" spans="1:33" ht="15.75" customHeight="1" x14ac:dyDescent="0.15">
      <c r="A2179" s="3">
        <v>22818</v>
      </c>
      <c r="B2179" s="3">
        <v>2177</v>
      </c>
      <c r="C2179" s="3">
        <v>2149</v>
      </c>
      <c r="D2179" s="3" t="s">
        <v>1601</v>
      </c>
      <c r="E2179" s="3" t="s">
        <v>22309</v>
      </c>
      <c r="F2179" s="3" t="s">
        <v>297</v>
      </c>
      <c r="G2179" s="3" t="s">
        <v>146</v>
      </c>
      <c r="H2179" s="3" t="s">
        <v>12272</v>
      </c>
      <c r="I2179" s="3" t="s">
        <v>2725</v>
      </c>
      <c r="J2179" s="3">
        <v>182.37809999999999</v>
      </c>
      <c r="K2179" s="3">
        <v>12673024</v>
      </c>
      <c r="L2179" s="3" t="s">
        <v>122</v>
      </c>
      <c r="M2179" s="3">
        <v>1</v>
      </c>
      <c r="N2179" s="3" t="s">
        <v>1601</v>
      </c>
      <c r="O2179" s="3" t="s">
        <v>22309</v>
      </c>
      <c r="P2179" s="3" t="s">
        <v>7189</v>
      </c>
      <c r="Q2179" s="3" t="s">
        <v>16456</v>
      </c>
      <c r="R2179" s="5" t="s">
        <v>22311</v>
      </c>
      <c r="S2179" s="3" t="s">
        <v>12272</v>
      </c>
      <c r="T2179" s="3" t="s">
        <v>146</v>
      </c>
      <c r="V2179" s="3">
        <v>48</v>
      </c>
      <c r="X2179" s="3">
        <v>17</v>
      </c>
      <c r="Y2179" s="3">
        <v>2177</v>
      </c>
      <c r="Z2179" s="3" t="s">
        <v>122</v>
      </c>
      <c r="AA2179" s="3">
        <v>2149</v>
      </c>
      <c r="AB2179" s="3">
        <v>1519</v>
      </c>
      <c r="AC2179" s="3">
        <v>12673024</v>
      </c>
      <c r="AD2179" s="3">
        <v>4487963</v>
      </c>
      <c r="AE2179" s="3" t="s">
        <v>2725</v>
      </c>
      <c r="AF2179" s="3">
        <v>22</v>
      </c>
      <c r="AG2179" s="3">
        <v>30</v>
      </c>
    </row>
    <row r="2180" spans="1:33" ht="15.75" customHeight="1" x14ac:dyDescent="0.15">
      <c r="A2180" s="3">
        <v>24159</v>
      </c>
      <c r="B2180" s="3">
        <v>2178</v>
      </c>
      <c r="C2180" s="3">
        <v>49</v>
      </c>
      <c r="D2180" s="3" t="s">
        <v>1604</v>
      </c>
      <c r="E2180" s="3" t="s">
        <v>22313</v>
      </c>
      <c r="F2180" s="3" t="s">
        <v>1438</v>
      </c>
      <c r="G2180" s="3" t="s">
        <v>495</v>
      </c>
      <c r="H2180" s="3" t="s">
        <v>7972</v>
      </c>
      <c r="I2180" s="3" t="s">
        <v>1709</v>
      </c>
      <c r="J2180" s="3">
        <v>182.34139999999999</v>
      </c>
      <c r="K2180" s="3">
        <v>6055966</v>
      </c>
      <c r="L2180" s="3" t="s">
        <v>162</v>
      </c>
      <c r="M2180" s="3">
        <v>1</v>
      </c>
      <c r="N2180" s="3" t="s">
        <v>1604</v>
      </c>
      <c r="O2180" s="3" t="s">
        <v>22313</v>
      </c>
      <c r="P2180" s="3" t="s">
        <v>1107</v>
      </c>
      <c r="Q2180" s="3" t="s">
        <v>16461</v>
      </c>
      <c r="R2180" s="5" t="s">
        <v>22315</v>
      </c>
      <c r="S2180" s="3" t="s">
        <v>7972</v>
      </c>
      <c r="T2180" s="3" t="s">
        <v>495</v>
      </c>
      <c r="V2180" s="3">
        <v>53</v>
      </c>
      <c r="W2180" s="3">
        <v>18</v>
      </c>
      <c r="X2180" s="3">
        <v>127</v>
      </c>
      <c r="Y2180" s="3">
        <v>2178</v>
      </c>
      <c r="Z2180" s="3" t="s">
        <v>162</v>
      </c>
      <c r="AA2180" s="3">
        <v>49</v>
      </c>
      <c r="AB2180" s="3">
        <v>16</v>
      </c>
      <c r="AC2180" s="3">
        <v>6055966</v>
      </c>
      <c r="AD2180" s="3">
        <v>2144909</v>
      </c>
      <c r="AE2180" s="3" t="s">
        <v>1709</v>
      </c>
      <c r="AF2180" s="3">
        <v>8</v>
      </c>
      <c r="AG2180" s="3">
        <v>19</v>
      </c>
    </row>
    <row r="2181" spans="1:33" ht="15.75" customHeight="1" x14ac:dyDescent="0.15">
      <c r="A2181" s="3">
        <v>26603</v>
      </c>
      <c r="B2181" s="3">
        <v>2179</v>
      </c>
      <c r="C2181" s="3">
        <v>52</v>
      </c>
      <c r="D2181" s="3" t="s">
        <v>1607</v>
      </c>
      <c r="E2181" s="3" t="s">
        <v>22316</v>
      </c>
      <c r="F2181" s="3" t="s">
        <v>1072</v>
      </c>
      <c r="G2181" s="3" t="s">
        <v>575</v>
      </c>
      <c r="H2181" s="3" t="s">
        <v>1375</v>
      </c>
      <c r="I2181" s="3" t="s">
        <v>1375</v>
      </c>
      <c r="J2181" s="3">
        <v>182.28729999999999</v>
      </c>
      <c r="K2181" s="3">
        <v>5481940</v>
      </c>
      <c r="L2181" s="3" t="s">
        <v>162</v>
      </c>
      <c r="M2181" s="3">
        <v>0</v>
      </c>
      <c r="N2181" s="3" t="s">
        <v>1607</v>
      </c>
      <c r="O2181" s="3" t="s">
        <v>22316</v>
      </c>
      <c r="P2181" s="8">
        <v>36892</v>
      </c>
      <c r="Q2181" s="3" t="s">
        <v>16468</v>
      </c>
      <c r="R2181" s="5" t="s">
        <v>22318</v>
      </c>
      <c r="S2181" s="3" t="s">
        <v>1375</v>
      </c>
      <c r="T2181" s="3" t="s">
        <v>575</v>
      </c>
      <c r="V2181" s="3">
        <v>48</v>
      </c>
      <c r="W2181" s="3">
        <v>40</v>
      </c>
      <c r="X2181" s="3">
        <v>127</v>
      </c>
      <c r="Y2181" s="3">
        <v>2179</v>
      </c>
      <c r="Z2181" s="3" t="s">
        <v>162</v>
      </c>
      <c r="AA2181" s="3">
        <v>52</v>
      </c>
      <c r="AB2181" s="3">
        <v>39</v>
      </c>
      <c r="AC2181" s="3">
        <v>5481940</v>
      </c>
      <c r="AD2181" s="3">
        <v>1941972</v>
      </c>
      <c r="AE2181" s="3" t="s">
        <v>1375</v>
      </c>
      <c r="AF2181" s="3">
        <v>8</v>
      </c>
      <c r="AG2181" s="3">
        <v>23</v>
      </c>
    </row>
    <row r="2182" spans="1:33" ht="15.75" customHeight="1" x14ac:dyDescent="0.15">
      <c r="A2182" s="3">
        <v>17510</v>
      </c>
      <c r="B2182" s="3">
        <v>2180</v>
      </c>
      <c r="C2182" s="3">
        <v>28</v>
      </c>
      <c r="D2182" s="3" t="s">
        <v>1608</v>
      </c>
      <c r="E2182" s="3" t="s">
        <v>22319</v>
      </c>
      <c r="F2182" s="3" t="s">
        <v>657</v>
      </c>
      <c r="G2182" s="3" t="s">
        <v>246</v>
      </c>
      <c r="H2182" s="3" t="s">
        <v>6013</v>
      </c>
      <c r="I2182" s="3" t="s">
        <v>264</v>
      </c>
      <c r="J2182" s="3">
        <v>182.2612</v>
      </c>
      <c r="K2182" s="3">
        <v>301794698</v>
      </c>
      <c r="L2182" s="3" t="s">
        <v>162</v>
      </c>
      <c r="M2182" s="3">
        <v>2</v>
      </c>
      <c r="N2182" s="3" t="s">
        <v>1608</v>
      </c>
      <c r="O2182" s="3" t="s">
        <v>22319</v>
      </c>
      <c r="P2182" s="3" t="s">
        <v>690</v>
      </c>
      <c r="Q2182" s="3" t="s">
        <v>16473</v>
      </c>
      <c r="R2182" s="5" t="s">
        <v>22321</v>
      </c>
      <c r="S2182" s="3" t="s">
        <v>6013</v>
      </c>
      <c r="T2182" s="3" t="s">
        <v>246</v>
      </c>
      <c r="V2182" s="3">
        <v>127</v>
      </c>
      <c r="W2182" s="3">
        <v>82</v>
      </c>
      <c r="X2182" s="3">
        <v>127</v>
      </c>
      <c r="Y2182" s="3">
        <v>2180</v>
      </c>
      <c r="Z2182" s="3" t="s">
        <v>162</v>
      </c>
      <c r="AA2182" s="3">
        <v>28</v>
      </c>
      <c r="AB2182" s="3">
        <v>20</v>
      </c>
      <c r="AC2182" s="3">
        <v>301794698</v>
      </c>
      <c r="AD2182" s="3">
        <v>106920378</v>
      </c>
      <c r="AE2182" s="3" t="s">
        <v>264</v>
      </c>
      <c r="AF2182" s="3">
        <v>8</v>
      </c>
      <c r="AG2182" s="3">
        <v>8</v>
      </c>
    </row>
    <row r="2183" spans="1:33" ht="15.75" customHeight="1" x14ac:dyDescent="0.15">
      <c r="A2183" s="3">
        <v>18561</v>
      </c>
      <c r="B2183" s="3">
        <v>2181</v>
      </c>
      <c r="C2183" s="3">
        <v>546</v>
      </c>
      <c r="D2183" s="3" t="s">
        <v>1616</v>
      </c>
      <c r="E2183" s="3" t="s">
        <v>22323</v>
      </c>
      <c r="F2183" s="3" t="s">
        <v>3068</v>
      </c>
      <c r="G2183" s="3" t="s">
        <v>606</v>
      </c>
      <c r="H2183" s="3" t="s">
        <v>3538</v>
      </c>
      <c r="I2183" s="3" t="s">
        <v>2457</v>
      </c>
      <c r="J2183" s="3">
        <v>182.03739999999999</v>
      </c>
      <c r="K2183" s="3">
        <v>25007040</v>
      </c>
      <c r="L2183" s="3" t="s">
        <v>356</v>
      </c>
      <c r="M2183" s="3">
        <v>2</v>
      </c>
      <c r="N2183" s="3" t="s">
        <v>1616</v>
      </c>
      <c r="O2183" s="3" t="s">
        <v>22323</v>
      </c>
      <c r="P2183" s="3" t="s">
        <v>835</v>
      </c>
      <c r="Q2183" s="3" t="s">
        <v>16478</v>
      </c>
      <c r="R2183" s="5" t="s">
        <v>22325</v>
      </c>
      <c r="S2183" s="3" t="s">
        <v>3538</v>
      </c>
      <c r="T2183" s="3" t="s">
        <v>606</v>
      </c>
      <c r="V2183" s="3">
        <v>51</v>
      </c>
      <c r="W2183" s="3">
        <v>0</v>
      </c>
      <c r="X2183" s="3">
        <v>110</v>
      </c>
      <c r="Y2183" s="3">
        <v>2181</v>
      </c>
      <c r="Z2183" s="3" t="s">
        <v>356</v>
      </c>
      <c r="AA2183" s="3">
        <v>546</v>
      </c>
      <c r="AB2183" s="3">
        <v>120</v>
      </c>
      <c r="AC2183" s="3">
        <v>25007040</v>
      </c>
      <c r="AD2183" s="3">
        <v>8866569</v>
      </c>
      <c r="AF2183" s="3">
        <v>18</v>
      </c>
      <c r="AG2183" s="3">
        <v>48</v>
      </c>
    </row>
    <row r="2184" spans="1:33" ht="15.75" customHeight="1" x14ac:dyDescent="0.15">
      <c r="A2184" s="3">
        <v>26311</v>
      </c>
      <c r="B2184" s="3">
        <v>2182</v>
      </c>
      <c r="C2184" s="3">
        <v>10</v>
      </c>
      <c r="D2184" s="3" t="s">
        <v>1621</v>
      </c>
      <c r="E2184" s="3" t="s">
        <v>22327</v>
      </c>
      <c r="F2184" s="3" t="s">
        <v>331</v>
      </c>
      <c r="G2184" s="3" t="s">
        <v>167</v>
      </c>
      <c r="H2184" s="3" t="s">
        <v>10872</v>
      </c>
      <c r="I2184" s="3" t="s">
        <v>271</v>
      </c>
      <c r="J2184" s="3">
        <v>181.9282</v>
      </c>
      <c r="K2184" s="3">
        <v>2101580</v>
      </c>
      <c r="L2184" s="3" t="s">
        <v>364</v>
      </c>
      <c r="M2184" s="3">
        <v>0</v>
      </c>
      <c r="N2184" s="3" t="s">
        <v>1621</v>
      </c>
      <c r="O2184" s="3" t="s">
        <v>22327</v>
      </c>
      <c r="P2184" s="8">
        <v>37987</v>
      </c>
      <c r="Q2184" s="3" t="s">
        <v>16484</v>
      </c>
      <c r="R2184" s="5" t="s">
        <v>22329</v>
      </c>
      <c r="S2184" s="3" t="s">
        <v>10872</v>
      </c>
      <c r="T2184" s="3" t="s">
        <v>167</v>
      </c>
      <c r="V2184" s="3">
        <v>127</v>
      </c>
      <c r="W2184" s="3">
        <v>31</v>
      </c>
      <c r="X2184" s="3">
        <v>94</v>
      </c>
      <c r="Y2184" s="3">
        <v>2182</v>
      </c>
      <c r="Z2184" s="3" t="s">
        <v>364</v>
      </c>
      <c r="AA2184" s="3">
        <v>10</v>
      </c>
      <c r="AB2184" s="3">
        <v>2</v>
      </c>
      <c r="AC2184" s="3">
        <v>2101580</v>
      </c>
      <c r="AD2184" s="3">
        <v>745431</v>
      </c>
      <c r="AE2184" s="3" t="s">
        <v>271</v>
      </c>
      <c r="AF2184" s="3">
        <v>20</v>
      </c>
      <c r="AG2184" s="3">
        <v>7</v>
      </c>
    </row>
    <row r="2185" spans="1:33" ht="15.75" customHeight="1" x14ac:dyDescent="0.15">
      <c r="A2185" s="3">
        <v>21162</v>
      </c>
      <c r="B2185" s="3">
        <v>2183</v>
      </c>
      <c r="C2185" s="3">
        <v>90</v>
      </c>
      <c r="D2185" s="3" t="s">
        <v>1623</v>
      </c>
      <c r="E2185" s="3" t="s">
        <v>22330</v>
      </c>
      <c r="F2185" s="3" t="s">
        <v>36</v>
      </c>
      <c r="G2185" s="3" t="s">
        <v>37</v>
      </c>
      <c r="H2185" s="3" t="s">
        <v>39</v>
      </c>
      <c r="I2185" s="3" t="s">
        <v>39</v>
      </c>
      <c r="J2185" s="3">
        <v>181.90530000000001</v>
      </c>
      <c r="K2185" s="3">
        <v>12247723</v>
      </c>
      <c r="L2185" s="3" t="s">
        <v>66</v>
      </c>
      <c r="M2185" s="3">
        <v>2</v>
      </c>
      <c r="N2185" s="3" t="s">
        <v>1623</v>
      </c>
      <c r="O2185" s="3" t="s">
        <v>22330</v>
      </c>
      <c r="P2185" s="3" t="s">
        <v>179</v>
      </c>
      <c r="Q2185" s="3" t="s">
        <v>12025</v>
      </c>
      <c r="R2185" s="5" t="s">
        <v>22332</v>
      </c>
      <c r="S2185" s="3" t="s">
        <v>39</v>
      </c>
      <c r="T2185" s="3" t="s">
        <v>37</v>
      </c>
      <c r="V2185" s="3">
        <v>127</v>
      </c>
      <c r="W2185" s="3">
        <v>127</v>
      </c>
      <c r="X2185" s="3">
        <v>127</v>
      </c>
      <c r="Y2185" s="3">
        <v>2183</v>
      </c>
      <c r="Z2185" s="3" t="s">
        <v>66</v>
      </c>
      <c r="AA2185" s="3">
        <v>90</v>
      </c>
      <c r="AB2185" s="3">
        <v>28</v>
      </c>
      <c r="AC2185" s="3">
        <v>12247723</v>
      </c>
      <c r="AD2185" s="3">
        <v>4344623</v>
      </c>
      <c r="AE2185" s="3" t="s">
        <v>39</v>
      </c>
      <c r="AF2185" s="3">
        <v>9</v>
      </c>
      <c r="AG2185" s="3">
        <v>2</v>
      </c>
    </row>
    <row r="2186" spans="1:33" ht="15.75" customHeight="1" x14ac:dyDescent="0.15">
      <c r="A2186" s="3">
        <v>24945</v>
      </c>
      <c r="B2186" s="3">
        <v>2184</v>
      </c>
      <c r="C2186" s="3">
        <v>371</v>
      </c>
      <c r="D2186" s="3" t="s">
        <v>1627</v>
      </c>
      <c r="E2186" s="3" t="s">
        <v>22334</v>
      </c>
      <c r="F2186" s="3" t="s">
        <v>36</v>
      </c>
      <c r="G2186" s="3" t="s">
        <v>37</v>
      </c>
      <c r="H2186" s="3" t="s">
        <v>244</v>
      </c>
      <c r="I2186" s="3" t="s">
        <v>89</v>
      </c>
      <c r="J2186" s="3">
        <v>181.7552</v>
      </c>
      <c r="K2186" s="3">
        <v>17680506</v>
      </c>
      <c r="L2186" s="3" t="s">
        <v>335</v>
      </c>
      <c r="M2186" s="3">
        <v>0</v>
      </c>
      <c r="N2186" s="3" t="s">
        <v>1627</v>
      </c>
      <c r="O2186" s="3" t="s">
        <v>22334</v>
      </c>
      <c r="P2186" s="3" t="s">
        <v>1000</v>
      </c>
      <c r="Q2186" s="3" t="s">
        <v>5345</v>
      </c>
      <c r="R2186" s="5" t="s">
        <v>22335</v>
      </c>
      <c r="S2186" s="3" t="s">
        <v>244</v>
      </c>
      <c r="T2186" s="3" t="s">
        <v>37</v>
      </c>
      <c r="V2186" s="3">
        <v>127</v>
      </c>
      <c r="W2186" s="3">
        <v>93</v>
      </c>
      <c r="X2186" s="3">
        <v>64</v>
      </c>
      <c r="Y2186" s="3">
        <v>2184</v>
      </c>
      <c r="Z2186" s="3" t="s">
        <v>335</v>
      </c>
      <c r="AA2186" s="3">
        <v>371</v>
      </c>
      <c r="AB2186" s="3">
        <v>110</v>
      </c>
      <c r="AC2186" s="3">
        <v>17680506</v>
      </c>
      <c r="AD2186" s="3">
        <v>6275131</v>
      </c>
      <c r="AE2186" s="3" t="s">
        <v>89</v>
      </c>
      <c r="AF2186" s="3">
        <v>21</v>
      </c>
      <c r="AG2186" s="3">
        <v>4</v>
      </c>
    </row>
    <row r="2187" spans="1:33" ht="15.75" customHeight="1" x14ac:dyDescent="0.15">
      <c r="A2187" s="3">
        <v>22175</v>
      </c>
      <c r="B2187" s="3">
        <v>2185</v>
      </c>
      <c r="C2187" s="3">
        <v>32</v>
      </c>
      <c r="D2187" s="3" t="s">
        <v>1630</v>
      </c>
      <c r="E2187" s="3" t="s">
        <v>22336</v>
      </c>
      <c r="F2187" s="3" t="s">
        <v>3068</v>
      </c>
      <c r="G2187" s="3" t="s">
        <v>606</v>
      </c>
      <c r="H2187" s="3" t="s">
        <v>1343</v>
      </c>
      <c r="I2187" s="3" t="s">
        <v>1343</v>
      </c>
      <c r="J2187" s="3">
        <v>181.72329999999999</v>
      </c>
      <c r="K2187" s="3">
        <v>4889855</v>
      </c>
      <c r="L2187" s="3" t="s">
        <v>478</v>
      </c>
      <c r="M2187" s="3">
        <v>2</v>
      </c>
      <c r="N2187" s="3" t="s">
        <v>1630</v>
      </c>
      <c r="O2187" s="3" t="s">
        <v>22336</v>
      </c>
      <c r="P2187" s="3" t="s">
        <v>3926</v>
      </c>
      <c r="Q2187" s="3" t="s">
        <v>16500</v>
      </c>
      <c r="R2187" s="5" t="s">
        <v>22338</v>
      </c>
      <c r="S2187" s="3" t="s">
        <v>1343</v>
      </c>
      <c r="T2187" s="3" t="s">
        <v>606</v>
      </c>
      <c r="V2187" s="3">
        <v>52</v>
      </c>
      <c r="W2187" s="3">
        <v>29</v>
      </c>
      <c r="X2187" s="3">
        <v>51</v>
      </c>
      <c r="Y2187" s="3">
        <v>2185</v>
      </c>
      <c r="Z2187" s="3" t="s">
        <v>478</v>
      </c>
      <c r="AA2187" s="3">
        <v>32</v>
      </c>
      <c r="AB2187" s="3">
        <v>8</v>
      </c>
      <c r="AC2187" s="3">
        <v>4889855</v>
      </c>
      <c r="AD2187" s="3">
        <v>1735694</v>
      </c>
      <c r="AE2187" s="3" t="s">
        <v>1343</v>
      </c>
      <c r="AF2187" s="3">
        <v>15</v>
      </c>
      <c r="AG2187" s="3">
        <v>12</v>
      </c>
    </row>
    <row r="2188" spans="1:33" ht="15.75" customHeight="1" x14ac:dyDescent="0.15">
      <c r="A2188" s="3">
        <v>25962</v>
      </c>
      <c r="B2188" s="3">
        <v>2186</v>
      </c>
      <c r="C2188" s="3">
        <v>55</v>
      </c>
      <c r="D2188" s="3" t="s">
        <v>1634</v>
      </c>
      <c r="E2188" s="3" t="s">
        <v>22339</v>
      </c>
      <c r="F2188" s="3" t="s">
        <v>635</v>
      </c>
      <c r="G2188" s="3" t="s">
        <v>236</v>
      </c>
      <c r="H2188" s="3" t="s">
        <v>614</v>
      </c>
      <c r="I2188" s="3" t="s">
        <v>686</v>
      </c>
      <c r="J2188" s="3">
        <v>181.5669</v>
      </c>
      <c r="K2188" s="3">
        <v>6158605</v>
      </c>
      <c r="L2188" s="3" t="s">
        <v>215</v>
      </c>
      <c r="M2188" s="3">
        <v>0</v>
      </c>
      <c r="N2188" s="3" t="s">
        <v>1634</v>
      </c>
      <c r="O2188" s="3" t="s">
        <v>22339</v>
      </c>
      <c r="P2188" s="8">
        <v>38353</v>
      </c>
      <c r="Q2188" s="3" t="s">
        <v>16508</v>
      </c>
      <c r="R2188" s="5" t="s">
        <v>22341</v>
      </c>
      <c r="S2188" s="3" t="s">
        <v>614</v>
      </c>
      <c r="T2188" s="3" t="s">
        <v>236</v>
      </c>
      <c r="V2188" s="3">
        <v>28</v>
      </c>
      <c r="W2188" s="3">
        <v>0</v>
      </c>
      <c r="X2188" s="3">
        <v>120</v>
      </c>
      <c r="Y2188" s="3">
        <v>2186</v>
      </c>
      <c r="Z2188" s="3" t="s">
        <v>215</v>
      </c>
      <c r="AA2188" s="3">
        <v>55</v>
      </c>
      <c r="AB2188" s="3">
        <v>20</v>
      </c>
      <c r="AC2188" s="3">
        <v>6158605</v>
      </c>
      <c r="AD2188" s="3">
        <v>2187262</v>
      </c>
      <c r="AF2188" s="3">
        <v>7</v>
      </c>
      <c r="AG2188" s="3">
        <v>69</v>
      </c>
    </row>
    <row r="2189" spans="1:33" ht="15.75" customHeight="1" x14ac:dyDescent="0.15">
      <c r="A2189" s="3">
        <v>23672</v>
      </c>
      <c r="B2189" s="3">
        <v>2187</v>
      </c>
      <c r="C2189" s="3">
        <v>120</v>
      </c>
      <c r="D2189" s="3" t="s">
        <v>1635</v>
      </c>
      <c r="E2189" s="3" t="s">
        <v>22343</v>
      </c>
      <c r="F2189" s="3" t="s">
        <v>269</v>
      </c>
      <c r="G2189" s="3" t="s">
        <v>133</v>
      </c>
      <c r="H2189" s="3" t="s">
        <v>8394</v>
      </c>
      <c r="I2189" s="3" t="s">
        <v>6704</v>
      </c>
      <c r="J2189" s="3">
        <v>181.4127</v>
      </c>
      <c r="K2189" s="3">
        <v>12712176</v>
      </c>
      <c r="L2189" s="3" t="s">
        <v>66</v>
      </c>
      <c r="M2189" s="3">
        <v>1</v>
      </c>
      <c r="N2189" s="3" t="s">
        <v>1635</v>
      </c>
      <c r="O2189" s="3" t="s">
        <v>22343</v>
      </c>
      <c r="P2189" s="3" t="s">
        <v>1000</v>
      </c>
      <c r="Q2189" s="3" t="s">
        <v>16516</v>
      </c>
      <c r="R2189" s="5" t="s">
        <v>22345</v>
      </c>
      <c r="S2189" s="3" t="s">
        <v>8394</v>
      </c>
      <c r="T2189" s="3" t="s">
        <v>133</v>
      </c>
      <c r="V2189" s="3">
        <v>57</v>
      </c>
      <c r="W2189" s="3">
        <v>0</v>
      </c>
      <c r="X2189" s="3">
        <v>127</v>
      </c>
      <c r="Y2189" s="3">
        <v>2187</v>
      </c>
      <c r="Z2189" s="3" t="s">
        <v>66</v>
      </c>
      <c r="AA2189" s="3">
        <v>120</v>
      </c>
      <c r="AB2189" s="3">
        <v>35</v>
      </c>
      <c r="AC2189" s="3">
        <v>12712176</v>
      </c>
      <c r="AD2189" s="3">
        <v>4517272</v>
      </c>
      <c r="AF2189" s="3">
        <v>9</v>
      </c>
      <c r="AG2189" s="3">
        <v>509</v>
      </c>
    </row>
    <row r="2190" spans="1:33" ht="15.75" customHeight="1" x14ac:dyDescent="0.15">
      <c r="A2190" s="3">
        <v>1325</v>
      </c>
      <c r="B2190" s="3">
        <v>2188</v>
      </c>
      <c r="C2190" s="3">
        <v>0</v>
      </c>
      <c r="D2190" s="3" t="s">
        <v>1637</v>
      </c>
      <c r="E2190" s="3" t="s">
        <v>22347</v>
      </c>
      <c r="F2190" s="3" t="s">
        <v>1072</v>
      </c>
      <c r="G2190" s="3" t="s">
        <v>575</v>
      </c>
      <c r="H2190" s="3" t="s">
        <v>1375</v>
      </c>
      <c r="I2190" s="3" t="s">
        <v>1375</v>
      </c>
      <c r="J2190" s="3">
        <v>181.37479999999999</v>
      </c>
      <c r="K2190" s="3">
        <v>12878653</v>
      </c>
      <c r="L2190" s="3" t="s">
        <v>101</v>
      </c>
      <c r="M2190" s="3">
        <v>6</v>
      </c>
      <c r="N2190" s="3" t="s">
        <v>1637</v>
      </c>
      <c r="O2190" s="3" t="s">
        <v>22347</v>
      </c>
      <c r="P2190" s="3" t="s">
        <v>104</v>
      </c>
      <c r="Q2190" s="3" t="s">
        <v>16518</v>
      </c>
      <c r="R2190" s="5" t="s">
        <v>22348</v>
      </c>
      <c r="S2190" s="3" t="s">
        <v>1375</v>
      </c>
      <c r="T2190" s="3" t="s">
        <v>575</v>
      </c>
      <c r="V2190" s="3">
        <v>49</v>
      </c>
      <c r="W2190" s="3">
        <v>41</v>
      </c>
      <c r="X2190" s="3">
        <v>127</v>
      </c>
      <c r="Y2190" s="3">
        <v>2188</v>
      </c>
      <c r="Z2190" s="3" t="s">
        <v>101</v>
      </c>
      <c r="AA2190" s="3">
        <v>0</v>
      </c>
      <c r="AB2190" s="3">
        <v>0</v>
      </c>
      <c r="AC2190" s="3">
        <v>12878653</v>
      </c>
      <c r="AD2190" s="3">
        <v>4577045</v>
      </c>
      <c r="AE2190" s="3" t="s">
        <v>1375</v>
      </c>
      <c r="AF2190" s="3">
        <v>10</v>
      </c>
      <c r="AG2190" s="3">
        <v>23</v>
      </c>
    </row>
    <row r="2191" spans="1:33" ht="15.75" customHeight="1" x14ac:dyDescent="0.15">
      <c r="A2191" s="3">
        <v>26477</v>
      </c>
      <c r="B2191" s="3">
        <v>2189</v>
      </c>
      <c r="C2191" s="3">
        <v>133</v>
      </c>
      <c r="D2191" s="3" t="s">
        <v>1660</v>
      </c>
      <c r="E2191" s="3" t="s">
        <v>22349</v>
      </c>
      <c r="F2191" s="3" t="s">
        <v>475</v>
      </c>
      <c r="G2191" s="3" t="s">
        <v>277</v>
      </c>
      <c r="H2191" s="3" t="s">
        <v>6909</v>
      </c>
      <c r="I2191" s="3" t="s">
        <v>203</v>
      </c>
      <c r="J2191" s="3">
        <v>181.3477</v>
      </c>
      <c r="K2191" s="3">
        <v>14390548</v>
      </c>
      <c r="L2191" s="3" t="s">
        <v>226</v>
      </c>
      <c r="M2191" s="3">
        <v>0</v>
      </c>
      <c r="N2191" s="3" t="s">
        <v>1660</v>
      </c>
      <c r="O2191" s="3" t="s">
        <v>22349</v>
      </c>
      <c r="P2191" s="8">
        <v>39448</v>
      </c>
      <c r="Q2191" s="3" t="s">
        <v>7436</v>
      </c>
      <c r="R2191" s="5" t="s">
        <v>22350</v>
      </c>
      <c r="S2191" s="3" t="s">
        <v>6909</v>
      </c>
      <c r="T2191" s="3" t="s">
        <v>277</v>
      </c>
      <c r="V2191" s="3">
        <v>127</v>
      </c>
      <c r="W2191" s="3">
        <v>127</v>
      </c>
      <c r="X2191" s="3">
        <v>29</v>
      </c>
      <c r="Y2191" s="3">
        <v>2189</v>
      </c>
      <c r="Z2191" s="3" t="s">
        <v>226</v>
      </c>
      <c r="AA2191" s="3">
        <v>133</v>
      </c>
      <c r="AB2191" s="3">
        <v>52</v>
      </c>
      <c r="AC2191" s="3">
        <v>14390548</v>
      </c>
      <c r="AD2191" s="3">
        <v>5114863</v>
      </c>
      <c r="AE2191" s="3" t="s">
        <v>203</v>
      </c>
      <c r="AF2191" s="3">
        <v>24</v>
      </c>
      <c r="AG2191" s="3">
        <v>9</v>
      </c>
    </row>
    <row r="2192" spans="1:33" ht="15.75" customHeight="1" x14ac:dyDescent="0.15">
      <c r="A2192" s="3">
        <v>5659</v>
      </c>
      <c r="B2192" s="3">
        <v>2190</v>
      </c>
      <c r="C2192" s="3">
        <v>141</v>
      </c>
      <c r="D2192" s="3" t="s">
        <v>1665</v>
      </c>
      <c r="E2192" s="3" t="s">
        <v>22352</v>
      </c>
      <c r="F2192" s="3" t="s">
        <v>4061</v>
      </c>
      <c r="G2192" s="3" t="s">
        <v>446</v>
      </c>
      <c r="H2192" s="3" t="s">
        <v>10121</v>
      </c>
      <c r="I2192" s="3" t="s">
        <v>2435</v>
      </c>
      <c r="J2192" s="3">
        <v>180.81379999999999</v>
      </c>
      <c r="K2192" s="3">
        <v>11401040</v>
      </c>
      <c r="L2192" s="3" t="s">
        <v>75</v>
      </c>
      <c r="M2192" s="3">
        <v>1</v>
      </c>
      <c r="N2192" s="3" t="s">
        <v>1665</v>
      </c>
      <c r="O2192" s="3" t="s">
        <v>22352</v>
      </c>
      <c r="P2192" s="3" t="s">
        <v>1063</v>
      </c>
      <c r="Q2192" s="3" t="s">
        <v>16530</v>
      </c>
      <c r="R2192" s="5" t="s">
        <v>22354</v>
      </c>
      <c r="S2192" s="3" t="s">
        <v>10121</v>
      </c>
      <c r="T2192" s="3" t="s">
        <v>446</v>
      </c>
      <c r="V2192" s="3">
        <v>81</v>
      </c>
      <c r="W2192" s="3">
        <v>77</v>
      </c>
      <c r="X2192" s="3">
        <v>56</v>
      </c>
      <c r="Y2192" s="3">
        <v>2190</v>
      </c>
      <c r="Z2192" s="3" t="s">
        <v>75</v>
      </c>
      <c r="AA2192" s="3">
        <v>141</v>
      </c>
      <c r="AB2192" s="3">
        <v>61</v>
      </c>
      <c r="AC2192" s="3">
        <v>11401040</v>
      </c>
      <c r="AD2192" s="3">
        <v>4060000</v>
      </c>
      <c r="AE2192" s="3" t="s">
        <v>2435</v>
      </c>
      <c r="AF2192" s="3">
        <v>14</v>
      </c>
      <c r="AG2192" s="3">
        <v>29</v>
      </c>
    </row>
    <row r="2193" spans="1:33" ht="15.75" customHeight="1" x14ac:dyDescent="0.15">
      <c r="A2193" s="3">
        <v>18259</v>
      </c>
      <c r="B2193" s="3">
        <v>2191</v>
      </c>
      <c r="C2193" s="3">
        <v>375</v>
      </c>
      <c r="D2193" s="3" t="s">
        <v>1667</v>
      </c>
      <c r="E2193" s="3" t="s">
        <v>22355</v>
      </c>
      <c r="F2193" s="3" t="s">
        <v>36</v>
      </c>
      <c r="G2193" s="3" t="s">
        <v>37</v>
      </c>
      <c r="H2193" s="3" t="s">
        <v>817</v>
      </c>
      <c r="I2193" s="3" t="s">
        <v>817</v>
      </c>
      <c r="J2193" s="3">
        <v>180.67699999999999</v>
      </c>
      <c r="K2193" s="3">
        <v>85401605</v>
      </c>
      <c r="L2193" s="3" t="s">
        <v>478</v>
      </c>
      <c r="M2193" s="3">
        <v>4</v>
      </c>
      <c r="N2193" s="3" t="s">
        <v>1667</v>
      </c>
      <c r="O2193" s="3" t="s">
        <v>22355</v>
      </c>
      <c r="P2193" s="3" t="s">
        <v>541</v>
      </c>
      <c r="Q2193" s="3" t="s">
        <v>10763</v>
      </c>
      <c r="R2193" s="5" t="s">
        <v>22356</v>
      </c>
      <c r="S2193" s="3" t="s">
        <v>817</v>
      </c>
      <c r="T2193" s="3" t="s">
        <v>37</v>
      </c>
      <c r="V2193" s="3">
        <v>127</v>
      </c>
      <c r="W2193" s="3">
        <v>58</v>
      </c>
      <c r="X2193" s="3">
        <v>52</v>
      </c>
      <c r="Y2193" s="3">
        <v>2191</v>
      </c>
      <c r="Z2193" s="3" t="s">
        <v>478</v>
      </c>
      <c r="AA2193" s="3">
        <v>375</v>
      </c>
      <c r="AB2193" s="3">
        <v>185</v>
      </c>
      <c r="AC2193" s="3">
        <v>85401605</v>
      </c>
      <c r="AD2193" s="3">
        <v>30427000</v>
      </c>
      <c r="AE2193" s="3" t="s">
        <v>817</v>
      </c>
      <c r="AF2193" s="3">
        <v>15</v>
      </c>
      <c r="AG2193" s="3">
        <v>11</v>
      </c>
    </row>
    <row r="2194" spans="1:33" ht="15.75" customHeight="1" x14ac:dyDescent="0.15">
      <c r="A2194" s="3">
        <v>21750</v>
      </c>
      <c r="B2194" s="3">
        <v>2192</v>
      </c>
      <c r="C2194" s="3">
        <v>305</v>
      </c>
      <c r="D2194" s="3" t="s">
        <v>1671</v>
      </c>
      <c r="E2194" s="3" t="s">
        <v>22358</v>
      </c>
      <c r="F2194" s="3" t="s">
        <v>1105</v>
      </c>
      <c r="G2194" s="3" t="s">
        <v>486</v>
      </c>
      <c r="H2194" s="3" t="s">
        <v>13049</v>
      </c>
      <c r="I2194" s="3" t="s">
        <v>3475</v>
      </c>
      <c r="J2194" s="3">
        <v>180.5198</v>
      </c>
      <c r="K2194" s="3">
        <v>46505244</v>
      </c>
      <c r="L2194" s="3" t="s">
        <v>221</v>
      </c>
      <c r="M2194" s="3">
        <v>2</v>
      </c>
      <c r="N2194" s="3" t="s">
        <v>1671</v>
      </c>
      <c r="O2194" s="3" t="s">
        <v>22358</v>
      </c>
      <c r="P2194" s="3" t="s">
        <v>6522</v>
      </c>
      <c r="Q2194" s="3" t="s">
        <v>16542</v>
      </c>
      <c r="R2194" s="5" t="s">
        <v>22359</v>
      </c>
      <c r="S2194" s="3" t="s">
        <v>13049</v>
      </c>
      <c r="T2194" s="3" t="s">
        <v>486</v>
      </c>
      <c r="V2194" s="3">
        <v>40</v>
      </c>
      <c r="W2194" s="3">
        <v>0</v>
      </c>
      <c r="X2194" s="3">
        <v>125</v>
      </c>
      <c r="Y2194" s="3">
        <v>2192</v>
      </c>
      <c r="Z2194" s="3" t="s">
        <v>221</v>
      </c>
      <c r="AA2194" s="3">
        <v>305</v>
      </c>
      <c r="AB2194" s="3">
        <v>179</v>
      </c>
      <c r="AC2194" s="3">
        <v>46505244</v>
      </c>
      <c r="AD2194" s="3">
        <v>16578242</v>
      </c>
      <c r="AF2194" s="3">
        <v>2</v>
      </c>
      <c r="AG2194" s="3">
        <v>85</v>
      </c>
    </row>
    <row r="2195" spans="1:33" ht="15.75" customHeight="1" x14ac:dyDescent="0.15">
      <c r="A2195" s="3">
        <v>23784</v>
      </c>
      <c r="B2195" s="3">
        <v>2193</v>
      </c>
      <c r="C2195" s="3">
        <v>17</v>
      </c>
      <c r="D2195" s="3" t="s">
        <v>1673</v>
      </c>
      <c r="E2195" s="3" t="s">
        <v>22361</v>
      </c>
      <c r="F2195" s="3" t="s">
        <v>1193</v>
      </c>
      <c r="G2195" s="3" t="s">
        <v>564</v>
      </c>
      <c r="H2195" s="3" t="s">
        <v>391</v>
      </c>
      <c r="I2195" s="3" t="s">
        <v>2049</v>
      </c>
      <c r="J2195" s="3">
        <v>180.43770000000001</v>
      </c>
      <c r="K2195" s="3">
        <v>3791307</v>
      </c>
      <c r="L2195" s="3" t="s">
        <v>526</v>
      </c>
      <c r="M2195" s="3">
        <v>1</v>
      </c>
      <c r="N2195" s="3" t="s">
        <v>1673</v>
      </c>
      <c r="O2195" s="3" t="s">
        <v>22361</v>
      </c>
      <c r="P2195" s="3" t="s">
        <v>690</v>
      </c>
      <c r="Q2195" s="3" t="s">
        <v>16547</v>
      </c>
      <c r="R2195" s="5" t="s">
        <v>22362</v>
      </c>
      <c r="S2195" s="3" t="s">
        <v>391</v>
      </c>
      <c r="T2195" s="3" t="s">
        <v>564</v>
      </c>
      <c r="V2195" s="3">
        <v>60</v>
      </c>
      <c r="W2195" s="3">
        <v>26</v>
      </c>
      <c r="X2195" s="3">
        <v>33</v>
      </c>
      <c r="Y2195" s="3">
        <v>2193</v>
      </c>
      <c r="Z2195" s="3" t="s">
        <v>526</v>
      </c>
      <c r="AA2195" s="3">
        <v>17</v>
      </c>
      <c r="AB2195" s="3">
        <v>7</v>
      </c>
      <c r="AC2195" s="3">
        <v>3791307</v>
      </c>
      <c r="AD2195" s="3">
        <v>1351925</v>
      </c>
      <c r="AE2195" s="3" t="s">
        <v>2049</v>
      </c>
      <c r="AF2195" s="3">
        <v>19</v>
      </c>
      <c r="AG2195" s="3">
        <v>35</v>
      </c>
    </row>
    <row r="2196" spans="1:33" ht="15.75" customHeight="1" x14ac:dyDescent="0.15">
      <c r="A2196" s="3">
        <v>21728</v>
      </c>
      <c r="B2196" s="3">
        <v>2194</v>
      </c>
      <c r="C2196" s="3">
        <v>48</v>
      </c>
      <c r="D2196" s="3" t="s">
        <v>1676</v>
      </c>
      <c r="E2196" s="3" t="s">
        <v>22363</v>
      </c>
      <c r="F2196" s="3" t="s">
        <v>1193</v>
      </c>
      <c r="G2196" s="3" t="s">
        <v>564</v>
      </c>
      <c r="H2196" s="3" t="s">
        <v>11772</v>
      </c>
      <c r="I2196" s="3" t="s">
        <v>63</v>
      </c>
      <c r="J2196" s="3">
        <v>180.19839999999999</v>
      </c>
      <c r="K2196" s="3">
        <v>4740901</v>
      </c>
      <c r="L2196" s="3" t="s">
        <v>162</v>
      </c>
      <c r="M2196" s="3">
        <v>2</v>
      </c>
      <c r="N2196" s="3" t="s">
        <v>1676</v>
      </c>
      <c r="O2196" s="3" t="s">
        <v>22363</v>
      </c>
      <c r="P2196" s="3" t="s">
        <v>179</v>
      </c>
      <c r="Q2196" s="3" t="s">
        <v>16553</v>
      </c>
      <c r="R2196" s="5" t="s">
        <v>22365</v>
      </c>
      <c r="S2196" s="3" t="s">
        <v>11772</v>
      </c>
      <c r="T2196" s="3" t="s">
        <v>564</v>
      </c>
      <c r="V2196" s="3">
        <v>61</v>
      </c>
      <c r="W2196" s="3">
        <v>127</v>
      </c>
      <c r="X2196" s="3">
        <v>127</v>
      </c>
      <c r="Y2196" s="3">
        <v>2194</v>
      </c>
      <c r="Z2196" s="3" t="s">
        <v>162</v>
      </c>
      <c r="AA2196" s="3">
        <v>48</v>
      </c>
      <c r="AB2196" s="3">
        <v>13</v>
      </c>
      <c r="AC2196" s="3">
        <v>4740901</v>
      </c>
      <c r="AD2196" s="3">
        <v>1691980</v>
      </c>
      <c r="AE2196" s="3" t="s">
        <v>63</v>
      </c>
      <c r="AF2196" s="3">
        <v>8</v>
      </c>
      <c r="AG2196" s="3">
        <v>3</v>
      </c>
    </row>
    <row r="2197" spans="1:33" ht="15.75" customHeight="1" x14ac:dyDescent="0.15">
      <c r="A2197" s="3">
        <v>24986</v>
      </c>
      <c r="B2197" s="3">
        <v>2195</v>
      </c>
      <c r="C2197" s="3">
        <v>345</v>
      </c>
      <c r="D2197" s="3" t="s">
        <v>1686</v>
      </c>
      <c r="E2197" s="3" t="s">
        <v>22366</v>
      </c>
      <c r="F2197" s="3" t="s">
        <v>36</v>
      </c>
      <c r="G2197" s="3" t="s">
        <v>37</v>
      </c>
      <c r="H2197" s="3" t="s">
        <v>7821</v>
      </c>
      <c r="I2197" s="3" t="s">
        <v>39</v>
      </c>
      <c r="J2197" s="3">
        <v>179.99930000000001</v>
      </c>
      <c r="K2197" s="3">
        <v>53719306</v>
      </c>
      <c r="L2197" s="3" t="s">
        <v>398</v>
      </c>
      <c r="M2197" s="3">
        <v>0</v>
      </c>
      <c r="N2197" s="3" t="s">
        <v>1686</v>
      </c>
      <c r="O2197" s="3" t="s">
        <v>22366</v>
      </c>
      <c r="P2197" s="8">
        <v>39814</v>
      </c>
      <c r="Q2197" s="3" t="s">
        <v>12231</v>
      </c>
      <c r="R2197" s="5" t="s">
        <v>22367</v>
      </c>
      <c r="S2197" s="3" t="s">
        <v>7821</v>
      </c>
      <c r="T2197" s="3" t="s">
        <v>37</v>
      </c>
      <c r="V2197" s="3">
        <v>127</v>
      </c>
      <c r="W2197" s="3">
        <v>127</v>
      </c>
      <c r="X2197" s="3">
        <v>21</v>
      </c>
      <c r="Y2197" s="3">
        <v>2195</v>
      </c>
      <c r="Z2197" s="3" t="s">
        <v>398</v>
      </c>
      <c r="AA2197" s="3">
        <v>345</v>
      </c>
      <c r="AB2197" s="3">
        <v>105</v>
      </c>
      <c r="AC2197" s="3">
        <v>53719306</v>
      </c>
      <c r="AD2197" s="3">
        <v>19185513</v>
      </c>
      <c r="AE2197" s="3" t="s">
        <v>39</v>
      </c>
      <c r="AF2197" s="3">
        <v>1</v>
      </c>
      <c r="AG2197" s="3">
        <v>2</v>
      </c>
    </row>
    <row r="2198" spans="1:33" ht="15.75" customHeight="1" x14ac:dyDescent="0.15">
      <c r="A2198" s="3">
        <v>23601</v>
      </c>
      <c r="B2198" s="3">
        <v>2196</v>
      </c>
      <c r="C2198" s="3">
        <v>25</v>
      </c>
      <c r="D2198" s="3" t="s">
        <v>1690</v>
      </c>
      <c r="E2198" s="3" t="s">
        <v>22369</v>
      </c>
      <c r="F2198" s="3" t="s">
        <v>1438</v>
      </c>
      <c r="G2198" s="3" t="s">
        <v>495</v>
      </c>
      <c r="H2198" s="3" t="s">
        <v>6837</v>
      </c>
      <c r="I2198" s="3" t="s">
        <v>2682</v>
      </c>
      <c r="J2198" s="3">
        <v>179.71420000000001</v>
      </c>
      <c r="K2198" s="3">
        <v>3742109</v>
      </c>
      <c r="L2198" s="3" t="s">
        <v>335</v>
      </c>
      <c r="M2198" s="3">
        <v>1</v>
      </c>
      <c r="N2198" s="3" t="s">
        <v>1690</v>
      </c>
      <c r="O2198" s="3" t="s">
        <v>22369</v>
      </c>
      <c r="P2198" s="3" t="s">
        <v>4472</v>
      </c>
      <c r="Q2198" s="3" t="s">
        <v>16565</v>
      </c>
      <c r="R2198" s="5" t="s">
        <v>22370</v>
      </c>
      <c r="S2198" s="3" t="s">
        <v>6837</v>
      </c>
      <c r="T2198" s="3" t="s">
        <v>495</v>
      </c>
      <c r="V2198" s="3">
        <v>54</v>
      </c>
      <c r="W2198" s="3">
        <v>17</v>
      </c>
      <c r="X2198" s="3">
        <v>65</v>
      </c>
      <c r="Y2198" s="3">
        <v>2196</v>
      </c>
      <c r="Z2198" s="3" t="s">
        <v>335</v>
      </c>
      <c r="AA2198" s="3">
        <v>25</v>
      </c>
      <c r="AB2198" s="3">
        <v>13</v>
      </c>
      <c r="AC2198" s="3">
        <v>3742109</v>
      </c>
      <c r="AD2198" s="3">
        <v>1337833</v>
      </c>
      <c r="AE2198" s="3" t="s">
        <v>2682</v>
      </c>
      <c r="AF2198" s="3">
        <v>21</v>
      </c>
      <c r="AG2198" s="3">
        <v>79</v>
      </c>
    </row>
    <row r="2199" spans="1:33" ht="15.75" customHeight="1" x14ac:dyDescent="0.15">
      <c r="A2199" s="3">
        <v>24561</v>
      </c>
      <c r="B2199" s="3">
        <v>2197</v>
      </c>
      <c r="C2199" s="3">
        <v>367</v>
      </c>
      <c r="D2199" s="3" t="s">
        <v>1710</v>
      </c>
      <c r="E2199" s="3" t="s">
        <v>22372</v>
      </c>
      <c r="F2199" s="3" t="s">
        <v>6874</v>
      </c>
      <c r="G2199" s="3" t="s">
        <v>621</v>
      </c>
      <c r="H2199" s="3" t="s">
        <v>2653</v>
      </c>
      <c r="I2199" s="3" t="s">
        <v>4662</v>
      </c>
      <c r="J2199" s="3">
        <v>179.6138</v>
      </c>
      <c r="K2199" s="3">
        <v>37024790</v>
      </c>
      <c r="L2199" s="3" t="s">
        <v>335</v>
      </c>
      <c r="M2199" s="3">
        <v>1</v>
      </c>
      <c r="N2199" s="3" t="s">
        <v>1710</v>
      </c>
      <c r="O2199" s="3" t="s">
        <v>22372</v>
      </c>
      <c r="P2199" s="3" t="s">
        <v>381</v>
      </c>
      <c r="Q2199" s="3" t="s">
        <v>16572</v>
      </c>
      <c r="R2199" s="5" t="s">
        <v>22374</v>
      </c>
      <c r="S2199" s="3" t="s">
        <v>2653</v>
      </c>
      <c r="T2199" s="3" t="s">
        <v>621</v>
      </c>
      <c r="V2199" s="3">
        <v>36</v>
      </c>
      <c r="W2199" s="3">
        <v>23</v>
      </c>
      <c r="X2199" s="3">
        <v>66</v>
      </c>
      <c r="Y2199" s="3">
        <v>2197</v>
      </c>
      <c r="Z2199" s="3" t="s">
        <v>335</v>
      </c>
      <c r="AA2199" s="3">
        <v>367</v>
      </c>
      <c r="AB2199" s="3">
        <v>200</v>
      </c>
      <c r="AC2199" s="3">
        <v>37024790</v>
      </c>
      <c r="AD2199" s="3">
        <v>13241401</v>
      </c>
      <c r="AE2199" s="3" t="s">
        <v>4662</v>
      </c>
      <c r="AF2199" s="3">
        <v>21</v>
      </c>
      <c r="AG2199" s="3">
        <v>82</v>
      </c>
    </row>
    <row r="2200" spans="1:33" ht="15.75" customHeight="1" x14ac:dyDescent="0.15">
      <c r="A2200" s="3">
        <v>3713</v>
      </c>
      <c r="B2200" s="3">
        <v>2198</v>
      </c>
      <c r="C2200" s="3">
        <v>62</v>
      </c>
      <c r="D2200" s="3" t="s">
        <v>1714</v>
      </c>
      <c r="E2200" s="3" t="s">
        <v>22376</v>
      </c>
      <c r="F2200" s="3" t="s">
        <v>249</v>
      </c>
      <c r="G2200" s="3" t="s">
        <v>125</v>
      </c>
      <c r="H2200" s="3" t="s">
        <v>13063</v>
      </c>
      <c r="I2200" s="3" t="s">
        <v>16580</v>
      </c>
      <c r="J2200" s="3">
        <v>179.49270000000001</v>
      </c>
      <c r="K2200" s="3">
        <v>18072000</v>
      </c>
      <c r="L2200" s="3" t="s">
        <v>526</v>
      </c>
      <c r="M2200" s="3">
        <v>3</v>
      </c>
      <c r="N2200" s="3" t="s">
        <v>1714</v>
      </c>
      <c r="O2200" s="3" t="s">
        <v>22376</v>
      </c>
      <c r="P2200" s="3" t="s">
        <v>541</v>
      </c>
      <c r="Q2200" s="3" t="s">
        <v>16577</v>
      </c>
      <c r="R2200" s="5" t="s">
        <v>22377</v>
      </c>
      <c r="S2200" s="3" t="s">
        <v>13063</v>
      </c>
      <c r="T2200" s="3" t="s">
        <v>125</v>
      </c>
      <c r="V2200" s="3">
        <v>27</v>
      </c>
      <c r="W2200" s="3">
        <v>0</v>
      </c>
      <c r="X2200" s="3">
        <v>34</v>
      </c>
      <c r="Y2200" s="3">
        <v>2198</v>
      </c>
      <c r="Z2200" s="3" t="s">
        <v>526</v>
      </c>
      <c r="AA2200" s="3">
        <v>62</v>
      </c>
      <c r="AB2200" s="3">
        <v>18</v>
      </c>
      <c r="AC2200" s="3">
        <v>18072000</v>
      </c>
      <c r="AD2200" s="3">
        <v>6466000</v>
      </c>
      <c r="AF2200" s="3">
        <v>19</v>
      </c>
      <c r="AG2200" s="3">
        <v>958</v>
      </c>
    </row>
    <row r="2201" spans="1:33" ht="15.75" customHeight="1" x14ac:dyDescent="0.15">
      <c r="A2201" s="3">
        <v>24895</v>
      </c>
      <c r="B2201" s="3">
        <v>2199</v>
      </c>
      <c r="C2201" s="3">
        <v>3</v>
      </c>
      <c r="D2201" s="3" t="s">
        <v>1716</v>
      </c>
      <c r="E2201" s="3" t="s">
        <v>22378</v>
      </c>
      <c r="F2201" s="3" t="s">
        <v>657</v>
      </c>
      <c r="G2201" s="3" t="s">
        <v>246</v>
      </c>
      <c r="H2201" s="3" t="s">
        <v>1190</v>
      </c>
      <c r="I2201" s="3" t="s">
        <v>264</v>
      </c>
      <c r="J2201" s="3">
        <v>179.4847</v>
      </c>
      <c r="K2201" s="3">
        <v>16877379</v>
      </c>
      <c r="L2201" s="3" t="s">
        <v>71</v>
      </c>
      <c r="M2201" s="3">
        <v>0</v>
      </c>
      <c r="N2201" s="3" t="s">
        <v>1716</v>
      </c>
      <c r="O2201" s="3" t="s">
        <v>22378</v>
      </c>
      <c r="P2201" s="8">
        <v>40179</v>
      </c>
      <c r="Q2201" s="3" t="s">
        <v>16584</v>
      </c>
      <c r="R2201" s="5" t="s">
        <v>22380</v>
      </c>
      <c r="S2201" s="3" t="s">
        <v>1190</v>
      </c>
      <c r="T2201" s="3" t="s">
        <v>246</v>
      </c>
      <c r="V2201" s="3">
        <v>127</v>
      </c>
      <c r="W2201" s="3">
        <v>83</v>
      </c>
      <c r="X2201" s="3">
        <v>127</v>
      </c>
      <c r="Y2201" s="3">
        <v>2199</v>
      </c>
      <c r="Z2201" s="3" t="s">
        <v>71</v>
      </c>
      <c r="AA2201" s="3">
        <v>3</v>
      </c>
      <c r="AB2201" s="3">
        <v>3</v>
      </c>
      <c r="AC2201" s="3">
        <v>16877379</v>
      </c>
      <c r="AD2201" s="3">
        <v>6038749</v>
      </c>
      <c r="AE2201" s="3" t="s">
        <v>264</v>
      </c>
      <c r="AF2201" s="3">
        <v>5</v>
      </c>
      <c r="AG2201" s="3">
        <v>8</v>
      </c>
    </row>
    <row r="2202" spans="1:33" ht="15.75" customHeight="1" x14ac:dyDescent="0.15">
      <c r="A2202" s="3">
        <v>19622</v>
      </c>
      <c r="B2202" s="3">
        <v>2200</v>
      </c>
      <c r="C2202" s="3">
        <v>290</v>
      </c>
      <c r="D2202" s="3" t="s">
        <v>1727</v>
      </c>
      <c r="E2202" s="3" t="s">
        <v>22382</v>
      </c>
      <c r="F2202" s="3" t="s">
        <v>297</v>
      </c>
      <c r="G2202" s="3" t="s">
        <v>146</v>
      </c>
      <c r="H2202" s="3" t="s">
        <v>2725</v>
      </c>
      <c r="I2202" s="3" t="s">
        <v>2725</v>
      </c>
      <c r="J2202" s="3">
        <v>179.43620000000001</v>
      </c>
      <c r="K2202" s="3">
        <v>47850346</v>
      </c>
      <c r="L2202" s="3" t="s">
        <v>66</v>
      </c>
      <c r="M2202" s="3">
        <v>3</v>
      </c>
      <c r="N2202" s="3" t="s">
        <v>1727</v>
      </c>
      <c r="O2202" s="3" t="s">
        <v>22382</v>
      </c>
      <c r="P2202" s="3" t="s">
        <v>987</v>
      </c>
      <c r="Q2202" s="3" t="s">
        <v>16592</v>
      </c>
      <c r="R2202" s="5" t="s">
        <v>22383</v>
      </c>
      <c r="S2202" s="3" t="s">
        <v>2725</v>
      </c>
      <c r="T2202" s="3" t="s">
        <v>146</v>
      </c>
      <c r="V2202" s="3">
        <v>49</v>
      </c>
      <c r="X2202" s="3">
        <v>127</v>
      </c>
      <c r="Y2202" s="3">
        <v>2200</v>
      </c>
      <c r="Z2202" s="3" t="s">
        <v>66</v>
      </c>
      <c r="AA2202" s="3">
        <v>290</v>
      </c>
      <c r="AB2202" s="3">
        <v>128</v>
      </c>
      <c r="AC2202" s="3">
        <v>47850346</v>
      </c>
      <c r="AD2202" s="3">
        <v>17123888</v>
      </c>
      <c r="AE2202" s="3" t="s">
        <v>2725</v>
      </c>
      <c r="AF2202" s="3">
        <v>9</v>
      </c>
      <c r="AG2202" s="3">
        <v>30</v>
      </c>
    </row>
    <row r="2203" spans="1:33" ht="15.75" customHeight="1" x14ac:dyDescent="0.15">
      <c r="A2203" s="3">
        <v>23695</v>
      </c>
      <c r="B2203" s="3">
        <v>2201</v>
      </c>
      <c r="C2203" s="3">
        <v>48</v>
      </c>
      <c r="D2203" s="3" t="s">
        <v>1732</v>
      </c>
      <c r="E2203" s="3" t="s">
        <v>22384</v>
      </c>
      <c r="F2203" s="3" t="s">
        <v>3877</v>
      </c>
      <c r="G2203" s="3" t="s">
        <v>731</v>
      </c>
      <c r="H2203" s="3" t="s">
        <v>6716</v>
      </c>
      <c r="I2203" s="3" t="s">
        <v>2338</v>
      </c>
      <c r="J2203" s="3">
        <v>179.34710000000001</v>
      </c>
      <c r="K2203" s="3">
        <v>4486016</v>
      </c>
      <c r="L2203" s="3" t="s">
        <v>162</v>
      </c>
      <c r="M2203" s="3">
        <v>1</v>
      </c>
      <c r="N2203" s="3" t="s">
        <v>1732</v>
      </c>
      <c r="O2203" s="3" t="s">
        <v>22384</v>
      </c>
      <c r="P2203" s="3" t="s">
        <v>787</v>
      </c>
      <c r="Q2203" s="3" t="s">
        <v>16598</v>
      </c>
      <c r="R2203" s="5" t="s">
        <v>22386</v>
      </c>
      <c r="S2203" s="3" t="s">
        <v>6716</v>
      </c>
      <c r="T2203" s="3" t="s">
        <v>731</v>
      </c>
      <c r="V2203" s="3">
        <v>29</v>
      </c>
      <c r="W2203" s="3">
        <v>0</v>
      </c>
      <c r="X2203" s="3">
        <v>127</v>
      </c>
      <c r="Y2203" s="3">
        <v>2201</v>
      </c>
      <c r="Z2203" s="3" t="s">
        <v>162</v>
      </c>
      <c r="AA2203" s="3">
        <v>48</v>
      </c>
      <c r="AB2203" s="3">
        <v>10</v>
      </c>
      <c r="AC2203" s="3">
        <v>4486016</v>
      </c>
      <c r="AD2203" s="3">
        <v>1605893</v>
      </c>
      <c r="AF2203" s="3">
        <v>8</v>
      </c>
      <c r="AG2203" s="3">
        <v>536</v>
      </c>
    </row>
    <row r="2204" spans="1:33" ht="15.75" customHeight="1" x14ac:dyDescent="0.15">
      <c r="A2204" s="3">
        <v>26428</v>
      </c>
      <c r="B2204" s="3">
        <v>2202</v>
      </c>
      <c r="C2204" s="3">
        <v>1117</v>
      </c>
      <c r="D2204" s="3" t="s">
        <v>1739</v>
      </c>
      <c r="E2204" s="3" t="s">
        <v>22388</v>
      </c>
      <c r="F2204" s="3" t="s">
        <v>1009</v>
      </c>
      <c r="G2204" s="3" t="s">
        <v>403</v>
      </c>
      <c r="H2204" s="3" t="s">
        <v>10854</v>
      </c>
      <c r="I2204" s="3" t="s">
        <v>203</v>
      </c>
      <c r="J2204" s="3">
        <v>179.15960000000001</v>
      </c>
      <c r="K2204" s="3">
        <v>32340225</v>
      </c>
      <c r="L2204" s="3" t="s">
        <v>40</v>
      </c>
      <c r="M2204" s="3">
        <v>0</v>
      </c>
      <c r="N2204" s="3" t="s">
        <v>1739</v>
      </c>
      <c r="O2204" s="3" t="s">
        <v>22388</v>
      </c>
      <c r="P2204" s="8">
        <v>33970</v>
      </c>
      <c r="Q2204" s="3" t="s">
        <v>16602</v>
      </c>
      <c r="R2204" s="5" t="s">
        <v>22390</v>
      </c>
      <c r="S2204" s="3" t="s">
        <v>10854</v>
      </c>
      <c r="T2204" s="3" t="s">
        <v>403</v>
      </c>
      <c r="V2204" s="3">
        <v>66</v>
      </c>
      <c r="W2204" s="3">
        <v>127</v>
      </c>
      <c r="X2204" s="3">
        <v>123</v>
      </c>
      <c r="Y2204" s="3">
        <v>2202</v>
      </c>
      <c r="Z2204" s="3" t="s">
        <v>40</v>
      </c>
      <c r="AA2204" s="3">
        <v>1117</v>
      </c>
      <c r="AB2204" s="3">
        <v>498</v>
      </c>
      <c r="AC2204" s="3">
        <v>32340225</v>
      </c>
      <c r="AD2204" s="3">
        <v>11584853</v>
      </c>
      <c r="AE2204" s="3" t="s">
        <v>203</v>
      </c>
      <c r="AF2204" s="3">
        <v>4</v>
      </c>
      <c r="AG2204" s="3">
        <v>9</v>
      </c>
    </row>
    <row r="2205" spans="1:33" ht="15.75" customHeight="1" x14ac:dyDescent="0.15">
      <c r="A2205" s="3">
        <v>25667</v>
      </c>
      <c r="B2205" s="3">
        <v>2203</v>
      </c>
      <c r="C2205" s="3">
        <v>20</v>
      </c>
      <c r="D2205" s="3" t="s">
        <v>1752</v>
      </c>
      <c r="E2205" s="3" t="s">
        <v>22391</v>
      </c>
      <c r="F2205" s="3" t="s">
        <v>36</v>
      </c>
      <c r="G2205" s="3" t="s">
        <v>37</v>
      </c>
      <c r="H2205" s="3" t="s">
        <v>38</v>
      </c>
      <c r="I2205" s="3" t="s">
        <v>39</v>
      </c>
      <c r="J2205" s="3">
        <v>179.125</v>
      </c>
      <c r="K2205" s="3">
        <v>32091000</v>
      </c>
      <c r="L2205" s="3" t="s">
        <v>162</v>
      </c>
      <c r="M2205" s="3">
        <v>0</v>
      </c>
      <c r="N2205" s="3" t="s">
        <v>1752</v>
      </c>
      <c r="O2205" s="3" t="s">
        <v>22391</v>
      </c>
      <c r="P2205" s="8">
        <v>33604</v>
      </c>
      <c r="Q2205" s="3" t="s">
        <v>11450</v>
      </c>
      <c r="R2205" s="5" t="s">
        <v>22392</v>
      </c>
      <c r="S2205" s="3" t="s">
        <v>38</v>
      </c>
      <c r="T2205" s="3" t="s">
        <v>37</v>
      </c>
      <c r="V2205" s="3">
        <v>127</v>
      </c>
      <c r="W2205" s="3">
        <v>127</v>
      </c>
      <c r="X2205" s="3">
        <v>127</v>
      </c>
      <c r="Y2205" s="3">
        <v>2203</v>
      </c>
      <c r="Z2205" s="3" t="s">
        <v>162</v>
      </c>
      <c r="AA2205" s="3">
        <v>20</v>
      </c>
      <c r="AB2205" s="3">
        <v>8</v>
      </c>
      <c r="AC2205" s="3">
        <v>32091000</v>
      </c>
      <c r="AD2205" s="3">
        <v>11497000</v>
      </c>
      <c r="AE2205" s="3" t="s">
        <v>39</v>
      </c>
      <c r="AF2205" s="3">
        <v>8</v>
      </c>
      <c r="AG2205" s="3">
        <v>2</v>
      </c>
    </row>
    <row r="2206" spans="1:33" ht="15.75" customHeight="1" x14ac:dyDescent="0.15">
      <c r="A2206" s="3">
        <v>21619</v>
      </c>
      <c r="B2206" s="3">
        <v>2204</v>
      </c>
      <c r="C2206" s="3">
        <v>81</v>
      </c>
      <c r="D2206" s="3" t="s">
        <v>1754</v>
      </c>
      <c r="E2206" s="3" t="s">
        <v>22394</v>
      </c>
      <c r="F2206" s="3" t="s">
        <v>2319</v>
      </c>
      <c r="G2206" s="3" t="s">
        <v>740</v>
      </c>
      <c r="H2206" s="3" t="s">
        <v>1072</v>
      </c>
      <c r="I2206" s="3" t="s">
        <v>63</v>
      </c>
      <c r="J2206" s="3">
        <v>179.02940000000001</v>
      </c>
      <c r="K2206" s="3">
        <v>18628000</v>
      </c>
      <c r="L2206" s="3" t="s">
        <v>59</v>
      </c>
      <c r="M2206" s="3">
        <v>5</v>
      </c>
      <c r="N2206" s="3" t="s">
        <v>1754</v>
      </c>
      <c r="O2206" s="3" t="s">
        <v>22394</v>
      </c>
      <c r="P2206" s="3" t="s">
        <v>835</v>
      </c>
      <c r="Q2206" s="3" t="s">
        <v>16617</v>
      </c>
      <c r="R2206" s="5" t="s">
        <v>22396</v>
      </c>
      <c r="S2206" s="3" t="s">
        <v>1072</v>
      </c>
      <c r="T2206" s="3" t="s">
        <v>740</v>
      </c>
      <c r="V2206" s="3">
        <v>23</v>
      </c>
      <c r="W2206" s="3">
        <v>127</v>
      </c>
      <c r="X2206" s="3">
        <v>127</v>
      </c>
      <c r="Y2206" s="3">
        <v>2204</v>
      </c>
      <c r="Z2206" s="3" t="s">
        <v>59</v>
      </c>
      <c r="AA2206" s="3">
        <v>81</v>
      </c>
      <c r="AB2206" s="3">
        <v>41</v>
      </c>
      <c r="AC2206" s="3">
        <v>18628000</v>
      </c>
      <c r="AD2206" s="3">
        <v>6676000</v>
      </c>
      <c r="AE2206" s="3" t="s">
        <v>63</v>
      </c>
      <c r="AF2206" s="3">
        <v>17</v>
      </c>
      <c r="AG2206" s="3">
        <v>3</v>
      </c>
    </row>
    <row r="2207" spans="1:33" ht="15.75" customHeight="1" x14ac:dyDescent="0.15">
      <c r="A2207" s="3">
        <v>25248</v>
      </c>
      <c r="B2207" s="3">
        <v>2205</v>
      </c>
      <c r="C2207" s="3">
        <v>89</v>
      </c>
      <c r="D2207" s="3" t="s">
        <v>1758</v>
      </c>
      <c r="E2207" s="3" t="s">
        <v>22397</v>
      </c>
      <c r="F2207" s="3" t="s">
        <v>210</v>
      </c>
      <c r="G2207" s="3" t="s">
        <v>114</v>
      </c>
      <c r="H2207" s="3" t="s">
        <v>256</v>
      </c>
      <c r="I2207" s="3" t="s">
        <v>116</v>
      </c>
      <c r="J2207" s="3">
        <v>178.941</v>
      </c>
      <c r="K2207" s="3">
        <v>16784463</v>
      </c>
      <c r="L2207" s="3" t="s">
        <v>101</v>
      </c>
      <c r="M2207" s="3">
        <v>0</v>
      </c>
      <c r="N2207" s="3" t="s">
        <v>1758</v>
      </c>
      <c r="O2207" s="3" t="s">
        <v>22397</v>
      </c>
      <c r="P2207" s="8">
        <v>38353</v>
      </c>
      <c r="Q2207" s="3" t="s">
        <v>16622</v>
      </c>
      <c r="R2207" s="5" t="s">
        <v>22399</v>
      </c>
      <c r="S2207" s="3" t="s">
        <v>256</v>
      </c>
      <c r="T2207" s="3" t="s">
        <v>114</v>
      </c>
      <c r="V2207" s="3">
        <v>47</v>
      </c>
      <c r="W2207" s="3">
        <v>41</v>
      </c>
      <c r="X2207" s="3">
        <v>127</v>
      </c>
      <c r="Y2207" s="3">
        <v>2205</v>
      </c>
      <c r="Z2207" s="3" t="s">
        <v>101</v>
      </c>
      <c r="AA2207" s="3">
        <v>89</v>
      </c>
      <c r="AB2207" s="3">
        <v>46</v>
      </c>
      <c r="AC2207" s="3">
        <v>16784463</v>
      </c>
      <c r="AD2207" s="3">
        <v>6017208</v>
      </c>
      <c r="AE2207" s="3" t="s">
        <v>116</v>
      </c>
      <c r="AF2207" s="3">
        <v>10</v>
      </c>
      <c r="AG2207" s="3">
        <v>46</v>
      </c>
    </row>
    <row r="2208" spans="1:33" ht="15.75" customHeight="1" x14ac:dyDescent="0.15">
      <c r="A2208" s="3">
        <v>23295</v>
      </c>
      <c r="B2208" s="3">
        <v>2206</v>
      </c>
      <c r="C2208" s="3">
        <v>101</v>
      </c>
      <c r="D2208" s="3" t="s">
        <v>1776</v>
      </c>
      <c r="E2208" s="3" t="s">
        <v>22400</v>
      </c>
      <c r="F2208" s="3" t="s">
        <v>657</v>
      </c>
      <c r="G2208" s="3" t="s">
        <v>246</v>
      </c>
      <c r="H2208" s="3" t="s">
        <v>10012</v>
      </c>
      <c r="I2208" s="3" t="s">
        <v>264</v>
      </c>
      <c r="J2208" s="3">
        <v>178.93559999999999</v>
      </c>
      <c r="K2208" s="3">
        <v>6512801</v>
      </c>
      <c r="L2208" s="3" t="s">
        <v>221</v>
      </c>
      <c r="M2208" s="3">
        <v>1</v>
      </c>
      <c r="N2208" s="3" t="s">
        <v>1776</v>
      </c>
      <c r="O2208" s="3" t="s">
        <v>22400</v>
      </c>
      <c r="P2208" s="3" t="s">
        <v>91</v>
      </c>
      <c r="Q2208" s="3" t="s">
        <v>16628</v>
      </c>
      <c r="R2208" s="5" t="s">
        <v>22401</v>
      </c>
      <c r="S2208" s="3" t="s">
        <v>10012</v>
      </c>
      <c r="T2208" s="3" t="s">
        <v>246</v>
      </c>
      <c r="V2208" s="3">
        <v>127</v>
      </c>
      <c r="W2208" s="3">
        <v>84</v>
      </c>
      <c r="X2208" s="3">
        <v>126</v>
      </c>
      <c r="Y2208" s="3">
        <v>2206</v>
      </c>
      <c r="Z2208" s="3" t="s">
        <v>221</v>
      </c>
      <c r="AA2208" s="3">
        <v>101</v>
      </c>
      <c r="AB2208" s="3">
        <v>25</v>
      </c>
      <c r="AC2208" s="3">
        <v>6512801</v>
      </c>
      <c r="AD2208" s="3">
        <v>2334876</v>
      </c>
      <c r="AE2208" s="3" t="s">
        <v>264</v>
      </c>
      <c r="AF2208" s="3">
        <v>2</v>
      </c>
      <c r="AG2208" s="3">
        <v>8</v>
      </c>
    </row>
    <row r="2209" spans="1:33" ht="15.75" customHeight="1" x14ac:dyDescent="0.15">
      <c r="A2209" s="3">
        <v>2213</v>
      </c>
      <c r="B2209" s="3">
        <v>2207</v>
      </c>
      <c r="C2209" s="3">
        <v>449</v>
      </c>
      <c r="D2209" s="3" t="s">
        <v>1778</v>
      </c>
      <c r="E2209" s="3" t="s">
        <v>22403</v>
      </c>
      <c r="F2209" s="3" t="s">
        <v>4061</v>
      </c>
      <c r="G2209" s="3" t="s">
        <v>446</v>
      </c>
      <c r="H2209" s="3" t="s">
        <v>2435</v>
      </c>
      <c r="I2209" s="3" t="s">
        <v>2435</v>
      </c>
      <c r="J2209" s="3">
        <v>178.62049999999999</v>
      </c>
      <c r="K2209" s="3">
        <v>69318000</v>
      </c>
      <c r="L2209" s="3" t="s">
        <v>398</v>
      </c>
      <c r="M2209" s="3">
        <v>7</v>
      </c>
      <c r="N2209" s="3" t="s">
        <v>1778</v>
      </c>
      <c r="O2209" s="3" t="s">
        <v>22403</v>
      </c>
      <c r="P2209" s="3" t="s">
        <v>381</v>
      </c>
      <c r="Q2209" s="3" t="s">
        <v>16635</v>
      </c>
      <c r="R2209" s="5" t="s">
        <v>22405</v>
      </c>
      <c r="S2209" s="3" t="s">
        <v>2435</v>
      </c>
      <c r="T2209" s="3" t="s">
        <v>446</v>
      </c>
      <c r="V2209" s="3">
        <v>82</v>
      </c>
      <c r="W2209" s="3">
        <v>78</v>
      </c>
      <c r="X2209" s="3">
        <v>22</v>
      </c>
      <c r="Y2209" s="3">
        <v>2207</v>
      </c>
      <c r="Z2209" s="3" t="s">
        <v>398</v>
      </c>
      <c r="AA2209" s="3">
        <v>449</v>
      </c>
      <c r="AB2209" s="3">
        <v>189</v>
      </c>
      <c r="AC2209" s="3">
        <v>69318000</v>
      </c>
      <c r="AD2209" s="3">
        <v>24879000</v>
      </c>
      <c r="AE2209" s="3" t="s">
        <v>2435</v>
      </c>
      <c r="AF2209" s="3">
        <v>1</v>
      </c>
      <c r="AG2209" s="3">
        <v>29</v>
      </c>
    </row>
    <row r="2210" spans="1:33" ht="15.75" customHeight="1" x14ac:dyDescent="0.15">
      <c r="A2210" s="3">
        <v>21861</v>
      </c>
      <c r="B2210" s="3">
        <v>2208</v>
      </c>
      <c r="C2210" s="3">
        <v>64</v>
      </c>
      <c r="D2210" s="3" t="s">
        <v>1780</v>
      </c>
      <c r="E2210" s="3" t="s">
        <v>22406</v>
      </c>
      <c r="F2210" s="3" t="s">
        <v>331</v>
      </c>
      <c r="G2210" s="3" t="s">
        <v>167</v>
      </c>
      <c r="H2210" s="3" t="s">
        <v>271</v>
      </c>
      <c r="I2210" s="3" t="s">
        <v>271</v>
      </c>
      <c r="J2210" s="3">
        <v>178.28319999999999</v>
      </c>
      <c r="K2210" s="3">
        <v>7671268</v>
      </c>
      <c r="L2210" s="3" t="s">
        <v>162</v>
      </c>
      <c r="M2210" s="3">
        <v>2</v>
      </c>
      <c r="N2210" s="3" t="s">
        <v>1780</v>
      </c>
      <c r="O2210" s="3" t="s">
        <v>22406</v>
      </c>
      <c r="P2210" s="3" t="s">
        <v>835</v>
      </c>
      <c r="Q2210" s="3" t="s">
        <v>16640</v>
      </c>
      <c r="R2210" s="5" t="s">
        <v>22408</v>
      </c>
      <c r="S2210" s="3" t="s">
        <v>271</v>
      </c>
      <c r="T2210" s="3" t="s">
        <v>167</v>
      </c>
      <c r="V2210" s="3">
        <v>127</v>
      </c>
      <c r="W2210" s="3">
        <v>32</v>
      </c>
      <c r="X2210" s="3">
        <v>127</v>
      </c>
      <c r="Y2210" s="3">
        <v>2208</v>
      </c>
      <c r="Z2210" s="3" t="s">
        <v>162</v>
      </c>
      <c r="AA2210" s="3">
        <v>64</v>
      </c>
      <c r="AB2210" s="3">
        <v>41</v>
      </c>
      <c r="AC2210" s="3">
        <v>7671268</v>
      </c>
      <c r="AD2210" s="3">
        <v>2756641</v>
      </c>
      <c r="AE2210" s="3" t="s">
        <v>271</v>
      </c>
      <c r="AF2210" s="3">
        <v>8</v>
      </c>
      <c r="AG2210" s="3">
        <v>7</v>
      </c>
    </row>
    <row r="2211" spans="1:33" ht="15.75" customHeight="1" x14ac:dyDescent="0.15">
      <c r="A2211" s="3">
        <v>24919</v>
      </c>
      <c r="B2211" s="3">
        <v>2209</v>
      </c>
      <c r="C2211" s="3">
        <v>649</v>
      </c>
      <c r="D2211" s="3" t="s">
        <v>1798</v>
      </c>
      <c r="E2211" s="3" t="s">
        <v>9649</v>
      </c>
      <c r="F2211" s="3" t="s">
        <v>4061</v>
      </c>
      <c r="G2211" s="3" t="s">
        <v>446</v>
      </c>
      <c r="H2211" s="3" t="s">
        <v>2435</v>
      </c>
      <c r="I2211" s="3" t="s">
        <v>2435</v>
      </c>
      <c r="J2211" s="3">
        <v>178.2303</v>
      </c>
      <c r="K2211" s="3">
        <v>9348957</v>
      </c>
      <c r="L2211" s="3" t="s">
        <v>538</v>
      </c>
      <c r="M2211" s="3">
        <v>0</v>
      </c>
      <c r="N2211" s="3" t="s">
        <v>1798</v>
      </c>
      <c r="O2211" s="3" t="s">
        <v>9649</v>
      </c>
      <c r="P2211" s="8">
        <v>39448</v>
      </c>
      <c r="Q2211" s="3" t="s">
        <v>16645</v>
      </c>
      <c r="R2211" s="5" t="s">
        <v>22410</v>
      </c>
      <c r="S2211" s="3" t="s">
        <v>2435</v>
      </c>
      <c r="T2211" s="3" t="s">
        <v>446</v>
      </c>
      <c r="V2211" s="3">
        <v>83</v>
      </c>
      <c r="W2211" s="3">
        <v>79</v>
      </c>
      <c r="X2211" s="3">
        <v>72</v>
      </c>
      <c r="Y2211" s="3">
        <v>2209</v>
      </c>
      <c r="Z2211" s="3" t="s">
        <v>538</v>
      </c>
      <c r="AA2211" s="3">
        <v>649</v>
      </c>
      <c r="AB2211" s="3">
        <v>461</v>
      </c>
      <c r="AC2211" s="3">
        <v>9348957</v>
      </c>
      <c r="AD2211" s="3">
        <v>3360150</v>
      </c>
      <c r="AE2211" s="3" t="s">
        <v>2435</v>
      </c>
      <c r="AF2211" s="3">
        <v>3</v>
      </c>
      <c r="AG2211" s="3">
        <v>29</v>
      </c>
    </row>
    <row r="2212" spans="1:33" ht="15.75" customHeight="1" x14ac:dyDescent="0.15">
      <c r="A2212" s="3">
        <v>23074</v>
      </c>
      <c r="B2212" s="3">
        <v>2210</v>
      </c>
      <c r="C2212" s="3">
        <v>40</v>
      </c>
      <c r="D2212" s="3" t="s">
        <v>1802</v>
      </c>
      <c r="E2212" s="3" t="s">
        <v>9657</v>
      </c>
      <c r="F2212" s="3" t="s">
        <v>657</v>
      </c>
      <c r="G2212" s="3" t="s">
        <v>246</v>
      </c>
      <c r="H2212" s="3" t="s">
        <v>934</v>
      </c>
      <c r="I2212" s="3" t="s">
        <v>264</v>
      </c>
      <c r="J2212" s="3">
        <v>178.0752</v>
      </c>
      <c r="K2212" s="3">
        <v>6404935</v>
      </c>
      <c r="L2212" s="3" t="s">
        <v>162</v>
      </c>
      <c r="M2212" s="3">
        <v>1</v>
      </c>
      <c r="N2212" s="3" t="s">
        <v>1802</v>
      </c>
      <c r="O2212" s="3" t="s">
        <v>9657</v>
      </c>
      <c r="P2212" s="3" t="s">
        <v>987</v>
      </c>
      <c r="Q2212" s="3" t="s">
        <v>16651</v>
      </c>
      <c r="R2212" s="5" t="s">
        <v>22413</v>
      </c>
      <c r="S2212" s="3" t="s">
        <v>934</v>
      </c>
      <c r="T2212" s="3" t="s">
        <v>246</v>
      </c>
      <c r="V2212" s="3">
        <v>127</v>
      </c>
      <c r="W2212" s="3">
        <v>85</v>
      </c>
      <c r="X2212" s="3">
        <v>127</v>
      </c>
      <c r="Y2212" s="3">
        <v>2210</v>
      </c>
      <c r="Z2212" s="3" t="s">
        <v>162</v>
      </c>
      <c r="AA2212" s="3">
        <v>40</v>
      </c>
      <c r="AB2212" s="3">
        <v>9</v>
      </c>
      <c r="AC2212" s="3">
        <v>6404935</v>
      </c>
      <c r="AD2212" s="3">
        <v>2303310</v>
      </c>
      <c r="AE2212" s="3" t="s">
        <v>264</v>
      </c>
      <c r="AF2212" s="3">
        <v>8</v>
      </c>
      <c r="AG2212" s="3">
        <v>8</v>
      </c>
    </row>
    <row r="2213" spans="1:33" ht="15.75" customHeight="1" x14ac:dyDescent="0.15">
      <c r="A2213" s="3">
        <v>25135</v>
      </c>
      <c r="B2213" s="3">
        <v>2211</v>
      </c>
      <c r="C2213" s="3">
        <v>249</v>
      </c>
      <c r="D2213" s="3" t="s">
        <v>1805</v>
      </c>
      <c r="E2213" s="3" t="s">
        <v>9672</v>
      </c>
      <c r="F2213" s="3" t="s">
        <v>4061</v>
      </c>
      <c r="G2213" s="3" t="s">
        <v>446</v>
      </c>
      <c r="H2213" s="3" t="s">
        <v>2435</v>
      </c>
      <c r="I2213" s="3" t="s">
        <v>2435</v>
      </c>
      <c r="J2213" s="3">
        <v>177.99610000000001</v>
      </c>
      <c r="K2213" s="3">
        <v>11371322</v>
      </c>
      <c r="L2213" s="3" t="s">
        <v>101</v>
      </c>
      <c r="M2213" s="3">
        <v>0</v>
      </c>
      <c r="N2213" s="3" t="s">
        <v>1805</v>
      </c>
      <c r="O2213" s="3" t="s">
        <v>9672</v>
      </c>
      <c r="P2213" s="8">
        <v>39448</v>
      </c>
      <c r="Q2213" s="3" t="s">
        <v>16656</v>
      </c>
      <c r="R2213" s="5" t="s">
        <v>22416</v>
      </c>
      <c r="S2213" s="3" t="s">
        <v>2435</v>
      </c>
      <c r="T2213" s="3" t="s">
        <v>446</v>
      </c>
      <c r="V2213" s="3">
        <v>84</v>
      </c>
      <c r="W2213" s="3">
        <v>80</v>
      </c>
      <c r="X2213" s="3">
        <v>127</v>
      </c>
      <c r="Y2213" s="3">
        <v>2211</v>
      </c>
      <c r="Z2213" s="3" t="s">
        <v>101</v>
      </c>
      <c r="AA2213" s="3">
        <v>249</v>
      </c>
      <c r="AB2213" s="3">
        <v>28</v>
      </c>
      <c r="AC2213" s="3">
        <v>11371322</v>
      </c>
      <c r="AD2213" s="3">
        <v>4090461</v>
      </c>
      <c r="AE2213" s="3" t="s">
        <v>2435</v>
      </c>
      <c r="AF2213" s="3">
        <v>10</v>
      </c>
      <c r="AG2213" s="3">
        <v>29</v>
      </c>
    </row>
    <row r="2214" spans="1:33" ht="15.75" customHeight="1" x14ac:dyDescent="0.15">
      <c r="A2214" s="3">
        <v>25879</v>
      </c>
      <c r="B2214" s="3">
        <v>2212</v>
      </c>
      <c r="C2214" s="3">
        <v>72</v>
      </c>
      <c r="D2214" s="3" t="s">
        <v>1809</v>
      </c>
      <c r="E2214" s="3" t="s">
        <v>9681</v>
      </c>
      <c r="F2214" s="3" t="s">
        <v>96</v>
      </c>
      <c r="G2214" s="3" t="s">
        <v>61</v>
      </c>
      <c r="H2214" s="3" t="s">
        <v>3241</v>
      </c>
      <c r="I2214" s="3" t="s">
        <v>63</v>
      </c>
      <c r="J2214" s="3">
        <v>177.83099999999999</v>
      </c>
      <c r="K2214" s="3">
        <v>7698634</v>
      </c>
      <c r="L2214" s="3" t="s">
        <v>215</v>
      </c>
      <c r="M2214" s="3">
        <v>0</v>
      </c>
      <c r="N2214" s="3" t="s">
        <v>1809</v>
      </c>
      <c r="O2214" s="3" t="s">
        <v>9681</v>
      </c>
      <c r="P2214" s="8">
        <v>39448</v>
      </c>
      <c r="Q2214" s="3" t="s">
        <v>16669</v>
      </c>
      <c r="R2214" s="5" t="s">
        <v>22417</v>
      </c>
      <c r="S2214" s="3" t="s">
        <v>3241</v>
      </c>
      <c r="T2214" s="3" t="s">
        <v>61</v>
      </c>
      <c r="V2214" s="3">
        <v>127</v>
      </c>
      <c r="W2214" s="3">
        <v>127</v>
      </c>
      <c r="X2214" s="3">
        <v>121</v>
      </c>
      <c r="Y2214" s="3">
        <v>2212</v>
      </c>
      <c r="Z2214" s="3" t="s">
        <v>215</v>
      </c>
      <c r="AA2214" s="3">
        <v>72</v>
      </c>
      <c r="AB2214" s="3">
        <v>21</v>
      </c>
      <c r="AC2214" s="3">
        <v>7698634</v>
      </c>
      <c r="AD2214" s="3">
        <v>2770977</v>
      </c>
      <c r="AE2214" s="3" t="s">
        <v>63</v>
      </c>
      <c r="AF2214" s="3">
        <v>7</v>
      </c>
      <c r="AG2214" s="3">
        <v>3</v>
      </c>
    </row>
    <row r="2215" spans="1:33" ht="15.75" customHeight="1" x14ac:dyDescent="0.15">
      <c r="A2215" s="3">
        <v>26586</v>
      </c>
      <c r="B2215" s="3">
        <v>2213</v>
      </c>
      <c r="C2215" s="3">
        <v>8</v>
      </c>
      <c r="D2215" s="3" t="s">
        <v>1816</v>
      </c>
      <c r="E2215" s="3" t="s">
        <v>9690</v>
      </c>
      <c r="F2215" s="3" t="s">
        <v>210</v>
      </c>
      <c r="G2215" s="3" t="s">
        <v>114</v>
      </c>
      <c r="H2215" s="3" t="s">
        <v>116</v>
      </c>
      <c r="I2215" s="3" t="s">
        <v>116</v>
      </c>
      <c r="J2215" s="3">
        <v>177.77879999999999</v>
      </c>
      <c r="K2215" s="3">
        <v>2083958</v>
      </c>
      <c r="L2215" s="3" t="s">
        <v>40</v>
      </c>
      <c r="M2215" s="3">
        <v>0</v>
      </c>
      <c r="N2215" s="3" t="s">
        <v>1816</v>
      </c>
      <c r="O2215" s="3" t="s">
        <v>9690</v>
      </c>
      <c r="P2215" s="8">
        <v>39814</v>
      </c>
      <c r="Q2215" s="3" t="s">
        <v>16676</v>
      </c>
      <c r="R2215" s="5" t="s">
        <v>22419</v>
      </c>
      <c r="S2215" s="3" t="s">
        <v>116</v>
      </c>
      <c r="T2215" s="3" t="s">
        <v>114</v>
      </c>
      <c r="V2215" s="3">
        <v>48</v>
      </c>
      <c r="W2215" s="3">
        <v>42</v>
      </c>
      <c r="X2215" s="3">
        <v>124</v>
      </c>
      <c r="Y2215" s="3">
        <v>2213</v>
      </c>
      <c r="Z2215" s="3" t="s">
        <v>40</v>
      </c>
      <c r="AA2215" s="3">
        <v>8</v>
      </c>
      <c r="AB2215" s="3">
        <v>3</v>
      </c>
      <c r="AC2215" s="3">
        <v>2083958</v>
      </c>
      <c r="AD2215" s="3">
        <v>750222</v>
      </c>
      <c r="AE2215" s="3" t="s">
        <v>116</v>
      </c>
      <c r="AF2215" s="3">
        <v>4</v>
      </c>
      <c r="AG2215" s="3">
        <v>46</v>
      </c>
    </row>
    <row r="2216" spans="1:33" ht="15.75" customHeight="1" x14ac:dyDescent="0.15">
      <c r="A2216" s="3">
        <v>1229</v>
      </c>
      <c r="B2216" s="3">
        <v>2214</v>
      </c>
      <c r="C2216" s="3">
        <v>15</v>
      </c>
      <c r="D2216" s="3" t="s">
        <v>1821</v>
      </c>
      <c r="E2216" s="3" t="s">
        <v>9700</v>
      </c>
      <c r="F2216" s="3" t="s">
        <v>1009</v>
      </c>
      <c r="G2216" s="3" t="s">
        <v>403</v>
      </c>
      <c r="H2216" s="3" t="s">
        <v>13104</v>
      </c>
      <c r="I2216" s="3" t="s">
        <v>16687</v>
      </c>
      <c r="J2216" s="3">
        <v>177.76410000000001</v>
      </c>
      <c r="K2216" s="3">
        <v>13379083</v>
      </c>
      <c r="L2216" s="3" t="s">
        <v>59</v>
      </c>
      <c r="M2216" s="3">
        <v>2</v>
      </c>
      <c r="N2216" s="3" t="s">
        <v>1821</v>
      </c>
      <c r="O2216" s="3" t="s">
        <v>9700</v>
      </c>
      <c r="P2216" s="3" t="s">
        <v>1101</v>
      </c>
      <c r="Q2216" s="3" t="s">
        <v>16682</v>
      </c>
      <c r="R2216" s="5" t="s">
        <v>22420</v>
      </c>
      <c r="S2216" s="3" t="s">
        <v>13104</v>
      </c>
      <c r="T2216" s="3" t="s">
        <v>403</v>
      </c>
      <c r="V2216" s="3">
        <v>67</v>
      </c>
      <c r="W2216" s="3">
        <v>0</v>
      </c>
      <c r="X2216" s="3">
        <v>127</v>
      </c>
      <c r="Y2216" s="3">
        <v>2214</v>
      </c>
      <c r="Z2216" s="3" t="s">
        <v>59</v>
      </c>
      <c r="AA2216" s="3">
        <v>15</v>
      </c>
      <c r="AB2216" s="3">
        <v>12</v>
      </c>
      <c r="AC2216" s="3">
        <v>13379083</v>
      </c>
      <c r="AD2216" s="3">
        <v>4816707</v>
      </c>
      <c r="AF2216" s="3">
        <v>17</v>
      </c>
      <c r="AG2216" s="3">
        <v>465</v>
      </c>
    </row>
    <row r="2217" spans="1:33" ht="15.75" customHeight="1" x14ac:dyDescent="0.15">
      <c r="A2217" s="3">
        <v>17995</v>
      </c>
      <c r="B2217" s="3">
        <v>2215</v>
      </c>
      <c r="C2217" s="3">
        <v>520</v>
      </c>
      <c r="D2217" s="3" t="s">
        <v>1826</v>
      </c>
      <c r="E2217" s="3" t="s">
        <v>9706</v>
      </c>
      <c r="F2217" s="3" t="s">
        <v>1105</v>
      </c>
      <c r="G2217" s="3" t="s">
        <v>486</v>
      </c>
      <c r="H2217" s="3" t="s">
        <v>7012</v>
      </c>
      <c r="I2217" s="3" t="s">
        <v>488</v>
      </c>
      <c r="J2217" s="3">
        <v>177.7473</v>
      </c>
      <c r="K2217" s="3">
        <v>38109026</v>
      </c>
      <c r="L2217" s="3" t="s">
        <v>162</v>
      </c>
      <c r="M2217" s="3">
        <v>3</v>
      </c>
      <c r="N2217" s="3" t="s">
        <v>1826</v>
      </c>
      <c r="O2217" s="3" t="s">
        <v>9706</v>
      </c>
      <c r="P2217" s="3" t="s">
        <v>835</v>
      </c>
      <c r="Q2217" s="3" t="s">
        <v>16693</v>
      </c>
      <c r="R2217" s="5" t="s">
        <v>22423</v>
      </c>
      <c r="S2217" s="3" t="s">
        <v>7012</v>
      </c>
      <c r="T2217" s="3" t="s">
        <v>486</v>
      </c>
      <c r="V2217" s="3">
        <v>41</v>
      </c>
      <c r="W2217" s="3">
        <v>29</v>
      </c>
      <c r="X2217" s="3">
        <v>127</v>
      </c>
      <c r="Y2217" s="3">
        <v>2215</v>
      </c>
      <c r="Z2217" s="3" t="s">
        <v>162</v>
      </c>
      <c r="AA2217" s="3">
        <v>520</v>
      </c>
      <c r="AB2217" s="3">
        <v>200</v>
      </c>
      <c r="AC2217" s="3">
        <v>38109026</v>
      </c>
      <c r="AD2217" s="3">
        <v>13720755</v>
      </c>
      <c r="AE2217" s="3" t="s">
        <v>488</v>
      </c>
      <c r="AF2217" s="3">
        <v>8</v>
      </c>
      <c r="AG2217" s="3">
        <v>50</v>
      </c>
    </row>
    <row r="2218" spans="1:33" ht="15.75" customHeight="1" x14ac:dyDescent="0.15">
      <c r="A2218" s="3">
        <v>8158</v>
      </c>
      <c r="B2218" s="3">
        <v>2216</v>
      </c>
      <c r="C2218" s="3">
        <v>50</v>
      </c>
      <c r="D2218" s="3" t="s">
        <v>1830</v>
      </c>
      <c r="E2218" s="3" t="s">
        <v>9713</v>
      </c>
      <c r="F2218" s="3" t="s">
        <v>10486</v>
      </c>
      <c r="G2218" s="3" t="s">
        <v>884</v>
      </c>
      <c r="H2218" s="3" t="s">
        <v>1389</v>
      </c>
      <c r="I2218" s="3" t="s">
        <v>16699</v>
      </c>
      <c r="J2218" s="3">
        <v>177.6602</v>
      </c>
      <c r="K2218" s="3">
        <v>30376401</v>
      </c>
      <c r="L2218" s="3" t="s">
        <v>478</v>
      </c>
      <c r="M2218" s="3">
        <v>2</v>
      </c>
      <c r="N2218" s="3" t="s">
        <v>1830</v>
      </c>
      <c r="O2218" s="3" t="s">
        <v>9713</v>
      </c>
      <c r="P2218" s="3" t="s">
        <v>1350</v>
      </c>
      <c r="Q2218" s="3" t="s">
        <v>16698</v>
      </c>
      <c r="R2218" s="5" t="s">
        <v>22425</v>
      </c>
      <c r="S2218" s="3" t="s">
        <v>1389</v>
      </c>
      <c r="T2218" s="3" t="s">
        <v>884</v>
      </c>
      <c r="V2218" s="3">
        <v>3</v>
      </c>
      <c r="W2218" s="3">
        <v>0</v>
      </c>
      <c r="X2218" s="3">
        <v>53</v>
      </c>
      <c r="Y2218" s="3">
        <v>2216</v>
      </c>
      <c r="Z2218" s="3" t="s">
        <v>478</v>
      </c>
      <c r="AA2218" s="3">
        <v>50</v>
      </c>
      <c r="AB2218" s="3">
        <v>35</v>
      </c>
      <c r="AC2218" s="3">
        <v>30376401</v>
      </c>
      <c r="AD2218" s="3">
        <v>10940134</v>
      </c>
      <c r="AF2218" s="3">
        <v>15</v>
      </c>
      <c r="AG2218" s="3">
        <v>197</v>
      </c>
    </row>
    <row r="2219" spans="1:33" ht="15.75" customHeight="1" x14ac:dyDescent="0.15">
      <c r="A2219" s="3">
        <v>22331</v>
      </c>
      <c r="B2219" s="3">
        <v>2217</v>
      </c>
      <c r="C2219" s="3">
        <v>33</v>
      </c>
      <c r="D2219" s="3" t="s">
        <v>1836</v>
      </c>
      <c r="E2219" s="3" t="s">
        <v>9720</v>
      </c>
      <c r="F2219" s="3" t="s">
        <v>297</v>
      </c>
      <c r="G2219" s="3" t="s">
        <v>146</v>
      </c>
      <c r="H2219" s="3" t="s">
        <v>12272</v>
      </c>
      <c r="I2219" s="3" t="s">
        <v>2725</v>
      </c>
      <c r="J2219" s="3">
        <v>177.6412</v>
      </c>
      <c r="K2219" s="3">
        <v>4667743</v>
      </c>
      <c r="L2219" s="3" t="s">
        <v>122</v>
      </c>
      <c r="M2219" s="3">
        <v>2</v>
      </c>
      <c r="N2219" s="3" t="s">
        <v>1836</v>
      </c>
      <c r="O2219" s="3" t="s">
        <v>9720</v>
      </c>
      <c r="P2219" s="3" t="s">
        <v>1239</v>
      </c>
      <c r="Q2219" s="3" t="s">
        <v>16701</v>
      </c>
      <c r="R2219" s="5" t="s">
        <v>22427</v>
      </c>
      <c r="S2219" s="3" t="s">
        <v>12272</v>
      </c>
      <c r="T2219" s="3" t="s">
        <v>146</v>
      </c>
      <c r="V2219" s="3">
        <v>50</v>
      </c>
      <c r="X2219" s="3">
        <v>18</v>
      </c>
      <c r="Y2219" s="3">
        <v>2217</v>
      </c>
      <c r="Z2219" s="3" t="s">
        <v>122</v>
      </c>
      <c r="AA2219" s="3">
        <v>33</v>
      </c>
      <c r="AB2219" s="3">
        <v>7</v>
      </c>
      <c r="AC2219" s="3">
        <v>4667743</v>
      </c>
      <c r="AD2219" s="3">
        <v>1681214</v>
      </c>
      <c r="AE2219" s="3" t="s">
        <v>2725</v>
      </c>
      <c r="AF2219" s="3">
        <v>22</v>
      </c>
      <c r="AG2219" s="3">
        <v>30</v>
      </c>
    </row>
    <row r="2220" spans="1:33" ht="15.75" customHeight="1" x14ac:dyDescent="0.15">
      <c r="A2220" s="3">
        <v>23656</v>
      </c>
      <c r="B2220" s="3">
        <v>2218</v>
      </c>
      <c r="C2220" s="3">
        <v>25</v>
      </c>
      <c r="D2220" s="3" t="s">
        <v>1840</v>
      </c>
      <c r="E2220" s="3" t="s">
        <v>9727</v>
      </c>
      <c r="F2220" s="3" t="s">
        <v>331</v>
      </c>
      <c r="G2220" s="3" t="s">
        <v>167</v>
      </c>
      <c r="H2220" s="3" t="s">
        <v>283</v>
      </c>
      <c r="I2220" s="3" t="s">
        <v>283</v>
      </c>
      <c r="J2220" s="3">
        <v>177.03479999999999</v>
      </c>
      <c r="K2220" s="3">
        <v>3252873</v>
      </c>
      <c r="L2220" s="3" t="s">
        <v>221</v>
      </c>
      <c r="M2220" s="3">
        <v>1</v>
      </c>
      <c r="N2220" s="3" t="s">
        <v>1840</v>
      </c>
      <c r="O2220" s="3" t="s">
        <v>9727</v>
      </c>
      <c r="P2220" s="3" t="s">
        <v>91</v>
      </c>
      <c r="Q2220" s="3" t="s">
        <v>16706</v>
      </c>
      <c r="R2220" s="5" t="s">
        <v>22431</v>
      </c>
      <c r="S2220" s="3" t="s">
        <v>283</v>
      </c>
      <c r="T2220" s="3" t="s">
        <v>167</v>
      </c>
      <c r="V2220" s="3">
        <v>127</v>
      </c>
      <c r="W2220" s="3">
        <v>51</v>
      </c>
      <c r="X2220" s="3">
        <v>127</v>
      </c>
      <c r="Y2220" s="3">
        <v>2218</v>
      </c>
      <c r="Z2220" s="3" t="s">
        <v>221</v>
      </c>
      <c r="AA2220" s="3">
        <v>25</v>
      </c>
      <c r="AB2220" s="3">
        <v>2</v>
      </c>
      <c r="AC2220" s="3">
        <v>3252873</v>
      </c>
      <c r="AD2220" s="3">
        <v>1174175</v>
      </c>
      <c r="AE2220" s="3" t="s">
        <v>283</v>
      </c>
      <c r="AF2220" s="3">
        <v>2</v>
      </c>
      <c r="AG2220" s="3">
        <v>1</v>
      </c>
    </row>
    <row r="2221" spans="1:33" ht="15.75" customHeight="1" x14ac:dyDescent="0.15">
      <c r="A2221" s="3">
        <v>23438</v>
      </c>
      <c r="B2221" s="3">
        <v>2219</v>
      </c>
      <c r="C2221" s="3">
        <v>149</v>
      </c>
      <c r="D2221" s="3" t="s">
        <v>1842</v>
      </c>
      <c r="E2221" s="3" t="s">
        <v>9737</v>
      </c>
      <c r="F2221" s="3" t="s">
        <v>4061</v>
      </c>
      <c r="G2221" s="3" t="s">
        <v>446</v>
      </c>
      <c r="H2221" s="3" t="s">
        <v>4803</v>
      </c>
      <c r="I2221" s="3" t="s">
        <v>2435</v>
      </c>
      <c r="J2221" s="3">
        <v>176.83760000000001</v>
      </c>
      <c r="K2221" s="3">
        <v>37770796</v>
      </c>
      <c r="L2221" s="3" t="s">
        <v>75</v>
      </c>
      <c r="M2221" s="3">
        <v>1</v>
      </c>
      <c r="N2221" s="3" t="s">
        <v>1842</v>
      </c>
      <c r="O2221" s="3" t="s">
        <v>9737</v>
      </c>
      <c r="P2221" s="3" t="s">
        <v>41</v>
      </c>
      <c r="Q2221" s="3" t="s">
        <v>16711</v>
      </c>
      <c r="R2221" s="5" t="s">
        <v>22433</v>
      </c>
      <c r="S2221" s="3" t="s">
        <v>4803</v>
      </c>
      <c r="T2221" s="3" t="s">
        <v>446</v>
      </c>
      <c r="V2221" s="3">
        <v>85</v>
      </c>
      <c r="W2221" s="3">
        <v>81</v>
      </c>
      <c r="X2221" s="3">
        <v>57</v>
      </c>
      <c r="Y2221" s="3">
        <v>2219</v>
      </c>
      <c r="Z2221" s="3" t="s">
        <v>75</v>
      </c>
      <c r="AA2221" s="3">
        <v>149</v>
      </c>
      <c r="AB2221" s="3">
        <v>94</v>
      </c>
      <c r="AC2221" s="3">
        <v>37770796</v>
      </c>
      <c r="AD2221" s="3">
        <v>13643665</v>
      </c>
      <c r="AE2221" s="3" t="s">
        <v>2435</v>
      </c>
      <c r="AF2221" s="3">
        <v>14</v>
      </c>
      <c r="AG2221" s="3">
        <v>29</v>
      </c>
    </row>
    <row r="2222" spans="1:33" ht="15.75" customHeight="1" x14ac:dyDescent="0.15">
      <c r="A2222" s="3">
        <v>19278</v>
      </c>
      <c r="B2222" s="3">
        <v>2220</v>
      </c>
      <c r="C2222" s="3">
        <v>2522</v>
      </c>
      <c r="D2222" s="3" t="s">
        <v>1846</v>
      </c>
      <c r="E2222" s="3" t="s">
        <v>9743</v>
      </c>
      <c r="F2222" s="3" t="s">
        <v>297</v>
      </c>
      <c r="G2222" s="3" t="s">
        <v>146</v>
      </c>
      <c r="H2222" s="3" t="s">
        <v>2725</v>
      </c>
      <c r="I2222" s="3" t="s">
        <v>2725</v>
      </c>
      <c r="J2222" s="3">
        <v>176.80459999999999</v>
      </c>
      <c r="K2222" s="3">
        <v>109066534</v>
      </c>
      <c r="L2222" s="3" t="s">
        <v>50</v>
      </c>
      <c r="M2222" s="3">
        <v>3</v>
      </c>
      <c r="N2222" s="3" t="s">
        <v>1846</v>
      </c>
      <c r="O2222" s="3" t="s">
        <v>9743</v>
      </c>
      <c r="P2222" s="3" t="s">
        <v>179</v>
      </c>
      <c r="Q2222" s="3" t="s">
        <v>16719</v>
      </c>
      <c r="R2222" s="5" t="s">
        <v>22436</v>
      </c>
      <c r="S2222" s="3" t="s">
        <v>2725</v>
      </c>
      <c r="T2222" s="3" t="s">
        <v>146</v>
      </c>
      <c r="V2222" s="3">
        <v>51</v>
      </c>
      <c r="X2222" s="3">
        <v>66</v>
      </c>
      <c r="Y2222" s="3">
        <v>2220</v>
      </c>
      <c r="Z2222" s="3" t="s">
        <v>50</v>
      </c>
      <c r="AA2222" s="3">
        <v>2522</v>
      </c>
      <c r="AB2222" s="3">
        <v>858</v>
      </c>
      <c r="AC2222" s="3">
        <v>109066534</v>
      </c>
      <c r="AD2222" s="3">
        <v>39402000</v>
      </c>
      <c r="AE2222" s="3" t="s">
        <v>2725</v>
      </c>
      <c r="AF2222" s="3">
        <v>11</v>
      </c>
      <c r="AG2222" s="3">
        <v>30</v>
      </c>
    </row>
    <row r="2223" spans="1:33" ht="15.75" customHeight="1" x14ac:dyDescent="0.15">
      <c r="A2223" s="3">
        <v>25100</v>
      </c>
      <c r="B2223" s="3">
        <v>2221</v>
      </c>
      <c r="C2223" s="3">
        <v>9</v>
      </c>
      <c r="D2223" s="3" t="s">
        <v>1849</v>
      </c>
      <c r="E2223" s="3" t="s">
        <v>9757</v>
      </c>
      <c r="F2223" s="3" t="s">
        <v>1172</v>
      </c>
      <c r="G2223" s="3" t="s">
        <v>565</v>
      </c>
      <c r="H2223" s="3" t="s">
        <v>13119</v>
      </c>
      <c r="I2223" s="3" t="s">
        <v>16730</v>
      </c>
      <c r="J2223" s="3">
        <v>176.74809999999999</v>
      </c>
      <c r="K2223" s="3">
        <v>2121559</v>
      </c>
      <c r="L2223" s="3" t="s">
        <v>478</v>
      </c>
      <c r="M2223" s="3">
        <v>0</v>
      </c>
      <c r="N2223" s="3" t="s">
        <v>1849</v>
      </c>
      <c r="O2223" s="3" t="s">
        <v>9757</v>
      </c>
      <c r="P2223" s="8">
        <v>38353</v>
      </c>
      <c r="Q2223" s="3" t="s">
        <v>16727</v>
      </c>
      <c r="R2223" s="5" t="s">
        <v>22437</v>
      </c>
      <c r="S2223" s="3" t="s">
        <v>13119</v>
      </c>
      <c r="T2223" s="3" t="s">
        <v>565</v>
      </c>
      <c r="V2223" s="3">
        <v>15</v>
      </c>
      <c r="W2223" s="3">
        <v>0</v>
      </c>
      <c r="X2223" s="3">
        <v>54</v>
      </c>
      <c r="Y2223" s="3">
        <v>2221</v>
      </c>
      <c r="Z2223" s="3" t="s">
        <v>478</v>
      </c>
      <c r="AA2223" s="3">
        <v>9</v>
      </c>
      <c r="AB2223" s="3">
        <v>7</v>
      </c>
      <c r="AC2223" s="3">
        <v>2121559</v>
      </c>
      <c r="AD2223" s="3">
        <v>766603</v>
      </c>
      <c r="AF2223" s="3">
        <v>15</v>
      </c>
      <c r="AG2223" s="3">
        <v>808</v>
      </c>
    </row>
    <row r="2224" spans="1:33" ht="15.75" customHeight="1" x14ac:dyDescent="0.15">
      <c r="A2224" s="3">
        <v>19996</v>
      </c>
      <c r="B2224" s="3">
        <v>2222</v>
      </c>
      <c r="C2224" s="3">
        <v>266</v>
      </c>
      <c r="D2224" s="3" t="s">
        <v>1851</v>
      </c>
      <c r="E2224" s="3" t="s">
        <v>9766</v>
      </c>
      <c r="F2224" s="3" t="s">
        <v>657</v>
      </c>
      <c r="G2224" s="3" t="s">
        <v>246</v>
      </c>
      <c r="H2224" s="3" t="s">
        <v>3818</v>
      </c>
      <c r="I2224" s="3" t="s">
        <v>3818</v>
      </c>
      <c r="J2224" s="3">
        <v>176.7106</v>
      </c>
      <c r="K2224" s="3">
        <v>105072228</v>
      </c>
      <c r="L2224" s="3" t="s">
        <v>59</v>
      </c>
      <c r="M2224" s="3">
        <v>5</v>
      </c>
      <c r="N2224" s="3" t="s">
        <v>1851</v>
      </c>
      <c r="O2224" s="3" t="s">
        <v>9766</v>
      </c>
      <c r="P2224" s="3" t="s">
        <v>1000</v>
      </c>
      <c r="Q2224" s="3" t="s">
        <v>16733</v>
      </c>
      <c r="R2224" s="5" t="s">
        <v>22439</v>
      </c>
      <c r="S2224" s="3" t="s">
        <v>3818</v>
      </c>
      <c r="T2224" s="3" t="s">
        <v>246</v>
      </c>
      <c r="V2224" s="3">
        <v>127</v>
      </c>
      <c r="W2224" s="3">
        <v>43</v>
      </c>
      <c r="X2224" s="3">
        <v>127</v>
      </c>
      <c r="Y2224" s="3">
        <v>2222</v>
      </c>
      <c r="Z2224" s="3" t="s">
        <v>59</v>
      </c>
      <c r="AA2224" s="3">
        <v>266</v>
      </c>
      <c r="AB2224" s="3">
        <v>65</v>
      </c>
      <c r="AC2224" s="3">
        <v>105072228</v>
      </c>
      <c r="AD2224" s="3">
        <v>37971888</v>
      </c>
      <c r="AE2224" s="3" t="s">
        <v>3818</v>
      </c>
      <c r="AF2224" s="3">
        <v>17</v>
      </c>
      <c r="AG2224" s="3">
        <v>22</v>
      </c>
    </row>
    <row r="2225" spans="1:33" ht="15.75" customHeight="1" x14ac:dyDescent="0.15">
      <c r="A2225" s="3">
        <v>26483</v>
      </c>
      <c r="B2225" s="3">
        <v>2223</v>
      </c>
      <c r="C2225" s="3">
        <v>127</v>
      </c>
      <c r="D2225" s="3" t="s">
        <v>1854</v>
      </c>
      <c r="E2225" s="3" t="s">
        <v>9775</v>
      </c>
      <c r="F2225" s="3" t="s">
        <v>855</v>
      </c>
      <c r="G2225" s="3" t="s">
        <v>292</v>
      </c>
      <c r="H2225" s="3" t="s">
        <v>7399</v>
      </c>
      <c r="I2225" s="3" t="s">
        <v>1032</v>
      </c>
      <c r="J2225" s="3">
        <v>176.67509999999999</v>
      </c>
      <c r="K2225" s="3">
        <v>349136423</v>
      </c>
      <c r="L2225" s="3" t="s">
        <v>221</v>
      </c>
      <c r="M2225" s="3">
        <v>0</v>
      </c>
      <c r="N2225" s="3" t="s">
        <v>1854</v>
      </c>
      <c r="O2225" s="3" t="s">
        <v>9775</v>
      </c>
      <c r="P2225" s="8">
        <v>38718</v>
      </c>
      <c r="Q2225" s="3" t="s">
        <v>16738</v>
      </c>
      <c r="R2225" s="5" t="s">
        <v>22443</v>
      </c>
      <c r="S2225" s="3" t="s">
        <v>7399</v>
      </c>
      <c r="T2225" s="3" t="s">
        <v>292</v>
      </c>
      <c r="V2225" s="3">
        <v>73</v>
      </c>
      <c r="W2225" s="3">
        <v>54</v>
      </c>
      <c r="X2225" s="3">
        <v>127</v>
      </c>
      <c r="Y2225" s="3">
        <v>2223</v>
      </c>
      <c r="Z2225" s="3" t="s">
        <v>221</v>
      </c>
      <c r="AA2225" s="3">
        <v>127</v>
      </c>
      <c r="AB2225" s="3">
        <v>12</v>
      </c>
      <c r="AC2225" s="3">
        <v>349136423</v>
      </c>
      <c r="AD2225" s="3">
        <v>126190057</v>
      </c>
      <c r="AE2225" s="3" t="s">
        <v>1032</v>
      </c>
      <c r="AF2225" s="3">
        <v>2</v>
      </c>
      <c r="AG2225" s="3">
        <v>49</v>
      </c>
    </row>
    <row r="2226" spans="1:33" ht="15.75" customHeight="1" x14ac:dyDescent="0.15">
      <c r="A2226" s="3">
        <v>25508</v>
      </c>
      <c r="B2226" s="3">
        <v>2224</v>
      </c>
      <c r="C2226" s="3">
        <v>28</v>
      </c>
      <c r="D2226" s="3" t="s">
        <v>1857</v>
      </c>
      <c r="E2226" s="3" t="s">
        <v>9783</v>
      </c>
      <c r="F2226" s="3" t="s">
        <v>475</v>
      </c>
      <c r="G2226" s="3" t="s">
        <v>277</v>
      </c>
      <c r="H2226" s="3" t="s">
        <v>475</v>
      </c>
      <c r="I2226" s="3" t="s">
        <v>203</v>
      </c>
      <c r="J2226" s="3">
        <v>176.398</v>
      </c>
      <c r="K2226" s="3">
        <v>5732950</v>
      </c>
      <c r="L2226" s="3" t="s">
        <v>335</v>
      </c>
      <c r="M2226" s="3">
        <v>0</v>
      </c>
      <c r="N2226" s="3" t="s">
        <v>1857</v>
      </c>
      <c r="O2226" s="3" t="s">
        <v>9783</v>
      </c>
      <c r="P2226" s="8">
        <v>39814</v>
      </c>
      <c r="Q2226" s="3" t="s">
        <v>7806</v>
      </c>
      <c r="R2226" s="5" t="s">
        <v>22445</v>
      </c>
      <c r="S2226" s="3" t="s">
        <v>475</v>
      </c>
      <c r="T2226" s="3" t="s">
        <v>277</v>
      </c>
      <c r="V2226" s="3">
        <v>127</v>
      </c>
      <c r="W2226" s="3">
        <v>127</v>
      </c>
      <c r="X2226" s="3">
        <v>67</v>
      </c>
      <c r="Y2226" s="3">
        <v>2224</v>
      </c>
      <c r="Z2226" s="3" t="s">
        <v>335</v>
      </c>
      <c r="AA2226" s="3">
        <v>28</v>
      </c>
      <c r="AB2226" s="3">
        <v>20</v>
      </c>
      <c r="AC2226" s="3">
        <v>5732950</v>
      </c>
      <c r="AD2226" s="3">
        <v>2074165</v>
      </c>
      <c r="AE2226" s="3" t="s">
        <v>203</v>
      </c>
      <c r="AF2226" s="3">
        <v>21</v>
      </c>
      <c r="AG2226" s="3">
        <v>9</v>
      </c>
    </row>
    <row r="2227" spans="1:33" ht="15.75" customHeight="1" x14ac:dyDescent="0.15">
      <c r="A2227" s="3">
        <v>22469</v>
      </c>
      <c r="B2227" s="3">
        <v>2225</v>
      </c>
      <c r="C2227" s="3">
        <v>79</v>
      </c>
      <c r="D2227" s="5" t="s">
        <v>1858</v>
      </c>
      <c r="E2227" s="3" t="s">
        <v>9794</v>
      </c>
      <c r="F2227" s="3" t="s">
        <v>4061</v>
      </c>
      <c r="G2227" s="3" t="s">
        <v>446</v>
      </c>
      <c r="H2227" s="3" t="s">
        <v>2435</v>
      </c>
      <c r="I2227" s="3" t="s">
        <v>2435</v>
      </c>
      <c r="J2227" s="3">
        <v>176.27449999999999</v>
      </c>
      <c r="K2227" s="3">
        <v>5460002</v>
      </c>
      <c r="L2227" s="3" t="s">
        <v>50</v>
      </c>
      <c r="M2227" s="3">
        <v>2</v>
      </c>
      <c r="N2227" s="5" t="s">
        <v>1858</v>
      </c>
      <c r="O2227" s="3" t="s">
        <v>9794</v>
      </c>
      <c r="P2227" s="3" t="s">
        <v>787</v>
      </c>
      <c r="Q2227" s="3" t="s">
        <v>16746</v>
      </c>
      <c r="R2227" s="5" t="s">
        <v>22447</v>
      </c>
      <c r="S2227" s="3" t="s">
        <v>2435</v>
      </c>
      <c r="T2227" s="3" t="s">
        <v>446</v>
      </c>
      <c r="V2227" s="3">
        <v>86</v>
      </c>
      <c r="W2227" s="3">
        <v>82</v>
      </c>
      <c r="X2227" s="3">
        <v>67</v>
      </c>
      <c r="Y2227" s="3">
        <v>2225</v>
      </c>
      <c r="Z2227" s="3" t="s">
        <v>50</v>
      </c>
      <c r="AA2227" s="3">
        <v>79</v>
      </c>
      <c r="AB2227" s="3">
        <v>36</v>
      </c>
      <c r="AC2227" s="3">
        <v>5460002</v>
      </c>
      <c r="AD2227" s="3">
        <v>1976296</v>
      </c>
      <c r="AE2227" s="3" t="s">
        <v>2435</v>
      </c>
      <c r="AF2227" s="3">
        <v>11</v>
      </c>
      <c r="AG2227" s="3">
        <v>29</v>
      </c>
    </row>
    <row r="2228" spans="1:33" ht="15.75" customHeight="1" x14ac:dyDescent="0.15">
      <c r="A2228" s="3">
        <v>21273</v>
      </c>
      <c r="B2228" s="3">
        <v>2226</v>
      </c>
      <c r="C2228" s="3">
        <v>6</v>
      </c>
      <c r="D2228" s="3" t="s">
        <v>1863</v>
      </c>
      <c r="E2228" s="3" t="s">
        <v>9803</v>
      </c>
      <c r="F2228" s="3" t="s">
        <v>331</v>
      </c>
      <c r="G2228" s="3" t="s">
        <v>167</v>
      </c>
      <c r="H2228" s="3" t="s">
        <v>13131</v>
      </c>
      <c r="I2228" s="3" t="s">
        <v>2088</v>
      </c>
      <c r="J2228" s="3">
        <v>176.24629999999999</v>
      </c>
      <c r="K2228" s="3">
        <v>2796524</v>
      </c>
      <c r="L2228" s="3" t="s">
        <v>356</v>
      </c>
      <c r="M2228" s="3">
        <v>2</v>
      </c>
      <c r="N2228" s="3" t="s">
        <v>1863</v>
      </c>
      <c r="O2228" s="3" t="s">
        <v>9803</v>
      </c>
      <c r="P2228" s="3" t="s">
        <v>179</v>
      </c>
      <c r="Q2228" s="3" t="s">
        <v>16759</v>
      </c>
      <c r="R2228" s="5" t="s">
        <v>22449</v>
      </c>
      <c r="S2228" s="3" t="s">
        <v>13131</v>
      </c>
      <c r="T2228" s="3" t="s">
        <v>167</v>
      </c>
      <c r="V2228" s="3">
        <v>127</v>
      </c>
      <c r="W2228" s="3">
        <v>30</v>
      </c>
      <c r="X2228" s="3">
        <v>111</v>
      </c>
      <c r="Y2228" s="3">
        <v>2226</v>
      </c>
      <c r="Z2228" s="3" t="s">
        <v>356</v>
      </c>
      <c r="AA2228" s="3">
        <v>6</v>
      </c>
      <c r="AB2228" s="3">
        <v>6</v>
      </c>
      <c r="AC2228" s="3">
        <v>2796524</v>
      </c>
      <c r="AD2228" s="3">
        <v>1012330</v>
      </c>
      <c r="AE2228" s="3" t="s">
        <v>2088</v>
      </c>
      <c r="AF2228" s="3">
        <v>18</v>
      </c>
      <c r="AG2228" s="3">
        <v>68</v>
      </c>
    </row>
    <row r="2229" spans="1:33" ht="15.75" customHeight="1" x14ac:dyDescent="0.15">
      <c r="A2229" s="3">
        <v>1197</v>
      </c>
      <c r="B2229" s="3">
        <v>2227</v>
      </c>
      <c r="C2229" s="3">
        <v>102</v>
      </c>
      <c r="D2229" s="3" t="s">
        <v>1878</v>
      </c>
      <c r="E2229" s="3" t="s">
        <v>9811</v>
      </c>
      <c r="F2229" s="3" t="s">
        <v>269</v>
      </c>
      <c r="G2229" s="3" t="s">
        <v>133</v>
      </c>
      <c r="H2229" s="3" t="s">
        <v>13135</v>
      </c>
      <c r="I2229" s="3" t="s">
        <v>16765</v>
      </c>
      <c r="J2229" s="3">
        <v>176.03659999999999</v>
      </c>
      <c r="K2229" s="3">
        <v>60235465</v>
      </c>
      <c r="L2229" s="3" t="s">
        <v>221</v>
      </c>
      <c r="M2229" s="3">
        <v>6</v>
      </c>
      <c r="N2229" s="3" t="s">
        <v>1878</v>
      </c>
      <c r="O2229" s="3" t="s">
        <v>9811</v>
      </c>
      <c r="P2229" s="3" t="s">
        <v>690</v>
      </c>
      <c r="Q2229" s="3" t="s">
        <v>16761</v>
      </c>
      <c r="R2229" s="5" t="s">
        <v>22450</v>
      </c>
      <c r="S2229" s="3" t="s">
        <v>13135</v>
      </c>
      <c r="T2229" s="3" t="s">
        <v>133</v>
      </c>
      <c r="V2229" s="3">
        <v>58</v>
      </c>
      <c r="W2229" s="3">
        <v>0</v>
      </c>
      <c r="X2229" s="3">
        <v>127</v>
      </c>
      <c r="Y2229" s="3">
        <v>2227</v>
      </c>
      <c r="Z2229" s="3" t="s">
        <v>221</v>
      </c>
      <c r="AA2229" s="3">
        <v>102</v>
      </c>
      <c r="AB2229" s="3">
        <v>52</v>
      </c>
      <c r="AC2229" s="3">
        <v>60235465</v>
      </c>
      <c r="AD2229" s="3">
        <v>21821549</v>
      </c>
      <c r="AF2229" s="3">
        <v>2</v>
      </c>
      <c r="AG2229" s="3">
        <v>170</v>
      </c>
    </row>
    <row r="2230" spans="1:33" ht="15.75" customHeight="1" x14ac:dyDescent="0.15">
      <c r="A2230" s="3">
        <v>23918</v>
      </c>
      <c r="B2230" s="3">
        <v>2228</v>
      </c>
      <c r="C2230" s="3">
        <v>84</v>
      </c>
      <c r="D2230" s="3" t="s">
        <v>1888</v>
      </c>
      <c r="E2230" s="3" t="s">
        <v>9821</v>
      </c>
      <c r="F2230" s="3" t="s">
        <v>4061</v>
      </c>
      <c r="G2230" s="3" t="s">
        <v>446</v>
      </c>
      <c r="H2230" s="3" t="s">
        <v>6590</v>
      </c>
      <c r="I2230" s="3" t="s">
        <v>2435</v>
      </c>
      <c r="J2230" s="3">
        <v>175.88329999999999</v>
      </c>
      <c r="K2230" s="3">
        <v>20223331</v>
      </c>
      <c r="L2230" s="3" t="s">
        <v>600</v>
      </c>
      <c r="M2230" s="3">
        <v>1</v>
      </c>
      <c r="N2230" s="3" t="s">
        <v>1888</v>
      </c>
      <c r="O2230" s="3" t="s">
        <v>9821</v>
      </c>
      <c r="P2230" s="3" t="s">
        <v>690</v>
      </c>
      <c r="Q2230" s="3" t="s">
        <v>16769</v>
      </c>
      <c r="R2230" s="5" t="s">
        <v>22453</v>
      </c>
      <c r="S2230" s="3" t="s">
        <v>6590</v>
      </c>
      <c r="T2230" s="3" t="s">
        <v>446</v>
      </c>
      <c r="V2230" s="3">
        <v>87</v>
      </c>
      <c r="W2230" s="3">
        <v>83</v>
      </c>
      <c r="X2230" s="3">
        <v>35</v>
      </c>
      <c r="Y2230" s="3">
        <v>2228</v>
      </c>
      <c r="Z2230" s="3" t="s">
        <v>600</v>
      </c>
      <c r="AA2230" s="3">
        <v>84</v>
      </c>
      <c r="AB2230" s="3">
        <v>48</v>
      </c>
      <c r="AC2230" s="3">
        <v>20223331</v>
      </c>
      <c r="AD2230" s="3">
        <v>7330393</v>
      </c>
      <c r="AE2230" s="3" t="s">
        <v>2435</v>
      </c>
      <c r="AF2230" s="3">
        <v>13</v>
      </c>
      <c r="AG2230" s="3">
        <v>29</v>
      </c>
    </row>
    <row r="2231" spans="1:33" ht="15.75" customHeight="1" x14ac:dyDescent="0.15">
      <c r="A2231" s="3">
        <v>21167</v>
      </c>
      <c r="B2231" s="3">
        <v>2229</v>
      </c>
      <c r="C2231" s="3">
        <v>113</v>
      </c>
      <c r="D2231" s="3" t="s">
        <v>1894</v>
      </c>
      <c r="E2231" s="3" t="s">
        <v>9826</v>
      </c>
      <c r="F2231" s="3" t="s">
        <v>1193</v>
      </c>
      <c r="G2231" s="3" t="s">
        <v>564</v>
      </c>
      <c r="H2231" s="3" t="s">
        <v>7862</v>
      </c>
      <c r="I2231" s="3" t="s">
        <v>63</v>
      </c>
      <c r="J2231" s="3">
        <v>175.84989999999999</v>
      </c>
      <c r="K2231" s="3">
        <v>15906618</v>
      </c>
      <c r="L2231" s="3" t="s">
        <v>162</v>
      </c>
      <c r="M2231" s="3">
        <v>1</v>
      </c>
      <c r="N2231" s="3" t="s">
        <v>1894</v>
      </c>
      <c r="O2231" s="3" t="s">
        <v>9826</v>
      </c>
      <c r="P2231" s="3" t="s">
        <v>1000</v>
      </c>
      <c r="Q2231" s="3" t="s">
        <v>16776</v>
      </c>
      <c r="R2231" s="5" t="s">
        <v>22455</v>
      </c>
      <c r="S2231" s="3" t="s">
        <v>7862</v>
      </c>
      <c r="T2231" s="3" t="s">
        <v>564</v>
      </c>
      <c r="V2231" s="3">
        <v>62</v>
      </c>
      <c r="W2231" s="3">
        <v>127</v>
      </c>
      <c r="X2231" s="3">
        <v>127</v>
      </c>
      <c r="Y2231" s="3">
        <v>2229</v>
      </c>
      <c r="Z2231" s="3" t="s">
        <v>162</v>
      </c>
      <c r="AA2231" s="3">
        <v>113</v>
      </c>
      <c r="AB2231" s="3">
        <v>70</v>
      </c>
      <c r="AC2231" s="3">
        <v>15906618</v>
      </c>
      <c r="AD2231" s="3">
        <v>5766403</v>
      </c>
      <c r="AE2231" s="3" t="s">
        <v>63</v>
      </c>
      <c r="AF2231" s="3">
        <v>8</v>
      </c>
      <c r="AG2231" s="3">
        <v>3</v>
      </c>
    </row>
    <row r="2232" spans="1:33" ht="15.75" customHeight="1" x14ac:dyDescent="0.15">
      <c r="A2232" s="3">
        <v>24854</v>
      </c>
      <c r="B2232" s="3">
        <v>2230</v>
      </c>
      <c r="C2232" s="3">
        <v>8</v>
      </c>
      <c r="D2232" s="3" t="s">
        <v>1903</v>
      </c>
      <c r="E2232" s="3" t="s">
        <v>9836</v>
      </c>
      <c r="F2232" s="3" t="s">
        <v>36</v>
      </c>
      <c r="G2232" s="3" t="s">
        <v>37</v>
      </c>
      <c r="H2232" s="3" t="s">
        <v>12535</v>
      </c>
      <c r="I2232" s="3" t="s">
        <v>39</v>
      </c>
      <c r="J2232" s="3">
        <v>175.82409999999999</v>
      </c>
      <c r="K2232" s="3">
        <v>2965109</v>
      </c>
      <c r="L2232" s="3" t="s">
        <v>538</v>
      </c>
      <c r="M2232" s="3">
        <v>0</v>
      </c>
      <c r="N2232" s="3" t="s">
        <v>1903</v>
      </c>
      <c r="O2232" s="3" t="s">
        <v>9836</v>
      </c>
      <c r="P2232" s="8">
        <v>40179</v>
      </c>
      <c r="Q2232" s="3" t="s">
        <v>12533</v>
      </c>
      <c r="R2232" s="5" t="s">
        <v>22456</v>
      </c>
      <c r="S2232" s="3" t="s">
        <v>12535</v>
      </c>
      <c r="T2232" s="3" t="s">
        <v>37</v>
      </c>
      <c r="V2232" s="3">
        <v>127</v>
      </c>
      <c r="W2232" s="3">
        <v>127</v>
      </c>
      <c r="X2232" s="3">
        <v>73</v>
      </c>
      <c r="Y2232" s="3">
        <v>2230</v>
      </c>
      <c r="Z2232" s="3" t="s">
        <v>538</v>
      </c>
      <c r="AA2232" s="3">
        <v>8</v>
      </c>
      <c r="AB2232" s="3">
        <v>3</v>
      </c>
      <c r="AC2232" s="3">
        <v>2965109</v>
      </c>
      <c r="AD2232" s="3">
        <v>1075000</v>
      </c>
      <c r="AE2232" s="3" t="s">
        <v>39</v>
      </c>
      <c r="AF2232" s="3">
        <v>3</v>
      </c>
      <c r="AG2232" s="3">
        <v>2</v>
      </c>
    </row>
    <row r="2233" spans="1:33" ht="15.75" customHeight="1" x14ac:dyDescent="0.15">
      <c r="A2233" s="3">
        <v>25559</v>
      </c>
      <c r="B2233" s="3">
        <v>2231</v>
      </c>
      <c r="C2233" s="3">
        <v>134</v>
      </c>
      <c r="D2233" s="3" t="s">
        <v>1907</v>
      </c>
      <c r="E2233" s="3" t="s">
        <v>9848</v>
      </c>
      <c r="F2233" s="3" t="s">
        <v>5738</v>
      </c>
      <c r="G2233" s="3" t="s">
        <v>599</v>
      </c>
      <c r="H2233" s="3" t="s">
        <v>3354</v>
      </c>
      <c r="I2233" s="3" t="s">
        <v>3354</v>
      </c>
      <c r="J2233" s="3">
        <v>175.42169999999999</v>
      </c>
      <c r="K2233" s="3">
        <v>32881107</v>
      </c>
      <c r="L2233" s="3" t="s">
        <v>677</v>
      </c>
      <c r="M2233" s="3">
        <v>0</v>
      </c>
      <c r="N2233" s="3" t="s">
        <v>1907</v>
      </c>
      <c r="O2233" s="3" t="s">
        <v>9848</v>
      </c>
      <c r="P2233" s="8">
        <v>33604</v>
      </c>
      <c r="Q2233" s="3" t="s">
        <v>16787</v>
      </c>
      <c r="R2233" s="5" t="s">
        <v>22458</v>
      </c>
      <c r="S2233" s="3" t="s">
        <v>3354</v>
      </c>
      <c r="T2233" s="3" t="s">
        <v>599</v>
      </c>
      <c r="V2233" s="3">
        <v>44</v>
      </c>
      <c r="W2233" s="3">
        <v>41</v>
      </c>
      <c r="X2233" s="3">
        <v>35</v>
      </c>
      <c r="Y2233" s="3">
        <v>2231</v>
      </c>
      <c r="Z2233" s="3" t="s">
        <v>677</v>
      </c>
      <c r="AA2233" s="3">
        <v>134</v>
      </c>
      <c r="AB2233" s="3">
        <v>51</v>
      </c>
      <c r="AC2233" s="3">
        <v>32881107</v>
      </c>
      <c r="AD2233" s="3">
        <v>11938458</v>
      </c>
      <c r="AE2233" s="3" t="s">
        <v>3354</v>
      </c>
      <c r="AF2233" s="3">
        <v>12</v>
      </c>
      <c r="AG2233" s="3">
        <v>13</v>
      </c>
    </row>
    <row r="2234" spans="1:33" ht="15.75" customHeight="1" x14ac:dyDescent="0.15">
      <c r="A2234" s="3">
        <v>21738</v>
      </c>
      <c r="B2234" s="3">
        <v>2232</v>
      </c>
      <c r="C2234" s="3">
        <v>8</v>
      </c>
      <c r="D2234" s="3" t="s">
        <v>1927</v>
      </c>
      <c r="E2234" s="3" t="s">
        <v>9855</v>
      </c>
      <c r="F2234" s="3" t="s">
        <v>475</v>
      </c>
      <c r="G2234" s="3" t="s">
        <v>277</v>
      </c>
      <c r="H2234" s="3" t="s">
        <v>1305</v>
      </c>
      <c r="I2234" s="3" t="s">
        <v>203</v>
      </c>
      <c r="J2234" s="3">
        <v>175.29759999999999</v>
      </c>
      <c r="K2234" s="3">
        <v>3677822</v>
      </c>
      <c r="L2234" s="3" t="s">
        <v>40</v>
      </c>
      <c r="M2234" s="3">
        <v>2</v>
      </c>
      <c r="N2234" s="3" t="s">
        <v>1927</v>
      </c>
      <c r="O2234" s="3" t="s">
        <v>9855</v>
      </c>
      <c r="P2234" s="3" t="s">
        <v>179</v>
      </c>
      <c r="Q2234" s="3" t="s">
        <v>7328</v>
      </c>
      <c r="R2234" s="5" t="s">
        <v>22461</v>
      </c>
      <c r="S2234" s="3" t="s">
        <v>1305</v>
      </c>
      <c r="T2234" s="3" t="s">
        <v>277</v>
      </c>
      <c r="V2234" s="3">
        <v>127</v>
      </c>
      <c r="W2234" s="3">
        <v>127</v>
      </c>
      <c r="X2234" s="3">
        <v>125</v>
      </c>
      <c r="Y2234" s="3">
        <v>2232</v>
      </c>
      <c r="Z2234" s="3" t="s">
        <v>40</v>
      </c>
      <c r="AA2234" s="3">
        <v>8</v>
      </c>
      <c r="AB2234" s="3">
        <v>4</v>
      </c>
      <c r="AC2234" s="3">
        <v>3677822</v>
      </c>
      <c r="AD2234" s="3">
        <v>1335944</v>
      </c>
      <c r="AE2234" s="3" t="s">
        <v>203</v>
      </c>
      <c r="AF2234" s="3">
        <v>4</v>
      </c>
      <c r="AG2234" s="3">
        <v>9</v>
      </c>
    </row>
    <row r="2235" spans="1:33" ht="15.75" customHeight="1" x14ac:dyDescent="0.15">
      <c r="A2235" s="3">
        <v>23520</v>
      </c>
      <c r="B2235" s="3">
        <v>2233</v>
      </c>
      <c r="C2235" s="3">
        <v>15</v>
      </c>
      <c r="D2235" s="3" t="s">
        <v>1930</v>
      </c>
      <c r="E2235" s="3" t="s">
        <v>9863</v>
      </c>
      <c r="F2235" s="3" t="s">
        <v>36</v>
      </c>
      <c r="G2235" s="3" t="s">
        <v>37</v>
      </c>
      <c r="H2235" s="3" t="s">
        <v>12178</v>
      </c>
      <c r="I2235" s="3" t="s">
        <v>39</v>
      </c>
      <c r="J2235" s="3">
        <v>174.7911</v>
      </c>
      <c r="K2235" s="3">
        <v>3301121</v>
      </c>
      <c r="L2235" s="3" t="s">
        <v>335</v>
      </c>
      <c r="M2235" s="3">
        <v>1</v>
      </c>
      <c r="N2235" s="3" t="s">
        <v>1930</v>
      </c>
      <c r="O2235" s="3" t="s">
        <v>9863</v>
      </c>
      <c r="P2235" s="3" t="s">
        <v>41</v>
      </c>
      <c r="Q2235" s="3" t="s">
        <v>12175</v>
      </c>
      <c r="R2235" s="5" t="s">
        <v>22463</v>
      </c>
      <c r="S2235" s="3" t="s">
        <v>12178</v>
      </c>
      <c r="T2235" s="3" t="s">
        <v>37</v>
      </c>
      <c r="V2235" s="3">
        <v>127</v>
      </c>
      <c r="W2235" s="3">
        <v>127</v>
      </c>
      <c r="X2235" s="3">
        <v>68</v>
      </c>
      <c r="Y2235" s="3">
        <v>2233</v>
      </c>
      <c r="Z2235" s="3" t="s">
        <v>335</v>
      </c>
      <c r="AA2235" s="3">
        <v>15</v>
      </c>
      <c r="AB2235" s="3">
        <v>7</v>
      </c>
      <c r="AC2235" s="3">
        <v>3301121</v>
      </c>
      <c r="AD2235" s="3">
        <v>1201320</v>
      </c>
      <c r="AE2235" s="3" t="s">
        <v>39</v>
      </c>
      <c r="AF2235" s="3">
        <v>21</v>
      </c>
      <c r="AG2235" s="3">
        <v>2</v>
      </c>
    </row>
    <row r="2236" spans="1:33" ht="15.75" customHeight="1" x14ac:dyDescent="0.15">
      <c r="A2236" s="3">
        <v>26610</v>
      </c>
      <c r="B2236" s="3">
        <v>2234</v>
      </c>
      <c r="C2236" s="3">
        <v>128</v>
      </c>
      <c r="D2236" s="3" t="s">
        <v>1936</v>
      </c>
      <c r="E2236" s="3" t="s">
        <v>9871</v>
      </c>
      <c r="F2236" s="3" t="s">
        <v>36</v>
      </c>
      <c r="G2236" s="3" t="s">
        <v>37</v>
      </c>
      <c r="H2236" s="3" t="s">
        <v>8758</v>
      </c>
      <c r="I2236" s="3" t="s">
        <v>39</v>
      </c>
      <c r="J2236" s="3">
        <v>174.7407</v>
      </c>
      <c r="K2236" s="3">
        <v>83228485</v>
      </c>
      <c r="L2236" s="3" t="s">
        <v>364</v>
      </c>
      <c r="M2236" s="3">
        <v>0</v>
      </c>
      <c r="N2236" s="3" t="s">
        <v>1936</v>
      </c>
      <c r="O2236" s="3" t="s">
        <v>9871</v>
      </c>
      <c r="P2236" s="8">
        <v>39814</v>
      </c>
      <c r="Q2236" s="3" t="s">
        <v>11165</v>
      </c>
      <c r="R2236" s="5" t="s">
        <v>22466</v>
      </c>
      <c r="S2236" s="3" t="s">
        <v>8758</v>
      </c>
      <c r="T2236" s="3" t="s">
        <v>37</v>
      </c>
      <c r="V2236" s="3">
        <v>127</v>
      </c>
      <c r="W2236" s="3">
        <v>127</v>
      </c>
      <c r="X2236" s="3">
        <v>95</v>
      </c>
      <c r="Y2236" s="3">
        <v>2234</v>
      </c>
      <c r="Z2236" s="3" t="s">
        <v>364</v>
      </c>
      <c r="AA2236" s="3">
        <v>128</v>
      </c>
      <c r="AB2236" s="3">
        <v>0</v>
      </c>
      <c r="AC2236" s="3">
        <v>83228485</v>
      </c>
      <c r="AD2236" s="3">
        <v>30293463</v>
      </c>
      <c r="AE2236" s="3" t="s">
        <v>39</v>
      </c>
      <c r="AF2236" s="3">
        <v>20</v>
      </c>
      <c r="AG2236" s="3">
        <v>2</v>
      </c>
    </row>
    <row r="2237" spans="1:33" ht="15.75" customHeight="1" x14ac:dyDescent="0.15">
      <c r="A2237" s="3">
        <v>23135</v>
      </c>
      <c r="B2237" s="3">
        <v>2235</v>
      </c>
      <c r="C2237" s="3">
        <v>45</v>
      </c>
      <c r="D2237" s="3" t="s">
        <v>1939</v>
      </c>
      <c r="E2237" s="3" t="s">
        <v>9881</v>
      </c>
      <c r="F2237" s="3" t="s">
        <v>4061</v>
      </c>
      <c r="G2237" s="3" t="s">
        <v>446</v>
      </c>
      <c r="H2237" s="3" t="s">
        <v>2435</v>
      </c>
      <c r="I2237" s="3" t="s">
        <v>2435</v>
      </c>
      <c r="J2237" s="3">
        <v>174.6018</v>
      </c>
      <c r="K2237" s="3">
        <v>2113261</v>
      </c>
      <c r="L2237" s="3" t="s">
        <v>162</v>
      </c>
      <c r="M2237" s="3">
        <v>1</v>
      </c>
      <c r="N2237" s="3" t="s">
        <v>1939</v>
      </c>
      <c r="O2237" s="3" t="s">
        <v>9881</v>
      </c>
      <c r="P2237" s="3" t="s">
        <v>91</v>
      </c>
      <c r="Q2237" s="3" t="s">
        <v>16809</v>
      </c>
      <c r="R2237" s="5" t="s">
        <v>22467</v>
      </c>
      <c r="S2237" s="3" t="s">
        <v>2435</v>
      </c>
      <c r="T2237" s="3" t="s">
        <v>446</v>
      </c>
      <c r="V2237" s="3">
        <v>88</v>
      </c>
      <c r="W2237" s="3">
        <v>84</v>
      </c>
      <c r="X2237" s="3">
        <v>127</v>
      </c>
      <c r="Y2237" s="3">
        <v>2235</v>
      </c>
      <c r="Z2237" s="3" t="s">
        <v>162</v>
      </c>
      <c r="AA2237" s="3">
        <v>45</v>
      </c>
      <c r="AB2237" s="3">
        <v>15</v>
      </c>
      <c r="AC2237" s="3">
        <v>2113261</v>
      </c>
      <c r="AD2237" s="3">
        <v>769573</v>
      </c>
      <c r="AE2237" s="3" t="s">
        <v>2435</v>
      </c>
      <c r="AF2237" s="3">
        <v>8</v>
      </c>
      <c r="AG2237" s="3">
        <v>29</v>
      </c>
    </row>
    <row r="2238" spans="1:33" ht="15.75" customHeight="1" x14ac:dyDescent="0.15">
      <c r="A2238" s="3">
        <v>19784</v>
      </c>
      <c r="B2238" s="3">
        <v>2236</v>
      </c>
      <c r="C2238" s="3">
        <v>28</v>
      </c>
      <c r="D2238" s="3" t="s">
        <v>1944</v>
      </c>
      <c r="E2238" s="3" t="s">
        <v>9891</v>
      </c>
      <c r="F2238" s="3" t="s">
        <v>3068</v>
      </c>
      <c r="G2238" s="3" t="s">
        <v>606</v>
      </c>
      <c r="H2238" s="3" t="s">
        <v>4248</v>
      </c>
      <c r="I2238" s="3" t="s">
        <v>2457</v>
      </c>
      <c r="J2238" s="3">
        <v>174.54429999999999</v>
      </c>
      <c r="K2238" s="3">
        <v>11301079</v>
      </c>
      <c r="L2238" s="3" t="s">
        <v>40</v>
      </c>
      <c r="M2238" s="3">
        <v>1</v>
      </c>
      <c r="N2238" s="3" t="s">
        <v>1944</v>
      </c>
      <c r="O2238" s="3" t="s">
        <v>9891</v>
      </c>
      <c r="P2238" s="3" t="s">
        <v>104</v>
      </c>
      <c r="Q2238" s="3" t="s">
        <v>16816</v>
      </c>
      <c r="R2238" s="5" t="s">
        <v>22470</v>
      </c>
      <c r="S2238" s="3" t="s">
        <v>4248</v>
      </c>
      <c r="T2238" s="3" t="s">
        <v>606</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15">
      <c r="A2239" s="3">
        <v>17677</v>
      </c>
      <c r="B2239" s="3">
        <v>2237</v>
      </c>
      <c r="C2239" s="3">
        <v>464</v>
      </c>
      <c r="D2239" s="3" t="s">
        <v>1959</v>
      </c>
      <c r="E2239" s="3" t="s">
        <v>9896</v>
      </c>
      <c r="F2239" s="3" t="s">
        <v>4061</v>
      </c>
      <c r="G2239" s="3" t="s">
        <v>446</v>
      </c>
      <c r="H2239" s="3" t="s">
        <v>11582</v>
      </c>
      <c r="I2239" s="3" t="s">
        <v>2435</v>
      </c>
      <c r="J2239" s="3">
        <v>174.53440000000001</v>
      </c>
      <c r="K2239" s="3">
        <v>74924761</v>
      </c>
      <c r="L2239" s="3" t="s">
        <v>101</v>
      </c>
      <c r="M2239" s="3">
        <v>4</v>
      </c>
      <c r="N2239" s="3" t="s">
        <v>1959</v>
      </c>
      <c r="O2239" s="3" t="s">
        <v>9896</v>
      </c>
      <c r="P2239" s="3" t="s">
        <v>104</v>
      </c>
      <c r="Q2239" s="3" t="s">
        <v>16824</v>
      </c>
      <c r="R2239" s="5" t="s">
        <v>22472</v>
      </c>
      <c r="S2239" s="3" t="s">
        <v>11582</v>
      </c>
      <c r="T2239" s="3" t="s">
        <v>446</v>
      </c>
      <c r="V2239" s="3">
        <v>89</v>
      </c>
      <c r="W2239" s="3">
        <v>85</v>
      </c>
      <c r="X2239" s="3">
        <v>127</v>
      </c>
      <c r="Y2239" s="3">
        <v>2237</v>
      </c>
      <c r="Z2239" s="3" t="s">
        <v>101</v>
      </c>
      <c r="AA2239" s="3">
        <v>464</v>
      </c>
      <c r="AB2239" s="3">
        <v>261</v>
      </c>
      <c r="AC2239" s="3">
        <v>74924761</v>
      </c>
      <c r="AD2239" s="3">
        <v>27291570</v>
      </c>
      <c r="AE2239" s="3" t="s">
        <v>2435</v>
      </c>
      <c r="AF2239" s="3">
        <v>10</v>
      </c>
      <c r="AG2239" s="3">
        <v>29</v>
      </c>
    </row>
    <row r="2240" spans="1:33" ht="15.75" customHeight="1" x14ac:dyDescent="0.15">
      <c r="A2240" s="3">
        <v>21993</v>
      </c>
      <c r="B2240" s="3">
        <v>2238</v>
      </c>
      <c r="C2240" s="3">
        <v>55</v>
      </c>
      <c r="D2240" s="3" t="s">
        <v>1988</v>
      </c>
      <c r="E2240" s="3" t="s">
        <v>9905</v>
      </c>
      <c r="F2240" s="3" t="s">
        <v>21189</v>
      </c>
      <c r="G2240" s="3" t="s">
        <v>915</v>
      </c>
      <c r="H2240" s="3" t="s">
        <v>13158</v>
      </c>
      <c r="I2240" s="3" t="s">
        <v>16835</v>
      </c>
      <c r="J2240" s="3">
        <v>174.4418</v>
      </c>
      <c r="K2240" s="3">
        <v>5777000</v>
      </c>
      <c r="L2240" s="3" t="s">
        <v>66</v>
      </c>
      <c r="M2240" s="3">
        <v>2</v>
      </c>
      <c r="N2240" s="3" t="s">
        <v>1988</v>
      </c>
      <c r="O2240" s="3" t="s">
        <v>9905</v>
      </c>
      <c r="P2240" s="3" t="s">
        <v>835</v>
      </c>
      <c r="Q2240" s="3" t="s">
        <v>16832</v>
      </c>
      <c r="R2240" s="5" t="s">
        <v>22473</v>
      </c>
      <c r="S2240" s="3" t="s">
        <v>13158</v>
      </c>
      <c r="T2240" s="3" t="s">
        <v>915</v>
      </c>
      <c r="V2240" s="3">
        <v>2</v>
      </c>
      <c r="W2240" s="3">
        <v>0</v>
      </c>
      <c r="X2240" s="3">
        <v>127</v>
      </c>
      <c r="Y2240" s="3">
        <v>2238</v>
      </c>
      <c r="Z2240" s="3" t="s">
        <v>66</v>
      </c>
      <c r="AA2240" s="3">
        <v>55</v>
      </c>
      <c r="AB2240" s="3">
        <v>40</v>
      </c>
      <c r="AC2240" s="3">
        <v>5777000</v>
      </c>
      <c r="AD2240" s="3">
        <v>2105000</v>
      </c>
      <c r="AF2240" s="3">
        <v>9</v>
      </c>
      <c r="AG2240" s="3">
        <v>118</v>
      </c>
    </row>
    <row r="2241" spans="1:33" ht="15.75" customHeight="1" x14ac:dyDescent="0.15">
      <c r="A2241" s="3">
        <v>22470</v>
      </c>
      <c r="B2241" s="3">
        <v>2239</v>
      </c>
      <c r="C2241" s="3">
        <v>21</v>
      </c>
      <c r="D2241" s="3" t="s">
        <v>1990</v>
      </c>
      <c r="E2241" s="3" t="s">
        <v>9915</v>
      </c>
      <c r="F2241" s="3" t="s">
        <v>297</v>
      </c>
      <c r="G2241" s="3" t="s">
        <v>146</v>
      </c>
      <c r="H2241" s="3" t="s">
        <v>13162</v>
      </c>
      <c r="I2241" s="3" t="s">
        <v>2725</v>
      </c>
      <c r="J2241" s="3">
        <v>174.42580000000001</v>
      </c>
      <c r="K2241" s="3">
        <v>4522848</v>
      </c>
      <c r="L2241" s="3" t="s">
        <v>59</v>
      </c>
      <c r="M2241" s="3">
        <v>2</v>
      </c>
      <c r="N2241" s="3" t="s">
        <v>1990</v>
      </c>
      <c r="O2241" s="3" t="s">
        <v>9915</v>
      </c>
      <c r="P2241" s="3" t="s">
        <v>835</v>
      </c>
      <c r="Q2241" s="3" t="s">
        <v>16839</v>
      </c>
      <c r="R2241" s="5" t="s">
        <v>22476</v>
      </c>
      <c r="S2241" s="3" t="s">
        <v>13162</v>
      </c>
      <c r="T2241" s="3" t="s">
        <v>146</v>
      </c>
      <c r="V2241" s="3">
        <v>52</v>
      </c>
      <c r="X2241" s="3">
        <v>127</v>
      </c>
      <c r="Y2241" s="3">
        <v>2239</v>
      </c>
      <c r="Z2241" s="3" t="s">
        <v>59</v>
      </c>
      <c r="AA2241" s="3">
        <v>21</v>
      </c>
      <c r="AB2241" s="3">
        <v>5</v>
      </c>
      <c r="AC2241" s="3">
        <v>4522848</v>
      </c>
      <c r="AD2241" s="3">
        <v>1648113</v>
      </c>
      <c r="AE2241" s="3" t="s">
        <v>2725</v>
      </c>
      <c r="AF2241" s="3">
        <v>17</v>
      </c>
      <c r="AG2241" s="3">
        <v>30</v>
      </c>
    </row>
    <row r="2242" spans="1:33" ht="15.75" customHeight="1" x14ac:dyDescent="0.15">
      <c r="A2242" s="3">
        <v>1667</v>
      </c>
      <c r="B2242" s="3">
        <v>2240</v>
      </c>
      <c r="C2242" s="3">
        <v>157</v>
      </c>
      <c r="D2242" s="3" t="s">
        <v>1992</v>
      </c>
      <c r="E2242" s="3" t="s">
        <v>9924</v>
      </c>
      <c r="F2242" s="3" t="s">
        <v>269</v>
      </c>
      <c r="G2242" s="3" t="s">
        <v>133</v>
      </c>
      <c r="H2242" s="3" t="s">
        <v>293</v>
      </c>
      <c r="I2242" s="3" t="s">
        <v>6704</v>
      </c>
      <c r="J2242" s="3">
        <v>174.3519</v>
      </c>
      <c r="K2242" s="3">
        <v>119734679</v>
      </c>
      <c r="L2242" s="3" t="s">
        <v>364</v>
      </c>
      <c r="M2242" s="3">
        <v>6</v>
      </c>
      <c r="N2242" s="3" t="s">
        <v>1992</v>
      </c>
      <c r="O2242" s="3" t="s">
        <v>9924</v>
      </c>
      <c r="P2242" s="3" t="s">
        <v>787</v>
      </c>
      <c r="Q2242" s="3" t="s">
        <v>16845</v>
      </c>
      <c r="R2242" s="5" t="s">
        <v>22478</v>
      </c>
      <c r="S2242" s="3" t="s">
        <v>293</v>
      </c>
      <c r="T2242" s="3" t="s">
        <v>133</v>
      </c>
      <c r="V2242" s="3">
        <v>59</v>
      </c>
      <c r="W2242" s="3">
        <v>0</v>
      </c>
      <c r="X2242" s="3">
        <v>96</v>
      </c>
      <c r="Y2242" s="3">
        <v>2240</v>
      </c>
      <c r="Z2242" s="3" t="s">
        <v>364</v>
      </c>
      <c r="AA2242" s="3">
        <v>157</v>
      </c>
      <c r="AB2242" s="3">
        <v>80</v>
      </c>
      <c r="AC2242" s="3">
        <v>119734679</v>
      </c>
      <c r="AD2242" s="3">
        <v>43642733</v>
      </c>
      <c r="AF2242" s="3">
        <v>20</v>
      </c>
      <c r="AG2242" s="3">
        <v>509</v>
      </c>
    </row>
    <row r="2243" spans="1:33" ht="15.75" customHeight="1" x14ac:dyDescent="0.15">
      <c r="A2243" s="3">
        <v>24948</v>
      </c>
      <c r="B2243" s="3">
        <v>2241</v>
      </c>
      <c r="C2243" s="3">
        <v>9</v>
      </c>
      <c r="D2243" s="3" t="s">
        <v>2009</v>
      </c>
      <c r="E2243" s="3" t="s">
        <v>9939</v>
      </c>
      <c r="F2243" s="3" t="s">
        <v>1438</v>
      </c>
      <c r="G2243" s="3" t="s">
        <v>495</v>
      </c>
      <c r="H2243" s="3" t="s">
        <v>2566</v>
      </c>
      <c r="I2243" s="3" t="s">
        <v>2566</v>
      </c>
      <c r="J2243" s="3">
        <v>174.2073</v>
      </c>
      <c r="K2243" s="3">
        <v>2454386</v>
      </c>
      <c r="L2243" s="3" t="s">
        <v>40</v>
      </c>
      <c r="M2243" s="3">
        <v>0</v>
      </c>
      <c r="N2243" s="3" t="s">
        <v>2009</v>
      </c>
      <c r="O2243" s="3" t="s">
        <v>9939</v>
      </c>
      <c r="P2243" s="3" t="s">
        <v>1029</v>
      </c>
      <c r="Q2243" s="3" t="s">
        <v>16853</v>
      </c>
      <c r="R2243" s="5" t="s">
        <v>22482</v>
      </c>
      <c r="S2243" s="3" t="s">
        <v>2566</v>
      </c>
      <c r="T2243" s="3" t="s">
        <v>495</v>
      </c>
      <c r="V2243" s="3">
        <v>55</v>
      </c>
      <c r="W2243" s="3">
        <v>13</v>
      </c>
      <c r="X2243" s="3">
        <v>127</v>
      </c>
      <c r="Y2243" s="3">
        <v>2241</v>
      </c>
      <c r="Z2243" s="3" t="s">
        <v>40</v>
      </c>
      <c r="AA2243" s="3">
        <v>9</v>
      </c>
      <c r="AB2243" s="3">
        <v>3</v>
      </c>
      <c r="AC2243" s="3">
        <v>2454386</v>
      </c>
      <c r="AD2243" s="3">
        <v>895084</v>
      </c>
      <c r="AE2243" s="3" t="s">
        <v>2566</v>
      </c>
      <c r="AF2243" s="3">
        <v>4</v>
      </c>
      <c r="AG2243" s="3">
        <v>47</v>
      </c>
    </row>
    <row r="2244" spans="1:33" ht="15.75" customHeight="1" x14ac:dyDescent="0.15">
      <c r="A2244" s="3">
        <v>23568</v>
      </c>
      <c r="B2244" s="3">
        <v>2242</v>
      </c>
      <c r="C2244" s="3">
        <v>90</v>
      </c>
      <c r="D2244" s="3" t="s">
        <v>2013</v>
      </c>
      <c r="E2244" s="3" t="s">
        <v>9949</v>
      </c>
      <c r="F2244" s="3" t="s">
        <v>96</v>
      </c>
      <c r="G2244" s="3" t="s">
        <v>61</v>
      </c>
      <c r="H2244" s="3" t="s">
        <v>3241</v>
      </c>
      <c r="I2244" s="3" t="s">
        <v>63</v>
      </c>
      <c r="J2244" s="3">
        <v>174.12649999999999</v>
      </c>
      <c r="K2244" s="3">
        <v>3382529</v>
      </c>
      <c r="L2244" s="3" t="s">
        <v>340</v>
      </c>
      <c r="M2244" s="3">
        <v>1</v>
      </c>
      <c r="N2244" s="3" t="s">
        <v>2013</v>
      </c>
      <c r="O2244" s="3" t="s">
        <v>9949</v>
      </c>
      <c r="P2244" s="3" t="s">
        <v>41</v>
      </c>
      <c r="Q2244" s="3" t="s">
        <v>16861</v>
      </c>
      <c r="R2244" s="5" t="s">
        <v>22485</v>
      </c>
      <c r="S2244" s="3" t="s">
        <v>3241</v>
      </c>
      <c r="T2244" s="3" t="s">
        <v>61</v>
      </c>
      <c r="V2244" s="3">
        <v>127</v>
      </c>
      <c r="W2244" s="3">
        <v>127</v>
      </c>
      <c r="X2244" s="3">
        <v>51</v>
      </c>
      <c r="Y2244" s="3">
        <v>2242</v>
      </c>
      <c r="Z2244" s="3" t="s">
        <v>340</v>
      </c>
      <c r="AA2244" s="3">
        <v>90</v>
      </c>
      <c r="AB2244" s="3">
        <v>40</v>
      </c>
      <c r="AC2244" s="3">
        <v>3382529</v>
      </c>
      <c r="AD2244" s="3">
        <v>1233930</v>
      </c>
      <c r="AE2244" s="3" t="s">
        <v>63</v>
      </c>
      <c r="AF2244" s="3">
        <v>6</v>
      </c>
      <c r="AG2244" s="3">
        <v>3</v>
      </c>
    </row>
    <row r="2245" spans="1:33" ht="15.75" customHeight="1" x14ac:dyDescent="0.15">
      <c r="A2245" s="3">
        <v>17938</v>
      </c>
      <c r="B2245" s="3">
        <v>2243</v>
      </c>
      <c r="C2245" s="3">
        <v>53</v>
      </c>
      <c r="D2245" s="3" t="s">
        <v>2017</v>
      </c>
      <c r="E2245" s="3" t="s">
        <v>9957</v>
      </c>
      <c r="F2245" s="3" t="s">
        <v>1009</v>
      </c>
      <c r="G2245" s="3" t="s">
        <v>403</v>
      </c>
      <c r="H2245" s="3" t="s">
        <v>13172</v>
      </c>
      <c r="I2245" s="3" t="s">
        <v>203</v>
      </c>
      <c r="J2245" s="3">
        <v>174.1114</v>
      </c>
      <c r="K2245" s="3">
        <v>14945354</v>
      </c>
      <c r="L2245" s="3" t="s">
        <v>71</v>
      </c>
      <c r="M2245" s="3">
        <v>4</v>
      </c>
      <c r="N2245" s="3" t="s">
        <v>2017</v>
      </c>
      <c r="O2245" s="3" t="s">
        <v>9957</v>
      </c>
      <c r="P2245" s="3" t="s">
        <v>104</v>
      </c>
      <c r="Q2245" s="3" t="s">
        <v>16868</v>
      </c>
      <c r="R2245" s="5" t="s">
        <v>22488</v>
      </c>
      <c r="S2245" s="3" t="s">
        <v>13172</v>
      </c>
      <c r="T2245" s="3" t="s">
        <v>403</v>
      </c>
      <c r="V2245" s="3">
        <v>68</v>
      </c>
      <c r="W2245" s="3">
        <v>127</v>
      </c>
      <c r="X2245" s="3">
        <v>127</v>
      </c>
      <c r="Y2245" s="3">
        <v>2243</v>
      </c>
      <c r="Z2245" s="3" t="s">
        <v>71</v>
      </c>
      <c r="AA2245" s="3">
        <v>53</v>
      </c>
      <c r="AB2245" s="3">
        <v>40</v>
      </c>
      <c r="AC2245" s="3">
        <v>14945354</v>
      </c>
      <c r="AD2245" s="3">
        <v>5452293</v>
      </c>
      <c r="AE2245" s="3" t="s">
        <v>203</v>
      </c>
      <c r="AF2245" s="3">
        <v>5</v>
      </c>
      <c r="AG2245" s="3">
        <v>9</v>
      </c>
    </row>
    <row r="2246" spans="1:33" ht="15.75" customHeight="1" x14ac:dyDescent="0.15">
      <c r="A2246" s="3">
        <v>23362</v>
      </c>
      <c r="B2246" s="3">
        <v>2244</v>
      </c>
      <c r="C2246" s="3">
        <v>90</v>
      </c>
      <c r="D2246" s="3" t="s">
        <v>2023</v>
      </c>
      <c r="E2246" s="3" t="s">
        <v>9967</v>
      </c>
      <c r="F2246" s="3" t="s">
        <v>657</v>
      </c>
      <c r="G2246" s="3" t="s">
        <v>246</v>
      </c>
      <c r="H2246" s="3" t="s">
        <v>3818</v>
      </c>
      <c r="I2246" s="3" t="s">
        <v>3818</v>
      </c>
      <c r="J2246" s="3">
        <v>174.1009</v>
      </c>
      <c r="K2246" s="3">
        <v>4623504</v>
      </c>
      <c r="L2246" s="3" t="s">
        <v>162</v>
      </c>
      <c r="M2246" s="3">
        <v>1</v>
      </c>
      <c r="N2246" s="3" t="s">
        <v>2023</v>
      </c>
      <c r="O2246" s="3" t="s">
        <v>9967</v>
      </c>
      <c r="P2246" s="3" t="s">
        <v>41</v>
      </c>
      <c r="Q2246" s="3" t="s">
        <v>16875</v>
      </c>
      <c r="R2246" s="5" t="s">
        <v>22491</v>
      </c>
      <c r="S2246" s="3" t="s">
        <v>3818</v>
      </c>
      <c r="T2246" s="3" t="s">
        <v>246</v>
      </c>
      <c r="V2246" s="3">
        <v>127</v>
      </c>
      <c r="W2246" s="3">
        <v>44</v>
      </c>
      <c r="X2246" s="3">
        <v>127</v>
      </c>
      <c r="Y2246" s="3">
        <v>2244</v>
      </c>
      <c r="Z2246" s="3" t="s">
        <v>162</v>
      </c>
      <c r="AA2246" s="3">
        <v>90</v>
      </c>
      <c r="AB2246" s="3">
        <v>30</v>
      </c>
      <c r="AC2246" s="3">
        <v>4623504</v>
      </c>
      <c r="AD2246" s="3">
        <v>1686789</v>
      </c>
      <c r="AE2246" s="3" t="s">
        <v>3818</v>
      </c>
      <c r="AF2246" s="3">
        <v>8</v>
      </c>
      <c r="AG2246" s="3">
        <v>22</v>
      </c>
    </row>
    <row r="2247" spans="1:33" ht="15.75" customHeight="1" x14ac:dyDescent="0.15">
      <c r="A2247" s="3">
        <v>5797</v>
      </c>
      <c r="B2247" s="3">
        <v>2245</v>
      </c>
      <c r="C2247" s="3">
        <v>41</v>
      </c>
      <c r="D2247" s="3" t="s">
        <v>2030</v>
      </c>
      <c r="E2247" s="3" t="s">
        <v>9977</v>
      </c>
      <c r="F2247" s="3" t="s">
        <v>269</v>
      </c>
      <c r="G2247" s="3" t="s">
        <v>133</v>
      </c>
      <c r="H2247" s="3" t="s">
        <v>13177</v>
      </c>
      <c r="I2247" s="3" t="s">
        <v>16884</v>
      </c>
      <c r="J2247" s="3">
        <v>174.08019999999999</v>
      </c>
      <c r="K2247" s="3">
        <v>26310671</v>
      </c>
      <c r="L2247" s="3" t="s">
        <v>335</v>
      </c>
      <c r="M2247" s="3">
        <v>3</v>
      </c>
      <c r="N2247" s="3" t="s">
        <v>2030</v>
      </c>
      <c r="O2247" s="3" t="s">
        <v>9977</v>
      </c>
      <c r="P2247" s="3" t="s">
        <v>787</v>
      </c>
      <c r="Q2247" s="3" t="s">
        <v>16882</v>
      </c>
      <c r="R2247" s="5" t="s">
        <v>22494</v>
      </c>
      <c r="S2247" s="3" t="s">
        <v>13177</v>
      </c>
      <c r="T2247" s="3" t="s">
        <v>133</v>
      </c>
      <c r="V2247" s="3">
        <v>60</v>
      </c>
      <c r="W2247" s="3">
        <v>0</v>
      </c>
      <c r="X2247" s="3">
        <v>69</v>
      </c>
      <c r="Y2247" s="3">
        <v>2245</v>
      </c>
      <c r="Z2247" s="3" t="s">
        <v>335</v>
      </c>
      <c r="AA2247" s="3">
        <v>41</v>
      </c>
      <c r="AB2247" s="3">
        <v>10</v>
      </c>
      <c r="AC2247" s="3">
        <v>26310671</v>
      </c>
      <c r="AD2247" s="3">
        <v>9599626</v>
      </c>
      <c r="AF2247" s="3">
        <v>21</v>
      </c>
      <c r="AG2247" s="3">
        <v>198</v>
      </c>
    </row>
    <row r="2248" spans="1:33" ht="15.75" customHeight="1" x14ac:dyDescent="0.15">
      <c r="A2248" s="3">
        <v>23879</v>
      </c>
      <c r="B2248" s="3">
        <v>2246</v>
      </c>
      <c r="C2248" s="3">
        <v>32</v>
      </c>
      <c r="D2248" s="3" t="s">
        <v>2034</v>
      </c>
      <c r="E2248" s="3" t="s">
        <v>9984</v>
      </c>
      <c r="F2248" s="3" t="s">
        <v>143</v>
      </c>
      <c r="G2248" s="3" t="s">
        <v>77</v>
      </c>
      <c r="H2248" s="3" t="s">
        <v>2835</v>
      </c>
      <c r="I2248" s="3" t="s">
        <v>79</v>
      </c>
      <c r="J2248" s="3">
        <v>173.98990000000001</v>
      </c>
      <c r="K2248" s="3">
        <v>2770090</v>
      </c>
      <c r="L2248" s="3" t="s">
        <v>75</v>
      </c>
      <c r="M2248" s="3">
        <v>1</v>
      </c>
      <c r="N2248" s="3" t="s">
        <v>2034</v>
      </c>
      <c r="O2248" s="3" t="s">
        <v>9984</v>
      </c>
      <c r="P2248" s="3" t="s">
        <v>787</v>
      </c>
      <c r="Q2248" s="3" t="s">
        <v>2825</v>
      </c>
      <c r="R2248" s="5" t="s">
        <v>22495</v>
      </c>
      <c r="S2248" s="3" t="s">
        <v>2835</v>
      </c>
      <c r="T2248" s="3" t="s">
        <v>77</v>
      </c>
      <c r="V2248" s="3">
        <v>71</v>
      </c>
      <c r="W2248" s="3">
        <v>68</v>
      </c>
      <c r="X2248" s="3">
        <v>58</v>
      </c>
      <c r="Y2248" s="3">
        <v>2246</v>
      </c>
      <c r="Z2248" s="3" t="s">
        <v>75</v>
      </c>
      <c r="AA2248" s="3">
        <v>32</v>
      </c>
      <c r="AB2248" s="3">
        <v>10</v>
      </c>
      <c r="AC2248" s="3">
        <v>2770090</v>
      </c>
      <c r="AD2248" s="3">
        <v>1011019</v>
      </c>
      <c r="AE2248" s="3" t="s">
        <v>79</v>
      </c>
      <c r="AF2248" s="3">
        <v>14</v>
      </c>
      <c r="AG2248" s="3">
        <v>6</v>
      </c>
    </row>
    <row r="2249" spans="1:33" ht="15.75" customHeight="1" x14ac:dyDescent="0.15">
      <c r="A2249" s="3">
        <v>17563</v>
      </c>
      <c r="B2249" s="3">
        <v>2247</v>
      </c>
      <c r="C2249" s="3">
        <v>35</v>
      </c>
      <c r="D2249" s="3" t="s">
        <v>2037</v>
      </c>
      <c r="E2249" s="3" t="s">
        <v>9991</v>
      </c>
      <c r="F2249" s="3" t="s">
        <v>6767</v>
      </c>
      <c r="G2249" s="3" t="s">
        <v>796</v>
      </c>
      <c r="H2249" s="3" t="s">
        <v>4456</v>
      </c>
      <c r="I2249" s="3" t="s">
        <v>4522</v>
      </c>
      <c r="J2249" s="3">
        <v>173.96530000000001</v>
      </c>
      <c r="K2249" s="3">
        <v>8488823</v>
      </c>
      <c r="L2249" s="3" t="s">
        <v>71</v>
      </c>
      <c r="M2249" s="3">
        <v>4</v>
      </c>
      <c r="N2249" s="3" t="s">
        <v>2037</v>
      </c>
      <c r="O2249" s="3" t="s">
        <v>9991</v>
      </c>
      <c r="P2249" s="3" t="s">
        <v>987</v>
      </c>
      <c r="Q2249" s="3" t="s">
        <v>16892</v>
      </c>
      <c r="R2249" s="5" t="s">
        <v>22498</v>
      </c>
      <c r="S2249" s="3" t="s">
        <v>4456</v>
      </c>
      <c r="T2249" s="3" t="s">
        <v>796</v>
      </c>
      <c r="V2249" s="3">
        <v>14</v>
      </c>
      <c r="W2249" s="3">
        <v>0</v>
      </c>
      <c r="X2249" s="3">
        <v>127</v>
      </c>
      <c r="Y2249" s="3">
        <v>2247</v>
      </c>
      <c r="Z2249" s="3" t="s">
        <v>71</v>
      </c>
      <c r="AA2249" s="3">
        <v>35</v>
      </c>
      <c r="AB2249" s="3">
        <v>10</v>
      </c>
      <c r="AC2249" s="3">
        <v>8488823</v>
      </c>
      <c r="AD2249" s="3">
        <v>3098503</v>
      </c>
      <c r="AF2249" s="3">
        <v>5</v>
      </c>
      <c r="AG2249" s="3">
        <v>57</v>
      </c>
    </row>
    <row r="2250" spans="1:33" ht="15.75" customHeight="1" x14ac:dyDescent="0.15">
      <c r="A2250" s="3">
        <v>6441</v>
      </c>
      <c r="B2250" s="3">
        <v>2248</v>
      </c>
      <c r="C2250" s="3">
        <v>109</v>
      </c>
      <c r="D2250" s="3" t="s">
        <v>2039</v>
      </c>
      <c r="E2250" s="3" t="s">
        <v>9998</v>
      </c>
      <c r="F2250" s="3" t="s">
        <v>931</v>
      </c>
      <c r="G2250" s="3" t="s">
        <v>378</v>
      </c>
      <c r="H2250" s="3" t="s">
        <v>13185</v>
      </c>
      <c r="I2250" s="3" t="s">
        <v>16902</v>
      </c>
      <c r="J2250" s="3">
        <v>173.89109999999999</v>
      </c>
      <c r="K2250" s="3">
        <v>146019537</v>
      </c>
      <c r="L2250" s="3" t="s">
        <v>364</v>
      </c>
      <c r="M2250" s="3">
        <v>4</v>
      </c>
      <c r="N2250" s="3" t="s">
        <v>2039</v>
      </c>
      <c r="O2250" s="3" t="s">
        <v>9998</v>
      </c>
      <c r="P2250" s="3" t="s">
        <v>6675</v>
      </c>
      <c r="Q2250" s="3" t="s">
        <v>16899</v>
      </c>
      <c r="R2250" s="5" t="s">
        <v>22500</v>
      </c>
      <c r="S2250" s="3" t="s">
        <v>13185</v>
      </c>
      <c r="T2250" s="3" t="s">
        <v>378</v>
      </c>
      <c r="V2250" s="3">
        <v>27</v>
      </c>
      <c r="W2250" s="3">
        <v>0</v>
      </c>
      <c r="X2250" s="3">
        <v>97</v>
      </c>
      <c r="Y2250" s="3">
        <v>2248</v>
      </c>
      <c r="Z2250" s="3" t="s">
        <v>364</v>
      </c>
      <c r="AA2250" s="3">
        <v>109</v>
      </c>
      <c r="AB2250" s="3">
        <v>66</v>
      </c>
      <c r="AC2250" s="3">
        <v>146019537</v>
      </c>
      <c r="AD2250" s="3">
        <v>53312995</v>
      </c>
      <c r="AF2250" s="3">
        <v>20</v>
      </c>
      <c r="AG2250" s="3">
        <v>686</v>
      </c>
    </row>
    <row r="2251" spans="1:33" ht="15.75" customHeight="1" x14ac:dyDescent="0.15">
      <c r="A2251" s="3">
        <v>26520</v>
      </c>
      <c r="B2251" s="3">
        <v>2249</v>
      </c>
      <c r="C2251" s="3">
        <v>10</v>
      </c>
      <c r="D2251" s="3" t="s">
        <v>2041</v>
      </c>
      <c r="E2251" s="3" t="s">
        <v>10008</v>
      </c>
      <c r="F2251" s="3" t="s">
        <v>36</v>
      </c>
      <c r="G2251" s="3" t="s">
        <v>37</v>
      </c>
      <c r="H2251" s="3" t="s">
        <v>7503</v>
      </c>
      <c r="I2251" s="3" t="s">
        <v>5922</v>
      </c>
      <c r="J2251" s="3">
        <v>173.85390000000001</v>
      </c>
      <c r="K2251" s="3">
        <v>2671472</v>
      </c>
      <c r="L2251" s="3" t="s">
        <v>162</v>
      </c>
      <c r="M2251" s="3">
        <v>0</v>
      </c>
      <c r="N2251" s="3" t="s">
        <v>2041</v>
      </c>
      <c r="O2251" s="3" t="s">
        <v>10008</v>
      </c>
      <c r="P2251" s="8">
        <v>37987</v>
      </c>
      <c r="Q2251" s="3" t="s">
        <v>9317</v>
      </c>
      <c r="R2251" s="5" t="s">
        <v>22503</v>
      </c>
      <c r="S2251" s="3" t="s">
        <v>7503</v>
      </c>
      <c r="T2251" s="3" t="s">
        <v>37</v>
      </c>
      <c r="V2251" s="3">
        <v>127</v>
      </c>
      <c r="W2251" s="3">
        <v>0</v>
      </c>
      <c r="X2251" s="3">
        <v>127</v>
      </c>
      <c r="Y2251" s="3">
        <v>2249</v>
      </c>
      <c r="Z2251" s="3" t="s">
        <v>162</v>
      </c>
      <c r="AA2251" s="3">
        <v>10</v>
      </c>
      <c r="AB2251" s="3">
        <v>5</v>
      </c>
      <c r="AC2251" s="3">
        <v>2671472</v>
      </c>
      <c r="AD2251" s="3">
        <v>975510</v>
      </c>
      <c r="AF2251" s="3">
        <v>8</v>
      </c>
      <c r="AG2251" s="3">
        <v>75</v>
      </c>
    </row>
    <row r="2252" spans="1:33" ht="15.75" customHeight="1" x14ac:dyDescent="0.15">
      <c r="A2252" s="3">
        <v>25627</v>
      </c>
      <c r="B2252" s="3">
        <v>2250</v>
      </c>
      <c r="C2252" s="3">
        <v>33</v>
      </c>
      <c r="D2252" s="3" t="s">
        <v>2063</v>
      </c>
      <c r="E2252" s="3" t="s">
        <v>10018</v>
      </c>
      <c r="F2252" s="3" t="s">
        <v>210</v>
      </c>
      <c r="G2252" s="3" t="s">
        <v>114</v>
      </c>
      <c r="H2252" s="3" t="s">
        <v>116</v>
      </c>
      <c r="I2252" s="3" t="s">
        <v>116</v>
      </c>
      <c r="J2252" s="3">
        <v>173.6593</v>
      </c>
      <c r="K2252" s="3">
        <v>10298976</v>
      </c>
      <c r="L2252" s="3" t="s">
        <v>59</v>
      </c>
      <c r="M2252" s="3">
        <v>0</v>
      </c>
      <c r="N2252" s="3" t="s">
        <v>2063</v>
      </c>
      <c r="O2252" s="3" t="s">
        <v>10018</v>
      </c>
      <c r="P2252" s="8">
        <v>37622</v>
      </c>
      <c r="Q2252" s="3" t="s">
        <v>16910</v>
      </c>
      <c r="R2252" s="5" t="s">
        <v>22504</v>
      </c>
      <c r="S2252" s="3" t="s">
        <v>116</v>
      </c>
      <c r="T2252" s="3" t="s">
        <v>114</v>
      </c>
      <c r="V2252" s="3">
        <v>49</v>
      </c>
      <c r="W2252" s="3">
        <v>43</v>
      </c>
      <c r="X2252" s="3">
        <v>127</v>
      </c>
      <c r="Y2252" s="3">
        <v>2250</v>
      </c>
      <c r="Z2252" s="3" t="s">
        <v>59</v>
      </c>
      <c r="AA2252" s="3">
        <v>33</v>
      </c>
      <c r="AB2252" s="3">
        <v>20</v>
      </c>
      <c r="AC2252" s="3">
        <v>10298976</v>
      </c>
      <c r="AD2252" s="3">
        <v>3763430</v>
      </c>
      <c r="AE2252" s="3" t="s">
        <v>116</v>
      </c>
      <c r="AF2252" s="3">
        <v>17</v>
      </c>
      <c r="AG2252" s="3">
        <v>46</v>
      </c>
    </row>
    <row r="2253" spans="1:33" ht="15.75" customHeight="1" x14ac:dyDescent="0.15">
      <c r="A2253" s="3">
        <v>25138</v>
      </c>
      <c r="B2253" s="3">
        <v>2251</v>
      </c>
      <c r="C2253" s="3">
        <v>29</v>
      </c>
      <c r="D2253" s="3" t="s">
        <v>2070</v>
      </c>
      <c r="E2253" s="3" t="s">
        <v>10024</v>
      </c>
      <c r="F2253" s="3" t="s">
        <v>6874</v>
      </c>
      <c r="G2253" s="3" t="s">
        <v>621</v>
      </c>
      <c r="H2253" s="3" t="s">
        <v>384</v>
      </c>
      <c r="I2253" s="3" t="s">
        <v>4662</v>
      </c>
      <c r="J2253" s="3">
        <v>173.57089999999999</v>
      </c>
      <c r="K2253" s="3">
        <v>6191361</v>
      </c>
      <c r="L2253" s="3" t="s">
        <v>71</v>
      </c>
      <c r="M2253" s="3">
        <v>0</v>
      </c>
      <c r="N2253" s="3" t="s">
        <v>2070</v>
      </c>
      <c r="O2253" s="3" t="s">
        <v>10024</v>
      </c>
      <c r="P2253" s="8">
        <v>38353</v>
      </c>
      <c r="Q2253" s="3" t="s">
        <v>16917</v>
      </c>
      <c r="R2253" s="5" t="s">
        <v>22507</v>
      </c>
      <c r="S2253" s="3" t="s">
        <v>384</v>
      </c>
      <c r="T2253" s="3" t="s">
        <v>621</v>
      </c>
      <c r="V2253" s="3">
        <v>37</v>
      </c>
      <c r="W2253" s="3">
        <v>24</v>
      </c>
      <c r="X2253" s="3">
        <v>127</v>
      </c>
      <c r="Y2253" s="3">
        <v>2251</v>
      </c>
      <c r="Z2253" s="3" t="s">
        <v>71</v>
      </c>
      <c r="AA2253" s="3">
        <v>29</v>
      </c>
      <c r="AB2253" s="3">
        <v>7</v>
      </c>
      <c r="AC2253" s="3">
        <v>6191361</v>
      </c>
      <c r="AD2253" s="3">
        <v>2263165</v>
      </c>
      <c r="AE2253" s="3" t="s">
        <v>4662</v>
      </c>
      <c r="AF2253" s="3">
        <v>5</v>
      </c>
      <c r="AG2253" s="3">
        <v>82</v>
      </c>
    </row>
    <row r="2254" spans="1:33" ht="15.75" customHeight="1" x14ac:dyDescent="0.15">
      <c r="A2254" s="3">
        <v>26280</v>
      </c>
      <c r="B2254" s="3">
        <v>2252</v>
      </c>
      <c r="C2254" s="3">
        <v>23</v>
      </c>
      <c r="D2254" s="3" t="s">
        <v>2072</v>
      </c>
      <c r="E2254" s="3" t="s">
        <v>10030</v>
      </c>
      <c r="F2254" s="3" t="s">
        <v>657</v>
      </c>
      <c r="G2254" s="3" t="s">
        <v>246</v>
      </c>
      <c r="H2254" s="3" t="s">
        <v>240</v>
      </c>
      <c r="I2254" s="3" t="s">
        <v>240</v>
      </c>
      <c r="J2254" s="3">
        <v>173.55719999999999</v>
      </c>
      <c r="K2254" s="3">
        <v>8310040</v>
      </c>
      <c r="L2254" s="3" t="s">
        <v>600</v>
      </c>
      <c r="M2254" s="3">
        <v>0</v>
      </c>
      <c r="N2254" s="3" t="s">
        <v>2072</v>
      </c>
      <c r="O2254" s="3" t="s">
        <v>10030</v>
      </c>
      <c r="P2254" s="8">
        <v>37987</v>
      </c>
      <c r="Q2254" s="3" t="s">
        <v>16923</v>
      </c>
      <c r="R2254" s="5" t="s">
        <v>22508</v>
      </c>
      <c r="S2254" s="3" t="s">
        <v>240</v>
      </c>
      <c r="T2254" s="3" t="s">
        <v>246</v>
      </c>
      <c r="V2254" s="3">
        <v>127</v>
      </c>
      <c r="W2254" s="3">
        <v>48</v>
      </c>
      <c r="X2254" s="3">
        <v>36</v>
      </c>
      <c r="Y2254" s="3">
        <v>2252</v>
      </c>
      <c r="Z2254" s="3" t="s">
        <v>600</v>
      </c>
      <c r="AA2254" s="3">
        <v>23</v>
      </c>
      <c r="AB2254" s="3">
        <v>7</v>
      </c>
      <c r="AC2254" s="3">
        <v>8310040</v>
      </c>
      <c r="AD2254" s="3">
        <v>3037771</v>
      </c>
      <c r="AE2254" s="3" t="s">
        <v>240</v>
      </c>
      <c r="AF2254" s="3">
        <v>13</v>
      </c>
      <c r="AG2254" s="3">
        <v>18</v>
      </c>
    </row>
    <row r="2255" spans="1:33" ht="15.75" customHeight="1" x14ac:dyDescent="0.15">
      <c r="A2255" s="3">
        <v>2513</v>
      </c>
      <c r="B2255" s="3">
        <v>2253</v>
      </c>
      <c r="C2255" s="3">
        <v>425</v>
      </c>
      <c r="D2255" s="3" t="s">
        <v>2075</v>
      </c>
      <c r="E2255" s="3" t="s">
        <v>10038</v>
      </c>
      <c r="F2255" s="3" t="s">
        <v>1105</v>
      </c>
      <c r="G2255" s="3" t="s">
        <v>486</v>
      </c>
      <c r="H2255" s="3" t="s">
        <v>6983</v>
      </c>
      <c r="I2255" s="3" t="s">
        <v>488</v>
      </c>
      <c r="J2255" s="3">
        <v>173.5378</v>
      </c>
      <c r="K2255" s="3">
        <v>50366838</v>
      </c>
      <c r="L2255" s="3" t="s">
        <v>66</v>
      </c>
      <c r="M2255" s="3">
        <v>7</v>
      </c>
      <c r="N2255" s="3" t="s">
        <v>2075</v>
      </c>
      <c r="O2255" s="3" t="s">
        <v>10038</v>
      </c>
      <c r="P2255" s="3" t="s">
        <v>541</v>
      </c>
      <c r="Q2255" s="3" t="s">
        <v>16932</v>
      </c>
      <c r="R2255" s="5" t="s">
        <v>22511</v>
      </c>
      <c r="S2255" s="3" t="s">
        <v>6983</v>
      </c>
      <c r="T2255" s="3" t="s">
        <v>486</v>
      </c>
      <c r="V2255" s="3">
        <v>42</v>
      </c>
      <c r="W2255" s="3">
        <v>30</v>
      </c>
      <c r="X2255" s="3">
        <v>127</v>
      </c>
      <c r="Y2255" s="3">
        <v>2253</v>
      </c>
      <c r="Z2255" s="3" t="s">
        <v>66</v>
      </c>
      <c r="AA2255" s="3">
        <v>425</v>
      </c>
      <c r="AB2255" s="3">
        <v>147</v>
      </c>
      <c r="AC2255" s="3">
        <v>50366838</v>
      </c>
      <c r="AD2255" s="3">
        <v>18413120</v>
      </c>
      <c r="AE2255" s="3" t="s">
        <v>488</v>
      </c>
      <c r="AF2255" s="3">
        <v>9</v>
      </c>
      <c r="AG2255" s="3">
        <v>50</v>
      </c>
    </row>
    <row r="2256" spans="1:33" ht="15.75" customHeight="1" x14ac:dyDescent="0.15">
      <c r="A2256" s="3">
        <v>24031</v>
      </c>
      <c r="B2256" s="3">
        <v>2254</v>
      </c>
      <c r="C2256" s="3">
        <v>52</v>
      </c>
      <c r="D2256" s="3" t="s">
        <v>2077</v>
      </c>
      <c r="E2256" s="3" t="s">
        <v>10046</v>
      </c>
      <c r="F2256" s="3" t="s">
        <v>657</v>
      </c>
      <c r="G2256" s="3" t="s">
        <v>246</v>
      </c>
      <c r="H2256" s="3" t="s">
        <v>240</v>
      </c>
      <c r="I2256" s="3" t="s">
        <v>240</v>
      </c>
      <c r="J2256" s="3">
        <v>173.48560000000001</v>
      </c>
      <c r="K2256" s="3">
        <v>5474746</v>
      </c>
      <c r="L2256" s="3" t="s">
        <v>66</v>
      </c>
      <c r="M2256" s="3">
        <v>1</v>
      </c>
      <c r="N2256" s="3" t="s">
        <v>2077</v>
      </c>
      <c r="O2256" s="3" t="s">
        <v>10046</v>
      </c>
      <c r="P2256" s="3" t="s">
        <v>835</v>
      </c>
      <c r="Q2256" s="3" t="s">
        <v>16941</v>
      </c>
      <c r="R2256" s="5" t="s">
        <v>22514</v>
      </c>
      <c r="S2256" s="3" t="s">
        <v>240</v>
      </c>
      <c r="T2256" s="3" t="s">
        <v>246</v>
      </c>
      <c r="V2256" s="3">
        <v>127</v>
      </c>
      <c r="W2256" s="3">
        <v>49</v>
      </c>
      <c r="X2256" s="3">
        <v>127</v>
      </c>
      <c r="Y2256" s="3">
        <v>2254</v>
      </c>
      <c r="Z2256" s="3" t="s">
        <v>66</v>
      </c>
      <c r="AA2256" s="3">
        <v>52</v>
      </c>
      <c r="AB2256" s="3">
        <v>23</v>
      </c>
      <c r="AC2256" s="3">
        <v>5474746</v>
      </c>
      <c r="AD2256" s="3">
        <v>2001841</v>
      </c>
      <c r="AE2256" s="3" t="s">
        <v>240</v>
      </c>
      <c r="AF2256" s="3">
        <v>9</v>
      </c>
      <c r="AG2256" s="3">
        <v>18</v>
      </c>
    </row>
    <row r="2257" spans="1:33" ht="15.75" customHeight="1" x14ac:dyDescent="0.15">
      <c r="A2257" s="3">
        <v>21486</v>
      </c>
      <c r="B2257" s="3">
        <v>2255</v>
      </c>
      <c r="C2257" s="3">
        <v>469</v>
      </c>
      <c r="D2257" s="5" t="s">
        <v>285</v>
      </c>
      <c r="E2257" s="3" t="s">
        <v>10056</v>
      </c>
      <c r="F2257" s="3" t="s">
        <v>36</v>
      </c>
      <c r="G2257" s="3" t="s">
        <v>37</v>
      </c>
      <c r="H2257" s="3" t="s">
        <v>188</v>
      </c>
      <c r="I2257" s="3" t="s">
        <v>69</v>
      </c>
      <c r="J2257" s="3">
        <v>173.41300000000001</v>
      </c>
      <c r="K2257" s="3">
        <v>167892000</v>
      </c>
      <c r="L2257" s="3" t="s">
        <v>40</v>
      </c>
      <c r="M2257" s="3">
        <v>1</v>
      </c>
      <c r="N2257" s="5" t="s">
        <v>285</v>
      </c>
      <c r="O2257" s="3" t="s">
        <v>10056</v>
      </c>
      <c r="P2257" s="3" t="s">
        <v>91</v>
      </c>
      <c r="Q2257" s="3" t="s">
        <v>291</v>
      </c>
      <c r="R2257" s="5" t="s">
        <v>22516</v>
      </c>
      <c r="S2257" s="3" t="s">
        <v>188</v>
      </c>
      <c r="T2257" s="3" t="s">
        <v>37</v>
      </c>
      <c r="V2257" s="3">
        <v>127</v>
      </c>
      <c r="W2257" s="3">
        <v>29</v>
      </c>
      <c r="X2257" s="3">
        <v>127</v>
      </c>
      <c r="Y2257" s="3">
        <v>2255</v>
      </c>
      <c r="Z2257" s="3" t="s">
        <v>40</v>
      </c>
      <c r="AA2257" s="3">
        <v>469</v>
      </c>
      <c r="AB2257" s="3">
        <v>0</v>
      </c>
      <c r="AC2257" s="3">
        <v>167892000</v>
      </c>
      <c r="AD2257" s="3">
        <v>61406000</v>
      </c>
      <c r="AE2257" s="3" t="s">
        <v>69</v>
      </c>
      <c r="AF2257" s="3">
        <v>4</v>
      </c>
      <c r="AG2257" s="3">
        <v>20</v>
      </c>
    </row>
    <row r="2258" spans="1:33" ht="15.75" customHeight="1" x14ac:dyDescent="0.15">
      <c r="A2258" s="3">
        <v>65</v>
      </c>
      <c r="B2258" s="3">
        <v>2256</v>
      </c>
      <c r="C2258" s="3">
        <v>1200</v>
      </c>
      <c r="D2258" s="3" t="s">
        <v>2085</v>
      </c>
      <c r="E2258" s="3" t="s">
        <v>10065</v>
      </c>
      <c r="F2258" s="3" t="s">
        <v>1193</v>
      </c>
      <c r="G2258" s="3" t="s">
        <v>564</v>
      </c>
      <c r="H2258" s="3" t="s">
        <v>7862</v>
      </c>
      <c r="I2258" s="3" t="s">
        <v>63</v>
      </c>
      <c r="J2258" s="3">
        <v>173.2431</v>
      </c>
      <c r="K2258" s="3">
        <v>15814574</v>
      </c>
      <c r="L2258" s="3" t="s">
        <v>101</v>
      </c>
      <c r="M2258" s="3">
        <v>5</v>
      </c>
      <c r="N2258" s="3" t="s">
        <v>2085</v>
      </c>
      <c r="O2258" s="3" t="s">
        <v>10065</v>
      </c>
      <c r="P2258" s="3" t="s">
        <v>835</v>
      </c>
      <c r="Q2258" s="3" t="s">
        <v>16953</v>
      </c>
      <c r="R2258" s="5" t="s">
        <v>22519</v>
      </c>
      <c r="S2258" s="3" t="s">
        <v>7862</v>
      </c>
      <c r="T2258" s="3" t="s">
        <v>564</v>
      </c>
      <c r="V2258" s="3">
        <v>63</v>
      </c>
      <c r="W2258" s="3">
        <v>127</v>
      </c>
      <c r="X2258" s="3">
        <v>127</v>
      </c>
      <c r="Y2258" s="3">
        <v>2256</v>
      </c>
      <c r="Z2258" s="3" t="s">
        <v>101</v>
      </c>
      <c r="AA2258" s="3">
        <v>1200</v>
      </c>
      <c r="AB2258" s="3">
        <v>572</v>
      </c>
      <c r="AC2258" s="3">
        <v>15814574</v>
      </c>
      <c r="AD2258" s="3">
        <v>5787730</v>
      </c>
      <c r="AE2258" s="3" t="s">
        <v>63</v>
      </c>
      <c r="AF2258" s="3">
        <v>10</v>
      </c>
      <c r="AG2258" s="3">
        <v>3</v>
      </c>
    </row>
    <row r="2259" spans="1:33" ht="15.75" customHeight="1" x14ac:dyDescent="0.15">
      <c r="A2259" s="3">
        <v>22560</v>
      </c>
      <c r="B2259" s="3">
        <v>2257</v>
      </c>
      <c r="C2259" s="3">
        <v>252</v>
      </c>
      <c r="D2259" s="3" t="s">
        <v>2089</v>
      </c>
      <c r="E2259" s="3" t="s">
        <v>10076</v>
      </c>
      <c r="F2259" s="3" t="s">
        <v>331</v>
      </c>
      <c r="G2259" s="3" t="s">
        <v>167</v>
      </c>
      <c r="H2259" s="3" t="s">
        <v>13214</v>
      </c>
      <c r="I2259" s="3" t="s">
        <v>12204</v>
      </c>
      <c r="J2259" s="3">
        <v>173.14099999999999</v>
      </c>
      <c r="K2259" s="3">
        <v>21294407</v>
      </c>
      <c r="L2259" s="3" t="s">
        <v>122</v>
      </c>
      <c r="M2259" s="3">
        <v>2</v>
      </c>
      <c r="N2259" s="3" t="s">
        <v>2089</v>
      </c>
      <c r="O2259" s="3" t="s">
        <v>10076</v>
      </c>
      <c r="P2259" s="3" t="s">
        <v>7857</v>
      </c>
      <c r="Q2259" s="3" t="s">
        <v>16958</v>
      </c>
      <c r="R2259" s="5" t="s">
        <v>22522</v>
      </c>
      <c r="S2259" s="3" t="s">
        <v>13214</v>
      </c>
      <c r="T2259" s="3" t="s">
        <v>167</v>
      </c>
      <c r="V2259" s="3">
        <v>127</v>
      </c>
      <c r="W2259" s="3">
        <v>0</v>
      </c>
      <c r="X2259" s="3">
        <v>19</v>
      </c>
      <c r="Y2259" s="3">
        <v>2257</v>
      </c>
      <c r="Z2259" s="3" t="s">
        <v>122</v>
      </c>
      <c r="AA2259" s="3">
        <v>252</v>
      </c>
      <c r="AB2259" s="3">
        <v>128</v>
      </c>
      <c r="AC2259" s="3">
        <v>21294407</v>
      </c>
      <c r="AD2259" s="3">
        <v>7796123</v>
      </c>
      <c r="AF2259" s="3">
        <v>22</v>
      </c>
      <c r="AG2259" s="3">
        <v>180</v>
      </c>
    </row>
    <row r="2260" spans="1:33" ht="15.75" customHeight="1" x14ac:dyDescent="0.15">
      <c r="A2260" s="3">
        <v>25150</v>
      </c>
      <c r="B2260" s="3">
        <v>2258</v>
      </c>
      <c r="C2260" s="3">
        <v>20</v>
      </c>
      <c r="D2260" s="3" t="s">
        <v>2098</v>
      </c>
      <c r="E2260" s="3" t="s">
        <v>10087</v>
      </c>
      <c r="F2260" s="3" t="s">
        <v>3877</v>
      </c>
      <c r="G2260" s="3" t="s">
        <v>731</v>
      </c>
      <c r="H2260" s="3" t="s">
        <v>6716</v>
      </c>
      <c r="I2260" s="3" t="s">
        <v>2338</v>
      </c>
      <c r="J2260" s="3">
        <v>173.11859999999999</v>
      </c>
      <c r="K2260" s="3">
        <v>2566143</v>
      </c>
      <c r="L2260" s="3" t="s">
        <v>162</v>
      </c>
      <c r="M2260" s="3">
        <v>0</v>
      </c>
      <c r="N2260" s="3" t="s">
        <v>2098</v>
      </c>
      <c r="O2260" s="3" t="s">
        <v>10087</v>
      </c>
      <c r="P2260" s="8">
        <v>37622</v>
      </c>
      <c r="Q2260" s="3" t="s">
        <v>16965</v>
      </c>
      <c r="R2260" s="5" t="s">
        <v>22525</v>
      </c>
      <c r="S2260" s="3" t="s">
        <v>6716</v>
      </c>
      <c r="T2260" s="3" t="s">
        <v>731</v>
      </c>
      <c r="V2260" s="3">
        <v>30</v>
      </c>
      <c r="W2260" s="3">
        <v>0</v>
      </c>
      <c r="X2260" s="3">
        <v>127</v>
      </c>
      <c r="Y2260" s="3">
        <v>2258</v>
      </c>
      <c r="Z2260" s="3" t="s">
        <v>162</v>
      </c>
      <c r="AA2260" s="3">
        <v>20</v>
      </c>
      <c r="AB2260" s="3">
        <v>9</v>
      </c>
      <c r="AC2260" s="3">
        <v>2566143</v>
      </c>
      <c r="AD2260" s="3">
        <v>939571</v>
      </c>
      <c r="AF2260" s="3">
        <v>8</v>
      </c>
      <c r="AG2260" s="3">
        <v>536</v>
      </c>
    </row>
    <row r="2261" spans="1:33" ht="15.75" customHeight="1" x14ac:dyDescent="0.15">
      <c r="A2261" s="3">
        <v>20136</v>
      </c>
      <c r="B2261" s="3">
        <v>2259</v>
      </c>
      <c r="C2261" s="3">
        <v>116</v>
      </c>
      <c r="D2261" s="3" t="s">
        <v>2105</v>
      </c>
      <c r="E2261" s="3" t="s">
        <v>10096</v>
      </c>
      <c r="F2261" s="3" t="s">
        <v>314</v>
      </c>
      <c r="G2261" s="3" t="s">
        <v>153</v>
      </c>
      <c r="H2261" s="3" t="s">
        <v>3261</v>
      </c>
      <c r="I2261" s="3" t="s">
        <v>1401</v>
      </c>
      <c r="J2261" s="3">
        <v>173.1146</v>
      </c>
      <c r="K2261" s="3">
        <v>18440696</v>
      </c>
      <c r="L2261" s="3" t="s">
        <v>71</v>
      </c>
      <c r="M2261" s="3">
        <v>3</v>
      </c>
      <c r="N2261" s="3" t="s">
        <v>2105</v>
      </c>
      <c r="O2261" s="3" t="s">
        <v>10096</v>
      </c>
      <c r="P2261" s="3" t="s">
        <v>541</v>
      </c>
      <c r="Q2261" s="3" t="s">
        <v>16974</v>
      </c>
      <c r="R2261" s="5" t="s">
        <v>22527</v>
      </c>
      <c r="S2261" s="3" t="s">
        <v>3261</v>
      </c>
      <c r="T2261" s="3" t="s">
        <v>153</v>
      </c>
      <c r="V2261" s="3">
        <v>14</v>
      </c>
      <c r="W2261" s="3">
        <v>0</v>
      </c>
      <c r="X2261" s="3">
        <v>127</v>
      </c>
      <c r="Y2261" s="3">
        <v>2259</v>
      </c>
      <c r="Z2261" s="3" t="s">
        <v>71</v>
      </c>
      <c r="AA2261" s="3">
        <v>116</v>
      </c>
      <c r="AB2261" s="3">
        <v>55</v>
      </c>
      <c r="AC2261" s="3">
        <v>18440696</v>
      </c>
      <c r="AD2261" s="3">
        <v>6752000</v>
      </c>
      <c r="AF2261" s="3">
        <v>5</v>
      </c>
      <c r="AG2261" s="3">
        <v>21</v>
      </c>
    </row>
    <row r="2262" spans="1:33" ht="15.75" customHeight="1" x14ac:dyDescent="0.15">
      <c r="A2262" s="3">
        <v>11743</v>
      </c>
      <c r="B2262" s="3">
        <v>2260</v>
      </c>
      <c r="C2262" s="3">
        <v>85</v>
      </c>
      <c r="D2262" s="3" t="s">
        <v>2107</v>
      </c>
      <c r="E2262" s="3" t="s">
        <v>10103</v>
      </c>
      <c r="F2262" s="3" t="s">
        <v>331</v>
      </c>
      <c r="G2262" s="3" t="s">
        <v>167</v>
      </c>
      <c r="H2262" s="3" t="s">
        <v>13222</v>
      </c>
      <c r="I2262" s="3" t="s">
        <v>16985</v>
      </c>
      <c r="J2262" s="3">
        <v>173.0993</v>
      </c>
      <c r="K2262" s="3">
        <v>12788414</v>
      </c>
      <c r="L2262" s="3" t="s">
        <v>215</v>
      </c>
      <c r="M2262" s="3">
        <v>5</v>
      </c>
      <c r="N2262" s="3" t="s">
        <v>2107</v>
      </c>
      <c r="O2262" s="3" t="s">
        <v>10103</v>
      </c>
      <c r="P2262" s="3" t="s">
        <v>5409</v>
      </c>
      <c r="Q2262" s="3" t="s">
        <v>16982</v>
      </c>
      <c r="R2262" s="5" t="s">
        <v>22530</v>
      </c>
      <c r="S2262" s="3" t="s">
        <v>13222</v>
      </c>
      <c r="T2262" s="3" t="s">
        <v>167</v>
      </c>
      <c r="V2262" s="3">
        <v>127</v>
      </c>
      <c r="W2262" s="3">
        <v>0</v>
      </c>
      <c r="X2262" s="3">
        <v>122</v>
      </c>
      <c r="Y2262" s="3">
        <v>2260</v>
      </c>
      <c r="Z2262" s="3" t="s">
        <v>215</v>
      </c>
      <c r="AA2262" s="3">
        <v>85</v>
      </c>
      <c r="AB2262" s="3">
        <v>43</v>
      </c>
      <c r="AC2262" s="3">
        <v>12788414</v>
      </c>
      <c r="AD2262" s="3">
        <v>4682697</v>
      </c>
      <c r="AF2262" s="3">
        <v>7</v>
      </c>
      <c r="AG2262" s="3">
        <v>362</v>
      </c>
    </row>
    <row r="2263" spans="1:33" ht="15.75" customHeight="1" x14ac:dyDescent="0.15">
      <c r="A2263" s="3">
        <v>23841</v>
      </c>
      <c r="B2263" s="3">
        <v>2261</v>
      </c>
      <c r="C2263" s="3">
        <v>125</v>
      </c>
      <c r="D2263" s="3" t="s">
        <v>2122</v>
      </c>
      <c r="E2263" s="3" t="s">
        <v>10116</v>
      </c>
      <c r="F2263" s="3" t="s">
        <v>331</v>
      </c>
      <c r="G2263" s="3" t="s">
        <v>167</v>
      </c>
      <c r="H2263" s="3" t="s">
        <v>12795</v>
      </c>
      <c r="I2263" s="3" t="s">
        <v>271</v>
      </c>
      <c r="J2263" s="3">
        <v>173.09</v>
      </c>
      <c r="K2263" s="3">
        <v>135314002</v>
      </c>
      <c r="L2263" s="3" t="s">
        <v>162</v>
      </c>
      <c r="M2263" s="3">
        <v>1</v>
      </c>
      <c r="N2263" s="3" t="s">
        <v>2122</v>
      </c>
      <c r="O2263" s="3" t="s">
        <v>10116</v>
      </c>
      <c r="P2263" s="3" t="s">
        <v>4184</v>
      </c>
      <c r="Q2263" s="3" t="s">
        <v>16987</v>
      </c>
      <c r="R2263" s="5" t="s">
        <v>22534</v>
      </c>
      <c r="S2263" s="3" t="s">
        <v>12795</v>
      </c>
      <c r="T2263" s="3" t="s">
        <v>167</v>
      </c>
      <c r="V2263" s="3">
        <v>127</v>
      </c>
      <c r="W2263" s="3">
        <v>33</v>
      </c>
      <c r="X2263" s="3">
        <v>127</v>
      </c>
      <c r="Y2263" s="3">
        <v>2261</v>
      </c>
      <c r="Z2263" s="3" t="s">
        <v>162</v>
      </c>
      <c r="AA2263" s="3">
        <v>125</v>
      </c>
      <c r="AB2263" s="3">
        <v>74</v>
      </c>
      <c r="AC2263" s="3">
        <v>135314002</v>
      </c>
      <c r="AD2263" s="3">
        <v>49549226</v>
      </c>
      <c r="AE2263" s="3" t="s">
        <v>271</v>
      </c>
      <c r="AF2263" s="3">
        <v>8</v>
      </c>
      <c r="AG2263" s="3">
        <v>7</v>
      </c>
    </row>
    <row r="2264" spans="1:33" ht="15.75" customHeight="1" x14ac:dyDescent="0.15">
      <c r="A2264" s="3">
        <v>24987</v>
      </c>
      <c r="B2264" s="3">
        <v>2262</v>
      </c>
      <c r="C2264" s="3">
        <v>14</v>
      </c>
      <c r="D2264" s="3" t="s">
        <v>2138</v>
      </c>
      <c r="E2264" s="3" t="s">
        <v>10128</v>
      </c>
      <c r="F2264" s="3" t="s">
        <v>331</v>
      </c>
      <c r="G2264" s="3" t="s">
        <v>167</v>
      </c>
      <c r="H2264" s="3" t="s">
        <v>271</v>
      </c>
      <c r="I2264" s="3" t="s">
        <v>271</v>
      </c>
      <c r="J2264" s="3">
        <v>173.06209999999999</v>
      </c>
      <c r="K2264" s="3">
        <v>2554881</v>
      </c>
      <c r="L2264" s="3" t="s">
        <v>162</v>
      </c>
      <c r="M2264" s="3">
        <v>0</v>
      </c>
      <c r="N2264" s="3" t="s">
        <v>2138</v>
      </c>
      <c r="O2264" s="3" t="s">
        <v>10128</v>
      </c>
      <c r="P2264" s="8">
        <v>38718</v>
      </c>
      <c r="Q2264" s="3" t="s">
        <v>16995</v>
      </c>
      <c r="R2264" s="5" t="s">
        <v>22537</v>
      </c>
      <c r="S2264" s="3" t="s">
        <v>271</v>
      </c>
      <c r="T2264" s="3" t="s">
        <v>167</v>
      </c>
      <c r="V2264" s="3">
        <v>127</v>
      </c>
      <c r="W2264" s="3">
        <v>34</v>
      </c>
      <c r="X2264" s="3">
        <v>127</v>
      </c>
      <c r="Y2264" s="3">
        <v>2262</v>
      </c>
      <c r="Z2264" s="3" t="s">
        <v>162</v>
      </c>
      <c r="AA2264" s="3">
        <v>14</v>
      </c>
      <c r="AB2264" s="3">
        <v>5</v>
      </c>
      <c r="AC2264" s="3">
        <v>2554881</v>
      </c>
      <c r="AD2264" s="3">
        <v>935641</v>
      </c>
      <c r="AE2264" s="3" t="s">
        <v>271</v>
      </c>
      <c r="AF2264" s="3">
        <v>8</v>
      </c>
      <c r="AG2264" s="3">
        <v>7</v>
      </c>
    </row>
    <row r="2265" spans="1:33" ht="15.75" customHeight="1" x14ac:dyDescent="0.15">
      <c r="A2265" s="3">
        <v>23769</v>
      </c>
      <c r="B2265" s="3">
        <v>2263</v>
      </c>
      <c r="C2265" s="3">
        <v>322</v>
      </c>
      <c r="D2265" s="3" t="s">
        <v>2155</v>
      </c>
      <c r="E2265" s="3" t="s">
        <v>10141</v>
      </c>
      <c r="F2265" s="3" t="s">
        <v>96</v>
      </c>
      <c r="G2265" s="3" t="s">
        <v>61</v>
      </c>
      <c r="H2265" s="3" t="s">
        <v>3241</v>
      </c>
      <c r="I2265" s="3" t="s">
        <v>63</v>
      </c>
      <c r="J2265" s="3">
        <v>173.01249999999999</v>
      </c>
      <c r="K2265" s="3">
        <v>54387412</v>
      </c>
      <c r="L2265" s="3" t="s">
        <v>162</v>
      </c>
      <c r="M2265" s="3">
        <v>1</v>
      </c>
      <c r="N2265" s="3" t="s">
        <v>2155</v>
      </c>
      <c r="O2265" s="3" t="s">
        <v>10141</v>
      </c>
      <c r="P2265" s="3" t="s">
        <v>1000</v>
      </c>
      <c r="Q2265" s="3" t="s">
        <v>17001</v>
      </c>
      <c r="R2265" s="5" t="s">
        <v>22538</v>
      </c>
      <c r="S2265" s="3" t="s">
        <v>3241</v>
      </c>
      <c r="T2265" s="3" t="s">
        <v>61</v>
      </c>
      <c r="V2265" s="3">
        <v>127</v>
      </c>
      <c r="W2265" s="3">
        <v>127</v>
      </c>
      <c r="X2265" s="3">
        <v>127</v>
      </c>
      <c r="Y2265" s="3">
        <v>2263</v>
      </c>
      <c r="Z2265" s="3" t="s">
        <v>162</v>
      </c>
      <c r="AA2265" s="3">
        <v>322</v>
      </c>
      <c r="AB2265" s="3">
        <v>150</v>
      </c>
      <c r="AC2265" s="3">
        <v>54387412</v>
      </c>
      <c r="AD2265" s="3">
        <v>19921217</v>
      </c>
      <c r="AE2265" s="3" t="s">
        <v>63</v>
      </c>
      <c r="AF2265" s="3">
        <v>8</v>
      </c>
      <c r="AG2265" s="3">
        <v>3</v>
      </c>
    </row>
    <row r="2266" spans="1:33" ht="15.75" customHeight="1" x14ac:dyDescent="0.15">
      <c r="A2266" s="3">
        <v>26514</v>
      </c>
      <c r="B2266" s="3">
        <v>2264</v>
      </c>
      <c r="C2266" s="3">
        <v>72</v>
      </c>
      <c r="D2266" s="3" t="s">
        <v>2159</v>
      </c>
      <c r="E2266" s="3" t="s">
        <v>10146</v>
      </c>
      <c r="F2266" s="3" t="s">
        <v>1072</v>
      </c>
      <c r="G2266" s="3" t="s">
        <v>575</v>
      </c>
      <c r="H2266" s="3" t="s">
        <v>9647</v>
      </c>
      <c r="I2266" s="3" t="s">
        <v>1375</v>
      </c>
      <c r="J2266" s="3">
        <v>172.9324</v>
      </c>
      <c r="K2266" s="3">
        <v>10030000</v>
      </c>
      <c r="L2266" s="3" t="s">
        <v>71</v>
      </c>
      <c r="M2266" s="3">
        <v>0</v>
      </c>
      <c r="N2266" s="3" t="s">
        <v>2159</v>
      </c>
      <c r="O2266" s="3" t="s">
        <v>10146</v>
      </c>
      <c r="P2266" s="8">
        <v>38718</v>
      </c>
      <c r="Q2266" s="3" t="s">
        <v>17007</v>
      </c>
      <c r="R2266" s="5" t="s">
        <v>22541</v>
      </c>
      <c r="S2266" s="3" t="s">
        <v>9647</v>
      </c>
      <c r="T2266" s="3" t="s">
        <v>575</v>
      </c>
      <c r="V2266" s="3">
        <v>50</v>
      </c>
      <c r="W2266" s="3">
        <v>42</v>
      </c>
      <c r="X2266" s="3">
        <v>127</v>
      </c>
      <c r="Y2266" s="3">
        <v>2264</v>
      </c>
      <c r="Z2266" s="3" t="s">
        <v>71</v>
      </c>
      <c r="AA2266" s="3">
        <v>72</v>
      </c>
      <c r="AB2266" s="3">
        <v>51</v>
      </c>
      <c r="AC2266" s="3">
        <v>10030000</v>
      </c>
      <c r="AD2266" s="3">
        <v>3674903</v>
      </c>
      <c r="AE2266" s="3" t="s">
        <v>1375</v>
      </c>
      <c r="AF2266" s="3">
        <v>5</v>
      </c>
      <c r="AG2266" s="3">
        <v>23</v>
      </c>
    </row>
    <row r="2267" spans="1:33" ht="15.75" customHeight="1" x14ac:dyDescent="0.15">
      <c r="A2267" s="3">
        <v>24938</v>
      </c>
      <c r="B2267" s="3">
        <v>2265</v>
      </c>
      <c r="C2267" s="3">
        <v>8</v>
      </c>
      <c r="D2267" s="3" t="s">
        <v>2162</v>
      </c>
      <c r="E2267" s="3" t="s">
        <v>10152</v>
      </c>
      <c r="F2267" s="3" t="s">
        <v>331</v>
      </c>
      <c r="G2267" s="3" t="s">
        <v>167</v>
      </c>
      <c r="H2267" s="3" t="s">
        <v>168</v>
      </c>
      <c r="I2267" s="3" t="s">
        <v>169</v>
      </c>
      <c r="J2267" s="3">
        <v>172.85550000000001</v>
      </c>
      <c r="K2267" s="3">
        <v>6352350</v>
      </c>
      <c r="L2267" s="3" t="s">
        <v>364</v>
      </c>
      <c r="M2267" s="3">
        <v>0</v>
      </c>
      <c r="N2267" s="3" t="s">
        <v>2162</v>
      </c>
      <c r="O2267" s="3" t="s">
        <v>10152</v>
      </c>
      <c r="P2267" s="3" t="s">
        <v>179</v>
      </c>
      <c r="Q2267" s="3" t="s">
        <v>17013</v>
      </c>
      <c r="R2267" s="5" t="s">
        <v>22543</v>
      </c>
      <c r="S2267" s="3" t="s">
        <v>168</v>
      </c>
      <c r="T2267" s="3" t="s">
        <v>167</v>
      </c>
      <c r="V2267" s="3">
        <v>127</v>
      </c>
      <c r="W2267" s="3">
        <v>0</v>
      </c>
      <c r="X2267" s="3">
        <v>98</v>
      </c>
      <c r="Y2267" s="3">
        <v>2265</v>
      </c>
      <c r="Z2267" s="3" t="s">
        <v>364</v>
      </c>
      <c r="AA2267" s="3">
        <v>8</v>
      </c>
      <c r="AB2267" s="3">
        <v>5</v>
      </c>
      <c r="AC2267" s="3">
        <v>6352350</v>
      </c>
      <c r="AD2267" s="3">
        <v>2328100</v>
      </c>
      <c r="AF2267" s="3">
        <v>20</v>
      </c>
      <c r="AG2267" s="3">
        <v>64</v>
      </c>
    </row>
    <row r="2268" spans="1:33" ht="15.75" customHeight="1" x14ac:dyDescent="0.15">
      <c r="A2268" s="3">
        <v>23551</v>
      </c>
      <c r="B2268" s="3">
        <v>2266</v>
      </c>
      <c r="C2268" s="3">
        <v>34</v>
      </c>
      <c r="D2268" s="3" t="s">
        <v>2163</v>
      </c>
      <c r="E2268" s="3" t="s">
        <v>10158</v>
      </c>
      <c r="F2268" s="3" t="s">
        <v>475</v>
      </c>
      <c r="G2268" s="3" t="s">
        <v>277</v>
      </c>
      <c r="H2268" s="3" t="s">
        <v>475</v>
      </c>
      <c r="I2268" s="3" t="s">
        <v>203</v>
      </c>
      <c r="J2268" s="3">
        <v>172.6157</v>
      </c>
      <c r="K2268" s="3">
        <v>3792706</v>
      </c>
      <c r="L2268" s="3" t="s">
        <v>162</v>
      </c>
      <c r="M2268" s="3">
        <v>1</v>
      </c>
      <c r="N2268" s="3" t="s">
        <v>2163</v>
      </c>
      <c r="O2268" s="3" t="s">
        <v>10158</v>
      </c>
      <c r="P2268" s="3" t="s">
        <v>104</v>
      </c>
      <c r="Q2268" s="3" t="s">
        <v>7970</v>
      </c>
      <c r="R2268" s="5" t="s">
        <v>22547</v>
      </c>
      <c r="S2268" s="3" t="s">
        <v>475</v>
      </c>
      <c r="T2268" s="3" t="s">
        <v>277</v>
      </c>
      <c r="V2268" s="3">
        <v>127</v>
      </c>
      <c r="W2268" s="3">
        <v>127</v>
      </c>
      <c r="X2268" s="3">
        <v>127</v>
      </c>
      <c r="Y2268" s="3">
        <v>2266</v>
      </c>
      <c r="Z2268" s="3" t="s">
        <v>162</v>
      </c>
      <c r="AA2268" s="3">
        <v>34</v>
      </c>
      <c r="AB2268" s="3">
        <v>17</v>
      </c>
      <c r="AC2268" s="3">
        <v>3792706</v>
      </c>
      <c r="AD2268" s="3">
        <v>1391228</v>
      </c>
      <c r="AE2268" s="3" t="s">
        <v>203</v>
      </c>
      <c r="AF2268" s="3">
        <v>8</v>
      </c>
      <c r="AG2268" s="3">
        <v>9</v>
      </c>
    </row>
    <row r="2269" spans="1:33" ht="15.75" customHeight="1" x14ac:dyDescent="0.15">
      <c r="A2269" s="3">
        <v>24892</v>
      </c>
      <c r="B2269" s="3">
        <v>2267</v>
      </c>
      <c r="C2269" s="3">
        <v>50</v>
      </c>
      <c r="D2269" s="3" t="s">
        <v>2167</v>
      </c>
      <c r="E2269" s="3" t="s">
        <v>10165</v>
      </c>
      <c r="F2269" s="3" t="s">
        <v>657</v>
      </c>
      <c r="G2269" s="3" t="s">
        <v>246</v>
      </c>
      <c r="H2269" s="3" t="s">
        <v>887</v>
      </c>
      <c r="I2269" s="3" t="s">
        <v>264</v>
      </c>
      <c r="J2269" s="3">
        <v>172.17080000000001</v>
      </c>
      <c r="K2269" s="3">
        <v>6497829</v>
      </c>
      <c r="L2269" s="3" t="s">
        <v>86</v>
      </c>
      <c r="M2269" s="3">
        <v>0</v>
      </c>
      <c r="N2269" s="3" t="s">
        <v>2167</v>
      </c>
      <c r="O2269" s="3" t="s">
        <v>10165</v>
      </c>
      <c r="P2269" s="8">
        <v>35796</v>
      </c>
      <c r="Q2269" s="3" t="s">
        <v>17022</v>
      </c>
      <c r="R2269" s="5" t="s">
        <v>22549</v>
      </c>
      <c r="S2269" s="3" t="s">
        <v>887</v>
      </c>
      <c r="T2269" s="3" t="s">
        <v>246</v>
      </c>
      <c r="V2269" s="3">
        <v>127</v>
      </c>
      <c r="W2269" s="3">
        <v>86</v>
      </c>
      <c r="X2269" s="3">
        <v>66</v>
      </c>
      <c r="Y2269" s="3">
        <v>2267</v>
      </c>
      <c r="Z2269" s="3" t="s">
        <v>86</v>
      </c>
      <c r="AA2269" s="3">
        <v>50</v>
      </c>
      <c r="AB2269" s="3">
        <v>15</v>
      </c>
      <c r="AC2269" s="3">
        <v>6497829</v>
      </c>
      <c r="AD2269" s="3">
        <v>2387409</v>
      </c>
      <c r="AE2269" s="3" t="s">
        <v>264</v>
      </c>
      <c r="AF2269" s="3">
        <v>16</v>
      </c>
      <c r="AG2269" s="3">
        <v>8</v>
      </c>
    </row>
    <row r="2270" spans="1:33" ht="15.75" customHeight="1" x14ac:dyDescent="0.15">
      <c r="A2270" s="3">
        <v>23452</v>
      </c>
      <c r="B2270" s="3">
        <v>2268</v>
      </c>
      <c r="C2270" s="3">
        <v>47</v>
      </c>
      <c r="D2270" s="3" t="s">
        <v>2169</v>
      </c>
      <c r="E2270" s="3" t="s">
        <v>10178</v>
      </c>
      <c r="F2270" s="3" t="s">
        <v>1620</v>
      </c>
      <c r="G2270" s="3" t="s">
        <v>412</v>
      </c>
      <c r="H2270" s="3" t="s">
        <v>742</v>
      </c>
      <c r="I2270" s="3" t="s">
        <v>742</v>
      </c>
      <c r="J2270" s="3">
        <v>172.12139999999999</v>
      </c>
      <c r="K2270" s="3">
        <v>2674352</v>
      </c>
      <c r="L2270" s="3" t="s">
        <v>71</v>
      </c>
      <c r="M2270" s="3">
        <v>1</v>
      </c>
      <c r="N2270" s="3" t="s">
        <v>2169</v>
      </c>
      <c r="O2270" s="3" t="s">
        <v>10178</v>
      </c>
      <c r="P2270" s="3" t="s">
        <v>1000</v>
      </c>
      <c r="Q2270" s="3" t="s">
        <v>17026</v>
      </c>
      <c r="R2270" s="5" t="s">
        <v>22550</v>
      </c>
      <c r="S2270" s="3" t="s">
        <v>742</v>
      </c>
      <c r="T2270" s="3" t="s">
        <v>412</v>
      </c>
      <c r="V2270" s="3">
        <v>100</v>
      </c>
      <c r="W2270" s="3">
        <v>96</v>
      </c>
      <c r="X2270" s="3">
        <v>127</v>
      </c>
      <c r="Y2270" s="3">
        <v>2268</v>
      </c>
      <c r="Z2270" s="3" t="s">
        <v>71</v>
      </c>
      <c r="AA2270" s="3">
        <v>47</v>
      </c>
      <c r="AB2270" s="3">
        <v>10</v>
      </c>
      <c r="AC2270" s="3">
        <v>2674352</v>
      </c>
      <c r="AD2270" s="3">
        <v>982779</v>
      </c>
      <c r="AE2270" s="3" t="s">
        <v>742</v>
      </c>
      <c r="AF2270" s="3">
        <v>5</v>
      </c>
      <c r="AG2270" s="3">
        <v>17</v>
      </c>
    </row>
    <row r="2271" spans="1:33" ht="15.75" customHeight="1" x14ac:dyDescent="0.15">
      <c r="A2271" s="3">
        <v>2044</v>
      </c>
      <c r="B2271" s="3">
        <v>2269</v>
      </c>
      <c r="C2271" s="3">
        <v>125</v>
      </c>
      <c r="D2271" s="3" t="s">
        <v>2172</v>
      </c>
      <c r="E2271" s="3" t="s">
        <v>10186</v>
      </c>
      <c r="F2271" s="3" t="s">
        <v>475</v>
      </c>
      <c r="G2271" s="3" t="s">
        <v>277</v>
      </c>
      <c r="H2271" s="3" t="s">
        <v>7858</v>
      </c>
      <c r="I2271" s="3" t="s">
        <v>203</v>
      </c>
      <c r="J2271" s="3">
        <v>172.05199999999999</v>
      </c>
      <c r="K2271" s="3">
        <v>67645092</v>
      </c>
      <c r="L2271" s="3" t="s">
        <v>356</v>
      </c>
      <c r="M2271" s="3">
        <v>6</v>
      </c>
      <c r="N2271" s="3" t="s">
        <v>2172</v>
      </c>
      <c r="O2271" s="3" t="s">
        <v>10186</v>
      </c>
      <c r="P2271" s="3" t="s">
        <v>381</v>
      </c>
      <c r="Q2271" s="3" t="s">
        <v>8337</v>
      </c>
      <c r="R2271" s="5" t="s">
        <v>22553</v>
      </c>
      <c r="S2271" s="3" t="s">
        <v>7858</v>
      </c>
      <c r="T2271" s="3" t="s">
        <v>277</v>
      </c>
      <c r="V2271" s="3">
        <v>127</v>
      </c>
      <c r="W2271" s="3">
        <v>127</v>
      </c>
      <c r="X2271" s="3">
        <v>112</v>
      </c>
      <c r="Y2271" s="3">
        <v>2269</v>
      </c>
      <c r="Z2271" s="3" t="s">
        <v>356</v>
      </c>
      <c r="AA2271" s="3">
        <v>125</v>
      </c>
      <c r="AB2271" s="3">
        <v>45</v>
      </c>
      <c r="AC2271" s="3">
        <v>67645092</v>
      </c>
      <c r="AD2271" s="3">
        <v>24864769</v>
      </c>
      <c r="AE2271" s="3" t="s">
        <v>203</v>
      </c>
      <c r="AF2271" s="3">
        <v>18</v>
      </c>
      <c r="AG2271" s="3">
        <v>9</v>
      </c>
    </row>
    <row r="2272" spans="1:33" ht="15.75" customHeight="1" x14ac:dyDescent="0.15">
      <c r="A2272" s="3">
        <v>294</v>
      </c>
      <c r="B2272" s="3">
        <v>2270</v>
      </c>
      <c r="C2272" s="3">
        <v>46</v>
      </c>
      <c r="D2272" s="3" t="s">
        <v>2174</v>
      </c>
      <c r="E2272" s="3" t="s">
        <v>10195</v>
      </c>
      <c r="F2272" s="3" t="s">
        <v>947</v>
      </c>
      <c r="G2272" s="3" t="s">
        <v>389</v>
      </c>
      <c r="H2272" s="3" t="s">
        <v>11429</v>
      </c>
      <c r="I2272" s="3" t="s">
        <v>1421</v>
      </c>
      <c r="J2272" s="3">
        <v>172.04859999999999</v>
      </c>
      <c r="K2272" s="3">
        <v>8077306</v>
      </c>
      <c r="L2272" s="3" t="s">
        <v>101</v>
      </c>
      <c r="M2272" s="3">
        <v>2</v>
      </c>
      <c r="N2272" s="3" t="s">
        <v>2174</v>
      </c>
      <c r="O2272" s="3" t="s">
        <v>10195</v>
      </c>
      <c r="P2272" s="3" t="s">
        <v>787</v>
      </c>
      <c r="Q2272" s="3" t="s">
        <v>17038</v>
      </c>
      <c r="R2272" s="5" t="s">
        <v>22555</v>
      </c>
      <c r="S2272" s="3" t="s">
        <v>11429</v>
      </c>
      <c r="T2272" s="3" t="s">
        <v>389</v>
      </c>
      <c r="V2272" s="3">
        <v>25</v>
      </c>
      <c r="W2272" s="3">
        <v>0</v>
      </c>
      <c r="X2272" s="3">
        <v>127</v>
      </c>
      <c r="Y2272" s="3">
        <v>2270</v>
      </c>
      <c r="Z2272" s="3" t="s">
        <v>101</v>
      </c>
      <c r="AA2272" s="3">
        <v>46</v>
      </c>
      <c r="AB2272" s="3">
        <v>21</v>
      </c>
      <c r="AC2272" s="3">
        <v>8077306</v>
      </c>
      <c r="AD2272" s="3">
        <v>2969067</v>
      </c>
      <c r="AF2272" s="3">
        <v>10</v>
      </c>
      <c r="AG2272" s="3">
        <v>74</v>
      </c>
    </row>
    <row r="2273" spans="1:33" ht="15.75" customHeight="1" x14ac:dyDescent="0.15">
      <c r="A2273" s="3">
        <v>25890</v>
      </c>
      <c r="B2273" s="3">
        <v>2271</v>
      </c>
      <c r="C2273" s="3">
        <v>19</v>
      </c>
      <c r="D2273" s="3" t="s">
        <v>2176</v>
      </c>
      <c r="E2273" s="3" t="s">
        <v>10200</v>
      </c>
      <c r="F2273" s="3" t="s">
        <v>1620</v>
      </c>
      <c r="G2273" s="3" t="s">
        <v>412</v>
      </c>
      <c r="H2273" s="3" t="s">
        <v>5431</v>
      </c>
      <c r="I2273" s="3" t="s">
        <v>742</v>
      </c>
      <c r="J2273" s="3">
        <v>172.04159999999999</v>
      </c>
      <c r="K2273" s="3">
        <v>37108612</v>
      </c>
      <c r="L2273" s="3" t="s">
        <v>364</v>
      </c>
      <c r="M2273" s="3">
        <v>0</v>
      </c>
      <c r="N2273" s="3" t="s">
        <v>2176</v>
      </c>
      <c r="O2273" s="3" t="s">
        <v>10200</v>
      </c>
      <c r="P2273" s="8">
        <v>39448</v>
      </c>
      <c r="Q2273" s="3" t="s">
        <v>17044</v>
      </c>
      <c r="R2273" s="5" t="s">
        <v>22558</v>
      </c>
      <c r="S2273" s="3" t="s">
        <v>5431</v>
      </c>
      <c r="T2273" s="3" t="s">
        <v>412</v>
      </c>
      <c r="V2273" s="3">
        <v>101</v>
      </c>
      <c r="W2273" s="3">
        <v>97</v>
      </c>
      <c r="X2273" s="3">
        <v>99</v>
      </c>
      <c r="Y2273" s="3">
        <v>2271</v>
      </c>
      <c r="Z2273" s="3" t="s">
        <v>364</v>
      </c>
      <c r="AA2273" s="3">
        <v>19</v>
      </c>
      <c r="AB2273" s="3">
        <v>2</v>
      </c>
      <c r="AC2273" s="3">
        <v>37108612</v>
      </c>
      <c r="AD2273" s="3">
        <v>13640788</v>
      </c>
      <c r="AE2273" s="3" t="s">
        <v>742</v>
      </c>
      <c r="AF2273" s="3">
        <v>20</v>
      </c>
      <c r="AG2273" s="3">
        <v>17</v>
      </c>
    </row>
    <row r="2274" spans="1:33" ht="15.75" customHeight="1" x14ac:dyDescent="0.15">
      <c r="A2274" s="3">
        <v>23039</v>
      </c>
      <c r="B2274" s="3">
        <v>2272</v>
      </c>
      <c r="C2274" s="3">
        <v>17</v>
      </c>
      <c r="D2274" s="3" t="s">
        <v>2180</v>
      </c>
      <c r="E2274" s="3" t="s">
        <v>10209</v>
      </c>
      <c r="F2274" s="3" t="s">
        <v>331</v>
      </c>
      <c r="G2274" s="3" t="s">
        <v>167</v>
      </c>
      <c r="H2274" s="3" t="s">
        <v>13247</v>
      </c>
      <c r="I2274" s="3" t="s">
        <v>169</v>
      </c>
      <c r="J2274" s="3">
        <v>171.69749999999999</v>
      </c>
      <c r="K2274" s="3">
        <v>7334769</v>
      </c>
      <c r="L2274" s="3" t="s">
        <v>86</v>
      </c>
      <c r="M2274" s="3">
        <v>1</v>
      </c>
      <c r="N2274" s="3" t="s">
        <v>2180</v>
      </c>
      <c r="O2274" s="3" t="s">
        <v>10209</v>
      </c>
      <c r="P2274" s="3" t="s">
        <v>91</v>
      </c>
      <c r="Q2274" s="3" t="s">
        <v>17050</v>
      </c>
      <c r="R2274" s="5" t="s">
        <v>22560</v>
      </c>
      <c r="S2274" s="3" t="s">
        <v>13247</v>
      </c>
      <c r="T2274" s="3" t="s">
        <v>167</v>
      </c>
      <c r="V2274" s="3">
        <v>127</v>
      </c>
      <c r="W2274" s="3">
        <v>0</v>
      </c>
      <c r="X2274" s="3">
        <v>67</v>
      </c>
      <c r="Y2274" s="3">
        <v>2272</v>
      </c>
      <c r="Z2274" s="3" t="s">
        <v>86</v>
      </c>
      <c r="AA2274" s="3">
        <v>17</v>
      </c>
      <c r="AB2274" s="3">
        <v>5</v>
      </c>
      <c r="AC2274" s="3">
        <v>7334769</v>
      </c>
      <c r="AD2274" s="3">
        <v>2699609</v>
      </c>
      <c r="AF2274" s="3">
        <v>16</v>
      </c>
      <c r="AG2274" s="3">
        <v>64</v>
      </c>
    </row>
    <row r="2275" spans="1:33" ht="15.75" customHeight="1" x14ac:dyDescent="0.15">
      <c r="A2275" s="3">
        <v>20554</v>
      </c>
      <c r="B2275" s="3">
        <v>2273</v>
      </c>
      <c r="C2275" s="3">
        <v>200</v>
      </c>
      <c r="D2275" s="3" t="s">
        <v>2183</v>
      </c>
      <c r="E2275" s="3" t="s">
        <v>10220</v>
      </c>
      <c r="F2275" s="3" t="s">
        <v>269</v>
      </c>
      <c r="G2275" s="3" t="s">
        <v>133</v>
      </c>
      <c r="H2275" s="3" t="s">
        <v>1963</v>
      </c>
      <c r="I2275" s="3" t="s">
        <v>1963</v>
      </c>
      <c r="J2275" s="3">
        <v>171.63740000000001</v>
      </c>
      <c r="K2275" s="3">
        <v>18332017</v>
      </c>
      <c r="L2275" s="3" t="s">
        <v>66</v>
      </c>
      <c r="M2275" s="3">
        <v>3</v>
      </c>
      <c r="N2275" s="3" t="s">
        <v>2183</v>
      </c>
      <c r="O2275" s="3" t="s">
        <v>10220</v>
      </c>
      <c r="P2275" s="3" t="s">
        <v>381</v>
      </c>
      <c r="Q2275" s="3" t="s">
        <v>17056</v>
      </c>
      <c r="R2275" s="5" t="s">
        <v>22563</v>
      </c>
      <c r="S2275" s="3" t="s">
        <v>1963</v>
      </c>
      <c r="T2275" s="3" t="s">
        <v>133</v>
      </c>
      <c r="V2275" s="3">
        <v>61</v>
      </c>
      <c r="W2275" s="3">
        <v>20</v>
      </c>
      <c r="X2275" s="3">
        <v>127</v>
      </c>
      <c r="Y2275" s="3">
        <v>2273</v>
      </c>
      <c r="Z2275" s="3" t="s">
        <v>66</v>
      </c>
      <c r="AA2275" s="3">
        <v>200</v>
      </c>
      <c r="AB2275" s="3">
        <v>65</v>
      </c>
      <c r="AC2275" s="3">
        <v>18332017</v>
      </c>
      <c r="AD2275" s="3">
        <v>6748708</v>
      </c>
      <c r="AE2275" s="3" t="s">
        <v>1963</v>
      </c>
      <c r="AF2275" s="3">
        <v>9</v>
      </c>
      <c r="AG2275" s="3">
        <v>43</v>
      </c>
    </row>
    <row r="2276" spans="1:33" ht="15.75" customHeight="1" x14ac:dyDescent="0.15">
      <c r="A2276" s="3">
        <v>20986</v>
      </c>
      <c r="B2276" s="3">
        <v>2274</v>
      </c>
      <c r="C2276" s="3">
        <v>151</v>
      </c>
      <c r="D2276" s="3" t="s">
        <v>2198</v>
      </c>
      <c r="E2276" s="3" t="s">
        <v>10229</v>
      </c>
      <c r="F2276" s="3" t="s">
        <v>331</v>
      </c>
      <c r="G2276" s="3" t="s">
        <v>167</v>
      </c>
      <c r="H2276" s="3" t="s">
        <v>13252</v>
      </c>
      <c r="I2276" s="15"/>
      <c r="J2276" s="3">
        <v>171.35310000000001</v>
      </c>
      <c r="K2276" s="3">
        <v>104840948</v>
      </c>
      <c r="L2276" s="3" t="s">
        <v>340</v>
      </c>
      <c r="M2276" s="3">
        <v>1</v>
      </c>
      <c r="N2276" s="3" t="s">
        <v>2198</v>
      </c>
      <c r="O2276" s="3" t="s">
        <v>10229</v>
      </c>
      <c r="P2276" s="3" t="s">
        <v>91</v>
      </c>
      <c r="Q2276" s="3" t="s">
        <v>17063</v>
      </c>
      <c r="R2276" s="5" t="s">
        <v>22566</v>
      </c>
      <c r="S2276" s="3" t="s">
        <v>13252</v>
      </c>
      <c r="T2276" s="3" t="s">
        <v>167</v>
      </c>
      <c r="V2276" s="3">
        <v>127</v>
      </c>
      <c r="W2276" s="3">
        <v>0</v>
      </c>
      <c r="X2276" s="3">
        <v>52</v>
      </c>
      <c r="Y2276" s="3">
        <v>2274</v>
      </c>
      <c r="Z2276" s="3" t="s">
        <v>340</v>
      </c>
      <c r="AA2276" s="3">
        <v>151</v>
      </c>
      <c r="AB2276" s="3">
        <v>72</v>
      </c>
      <c r="AC2276" s="3">
        <v>104840948</v>
      </c>
      <c r="AD2276" s="3">
        <v>38636349</v>
      </c>
      <c r="AF2276" s="3">
        <v>6</v>
      </c>
      <c r="AG2276" s="3">
        <v>373</v>
      </c>
    </row>
    <row r="2277" spans="1:33" ht="15.75" customHeight="1" x14ac:dyDescent="0.15">
      <c r="A2277" s="3">
        <v>25407</v>
      </c>
      <c r="B2277" s="3">
        <v>2275</v>
      </c>
      <c r="C2277" s="3">
        <v>12</v>
      </c>
      <c r="D2277" s="3" t="s">
        <v>2203</v>
      </c>
      <c r="E2277" s="3" t="s">
        <v>10237</v>
      </c>
      <c r="F2277" s="3" t="s">
        <v>331</v>
      </c>
      <c r="G2277" s="3" t="s">
        <v>167</v>
      </c>
      <c r="H2277" s="3" t="s">
        <v>10189</v>
      </c>
      <c r="I2277" s="3" t="s">
        <v>283</v>
      </c>
      <c r="J2277" s="3">
        <v>171.3321</v>
      </c>
      <c r="K2277" s="3">
        <v>11651000</v>
      </c>
      <c r="L2277" s="3" t="s">
        <v>122</v>
      </c>
      <c r="M2277" s="3">
        <v>0</v>
      </c>
      <c r="N2277" s="3" t="s">
        <v>2203</v>
      </c>
      <c r="O2277" s="3" t="s">
        <v>10237</v>
      </c>
      <c r="P2277" s="8">
        <v>38353</v>
      </c>
      <c r="Q2277" s="3" t="s">
        <v>17069</v>
      </c>
      <c r="R2277" s="5" t="s">
        <v>22569</v>
      </c>
      <c r="S2277" s="3" t="s">
        <v>10189</v>
      </c>
      <c r="T2277" s="3" t="s">
        <v>167</v>
      </c>
      <c r="V2277" s="3">
        <v>127</v>
      </c>
      <c r="W2277" s="3">
        <v>52</v>
      </c>
      <c r="X2277" s="3">
        <v>20</v>
      </c>
      <c r="Y2277" s="3">
        <v>2275</v>
      </c>
      <c r="Z2277" s="3" t="s">
        <v>122</v>
      </c>
      <c r="AA2277" s="3">
        <v>12</v>
      </c>
      <c r="AB2277" s="3">
        <v>7</v>
      </c>
      <c r="AC2277" s="3">
        <v>11651000</v>
      </c>
      <c r="AD2277" s="3">
        <v>4294000</v>
      </c>
      <c r="AE2277" s="3" t="s">
        <v>283</v>
      </c>
      <c r="AF2277" s="3">
        <v>22</v>
      </c>
      <c r="AG2277" s="3">
        <v>1</v>
      </c>
    </row>
    <row r="2278" spans="1:33" ht="15.75" customHeight="1" x14ac:dyDescent="0.15">
      <c r="A2278" s="3">
        <v>21629</v>
      </c>
      <c r="B2278" s="3">
        <v>2276</v>
      </c>
      <c r="C2278" s="3">
        <v>34</v>
      </c>
      <c r="D2278" s="3" t="s">
        <v>2205</v>
      </c>
      <c r="E2278" s="3" t="s">
        <v>10243</v>
      </c>
      <c r="F2278" s="3" t="s">
        <v>96</v>
      </c>
      <c r="G2278" s="3" t="s">
        <v>61</v>
      </c>
      <c r="H2278" s="3" t="s">
        <v>13259</v>
      </c>
      <c r="I2278" s="3" t="s">
        <v>63</v>
      </c>
      <c r="J2278" s="3">
        <v>171.18819999999999</v>
      </c>
      <c r="K2278" s="3">
        <v>5232107</v>
      </c>
      <c r="L2278" s="3" t="s">
        <v>162</v>
      </c>
      <c r="M2278" s="3">
        <v>1</v>
      </c>
      <c r="N2278" s="3" t="s">
        <v>2205</v>
      </c>
      <c r="O2278" s="3" t="s">
        <v>10243</v>
      </c>
      <c r="P2278" s="3" t="s">
        <v>787</v>
      </c>
      <c r="Q2278" s="3" t="s">
        <v>17077</v>
      </c>
      <c r="R2278" s="5" t="s">
        <v>22571</v>
      </c>
      <c r="S2278" s="3" t="s">
        <v>13259</v>
      </c>
      <c r="T2278" s="3" t="s">
        <v>61</v>
      </c>
      <c r="V2278" s="3">
        <v>127</v>
      </c>
      <c r="W2278" s="3">
        <v>127</v>
      </c>
      <c r="X2278" s="3">
        <v>127</v>
      </c>
      <c r="Y2278" s="3">
        <v>2276</v>
      </c>
      <c r="Z2278" s="3" t="s">
        <v>162</v>
      </c>
      <c r="AA2278" s="3">
        <v>34</v>
      </c>
      <c r="AB2278" s="3">
        <v>6</v>
      </c>
      <c r="AC2278" s="3">
        <v>5232107</v>
      </c>
      <c r="AD2278" s="3">
        <v>1929327</v>
      </c>
      <c r="AE2278" s="3" t="s">
        <v>63</v>
      </c>
      <c r="AF2278" s="3">
        <v>8</v>
      </c>
      <c r="AG2278" s="3">
        <v>3</v>
      </c>
    </row>
    <row r="2279" spans="1:33" ht="15.75" customHeight="1" x14ac:dyDescent="0.15">
      <c r="A2279" s="3">
        <v>26296</v>
      </c>
      <c r="B2279" s="3">
        <v>2277</v>
      </c>
      <c r="C2279" s="3">
        <v>48</v>
      </c>
      <c r="D2279" s="3" t="s">
        <v>2207</v>
      </c>
      <c r="E2279" s="3" t="s">
        <v>10248</v>
      </c>
      <c r="F2279" s="3" t="s">
        <v>855</v>
      </c>
      <c r="G2279" s="3" t="s">
        <v>292</v>
      </c>
      <c r="H2279" s="80" t="s">
        <v>13262</v>
      </c>
      <c r="I2279" s="81"/>
      <c r="J2279" s="3">
        <v>171.1397</v>
      </c>
      <c r="K2279" s="3">
        <v>6449942</v>
      </c>
      <c r="L2279" s="3" t="s">
        <v>600</v>
      </c>
      <c r="M2279" s="3">
        <v>0</v>
      </c>
      <c r="N2279" s="3" t="s">
        <v>2207</v>
      </c>
      <c r="O2279" s="3" t="s">
        <v>10248</v>
      </c>
      <c r="P2279" s="8">
        <v>38353</v>
      </c>
      <c r="Q2279" s="3" t="s">
        <v>17083</v>
      </c>
      <c r="R2279" s="5" t="s">
        <v>22574</v>
      </c>
      <c r="S2279" s="3" t="s">
        <v>13262</v>
      </c>
      <c r="T2279" s="3" t="s">
        <v>292</v>
      </c>
      <c r="V2279" s="3">
        <v>74</v>
      </c>
      <c r="W2279" s="3">
        <v>0</v>
      </c>
      <c r="X2279" s="3">
        <v>37</v>
      </c>
      <c r="Y2279" s="3">
        <v>2277</v>
      </c>
      <c r="Z2279" s="3" t="s">
        <v>600</v>
      </c>
      <c r="AA2279" s="3">
        <v>48</v>
      </c>
      <c r="AB2279" s="3">
        <v>21</v>
      </c>
      <c r="AC2279" s="3">
        <v>6449942</v>
      </c>
      <c r="AD2279" s="3">
        <v>2378826</v>
      </c>
      <c r="AF2279" s="3">
        <v>13</v>
      </c>
      <c r="AG2279" s="3">
        <v>373</v>
      </c>
    </row>
    <row r="2280" spans="1:33" ht="15.75" customHeight="1" x14ac:dyDescent="0.15">
      <c r="A2280" s="3">
        <v>21811</v>
      </c>
      <c r="B2280" s="3">
        <v>2278</v>
      </c>
      <c r="C2280" s="3">
        <v>165</v>
      </c>
      <c r="D2280" s="3" t="s">
        <v>2209</v>
      </c>
      <c r="E2280" s="3" t="s">
        <v>10259</v>
      </c>
      <c r="F2280" s="3" t="s">
        <v>1009</v>
      </c>
      <c r="G2280" s="3" t="s">
        <v>403</v>
      </c>
      <c r="H2280" s="3" t="s">
        <v>2247</v>
      </c>
      <c r="I2280" s="3" t="s">
        <v>203</v>
      </c>
      <c r="J2280" s="3">
        <v>170.95670000000001</v>
      </c>
      <c r="K2280" s="3">
        <v>32401000</v>
      </c>
      <c r="L2280" s="3" t="s">
        <v>101</v>
      </c>
      <c r="M2280" s="3">
        <v>8</v>
      </c>
      <c r="N2280" s="3" t="s">
        <v>2209</v>
      </c>
      <c r="O2280" s="3" t="s">
        <v>10259</v>
      </c>
      <c r="P2280" s="3" t="s">
        <v>1107</v>
      </c>
      <c r="Q2280" s="3" t="s">
        <v>17090</v>
      </c>
      <c r="R2280" s="5" t="s">
        <v>22577</v>
      </c>
      <c r="S2280" s="3" t="s">
        <v>2247</v>
      </c>
      <c r="T2280" s="3" t="s">
        <v>403</v>
      </c>
      <c r="V2280" s="3">
        <v>69</v>
      </c>
      <c r="W2280" s="3">
        <v>127</v>
      </c>
      <c r="X2280" s="3">
        <v>127</v>
      </c>
      <c r="Y2280" s="3">
        <v>2278</v>
      </c>
      <c r="Z2280" s="3" t="s">
        <v>101</v>
      </c>
      <c r="AA2280" s="3">
        <v>165</v>
      </c>
      <c r="AB2280" s="3">
        <v>50</v>
      </c>
      <c r="AC2280" s="3">
        <v>32401000</v>
      </c>
      <c r="AD2280" s="3">
        <v>11958000</v>
      </c>
      <c r="AE2280" s="3" t="s">
        <v>203</v>
      </c>
      <c r="AF2280" s="3">
        <v>10</v>
      </c>
      <c r="AG2280" s="3">
        <v>9</v>
      </c>
    </row>
    <row r="2281" spans="1:33" ht="15.75" customHeight="1" x14ac:dyDescent="0.15">
      <c r="A2281" s="3">
        <v>23372</v>
      </c>
      <c r="B2281" s="3">
        <v>2279</v>
      </c>
      <c r="C2281" s="3">
        <v>16</v>
      </c>
      <c r="D2281" s="3" t="s">
        <v>2230</v>
      </c>
      <c r="E2281" s="3" t="s">
        <v>10268</v>
      </c>
      <c r="F2281" s="3" t="s">
        <v>6874</v>
      </c>
      <c r="G2281" s="3" t="s">
        <v>621</v>
      </c>
      <c r="H2281" s="3" t="s">
        <v>13267</v>
      </c>
      <c r="I2281" s="3" t="s">
        <v>17103</v>
      </c>
      <c r="J2281" s="3">
        <v>170.76329999999999</v>
      </c>
      <c r="K2281" s="3">
        <v>82091605</v>
      </c>
      <c r="L2281" s="3" t="s">
        <v>478</v>
      </c>
      <c r="M2281" s="3">
        <v>1</v>
      </c>
      <c r="N2281" s="3" t="s">
        <v>2230</v>
      </c>
      <c r="O2281" s="3" t="s">
        <v>10268</v>
      </c>
      <c r="P2281" s="3" t="s">
        <v>835</v>
      </c>
      <c r="Q2281" s="3" t="s">
        <v>17098</v>
      </c>
      <c r="R2281" s="5" t="s">
        <v>22579</v>
      </c>
      <c r="S2281" s="3" t="s">
        <v>13267</v>
      </c>
      <c r="T2281" s="3" t="s">
        <v>621</v>
      </c>
      <c r="V2281" s="3">
        <v>38</v>
      </c>
      <c r="W2281" s="3">
        <v>0</v>
      </c>
      <c r="X2281" s="3">
        <v>55</v>
      </c>
      <c r="Y2281" s="3">
        <v>2279</v>
      </c>
      <c r="Z2281" s="3" t="s">
        <v>478</v>
      </c>
      <c r="AA2281" s="3">
        <v>16</v>
      </c>
      <c r="AB2281" s="3">
        <v>8</v>
      </c>
      <c r="AC2281" s="3">
        <v>82091605</v>
      </c>
      <c r="AD2281" s="3">
        <v>30318586</v>
      </c>
      <c r="AF2281" s="3">
        <v>15</v>
      </c>
      <c r="AG2281" s="3">
        <v>602</v>
      </c>
    </row>
    <row r="2282" spans="1:33" ht="15.75" customHeight="1" x14ac:dyDescent="0.15">
      <c r="A2282" s="3">
        <v>26435</v>
      </c>
      <c r="B2282" s="3">
        <v>2280</v>
      </c>
      <c r="C2282" s="3">
        <v>50</v>
      </c>
      <c r="D2282" s="3" t="s">
        <v>2235</v>
      </c>
      <c r="E2282" s="3" t="s">
        <v>10279</v>
      </c>
      <c r="F2282" s="3" t="s">
        <v>36</v>
      </c>
      <c r="G2282" s="3" t="s">
        <v>37</v>
      </c>
      <c r="H2282" s="3" t="s">
        <v>12363</v>
      </c>
      <c r="I2282" s="3" t="s">
        <v>39</v>
      </c>
      <c r="J2282" s="3">
        <v>170.75040000000001</v>
      </c>
      <c r="K2282" s="3">
        <v>11185299</v>
      </c>
      <c r="L2282" s="3" t="s">
        <v>364</v>
      </c>
      <c r="M2282" s="3">
        <v>0</v>
      </c>
      <c r="N2282" s="3" t="s">
        <v>2235</v>
      </c>
      <c r="O2282" s="3" t="s">
        <v>10279</v>
      </c>
      <c r="P2282" s="8">
        <v>28491</v>
      </c>
      <c r="Q2282" s="3" t="s">
        <v>12362</v>
      </c>
      <c r="R2282" s="5" t="s">
        <v>22582</v>
      </c>
      <c r="S2282" s="3" t="s">
        <v>12363</v>
      </c>
      <c r="T2282" s="3" t="s">
        <v>37</v>
      </c>
      <c r="V2282" s="3">
        <v>127</v>
      </c>
      <c r="W2282" s="3">
        <v>127</v>
      </c>
      <c r="X2282" s="3">
        <v>100</v>
      </c>
      <c r="Y2282" s="3">
        <v>2280</v>
      </c>
      <c r="Z2282" s="3" t="s">
        <v>364</v>
      </c>
      <c r="AA2282" s="3">
        <v>50</v>
      </c>
      <c r="AB2282" s="3">
        <v>30</v>
      </c>
      <c r="AC2282" s="3">
        <v>11185299</v>
      </c>
      <c r="AD2282" s="3">
        <v>4131221</v>
      </c>
      <c r="AE2282" s="3" t="s">
        <v>39</v>
      </c>
      <c r="AF2282" s="3">
        <v>20</v>
      </c>
      <c r="AG2282" s="3">
        <v>2</v>
      </c>
    </row>
    <row r="2283" spans="1:33" ht="15.75" customHeight="1" x14ac:dyDescent="0.15">
      <c r="A2283" s="3">
        <v>17434</v>
      </c>
      <c r="B2283" s="3">
        <v>2281</v>
      </c>
      <c r="C2283" s="3">
        <v>118</v>
      </c>
      <c r="D2283" s="3" t="s">
        <v>2244</v>
      </c>
      <c r="E2283" s="3" t="s">
        <v>10287</v>
      </c>
      <c r="F2283" s="3" t="s">
        <v>635</v>
      </c>
      <c r="G2283" s="3" t="s">
        <v>236</v>
      </c>
      <c r="H2283" s="3" t="s">
        <v>10803</v>
      </c>
      <c r="I2283" s="3" t="s">
        <v>17113</v>
      </c>
      <c r="J2283" s="3">
        <v>170.67609999999999</v>
      </c>
      <c r="K2283" s="3">
        <v>9611507</v>
      </c>
      <c r="L2283" s="3" t="s">
        <v>162</v>
      </c>
      <c r="M2283" s="3">
        <v>4</v>
      </c>
      <c r="N2283" s="3" t="s">
        <v>2244</v>
      </c>
      <c r="O2283" s="3" t="s">
        <v>10287</v>
      </c>
      <c r="P2283" s="3" t="s">
        <v>987</v>
      </c>
      <c r="Q2283" s="3" t="s">
        <v>17109</v>
      </c>
      <c r="R2283" s="5" t="s">
        <v>22584</v>
      </c>
      <c r="S2283" s="3" t="s">
        <v>10803</v>
      </c>
      <c r="T2283" s="3" t="s">
        <v>236</v>
      </c>
      <c r="V2283" s="3">
        <v>29</v>
      </c>
      <c r="W2283" s="3">
        <v>0</v>
      </c>
      <c r="X2283" s="3">
        <v>127</v>
      </c>
      <c r="Y2283" s="3">
        <v>2281</v>
      </c>
      <c r="Z2283" s="3" t="s">
        <v>162</v>
      </c>
      <c r="AA2283" s="3">
        <v>118</v>
      </c>
      <c r="AB2283" s="3">
        <v>36</v>
      </c>
      <c r="AC2283" s="3">
        <v>9611507</v>
      </c>
      <c r="AD2283" s="3">
        <v>3550926</v>
      </c>
      <c r="AF2283" s="3">
        <v>8</v>
      </c>
      <c r="AG2283" s="3">
        <v>193</v>
      </c>
    </row>
    <row r="2284" spans="1:33" ht="15.75" customHeight="1" x14ac:dyDescent="0.15">
      <c r="A2284" s="3">
        <v>26358</v>
      </c>
      <c r="B2284" s="3">
        <v>2282</v>
      </c>
      <c r="C2284" s="3">
        <v>35</v>
      </c>
      <c r="D2284" s="3" t="s">
        <v>1059</v>
      </c>
      <c r="E2284" s="3" t="s">
        <v>10300</v>
      </c>
      <c r="F2284" s="3" t="s">
        <v>36</v>
      </c>
      <c r="G2284" s="3" t="s">
        <v>37</v>
      </c>
      <c r="H2284" s="3" t="s">
        <v>1064</v>
      </c>
      <c r="I2284" s="3" t="s">
        <v>89</v>
      </c>
      <c r="J2284" s="3">
        <v>170.58580000000001</v>
      </c>
      <c r="K2284" s="3">
        <v>9320200</v>
      </c>
      <c r="L2284" s="3" t="s">
        <v>162</v>
      </c>
      <c r="M2284" s="3">
        <v>0</v>
      </c>
      <c r="N2284" s="3" t="s">
        <v>1059</v>
      </c>
      <c r="O2284" s="3" t="s">
        <v>10300</v>
      </c>
      <c r="P2284" s="8">
        <v>39448</v>
      </c>
      <c r="Q2284" s="3" t="s">
        <v>1061</v>
      </c>
      <c r="R2284" s="5" t="s">
        <v>22586</v>
      </c>
      <c r="S2284" s="3" t="s">
        <v>1064</v>
      </c>
      <c r="T2284" s="3" t="s">
        <v>37</v>
      </c>
      <c r="V2284" s="3">
        <v>127</v>
      </c>
      <c r="W2284" s="3">
        <v>94</v>
      </c>
      <c r="X2284" s="3">
        <v>127</v>
      </c>
      <c r="Y2284" s="3">
        <v>2282</v>
      </c>
      <c r="Z2284" s="3" t="s">
        <v>162</v>
      </c>
      <c r="AA2284" s="3">
        <v>35</v>
      </c>
      <c r="AB2284" s="3">
        <v>19</v>
      </c>
      <c r="AC2284" s="3">
        <v>9320200</v>
      </c>
      <c r="AD2284" s="3">
        <v>3444453</v>
      </c>
      <c r="AE2284" s="3" t="s">
        <v>89</v>
      </c>
      <c r="AF2284" s="3">
        <v>8</v>
      </c>
      <c r="AG2284" s="3">
        <v>4</v>
      </c>
    </row>
    <row r="2285" spans="1:33" ht="15.75" customHeight="1" x14ac:dyDescent="0.15">
      <c r="A2285" s="3">
        <v>21779</v>
      </c>
      <c r="B2285" s="3">
        <v>2283</v>
      </c>
      <c r="C2285" s="3">
        <v>210</v>
      </c>
      <c r="D2285" s="3" t="s">
        <v>2248</v>
      </c>
      <c r="E2285" s="3" t="s">
        <v>10307</v>
      </c>
      <c r="F2285" s="3" t="s">
        <v>1620</v>
      </c>
      <c r="G2285" s="3" t="s">
        <v>412</v>
      </c>
      <c r="H2285" s="3" t="s">
        <v>7652</v>
      </c>
      <c r="I2285" s="3" t="s">
        <v>742</v>
      </c>
      <c r="J2285" s="3">
        <v>170.3647</v>
      </c>
      <c r="K2285" s="3">
        <v>50269520</v>
      </c>
      <c r="L2285" s="3" t="s">
        <v>162</v>
      </c>
      <c r="M2285" s="3">
        <v>2</v>
      </c>
      <c r="N2285" s="3" t="s">
        <v>2248</v>
      </c>
      <c r="O2285" s="3" t="s">
        <v>10307</v>
      </c>
      <c r="P2285" s="3" t="s">
        <v>1107</v>
      </c>
      <c r="Q2285" s="3" t="s">
        <v>17126</v>
      </c>
      <c r="R2285" s="5" t="s">
        <v>22589</v>
      </c>
      <c r="S2285" s="3" t="s">
        <v>7652</v>
      </c>
      <c r="T2285" s="3" t="s">
        <v>412</v>
      </c>
      <c r="V2285" s="3">
        <v>102</v>
      </c>
      <c r="W2285" s="3">
        <v>98</v>
      </c>
      <c r="X2285" s="3">
        <v>127</v>
      </c>
      <c r="Y2285" s="3">
        <v>2283</v>
      </c>
      <c r="Z2285" s="3" t="s">
        <v>162</v>
      </c>
      <c r="AA2285" s="3">
        <v>210</v>
      </c>
      <c r="AB2285" s="3">
        <v>95</v>
      </c>
      <c r="AC2285" s="3">
        <v>50269520</v>
      </c>
      <c r="AD2285" s="3">
        <v>18593226</v>
      </c>
      <c r="AE2285" s="3" t="s">
        <v>742</v>
      </c>
      <c r="AF2285" s="3">
        <v>8</v>
      </c>
      <c r="AG2285" s="3">
        <v>17</v>
      </c>
    </row>
    <row r="2286" spans="1:33" ht="15.75" customHeight="1" x14ac:dyDescent="0.15">
      <c r="A2286" s="3">
        <v>25913</v>
      </c>
      <c r="B2286" s="3">
        <v>2284</v>
      </c>
      <c r="C2286" s="3">
        <v>12</v>
      </c>
      <c r="D2286" s="3" t="s">
        <v>2251</v>
      </c>
      <c r="E2286" s="3" t="s">
        <v>10317</v>
      </c>
      <c r="F2286" s="3" t="s">
        <v>297</v>
      </c>
      <c r="G2286" s="3" t="s">
        <v>146</v>
      </c>
      <c r="H2286" s="3" t="s">
        <v>148</v>
      </c>
      <c r="I2286" s="3" t="s">
        <v>149</v>
      </c>
      <c r="J2286" s="3">
        <v>170.3569</v>
      </c>
      <c r="K2286" s="3">
        <v>15897791</v>
      </c>
      <c r="L2286" s="3" t="s">
        <v>40</v>
      </c>
      <c r="M2286" s="3">
        <v>0</v>
      </c>
      <c r="N2286" s="3" t="s">
        <v>2251</v>
      </c>
      <c r="O2286" s="3" t="s">
        <v>10317</v>
      </c>
      <c r="P2286" s="8">
        <v>38718</v>
      </c>
      <c r="Q2286" s="3" t="s">
        <v>17130</v>
      </c>
      <c r="R2286" s="5" t="s">
        <v>22592</v>
      </c>
      <c r="S2286" s="3" t="s">
        <v>148</v>
      </c>
      <c r="T2286" s="3" t="s">
        <v>146</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15">
      <c r="A2287" s="3">
        <v>21991</v>
      </c>
      <c r="B2287" s="3">
        <v>2285</v>
      </c>
      <c r="C2287" s="3">
        <v>40</v>
      </c>
      <c r="D2287" s="3" t="s">
        <v>2255</v>
      </c>
      <c r="E2287" s="3" t="s">
        <v>10326</v>
      </c>
      <c r="F2287" s="3" t="s">
        <v>331</v>
      </c>
      <c r="G2287" s="3" t="s">
        <v>167</v>
      </c>
      <c r="H2287" s="3" t="s">
        <v>12358</v>
      </c>
      <c r="I2287" s="3" t="s">
        <v>283</v>
      </c>
      <c r="J2287" s="3">
        <v>170.2611</v>
      </c>
      <c r="K2287" s="3">
        <v>4426198</v>
      </c>
      <c r="L2287" s="3" t="s">
        <v>101</v>
      </c>
      <c r="M2287" s="3">
        <v>2</v>
      </c>
      <c r="N2287" s="3" t="s">
        <v>2255</v>
      </c>
      <c r="O2287" s="3" t="s">
        <v>10326</v>
      </c>
      <c r="P2287" s="3" t="s">
        <v>835</v>
      </c>
      <c r="Q2287" s="3" t="s">
        <v>17137</v>
      </c>
      <c r="R2287" s="5" t="s">
        <v>22593</v>
      </c>
      <c r="S2287" s="3" t="s">
        <v>12358</v>
      </c>
      <c r="T2287" s="3" t="s">
        <v>167</v>
      </c>
      <c r="V2287" s="3">
        <v>127</v>
      </c>
      <c r="W2287" s="3">
        <v>53</v>
      </c>
      <c r="X2287" s="3">
        <v>127</v>
      </c>
      <c r="Y2287" s="3">
        <v>2285</v>
      </c>
      <c r="Z2287" s="3" t="s">
        <v>101</v>
      </c>
      <c r="AA2287" s="3">
        <v>40</v>
      </c>
      <c r="AB2287" s="3">
        <v>30</v>
      </c>
      <c r="AC2287" s="3">
        <v>4426198</v>
      </c>
      <c r="AD2287" s="3">
        <v>1637749</v>
      </c>
      <c r="AE2287" s="3" t="s">
        <v>283</v>
      </c>
      <c r="AF2287" s="3">
        <v>10</v>
      </c>
      <c r="AG2287" s="3">
        <v>1</v>
      </c>
    </row>
    <row r="2288" spans="1:33" ht="15.75" customHeight="1" x14ac:dyDescent="0.15">
      <c r="A2288" s="3">
        <v>25032</v>
      </c>
      <c r="B2288" s="3">
        <v>2286</v>
      </c>
      <c r="C2288" s="3">
        <v>26</v>
      </c>
      <c r="D2288" s="3" t="s">
        <v>2257</v>
      </c>
      <c r="E2288" s="3" t="s">
        <v>10338</v>
      </c>
      <c r="F2288" s="3" t="s">
        <v>6767</v>
      </c>
      <c r="G2288" s="3" t="s">
        <v>796</v>
      </c>
      <c r="H2288" s="3" t="s">
        <v>4456</v>
      </c>
      <c r="I2288" s="3" t="s">
        <v>4522</v>
      </c>
      <c r="J2288" s="3">
        <v>170.21039999999999</v>
      </c>
      <c r="K2288" s="3">
        <v>4345246</v>
      </c>
      <c r="L2288" s="3" t="s">
        <v>600</v>
      </c>
      <c r="M2288" s="3">
        <v>0</v>
      </c>
      <c r="N2288" s="3" t="s">
        <v>2257</v>
      </c>
      <c r="O2288" s="3" t="s">
        <v>10338</v>
      </c>
      <c r="P2288" s="8">
        <v>39814</v>
      </c>
      <c r="Q2288" s="3" t="s">
        <v>17144</v>
      </c>
      <c r="R2288" s="5" t="s">
        <v>22594</v>
      </c>
      <c r="S2288" s="3" t="s">
        <v>4456</v>
      </c>
      <c r="T2288" s="3" t="s">
        <v>796</v>
      </c>
      <c r="V2288" s="3">
        <v>15</v>
      </c>
      <c r="W2288" s="3">
        <v>0</v>
      </c>
      <c r="X2288" s="3">
        <v>38</v>
      </c>
      <c r="Y2288" s="3">
        <v>2286</v>
      </c>
      <c r="Z2288" s="3" t="s">
        <v>600</v>
      </c>
      <c r="AA2288" s="3">
        <v>26</v>
      </c>
      <c r="AB2288" s="3">
        <v>6</v>
      </c>
      <c r="AC2288" s="3">
        <v>4345246</v>
      </c>
      <c r="AD2288" s="3">
        <v>1608097</v>
      </c>
      <c r="AF2288" s="3">
        <v>13</v>
      </c>
      <c r="AG2288" s="3">
        <v>57</v>
      </c>
    </row>
    <row r="2289" spans="1:33" ht="15.75" customHeight="1" x14ac:dyDescent="0.15">
      <c r="A2289" s="3">
        <v>23992</v>
      </c>
      <c r="B2289" s="3">
        <v>2287</v>
      </c>
      <c r="C2289" s="3">
        <v>49</v>
      </c>
      <c r="D2289" s="3" t="s">
        <v>2290</v>
      </c>
      <c r="E2289" s="3" t="s">
        <v>10345</v>
      </c>
      <c r="F2289" s="3" t="s">
        <v>1620</v>
      </c>
      <c r="G2289" s="3" t="s">
        <v>412</v>
      </c>
      <c r="H2289" s="3" t="s">
        <v>13288</v>
      </c>
      <c r="I2289" s="3" t="s">
        <v>742</v>
      </c>
      <c r="J2289" s="3">
        <v>170.19630000000001</v>
      </c>
      <c r="K2289" s="3">
        <v>9084000</v>
      </c>
      <c r="L2289" s="3" t="s">
        <v>162</v>
      </c>
      <c r="M2289" s="3">
        <v>1</v>
      </c>
      <c r="N2289" s="3" t="s">
        <v>2290</v>
      </c>
      <c r="O2289" s="3" t="s">
        <v>10345</v>
      </c>
      <c r="P2289" s="3" t="s">
        <v>179</v>
      </c>
      <c r="Q2289" s="3" t="s">
        <v>17149</v>
      </c>
      <c r="R2289" s="5" t="s">
        <v>22596</v>
      </c>
      <c r="S2289" s="3" t="s">
        <v>13288</v>
      </c>
      <c r="T2289" s="3" t="s">
        <v>412</v>
      </c>
      <c r="V2289" s="3">
        <v>103</v>
      </c>
      <c r="W2289" s="3">
        <v>99</v>
      </c>
      <c r="X2289" s="3">
        <v>127</v>
      </c>
      <c r="Y2289" s="3">
        <v>2287</v>
      </c>
      <c r="Z2289" s="3" t="s">
        <v>162</v>
      </c>
      <c r="AA2289" s="3">
        <v>49</v>
      </c>
      <c r="AB2289" s="3">
        <v>29</v>
      </c>
      <c r="AC2289" s="3">
        <v>9084000</v>
      </c>
      <c r="AD2289" s="3">
        <v>3362000</v>
      </c>
      <c r="AE2289" s="3" t="s">
        <v>742</v>
      </c>
      <c r="AF2289" s="3">
        <v>8</v>
      </c>
      <c r="AG2289" s="3">
        <v>17</v>
      </c>
    </row>
    <row r="2290" spans="1:33" ht="15.75" customHeight="1" x14ac:dyDescent="0.15">
      <c r="A2290" s="3">
        <v>21704</v>
      </c>
      <c r="B2290" s="3">
        <v>2288</v>
      </c>
      <c r="C2290" s="3">
        <v>34</v>
      </c>
      <c r="D2290" s="3" t="s">
        <v>2291</v>
      </c>
      <c r="E2290" s="3" t="s">
        <v>10356</v>
      </c>
      <c r="F2290" s="3" t="s">
        <v>143</v>
      </c>
      <c r="G2290" s="3" t="s">
        <v>77</v>
      </c>
      <c r="H2290" s="3" t="s">
        <v>8677</v>
      </c>
      <c r="I2290" s="3" t="s">
        <v>8678</v>
      </c>
      <c r="J2290" s="3">
        <v>170.1884</v>
      </c>
      <c r="K2290" s="3">
        <v>3545009</v>
      </c>
      <c r="L2290" s="3" t="s">
        <v>162</v>
      </c>
      <c r="M2290" s="3">
        <v>2</v>
      </c>
      <c r="N2290" s="3" t="s">
        <v>2291</v>
      </c>
      <c r="O2290" s="3" t="s">
        <v>10356</v>
      </c>
      <c r="P2290" s="3" t="s">
        <v>835</v>
      </c>
      <c r="Q2290" s="3" t="s">
        <v>8675</v>
      </c>
      <c r="R2290" s="5" t="s">
        <v>22598</v>
      </c>
      <c r="S2290" s="3" t="s">
        <v>8677</v>
      </c>
      <c r="T2290" s="3" t="s">
        <v>77</v>
      </c>
      <c r="V2290" s="3">
        <v>72</v>
      </c>
      <c r="W2290" s="3">
        <v>0</v>
      </c>
      <c r="X2290" s="3">
        <v>127</v>
      </c>
      <c r="Y2290" s="3">
        <v>2288</v>
      </c>
      <c r="Z2290" s="3" t="s">
        <v>162</v>
      </c>
      <c r="AA2290" s="3">
        <v>34</v>
      </c>
      <c r="AB2290" s="3">
        <v>11</v>
      </c>
      <c r="AC2290" s="3">
        <v>3545009</v>
      </c>
      <c r="AD2290" s="3">
        <v>1312051</v>
      </c>
      <c r="AF2290" s="3">
        <v>8</v>
      </c>
      <c r="AG2290" s="3">
        <v>121</v>
      </c>
    </row>
    <row r="2291" spans="1:33" ht="15.75" customHeight="1" x14ac:dyDescent="0.15">
      <c r="A2291" s="3">
        <v>23886</v>
      </c>
      <c r="B2291" s="3">
        <v>2289</v>
      </c>
      <c r="C2291" s="3">
        <v>268</v>
      </c>
      <c r="D2291" s="3" t="s">
        <v>2294</v>
      </c>
      <c r="E2291" s="3" t="s">
        <v>10364</v>
      </c>
      <c r="F2291" s="3" t="s">
        <v>3068</v>
      </c>
      <c r="G2291" s="3" t="s">
        <v>606</v>
      </c>
      <c r="H2291" s="3" t="s">
        <v>13294</v>
      </c>
      <c r="I2291" s="3" t="s">
        <v>1343</v>
      </c>
      <c r="J2291" s="3">
        <v>170.1825</v>
      </c>
      <c r="K2291" s="3">
        <v>35247965</v>
      </c>
      <c r="L2291" s="3" t="s">
        <v>221</v>
      </c>
      <c r="M2291" s="3">
        <v>1</v>
      </c>
      <c r="N2291" s="3" t="s">
        <v>2294</v>
      </c>
      <c r="O2291" s="3" t="s">
        <v>10364</v>
      </c>
      <c r="P2291" s="3" t="s">
        <v>835</v>
      </c>
      <c r="Q2291" s="3" t="s">
        <v>17164</v>
      </c>
      <c r="R2291" s="5" t="s">
        <v>22599</v>
      </c>
      <c r="S2291" s="3" t="s">
        <v>13294</v>
      </c>
      <c r="T2291" s="3" t="s">
        <v>606</v>
      </c>
      <c r="V2291" s="3">
        <v>54</v>
      </c>
      <c r="W2291" s="3">
        <v>30</v>
      </c>
      <c r="X2291" s="3">
        <v>127</v>
      </c>
      <c r="Y2291" s="3">
        <v>2289</v>
      </c>
      <c r="Z2291" s="3" t="s">
        <v>221</v>
      </c>
      <c r="AA2291" s="3">
        <v>268</v>
      </c>
      <c r="AB2291" s="3">
        <v>90</v>
      </c>
      <c r="AC2291" s="3">
        <v>35247965</v>
      </c>
      <c r="AD2291" s="3">
        <v>13045985</v>
      </c>
      <c r="AE2291" s="3" t="s">
        <v>1343</v>
      </c>
      <c r="AF2291" s="3">
        <v>2</v>
      </c>
      <c r="AG2291" s="3">
        <v>12</v>
      </c>
    </row>
    <row r="2292" spans="1:33" ht="15.75" customHeight="1" x14ac:dyDescent="0.15">
      <c r="A2292" s="3">
        <v>19489</v>
      </c>
      <c r="B2292" s="3">
        <v>2290</v>
      </c>
      <c r="C2292" s="3">
        <v>669</v>
      </c>
      <c r="D2292" s="3" t="s">
        <v>2296</v>
      </c>
      <c r="E2292" s="3" t="s">
        <v>10369</v>
      </c>
      <c r="F2292" s="3" t="s">
        <v>4061</v>
      </c>
      <c r="G2292" s="3" t="s">
        <v>446</v>
      </c>
      <c r="H2292" s="3" t="s">
        <v>2435</v>
      </c>
      <c r="I2292" s="3" t="s">
        <v>2435</v>
      </c>
      <c r="J2292" s="3">
        <v>170.14</v>
      </c>
      <c r="K2292" s="3">
        <v>10976329</v>
      </c>
      <c r="L2292" s="3" t="s">
        <v>538</v>
      </c>
      <c r="M2292" s="3">
        <v>3</v>
      </c>
      <c r="N2292" s="3" t="s">
        <v>2296</v>
      </c>
      <c r="O2292" s="3" t="s">
        <v>10369</v>
      </c>
      <c r="P2292" s="3" t="s">
        <v>179</v>
      </c>
      <c r="Q2292" s="3" t="s">
        <v>17169</v>
      </c>
      <c r="R2292" s="5" t="s">
        <v>22602</v>
      </c>
      <c r="S2292" s="3" t="s">
        <v>2435</v>
      </c>
      <c r="T2292" s="3" t="s">
        <v>446</v>
      </c>
      <c r="V2292" s="3">
        <v>90</v>
      </c>
      <c r="W2292" s="3">
        <v>86</v>
      </c>
      <c r="X2292" s="3">
        <v>74</v>
      </c>
      <c r="Y2292" s="3">
        <v>2290</v>
      </c>
      <c r="Z2292" s="3" t="s">
        <v>538</v>
      </c>
      <c r="AA2292" s="3">
        <v>669</v>
      </c>
      <c r="AB2292" s="3">
        <v>402</v>
      </c>
      <c r="AC2292" s="3">
        <v>10976329</v>
      </c>
      <c r="AD2292" s="3">
        <v>4063200</v>
      </c>
      <c r="AE2292" s="3" t="s">
        <v>2435</v>
      </c>
      <c r="AF2292" s="3">
        <v>3</v>
      </c>
      <c r="AG2292" s="3">
        <v>29</v>
      </c>
    </row>
    <row r="2293" spans="1:33" ht="15.75" customHeight="1" x14ac:dyDescent="0.15">
      <c r="A2293" s="3">
        <v>19722</v>
      </c>
      <c r="B2293" s="3">
        <v>2291</v>
      </c>
      <c r="C2293" s="3">
        <v>58</v>
      </c>
      <c r="D2293" s="3" t="s">
        <v>2297</v>
      </c>
      <c r="E2293" s="3" t="s">
        <v>10382</v>
      </c>
      <c r="F2293" s="3" t="s">
        <v>96</v>
      </c>
      <c r="G2293" s="3" t="s">
        <v>61</v>
      </c>
      <c r="H2293" s="3" t="s">
        <v>218</v>
      </c>
      <c r="I2293" s="3" t="s">
        <v>63</v>
      </c>
      <c r="J2293" s="3">
        <v>170.1249</v>
      </c>
      <c r="K2293" s="3">
        <v>10827488</v>
      </c>
      <c r="L2293" s="3" t="s">
        <v>162</v>
      </c>
      <c r="M2293" s="3">
        <v>3</v>
      </c>
      <c r="N2293" s="3" t="s">
        <v>2297</v>
      </c>
      <c r="O2293" s="3" t="s">
        <v>10382</v>
      </c>
      <c r="P2293" s="3" t="s">
        <v>787</v>
      </c>
      <c r="Q2293" s="3" t="s">
        <v>17178</v>
      </c>
      <c r="R2293" s="5" t="s">
        <v>22605</v>
      </c>
      <c r="S2293" s="3" t="s">
        <v>218</v>
      </c>
      <c r="T2293" s="3" t="s">
        <v>61</v>
      </c>
      <c r="V2293" s="3">
        <v>127</v>
      </c>
      <c r="W2293" s="3">
        <v>127</v>
      </c>
      <c r="X2293" s="3">
        <v>127</v>
      </c>
      <c r="Y2293" s="3">
        <v>2291</v>
      </c>
      <c r="Z2293" s="3" t="s">
        <v>162</v>
      </c>
      <c r="AA2293" s="3">
        <v>58</v>
      </c>
      <c r="AB2293" s="3">
        <v>20</v>
      </c>
      <c r="AC2293" s="3">
        <v>10827488</v>
      </c>
      <c r="AD2293" s="3">
        <v>4008326</v>
      </c>
      <c r="AE2293" s="3" t="s">
        <v>63</v>
      </c>
      <c r="AF2293" s="3">
        <v>8</v>
      </c>
      <c r="AG2293" s="3">
        <v>3</v>
      </c>
    </row>
    <row r="2294" spans="1:33" ht="15.75" customHeight="1" x14ac:dyDescent="0.15">
      <c r="A2294" s="3">
        <v>3465</v>
      </c>
      <c r="B2294" s="3">
        <v>2292</v>
      </c>
      <c r="C2294" s="3">
        <v>37</v>
      </c>
      <c r="D2294" s="3" t="s">
        <v>2315</v>
      </c>
      <c r="E2294" s="3" t="s">
        <v>10390</v>
      </c>
      <c r="F2294" s="3" t="s">
        <v>269</v>
      </c>
      <c r="G2294" s="3" t="s">
        <v>133</v>
      </c>
      <c r="H2294" s="3" t="s">
        <v>1963</v>
      </c>
      <c r="I2294" s="3" t="s">
        <v>1963</v>
      </c>
      <c r="J2294" s="3">
        <v>170.09880000000001</v>
      </c>
      <c r="K2294" s="3">
        <v>13769425</v>
      </c>
      <c r="L2294" s="3" t="s">
        <v>335</v>
      </c>
      <c r="M2294" s="3">
        <v>5</v>
      </c>
      <c r="N2294" s="3" t="s">
        <v>2315</v>
      </c>
      <c r="O2294" s="3" t="s">
        <v>10390</v>
      </c>
      <c r="P2294" s="3" t="s">
        <v>104</v>
      </c>
      <c r="Q2294" s="3" t="s">
        <v>17187</v>
      </c>
      <c r="R2294" s="5" t="s">
        <v>22608</v>
      </c>
      <c r="S2294" s="3" t="s">
        <v>1963</v>
      </c>
      <c r="T2294" s="3" t="s">
        <v>133</v>
      </c>
      <c r="V2294" s="3">
        <v>62</v>
      </c>
      <c r="W2294" s="3">
        <v>21</v>
      </c>
      <c r="X2294" s="3">
        <v>70</v>
      </c>
      <c r="Y2294" s="3">
        <v>2292</v>
      </c>
      <c r="Z2294" s="3" t="s">
        <v>335</v>
      </c>
      <c r="AA2294" s="3">
        <v>37</v>
      </c>
      <c r="AB2294" s="3">
        <v>10</v>
      </c>
      <c r="AC2294" s="3">
        <v>13769425</v>
      </c>
      <c r="AD2294" s="3">
        <v>5097922</v>
      </c>
      <c r="AE2294" s="3" t="s">
        <v>1963</v>
      </c>
      <c r="AF2294" s="3">
        <v>21</v>
      </c>
      <c r="AG2294" s="3">
        <v>43</v>
      </c>
    </row>
    <row r="2295" spans="1:33" ht="15.75" customHeight="1" x14ac:dyDescent="0.15">
      <c r="A2295" s="3">
        <v>2173</v>
      </c>
      <c r="B2295" s="3">
        <v>2293</v>
      </c>
      <c r="C2295" s="3">
        <v>185</v>
      </c>
      <c r="D2295" s="3" t="s">
        <v>2324</v>
      </c>
      <c r="E2295" s="3" t="s">
        <v>10401</v>
      </c>
      <c r="F2295" s="3" t="s">
        <v>1105</v>
      </c>
      <c r="G2295" s="3" t="s">
        <v>486</v>
      </c>
      <c r="H2295" s="3" t="s">
        <v>487</v>
      </c>
      <c r="I2295" s="3" t="s">
        <v>488</v>
      </c>
      <c r="J2295" s="3">
        <v>170.05410000000001</v>
      </c>
      <c r="K2295" s="3">
        <v>22960000</v>
      </c>
      <c r="L2295" s="3" t="s">
        <v>162</v>
      </c>
      <c r="M2295" s="3">
        <v>5</v>
      </c>
      <c r="N2295" s="3" t="s">
        <v>2324</v>
      </c>
      <c r="O2295" s="3" t="s">
        <v>10401</v>
      </c>
      <c r="P2295" s="3" t="s">
        <v>541</v>
      </c>
      <c r="Q2295" s="3" t="s">
        <v>17191</v>
      </c>
      <c r="R2295" s="5" t="s">
        <v>22610</v>
      </c>
      <c r="S2295" s="3" t="s">
        <v>487</v>
      </c>
      <c r="T2295" s="3" t="s">
        <v>486</v>
      </c>
      <c r="V2295" s="3">
        <v>43</v>
      </c>
      <c r="W2295" s="3">
        <v>31</v>
      </c>
      <c r="X2295" s="3">
        <v>127</v>
      </c>
      <c r="Y2295" s="3">
        <v>2293</v>
      </c>
      <c r="Z2295" s="3" t="s">
        <v>162</v>
      </c>
      <c r="AA2295" s="3">
        <v>185</v>
      </c>
      <c r="AB2295" s="3">
        <v>70</v>
      </c>
      <c r="AC2295" s="3">
        <v>22960000</v>
      </c>
      <c r="AD2295" s="3">
        <v>8502000</v>
      </c>
      <c r="AE2295" s="3" t="s">
        <v>488</v>
      </c>
      <c r="AF2295" s="3">
        <v>8</v>
      </c>
      <c r="AG2295" s="3">
        <v>50</v>
      </c>
    </row>
    <row r="2296" spans="1:33" ht="15.75" customHeight="1" x14ac:dyDescent="0.15">
      <c r="A2296" s="3">
        <v>26384</v>
      </c>
      <c r="B2296" s="3">
        <v>2294</v>
      </c>
      <c r="C2296" s="3">
        <v>28</v>
      </c>
      <c r="D2296" s="3" t="s">
        <v>2329</v>
      </c>
      <c r="E2296" s="3" t="s">
        <v>10408</v>
      </c>
      <c r="F2296" s="3" t="s">
        <v>36</v>
      </c>
      <c r="G2296" s="3" t="s">
        <v>37</v>
      </c>
      <c r="H2296" s="3" t="s">
        <v>8324</v>
      </c>
      <c r="I2296" s="3" t="s">
        <v>1718</v>
      </c>
      <c r="J2296" s="3">
        <v>169.9742</v>
      </c>
      <c r="K2296" s="3">
        <v>7774461</v>
      </c>
      <c r="L2296" s="3" t="s">
        <v>71</v>
      </c>
      <c r="M2296" s="3">
        <v>0</v>
      </c>
      <c r="N2296" s="3" t="s">
        <v>2329</v>
      </c>
      <c r="O2296" s="3" t="s">
        <v>10408</v>
      </c>
      <c r="P2296" s="8">
        <v>39083</v>
      </c>
      <c r="Q2296" s="3" t="s">
        <v>9133</v>
      </c>
      <c r="R2296" s="5" t="s">
        <v>22612</v>
      </c>
      <c r="S2296" s="3" t="s">
        <v>8324</v>
      </c>
      <c r="T2296" s="3" t="s">
        <v>37</v>
      </c>
      <c r="V2296" s="3">
        <v>127</v>
      </c>
      <c r="W2296" s="3">
        <v>0</v>
      </c>
      <c r="X2296" s="3">
        <v>127</v>
      </c>
      <c r="Y2296" s="3">
        <v>2294</v>
      </c>
      <c r="Z2296" s="3" t="s">
        <v>71</v>
      </c>
      <c r="AA2296" s="3">
        <v>28</v>
      </c>
      <c r="AB2296" s="3">
        <v>7</v>
      </c>
      <c r="AC2296" s="3">
        <v>7774461</v>
      </c>
      <c r="AD2296" s="3">
        <v>2879705</v>
      </c>
      <c r="AF2296" s="3">
        <v>5</v>
      </c>
      <c r="AG2296" s="3">
        <v>54</v>
      </c>
    </row>
    <row r="2297" spans="1:33" ht="15.75" customHeight="1" x14ac:dyDescent="0.15">
      <c r="A2297" s="3">
        <v>25388</v>
      </c>
      <c r="B2297" s="3">
        <v>2295</v>
      </c>
      <c r="C2297" s="3">
        <v>35</v>
      </c>
      <c r="D2297" s="3" t="s">
        <v>2333</v>
      </c>
      <c r="E2297" s="3" t="s">
        <v>10422</v>
      </c>
      <c r="F2297" s="3" t="s">
        <v>6767</v>
      </c>
      <c r="G2297" s="3" t="s">
        <v>796</v>
      </c>
      <c r="H2297" s="3" t="s">
        <v>4456</v>
      </c>
      <c r="I2297" s="3" t="s">
        <v>4522</v>
      </c>
      <c r="J2297" s="3">
        <v>169.71010000000001</v>
      </c>
      <c r="K2297" s="3">
        <v>3592538</v>
      </c>
      <c r="L2297" s="3" t="s">
        <v>398</v>
      </c>
      <c r="M2297" s="3">
        <v>0</v>
      </c>
      <c r="N2297" s="3" t="s">
        <v>2333</v>
      </c>
      <c r="O2297" s="3" t="s">
        <v>10422</v>
      </c>
      <c r="P2297" s="8">
        <v>33239</v>
      </c>
      <c r="Q2297" s="3" t="s">
        <v>17204</v>
      </c>
      <c r="R2297" s="5" t="s">
        <v>22615</v>
      </c>
      <c r="S2297" s="3" t="s">
        <v>4456</v>
      </c>
      <c r="T2297" s="3" t="s">
        <v>796</v>
      </c>
      <c r="V2297" s="3">
        <v>16</v>
      </c>
      <c r="W2297" s="3">
        <v>0</v>
      </c>
      <c r="X2297" s="3">
        <v>23</v>
      </c>
      <c r="Y2297" s="3">
        <v>2295</v>
      </c>
      <c r="Z2297" s="3" t="s">
        <v>398</v>
      </c>
      <c r="AA2297" s="3">
        <v>35</v>
      </c>
      <c r="AB2297" s="3">
        <v>13</v>
      </c>
      <c r="AC2297" s="3">
        <v>3592538</v>
      </c>
      <c r="AD2297" s="3">
        <v>1332000</v>
      </c>
      <c r="AF2297" s="3">
        <v>1</v>
      </c>
      <c r="AG2297" s="3">
        <v>57</v>
      </c>
    </row>
    <row r="2298" spans="1:33" ht="15.75" customHeight="1" x14ac:dyDescent="0.15">
      <c r="A2298" s="3">
        <v>5512</v>
      </c>
      <c r="B2298" s="3">
        <v>2296</v>
      </c>
      <c r="C2298" s="3">
        <v>122</v>
      </c>
      <c r="D2298" s="5" t="s">
        <v>2343</v>
      </c>
      <c r="E2298" s="3" t="s">
        <v>10433</v>
      </c>
      <c r="F2298" s="3" t="s">
        <v>855</v>
      </c>
      <c r="G2298" s="3" t="s">
        <v>292</v>
      </c>
      <c r="H2298" s="3" t="s">
        <v>7399</v>
      </c>
      <c r="I2298" s="3" t="s">
        <v>1032</v>
      </c>
      <c r="J2298" s="3">
        <v>169.60339999999999</v>
      </c>
      <c r="K2298" s="3">
        <v>35620000</v>
      </c>
      <c r="L2298" s="3" t="s">
        <v>335</v>
      </c>
      <c r="M2298" s="3">
        <v>4</v>
      </c>
      <c r="N2298" s="5" t="s">
        <v>2343</v>
      </c>
      <c r="O2298" s="3" t="s">
        <v>10433</v>
      </c>
      <c r="P2298" s="3" t="s">
        <v>690</v>
      </c>
      <c r="Q2298" s="3" t="s">
        <v>17212</v>
      </c>
      <c r="R2298" s="5" t="s">
        <v>22619</v>
      </c>
      <c r="S2298" s="3" t="s">
        <v>7399</v>
      </c>
      <c r="T2298" s="3" t="s">
        <v>292</v>
      </c>
      <c r="V2298" s="3">
        <v>75</v>
      </c>
      <c r="W2298" s="3">
        <v>55</v>
      </c>
      <c r="X2298" s="3">
        <v>71</v>
      </c>
      <c r="Y2298" s="3">
        <v>2296</v>
      </c>
      <c r="Z2298" s="3" t="s">
        <v>335</v>
      </c>
      <c r="AA2298" s="3">
        <v>122</v>
      </c>
      <c r="AB2298" s="3">
        <v>55</v>
      </c>
      <c r="AC2298" s="3">
        <v>35620000</v>
      </c>
      <c r="AD2298" s="3">
        <v>13212000</v>
      </c>
      <c r="AE2298" s="3" t="s">
        <v>1032</v>
      </c>
      <c r="AF2298" s="3">
        <v>21</v>
      </c>
      <c r="AG2298" s="3">
        <v>49</v>
      </c>
    </row>
    <row r="2299" spans="1:33" ht="15.75" customHeight="1" x14ac:dyDescent="0.15">
      <c r="A2299" s="3">
        <v>19544</v>
      </c>
      <c r="B2299" s="3">
        <v>2297</v>
      </c>
      <c r="C2299" s="3">
        <v>39</v>
      </c>
      <c r="D2299" s="3" t="s">
        <v>2346</v>
      </c>
      <c r="E2299" s="3" t="s">
        <v>10441</v>
      </c>
      <c r="F2299" s="3" t="s">
        <v>1620</v>
      </c>
      <c r="G2299" s="3" t="s">
        <v>412</v>
      </c>
      <c r="H2299" s="3" t="s">
        <v>742</v>
      </c>
      <c r="I2299" s="3" t="s">
        <v>742</v>
      </c>
      <c r="J2299" s="3">
        <v>169.45500000000001</v>
      </c>
      <c r="K2299" s="3">
        <v>8586471</v>
      </c>
      <c r="L2299" s="3" t="s">
        <v>101</v>
      </c>
      <c r="M2299" s="3">
        <v>3</v>
      </c>
      <c r="N2299" s="3" t="s">
        <v>2346</v>
      </c>
      <c r="O2299" s="3" t="s">
        <v>10441</v>
      </c>
      <c r="P2299" s="3" t="s">
        <v>835</v>
      </c>
      <c r="Q2299" s="3" t="s">
        <v>17217</v>
      </c>
      <c r="R2299" s="5" t="s">
        <v>22621</v>
      </c>
      <c r="S2299" s="3" t="s">
        <v>742</v>
      </c>
      <c r="T2299" s="3" t="s">
        <v>412</v>
      </c>
      <c r="V2299" s="3">
        <v>104</v>
      </c>
      <c r="W2299" s="3">
        <v>100</v>
      </c>
      <c r="X2299" s="3">
        <v>127</v>
      </c>
      <c r="Y2299" s="3">
        <v>2297</v>
      </c>
      <c r="Z2299" s="3" t="s">
        <v>101</v>
      </c>
      <c r="AA2299" s="3">
        <v>39</v>
      </c>
      <c r="AB2299" s="3">
        <v>19</v>
      </c>
      <c r="AC2299" s="3">
        <v>8586471</v>
      </c>
      <c r="AD2299" s="3">
        <v>3186607</v>
      </c>
      <c r="AE2299" s="3" t="s">
        <v>742</v>
      </c>
      <c r="AF2299" s="3">
        <v>10</v>
      </c>
      <c r="AG2299" s="3">
        <v>17</v>
      </c>
    </row>
    <row r="2300" spans="1:33" ht="15.75" customHeight="1" x14ac:dyDescent="0.15">
      <c r="A2300" s="3">
        <v>25146</v>
      </c>
      <c r="B2300" s="3">
        <v>2298</v>
      </c>
      <c r="C2300" s="3">
        <v>75</v>
      </c>
      <c r="D2300" s="3" t="s">
        <v>2351</v>
      </c>
      <c r="E2300" s="3" t="s">
        <v>10447</v>
      </c>
      <c r="F2300" s="3" t="s">
        <v>475</v>
      </c>
      <c r="G2300" s="3" t="s">
        <v>277</v>
      </c>
      <c r="H2300" s="3" t="s">
        <v>7719</v>
      </c>
      <c r="I2300" s="3" t="s">
        <v>203</v>
      </c>
      <c r="J2300" s="3">
        <v>169.3486</v>
      </c>
      <c r="K2300" s="3">
        <v>216136570</v>
      </c>
      <c r="L2300" s="3" t="s">
        <v>101</v>
      </c>
      <c r="M2300" s="3">
        <v>0</v>
      </c>
      <c r="N2300" s="3" t="s">
        <v>2351</v>
      </c>
      <c r="O2300" s="3" t="s">
        <v>10447</v>
      </c>
      <c r="P2300" s="8">
        <v>38718</v>
      </c>
      <c r="Q2300" s="3" t="s">
        <v>7713</v>
      </c>
      <c r="R2300" s="5" t="s">
        <v>22625</v>
      </c>
      <c r="S2300" s="3" t="s">
        <v>7719</v>
      </c>
      <c r="T2300" s="3" t="s">
        <v>277</v>
      </c>
      <c r="V2300" s="3">
        <v>127</v>
      </c>
      <c r="W2300" s="3">
        <v>127</v>
      </c>
      <c r="X2300" s="3">
        <v>127</v>
      </c>
      <c r="Y2300" s="3">
        <v>2298</v>
      </c>
      <c r="Z2300" s="3" t="s">
        <v>101</v>
      </c>
      <c r="AA2300" s="3">
        <v>75</v>
      </c>
      <c r="AB2300" s="3">
        <v>50</v>
      </c>
      <c r="AC2300" s="3">
        <v>216136570</v>
      </c>
      <c r="AD2300" s="3">
        <v>80244187</v>
      </c>
      <c r="AE2300" s="3" t="s">
        <v>203</v>
      </c>
      <c r="AF2300" s="3">
        <v>10</v>
      </c>
      <c r="AG2300" s="3">
        <v>9</v>
      </c>
    </row>
    <row r="2301" spans="1:33" ht="15.75" customHeight="1" x14ac:dyDescent="0.15">
      <c r="A2301" s="3">
        <v>21810</v>
      </c>
      <c r="B2301" s="3">
        <v>2299</v>
      </c>
      <c r="C2301" s="3">
        <v>10</v>
      </c>
      <c r="D2301" s="3" t="s">
        <v>2374</v>
      </c>
      <c r="E2301" s="3" t="s">
        <v>10456</v>
      </c>
      <c r="F2301" s="3" t="s">
        <v>1620</v>
      </c>
      <c r="G2301" s="3" t="s">
        <v>412</v>
      </c>
      <c r="H2301" s="3" t="s">
        <v>742</v>
      </c>
      <c r="I2301" s="3" t="s">
        <v>742</v>
      </c>
      <c r="J2301" s="3">
        <v>169.2354</v>
      </c>
      <c r="K2301" s="3">
        <v>4815423</v>
      </c>
      <c r="L2301" s="3" t="s">
        <v>478</v>
      </c>
      <c r="M2301" s="3">
        <v>3</v>
      </c>
      <c r="N2301" s="3" t="s">
        <v>2374</v>
      </c>
      <c r="O2301" s="3" t="s">
        <v>10456</v>
      </c>
      <c r="P2301" s="3" t="s">
        <v>987</v>
      </c>
      <c r="Q2301" s="3" t="s">
        <v>17230</v>
      </c>
      <c r="R2301" s="5" t="s">
        <v>22626</v>
      </c>
      <c r="S2301" s="3" t="s">
        <v>742</v>
      </c>
      <c r="T2301" s="3" t="s">
        <v>412</v>
      </c>
      <c r="V2301" s="3">
        <v>105</v>
      </c>
      <c r="W2301" s="3">
        <v>101</v>
      </c>
      <c r="X2301" s="3">
        <v>56</v>
      </c>
      <c r="Y2301" s="3">
        <v>2299</v>
      </c>
      <c r="Z2301" s="3" t="s">
        <v>478</v>
      </c>
      <c r="AA2301" s="3">
        <v>10</v>
      </c>
      <c r="AB2301" s="3">
        <v>6</v>
      </c>
      <c r="AC2301" s="3">
        <v>4815423</v>
      </c>
      <c r="AD2301" s="3">
        <v>1788555</v>
      </c>
      <c r="AE2301" s="3" t="s">
        <v>742</v>
      </c>
      <c r="AF2301" s="3">
        <v>15</v>
      </c>
      <c r="AG2301" s="3">
        <v>17</v>
      </c>
    </row>
    <row r="2302" spans="1:33" ht="15.75" customHeight="1" x14ac:dyDescent="0.15">
      <c r="A2302" s="3">
        <v>18455</v>
      </c>
      <c r="B2302" s="3">
        <v>2300</v>
      </c>
      <c r="C2302" s="3">
        <v>21</v>
      </c>
      <c r="D2302" s="3" t="s">
        <v>2377</v>
      </c>
      <c r="E2302" s="3" t="s">
        <v>10462</v>
      </c>
      <c r="F2302" s="3" t="s">
        <v>1009</v>
      </c>
      <c r="G2302" s="3" t="s">
        <v>403</v>
      </c>
      <c r="H2302" s="3" t="s">
        <v>2631</v>
      </c>
      <c r="I2302" s="3" t="s">
        <v>203</v>
      </c>
      <c r="J2302" s="3">
        <v>169.2133</v>
      </c>
      <c r="K2302" s="3">
        <v>5920000</v>
      </c>
      <c r="L2302" s="3" t="s">
        <v>162</v>
      </c>
      <c r="M2302" s="3">
        <v>4</v>
      </c>
      <c r="N2302" s="3" t="s">
        <v>2377</v>
      </c>
      <c r="O2302" s="3" t="s">
        <v>10462</v>
      </c>
      <c r="P2302" s="3" t="s">
        <v>1063</v>
      </c>
      <c r="Q2302" s="3" t="s">
        <v>17235</v>
      </c>
      <c r="R2302" s="5" t="s">
        <v>22629</v>
      </c>
      <c r="S2302" s="3" t="s">
        <v>2631</v>
      </c>
      <c r="T2302" s="3" t="s">
        <v>403</v>
      </c>
      <c r="V2302" s="3">
        <v>70</v>
      </c>
      <c r="W2302" s="3">
        <v>127</v>
      </c>
      <c r="X2302" s="3">
        <v>127</v>
      </c>
      <c r="Y2302" s="3">
        <v>2300</v>
      </c>
      <c r="Z2302" s="3" t="s">
        <v>162</v>
      </c>
      <c r="AA2302" s="3">
        <v>21</v>
      </c>
      <c r="AB2302" s="3">
        <v>9</v>
      </c>
      <c r="AC2302" s="3">
        <v>5920000</v>
      </c>
      <c r="AD2302" s="3">
        <v>2199000</v>
      </c>
      <c r="AE2302" s="3" t="s">
        <v>203</v>
      </c>
      <c r="AF2302" s="3">
        <v>8</v>
      </c>
      <c r="AG2302" s="3">
        <v>9</v>
      </c>
    </row>
    <row r="2303" spans="1:33" ht="15.75" customHeight="1" x14ac:dyDescent="0.15">
      <c r="A2303" s="3">
        <v>25796</v>
      </c>
      <c r="B2303" s="3">
        <v>2301</v>
      </c>
      <c r="C2303" s="3">
        <v>17</v>
      </c>
      <c r="D2303" s="3" t="s">
        <v>2380</v>
      </c>
      <c r="E2303" s="3" t="s">
        <v>10474</v>
      </c>
      <c r="F2303" s="3" t="s">
        <v>3068</v>
      </c>
      <c r="G2303" s="3" t="s">
        <v>606</v>
      </c>
      <c r="H2303" s="3" t="s">
        <v>13324</v>
      </c>
      <c r="I2303" s="3" t="s">
        <v>3489</v>
      </c>
      <c r="J2303" s="3">
        <v>169.20070000000001</v>
      </c>
      <c r="K2303" s="3">
        <v>2427633</v>
      </c>
      <c r="L2303" s="3" t="s">
        <v>356</v>
      </c>
      <c r="M2303" s="3">
        <v>0</v>
      </c>
      <c r="N2303" s="3" t="s">
        <v>2380</v>
      </c>
      <c r="O2303" s="3" t="s">
        <v>10474</v>
      </c>
      <c r="P2303" s="8">
        <v>39814</v>
      </c>
      <c r="Q2303" s="3" t="s">
        <v>17239</v>
      </c>
      <c r="R2303" s="5" t="s">
        <v>22632</v>
      </c>
      <c r="S2303" s="3" t="s">
        <v>13324</v>
      </c>
      <c r="T2303" s="3" t="s">
        <v>606</v>
      </c>
      <c r="V2303" s="3">
        <v>55</v>
      </c>
      <c r="W2303" s="3">
        <v>0</v>
      </c>
      <c r="X2303" s="3">
        <v>113</v>
      </c>
      <c r="Y2303" s="3">
        <v>2301</v>
      </c>
      <c r="Z2303" s="3" t="s">
        <v>356</v>
      </c>
      <c r="AA2303" s="3">
        <v>17</v>
      </c>
      <c r="AB2303" s="3">
        <v>2</v>
      </c>
      <c r="AC2303" s="3">
        <v>2427633</v>
      </c>
      <c r="AD2303" s="3">
        <v>901793</v>
      </c>
      <c r="AF2303" s="3">
        <v>18</v>
      </c>
      <c r="AG2303" s="3">
        <v>204</v>
      </c>
    </row>
    <row r="2304" spans="1:33" ht="15.75" customHeight="1" x14ac:dyDescent="0.15">
      <c r="A2304" s="3">
        <v>18794</v>
      </c>
      <c r="B2304" s="3">
        <v>2302</v>
      </c>
      <c r="C2304" s="3">
        <v>26</v>
      </c>
      <c r="D2304" s="3" t="s">
        <v>2381</v>
      </c>
      <c r="E2304" s="3" t="s">
        <v>10480</v>
      </c>
      <c r="F2304" s="3" t="s">
        <v>657</v>
      </c>
      <c r="G2304" s="3" t="s">
        <v>246</v>
      </c>
      <c r="H2304" s="3" t="s">
        <v>11177</v>
      </c>
      <c r="I2304" s="3" t="s">
        <v>3818</v>
      </c>
      <c r="J2304" s="3">
        <v>169.06549999999999</v>
      </c>
      <c r="K2304" s="3">
        <v>4189600</v>
      </c>
      <c r="L2304" s="3" t="s">
        <v>162</v>
      </c>
      <c r="M2304" s="3">
        <v>3</v>
      </c>
      <c r="N2304" s="3" t="s">
        <v>2381</v>
      </c>
      <c r="O2304" s="3" t="s">
        <v>10480</v>
      </c>
      <c r="P2304" s="3" t="s">
        <v>1063</v>
      </c>
      <c r="Q2304" s="3" t="s">
        <v>17245</v>
      </c>
      <c r="R2304" s="5" t="s">
        <v>22635</v>
      </c>
      <c r="S2304" s="3" t="s">
        <v>11177</v>
      </c>
      <c r="T2304" s="3" t="s">
        <v>246</v>
      </c>
      <c r="V2304" s="3">
        <v>127</v>
      </c>
      <c r="W2304" s="3">
        <v>45</v>
      </c>
      <c r="X2304" s="3">
        <v>127</v>
      </c>
      <c r="Y2304" s="3">
        <v>2302</v>
      </c>
      <c r="Z2304" s="3" t="s">
        <v>162</v>
      </c>
      <c r="AA2304" s="3">
        <v>26</v>
      </c>
      <c r="AB2304" s="3">
        <v>5</v>
      </c>
      <c r="AC2304" s="3">
        <v>4189600</v>
      </c>
      <c r="AD2304" s="3">
        <v>1557093</v>
      </c>
      <c r="AE2304" s="3" t="s">
        <v>3818</v>
      </c>
      <c r="AF2304" s="3">
        <v>8</v>
      </c>
      <c r="AG2304" s="3">
        <v>22</v>
      </c>
    </row>
    <row r="2305" spans="1:33" ht="15.75" customHeight="1" x14ac:dyDescent="0.15">
      <c r="A2305" s="3">
        <v>24313</v>
      </c>
      <c r="B2305" s="3">
        <v>2303</v>
      </c>
      <c r="C2305" s="3">
        <v>20</v>
      </c>
      <c r="D2305" s="3" t="s">
        <v>2383</v>
      </c>
      <c r="E2305" s="3" t="s">
        <v>10487</v>
      </c>
      <c r="F2305" s="3" t="s">
        <v>96</v>
      </c>
      <c r="G2305" s="3" t="s">
        <v>61</v>
      </c>
      <c r="H2305" s="3" t="s">
        <v>679</v>
      </c>
      <c r="I2305" s="3" t="s">
        <v>251</v>
      </c>
      <c r="J2305" s="3">
        <v>169.0385</v>
      </c>
      <c r="K2305" s="3">
        <v>3056643</v>
      </c>
      <c r="L2305" s="3" t="s">
        <v>40</v>
      </c>
      <c r="M2305" s="3">
        <v>1</v>
      </c>
      <c r="N2305" s="3" t="s">
        <v>2383</v>
      </c>
      <c r="O2305" s="3" t="s">
        <v>10487</v>
      </c>
      <c r="P2305" s="3" t="s">
        <v>104</v>
      </c>
      <c r="Q2305" s="3" t="s">
        <v>17253</v>
      </c>
      <c r="R2305" s="5" t="s">
        <v>22638</v>
      </c>
      <c r="S2305" s="3" t="s">
        <v>679</v>
      </c>
      <c r="T2305" s="3" t="s">
        <v>61</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15">
      <c r="A2306" s="3">
        <v>22850</v>
      </c>
      <c r="B2306" s="3">
        <v>2304</v>
      </c>
      <c r="C2306" s="3">
        <v>57</v>
      </c>
      <c r="D2306" s="3" t="s">
        <v>2402</v>
      </c>
      <c r="E2306" s="3" t="s">
        <v>10493</v>
      </c>
      <c r="F2306" s="3" t="s">
        <v>4061</v>
      </c>
      <c r="G2306" s="3" t="s">
        <v>446</v>
      </c>
      <c r="H2306" s="3" t="s">
        <v>2435</v>
      </c>
      <c r="I2306" s="3" t="s">
        <v>2435</v>
      </c>
      <c r="J2306" s="3">
        <v>168.99080000000001</v>
      </c>
      <c r="K2306" s="3">
        <v>8337588</v>
      </c>
      <c r="L2306" s="3" t="s">
        <v>162</v>
      </c>
      <c r="M2306" s="3">
        <v>1</v>
      </c>
      <c r="N2306" s="3" t="s">
        <v>2402</v>
      </c>
      <c r="O2306" s="3" t="s">
        <v>10493</v>
      </c>
      <c r="P2306" s="3" t="s">
        <v>104</v>
      </c>
      <c r="Q2306" s="3" t="s">
        <v>17259</v>
      </c>
      <c r="R2306" s="5" t="s">
        <v>22641</v>
      </c>
      <c r="S2306" s="3" t="s">
        <v>2435</v>
      </c>
      <c r="T2306" s="3" t="s">
        <v>446</v>
      </c>
      <c r="V2306" s="3">
        <v>91</v>
      </c>
      <c r="W2306" s="3">
        <v>87</v>
      </c>
      <c r="X2306" s="3">
        <v>127</v>
      </c>
      <c r="Y2306" s="3">
        <v>2304</v>
      </c>
      <c r="Z2306" s="3" t="s">
        <v>162</v>
      </c>
      <c r="AA2306" s="3">
        <v>57</v>
      </c>
      <c r="AB2306" s="3">
        <v>110</v>
      </c>
      <c r="AC2306" s="3">
        <v>8337588</v>
      </c>
      <c r="AD2306" s="3">
        <v>3099581</v>
      </c>
      <c r="AE2306" s="3" t="s">
        <v>2435</v>
      </c>
      <c r="AF2306" s="3">
        <v>8</v>
      </c>
      <c r="AG2306" s="3">
        <v>29</v>
      </c>
    </row>
    <row r="2307" spans="1:33" ht="15.75" customHeight="1" x14ac:dyDescent="0.15">
      <c r="A2307" s="3">
        <v>18532</v>
      </c>
      <c r="B2307" s="3">
        <v>2305</v>
      </c>
      <c r="C2307" s="3">
        <v>34219</v>
      </c>
      <c r="D2307" s="3" t="s">
        <v>2405</v>
      </c>
      <c r="E2307" s="3" t="s">
        <v>10500</v>
      </c>
      <c r="F2307" s="3" t="s">
        <v>36</v>
      </c>
      <c r="G2307" s="3" t="s">
        <v>37</v>
      </c>
      <c r="H2307" s="3" t="s">
        <v>2774</v>
      </c>
      <c r="I2307" s="3" t="s">
        <v>39</v>
      </c>
      <c r="J2307" s="3">
        <v>168.96449999999999</v>
      </c>
      <c r="K2307" s="3">
        <v>802076555</v>
      </c>
      <c r="L2307" s="3" t="s">
        <v>600</v>
      </c>
      <c r="M2307" s="3">
        <v>4</v>
      </c>
      <c r="N2307" s="3" t="s">
        <v>2405</v>
      </c>
      <c r="O2307" s="3" t="s">
        <v>10500</v>
      </c>
      <c r="P2307" s="3" t="s">
        <v>8651</v>
      </c>
      <c r="Q2307" s="3" t="s">
        <v>12416</v>
      </c>
      <c r="R2307" s="5" t="s">
        <v>22644</v>
      </c>
      <c r="S2307" s="3" t="s">
        <v>2774</v>
      </c>
      <c r="T2307" s="3" t="s">
        <v>37</v>
      </c>
      <c r="V2307" s="3">
        <v>127</v>
      </c>
      <c r="W2307" s="3">
        <v>127</v>
      </c>
      <c r="X2307" s="3">
        <v>39</v>
      </c>
      <c r="Y2307" s="3">
        <v>2305</v>
      </c>
      <c r="Z2307" s="3" t="s">
        <v>600</v>
      </c>
      <c r="AA2307" s="3">
        <v>34219</v>
      </c>
      <c r="AB2307" s="3">
        <v>10044</v>
      </c>
      <c r="AC2307" s="3">
        <v>802076555</v>
      </c>
      <c r="AD2307" s="3">
        <v>298209076</v>
      </c>
      <c r="AE2307" s="3" t="s">
        <v>39</v>
      </c>
      <c r="AF2307" s="3">
        <v>13</v>
      </c>
      <c r="AG2307" s="3">
        <v>2</v>
      </c>
    </row>
    <row r="2308" spans="1:33" ht="15.75" customHeight="1" x14ac:dyDescent="0.15">
      <c r="A2308" s="3">
        <v>21468</v>
      </c>
      <c r="B2308" s="3">
        <v>2306</v>
      </c>
      <c r="C2308" s="3">
        <v>25</v>
      </c>
      <c r="D2308" s="3" t="s">
        <v>2410</v>
      </c>
      <c r="E2308" s="3" t="s">
        <v>10505</v>
      </c>
      <c r="F2308" s="3" t="s">
        <v>657</v>
      </c>
      <c r="G2308" s="3" t="s">
        <v>246</v>
      </c>
      <c r="H2308" s="3" t="s">
        <v>10012</v>
      </c>
      <c r="I2308" s="3" t="s">
        <v>264</v>
      </c>
      <c r="J2308" s="3">
        <v>168.85220000000001</v>
      </c>
      <c r="K2308" s="3">
        <v>17823014</v>
      </c>
      <c r="L2308" s="3" t="s">
        <v>40</v>
      </c>
      <c r="M2308" s="3">
        <v>2</v>
      </c>
      <c r="N2308" s="3" t="s">
        <v>2410</v>
      </c>
      <c r="O2308" s="3" t="s">
        <v>10505</v>
      </c>
      <c r="P2308" s="3" t="s">
        <v>41</v>
      </c>
      <c r="Q2308" s="3" t="s">
        <v>17274</v>
      </c>
      <c r="R2308" s="5" t="s">
        <v>22647</v>
      </c>
      <c r="S2308" s="3" t="s">
        <v>10012</v>
      </c>
      <c r="T2308" s="3" t="s">
        <v>246</v>
      </c>
      <c r="V2308" s="3">
        <v>127</v>
      </c>
      <c r="W2308" s="3">
        <v>87</v>
      </c>
      <c r="X2308" s="3">
        <v>127</v>
      </c>
      <c r="Y2308" s="3">
        <v>2306</v>
      </c>
      <c r="Z2308" s="3" t="s">
        <v>40</v>
      </c>
      <c r="AA2308" s="3">
        <v>25</v>
      </c>
      <c r="AB2308" s="3">
        <v>11</v>
      </c>
      <c r="AC2308" s="3">
        <v>17823014</v>
      </c>
      <c r="AD2308" s="3">
        <v>6629297</v>
      </c>
      <c r="AE2308" s="3" t="s">
        <v>264</v>
      </c>
      <c r="AF2308" s="3">
        <v>4</v>
      </c>
      <c r="AG2308" s="3">
        <v>8</v>
      </c>
    </row>
    <row r="2309" spans="1:33" ht="15.75" customHeight="1" x14ac:dyDescent="0.15">
      <c r="A2309" s="3">
        <v>25874</v>
      </c>
      <c r="B2309" s="3">
        <v>2307</v>
      </c>
      <c r="C2309" s="3">
        <v>24</v>
      </c>
      <c r="D2309" s="3" t="s">
        <v>2412</v>
      </c>
      <c r="E2309" s="3" t="s">
        <v>10512</v>
      </c>
      <c r="F2309" s="3" t="s">
        <v>4061</v>
      </c>
      <c r="G2309" s="3" t="s">
        <v>446</v>
      </c>
      <c r="H2309" s="3" t="s">
        <v>7434</v>
      </c>
      <c r="I2309" s="3" t="s">
        <v>2435</v>
      </c>
      <c r="J2309" s="3">
        <v>168.8262</v>
      </c>
      <c r="K2309" s="3">
        <v>3163856</v>
      </c>
      <c r="L2309" s="3" t="s">
        <v>162</v>
      </c>
      <c r="M2309" s="3">
        <v>0</v>
      </c>
      <c r="N2309" s="3" t="s">
        <v>2412</v>
      </c>
      <c r="O2309" s="3" t="s">
        <v>10512</v>
      </c>
      <c r="P2309" s="8">
        <v>35796</v>
      </c>
      <c r="Q2309" s="3" t="s">
        <v>17280</v>
      </c>
      <c r="R2309" s="5" t="s">
        <v>22649</v>
      </c>
      <c r="S2309" s="3" t="s">
        <v>7434</v>
      </c>
      <c r="T2309" s="3" t="s">
        <v>446</v>
      </c>
      <c r="V2309" s="3">
        <v>92</v>
      </c>
      <c r="W2309" s="3">
        <v>88</v>
      </c>
      <c r="X2309" s="3">
        <v>127</v>
      </c>
      <c r="Y2309" s="3">
        <v>2307</v>
      </c>
      <c r="Z2309" s="3" t="s">
        <v>162</v>
      </c>
      <c r="AA2309" s="3">
        <v>24</v>
      </c>
      <c r="AB2309" s="3">
        <v>14</v>
      </c>
      <c r="AC2309" s="3">
        <v>3163856</v>
      </c>
      <c r="AD2309" s="3">
        <v>1176915</v>
      </c>
      <c r="AE2309" s="3" t="s">
        <v>2435</v>
      </c>
      <c r="AF2309" s="3">
        <v>8</v>
      </c>
      <c r="AG2309" s="3">
        <v>29</v>
      </c>
    </row>
    <row r="2310" spans="1:33" ht="15.75" customHeight="1" x14ac:dyDescent="0.15">
      <c r="A2310" s="3">
        <v>25041</v>
      </c>
      <c r="B2310" s="3">
        <v>2308</v>
      </c>
      <c r="C2310" s="3">
        <v>29</v>
      </c>
      <c r="D2310" s="3" t="s">
        <v>2415</v>
      </c>
      <c r="E2310" s="3" t="s">
        <v>10519</v>
      </c>
      <c r="F2310" s="3" t="s">
        <v>1438</v>
      </c>
      <c r="G2310" s="3" t="s">
        <v>495</v>
      </c>
      <c r="H2310" s="3" t="s">
        <v>13341</v>
      </c>
      <c r="I2310" s="3" t="s">
        <v>17290</v>
      </c>
      <c r="J2310" s="3">
        <v>168.73159999999999</v>
      </c>
      <c r="K2310" s="3">
        <v>11044380</v>
      </c>
      <c r="L2310" s="3" t="s">
        <v>526</v>
      </c>
      <c r="M2310" s="3">
        <v>0</v>
      </c>
      <c r="N2310" s="3" t="s">
        <v>2415</v>
      </c>
      <c r="O2310" s="3" t="s">
        <v>10519</v>
      </c>
      <c r="P2310" s="3" t="s">
        <v>1029</v>
      </c>
      <c r="Q2310" s="3" t="s">
        <v>17288</v>
      </c>
      <c r="R2310" s="5" t="s">
        <v>22651</v>
      </c>
      <c r="S2310" s="3" t="s">
        <v>13341</v>
      </c>
      <c r="T2310" s="3" t="s">
        <v>495</v>
      </c>
      <c r="V2310" s="3">
        <v>56</v>
      </c>
      <c r="W2310" s="3">
        <v>0</v>
      </c>
      <c r="X2310" s="3">
        <v>35</v>
      </c>
      <c r="Y2310" s="3">
        <v>2308</v>
      </c>
      <c r="Z2310" s="3" t="s">
        <v>526</v>
      </c>
      <c r="AA2310" s="3">
        <v>29</v>
      </c>
      <c r="AB2310" s="3">
        <v>29</v>
      </c>
      <c r="AC2310" s="3">
        <v>11044380</v>
      </c>
      <c r="AD2310" s="3">
        <v>4109818</v>
      </c>
      <c r="AF2310" s="3">
        <v>19</v>
      </c>
      <c r="AG2310" s="3">
        <v>386</v>
      </c>
    </row>
    <row r="2311" spans="1:33" ht="15.75" customHeight="1" x14ac:dyDescent="0.15">
      <c r="A2311" s="3">
        <v>21805</v>
      </c>
      <c r="B2311" s="3">
        <v>2309</v>
      </c>
      <c r="C2311" s="3">
        <v>120</v>
      </c>
      <c r="D2311" s="3" t="s">
        <v>2433</v>
      </c>
      <c r="E2311" s="3" t="s">
        <v>10524</v>
      </c>
      <c r="F2311" s="3" t="s">
        <v>96</v>
      </c>
      <c r="G2311" s="3" t="s">
        <v>61</v>
      </c>
      <c r="H2311" s="3" t="s">
        <v>4046</v>
      </c>
      <c r="I2311" s="3" t="s">
        <v>63</v>
      </c>
      <c r="J2311" s="3">
        <v>168.69300000000001</v>
      </c>
      <c r="K2311" s="3">
        <v>41946676</v>
      </c>
      <c r="L2311" s="3" t="s">
        <v>71</v>
      </c>
      <c r="M2311" s="3">
        <v>2</v>
      </c>
      <c r="N2311" s="3" t="s">
        <v>2433</v>
      </c>
      <c r="O2311" s="3" t="s">
        <v>10524</v>
      </c>
      <c r="P2311" s="3" t="s">
        <v>987</v>
      </c>
      <c r="Q2311" s="3" t="s">
        <v>17295</v>
      </c>
      <c r="R2311" s="5" t="s">
        <v>22655</v>
      </c>
      <c r="S2311" s="3" t="s">
        <v>4046</v>
      </c>
      <c r="T2311" s="3" t="s">
        <v>61</v>
      </c>
      <c r="V2311" s="3">
        <v>127</v>
      </c>
      <c r="W2311" s="3">
        <v>127</v>
      </c>
      <c r="X2311" s="3">
        <v>127</v>
      </c>
      <c r="Y2311" s="3">
        <v>2309</v>
      </c>
      <c r="Z2311" s="3" t="s">
        <v>71</v>
      </c>
      <c r="AA2311" s="3">
        <v>120</v>
      </c>
      <c r="AB2311" s="3">
        <v>40</v>
      </c>
      <c r="AC2311" s="3">
        <v>41946676</v>
      </c>
      <c r="AD2311" s="3">
        <v>15611379</v>
      </c>
      <c r="AE2311" s="3" t="s">
        <v>63</v>
      </c>
      <c r="AF2311" s="3">
        <v>5</v>
      </c>
      <c r="AG2311" s="3">
        <v>3</v>
      </c>
    </row>
    <row r="2312" spans="1:33" ht="15.75" customHeight="1" x14ac:dyDescent="0.15">
      <c r="A2312" s="3">
        <v>25243</v>
      </c>
      <c r="B2312" s="3">
        <v>2310</v>
      </c>
      <c r="C2312" s="3">
        <v>12</v>
      </c>
      <c r="D2312" s="3" t="s">
        <v>2436</v>
      </c>
      <c r="E2312" s="3" t="s">
        <v>10529</v>
      </c>
      <c r="F2312" s="3" t="s">
        <v>475</v>
      </c>
      <c r="G2312" s="3" t="s">
        <v>277</v>
      </c>
      <c r="H2312" s="3" t="s">
        <v>8308</v>
      </c>
      <c r="I2312" s="3" t="s">
        <v>7302</v>
      </c>
      <c r="J2312" s="3">
        <v>168.62950000000001</v>
      </c>
      <c r="K2312" s="3">
        <v>5155000</v>
      </c>
      <c r="L2312" s="3" t="s">
        <v>364</v>
      </c>
      <c r="M2312" s="3">
        <v>0</v>
      </c>
      <c r="N2312" s="3" t="s">
        <v>2436</v>
      </c>
      <c r="O2312" s="3" t="s">
        <v>10529</v>
      </c>
      <c r="P2312" s="8">
        <v>35065</v>
      </c>
      <c r="Q2312" s="3" t="s">
        <v>10157</v>
      </c>
      <c r="R2312" s="5" t="s">
        <v>22657</v>
      </c>
      <c r="S2312" s="3" t="s">
        <v>8308</v>
      </c>
      <c r="T2312" s="3" t="s">
        <v>277</v>
      </c>
      <c r="V2312" s="3">
        <v>127</v>
      </c>
      <c r="W2312" s="3">
        <v>0</v>
      </c>
      <c r="X2312" s="3">
        <v>101</v>
      </c>
      <c r="Y2312" s="3">
        <v>2310</v>
      </c>
      <c r="Z2312" s="3" t="s">
        <v>364</v>
      </c>
      <c r="AA2312" s="3">
        <v>12</v>
      </c>
      <c r="AB2312" s="3">
        <v>8</v>
      </c>
      <c r="AC2312" s="3">
        <v>5155000</v>
      </c>
      <c r="AD2312" s="3">
        <v>1919000</v>
      </c>
      <c r="AF2312" s="3">
        <v>20</v>
      </c>
      <c r="AG2312" s="3">
        <v>77</v>
      </c>
    </row>
    <row r="2313" spans="1:33" ht="15.75" customHeight="1" x14ac:dyDescent="0.15">
      <c r="A2313" s="3">
        <v>19554</v>
      </c>
      <c r="B2313" s="3">
        <v>2311</v>
      </c>
      <c r="C2313" s="3">
        <v>190</v>
      </c>
      <c r="D2313" s="3" t="s">
        <v>2440</v>
      </c>
      <c r="E2313" s="3" t="s">
        <v>10534</v>
      </c>
      <c r="F2313" s="3" t="s">
        <v>475</v>
      </c>
      <c r="G2313" s="3" t="s">
        <v>277</v>
      </c>
      <c r="H2313" s="3" t="s">
        <v>475</v>
      </c>
      <c r="I2313" s="3" t="s">
        <v>203</v>
      </c>
      <c r="J2313" s="3">
        <v>168.4419</v>
      </c>
      <c r="K2313" s="3">
        <v>16374118</v>
      </c>
      <c r="L2313" s="3" t="s">
        <v>71</v>
      </c>
      <c r="M2313" s="3">
        <v>3</v>
      </c>
      <c r="N2313" s="3" t="s">
        <v>2440</v>
      </c>
      <c r="O2313" s="3" t="s">
        <v>10534</v>
      </c>
      <c r="P2313" s="3" t="s">
        <v>787</v>
      </c>
      <c r="Q2313" s="3" t="s">
        <v>6792</v>
      </c>
      <c r="R2313" s="5" t="s">
        <v>22659</v>
      </c>
      <c r="S2313" s="3" t="s">
        <v>475</v>
      </c>
      <c r="T2313" s="3" t="s">
        <v>277</v>
      </c>
      <c r="V2313" s="3">
        <v>127</v>
      </c>
      <c r="W2313" s="3">
        <v>127</v>
      </c>
      <c r="X2313" s="3">
        <v>127</v>
      </c>
      <c r="Y2313" s="3">
        <v>2311</v>
      </c>
      <c r="Z2313" s="3" t="s">
        <v>71</v>
      </c>
      <c r="AA2313" s="3">
        <v>190</v>
      </c>
      <c r="AB2313" s="3">
        <v>89</v>
      </c>
      <c r="AC2313" s="3">
        <v>16374118</v>
      </c>
      <c r="AD2313" s="3">
        <v>6099687</v>
      </c>
      <c r="AE2313" s="3" t="s">
        <v>203</v>
      </c>
      <c r="AF2313" s="3">
        <v>5</v>
      </c>
      <c r="AG2313" s="3">
        <v>9</v>
      </c>
    </row>
    <row r="2314" spans="1:33" ht="15.75" customHeight="1" x14ac:dyDescent="0.15">
      <c r="A2314" s="3">
        <v>25022</v>
      </c>
      <c r="B2314" s="3">
        <v>2312</v>
      </c>
      <c r="C2314" s="3">
        <v>29</v>
      </c>
      <c r="D2314" s="3" t="s">
        <v>2443</v>
      </c>
      <c r="E2314" s="3" t="s">
        <v>10539</v>
      </c>
      <c r="F2314" s="3" t="s">
        <v>297</v>
      </c>
      <c r="G2314" s="3" t="s">
        <v>146</v>
      </c>
      <c r="H2314" s="3" t="s">
        <v>11847</v>
      </c>
      <c r="I2314" s="3" t="s">
        <v>2725</v>
      </c>
      <c r="J2314" s="3">
        <v>168.14320000000001</v>
      </c>
      <c r="K2314" s="3">
        <v>4419000</v>
      </c>
      <c r="L2314" s="3" t="s">
        <v>59</v>
      </c>
      <c r="M2314" s="3">
        <v>0</v>
      </c>
      <c r="N2314" s="3" t="s">
        <v>2443</v>
      </c>
      <c r="O2314" s="3" t="s">
        <v>10539</v>
      </c>
      <c r="P2314" s="8">
        <v>39448</v>
      </c>
      <c r="Q2314" s="3" t="s">
        <v>17313</v>
      </c>
      <c r="R2314" s="5" t="s">
        <v>22663</v>
      </c>
      <c r="S2314" s="3" t="s">
        <v>11847</v>
      </c>
      <c r="T2314" s="3" t="s">
        <v>146</v>
      </c>
      <c r="V2314" s="3">
        <v>54</v>
      </c>
      <c r="X2314" s="3">
        <v>127</v>
      </c>
      <c r="Y2314" s="3">
        <v>2312</v>
      </c>
      <c r="Z2314" s="3" t="s">
        <v>59</v>
      </c>
      <c r="AA2314" s="3">
        <v>29</v>
      </c>
      <c r="AB2314" s="3">
        <v>14</v>
      </c>
      <c r="AC2314" s="3">
        <v>4419000</v>
      </c>
      <c r="AD2314" s="3">
        <v>1648000</v>
      </c>
      <c r="AE2314" s="3" t="s">
        <v>2725</v>
      </c>
      <c r="AF2314" s="3">
        <v>17</v>
      </c>
      <c r="AG2314" s="3">
        <v>30</v>
      </c>
    </row>
    <row r="2315" spans="1:33" ht="15.75" customHeight="1" x14ac:dyDescent="0.15">
      <c r="A2315" s="3">
        <v>19447</v>
      </c>
      <c r="B2315" s="3">
        <v>2313</v>
      </c>
      <c r="C2315" s="3">
        <v>220</v>
      </c>
      <c r="D2315" s="3" t="s">
        <v>2472</v>
      </c>
      <c r="E2315" s="3" t="s">
        <v>10548</v>
      </c>
      <c r="F2315" s="3" t="s">
        <v>210</v>
      </c>
      <c r="G2315" s="3" t="s">
        <v>114</v>
      </c>
      <c r="H2315" s="3" t="s">
        <v>256</v>
      </c>
      <c r="I2315" s="3" t="s">
        <v>116</v>
      </c>
      <c r="J2315" s="3">
        <v>167.9188</v>
      </c>
      <c r="K2315" s="3">
        <v>8599801</v>
      </c>
      <c r="L2315" s="3" t="s">
        <v>66</v>
      </c>
      <c r="M2315" s="3">
        <v>3</v>
      </c>
      <c r="N2315" s="3" t="s">
        <v>2472</v>
      </c>
      <c r="O2315" s="3" t="s">
        <v>10548</v>
      </c>
      <c r="P2315" s="3" t="s">
        <v>1000</v>
      </c>
      <c r="Q2315" s="3" t="s">
        <v>17320</v>
      </c>
      <c r="R2315" s="5" t="s">
        <v>22666</v>
      </c>
      <c r="S2315" s="3" t="s">
        <v>256</v>
      </c>
      <c r="T2315" s="3" t="s">
        <v>114</v>
      </c>
      <c r="V2315" s="3">
        <v>50</v>
      </c>
      <c r="W2315" s="3">
        <v>44</v>
      </c>
      <c r="X2315" s="3">
        <v>127</v>
      </c>
      <c r="Y2315" s="3">
        <v>2313</v>
      </c>
      <c r="Z2315" s="3" t="s">
        <v>66</v>
      </c>
      <c r="AA2315" s="3">
        <v>220</v>
      </c>
      <c r="AB2315" s="3">
        <v>75</v>
      </c>
      <c r="AC2315" s="3">
        <v>8599801</v>
      </c>
      <c r="AD2315" s="3">
        <v>3209853</v>
      </c>
      <c r="AE2315" s="3" t="s">
        <v>116</v>
      </c>
      <c r="AF2315" s="3">
        <v>9</v>
      </c>
      <c r="AG2315" s="3">
        <v>46</v>
      </c>
    </row>
    <row r="2316" spans="1:33" ht="15.75" customHeight="1" x14ac:dyDescent="0.15">
      <c r="A2316" s="3">
        <v>4483</v>
      </c>
      <c r="B2316" s="3">
        <v>2314</v>
      </c>
      <c r="C2316" s="3">
        <v>96</v>
      </c>
      <c r="D2316" s="3" t="s">
        <v>2479</v>
      </c>
      <c r="E2316" s="3" t="s">
        <v>10556</v>
      </c>
      <c r="F2316" s="3" t="s">
        <v>4061</v>
      </c>
      <c r="G2316" s="3" t="s">
        <v>446</v>
      </c>
      <c r="H2316" s="3" t="s">
        <v>4803</v>
      </c>
      <c r="I2316" s="3" t="s">
        <v>2435</v>
      </c>
      <c r="J2316" s="3">
        <v>167.8006</v>
      </c>
      <c r="K2316" s="3">
        <v>65787100</v>
      </c>
      <c r="L2316" s="3" t="s">
        <v>335</v>
      </c>
      <c r="M2316" s="3">
        <v>4</v>
      </c>
      <c r="N2316" s="3" t="s">
        <v>2479</v>
      </c>
      <c r="O2316" s="3" t="s">
        <v>10556</v>
      </c>
      <c r="P2316" s="3" t="s">
        <v>1063</v>
      </c>
      <c r="Q2316" s="3" t="s">
        <v>17329</v>
      </c>
      <c r="R2316" s="5" t="s">
        <v>22668</v>
      </c>
      <c r="S2316" s="3" t="s">
        <v>4803</v>
      </c>
      <c r="T2316" s="3" t="s">
        <v>446</v>
      </c>
      <c r="V2316" s="3">
        <v>93</v>
      </c>
      <c r="W2316" s="3">
        <v>89</v>
      </c>
      <c r="X2316" s="3">
        <v>72</v>
      </c>
      <c r="Y2316" s="3">
        <v>2314</v>
      </c>
      <c r="Z2316" s="3" t="s">
        <v>335</v>
      </c>
      <c r="AA2316" s="3">
        <v>96</v>
      </c>
      <c r="AB2316" s="3">
        <v>50</v>
      </c>
      <c r="AC2316" s="3">
        <v>65787100</v>
      </c>
      <c r="AD2316" s="3">
        <v>24565700</v>
      </c>
      <c r="AE2316" s="3" t="s">
        <v>2435</v>
      </c>
      <c r="AF2316" s="3">
        <v>21</v>
      </c>
      <c r="AG2316" s="3">
        <v>29</v>
      </c>
    </row>
    <row r="2317" spans="1:33" ht="15.75" customHeight="1" x14ac:dyDescent="0.15">
      <c r="A2317" s="3">
        <v>24042</v>
      </c>
      <c r="B2317" s="3">
        <v>2315</v>
      </c>
      <c r="C2317" s="3">
        <v>25</v>
      </c>
      <c r="D2317" s="3" t="s">
        <v>2484</v>
      </c>
      <c r="E2317" s="3" t="s">
        <v>10566</v>
      </c>
      <c r="F2317" s="3" t="s">
        <v>5770</v>
      </c>
      <c r="G2317" s="3" t="s">
        <v>881</v>
      </c>
      <c r="H2317" s="3" t="s">
        <v>13360</v>
      </c>
      <c r="I2317" s="3" t="s">
        <v>10150</v>
      </c>
      <c r="J2317" s="3">
        <v>167.71039999999999</v>
      </c>
      <c r="K2317" s="3">
        <v>2845031</v>
      </c>
      <c r="L2317" s="3" t="s">
        <v>221</v>
      </c>
      <c r="M2317" s="3">
        <v>1</v>
      </c>
      <c r="N2317" s="3" t="s">
        <v>2484</v>
      </c>
      <c r="O2317" s="3" t="s">
        <v>10566</v>
      </c>
      <c r="P2317" s="3" t="s">
        <v>179</v>
      </c>
      <c r="Q2317" s="3" t="s">
        <v>17336</v>
      </c>
      <c r="R2317" s="5" t="s">
        <v>22671</v>
      </c>
      <c r="S2317" s="3" t="s">
        <v>13360</v>
      </c>
      <c r="T2317" s="3" t="s">
        <v>881</v>
      </c>
      <c r="V2317" s="3">
        <v>4</v>
      </c>
      <c r="W2317" s="3">
        <v>0</v>
      </c>
      <c r="X2317" s="3">
        <v>127</v>
      </c>
      <c r="Y2317" s="3">
        <v>2315</v>
      </c>
      <c r="Z2317" s="3" t="s">
        <v>221</v>
      </c>
      <c r="AA2317" s="3">
        <v>25</v>
      </c>
      <c r="AB2317" s="3">
        <v>12</v>
      </c>
      <c r="AC2317" s="3">
        <v>2845031</v>
      </c>
      <c r="AD2317" s="3">
        <v>1062727</v>
      </c>
      <c r="AF2317" s="3">
        <v>2</v>
      </c>
      <c r="AG2317" s="3">
        <v>96</v>
      </c>
    </row>
    <row r="2318" spans="1:33" ht="15.75" customHeight="1" x14ac:dyDescent="0.15">
      <c r="A2318" s="3">
        <v>25996</v>
      </c>
      <c r="B2318" s="3">
        <v>2316</v>
      </c>
      <c r="C2318" s="3">
        <v>131</v>
      </c>
      <c r="D2318" s="3" t="s">
        <v>2486</v>
      </c>
      <c r="E2318" s="3" t="s">
        <v>10580</v>
      </c>
      <c r="F2318" s="3" t="s">
        <v>855</v>
      </c>
      <c r="G2318" s="3" t="s">
        <v>292</v>
      </c>
      <c r="H2318" s="3" t="s">
        <v>2279</v>
      </c>
      <c r="I2318" s="3" t="s">
        <v>2280</v>
      </c>
      <c r="J2318" s="3">
        <v>167.57239999999999</v>
      </c>
      <c r="K2318" s="3">
        <v>13551181</v>
      </c>
      <c r="L2318" s="3" t="s">
        <v>526</v>
      </c>
      <c r="M2318" s="3">
        <v>0</v>
      </c>
      <c r="N2318" s="3" t="s">
        <v>2486</v>
      </c>
      <c r="O2318" s="3" t="s">
        <v>10580</v>
      </c>
      <c r="P2318" s="8">
        <v>37257</v>
      </c>
      <c r="Q2318" s="3" t="s">
        <v>17345</v>
      </c>
      <c r="R2318" s="5" t="s">
        <v>22673</v>
      </c>
      <c r="S2318" s="3" t="s">
        <v>2279</v>
      </c>
      <c r="T2318" s="3" t="s">
        <v>292</v>
      </c>
      <c r="V2318" s="3">
        <v>76</v>
      </c>
      <c r="W2318" s="3">
        <v>22</v>
      </c>
      <c r="X2318" s="3">
        <v>36</v>
      </c>
      <c r="Y2318" s="3">
        <v>2316</v>
      </c>
      <c r="Z2318" s="3" t="s">
        <v>526</v>
      </c>
      <c r="AA2318" s="3">
        <v>131</v>
      </c>
      <c r="AB2318" s="3">
        <v>49</v>
      </c>
      <c r="AC2318" s="3">
        <v>13551181</v>
      </c>
      <c r="AD2318" s="3">
        <v>5064492</v>
      </c>
      <c r="AE2318" s="3" t="s">
        <v>2280</v>
      </c>
      <c r="AF2318" s="3">
        <v>19</v>
      </c>
      <c r="AG2318" s="3">
        <v>52</v>
      </c>
    </row>
    <row r="2319" spans="1:33" ht="15.75" customHeight="1" x14ac:dyDescent="0.15">
      <c r="A2319" s="3">
        <v>21541</v>
      </c>
      <c r="B2319" s="3">
        <v>2317</v>
      </c>
      <c r="C2319" s="3">
        <v>165</v>
      </c>
      <c r="D2319" s="3" t="s">
        <v>2487</v>
      </c>
      <c r="E2319" s="3" t="s">
        <v>10590</v>
      </c>
      <c r="F2319" s="3" t="s">
        <v>96</v>
      </c>
      <c r="G2319" s="3" t="s">
        <v>61</v>
      </c>
      <c r="H2319" s="3" t="s">
        <v>13366</v>
      </c>
      <c r="I2319" s="3" t="s">
        <v>13701</v>
      </c>
      <c r="J2319" s="3">
        <v>167.52699999999999</v>
      </c>
      <c r="K2319" s="3">
        <v>18944265</v>
      </c>
      <c r="L2319" s="3" t="s">
        <v>221</v>
      </c>
      <c r="M2319" s="3">
        <v>2</v>
      </c>
      <c r="N2319" s="3" t="s">
        <v>2487</v>
      </c>
      <c r="O2319" s="3" t="s">
        <v>10590</v>
      </c>
      <c r="P2319" s="3" t="s">
        <v>787</v>
      </c>
      <c r="Q2319" s="3" t="s">
        <v>17351</v>
      </c>
      <c r="R2319" s="5" t="s">
        <v>22675</v>
      </c>
      <c r="S2319" s="3" t="s">
        <v>13366</v>
      </c>
      <c r="T2319" s="3" t="s">
        <v>61</v>
      </c>
      <c r="V2319" s="3">
        <v>127</v>
      </c>
      <c r="W2319" s="3">
        <v>0</v>
      </c>
      <c r="X2319" s="3">
        <v>127</v>
      </c>
      <c r="Y2319" s="3">
        <v>2317</v>
      </c>
      <c r="Z2319" s="3" t="s">
        <v>221</v>
      </c>
      <c r="AA2319" s="3">
        <v>165</v>
      </c>
      <c r="AB2319" s="3">
        <v>70</v>
      </c>
      <c r="AC2319" s="3">
        <v>18944265</v>
      </c>
      <c r="AD2319" s="3">
        <v>7081254</v>
      </c>
      <c r="AF2319" s="3">
        <v>2</v>
      </c>
      <c r="AG2319" s="3">
        <v>207</v>
      </c>
    </row>
    <row r="2320" spans="1:33" ht="15.75" customHeight="1" x14ac:dyDescent="0.15">
      <c r="A2320" s="3">
        <v>23801</v>
      </c>
      <c r="B2320" s="3">
        <v>2318</v>
      </c>
      <c r="C2320" s="3">
        <v>20</v>
      </c>
      <c r="D2320" s="3" t="s">
        <v>2489</v>
      </c>
      <c r="E2320" s="3" t="s">
        <v>10601</v>
      </c>
      <c r="F2320" s="3" t="s">
        <v>475</v>
      </c>
      <c r="G2320" s="3" t="s">
        <v>277</v>
      </c>
      <c r="H2320" s="3" t="s">
        <v>3230</v>
      </c>
      <c r="I2320" s="3" t="s">
        <v>203</v>
      </c>
      <c r="J2320" s="3">
        <v>167.4769</v>
      </c>
      <c r="K2320" s="3">
        <v>2377720</v>
      </c>
      <c r="L2320" s="3" t="s">
        <v>221</v>
      </c>
      <c r="M2320" s="3">
        <v>1</v>
      </c>
      <c r="N2320" s="3" t="s">
        <v>2489</v>
      </c>
      <c r="O2320" s="3" t="s">
        <v>10601</v>
      </c>
      <c r="P2320" s="3" t="s">
        <v>835</v>
      </c>
      <c r="Q2320" s="3" t="s">
        <v>7521</v>
      </c>
      <c r="R2320" s="5" t="s">
        <v>22676</v>
      </c>
      <c r="S2320" s="3" t="s">
        <v>3230</v>
      </c>
      <c r="T2320" s="3" t="s">
        <v>277</v>
      </c>
      <c r="V2320" s="3">
        <v>127</v>
      </c>
      <c r="W2320" s="3">
        <v>127</v>
      </c>
      <c r="X2320" s="3">
        <v>127</v>
      </c>
      <c r="Y2320" s="3">
        <v>2318</v>
      </c>
      <c r="Z2320" s="3" t="s">
        <v>221</v>
      </c>
      <c r="AA2320" s="3">
        <v>20</v>
      </c>
      <c r="AB2320" s="3">
        <v>14</v>
      </c>
      <c r="AC2320" s="3">
        <v>2377720</v>
      </c>
      <c r="AD2320" s="3">
        <v>888944</v>
      </c>
      <c r="AE2320" s="3" t="s">
        <v>203</v>
      </c>
      <c r="AF2320" s="3">
        <v>2</v>
      </c>
      <c r="AG2320" s="3">
        <v>9</v>
      </c>
    </row>
    <row r="2321" spans="1:33" ht="15.75" customHeight="1" x14ac:dyDescent="0.15">
      <c r="A2321" s="3">
        <v>23884</v>
      </c>
      <c r="B2321" s="3">
        <v>2319</v>
      </c>
      <c r="C2321" s="3">
        <v>13</v>
      </c>
      <c r="D2321" s="3" t="s">
        <v>2491</v>
      </c>
      <c r="E2321" s="3" t="s">
        <v>10609</v>
      </c>
      <c r="F2321" s="3" t="s">
        <v>855</v>
      </c>
      <c r="G2321" s="3" t="s">
        <v>292</v>
      </c>
      <c r="H2321" s="3" t="s">
        <v>13372</v>
      </c>
      <c r="I2321" s="3" t="s">
        <v>1032</v>
      </c>
      <c r="J2321" s="3">
        <v>167.46270000000001</v>
      </c>
      <c r="K2321" s="3">
        <v>4040442</v>
      </c>
      <c r="L2321" s="3" t="s">
        <v>59</v>
      </c>
      <c r="M2321" s="3">
        <v>1</v>
      </c>
      <c r="N2321" s="3" t="s">
        <v>2491</v>
      </c>
      <c r="O2321" s="3" t="s">
        <v>10609</v>
      </c>
      <c r="P2321" s="3" t="s">
        <v>41</v>
      </c>
      <c r="Q2321" s="3" t="s">
        <v>17366</v>
      </c>
      <c r="R2321" s="5" t="s">
        <v>22679</v>
      </c>
      <c r="S2321" s="3" t="s">
        <v>13372</v>
      </c>
      <c r="T2321" s="3" t="s">
        <v>292</v>
      </c>
      <c r="V2321" s="3">
        <v>77</v>
      </c>
      <c r="W2321" s="3">
        <v>56</v>
      </c>
      <c r="X2321" s="3">
        <v>127</v>
      </c>
      <c r="Y2321" s="3">
        <v>2319</v>
      </c>
      <c r="Z2321" s="3" t="s">
        <v>59</v>
      </c>
      <c r="AA2321" s="3">
        <v>13</v>
      </c>
      <c r="AB2321" s="3">
        <v>5</v>
      </c>
      <c r="AC2321" s="3">
        <v>4040442</v>
      </c>
      <c r="AD2321" s="3">
        <v>1510656</v>
      </c>
      <c r="AE2321" s="3" t="s">
        <v>1032</v>
      </c>
      <c r="AF2321" s="3">
        <v>17</v>
      </c>
      <c r="AG2321" s="3">
        <v>49</v>
      </c>
    </row>
    <row r="2322" spans="1:33" ht="15.75" customHeight="1" x14ac:dyDescent="0.15">
      <c r="A2322" s="3">
        <v>21120</v>
      </c>
      <c r="B2322" s="3">
        <v>2320</v>
      </c>
      <c r="C2322" s="3">
        <v>90</v>
      </c>
      <c r="D2322" s="3" t="s">
        <v>2504</v>
      </c>
      <c r="E2322" s="3" t="s">
        <v>10616</v>
      </c>
      <c r="F2322" s="3" t="s">
        <v>855</v>
      </c>
      <c r="G2322" s="3" t="s">
        <v>292</v>
      </c>
      <c r="H2322" s="3" t="s">
        <v>13376</v>
      </c>
      <c r="I2322" s="3" t="s">
        <v>1032</v>
      </c>
      <c r="J2322" s="3">
        <v>167.29580000000001</v>
      </c>
      <c r="K2322" s="3">
        <v>10404284</v>
      </c>
      <c r="L2322" s="3" t="s">
        <v>162</v>
      </c>
      <c r="M2322" s="3">
        <v>2</v>
      </c>
      <c r="N2322" s="3" t="s">
        <v>2504</v>
      </c>
      <c r="O2322" s="3" t="s">
        <v>10616</v>
      </c>
      <c r="P2322" s="3" t="s">
        <v>835</v>
      </c>
      <c r="Q2322" s="3" t="s">
        <v>17373</v>
      </c>
      <c r="R2322" s="5" t="s">
        <v>22681</v>
      </c>
      <c r="S2322" s="3" t="s">
        <v>13376</v>
      </c>
      <c r="T2322" s="3" t="s">
        <v>292</v>
      </c>
      <c r="V2322" s="3">
        <v>78</v>
      </c>
      <c r="W2322" s="3">
        <v>57</v>
      </c>
      <c r="X2322" s="3">
        <v>127</v>
      </c>
      <c r="Y2322" s="3">
        <v>2320</v>
      </c>
      <c r="Z2322" s="3" t="s">
        <v>162</v>
      </c>
      <c r="AA2322" s="3">
        <v>90</v>
      </c>
      <c r="AB2322" s="3">
        <v>35</v>
      </c>
      <c r="AC2322" s="3">
        <v>10404284</v>
      </c>
      <c r="AD2322" s="3">
        <v>3892424</v>
      </c>
      <c r="AE2322" s="3" t="s">
        <v>1032</v>
      </c>
      <c r="AF2322" s="3">
        <v>8</v>
      </c>
      <c r="AG2322" s="3">
        <v>49</v>
      </c>
    </row>
    <row r="2323" spans="1:33" ht="15.75" customHeight="1" x14ac:dyDescent="0.15">
      <c r="A2323" s="3">
        <v>21752</v>
      </c>
      <c r="B2323" s="3">
        <v>2321</v>
      </c>
      <c r="C2323" s="3">
        <v>79</v>
      </c>
      <c r="D2323" s="3" t="s">
        <v>2506</v>
      </c>
      <c r="E2323" s="3" t="s">
        <v>10623</v>
      </c>
      <c r="F2323" s="3" t="s">
        <v>1072</v>
      </c>
      <c r="G2323" s="3" t="s">
        <v>575</v>
      </c>
      <c r="H2323" s="3" t="s">
        <v>9358</v>
      </c>
      <c r="I2323" s="3" t="s">
        <v>1375</v>
      </c>
      <c r="J2323" s="3">
        <v>167.23929999999999</v>
      </c>
      <c r="K2323" s="3">
        <v>10546321</v>
      </c>
      <c r="L2323" s="3" t="s">
        <v>59</v>
      </c>
      <c r="M2323" s="3">
        <v>2</v>
      </c>
      <c r="N2323" s="3" t="s">
        <v>2506</v>
      </c>
      <c r="O2323" s="3" t="s">
        <v>10623</v>
      </c>
      <c r="P2323" s="3" t="s">
        <v>179</v>
      </c>
      <c r="Q2323" s="3" t="s">
        <v>17380</v>
      </c>
      <c r="R2323" s="5" t="s">
        <v>22683</v>
      </c>
      <c r="S2323" s="3" t="s">
        <v>9358</v>
      </c>
      <c r="T2323" s="3" t="s">
        <v>575</v>
      </c>
      <c r="V2323" s="3">
        <v>51</v>
      </c>
      <c r="W2323" s="3">
        <v>43</v>
      </c>
      <c r="X2323" s="3">
        <v>127</v>
      </c>
      <c r="Y2323" s="3">
        <v>2321</v>
      </c>
      <c r="Z2323" s="3" t="s">
        <v>59</v>
      </c>
      <c r="AA2323" s="3">
        <v>79</v>
      </c>
      <c r="AB2323" s="3">
        <v>30</v>
      </c>
      <c r="AC2323" s="3">
        <v>10546321</v>
      </c>
      <c r="AD2323" s="3">
        <v>3946396</v>
      </c>
      <c r="AE2323" s="3" t="s">
        <v>1375</v>
      </c>
      <c r="AF2323" s="3">
        <v>17</v>
      </c>
      <c r="AG2323" s="3">
        <v>23</v>
      </c>
    </row>
    <row r="2324" spans="1:33" ht="15.75" customHeight="1" x14ac:dyDescent="0.15">
      <c r="A2324" s="3">
        <v>25050</v>
      </c>
      <c r="B2324" s="3">
        <v>2322</v>
      </c>
      <c r="C2324" s="3">
        <v>95</v>
      </c>
      <c r="D2324" s="3" t="s">
        <v>2508</v>
      </c>
      <c r="E2324" s="3" t="s">
        <v>10627</v>
      </c>
      <c r="F2324" s="3" t="s">
        <v>931</v>
      </c>
      <c r="G2324" s="3" t="s">
        <v>378</v>
      </c>
      <c r="H2324" s="3" t="s">
        <v>379</v>
      </c>
      <c r="I2324" s="3" t="s">
        <v>380</v>
      </c>
      <c r="J2324" s="3">
        <v>167.0257</v>
      </c>
      <c r="K2324" s="3">
        <v>13005612</v>
      </c>
      <c r="L2324" s="3" t="s">
        <v>162</v>
      </c>
      <c r="M2324" s="3">
        <v>0</v>
      </c>
      <c r="N2324" s="3" t="s">
        <v>2508</v>
      </c>
      <c r="O2324" s="3" t="s">
        <v>10627</v>
      </c>
      <c r="P2324" s="3" t="s">
        <v>787</v>
      </c>
      <c r="Q2324" s="3" t="s">
        <v>17385</v>
      </c>
      <c r="R2324" s="5" t="s">
        <v>22685</v>
      </c>
      <c r="S2324" s="3" t="s">
        <v>379</v>
      </c>
      <c r="T2324" s="3" t="s">
        <v>378</v>
      </c>
      <c r="V2324" s="3">
        <v>28</v>
      </c>
      <c r="W2324" s="3">
        <v>19</v>
      </c>
      <c r="X2324" s="3">
        <v>127</v>
      </c>
      <c r="Y2324" s="3">
        <v>2322</v>
      </c>
      <c r="Z2324" s="3" t="s">
        <v>162</v>
      </c>
      <c r="AA2324" s="3">
        <v>95</v>
      </c>
      <c r="AB2324" s="3">
        <v>44</v>
      </c>
      <c r="AC2324" s="3">
        <v>13005612</v>
      </c>
      <c r="AD2324" s="3">
        <v>4870547</v>
      </c>
      <c r="AE2324" s="3" t="s">
        <v>380</v>
      </c>
      <c r="AF2324" s="3">
        <v>8</v>
      </c>
      <c r="AG2324" s="3">
        <v>81</v>
      </c>
    </row>
    <row r="2325" spans="1:33" ht="15.75" customHeight="1" x14ac:dyDescent="0.15">
      <c r="A2325" s="3">
        <v>4790</v>
      </c>
      <c r="B2325" s="3">
        <v>2323</v>
      </c>
      <c r="C2325" s="3">
        <v>172</v>
      </c>
      <c r="D2325" s="3" t="s">
        <v>2531</v>
      </c>
      <c r="E2325" s="3" t="s">
        <v>10642</v>
      </c>
      <c r="F2325" s="3" t="s">
        <v>269</v>
      </c>
      <c r="G2325" s="3" t="s">
        <v>133</v>
      </c>
      <c r="H2325" s="3" t="s">
        <v>1963</v>
      </c>
      <c r="I2325" s="3" t="s">
        <v>1963</v>
      </c>
      <c r="J2325" s="3">
        <v>167.02099999999999</v>
      </c>
      <c r="K2325" s="3">
        <v>114753503</v>
      </c>
      <c r="L2325" s="3" t="s">
        <v>162</v>
      </c>
      <c r="M2325" s="3">
        <v>3</v>
      </c>
      <c r="N2325" s="3" t="s">
        <v>2531</v>
      </c>
      <c r="O2325" s="3" t="s">
        <v>10642</v>
      </c>
      <c r="P2325" s="3" t="s">
        <v>1350</v>
      </c>
      <c r="Q2325" s="3" t="s">
        <v>17387</v>
      </c>
      <c r="R2325" s="5" t="s">
        <v>22688</v>
      </c>
      <c r="S2325" s="3" t="s">
        <v>1963</v>
      </c>
      <c r="T2325" s="3" t="s">
        <v>133</v>
      </c>
      <c r="V2325" s="3">
        <v>63</v>
      </c>
      <c r="W2325" s="3">
        <v>22</v>
      </c>
      <c r="X2325" s="3">
        <v>127</v>
      </c>
      <c r="Y2325" s="3">
        <v>2323</v>
      </c>
      <c r="Z2325" s="3" t="s">
        <v>162</v>
      </c>
      <c r="AA2325" s="3">
        <v>172</v>
      </c>
      <c r="AB2325" s="3">
        <v>87</v>
      </c>
      <c r="AC2325" s="3">
        <v>114753503</v>
      </c>
      <c r="AD2325" s="3">
        <v>42975456</v>
      </c>
      <c r="AE2325" s="3" t="s">
        <v>1963</v>
      </c>
      <c r="AF2325" s="3">
        <v>8</v>
      </c>
      <c r="AG2325" s="3">
        <v>43</v>
      </c>
    </row>
    <row r="2326" spans="1:33" ht="15.75" customHeight="1" x14ac:dyDescent="0.15">
      <c r="A2326" s="3">
        <v>25152</v>
      </c>
      <c r="B2326" s="3">
        <v>2324</v>
      </c>
      <c r="C2326" s="3">
        <v>32</v>
      </c>
      <c r="D2326" s="3" t="s">
        <v>2555</v>
      </c>
      <c r="E2326" s="3" t="s">
        <v>10652</v>
      </c>
      <c r="F2326" s="3" t="s">
        <v>297</v>
      </c>
      <c r="G2326" s="3" t="s">
        <v>146</v>
      </c>
      <c r="H2326" s="3" t="s">
        <v>2725</v>
      </c>
      <c r="I2326" s="3" t="s">
        <v>2725</v>
      </c>
      <c r="J2326" s="3">
        <v>167.0103</v>
      </c>
      <c r="K2326" s="3">
        <v>2284391</v>
      </c>
      <c r="L2326" s="3" t="s">
        <v>71</v>
      </c>
      <c r="M2326" s="3">
        <v>0</v>
      </c>
      <c r="N2326" s="3" t="s">
        <v>2555</v>
      </c>
      <c r="O2326" s="3" t="s">
        <v>10652</v>
      </c>
      <c r="P2326" s="8">
        <v>37622</v>
      </c>
      <c r="Q2326" s="3" t="s">
        <v>17390</v>
      </c>
      <c r="R2326" s="5" t="s">
        <v>22690</v>
      </c>
      <c r="S2326" s="3" t="s">
        <v>2725</v>
      </c>
      <c r="T2326" s="3" t="s">
        <v>146</v>
      </c>
      <c r="V2326" s="3">
        <v>55</v>
      </c>
      <c r="X2326" s="3">
        <v>127</v>
      </c>
      <c r="Y2326" s="3">
        <v>2324</v>
      </c>
      <c r="Z2326" s="3" t="s">
        <v>71</v>
      </c>
      <c r="AA2326" s="3">
        <v>32</v>
      </c>
      <c r="AB2326" s="3">
        <v>5</v>
      </c>
      <c r="AC2326" s="3">
        <v>2284391</v>
      </c>
      <c r="AD2326" s="3">
        <v>855544</v>
      </c>
      <c r="AE2326" s="3" t="s">
        <v>2725</v>
      </c>
      <c r="AF2326" s="3">
        <v>5</v>
      </c>
      <c r="AG2326" s="3">
        <v>30</v>
      </c>
    </row>
    <row r="2327" spans="1:33" ht="15.75" customHeight="1" x14ac:dyDescent="0.15">
      <c r="A2327" s="3">
        <v>21419</v>
      </c>
      <c r="B2327" s="3">
        <v>2325</v>
      </c>
      <c r="C2327" s="3">
        <v>22</v>
      </c>
      <c r="D2327" s="3" t="s">
        <v>2557</v>
      </c>
      <c r="E2327" s="3" t="s">
        <v>10658</v>
      </c>
      <c r="F2327" s="3" t="s">
        <v>1620</v>
      </c>
      <c r="G2327" s="3" t="s">
        <v>412</v>
      </c>
      <c r="H2327" s="3" t="s">
        <v>742</v>
      </c>
      <c r="I2327" s="3" t="s">
        <v>742</v>
      </c>
      <c r="J2327" s="3">
        <v>166.97499999999999</v>
      </c>
      <c r="K2327" s="3">
        <v>4706734</v>
      </c>
      <c r="L2327" s="3" t="s">
        <v>71</v>
      </c>
      <c r="M2327" s="3">
        <v>2</v>
      </c>
      <c r="N2327" s="3" t="s">
        <v>2557</v>
      </c>
      <c r="O2327" s="3" t="s">
        <v>10658</v>
      </c>
      <c r="P2327" s="3" t="s">
        <v>41</v>
      </c>
      <c r="Q2327" s="3" t="s">
        <v>17397</v>
      </c>
      <c r="R2327" s="5" t="s">
        <v>22692</v>
      </c>
      <c r="S2327" s="3" t="s">
        <v>742</v>
      </c>
      <c r="T2327" s="3" t="s">
        <v>412</v>
      </c>
      <c r="V2327" s="3">
        <v>106</v>
      </c>
      <c r="W2327" s="3">
        <v>102</v>
      </c>
      <c r="X2327" s="3">
        <v>127</v>
      </c>
      <c r="Y2327" s="3">
        <v>2325</v>
      </c>
      <c r="Z2327" s="3" t="s">
        <v>71</v>
      </c>
      <c r="AA2327" s="3">
        <v>22</v>
      </c>
      <c r="AB2327" s="3">
        <v>5</v>
      </c>
      <c r="AC2327" s="3">
        <v>4706734</v>
      </c>
      <c r="AD2327" s="3">
        <v>1762987</v>
      </c>
      <c r="AE2327" s="3" t="s">
        <v>742</v>
      </c>
      <c r="AF2327" s="3">
        <v>5</v>
      </c>
      <c r="AG2327" s="3">
        <v>17</v>
      </c>
    </row>
    <row r="2328" spans="1:33" ht="15.75" customHeight="1" x14ac:dyDescent="0.15">
      <c r="A2328" s="3">
        <v>26388</v>
      </c>
      <c r="B2328" s="3">
        <v>2326</v>
      </c>
      <c r="C2328" s="3">
        <v>12</v>
      </c>
      <c r="D2328" s="3" t="s">
        <v>2573</v>
      </c>
      <c r="E2328" s="3" t="s">
        <v>10666</v>
      </c>
      <c r="F2328" s="3" t="s">
        <v>1438</v>
      </c>
      <c r="G2328" s="3" t="s">
        <v>495</v>
      </c>
      <c r="H2328" s="3" t="s">
        <v>11071</v>
      </c>
      <c r="I2328" s="3" t="s">
        <v>1709</v>
      </c>
      <c r="J2328" s="3">
        <v>166.79310000000001</v>
      </c>
      <c r="K2328" s="3">
        <v>2326561</v>
      </c>
      <c r="L2328" s="3" t="s">
        <v>59</v>
      </c>
      <c r="M2328" s="3">
        <v>0</v>
      </c>
      <c r="N2328" s="3" t="s">
        <v>2573</v>
      </c>
      <c r="O2328" s="3" t="s">
        <v>10666</v>
      </c>
      <c r="P2328" s="8">
        <v>39083</v>
      </c>
      <c r="Q2328" s="3" t="s">
        <v>17406</v>
      </c>
      <c r="R2328" s="5" t="s">
        <v>22694</v>
      </c>
      <c r="S2328" s="3" t="s">
        <v>11071</v>
      </c>
      <c r="T2328" s="3" t="s">
        <v>495</v>
      </c>
      <c r="V2328" s="3">
        <v>57</v>
      </c>
      <c r="W2328" s="3">
        <v>19</v>
      </c>
      <c r="X2328" s="3">
        <v>127</v>
      </c>
      <c r="Y2328" s="3">
        <v>2326</v>
      </c>
      <c r="Z2328" s="3" t="s">
        <v>59</v>
      </c>
      <c r="AA2328" s="3">
        <v>12</v>
      </c>
      <c r="AB2328" s="3">
        <v>12</v>
      </c>
      <c r="AC2328" s="3">
        <v>2326561</v>
      </c>
      <c r="AD2328" s="3">
        <v>872047</v>
      </c>
      <c r="AE2328" s="3" t="s">
        <v>1709</v>
      </c>
      <c r="AF2328" s="3">
        <v>17</v>
      </c>
      <c r="AG2328" s="3">
        <v>19</v>
      </c>
    </row>
    <row r="2329" spans="1:33" ht="15.75" customHeight="1" x14ac:dyDescent="0.15">
      <c r="A2329" s="3">
        <v>23387</v>
      </c>
      <c r="B2329" s="3">
        <v>2327</v>
      </c>
      <c r="C2329" s="3">
        <v>22</v>
      </c>
      <c r="D2329" s="3" t="s">
        <v>2581</v>
      </c>
      <c r="E2329" s="3" t="s">
        <v>10674</v>
      </c>
      <c r="F2329" s="3" t="s">
        <v>1193</v>
      </c>
      <c r="G2329" s="3" t="s">
        <v>564</v>
      </c>
      <c r="H2329" s="3" t="s">
        <v>391</v>
      </c>
      <c r="I2329" s="3" t="s">
        <v>2049</v>
      </c>
      <c r="J2329" s="3">
        <v>166.76939999999999</v>
      </c>
      <c r="K2329" s="3">
        <v>2619537</v>
      </c>
      <c r="L2329" s="3" t="s">
        <v>59</v>
      </c>
      <c r="M2329" s="3">
        <v>1</v>
      </c>
      <c r="N2329" s="3" t="s">
        <v>2581</v>
      </c>
      <c r="O2329" s="3" t="s">
        <v>10674</v>
      </c>
      <c r="P2329" s="3" t="s">
        <v>179</v>
      </c>
      <c r="Q2329" s="3" t="s">
        <v>17413</v>
      </c>
      <c r="R2329" s="5" t="s">
        <v>22697</v>
      </c>
      <c r="S2329" s="3" t="s">
        <v>391</v>
      </c>
      <c r="T2329" s="3" t="s">
        <v>564</v>
      </c>
      <c r="V2329" s="3">
        <v>64</v>
      </c>
      <c r="W2329" s="3">
        <v>27</v>
      </c>
      <c r="X2329" s="3">
        <v>127</v>
      </c>
      <c r="Y2329" s="3">
        <v>2327</v>
      </c>
      <c r="Z2329" s="3" t="s">
        <v>59</v>
      </c>
      <c r="AA2329" s="3">
        <v>22</v>
      </c>
      <c r="AB2329" s="3">
        <v>8</v>
      </c>
      <c r="AC2329" s="3">
        <v>2619537</v>
      </c>
      <c r="AD2329" s="3">
        <v>981948</v>
      </c>
      <c r="AE2329" s="3" t="s">
        <v>2049</v>
      </c>
      <c r="AF2329" s="3">
        <v>17</v>
      </c>
      <c r="AG2329" s="3">
        <v>35</v>
      </c>
    </row>
    <row r="2330" spans="1:33" ht="15.75" customHeight="1" x14ac:dyDescent="0.15">
      <c r="A2330" s="3">
        <v>21759</v>
      </c>
      <c r="B2330" s="3">
        <v>2328</v>
      </c>
      <c r="C2330" s="3">
        <v>14</v>
      </c>
      <c r="D2330" s="3" t="s">
        <v>2584</v>
      </c>
      <c r="E2330" s="3" t="s">
        <v>10679</v>
      </c>
      <c r="F2330" s="3" t="s">
        <v>36</v>
      </c>
      <c r="G2330" s="3" t="s">
        <v>37</v>
      </c>
      <c r="H2330" s="3" t="s">
        <v>5433</v>
      </c>
      <c r="I2330" s="3" t="s">
        <v>89</v>
      </c>
      <c r="J2330" s="3">
        <v>166.73330000000001</v>
      </c>
      <c r="K2330" s="3">
        <v>3546142</v>
      </c>
      <c r="L2330" s="3" t="s">
        <v>398</v>
      </c>
      <c r="M2330" s="3">
        <v>2</v>
      </c>
      <c r="N2330" s="3" t="s">
        <v>2584</v>
      </c>
      <c r="O2330" s="3" t="s">
        <v>10679</v>
      </c>
      <c r="P2330" s="3" t="s">
        <v>1000</v>
      </c>
      <c r="Q2330" s="3" t="s">
        <v>5411</v>
      </c>
      <c r="R2330" s="5" t="s">
        <v>22699</v>
      </c>
      <c r="S2330" s="3" t="s">
        <v>5433</v>
      </c>
      <c r="T2330" s="3" t="s">
        <v>37</v>
      </c>
      <c r="V2330" s="3">
        <v>127</v>
      </c>
      <c r="W2330" s="3">
        <v>95</v>
      </c>
      <c r="X2330" s="3">
        <v>24</v>
      </c>
      <c r="Y2330" s="3">
        <v>2328</v>
      </c>
      <c r="Z2330" s="3" t="s">
        <v>398</v>
      </c>
      <c r="AA2330" s="3">
        <v>14</v>
      </c>
      <c r="AB2330" s="3">
        <v>6</v>
      </c>
      <c r="AC2330" s="3">
        <v>3546142</v>
      </c>
      <c r="AD2330" s="3">
        <v>1329471</v>
      </c>
      <c r="AE2330" s="3" t="s">
        <v>89</v>
      </c>
      <c r="AF2330" s="3">
        <v>1</v>
      </c>
      <c r="AG2330" s="3">
        <v>4</v>
      </c>
    </row>
    <row r="2331" spans="1:33" ht="15.75" customHeight="1" x14ac:dyDescent="0.15">
      <c r="A2331" s="3">
        <v>5048</v>
      </c>
      <c r="B2331" s="3">
        <v>2329</v>
      </c>
      <c r="C2331" s="3">
        <v>585</v>
      </c>
      <c r="D2331" s="3" t="s">
        <v>2588</v>
      </c>
      <c r="E2331" s="3" t="s">
        <v>10685</v>
      </c>
      <c r="F2331" s="3" t="s">
        <v>4854</v>
      </c>
      <c r="G2331" s="3" t="s">
        <v>890</v>
      </c>
      <c r="H2331" s="3" t="s">
        <v>2922</v>
      </c>
      <c r="I2331" s="3" t="s">
        <v>2923</v>
      </c>
      <c r="J2331" s="3">
        <v>166.63740000000001</v>
      </c>
      <c r="K2331" s="3">
        <v>33068376</v>
      </c>
      <c r="L2331" s="3" t="s">
        <v>162</v>
      </c>
      <c r="M2331" s="3">
        <v>5</v>
      </c>
      <c r="N2331" s="3" t="s">
        <v>2588</v>
      </c>
      <c r="O2331" s="3" t="s">
        <v>10685</v>
      </c>
      <c r="P2331" s="3" t="s">
        <v>787</v>
      </c>
      <c r="Q2331" s="3" t="s">
        <v>17421</v>
      </c>
      <c r="R2331" s="5" t="s">
        <v>22701</v>
      </c>
      <c r="S2331" s="3" t="s">
        <v>2922</v>
      </c>
      <c r="T2331" s="3" t="s">
        <v>890</v>
      </c>
      <c r="V2331" s="3">
        <v>5</v>
      </c>
      <c r="W2331" s="3">
        <v>0</v>
      </c>
      <c r="X2331" s="3">
        <v>127</v>
      </c>
      <c r="Y2331" s="3">
        <v>2329</v>
      </c>
      <c r="Z2331" s="3" t="s">
        <v>162</v>
      </c>
      <c r="AA2331" s="3">
        <v>585</v>
      </c>
      <c r="AB2331" s="3">
        <v>228</v>
      </c>
      <c r="AC2331" s="3">
        <v>33068376</v>
      </c>
      <c r="AD2331" s="3">
        <v>12402000</v>
      </c>
      <c r="AF2331" s="3">
        <v>8</v>
      </c>
      <c r="AG2331" s="3">
        <v>66</v>
      </c>
    </row>
    <row r="2332" spans="1:33" ht="15.75" customHeight="1" x14ac:dyDescent="0.15">
      <c r="A2332" s="3">
        <v>24053</v>
      </c>
      <c r="B2332" s="3">
        <v>2330</v>
      </c>
      <c r="C2332" s="3">
        <v>65</v>
      </c>
      <c r="D2332" s="3" t="s">
        <v>2592</v>
      </c>
      <c r="E2332" s="3" t="s">
        <v>10696</v>
      </c>
      <c r="F2332" s="3" t="s">
        <v>331</v>
      </c>
      <c r="G2332" s="3" t="s">
        <v>167</v>
      </c>
      <c r="H2332" s="3" t="s">
        <v>12974</v>
      </c>
      <c r="I2332" s="3" t="s">
        <v>283</v>
      </c>
      <c r="J2332" s="3">
        <v>166.62260000000001</v>
      </c>
      <c r="K2332" s="3">
        <v>16914427</v>
      </c>
      <c r="L2332" s="3" t="s">
        <v>364</v>
      </c>
      <c r="M2332" s="3">
        <v>1</v>
      </c>
      <c r="N2332" s="3" t="s">
        <v>2592</v>
      </c>
      <c r="O2332" s="3" t="s">
        <v>10696</v>
      </c>
      <c r="P2332" s="3" t="s">
        <v>4433</v>
      </c>
      <c r="Q2332" s="3" t="s">
        <v>17427</v>
      </c>
      <c r="R2332" s="5" t="s">
        <v>22704</v>
      </c>
      <c r="S2332" s="3" t="s">
        <v>12974</v>
      </c>
      <c r="T2332" s="3" t="s">
        <v>167</v>
      </c>
      <c r="V2332" s="3">
        <v>127</v>
      </c>
      <c r="W2332" s="3">
        <v>54</v>
      </c>
      <c r="X2332" s="3">
        <v>102</v>
      </c>
      <c r="Y2332" s="3">
        <v>2330</v>
      </c>
      <c r="Z2332" s="3" t="s">
        <v>364</v>
      </c>
      <c r="AA2332" s="3">
        <v>65</v>
      </c>
      <c r="AB2332" s="3">
        <v>34</v>
      </c>
      <c r="AC2332" s="3">
        <v>16914427</v>
      </c>
      <c r="AD2332" s="3">
        <v>6343959</v>
      </c>
      <c r="AE2332" s="3" t="s">
        <v>283</v>
      </c>
      <c r="AF2332" s="3">
        <v>20</v>
      </c>
      <c r="AG2332" s="3">
        <v>1</v>
      </c>
    </row>
    <row r="2333" spans="1:33" ht="15.75" customHeight="1" x14ac:dyDescent="0.15">
      <c r="A2333" s="3">
        <v>21650</v>
      </c>
      <c r="B2333" s="3">
        <v>2331</v>
      </c>
      <c r="C2333" s="3">
        <v>25</v>
      </c>
      <c r="D2333" s="3" t="s">
        <v>2594</v>
      </c>
      <c r="E2333" s="3" t="s">
        <v>10707</v>
      </c>
      <c r="F2333" s="3" t="s">
        <v>635</v>
      </c>
      <c r="G2333" s="3" t="s">
        <v>236</v>
      </c>
      <c r="H2333" s="3" t="s">
        <v>4148</v>
      </c>
      <c r="I2333" s="3" t="s">
        <v>4171</v>
      </c>
      <c r="J2333" s="3">
        <v>166.5539</v>
      </c>
      <c r="K2333" s="3">
        <v>4477708</v>
      </c>
      <c r="L2333" s="3" t="s">
        <v>59</v>
      </c>
      <c r="M2333" s="3">
        <v>1</v>
      </c>
      <c r="N2333" s="3" t="s">
        <v>2594</v>
      </c>
      <c r="O2333" s="3" t="s">
        <v>10707</v>
      </c>
      <c r="P2333" s="3" t="s">
        <v>1000</v>
      </c>
      <c r="Q2333" s="3" t="s">
        <v>17434</v>
      </c>
      <c r="R2333" s="5" t="s">
        <v>22707</v>
      </c>
      <c r="S2333" s="3" t="s">
        <v>4148</v>
      </c>
      <c r="T2333" s="3" t="s">
        <v>236</v>
      </c>
      <c r="V2333" s="3">
        <v>30</v>
      </c>
      <c r="W2333" s="3">
        <v>0</v>
      </c>
      <c r="X2333" s="3">
        <v>127</v>
      </c>
      <c r="Y2333" s="3">
        <v>2331</v>
      </c>
      <c r="Z2333" s="3" t="s">
        <v>59</v>
      </c>
      <c r="AA2333" s="3">
        <v>25</v>
      </c>
      <c r="AB2333" s="3">
        <v>20</v>
      </c>
      <c r="AC2333" s="3">
        <v>4477708</v>
      </c>
      <c r="AD2333" s="3">
        <v>1679851</v>
      </c>
      <c r="AF2333" s="3">
        <v>17</v>
      </c>
      <c r="AG2333" s="3">
        <v>140</v>
      </c>
    </row>
    <row r="2334" spans="1:33" ht="15.75" customHeight="1" x14ac:dyDescent="0.15">
      <c r="A2334" s="3">
        <v>26008</v>
      </c>
      <c r="B2334" s="3">
        <v>2332</v>
      </c>
      <c r="C2334" s="3">
        <v>323</v>
      </c>
      <c r="D2334" s="3" t="s">
        <v>2598</v>
      </c>
      <c r="E2334" s="3" t="s">
        <v>10712</v>
      </c>
      <c r="F2334" s="3" t="s">
        <v>143</v>
      </c>
      <c r="G2334" s="3" t="s">
        <v>77</v>
      </c>
      <c r="H2334" s="3" t="s">
        <v>8774</v>
      </c>
      <c r="I2334" s="3" t="s">
        <v>5760</v>
      </c>
      <c r="J2334" s="3">
        <v>166.53039999999999</v>
      </c>
      <c r="K2334" s="3">
        <v>27143478</v>
      </c>
      <c r="L2334" s="3" t="s">
        <v>162</v>
      </c>
      <c r="M2334" s="3">
        <v>0</v>
      </c>
      <c r="N2334" s="3" t="s">
        <v>2598</v>
      </c>
      <c r="O2334" s="3" t="s">
        <v>10712</v>
      </c>
      <c r="P2334" s="8">
        <v>36161</v>
      </c>
      <c r="Q2334" s="3" t="s">
        <v>8770</v>
      </c>
      <c r="R2334" s="5" t="s">
        <v>22708</v>
      </c>
      <c r="S2334" s="3" t="s">
        <v>8774</v>
      </c>
      <c r="T2334" s="3" t="s">
        <v>77</v>
      </c>
      <c r="V2334" s="3">
        <v>73</v>
      </c>
      <c r="W2334" s="3">
        <v>0</v>
      </c>
      <c r="X2334" s="3">
        <v>127</v>
      </c>
      <c r="Y2334" s="3">
        <v>2332</v>
      </c>
      <c r="Z2334" s="3" t="s">
        <v>162</v>
      </c>
      <c r="AA2334" s="3">
        <v>323</v>
      </c>
      <c r="AB2334" s="3">
        <v>110</v>
      </c>
      <c r="AC2334" s="3">
        <v>27143478</v>
      </c>
      <c r="AD2334" s="3">
        <v>10184009</v>
      </c>
      <c r="AF2334" s="3">
        <v>8</v>
      </c>
      <c r="AG2334" s="3">
        <v>113</v>
      </c>
    </row>
    <row r="2335" spans="1:33" ht="15.75" customHeight="1" x14ac:dyDescent="0.15">
      <c r="A2335" s="3">
        <v>17841</v>
      </c>
      <c r="B2335" s="3">
        <v>2333</v>
      </c>
      <c r="C2335" s="3">
        <v>278</v>
      </c>
      <c r="D2335" s="3" t="s">
        <v>2601</v>
      </c>
      <c r="E2335" s="3" t="s">
        <v>10718</v>
      </c>
      <c r="F2335" s="3" t="s">
        <v>657</v>
      </c>
      <c r="G2335" s="3" t="s">
        <v>246</v>
      </c>
      <c r="H2335" s="3" t="s">
        <v>6013</v>
      </c>
      <c r="I2335" s="3" t="s">
        <v>264</v>
      </c>
      <c r="J2335" s="3">
        <v>166.5061</v>
      </c>
      <c r="K2335" s="3">
        <v>131778025</v>
      </c>
      <c r="L2335" s="3" t="s">
        <v>122</v>
      </c>
      <c r="M2335" s="3">
        <v>1</v>
      </c>
      <c r="N2335" s="3" t="s">
        <v>2601</v>
      </c>
      <c r="O2335" s="3" t="s">
        <v>10718</v>
      </c>
      <c r="P2335" s="3" t="s">
        <v>987</v>
      </c>
      <c r="Q2335" s="3" t="s">
        <v>17449</v>
      </c>
      <c r="R2335" s="5" t="s">
        <v>22710</v>
      </c>
      <c r="S2335" s="3" t="s">
        <v>6013</v>
      </c>
      <c r="T2335" s="3" t="s">
        <v>246</v>
      </c>
      <c r="V2335" s="3">
        <v>127</v>
      </c>
      <c r="W2335" s="3">
        <v>88</v>
      </c>
      <c r="X2335" s="3">
        <v>21</v>
      </c>
      <c r="Y2335" s="3">
        <v>2333</v>
      </c>
      <c r="Z2335" s="3" t="s">
        <v>122</v>
      </c>
      <c r="AA2335" s="3">
        <v>278</v>
      </c>
      <c r="AB2335" s="3">
        <v>81</v>
      </c>
      <c r="AC2335" s="3">
        <v>131778025</v>
      </c>
      <c r="AD2335" s="3">
        <v>49446525</v>
      </c>
      <c r="AE2335" s="3" t="s">
        <v>264</v>
      </c>
      <c r="AF2335" s="3">
        <v>22</v>
      </c>
      <c r="AG2335" s="3">
        <v>8</v>
      </c>
    </row>
    <row r="2336" spans="1:33" ht="15.75" customHeight="1" x14ac:dyDescent="0.15">
      <c r="A2336" s="3">
        <v>22437</v>
      </c>
      <c r="B2336" s="3">
        <v>2334</v>
      </c>
      <c r="C2336" s="3">
        <v>375</v>
      </c>
      <c r="D2336" s="3" t="s">
        <v>2605</v>
      </c>
      <c r="E2336" s="3" t="s">
        <v>10725</v>
      </c>
      <c r="F2336" s="3" t="s">
        <v>5738</v>
      </c>
      <c r="G2336" s="3" t="s">
        <v>599</v>
      </c>
      <c r="H2336" s="3" t="s">
        <v>3354</v>
      </c>
      <c r="I2336" s="3" t="s">
        <v>3354</v>
      </c>
      <c r="J2336" s="3">
        <v>166.44280000000001</v>
      </c>
      <c r="K2336" s="3">
        <v>16994332</v>
      </c>
      <c r="L2336" s="3" t="s">
        <v>162</v>
      </c>
      <c r="M2336" s="3">
        <v>2</v>
      </c>
      <c r="N2336" s="3" t="s">
        <v>2605</v>
      </c>
      <c r="O2336" s="3" t="s">
        <v>10725</v>
      </c>
      <c r="P2336" s="3" t="s">
        <v>1107</v>
      </c>
      <c r="Q2336" s="3" t="s">
        <v>17454</v>
      </c>
      <c r="R2336" s="5" t="s">
        <v>22714</v>
      </c>
      <c r="S2336" s="3" t="s">
        <v>3354</v>
      </c>
      <c r="T2336" s="3" t="s">
        <v>599</v>
      </c>
      <c r="V2336" s="3">
        <v>45</v>
      </c>
      <c r="W2336" s="3">
        <v>42</v>
      </c>
      <c r="X2336" s="3">
        <v>127</v>
      </c>
      <c r="Y2336" s="3">
        <v>2334</v>
      </c>
      <c r="Z2336" s="3" t="s">
        <v>162</v>
      </c>
      <c r="AA2336" s="3">
        <v>375</v>
      </c>
      <c r="AB2336" s="3">
        <v>152</v>
      </c>
      <c r="AC2336" s="3">
        <v>16994332</v>
      </c>
      <c r="AD2336" s="3">
        <v>6378228</v>
      </c>
      <c r="AE2336" s="3" t="s">
        <v>3354</v>
      </c>
      <c r="AF2336" s="3">
        <v>8</v>
      </c>
      <c r="AG2336" s="3">
        <v>13</v>
      </c>
    </row>
    <row r="2337" spans="1:33" ht="15.75" customHeight="1" x14ac:dyDescent="0.15">
      <c r="A2337" s="3">
        <v>23665</v>
      </c>
      <c r="B2337" s="3">
        <v>2335</v>
      </c>
      <c r="C2337" s="3">
        <v>40</v>
      </c>
      <c r="D2337" s="3" t="s">
        <v>2607</v>
      </c>
      <c r="E2337" s="3" t="s">
        <v>10732</v>
      </c>
      <c r="F2337" s="3" t="s">
        <v>96</v>
      </c>
      <c r="G2337" s="3" t="s">
        <v>61</v>
      </c>
      <c r="H2337" s="3" t="s">
        <v>7907</v>
      </c>
      <c r="I2337" s="3" t="s">
        <v>63</v>
      </c>
      <c r="J2337" s="3">
        <v>166.41900000000001</v>
      </c>
      <c r="K2337" s="3">
        <v>2979140</v>
      </c>
      <c r="L2337" s="3" t="s">
        <v>59</v>
      </c>
      <c r="M2337" s="3">
        <v>1</v>
      </c>
      <c r="N2337" s="3" t="s">
        <v>2607</v>
      </c>
      <c r="O2337" s="3" t="s">
        <v>10732</v>
      </c>
      <c r="P2337" s="3" t="s">
        <v>104</v>
      </c>
      <c r="Q2337" s="3" t="s">
        <v>17457</v>
      </c>
      <c r="R2337" s="5" t="s">
        <v>22716</v>
      </c>
      <c r="S2337" s="3" t="s">
        <v>7907</v>
      </c>
      <c r="T2337" s="3" t="s">
        <v>61</v>
      </c>
      <c r="V2337" s="3">
        <v>127</v>
      </c>
      <c r="W2337" s="3">
        <v>127</v>
      </c>
      <c r="X2337" s="3">
        <v>127</v>
      </c>
      <c r="Y2337" s="3">
        <v>2335</v>
      </c>
      <c r="Z2337" s="3" t="s">
        <v>59</v>
      </c>
      <c r="AA2337" s="3">
        <v>40</v>
      </c>
      <c r="AB2337" s="3">
        <v>19</v>
      </c>
      <c r="AC2337" s="3">
        <v>2979140</v>
      </c>
      <c r="AD2337" s="3">
        <v>1118216</v>
      </c>
      <c r="AE2337" s="3" t="s">
        <v>63</v>
      </c>
      <c r="AF2337" s="3">
        <v>17</v>
      </c>
      <c r="AG2337" s="3">
        <v>3</v>
      </c>
    </row>
    <row r="2338" spans="1:33" ht="15.75" customHeight="1" x14ac:dyDescent="0.15">
      <c r="A2338" s="3">
        <v>19817</v>
      </c>
      <c r="B2338" s="3">
        <v>2336</v>
      </c>
      <c r="C2338" s="3">
        <v>209</v>
      </c>
      <c r="D2338" s="3" t="s">
        <v>2610</v>
      </c>
      <c r="E2338" s="3" t="s">
        <v>10740</v>
      </c>
      <c r="F2338" s="3" t="s">
        <v>1009</v>
      </c>
      <c r="G2338" s="3" t="s">
        <v>403</v>
      </c>
      <c r="H2338" s="3" t="s">
        <v>6210</v>
      </c>
      <c r="I2338" s="3" t="s">
        <v>203</v>
      </c>
      <c r="J2338" s="3">
        <v>166.31649999999999</v>
      </c>
      <c r="K2338" s="3">
        <v>16930538</v>
      </c>
      <c r="L2338" s="3" t="s">
        <v>162</v>
      </c>
      <c r="M2338" s="3">
        <v>2</v>
      </c>
      <c r="N2338" s="3" t="s">
        <v>2610</v>
      </c>
      <c r="O2338" s="3" t="s">
        <v>10740</v>
      </c>
      <c r="P2338" s="3" t="s">
        <v>835</v>
      </c>
      <c r="Q2338" s="3" t="s">
        <v>17465</v>
      </c>
      <c r="R2338" s="5" t="s">
        <v>22719</v>
      </c>
      <c r="S2338" s="3" t="s">
        <v>6210</v>
      </c>
      <c r="T2338" s="3" t="s">
        <v>403</v>
      </c>
      <c r="V2338" s="3">
        <v>71</v>
      </c>
      <c r="W2338" s="3">
        <v>127</v>
      </c>
      <c r="X2338" s="3">
        <v>127</v>
      </c>
      <c r="Y2338" s="3">
        <v>2336</v>
      </c>
      <c r="Z2338" s="3" t="s">
        <v>162</v>
      </c>
      <c r="AA2338" s="3">
        <v>209</v>
      </c>
      <c r="AB2338" s="3">
        <v>84</v>
      </c>
      <c r="AC2338" s="3">
        <v>16930538</v>
      </c>
      <c r="AD2338" s="3">
        <v>6357299</v>
      </c>
      <c r="AE2338" s="3" t="s">
        <v>203</v>
      </c>
      <c r="AF2338" s="3">
        <v>8</v>
      </c>
      <c r="AG2338" s="3">
        <v>9</v>
      </c>
    </row>
    <row r="2339" spans="1:33" ht="15.75" customHeight="1" x14ac:dyDescent="0.15">
      <c r="A2339" s="3">
        <v>23669</v>
      </c>
      <c r="B2339" s="3">
        <v>2337</v>
      </c>
      <c r="C2339" s="3">
        <v>50</v>
      </c>
      <c r="D2339" s="3" t="s">
        <v>2612</v>
      </c>
      <c r="E2339" s="3" t="s">
        <v>10749</v>
      </c>
      <c r="F2339" s="3" t="s">
        <v>210</v>
      </c>
      <c r="G2339" s="3" t="s">
        <v>114</v>
      </c>
      <c r="H2339" s="3" t="s">
        <v>11778</v>
      </c>
      <c r="I2339" s="3" t="s">
        <v>116</v>
      </c>
      <c r="J2339" s="3">
        <v>166.3</v>
      </c>
      <c r="K2339" s="3">
        <v>9811348</v>
      </c>
      <c r="L2339" s="3" t="s">
        <v>162</v>
      </c>
      <c r="M2339" s="3">
        <v>1</v>
      </c>
      <c r="N2339" s="3" t="s">
        <v>2612</v>
      </c>
      <c r="O2339" s="3" t="s">
        <v>10749</v>
      </c>
      <c r="P2339" s="3" t="s">
        <v>179</v>
      </c>
      <c r="Q2339" s="3" t="s">
        <v>17470</v>
      </c>
      <c r="R2339" s="5" t="s">
        <v>22722</v>
      </c>
      <c r="S2339" s="3" t="s">
        <v>11778</v>
      </c>
      <c r="T2339" s="3" t="s">
        <v>114</v>
      </c>
      <c r="V2339" s="3">
        <v>51</v>
      </c>
      <c r="W2339" s="3">
        <v>45</v>
      </c>
      <c r="X2339" s="3">
        <v>127</v>
      </c>
      <c r="Y2339" s="3">
        <v>2337</v>
      </c>
      <c r="Z2339" s="3" t="s">
        <v>162</v>
      </c>
      <c r="AA2339" s="3">
        <v>50</v>
      </c>
      <c r="AB2339" s="3">
        <v>19</v>
      </c>
      <c r="AC2339" s="3">
        <v>9811348</v>
      </c>
      <c r="AD2339" s="3">
        <v>3684322</v>
      </c>
      <c r="AE2339" s="3" t="s">
        <v>116</v>
      </c>
      <c r="AF2339" s="3">
        <v>8</v>
      </c>
      <c r="AG2339" s="3">
        <v>46</v>
      </c>
    </row>
    <row r="2340" spans="1:33" ht="15.75" customHeight="1" x14ac:dyDescent="0.15">
      <c r="A2340" s="3">
        <v>23327</v>
      </c>
      <c r="B2340" s="3">
        <v>2338</v>
      </c>
      <c r="C2340" s="3">
        <v>142</v>
      </c>
      <c r="D2340" s="3" t="s">
        <v>2614</v>
      </c>
      <c r="E2340" s="3" t="s">
        <v>10758</v>
      </c>
      <c r="F2340" s="3" t="s">
        <v>1105</v>
      </c>
      <c r="G2340" s="3" t="s">
        <v>486</v>
      </c>
      <c r="H2340" s="3" t="s">
        <v>13415</v>
      </c>
      <c r="I2340" s="3" t="s">
        <v>17480</v>
      </c>
      <c r="J2340" s="3">
        <v>166.21090000000001</v>
      </c>
      <c r="K2340" s="3">
        <v>27223945</v>
      </c>
      <c r="L2340" s="3" t="s">
        <v>478</v>
      </c>
      <c r="M2340" s="3">
        <v>1</v>
      </c>
      <c r="N2340" s="3" t="s">
        <v>2614</v>
      </c>
      <c r="O2340" s="3" t="s">
        <v>10758</v>
      </c>
      <c r="P2340" s="3" t="s">
        <v>4433</v>
      </c>
      <c r="Q2340" s="3" t="s">
        <v>17478</v>
      </c>
      <c r="R2340" s="5" t="s">
        <v>22723</v>
      </c>
      <c r="S2340" s="3" t="s">
        <v>13415</v>
      </c>
      <c r="T2340" s="3" t="s">
        <v>486</v>
      </c>
      <c r="V2340" s="3">
        <v>44</v>
      </c>
      <c r="W2340" s="3">
        <v>0</v>
      </c>
      <c r="X2340" s="3">
        <v>57</v>
      </c>
      <c r="Y2340" s="3">
        <v>2338</v>
      </c>
      <c r="Z2340" s="3" t="s">
        <v>478</v>
      </c>
      <c r="AA2340" s="3">
        <v>142</v>
      </c>
      <c r="AB2340" s="3">
        <v>70</v>
      </c>
      <c r="AC2340" s="3">
        <v>27223945</v>
      </c>
      <c r="AD2340" s="3">
        <v>10226458</v>
      </c>
      <c r="AF2340" s="3">
        <v>15</v>
      </c>
      <c r="AG2340" s="3">
        <v>401</v>
      </c>
    </row>
    <row r="2341" spans="1:33" ht="15.75" customHeight="1" x14ac:dyDescent="0.15">
      <c r="A2341" s="3">
        <v>20164</v>
      </c>
      <c r="B2341" s="3">
        <v>2339</v>
      </c>
      <c r="C2341" s="3">
        <v>43</v>
      </c>
      <c r="D2341" s="3" t="s">
        <v>2617</v>
      </c>
      <c r="E2341" s="3" t="s">
        <v>10767</v>
      </c>
      <c r="F2341" s="3" t="s">
        <v>36</v>
      </c>
      <c r="G2341" s="3" t="s">
        <v>37</v>
      </c>
      <c r="H2341" s="3" t="s">
        <v>11413</v>
      </c>
      <c r="I2341" s="3" t="s">
        <v>39</v>
      </c>
      <c r="J2341" s="3">
        <v>166.19730000000001</v>
      </c>
      <c r="K2341" s="3">
        <v>11339519</v>
      </c>
      <c r="L2341" s="3" t="s">
        <v>75</v>
      </c>
      <c r="M2341" s="3">
        <v>3</v>
      </c>
      <c r="N2341" s="3" t="s">
        <v>2617</v>
      </c>
      <c r="O2341" s="3" t="s">
        <v>10767</v>
      </c>
      <c r="P2341" s="3" t="s">
        <v>835</v>
      </c>
      <c r="Q2341" s="3" t="s">
        <v>11409</v>
      </c>
      <c r="R2341" s="5" t="s">
        <v>22725</v>
      </c>
      <c r="S2341" s="3" t="s">
        <v>11413</v>
      </c>
      <c r="T2341" s="3" t="s">
        <v>37</v>
      </c>
      <c r="V2341" s="3">
        <v>127</v>
      </c>
      <c r="W2341" s="3">
        <v>127</v>
      </c>
      <c r="X2341" s="3">
        <v>59</v>
      </c>
      <c r="Y2341" s="3">
        <v>2339</v>
      </c>
      <c r="Z2341" s="3" t="s">
        <v>75</v>
      </c>
      <c r="AA2341" s="3">
        <v>43</v>
      </c>
      <c r="AB2341" s="3">
        <v>25</v>
      </c>
      <c r="AC2341" s="3">
        <v>11339519</v>
      </c>
      <c r="AD2341" s="3">
        <v>4259818</v>
      </c>
      <c r="AE2341" s="3" t="s">
        <v>39</v>
      </c>
      <c r="AF2341" s="3">
        <v>14</v>
      </c>
      <c r="AG2341" s="3">
        <v>2</v>
      </c>
    </row>
    <row r="2342" spans="1:33" ht="15.75" customHeight="1" x14ac:dyDescent="0.15">
      <c r="A2342" s="3">
        <v>23413</v>
      </c>
      <c r="B2342" s="3">
        <v>2340</v>
      </c>
      <c r="C2342" s="3">
        <v>39</v>
      </c>
      <c r="D2342" s="3" t="s">
        <v>2620</v>
      </c>
      <c r="E2342" s="3" t="s">
        <v>10780</v>
      </c>
      <c r="F2342" s="3" t="s">
        <v>657</v>
      </c>
      <c r="G2342" s="3" t="s">
        <v>246</v>
      </c>
      <c r="H2342" s="3" t="s">
        <v>6898</v>
      </c>
      <c r="I2342" s="3" t="s">
        <v>264</v>
      </c>
      <c r="J2342" s="3">
        <v>166.07769999999999</v>
      </c>
      <c r="K2342" s="3">
        <v>2237956</v>
      </c>
      <c r="L2342" s="3" t="s">
        <v>75</v>
      </c>
      <c r="M2342" s="3">
        <v>1</v>
      </c>
      <c r="N2342" s="3" t="s">
        <v>2620</v>
      </c>
      <c r="O2342" s="3" t="s">
        <v>10780</v>
      </c>
      <c r="P2342" s="3" t="s">
        <v>987</v>
      </c>
      <c r="Q2342" s="3" t="s">
        <v>17493</v>
      </c>
      <c r="R2342" s="5" t="s">
        <v>22726</v>
      </c>
      <c r="S2342" s="3" t="s">
        <v>6898</v>
      </c>
      <c r="T2342" s="3" t="s">
        <v>246</v>
      </c>
      <c r="V2342" s="3">
        <v>127</v>
      </c>
      <c r="W2342" s="3">
        <v>89</v>
      </c>
      <c r="X2342" s="3">
        <v>60</v>
      </c>
      <c r="Y2342" s="3">
        <v>2340</v>
      </c>
      <c r="Z2342" s="3" t="s">
        <v>75</v>
      </c>
      <c r="AA2342" s="3">
        <v>39</v>
      </c>
      <c r="AB2342" s="3">
        <v>44</v>
      </c>
      <c r="AC2342" s="3">
        <v>2237956</v>
      </c>
      <c r="AD2342" s="3">
        <v>841091</v>
      </c>
      <c r="AE2342" s="3" t="s">
        <v>264</v>
      </c>
      <c r="AF2342" s="3">
        <v>14</v>
      </c>
      <c r="AG2342" s="3">
        <v>8</v>
      </c>
    </row>
    <row r="2343" spans="1:33" ht="15.75" customHeight="1" x14ac:dyDescent="0.15">
      <c r="A2343" s="3">
        <v>23866</v>
      </c>
      <c r="B2343" s="3">
        <v>2341</v>
      </c>
      <c r="C2343" s="3">
        <v>39</v>
      </c>
      <c r="D2343" s="3" t="s">
        <v>2624</v>
      </c>
      <c r="E2343" s="3" t="s">
        <v>10787</v>
      </c>
      <c r="F2343" s="3" t="s">
        <v>1009</v>
      </c>
      <c r="G2343" s="3" t="s">
        <v>403</v>
      </c>
      <c r="H2343" s="3" t="s">
        <v>13423</v>
      </c>
      <c r="I2343" s="3" t="s">
        <v>203</v>
      </c>
      <c r="J2343" s="3">
        <v>166.06360000000001</v>
      </c>
      <c r="K2343" s="3">
        <v>13293600</v>
      </c>
      <c r="L2343" s="3" t="s">
        <v>59</v>
      </c>
      <c r="M2343" s="3">
        <v>1</v>
      </c>
      <c r="N2343" s="3" t="s">
        <v>2624</v>
      </c>
      <c r="O2343" s="3" t="s">
        <v>10787</v>
      </c>
      <c r="P2343" s="3" t="s">
        <v>91</v>
      </c>
      <c r="Q2343" s="3" t="s">
        <v>17498</v>
      </c>
      <c r="R2343" s="5" t="s">
        <v>22728</v>
      </c>
      <c r="S2343" s="3" t="s">
        <v>13423</v>
      </c>
      <c r="T2343" s="3" t="s">
        <v>403</v>
      </c>
      <c r="V2343" s="3">
        <v>72</v>
      </c>
      <c r="W2343" s="3">
        <v>127</v>
      </c>
      <c r="X2343" s="3">
        <v>127</v>
      </c>
      <c r="Y2343" s="3">
        <v>2341</v>
      </c>
      <c r="Z2343" s="3" t="s">
        <v>59</v>
      </c>
      <c r="AA2343" s="3">
        <v>39</v>
      </c>
      <c r="AB2343" s="3">
        <v>14</v>
      </c>
      <c r="AC2343" s="3">
        <v>13293600</v>
      </c>
      <c r="AD2343" s="3">
        <v>4996400</v>
      </c>
      <c r="AE2343" s="3" t="s">
        <v>203</v>
      </c>
      <c r="AF2343" s="3">
        <v>17</v>
      </c>
      <c r="AG2343" s="3">
        <v>9</v>
      </c>
    </row>
    <row r="2344" spans="1:33" ht="15.75" customHeight="1" x14ac:dyDescent="0.15">
      <c r="A2344" s="3">
        <v>24941</v>
      </c>
      <c r="B2344" s="3">
        <v>2342</v>
      </c>
      <c r="C2344" s="3">
        <v>10</v>
      </c>
      <c r="D2344" s="5" t="s">
        <v>2643</v>
      </c>
      <c r="E2344" s="3" t="s">
        <v>10793</v>
      </c>
      <c r="F2344" s="3" t="s">
        <v>331</v>
      </c>
      <c r="G2344" s="3" t="s">
        <v>167</v>
      </c>
      <c r="H2344" s="3" t="s">
        <v>7216</v>
      </c>
      <c r="I2344" s="3" t="s">
        <v>283</v>
      </c>
      <c r="J2344" s="3">
        <v>166.03149999999999</v>
      </c>
      <c r="K2344" s="3">
        <v>3803724</v>
      </c>
      <c r="L2344" s="3" t="s">
        <v>356</v>
      </c>
      <c r="M2344" s="3">
        <v>0</v>
      </c>
      <c r="N2344" s="5" t="s">
        <v>2643</v>
      </c>
      <c r="O2344" s="3" t="s">
        <v>10793</v>
      </c>
      <c r="P2344" s="3" t="s">
        <v>179</v>
      </c>
      <c r="Q2344" s="3" t="s">
        <v>17502</v>
      </c>
      <c r="R2344" s="5" t="s">
        <v>22731</v>
      </c>
      <c r="S2344" s="3" t="s">
        <v>7216</v>
      </c>
      <c r="T2344" s="3" t="s">
        <v>167</v>
      </c>
      <c r="V2344" s="3">
        <v>127</v>
      </c>
      <c r="W2344" s="3">
        <v>55</v>
      </c>
      <c r="X2344" s="3">
        <v>114</v>
      </c>
      <c r="Y2344" s="3">
        <v>2342</v>
      </c>
      <c r="Z2344" s="3" t="s">
        <v>356</v>
      </c>
      <c r="AA2344" s="3">
        <v>10</v>
      </c>
      <c r="AB2344" s="3">
        <v>3</v>
      </c>
      <c r="AC2344" s="3">
        <v>3803724</v>
      </c>
      <c r="AD2344" s="3">
        <v>1429802</v>
      </c>
      <c r="AE2344" s="3" t="s">
        <v>283</v>
      </c>
      <c r="AF2344" s="3">
        <v>18</v>
      </c>
      <c r="AG2344" s="3">
        <v>1</v>
      </c>
    </row>
    <row r="2345" spans="1:33" ht="15.75" customHeight="1" x14ac:dyDescent="0.15">
      <c r="A2345" s="3">
        <v>17281</v>
      </c>
      <c r="B2345" s="3">
        <v>2343</v>
      </c>
      <c r="C2345" s="3">
        <v>123</v>
      </c>
      <c r="D2345" s="3" t="s">
        <v>2645</v>
      </c>
      <c r="E2345" s="3" t="s">
        <v>10801</v>
      </c>
      <c r="F2345" s="3" t="s">
        <v>657</v>
      </c>
      <c r="G2345" s="3" t="s">
        <v>246</v>
      </c>
      <c r="H2345" s="3" t="s">
        <v>240</v>
      </c>
      <c r="I2345" s="3" t="s">
        <v>240</v>
      </c>
      <c r="J2345" s="3">
        <v>165.9196</v>
      </c>
      <c r="K2345" s="3">
        <v>22425000</v>
      </c>
      <c r="L2345" s="3" t="s">
        <v>162</v>
      </c>
      <c r="M2345" s="3">
        <v>4</v>
      </c>
      <c r="N2345" s="3" t="s">
        <v>2645</v>
      </c>
      <c r="O2345" s="3" t="s">
        <v>10801</v>
      </c>
      <c r="P2345" s="3" t="s">
        <v>987</v>
      </c>
      <c r="Q2345" s="3" t="s">
        <v>17509</v>
      </c>
      <c r="R2345" s="5" t="s">
        <v>22732</v>
      </c>
      <c r="S2345" s="3" t="s">
        <v>240</v>
      </c>
      <c r="T2345" s="3" t="s">
        <v>246</v>
      </c>
      <c r="V2345" s="3">
        <v>127</v>
      </c>
      <c r="W2345" s="3">
        <v>50</v>
      </c>
      <c r="X2345" s="3">
        <v>127</v>
      </c>
      <c r="Y2345" s="3">
        <v>2343</v>
      </c>
      <c r="Z2345" s="3" t="s">
        <v>162</v>
      </c>
      <c r="AA2345" s="3">
        <v>123</v>
      </c>
      <c r="AB2345" s="3">
        <v>65</v>
      </c>
      <c r="AC2345" s="3">
        <v>22425000</v>
      </c>
      <c r="AD2345" s="3">
        <v>8433000</v>
      </c>
      <c r="AE2345" s="3" t="s">
        <v>240</v>
      </c>
      <c r="AF2345" s="3">
        <v>8</v>
      </c>
      <c r="AG2345" s="3">
        <v>18</v>
      </c>
    </row>
    <row r="2346" spans="1:33" ht="15.75" customHeight="1" x14ac:dyDescent="0.15">
      <c r="A2346" s="3">
        <v>21836</v>
      </c>
      <c r="B2346" s="3">
        <v>2344</v>
      </c>
      <c r="C2346" s="3">
        <v>80</v>
      </c>
      <c r="D2346" s="3" t="s">
        <v>2648</v>
      </c>
      <c r="E2346" s="3" t="s">
        <v>10813</v>
      </c>
      <c r="F2346" s="3" t="s">
        <v>249</v>
      </c>
      <c r="G2346" s="3" t="s">
        <v>125</v>
      </c>
      <c r="H2346" s="3" t="s">
        <v>126</v>
      </c>
      <c r="I2346" s="3" t="s">
        <v>127</v>
      </c>
      <c r="J2346" s="3">
        <v>165.8956</v>
      </c>
      <c r="K2346" s="3">
        <v>4483000</v>
      </c>
      <c r="L2346" s="3" t="s">
        <v>50</v>
      </c>
      <c r="M2346" s="3">
        <v>2</v>
      </c>
      <c r="N2346" s="3" t="s">
        <v>2648</v>
      </c>
      <c r="O2346" s="3" t="s">
        <v>10813</v>
      </c>
      <c r="P2346" s="3" t="s">
        <v>41</v>
      </c>
      <c r="Q2346" s="3" t="s">
        <v>17515</v>
      </c>
      <c r="R2346" s="5" t="s">
        <v>22735</v>
      </c>
      <c r="S2346" s="3" t="s">
        <v>126</v>
      </c>
      <c r="T2346" s="3" t="s">
        <v>125</v>
      </c>
      <c r="V2346" s="3">
        <v>28</v>
      </c>
      <c r="W2346" s="3">
        <v>29</v>
      </c>
      <c r="X2346" s="3">
        <v>68</v>
      </c>
      <c r="Y2346" s="3">
        <v>2344</v>
      </c>
      <c r="Z2346" s="3" t="s">
        <v>50</v>
      </c>
      <c r="AA2346" s="3">
        <v>80</v>
      </c>
      <c r="AB2346" s="3">
        <v>25</v>
      </c>
      <c r="AC2346" s="3">
        <v>4483000</v>
      </c>
      <c r="AD2346" s="3">
        <v>1686000</v>
      </c>
      <c r="AE2346" s="3" t="s">
        <v>127</v>
      </c>
      <c r="AF2346" s="3">
        <v>11</v>
      </c>
      <c r="AG2346" s="3">
        <v>10</v>
      </c>
    </row>
    <row r="2347" spans="1:33" ht="15.75" customHeight="1" x14ac:dyDescent="0.15">
      <c r="A2347" s="3">
        <v>20342</v>
      </c>
      <c r="B2347" s="3">
        <v>2345</v>
      </c>
      <c r="C2347" s="3">
        <v>20</v>
      </c>
      <c r="D2347" s="3" t="s">
        <v>2649</v>
      </c>
      <c r="E2347" s="3" t="s">
        <v>10819</v>
      </c>
      <c r="F2347" s="3" t="s">
        <v>297</v>
      </c>
      <c r="G2347" s="3" t="s">
        <v>146</v>
      </c>
      <c r="H2347" s="3" t="s">
        <v>2725</v>
      </c>
      <c r="I2347" s="3" t="s">
        <v>2725</v>
      </c>
      <c r="J2347" s="3">
        <v>165.7869</v>
      </c>
      <c r="K2347" s="3">
        <v>19145391</v>
      </c>
      <c r="L2347" s="3" t="s">
        <v>162</v>
      </c>
      <c r="M2347" s="3">
        <v>3</v>
      </c>
      <c r="N2347" s="3" t="s">
        <v>2649</v>
      </c>
      <c r="O2347" s="3" t="s">
        <v>10819</v>
      </c>
      <c r="P2347" s="3" t="s">
        <v>835</v>
      </c>
      <c r="Q2347" s="3" t="s">
        <v>17524</v>
      </c>
      <c r="R2347" s="5" t="s">
        <v>22737</v>
      </c>
      <c r="S2347" s="3" t="s">
        <v>2725</v>
      </c>
      <c r="T2347" s="3" t="s">
        <v>146</v>
      </c>
      <c r="V2347" s="3">
        <v>56</v>
      </c>
      <c r="X2347" s="3">
        <v>127</v>
      </c>
      <c r="Y2347" s="3">
        <v>2345</v>
      </c>
      <c r="Z2347" s="3" t="s">
        <v>162</v>
      </c>
      <c r="AA2347" s="3">
        <v>20</v>
      </c>
      <c r="AB2347" s="3">
        <v>15</v>
      </c>
      <c r="AC2347" s="3">
        <v>19145391</v>
      </c>
      <c r="AD2347" s="3">
        <v>7203287</v>
      </c>
      <c r="AE2347" s="3" t="s">
        <v>2725</v>
      </c>
      <c r="AF2347" s="3">
        <v>8</v>
      </c>
      <c r="AG2347" s="3">
        <v>30</v>
      </c>
    </row>
    <row r="2348" spans="1:33" ht="15.75" customHeight="1" x14ac:dyDescent="0.15">
      <c r="A2348" s="3">
        <v>23490</v>
      </c>
      <c r="B2348" s="3">
        <v>2346</v>
      </c>
      <c r="C2348" s="3">
        <v>48</v>
      </c>
      <c r="D2348" s="3" t="s">
        <v>2668</v>
      </c>
      <c r="E2348" s="3" t="s">
        <v>10831</v>
      </c>
      <c r="F2348" s="3" t="s">
        <v>36</v>
      </c>
      <c r="G2348" s="3" t="s">
        <v>37</v>
      </c>
      <c r="H2348" s="3" t="s">
        <v>2190</v>
      </c>
      <c r="I2348" s="3" t="s">
        <v>39</v>
      </c>
      <c r="J2348" s="3">
        <v>165.7645</v>
      </c>
      <c r="K2348" s="3">
        <v>15074385</v>
      </c>
      <c r="L2348" s="3" t="s">
        <v>538</v>
      </c>
      <c r="M2348" s="3">
        <v>1</v>
      </c>
      <c r="N2348" s="3" t="s">
        <v>2668</v>
      </c>
      <c r="O2348" s="3" t="s">
        <v>10831</v>
      </c>
      <c r="P2348" s="3" t="s">
        <v>91</v>
      </c>
      <c r="Q2348" s="3" t="s">
        <v>11703</v>
      </c>
      <c r="R2348" s="5" t="s">
        <v>22739</v>
      </c>
      <c r="S2348" s="3" t="s">
        <v>2190</v>
      </c>
      <c r="T2348" s="3" t="s">
        <v>37</v>
      </c>
      <c r="V2348" s="3">
        <v>127</v>
      </c>
      <c r="W2348" s="3">
        <v>127</v>
      </c>
      <c r="X2348" s="3">
        <v>75</v>
      </c>
      <c r="Y2348" s="3">
        <v>2346</v>
      </c>
      <c r="Z2348" s="3" t="s">
        <v>538</v>
      </c>
      <c r="AA2348" s="3">
        <v>48</v>
      </c>
      <c r="AB2348" s="3">
        <v>20</v>
      </c>
      <c r="AC2348" s="3">
        <v>15074385</v>
      </c>
      <c r="AD2348" s="3">
        <v>5672084</v>
      </c>
      <c r="AE2348" s="3" t="s">
        <v>39</v>
      </c>
      <c r="AF2348" s="3">
        <v>3</v>
      </c>
      <c r="AG2348" s="3">
        <v>2</v>
      </c>
    </row>
    <row r="2349" spans="1:33" ht="15.75" customHeight="1" x14ac:dyDescent="0.15">
      <c r="A2349" s="3">
        <v>21924</v>
      </c>
      <c r="B2349" s="3">
        <v>2347</v>
      </c>
      <c r="C2349" s="3">
        <v>32</v>
      </c>
      <c r="D2349" s="3" t="s">
        <v>2672</v>
      </c>
      <c r="E2349" s="3" t="s">
        <v>10841</v>
      </c>
      <c r="F2349" s="3" t="s">
        <v>36</v>
      </c>
      <c r="G2349" s="3" t="s">
        <v>37</v>
      </c>
      <c r="H2349" s="3" t="s">
        <v>4308</v>
      </c>
      <c r="I2349" s="3" t="s">
        <v>69</v>
      </c>
      <c r="J2349" s="3">
        <v>165.7184</v>
      </c>
      <c r="K2349" s="3">
        <v>4226599</v>
      </c>
      <c r="L2349" s="3" t="s">
        <v>71</v>
      </c>
      <c r="M2349" s="3">
        <v>2</v>
      </c>
      <c r="N2349" s="3" t="s">
        <v>2672</v>
      </c>
      <c r="O2349" s="3" t="s">
        <v>10841</v>
      </c>
      <c r="P2349" s="3" t="s">
        <v>1063</v>
      </c>
      <c r="Q2349" s="3" t="s">
        <v>4305</v>
      </c>
      <c r="R2349" s="5" t="s">
        <v>22742</v>
      </c>
      <c r="S2349" s="3" t="s">
        <v>4308</v>
      </c>
      <c r="T2349" s="3" t="s">
        <v>37</v>
      </c>
      <c r="V2349" s="3">
        <v>127</v>
      </c>
      <c r="W2349" s="3">
        <v>30</v>
      </c>
      <c r="X2349" s="3">
        <v>127</v>
      </c>
      <c r="Y2349" s="3">
        <v>2347</v>
      </c>
      <c r="Z2349" s="3" t="s">
        <v>71</v>
      </c>
      <c r="AA2349" s="3">
        <v>32</v>
      </c>
      <c r="AB2349" s="3">
        <v>10</v>
      </c>
      <c r="AC2349" s="3">
        <v>4226599</v>
      </c>
      <c r="AD2349" s="3">
        <v>1590631</v>
      </c>
      <c r="AE2349" s="3" t="s">
        <v>69</v>
      </c>
      <c r="AF2349" s="3">
        <v>5</v>
      </c>
      <c r="AG2349" s="3">
        <v>20</v>
      </c>
    </row>
    <row r="2350" spans="1:33" ht="15.75" customHeight="1" x14ac:dyDescent="0.15">
      <c r="A2350" s="3">
        <v>593</v>
      </c>
      <c r="B2350" s="3">
        <v>2348</v>
      </c>
      <c r="C2350" s="3">
        <v>352</v>
      </c>
      <c r="D2350" s="3" t="s">
        <v>2684</v>
      </c>
      <c r="E2350" s="3" t="s">
        <v>10849</v>
      </c>
      <c r="F2350" s="3" t="s">
        <v>855</v>
      </c>
      <c r="G2350" s="3" t="s">
        <v>292</v>
      </c>
      <c r="H2350" s="3" t="s">
        <v>13442</v>
      </c>
      <c r="I2350" s="3" t="s">
        <v>2280</v>
      </c>
      <c r="J2350" s="3">
        <v>165.66749999999999</v>
      </c>
      <c r="K2350" s="3">
        <v>41443797</v>
      </c>
      <c r="L2350" s="3" t="s">
        <v>162</v>
      </c>
      <c r="M2350" s="3">
        <v>5</v>
      </c>
      <c r="N2350" s="3" t="s">
        <v>2684</v>
      </c>
      <c r="O2350" s="3" t="s">
        <v>10849</v>
      </c>
      <c r="P2350" s="3" t="s">
        <v>835</v>
      </c>
      <c r="Q2350" s="3" t="s">
        <v>17546</v>
      </c>
      <c r="R2350" s="5" t="s">
        <v>22745</v>
      </c>
      <c r="S2350" s="3" t="s">
        <v>13442</v>
      </c>
      <c r="T2350" s="3" t="s">
        <v>292</v>
      </c>
      <c r="V2350" s="3">
        <v>79</v>
      </c>
      <c r="W2350" s="3">
        <v>23</v>
      </c>
      <c r="X2350" s="3">
        <v>127</v>
      </c>
      <c r="Y2350" s="3">
        <v>2348</v>
      </c>
      <c r="Z2350" s="3" t="s">
        <v>162</v>
      </c>
      <c r="AA2350" s="3">
        <v>352</v>
      </c>
      <c r="AB2350" s="3">
        <v>158</v>
      </c>
      <c r="AC2350" s="3">
        <v>41443797</v>
      </c>
      <c r="AD2350" s="3">
        <v>15599875</v>
      </c>
      <c r="AE2350" s="3" t="s">
        <v>2280</v>
      </c>
      <c r="AF2350" s="3">
        <v>8</v>
      </c>
      <c r="AG2350" s="3">
        <v>52</v>
      </c>
    </row>
    <row r="2351" spans="1:33" ht="15.75" customHeight="1" x14ac:dyDescent="0.15">
      <c r="A2351" s="3">
        <v>21793</v>
      </c>
      <c r="B2351" s="3">
        <v>2349</v>
      </c>
      <c r="C2351" s="3">
        <v>30</v>
      </c>
      <c r="D2351" s="3" t="s">
        <v>2688</v>
      </c>
      <c r="E2351" s="3" t="s">
        <v>10855</v>
      </c>
      <c r="F2351" s="3" t="s">
        <v>143</v>
      </c>
      <c r="G2351" s="3" t="s">
        <v>77</v>
      </c>
      <c r="H2351" s="3" t="s">
        <v>79</v>
      </c>
      <c r="I2351" s="3" t="s">
        <v>79</v>
      </c>
      <c r="J2351" s="3">
        <v>165.62370000000001</v>
      </c>
      <c r="K2351" s="3">
        <v>5175754</v>
      </c>
      <c r="L2351" s="3" t="s">
        <v>364</v>
      </c>
      <c r="M2351" s="3">
        <v>2</v>
      </c>
      <c r="N2351" s="3" t="s">
        <v>2688</v>
      </c>
      <c r="O2351" s="3" t="s">
        <v>10855</v>
      </c>
      <c r="P2351" s="3" t="s">
        <v>787</v>
      </c>
      <c r="Q2351" s="3" t="s">
        <v>6080</v>
      </c>
      <c r="R2351" s="5" t="s">
        <v>22748</v>
      </c>
      <c r="S2351" s="3" t="s">
        <v>79</v>
      </c>
      <c r="T2351" s="3" t="s">
        <v>77</v>
      </c>
      <c r="V2351" s="3">
        <v>74</v>
      </c>
      <c r="W2351" s="3">
        <v>69</v>
      </c>
      <c r="X2351" s="3">
        <v>103</v>
      </c>
      <c r="Y2351" s="3">
        <v>2349</v>
      </c>
      <c r="Z2351" s="3" t="s">
        <v>364</v>
      </c>
      <c r="AA2351" s="3">
        <v>30</v>
      </c>
      <c r="AB2351" s="3">
        <v>16</v>
      </c>
      <c r="AC2351" s="3">
        <v>5175754</v>
      </c>
      <c r="AD2351" s="3">
        <v>1948529</v>
      </c>
      <c r="AE2351" s="3" t="s">
        <v>79</v>
      </c>
      <c r="AF2351" s="3">
        <v>20</v>
      </c>
      <c r="AG2351" s="3">
        <v>6</v>
      </c>
    </row>
    <row r="2352" spans="1:33" ht="15.75" customHeight="1" x14ac:dyDescent="0.15">
      <c r="A2352" s="3">
        <v>26309</v>
      </c>
      <c r="B2352" s="3">
        <v>2350</v>
      </c>
      <c r="C2352" s="3">
        <v>12</v>
      </c>
      <c r="D2352" s="3" t="s">
        <v>2711</v>
      </c>
      <c r="E2352" s="3" t="s">
        <v>10862</v>
      </c>
      <c r="F2352" s="3" t="s">
        <v>6767</v>
      </c>
      <c r="G2352" s="3" t="s">
        <v>796</v>
      </c>
      <c r="H2352" s="3" t="s">
        <v>4456</v>
      </c>
      <c r="I2352" s="3" t="s">
        <v>4522</v>
      </c>
      <c r="J2352" s="3">
        <v>165.571</v>
      </c>
      <c r="K2352" s="3">
        <v>3681847</v>
      </c>
      <c r="L2352" s="3" t="s">
        <v>221</v>
      </c>
      <c r="M2352" s="3">
        <v>0</v>
      </c>
      <c r="N2352" s="3" t="s">
        <v>2711</v>
      </c>
      <c r="O2352" s="3" t="s">
        <v>10862</v>
      </c>
      <c r="P2352" s="8">
        <v>39814</v>
      </c>
      <c r="Q2352" s="3" t="s">
        <v>17560</v>
      </c>
      <c r="R2352" s="5" t="s">
        <v>22751</v>
      </c>
      <c r="S2352" s="3" t="s">
        <v>4456</v>
      </c>
      <c r="T2352" s="3" t="s">
        <v>796</v>
      </c>
      <c r="V2352" s="3">
        <v>17</v>
      </c>
      <c r="W2352" s="3">
        <v>0</v>
      </c>
      <c r="X2352" s="3">
        <v>127</v>
      </c>
      <c r="Y2352" s="3">
        <v>2350</v>
      </c>
      <c r="Z2352" s="3" t="s">
        <v>221</v>
      </c>
      <c r="AA2352" s="3">
        <v>12</v>
      </c>
      <c r="AB2352" s="3">
        <v>7</v>
      </c>
      <c r="AC2352" s="3">
        <v>3681847</v>
      </c>
      <c r="AD2352" s="3">
        <v>1386389</v>
      </c>
      <c r="AF2352" s="3">
        <v>2</v>
      </c>
      <c r="AG2352" s="3">
        <v>57</v>
      </c>
    </row>
    <row r="2353" spans="1:33" ht="15.75" customHeight="1" x14ac:dyDescent="0.15">
      <c r="A2353" s="3">
        <v>17514</v>
      </c>
      <c r="B2353" s="3">
        <v>2351</v>
      </c>
      <c r="C2353" s="3">
        <v>310</v>
      </c>
      <c r="D2353" s="3" t="s">
        <v>1980</v>
      </c>
      <c r="E2353" s="3" t="s">
        <v>10871</v>
      </c>
      <c r="F2353" s="3" t="s">
        <v>36</v>
      </c>
      <c r="G2353" s="3" t="s">
        <v>37</v>
      </c>
      <c r="H2353" s="3" t="s">
        <v>188</v>
      </c>
      <c r="I2353" s="3" t="s">
        <v>69</v>
      </c>
      <c r="J2353" s="3">
        <v>165.46250000000001</v>
      </c>
      <c r="K2353" s="3">
        <v>47324000</v>
      </c>
      <c r="L2353" s="3" t="s">
        <v>66</v>
      </c>
      <c r="M2353" s="3">
        <v>4</v>
      </c>
      <c r="N2353" s="3" t="s">
        <v>1980</v>
      </c>
      <c r="O2353" s="3" t="s">
        <v>10871</v>
      </c>
      <c r="P2353" s="3" t="s">
        <v>179</v>
      </c>
      <c r="Q2353" s="3" t="s">
        <v>1983</v>
      </c>
      <c r="R2353" s="5" t="s">
        <v>22753</v>
      </c>
      <c r="S2353" s="3" t="s">
        <v>188</v>
      </c>
      <c r="T2353" s="3" t="s">
        <v>37</v>
      </c>
      <c r="V2353" s="3">
        <v>127</v>
      </c>
      <c r="W2353" s="3">
        <v>31</v>
      </c>
      <c r="X2353" s="3">
        <v>127</v>
      </c>
      <c r="Y2353" s="3">
        <v>2351</v>
      </c>
      <c r="Z2353" s="3" t="s">
        <v>66</v>
      </c>
      <c r="AA2353" s="3">
        <v>310</v>
      </c>
      <c r="AB2353" s="3">
        <v>140</v>
      </c>
      <c r="AC2353" s="3">
        <v>47324000</v>
      </c>
      <c r="AD2353" s="3">
        <v>17827000</v>
      </c>
      <c r="AE2353" s="3" t="s">
        <v>69</v>
      </c>
      <c r="AF2353" s="3">
        <v>9</v>
      </c>
      <c r="AG2353" s="3">
        <v>20</v>
      </c>
    </row>
    <row r="2354" spans="1:33" ht="15.75" customHeight="1" x14ac:dyDescent="0.15">
      <c r="A2354" s="3">
        <v>26436</v>
      </c>
      <c r="B2354" s="3">
        <v>2352</v>
      </c>
      <c r="C2354" s="3">
        <v>62</v>
      </c>
      <c r="D2354" s="3" t="s">
        <v>2720</v>
      </c>
      <c r="E2354" s="3" t="s">
        <v>10881</v>
      </c>
      <c r="F2354" s="3" t="s">
        <v>1105</v>
      </c>
      <c r="G2354" s="3" t="s">
        <v>486</v>
      </c>
      <c r="H2354" s="3" t="s">
        <v>13452</v>
      </c>
      <c r="I2354" s="3" t="s">
        <v>488</v>
      </c>
      <c r="J2354" s="3">
        <v>165.20439999999999</v>
      </c>
      <c r="K2354" s="3">
        <v>26381285</v>
      </c>
      <c r="L2354" s="3" t="s">
        <v>478</v>
      </c>
      <c r="M2354" s="3">
        <v>0</v>
      </c>
      <c r="N2354" s="3" t="s">
        <v>2720</v>
      </c>
      <c r="O2354" s="3" t="s">
        <v>10881</v>
      </c>
      <c r="P2354" s="8">
        <v>36161</v>
      </c>
      <c r="Q2354" s="3" t="s">
        <v>17573</v>
      </c>
      <c r="R2354" s="5" t="s">
        <v>22756</v>
      </c>
      <c r="S2354" s="3" t="s">
        <v>13452</v>
      </c>
      <c r="T2354" s="3" t="s">
        <v>486</v>
      </c>
      <c r="V2354" s="3">
        <v>45</v>
      </c>
      <c r="W2354" s="3">
        <v>32</v>
      </c>
      <c r="X2354" s="3">
        <v>58</v>
      </c>
      <c r="Y2354" s="3">
        <v>2352</v>
      </c>
      <c r="Z2354" s="3" t="s">
        <v>478</v>
      </c>
      <c r="AA2354" s="3">
        <v>62</v>
      </c>
      <c r="AB2354" s="3">
        <v>45</v>
      </c>
      <c r="AC2354" s="3">
        <v>26381285</v>
      </c>
      <c r="AD2354" s="3">
        <v>9947528</v>
      </c>
      <c r="AE2354" s="3" t="s">
        <v>488</v>
      </c>
      <c r="AF2354" s="3">
        <v>15</v>
      </c>
      <c r="AG2354" s="3">
        <v>50</v>
      </c>
    </row>
    <row r="2355" spans="1:33" ht="15.75" customHeight="1" x14ac:dyDescent="0.15">
      <c r="A2355" s="3">
        <v>2234</v>
      </c>
      <c r="B2355" s="3">
        <v>2353</v>
      </c>
      <c r="C2355" s="3">
        <v>425</v>
      </c>
      <c r="D2355" s="3" t="s">
        <v>2728</v>
      </c>
      <c r="E2355" s="3" t="s">
        <v>10890</v>
      </c>
      <c r="F2355" s="3" t="s">
        <v>475</v>
      </c>
      <c r="G2355" s="3" t="s">
        <v>277</v>
      </c>
      <c r="H2355" s="3" t="s">
        <v>475</v>
      </c>
      <c r="I2355" s="3" t="s">
        <v>203</v>
      </c>
      <c r="J2355" s="3">
        <v>165.1045</v>
      </c>
      <c r="K2355" s="3">
        <v>114164000</v>
      </c>
      <c r="L2355" s="3" t="s">
        <v>162</v>
      </c>
      <c r="M2355" s="3">
        <v>7</v>
      </c>
      <c r="N2355" s="3" t="s">
        <v>2728</v>
      </c>
      <c r="O2355" s="3" t="s">
        <v>10890</v>
      </c>
      <c r="P2355" s="3" t="s">
        <v>381</v>
      </c>
      <c r="Q2355" s="3" t="s">
        <v>7980</v>
      </c>
      <c r="R2355" s="5" t="s">
        <v>22758</v>
      </c>
      <c r="S2355" s="3" t="s">
        <v>475</v>
      </c>
      <c r="T2355" s="3" t="s">
        <v>277</v>
      </c>
      <c r="V2355" s="3">
        <v>127</v>
      </c>
      <c r="W2355" s="3">
        <v>127</v>
      </c>
      <c r="X2355" s="3">
        <v>127</v>
      </c>
      <c r="Y2355" s="3">
        <v>2353</v>
      </c>
      <c r="Z2355" s="3" t="s">
        <v>162</v>
      </c>
      <c r="AA2355" s="3">
        <v>425</v>
      </c>
      <c r="AB2355" s="3">
        <v>190</v>
      </c>
      <c r="AC2355" s="3">
        <v>114164000</v>
      </c>
      <c r="AD2355" s="3">
        <v>43063775</v>
      </c>
      <c r="AE2355" s="3" t="s">
        <v>203</v>
      </c>
      <c r="AF2355" s="3">
        <v>8</v>
      </c>
      <c r="AG2355" s="3">
        <v>9</v>
      </c>
    </row>
    <row r="2356" spans="1:33" ht="15.75" customHeight="1" x14ac:dyDescent="0.15">
      <c r="A2356" s="3">
        <v>19714</v>
      </c>
      <c r="B2356" s="3">
        <v>2354</v>
      </c>
      <c r="C2356" s="3">
        <v>9</v>
      </c>
      <c r="D2356" s="3" t="s">
        <v>2732</v>
      </c>
      <c r="E2356" s="3" t="s">
        <v>10899</v>
      </c>
      <c r="F2356" s="3" t="s">
        <v>1072</v>
      </c>
      <c r="G2356" s="3" t="s">
        <v>575</v>
      </c>
      <c r="H2356" s="3" t="s">
        <v>13457</v>
      </c>
      <c r="I2356" s="3" t="s">
        <v>1375</v>
      </c>
      <c r="J2356" s="3">
        <v>164.9479</v>
      </c>
      <c r="K2356" s="3">
        <v>5087000</v>
      </c>
      <c r="L2356" s="3" t="s">
        <v>356</v>
      </c>
      <c r="M2356" s="3">
        <v>3</v>
      </c>
      <c r="N2356" s="3" t="s">
        <v>2732</v>
      </c>
      <c r="O2356" s="3" t="s">
        <v>10899</v>
      </c>
      <c r="P2356" s="3" t="s">
        <v>1107</v>
      </c>
      <c r="Q2356" s="3" t="s">
        <v>17584</v>
      </c>
      <c r="R2356" s="5" t="s">
        <v>22760</v>
      </c>
      <c r="S2356" s="3" t="s">
        <v>13457</v>
      </c>
      <c r="T2356" s="3" t="s">
        <v>575</v>
      </c>
      <c r="V2356" s="3">
        <v>52</v>
      </c>
      <c r="W2356" s="3">
        <v>44</v>
      </c>
      <c r="X2356" s="3">
        <v>115</v>
      </c>
      <c r="Y2356" s="3">
        <v>2354</v>
      </c>
      <c r="Z2356" s="3" t="s">
        <v>356</v>
      </c>
      <c r="AA2356" s="3">
        <v>9</v>
      </c>
      <c r="AB2356" s="3">
        <v>5</v>
      </c>
      <c r="AC2356" s="3">
        <v>5087000</v>
      </c>
      <c r="AD2356" s="3">
        <v>1920000</v>
      </c>
      <c r="AE2356" s="3" t="s">
        <v>1375</v>
      </c>
      <c r="AF2356" s="3">
        <v>18</v>
      </c>
      <c r="AG2356" s="3">
        <v>23</v>
      </c>
    </row>
    <row r="2357" spans="1:33" ht="15.75" customHeight="1" x14ac:dyDescent="0.15">
      <c r="A2357" s="3">
        <v>26339</v>
      </c>
      <c r="B2357" s="3">
        <v>2355</v>
      </c>
      <c r="C2357" s="3">
        <v>38</v>
      </c>
      <c r="D2357" s="3" t="s">
        <v>2738</v>
      </c>
      <c r="E2357" s="3" t="s">
        <v>10908</v>
      </c>
      <c r="F2357" s="3" t="s">
        <v>657</v>
      </c>
      <c r="G2357" s="3" t="s">
        <v>246</v>
      </c>
      <c r="H2357" s="3" t="s">
        <v>3818</v>
      </c>
      <c r="I2357" s="3" t="s">
        <v>3818</v>
      </c>
      <c r="J2357" s="3">
        <v>164.76400000000001</v>
      </c>
      <c r="K2357" s="3">
        <v>7204043</v>
      </c>
      <c r="L2357" s="3" t="s">
        <v>66</v>
      </c>
      <c r="M2357" s="3">
        <v>0</v>
      </c>
      <c r="N2357" s="3" t="s">
        <v>2738</v>
      </c>
      <c r="O2357" s="3" t="s">
        <v>10908</v>
      </c>
      <c r="P2357" s="8">
        <v>35065</v>
      </c>
      <c r="Q2357" s="3" t="s">
        <v>17592</v>
      </c>
      <c r="R2357" s="5" t="s">
        <v>22763</v>
      </c>
      <c r="S2357" s="3" t="s">
        <v>3818</v>
      </c>
      <c r="T2357" s="3" t="s">
        <v>246</v>
      </c>
      <c r="V2357" s="3">
        <v>127</v>
      </c>
      <c r="W2357" s="3">
        <v>46</v>
      </c>
      <c r="X2357" s="3">
        <v>127</v>
      </c>
      <c r="Y2357" s="3">
        <v>2355</v>
      </c>
      <c r="Z2357" s="3" t="s">
        <v>66</v>
      </c>
      <c r="AA2357" s="3">
        <v>38</v>
      </c>
      <c r="AB2357" s="3">
        <v>13</v>
      </c>
      <c r="AC2357" s="3">
        <v>7204043</v>
      </c>
      <c r="AD2357" s="3">
        <v>2720930</v>
      </c>
      <c r="AE2357" s="3" t="s">
        <v>3818</v>
      </c>
      <c r="AF2357" s="3">
        <v>9</v>
      </c>
      <c r="AG2357" s="3">
        <v>22</v>
      </c>
    </row>
    <row r="2358" spans="1:33" ht="15.75" customHeight="1" x14ac:dyDescent="0.15">
      <c r="A2358" s="3">
        <v>21520</v>
      </c>
      <c r="B2358" s="3">
        <v>2356</v>
      </c>
      <c r="C2358" s="3">
        <v>15</v>
      </c>
      <c r="D2358" s="3" t="s">
        <v>2742</v>
      </c>
      <c r="E2358" s="3" t="s">
        <v>10921</v>
      </c>
      <c r="F2358" s="3" t="s">
        <v>36</v>
      </c>
      <c r="G2358" s="3" t="s">
        <v>37</v>
      </c>
      <c r="H2358" s="3" t="s">
        <v>5399</v>
      </c>
      <c r="I2358" s="3" t="s">
        <v>817</v>
      </c>
      <c r="J2358" s="3">
        <v>164.66820000000001</v>
      </c>
      <c r="K2358" s="3">
        <v>4041917</v>
      </c>
      <c r="L2358" s="3" t="s">
        <v>364</v>
      </c>
      <c r="M2358" s="3">
        <v>2</v>
      </c>
      <c r="N2358" s="3" t="s">
        <v>2742</v>
      </c>
      <c r="O2358" s="3" t="s">
        <v>10921</v>
      </c>
      <c r="P2358" s="3" t="s">
        <v>41</v>
      </c>
      <c r="Q2358" s="3" t="s">
        <v>10350</v>
      </c>
      <c r="R2358" s="5" t="s">
        <v>22765</v>
      </c>
      <c r="S2358" s="3" t="s">
        <v>5399</v>
      </c>
      <c r="T2358" s="3" t="s">
        <v>37</v>
      </c>
      <c r="V2358" s="3">
        <v>127</v>
      </c>
      <c r="W2358" s="3">
        <v>59</v>
      </c>
      <c r="X2358" s="3">
        <v>104</v>
      </c>
      <c r="Y2358" s="3">
        <v>2356</v>
      </c>
      <c r="Z2358" s="3" t="s">
        <v>364</v>
      </c>
      <c r="AA2358" s="3">
        <v>15</v>
      </c>
      <c r="AB2358" s="3">
        <v>6</v>
      </c>
      <c r="AC2358" s="3">
        <v>4041917</v>
      </c>
      <c r="AD2358" s="3">
        <v>1527164</v>
      </c>
      <c r="AE2358" s="3" t="s">
        <v>817</v>
      </c>
      <c r="AF2358" s="3">
        <v>20</v>
      </c>
      <c r="AG2358" s="3">
        <v>11</v>
      </c>
    </row>
    <row r="2359" spans="1:33" ht="15.75" customHeight="1" x14ac:dyDescent="0.15">
      <c r="A2359" s="3">
        <v>23269</v>
      </c>
      <c r="B2359" s="3">
        <v>2357</v>
      </c>
      <c r="C2359" s="3">
        <v>87</v>
      </c>
      <c r="D2359" s="3" t="s">
        <v>2744</v>
      </c>
      <c r="E2359" s="3" t="s">
        <v>10928</v>
      </c>
      <c r="F2359" s="3" t="s">
        <v>96</v>
      </c>
      <c r="G2359" s="3" t="s">
        <v>61</v>
      </c>
      <c r="H2359" s="3" t="s">
        <v>13465</v>
      </c>
      <c r="I2359" s="3" t="s">
        <v>2538</v>
      </c>
      <c r="J2359" s="3">
        <v>164.66249999999999</v>
      </c>
      <c r="K2359" s="3">
        <v>8203437</v>
      </c>
      <c r="L2359" s="3" t="s">
        <v>101</v>
      </c>
      <c r="M2359" s="3">
        <v>1</v>
      </c>
      <c r="N2359" s="3" t="s">
        <v>2744</v>
      </c>
      <c r="O2359" s="3" t="s">
        <v>10928</v>
      </c>
      <c r="P2359" s="3" t="s">
        <v>179</v>
      </c>
      <c r="Q2359" s="3" t="s">
        <v>17599</v>
      </c>
      <c r="R2359" s="5" t="s">
        <v>22766</v>
      </c>
      <c r="S2359" s="3" t="s">
        <v>13465</v>
      </c>
      <c r="T2359" s="3" t="s">
        <v>61</v>
      </c>
      <c r="V2359" s="3">
        <v>127</v>
      </c>
      <c r="W2359" s="3">
        <v>0</v>
      </c>
      <c r="X2359" s="3">
        <v>127</v>
      </c>
      <c r="Y2359" s="3">
        <v>2357</v>
      </c>
      <c r="Z2359" s="3" t="s">
        <v>101</v>
      </c>
      <c r="AA2359" s="3">
        <v>87</v>
      </c>
      <c r="AB2359" s="3">
        <v>44</v>
      </c>
      <c r="AC2359" s="3">
        <v>8203437</v>
      </c>
      <c r="AD2359" s="3">
        <v>3099584</v>
      </c>
      <c r="AF2359" s="3">
        <v>10</v>
      </c>
      <c r="AG2359" s="3">
        <v>15</v>
      </c>
    </row>
    <row r="2360" spans="1:33" ht="15.75" customHeight="1" x14ac:dyDescent="0.15">
      <c r="A2360" s="3">
        <v>26608</v>
      </c>
      <c r="B2360" s="3">
        <v>2358</v>
      </c>
      <c r="C2360" s="3">
        <v>216</v>
      </c>
      <c r="D2360" s="3" t="s">
        <v>2749</v>
      </c>
      <c r="E2360" s="3" t="s">
        <v>10936</v>
      </c>
      <c r="F2360" s="3" t="s">
        <v>657</v>
      </c>
      <c r="G2360" s="3" t="s">
        <v>246</v>
      </c>
      <c r="H2360" s="3" t="s">
        <v>3818</v>
      </c>
      <c r="I2360" s="3" t="s">
        <v>3818</v>
      </c>
      <c r="J2360" s="3">
        <v>164.5856</v>
      </c>
      <c r="K2360" s="3">
        <v>57042000</v>
      </c>
      <c r="L2360" s="3" t="s">
        <v>221</v>
      </c>
      <c r="M2360" s="3">
        <v>0</v>
      </c>
      <c r="N2360" s="3" t="s">
        <v>2749</v>
      </c>
      <c r="O2360" s="3" t="s">
        <v>10936</v>
      </c>
      <c r="P2360" s="8">
        <v>38718</v>
      </c>
      <c r="Q2360" s="15"/>
      <c r="R2360" s="5" t="s">
        <v>22767</v>
      </c>
      <c r="S2360" s="3" t="s">
        <v>3818</v>
      </c>
      <c r="T2360" s="3" t="s">
        <v>246</v>
      </c>
      <c r="V2360" s="3">
        <v>127</v>
      </c>
      <c r="W2360" s="3">
        <v>47</v>
      </c>
      <c r="X2360" s="3">
        <v>127</v>
      </c>
      <c r="Y2360" s="3">
        <v>2358</v>
      </c>
      <c r="Z2360" s="3" t="s">
        <v>221</v>
      </c>
      <c r="AA2360" s="3">
        <v>216</v>
      </c>
      <c r="AB2360" s="3">
        <v>0</v>
      </c>
      <c r="AC2360" s="3">
        <v>57042000</v>
      </c>
      <c r="AD2360" s="3">
        <v>21559000</v>
      </c>
      <c r="AE2360" s="3" t="s">
        <v>3818</v>
      </c>
      <c r="AF2360" s="3">
        <v>2</v>
      </c>
      <c r="AG2360" s="3">
        <v>22</v>
      </c>
    </row>
    <row r="2361" spans="1:33" ht="15.75" customHeight="1" x14ac:dyDescent="0.15">
      <c r="A2361" s="3">
        <v>25815</v>
      </c>
      <c r="B2361" s="3">
        <v>2359</v>
      </c>
      <c r="C2361" s="3">
        <v>2000</v>
      </c>
      <c r="D2361" s="3" t="s">
        <v>2754</v>
      </c>
      <c r="E2361" s="3" t="s">
        <v>10943</v>
      </c>
      <c r="F2361" s="3" t="s">
        <v>36</v>
      </c>
      <c r="G2361" s="3" t="s">
        <v>37</v>
      </c>
      <c r="H2361" s="3" t="s">
        <v>1240</v>
      </c>
      <c r="I2361" s="3" t="s">
        <v>89</v>
      </c>
      <c r="J2361" s="3">
        <v>164.52940000000001</v>
      </c>
      <c r="K2361" s="3">
        <v>12851525</v>
      </c>
      <c r="L2361" s="3" t="s">
        <v>600</v>
      </c>
      <c r="M2361" s="3">
        <v>0</v>
      </c>
      <c r="N2361" s="3" t="s">
        <v>2754</v>
      </c>
      <c r="O2361" s="3" t="s">
        <v>10943</v>
      </c>
      <c r="P2361" s="8">
        <v>37987</v>
      </c>
      <c r="Q2361" s="3" t="s">
        <v>5766</v>
      </c>
      <c r="R2361" s="5" t="s">
        <v>22769</v>
      </c>
      <c r="S2361" s="3" t="s">
        <v>1240</v>
      </c>
      <c r="T2361" s="3" t="s">
        <v>37</v>
      </c>
      <c r="V2361" s="3">
        <v>127</v>
      </c>
      <c r="W2361" s="3">
        <v>96</v>
      </c>
      <c r="X2361" s="3">
        <v>40</v>
      </c>
      <c r="Y2361" s="3">
        <v>2359</v>
      </c>
      <c r="Z2361" s="3" t="s">
        <v>600</v>
      </c>
      <c r="AA2361" s="3">
        <v>2000</v>
      </c>
      <c r="AB2361" s="3">
        <v>500</v>
      </c>
      <c r="AC2361" s="3">
        <v>12851525</v>
      </c>
      <c r="AD2361" s="3">
        <v>4858259</v>
      </c>
      <c r="AE2361" s="3" t="s">
        <v>89</v>
      </c>
      <c r="AF2361" s="3">
        <v>13</v>
      </c>
      <c r="AG2361" s="3">
        <v>4</v>
      </c>
    </row>
    <row r="2362" spans="1:33" ht="15.75" customHeight="1" x14ac:dyDescent="0.15">
      <c r="A2362" s="3">
        <v>25941</v>
      </c>
      <c r="B2362" s="3">
        <v>2360</v>
      </c>
      <c r="C2362" s="3">
        <v>100</v>
      </c>
      <c r="D2362" s="3" t="s">
        <v>2757</v>
      </c>
      <c r="E2362" s="3" t="s">
        <v>10954</v>
      </c>
      <c r="F2362" s="3" t="s">
        <v>657</v>
      </c>
      <c r="G2362" s="3" t="s">
        <v>246</v>
      </c>
      <c r="H2362" s="3" t="s">
        <v>13471</v>
      </c>
      <c r="I2362" s="3" t="s">
        <v>11969</v>
      </c>
      <c r="J2362" s="3">
        <v>164.36369999999999</v>
      </c>
      <c r="K2362" s="3">
        <v>3179846</v>
      </c>
      <c r="L2362" s="3" t="s">
        <v>50</v>
      </c>
      <c r="M2362" s="3">
        <v>0</v>
      </c>
      <c r="N2362" s="3" t="s">
        <v>2757</v>
      </c>
      <c r="O2362" s="3" t="s">
        <v>10954</v>
      </c>
      <c r="P2362" s="8">
        <v>33604</v>
      </c>
      <c r="Q2362" s="3" t="s">
        <v>17614</v>
      </c>
      <c r="R2362" s="5" t="s">
        <v>22772</v>
      </c>
      <c r="S2362" s="3" t="s">
        <v>13471</v>
      </c>
      <c r="T2362" s="3" t="s">
        <v>246</v>
      </c>
      <c r="V2362" s="3">
        <v>127</v>
      </c>
      <c r="W2362" s="3">
        <v>0</v>
      </c>
      <c r="X2362" s="3">
        <v>69</v>
      </c>
      <c r="Y2362" s="3">
        <v>2360</v>
      </c>
      <c r="Z2362" s="3" t="s">
        <v>50</v>
      </c>
      <c r="AA2362" s="3">
        <v>100</v>
      </c>
      <c r="AB2362" s="3">
        <v>60</v>
      </c>
      <c r="AC2362" s="3">
        <v>3179846</v>
      </c>
      <c r="AD2362" s="3">
        <v>1202830</v>
      </c>
      <c r="AF2362" s="3">
        <v>11</v>
      </c>
      <c r="AG2362" s="3">
        <v>886</v>
      </c>
    </row>
    <row r="2363" spans="1:33" ht="15.75" customHeight="1" x14ac:dyDescent="0.15">
      <c r="A2363" s="3">
        <v>25673</v>
      </c>
      <c r="B2363" s="3">
        <v>2361</v>
      </c>
      <c r="C2363" s="3">
        <v>40</v>
      </c>
      <c r="D2363" s="3" t="s">
        <v>2777</v>
      </c>
      <c r="E2363" s="3" t="s">
        <v>10963</v>
      </c>
      <c r="F2363" s="3" t="s">
        <v>36</v>
      </c>
      <c r="G2363" s="3" t="s">
        <v>37</v>
      </c>
      <c r="H2363" s="3" t="s">
        <v>817</v>
      </c>
      <c r="I2363" s="3" t="s">
        <v>817</v>
      </c>
      <c r="J2363" s="3">
        <v>164.2817</v>
      </c>
      <c r="K2363" s="3">
        <v>13584243</v>
      </c>
      <c r="L2363" s="3" t="s">
        <v>59</v>
      </c>
      <c r="M2363" s="3">
        <v>0</v>
      </c>
      <c r="N2363" s="3" t="s">
        <v>2777</v>
      </c>
      <c r="O2363" s="3" t="s">
        <v>10963</v>
      </c>
      <c r="P2363" s="8" t="s">
        <v>10776</v>
      </c>
      <c r="Q2363" s="3" t="s">
        <v>10771</v>
      </c>
      <c r="R2363" s="5" t="s">
        <v>22775</v>
      </c>
      <c r="S2363" s="3" t="s">
        <v>817</v>
      </c>
      <c r="T2363" s="3" t="s">
        <v>37</v>
      </c>
      <c r="V2363" s="3">
        <v>127</v>
      </c>
      <c r="W2363" s="3">
        <v>60</v>
      </c>
      <c r="X2363" s="3">
        <v>127</v>
      </c>
      <c r="Y2363" s="3">
        <v>2361</v>
      </c>
      <c r="Z2363" s="3" t="s">
        <v>59</v>
      </c>
      <c r="AA2363" s="3">
        <v>40</v>
      </c>
      <c r="AB2363" s="3">
        <v>20</v>
      </c>
      <c r="AC2363" s="3">
        <v>13584243</v>
      </c>
      <c r="AD2363" s="3">
        <v>5140062</v>
      </c>
      <c r="AE2363" s="3" t="s">
        <v>817</v>
      </c>
      <c r="AF2363" s="3">
        <v>17</v>
      </c>
      <c r="AG2363" s="3">
        <v>11</v>
      </c>
    </row>
    <row r="2364" spans="1:33" ht="15.75" customHeight="1" x14ac:dyDescent="0.15">
      <c r="A2364" s="3">
        <v>25136</v>
      </c>
      <c r="B2364" s="3">
        <v>2362</v>
      </c>
      <c r="C2364" s="3">
        <v>118</v>
      </c>
      <c r="D2364" s="3" t="s">
        <v>2779</v>
      </c>
      <c r="E2364" s="3" t="s">
        <v>10969</v>
      </c>
      <c r="F2364" s="3" t="s">
        <v>855</v>
      </c>
      <c r="G2364" s="3" t="s">
        <v>292</v>
      </c>
      <c r="H2364" s="3" t="s">
        <v>13474</v>
      </c>
      <c r="I2364" s="3" t="s">
        <v>17637</v>
      </c>
      <c r="J2364" s="3">
        <v>164.2587</v>
      </c>
      <c r="K2364" s="3">
        <v>19001329</v>
      </c>
      <c r="L2364" s="3" t="s">
        <v>71</v>
      </c>
      <c r="M2364" s="3">
        <v>0</v>
      </c>
      <c r="N2364" s="3" t="s">
        <v>2779</v>
      </c>
      <c r="O2364" s="3" t="s">
        <v>10969</v>
      </c>
      <c r="P2364" s="8">
        <v>36161</v>
      </c>
      <c r="Q2364" s="3" t="s">
        <v>17632</v>
      </c>
      <c r="R2364" s="5" t="s">
        <v>22777</v>
      </c>
      <c r="S2364" s="3" t="s">
        <v>13474</v>
      </c>
      <c r="T2364" s="3" t="s">
        <v>292</v>
      </c>
      <c r="V2364" s="3">
        <v>80</v>
      </c>
      <c r="W2364" s="3">
        <v>0</v>
      </c>
      <c r="X2364" s="3">
        <v>127</v>
      </c>
      <c r="Y2364" s="3">
        <v>2362</v>
      </c>
      <c r="Z2364" s="3" t="s">
        <v>71</v>
      </c>
      <c r="AA2364" s="3">
        <v>118</v>
      </c>
      <c r="AB2364" s="3">
        <v>40</v>
      </c>
      <c r="AC2364" s="3">
        <v>19001329</v>
      </c>
      <c r="AD2364" s="3">
        <v>7190427</v>
      </c>
      <c r="AF2364" s="3">
        <v>5</v>
      </c>
      <c r="AG2364" s="3">
        <v>305</v>
      </c>
    </row>
    <row r="2365" spans="1:33" ht="15.75" customHeight="1" x14ac:dyDescent="0.15">
      <c r="A2365" s="3">
        <v>25394</v>
      </c>
      <c r="B2365" s="3">
        <v>2363</v>
      </c>
      <c r="C2365" s="3">
        <v>98</v>
      </c>
      <c r="D2365" s="3" t="s">
        <v>2786</v>
      </c>
      <c r="E2365" s="3" t="s">
        <v>10978</v>
      </c>
      <c r="F2365" s="3" t="s">
        <v>1620</v>
      </c>
      <c r="G2365" s="3" t="s">
        <v>412</v>
      </c>
      <c r="H2365" s="3" t="s">
        <v>742</v>
      </c>
      <c r="I2365" s="3" t="s">
        <v>742</v>
      </c>
      <c r="J2365" s="3">
        <v>164.24100000000001</v>
      </c>
      <c r="K2365" s="3">
        <v>7749939</v>
      </c>
      <c r="L2365" s="3" t="s">
        <v>162</v>
      </c>
      <c r="M2365" s="3">
        <v>0</v>
      </c>
      <c r="N2365" s="3" t="s">
        <v>2786</v>
      </c>
      <c r="O2365" s="3" t="s">
        <v>10978</v>
      </c>
      <c r="P2365" s="8">
        <v>37622</v>
      </c>
      <c r="Q2365" s="3" t="s">
        <v>17645</v>
      </c>
      <c r="R2365" s="5" t="s">
        <v>22779</v>
      </c>
      <c r="S2365" s="3" t="s">
        <v>742</v>
      </c>
      <c r="T2365" s="3" t="s">
        <v>412</v>
      </c>
      <c r="V2365" s="3">
        <v>107</v>
      </c>
      <c r="W2365" s="3">
        <v>103</v>
      </c>
      <c r="X2365" s="3">
        <v>127</v>
      </c>
      <c r="Y2365" s="3">
        <v>2363</v>
      </c>
      <c r="Z2365" s="3" t="s">
        <v>162</v>
      </c>
      <c r="AA2365" s="3">
        <v>98</v>
      </c>
      <c r="AB2365" s="3">
        <v>20</v>
      </c>
      <c r="AC2365" s="3">
        <v>7749939</v>
      </c>
      <c r="AD2365" s="3">
        <v>2932906</v>
      </c>
      <c r="AE2365" s="3" t="s">
        <v>742</v>
      </c>
      <c r="AF2365" s="3">
        <v>8</v>
      </c>
      <c r="AG2365" s="3">
        <v>17</v>
      </c>
    </row>
    <row r="2366" spans="1:33" ht="15.75" customHeight="1" x14ac:dyDescent="0.15">
      <c r="A2366" s="3">
        <v>25247</v>
      </c>
      <c r="B2366" s="3">
        <v>2364</v>
      </c>
      <c r="C2366" s="3">
        <v>23</v>
      </c>
      <c r="D2366" s="3" t="s">
        <v>2788</v>
      </c>
      <c r="E2366" s="3" t="s">
        <v>10985</v>
      </c>
      <c r="F2366" s="3" t="s">
        <v>6728</v>
      </c>
      <c r="G2366" s="3" t="s">
        <v>803</v>
      </c>
      <c r="H2366" s="3" t="s">
        <v>13479</v>
      </c>
      <c r="I2366" s="3" t="s">
        <v>17654</v>
      </c>
      <c r="J2366" s="3">
        <v>164.17339999999999</v>
      </c>
      <c r="K2366" s="3">
        <v>8132537</v>
      </c>
      <c r="L2366" s="3" t="s">
        <v>356</v>
      </c>
      <c r="M2366" s="3">
        <v>0</v>
      </c>
      <c r="N2366" s="3" t="s">
        <v>2788</v>
      </c>
      <c r="O2366" s="3" t="s">
        <v>10985</v>
      </c>
      <c r="P2366" s="8">
        <v>39448</v>
      </c>
      <c r="Q2366" s="3" t="s">
        <v>17650</v>
      </c>
      <c r="R2366" s="5" t="s">
        <v>22783</v>
      </c>
      <c r="S2366" s="3" t="s">
        <v>13479</v>
      </c>
      <c r="T2366" s="3" t="s">
        <v>803</v>
      </c>
      <c r="V2366" s="3">
        <v>9</v>
      </c>
      <c r="W2366" s="3">
        <v>0</v>
      </c>
      <c r="X2366" s="3">
        <v>116</v>
      </c>
      <c r="Y2366" s="3">
        <v>2364</v>
      </c>
      <c r="Z2366" s="3" t="s">
        <v>356</v>
      </c>
      <c r="AA2366" s="3">
        <v>23</v>
      </c>
      <c r="AB2366" s="3">
        <v>3</v>
      </c>
      <c r="AC2366" s="3">
        <v>8132537</v>
      </c>
      <c r="AD2366" s="3">
        <v>3078485</v>
      </c>
      <c r="AF2366" s="3">
        <v>18</v>
      </c>
      <c r="AG2366" s="3">
        <v>333</v>
      </c>
    </row>
    <row r="2367" spans="1:33" ht="15.75" customHeight="1" x14ac:dyDescent="0.15">
      <c r="A2367" s="3">
        <v>24663</v>
      </c>
      <c r="B2367" s="3">
        <v>2365</v>
      </c>
      <c r="C2367" s="3">
        <v>214</v>
      </c>
      <c r="D2367" s="3" t="s">
        <v>2802</v>
      </c>
      <c r="E2367" s="3" t="s">
        <v>10995</v>
      </c>
      <c r="F2367" s="3" t="s">
        <v>96</v>
      </c>
      <c r="G2367" s="3" t="s">
        <v>61</v>
      </c>
      <c r="H2367" s="3" t="s">
        <v>3840</v>
      </c>
      <c r="I2367" s="3" t="s">
        <v>63</v>
      </c>
      <c r="J2367" s="3">
        <v>163.92339999999999</v>
      </c>
      <c r="K2367" s="3">
        <v>37752662</v>
      </c>
      <c r="L2367" s="3" t="s">
        <v>538</v>
      </c>
      <c r="M2367" s="3">
        <v>0</v>
      </c>
      <c r="N2367" s="3" t="s">
        <v>2802</v>
      </c>
      <c r="O2367" s="3" t="s">
        <v>10995</v>
      </c>
      <c r="P2367" s="3" t="s">
        <v>41</v>
      </c>
      <c r="Q2367" s="3" t="s">
        <v>17661</v>
      </c>
      <c r="R2367" s="5" t="s">
        <v>22784</v>
      </c>
      <c r="S2367" s="3" t="s">
        <v>3840</v>
      </c>
      <c r="T2367" s="3" t="s">
        <v>61</v>
      </c>
      <c r="V2367" s="3">
        <v>127</v>
      </c>
      <c r="W2367" s="3">
        <v>127</v>
      </c>
      <c r="X2367" s="3">
        <v>76</v>
      </c>
      <c r="Y2367" s="3">
        <v>2365</v>
      </c>
      <c r="Z2367" s="3" t="s">
        <v>538</v>
      </c>
      <c r="AA2367" s="3">
        <v>214</v>
      </c>
      <c r="AB2367" s="3">
        <v>90</v>
      </c>
      <c r="AC2367" s="3">
        <v>37752662</v>
      </c>
      <c r="AD2367" s="3">
        <v>14304402</v>
      </c>
      <c r="AE2367" s="3" t="s">
        <v>63</v>
      </c>
      <c r="AF2367" s="3">
        <v>3</v>
      </c>
      <c r="AG2367" s="3">
        <v>3</v>
      </c>
    </row>
    <row r="2368" spans="1:33" ht="15.75" customHeight="1" x14ac:dyDescent="0.15">
      <c r="A2368" s="3">
        <v>1701</v>
      </c>
      <c r="B2368" s="3">
        <v>2366</v>
      </c>
      <c r="C2368" s="3">
        <v>142</v>
      </c>
      <c r="D2368" s="3" t="s">
        <v>2804</v>
      </c>
      <c r="E2368" s="3" t="s">
        <v>11003</v>
      </c>
      <c r="F2368" s="3" t="s">
        <v>331</v>
      </c>
      <c r="G2368" s="3" t="s">
        <v>167</v>
      </c>
      <c r="H2368" s="3" t="s">
        <v>6543</v>
      </c>
      <c r="I2368" s="3" t="s">
        <v>283</v>
      </c>
      <c r="J2368" s="3">
        <v>163.8819</v>
      </c>
      <c r="K2368" s="3">
        <v>109421833</v>
      </c>
      <c r="L2368" s="3" t="s">
        <v>162</v>
      </c>
      <c r="M2368" s="3">
        <v>6</v>
      </c>
      <c r="N2368" s="3" t="s">
        <v>2804</v>
      </c>
      <c r="O2368" s="3" t="s">
        <v>11003</v>
      </c>
      <c r="P2368" s="3" t="s">
        <v>104</v>
      </c>
      <c r="Q2368" s="3" t="s">
        <v>17667</v>
      </c>
      <c r="R2368" s="5" t="s">
        <v>22785</v>
      </c>
      <c r="S2368" s="3" t="s">
        <v>6543</v>
      </c>
      <c r="T2368" s="3" t="s">
        <v>167</v>
      </c>
      <c r="V2368" s="3">
        <v>127</v>
      </c>
      <c r="W2368" s="3">
        <v>56</v>
      </c>
      <c r="X2368" s="3">
        <v>127</v>
      </c>
      <c r="Y2368" s="3">
        <v>2366</v>
      </c>
      <c r="Z2368" s="3" t="s">
        <v>162</v>
      </c>
      <c r="AA2368" s="3">
        <v>142</v>
      </c>
      <c r="AB2368" s="3">
        <v>68</v>
      </c>
      <c r="AC2368" s="3">
        <v>109421833</v>
      </c>
      <c r="AD2368" s="3">
        <v>41466212</v>
      </c>
      <c r="AE2368" s="3" t="s">
        <v>283</v>
      </c>
      <c r="AF2368" s="3">
        <v>8</v>
      </c>
      <c r="AG2368" s="3">
        <v>1</v>
      </c>
    </row>
    <row r="2369" spans="1:33" ht="15.75" customHeight="1" x14ac:dyDescent="0.15">
      <c r="A2369" s="3">
        <v>21853</v>
      </c>
      <c r="B2369" s="3">
        <v>2367</v>
      </c>
      <c r="C2369" s="3">
        <v>400</v>
      </c>
      <c r="D2369" s="3" t="s">
        <v>2808</v>
      </c>
      <c r="E2369" s="3" t="s">
        <v>11012</v>
      </c>
      <c r="F2369" s="3" t="s">
        <v>657</v>
      </c>
      <c r="G2369" s="3" t="s">
        <v>246</v>
      </c>
      <c r="H2369" s="3" t="s">
        <v>240</v>
      </c>
      <c r="I2369" s="3" t="s">
        <v>240</v>
      </c>
      <c r="J2369" s="3">
        <v>163.7885</v>
      </c>
      <c r="K2369" s="3">
        <v>40733810</v>
      </c>
      <c r="L2369" s="3" t="s">
        <v>59</v>
      </c>
      <c r="M2369" s="3">
        <v>2</v>
      </c>
      <c r="N2369" s="3" t="s">
        <v>2808</v>
      </c>
      <c r="O2369" s="3" t="s">
        <v>11012</v>
      </c>
      <c r="P2369" s="3" t="s">
        <v>104</v>
      </c>
      <c r="Q2369" s="3" t="s">
        <v>17673</v>
      </c>
      <c r="R2369" s="5" t="s">
        <v>22788</v>
      </c>
      <c r="S2369" s="3" t="s">
        <v>240</v>
      </c>
      <c r="T2369" s="3" t="s">
        <v>246</v>
      </c>
      <c r="V2369" s="3">
        <v>127</v>
      </c>
      <c r="W2369" s="3">
        <v>51</v>
      </c>
      <c r="X2369" s="3">
        <v>127</v>
      </c>
      <c r="Y2369" s="3">
        <v>2367</v>
      </c>
      <c r="Z2369" s="3" t="s">
        <v>59</v>
      </c>
      <c r="AA2369" s="3">
        <v>400</v>
      </c>
      <c r="AB2369" s="3">
        <v>125</v>
      </c>
      <c r="AC2369" s="3">
        <v>40733810</v>
      </c>
      <c r="AD2369" s="3">
        <v>15441842</v>
      </c>
      <c r="AE2369" s="3" t="s">
        <v>240</v>
      </c>
      <c r="AF2369" s="3">
        <v>17</v>
      </c>
      <c r="AG2369" s="3">
        <v>18</v>
      </c>
    </row>
    <row r="2370" spans="1:33" ht="15.75" customHeight="1" x14ac:dyDescent="0.15">
      <c r="A2370" s="3">
        <v>26600</v>
      </c>
      <c r="B2370" s="3">
        <v>2368</v>
      </c>
      <c r="C2370" s="3">
        <v>3500</v>
      </c>
      <c r="D2370" s="3" t="s">
        <v>2812</v>
      </c>
      <c r="E2370" s="3" t="s">
        <v>11024</v>
      </c>
      <c r="F2370" s="3" t="s">
        <v>657</v>
      </c>
      <c r="G2370" s="3" t="s">
        <v>246</v>
      </c>
      <c r="H2370" s="3" t="s">
        <v>13491</v>
      </c>
      <c r="I2370" s="3" t="s">
        <v>3818</v>
      </c>
      <c r="J2370" s="3">
        <v>163.72020000000001</v>
      </c>
      <c r="K2370" s="3">
        <v>99996900</v>
      </c>
      <c r="L2370" s="3" t="s">
        <v>335</v>
      </c>
      <c r="M2370" s="3">
        <v>0</v>
      </c>
      <c r="N2370" s="3" t="s">
        <v>2812</v>
      </c>
      <c r="O2370" s="3" t="s">
        <v>11024</v>
      </c>
      <c r="P2370" s="8">
        <v>39083</v>
      </c>
      <c r="Q2370" s="3" t="s">
        <v>17678</v>
      </c>
      <c r="R2370" s="5" t="s">
        <v>22790</v>
      </c>
      <c r="S2370" s="3" t="s">
        <v>13491</v>
      </c>
      <c r="T2370" s="3" t="s">
        <v>246</v>
      </c>
      <c r="V2370" s="3">
        <v>127</v>
      </c>
      <c r="W2370" s="3">
        <v>48</v>
      </c>
      <c r="X2370" s="3">
        <v>73</v>
      </c>
      <c r="Y2370" s="3">
        <v>2368</v>
      </c>
      <c r="Z2370" s="3" t="s">
        <v>335</v>
      </c>
      <c r="AA2370" s="3">
        <v>3500</v>
      </c>
      <c r="AB2370" s="3">
        <v>1348</v>
      </c>
      <c r="AC2370" s="3">
        <v>99996900</v>
      </c>
      <c r="AD2370" s="3">
        <v>37917800</v>
      </c>
      <c r="AE2370" s="3" t="s">
        <v>3818</v>
      </c>
      <c r="AF2370" s="3">
        <v>21</v>
      </c>
      <c r="AG2370" s="3">
        <v>22</v>
      </c>
    </row>
    <row r="2371" spans="1:33" ht="15.75" customHeight="1" x14ac:dyDescent="0.15">
      <c r="A2371" s="3">
        <v>23192</v>
      </c>
      <c r="B2371" s="3">
        <v>2369</v>
      </c>
      <c r="C2371" s="3">
        <v>48</v>
      </c>
      <c r="D2371" s="3" t="s">
        <v>2815</v>
      </c>
      <c r="E2371" s="3" t="s">
        <v>11036</v>
      </c>
      <c r="F2371" s="3" t="s">
        <v>657</v>
      </c>
      <c r="G2371" s="3" t="s">
        <v>246</v>
      </c>
      <c r="H2371" s="3" t="s">
        <v>934</v>
      </c>
      <c r="I2371" s="3" t="s">
        <v>264</v>
      </c>
      <c r="J2371" s="3">
        <v>163.30840000000001</v>
      </c>
      <c r="K2371" s="3">
        <v>9570562</v>
      </c>
      <c r="L2371" s="3" t="s">
        <v>101</v>
      </c>
      <c r="M2371" s="3">
        <v>1</v>
      </c>
      <c r="N2371" s="3" t="s">
        <v>2815</v>
      </c>
      <c r="O2371" s="3" t="s">
        <v>11036</v>
      </c>
      <c r="P2371" s="3" t="s">
        <v>835</v>
      </c>
      <c r="Q2371" s="3" t="s">
        <v>17686</v>
      </c>
      <c r="R2371" s="5" t="s">
        <v>22793</v>
      </c>
      <c r="S2371" s="3" t="s">
        <v>934</v>
      </c>
      <c r="T2371" s="3" t="s">
        <v>246</v>
      </c>
      <c r="V2371" s="3">
        <v>127</v>
      </c>
      <c r="W2371" s="3">
        <v>90</v>
      </c>
      <c r="X2371" s="3">
        <v>127</v>
      </c>
      <c r="Y2371" s="3">
        <v>2369</v>
      </c>
      <c r="Z2371" s="3" t="s">
        <v>101</v>
      </c>
      <c r="AA2371" s="3">
        <v>48</v>
      </c>
      <c r="AB2371" s="3">
        <v>27</v>
      </c>
      <c r="AC2371" s="3">
        <v>9570562</v>
      </c>
      <c r="AD2371" s="3">
        <v>3634735</v>
      </c>
      <c r="AE2371" s="3" t="s">
        <v>264</v>
      </c>
      <c r="AF2371" s="3">
        <v>10</v>
      </c>
      <c r="AG2371" s="3">
        <v>8</v>
      </c>
    </row>
    <row r="2372" spans="1:33" ht="15.75" customHeight="1" x14ac:dyDescent="0.15">
      <c r="A2372" s="3">
        <v>21281</v>
      </c>
      <c r="B2372" s="3">
        <v>2370</v>
      </c>
      <c r="C2372" s="3">
        <v>55</v>
      </c>
      <c r="D2372" s="3" t="s">
        <v>2817</v>
      </c>
      <c r="E2372" s="3" t="s">
        <v>11045</v>
      </c>
      <c r="F2372" s="3" t="s">
        <v>475</v>
      </c>
      <c r="G2372" s="3" t="s">
        <v>277</v>
      </c>
      <c r="H2372" s="3" t="s">
        <v>475</v>
      </c>
      <c r="I2372" s="3" t="s">
        <v>203</v>
      </c>
      <c r="J2372" s="3">
        <v>163.18520000000001</v>
      </c>
      <c r="K2372" s="3">
        <v>8114000</v>
      </c>
      <c r="L2372" s="3" t="s">
        <v>71</v>
      </c>
      <c r="M2372" s="3">
        <v>2</v>
      </c>
      <c r="N2372" s="3" t="s">
        <v>2817</v>
      </c>
      <c r="O2372" s="3" t="s">
        <v>11045</v>
      </c>
      <c r="P2372" s="3" t="s">
        <v>179</v>
      </c>
      <c r="Q2372" s="3" t="s">
        <v>6800</v>
      </c>
      <c r="R2372" s="5" t="s">
        <v>22794</v>
      </c>
      <c r="S2372" s="3" t="s">
        <v>475</v>
      </c>
      <c r="T2372" s="3" t="s">
        <v>277</v>
      </c>
      <c r="V2372" s="3">
        <v>127</v>
      </c>
      <c r="W2372" s="3">
        <v>127</v>
      </c>
      <c r="X2372" s="3">
        <v>127</v>
      </c>
      <c r="Y2372" s="3">
        <v>2370</v>
      </c>
      <c r="Z2372" s="3" t="s">
        <v>71</v>
      </c>
      <c r="AA2372" s="3">
        <v>55</v>
      </c>
      <c r="AB2372" s="3">
        <v>30</v>
      </c>
      <c r="AC2372" s="3">
        <v>8114000</v>
      </c>
      <c r="AD2372" s="3">
        <v>3083000</v>
      </c>
      <c r="AE2372" s="3" t="s">
        <v>203</v>
      </c>
      <c r="AF2372" s="3">
        <v>5</v>
      </c>
      <c r="AG2372" s="3">
        <v>9</v>
      </c>
    </row>
    <row r="2373" spans="1:33" ht="15.75" customHeight="1" x14ac:dyDescent="0.15">
      <c r="A2373" s="3">
        <v>3232</v>
      </c>
      <c r="B2373" s="3">
        <v>2371</v>
      </c>
      <c r="C2373" s="3">
        <v>46</v>
      </c>
      <c r="D2373" s="3" t="s">
        <v>2827</v>
      </c>
      <c r="E2373" s="3" t="s">
        <v>11052</v>
      </c>
      <c r="F2373" s="3" t="s">
        <v>1438</v>
      </c>
      <c r="G2373" s="3" t="s">
        <v>495</v>
      </c>
      <c r="H2373" s="3" t="s">
        <v>10680</v>
      </c>
      <c r="I2373" s="3" t="s">
        <v>2566</v>
      </c>
      <c r="J2373" s="3">
        <v>163.1206</v>
      </c>
      <c r="K2373" s="3">
        <v>13951715</v>
      </c>
      <c r="L2373" s="3" t="s">
        <v>677</v>
      </c>
      <c r="M2373" s="3">
        <v>6</v>
      </c>
      <c r="N2373" s="3" t="s">
        <v>2827</v>
      </c>
      <c r="O2373" s="3" t="s">
        <v>11052</v>
      </c>
      <c r="P2373" s="3" t="s">
        <v>104</v>
      </c>
      <c r="Q2373" s="3" t="s">
        <v>17703</v>
      </c>
      <c r="R2373" s="5" t="s">
        <v>22796</v>
      </c>
      <c r="S2373" s="3" t="s">
        <v>10680</v>
      </c>
      <c r="T2373" s="3" t="s">
        <v>495</v>
      </c>
      <c r="V2373" s="3">
        <v>58</v>
      </c>
      <c r="W2373" s="3">
        <v>14</v>
      </c>
      <c r="X2373" s="3">
        <v>36</v>
      </c>
      <c r="Y2373" s="3">
        <v>2371</v>
      </c>
      <c r="Z2373" s="3" t="s">
        <v>677</v>
      </c>
      <c r="AA2373" s="3">
        <v>46</v>
      </c>
      <c r="AB2373" s="3">
        <v>26</v>
      </c>
      <c r="AC2373" s="3">
        <v>13951715</v>
      </c>
      <c r="AD2373" s="3">
        <v>5302404</v>
      </c>
      <c r="AE2373" s="3" t="s">
        <v>2566</v>
      </c>
      <c r="AF2373" s="3">
        <v>12</v>
      </c>
      <c r="AG2373" s="3">
        <v>47</v>
      </c>
    </row>
    <row r="2374" spans="1:33" ht="15.75" customHeight="1" x14ac:dyDescent="0.15">
      <c r="A2374" s="3">
        <v>25690</v>
      </c>
      <c r="B2374" s="3">
        <v>2372</v>
      </c>
      <c r="C2374" s="3">
        <v>78</v>
      </c>
      <c r="D2374" s="3" t="s">
        <v>2831</v>
      </c>
      <c r="E2374" s="3" t="s">
        <v>11061</v>
      </c>
      <c r="F2374" s="3" t="s">
        <v>331</v>
      </c>
      <c r="G2374" s="3" t="s">
        <v>167</v>
      </c>
      <c r="H2374" s="3" t="s">
        <v>13499</v>
      </c>
      <c r="I2374" s="3" t="s">
        <v>169</v>
      </c>
      <c r="J2374" s="3">
        <v>163.0111</v>
      </c>
      <c r="K2374" s="3">
        <v>11848792</v>
      </c>
      <c r="L2374" s="3" t="s">
        <v>162</v>
      </c>
      <c r="M2374" s="3">
        <v>0</v>
      </c>
      <c r="N2374" s="3" t="s">
        <v>2831</v>
      </c>
      <c r="O2374" s="3" t="s">
        <v>11061</v>
      </c>
      <c r="P2374" s="8">
        <v>39083</v>
      </c>
      <c r="Q2374" s="3" t="s">
        <v>17708</v>
      </c>
      <c r="R2374" s="5" t="s">
        <v>22799</v>
      </c>
      <c r="S2374" s="3" t="s">
        <v>13499</v>
      </c>
      <c r="T2374" s="3" t="s">
        <v>167</v>
      </c>
      <c r="V2374" s="3">
        <v>127</v>
      </c>
      <c r="W2374" s="3">
        <v>0</v>
      </c>
      <c r="X2374" s="3">
        <v>127</v>
      </c>
      <c r="Y2374" s="3">
        <v>2372</v>
      </c>
      <c r="Z2374" s="3" t="s">
        <v>162</v>
      </c>
      <c r="AA2374" s="3">
        <v>78</v>
      </c>
      <c r="AB2374" s="3">
        <v>34</v>
      </c>
      <c r="AC2374" s="3">
        <v>11848792</v>
      </c>
      <c r="AD2374" s="3">
        <v>4505054</v>
      </c>
      <c r="AF2374" s="3">
        <v>8</v>
      </c>
      <c r="AG2374" s="3">
        <v>64</v>
      </c>
    </row>
    <row r="2375" spans="1:33" ht="15.75" customHeight="1" x14ac:dyDescent="0.15">
      <c r="A2375" s="3">
        <v>21664</v>
      </c>
      <c r="B2375" s="3">
        <v>2373</v>
      </c>
      <c r="C2375" s="3">
        <v>30</v>
      </c>
      <c r="D2375" s="3" t="s">
        <v>2832</v>
      </c>
      <c r="E2375" s="3" t="s">
        <v>11070</v>
      </c>
      <c r="F2375" s="3" t="s">
        <v>297</v>
      </c>
      <c r="G2375" s="3" t="s">
        <v>146</v>
      </c>
      <c r="H2375" s="3" t="s">
        <v>2725</v>
      </c>
      <c r="I2375" s="3" t="s">
        <v>2725</v>
      </c>
      <c r="J2375" s="3">
        <v>162.9742</v>
      </c>
      <c r="K2375" s="3">
        <v>3675887</v>
      </c>
      <c r="L2375" s="3" t="s">
        <v>71</v>
      </c>
      <c r="M2375" s="3">
        <v>2</v>
      </c>
      <c r="N2375" s="3" t="s">
        <v>2832</v>
      </c>
      <c r="O2375" s="3" t="s">
        <v>11070</v>
      </c>
      <c r="P2375" s="3" t="s">
        <v>1000</v>
      </c>
      <c r="Q2375" s="3" t="s">
        <v>17716</v>
      </c>
      <c r="R2375" s="5" t="s">
        <v>22802</v>
      </c>
      <c r="S2375" s="3" t="s">
        <v>2725</v>
      </c>
      <c r="T2375" s="3" t="s">
        <v>146</v>
      </c>
      <c r="V2375" s="3">
        <v>57</v>
      </c>
      <c r="X2375" s="3">
        <v>127</v>
      </c>
      <c r="Y2375" s="3">
        <v>2373</v>
      </c>
      <c r="Z2375" s="3" t="s">
        <v>71</v>
      </c>
      <c r="AA2375" s="3">
        <v>30</v>
      </c>
      <c r="AB2375" s="3">
        <v>12</v>
      </c>
      <c r="AC2375" s="3">
        <v>3675887</v>
      </c>
      <c r="AD2375" s="3">
        <v>1397813</v>
      </c>
      <c r="AE2375" s="3" t="s">
        <v>2725</v>
      </c>
      <c r="AF2375" s="3">
        <v>5</v>
      </c>
      <c r="AG2375" s="3">
        <v>30</v>
      </c>
    </row>
    <row r="2376" spans="1:33" ht="15.75" customHeight="1" x14ac:dyDescent="0.15">
      <c r="A2376" s="3">
        <v>21584</v>
      </c>
      <c r="B2376" s="3">
        <v>2374</v>
      </c>
      <c r="C2376" s="3">
        <v>49</v>
      </c>
      <c r="D2376" s="3" t="s">
        <v>2833</v>
      </c>
      <c r="E2376" s="3" t="s">
        <v>11081</v>
      </c>
      <c r="F2376" s="3" t="s">
        <v>96</v>
      </c>
      <c r="G2376" s="3" t="s">
        <v>61</v>
      </c>
      <c r="H2376" s="3" t="s">
        <v>62</v>
      </c>
      <c r="I2376" s="3" t="s">
        <v>63</v>
      </c>
      <c r="J2376" s="3">
        <v>162.5692</v>
      </c>
      <c r="K2376" s="3">
        <v>7640500</v>
      </c>
      <c r="L2376" s="3" t="s">
        <v>66</v>
      </c>
      <c r="M2376" s="3">
        <v>2</v>
      </c>
      <c r="N2376" s="3" t="s">
        <v>2833</v>
      </c>
      <c r="O2376" s="3" t="s">
        <v>11081</v>
      </c>
      <c r="P2376" s="3" t="s">
        <v>179</v>
      </c>
      <c r="Q2376" s="3" t="s">
        <v>17722</v>
      </c>
      <c r="R2376" s="5" t="s">
        <v>22805</v>
      </c>
      <c r="S2376" s="3" t="s">
        <v>62</v>
      </c>
      <c r="T2376" s="3" t="s">
        <v>61</v>
      </c>
      <c r="V2376" s="3">
        <v>127</v>
      </c>
      <c r="W2376" s="3">
        <v>127</v>
      </c>
      <c r="X2376" s="3">
        <v>127</v>
      </c>
      <c r="Y2376" s="3">
        <v>2374</v>
      </c>
      <c r="Z2376" s="3" t="s">
        <v>66</v>
      </c>
      <c r="AA2376" s="3">
        <v>49</v>
      </c>
      <c r="AB2376" s="3">
        <v>16</v>
      </c>
      <c r="AC2376" s="3">
        <v>7640500</v>
      </c>
      <c r="AD2376" s="3">
        <v>2909900</v>
      </c>
      <c r="AE2376" s="3" t="s">
        <v>63</v>
      </c>
      <c r="AF2376" s="3">
        <v>9</v>
      </c>
      <c r="AG2376" s="3">
        <v>3</v>
      </c>
    </row>
    <row r="2377" spans="1:33" ht="15.75" customHeight="1" x14ac:dyDescent="0.15">
      <c r="A2377" s="3">
        <v>3724</v>
      </c>
      <c r="B2377" s="3">
        <v>2375</v>
      </c>
      <c r="C2377" s="3">
        <v>65</v>
      </c>
      <c r="D2377" s="3" t="s">
        <v>2836</v>
      </c>
      <c r="E2377" s="3" t="s">
        <v>11089</v>
      </c>
      <c r="F2377" s="3" t="s">
        <v>269</v>
      </c>
      <c r="G2377" s="3" t="s">
        <v>133</v>
      </c>
      <c r="H2377" s="3" t="s">
        <v>1963</v>
      </c>
      <c r="I2377" s="3" t="s">
        <v>1963</v>
      </c>
      <c r="J2377" s="3">
        <v>162.46619999999999</v>
      </c>
      <c r="K2377" s="3">
        <v>12605395</v>
      </c>
      <c r="L2377" s="3" t="s">
        <v>101</v>
      </c>
      <c r="M2377" s="3">
        <v>3</v>
      </c>
      <c r="N2377" s="3" t="s">
        <v>2836</v>
      </c>
      <c r="O2377" s="3" t="s">
        <v>11089</v>
      </c>
      <c r="P2377" s="3" t="s">
        <v>381</v>
      </c>
      <c r="Q2377" s="3" t="s">
        <v>17729</v>
      </c>
      <c r="R2377" s="5" t="s">
        <v>22807</v>
      </c>
      <c r="S2377" s="3" t="s">
        <v>1963</v>
      </c>
      <c r="T2377" s="3" t="s">
        <v>133</v>
      </c>
      <c r="V2377" s="3">
        <v>64</v>
      </c>
      <c r="W2377" s="3">
        <v>23</v>
      </c>
      <c r="X2377" s="3">
        <v>127</v>
      </c>
      <c r="Y2377" s="3">
        <v>2375</v>
      </c>
      <c r="Z2377" s="3" t="s">
        <v>101</v>
      </c>
      <c r="AA2377" s="3">
        <v>65</v>
      </c>
      <c r="AB2377" s="3">
        <v>32</v>
      </c>
      <c r="AC2377" s="3">
        <v>12605395</v>
      </c>
      <c r="AD2377" s="3">
        <v>4802674</v>
      </c>
      <c r="AE2377" s="3" t="s">
        <v>1963</v>
      </c>
      <c r="AF2377" s="3">
        <v>10</v>
      </c>
      <c r="AG2377" s="3">
        <v>43</v>
      </c>
    </row>
    <row r="2378" spans="1:33" ht="15.75" customHeight="1" x14ac:dyDescent="0.15">
      <c r="A2378" s="3">
        <v>25304</v>
      </c>
      <c r="B2378" s="3">
        <v>2376</v>
      </c>
      <c r="C2378" s="3">
        <v>8</v>
      </c>
      <c r="D2378" s="3" t="s">
        <v>2839</v>
      </c>
      <c r="E2378" s="3" t="s">
        <v>11095</v>
      </c>
      <c r="F2378" s="3" t="s">
        <v>475</v>
      </c>
      <c r="G2378" s="3" t="s">
        <v>277</v>
      </c>
      <c r="H2378" s="3" t="s">
        <v>6757</v>
      </c>
      <c r="I2378" s="3" t="s">
        <v>203</v>
      </c>
      <c r="J2378" s="3">
        <v>162.46510000000001</v>
      </c>
      <c r="K2378" s="3">
        <v>2711167</v>
      </c>
      <c r="L2378" s="3" t="s">
        <v>356</v>
      </c>
      <c r="M2378" s="3">
        <v>0</v>
      </c>
      <c r="N2378" s="3" t="s">
        <v>2839</v>
      </c>
      <c r="O2378" s="3" t="s">
        <v>11095</v>
      </c>
      <c r="P2378" s="8">
        <v>37622</v>
      </c>
      <c r="Q2378" s="3" t="s">
        <v>8346</v>
      </c>
      <c r="R2378" s="5" t="s">
        <v>22809</v>
      </c>
      <c r="S2378" s="3" t="s">
        <v>6757</v>
      </c>
      <c r="T2378" s="3" t="s">
        <v>277</v>
      </c>
      <c r="V2378" s="3">
        <v>127</v>
      </c>
      <c r="W2378" s="3">
        <v>127</v>
      </c>
      <c r="X2378" s="3">
        <v>117</v>
      </c>
      <c r="Y2378" s="3">
        <v>2376</v>
      </c>
      <c r="Z2378" s="3" t="s">
        <v>356</v>
      </c>
      <c r="AA2378" s="3">
        <v>8</v>
      </c>
      <c r="AB2378" s="3">
        <v>4</v>
      </c>
      <c r="AC2378" s="3">
        <v>2711167</v>
      </c>
      <c r="AD2378" s="3">
        <v>1032963</v>
      </c>
      <c r="AE2378" s="3" t="s">
        <v>203</v>
      </c>
      <c r="AF2378" s="3">
        <v>18</v>
      </c>
      <c r="AG2378" s="3">
        <v>9</v>
      </c>
    </row>
    <row r="2379" spans="1:33" ht="15.75" customHeight="1" x14ac:dyDescent="0.15">
      <c r="A2379" s="3">
        <v>234</v>
      </c>
      <c r="B2379" s="3">
        <v>2377</v>
      </c>
      <c r="C2379" s="3">
        <v>1006</v>
      </c>
      <c r="D2379" s="3" t="s">
        <v>2843</v>
      </c>
      <c r="E2379" s="3" t="s">
        <v>11103</v>
      </c>
      <c r="F2379" s="3" t="s">
        <v>1105</v>
      </c>
      <c r="G2379" s="3" t="s">
        <v>486</v>
      </c>
      <c r="H2379" s="3" t="s">
        <v>13509</v>
      </c>
      <c r="I2379" s="3" t="s">
        <v>17740</v>
      </c>
      <c r="J2379" s="3">
        <v>162.3408</v>
      </c>
      <c r="K2379" s="3">
        <v>1515139000</v>
      </c>
      <c r="L2379" s="3" t="s">
        <v>101</v>
      </c>
      <c r="M2379" s="3">
        <v>5</v>
      </c>
      <c r="N2379" s="3" t="s">
        <v>2843</v>
      </c>
      <c r="O2379" s="3" t="s">
        <v>11103</v>
      </c>
      <c r="P2379" s="3" t="s">
        <v>7816</v>
      </c>
      <c r="Q2379" s="3" t="s">
        <v>17737</v>
      </c>
      <c r="R2379" s="5" t="s">
        <v>22810</v>
      </c>
      <c r="S2379" s="3" t="s">
        <v>13509</v>
      </c>
      <c r="T2379" s="3" t="s">
        <v>486</v>
      </c>
      <c r="V2379" s="3">
        <v>46</v>
      </c>
      <c r="W2379" s="3">
        <v>0</v>
      </c>
      <c r="X2379" s="3">
        <v>127</v>
      </c>
      <c r="Y2379" s="3">
        <v>2377</v>
      </c>
      <c r="Z2379" s="3" t="s">
        <v>101</v>
      </c>
      <c r="AA2379" s="3">
        <v>1006</v>
      </c>
      <c r="AB2379" s="3">
        <v>427</v>
      </c>
      <c r="AC2379" s="3">
        <v>1515139000</v>
      </c>
      <c r="AD2379" s="3">
        <v>577546000</v>
      </c>
      <c r="AF2379" s="3">
        <v>10</v>
      </c>
      <c r="AG2379" s="3">
        <v>63</v>
      </c>
    </row>
    <row r="2380" spans="1:33" ht="15.75" customHeight="1" x14ac:dyDescent="0.15">
      <c r="A2380" s="3">
        <v>21499</v>
      </c>
      <c r="B2380" s="3">
        <v>2378</v>
      </c>
      <c r="C2380" s="3">
        <v>162</v>
      </c>
      <c r="D2380" s="3" t="s">
        <v>2847</v>
      </c>
      <c r="E2380" s="3" t="s">
        <v>11115</v>
      </c>
      <c r="F2380" s="3" t="s">
        <v>1438</v>
      </c>
      <c r="G2380" s="3" t="s">
        <v>495</v>
      </c>
      <c r="H2380" s="3" t="s">
        <v>13513</v>
      </c>
      <c r="I2380" s="3" t="s">
        <v>3887</v>
      </c>
      <c r="J2380" s="3">
        <v>162.14519999999999</v>
      </c>
      <c r="K2380" s="3">
        <v>50420165</v>
      </c>
      <c r="L2380" s="3" t="s">
        <v>364</v>
      </c>
      <c r="M2380" s="3">
        <v>2</v>
      </c>
      <c r="N2380" s="3" t="s">
        <v>2847</v>
      </c>
      <c r="O2380" s="3" t="s">
        <v>11115</v>
      </c>
      <c r="P2380" s="3" t="s">
        <v>987</v>
      </c>
      <c r="Q2380" s="3" t="s">
        <v>17745</v>
      </c>
      <c r="R2380" s="5" t="s">
        <v>22813</v>
      </c>
      <c r="S2380" s="3" t="s">
        <v>13513</v>
      </c>
      <c r="T2380" s="3" t="s">
        <v>495</v>
      </c>
      <c r="V2380" s="3">
        <v>59</v>
      </c>
      <c r="W2380" s="3">
        <v>0</v>
      </c>
      <c r="X2380" s="3">
        <v>105</v>
      </c>
      <c r="Y2380" s="3">
        <v>2378</v>
      </c>
      <c r="Z2380" s="3" t="s">
        <v>364</v>
      </c>
      <c r="AA2380" s="3">
        <v>162</v>
      </c>
      <c r="AB2380" s="3">
        <v>75</v>
      </c>
      <c r="AC2380" s="3">
        <v>50420165</v>
      </c>
      <c r="AD2380" s="3">
        <v>19233682</v>
      </c>
      <c r="AF2380" s="3">
        <v>20</v>
      </c>
      <c r="AG2380" s="3">
        <v>34</v>
      </c>
    </row>
    <row r="2381" spans="1:33" ht="15.75" customHeight="1" x14ac:dyDescent="0.15">
      <c r="A2381" s="3">
        <v>26474</v>
      </c>
      <c r="B2381" s="3">
        <v>2379</v>
      </c>
      <c r="C2381" s="3">
        <v>53</v>
      </c>
      <c r="D2381" s="3" t="s">
        <v>2849</v>
      </c>
      <c r="E2381" s="3" t="s">
        <v>11124</v>
      </c>
      <c r="F2381" s="3" t="s">
        <v>475</v>
      </c>
      <c r="G2381" s="3" t="s">
        <v>277</v>
      </c>
      <c r="H2381" s="3" t="s">
        <v>475</v>
      </c>
      <c r="I2381" s="3" t="s">
        <v>203</v>
      </c>
      <c r="J2381" s="3">
        <v>161.9588</v>
      </c>
      <c r="K2381" s="3">
        <v>30615918</v>
      </c>
      <c r="L2381" s="3" t="s">
        <v>71</v>
      </c>
      <c r="M2381" s="3">
        <v>0</v>
      </c>
      <c r="N2381" s="3" t="s">
        <v>2849</v>
      </c>
      <c r="O2381" s="3" t="s">
        <v>11124</v>
      </c>
      <c r="P2381" s="8">
        <v>35065</v>
      </c>
      <c r="Q2381" s="3" t="s">
        <v>6812</v>
      </c>
      <c r="R2381" s="5" t="s">
        <v>22817</v>
      </c>
      <c r="S2381" s="3" t="s">
        <v>475</v>
      </c>
      <c r="T2381" s="3" t="s">
        <v>277</v>
      </c>
      <c r="V2381" s="3">
        <v>127</v>
      </c>
      <c r="W2381" s="3">
        <v>127</v>
      </c>
      <c r="X2381" s="3">
        <v>127</v>
      </c>
      <c r="Y2381" s="3">
        <v>2379</v>
      </c>
      <c r="Z2381" s="3" t="s">
        <v>71</v>
      </c>
      <c r="AA2381" s="3">
        <v>53</v>
      </c>
      <c r="AB2381" s="3">
        <v>28</v>
      </c>
      <c r="AC2381" s="3">
        <v>30615918</v>
      </c>
      <c r="AD2381" s="3">
        <v>11687303</v>
      </c>
      <c r="AE2381" s="3" t="s">
        <v>203</v>
      </c>
      <c r="AF2381" s="3">
        <v>5</v>
      </c>
      <c r="AG2381" s="3">
        <v>9</v>
      </c>
    </row>
    <row r="2382" spans="1:33" ht="15.75" customHeight="1" x14ac:dyDescent="0.15">
      <c r="A2382" s="3">
        <v>25253</v>
      </c>
      <c r="B2382" s="3">
        <v>2380</v>
      </c>
      <c r="C2382" s="3">
        <v>268</v>
      </c>
      <c r="D2382" s="3" t="s">
        <v>2853</v>
      </c>
      <c r="E2382" s="3" t="s">
        <v>11129</v>
      </c>
      <c r="F2382" s="3" t="s">
        <v>1438</v>
      </c>
      <c r="G2382" s="3" t="s">
        <v>495</v>
      </c>
      <c r="H2382" s="3" t="s">
        <v>13518</v>
      </c>
      <c r="I2382" s="3" t="s">
        <v>11196</v>
      </c>
      <c r="J2382" s="3">
        <v>161.94829999999999</v>
      </c>
      <c r="K2382" s="3">
        <v>78482744</v>
      </c>
      <c r="L2382" s="3" t="s">
        <v>86</v>
      </c>
      <c r="M2382" s="3">
        <v>0</v>
      </c>
      <c r="N2382" s="3" t="s">
        <v>2853</v>
      </c>
      <c r="O2382" s="3" t="s">
        <v>11129</v>
      </c>
      <c r="P2382" s="8">
        <v>37987</v>
      </c>
      <c r="Q2382" s="3" t="s">
        <v>17758</v>
      </c>
      <c r="R2382" s="5" t="s">
        <v>22819</v>
      </c>
      <c r="S2382" s="3" t="s">
        <v>13518</v>
      </c>
      <c r="T2382" s="3" t="s">
        <v>495</v>
      </c>
      <c r="V2382" s="3">
        <v>60</v>
      </c>
      <c r="W2382" s="3">
        <v>0</v>
      </c>
      <c r="X2382" s="3">
        <v>68</v>
      </c>
      <c r="Y2382" s="3">
        <v>2380</v>
      </c>
      <c r="Z2382" s="3" t="s">
        <v>86</v>
      </c>
      <c r="AA2382" s="3">
        <v>268</v>
      </c>
      <c r="AB2382" s="3">
        <v>150</v>
      </c>
      <c r="AC2382" s="3">
        <v>78482744</v>
      </c>
      <c r="AD2382" s="3">
        <v>29961154</v>
      </c>
      <c r="AF2382" s="3">
        <v>16</v>
      </c>
      <c r="AG2382" s="3">
        <v>300</v>
      </c>
    </row>
    <row r="2383" spans="1:33" ht="15.75" customHeight="1" x14ac:dyDescent="0.15">
      <c r="A2383" s="3">
        <v>25683</v>
      </c>
      <c r="B2383" s="3">
        <v>2381</v>
      </c>
      <c r="C2383" s="3">
        <v>23</v>
      </c>
      <c r="D2383" s="3" t="s">
        <v>2857</v>
      </c>
      <c r="E2383" s="3" t="s">
        <v>11137</v>
      </c>
      <c r="F2383" s="3" t="s">
        <v>10486</v>
      </c>
      <c r="G2383" s="3" t="s">
        <v>884</v>
      </c>
      <c r="H2383" s="3" t="s">
        <v>13522</v>
      </c>
      <c r="I2383" s="3" t="s">
        <v>17769</v>
      </c>
      <c r="J2383" s="3">
        <v>161.887</v>
      </c>
      <c r="K2383" s="3">
        <v>2646695</v>
      </c>
      <c r="L2383" s="3" t="s">
        <v>86</v>
      </c>
      <c r="M2383" s="3">
        <v>0</v>
      </c>
      <c r="N2383" s="3" t="s">
        <v>2857</v>
      </c>
      <c r="O2383" s="3" t="s">
        <v>11137</v>
      </c>
      <c r="P2383" s="8">
        <v>39083</v>
      </c>
      <c r="Q2383" s="3" t="s">
        <v>17766</v>
      </c>
      <c r="R2383" s="5" t="s">
        <v>22821</v>
      </c>
      <c r="S2383" s="3" t="s">
        <v>13522</v>
      </c>
      <c r="T2383" s="3" t="s">
        <v>884</v>
      </c>
      <c r="V2383" s="3">
        <v>4</v>
      </c>
      <c r="W2383" s="3">
        <v>0</v>
      </c>
      <c r="X2383" s="3">
        <v>69</v>
      </c>
      <c r="Y2383" s="3">
        <v>2381</v>
      </c>
      <c r="Z2383" s="3" t="s">
        <v>86</v>
      </c>
      <c r="AA2383" s="3">
        <v>23</v>
      </c>
      <c r="AB2383" s="3">
        <v>14</v>
      </c>
      <c r="AC2383" s="3">
        <v>2646695</v>
      </c>
      <c r="AD2383" s="3">
        <v>1010625</v>
      </c>
      <c r="AF2383" s="3">
        <v>16</v>
      </c>
      <c r="AG2383" s="3">
        <v>122</v>
      </c>
    </row>
    <row r="2384" spans="1:33" ht="15.75" customHeight="1" x14ac:dyDescent="0.15">
      <c r="A2384" s="3">
        <v>22761</v>
      </c>
      <c r="B2384" s="3">
        <v>2382</v>
      </c>
      <c r="C2384" s="3">
        <v>235</v>
      </c>
      <c r="D2384" s="3" t="s">
        <v>2860</v>
      </c>
      <c r="E2384" s="3" t="s">
        <v>11146</v>
      </c>
      <c r="F2384" s="3" t="s">
        <v>947</v>
      </c>
      <c r="G2384" s="3" t="s">
        <v>389</v>
      </c>
      <c r="H2384" s="3" t="s">
        <v>13526</v>
      </c>
      <c r="I2384" s="15"/>
      <c r="J2384" s="3">
        <v>161.79220000000001</v>
      </c>
      <c r="K2384" s="3">
        <v>265117000</v>
      </c>
      <c r="L2384" s="3" t="s">
        <v>50</v>
      </c>
      <c r="M2384" s="3">
        <v>2</v>
      </c>
      <c r="N2384" s="3" t="s">
        <v>2860</v>
      </c>
      <c r="O2384" s="3" t="s">
        <v>11146</v>
      </c>
      <c r="P2384" s="3" t="s">
        <v>104</v>
      </c>
      <c r="Q2384" s="3" t="s">
        <v>17772</v>
      </c>
      <c r="R2384" s="5" t="s">
        <v>22823</v>
      </c>
      <c r="S2384" s="3" t="s">
        <v>13526</v>
      </c>
      <c r="T2384" s="3" t="s">
        <v>389</v>
      </c>
      <c r="V2384" s="3">
        <v>26</v>
      </c>
      <c r="W2384" s="3">
        <v>0</v>
      </c>
      <c r="X2384" s="3">
        <v>70</v>
      </c>
      <c r="Y2384" s="3">
        <v>2382</v>
      </c>
      <c r="Z2384" s="3" t="s">
        <v>50</v>
      </c>
      <c r="AA2384" s="3">
        <v>235</v>
      </c>
      <c r="AB2384" s="3">
        <v>170</v>
      </c>
      <c r="AC2384" s="3">
        <v>265117000</v>
      </c>
      <c r="AD2384" s="3">
        <v>101270000</v>
      </c>
      <c r="AF2384" s="3">
        <v>11</v>
      </c>
      <c r="AG2384" s="3">
        <v>373</v>
      </c>
    </row>
    <row r="2385" spans="1:33" ht="15.75" customHeight="1" x14ac:dyDescent="0.15">
      <c r="A2385" s="3">
        <v>25946</v>
      </c>
      <c r="B2385" s="3">
        <v>2383</v>
      </c>
      <c r="C2385" s="3">
        <v>130</v>
      </c>
      <c r="D2385" s="3" t="s">
        <v>2863</v>
      </c>
      <c r="E2385" s="3" t="s">
        <v>22825</v>
      </c>
      <c r="F2385" s="3" t="s">
        <v>36</v>
      </c>
      <c r="G2385" s="3" t="s">
        <v>37</v>
      </c>
      <c r="H2385" s="3" t="s">
        <v>10125</v>
      </c>
      <c r="I2385" s="3" t="s">
        <v>39</v>
      </c>
      <c r="J2385" s="3">
        <v>161.72730000000001</v>
      </c>
      <c r="K2385" s="3">
        <v>18938622</v>
      </c>
      <c r="L2385" s="3" t="s">
        <v>478</v>
      </c>
      <c r="M2385" s="3">
        <v>0</v>
      </c>
      <c r="N2385" s="3" t="s">
        <v>2863</v>
      </c>
      <c r="O2385" s="3" t="s">
        <v>22825</v>
      </c>
      <c r="P2385" s="8">
        <v>39814</v>
      </c>
      <c r="Q2385" s="3" t="s">
        <v>12326</v>
      </c>
      <c r="R2385" s="5" t="s">
        <v>22827</v>
      </c>
      <c r="S2385" s="3" t="s">
        <v>10125</v>
      </c>
      <c r="T2385" s="3" t="s">
        <v>37</v>
      </c>
      <c r="V2385" s="3">
        <v>127</v>
      </c>
      <c r="W2385" s="3">
        <v>127</v>
      </c>
      <c r="X2385" s="3">
        <v>59</v>
      </c>
      <c r="Y2385" s="3">
        <v>2383</v>
      </c>
      <c r="Z2385" s="3" t="s">
        <v>478</v>
      </c>
      <c r="AA2385" s="3">
        <v>130</v>
      </c>
      <c r="AB2385" s="3">
        <v>60</v>
      </c>
      <c r="AC2385" s="3">
        <v>18938622</v>
      </c>
      <c r="AD2385" s="3">
        <v>7236013</v>
      </c>
      <c r="AE2385" s="3" t="s">
        <v>39</v>
      </c>
      <c r="AF2385" s="3">
        <v>15</v>
      </c>
      <c r="AG2385" s="3">
        <v>2</v>
      </c>
    </row>
    <row r="2386" spans="1:33" ht="15.75" customHeight="1" x14ac:dyDescent="0.15">
      <c r="A2386" s="3">
        <v>26413</v>
      </c>
      <c r="B2386" s="3">
        <v>2384</v>
      </c>
      <c r="C2386" s="3">
        <v>6</v>
      </c>
      <c r="D2386" s="3" t="s">
        <v>2867</v>
      </c>
      <c r="E2386" s="3" t="s">
        <v>22828</v>
      </c>
      <c r="F2386" s="3" t="s">
        <v>4061</v>
      </c>
      <c r="G2386" s="3" t="s">
        <v>446</v>
      </c>
      <c r="H2386" s="3" t="s">
        <v>2435</v>
      </c>
      <c r="I2386" s="3" t="s">
        <v>2435</v>
      </c>
      <c r="J2386" s="3">
        <v>161.68790000000001</v>
      </c>
      <c r="K2386" s="3">
        <v>2240064</v>
      </c>
      <c r="L2386" s="3" t="s">
        <v>59</v>
      </c>
      <c r="M2386" s="3">
        <v>0</v>
      </c>
      <c r="N2386" s="3" t="s">
        <v>2867</v>
      </c>
      <c r="O2386" s="3" t="s">
        <v>22828</v>
      </c>
      <c r="P2386" s="8">
        <v>39083</v>
      </c>
      <c r="Q2386" s="3" t="s">
        <v>17784</v>
      </c>
      <c r="R2386" s="5" t="s">
        <v>22831</v>
      </c>
      <c r="S2386" s="3" t="s">
        <v>2435</v>
      </c>
      <c r="T2386" s="3" t="s">
        <v>446</v>
      </c>
      <c r="V2386" s="3">
        <v>94</v>
      </c>
      <c r="W2386" s="3">
        <v>90</v>
      </c>
      <c r="X2386" s="3">
        <v>127</v>
      </c>
      <c r="Y2386" s="3">
        <v>2384</v>
      </c>
      <c r="Z2386" s="3" t="s">
        <v>59</v>
      </c>
      <c r="AA2386" s="3">
        <v>6</v>
      </c>
      <c r="AB2386" s="3">
        <v>3</v>
      </c>
      <c r="AC2386" s="3">
        <v>2240064</v>
      </c>
      <c r="AD2386" s="3">
        <v>856006</v>
      </c>
      <c r="AE2386" s="3" t="s">
        <v>2435</v>
      </c>
      <c r="AF2386" s="3">
        <v>17</v>
      </c>
      <c r="AG2386" s="3">
        <v>29</v>
      </c>
    </row>
    <row r="2387" spans="1:33" ht="15.75" customHeight="1" x14ac:dyDescent="0.15">
      <c r="A2387" s="3">
        <v>23559</v>
      </c>
      <c r="B2387" s="3">
        <v>2385</v>
      </c>
      <c r="C2387" s="3">
        <v>42</v>
      </c>
      <c r="D2387" s="3" t="s">
        <v>2870</v>
      </c>
      <c r="E2387" s="3" t="s">
        <v>22833</v>
      </c>
      <c r="F2387" s="3" t="s">
        <v>297</v>
      </c>
      <c r="G2387" s="3" t="s">
        <v>146</v>
      </c>
      <c r="H2387" s="3" t="s">
        <v>2725</v>
      </c>
      <c r="I2387" s="3" t="s">
        <v>2725</v>
      </c>
      <c r="J2387" s="3">
        <v>161.64689999999999</v>
      </c>
      <c r="K2387" s="3">
        <v>3334148</v>
      </c>
      <c r="L2387" s="3" t="s">
        <v>66</v>
      </c>
      <c r="M2387" s="3">
        <v>1</v>
      </c>
      <c r="N2387" s="3" t="s">
        <v>2870</v>
      </c>
      <c r="O2387" s="3" t="s">
        <v>22833</v>
      </c>
      <c r="P2387" s="3" t="s">
        <v>179</v>
      </c>
      <c r="Q2387" s="3" t="s">
        <v>17791</v>
      </c>
      <c r="R2387" s="5" t="s">
        <v>22834</v>
      </c>
      <c r="S2387" s="3" t="s">
        <v>2725</v>
      </c>
      <c r="T2387" s="3" t="s">
        <v>146</v>
      </c>
      <c r="V2387" s="3">
        <v>58</v>
      </c>
      <c r="X2387" s="3">
        <v>127</v>
      </c>
      <c r="Y2387" s="3">
        <v>2385</v>
      </c>
      <c r="Z2387" s="3" t="s">
        <v>66</v>
      </c>
      <c r="AA2387" s="3">
        <v>42</v>
      </c>
      <c r="AB2387" s="3">
        <v>6</v>
      </c>
      <c r="AC2387" s="3">
        <v>3334148</v>
      </c>
      <c r="AD2387" s="3">
        <v>1274293</v>
      </c>
      <c r="AE2387" s="3" t="s">
        <v>2725</v>
      </c>
      <c r="AF2387" s="3">
        <v>9</v>
      </c>
      <c r="AG2387" s="3">
        <v>30</v>
      </c>
    </row>
    <row r="2388" spans="1:33" ht="15.75" customHeight="1" x14ac:dyDescent="0.15">
      <c r="A2388" s="3">
        <v>25347</v>
      </c>
      <c r="B2388" s="3">
        <v>2386</v>
      </c>
      <c r="C2388" s="3">
        <v>13</v>
      </c>
      <c r="D2388" s="3" t="s">
        <v>2873</v>
      </c>
      <c r="E2388" s="3" t="s">
        <v>22836</v>
      </c>
      <c r="F2388" s="3" t="s">
        <v>96</v>
      </c>
      <c r="G2388" s="3" t="s">
        <v>61</v>
      </c>
      <c r="H2388" s="3" t="s">
        <v>218</v>
      </c>
      <c r="I2388" s="3" t="s">
        <v>63</v>
      </c>
      <c r="J2388" s="3">
        <v>161.63990000000001</v>
      </c>
      <c r="K2388" s="3">
        <v>2660399</v>
      </c>
      <c r="L2388" s="3" t="s">
        <v>162</v>
      </c>
      <c r="M2388" s="3">
        <v>0</v>
      </c>
      <c r="N2388" s="3" t="s">
        <v>2873</v>
      </c>
      <c r="O2388" s="3" t="s">
        <v>22836</v>
      </c>
      <c r="P2388" s="8">
        <v>36161</v>
      </c>
      <c r="Q2388" s="3" t="s">
        <v>17796</v>
      </c>
      <c r="R2388" s="5" t="s">
        <v>22837</v>
      </c>
      <c r="S2388" s="3" t="s">
        <v>218</v>
      </c>
      <c r="T2388" s="3" t="s">
        <v>61</v>
      </c>
      <c r="V2388" s="3">
        <v>127</v>
      </c>
      <c r="W2388" s="3">
        <v>127</v>
      </c>
      <c r="X2388" s="3">
        <v>127</v>
      </c>
      <c r="Y2388" s="3">
        <v>2386</v>
      </c>
      <c r="Z2388" s="3" t="s">
        <v>162</v>
      </c>
      <c r="AA2388" s="3">
        <v>13</v>
      </c>
      <c r="AB2388" s="3">
        <v>4</v>
      </c>
      <c r="AC2388" s="3">
        <v>2660399</v>
      </c>
      <c r="AD2388" s="3">
        <v>1016817</v>
      </c>
      <c r="AE2388" s="3" t="s">
        <v>63</v>
      </c>
      <c r="AF2388" s="3">
        <v>8</v>
      </c>
      <c r="AG2388" s="3">
        <v>3</v>
      </c>
    </row>
    <row r="2389" spans="1:33" ht="15.75" customHeight="1" x14ac:dyDescent="0.15">
      <c r="A2389" s="3">
        <v>23474</v>
      </c>
      <c r="B2389" s="3">
        <v>2387</v>
      </c>
      <c r="C2389" s="3">
        <v>130</v>
      </c>
      <c r="D2389" s="3" t="s">
        <v>2877</v>
      </c>
      <c r="E2389" s="3" t="s">
        <v>22838</v>
      </c>
      <c r="F2389" s="3" t="s">
        <v>269</v>
      </c>
      <c r="G2389" s="3" t="s">
        <v>133</v>
      </c>
      <c r="H2389" s="3" t="s">
        <v>1963</v>
      </c>
      <c r="I2389" s="3" t="s">
        <v>1963</v>
      </c>
      <c r="J2389" s="3">
        <v>161.46340000000001</v>
      </c>
      <c r="K2389" s="3">
        <v>30516466</v>
      </c>
      <c r="L2389" s="3" t="s">
        <v>221</v>
      </c>
      <c r="M2389" s="3">
        <v>1</v>
      </c>
      <c r="N2389" s="3" t="s">
        <v>2877</v>
      </c>
      <c r="O2389" s="3" t="s">
        <v>22838</v>
      </c>
      <c r="P2389" s="3" t="s">
        <v>1063</v>
      </c>
      <c r="Q2389" s="3" t="s">
        <v>17801</v>
      </c>
      <c r="R2389" s="5" t="s">
        <v>22840</v>
      </c>
      <c r="S2389" s="3" t="s">
        <v>1963</v>
      </c>
      <c r="T2389" s="3" t="s">
        <v>133</v>
      </c>
      <c r="V2389" s="3">
        <v>65</v>
      </c>
      <c r="W2389" s="3">
        <v>24</v>
      </c>
      <c r="X2389" s="3">
        <v>127</v>
      </c>
      <c r="Y2389" s="3">
        <v>2387</v>
      </c>
      <c r="Z2389" s="3" t="s">
        <v>221</v>
      </c>
      <c r="AA2389" s="3">
        <v>130</v>
      </c>
      <c r="AB2389" s="3">
        <v>106</v>
      </c>
      <c r="AC2389" s="3">
        <v>30516466</v>
      </c>
      <c r="AD2389" s="3">
        <v>11671409</v>
      </c>
      <c r="AE2389" s="3" t="s">
        <v>1963</v>
      </c>
      <c r="AF2389" s="3">
        <v>2</v>
      </c>
      <c r="AG2389" s="3">
        <v>43</v>
      </c>
    </row>
    <row r="2390" spans="1:33" ht="15.75" customHeight="1" x14ac:dyDescent="0.15">
      <c r="A2390" s="3">
        <v>25035</v>
      </c>
      <c r="B2390" s="3">
        <v>2388</v>
      </c>
      <c r="C2390" s="3">
        <v>141</v>
      </c>
      <c r="D2390" s="3" t="s">
        <v>2901</v>
      </c>
      <c r="E2390" s="3" t="s">
        <v>22842</v>
      </c>
      <c r="F2390" s="3" t="s">
        <v>331</v>
      </c>
      <c r="G2390" s="3" t="s">
        <v>167</v>
      </c>
      <c r="H2390" s="3" t="s">
        <v>283</v>
      </c>
      <c r="I2390" s="3" t="s">
        <v>283</v>
      </c>
      <c r="J2390" s="3">
        <v>161.42189999999999</v>
      </c>
      <c r="K2390" s="3">
        <v>28345615</v>
      </c>
      <c r="L2390" s="3" t="s">
        <v>101</v>
      </c>
      <c r="M2390" s="3">
        <v>0</v>
      </c>
      <c r="N2390" s="3" t="s">
        <v>2901</v>
      </c>
      <c r="O2390" s="3" t="s">
        <v>22842</v>
      </c>
      <c r="P2390" s="3" t="s">
        <v>1029</v>
      </c>
      <c r="Q2390" s="3" t="s">
        <v>17806</v>
      </c>
      <c r="R2390" s="5" t="s">
        <v>22845</v>
      </c>
      <c r="S2390" s="3" t="s">
        <v>283</v>
      </c>
      <c r="T2390" s="3" t="s">
        <v>167</v>
      </c>
      <c r="V2390" s="3">
        <v>127</v>
      </c>
      <c r="W2390" s="3">
        <v>57</v>
      </c>
      <c r="X2390" s="3">
        <v>127</v>
      </c>
      <c r="Y2390" s="3">
        <v>2388</v>
      </c>
      <c r="Z2390" s="3" t="s">
        <v>101</v>
      </c>
      <c r="AA2390" s="3">
        <v>141</v>
      </c>
      <c r="AB2390" s="3">
        <v>37</v>
      </c>
      <c r="AC2390" s="3">
        <v>28345615</v>
      </c>
      <c r="AD2390" s="3">
        <v>10842861</v>
      </c>
      <c r="AE2390" s="3" t="s">
        <v>283</v>
      </c>
      <c r="AF2390" s="3">
        <v>10</v>
      </c>
      <c r="AG2390" s="3">
        <v>1</v>
      </c>
    </row>
    <row r="2391" spans="1:33" ht="15.75" customHeight="1" x14ac:dyDescent="0.15">
      <c r="A2391" s="3">
        <v>22165</v>
      </c>
      <c r="B2391" s="3">
        <v>2389</v>
      </c>
      <c r="C2391" s="3">
        <v>222</v>
      </c>
      <c r="D2391" s="3" t="s">
        <v>2904</v>
      </c>
      <c r="E2391" s="3" t="s">
        <v>22846</v>
      </c>
      <c r="F2391" s="3" t="s">
        <v>210</v>
      </c>
      <c r="G2391" s="3" t="s">
        <v>114</v>
      </c>
      <c r="H2391" s="3" t="s">
        <v>4929</v>
      </c>
      <c r="I2391" s="15"/>
      <c r="J2391" s="3">
        <v>161.37530000000001</v>
      </c>
      <c r="K2391" s="3">
        <v>31054000</v>
      </c>
      <c r="L2391" s="3" t="s">
        <v>215</v>
      </c>
      <c r="M2391" s="3">
        <v>2</v>
      </c>
      <c r="N2391" s="3" t="s">
        <v>2904</v>
      </c>
      <c r="O2391" s="3" t="s">
        <v>22846</v>
      </c>
      <c r="P2391" s="3" t="s">
        <v>104</v>
      </c>
      <c r="Q2391" s="3" t="s">
        <v>17815</v>
      </c>
      <c r="R2391" s="5" t="s">
        <v>22847</v>
      </c>
      <c r="S2391" s="3" t="s">
        <v>4929</v>
      </c>
      <c r="T2391" s="3" t="s">
        <v>114</v>
      </c>
      <c r="V2391" s="3">
        <v>52</v>
      </c>
      <c r="W2391" s="3">
        <v>0</v>
      </c>
      <c r="X2391" s="3">
        <v>123</v>
      </c>
      <c r="Y2391" s="3">
        <v>2389</v>
      </c>
      <c r="Z2391" s="3" t="s">
        <v>215</v>
      </c>
      <c r="AA2391" s="3">
        <v>222</v>
      </c>
      <c r="AB2391" s="3">
        <v>108</v>
      </c>
      <c r="AC2391" s="3">
        <v>31054000</v>
      </c>
      <c r="AD2391" s="3">
        <v>11881000</v>
      </c>
      <c r="AF2391" s="3">
        <v>7</v>
      </c>
      <c r="AG2391" s="3">
        <v>373</v>
      </c>
    </row>
    <row r="2392" spans="1:33" ht="15.75" customHeight="1" x14ac:dyDescent="0.15">
      <c r="A2392" s="3">
        <v>22396</v>
      </c>
      <c r="B2392" s="3">
        <v>2390</v>
      </c>
      <c r="C2392" s="3">
        <v>38</v>
      </c>
      <c r="D2392" s="3" t="s">
        <v>2928</v>
      </c>
      <c r="E2392" s="3" t="s">
        <v>22848</v>
      </c>
      <c r="F2392" s="3" t="s">
        <v>96</v>
      </c>
      <c r="G2392" s="3" t="s">
        <v>61</v>
      </c>
      <c r="H2392" s="3" t="s">
        <v>1902</v>
      </c>
      <c r="I2392" s="3" t="s">
        <v>63</v>
      </c>
      <c r="J2392" s="3">
        <v>161.2833</v>
      </c>
      <c r="K2392" s="3">
        <v>7426136</v>
      </c>
      <c r="L2392" s="3" t="s">
        <v>215</v>
      </c>
      <c r="M2392" s="3">
        <v>3</v>
      </c>
      <c r="N2392" s="3" t="s">
        <v>2928</v>
      </c>
      <c r="O2392" s="3" t="s">
        <v>22848</v>
      </c>
      <c r="P2392" s="3" t="s">
        <v>987</v>
      </c>
      <c r="Q2392" s="3" t="s">
        <v>17821</v>
      </c>
      <c r="R2392" s="5" t="s">
        <v>22850</v>
      </c>
      <c r="S2392" s="3" t="s">
        <v>1902</v>
      </c>
      <c r="T2392" s="3" t="s">
        <v>61</v>
      </c>
      <c r="V2392" s="3">
        <v>127</v>
      </c>
      <c r="W2392" s="3">
        <v>127</v>
      </c>
      <c r="X2392" s="3">
        <v>124</v>
      </c>
      <c r="Y2392" s="3">
        <v>2390</v>
      </c>
      <c r="Z2392" s="3" t="s">
        <v>215</v>
      </c>
      <c r="AA2392" s="3">
        <v>38</v>
      </c>
      <c r="AB2392" s="3">
        <v>14</v>
      </c>
      <c r="AC2392" s="3">
        <v>7426136</v>
      </c>
      <c r="AD2392" s="3">
        <v>2842178</v>
      </c>
      <c r="AE2392" s="3" t="s">
        <v>63</v>
      </c>
      <c r="AF2392" s="3">
        <v>7</v>
      </c>
      <c r="AG2392" s="3">
        <v>3</v>
      </c>
    </row>
    <row r="2393" spans="1:33" ht="15.75" customHeight="1" x14ac:dyDescent="0.15">
      <c r="A2393" s="3">
        <v>24964</v>
      </c>
      <c r="B2393" s="3">
        <v>2391</v>
      </c>
      <c r="C2393" s="3">
        <v>85</v>
      </c>
      <c r="D2393" s="3" t="s">
        <v>2933</v>
      </c>
      <c r="E2393" s="3" t="s">
        <v>22852</v>
      </c>
      <c r="F2393" s="3" t="s">
        <v>1105</v>
      </c>
      <c r="G2393" s="3" t="s">
        <v>486</v>
      </c>
      <c r="H2393" s="3" t="s">
        <v>13548</v>
      </c>
      <c r="I2393" s="3" t="s">
        <v>11652</v>
      </c>
      <c r="J2393" s="3">
        <v>161.07089999999999</v>
      </c>
      <c r="K2393" s="3">
        <v>5104400</v>
      </c>
      <c r="L2393" s="3" t="s">
        <v>364</v>
      </c>
      <c r="M2393" s="3">
        <v>0</v>
      </c>
      <c r="N2393" s="3" t="s">
        <v>2933</v>
      </c>
      <c r="O2393" s="3" t="s">
        <v>22852</v>
      </c>
      <c r="P2393" s="3" t="s">
        <v>1029</v>
      </c>
      <c r="Q2393" s="3" t="s">
        <v>17826</v>
      </c>
      <c r="R2393" s="5" t="s">
        <v>22854</v>
      </c>
      <c r="S2393" s="3" t="s">
        <v>13548</v>
      </c>
      <c r="T2393" s="3" t="s">
        <v>486</v>
      </c>
      <c r="V2393" s="3">
        <v>47</v>
      </c>
      <c r="W2393" s="3">
        <v>0</v>
      </c>
      <c r="X2393" s="3">
        <v>106</v>
      </c>
      <c r="Y2393" s="3">
        <v>2391</v>
      </c>
      <c r="Z2393" s="3" t="s">
        <v>364</v>
      </c>
      <c r="AA2393" s="3">
        <v>85</v>
      </c>
      <c r="AB2393" s="3">
        <v>15</v>
      </c>
      <c r="AC2393" s="3">
        <v>5104400</v>
      </c>
      <c r="AD2393" s="3">
        <v>1955178</v>
      </c>
      <c r="AF2393" s="3">
        <v>20</v>
      </c>
      <c r="AG2393" s="3">
        <v>307</v>
      </c>
    </row>
    <row r="2394" spans="1:33" ht="15.75" customHeight="1" x14ac:dyDescent="0.15">
      <c r="A2394" s="3">
        <v>1773</v>
      </c>
      <c r="B2394" s="3">
        <v>2392</v>
      </c>
      <c r="C2394" s="3">
        <v>622</v>
      </c>
      <c r="D2394" s="3" t="s">
        <v>2937</v>
      </c>
      <c r="E2394" s="3" t="s">
        <v>22855</v>
      </c>
      <c r="F2394" s="3" t="s">
        <v>3068</v>
      </c>
      <c r="G2394" s="3" t="s">
        <v>606</v>
      </c>
      <c r="H2394" s="3" t="s">
        <v>13551</v>
      </c>
      <c r="I2394" s="3" t="s">
        <v>17834</v>
      </c>
      <c r="J2394" s="3">
        <v>160.91159999999999</v>
      </c>
      <c r="K2394" s="3">
        <v>54558307</v>
      </c>
      <c r="L2394" s="3" t="s">
        <v>538</v>
      </c>
      <c r="M2394" s="3">
        <v>6</v>
      </c>
      <c r="N2394" s="3" t="s">
        <v>2937</v>
      </c>
      <c r="O2394" s="3" t="s">
        <v>22855</v>
      </c>
      <c r="P2394" s="3" t="s">
        <v>381</v>
      </c>
      <c r="Q2394" s="3" t="s">
        <v>17831</v>
      </c>
      <c r="R2394" s="5" t="s">
        <v>22857</v>
      </c>
      <c r="S2394" s="3" t="s">
        <v>13551</v>
      </c>
      <c r="T2394" s="3" t="s">
        <v>606</v>
      </c>
      <c r="V2394" s="3">
        <v>56</v>
      </c>
      <c r="W2394" s="3">
        <v>0</v>
      </c>
      <c r="X2394" s="3">
        <v>77</v>
      </c>
      <c r="Y2394" s="3">
        <v>2392</v>
      </c>
      <c r="Z2394" s="3" t="s">
        <v>538</v>
      </c>
      <c r="AA2394" s="3">
        <v>622</v>
      </c>
      <c r="AB2394" s="3">
        <v>273</v>
      </c>
      <c r="AC2394" s="3">
        <v>54558307</v>
      </c>
      <c r="AD2394" s="3">
        <v>20910645</v>
      </c>
      <c r="AF2394" s="3">
        <v>3</v>
      </c>
      <c r="AG2394" s="3">
        <v>186</v>
      </c>
    </row>
    <row r="2395" spans="1:33" ht="15.75" customHeight="1" x14ac:dyDescent="0.15">
      <c r="A2395" s="3">
        <v>8141</v>
      </c>
      <c r="B2395" s="3">
        <v>2393</v>
      </c>
      <c r="C2395" s="3">
        <v>199</v>
      </c>
      <c r="D2395" s="3" t="s">
        <v>2941</v>
      </c>
      <c r="E2395" s="3" t="s">
        <v>22859</v>
      </c>
      <c r="F2395" s="3" t="s">
        <v>1009</v>
      </c>
      <c r="G2395" s="3" t="s">
        <v>403</v>
      </c>
      <c r="H2395" s="3" t="s">
        <v>11604</v>
      </c>
      <c r="I2395" s="3" t="s">
        <v>1032</v>
      </c>
      <c r="J2395" s="3">
        <v>160.8724</v>
      </c>
      <c r="K2395" s="3">
        <v>1052691617</v>
      </c>
      <c r="L2395" s="3" t="s">
        <v>59</v>
      </c>
      <c r="M2395" s="3">
        <v>7</v>
      </c>
      <c r="N2395" s="3" t="s">
        <v>2941</v>
      </c>
      <c r="O2395" s="3" t="s">
        <v>22859</v>
      </c>
      <c r="P2395" s="3" t="s">
        <v>1029</v>
      </c>
      <c r="Q2395" s="3" t="s">
        <v>17839</v>
      </c>
      <c r="R2395" s="5" t="s">
        <v>22861</v>
      </c>
      <c r="S2395" s="3" t="s">
        <v>11604</v>
      </c>
      <c r="T2395" s="3" t="s">
        <v>403</v>
      </c>
      <c r="V2395" s="3">
        <v>73</v>
      </c>
      <c r="W2395" s="3">
        <v>58</v>
      </c>
      <c r="X2395" s="3">
        <v>127</v>
      </c>
      <c r="Y2395" s="3">
        <v>2393</v>
      </c>
      <c r="Z2395" s="3" t="s">
        <v>59</v>
      </c>
      <c r="AA2395" s="3">
        <v>199</v>
      </c>
      <c r="AB2395" s="3">
        <v>110</v>
      </c>
      <c r="AC2395" s="3">
        <v>1052691617</v>
      </c>
      <c r="AD2395" s="3">
        <v>403527388</v>
      </c>
      <c r="AE2395" s="3" t="s">
        <v>1032</v>
      </c>
      <c r="AF2395" s="3">
        <v>17</v>
      </c>
      <c r="AG2395" s="3">
        <v>49</v>
      </c>
    </row>
    <row r="2396" spans="1:33" ht="15.75" customHeight="1" x14ac:dyDescent="0.15">
      <c r="A2396" s="3">
        <v>3074</v>
      </c>
      <c r="B2396" s="3">
        <v>2394</v>
      </c>
      <c r="C2396" s="3">
        <v>300</v>
      </c>
      <c r="D2396" s="3" t="s">
        <v>2959</v>
      </c>
      <c r="E2396" s="3" t="s">
        <v>22863</v>
      </c>
      <c r="F2396" s="3" t="s">
        <v>1105</v>
      </c>
      <c r="G2396" s="3" t="s">
        <v>486</v>
      </c>
      <c r="H2396" s="3" t="s">
        <v>8947</v>
      </c>
      <c r="I2396" s="3" t="s">
        <v>488</v>
      </c>
      <c r="J2396" s="3">
        <v>160.8717</v>
      </c>
      <c r="K2396" s="3">
        <v>35063620</v>
      </c>
      <c r="L2396" s="3" t="s">
        <v>162</v>
      </c>
      <c r="M2396" s="3">
        <v>7</v>
      </c>
      <c r="N2396" s="3" t="s">
        <v>2959</v>
      </c>
      <c r="O2396" s="3" t="s">
        <v>22863</v>
      </c>
      <c r="P2396" s="3" t="s">
        <v>1107</v>
      </c>
      <c r="Q2396" s="3" t="s">
        <v>17842</v>
      </c>
      <c r="R2396" s="5" t="s">
        <v>22865</v>
      </c>
      <c r="S2396" s="3" t="s">
        <v>8947</v>
      </c>
      <c r="T2396" s="3" t="s">
        <v>486</v>
      </c>
      <c r="V2396" s="3">
        <v>48</v>
      </c>
      <c r="W2396" s="3">
        <v>33</v>
      </c>
      <c r="X2396" s="3">
        <v>127</v>
      </c>
      <c r="Y2396" s="3">
        <v>2394</v>
      </c>
      <c r="Z2396" s="3" t="s">
        <v>162</v>
      </c>
      <c r="AA2396" s="3">
        <v>300</v>
      </c>
      <c r="AB2396" s="3">
        <v>145</v>
      </c>
      <c r="AC2396" s="3">
        <v>35063620</v>
      </c>
      <c r="AD2396" s="3">
        <v>13440944</v>
      </c>
      <c r="AE2396" s="3" t="s">
        <v>488</v>
      </c>
      <c r="AF2396" s="3">
        <v>8</v>
      </c>
      <c r="AG2396" s="3">
        <v>50</v>
      </c>
    </row>
    <row r="2397" spans="1:33" ht="15.75" customHeight="1" x14ac:dyDescent="0.15">
      <c r="A2397" s="3">
        <v>24200</v>
      </c>
      <c r="B2397" s="3">
        <v>2395</v>
      </c>
      <c r="C2397" s="3">
        <v>30</v>
      </c>
      <c r="D2397" s="3" t="s">
        <v>2965</v>
      </c>
      <c r="E2397" s="3" t="s">
        <v>22867</v>
      </c>
      <c r="F2397" s="3" t="s">
        <v>96</v>
      </c>
      <c r="G2397" s="3" t="s">
        <v>61</v>
      </c>
      <c r="H2397" s="3" t="s">
        <v>13558</v>
      </c>
      <c r="I2397" s="3" t="s">
        <v>17849</v>
      </c>
      <c r="J2397" s="3">
        <v>160.80189999999999</v>
      </c>
      <c r="K2397" s="3">
        <v>6557854</v>
      </c>
      <c r="L2397" s="3" t="s">
        <v>364</v>
      </c>
      <c r="M2397" s="3">
        <v>1</v>
      </c>
      <c r="N2397" s="3" t="s">
        <v>2965</v>
      </c>
      <c r="O2397" s="3" t="s">
        <v>22867</v>
      </c>
      <c r="P2397" s="3" t="s">
        <v>3926</v>
      </c>
      <c r="Q2397" s="3" t="s">
        <v>17845</v>
      </c>
      <c r="R2397" s="5" t="s">
        <v>22869</v>
      </c>
      <c r="S2397" s="3" t="s">
        <v>13558</v>
      </c>
      <c r="T2397" s="3" t="s">
        <v>61</v>
      </c>
      <c r="V2397" s="3">
        <v>127</v>
      </c>
      <c r="W2397" s="3">
        <v>0</v>
      </c>
      <c r="X2397" s="3">
        <v>107</v>
      </c>
      <c r="Y2397" s="3">
        <v>2395</v>
      </c>
      <c r="Z2397" s="3" t="s">
        <v>364</v>
      </c>
      <c r="AA2397" s="3">
        <v>30</v>
      </c>
      <c r="AB2397" s="3">
        <v>25</v>
      </c>
      <c r="AC2397" s="3">
        <v>6557854</v>
      </c>
      <c r="AD2397" s="3">
        <v>2514496</v>
      </c>
      <c r="AF2397" s="3">
        <v>20</v>
      </c>
      <c r="AG2397" s="3">
        <v>317</v>
      </c>
    </row>
    <row r="2398" spans="1:33" ht="15.75" customHeight="1" x14ac:dyDescent="0.15">
      <c r="A2398" s="3">
        <v>25711</v>
      </c>
      <c r="B2398" s="3">
        <v>2396</v>
      </c>
      <c r="C2398" s="3">
        <v>25</v>
      </c>
      <c r="D2398" s="3" t="s">
        <v>2968</v>
      </c>
      <c r="E2398" s="3" t="s">
        <v>22870</v>
      </c>
      <c r="F2398" s="3" t="s">
        <v>1072</v>
      </c>
      <c r="G2398" s="3" t="s">
        <v>575</v>
      </c>
      <c r="H2398" s="3" t="s">
        <v>5414</v>
      </c>
      <c r="I2398" s="3" t="s">
        <v>127</v>
      </c>
      <c r="J2398" s="3">
        <v>160.6651</v>
      </c>
      <c r="K2398" s="3">
        <v>2419233</v>
      </c>
      <c r="L2398" s="3" t="s">
        <v>221</v>
      </c>
      <c r="M2398" s="3">
        <v>0</v>
      </c>
      <c r="N2398" s="3" t="s">
        <v>2968</v>
      </c>
      <c r="O2398" s="3" t="s">
        <v>22870</v>
      </c>
      <c r="P2398" s="8">
        <v>39083</v>
      </c>
      <c r="Q2398" s="3" t="s">
        <v>17852</v>
      </c>
      <c r="R2398" s="5" t="s">
        <v>22872</v>
      </c>
      <c r="S2398" s="3" t="s">
        <v>5414</v>
      </c>
      <c r="T2398" s="3" t="s">
        <v>575</v>
      </c>
      <c r="V2398" s="3">
        <v>53</v>
      </c>
      <c r="W2398" s="3">
        <v>30</v>
      </c>
      <c r="X2398" s="3">
        <v>127</v>
      </c>
      <c r="Y2398" s="3">
        <v>2396</v>
      </c>
      <c r="Z2398" s="3" t="s">
        <v>221</v>
      </c>
      <c r="AA2398" s="3">
        <v>25</v>
      </c>
      <c r="AB2398" s="3">
        <v>10</v>
      </c>
      <c r="AC2398" s="3">
        <v>2419233</v>
      </c>
      <c r="AD2398" s="3">
        <v>928100</v>
      </c>
      <c r="AE2398" s="3" t="s">
        <v>127</v>
      </c>
      <c r="AF2398" s="3">
        <v>2</v>
      </c>
      <c r="AG2398" s="3">
        <v>10</v>
      </c>
    </row>
    <row r="2399" spans="1:33" ht="15.75" customHeight="1" x14ac:dyDescent="0.15">
      <c r="A2399" s="3">
        <v>21311</v>
      </c>
      <c r="B2399" s="3">
        <v>2397</v>
      </c>
      <c r="C2399" s="3">
        <v>84</v>
      </c>
      <c r="D2399" s="3" t="s">
        <v>2972</v>
      </c>
      <c r="E2399" s="3" t="s">
        <v>22874</v>
      </c>
      <c r="F2399" s="3" t="s">
        <v>297</v>
      </c>
      <c r="G2399" s="3" t="s">
        <v>146</v>
      </c>
      <c r="H2399" s="3" t="s">
        <v>10342</v>
      </c>
      <c r="I2399" s="3" t="s">
        <v>2725</v>
      </c>
      <c r="J2399" s="3">
        <v>160.63999999999999</v>
      </c>
      <c r="K2399" s="3">
        <v>12012074</v>
      </c>
      <c r="L2399" s="3" t="s">
        <v>59</v>
      </c>
      <c r="M2399" s="3">
        <v>2</v>
      </c>
      <c r="N2399" s="3" t="s">
        <v>2972</v>
      </c>
      <c r="O2399" s="3" t="s">
        <v>22874</v>
      </c>
      <c r="P2399" s="3" t="s">
        <v>41</v>
      </c>
      <c r="Q2399" s="3" t="s">
        <v>17861</v>
      </c>
      <c r="R2399" s="5" t="s">
        <v>22876</v>
      </c>
      <c r="S2399" s="3" t="s">
        <v>10342</v>
      </c>
      <c r="T2399" s="3" t="s">
        <v>146</v>
      </c>
      <c r="V2399" s="3">
        <v>59</v>
      </c>
      <c r="X2399" s="3">
        <v>127</v>
      </c>
      <c r="Y2399" s="3">
        <v>2397</v>
      </c>
      <c r="Z2399" s="3" t="s">
        <v>59</v>
      </c>
      <c r="AA2399" s="3">
        <v>84</v>
      </c>
      <c r="AB2399" s="3">
        <v>32</v>
      </c>
      <c r="AC2399" s="3">
        <v>12012074</v>
      </c>
      <c r="AD2399" s="3">
        <v>4608684</v>
      </c>
      <c r="AE2399" s="3" t="s">
        <v>2725</v>
      </c>
      <c r="AF2399" s="3">
        <v>17</v>
      </c>
      <c r="AG2399" s="3">
        <v>30</v>
      </c>
    </row>
    <row r="2400" spans="1:33" ht="15.75" customHeight="1" x14ac:dyDescent="0.15">
      <c r="A2400" s="3">
        <v>24109</v>
      </c>
      <c r="B2400" s="3">
        <v>2398</v>
      </c>
      <c r="C2400" s="3">
        <v>10</v>
      </c>
      <c r="D2400" s="3" t="s">
        <v>2978</v>
      </c>
      <c r="E2400" s="3" t="s">
        <v>22878</v>
      </c>
      <c r="F2400" s="3" t="s">
        <v>314</v>
      </c>
      <c r="G2400" s="3" t="s">
        <v>153</v>
      </c>
      <c r="H2400" s="3" t="s">
        <v>154</v>
      </c>
      <c r="I2400" s="3" t="s">
        <v>1401</v>
      </c>
      <c r="J2400" s="3">
        <v>160.62790000000001</v>
      </c>
      <c r="K2400" s="3">
        <v>2668692</v>
      </c>
      <c r="L2400" s="3" t="s">
        <v>59</v>
      </c>
      <c r="M2400" s="3">
        <v>1</v>
      </c>
      <c r="N2400" s="3" t="s">
        <v>2978</v>
      </c>
      <c r="O2400" s="3" t="s">
        <v>22878</v>
      </c>
      <c r="P2400" s="3" t="s">
        <v>690</v>
      </c>
      <c r="Q2400" s="3" t="s">
        <v>17873</v>
      </c>
      <c r="R2400" s="5" t="s">
        <v>22880</v>
      </c>
      <c r="S2400" s="3" t="s">
        <v>154</v>
      </c>
      <c r="T2400" s="3" t="s">
        <v>153</v>
      </c>
      <c r="V2400" s="3">
        <v>15</v>
      </c>
      <c r="W2400" s="3">
        <v>0</v>
      </c>
      <c r="X2400" s="3">
        <v>127</v>
      </c>
      <c r="Y2400" s="3">
        <v>2398</v>
      </c>
      <c r="Z2400" s="3" t="s">
        <v>59</v>
      </c>
      <c r="AA2400" s="3">
        <v>10</v>
      </c>
      <c r="AB2400" s="3">
        <v>3</v>
      </c>
      <c r="AC2400" s="3">
        <v>2668692</v>
      </c>
      <c r="AD2400" s="3">
        <v>1023947</v>
      </c>
      <c r="AF2400" s="3">
        <v>17</v>
      </c>
      <c r="AG2400" s="3">
        <v>21</v>
      </c>
    </row>
    <row r="2401" spans="1:33" ht="15.75" customHeight="1" x14ac:dyDescent="0.15">
      <c r="A2401" s="3">
        <v>21665</v>
      </c>
      <c r="B2401" s="3">
        <v>2399</v>
      </c>
      <c r="C2401" s="3">
        <v>51</v>
      </c>
      <c r="D2401" s="3" t="s">
        <v>2983</v>
      </c>
      <c r="E2401" s="3" t="s">
        <v>22881</v>
      </c>
      <c r="F2401" s="3" t="s">
        <v>475</v>
      </c>
      <c r="G2401" s="3" t="s">
        <v>277</v>
      </c>
      <c r="H2401" s="3" t="s">
        <v>991</v>
      </c>
      <c r="I2401" s="3" t="s">
        <v>203</v>
      </c>
      <c r="J2401" s="3">
        <v>160.60249999999999</v>
      </c>
      <c r="K2401" s="3">
        <v>6460313</v>
      </c>
      <c r="L2401" s="3" t="s">
        <v>66</v>
      </c>
      <c r="M2401" s="3">
        <v>1</v>
      </c>
      <c r="N2401" s="3" t="s">
        <v>2983</v>
      </c>
      <c r="O2401" s="3" t="s">
        <v>22881</v>
      </c>
      <c r="P2401" s="3" t="s">
        <v>1063</v>
      </c>
      <c r="Q2401" s="3" t="s">
        <v>4015</v>
      </c>
      <c r="R2401" s="5" t="s">
        <v>22882</v>
      </c>
      <c r="S2401" s="3" t="s">
        <v>991</v>
      </c>
      <c r="T2401" s="3" t="s">
        <v>277</v>
      </c>
      <c r="V2401" s="3">
        <v>127</v>
      </c>
      <c r="W2401" s="3">
        <v>127</v>
      </c>
      <c r="X2401" s="3">
        <v>127</v>
      </c>
      <c r="Y2401" s="3">
        <v>2399</v>
      </c>
      <c r="Z2401" s="3" t="s">
        <v>66</v>
      </c>
      <c r="AA2401" s="3">
        <v>51</v>
      </c>
      <c r="AB2401" s="3">
        <v>19</v>
      </c>
      <c r="AC2401" s="3">
        <v>6460313</v>
      </c>
      <c r="AD2401" s="3">
        <v>2478991</v>
      </c>
      <c r="AE2401" s="3" t="s">
        <v>203</v>
      </c>
      <c r="AF2401" s="3">
        <v>9</v>
      </c>
      <c r="AG2401" s="3">
        <v>9</v>
      </c>
    </row>
    <row r="2402" spans="1:33" ht="15.75" customHeight="1" x14ac:dyDescent="0.15">
      <c r="A2402" s="3">
        <v>23850</v>
      </c>
      <c r="B2402" s="3">
        <v>2400</v>
      </c>
      <c r="C2402" s="3">
        <v>31</v>
      </c>
      <c r="D2402" s="3" t="s">
        <v>2987</v>
      </c>
      <c r="E2402" s="3" t="s">
        <v>22883</v>
      </c>
      <c r="F2402" s="3" t="s">
        <v>36</v>
      </c>
      <c r="G2402" s="3" t="s">
        <v>37</v>
      </c>
      <c r="H2402" s="3" t="s">
        <v>39</v>
      </c>
      <c r="I2402" s="3" t="s">
        <v>39</v>
      </c>
      <c r="J2402" s="3">
        <v>160.54179999999999</v>
      </c>
      <c r="K2402" s="3">
        <v>5631987</v>
      </c>
      <c r="L2402" s="3" t="s">
        <v>59</v>
      </c>
      <c r="M2402" s="3">
        <v>1</v>
      </c>
      <c r="N2402" s="3" t="s">
        <v>2987</v>
      </c>
      <c r="O2402" s="3" t="s">
        <v>22883</v>
      </c>
      <c r="P2402" s="3" t="s">
        <v>41</v>
      </c>
      <c r="Q2402" s="3" t="s">
        <v>12031</v>
      </c>
      <c r="R2402" s="5" t="s">
        <v>22884</v>
      </c>
      <c r="S2402" s="3" t="s">
        <v>39</v>
      </c>
      <c r="T2402" s="3" t="s">
        <v>37</v>
      </c>
      <c r="V2402" s="3">
        <v>127</v>
      </c>
      <c r="W2402" s="3">
        <v>127</v>
      </c>
      <c r="X2402" s="3">
        <v>127</v>
      </c>
      <c r="Y2402" s="3">
        <v>2400</v>
      </c>
      <c r="Z2402" s="3" t="s">
        <v>59</v>
      </c>
      <c r="AA2402" s="3">
        <v>31</v>
      </c>
      <c r="AB2402" s="3">
        <v>7</v>
      </c>
      <c r="AC2402" s="3">
        <v>5631987</v>
      </c>
      <c r="AD2402" s="3">
        <v>2161644</v>
      </c>
      <c r="AE2402" s="3" t="s">
        <v>39</v>
      </c>
      <c r="AF2402" s="3">
        <v>17</v>
      </c>
      <c r="AG2402" s="3">
        <v>2</v>
      </c>
    </row>
    <row r="2403" spans="1:33" ht="15.75" customHeight="1" x14ac:dyDescent="0.15">
      <c r="A2403" s="3">
        <v>1904</v>
      </c>
      <c r="B2403" s="3">
        <v>2401</v>
      </c>
      <c r="C2403" s="3">
        <v>831</v>
      </c>
      <c r="D2403" s="3" t="s">
        <v>2991</v>
      </c>
      <c r="E2403" s="3" t="s">
        <v>22886</v>
      </c>
      <c r="F2403" s="3" t="s">
        <v>1318</v>
      </c>
      <c r="G2403" s="3" t="s">
        <v>707</v>
      </c>
      <c r="H2403" s="3" t="s">
        <v>7540</v>
      </c>
      <c r="I2403" s="3" t="s">
        <v>711</v>
      </c>
      <c r="J2403" s="3">
        <v>160.52879999999999</v>
      </c>
      <c r="K2403" s="3">
        <v>107601000</v>
      </c>
      <c r="L2403" s="3" t="s">
        <v>335</v>
      </c>
      <c r="M2403" s="3">
        <v>8</v>
      </c>
      <c r="N2403" s="3" t="s">
        <v>2991</v>
      </c>
      <c r="O2403" s="3" t="s">
        <v>22886</v>
      </c>
      <c r="P2403" s="3" t="s">
        <v>690</v>
      </c>
      <c r="Q2403" s="3" t="s">
        <v>17888</v>
      </c>
      <c r="R2403" s="5" t="s">
        <v>22888</v>
      </c>
      <c r="S2403" s="3" t="s">
        <v>7540</v>
      </c>
      <c r="T2403" s="3" t="s">
        <v>707</v>
      </c>
      <c r="V2403" s="3">
        <v>14</v>
      </c>
      <c r="W2403" s="3">
        <v>0</v>
      </c>
      <c r="X2403" s="3">
        <v>74</v>
      </c>
      <c r="Y2403" s="3">
        <v>2401</v>
      </c>
      <c r="Z2403" s="3" t="s">
        <v>335</v>
      </c>
      <c r="AA2403" s="3">
        <v>831</v>
      </c>
      <c r="AB2403" s="3">
        <v>416</v>
      </c>
      <c r="AC2403" s="3">
        <v>107601000</v>
      </c>
      <c r="AD2403" s="3">
        <v>41301006</v>
      </c>
      <c r="AF2403" s="3">
        <v>21</v>
      </c>
      <c r="AG2403" s="3">
        <v>38</v>
      </c>
    </row>
    <row r="2404" spans="1:33" ht="15.75" customHeight="1" x14ac:dyDescent="0.15">
      <c r="A2404" s="3">
        <v>24179</v>
      </c>
      <c r="B2404" s="3">
        <v>2402</v>
      </c>
      <c r="C2404" s="3">
        <v>75</v>
      </c>
      <c r="D2404" s="3" t="s">
        <v>2993</v>
      </c>
      <c r="E2404" s="3" t="s">
        <v>22890</v>
      </c>
      <c r="F2404" s="3" t="s">
        <v>1072</v>
      </c>
      <c r="G2404" s="3" t="s">
        <v>575</v>
      </c>
      <c r="H2404" s="3" t="s">
        <v>1375</v>
      </c>
      <c r="I2404" s="3" t="s">
        <v>1375</v>
      </c>
      <c r="J2404" s="3">
        <v>160.4709</v>
      </c>
      <c r="K2404" s="3">
        <v>8787826</v>
      </c>
      <c r="L2404" s="3" t="s">
        <v>71</v>
      </c>
      <c r="M2404" s="3">
        <v>1</v>
      </c>
      <c r="N2404" s="3" t="s">
        <v>2993</v>
      </c>
      <c r="O2404" s="3" t="s">
        <v>22890</v>
      </c>
      <c r="P2404" s="3" t="s">
        <v>835</v>
      </c>
      <c r="Q2404" s="3" t="s">
        <v>17896</v>
      </c>
      <c r="R2404" s="5" t="s">
        <v>22892</v>
      </c>
      <c r="S2404" s="3" t="s">
        <v>1375</v>
      </c>
      <c r="T2404" s="3" t="s">
        <v>575</v>
      </c>
      <c r="V2404" s="3">
        <v>54</v>
      </c>
      <c r="W2404" s="3">
        <v>45</v>
      </c>
      <c r="X2404" s="3">
        <v>127</v>
      </c>
      <c r="Y2404" s="3">
        <v>2402</v>
      </c>
      <c r="Z2404" s="3" t="s">
        <v>71</v>
      </c>
      <c r="AA2404" s="3">
        <v>75</v>
      </c>
      <c r="AB2404" s="3">
        <v>22</v>
      </c>
      <c r="AC2404" s="3">
        <v>8787826</v>
      </c>
      <c r="AD2404" s="3">
        <v>3373823</v>
      </c>
      <c r="AE2404" s="3" t="s">
        <v>1375</v>
      </c>
      <c r="AF2404" s="3">
        <v>5</v>
      </c>
      <c r="AG2404" s="3">
        <v>23</v>
      </c>
    </row>
    <row r="2405" spans="1:33" ht="15.75" customHeight="1" x14ac:dyDescent="0.15">
      <c r="A2405" s="3">
        <v>26025</v>
      </c>
      <c r="B2405" s="3">
        <v>2403</v>
      </c>
      <c r="C2405" s="3">
        <v>15</v>
      </c>
      <c r="D2405" s="3" t="s">
        <v>2996</v>
      </c>
      <c r="E2405" s="3" t="s">
        <v>22894</v>
      </c>
      <c r="F2405" s="3" t="s">
        <v>657</v>
      </c>
      <c r="G2405" s="3" t="s">
        <v>246</v>
      </c>
      <c r="H2405" s="3" t="s">
        <v>10012</v>
      </c>
      <c r="I2405" s="3" t="s">
        <v>264</v>
      </c>
      <c r="J2405" s="3">
        <v>160.39279999999999</v>
      </c>
      <c r="K2405" s="3">
        <v>2247656</v>
      </c>
      <c r="L2405" s="3" t="s">
        <v>162</v>
      </c>
      <c r="M2405" s="3">
        <v>0</v>
      </c>
      <c r="N2405" s="3" t="s">
        <v>2996</v>
      </c>
      <c r="O2405" s="3" t="s">
        <v>22894</v>
      </c>
      <c r="P2405" s="8">
        <v>37987</v>
      </c>
      <c r="Q2405" s="3" t="s">
        <v>17901</v>
      </c>
      <c r="R2405" s="5" t="s">
        <v>22896</v>
      </c>
      <c r="S2405" s="3" t="s">
        <v>10012</v>
      </c>
      <c r="T2405" s="3" t="s">
        <v>246</v>
      </c>
      <c r="V2405" s="3">
        <v>127</v>
      </c>
      <c r="W2405" s="3">
        <v>91</v>
      </c>
      <c r="X2405" s="3">
        <v>127</v>
      </c>
      <c r="Y2405" s="3">
        <v>2403</v>
      </c>
      <c r="Z2405" s="3" t="s">
        <v>162</v>
      </c>
      <c r="AA2405" s="3">
        <v>15</v>
      </c>
      <c r="AB2405" s="3">
        <v>5</v>
      </c>
      <c r="AC2405" s="3">
        <v>2247656</v>
      </c>
      <c r="AD2405" s="3">
        <v>863179</v>
      </c>
      <c r="AE2405" s="3" t="s">
        <v>264</v>
      </c>
      <c r="AF2405" s="3">
        <v>8</v>
      </c>
      <c r="AG2405" s="3">
        <v>8</v>
      </c>
    </row>
    <row r="2406" spans="1:33" ht="15.75" customHeight="1" x14ac:dyDescent="0.15">
      <c r="A2406" s="3">
        <v>17725</v>
      </c>
      <c r="B2406" s="3">
        <v>2404</v>
      </c>
      <c r="C2406" s="3">
        <v>285</v>
      </c>
      <c r="D2406" s="3" t="s">
        <v>2998</v>
      </c>
      <c r="E2406" s="3" t="s">
        <v>22897</v>
      </c>
      <c r="F2406" s="3" t="s">
        <v>96</v>
      </c>
      <c r="G2406" s="3" t="s">
        <v>61</v>
      </c>
      <c r="H2406" s="3" t="s">
        <v>3165</v>
      </c>
      <c r="I2406" s="3" t="s">
        <v>63</v>
      </c>
      <c r="J2406" s="3">
        <v>160.00530000000001</v>
      </c>
      <c r="K2406" s="3">
        <v>25240274</v>
      </c>
      <c r="L2406" s="3" t="s">
        <v>215</v>
      </c>
      <c r="M2406" s="3">
        <v>4</v>
      </c>
      <c r="N2406" s="3" t="s">
        <v>2998</v>
      </c>
      <c r="O2406" s="3" t="s">
        <v>22897</v>
      </c>
      <c r="P2406" s="3" t="s">
        <v>835</v>
      </c>
      <c r="Q2406" s="3" t="s">
        <v>17907</v>
      </c>
      <c r="R2406" s="5" t="s">
        <v>22898</v>
      </c>
      <c r="S2406" s="3" t="s">
        <v>3165</v>
      </c>
      <c r="T2406" s="3" t="s">
        <v>61</v>
      </c>
      <c r="V2406" s="3">
        <v>127</v>
      </c>
      <c r="W2406" s="3">
        <v>127</v>
      </c>
      <c r="X2406" s="3">
        <v>125</v>
      </c>
      <c r="Y2406" s="3">
        <v>2404</v>
      </c>
      <c r="Z2406" s="3" t="s">
        <v>215</v>
      </c>
      <c r="AA2406" s="3">
        <v>285</v>
      </c>
      <c r="AB2406" s="3">
        <v>75</v>
      </c>
      <c r="AC2406" s="3">
        <v>25240274</v>
      </c>
      <c r="AD2406" s="3">
        <v>9707598</v>
      </c>
      <c r="AE2406" s="3" t="s">
        <v>63</v>
      </c>
      <c r="AF2406" s="3">
        <v>7</v>
      </c>
      <c r="AG2406" s="3">
        <v>3</v>
      </c>
    </row>
    <row r="2407" spans="1:33" ht="15.75" customHeight="1" x14ac:dyDescent="0.15">
      <c r="A2407" s="3">
        <v>23916</v>
      </c>
      <c r="B2407" s="3">
        <v>2405</v>
      </c>
      <c r="C2407" s="3">
        <v>32</v>
      </c>
      <c r="D2407" s="3" t="s">
        <v>3002</v>
      </c>
      <c r="E2407" s="3" t="s">
        <v>22900</v>
      </c>
      <c r="F2407" s="3" t="s">
        <v>5738</v>
      </c>
      <c r="G2407" s="3" t="s">
        <v>599</v>
      </c>
      <c r="H2407" s="3" t="s">
        <v>3354</v>
      </c>
      <c r="I2407" s="3" t="s">
        <v>3354</v>
      </c>
      <c r="J2407" s="3">
        <v>159.94730000000001</v>
      </c>
      <c r="K2407" s="3">
        <v>4809425</v>
      </c>
      <c r="L2407" s="3" t="s">
        <v>71</v>
      </c>
      <c r="M2407" s="3">
        <v>1</v>
      </c>
      <c r="N2407" s="3" t="s">
        <v>3002</v>
      </c>
      <c r="O2407" s="3" t="s">
        <v>22900</v>
      </c>
      <c r="P2407" s="3" t="s">
        <v>987</v>
      </c>
      <c r="Q2407" s="3" t="s">
        <v>17914</v>
      </c>
      <c r="R2407" s="5" t="s">
        <v>22902</v>
      </c>
      <c r="S2407" s="3" t="s">
        <v>3354</v>
      </c>
      <c r="T2407" s="3" t="s">
        <v>599</v>
      </c>
      <c r="V2407" s="3">
        <v>46</v>
      </c>
      <c r="W2407" s="3">
        <v>43</v>
      </c>
      <c r="X2407" s="3">
        <v>127</v>
      </c>
      <c r="Y2407" s="3">
        <v>2405</v>
      </c>
      <c r="Z2407" s="3" t="s">
        <v>71</v>
      </c>
      <c r="AA2407" s="3">
        <v>32</v>
      </c>
      <c r="AB2407" s="3">
        <v>12</v>
      </c>
      <c r="AC2407" s="3">
        <v>4809425</v>
      </c>
      <c r="AD2407" s="3">
        <v>1850154</v>
      </c>
      <c r="AE2407" s="3" t="s">
        <v>3354</v>
      </c>
      <c r="AF2407" s="3">
        <v>5</v>
      </c>
      <c r="AG2407" s="3">
        <v>13</v>
      </c>
    </row>
    <row r="2408" spans="1:33" ht="15.75" customHeight="1" x14ac:dyDescent="0.15">
      <c r="A2408" s="3">
        <v>2185</v>
      </c>
      <c r="B2408" s="3">
        <v>2406</v>
      </c>
      <c r="C2408" s="3">
        <v>150</v>
      </c>
      <c r="D2408" s="3" t="s">
        <v>3004</v>
      </c>
      <c r="E2408" s="3" t="s">
        <v>22904</v>
      </c>
      <c r="F2408" s="3" t="s">
        <v>855</v>
      </c>
      <c r="G2408" s="3" t="s">
        <v>292</v>
      </c>
      <c r="H2408" s="3" t="s">
        <v>12181</v>
      </c>
      <c r="I2408" s="3" t="s">
        <v>1032</v>
      </c>
      <c r="J2408" s="3">
        <v>159.85980000000001</v>
      </c>
      <c r="K2408" s="3">
        <v>27790087</v>
      </c>
      <c r="L2408" s="3" t="s">
        <v>162</v>
      </c>
      <c r="M2408" s="3">
        <v>7</v>
      </c>
      <c r="N2408" s="3" t="s">
        <v>3004</v>
      </c>
      <c r="O2408" s="3" t="s">
        <v>22904</v>
      </c>
      <c r="P2408" s="3" t="s">
        <v>91</v>
      </c>
      <c r="Q2408" s="3" t="s">
        <v>17921</v>
      </c>
      <c r="R2408" s="5" t="s">
        <v>22906</v>
      </c>
      <c r="S2408" s="3" t="s">
        <v>12181</v>
      </c>
      <c r="T2408" s="3" t="s">
        <v>292</v>
      </c>
      <c r="V2408" s="3">
        <v>81</v>
      </c>
      <c r="W2408" s="3">
        <v>59</v>
      </c>
      <c r="X2408" s="3">
        <v>127</v>
      </c>
      <c r="Y2408" s="3">
        <v>2406</v>
      </c>
      <c r="Z2408" s="3" t="s">
        <v>162</v>
      </c>
      <c r="AA2408" s="3">
        <v>150</v>
      </c>
      <c r="AB2408" s="3">
        <v>60</v>
      </c>
      <c r="AC2408" s="3">
        <v>27790087</v>
      </c>
      <c r="AD2408" s="3">
        <v>10694263</v>
      </c>
      <c r="AE2408" s="3" t="s">
        <v>1032</v>
      </c>
      <c r="AF2408" s="3">
        <v>8</v>
      </c>
      <c r="AG2408" s="3">
        <v>49</v>
      </c>
    </row>
    <row r="2409" spans="1:33" ht="15.75" customHeight="1" x14ac:dyDescent="0.15">
      <c r="A2409" s="3">
        <v>25132</v>
      </c>
      <c r="B2409" s="3">
        <v>2407</v>
      </c>
      <c r="C2409" s="3">
        <v>40</v>
      </c>
      <c r="D2409" s="3" t="s">
        <v>3016</v>
      </c>
      <c r="E2409" s="3" t="s">
        <v>22907</v>
      </c>
      <c r="F2409" s="3" t="s">
        <v>1105</v>
      </c>
      <c r="G2409" s="3" t="s">
        <v>486</v>
      </c>
      <c r="H2409" s="3" t="s">
        <v>487</v>
      </c>
      <c r="I2409" s="3" t="s">
        <v>488</v>
      </c>
      <c r="J2409" s="3">
        <v>159.7878</v>
      </c>
      <c r="K2409" s="3">
        <v>7321686</v>
      </c>
      <c r="L2409" s="3" t="s">
        <v>40</v>
      </c>
      <c r="M2409" s="3">
        <v>0</v>
      </c>
      <c r="N2409" s="3" t="s">
        <v>3016</v>
      </c>
      <c r="O2409" s="3" t="s">
        <v>22907</v>
      </c>
      <c r="P2409" s="8">
        <v>38353</v>
      </c>
      <c r="Q2409" s="3" t="s">
        <v>17926</v>
      </c>
      <c r="R2409" s="5" t="s">
        <v>22909</v>
      </c>
      <c r="S2409" s="3" t="s">
        <v>487</v>
      </c>
      <c r="T2409" s="3" t="s">
        <v>486</v>
      </c>
      <c r="V2409" s="3">
        <v>49</v>
      </c>
      <c r="W2409" s="3">
        <v>34</v>
      </c>
      <c r="X2409" s="3">
        <v>127</v>
      </c>
      <c r="Y2409" s="3">
        <v>2407</v>
      </c>
      <c r="Z2409" s="3" t="s">
        <v>40</v>
      </c>
      <c r="AA2409" s="3">
        <v>40</v>
      </c>
      <c r="AB2409" s="3">
        <v>20</v>
      </c>
      <c r="AC2409" s="3">
        <v>7321686</v>
      </c>
      <c r="AD2409" s="3">
        <v>2818333</v>
      </c>
      <c r="AE2409" s="3" t="s">
        <v>488</v>
      </c>
      <c r="AF2409" s="3">
        <v>4</v>
      </c>
      <c r="AG2409" s="3">
        <v>50</v>
      </c>
    </row>
    <row r="2410" spans="1:33" ht="15.75" customHeight="1" x14ac:dyDescent="0.15">
      <c r="A2410" s="3">
        <v>25302</v>
      </c>
      <c r="B2410" s="3">
        <v>2408</v>
      </c>
      <c r="C2410" s="3">
        <v>25</v>
      </c>
      <c r="D2410" s="3" t="s">
        <v>3018</v>
      </c>
      <c r="E2410" s="3" t="s">
        <v>22911</v>
      </c>
      <c r="F2410" s="3" t="s">
        <v>331</v>
      </c>
      <c r="G2410" s="3" t="s">
        <v>167</v>
      </c>
      <c r="H2410" s="3" t="s">
        <v>11851</v>
      </c>
      <c r="I2410" s="3" t="s">
        <v>283</v>
      </c>
      <c r="J2410" s="3">
        <v>159.69460000000001</v>
      </c>
      <c r="K2410" s="3">
        <v>2865816</v>
      </c>
      <c r="L2410" s="3" t="s">
        <v>221</v>
      </c>
      <c r="M2410" s="3">
        <v>0</v>
      </c>
      <c r="N2410" s="3" t="s">
        <v>3018</v>
      </c>
      <c r="O2410" s="3" t="s">
        <v>22911</v>
      </c>
      <c r="P2410" s="8">
        <v>37622</v>
      </c>
      <c r="Q2410" s="3" t="s">
        <v>17934</v>
      </c>
      <c r="R2410" s="5" t="s">
        <v>22913</v>
      </c>
      <c r="S2410" s="3" t="s">
        <v>11851</v>
      </c>
      <c r="T2410" s="3" t="s">
        <v>167</v>
      </c>
      <c r="V2410" s="3">
        <v>127</v>
      </c>
      <c r="W2410" s="3">
        <v>58</v>
      </c>
      <c r="X2410" s="3">
        <v>127</v>
      </c>
      <c r="Y2410" s="3">
        <v>2408</v>
      </c>
      <c r="Z2410" s="3" t="s">
        <v>221</v>
      </c>
      <c r="AA2410" s="3">
        <v>25</v>
      </c>
      <c r="AB2410" s="3">
        <v>9</v>
      </c>
      <c r="AC2410" s="3">
        <v>2865816</v>
      </c>
      <c r="AD2410" s="3">
        <v>1103533</v>
      </c>
      <c r="AE2410" s="3" t="s">
        <v>283</v>
      </c>
      <c r="AF2410" s="3">
        <v>2</v>
      </c>
      <c r="AG2410" s="3">
        <v>1</v>
      </c>
    </row>
    <row r="2411" spans="1:33" ht="15.75" customHeight="1" x14ac:dyDescent="0.15">
      <c r="A2411" s="3">
        <v>25013</v>
      </c>
      <c r="B2411" s="3">
        <v>2409</v>
      </c>
      <c r="C2411" s="3">
        <v>69</v>
      </c>
      <c r="D2411" s="3" t="s">
        <v>3020</v>
      </c>
      <c r="E2411" s="3" t="s">
        <v>22915</v>
      </c>
      <c r="F2411" s="3" t="s">
        <v>1193</v>
      </c>
      <c r="G2411" s="3" t="s">
        <v>564</v>
      </c>
      <c r="H2411" s="3" t="s">
        <v>7475</v>
      </c>
      <c r="I2411" s="3" t="s">
        <v>2049</v>
      </c>
      <c r="J2411" s="3">
        <v>159.6754</v>
      </c>
      <c r="K2411" s="3">
        <v>2879764</v>
      </c>
      <c r="L2411" s="3" t="s">
        <v>162</v>
      </c>
      <c r="M2411" s="3">
        <v>0</v>
      </c>
      <c r="N2411" s="3" t="s">
        <v>3020</v>
      </c>
      <c r="O2411" s="3" t="s">
        <v>22915</v>
      </c>
      <c r="P2411" s="8">
        <v>39448</v>
      </c>
      <c r="Q2411" s="3" t="s">
        <v>17940</v>
      </c>
      <c r="R2411" s="5" t="s">
        <v>22917</v>
      </c>
      <c r="S2411" s="3" t="s">
        <v>7475</v>
      </c>
      <c r="T2411" s="3" t="s">
        <v>564</v>
      </c>
      <c r="V2411" s="3">
        <v>65</v>
      </c>
      <c r="W2411" s="3">
        <v>28</v>
      </c>
      <c r="X2411" s="3">
        <v>127</v>
      </c>
      <c r="Y2411" s="3">
        <v>2409</v>
      </c>
      <c r="Z2411" s="3" t="s">
        <v>162</v>
      </c>
      <c r="AA2411" s="3">
        <v>69</v>
      </c>
      <c r="AB2411" s="3">
        <v>12</v>
      </c>
      <c r="AC2411" s="3">
        <v>2879764</v>
      </c>
      <c r="AD2411" s="3">
        <v>1108986</v>
      </c>
      <c r="AE2411" s="3" t="s">
        <v>2049</v>
      </c>
      <c r="AF2411" s="3">
        <v>8</v>
      </c>
      <c r="AG2411" s="3">
        <v>35</v>
      </c>
    </row>
    <row r="2412" spans="1:33" ht="15.75" customHeight="1" x14ac:dyDescent="0.15">
      <c r="A2412" s="3">
        <v>26010</v>
      </c>
      <c r="B2412" s="3">
        <v>2410</v>
      </c>
      <c r="C2412" s="3">
        <v>42</v>
      </c>
      <c r="D2412" s="3" t="s">
        <v>3022</v>
      </c>
      <c r="E2412" s="3" t="s">
        <v>22918</v>
      </c>
      <c r="F2412" s="3" t="s">
        <v>4372</v>
      </c>
      <c r="G2412" s="3" t="s">
        <v>806</v>
      </c>
      <c r="H2412" s="3" t="s">
        <v>13596</v>
      </c>
      <c r="I2412" s="3" t="s">
        <v>79</v>
      </c>
      <c r="J2412" s="3">
        <v>159.52500000000001</v>
      </c>
      <c r="K2412" s="3">
        <v>42314097</v>
      </c>
      <c r="L2412" s="3" t="s">
        <v>122</v>
      </c>
      <c r="M2412" s="3">
        <v>0</v>
      </c>
      <c r="N2412" s="3" t="s">
        <v>3022</v>
      </c>
      <c r="O2412" s="3" t="s">
        <v>22918</v>
      </c>
      <c r="P2412" s="8">
        <v>37622</v>
      </c>
      <c r="Q2412" s="3" t="s">
        <v>17947</v>
      </c>
      <c r="R2412" s="5" t="s">
        <v>22920</v>
      </c>
      <c r="S2412" s="3" t="s">
        <v>13596</v>
      </c>
      <c r="T2412" s="3" t="s">
        <v>806</v>
      </c>
      <c r="V2412" s="3">
        <v>7</v>
      </c>
      <c r="W2412" s="3">
        <v>70</v>
      </c>
      <c r="X2412" s="3">
        <v>22</v>
      </c>
      <c r="Y2412" s="3">
        <v>2410</v>
      </c>
      <c r="Z2412" s="3" t="s">
        <v>122</v>
      </c>
      <c r="AA2412" s="3">
        <v>42</v>
      </c>
      <c r="AB2412" s="3">
        <v>14</v>
      </c>
      <c r="AC2412" s="3">
        <v>42314097</v>
      </c>
      <c r="AD2412" s="3">
        <v>16304440</v>
      </c>
      <c r="AE2412" s="3" t="s">
        <v>79</v>
      </c>
      <c r="AF2412" s="3">
        <v>22</v>
      </c>
      <c r="AG2412" s="3">
        <v>6</v>
      </c>
    </row>
    <row r="2413" spans="1:33" ht="15.75" customHeight="1" x14ac:dyDescent="0.15">
      <c r="A2413" s="3">
        <v>24567</v>
      </c>
      <c r="B2413" s="3">
        <v>2411</v>
      </c>
      <c r="C2413" s="3">
        <v>150</v>
      </c>
      <c r="D2413" s="3" t="s">
        <v>3040</v>
      </c>
      <c r="E2413" s="3" t="s">
        <v>22921</v>
      </c>
      <c r="F2413" s="3" t="s">
        <v>657</v>
      </c>
      <c r="G2413" s="3" t="s">
        <v>246</v>
      </c>
      <c r="H2413" s="3" t="s">
        <v>12109</v>
      </c>
      <c r="I2413" s="3" t="s">
        <v>264</v>
      </c>
      <c r="J2413" s="3">
        <v>159.4854</v>
      </c>
      <c r="K2413" s="3">
        <v>49720000</v>
      </c>
      <c r="L2413" s="3" t="s">
        <v>75</v>
      </c>
      <c r="M2413" s="3">
        <v>1</v>
      </c>
      <c r="N2413" s="3" t="s">
        <v>3040</v>
      </c>
      <c r="O2413" s="3" t="s">
        <v>22921</v>
      </c>
      <c r="P2413" s="3" t="s">
        <v>381</v>
      </c>
      <c r="Q2413" s="3" t="s">
        <v>17956</v>
      </c>
      <c r="R2413" s="5" t="s">
        <v>22923</v>
      </c>
      <c r="S2413" s="3" t="s">
        <v>12109</v>
      </c>
      <c r="T2413" s="3" t="s">
        <v>246</v>
      </c>
      <c r="V2413" s="3">
        <v>127</v>
      </c>
      <c r="W2413" s="3">
        <v>92</v>
      </c>
      <c r="X2413" s="3">
        <v>61</v>
      </c>
      <c r="Y2413" s="3">
        <v>2411</v>
      </c>
      <c r="Z2413" s="3" t="s">
        <v>75</v>
      </c>
      <c r="AA2413" s="3">
        <v>150</v>
      </c>
      <c r="AB2413" s="3">
        <v>60</v>
      </c>
      <c r="AC2413" s="3">
        <v>49720000</v>
      </c>
      <c r="AD2413" s="3">
        <v>19161000</v>
      </c>
      <c r="AE2413" s="3" t="s">
        <v>264</v>
      </c>
      <c r="AF2413" s="3">
        <v>14</v>
      </c>
      <c r="AG2413" s="3">
        <v>8</v>
      </c>
    </row>
    <row r="2414" spans="1:33" ht="15.75" customHeight="1" x14ac:dyDescent="0.15">
      <c r="A2414" s="3">
        <v>23684</v>
      </c>
      <c r="B2414" s="3">
        <v>2412</v>
      </c>
      <c r="C2414" s="3">
        <v>34</v>
      </c>
      <c r="D2414" s="3" t="s">
        <v>3043</v>
      </c>
      <c r="E2414" s="3" t="s">
        <v>22924</v>
      </c>
      <c r="F2414" s="3" t="s">
        <v>7229</v>
      </c>
      <c r="G2414" s="3" t="s">
        <v>733</v>
      </c>
      <c r="H2414" s="3" t="s">
        <v>6167</v>
      </c>
      <c r="I2414" s="3" t="s">
        <v>17964</v>
      </c>
      <c r="J2414" s="3">
        <v>159.4716</v>
      </c>
      <c r="K2414" s="3">
        <v>3677528</v>
      </c>
      <c r="L2414" s="3" t="s">
        <v>526</v>
      </c>
      <c r="M2414" s="3">
        <v>1</v>
      </c>
      <c r="N2414" s="3" t="s">
        <v>3043</v>
      </c>
      <c r="O2414" s="3" t="s">
        <v>22924</v>
      </c>
      <c r="P2414" s="3" t="s">
        <v>91</v>
      </c>
      <c r="Q2414" s="3" t="s">
        <v>17961</v>
      </c>
      <c r="R2414" s="5" t="s">
        <v>22925</v>
      </c>
      <c r="S2414" s="3" t="s">
        <v>6167</v>
      </c>
      <c r="T2414" s="3" t="s">
        <v>733</v>
      </c>
      <c r="V2414" s="3">
        <v>18</v>
      </c>
      <c r="W2414" s="3">
        <v>0</v>
      </c>
      <c r="X2414" s="3">
        <v>37</v>
      </c>
      <c r="Y2414" s="3">
        <v>2412</v>
      </c>
      <c r="Z2414" s="3" t="s">
        <v>526</v>
      </c>
      <c r="AA2414" s="3">
        <v>34</v>
      </c>
      <c r="AB2414" s="3">
        <v>34</v>
      </c>
      <c r="AC2414" s="3">
        <v>3677528</v>
      </c>
      <c r="AD2414" s="3">
        <v>1417314</v>
      </c>
      <c r="AF2414" s="3">
        <v>19</v>
      </c>
      <c r="AG2414" s="3">
        <v>356</v>
      </c>
    </row>
    <row r="2415" spans="1:33" ht="15.75" customHeight="1" x14ac:dyDescent="0.15">
      <c r="A2415" s="3">
        <v>19289</v>
      </c>
      <c r="B2415" s="3">
        <v>2413</v>
      </c>
      <c r="C2415" s="3">
        <v>95</v>
      </c>
      <c r="D2415" s="3" t="s">
        <v>3045</v>
      </c>
      <c r="E2415" s="3" t="s">
        <v>22927</v>
      </c>
      <c r="F2415" s="3" t="s">
        <v>36</v>
      </c>
      <c r="G2415" s="3" t="s">
        <v>37</v>
      </c>
      <c r="H2415" s="3" t="s">
        <v>7565</v>
      </c>
      <c r="I2415" s="3" t="s">
        <v>5922</v>
      </c>
      <c r="J2415" s="3">
        <v>159.3237</v>
      </c>
      <c r="K2415" s="3">
        <v>9998951</v>
      </c>
      <c r="L2415" s="3" t="s">
        <v>356</v>
      </c>
      <c r="M2415" s="3">
        <v>3</v>
      </c>
      <c r="N2415" s="3" t="s">
        <v>3045</v>
      </c>
      <c r="O2415" s="3" t="s">
        <v>22927</v>
      </c>
      <c r="P2415" s="3" t="s">
        <v>835</v>
      </c>
      <c r="Q2415" s="3" t="s">
        <v>9275</v>
      </c>
      <c r="R2415" s="5" t="s">
        <v>22929</v>
      </c>
      <c r="S2415" s="3" t="s">
        <v>7565</v>
      </c>
      <c r="T2415" s="3" t="s">
        <v>37</v>
      </c>
      <c r="V2415" s="3">
        <v>127</v>
      </c>
      <c r="W2415" s="3">
        <v>0</v>
      </c>
      <c r="X2415" s="3">
        <v>118</v>
      </c>
      <c r="Y2415" s="3">
        <v>2413</v>
      </c>
      <c r="Z2415" s="3" t="s">
        <v>356</v>
      </c>
      <c r="AA2415" s="3">
        <v>95</v>
      </c>
      <c r="AB2415" s="3">
        <v>60</v>
      </c>
      <c r="AC2415" s="3">
        <v>9998951</v>
      </c>
      <c r="AD2415" s="3">
        <v>3855780</v>
      </c>
      <c r="AF2415" s="3">
        <v>18</v>
      </c>
      <c r="AG2415" s="3">
        <v>75</v>
      </c>
    </row>
    <row r="2416" spans="1:33" ht="15.75" customHeight="1" x14ac:dyDescent="0.15">
      <c r="A2416" s="3">
        <v>23697</v>
      </c>
      <c r="B2416" s="3">
        <v>2414</v>
      </c>
      <c r="C2416" s="3">
        <v>61</v>
      </c>
      <c r="D2416" s="3" t="s">
        <v>3047</v>
      </c>
      <c r="E2416" s="3" t="s">
        <v>22931</v>
      </c>
      <c r="F2416" s="3" t="s">
        <v>143</v>
      </c>
      <c r="G2416" s="3" t="s">
        <v>77</v>
      </c>
      <c r="H2416" s="3" t="s">
        <v>1094</v>
      </c>
      <c r="I2416" s="3" t="s">
        <v>79</v>
      </c>
      <c r="J2416" s="3">
        <v>159.2764</v>
      </c>
      <c r="K2416" s="3">
        <v>8279423</v>
      </c>
      <c r="L2416" s="3" t="s">
        <v>101</v>
      </c>
      <c r="M2416" s="3">
        <v>1</v>
      </c>
      <c r="N2416" s="3" t="s">
        <v>3047</v>
      </c>
      <c r="O2416" s="3" t="s">
        <v>22931</v>
      </c>
      <c r="P2416" s="3" t="s">
        <v>987</v>
      </c>
      <c r="Q2416" s="3" t="s">
        <v>6307</v>
      </c>
      <c r="R2416" s="5" t="s">
        <v>22933</v>
      </c>
      <c r="S2416" s="3" t="s">
        <v>1094</v>
      </c>
      <c r="T2416" s="3" t="s">
        <v>77</v>
      </c>
      <c r="V2416" s="3">
        <v>75</v>
      </c>
      <c r="W2416" s="3">
        <v>71</v>
      </c>
      <c r="X2416" s="3">
        <v>127</v>
      </c>
      <c r="Y2416" s="3">
        <v>2414</v>
      </c>
      <c r="Z2416" s="3" t="s">
        <v>101</v>
      </c>
      <c r="AA2416" s="3">
        <v>61</v>
      </c>
      <c r="AB2416" s="3">
        <v>27</v>
      </c>
      <c r="AC2416" s="3">
        <v>8279423</v>
      </c>
      <c r="AD2416" s="3">
        <v>3193280</v>
      </c>
      <c r="AE2416" s="3" t="s">
        <v>79</v>
      </c>
      <c r="AF2416" s="3">
        <v>10</v>
      </c>
      <c r="AG2416" s="3">
        <v>6</v>
      </c>
    </row>
    <row r="2417" spans="1:33" ht="15.75" customHeight="1" x14ac:dyDescent="0.15">
      <c r="A2417" s="3">
        <v>19746</v>
      </c>
      <c r="B2417" s="3">
        <v>2415</v>
      </c>
      <c r="C2417" s="3">
        <v>110</v>
      </c>
      <c r="D2417" s="3" t="s">
        <v>3050</v>
      </c>
      <c r="E2417" s="3" t="s">
        <v>22935</v>
      </c>
      <c r="F2417" s="3" t="s">
        <v>36</v>
      </c>
      <c r="G2417" s="3" t="s">
        <v>37</v>
      </c>
      <c r="H2417" s="3" t="s">
        <v>2190</v>
      </c>
      <c r="I2417" s="3" t="s">
        <v>39</v>
      </c>
      <c r="J2417" s="3">
        <v>159.2304</v>
      </c>
      <c r="K2417" s="3">
        <v>26465561</v>
      </c>
      <c r="L2417" s="3" t="s">
        <v>221</v>
      </c>
      <c r="M2417" s="3">
        <v>3</v>
      </c>
      <c r="N2417" s="3" t="s">
        <v>3050</v>
      </c>
      <c r="O2417" s="3" t="s">
        <v>22935</v>
      </c>
      <c r="P2417" s="3" t="s">
        <v>104</v>
      </c>
      <c r="Q2417" s="3" t="s">
        <v>11709</v>
      </c>
      <c r="R2417" s="5" t="s">
        <v>22937</v>
      </c>
      <c r="S2417" s="3" t="s">
        <v>2190</v>
      </c>
      <c r="T2417" s="3" t="s">
        <v>37</v>
      </c>
      <c r="V2417" s="3">
        <v>127</v>
      </c>
      <c r="W2417" s="3">
        <v>127</v>
      </c>
      <c r="X2417" s="3">
        <v>127</v>
      </c>
      <c r="Y2417" s="3">
        <v>2415</v>
      </c>
      <c r="Z2417" s="3" t="s">
        <v>221</v>
      </c>
      <c r="AA2417" s="3">
        <v>110</v>
      </c>
      <c r="AB2417" s="3">
        <v>40</v>
      </c>
      <c r="AC2417" s="3">
        <v>26465561</v>
      </c>
      <c r="AD2417" s="3">
        <v>10209281</v>
      </c>
      <c r="AE2417" s="3" t="s">
        <v>39</v>
      </c>
      <c r="AF2417" s="3">
        <v>2</v>
      </c>
      <c r="AG2417" s="3">
        <v>2</v>
      </c>
    </row>
    <row r="2418" spans="1:33" ht="15.75" customHeight="1" x14ac:dyDescent="0.15">
      <c r="A2418" s="3">
        <v>25604</v>
      </c>
      <c r="B2418" s="3">
        <v>2416</v>
      </c>
      <c r="C2418" s="3">
        <v>12</v>
      </c>
      <c r="D2418" s="3" t="s">
        <v>3051</v>
      </c>
      <c r="E2418" s="3" t="s">
        <v>22939</v>
      </c>
      <c r="F2418" s="3" t="s">
        <v>36</v>
      </c>
      <c r="G2418" s="3" t="s">
        <v>37</v>
      </c>
      <c r="H2418" s="3" t="s">
        <v>4399</v>
      </c>
      <c r="I2418" s="3" t="s">
        <v>39</v>
      </c>
      <c r="J2418" s="3">
        <v>159.22399999999999</v>
      </c>
      <c r="K2418" s="3">
        <v>2577161</v>
      </c>
      <c r="L2418" s="3" t="s">
        <v>221</v>
      </c>
      <c r="M2418" s="3">
        <v>0</v>
      </c>
      <c r="N2418" s="3" t="s">
        <v>3051</v>
      </c>
      <c r="O2418" s="3" t="s">
        <v>22939</v>
      </c>
      <c r="P2418" s="8">
        <v>38718</v>
      </c>
      <c r="Q2418" s="3" t="s">
        <v>12615</v>
      </c>
      <c r="R2418" s="5" t="s">
        <v>22941</v>
      </c>
      <c r="S2418" s="3" t="s">
        <v>4399</v>
      </c>
      <c r="T2418" s="3" t="s">
        <v>37</v>
      </c>
      <c r="V2418" s="3">
        <v>127</v>
      </c>
      <c r="W2418" s="3">
        <v>127</v>
      </c>
      <c r="X2418" s="3">
        <v>127</v>
      </c>
      <c r="Y2418" s="3">
        <v>2416</v>
      </c>
      <c r="Z2418" s="3" t="s">
        <v>221</v>
      </c>
      <c r="AA2418" s="3">
        <v>12</v>
      </c>
      <c r="AB2418" s="3">
        <v>3</v>
      </c>
      <c r="AC2418" s="3">
        <v>2577161</v>
      </c>
      <c r="AD2418" s="3">
        <v>994183</v>
      </c>
      <c r="AE2418" s="3" t="s">
        <v>39</v>
      </c>
      <c r="AF2418" s="3">
        <v>2</v>
      </c>
      <c r="AG2418" s="3">
        <v>2</v>
      </c>
    </row>
    <row r="2419" spans="1:33" ht="15.75" customHeight="1" x14ac:dyDescent="0.15">
      <c r="A2419" s="3">
        <v>25992</v>
      </c>
      <c r="B2419" s="3">
        <v>2417</v>
      </c>
      <c r="C2419" s="3">
        <v>25</v>
      </c>
      <c r="D2419" s="3" t="s">
        <v>3069</v>
      </c>
      <c r="E2419" s="3" t="s">
        <v>22942</v>
      </c>
      <c r="F2419" s="3" t="s">
        <v>855</v>
      </c>
      <c r="G2419" s="3" t="s">
        <v>292</v>
      </c>
      <c r="H2419" s="3" t="s">
        <v>1389</v>
      </c>
      <c r="I2419" s="3" t="s">
        <v>1032</v>
      </c>
      <c r="J2419" s="3">
        <v>159.0402</v>
      </c>
      <c r="K2419" s="3">
        <v>3547781</v>
      </c>
      <c r="L2419" s="3" t="s">
        <v>162</v>
      </c>
      <c r="M2419" s="3">
        <v>0</v>
      </c>
      <c r="N2419" s="3" t="s">
        <v>3069</v>
      </c>
      <c r="O2419" s="3" t="s">
        <v>22942</v>
      </c>
      <c r="P2419" s="8">
        <v>38718</v>
      </c>
      <c r="Q2419" s="3" t="s">
        <v>17998</v>
      </c>
      <c r="R2419" s="5" t="s">
        <v>22944</v>
      </c>
      <c r="S2419" s="3" t="s">
        <v>1389</v>
      </c>
      <c r="T2419" s="3" t="s">
        <v>292</v>
      </c>
      <c r="V2419" s="3">
        <v>82</v>
      </c>
      <c r="W2419" s="3">
        <v>60</v>
      </c>
      <c r="X2419" s="3">
        <v>127</v>
      </c>
      <c r="Y2419" s="3">
        <v>2417</v>
      </c>
      <c r="Z2419" s="3" t="s">
        <v>162</v>
      </c>
      <c r="AA2419" s="3">
        <v>25</v>
      </c>
      <c r="AB2419" s="3">
        <v>13</v>
      </c>
      <c r="AC2419" s="3">
        <v>3547781</v>
      </c>
      <c r="AD2419" s="3">
        <v>1369587</v>
      </c>
      <c r="AE2419" s="3" t="s">
        <v>1032</v>
      </c>
      <c r="AF2419" s="3">
        <v>8</v>
      </c>
      <c r="AG2419" s="3">
        <v>49</v>
      </c>
    </row>
    <row r="2420" spans="1:33" ht="15.75" customHeight="1" x14ac:dyDescent="0.15">
      <c r="A2420" s="3">
        <v>19559</v>
      </c>
      <c r="B2420" s="3">
        <v>2418</v>
      </c>
      <c r="C2420" s="3">
        <v>15</v>
      </c>
      <c r="D2420" s="3" t="s">
        <v>3072</v>
      </c>
      <c r="E2420" s="3" t="s">
        <v>22946</v>
      </c>
      <c r="F2420" s="3" t="s">
        <v>331</v>
      </c>
      <c r="G2420" s="3" t="s">
        <v>167</v>
      </c>
      <c r="H2420" s="3" t="s">
        <v>13613</v>
      </c>
      <c r="I2420" s="3" t="s">
        <v>283</v>
      </c>
      <c r="J2420" s="3">
        <v>158.93199999999999</v>
      </c>
      <c r="K2420" s="3">
        <v>18959000</v>
      </c>
      <c r="L2420" s="3" t="s">
        <v>122</v>
      </c>
      <c r="M2420" s="3">
        <v>3</v>
      </c>
      <c r="N2420" s="3" t="s">
        <v>3072</v>
      </c>
      <c r="O2420" s="3" t="s">
        <v>22946</v>
      </c>
      <c r="P2420" s="3" t="s">
        <v>179</v>
      </c>
      <c r="Q2420" s="3" t="s">
        <v>18010</v>
      </c>
      <c r="R2420" s="5" t="s">
        <v>22947</v>
      </c>
      <c r="S2420" s="3" t="s">
        <v>13613</v>
      </c>
      <c r="T2420" s="3" t="s">
        <v>167</v>
      </c>
      <c r="V2420" s="3">
        <v>127</v>
      </c>
      <c r="W2420" s="3">
        <v>59</v>
      </c>
      <c r="X2420" s="3">
        <v>23</v>
      </c>
      <c r="Y2420" s="3">
        <v>2418</v>
      </c>
      <c r="Z2420" s="3" t="s">
        <v>122</v>
      </c>
      <c r="AA2420" s="3">
        <v>15</v>
      </c>
      <c r="AB2420" s="3">
        <v>5</v>
      </c>
      <c r="AC2420" s="3">
        <v>18959000</v>
      </c>
      <c r="AD2420" s="3">
        <v>7322000</v>
      </c>
      <c r="AE2420" s="3" t="s">
        <v>283</v>
      </c>
      <c r="AF2420" s="3">
        <v>22</v>
      </c>
      <c r="AG2420" s="3">
        <v>1</v>
      </c>
    </row>
    <row r="2421" spans="1:33" ht="15.75" customHeight="1" x14ac:dyDescent="0.15">
      <c r="A2421" s="3">
        <v>26017</v>
      </c>
      <c r="B2421" s="3">
        <v>2419</v>
      </c>
      <c r="C2421" s="3">
        <v>15</v>
      </c>
      <c r="D2421" s="3" t="s">
        <v>3084</v>
      </c>
      <c r="E2421" s="3" t="s">
        <v>22949</v>
      </c>
      <c r="F2421" s="3" t="s">
        <v>855</v>
      </c>
      <c r="G2421" s="3" t="s">
        <v>292</v>
      </c>
      <c r="H2421" s="3" t="s">
        <v>13616</v>
      </c>
      <c r="I2421" s="3" t="s">
        <v>1375</v>
      </c>
      <c r="J2421" s="3">
        <v>158.8991</v>
      </c>
      <c r="K2421" s="3">
        <v>2561131</v>
      </c>
      <c r="L2421" s="3" t="s">
        <v>66</v>
      </c>
      <c r="M2421" s="3">
        <v>0</v>
      </c>
      <c r="N2421" s="3" t="s">
        <v>3084</v>
      </c>
      <c r="O2421" s="3" t="s">
        <v>22949</v>
      </c>
      <c r="P2421" s="8">
        <v>38718</v>
      </c>
      <c r="Q2421" s="3" t="s">
        <v>18017</v>
      </c>
      <c r="R2421" s="5" t="s">
        <v>22951</v>
      </c>
      <c r="S2421" s="3" t="s">
        <v>13616</v>
      </c>
      <c r="T2421" s="3" t="s">
        <v>292</v>
      </c>
      <c r="V2421" s="3">
        <v>83</v>
      </c>
      <c r="W2421" s="3">
        <v>46</v>
      </c>
      <c r="X2421" s="3">
        <v>127</v>
      </c>
      <c r="Y2421" s="3">
        <v>2419</v>
      </c>
      <c r="Z2421" s="3" t="s">
        <v>66</v>
      </c>
      <c r="AA2421" s="3">
        <v>15</v>
      </c>
      <c r="AB2421" s="3">
        <v>7</v>
      </c>
      <c r="AC2421" s="3">
        <v>2561131</v>
      </c>
      <c r="AD2421" s="3">
        <v>989239</v>
      </c>
      <c r="AE2421" s="3" t="s">
        <v>1375</v>
      </c>
      <c r="AF2421" s="3">
        <v>9</v>
      </c>
      <c r="AG2421" s="3">
        <v>23</v>
      </c>
    </row>
    <row r="2422" spans="1:33" ht="15.75" customHeight="1" x14ac:dyDescent="0.15">
      <c r="A2422" s="3">
        <v>26123</v>
      </c>
      <c r="B2422" s="3">
        <v>2420</v>
      </c>
      <c r="C2422" s="3">
        <v>13</v>
      </c>
      <c r="D2422" s="3" t="s">
        <v>3097</v>
      </c>
      <c r="E2422" s="3" t="s">
        <v>22953</v>
      </c>
      <c r="F2422" s="3" t="s">
        <v>3877</v>
      </c>
      <c r="G2422" s="3" t="s">
        <v>731</v>
      </c>
      <c r="H2422" s="3" t="s">
        <v>8857</v>
      </c>
      <c r="I2422" s="3" t="s">
        <v>9266</v>
      </c>
      <c r="J2422" s="3">
        <v>158.88200000000001</v>
      </c>
      <c r="K2422" s="3">
        <v>2084000</v>
      </c>
      <c r="L2422" s="3" t="s">
        <v>101</v>
      </c>
      <c r="M2422" s="3">
        <v>0</v>
      </c>
      <c r="N2422" s="3" t="s">
        <v>3097</v>
      </c>
      <c r="O2422" s="3" t="s">
        <v>22953</v>
      </c>
      <c r="P2422" s="8">
        <v>38718</v>
      </c>
      <c r="Q2422" s="3" t="s">
        <v>18021</v>
      </c>
      <c r="R2422" s="5" t="s">
        <v>22955</v>
      </c>
      <c r="S2422" s="3" t="s">
        <v>8857</v>
      </c>
      <c r="T2422" s="3" t="s">
        <v>731</v>
      </c>
      <c r="V2422" s="3">
        <v>31</v>
      </c>
      <c r="W2422" s="3">
        <v>0</v>
      </c>
      <c r="X2422" s="3">
        <v>127</v>
      </c>
      <c r="Y2422" s="3">
        <v>2420</v>
      </c>
      <c r="Z2422" s="3" t="s">
        <v>101</v>
      </c>
      <c r="AA2422" s="3">
        <v>13</v>
      </c>
      <c r="AB2422" s="3">
        <v>4</v>
      </c>
      <c r="AC2422" s="3">
        <v>2084000</v>
      </c>
      <c r="AD2422" s="3">
        <v>805000</v>
      </c>
      <c r="AF2422" s="3">
        <v>10</v>
      </c>
      <c r="AG2422" s="3">
        <v>107</v>
      </c>
    </row>
    <row r="2423" spans="1:33" ht="15.75" customHeight="1" x14ac:dyDescent="0.15">
      <c r="A2423" s="3">
        <v>24012</v>
      </c>
      <c r="B2423" s="3">
        <v>2421</v>
      </c>
      <c r="C2423" s="3">
        <v>363</v>
      </c>
      <c r="D2423" s="3" t="s">
        <v>3103</v>
      </c>
      <c r="E2423" s="3" t="s">
        <v>22956</v>
      </c>
      <c r="F2423" s="3" t="s">
        <v>36</v>
      </c>
      <c r="G2423" s="3" t="s">
        <v>37</v>
      </c>
      <c r="H2423" s="3" t="s">
        <v>7821</v>
      </c>
      <c r="I2423" s="3" t="s">
        <v>39</v>
      </c>
      <c r="J2423" s="3">
        <v>158.78630000000001</v>
      </c>
      <c r="K2423" s="3">
        <v>86691894</v>
      </c>
      <c r="L2423" s="3" t="s">
        <v>221</v>
      </c>
      <c r="M2423" s="3">
        <v>1</v>
      </c>
      <c r="N2423" s="3" t="s">
        <v>3103</v>
      </c>
      <c r="O2423" s="3" t="s">
        <v>22956</v>
      </c>
      <c r="P2423" s="3" t="s">
        <v>987</v>
      </c>
      <c r="Q2423" s="3" t="s">
        <v>12237</v>
      </c>
      <c r="R2423" s="5" t="s">
        <v>22958</v>
      </c>
      <c r="S2423" s="3" t="s">
        <v>7821</v>
      </c>
      <c r="T2423" s="3" t="s">
        <v>37</v>
      </c>
      <c r="V2423" s="3">
        <v>127</v>
      </c>
      <c r="W2423" s="3">
        <v>127</v>
      </c>
      <c r="X2423" s="3">
        <v>127</v>
      </c>
      <c r="Y2423" s="3">
        <v>2421</v>
      </c>
      <c r="Z2423" s="3" t="s">
        <v>221</v>
      </c>
      <c r="AA2423" s="3">
        <v>363</v>
      </c>
      <c r="AB2423" s="3">
        <v>174</v>
      </c>
      <c r="AC2423" s="3">
        <v>86691894</v>
      </c>
      <c r="AD2423" s="3">
        <v>33499420</v>
      </c>
      <c r="AE2423" s="3" t="s">
        <v>39</v>
      </c>
      <c r="AF2423" s="3">
        <v>2</v>
      </c>
      <c r="AG2423" s="3">
        <v>2</v>
      </c>
    </row>
    <row r="2424" spans="1:33" ht="15.75" customHeight="1" x14ac:dyDescent="0.15">
      <c r="A2424" s="3">
        <v>23623</v>
      </c>
      <c r="B2424" s="3">
        <v>2422</v>
      </c>
      <c r="C2424" s="3">
        <v>112</v>
      </c>
      <c r="D2424" s="3" t="s">
        <v>3105</v>
      </c>
      <c r="E2424" s="3" t="s">
        <v>22960</v>
      </c>
      <c r="F2424" s="3" t="s">
        <v>475</v>
      </c>
      <c r="G2424" s="3" t="s">
        <v>277</v>
      </c>
      <c r="H2424" s="3" t="s">
        <v>475</v>
      </c>
      <c r="I2424" s="3" t="s">
        <v>203</v>
      </c>
      <c r="J2424" s="3">
        <v>158.74</v>
      </c>
      <c r="K2424" s="3">
        <v>52858000</v>
      </c>
      <c r="L2424" s="3" t="s">
        <v>71</v>
      </c>
      <c r="M2424" s="3">
        <v>1</v>
      </c>
      <c r="N2424" s="3" t="s">
        <v>3105</v>
      </c>
      <c r="O2424" s="3" t="s">
        <v>22960</v>
      </c>
      <c r="P2424" s="3" t="s">
        <v>41</v>
      </c>
      <c r="Q2424" s="3" t="s">
        <v>3201</v>
      </c>
      <c r="R2424" s="5" t="s">
        <v>22962</v>
      </c>
      <c r="S2424" s="3" t="s">
        <v>475</v>
      </c>
      <c r="T2424" s="3" t="s">
        <v>277</v>
      </c>
      <c r="V2424" s="3">
        <v>127</v>
      </c>
      <c r="W2424" s="3">
        <v>127</v>
      </c>
      <c r="X2424" s="3">
        <v>127</v>
      </c>
      <c r="Y2424" s="3">
        <v>2422</v>
      </c>
      <c r="Z2424" s="3" t="s">
        <v>71</v>
      </c>
      <c r="AA2424" s="3">
        <v>112</v>
      </c>
      <c r="AB2424" s="3">
        <v>58</v>
      </c>
      <c r="AC2424" s="3">
        <v>52858000</v>
      </c>
      <c r="AD2424" s="3">
        <v>20429000</v>
      </c>
      <c r="AE2424" s="3" t="s">
        <v>203</v>
      </c>
      <c r="AF2424" s="3">
        <v>5</v>
      </c>
      <c r="AG2424" s="3">
        <v>9</v>
      </c>
    </row>
    <row r="2425" spans="1:33" ht="15.75" customHeight="1" x14ac:dyDescent="0.15">
      <c r="A2425" s="3">
        <v>17483</v>
      </c>
      <c r="B2425" s="3">
        <v>2423</v>
      </c>
      <c r="C2425" s="3">
        <v>140</v>
      </c>
      <c r="D2425" s="3" t="s">
        <v>3107</v>
      </c>
      <c r="E2425" s="3" t="s">
        <v>22964</v>
      </c>
      <c r="F2425" s="3" t="s">
        <v>36</v>
      </c>
      <c r="G2425" s="3" t="s">
        <v>37</v>
      </c>
      <c r="H2425" s="3" t="s">
        <v>4892</v>
      </c>
      <c r="I2425" s="3" t="s">
        <v>89</v>
      </c>
      <c r="J2425" s="3">
        <v>158.69730000000001</v>
      </c>
      <c r="K2425" s="3">
        <v>135842670</v>
      </c>
      <c r="L2425" s="3" t="s">
        <v>221</v>
      </c>
      <c r="M2425" s="3">
        <v>4</v>
      </c>
      <c r="N2425" s="3" t="s">
        <v>3107</v>
      </c>
      <c r="O2425" s="3" t="s">
        <v>22964</v>
      </c>
      <c r="P2425" s="3" t="s">
        <v>1000</v>
      </c>
      <c r="Q2425" s="3" t="s">
        <v>5111</v>
      </c>
      <c r="R2425" s="5" t="s">
        <v>22966</v>
      </c>
      <c r="S2425" s="3" t="s">
        <v>4892</v>
      </c>
      <c r="T2425" s="3" t="s">
        <v>37</v>
      </c>
      <c r="V2425" s="3">
        <v>127</v>
      </c>
      <c r="W2425" s="3">
        <v>97</v>
      </c>
      <c r="X2425" s="3">
        <v>127</v>
      </c>
      <c r="Y2425" s="3">
        <v>2423</v>
      </c>
      <c r="Z2425" s="3" t="s">
        <v>221</v>
      </c>
      <c r="AA2425" s="3">
        <v>140</v>
      </c>
      <c r="AB2425" s="3">
        <v>121</v>
      </c>
      <c r="AC2425" s="3">
        <v>135842670</v>
      </c>
      <c r="AD2425" s="3">
        <v>52510284</v>
      </c>
      <c r="AE2425" s="3" t="s">
        <v>89</v>
      </c>
      <c r="AF2425" s="3">
        <v>2</v>
      </c>
      <c r="AG2425" s="3">
        <v>4</v>
      </c>
    </row>
    <row r="2426" spans="1:33" ht="15.75" customHeight="1" x14ac:dyDescent="0.15">
      <c r="A2426" s="3">
        <v>21902</v>
      </c>
      <c r="B2426" s="3">
        <v>2424</v>
      </c>
      <c r="C2426" s="3">
        <v>20</v>
      </c>
      <c r="D2426" s="3" t="s">
        <v>3110</v>
      </c>
      <c r="E2426" s="3" t="s">
        <v>22968</v>
      </c>
      <c r="F2426" s="3" t="s">
        <v>297</v>
      </c>
      <c r="G2426" s="3" t="s">
        <v>146</v>
      </c>
      <c r="H2426" s="3" t="s">
        <v>900</v>
      </c>
      <c r="I2426" s="3" t="s">
        <v>2725</v>
      </c>
      <c r="J2426" s="3">
        <v>158.69820000000001</v>
      </c>
      <c r="K2426" s="3">
        <v>4372000</v>
      </c>
      <c r="L2426" s="3" t="s">
        <v>75</v>
      </c>
      <c r="M2426" s="3">
        <v>2</v>
      </c>
      <c r="N2426" s="3" t="s">
        <v>3110</v>
      </c>
      <c r="O2426" s="3" t="s">
        <v>22968</v>
      </c>
      <c r="P2426" s="3" t="s">
        <v>104</v>
      </c>
      <c r="Q2426" s="3" t="s">
        <v>18040</v>
      </c>
      <c r="R2426" s="5" t="s">
        <v>22970</v>
      </c>
      <c r="S2426" s="3" t="s">
        <v>900</v>
      </c>
      <c r="T2426" s="3" t="s">
        <v>146</v>
      </c>
      <c r="V2426" s="3">
        <v>60</v>
      </c>
      <c r="X2426" s="3">
        <v>62</v>
      </c>
      <c r="Y2426" s="3">
        <v>2424</v>
      </c>
      <c r="Z2426" s="3" t="s">
        <v>75</v>
      </c>
      <c r="AA2426" s="3">
        <v>20</v>
      </c>
      <c r="AB2426" s="3">
        <v>12</v>
      </c>
      <c r="AC2426" s="3">
        <v>4372000</v>
      </c>
      <c r="AD2426" s="3">
        <v>1690000</v>
      </c>
      <c r="AE2426" s="3" t="s">
        <v>2725</v>
      </c>
      <c r="AF2426" s="3">
        <v>14</v>
      </c>
      <c r="AG2426" s="3">
        <v>30</v>
      </c>
    </row>
    <row r="2427" spans="1:33" ht="15.75" customHeight="1" x14ac:dyDescent="0.15">
      <c r="A2427" s="3">
        <v>17447</v>
      </c>
      <c r="B2427" s="3">
        <v>2425</v>
      </c>
      <c r="C2427" s="3">
        <v>25</v>
      </c>
      <c r="D2427" s="3" t="s">
        <v>3111</v>
      </c>
      <c r="E2427" s="3" t="s">
        <v>22972</v>
      </c>
      <c r="F2427" s="3" t="s">
        <v>1193</v>
      </c>
      <c r="G2427" s="3" t="s">
        <v>564</v>
      </c>
      <c r="H2427" s="3" t="s">
        <v>391</v>
      </c>
      <c r="I2427" s="3" t="s">
        <v>2049</v>
      </c>
      <c r="J2427" s="3">
        <v>158.60499999999999</v>
      </c>
      <c r="K2427" s="3">
        <v>5172507</v>
      </c>
      <c r="L2427" s="3" t="s">
        <v>221</v>
      </c>
      <c r="M2427" s="3">
        <v>4</v>
      </c>
      <c r="N2427" s="3" t="s">
        <v>3111</v>
      </c>
      <c r="O2427" s="3" t="s">
        <v>22972</v>
      </c>
      <c r="P2427" s="3" t="s">
        <v>987</v>
      </c>
      <c r="Q2427" s="3" t="s">
        <v>18045</v>
      </c>
      <c r="R2427" s="5" t="s">
        <v>22973</v>
      </c>
      <c r="S2427" s="3" t="s">
        <v>391</v>
      </c>
      <c r="T2427" s="3" t="s">
        <v>564</v>
      </c>
      <c r="V2427" s="3">
        <v>66</v>
      </c>
      <c r="W2427" s="3">
        <v>29</v>
      </c>
      <c r="X2427" s="3">
        <v>127</v>
      </c>
      <c r="Y2427" s="3">
        <v>2425</v>
      </c>
      <c r="Z2427" s="3" t="s">
        <v>221</v>
      </c>
      <c r="AA2427" s="3">
        <v>25</v>
      </c>
      <c r="AB2427" s="3">
        <v>5</v>
      </c>
      <c r="AC2427" s="3">
        <v>5172507</v>
      </c>
      <c r="AD2427" s="3">
        <v>2000157</v>
      </c>
      <c r="AE2427" s="3" t="s">
        <v>2049</v>
      </c>
      <c r="AF2427" s="3">
        <v>2</v>
      </c>
      <c r="AG2427" s="3">
        <v>35</v>
      </c>
    </row>
    <row r="2428" spans="1:33" ht="15.75" customHeight="1" x14ac:dyDescent="0.15">
      <c r="A2428" s="3">
        <v>18398</v>
      </c>
      <c r="B2428" s="3">
        <v>2426</v>
      </c>
      <c r="C2428" s="3">
        <v>112</v>
      </c>
      <c r="D2428" s="3" t="s">
        <v>3116</v>
      </c>
      <c r="E2428" s="3" t="s">
        <v>22974</v>
      </c>
      <c r="F2428" s="3" t="s">
        <v>1105</v>
      </c>
      <c r="G2428" s="3" t="s">
        <v>486</v>
      </c>
      <c r="H2428" s="3" t="s">
        <v>13633</v>
      </c>
      <c r="I2428" s="3" t="s">
        <v>488</v>
      </c>
      <c r="J2428" s="3">
        <v>158.50620000000001</v>
      </c>
      <c r="K2428" s="3">
        <v>14813994</v>
      </c>
      <c r="L2428" s="3" t="s">
        <v>162</v>
      </c>
      <c r="M2428" s="3">
        <v>2</v>
      </c>
      <c r="N2428" s="3" t="s">
        <v>3116</v>
      </c>
      <c r="O2428" s="3" t="s">
        <v>22974</v>
      </c>
      <c r="P2428" s="3" t="s">
        <v>987</v>
      </c>
      <c r="Q2428" s="3" t="s">
        <v>18056</v>
      </c>
      <c r="R2428" s="5" t="s">
        <v>22976</v>
      </c>
      <c r="S2428" s="3" t="s">
        <v>13633</v>
      </c>
      <c r="T2428" s="3" t="s">
        <v>486</v>
      </c>
      <c r="V2428" s="3">
        <v>50</v>
      </c>
      <c r="W2428" s="3">
        <v>35</v>
      </c>
      <c r="X2428" s="3">
        <v>127</v>
      </c>
      <c r="Y2428" s="3">
        <v>2426</v>
      </c>
      <c r="Z2428" s="3" t="s">
        <v>162</v>
      </c>
      <c r="AA2428" s="3">
        <v>112</v>
      </c>
      <c r="AB2428" s="3">
        <v>58</v>
      </c>
      <c r="AC2428" s="3">
        <v>14813994</v>
      </c>
      <c r="AD2428" s="3">
        <v>5730614</v>
      </c>
      <c r="AE2428" s="3" t="s">
        <v>488</v>
      </c>
      <c r="AF2428" s="3">
        <v>8</v>
      </c>
      <c r="AG2428" s="3">
        <v>50</v>
      </c>
    </row>
    <row r="2429" spans="1:33" ht="15.75" customHeight="1" x14ac:dyDescent="0.15">
      <c r="A2429" s="3">
        <v>26572</v>
      </c>
      <c r="B2429" s="3">
        <v>2427</v>
      </c>
      <c r="C2429" s="3">
        <v>573</v>
      </c>
      <c r="D2429" s="3" t="s">
        <v>3120</v>
      </c>
      <c r="E2429" s="3" t="s">
        <v>22977</v>
      </c>
      <c r="F2429" s="3" t="s">
        <v>475</v>
      </c>
      <c r="G2429" s="3" t="s">
        <v>277</v>
      </c>
      <c r="H2429" s="3" t="s">
        <v>475</v>
      </c>
      <c r="I2429" s="3" t="s">
        <v>203</v>
      </c>
      <c r="J2429" s="3">
        <v>158.4999</v>
      </c>
      <c r="K2429" s="3">
        <v>74616000</v>
      </c>
      <c r="L2429" s="3" t="s">
        <v>66</v>
      </c>
      <c r="M2429" s="3">
        <v>0</v>
      </c>
      <c r="N2429" s="3" t="s">
        <v>3120</v>
      </c>
      <c r="O2429" s="3" t="s">
        <v>22977</v>
      </c>
      <c r="P2429" s="8">
        <v>37987</v>
      </c>
      <c r="Q2429" s="3" t="s">
        <v>4020</v>
      </c>
      <c r="R2429" s="5" t="s">
        <v>22978</v>
      </c>
      <c r="S2429" s="3" t="s">
        <v>475</v>
      </c>
      <c r="T2429" s="3" t="s">
        <v>277</v>
      </c>
      <c r="V2429" s="3">
        <v>127</v>
      </c>
      <c r="W2429" s="3">
        <v>127</v>
      </c>
      <c r="X2429" s="3">
        <v>127</v>
      </c>
      <c r="Y2429" s="3">
        <v>2427</v>
      </c>
      <c r="Z2429" s="3" t="s">
        <v>66</v>
      </c>
      <c r="AA2429" s="3">
        <v>573</v>
      </c>
      <c r="AB2429" s="3">
        <v>0</v>
      </c>
      <c r="AC2429" s="3">
        <v>74616000</v>
      </c>
      <c r="AD2429" s="3">
        <v>28865000</v>
      </c>
      <c r="AE2429" s="3" t="s">
        <v>203</v>
      </c>
      <c r="AF2429" s="3">
        <v>9</v>
      </c>
      <c r="AG2429" s="3">
        <v>9</v>
      </c>
    </row>
    <row r="2430" spans="1:33" ht="15.75" customHeight="1" x14ac:dyDescent="0.15">
      <c r="A2430" s="3">
        <v>21411</v>
      </c>
      <c r="B2430" s="3">
        <v>2428</v>
      </c>
      <c r="C2430" s="3">
        <v>60</v>
      </c>
      <c r="D2430" s="3" t="s">
        <v>3126</v>
      </c>
      <c r="E2430" s="3" t="s">
        <v>22979</v>
      </c>
      <c r="F2430" s="3" t="s">
        <v>657</v>
      </c>
      <c r="G2430" s="3" t="s">
        <v>246</v>
      </c>
      <c r="H2430" s="3" t="s">
        <v>240</v>
      </c>
      <c r="I2430" s="3" t="s">
        <v>240</v>
      </c>
      <c r="J2430" s="3">
        <v>158.4614</v>
      </c>
      <c r="K2430" s="3">
        <v>5153531</v>
      </c>
      <c r="L2430" s="3" t="s">
        <v>59</v>
      </c>
      <c r="M2430" s="3">
        <v>2</v>
      </c>
      <c r="N2430" s="3" t="s">
        <v>3126</v>
      </c>
      <c r="O2430" s="3" t="s">
        <v>22979</v>
      </c>
      <c r="P2430" s="3" t="s">
        <v>1000</v>
      </c>
      <c r="Q2430" s="3" t="s">
        <v>18072</v>
      </c>
      <c r="R2430" s="5" t="s">
        <v>22981</v>
      </c>
      <c r="S2430" s="3" t="s">
        <v>240</v>
      </c>
      <c r="T2430" s="3" t="s">
        <v>246</v>
      </c>
      <c r="V2430" s="3">
        <v>127</v>
      </c>
      <c r="W2430" s="3">
        <v>52</v>
      </c>
      <c r="X2430" s="3">
        <v>127</v>
      </c>
      <c r="Y2430" s="3">
        <v>2428</v>
      </c>
      <c r="Z2430" s="3" t="s">
        <v>59</v>
      </c>
      <c r="AA2430" s="3">
        <v>60</v>
      </c>
      <c r="AB2430" s="3">
        <v>25</v>
      </c>
      <c r="AC2430" s="3">
        <v>5153531</v>
      </c>
      <c r="AD2430" s="3">
        <v>1993927</v>
      </c>
      <c r="AE2430" s="3" t="s">
        <v>240</v>
      </c>
      <c r="AF2430" s="3">
        <v>17</v>
      </c>
      <c r="AG2430" s="3">
        <v>18</v>
      </c>
    </row>
    <row r="2431" spans="1:33" ht="15.75" customHeight="1" x14ac:dyDescent="0.15">
      <c r="A2431" s="3">
        <v>25772</v>
      </c>
      <c r="B2431" s="3">
        <v>2429</v>
      </c>
      <c r="C2431" s="3">
        <v>307</v>
      </c>
      <c r="D2431" s="3" t="s">
        <v>3128</v>
      </c>
      <c r="E2431" s="3" t="s">
        <v>22983</v>
      </c>
      <c r="F2431" s="3" t="s">
        <v>297</v>
      </c>
      <c r="G2431" s="3" t="s">
        <v>146</v>
      </c>
      <c r="H2431" s="3" t="s">
        <v>2725</v>
      </c>
      <c r="I2431" s="3" t="s">
        <v>2725</v>
      </c>
      <c r="J2431" s="3">
        <v>158.25569999999999</v>
      </c>
      <c r="K2431" s="3">
        <v>338253000</v>
      </c>
      <c r="L2431" s="3" t="s">
        <v>221</v>
      </c>
      <c r="M2431" s="3">
        <v>0</v>
      </c>
      <c r="N2431" s="3" t="s">
        <v>3128</v>
      </c>
      <c r="O2431" s="3" t="s">
        <v>22983</v>
      </c>
      <c r="P2431" s="8">
        <v>34335</v>
      </c>
      <c r="Q2431" s="3" t="s">
        <v>18078</v>
      </c>
      <c r="R2431" s="5" t="s">
        <v>22985</v>
      </c>
      <c r="S2431" s="3" t="s">
        <v>2725</v>
      </c>
      <c r="T2431" s="3" t="s">
        <v>146</v>
      </c>
      <c r="V2431" s="3">
        <v>61</v>
      </c>
      <c r="X2431" s="3">
        <v>127</v>
      </c>
      <c r="Y2431" s="3">
        <v>2429</v>
      </c>
      <c r="Z2431" s="3" t="s">
        <v>221</v>
      </c>
      <c r="AA2431" s="3">
        <v>307</v>
      </c>
      <c r="AB2431" s="3">
        <v>266</v>
      </c>
      <c r="AC2431" s="3">
        <v>338253000</v>
      </c>
      <c r="AD2431" s="3">
        <v>130976000</v>
      </c>
      <c r="AE2431" s="3" t="s">
        <v>2725</v>
      </c>
      <c r="AF2431" s="3">
        <v>2</v>
      </c>
      <c r="AG2431" s="3">
        <v>30</v>
      </c>
    </row>
    <row r="2432" spans="1:33" ht="15.75" customHeight="1" x14ac:dyDescent="0.15">
      <c r="A2432" s="3">
        <v>17855</v>
      </c>
      <c r="B2432" s="3">
        <v>2430</v>
      </c>
      <c r="C2432" s="3">
        <v>65</v>
      </c>
      <c r="D2432" s="3" t="s">
        <v>3138</v>
      </c>
      <c r="E2432" s="3" t="s">
        <v>22986</v>
      </c>
      <c r="F2432" s="3" t="s">
        <v>855</v>
      </c>
      <c r="G2432" s="3" t="s">
        <v>292</v>
      </c>
      <c r="H2432" s="3" t="s">
        <v>13642</v>
      </c>
      <c r="I2432" s="3" t="s">
        <v>1032</v>
      </c>
      <c r="J2432" s="3">
        <v>157.88560000000001</v>
      </c>
      <c r="K2432" s="3">
        <v>13807243</v>
      </c>
      <c r="L2432" s="3" t="s">
        <v>71</v>
      </c>
      <c r="M2432" s="3">
        <v>4</v>
      </c>
      <c r="N2432" s="3" t="s">
        <v>3138</v>
      </c>
      <c r="O2432" s="3" t="s">
        <v>22986</v>
      </c>
      <c r="P2432" s="3" t="s">
        <v>835</v>
      </c>
      <c r="Q2432" s="3" t="s">
        <v>18084</v>
      </c>
      <c r="R2432" s="5" t="s">
        <v>22988</v>
      </c>
      <c r="S2432" s="3" t="s">
        <v>13642</v>
      </c>
      <c r="T2432" s="3" t="s">
        <v>292</v>
      </c>
      <c r="V2432" s="3">
        <v>84</v>
      </c>
      <c r="W2432" s="3">
        <v>61</v>
      </c>
      <c r="X2432" s="3">
        <v>127</v>
      </c>
      <c r="Y2432" s="3">
        <v>2430</v>
      </c>
      <c r="Z2432" s="3" t="s">
        <v>71</v>
      </c>
      <c r="AA2432" s="3">
        <v>65</v>
      </c>
      <c r="AB2432" s="3">
        <v>15</v>
      </c>
      <c r="AC2432" s="3">
        <v>13807243</v>
      </c>
      <c r="AD2432" s="3">
        <v>5354018</v>
      </c>
      <c r="AE2432" s="3" t="s">
        <v>1032</v>
      </c>
      <c r="AF2432" s="3">
        <v>5</v>
      </c>
      <c r="AG2432" s="3">
        <v>49</v>
      </c>
    </row>
    <row r="2433" spans="1:33" ht="15.75" customHeight="1" x14ac:dyDescent="0.15">
      <c r="A2433" s="3">
        <v>21834</v>
      </c>
      <c r="B2433" s="3">
        <v>2431</v>
      </c>
      <c r="C2433" s="3">
        <v>66</v>
      </c>
      <c r="D2433" s="3" t="s">
        <v>3140</v>
      </c>
      <c r="E2433" s="3" t="s">
        <v>22991</v>
      </c>
      <c r="F2433" s="3" t="s">
        <v>6874</v>
      </c>
      <c r="G2433" s="3" t="s">
        <v>621</v>
      </c>
      <c r="H2433" s="3" t="s">
        <v>4662</v>
      </c>
      <c r="I2433" s="3" t="s">
        <v>4662</v>
      </c>
      <c r="J2433" s="3">
        <v>157.83930000000001</v>
      </c>
      <c r="K2433" s="3">
        <v>3304582</v>
      </c>
      <c r="L2433" s="3" t="s">
        <v>101</v>
      </c>
      <c r="M2433" s="3">
        <v>2</v>
      </c>
      <c r="N2433" s="3" t="s">
        <v>3140</v>
      </c>
      <c r="O2433" s="3" t="s">
        <v>22991</v>
      </c>
      <c r="P2433" s="3" t="s">
        <v>381</v>
      </c>
      <c r="Q2433" s="3" t="s">
        <v>18090</v>
      </c>
      <c r="R2433" s="5" t="s">
        <v>22993</v>
      </c>
      <c r="S2433" s="3" t="s">
        <v>4662</v>
      </c>
      <c r="T2433" s="3" t="s">
        <v>621</v>
      </c>
      <c r="V2433" s="3">
        <v>39</v>
      </c>
      <c r="W2433" s="3">
        <v>25</v>
      </c>
      <c r="X2433" s="3">
        <v>127</v>
      </c>
      <c r="Y2433" s="3">
        <v>2431</v>
      </c>
      <c r="Z2433" s="3" t="s">
        <v>101</v>
      </c>
      <c r="AA2433" s="3">
        <v>66</v>
      </c>
      <c r="AB2433" s="3">
        <v>12</v>
      </c>
      <c r="AC2433" s="3">
        <v>3304582</v>
      </c>
      <c r="AD2433" s="3">
        <v>1281644</v>
      </c>
      <c r="AE2433" s="3" t="s">
        <v>4662</v>
      </c>
      <c r="AF2433" s="3">
        <v>10</v>
      </c>
      <c r="AG2433" s="3">
        <v>82</v>
      </c>
    </row>
    <row r="2434" spans="1:33" ht="15.75" customHeight="1" x14ac:dyDescent="0.15">
      <c r="A2434" s="3">
        <v>23702</v>
      </c>
      <c r="B2434" s="3">
        <v>2432</v>
      </c>
      <c r="C2434" s="3">
        <v>24</v>
      </c>
      <c r="D2434" s="3" t="s">
        <v>3152</v>
      </c>
      <c r="E2434" s="3" t="s">
        <v>22995</v>
      </c>
      <c r="F2434" s="3" t="s">
        <v>269</v>
      </c>
      <c r="G2434" s="3" t="s">
        <v>133</v>
      </c>
      <c r="H2434" s="3" t="s">
        <v>1963</v>
      </c>
      <c r="I2434" s="3" t="s">
        <v>1963</v>
      </c>
      <c r="J2434" s="3">
        <v>157.84209999999999</v>
      </c>
      <c r="K2434" s="3">
        <v>2877879</v>
      </c>
      <c r="L2434" s="3" t="s">
        <v>162</v>
      </c>
      <c r="M2434" s="3">
        <v>1</v>
      </c>
      <c r="N2434" s="3" t="s">
        <v>3152</v>
      </c>
      <c r="O2434" s="3" t="s">
        <v>22995</v>
      </c>
      <c r="P2434" s="3" t="s">
        <v>104</v>
      </c>
      <c r="Q2434" s="3" t="s">
        <v>18096</v>
      </c>
      <c r="R2434" s="5" t="s">
        <v>22997</v>
      </c>
      <c r="S2434" s="3" t="s">
        <v>1963</v>
      </c>
      <c r="T2434" s="3" t="s">
        <v>133</v>
      </c>
      <c r="V2434" s="3">
        <v>66</v>
      </c>
      <c r="W2434" s="3">
        <v>25</v>
      </c>
      <c r="X2434" s="3">
        <v>127</v>
      </c>
      <c r="Y2434" s="3">
        <v>2432</v>
      </c>
      <c r="Z2434" s="3" t="s">
        <v>162</v>
      </c>
      <c r="AA2434" s="3">
        <v>24</v>
      </c>
      <c r="AB2434" s="3">
        <v>10</v>
      </c>
      <c r="AC2434" s="3">
        <v>2877879</v>
      </c>
      <c r="AD2434" s="3">
        <v>1116140</v>
      </c>
      <c r="AE2434" s="3" t="s">
        <v>1963</v>
      </c>
      <c r="AF2434" s="3">
        <v>8</v>
      </c>
      <c r="AG2434" s="3">
        <v>43</v>
      </c>
    </row>
    <row r="2435" spans="1:33" ht="15.75" customHeight="1" x14ac:dyDescent="0.15">
      <c r="A2435" s="3">
        <v>25551</v>
      </c>
      <c r="B2435" s="3">
        <v>2433</v>
      </c>
      <c r="C2435" s="3">
        <v>32</v>
      </c>
      <c r="D2435" s="3" t="s">
        <v>3161</v>
      </c>
      <c r="E2435" s="3" t="s">
        <v>22999</v>
      </c>
      <c r="F2435" s="3" t="s">
        <v>931</v>
      </c>
      <c r="G2435" s="3" t="s">
        <v>378</v>
      </c>
      <c r="H2435" s="3" t="s">
        <v>13650</v>
      </c>
      <c r="I2435" s="3" t="s">
        <v>742</v>
      </c>
      <c r="J2435" s="3">
        <v>157.8338</v>
      </c>
      <c r="K2435" s="3">
        <v>7080352</v>
      </c>
      <c r="L2435" s="3" t="s">
        <v>364</v>
      </c>
      <c r="M2435" s="3">
        <v>0</v>
      </c>
      <c r="N2435" s="3" t="s">
        <v>3161</v>
      </c>
      <c r="O2435" s="3" t="s">
        <v>22999</v>
      </c>
      <c r="P2435" s="8">
        <v>32143</v>
      </c>
      <c r="Q2435" s="3" t="s">
        <v>18102</v>
      </c>
      <c r="R2435" s="5" t="s">
        <v>23000</v>
      </c>
      <c r="S2435" s="3" t="s">
        <v>13650</v>
      </c>
      <c r="T2435" s="3" t="s">
        <v>378</v>
      </c>
      <c r="V2435" s="3">
        <v>29</v>
      </c>
      <c r="W2435" s="3">
        <v>104</v>
      </c>
      <c r="X2435" s="3">
        <v>108</v>
      </c>
      <c r="Y2435" s="3">
        <v>2433</v>
      </c>
      <c r="Z2435" s="3" t="s">
        <v>364</v>
      </c>
      <c r="AA2435" s="3">
        <v>32</v>
      </c>
      <c r="AB2435" s="3">
        <v>21</v>
      </c>
      <c r="AC2435" s="3">
        <v>7080352</v>
      </c>
      <c r="AD2435" s="3">
        <v>2746092</v>
      </c>
      <c r="AE2435" s="3" t="s">
        <v>742</v>
      </c>
      <c r="AF2435" s="3">
        <v>20</v>
      </c>
      <c r="AG2435" s="3">
        <v>17</v>
      </c>
    </row>
    <row r="2436" spans="1:33" ht="15.75" customHeight="1" x14ac:dyDescent="0.15">
      <c r="A2436" s="3">
        <v>17833</v>
      </c>
      <c r="B2436" s="3">
        <v>2434</v>
      </c>
      <c r="C2436" s="3">
        <v>127</v>
      </c>
      <c r="D2436" s="3" t="s">
        <v>3181</v>
      </c>
      <c r="E2436" s="3" t="s">
        <v>23002</v>
      </c>
      <c r="F2436" s="3" t="s">
        <v>1620</v>
      </c>
      <c r="G2436" s="3" t="s">
        <v>412</v>
      </c>
      <c r="H2436" s="3" t="s">
        <v>742</v>
      </c>
      <c r="I2436" s="3" t="s">
        <v>742</v>
      </c>
      <c r="J2436" s="3">
        <v>157.65969999999999</v>
      </c>
      <c r="K2436" s="3">
        <v>26423000</v>
      </c>
      <c r="L2436" s="3" t="s">
        <v>71</v>
      </c>
      <c r="M2436" s="3">
        <v>1</v>
      </c>
      <c r="N2436" s="3" t="s">
        <v>3181</v>
      </c>
      <c r="O2436" s="3" t="s">
        <v>23002</v>
      </c>
      <c r="P2436" s="3" t="s">
        <v>787</v>
      </c>
      <c r="Q2436" s="3" t="s">
        <v>18110</v>
      </c>
      <c r="R2436" s="5" t="s">
        <v>23003</v>
      </c>
      <c r="S2436" s="3" t="s">
        <v>742</v>
      </c>
      <c r="T2436" s="3" t="s">
        <v>412</v>
      </c>
      <c r="V2436" s="3">
        <v>108</v>
      </c>
      <c r="W2436" s="3">
        <v>105</v>
      </c>
      <c r="X2436" s="3">
        <v>127</v>
      </c>
      <c r="Y2436" s="3">
        <v>2434</v>
      </c>
      <c r="Z2436" s="3" t="s">
        <v>71</v>
      </c>
      <c r="AA2436" s="3">
        <v>127</v>
      </c>
      <c r="AB2436" s="3">
        <v>42</v>
      </c>
      <c r="AC2436" s="3">
        <v>26423000</v>
      </c>
      <c r="AD2436" s="3">
        <v>10255000</v>
      </c>
      <c r="AE2436" s="3" t="s">
        <v>742</v>
      </c>
      <c r="AF2436" s="3">
        <v>5</v>
      </c>
      <c r="AG2436" s="3">
        <v>17</v>
      </c>
    </row>
    <row r="2437" spans="1:33" ht="15.75" customHeight="1" x14ac:dyDescent="0.15">
      <c r="A2437" s="3">
        <v>4894</v>
      </c>
      <c r="B2437" s="3">
        <v>2435</v>
      </c>
      <c r="C2437" s="3">
        <v>65</v>
      </c>
      <c r="D2437" s="3" t="s">
        <v>3184</v>
      </c>
      <c r="E2437" s="3" t="s">
        <v>23004</v>
      </c>
      <c r="F2437" s="3" t="s">
        <v>143</v>
      </c>
      <c r="G2437" s="3" t="s">
        <v>77</v>
      </c>
      <c r="H2437" s="3" t="s">
        <v>79</v>
      </c>
      <c r="I2437" s="3" t="s">
        <v>79</v>
      </c>
      <c r="J2437" s="3">
        <v>157.5104</v>
      </c>
      <c r="K2437" s="3">
        <v>38351607</v>
      </c>
      <c r="L2437" s="3" t="s">
        <v>162</v>
      </c>
      <c r="M2437" s="3">
        <v>5</v>
      </c>
      <c r="N2437" s="3" t="s">
        <v>3184</v>
      </c>
      <c r="O2437" s="3" t="s">
        <v>23004</v>
      </c>
      <c r="P2437" s="3" t="s">
        <v>987</v>
      </c>
      <c r="Q2437" s="3" t="s">
        <v>6403</v>
      </c>
      <c r="R2437" s="5" t="s">
        <v>23006</v>
      </c>
      <c r="S2437" s="3" t="s">
        <v>79</v>
      </c>
      <c r="T2437" s="3" t="s">
        <v>77</v>
      </c>
      <c r="V2437" s="3">
        <v>76</v>
      </c>
      <c r="W2437" s="3">
        <v>72</v>
      </c>
      <c r="X2437" s="3">
        <v>127</v>
      </c>
      <c r="Y2437" s="3">
        <v>2435</v>
      </c>
      <c r="Z2437" s="3" t="s">
        <v>162</v>
      </c>
      <c r="AA2437" s="3">
        <v>65</v>
      </c>
      <c r="AB2437" s="3">
        <v>35</v>
      </c>
      <c r="AC2437" s="3">
        <v>38351607</v>
      </c>
      <c r="AD2437" s="3">
        <v>14893225</v>
      </c>
      <c r="AE2437" s="3" t="s">
        <v>79</v>
      </c>
      <c r="AF2437" s="3">
        <v>8</v>
      </c>
      <c r="AG2437" s="3">
        <v>6</v>
      </c>
    </row>
    <row r="2438" spans="1:33" ht="15.75" customHeight="1" x14ac:dyDescent="0.15">
      <c r="A2438" s="3">
        <v>19880</v>
      </c>
      <c r="B2438" s="3">
        <v>2436</v>
      </c>
      <c r="C2438" s="3">
        <v>35</v>
      </c>
      <c r="D2438" s="3" t="s">
        <v>3191</v>
      </c>
      <c r="E2438" s="3" t="s">
        <v>23008</v>
      </c>
      <c r="F2438" s="3" t="s">
        <v>36</v>
      </c>
      <c r="G2438" s="3" t="s">
        <v>37</v>
      </c>
      <c r="H2438" s="3" t="s">
        <v>9578</v>
      </c>
      <c r="I2438" s="3" t="s">
        <v>9579</v>
      </c>
      <c r="J2438" s="3">
        <v>157.26660000000001</v>
      </c>
      <c r="K2438" s="3">
        <v>5708690</v>
      </c>
      <c r="L2438" s="3" t="s">
        <v>162</v>
      </c>
      <c r="M2438" s="3">
        <v>3</v>
      </c>
      <c r="N2438" s="3" t="s">
        <v>3191</v>
      </c>
      <c r="O2438" s="3" t="s">
        <v>23008</v>
      </c>
      <c r="P2438" s="3" t="s">
        <v>987</v>
      </c>
      <c r="Q2438" s="3" t="s">
        <v>9576</v>
      </c>
      <c r="R2438" s="5" t="s">
        <v>23011</v>
      </c>
      <c r="S2438" s="3" t="s">
        <v>9578</v>
      </c>
      <c r="T2438" s="3" t="s">
        <v>37</v>
      </c>
      <c r="V2438" s="3">
        <v>127</v>
      </c>
      <c r="W2438" s="3">
        <v>0</v>
      </c>
      <c r="X2438" s="3">
        <v>127</v>
      </c>
      <c r="Y2438" s="3">
        <v>2436</v>
      </c>
      <c r="Z2438" s="3" t="s">
        <v>162</v>
      </c>
      <c r="AA2438" s="3">
        <v>35</v>
      </c>
      <c r="AB2438" s="3">
        <v>18</v>
      </c>
      <c r="AC2438" s="3">
        <v>5708690</v>
      </c>
      <c r="AD2438" s="3">
        <v>2218978</v>
      </c>
      <c r="AF2438" s="3">
        <v>8</v>
      </c>
      <c r="AG2438" s="3">
        <v>944</v>
      </c>
    </row>
    <row r="2439" spans="1:33" ht="15.75" customHeight="1" x14ac:dyDescent="0.15">
      <c r="A2439" s="3">
        <v>17279</v>
      </c>
      <c r="B2439" s="3">
        <v>2437</v>
      </c>
      <c r="C2439" s="3">
        <v>53</v>
      </c>
      <c r="D2439" s="3" t="s">
        <v>3194</v>
      </c>
      <c r="E2439" s="3" t="s">
        <v>23012</v>
      </c>
      <c r="F2439" s="3" t="s">
        <v>1214</v>
      </c>
      <c r="G2439" s="3" t="s">
        <v>607</v>
      </c>
      <c r="H2439" s="80" t="s">
        <v>13660</v>
      </c>
      <c r="I2439" s="81"/>
      <c r="J2439" s="3">
        <v>157.1996</v>
      </c>
      <c r="K2439" s="3">
        <v>21139211</v>
      </c>
      <c r="L2439" s="3" t="s">
        <v>162</v>
      </c>
      <c r="M2439" s="3">
        <v>2</v>
      </c>
      <c r="N2439" s="3" t="s">
        <v>3194</v>
      </c>
      <c r="O2439" s="3" t="s">
        <v>23012</v>
      </c>
      <c r="P2439" s="3" t="s">
        <v>179</v>
      </c>
      <c r="Q2439" s="3" t="s">
        <v>18128</v>
      </c>
      <c r="R2439" s="5" t="s">
        <v>23015</v>
      </c>
      <c r="S2439" s="3" t="s">
        <v>13660</v>
      </c>
      <c r="T2439" s="3" t="s">
        <v>607</v>
      </c>
      <c r="V2439" s="3">
        <v>7</v>
      </c>
      <c r="W2439" s="3">
        <v>0</v>
      </c>
      <c r="X2439" s="3">
        <v>127</v>
      </c>
      <c r="Y2439" s="3">
        <v>2437</v>
      </c>
      <c r="Z2439" s="3" t="s">
        <v>162</v>
      </c>
      <c r="AA2439" s="3">
        <v>53</v>
      </c>
      <c r="AB2439" s="3">
        <v>41</v>
      </c>
      <c r="AC2439" s="3">
        <v>21139211</v>
      </c>
      <c r="AD2439" s="3">
        <v>8218992</v>
      </c>
      <c r="AF2439" s="3">
        <v>8</v>
      </c>
      <c r="AG2439" s="3">
        <v>373</v>
      </c>
    </row>
    <row r="2440" spans="1:33" ht="15.75" customHeight="1" x14ac:dyDescent="0.15">
      <c r="A2440" s="3">
        <v>26353</v>
      </c>
      <c r="B2440" s="3">
        <v>2438</v>
      </c>
      <c r="C2440" s="3">
        <v>45</v>
      </c>
      <c r="D2440" s="3" t="s">
        <v>2364</v>
      </c>
      <c r="E2440" s="3" t="s">
        <v>23016</v>
      </c>
      <c r="F2440" s="3" t="s">
        <v>143</v>
      </c>
      <c r="G2440" s="3" t="s">
        <v>77</v>
      </c>
      <c r="H2440" s="3" t="s">
        <v>79</v>
      </c>
      <c r="I2440" s="3" t="s">
        <v>79</v>
      </c>
      <c r="J2440" s="3">
        <v>157.18870000000001</v>
      </c>
      <c r="K2440" s="3">
        <v>9203788</v>
      </c>
      <c r="L2440" s="3" t="s">
        <v>50</v>
      </c>
      <c r="M2440" s="3">
        <v>0</v>
      </c>
      <c r="N2440" s="3" t="s">
        <v>2364</v>
      </c>
      <c r="O2440" s="3" t="s">
        <v>23016</v>
      </c>
      <c r="P2440" s="8">
        <v>37987</v>
      </c>
      <c r="Q2440" s="3" t="s">
        <v>2369</v>
      </c>
      <c r="R2440" s="5" t="s">
        <v>23017</v>
      </c>
      <c r="S2440" s="3" t="s">
        <v>79</v>
      </c>
      <c r="T2440" s="3" t="s">
        <v>77</v>
      </c>
      <c r="V2440" s="3">
        <v>77</v>
      </c>
      <c r="W2440" s="3">
        <v>73</v>
      </c>
      <c r="X2440" s="3">
        <v>71</v>
      </c>
      <c r="Y2440" s="3">
        <v>2438</v>
      </c>
      <c r="Z2440" s="3" t="s">
        <v>50</v>
      </c>
      <c r="AA2440" s="3">
        <v>45</v>
      </c>
      <c r="AB2440" s="3">
        <v>15</v>
      </c>
      <c r="AC2440" s="3">
        <v>9203788</v>
      </c>
      <c r="AD2440" s="3">
        <v>3578613</v>
      </c>
      <c r="AE2440" s="3" t="s">
        <v>79</v>
      </c>
      <c r="AF2440" s="3">
        <v>11</v>
      </c>
      <c r="AG2440" s="3">
        <v>6</v>
      </c>
    </row>
    <row r="2441" spans="1:33" ht="15.75" customHeight="1" x14ac:dyDescent="0.15">
      <c r="A2441" s="3">
        <v>1146</v>
      </c>
      <c r="B2441" s="3">
        <v>2439</v>
      </c>
      <c r="C2441" s="3">
        <v>940</v>
      </c>
      <c r="D2441" s="3" t="s">
        <v>3205</v>
      </c>
      <c r="E2441" s="3" t="s">
        <v>23019</v>
      </c>
      <c r="F2441" s="3" t="s">
        <v>249</v>
      </c>
      <c r="G2441" s="3" t="s">
        <v>125</v>
      </c>
      <c r="H2441" s="3" t="s">
        <v>126</v>
      </c>
      <c r="I2441" s="3" t="s">
        <v>127</v>
      </c>
      <c r="J2441" s="3">
        <v>157.17850000000001</v>
      </c>
      <c r="K2441" s="3">
        <v>353754232</v>
      </c>
      <c r="L2441" s="3" t="s">
        <v>75</v>
      </c>
      <c r="M2441" s="3">
        <v>5</v>
      </c>
      <c r="N2441" s="3" t="s">
        <v>3205</v>
      </c>
      <c r="O2441" s="3" t="s">
        <v>23019</v>
      </c>
      <c r="P2441" s="3" t="s">
        <v>1107</v>
      </c>
      <c r="Q2441" s="3" t="s">
        <v>18141</v>
      </c>
      <c r="R2441" s="5" t="s">
        <v>23020</v>
      </c>
      <c r="S2441" s="3" t="s">
        <v>126</v>
      </c>
      <c r="T2441" s="3" t="s">
        <v>125</v>
      </c>
      <c r="V2441" s="3">
        <v>29</v>
      </c>
      <c r="W2441" s="3">
        <v>31</v>
      </c>
      <c r="X2441" s="3">
        <v>63</v>
      </c>
      <c r="Y2441" s="3">
        <v>2439</v>
      </c>
      <c r="Z2441" s="3" t="s">
        <v>75</v>
      </c>
      <c r="AA2441" s="3">
        <v>940</v>
      </c>
      <c r="AB2441" s="3">
        <v>226</v>
      </c>
      <c r="AC2441" s="3">
        <v>353754232</v>
      </c>
      <c r="AD2441" s="3">
        <v>137552003</v>
      </c>
      <c r="AE2441" s="3" t="s">
        <v>127</v>
      </c>
      <c r="AF2441" s="3">
        <v>14</v>
      </c>
      <c r="AG2441" s="3">
        <v>10</v>
      </c>
    </row>
    <row r="2442" spans="1:33" ht="15.75" customHeight="1" x14ac:dyDescent="0.15">
      <c r="A2442" s="3">
        <v>24908</v>
      </c>
      <c r="B2442" s="3">
        <v>2440</v>
      </c>
      <c r="C2442" s="3">
        <v>8</v>
      </c>
      <c r="D2442" s="3" t="s">
        <v>3211</v>
      </c>
      <c r="E2442" s="3" t="s">
        <v>23023</v>
      </c>
      <c r="F2442" s="3" t="s">
        <v>7229</v>
      </c>
      <c r="G2442" s="3" t="s">
        <v>733</v>
      </c>
      <c r="H2442" s="3" t="s">
        <v>13668</v>
      </c>
      <c r="I2442" s="3" t="s">
        <v>5290</v>
      </c>
      <c r="J2442" s="3">
        <v>157.1481</v>
      </c>
      <c r="K2442" s="3">
        <v>2895945</v>
      </c>
      <c r="L2442" s="3" t="s">
        <v>59</v>
      </c>
      <c r="M2442" s="3">
        <v>0</v>
      </c>
      <c r="N2442" s="3" t="s">
        <v>3211</v>
      </c>
      <c r="O2442" s="3" t="s">
        <v>23023</v>
      </c>
      <c r="P2442" s="8">
        <v>39814</v>
      </c>
      <c r="Q2442" s="3" t="s">
        <v>18147</v>
      </c>
      <c r="R2442" s="5" t="s">
        <v>23025</v>
      </c>
      <c r="S2442" s="3" t="s">
        <v>13668</v>
      </c>
      <c r="T2442" s="3" t="s">
        <v>733</v>
      </c>
      <c r="V2442" s="3">
        <v>19</v>
      </c>
      <c r="W2442" s="3">
        <v>0</v>
      </c>
      <c r="X2442" s="3">
        <v>127</v>
      </c>
      <c r="Y2442" s="3">
        <v>2440</v>
      </c>
      <c r="Z2442" s="3" t="s">
        <v>59</v>
      </c>
      <c r="AA2442" s="3">
        <v>8</v>
      </c>
      <c r="AB2442" s="3">
        <v>3</v>
      </c>
      <c r="AC2442" s="3">
        <v>2895945</v>
      </c>
      <c r="AD2442" s="3">
        <v>1126178</v>
      </c>
      <c r="AF2442" s="3">
        <v>17</v>
      </c>
      <c r="AG2442" s="3">
        <v>58</v>
      </c>
    </row>
    <row r="2443" spans="1:33" ht="15.75" customHeight="1" x14ac:dyDescent="0.15">
      <c r="A2443" s="3">
        <v>2121</v>
      </c>
      <c r="B2443" s="3">
        <v>2441</v>
      </c>
      <c r="C2443" s="3">
        <v>496</v>
      </c>
      <c r="D2443" s="3" t="s">
        <v>3214</v>
      </c>
      <c r="E2443" s="3" t="s">
        <v>23027</v>
      </c>
      <c r="F2443" s="3" t="s">
        <v>947</v>
      </c>
      <c r="G2443" s="3" t="s">
        <v>389</v>
      </c>
      <c r="H2443" s="3" t="s">
        <v>1420</v>
      </c>
      <c r="I2443" s="3" t="s">
        <v>1421</v>
      </c>
      <c r="J2443" s="3">
        <v>157.1191</v>
      </c>
      <c r="K2443" s="3">
        <v>47855000</v>
      </c>
      <c r="L2443" s="3" t="s">
        <v>356</v>
      </c>
      <c r="M2443" s="3">
        <v>6</v>
      </c>
      <c r="N2443" s="3" t="s">
        <v>3214</v>
      </c>
      <c r="O2443" s="3" t="s">
        <v>23027</v>
      </c>
      <c r="P2443" s="3" t="s">
        <v>690</v>
      </c>
      <c r="Q2443" s="3" t="s">
        <v>18153</v>
      </c>
      <c r="R2443" s="5" t="s">
        <v>23029</v>
      </c>
      <c r="S2443" s="3" t="s">
        <v>1420</v>
      </c>
      <c r="T2443" s="3" t="s">
        <v>389</v>
      </c>
      <c r="V2443" s="3">
        <v>27</v>
      </c>
      <c r="W2443" s="3">
        <v>0</v>
      </c>
      <c r="X2443" s="3">
        <v>119</v>
      </c>
      <c r="Y2443" s="3">
        <v>2441</v>
      </c>
      <c r="Z2443" s="3" t="s">
        <v>356</v>
      </c>
      <c r="AA2443" s="3">
        <v>496</v>
      </c>
      <c r="AB2443" s="3">
        <v>146</v>
      </c>
      <c r="AC2443" s="3">
        <v>47855000</v>
      </c>
      <c r="AD2443" s="3">
        <v>18612000</v>
      </c>
      <c r="AF2443" s="3">
        <v>18</v>
      </c>
      <c r="AG2443" s="3">
        <v>74</v>
      </c>
    </row>
    <row r="2444" spans="1:33" ht="15.75" customHeight="1" x14ac:dyDescent="0.15">
      <c r="A2444" s="3">
        <v>21615</v>
      </c>
      <c r="B2444" s="3">
        <v>2442</v>
      </c>
      <c r="C2444" s="3">
        <v>31</v>
      </c>
      <c r="D2444" s="3" t="s">
        <v>3215</v>
      </c>
      <c r="E2444" s="3" t="s">
        <v>23030</v>
      </c>
      <c r="F2444" s="3" t="s">
        <v>96</v>
      </c>
      <c r="G2444" s="3" t="s">
        <v>61</v>
      </c>
      <c r="H2444" s="3" t="s">
        <v>2537</v>
      </c>
      <c r="I2444" s="3" t="s">
        <v>2538</v>
      </c>
      <c r="J2444" s="3">
        <v>156.90190000000001</v>
      </c>
      <c r="K2444" s="3">
        <v>4542490</v>
      </c>
      <c r="L2444" s="3" t="s">
        <v>162</v>
      </c>
      <c r="M2444" s="3">
        <v>2</v>
      </c>
      <c r="N2444" s="3" t="s">
        <v>3215</v>
      </c>
      <c r="O2444" s="3" t="s">
        <v>23030</v>
      </c>
      <c r="P2444" s="3" t="s">
        <v>41</v>
      </c>
      <c r="Q2444" s="3" t="s">
        <v>18161</v>
      </c>
      <c r="R2444" s="5" t="s">
        <v>23032</v>
      </c>
      <c r="S2444" s="3" t="s">
        <v>2537</v>
      </c>
      <c r="T2444" s="3" t="s">
        <v>61</v>
      </c>
      <c r="V2444" s="3">
        <v>127</v>
      </c>
      <c r="W2444" s="3">
        <v>0</v>
      </c>
      <c r="X2444" s="3">
        <v>127</v>
      </c>
      <c r="Y2444" s="3">
        <v>2442</v>
      </c>
      <c r="Z2444" s="3" t="s">
        <v>162</v>
      </c>
      <c r="AA2444" s="3">
        <v>31</v>
      </c>
      <c r="AB2444" s="3">
        <v>9</v>
      </c>
      <c r="AC2444" s="3">
        <v>4542490</v>
      </c>
      <c r="AD2444" s="3">
        <v>1768181</v>
      </c>
      <c r="AF2444" s="3">
        <v>8</v>
      </c>
      <c r="AG2444" s="3">
        <v>15</v>
      </c>
    </row>
    <row r="2445" spans="1:33" ht="15.75" customHeight="1" x14ac:dyDescent="0.15">
      <c r="A2445" s="3">
        <v>1121</v>
      </c>
      <c r="B2445" s="3">
        <v>2443</v>
      </c>
      <c r="C2445" s="3">
        <v>19</v>
      </c>
      <c r="D2445" s="3" t="s">
        <v>3217</v>
      </c>
      <c r="E2445" s="3" t="s">
        <v>23033</v>
      </c>
      <c r="F2445" s="3" t="s">
        <v>249</v>
      </c>
      <c r="G2445" s="3" t="s">
        <v>125</v>
      </c>
      <c r="H2445" s="3" t="s">
        <v>2347</v>
      </c>
      <c r="I2445" s="3" t="s">
        <v>14971</v>
      </c>
      <c r="J2445" s="3">
        <v>156.77950000000001</v>
      </c>
      <c r="K2445" s="3">
        <v>11967246</v>
      </c>
      <c r="L2445" s="3" t="s">
        <v>364</v>
      </c>
      <c r="M2445" s="3">
        <v>3</v>
      </c>
      <c r="N2445" s="3" t="s">
        <v>3217</v>
      </c>
      <c r="O2445" s="3" t="s">
        <v>23033</v>
      </c>
      <c r="P2445" s="3" t="s">
        <v>104</v>
      </c>
      <c r="Q2445" s="3" t="s">
        <v>18168</v>
      </c>
      <c r="R2445" s="5" t="s">
        <v>23035</v>
      </c>
      <c r="S2445" s="3" t="s">
        <v>2347</v>
      </c>
      <c r="T2445" s="3" t="s">
        <v>125</v>
      </c>
      <c r="V2445" s="3">
        <v>30</v>
      </c>
      <c r="W2445" s="3">
        <v>0</v>
      </c>
      <c r="X2445" s="3">
        <v>109</v>
      </c>
      <c r="Y2445" s="3">
        <v>2443</v>
      </c>
      <c r="Z2445" s="3" t="s">
        <v>364</v>
      </c>
      <c r="AA2445" s="3">
        <v>19</v>
      </c>
      <c r="AB2445" s="3">
        <v>14</v>
      </c>
      <c r="AC2445" s="3">
        <v>11967246</v>
      </c>
      <c r="AD2445" s="3">
        <v>4660514</v>
      </c>
      <c r="AF2445" s="3">
        <v>20</v>
      </c>
      <c r="AG2445" s="3">
        <v>166</v>
      </c>
    </row>
    <row r="2446" spans="1:33" ht="15.75" customHeight="1" x14ac:dyDescent="0.15">
      <c r="A2446" s="3">
        <v>26168</v>
      </c>
      <c r="B2446" s="3">
        <v>2444</v>
      </c>
      <c r="C2446" s="3">
        <v>70</v>
      </c>
      <c r="D2446" s="3" t="s">
        <v>3220</v>
      </c>
      <c r="E2446" s="3" t="s">
        <v>23036</v>
      </c>
      <c r="F2446" s="3" t="s">
        <v>931</v>
      </c>
      <c r="G2446" s="3" t="s">
        <v>378</v>
      </c>
      <c r="H2446" s="3" t="s">
        <v>13678</v>
      </c>
      <c r="I2446" s="3" t="s">
        <v>10318</v>
      </c>
      <c r="J2446" s="3">
        <v>156.73670000000001</v>
      </c>
      <c r="K2446" s="3">
        <v>20034529</v>
      </c>
      <c r="L2446" s="3" t="s">
        <v>59</v>
      </c>
      <c r="M2446" s="3">
        <v>0</v>
      </c>
      <c r="N2446" s="3" t="s">
        <v>3220</v>
      </c>
      <c r="O2446" s="3" t="s">
        <v>23036</v>
      </c>
      <c r="P2446" s="8">
        <v>37257</v>
      </c>
      <c r="Q2446" s="3" t="s">
        <v>18175</v>
      </c>
      <c r="R2446" s="5" t="s">
        <v>23038</v>
      </c>
      <c r="S2446" s="3" t="s">
        <v>13678</v>
      </c>
      <c r="T2446" s="3" t="s">
        <v>378</v>
      </c>
      <c r="V2446" s="3">
        <v>30</v>
      </c>
      <c r="W2446" s="3">
        <v>0</v>
      </c>
      <c r="X2446" s="3">
        <v>127</v>
      </c>
      <c r="Y2446" s="3">
        <v>2444</v>
      </c>
      <c r="Z2446" s="3" t="s">
        <v>59</v>
      </c>
      <c r="AA2446" s="3">
        <v>70</v>
      </c>
      <c r="AB2446" s="3">
        <v>30</v>
      </c>
      <c r="AC2446" s="3">
        <v>20034529</v>
      </c>
      <c r="AD2446" s="3">
        <v>7803531</v>
      </c>
      <c r="AF2446" s="3">
        <v>17</v>
      </c>
      <c r="AG2446" s="3">
        <v>83</v>
      </c>
    </row>
    <row r="2447" spans="1:33" ht="15.75" customHeight="1" x14ac:dyDescent="0.15">
      <c r="A2447" s="3">
        <v>22291</v>
      </c>
      <c r="B2447" s="3">
        <v>2445</v>
      </c>
      <c r="C2447" s="3">
        <v>25</v>
      </c>
      <c r="D2447" s="3" t="s">
        <v>3222</v>
      </c>
      <c r="E2447" s="3" t="s">
        <v>23040</v>
      </c>
      <c r="F2447" s="3" t="s">
        <v>1072</v>
      </c>
      <c r="G2447" s="3" t="s">
        <v>575</v>
      </c>
      <c r="H2447" s="3" t="s">
        <v>1375</v>
      </c>
      <c r="I2447" s="3" t="s">
        <v>1375</v>
      </c>
      <c r="J2447" s="3">
        <v>156.71889999999999</v>
      </c>
      <c r="K2447" s="3">
        <v>4064448</v>
      </c>
      <c r="L2447" s="3" t="s">
        <v>71</v>
      </c>
      <c r="M2447" s="3">
        <v>2</v>
      </c>
      <c r="N2447" s="3" t="s">
        <v>3222</v>
      </c>
      <c r="O2447" s="3" t="s">
        <v>23040</v>
      </c>
      <c r="P2447" s="3" t="s">
        <v>104</v>
      </c>
      <c r="Q2447" s="3" t="s">
        <v>18182</v>
      </c>
      <c r="R2447" s="5" t="s">
        <v>23041</v>
      </c>
      <c r="S2447" s="3" t="s">
        <v>1375</v>
      </c>
      <c r="T2447" s="3" t="s">
        <v>575</v>
      </c>
      <c r="V2447" s="3">
        <v>55</v>
      </c>
      <c r="W2447" s="3">
        <v>47</v>
      </c>
      <c r="X2447" s="3">
        <v>127</v>
      </c>
      <c r="Y2447" s="3">
        <v>2445</v>
      </c>
      <c r="Z2447" s="3" t="s">
        <v>71</v>
      </c>
      <c r="AA2447" s="3">
        <v>25</v>
      </c>
      <c r="AB2447" s="3">
        <v>15</v>
      </c>
      <c r="AC2447" s="3">
        <v>4064448</v>
      </c>
      <c r="AD2447" s="3">
        <v>1583229</v>
      </c>
      <c r="AE2447" s="3" t="s">
        <v>1375</v>
      </c>
      <c r="AF2447" s="3">
        <v>5</v>
      </c>
      <c r="AG2447" s="3">
        <v>23</v>
      </c>
    </row>
    <row r="2448" spans="1:33" ht="15.75" customHeight="1" x14ac:dyDescent="0.15">
      <c r="A2448" s="3">
        <v>25210</v>
      </c>
      <c r="B2448" s="3">
        <v>2446</v>
      </c>
      <c r="C2448" s="3">
        <v>30</v>
      </c>
      <c r="D2448" s="3" t="s">
        <v>3224</v>
      </c>
      <c r="E2448" s="3" t="s">
        <v>23043</v>
      </c>
      <c r="F2448" s="3" t="s">
        <v>931</v>
      </c>
      <c r="G2448" s="3" t="s">
        <v>378</v>
      </c>
      <c r="H2448" s="3" t="s">
        <v>379</v>
      </c>
      <c r="I2448" s="3" t="s">
        <v>380</v>
      </c>
      <c r="J2448" s="3">
        <v>156.7107</v>
      </c>
      <c r="K2448" s="3">
        <v>2622693</v>
      </c>
      <c r="L2448" s="3" t="s">
        <v>162</v>
      </c>
      <c r="M2448" s="3">
        <v>0</v>
      </c>
      <c r="N2448" s="3" t="s">
        <v>3224</v>
      </c>
      <c r="O2448" s="3" t="s">
        <v>23043</v>
      </c>
      <c r="P2448" s="8">
        <v>39814</v>
      </c>
      <c r="Q2448" s="3" t="s">
        <v>18188</v>
      </c>
      <c r="R2448" s="5" t="s">
        <v>23044</v>
      </c>
      <c r="S2448" s="3" t="s">
        <v>379</v>
      </c>
      <c r="T2448" s="3" t="s">
        <v>378</v>
      </c>
      <c r="V2448" s="3">
        <v>31</v>
      </c>
      <c r="W2448" s="3">
        <v>20</v>
      </c>
      <c r="X2448" s="3">
        <v>127</v>
      </c>
      <c r="Y2448" s="3">
        <v>2446</v>
      </c>
      <c r="Z2448" s="3" t="s">
        <v>162</v>
      </c>
      <c r="AA2448" s="3">
        <v>30</v>
      </c>
      <c r="AB2448" s="3">
        <v>10</v>
      </c>
      <c r="AC2448" s="3">
        <v>2622693</v>
      </c>
      <c r="AD2448" s="3">
        <v>1021653</v>
      </c>
      <c r="AE2448" s="3" t="s">
        <v>380</v>
      </c>
      <c r="AF2448" s="3">
        <v>8</v>
      </c>
      <c r="AG2448" s="3">
        <v>81</v>
      </c>
    </row>
    <row r="2449" spans="1:33" ht="15.75" customHeight="1" x14ac:dyDescent="0.15">
      <c r="A2449" s="3">
        <v>4046</v>
      </c>
      <c r="B2449" s="3">
        <v>2447</v>
      </c>
      <c r="C2449" s="3">
        <v>38</v>
      </c>
      <c r="D2449" s="3" t="s">
        <v>3247</v>
      </c>
      <c r="E2449" s="3" t="s">
        <v>23047</v>
      </c>
      <c r="F2449" s="3" t="s">
        <v>657</v>
      </c>
      <c r="G2449" s="3" t="s">
        <v>246</v>
      </c>
      <c r="H2449" s="3" t="s">
        <v>8642</v>
      </c>
      <c r="I2449" s="3" t="s">
        <v>264</v>
      </c>
      <c r="J2449" s="3">
        <v>156.6593</v>
      </c>
      <c r="K2449" s="3">
        <v>38115309</v>
      </c>
      <c r="L2449" s="3" t="s">
        <v>215</v>
      </c>
      <c r="M2449" s="3">
        <v>5</v>
      </c>
      <c r="N2449" s="3" t="s">
        <v>3247</v>
      </c>
      <c r="O2449" s="3" t="s">
        <v>23047</v>
      </c>
      <c r="P2449" s="3" t="s">
        <v>541</v>
      </c>
      <c r="Q2449" s="3" t="s">
        <v>18195</v>
      </c>
      <c r="R2449" s="5" t="s">
        <v>23049</v>
      </c>
      <c r="S2449" s="3" t="s">
        <v>8642</v>
      </c>
      <c r="T2449" s="3" t="s">
        <v>246</v>
      </c>
      <c r="V2449" s="3">
        <v>127</v>
      </c>
      <c r="W2449" s="3">
        <v>93</v>
      </c>
      <c r="X2449" s="3">
        <v>126</v>
      </c>
      <c r="Y2449" s="3">
        <v>2447</v>
      </c>
      <c r="Z2449" s="3" t="s">
        <v>215</v>
      </c>
      <c r="AA2449" s="3">
        <v>38</v>
      </c>
      <c r="AB2449" s="3">
        <v>16</v>
      </c>
      <c r="AC2449" s="3">
        <v>38115309</v>
      </c>
      <c r="AD2449" s="3">
        <v>14850549</v>
      </c>
      <c r="AE2449" s="3" t="s">
        <v>264</v>
      </c>
      <c r="AF2449" s="3">
        <v>7</v>
      </c>
      <c r="AG2449" s="3">
        <v>8</v>
      </c>
    </row>
    <row r="2450" spans="1:33" ht="15.75" customHeight="1" x14ac:dyDescent="0.15">
      <c r="A2450" s="3">
        <v>25419</v>
      </c>
      <c r="B2450" s="3">
        <v>2448</v>
      </c>
      <c r="C2450" s="3">
        <v>15</v>
      </c>
      <c r="D2450" s="3" t="s">
        <v>3251</v>
      </c>
      <c r="E2450" s="3" t="s">
        <v>23050</v>
      </c>
      <c r="F2450" s="3" t="s">
        <v>331</v>
      </c>
      <c r="G2450" s="3" t="s">
        <v>167</v>
      </c>
      <c r="H2450" s="3" t="s">
        <v>283</v>
      </c>
      <c r="I2450" s="3" t="s">
        <v>283</v>
      </c>
      <c r="J2450" s="3">
        <v>156.53829999999999</v>
      </c>
      <c r="K2450" s="3">
        <v>2408792</v>
      </c>
      <c r="L2450" s="3" t="s">
        <v>71</v>
      </c>
      <c r="M2450" s="3">
        <v>0</v>
      </c>
      <c r="N2450" s="3" t="s">
        <v>3251</v>
      </c>
      <c r="O2450" s="3" t="s">
        <v>23050</v>
      </c>
      <c r="P2450" s="8">
        <v>40179</v>
      </c>
      <c r="Q2450" s="3" t="s">
        <v>18202</v>
      </c>
      <c r="R2450" s="5" t="s">
        <v>23051</v>
      </c>
      <c r="S2450" s="3" t="s">
        <v>283</v>
      </c>
      <c r="T2450" s="3" t="s">
        <v>167</v>
      </c>
      <c r="V2450" s="3">
        <v>127</v>
      </c>
      <c r="W2450" s="3">
        <v>60</v>
      </c>
      <c r="X2450" s="3">
        <v>127</v>
      </c>
      <c r="Y2450" s="3">
        <v>2448</v>
      </c>
      <c r="Z2450" s="3" t="s">
        <v>71</v>
      </c>
      <c r="AA2450" s="3">
        <v>15</v>
      </c>
      <c r="AB2450" s="3">
        <v>4</v>
      </c>
      <c r="AC2450" s="3">
        <v>2408792</v>
      </c>
      <c r="AD2450" s="3">
        <v>938960</v>
      </c>
      <c r="AE2450" s="3" t="s">
        <v>283</v>
      </c>
      <c r="AF2450" s="3">
        <v>5</v>
      </c>
      <c r="AG2450" s="3">
        <v>1</v>
      </c>
    </row>
    <row r="2451" spans="1:33" ht="15.75" customHeight="1" x14ac:dyDescent="0.15">
      <c r="A2451" s="3">
        <v>24686</v>
      </c>
      <c r="B2451" s="3">
        <v>2449</v>
      </c>
      <c r="C2451" s="3">
        <v>301</v>
      </c>
      <c r="D2451" s="3" t="s">
        <v>2396</v>
      </c>
      <c r="E2451" s="3" t="s">
        <v>23052</v>
      </c>
      <c r="F2451" s="3" t="s">
        <v>143</v>
      </c>
      <c r="G2451" s="3" t="s">
        <v>77</v>
      </c>
      <c r="H2451" s="3" t="s">
        <v>2403</v>
      </c>
      <c r="I2451" s="3" t="s">
        <v>79</v>
      </c>
      <c r="J2451" s="3">
        <v>156.32980000000001</v>
      </c>
      <c r="K2451" s="3">
        <v>71111000</v>
      </c>
      <c r="L2451" s="3" t="s">
        <v>101</v>
      </c>
      <c r="M2451" s="3">
        <v>0</v>
      </c>
      <c r="N2451" s="3" t="s">
        <v>2396</v>
      </c>
      <c r="O2451" s="3" t="s">
        <v>23052</v>
      </c>
      <c r="P2451" s="3" t="s">
        <v>1063</v>
      </c>
      <c r="Q2451" s="3" t="s">
        <v>2398</v>
      </c>
      <c r="R2451" s="5" t="s">
        <v>23055</v>
      </c>
      <c r="S2451" s="3" t="s">
        <v>2403</v>
      </c>
      <c r="T2451" s="3" t="s">
        <v>77</v>
      </c>
      <c r="V2451" s="3">
        <v>78</v>
      </c>
      <c r="W2451" s="3">
        <v>74</v>
      </c>
      <c r="X2451" s="3">
        <v>127</v>
      </c>
      <c r="Y2451" s="3">
        <v>2449</v>
      </c>
      <c r="Z2451" s="3" t="s">
        <v>101</v>
      </c>
      <c r="AA2451" s="3">
        <v>301</v>
      </c>
      <c r="AB2451" s="3">
        <v>0</v>
      </c>
      <c r="AC2451" s="3">
        <v>71111000</v>
      </c>
      <c r="AD2451" s="3">
        <v>27742000</v>
      </c>
      <c r="AE2451" s="3" t="s">
        <v>79</v>
      </c>
      <c r="AF2451" s="3">
        <v>10</v>
      </c>
      <c r="AG2451" s="3">
        <v>6</v>
      </c>
    </row>
    <row r="2452" spans="1:33" ht="15.75" customHeight="1" x14ac:dyDescent="0.15">
      <c r="A2452" s="3">
        <v>22645</v>
      </c>
      <c r="B2452" s="3">
        <v>2450</v>
      </c>
      <c r="C2452" s="3">
        <v>111</v>
      </c>
      <c r="D2452" s="3" t="s">
        <v>3256</v>
      </c>
      <c r="E2452" s="3" t="s">
        <v>23056</v>
      </c>
      <c r="F2452" s="3" t="s">
        <v>1105</v>
      </c>
      <c r="G2452" s="3" t="s">
        <v>486</v>
      </c>
      <c r="H2452" s="3" t="s">
        <v>13692</v>
      </c>
      <c r="I2452" s="3" t="s">
        <v>488</v>
      </c>
      <c r="J2452" s="3">
        <v>156.27590000000001</v>
      </c>
      <c r="K2452" s="3">
        <v>26205846</v>
      </c>
      <c r="L2452" s="3" t="s">
        <v>221</v>
      </c>
      <c r="M2452" s="3">
        <v>2</v>
      </c>
      <c r="N2452" s="3" t="s">
        <v>3256</v>
      </c>
      <c r="O2452" s="3" t="s">
        <v>23056</v>
      </c>
      <c r="P2452" s="3" t="s">
        <v>1101</v>
      </c>
      <c r="Q2452" s="3" t="s">
        <v>18212</v>
      </c>
      <c r="R2452" s="5" t="s">
        <v>23058</v>
      </c>
      <c r="S2452" s="3" t="s">
        <v>13692</v>
      </c>
      <c r="T2452" s="3" t="s">
        <v>486</v>
      </c>
      <c r="V2452" s="3">
        <v>51</v>
      </c>
      <c r="W2452" s="3">
        <v>36</v>
      </c>
      <c r="X2452" s="3">
        <v>127</v>
      </c>
      <c r="Y2452" s="3">
        <v>2450</v>
      </c>
      <c r="Z2452" s="3" t="s">
        <v>221</v>
      </c>
      <c r="AA2452" s="3">
        <v>111</v>
      </c>
      <c r="AB2452" s="3">
        <v>62</v>
      </c>
      <c r="AC2452" s="3">
        <v>26205846</v>
      </c>
      <c r="AD2452" s="3">
        <v>10225639</v>
      </c>
      <c r="AE2452" s="3" t="s">
        <v>488</v>
      </c>
      <c r="AF2452" s="3">
        <v>2</v>
      </c>
      <c r="AG2452" s="3">
        <v>50</v>
      </c>
    </row>
    <row r="2453" spans="1:33" ht="15.75" customHeight="1" x14ac:dyDescent="0.15">
      <c r="A2453" s="3">
        <v>22340</v>
      </c>
      <c r="B2453" s="3">
        <v>2451</v>
      </c>
      <c r="C2453" s="3">
        <v>65</v>
      </c>
      <c r="D2453" s="3" t="s">
        <v>3276</v>
      </c>
      <c r="E2453" s="3" t="s">
        <v>23060</v>
      </c>
      <c r="F2453" s="3" t="s">
        <v>331</v>
      </c>
      <c r="G2453" s="3" t="s">
        <v>167</v>
      </c>
      <c r="H2453" s="3" t="s">
        <v>271</v>
      </c>
      <c r="I2453" s="3" t="s">
        <v>271</v>
      </c>
      <c r="J2453" s="3">
        <v>156.09460000000001</v>
      </c>
      <c r="K2453" s="3">
        <v>15350176</v>
      </c>
      <c r="L2453" s="3" t="s">
        <v>75</v>
      </c>
      <c r="M2453" s="3">
        <v>2</v>
      </c>
      <c r="N2453" s="3" t="s">
        <v>3276</v>
      </c>
      <c r="O2453" s="3" t="s">
        <v>23060</v>
      </c>
      <c r="P2453" s="3" t="s">
        <v>787</v>
      </c>
      <c r="Q2453" s="3" t="s">
        <v>18217</v>
      </c>
      <c r="R2453" s="5" t="s">
        <v>23062</v>
      </c>
      <c r="S2453" s="3" t="s">
        <v>271</v>
      </c>
      <c r="T2453" s="3" t="s">
        <v>167</v>
      </c>
      <c r="V2453" s="3">
        <v>127</v>
      </c>
      <c r="W2453" s="3">
        <v>35</v>
      </c>
      <c r="X2453" s="3">
        <v>64</v>
      </c>
      <c r="Y2453" s="3">
        <v>2451</v>
      </c>
      <c r="Z2453" s="3" t="s">
        <v>75</v>
      </c>
      <c r="AA2453" s="3">
        <v>65</v>
      </c>
      <c r="AB2453" s="3">
        <v>25</v>
      </c>
      <c r="AC2453" s="3">
        <v>15350176</v>
      </c>
      <c r="AD2453" s="3">
        <v>5993948</v>
      </c>
      <c r="AE2453" s="3" t="s">
        <v>271</v>
      </c>
      <c r="AF2453" s="3">
        <v>14</v>
      </c>
      <c r="AG2453" s="3">
        <v>7</v>
      </c>
    </row>
    <row r="2454" spans="1:33" ht="15.75" customHeight="1" x14ac:dyDescent="0.15">
      <c r="A2454" s="3">
        <v>21708</v>
      </c>
      <c r="B2454" s="3">
        <v>2452</v>
      </c>
      <c r="C2454" s="3">
        <v>130</v>
      </c>
      <c r="D2454" s="3" t="s">
        <v>3280</v>
      </c>
      <c r="E2454" s="3" t="s">
        <v>23063</v>
      </c>
      <c r="F2454" s="3" t="s">
        <v>143</v>
      </c>
      <c r="G2454" s="3" t="s">
        <v>77</v>
      </c>
      <c r="H2454" s="3" t="s">
        <v>6277</v>
      </c>
      <c r="I2454" s="3" t="s">
        <v>79</v>
      </c>
      <c r="J2454" s="3">
        <v>156.03440000000001</v>
      </c>
      <c r="K2454" s="3">
        <v>15625224</v>
      </c>
      <c r="L2454" s="3" t="s">
        <v>162</v>
      </c>
      <c r="M2454" s="3">
        <v>2</v>
      </c>
      <c r="N2454" s="3" t="s">
        <v>3280</v>
      </c>
      <c r="O2454" s="3" t="s">
        <v>23063</v>
      </c>
      <c r="P2454" s="3" t="s">
        <v>987</v>
      </c>
      <c r="Q2454" s="3" t="s">
        <v>6409</v>
      </c>
      <c r="R2454" s="5" t="s">
        <v>23065</v>
      </c>
      <c r="S2454" s="3" t="s">
        <v>6277</v>
      </c>
      <c r="T2454" s="3" t="s">
        <v>77</v>
      </c>
      <c r="V2454" s="3">
        <v>79</v>
      </c>
      <c r="W2454" s="3">
        <v>75</v>
      </c>
      <c r="X2454" s="3">
        <v>127</v>
      </c>
      <c r="Y2454" s="3">
        <v>2452</v>
      </c>
      <c r="Z2454" s="3" t="s">
        <v>162</v>
      </c>
      <c r="AA2454" s="3">
        <v>130</v>
      </c>
      <c r="AB2454" s="3">
        <v>60</v>
      </c>
      <c r="AC2454" s="3">
        <v>15625224</v>
      </c>
      <c r="AD2454" s="3">
        <v>6102783</v>
      </c>
      <c r="AE2454" s="3" t="s">
        <v>79</v>
      </c>
      <c r="AF2454" s="3">
        <v>8</v>
      </c>
      <c r="AG2454" s="3">
        <v>6</v>
      </c>
    </row>
    <row r="2455" spans="1:33" ht="15.75" customHeight="1" x14ac:dyDescent="0.15">
      <c r="A2455" s="3">
        <v>25695</v>
      </c>
      <c r="B2455" s="3">
        <v>2453</v>
      </c>
      <c r="C2455" s="3">
        <v>232</v>
      </c>
      <c r="D2455" s="3" t="s">
        <v>3287</v>
      </c>
      <c r="E2455" s="3" t="s">
        <v>23067</v>
      </c>
      <c r="F2455" s="3" t="s">
        <v>4061</v>
      </c>
      <c r="G2455" s="3" t="s">
        <v>446</v>
      </c>
      <c r="H2455" s="3" t="s">
        <v>11889</v>
      </c>
      <c r="I2455" s="3" t="s">
        <v>2435</v>
      </c>
      <c r="J2455" s="3">
        <v>156.01419999999999</v>
      </c>
      <c r="K2455" s="3">
        <v>69919350</v>
      </c>
      <c r="L2455" s="3" t="s">
        <v>162</v>
      </c>
      <c r="M2455" s="3">
        <v>0</v>
      </c>
      <c r="N2455" s="3" t="s">
        <v>3287</v>
      </c>
      <c r="O2455" s="3" t="s">
        <v>23067</v>
      </c>
      <c r="P2455" s="8">
        <v>38718</v>
      </c>
      <c r="Q2455" s="3" t="s">
        <v>18228</v>
      </c>
      <c r="R2455" s="5" t="s">
        <v>23069</v>
      </c>
      <c r="S2455" s="3" t="s">
        <v>11889</v>
      </c>
      <c r="T2455" s="3" t="s">
        <v>446</v>
      </c>
      <c r="V2455" s="3">
        <v>95</v>
      </c>
      <c r="W2455" s="3">
        <v>91</v>
      </c>
      <c r="X2455" s="3">
        <v>127</v>
      </c>
      <c r="Y2455" s="3">
        <v>2453</v>
      </c>
      <c r="Z2455" s="3" t="s">
        <v>162</v>
      </c>
      <c r="AA2455" s="3">
        <v>232</v>
      </c>
      <c r="AB2455" s="3">
        <v>127</v>
      </c>
      <c r="AC2455" s="3">
        <v>69919350</v>
      </c>
      <c r="AD2455" s="3">
        <v>27310726</v>
      </c>
      <c r="AE2455" s="3" t="s">
        <v>2435</v>
      </c>
      <c r="AF2455" s="3">
        <v>8</v>
      </c>
      <c r="AG2455" s="3">
        <v>29</v>
      </c>
    </row>
    <row r="2456" spans="1:33" ht="15.75" customHeight="1" x14ac:dyDescent="0.15">
      <c r="A2456" s="3">
        <v>20334</v>
      </c>
      <c r="B2456" s="3">
        <v>2454</v>
      </c>
      <c r="C2456" s="3">
        <v>185</v>
      </c>
      <c r="D2456" s="3" t="s">
        <v>3292</v>
      </c>
      <c r="E2456" s="3" t="s">
        <v>23070</v>
      </c>
      <c r="F2456" s="3" t="s">
        <v>36</v>
      </c>
      <c r="G2456" s="3" t="s">
        <v>37</v>
      </c>
      <c r="H2456" s="3" t="s">
        <v>12200</v>
      </c>
      <c r="I2456" s="3" t="s">
        <v>39</v>
      </c>
      <c r="J2456" s="3">
        <v>155.96279999999999</v>
      </c>
      <c r="K2456" s="3">
        <v>31803711</v>
      </c>
      <c r="L2456" s="3" t="s">
        <v>340</v>
      </c>
      <c r="M2456" s="3">
        <v>3</v>
      </c>
      <c r="N2456" s="3" t="s">
        <v>3292</v>
      </c>
      <c r="O2456" s="3" t="s">
        <v>23070</v>
      </c>
      <c r="P2456" s="3" t="s">
        <v>541</v>
      </c>
      <c r="Q2456" s="3" t="s">
        <v>12198</v>
      </c>
      <c r="R2456" s="5" t="s">
        <v>23071</v>
      </c>
      <c r="S2456" s="3" t="s">
        <v>12200</v>
      </c>
      <c r="T2456" s="3" t="s">
        <v>37</v>
      </c>
      <c r="V2456" s="3">
        <v>127</v>
      </c>
      <c r="W2456" s="3">
        <v>127</v>
      </c>
      <c r="X2456" s="3">
        <v>53</v>
      </c>
      <c r="Y2456" s="3">
        <v>2454</v>
      </c>
      <c r="Z2456" s="3" t="s">
        <v>340</v>
      </c>
      <c r="AA2456" s="3">
        <v>185</v>
      </c>
      <c r="AB2456" s="3">
        <v>65</v>
      </c>
      <c r="AC2456" s="3">
        <v>31803711</v>
      </c>
      <c r="AD2456" s="3">
        <v>12425130</v>
      </c>
      <c r="AE2456" s="3" t="s">
        <v>39</v>
      </c>
      <c r="AF2456" s="3">
        <v>6</v>
      </c>
      <c r="AG2456" s="3">
        <v>2</v>
      </c>
    </row>
    <row r="2457" spans="1:33" ht="15.75" customHeight="1" x14ac:dyDescent="0.15">
      <c r="A2457" s="3">
        <v>1411</v>
      </c>
      <c r="B2457" s="3">
        <v>2455</v>
      </c>
      <c r="C2457" s="3">
        <v>726</v>
      </c>
      <c r="D2457" s="3" t="s">
        <v>3310</v>
      </c>
      <c r="E2457" s="3" t="s">
        <v>23072</v>
      </c>
      <c r="F2457" s="3" t="s">
        <v>1214</v>
      </c>
      <c r="G2457" s="3" t="s">
        <v>607</v>
      </c>
      <c r="H2457" s="3" t="s">
        <v>13705</v>
      </c>
      <c r="I2457" s="3" t="s">
        <v>15153</v>
      </c>
      <c r="J2457" s="3">
        <v>155.9462</v>
      </c>
      <c r="K2457" s="3">
        <v>20339310</v>
      </c>
      <c r="L2457" s="3" t="s">
        <v>59</v>
      </c>
      <c r="M2457" s="3">
        <v>7</v>
      </c>
      <c r="N2457" s="3" t="s">
        <v>3310</v>
      </c>
      <c r="O2457" s="3" t="s">
        <v>23072</v>
      </c>
      <c r="P2457" s="3" t="s">
        <v>787</v>
      </c>
      <c r="Q2457" s="3" t="s">
        <v>18241</v>
      </c>
      <c r="R2457" s="5" t="s">
        <v>23073</v>
      </c>
      <c r="S2457" s="3" t="s">
        <v>13705</v>
      </c>
      <c r="T2457" s="3" t="s">
        <v>607</v>
      </c>
      <c r="V2457" s="3">
        <v>8</v>
      </c>
      <c r="W2457" s="3">
        <v>0</v>
      </c>
      <c r="X2457" s="3">
        <v>127</v>
      </c>
      <c r="Y2457" s="3">
        <v>2455</v>
      </c>
      <c r="Z2457" s="3" t="s">
        <v>59</v>
      </c>
      <c r="AA2457" s="3">
        <v>726</v>
      </c>
      <c r="AB2457" s="3">
        <v>330</v>
      </c>
      <c r="AC2457" s="3">
        <v>20339310</v>
      </c>
      <c r="AD2457" s="3">
        <v>7946712</v>
      </c>
      <c r="AF2457" s="3">
        <v>17</v>
      </c>
      <c r="AG2457" s="3">
        <v>189</v>
      </c>
    </row>
    <row r="2458" spans="1:33" ht="15.75" customHeight="1" x14ac:dyDescent="0.15">
      <c r="A2458" s="3">
        <v>19617</v>
      </c>
      <c r="B2458" s="3">
        <v>2456</v>
      </c>
      <c r="C2458" s="3">
        <v>120</v>
      </c>
      <c r="D2458" s="3" t="s">
        <v>3312</v>
      </c>
      <c r="E2458" s="3" t="s">
        <v>23075</v>
      </c>
      <c r="F2458" s="3" t="s">
        <v>7229</v>
      </c>
      <c r="G2458" s="3" t="s">
        <v>733</v>
      </c>
      <c r="H2458" s="3" t="s">
        <v>13708</v>
      </c>
      <c r="I2458" s="3" t="s">
        <v>10624</v>
      </c>
      <c r="J2458" s="3">
        <v>155.66579999999999</v>
      </c>
      <c r="K2458" s="3">
        <v>17164000</v>
      </c>
      <c r="L2458" s="3" t="s">
        <v>162</v>
      </c>
      <c r="M2458" s="3">
        <v>3</v>
      </c>
      <c r="N2458" s="3" t="s">
        <v>3312</v>
      </c>
      <c r="O2458" s="3" t="s">
        <v>23075</v>
      </c>
      <c r="P2458" s="3" t="s">
        <v>541</v>
      </c>
      <c r="Q2458" s="3" t="s">
        <v>18245</v>
      </c>
      <c r="R2458" s="5" t="s">
        <v>23077</v>
      </c>
      <c r="S2458" s="3" t="s">
        <v>13708</v>
      </c>
      <c r="T2458" s="3" t="s">
        <v>733</v>
      </c>
      <c r="V2458" s="3">
        <v>20</v>
      </c>
      <c r="W2458" s="3">
        <v>0</v>
      </c>
      <c r="X2458" s="3">
        <v>127</v>
      </c>
      <c r="Y2458" s="3">
        <v>2456</v>
      </c>
      <c r="Z2458" s="3" t="s">
        <v>162</v>
      </c>
      <c r="AA2458" s="3">
        <v>120</v>
      </c>
      <c r="AB2458" s="3">
        <v>60</v>
      </c>
      <c r="AC2458" s="3">
        <v>17164000</v>
      </c>
      <c r="AD2458" s="3">
        <v>6713453</v>
      </c>
      <c r="AF2458" s="3">
        <v>8</v>
      </c>
      <c r="AG2458" s="3">
        <v>100</v>
      </c>
    </row>
    <row r="2459" spans="1:33" ht="15.75" customHeight="1" x14ac:dyDescent="0.15">
      <c r="A2459" s="3">
        <v>3415</v>
      </c>
      <c r="B2459" s="3">
        <v>2457</v>
      </c>
      <c r="C2459" s="3">
        <v>2690</v>
      </c>
      <c r="D2459" s="3" t="s">
        <v>3329</v>
      </c>
      <c r="E2459" s="3" t="s">
        <v>23078</v>
      </c>
      <c r="F2459" s="3" t="s">
        <v>1620</v>
      </c>
      <c r="G2459" s="3" t="s">
        <v>412</v>
      </c>
      <c r="H2459" s="3" t="s">
        <v>742</v>
      </c>
      <c r="I2459" s="3" t="s">
        <v>742</v>
      </c>
      <c r="J2459" s="3">
        <v>155.62790000000001</v>
      </c>
      <c r="K2459" s="3">
        <v>455079000</v>
      </c>
      <c r="L2459" s="3" t="s">
        <v>538</v>
      </c>
      <c r="M2459" s="3">
        <v>6</v>
      </c>
      <c r="N2459" s="3" t="s">
        <v>3329</v>
      </c>
      <c r="O2459" s="3" t="s">
        <v>23078</v>
      </c>
      <c r="P2459" s="3" t="s">
        <v>381</v>
      </c>
      <c r="Q2459" s="3" t="s">
        <v>18250</v>
      </c>
      <c r="R2459" s="5" t="s">
        <v>23079</v>
      </c>
      <c r="S2459" s="3" t="s">
        <v>742</v>
      </c>
      <c r="T2459" s="3" t="s">
        <v>412</v>
      </c>
      <c r="V2459" s="3">
        <v>109</v>
      </c>
      <c r="W2459" s="3">
        <v>106</v>
      </c>
      <c r="X2459" s="3">
        <v>78</v>
      </c>
      <c r="Y2459" s="3">
        <v>2457</v>
      </c>
      <c r="Z2459" s="3" t="s">
        <v>538</v>
      </c>
      <c r="AA2459" s="3">
        <v>2690</v>
      </c>
      <c r="AB2459" s="3">
        <v>1552</v>
      </c>
      <c r="AC2459" s="3">
        <v>455079000</v>
      </c>
      <c r="AD2459" s="3">
        <v>178024000</v>
      </c>
      <c r="AE2459" s="3" t="s">
        <v>742</v>
      </c>
      <c r="AF2459" s="3">
        <v>3</v>
      </c>
      <c r="AG2459" s="3">
        <v>17</v>
      </c>
    </row>
    <row r="2460" spans="1:33" ht="15.75" customHeight="1" x14ac:dyDescent="0.15">
      <c r="A2460" s="3">
        <v>3011</v>
      </c>
      <c r="B2460" s="3">
        <v>2458</v>
      </c>
      <c r="C2460" s="3">
        <v>1182</v>
      </c>
      <c r="D2460" s="3" t="s">
        <v>3332</v>
      </c>
      <c r="E2460" s="3" t="s">
        <v>23081</v>
      </c>
      <c r="F2460" s="3" t="s">
        <v>1009</v>
      </c>
      <c r="G2460" s="3" t="s">
        <v>403</v>
      </c>
      <c r="H2460" s="3" t="s">
        <v>2631</v>
      </c>
      <c r="I2460" s="3" t="s">
        <v>203</v>
      </c>
      <c r="J2460" s="3">
        <v>155.4528</v>
      </c>
      <c r="K2460" s="3">
        <v>96835753</v>
      </c>
      <c r="L2460" s="3" t="s">
        <v>162</v>
      </c>
      <c r="M2460" s="3">
        <v>6</v>
      </c>
      <c r="N2460" s="3" t="s">
        <v>3332</v>
      </c>
      <c r="O2460" s="3" t="s">
        <v>23081</v>
      </c>
      <c r="P2460" s="3" t="s">
        <v>541</v>
      </c>
      <c r="Q2460" s="3" t="s">
        <v>18256</v>
      </c>
      <c r="R2460" s="5" t="s">
        <v>23083</v>
      </c>
      <c r="S2460" s="3" t="s">
        <v>2631</v>
      </c>
      <c r="T2460" s="3" t="s">
        <v>403</v>
      </c>
      <c r="V2460" s="3">
        <v>74</v>
      </c>
      <c r="W2460" s="3">
        <v>127</v>
      </c>
      <c r="X2460" s="3">
        <v>127</v>
      </c>
      <c r="Y2460" s="3">
        <v>2458</v>
      </c>
      <c r="Z2460" s="3" t="s">
        <v>162</v>
      </c>
      <c r="AA2460" s="3">
        <v>1182</v>
      </c>
      <c r="AB2460" s="3">
        <v>375</v>
      </c>
      <c r="AC2460" s="3">
        <v>96835753</v>
      </c>
      <c r="AD2460" s="3">
        <v>37907491</v>
      </c>
      <c r="AE2460" s="3" t="s">
        <v>203</v>
      </c>
      <c r="AF2460" s="3">
        <v>8</v>
      </c>
      <c r="AG2460" s="3">
        <v>9</v>
      </c>
    </row>
    <row r="2461" spans="1:33" ht="15.75" customHeight="1" x14ac:dyDescent="0.15">
      <c r="A2461" s="3">
        <v>17806</v>
      </c>
      <c r="B2461" s="3">
        <v>2459</v>
      </c>
      <c r="C2461" s="3">
        <v>82</v>
      </c>
      <c r="D2461" s="3" t="s">
        <v>3336</v>
      </c>
      <c r="E2461" s="3" t="s">
        <v>23085</v>
      </c>
      <c r="F2461" s="3" t="s">
        <v>96</v>
      </c>
      <c r="G2461" s="3" t="s">
        <v>61</v>
      </c>
      <c r="H2461" s="3" t="s">
        <v>3840</v>
      </c>
      <c r="I2461" s="3" t="s">
        <v>63</v>
      </c>
      <c r="J2461" s="3">
        <v>155.4109</v>
      </c>
      <c r="K2461" s="3">
        <v>16599840</v>
      </c>
      <c r="L2461" s="3" t="s">
        <v>215</v>
      </c>
      <c r="M2461" s="3">
        <v>4</v>
      </c>
      <c r="N2461" s="3" t="s">
        <v>3336</v>
      </c>
      <c r="O2461" s="3" t="s">
        <v>23085</v>
      </c>
      <c r="P2461" s="3" t="s">
        <v>987</v>
      </c>
      <c r="Q2461" s="3" t="s">
        <v>18262</v>
      </c>
      <c r="R2461" s="5" t="s">
        <v>23087</v>
      </c>
      <c r="S2461" s="3" t="s">
        <v>3840</v>
      </c>
      <c r="T2461" s="3" t="s">
        <v>61</v>
      </c>
      <c r="V2461" s="3">
        <v>127</v>
      </c>
      <c r="W2461" s="3">
        <v>127</v>
      </c>
      <c r="X2461" s="3">
        <v>127</v>
      </c>
      <c r="Y2461" s="3">
        <v>2459</v>
      </c>
      <c r="Z2461" s="3" t="s">
        <v>215</v>
      </c>
      <c r="AA2461" s="3">
        <v>82</v>
      </c>
      <c r="AB2461" s="3">
        <v>27</v>
      </c>
      <c r="AC2461" s="3">
        <v>16599840</v>
      </c>
      <c r="AD2461" s="3">
        <v>6499268</v>
      </c>
      <c r="AE2461" s="3" t="s">
        <v>63</v>
      </c>
      <c r="AF2461" s="3">
        <v>7</v>
      </c>
      <c r="AG2461" s="3">
        <v>3</v>
      </c>
    </row>
    <row r="2462" spans="1:33" ht="15.75" customHeight="1" x14ac:dyDescent="0.15">
      <c r="A2462" s="3">
        <v>24993</v>
      </c>
      <c r="B2462" s="3">
        <v>2460</v>
      </c>
      <c r="C2462" s="3">
        <v>17</v>
      </c>
      <c r="D2462" s="3" t="s">
        <v>3340</v>
      </c>
      <c r="E2462" s="3" t="s">
        <v>23089</v>
      </c>
      <c r="F2462" s="3" t="s">
        <v>657</v>
      </c>
      <c r="G2462" s="3" t="s">
        <v>246</v>
      </c>
      <c r="H2462" s="3" t="s">
        <v>3818</v>
      </c>
      <c r="I2462" s="3" t="s">
        <v>3818</v>
      </c>
      <c r="J2462" s="3">
        <v>155.38310000000001</v>
      </c>
      <c r="K2462" s="3">
        <v>2290669</v>
      </c>
      <c r="L2462" s="3" t="s">
        <v>71</v>
      </c>
      <c r="M2462" s="3">
        <v>0</v>
      </c>
      <c r="N2462" s="3" t="s">
        <v>3340</v>
      </c>
      <c r="O2462" s="3" t="s">
        <v>23089</v>
      </c>
      <c r="P2462" s="8">
        <v>38353</v>
      </c>
      <c r="Q2462" s="3" t="s">
        <v>18270</v>
      </c>
      <c r="R2462" s="5" t="s">
        <v>23091</v>
      </c>
      <c r="S2462" s="3" t="s">
        <v>3818</v>
      </c>
      <c r="T2462" s="3" t="s">
        <v>246</v>
      </c>
      <c r="V2462" s="3">
        <v>127</v>
      </c>
      <c r="W2462" s="3">
        <v>49</v>
      </c>
      <c r="X2462" s="3">
        <v>127</v>
      </c>
      <c r="Y2462" s="3">
        <v>2460</v>
      </c>
      <c r="Z2462" s="3" t="s">
        <v>71</v>
      </c>
      <c r="AA2462" s="3">
        <v>17</v>
      </c>
      <c r="AB2462" s="3">
        <v>2</v>
      </c>
      <c r="AC2462" s="3">
        <v>2290669</v>
      </c>
      <c r="AD2462" s="3">
        <v>896954</v>
      </c>
      <c r="AE2462" s="3" t="s">
        <v>3818</v>
      </c>
      <c r="AF2462" s="3">
        <v>5</v>
      </c>
      <c r="AG2462" s="3">
        <v>22</v>
      </c>
    </row>
    <row r="2463" spans="1:33" ht="15.75" customHeight="1" x14ac:dyDescent="0.15">
      <c r="A2463" s="3">
        <v>805</v>
      </c>
      <c r="B2463" s="3">
        <v>2461</v>
      </c>
      <c r="C2463" s="3">
        <v>847</v>
      </c>
      <c r="D2463" s="3" t="s">
        <v>3349</v>
      </c>
      <c r="E2463" s="3" t="s">
        <v>23093</v>
      </c>
      <c r="F2463" s="3" t="s">
        <v>635</v>
      </c>
      <c r="G2463" s="3" t="s">
        <v>236</v>
      </c>
      <c r="H2463" s="3" t="s">
        <v>8191</v>
      </c>
      <c r="I2463" s="3" t="s">
        <v>8518</v>
      </c>
      <c r="J2463" s="3">
        <v>155.33760000000001</v>
      </c>
      <c r="K2463" s="3">
        <v>108938726</v>
      </c>
      <c r="L2463" s="3" t="s">
        <v>226</v>
      </c>
      <c r="M2463" s="3">
        <v>6</v>
      </c>
      <c r="N2463" s="3" t="s">
        <v>3349</v>
      </c>
      <c r="O2463" s="3" t="s">
        <v>23093</v>
      </c>
      <c r="P2463" s="3" t="s">
        <v>1107</v>
      </c>
      <c r="Q2463" s="3" t="s">
        <v>18280</v>
      </c>
      <c r="R2463" s="5" t="s">
        <v>23095</v>
      </c>
      <c r="S2463" s="3" t="s">
        <v>8191</v>
      </c>
      <c r="T2463" s="3" t="s">
        <v>236</v>
      </c>
      <c r="V2463" s="3">
        <v>31</v>
      </c>
      <c r="W2463" s="3">
        <v>0</v>
      </c>
      <c r="X2463" s="3">
        <v>30</v>
      </c>
      <c r="Y2463" s="3">
        <v>2461</v>
      </c>
      <c r="Z2463" s="3" t="s">
        <v>226</v>
      </c>
      <c r="AA2463" s="3">
        <v>847</v>
      </c>
      <c r="AB2463" s="3">
        <v>405</v>
      </c>
      <c r="AC2463" s="3">
        <v>108938726</v>
      </c>
      <c r="AD2463" s="3">
        <v>42664581</v>
      </c>
      <c r="AF2463" s="3">
        <v>24</v>
      </c>
      <c r="AG2463" s="3">
        <v>136</v>
      </c>
    </row>
    <row r="2464" spans="1:33" ht="15.75" customHeight="1" x14ac:dyDescent="0.15">
      <c r="A2464" s="3">
        <v>26142</v>
      </c>
      <c r="B2464" s="3">
        <v>2462</v>
      </c>
      <c r="C2464" s="3">
        <v>12</v>
      </c>
      <c r="D2464" s="3" t="s">
        <v>3359</v>
      </c>
      <c r="E2464" s="3" t="s">
        <v>23096</v>
      </c>
      <c r="F2464" s="3" t="s">
        <v>855</v>
      </c>
      <c r="G2464" s="3" t="s">
        <v>292</v>
      </c>
      <c r="H2464" s="3" t="s">
        <v>13720</v>
      </c>
      <c r="I2464" s="3" t="s">
        <v>1032</v>
      </c>
      <c r="J2464" s="3">
        <v>155.25620000000001</v>
      </c>
      <c r="K2464" s="3">
        <v>7770000</v>
      </c>
      <c r="L2464" s="3" t="s">
        <v>340</v>
      </c>
      <c r="M2464" s="3">
        <v>0</v>
      </c>
      <c r="N2464" s="3" t="s">
        <v>3359</v>
      </c>
      <c r="O2464" s="3" t="s">
        <v>23096</v>
      </c>
      <c r="P2464" s="8">
        <v>36161</v>
      </c>
      <c r="Q2464" s="3" t="s">
        <v>18290</v>
      </c>
      <c r="R2464" s="5" t="s">
        <v>23098</v>
      </c>
      <c r="S2464" s="3" t="s">
        <v>13720</v>
      </c>
      <c r="T2464" s="3" t="s">
        <v>292</v>
      </c>
      <c r="V2464" s="3">
        <v>85</v>
      </c>
      <c r="W2464" s="3">
        <v>62</v>
      </c>
      <c r="X2464" s="3">
        <v>54</v>
      </c>
      <c r="Y2464" s="3">
        <v>2462</v>
      </c>
      <c r="Z2464" s="3" t="s">
        <v>340</v>
      </c>
      <c r="AA2464" s="3">
        <v>12</v>
      </c>
      <c r="AB2464" s="3">
        <v>5</v>
      </c>
      <c r="AC2464" s="3">
        <v>7770000</v>
      </c>
      <c r="AD2464" s="3">
        <v>3044000</v>
      </c>
      <c r="AE2464" s="3" t="s">
        <v>1032</v>
      </c>
      <c r="AF2464" s="3">
        <v>6</v>
      </c>
      <c r="AG2464" s="3">
        <v>49</v>
      </c>
    </row>
    <row r="2465" spans="1:33" ht="15.75" customHeight="1" x14ac:dyDescent="0.15">
      <c r="A2465" s="3">
        <v>17274</v>
      </c>
      <c r="B2465" s="3">
        <v>2463</v>
      </c>
      <c r="C2465" s="3">
        <v>1117</v>
      </c>
      <c r="D2465" s="3" t="s">
        <v>3218</v>
      </c>
      <c r="E2465" s="3" t="s">
        <v>23100</v>
      </c>
      <c r="F2465" s="3" t="s">
        <v>475</v>
      </c>
      <c r="G2465" s="3" t="s">
        <v>277</v>
      </c>
      <c r="H2465" s="3" t="s">
        <v>475</v>
      </c>
      <c r="I2465" s="3" t="s">
        <v>203</v>
      </c>
      <c r="J2465" s="3">
        <v>155.221</v>
      </c>
      <c r="K2465" s="3">
        <v>161863000</v>
      </c>
      <c r="L2465" s="3" t="s">
        <v>71</v>
      </c>
      <c r="M2465" s="3">
        <v>3</v>
      </c>
      <c r="N2465" s="3" t="s">
        <v>3218</v>
      </c>
      <c r="O2465" s="3" t="s">
        <v>23100</v>
      </c>
      <c r="P2465" s="3" t="s">
        <v>987</v>
      </c>
      <c r="Q2465" s="3" t="s">
        <v>3221</v>
      </c>
      <c r="R2465" s="5" t="s">
        <v>23101</v>
      </c>
      <c r="S2465" s="3" t="s">
        <v>475</v>
      </c>
      <c r="T2465" s="3" t="s">
        <v>277</v>
      </c>
      <c r="V2465" s="3">
        <v>127</v>
      </c>
      <c r="W2465" s="3">
        <v>127</v>
      </c>
      <c r="X2465" s="3">
        <v>127</v>
      </c>
      <c r="Y2465" s="3">
        <v>2463</v>
      </c>
      <c r="Z2465" s="3" t="s">
        <v>71</v>
      </c>
      <c r="AA2465" s="3">
        <v>1117</v>
      </c>
      <c r="AB2465" s="3">
        <v>417</v>
      </c>
      <c r="AC2465" s="3">
        <v>161863000</v>
      </c>
      <c r="AD2465" s="3">
        <v>63420728</v>
      </c>
      <c r="AE2465" s="3" t="s">
        <v>203</v>
      </c>
      <c r="AF2465" s="3">
        <v>5</v>
      </c>
      <c r="AG2465" s="3">
        <v>9</v>
      </c>
    </row>
    <row r="2466" spans="1:33" ht="15.75" customHeight="1" x14ac:dyDescent="0.15">
      <c r="A2466" s="3">
        <v>1056</v>
      </c>
      <c r="B2466" s="3">
        <v>2464</v>
      </c>
      <c r="C2466" s="3">
        <v>21</v>
      </c>
      <c r="D2466" s="3" t="s">
        <v>3382</v>
      </c>
      <c r="E2466" s="3" t="s">
        <v>23103</v>
      </c>
      <c r="F2466" s="3" t="s">
        <v>5738</v>
      </c>
      <c r="G2466" s="3" t="s">
        <v>599</v>
      </c>
      <c r="H2466" s="3" t="s">
        <v>11084</v>
      </c>
      <c r="I2466" s="3" t="s">
        <v>3354</v>
      </c>
      <c r="J2466" s="3">
        <v>155.202</v>
      </c>
      <c r="K2466" s="3">
        <v>36670296</v>
      </c>
      <c r="L2466" s="3" t="s">
        <v>75</v>
      </c>
      <c r="M2466" s="3">
        <v>7</v>
      </c>
      <c r="N2466" s="3" t="s">
        <v>3382</v>
      </c>
      <c r="O2466" s="3" t="s">
        <v>23103</v>
      </c>
      <c r="P2466" s="3" t="s">
        <v>1063</v>
      </c>
      <c r="Q2466" s="3" t="s">
        <v>18304</v>
      </c>
      <c r="R2466" s="5" t="s">
        <v>23105</v>
      </c>
      <c r="S2466" s="3" t="s">
        <v>11084</v>
      </c>
      <c r="T2466" s="3" t="s">
        <v>599</v>
      </c>
      <c r="V2466" s="3">
        <v>47</v>
      </c>
      <c r="W2466" s="3">
        <v>44</v>
      </c>
      <c r="X2466" s="3">
        <v>65</v>
      </c>
      <c r="Y2466" s="3">
        <v>2464</v>
      </c>
      <c r="Z2466" s="3" t="s">
        <v>75</v>
      </c>
      <c r="AA2466" s="3">
        <v>21</v>
      </c>
      <c r="AB2466" s="3">
        <v>10</v>
      </c>
      <c r="AC2466" s="3">
        <v>36670296</v>
      </c>
      <c r="AD2466" s="3">
        <v>14369127</v>
      </c>
      <c r="AE2466" s="3" t="s">
        <v>3354</v>
      </c>
      <c r="AF2466" s="3">
        <v>14</v>
      </c>
      <c r="AG2466" s="3">
        <v>13</v>
      </c>
    </row>
    <row r="2467" spans="1:33" ht="15.75" customHeight="1" x14ac:dyDescent="0.15">
      <c r="A2467" s="3">
        <v>25424</v>
      </c>
      <c r="B2467" s="3">
        <v>2465</v>
      </c>
      <c r="C2467" s="3">
        <v>14</v>
      </c>
      <c r="D2467" s="3" t="s">
        <v>3396</v>
      </c>
      <c r="E2467" s="3" t="s">
        <v>23107</v>
      </c>
      <c r="F2467" s="3" t="s">
        <v>331</v>
      </c>
      <c r="G2467" s="3" t="s">
        <v>167</v>
      </c>
      <c r="H2467" s="3" t="s">
        <v>5825</v>
      </c>
      <c r="I2467" s="3" t="s">
        <v>271</v>
      </c>
      <c r="J2467" s="3">
        <v>155.0094</v>
      </c>
      <c r="K2467" s="3">
        <v>6367895</v>
      </c>
      <c r="L2467" s="3" t="s">
        <v>40</v>
      </c>
      <c r="M2467" s="3">
        <v>0</v>
      </c>
      <c r="N2467" s="3" t="s">
        <v>3396</v>
      </c>
      <c r="O2467" s="3" t="s">
        <v>23107</v>
      </c>
      <c r="P2467" s="8">
        <v>38718</v>
      </c>
      <c r="Q2467" s="3" t="s">
        <v>18311</v>
      </c>
      <c r="R2467" s="5" t="s">
        <v>23108</v>
      </c>
      <c r="S2467" s="3" t="s">
        <v>5825</v>
      </c>
      <c r="T2467" s="3" t="s">
        <v>167</v>
      </c>
      <c r="V2467" s="3">
        <v>127</v>
      </c>
      <c r="W2467" s="3">
        <v>36</v>
      </c>
      <c r="X2467" s="3">
        <v>127</v>
      </c>
      <c r="Y2467" s="3">
        <v>2465</v>
      </c>
      <c r="Z2467" s="3" t="s">
        <v>40</v>
      </c>
      <c r="AA2467" s="3">
        <v>14</v>
      </c>
      <c r="AB2467" s="3">
        <v>13</v>
      </c>
      <c r="AC2467" s="3">
        <v>6367895</v>
      </c>
      <c r="AD2467" s="3">
        <v>2497122</v>
      </c>
      <c r="AE2467" s="3" t="s">
        <v>271</v>
      </c>
      <c r="AF2467" s="3">
        <v>4</v>
      </c>
      <c r="AG2467" s="3">
        <v>7</v>
      </c>
    </row>
    <row r="2468" spans="1:33" ht="15.75" customHeight="1" x14ac:dyDescent="0.15">
      <c r="A2468" s="3">
        <v>1459</v>
      </c>
      <c r="B2468" s="3">
        <v>2466</v>
      </c>
      <c r="C2468" s="3">
        <v>117</v>
      </c>
      <c r="D2468" s="3" t="s">
        <v>3399</v>
      </c>
      <c r="E2468" s="3" t="s">
        <v>3399</v>
      </c>
      <c r="F2468" s="3" t="s">
        <v>210</v>
      </c>
      <c r="G2468" s="3" t="s">
        <v>114</v>
      </c>
      <c r="H2468" s="3" t="s">
        <v>10275</v>
      </c>
      <c r="I2468" s="3" t="s">
        <v>11489</v>
      </c>
      <c r="J2468" s="3">
        <v>154.9837</v>
      </c>
      <c r="K2468" s="3">
        <v>20270826</v>
      </c>
      <c r="L2468" s="3" t="s">
        <v>122</v>
      </c>
      <c r="M2468" s="3">
        <v>7</v>
      </c>
      <c r="N2468" s="3" t="s">
        <v>3399</v>
      </c>
      <c r="O2468" s="3" t="s">
        <v>3399</v>
      </c>
      <c r="P2468" s="3" t="s">
        <v>1063</v>
      </c>
      <c r="Q2468" s="3" t="s">
        <v>18321</v>
      </c>
      <c r="R2468" s="5" t="s">
        <v>23111</v>
      </c>
      <c r="S2468" s="3" t="s">
        <v>10275</v>
      </c>
      <c r="T2468" s="3" t="s">
        <v>114</v>
      </c>
      <c r="V2468" s="3">
        <v>53</v>
      </c>
      <c r="W2468" s="3">
        <v>0</v>
      </c>
      <c r="X2468" s="3">
        <v>24</v>
      </c>
      <c r="Y2468" s="3">
        <v>2466</v>
      </c>
      <c r="Z2468" s="3" t="s">
        <v>122</v>
      </c>
      <c r="AA2468" s="3">
        <v>117</v>
      </c>
      <c r="AB2468" s="3">
        <v>69</v>
      </c>
      <c r="AC2468" s="3">
        <v>20270826</v>
      </c>
      <c r="AD2468" s="3">
        <v>7949851</v>
      </c>
      <c r="AF2468" s="3">
        <v>22</v>
      </c>
      <c r="AG2468" s="3">
        <v>154</v>
      </c>
    </row>
    <row r="2469" spans="1:33" ht="15.75" customHeight="1" x14ac:dyDescent="0.15">
      <c r="A2469" s="3">
        <v>19322</v>
      </c>
      <c r="B2469" s="3">
        <v>2467</v>
      </c>
      <c r="C2469" s="3">
        <v>63</v>
      </c>
      <c r="D2469" s="3" t="s">
        <v>1516</v>
      </c>
      <c r="E2469" s="3" t="s">
        <v>23112</v>
      </c>
      <c r="F2469" s="3" t="s">
        <v>36</v>
      </c>
      <c r="G2469" s="3" t="s">
        <v>37</v>
      </c>
      <c r="H2469" s="3" t="s">
        <v>244</v>
      </c>
      <c r="I2469" s="3" t="s">
        <v>89</v>
      </c>
      <c r="J2469" s="3">
        <v>154.85120000000001</v>
      </c>
      <c r="K2469" s="3">
        <v>7495955</v>
      </c>
      <c r="L2469" s="3" t="s">
        <v>677</v>
      </c>
      <c r="M2469" s="3">
        <v>3</v>
      </c>
      <c r="N2469" s="3" t="s">
        <v>1516</v>
      </c>
      <c r="O2469" s="3" t="s">
        <v>23112</v>
      </c>
      <c r="P2469" s="3" t="s">
        <v>987</v>
      </c>
      <c r="Q2469" s="3" t="s">
        <v>1517</v>
      </c>
      <c r="R2469" s="5" t="s">
        <v>23113</v>
      </c>
      <c r="S2469" s="3" t="s">
        <v>244</v>
      </c>
      <c r="T2469" s="3" t="s">
        <v>37</v>
      </c>
      <c r="V2469" s="3">
        <v>127</v>
      </c>
      <c r="W2469" s="3">
        <v>98</v>
      </c>
      <c r="X2469" s="3">
        <v>37</v>
      </c>
      <c r="Y2469" s="3">
        <v>2467</v>
      </c>
      <c r="Z2469" s="3" t="s">
        <v>677</v>
      </c>
      <c r="AA2469" s="3">
        <v>63</v>
      </c>
      <c r="AB2469" s="3">
        <v>32</v>
      </c>
      <c r="AC2469" s="3">
        <v>7495955</v>
      </c>
      <c r="AD2469" s="3">
        <v>2941307</v>
      </c>
      <c r="AE2469" s="3" t="s">
        <v>89</v>
      </c>
      <c r="AF2469" s="3">
        <v>12</v>
      </c>
      <c r="AG2469" s="3">
        <v>4</v>
      </c>
    </row>
    <row r="2470" spans="1:33" ht="15.75" customHeight="1" x14ac:dyDescent="0.15">
      <c r="A2470" s="3">
        <v>8587</v>
      </c>
      <c r="B2470" s="3">
        <v>2468</v>
      </c>
      <c r="C2470" s="3">
        <v>40</v>
      </c>
      <c r="D2470" s="3" t="s">
        <v>2450</v>
      </c>
      <c r="E2470" s="3" t="s">
        <v>23115</v>
      </c>
      <c r="F2470" s="3" t="s">
        <v>143</v>
      </c>
      <c r="G2470" s="3" t="s">
        <v>77</v>
      </c>
      <c r="H2470" s="3" t="s">
        <v>2458</v>
      </c>
      <c r="I2470" s="3" t="s">
        <v>79</v>
      </c>
      <c r="J2470" s="3">
        <v>154.63650000000001</v>
      </c>
      <c r="K2470" s="3">
        <v>14416686</v>
      </c>
      <c r="L2470" s="3" t="s">
        <v>162</v>
      </c>
      <c r="M2470" s="3">
        <v>4</v>
      </c>
      <c r="N2470" s="3" t="s">
        <v>2450</v>
      </c>
      <c r="O2470" s="3" t="s">
        <v>23115</v>
      </c>
      <c r="P2470" s="3" t="s">
        <v>381</v>
      </c>
      <c r="Q2470" s="3" t="s">
        <v>2452</v>
      </c>
      <c r="R2470" s="5" t="s">
        <v>23118</v>
      </c>
      <c r="S2470" s="3" t="s">
        <v>2458</v>
      </c>
      <c r="T2470" s="3" t="s">
        <v>77</v>
      </c>
      <c r="V2470" s="3">
        <v>80</v>
      </c>
      <c r="W2470" s="3">
        <v>76</v>
      </c>
      <c r="X2470" s="3">
        <v>127</v>
      </c>
      <c r="Y2470" s="3">
        <v>2468</v>
      </c>
      <c r="Z2470" s="3" t="s">
        <v>162</v>
      </c>
      <c r="AA2470" s="3">
        <v>40</v>
      </c>
      <c r="AB2470" s="3">
        <v>30</v>
      </c>
      <c r="AC2470" s="3">
        <v>14416686</v>
      </c>
      <c r="AD2470" s="3">
        <v>5661672</v>
      </c>
      <c r="AE2470" s="3" t="s">
        <v>79</v>
      </c>
      <c r="AF2470" s="3">
        <v>8</v>
      </c>
      <c r="AG2470" s="3">
        <v>6</v>
      </c>
    </row>
    <row r="2471" spans="1:33" ht="15.75" customHeight="1" x14ac:dyDescent="0.15">
      <c r="A2471" s="3">
        <v>25822</v>
      </c>
      <c r="B2471" s="3">
        <v>2469</v>
      </c>
      <c r="C2471" s="3">
        <v>29</v>
      </c>
      <c r="D2471" s="3" t="s">
        <v>3413</v>
      </c>
      <c r="E2471" s="3" t="s">
        <v>23120</v>
      </c>
      <c r="F2471" s="3" t="s">
        <v>36</v>
      </c>
      <c r="G2471" s="3" t="s">
        <v>37</v>
      </c>
      <c r="H2471" s="3" t="s">
        <v>2190</v>
      </c>
      <c r="I2471" s="3" t="s">
        <v>39</v>
      </c>
      <c r="J2471" s="3">
        <v>154.6079</v>
      </c>
      <c r="K2471" s="3">
        <v>16081722</v>
      </c>
      <c r="L2471" s="3" t="s">
        <v>229</v>
      </c>
      <c r="M2471" s="3">
        <v>0</v>
      </c>
      <c r="N2471" s="3" t="s">
        <v>3413</v>
      </c>
      <c r="O2471" s="3" t="s">
        <v>23120</v>
      </c>
      <c r="P2471" s="8">
        <v>40179</v>
      </c>
      <c r="Q2471" s="3" t="s">
        <v>11714</v>
      </c>
      <c r="R2471" s="5" t="s">
        <v>23122</v>
      </c>
      <c r="S2471" s="3" t="s">
        <v>2190</v>
      </c>
      <c r="T2471" s="3" t="s">
        <v>37</v>
      </c>
      <c r="V2471" s="3">
        <v>127</v>
      </c>
      <c r="W2471" s="3">
        <v>127</v>
      </c>
      <c r="X2471" s="3">
        <v>11</v>
      </c>
      <c r="Y2471" s="3">
        <v>2469</v>
      </c>
      <c r="Z2471" s="3" t="s">
        <v>229</v>
      </c>
      <c r="AA2471" s="3">
        <v>29</v>
      </c>
      <c r="AB2471" s="3">
        <v>4</v>
      </c>
      <c r="AC2471" s="3">
        <v>16081722</v>
      </c>
      <c r="AD2471" s="3">
        <v>6316269</v>
      </c>
      <c r="AE2471" s="3" t="s">
        <v>39</v>
      </c>
      <c r="AF2471" s="3">
        <v>25</v>
      </c>
      <c r="AG2471" s="3">
        <v>2</v>
      </c>
    </row>
    <row r="2472" spans="1:33" ht="15.75" customHeight="1" x14ac:dyDescent="0.15">
      <c r="A2472" s="3">
        <v>21949</v>
      </c>
      <c r="B2472" s="3">
        <v>2470</v>
      </c>
      <c r="C2472" s="3">
        <v>25</v>
      </c>
      <c r="D2472" s="3" t="s">
        <v>3415</v>
      </c>
      <c r="E2472" s="3" t="s">
        <v>23124</v>
      </c>
      <c r="F2472" s="3" t="s">
        <v>143</v>
      </c>
      <c r="G2472" s="3" t="s">
        <v>77</v>
      </c>
      <c r="H2472" s="3" t="s">
        <v>79</v>
      </c>
      <c r="I2472" s="3" t="s">
        <v>79</v>
      </c>
      <c r="J2472" s="3">
        <v>154.5967</v>
      </c>
      <c r="K2472" s="3">
        <v>11176005</v>
      </c>
      <c r="L2472" s="3" t="s">
        <v>335</v>
      </c>
      <c r="M2472" s="3">
        <v>2</v>
      </c>
      <c r="N2472" s="3" t="s">
        <v>3415</v>
      </c>
      <c r="O2472" s="3" t="s">
        <v>23124</v>
      </c>
      <c r="P2472" s="3" t="s">
        <v>987</v>
      </c>
      <c r="Q2472" s="3" t="s">
        <v>6383</v>
      </c>
      <c r="R2472" s="5" t="s">
        <v>23125</v>
      </c>
      <c r="S2472" s="3" t="s">
        <v>79</v>
      </c>
      <c r="T2472" s="3" t="s">
        <v>77</v>
      </c>
      <c r="V2472" s="3">
        <v>81</v>
      </c>
      <c r="W2472" s="3">
        <v>77</v>
      </c>
      <c r="X2472" s="3">
        <v>75</v>
      </c>
      <c r="Y2472" s="3">
        <v>2470</v>
      </c>
      <c r="Z2472" s="3" t="s">
        <v>335</v>
      </c>
      <c r="AA2472" s="3">
        <v>25</v>
      </c>
      <c r="AB2472" s="3">
        <v>15</v>
      </c>
      <c r="AC2472" s="3">
        <v>11176005</v>
      </c>
      <c r="AD2472" s="3">
        <v>4389690</v>
      </c>
      <c r="AE2472" s="3" t="s">
        <v>79</v>
      </c>
      <c r="AF2472" s="3">
        <v>21</v>
      </c>
      <c r="AG2472" s="3">
        <v>6</v>
      </c>
    </row>
    <row r="2473" spans="1:33" ht="15.75" customHeight="1" x14ac:dyDescent="0.15">
      <c r="A2473" s="3">
        <v>153</v>
      </c>
      <c r="B2473" s="3">
        <v>2471</v>
      </c>
      <c r="C2473" s="3">
        <v>25</v>
      </c>
      <c r="D2473" s="3" t="s">
        <v>3425</v>
      </c>
      <c r="E2473" s="3" t="s">
        <v>23127</v>
      </c>
      <c r="F2473" s="3" t="s">
        <v>1438</v>
      </c>
      <c r="G2473" s="3" t="s">
        <v>495</v>
      </c>
      <c r="H2473" s="3" t="s">
        <v>2566</v>
      </c>
      <c r="I2473" s="3" t="s">
        <v>2566</v>
      </c>
      <c r="J2473" s="3">
        <v>154.51429999999999</v>
      </c>
      <c r="K2473" s="3">
        <v>71084762</v>
      </c>
      <c r="L2473" s="3" t="s">
        <v>59</v>
      </c>
      <c r="M2473" s="3">
        <v>5</v>
      </c>
      <c r="N2473" s="3" t="s">
        <v>3425</v>
      </c>
      <c r="O2473" s="3" t="s">
        <v>23127</v>
      </c>
      <c r="P2473" s="3" t="s">
        <v>835</v>
      </c>
      <c r="Q2473" s="3" t="s">
        <v>18359</v>
      </c>
      <c r="R2473" s="5" t="s">
        <v>23128</v>
      </c>
      <c r="S2473" s="3" t="s">
        <v>2566</v>
      </c>
      <c r="T2473" s="3" t="s">
        <v>495</v>
      </c>
      <c r="V2473" s="3">
        <v>61</v>
      </c>
      <c r="W2473" s="3">
        <v>15</v>
      </c>
      <c r="X2473" s="3">
        <v>127</v>
      </c>
      <c r="Y2473" s="3">
        <v>2471</v>
      </c>
      <c r="Z2473" s="3" t="s">
        <v>59</v>
      </c>
      <c r="AA2473" s="3">
        <v>25</v>
      </c>
      <c r="AB2473" s="3">
        <v>23</v>
      </c>
      <c r="AC2473" s="3">
        <v>71084762</v>
      </c>
      <c r="AD2473" s="3">
        <v>27929573</v>
      </c>
      <c r="AE2473" s="3" t="s">
        <v>2566</v>
      </c>
      <c r="AF2473" s="3">
        <v>17</v>
      </c>
      <c r="AG2473" s="3">
        <v>47</v>
      </c>
    </row>
    <row r="2474" spans="1:33" ht="15.75" customHeight="1" x14ac:dyDescent="0.15">
      <c r="A2474" s="3">
        <v>1032</v>
      </c>
      <c r="B2474" s="3">
        <v>2472</v>
      </c>
      <c r="C2474" s="3">
        <v>135</v>
      </c>
      <c r="D2474" s="3" t="s">
        <v>3428</v>
      </c>
      <c r="E2474" s="3" t="s">
        <v>23130</v>
      </c>
      <c r="F2474" s="3" t="s">
        <v>1009</v>
      </c>
      <c r="G2474" s="3" t="s">
        <v>403</v>
      </c>
      <c r="H2474" s="3" t="s">
        <v>13739</v>
      </c>
      <c r="I2474" s="3" t="s">
        <v>203</v>
      </c>
      <c r="J2474" s="3">
        <v>154.48560000000001</v>
      </c>
      <c r="K2474" s="3">
        <v>14694000</v>
      </c>
      <c r="L2474" s="3" t="s">
        <v>162</v>
      </c>
      <c r="M2474" s="3">
        <v>3</v>
      </c>
      <c r="N2474" s="3" t="s">
        <v>3428</v>
      </c>
      <c r="O2474" s="3" t="s">
        <v>23130</v>
      </c>
      <c r="P2474" s="3" t="s">
        <v>690</v>
      </c>
      <c r="Q2474" s="3" t="s">
        <v>18365</v>
      </c>
      <c r="R2474" s="5" t="s">
        <v>23132</v>
      </c>
      <c r="S2474" s="3" t="s">
        <v>13739</v>
      </c>
      <c r="T2474" s="3" t="s">
        <v>403</v>
      </c>
      <c r="V2474" s="3">
        <v>75</v>
      </c>
      <c r="W2474" s="3">
        <v>127</v>
      </c>
      <c r="X2474" s="3">
        <v>127</v>
      </c>
      <c r="Y2474" s="3">
        <v>2472</v>
      </c>
      <c r="Z2474" s="3" t="s">
        <v>162</v>
      </c>
      <c r="AA2474" s="3">
        <v>135</v>
      </c>
      <c r="AB2474" s="3">
        <v>75</v>
      </c>
      <c r="AC2474" s="3">
        <v>14694000</v>
      </c>
      <c r="AD2474" s="3">
        <v>5774000</v>
      </c>
      <c r="AE2474" s="3" t="s">
        <v>203</v>
      </c>
      <c r="AF2474" s="3">
        <v>8</v>
      </c>
      <c r="AG2474" s="3">
        <v>9</v>
      </c>
    </row>
    <row r="2475" spans="1:33" ht="15.75" customHeight="1" x14ac:dyDescent="0.15">
      <c r="A2475" s="3">
        <v>19691</v>
      </c>
      <c r="B2475" s="3">
        <v>2473</v>
      </c>
      <c r="C2475" s="3">
        <v>128</v>
      </c>
      <c r="D2475" s="3" t="s">
        <v>3447</v>
      </c>
      <c r="E2475" s="3" t="s">
        <v>23134</v>
      </c>
      <c r="F2475" s="3" t="s">
        <v>1438</v>
      </c>
      <c r="G2475" s="3" t="s">
        <v>495</v>
      </c>
      <c r="H2475" s="3" t="s">
        <v>13741</v>
      </c>
      <c r="I2475" s="3" t="s">
        <v>1709</v>
      </c>
      <c r="J2475" s="3">
        <v>154.41300000000001</v>
      </c>
      <c r="K2475" s="3">
        <v>42744535</v>
      </c>
      <c r="L2475" s="3" t="s">
        <v>538</v>
      </c>
      <c r="M2475" s="3">
        <v>1</v>
      </c>
      <c r="N2475" s="3" t="s">
        <v>3447</v>
      </c>
      <c r="O2475" s="3" t="s">
        <v>23134</v>
      </c>
      <c r="P2475" s="3" t="s">
        <v>1063</v>
      </c>
      <c r="Q2475" s="3" t="s">
        <v>18374</v>
      </c>
      <c r="R2475" s="5" t="s">
        <v>23136</v>
      </c>
      <c r="S2475" s="3" t="s">
        <v>13741</v>
      </c>
      <c r="T2475" s="3" t="s">
        <v>495</v>
      </c>
      <c r="V2475" s="3">
        <v>62</v>
      </c>
      <c r="W2475" s="3">
        <v>20</v>
      </c>
      <c r="X2475" s="3">
        <v>79</v>
      </c>
      <c r="Y2475" s="3">
        <v>2473</v>
      </c>
      <c r="Z2475" s="3" t="s">
        <v>538</v>
      </c>
      <c r="AA2475" s="3">
        <v>128</v>
      </c>
      <c r="AB2475" s="3">
        <v>104</v>
      </c>
      <c r="AC2475" s="3">
        <v>42744535</v>
      </c>
      <c r="AD2475" s="3">
        <v>16801239</v>
      </c>
      <c r="AE2475" s="3" t="s">
        <v>1709</v>
      </c>
      <c r="AF2475" s="3">
        <v>3</v>
      </c>
      <c r="AG2475" s="3">
        <v>19</v>
      </c>
    </row>
    <row r="2476" spans="1:33" ht="15.75" customHeight="1" x14ac:dyDescent="0.15">
      <c r="A2476" s="3">
        <v>6655</v>
      </c>
      <c r="B2476" s="3">
        <v>2474</v>
      </c>
      <c r="C2476" s="3">
        <v>200</v>
      </c>
      <c r="D2476" s="3" t="s">
        <v>3454</v>
      </c>
      <c r="E2476" s="3" t="s">
        <v>23139</v>
      </c>
      <c r="F2476" s="3" t="s">
        <v>1009</v>
      </c>
      <c r="G2476" s="3" t="s">
        <v>403</v>
      </c>
      <c r="H2476" s="3" t="s">
        <v>6210</v>
      </c>
      <c r="I2476" s="3" t="s">
        <v>203</v>
      </c>
      <c r="J2476" s="3">
        <v>154.41409999999999</v>
      </c>
      <c r="K2476" s="3">
        <v>25360000</v>
      </c>
      <c r="L2476" s="3" t="s">
        <v>162</v>
      </c>
      <c r="M2476" s="3">
        <v>2</v>
      </c>
      <c r="N2476" s="3" t="s">
        <v>3454</v>
      </c>
      <c r="O2476" s="3" t="s">
        <v>23139</v>
      </c>
      <c r="P2476" s="3" t="s">
        <v>6675</v>
      </c>
      <c r="Q2476" s="3" t="s">
        <v>18376</v>
      </c>
      <c r="R2476" s="5" t="s">
        <v>23140</v>
      </c>
      <c r="S2476" s="3" t="s">
        <v>6210</v>
      </c>
      <c r="T2476" s="3" t="s">
        <v>403</v>
      </c>
      <c r="V2476" s="3">
        <v>76</v>
      </c>
      <c r="W2476" s="3">
        <v>127</v>
      </c>
      <c r="X2476" s="3">
        <v>127</v>
      </c>
      <c r="Y2476" s="3">
        <v>2474</v>
      </c>
      <c r="Z2476" s="3" t="s">
        <v>162</v>
      </c>
      <c r="AA2476" s="3">
        <v>200</v>
      </c>
      <c r="AB2476" s="3">
        <v>70</v>
      </c>
      <c r="AC2476" s="3">
        <v>25360000</v>
      </c>
      <c r="AD2476" s="3">
        <v>9968000</v>
      </c>
      <c r="AE2476" s="3" t="s">
        <v>203</v>
      </c>
      <c r="AF2476" s="3">
        <v>8</v>
      </c>
      <c r="AG2476" s="3">
        <v>9</v>
      </c>
    </row>
    <row r="2477" spans="1:33" ht="15.75" customHeight="1" x14ac:dyDescent="0.15">
      <c r="A2477" s="3">
        <v>26488</v>
      </c>
      <c r="B2477" s="3">
        <v>2475</v>
      </c>
      <c r="C2477" s="3">
        <v>14</v>
      </c>
      <c r="D2477" s="3" t="s">
        <v>3458</v>
      </c>
      <c r="E2477" s="3" t="s">
        <v>23142</v>
      </c>
      <c r="F2477" s="3" t="s">
        <v>3068</v>
      </c>
      <c r="G2477" s="3" t="s">
        <v>606</v>
      </c>
      <c r="H2477" s="3" t="s">
        <v>13294</v>
      </c>
      <c r="I2477" s="3" t="s">
        <v>1343</v>
      </c>
      <c r="J2477" s="3">
        <v>154.386</v>
      </c>
      <c r="K2477" s="3">
        <v>4170361</v>
      </c>
      <c r="L2477" s="3" t="s">
        <v>59</v>
      </c>
      <c r="M2477" s="3">
        <v>0</v>
      </c>
      <c r="N2477" s="3" t="s">
        <v>3458</v>
      </c>
      <c r="O2477" s="3" t="s">
        <v>23142</v>
      </c>
      <c r="P2477" s="8">
        <v>28856</v>
      </c>
      <c r="Q2477" s="3" t="s">
        <v>18379</v>
      </c>
      <c r="R2477" s="5" t="s">
        <v>23143</v>
      </c>
      <c r="S2477" s="3" t="s">
        <v>13294</v>
      </c>
      <c r="T2477" s="3" t="s">
        <v>606</v>
      </c>
      <c r="V2477" s="3">
        <v>57</v>
      </c>
      <c r="W2477" s="3">
        <v>31</v>
      </c>
      <c r="X2477" s="3">
        <v>127</v>
      </c>
      <c r="Y2477" s="3">
        <v>2475</v>
      </c>
      <c r="Z2477" s="3" t="s">
        <v>59</v>
      </c>
      <c r="AA2477" s="3">
        <v>14</v>
      </c>
      <c r="AB2477" s="3">
        <v>7</v>
      </c>
      <c r="AC2477" s="3">
        <v>4170361</v>
      </c>
      <c r="AD2477" s="3">
        <v>1639383</v>
      </c>
      <c r="AE2477" s="3" t="s">
        <v>1343</v>
      </c>
      <c r="AF2477" s="3">
        <v>17</v>
      </c>
      <c r="AG2477" s="3">
        <v>12</v>
      </c>
    </row>
    <row r="2478" spans="1:33" ht="15.75" customHeight="1" x14ac:dyDescent="0.15">
      <c r="A2478" s="3">
        <v>17924</v>
      </c>
      <c r="B2478" s="3">
        <v>2476</v>
      </c>
      <c r="C2478" s="3">
        <v>48</v>
      </c>
      <c r="D2478" s="3" t="s">
        <v>3479</v>
      </c>
      <c r="E2478" s="3" t="s">
        <v>23144</v>
      </c>
      <c r="F2478" s="3" t="s">
        <v>36</v>
      </c>
      <c r="G2478" s="3" t="s">
        <v>37</v>
      </c>
      <c r="H2478" s="3" t="s">
        <v>12528</v>
      </c>
      <c r="I2478" s="3" t="s">
        <v>39</v>
      </c>
      <c r="J2478" s="3">
        <v>154.36580000000001</v>
      </c>
      <c r="K2478" s="3">
        <v>15792128</v>
      </c>
      <c r="L2478" s="3" t="s">
        <v>101</v>
      </c>
      <c r="M2478" s="3">
        <v>4</v>
      </c>
      <c r="N2478" s="3" t="s">
        <v>3479</v>
      </c>
      <c r="O2478" s="3" t="s">
        <v>23144</v>
      </c>
      <c r="P2478" s="3" t="s">
        <v>104</v>
      </c>
      <c r="Q2478" s="3" t="s">
        <v>12527</v>
      </c>
      <c r="R2478" s="5" t="s">
        <v>23145</v>
      </c>
      <c r="S2478" s="3" t="s">
        <v>12528</v>
      </c>
      <c r="T2478" s="3" t="s">
        <v>37</v>
      </c>
      <c r="V2478" s="3">
        <v>127</v>
      </c>
      <c r="W2478" s="3">
        <v>127</v>
      </c>
      <c r="X2478" s="3">
        <v>127</v>
      </c>
      <c r="Y2478" s="3">
        <v>2476</v>
      </c>
      <c r="Z2478" s="3" t="s">
        <v>101</v>
      </c>
      <c r="AA2478" s="3">
        <v>48</v>
      </c>
      <c r="AB2478" s="3">
        <v>27</v>
      </c>
      <c r="AC2478" s="3">
        <v>15792128</v>
      </c>
      <c r="AD2478" s="3">
        <v>6208432</v>
      </c>
      <c r="AE2478" s="3" t="s">
        <v>39</v>
      </c>
      <c r="AF2478" s="3">
        <v>10</v>
      </c>
      <c r="AG2478" s="3">
        <v>2</v>
      </c>
    </row>
    <row r="2479" spans="1:33" ht="15.75" customHeight="1" x14ac:dyDescent="0.15">
      <c r="A2479" s="3">
        <v>23724</v>
      </c>
      <c r="B2479" s="3">
        <v>2477</v>
      </c>
      <c r="C2479" s="3">
        <v>3</v>
      </c>
      <c r="D2479" s="3" t="s">
        <v>3481</v>
      </c>
      <c r="E2479" s="3" t="s">
        <v>23147</v>
      </c>
      <c r="F2479" s="3" t="s">
        <v>475</v>
      </c>
      <c r="G2479" s="3" t="s">
        <v>277</v>
      </c>
      <c r="H2479" s="3" t="s">
        <v>7338</v>
      </c>
      <c r="I2479" s="3" t="s">
        <v>203</v>
      </c>
      <c r="J2479" s="3">
        <v>154.12440000000001</v>
      </c>
      <c r="K2479" s="3">
        <v>4802887</v>
      </c>
      <c r="L2479" s="3" t="s">
        <v>40</v>
      </c>
      <c r="M2479" s="3">
        <v>1</v>
      </c>
      <c r="N2479" s="3" t="s">
        <v>3481</v>
      </c>
      <c r="O2479" s="3" t="s">
        <v>23147</v>
      </c>
      <c r="P2479" s="3" t="s">
        <v>787</v>
      </c>
      <c r="Q2479" s="3" t="s">
        <v>7336</v>
      </c>
      <c r="R2479" s="5" t="s">
        <v>23149</v>
      </c>
      <c r="S2479" s="3" t="s">
        <v>7338</v>
      </c>
      <c r="T2479" s="3" t="s">
        <v>277</v>
      </c>
      <c r="V2479" s="3">
        <v>127</v>
      </c>
      <c r="W2479" s="3">
        <v>127</v>
      </c>
      <c r="X2479" s="3">
        <v>127</v>
      </c>
      <c r="Y2479" s="3">
        <v>2477</v>
      </c>
      <c r="Z2479" s="3" t="s">
        <v>40</v>
      </c>
      <c r="AA2479" s="3">
        <v>3</v>
      </c>
      <c r="AB2479" s="3">
        <v>2</v>
      </c>
      <c r="AC2479" s="3">
        <v>4802887</v>
      </c>
      <c r="AD2479" s="3">
        <v>1889975</v>
      </c>
      <c r="AE2479" s="3" t="s">
        <v>203</v>
      </c>
      <c r="AF2479" s="3">
        <v>4</v>
      </c>
      <c r="AG2479" s="3">
        <v>9</v>
      </c>
    </row>
    <row r="2480" spans="1:33" ht="15.75" customHeight="1" x14ac:dyDescent="0.15">
      <c r="A2480" s="3">
        <v>25002</v>
      </c>
      <c r="B2480" s="3">
        <v>2478</v>
      </c>
      <c r="C2480" s="3">
        <v>19</v>
      </c>
      <c r="D2480" s="3" t="s">
        <v>3499</v>
      </c>
      <c r="E2480" s="3" t="s">
        <v>23150</v>
      </c>
      <c r="F2480" s="3" t="s">
        <v>210</v>
      </c>
      <c r="G2480" s="3" t="s">
        <v>114</v>
      </c>
      <c r="H2480" s="3" t="s">
        <v>256</v>
      </c>
      <c r="I2480" s="3" t="s">
        <v>116</v>
      </c>
      <c r="J2480" s="3">
        <v>154.09399999999999</v>
      </c>
      <c r="K2480" s="3">
        <v>2807967</v>
      </c>
      <c r="L2480" s="3" t="s">
        <v>162</v>
      </c>
      <c r="M2480" s="3">
        <v>0</v>
      </c>
      <c r="N2480" s="3" t="s">
        <v>3499</v>
      </c>
      <c r="O2480" s="3" t="s">
        <v>23150</v>
      </c>
      <c r="P2480" s="8">
        <v>38718</v>
      </c>
      <c r="Q2480" s="3" t="s">
        <v>18396</v>
      </c>
      <c r="R2480" s="5" t="s">
        <v>23152</v>
      </c>
      <c r="S2480" s="3" t="s">
        <v>256</v>
      </c>
      <c r="T2480" s="3" t="s">
        <v>114</v>
      </c>
      <c r="V2480" s="3">
        <v>54</v>
      </c>
      <c r="W2480" s="3">
        <v>46</v>
      </c>
      <c r="X2480" s="3">
        <v>127</v>
      </c>
      <c r="Y2480" s="3">
        <v>2478</v>
      </c>
      <c r="Z2480" s="3" t="s">
        <v>162</v>
      </c>
      <c r="AA2480" s="3">
        <v>19</v>
      </c>
      <c r="AB2480" s="3">
        <v>6</v>
      </c>
      <c r="AC2480" s="3">
        <v>2807967</v>
      </c>
      <c r="AD2480" s="3">
        <v>1105090</v>
      </c>
      <c r="AE2480" s="3" t="s">
        <v>116</v>
      </c>
      <c r="AF2480" s="3">
        <v>8</v>
      </c>
      <c r="AG2480" s="3">
        <v>46</v>
      </c>
    </row>
    <row r="2481" spans="1:33" ht="15.75" customHeight="1" x14ac:dyDescent="0.15">
      <c r="A2481" s="3">
        <v>25074</v>
      </c>
      <c r="B2481" s="3">
        <v>2479</v>
      </c>
      <c r="C2481" s="3">
        <v>4</v>
      </c>
      <c r="D2481" s="3" t="s">
        <v>3500</v>
      </c>
      <c r="E2481" s="3" t="s">
        <v>23154</v>
      </c>
      <c r="F2481" s="3" t="s">
        <v>96</v>
      </c>
      <c r="G2481" s="3" t="s">
        <v>61</v>
      </c>
      <c r="H2481" s="3" t="s">
        <v>2537</v>
      </c>
      <c r="I2481" s="3" t="s">
        <v>2538</v>
      </c>
      <c r="J2481" s="3">
        <v>153.9092</v>
      </c>
      <c r="K2481" s="3">
        <v>4786917</v>
      </c>
      <c r="L2481" s="3" t="s">
        <v>538</v>
      </c>
      <c r="M2481" s="3">
        <v>0</v>
      </c>
      <c r="N2481" s="3" t="s">
        <v>3500</v>
      </c>
      <c r="O2481" s="3" t="s">
        <v>23154</v>
      </c>
      <c r="P2481" s="8">
        <v>37987</v>
      </c>
      <c r="Q2481" s="3" t="s">
        <v>18405</v>
      </c>
      <c r="R2481" s="5" t="s">
        <v>23156</v>
      </c>
      <c r="S2481" s="3" t="s">
        <v>2537</v>
      </c>
      <c r="T2481" s="3" t="s">
        <v>61</v>
      </c>
      <c r="V2481" s="3">
        <v>127</v>
      </c>
      <c r="W2481" s="3">
        <v>0</v>
      </c>
      <c r="X2481" s="3">
        <v>80</v>
      </c>
      <c r="Y2481" s="3">
        <v>2479</v>
      </c>
      <c r="Z2481" s="3" t="s">
        <v>538</v>
      </c>
      <c r="AA2481" s="3">
        <v>4</v>
      </c>
      <c r="AB2481" s="3">
        <v>1</v>
      </c>
      <c r="AC2481" s="3">
        <v>4786917</v>
      </c>
      <c r="AD2481" s="3">
        <v>1885287</v>
      </c>
      <c r="AF2481" s="3">
        <v>3</v>
      </c>
      <c r="AG2481" s="3">
        <v>15</v>
      </c>
    </row>
    <row r="2482" spans="1:33" ht="15.75" customHeight="1" x14ac:dyDescent="0.15">
      <c r="A2482" s="3">
        <v>3794</v>
      </c>
      <c r="B2482" s="3">
        <v>2480</v>
      </c>
      <c r="C2482" s="3">
        <v>18</v>
      </c>
      <c r="D2482" s="3" t="s">
        <v>3515</v>
      </c>
      <c r="E2482" s="3" t="s">
        <v>23157</v>
      </c>
      <c r="F2482" s="3" t="s">
        <v>96</v>
      </c>
      <c r="G2482" s="3" t="s">
        <v>61</v>
      </c>
      <c r="H2482" s="3" t="s">
        <v>2729</v>
      </c>
      <c r="I2482" s="3" t="s">
        <v>251</v>
      </c>
      <c r="J2482" s="3">
        <v>153.8672</v>
      </c>
      <c r="K2482" s="3">
        <v>6795205</v>
      </c>
      <c r="L2482" s="3" t="s">
        <v>71</v>
      </c>
      <c r="M2482" s="3">
        <v>6</v>
      </c>
      <c r="N2482" s="3" t="s">
        <v>3515</v>
      </c>
      <c r="O2482" s="3" t="s">
        <v>23157</v>
      </c>
      <c r="P2482" s="3" t="s">
        <v>787</v>
      </c>
      <c r="Q2482" s="3" t="s">
        <v>18413</v>
      </c>
      <c r="R2482" s="5" t="s">
        <v>23159</v>
      </c>
      <c r="S2482" s="3" t="s">
        <v>2729</v>
      </c>
      <c r="T2482" s="3" t="s">
        <v>61</v>
      </c>
      <c r="V2482" s="3">
        <v>127</v>
      </c>
      <c r="W2482" s="3">
        <v>0</v>
      </c>
      <c r="X2482" s="3">
        <v>127</v>
      </c>
      <c r="Y2482" s="3">
        <v>2480</v>
      </c>
      <c r="Z2482" s="3" t="s">
        <v>71</v>
      </c>
      <c r="AA2482" s="3">
        <v>18</v>
      </c>
      <c r="AB2482" s="3">
        <v>12</v>
      </c>
      <c r="AC2482" s="3">
        <v>6795205</v>
      </c>
      <c r="AD2482" s="3">
        <v>2676677</v>
      </c>
      <c r="AF2482" s="3">
        <v>5</v>
      </c>
      <c r="AG2482" s="3">
        <v>40</v>
      </c>
    </row>
    <row r="2483" spans="1:33" ht="15.75" customHeight="1" x14ac:dyDescent="0.15">
      <c r="A2483" s="3">
        <v>23371</v>
      </c>
      <c r="B2483" s="3">
        <v>2481</v>
      </c>
      <c r="C2483" s="3">
        <v>35</v>
      </c>
      <c r="D2483" s="3" t="s">
        <v>3516</v>
      </c>
      <c r="E2483" s="3" t="s">
        <v>23161</v>
      </c>
      <c r="F2483" s="3" t="s">
        <v>10486</v>
      </c>
      <c r="G2483" s="3" t="s">
        <v>884</v>
      </c>
      <c r="H2483" s="3" t="s">
        <v>6955</v>
      </c>
      <c r="I2483" s="3" t="s">
        <v>7519</v>
      </c>
      <c r="J2483" s="3">
        <v>153.84010000000001</v>
      </c>
      <c r="K2483" s="3">
        <v>6173387</v>
      </c>
      <c r="L2483" s="3" t="s">
        <v>86</v>
      </c>
      <c r="M2483" s="3">
        <v>1</v>
      </c>
      <c r="N2483" s="3" t="s">
        <v>3516</v>
      </c>
      <c r="O2483" s="3" t="s">
        <v>23161</v>
      </c>
      <c r="P2483" s="3" t="s">
        <v>91</v>
      </c>
      <c r="Q2483" s="3" t="s">
        <v>18422</v>
      </c>
      <c r="R2483" s="5" t="s">
        <v>23162</v>
      </c>
      <c r="S2483" s="3" t="s">
        <v>6955</v>
      </c>
      <c r="T2483" s="3" t="s">
        <v>884</v>
      </c>
      <c r="V2483" s="3">
        <v>5</v>
      </c>
      <c r="W2483" s="3">
        <v>0</v>
      </c>
      <c r="X2483" s="3">
        <v>70</v>
      </c>
      <c r="Y2483" s="3">
        <v>2481</v>
      </c>
      <c r="Z2483" s="3" t="s">
        <v>86</v>
      </c>
      <c r="AA2483" s="3">
        <v>35</v>
      </c>
      <c r="AB2483" s="3">
        <v>12</v>
      </c>
      <c r="AC2483" s="3">
        <v>6173387</v>
      </c>
      <c r="AD2483" s="3">
        <v>2431998</v>
      </c>
      <c r="AF2483" s="3">
        <v>16</v>
      </c>
      <c r="AG2483" s="3">
        <v>235</v>
      </c>
    </row>
    <row r="2484" spans="1:33" ht="15.75" customHeight="1" x14ac:dyDescent="0.15">
      <c r="A2484" s="3">
        <v>26471</v>
      </c>
      <c r="B2484" s="3">
        <v>2482</v>
      </c>
      <c r="C2484" s="3">
        <v>32</v>
      </c>
      <c r="D2484" s="3" t="s">
        <v>3517</v>
      </c>
      <c r="E2484" s="3" t="s">
        <v>23164</v>
      </c>
      <c r="F2484" s="3" t="s">
        <v>1105</v>
      </c>
      <c r="G2484" s="3" t="s">
        <v>486</v>
      </c>
      <c r="H2484" s="3" t="s">
        <v>3030</v>
      </c>
      <c r="I2484" s="3" t="s">
        <v>488</v>
      </c>
      <c r="J2484" s="3">
        <v>153.72819999999999</v>
      </c>
      <c r="K2484" s="3">
        <v>32689578</v>
      </c>
      <c r="L2484" s="3" t="s">
        <v>59</v>
      </c>
      <c r="M2484" s="3">
        <v>0</v>
      </c>
      <c r="N2484" s="3" t="s">
        <v>3517</v>
      </c>
      <c r="O2484" s="3" t="s">
        <v>23164</v>
      </c>
      <c r="P2484" s="8">
        <v>38353</v>
      </c>
      <c r="Q2484" s="3" t="s">
        <v>18429</v>
      </c>
      <c r="R2484" s="5" t="s">
        <v>23165</v>
      </c>
      <c r="S2484" s="3" t="s">
        <v>3030</v>
      </c>
      <c r="T2484" s="3" t="s">
        <v>486</v>
      </c>
      <c r="V2484" s="3">
        <v>52</v>
      </c>
      <c r="W2484" s="3">
        <v>37</v>
      </c>
      <c r="X2484" s="3">
        <v>127</v>
      </c>
      <c r="Y2484" s="3">
        <v>2482</v>
      </c>
      <c r="Z2484" s="3" t="s">
        <v>59</v>
      </c>
      <c r="AA2484" s="3">
        <v>32</v>
      </c>
      <c r="AB2484" s="3">
        <v>17</v>
      </c>
      <c r="AC2484" s="3">
        <v>32689578</v>
      </c>
      <c r="AD2484" s="3">
        <v>12883698</v>
      </c>
      <c r="AE2484" s="3" t="s">
        <v>488</v>
      </c>
      <c r="AF2484" s="3">
        <v>17</v>
      </c>
      <c r="AG2484" s="3">
        <v>50</v>
      </c>
    </row>
    <row r="2485" spans="1:33" ht="15.75" customHeight="1" x14ac:dyDescent="0.15">
      <c r="A2485" s="3">
        <v>24262</v>
      </c>
      <c r="B2485" s="3">
        <v>2483</v>
      </c>
      <c r="C2485" s="3">
        <v>15</v>
      </c>
      <c r="D2485" s="3" t="s">
        <v>3519</v>
      </c>
      <c r="E2485" s="3" t="s">
        <v>23166</v>
      </c>
      <c r="F2485" s="3" t="s">
        <v>931</v>
      </c>
      <c r="G2485" s="3" t="s">
        <v>378</v>
      </c>
      <c r="H2485" s="3" t="s">
        <v>13758</v>
      </c>
      <c r="I2485" s="3" t="s">
        <v>18438</v>
      </c>
      <c r="J2485" s="3">
        <v>153.4871</v>
      </c>
      <c r="K2485" s="3">
        <v>3977197</v>
      </c>
      <c r="L2485" s="3" t="s">
        <v>356</v>
      </c>
      <c r="M2485" s="3">
        <v>1</v>
      </c>
      <c r="N2485" s="3" t="s">
        <v>3519</v>
      </c>
      <c r="O2485" s="3" t="s">
        <v>23166</v>
      </c>
      <c r="P2485" s="3" t="s">
        <v>6086</v>
      </c>
      <c r="Q2485" s="3" t="s">
        <v>18435</v>
      </c>
      <c r="R2485" s="5" t="s">
        <v>23167</v>
      </c>
      <c r="S2485" s="3" t="s">
        <v>13758</v>
      </c>
      <c r="T2485" s="3" t="s">
        <v>378</v>
      </c>
      <c r="V2485" s="3">
        <v>32</v>
      </c>
      <c r="W2485" s="3">
        <v>0</v>
      </c>
      <c r="X2485" s="3">
        <v>120</v>
      </c>
      <c r="Y2485" s="3">
        <v>2483</v>
      </c>
      <c r="Z2485" s="3" t="s">
        <v>356</v>
      </c>
      <c r="AA2485" s="3">
        <v>15</v>
      </c>
      <c r="AB2485" s="3">
        <v>7</v>
      </c>
      <c r="AC2485" s="3">
        <v>3977197</v>
      </c>
      <c r="AD2485" s="3">
        <v>1568994</v>
      </c>
      <c r="AF2485" s="3">
        <v>18</v>
      </c>
      <c r="AG2485" s="3">
        <v>666</v>
      </c>
    </row>
    <row r="2486" spans="1:33" ht="15.75" customHeight="1" x14ac:dyDescent="0.15">
      <c r="A2486" s="3">
        <v>25502</v>
      </c>
      <c r="B2486" s="3">
        <v>2484</v>
      </c>
      <c r="C2486" s="3">
        <v>19</v>
      </c>
      <c r="D2486" s="3" t="s">
        <v>3529</v>
      </c>
      <c r="E2486" s="3" t="s">
        <v>23168</v>
      </c>
      <c r="F2486" s="3" t="s">
        <v>7229</v>
      </c>
      <c r="G2486" s="3" t="s">
        <v>733</v>
      </c>
      <c r="H2486" s="3" t="s">
        <v>13760</v>
      </c>
      <c r="I2486" s="3" t="s">
        <v>6740</v>
      </c>
      <c r="J2486" s="3">
        <v>153.05099999999999</v>
      </c>
      <c r="K2486" s="3">
        <v>3096158</v>
      </c>
      <c r="L2486" s="3" t="s">
        <v>66</v>
      </c>
      <c r="M2486" s="3">
        <v>0</v>
      </c>
      <c r="N2486" s="3" t="s">
        <v>3529</v>
      </c>
      <c r="O2486" s="3" t="s">
        <v>23168</v>
      </c>
      <c r="P2486" s="8">
        <v>38718</v>
      </c>
      <c r="Q2486" s="3" t="s">
        <v>18443</v>
      </c>
      <c r="R2486" s="5" t="s">
        <v>23169</v>
      </c>
      <c r="S2486" s="3" t="s">
        <v>13760</v>
      </c>
      <c r="T2486" s="3" t="s">
        <v>733</v>
      </c>
      <c r="V2486" s="3">
        <v>21</v>
      </c>
      <c r="W2486" s="3">
        <v>0</v>
      </c>
      <c r="X2486" s="3">
        <v>127</v>
      </c>
      <c r="Y2486" s="3">
        <v>2484</v>
      </c>
      <c r="Z2486" s="3" t="s">
        <v>66</v>
      </c>
      <c r="AA2486" s="3">
        <v>19</v>
      </c>
      <c r="AB2486" s="3">
        <v>7</v>
      </c>
      <c r="AC2486" s="3">
        <v>3096158</v>
      </c>
      <c r="AD2486" s="3">
        <v>1223531</v>
      </c>
      <c r="AF2486" s="3">
        <v>9</v>
      </c>
      <c r="AG2486" s="3">
        <v>70</v>
      </c>
    </row>
    <row r="2487" spans="1:33" ht="15.75" customHeight="1" x14ac:dyDescent="0.15">
      <c r="A2487" s="3">
        <v>23465</v>
      </c>
      <c r="B2487" s="3">
        <v>2485</v>
      </c>
      <c r="C2487" s="3">
        <v>22</v>
      </c>
      <c r="D2487" s="3" t="s">
        <v>3532</v>
      </c>
      <c r="E2487" s="3" t="s">
        <v>23170</v>
      </c>
      <c r="F2487" s="3" t="s">
        <v>947</v>
      </c>
      <c r="G2487" s="3" t="s">
        <v>389</v>
      </c>
      <c r="H2487" s="3" t="s">
        <v>13762</v>
      </c>
      <c r="I2487" s="3" t="s">
        <v>18452</v>
      </c>
      <c r="J2487" s="3">
        <v>152.96</v>
      </c>
      <c r="K2487" s="3">
        <v>6128581</v>
      </c>
      <c r="L2487" s="3" t="s">
        <v>71</v>
      </c>
      <c r="M2487" s="3">
        <v>1</v>
      </c>
      <c r="N2487" s="3" t="s">
        <v>3532</v>
      </c>
      <c r="O2487" s="3" t="s">
        <v>23170</v>
      </c>
      <c r="P2487" s="3" t="s">
        <v>91</v>
      </c>
      <c r="Q2487" s="3" t="s">
        <v>18450</v>
      </c>
      <c r="R2487" s="5" t="s">
        <v>23172</v>
      </c>
      <c r="S2487" s="3" t="s">
        <v>13762</v>
      </c>
      <c r="T2487" s="3" t="s">
        <v>389</v>
      </c>
      <c r="V2487" s="3">
        <v>28</v>
      </c>
      <c r="W2487" s="3">
        <v>0</v>
      </c>
      <c r="X2487" s="3">
        <v>127</v>
      </c>
      <c r="Y2487" s="3">
        <v>2485</v>
      </c>
      <c r="Z2487" s="3" t="s">
        <v>71</v>
      </c>
      <c r="AA2487" s="3">
        <v>22</v>
      </c>
      <c r="AB2487" s="3">
        <v>17</v>
      </c>
      <c r="AC2487" s="3">
        <v>6128581</v>
      </c>
      <c r="AD2487" s="3">
        <v>2422747</v>
      </c>
      <c r="AF2487" s="3">
        <v>5</v>
      </c>
      <c r="AG2487" s="3">
        <v>273</v>
      </c>
    </row>
    <row r="2488" spans="1:33" ht="15.75" customHeight="1" x14ac:dyDescent="0.15">
      <c r="A2488" s="3">
        <v>19999</v>
      </c>
      <c r="B2488" s="3">
        <v>2486</v>
      </c>
      <c r="C2488" s="3">
        <v>12</v>
      </c>
      <c r="D2488" s="3" t="s">
        <v>3537</v>
      </c>
      <c r="E2488" s="3" t="s">
        <v>23174</v>
      </c>
      <c r="F2488" s="3" t="s">
        <v>1121</v>
      </c>
      <c r="G2488" s="3" t="s">
        <v>497</v>
      </c>
      <c r="H2488" s="3" t="s">
        <v>13765</v>
      </c>
      <c r="I2488" s="3" t="s">
        <v>1587</v>
      </c>
      <c r="J2488" s="3">
        <v>152.90860000000001</v>
      </c>
      <c r="K2488" s="3">
        <v>4675609</v>
      </c>
      <c r="L2488" s="3" t="s">
        <v>356</v>
      </c>
      <c r="M2488" s="3">
        <v>3</v>
      </c>
      <c r="N2488" s="3" t="s">
        <v>3537</v>
      </c>
      <c r="O2488" s="3" t="s">
        <v>23174</v>
      </c>
      <c r="P2488" s="3" t="s">
        <v>987</v>
      </c>
      <c r="Q2488" s="3" t="s">
        <v>18460</v>
      </c>
      <c r="R2488" s="5" t="s">
        <v>23175</v>
      </c>
      <c r="S2488" s="3" t="s">
        <v>13765</v>
      </c>
      <c r="T2488" s="3" t="s">
        <v>497</v>
      </c>
      <c r="V2488" s="3">
        <v>30</v>
      </c>
      <c r="W2488" s="3">
        <v>0</v>
      </c>
      <c r="X2488" s="3">
        <v>121</v>
      </c>
      <c r="Y2488" s="3">
        <v>2486</v>
      </c>
      <c r="Z2488" s="3" t="s">
        <v>356</v>
      </c>
      <c r="AA2488" s="3">
        <v>12</v>
      </c>
      <c r="AB2488" s="3">
        <v>4</v>
      </c>
      <c r="AC2488" s="3">
        <v>4675609</v>
      </c>
      <c r="AD2488" s="3">
        <v>1848735</v>
      </c>
      <c r="AF2488" s="3">
        <v>18</v>
      </c>
      <c r="AG2488" s="3">
        <v>27</v>
      </c>
    </row>
    <row r="2489" spans="1:33" ht="15.75" customHeight="1" x14ac:dyDescent="0.15">
      <c r="A2489" s="3">
        <v>21444</v>
      </c>
      <c r="B2489" s="3">
        <v>2487</v>
      </c>
      <c r="C2489" s="3">
        <v>45</v>
      </c>
      <c r="D2489" s="3" t="s">
        <v>3539</v>
      </c>
      <c r="E2489" s="3" t="s">
        <v>23177</v>
      </c>
      <c r="F2489" s="3" t="s">
        <v>1438</v>
      </c>
      <c r="G2489" s="3" t="s">
        <v>495</v>
      </c>
      <c r="H2489" s="3" t="s">
        <v>2566</v>
      </c>
      <c r="I2489" s="3" t="s">
        <v>2566</v>
      </c>
      <c r="J2489" s="3">
        <v>152.7321</v>
      </c>
      <c r="K2489" s="3">
        <v>11205755</v>
      </c>
      <c r="L2489" s="3" t="s">
        <v>221</v>
      </c>
      <c r="M2489" s="3">
        <v>2</v>
      </c>
      <c r="N2489" s="3" t="s">
        <v>3539</v>
      </c>
      <c r="O2489" s="3" t="s">
        <v>23177</v>
      </c>
      <c r="P2489" s="3" t="s">
        <v>179</v>
      </c>
      <c r="Q2489" s="3" t="s">
        <v>18467</v>
      </c>
      <c r="R2489" s="5" t="s">
        <v>23178</v>
      </c>
      <c r="S2489" s="3" t="s">
        <v>2566</v>
      </c>
      <c r="T2489" s="3" t="s">
        <v>495</v>
      </c>
      <c r="V2489" s="3">
        <v>63</v>
      </c>
      <c r="W2489" s="3">
        <v>16</v>
      </c>
      <c r="X2489" s="3">
        <v>127</v>
      </c>
      <c r="Y2489" s="3">
        <v>2487</v>
      </c>
      <c r="Z2489" s="3" t="s">
        <v>221</v>
      </c>
      <c r="AA2489" s="3">
        <v>45</v>
      </c>
      <c r="AB2489" s="3">
        <v>18</v>
      </c>
      <c r="AC2489" s="3">
        <v>11205755</v>
      </c>
      <c r="AD2489" s="3">
        <v>4433848</v>
      </c>
      <c r="AE2489" s="3" t="s">
        <v>2566</v>
      </c>
      <c r="AF2489" s="3">
        <v>2</v>
      </c>
      <c r="AG2489" s="3">
        <v>47</v>
      </c>
    </row>
    <row r="2490" spans="1:33" ht="15.75" customHeight="1" x14ac:dyDescent="0.15">
      <c r="A2490" s="3">
        <v>1937</v>
      </c>
      <c r="B2490" s="3">
        <v>2488</v>
      </c>
      <c r="C2490" s="3">
        <v>125</v>
      </c>
      <c r="D2490" s="3" t="s">
        <v>3547</v>
      </c>
      <c r="E2490" s="3" t="s">
        <v>23179</v>
      </c>
      <c r="F2490" s="3" t="s">
        <v>855</v>
      </c>
      <c r="G2490" s="3" t="s">
        <v>292</v>
      </c>
      <c r="H2490" s="3" t="s">
        <v>2279</v>
      </c>
      <c r="I2490" s="3" t="s">
        <v>2280</v>
      </c>
      <c r="J2490" s="3">
        <v>152.67070000000001</v>
      </c>
      <c r="K2490" s="3">
        <v>18354000</v>
      </c>
      <c r="L2490" s="3" t="s">
        <v>101</v>
      </c>
      <c r="M2490" s="3">
        <v>4</v>
      </c>
      <c r="N2490" s="3" t="s">
        <v>3547</v>
      </c>
      <c r="O2490" s="3" t="s">
        <v>23179</v>
      </c>
      <c r="P2490" s="3" t="s">
        <v>541</v>
      </c>
      <c r="Q2490" s="3" t="s">
        <v>18473</v>
      </c>
      <c r="R2490" s="5" t="s">
        <v>23180</v>
      </c>
      <c r="S2490" s="3" t="s">
        <v>2279</v>
      </c>
      <c r="T2490" s="3" t="s">
        <v>292</v>
      </c>
      <c r="V2490" s="3">
        <v>86</v>
      </c>
      <c r="W2490" s="3">
        <v>24</v>
      </c>
      <c r="X2490" s="3">
        <v>127</v>
      </c>
      <c r="Y2490" s="3">
        <v>2488</v>
      </c>
      <c r="Z2490" s="3" t="s">
        <v>101</v>
      </c>
      <c r="AA2490" s="3">
        <v>125</v>
      </c>
      <c r="AB2490" s="3">
        <v>42</v>
      </c>
      <c r="AC2490" s="3">
        <v>18354000</v>
      </c>
      <c r="AD2490" s="3">
        <v>7264000</v>
      </c>
      <c r="AE2490" s="3" t="s">
        <v>2280</v>
      </c>
      <c r="AF2490" s="3">
        <v>10</v>
      </c>
      <c r="AG2490" s="3">
        <v>52</v>
      </c>
    </row>
    <row r="2491" spans="1:33" ht="15.75" customHeight="1" x14ac:dyDescent="0.15">
      <c r="A2491" s="3">
        <v>24998</v>
      </c>
      <c r="B2491" s="3">
        <v>2489</v>
      </c>
      <c r="C2491" s="3">
        <v>15</v>
      </c>
      <c r="D2491" s="3" t="s">
        <v>3551</v>
      </c>
      <c r="E2491" s="3" t="s">
        <v>23181</v>
      </c>
      <c r="F2491" s="3" t="s">
        <v>297</v>
      </c>
      <c r="G2491" s="3" t="s">
        <v>146</v>
      </c>
      <c r="H2491" s="3" t="s">
        <v>8382</v>
      </c>
      <c r="I2491" s="3" t="s">
        <v>2725</v>
      </c>
      <c r="J2491" s="3">
        <v>152.6499</v>
      </c>
      <c r="K2491" s="3">
        <v>2100185</v>
      </c>
      <c r="L2491" s="3" t="s">
        <v>66</v>
      </c>
      <c r="M2491" s="3">
        <v>0</v>
      </c>
      <c r="N2491" s="3" t="s">
        <v>3551</v>
      </c>
      <c r="O2491" s="3" t="s">
        <v>23181</v>
      </c>
      <c r="P2491" s="8">
        <v>38718</v>
      </c>
      <c r="Q2491" s="3" t="s">
        <v>18481</v>
      </c>
      <c r="R2491" s="5" t="s">
        <v>23183</v>
      </c>
      <c r="S2491" s="3" t="s">
        <v>8382</v>
      </c>
      <c r="T2491" s="3" t="s">
        <v>146</v>
      </c>
      <c r="V2491" s="3">
        <v>62</v>
      </c>
      <c r="X2491" s="3">
        <v>127</v>
      </c>
      <c r="Y2491" s="3">
        <v>2489</v>
      </c>
      <c r="Z2491" s="3" t="s">
        <v>66</v>
      </c>
      <c r="AA2491" s="3">
        <v>15</v>
      </c>
      <c r="AB2491" s="3">
        <v>9</v>
      </c>
      <c r="AC2491" s="3">
        <v>2100185</v>
      </c>
      <c r="AD2491" s="3">
        <v>831263</v>
      </c>
      <c r="AE2491" s="3" t="s">
        <v>2725</v>
      </c>
      <c r="AF2491" s="3">
        <v>9</v>
      </c>
      <c r="AG2491" s="3">
        <v>30</v>
      </c>
    </row>
    <row r="2492" spans="1:33" ht="15.75" customHeight="1" x14ac:dyDescent="0.15">
      <c r="A2492" s="3">
        <v>25337</v>
      </c>
      <c r="B2492" s="3">
        <v>2490</v>
      </c>
      <c r="C2492" s="3">
        <v>12</v>
      </c>
      <c r="D2492" s="3" t="s">
        <v>3554</v>
      </c>
      <c r="E2492" s="3" t="s">
        <v>23185</v>
      </c>
      <c r="F2492" s="3" t="s">
        <v>269</v>
      </c>
      <c r="G2492" s="3" t="s">
        <v>133</v>
      </c>
      <c r="H2492" s="3" t="s">
        <v>1963</v>
      </c>
      <c r="I2492" s="3" t="s">
        <v>1963</v>
      </c>
      <c r="J2492" s="3">
        <v>152.6541</v>
      </c>
      <c r="K2492" s="3">
        <v>2019866</v>
      </c>
      <c r="L2492" s="3" t="s">
        <v>59</v>
      </c>
      <c r="M2492" s="3">
        <v>0</v>
      </c>
      <c r="N2492" s="3" t="s">
        <v>3554</v>
      </c>
      <c r="O2492" s="3" t="s">
        <v>23185</v>
      </c>
      <c r="P2492" s="8">
        <v>38353</v>
      </c>
      <c r="Q2492" s="3" t="s">
        <v>18486</v>
      </c>
      <c r="R2492" s="5" t="s">
        <v>23187</v>
      </c>
      <c r="S2492" s="3" t="s">
        <v>1963</v>
      </c>
      <c r="T2492" s="3" t="s">
        <v>133</v>
      </c>
      <c r="V2492" s="3">
        <v>67</v>
      </c>
      <c r="W2492" s="3">
        <v>26</v>
      </c>
      <c r="X2492" s="3">
        <v>127</v>
      </c>
      <c r="Y2492" s="3">
        <v>2490</v>
      </c>
      <c r="Z2492" s="3" t="s">
        <v>59</v>
      </c>
      <c r="AA2492" s="3">
        <v>12</v>
      </c>
      <c r="AB2492" s="3">
        <v>3</v>
      </c>
      <c r="AC2492" s="3">
        <v>2019866</v>
      </c>
      <c r="AD2492" s="3">
        <v>799459</v>
      </c>
      <c r="AE2492" s="3" t="s">
        <v>1963</v>
      </c>
      <c r="AF2492" s="3">
        <v>17</v>
      </c>
      <c r="AG2492" s="3">
        <v>43</v>
      </c>
    </row>
    <row r="2493" spans="1:33" ht="15.75" customHeight="1" x14ac:dyDescent="0.15">
      <c r="A2493" s="3">
        <v>21656</v>
      </c>
      <c r="B2493" s="3">
        <v>2491</v>
      </c>
      <c r="C2493" s="3">
        <v>33</v>
      </c>
      <c r="D2493" s="3" t="s">
        <v>3566</v>
      </c>
      <c r="E2493" s="3" t="s">
        <v>23189</v>
      </c>
      <c r="F2493" s="3" t="s">
        <v>5770</v>
      </c>
      <c r="G2493" s="3" t="s">
        <v>881</v>
      </c>
      <c r="H2493" s="3" t="s">
        <v>3381</v>
      </c>
      <c r="I2493" s="3" t="s">
        <v>3398</v>
      </c>
      <c r="J2493" s="3">
        <v>152.58240000000001</v>
      </c>
      <c r="K2493" s="3">
        <v>12490080</v>
      </c>
      <c r="L2493" s="3" t="s">
        <v>221</v>
      </c>
      <c r="M2493" s="3">
        <v>3</v>
      </c>
      <c r="N2493" s="3" t="s">
        <v>3566</v>
      </c>
      <c r="O2493" s="3" t="s">
        <v>23189</v>
      </c>
      <c r="P2493" s="3" t="s">
        <v>690</v>
      </c>
      <c r="Q2493" s="3" t="s">
        <v>18491</v>
      </c>
      <c r="R2493" s="5" t="s">
        <v>23191</v>
      </c>
      <c r="S2493" s="3" t="s">
        <v>3381</v>
      </c>
      <c r="T2493" s="3" t="s">
        <v>881</v>
      </c>
      <c r="V2493" s="3">
        <v>5</v>
      </c>
      <c r="W2493" s="3">
        <v>0</v>
      </c>
      <c r="X2493" s="3">
        <v>127</v>
      </c>
      <c r="Y2493" s="3">
        <v>2491</v>
      </c>
      <c r="Z2493" s="3" t="s">
        <v>221</v>
      </c>
      <c r="AA2493" s="3">
        <v>33</v>
      </c>
      <c r="AB2493" s="3">
        <v>14</v>
      </c>
      <c r="AC2493" s="3">
        <v>12490080</v>
      </c>
      <c r="AD2493" s="3">
        <v>4944952</v>
      </c>
      <c r="AF2493" s="3">
        <v>2</v>
      </c>
      <c r="AG2493" s="3">
        <v>382</v>
      </c>
    </row>
    <row r="2494" spans="1:33" ht="15.75" customHeight="1" x14ac:dyDescent="0.15">
      <c r="A2494" s="3">
        <v>1987</v>
      </c>
      <c r="B2494" s="3">
        <v>2492</v>
      </c>
      <c r="C2494" s="3">
        <v>80</v>
      </c>
      <c r="D2494" s="3" t="s">
        <v>3567</v>
      </c>
      <c r="E2494" s="3" t="s">
        <v>23193</v>
      </c>
      <c r="F2494" s="3" t="s">
        <v>36</v>
      </c>
      <c r="G2494" s="3" t="s">
        <v>37</v>
      </c>
      <c r="H2494" s="3" t="s">
        <v>106</v>
      </c>
      <c r="I2494" s="3" t="s">
        <v>89</v>
      </c>
      <c r="J2494" s="3">
        <v>152.4624</v>
      </c>
      <c r="K2494" s="3">
        <v>18482000</v>
      </c>
      <c r="L2494" s="3" t="s">
        <v>50</v>
      </c>
      <c r="M2494" s="3">
        <v>6</v>
      </c>
      <c r="N2494" s="3" t="s">
        <v>3567</v>
      </c>
      <c r="O2494" s="3" t="s">
        <v>23193</v>
      </c>
      <c r="P2494" s="3" t="s">
        <v>690</v>
      </c>
      <c r="Q2494" s="3" t="s">
        <v>5242</v>
      </c>
      <c r="R2494" s="5" t="s">
        <v>23194</v>
      </c>
      <c r="S2494" s="3" t="s">
        <v>106</v>
      </c>
      <c r="T2494" s="3" t="s">
        <v>37</v>
      </c>
      <c r="V2494" s="3">
        <v>127</v>
      </c>
      <c r="W2494" s="3">
        <v>99</v>
      </c>
      <c r="X2494" s="3">
        <v>72</v>
      </c>
      <c r="Y2494" s="3">
        <v>2492</v>
      </c>
      <c r="Z2494" s="3" t="s">
        <v>50</v>
      </c>
      <c r="AA2494" s="3">
        <v>80</v>
      </c>
      <c r="AB2494" s="3">
        <v>24</v>
      </c>
      <c r="AC2494" s="3">
        <v>18482000</v>
      </c>
      <c r="AD2494" s="3">
        <v>7320695</v>
      </c>
      <c r="AE2494" s="3" t="s">
        <v>89</v>
      </c>
      <c r="AF2494" s="3">
        <v>11</v>
      </c>
      <c r="AG2494" s="3">
        <v>4</v>
      </c>
    </row>
    <row r="2495" spans="1:33" ht="15.75" customHeight="1" x14ac:dyDescent="0.15">
      <c r="A2495" s="3">
        <v>24208</v>
      </c>
      <c r="B2495" s="3">
        <v>2493</v>
      </c>
      <c r="C2495" s="3">
        <v>140</v>
      </c>
      <c r="D2495" s="3" t="s">
        <v>3570</v>
      </c>
      <c r="E2495" s="3" t="s">
        <v>23196</v>
      </c>
      <c r="F2495" s="3" t="s">
        <v>475</v>
      </c>
      <c r="G2495" s="3" t="s">
        <v>277</v>
      </c>
      <c r="H2495" s="3" t="s">
        <v>475</v>
      </c>
      <c r="I2495" s="3" t="s">
        <v>203</v>
      </c>
      <c r="J2495" s="3">
        <v>152.41470000000001</v>
      </c>
      <c r="K2495" s="3">
        <v>24894872</v>
      </c>
      <c r="L2495" s="3" t="s">
        <v>162</v>
      </c>
      <c r="M2495" s="3">
        <v>1</v>
      </c>
      <c r="N2495" s="3" t="s">
        <v>3570</v>
      </c>
      <c r="O2495" s="3" t="s">
        <v>23196</v>
      </c>
      <c r="P2495" s="3" t="s">
        <v>787</v>
      </c>
      <c r="Q2495" s="3" t="s">
        <v>7983</v>
      </c>
      <c r="R2495" s="5" t="s">
        <v>23197</v>
      </c>
      <c r="S2495" s="3" t="s">
        <v>475</v>
      </c>
      <c r="T2495" s="3" t="s">
        <v>277</v>
      </c>
      <c r="V2495" s="3">
        <v>127</v>
      </c>
      <c r="W2495" s="3">
        <v>127</v>
      </c>
      <c r="X2495" s="3">
        <v>127</v>
      </c>
      <c r="Y2495" s="3">
        <v>2493</v>
      </c>
      <c r="Z2495" s="3" t="s">
        <v>162</v>
      </c>
      <c r="AA2495" s="3">
        <v>140</v>
      </c>
      <c r="AB2495" s="3">
        <v>35</v>
      </c>
      <c r="AC2495" s="3">
        <v>24894872</v>
      </c>
      <c r="AD2495" s="3">
        <v>9862686</v>
      </c>
      <c r="AE2495" s="3" t="s">
        <v>203</v>
      </c>
      <c r="AF2495" s="3">
        <v>8</v>
      </c>
      <c r="AG2495" s="3">
        <v>9</v>
      </c>
    </row>
    <row r="2496" spans="1:33" ht="15.75" customHeight="1" x14ac:dyDescent="0.15">
      <c r="A2496" s="3">
        <v>22662</v>
      </c>
      <c r="B2496" s="3">
        <v>2494</v>
      </c>
      <c r="C2496" s="3">
        <v>18</v>
      </c>
      <c r="D2496" s="3" t="s">
        <v>3572</v>
      </c>
      <c r="E2496" s="3" t="s">
        <v>23199</v>
      </c>
      <c r="F2496" s="3" t="s">
        <v>7229</v>
      </c>
      <c r="G2496" s="3" t="s">
        <v>733</v>
      </c>
      <c r="H2496" s="3" t="s">
        <v>10430</v>
      </c>
      <c r="I2496" s="3" t="s">
        <v>6740</v>
      </c>
      <c r="J2496" s="3">
        <v>152.40780000000001</v>
      </c>
      <c r="K2496" s="3">
        <v>3881052</v>
      </c>
      <c r="L2496" s="3" t="s">
        <v>71</v>
      </c>
      <c r="M2496" s="3">
        <v>2</v>
      </c>
      <c r="N2496" s="3" t="s">
        <v>3572</v>
      </c>
      <c r="O2496" s="3" t="s">
        <v>23199</v>
      </c>
      <c r="P2496" s="3" t="s">
        <v>104</v>
      </c>
      <c r="Q2496" s="3" t="s">
        <v>18511</v>
      </c>
      <c r="R2496" s="5" t="s">
        <v>23201</v>
      </c>
      <c r="S2496" s="3" t="s">
        <v>10430</v>
      </c>
      <c r="T2496" s="3" t="s">
        <v>733</v>
      </c>
      <c r="V2496" s="3">
        <v>22</v>
      </c>
      <c r="W2496" s="3">
        <v>0</v>
      </c>
      <c r="X2496" s="3">
        <v>127</v>
      </c>
      <c r="Y2496" s="3">
        <v>2494</v>
      </c>
      <c r="Z2496" s="3" t="s">
        <v>71</v>
      </c>
      <c r="AA2496" s="3">
        <v>18</v>
      </c>
      <c r="AB2496" s="3">
        <v>10</v>
      </c>
      <c r="AC2496" s="3">
        <v>3881052</v>
      </c>
      <c r="AD2496" s="3">
        <v>1537612</v>
      </c>
      <c r="AF2496" s="3">
        <v>5</v>
      </c>
      <c r="AG2496" s="3">
        <v>70</v>
      </c>
    </row>
    <row r="2497" spans="1:33" ht="15.75" customHeight="1" x14ac:dyDescent="0.15">
      <c r="A2497" s="3">
        <v>23248</v>
      </c>
      <c r="B2497" s="3">
        <v>2495</v>
      </c>
      <c r="C2497" s="3">
        <v>56</v>
      </c>
      <c r="D2497" s="3" t="s">
        <v>3574</v>
      </c>
      <c r="E2497" s="3" t="s">
        <v>23202</v>
      </c>
      <c r="F2497" s="3" t="s">
        <v>475</v>
      </c>
      <c r="G2497" s="3" t="s">
        <v>277</v>
      </c>
      <c r="H2497" s="3" t="s">
        <v>9975</v>
      </c>
      <c r="I2497" s="3" t="s">
        <v>3308</v>
      </c>
      <c r="J2497" s="3">
        <v>152.38999999999999</v>
      </c>
      <c r="K2497" s="3">
        <v>5451336</v>
      </c>
      <c r="L2497" s="3" t="s">
        <v>50</v>
      </c>
      <c r="M2497" s="3">
        <v>1</v>
      </c>
      <c r="N2497" s="3" t="s">
        <v>3574</v>
      </c>
      <c r="O2497" s="3" t="s">
        <v>23202</v>
      </c>
      <c r="P2497" s="3" t="s">
        <v>3926</v>
      </c>
      <c r="Q2497" s="3" t="s">
        <v>9974</v>
      </c>
      <c r="R2497" s="5" t="s">
        <v>23204</v>
      </c>
      <c r="S2497" s="3" t="s">
        <v>9975</v>
      </c>
      <c r="T2497" s="3" t="s">
        <v>277</v>
      </c>
      <c r="V2497" s="3">
        <v>127</v>
      </c>
      <c r="W2497" s="3">
        <v>0</v>
      </c>
      <c r="X2497" s="3">
        <v>73</v>
      </c>
      <c r="Y2497" s="3">
        <v>2495</v>
      </c>
      <c r="Z2497" s="3" t="s">
        <v>50</v>
      </c>
      <c r="AA2497" s="3">
        <v>56</v>
      </c>
      <c r="AB2497" s="3">
        <v>18</v>
      </c>
      <c r="AC2497" s="3">
        <v>5451336</v>
      </c>
      <c r="AD2497" s="3">
        <v>2159886</v>
      </c>
      <c r="AF2497" s="3">
        <v>11</v>
      </c>
      <c r="AG2497" s="3">
        <v>252</v>
      </c>
    </row>
    <row r="2498" spans="1:33" ht="15.75" customHeight="1" x14ac:dyDescent="0.15">
      <c r="A2498" s="3">
        <v>21691</v>
      </c>
      <c r="B2498" s="3">
        <v>2496</v>
      </c>
      <c r="C2498" s="3">
        <v>14</v>
      </c>
      <c r="D2498" s="3" t="s">
        <v>3575</v>
      </c>
      <c r="E2498" s="3" t="s">
        <v>23206</v>
      </c>
      <c r="F2498" s="3" t="s">
        <v>36</v>
      </c>
      <c r="G2498" s="3" t="s">
        <v>37</v>
      </c>
      <c r="H2498" s="3" t="s">
        <v>11885</v>
      </c>
      <c r="I2498" s="3" t="s">
        <v>39</v>
      </c>
      <c r="J2498" s="3">
        <v>152.3459</v>
      </c>
      <c r="K2498" s="3">
        <v>7027511</v>
      </c>
      <c r="L2498" s="3" t="s">
        <v>50</v>
      </c>
      <c r="M2498" s="3">
        <v>2</v>
      </c>
      <c r="N2498" s="3" t="s">
        <v>3575</v>
      </c>
      <c r="O2498" s="3" t="s">
        <v>23206</v>
      </c>
      <c r="P2498" s="3" t="s">
        <v>1101</v>
      </c>
      <c r="Q2498" s="3" t="s">
        <v>12278</v>
      </c>
      <c r="R2498" s="5" t="s">
        <v>23208</v>
      </c>
      <c r="S2498" s="3" t="s">
        <v>11885</v>
      </c>
      <c r="T2498" s="3" t="s">
        <v>37</v>
      </c>
      <c r="V2498" s="3">
        <v>127</v>
      </c>
      <c r="W2498" s="3">
        <v>127</v>
      </c>
      <c r="X2498" s="3">
        <v>74</v>
      </c>
      <c r="Y2498" s="3">
        <v>2496</v>
      </c>
      <c r="Z2498" s="3" t="s">
        <v>50</v>
      </c>
      <c r="AA2498" s="3">
        <v>14</v>
      </c>
      <c r="AB2498" s="3">
        <v>6</v>
      </c>
      <c r="AC2498" s="3">
        <v>7027511</v>
      </c>
      <c r="AD2498" s="3">
        <v>2784872</v>
      </c>
      <c r="AE2498" s="3" t="s">
        <v>39</v>
      </c>
      <c r="AF2498" s="3">
        <v>11</v>
      </c>
      <c r="AG2498" s="3">
        <v>2</v>
      </c>
    </row>
    <row r="2499" spans="1:33" ht="15.75" customHeight="1" x14ac:dyDescent="0.15">
      <c r="A2499" s="3">
        <v>23913</v>
      </c>
      <c r="B2499" s="3">
        <v>2497</v>
      </c>
      <c r="C2499" s="3">
        <v>127</v>
      </c>
      <c r="D2499" s="3" t="s">
        <v>3577</v>
      </c>
      <c r="E2499" s="3" t="s">
        <v>23210</v>
      </c>
      <c r="F2499" s="3" t="s">
        <v>96</v>
      </c>
      <c r="G2499" s="3" t="s">
        <v>61</v>
      </c>
      <c r="H2499" s="3" t="s">
        <v>1902</v>
      </c>
      <c r="I2499" s="3" t="s">
        <v>63</v>
      </c>
      <c r="J2499" s="3">
        <v>152.19540000000001</v>
      </c>
      <c r="K2499" s="3">
        <v>7851777</v>
      </c>
      <c r="L2499" s="3" t="s">
        <v>66</v>
      </c>
      <c r="M2499" s="3">
        <v>1</v>
      </c>
      <c r="N2499" s="3" t="s">
        <v>3577</v>
      </c>
      <c r="O2499" s="3" t="s">
        <v>23210</v>
      </c>
      <c r="P2499" s="3" t="s">
        <v>835</v>
      </c>
      <c r="Q2499" s="3" t="s">
        <v>18528</v>
      </c>
      <c r="R2499" s="5" t="s">
        <v>23212</v>
      </c>
      <c r="S2499" s="3" t="s">
        <v>1902</v>
      </c>
      <c r="T2499" s="3" t="s">
        <v>61</v>
      </c>
      <c r="V2499" s="3">
        <v>127</v>
      </c>
      <c r="W2499" s="3">
        <v>127</v>
      </c>
      <c r="X2499" s="3">
        <v>127</v>
      </c>
      <c r="Y2499" s="3">
        <v>2497</v>
      </c>
      <c r="Z2499" s="3" t="s">
        <v>66</v>
      </c>
      <c r="AA2499" s="3">
        <v>127</v>
      </c>
      <c r="AB2499" s="3">
        <v>70</v>
      </c>
      <c r="AC2499" s="3">
        <v>7851777</v>
      </c>
      <c r="AD2499" s="3">
        <v>3113371</v>
      </c>
      <c r="AE2499" s="3" t="s">
        <v>63</v>
      </c>
      <c r="AF2499" s="3">
        <v>9</v>
      </c>
      <c r="AG2499" s="3">
        <v>3</v>
      </c>
    </row>
    <row r="2500" spans="1:33" ht="15.75" customHeight="1" x14ac:dyDescent="0.15">
      <c r="A2500" s="3">
        <v>4136</v>
      </c>
      <c r="B2500" s="3">
        <v>2498</v>
      </c>
      <c r="C2500" s="3">
        <v>100</v>
      </c>
      <c r="D2500" s="3" t="s">
        <v>3580</v>
      </c>
      <c r="E2500" s="3" t="s">
        <v>23213</v>
      </c>
      <c r="F2500" s="3" t="s">
        <v>1620</v>
      </c>
      <c r="G2500" s="3" t="s">
        <v>412</v>
      </c>
      <c r="H2500" s="3" t="s">
        <v>742</v>
      </c>
      <c r="I2500" s="3" t="s">
        <v>742</v>
      </c>
      <c r="J2500" s="3">
        <v>152.19479999999999</v>
      </c>
      <c r="K2500" s="3">
        <v>123882403</v>
      </c>
      <c r="L2500" s="3" t="s">
        <v>538</v>
      </c>
      <c r="M2500" s="3">
        <v>7</v>
      </c>
      <c r="N2500" s="3" t="s">
        <v>3580</v>
      </c>
      <c r="O2500" s="3" t="s">
        <v>23213</v>
      </c>
      <c r="P2500" s="3" t="s">
        <v>381</v>
      </c>
      <c r="Q2500" s="3" t="s">
        <v>18541</v>
      </c>
      <c r="R2500" s="5" t="s">
        <v>23215</v>
      </c>
      <c r="S2500" s="3" t="s">
        <v>742</v>
      </c>
      <c r="T2500" s="3" t="s">
        <v>412</v>
      </c>
      <c r="V2500" s="3">
        <v>110</v>
      </c>
      <c r="W2500" s="3">
        <v>107</v>
      </c>
      <c r="X2500" s="3">
        <v>81</v>
      </c>
      <c r="Y2500" s="3">
        <v>2498</v>
      </c>
      <c r="Z2500" s="3" t="s">
        <v>538</v>
      </c>
      <c r="AA2500" s="3">
        <v>100</v>
      </c>
      <c r="AB2500" s="3">
        <v>70</v>
      </c>
      <c r="AC2500" s="3">
        <v>123882403</v>
      </c>
      <c r="AD2500" s="3">
        <v>49121704</v>
      </c>
      <c r="AE2500" s="3" t="s">
        <v>742</v>
      </c>
      <c r="AF2500" s="3">
        <v>3</v>
      </c>
      <c r="AG2500" s="3">
        <v>17</v>
      </c>
    </row>
    <row r="2501" spans="1:33" ht="15.75" customHeight="1" x14ac:dyDescent="0.15">
      <c r="A2501" s="3">
        <v>24165</v>
      </c>
      <c r="B2501" s="3">
        <v>2499</v>
      </c>
      <c r="C2501" s="3">
        <v>17</v>
      </c>
      <c r="D2501" s="3" t="s">
        <v>3583</v>
      </c>
      <c r="E2501" s="3" t="s">
        <v>23217</v>
      </c>
      <c r="F2501" s="3" t="s">
        <v>4061</v>
      </c>
      <c r="G2501" s="3" t="s">
        <v>446</v>
      </c>
      <c r="H2501" s="3" t="s">
        <v>13787</v>
      </c>
      <c r="I2501" s="3" t="s">
        <v>2435</v>
      </c>
      <c r="J2501" s="3">
        <v>151.8467</v>
      </c>
      <c r="K2501" s="3">
        <v>2517135</v>
      </c>
      <c r="L2501" s="3" t="s">
        <v>59</v>
      </c>
      <c r="M2501" s="3">
        <v>1</v>
      </c>
      <c r="N2501" s="3" t="s">
        <v>3583</v>
      </c>
      <c r="O2501" s="3" t="s">
        <v>23217</v>
      </c>
      <c r="P2501" s="3" t="s">
        <v>835</v>
      </c>
      <c r="Q2501" s="3" t="s">
        <v>18551</v>
      </c>
      <c r="R2501" s="5" t="s">
        <v>23219</v>
      </c>
      <c r="S2501" s="3" t="s">
        <v>13787</v>
      </c>
      <c r="T2501" s="3" t="s">
        <v>446</v>
      </c>
      <c r="V2501" s="3">
        <v>96</v>
      </c>
      <c r="W2501" s="3">
        <v>92</v>
      </c>
      <c r="X2501" s="3">
        <v>127</v>
      </c>
      <c r="Y2501" s="3">
        <v>2499</v>
      </c>
      <c r="Z2501" s="3" t="s">
        <v>59</v>
      </c>
      <c r="AA2501" s="3">
        <v>17</v>
      </c>
      <c r="AB2501" s="3">
        <v>7</v>
      </c>
      <c r="AC2501" s="3">
        <v>2517135</v>
      </c>
      <c r="AD2501" s="3">
        <v>999471</v>
      </c>
      <c r="AE2501" s="3" t="s">
        <v>2435</v>
      </c>
      <c r="AF2501" s="3">
        <v>17</v>
      </c>
      <c r="AG2501" s="3">
        <v>29</v>
      </c>
    </row>
    <row r="2502" spans="1:33" ht="15.75" customHeight="1" x14ac:dyDescent="0.15">
      <c r="A2502" s="3">
        <v>26305</v>
      </c>
      <c r="B2502" s="3">
        <v>2500</v>
      </c>
      <c r="C2502" s="3">
        <v>22</v>
      </c>
      <c r="D2502" s="3" t="s">
        <v>3585</v>
      </c>
      <c r="E2502" s="3" t="s">
        <v>23221</v>
      </c>
      <c r="F2502" s="3" t="s">
        <v>5770</v>
      </c>
      <c r="G2502" s="3" t="s">
        <v>881</v>
      </c>
      <c r="H2502" s="3" t="s">
        <v>498</v>
      </c>
      <c r="I2502" s="3" t="s">
        <v>10150</v>
      </c>
      <c r="J2502" s="3">
        <v>151.73490000000001</v>
      </c>
      <c r="K2502" s="3">
        <v>3356867</v>
      </c>
      <c r="L2502" s="3" t="s">
        <v>162</v>
      </c>
      <c r="M2502" s="3">
        <v>0</v>
      </c>
      <c r="N2502" s="3" t="s">
        <v>3585</v>
      </c>
      <c r="O2502" s="3" t="s">
        <v>23221</v>
      </c>
      <c r="P2502" s="8">
        <v>39083</v>
      </c>
      <c r="Q2502" s="3" t="s">
        <v>18557</v>
      </c>
      <c r="R2502" s="5" t="s">
        <v>23223</v>
      </c>
      <c r="S2502" s="3" t="s">
        <v>498</v>
      </c>
      <c r="T2502" s="3" t="s">
        <v>881</v>
      </c>
      <c r="V2502" s="3">
        <v>6</v>
      </c>
      <c r="W2502" s="3">
        <v>0</v>
      </c>
      <c r="X2502" s="3">
        <v>127</v>
      </c>
      <c r="Y2502" s="3">
        <v>2500</v>
      </c>
      <c r="Z2502" s="3" t="s">
        <v>162</v>
      </c>
      <c r="AA2502" s="3">
        <v>22</v>
      </c>
      <c r="AB2502" s="3">
        <v>5</v>
      </c>
      <c r="AC2502" s="3">
        <v>3356867</v>
      </c>
      <c r="AD2502" s="3">
        <v>1333493</v>
      </c>
      <c r="AF2502" s="3">
        <v>8</v>
      </c>
      <c r="AG2502" s="3">
        <v>96</v>
      </c>
    </row>
    <row r="2503" spans="1:33" ht="15.75" customHeight="1" x14ac:dyDescent="0.15">
      <c r="A2503" s="3">
        <v>25817</v>
      </c>
      <c r="B2503" s="3">
        <v>2501</v>
      </c>
      <c r="C2503" s="3">
        <v>1361</v>
      </c>
      <c r="D2503" s="3" t="s">
        <v>3588</v>
      </c>
      <c r="E2503" s="3" t="s">
        <v>23224</v>
      </c>
      <c r="F2503" s="3" t="s">
        <v>947</v>
      </c>
      <c r="G2503" s="3" t="s">
        <v>389</v>
      </c>
      <c r="H2503" s="3" t="s">
        <v>11429</v>
      </c>
      <c r="I2503" s="3" t="s">
        <v>1421</v>
      </c>
      <c r="J2503" s="3">
        <v>151.7107</v>
      </c>
      <c r="K2503" s="3">
        <v>34283000</v>
      </c>
      <c r="L2503" s="3" t="s">
        <v>335</v>
      </c>
      <c r="M2503" s="3">
        <v>0</v>
      </c>
      <c r="N2503" s="3" t="s">
        <v>3588</v>
      </c>
      <c r="O2503" s="3" t="s">
        <v>23224</v>
      </c>
      <c r="P2503" s="8">
        <v>30682</v>
      </c>
      <c r="Q2503" s="3" t="s">
        <v>18563</v>
      </c>
      <c r="R2503" s="5" t="s">
        <v>23225</v>
      </c>
      <c r="S2503" s="3" t="s">
        <v>11429</v>
      </c>
      <c r="T2503" s="3" t="s">
        <v>389</v>
      </c>
      <c r="V2503" s="3">
        <v>29</v>
      </c>
      <c r="W2503" s="3">
        <v>0</v>
      </c>
      <c r="X2503" s="3">
        <v>76</v>
      </c>
      <c r="Y2503" s="3">
        <v>2501</v>
      </c>
      <c r="Z2503" s="3" t="s">
        <v>335</v>
      </c>
      <c r="AA2503" s="3">
        <v>1361</v>
      </c>
      <c r="AB2503" s="3">
        <v>984</v>
      </c>
      <c r="AC2503" s="3">
        <v>34283000</v>
      </c>
      <c r="AD2503" s="3">
        <v>13620000</v>
      </c>
      <c r="AF2503" s="3">
        <v>21</v>
      </c>
      <c r="AG2503" s="3">
        <v>74</v>
      </c>
    </row>
    <row r="2504" spans="1:33" ht="15.75" customHeight="1" x14ac:dyDescent="0.15">
      <c r="A2504" s="3">
        <v>23436</v>
      </c>
      <c r="B2504" s="3">
        <v>2502</v>
      </c>
      <c r="C2504" s="3">
        <v>10</v>
      </c>
      <c r="D2504" s="3" t="s">
        <v>3591</v>
      </c>
      <c r="E2504" s="3" t="s">
        <v>23227</v>
      </c>
      <c r="F2504" s="3" t="s">
        <v>36</v>
      </c>
      <c r="G2504" s="3" t="s">
        <v>37</v>
      </c>
      <c r="H2504" s="3" t="s">
        <v>12540</v>
      </c>
      <c r="I2504" s="3" t="s">
        <v>39</v>
      </c>
      <c r="J2504" s="3">
        <v>151.68620000000001</v>
      </c>
      <c r="K2504" s="3">
        <v>3823893</v>
      </c>
      <c r="L2504" s="3" t="s">
        <v>221</v>
      </c>
      <c r="M2504" s="3">
        <v>1</v>
      </c>
      <c r="N2504" s="3" t="s">
        <v>3591</v>
      </c>
      <c r="O2504" s="3" t="s">
        <v>23227</v>
      </c>
      <c r="P2504" s="3" t="s">
        <v>41</v>
      </c>
      <c r="Q2504" s="3" t="s">
        <v>12539</v>
      </c>
      <c r="R2504" s="5" t="s">
        <v>23228</v>
      </c>
      <c r="S2504" s="3" t="s">
        <v>12540</v>
      </c>
      <c r="T2504" s="3" t="s">
        <v>37</v>
      </c>
      <c r="V2504" s="3">
        <v>127</v>
      </c>
      <c r="W2504" s="3">
        <v>127</v>
      </c>
      <c r="X2504" s="3">
        <v>127</v>
      </c>
      <c r="Y2504" s="3">
        <v>2502</v>
      </c>
      <c r="Z2504" s="3" t="s">
        <v>221</v>
      </c>
      <c r="AA2504" s="3">
        <v>10</v>
      </c>
      <c r="AB2504" s="3">
        <v>6</v>
      </c>
      <c r="AC2504" s="3">
        <v>3823893</v>
      </c>
      <c r="AD2504" s="3">
        <v>1519310</v>
      </c>
      <c r="AE2504" s="3" t="s">
        <v>39</v>
      </c>
      <c r="AF2504" s="3">
        <v>2</v>
      </c>
      <c r="AG2504" s="3">
        <v>2</v>
      </c>
    </row>
    <row r="2505" spans="1:33" ht="15.75" customHeight="1" x14ac:dyDescent="0.15">
      <c r="A2505" s="3">
        <v>25327</v>
      </c>
      <c r="B2505" s="3">
        <v>2503</v>
      </c>
      <c r="C2505" s="3">
        <v>188</v>
      </c>
      <c r="D2505" s="3" t="s">
        <v>3594</v>
      </c>
      <c r="E2505" s="3" t="s">
        <v>23230</v>
      </c>
      <c r="F2505" s="3" t="s">
        <v>3662</v>
      </c>
      <c r="G2505" s="3" t="s">
        <v>878</v>
      </c>
      <c r="H2505" s="3" t="s">
        <v>1764</v>
      </c>
      <c r="I2505" s="3" t="s">
        <v>1765</v>
      </c>
      <c r="J2505" s="3">
        <v>151.56800000000001</v>
      </c>
      <c r="K2505" s="3">
        <v>26220323</v>
      </c>
      <c r="L2505" s="3" t="s">
        <v>75</v>
      </c>
      <c r="M2505" s="3">
        <v>0</v>
      </c>
      <c r="N2505" s="3" t="s">
        <v>3594</v>
      </c>
      <c r="O2505" s="3" t="s">
        <v>23230</v>
      </c>
      <c r="P2505" s="8">
        <v>37257</v>
      </c>
      <c r="Q2505" s="3" t="s">
        <v>18576</v>
      </c>
      <c r="R2505" s="5" t="s">
        <v>23231</v>
      </c>
      <c r="S2505" s="3" t="s">
        <v>1764</v>
      </c>
      <c r="T2505" s="3" t="s">
        <v>878</v>
      </c>
      <c r="V2505" s="3">
        <v>8</v>
      </c>
      <c r="W2505" s="3">
        <v>0</v>
      </c>
      <c r="X2505" s="3">
        <v>66</v>
      </c>
      <c r="Y2505" s="3">
        <v>2503</v>
      </c>
      <c r="Z2505" s="3" t="s">
        <v>75</v>
      </c>
      <c r="AA2505" s="3">
        <v>188</v>
      </c>
      <c r="AB2505" s="3">
        <v>64</v>
      </c>
      <c r="AC2505" s="3">
        <v>26220323</v>
      </c>
      <c r="AD2505" s="3">
        <v>10422758</v>
      </c>
      <c r="AF2505" s="3">
        <v>14</v>
      </c>
      <c r="AG2505" s="3">
        <v>159</v>
      </c>
    </row>
    <row r="2506" spans="1:33" ht="15.75" customHeight="1" x14ac:dyDescent="0.15">
      <c r="A2506" s="3">
        <v>23728</v>
      </c>
      <c r="B2506" s="3">
        <v>2504</v>
      </c>
      <c r="C2506" s="3">
        <v>6</v>
      </c>
      <c r="D2506" s="3" t="s">
        <v>3596</v>
      </c>
      <c r="E2506" s="3" t="s">
        <v>23232</v>
      </c>
      <c r="F2506" s="3" t="s">
        <v>36</v>
      </c>
      <c r="G2506" s="3" t="s">
        <v>37</v>
      </c>
      <c r="H2506" s="3" t="s">
        <v>89</v>
      </c>
      <c r="I2506" s="3" t="s">
        <v>89</v>
      </c>
      <c r="J2506" s="3">
        <v>151.5069</v>
      </c>
      <c r="K2506" s="3">
        <v>2844955</v>
      </c>
      <c r="L2506" s="3" t="s">
        <v>59</v>
      </c>
      <c r="M2506" s="3">
        <v>1</v>
      </c>
      <c r="N2506" s="3" t="s">
        <v>3596</v>
      </c>
      <c r="O2506" s="3" t="s">
        <v>23232</v>
      </c>
      <c r="P2506" s="3" t="s">
        <v>787</v>
      </c>
      <c r="Q2506" s="3" t="s">
        <v>4583</v>
      </c>
      <c r="R2506" s="5" t="s">
        <v>23233</v>
      </c>
      <c r="S2506" s="3" t="s">
        <v>89</v>
      </c>
      <c r="T2506" s="3" t="s">
        <v>37</v>
      </c>
      <c r="V2506" s="3">
        <v>127</v>
      </c>
      <c r="W2506" s="3">
        <v>100</v>
      </c>
      <c r="X2506" s="3">
        <v>127</v>
      </c>
      <c r="Y2506" s="3">
        <v>2504</v>
      </c>
      <c r="Z2506" s="3" t="s">
        <v>59</v>
      </c>
      <c r="AA2506" s="3">
        <v>6</v>
      </c>
      <c r="AB2506" s="3">
        <v>4</v>
      </c>
      <c r="AC2506" s="3">
        <v>2844955</v>
      </c>
      <c r="AD2506" s="3">
        <v>1131164</v>
      </c>
      <c r="AE2506" s="3" t="s">
        <v>89</v>
      </c>
      <c r="AF2506" s="3">
        <v>17</v>
      </c>
      <c r="AG2506" s="3">
        <v>4</v>
      </c>
    </row>
    <row r="2507" spans="1:33" ht="15.75" customHeight="1" x14ac:dyDescent="0.15">
      <c r="A2507" s="3">
        <v>23911</v>
      </c>
      <c r="B2507" s="3">
        <v>2505</v>
      </c>
      <c r="C2507" s="3">
        <v>15</v>
      </c>
      <c r="D2507" s="3" t="s">
        <v>3599</v>
      </c>
      <c r="E2507" s="3" t="s">
        <v>23234</v>
      </c>
      <c r="F2507" s="3" t="s">
        <v>475</v>
      </c>
      <c r="G2507" s="3" t="s">
        <v>277</v>
      </c>
      <c r="H2507" s="3" t="s">
        <v>7031</v>
      </c>
      <c r="I2507" s="3" t="s">
        <v>203</v>
      </c>
      <c r="J2507" s="3">
        <v>151.31829999999999</v>
      </c>
      <c r="K2507" s="3">
        <v>3908000</v>
      </c>
      <c r="L2507" s="3" t="s">
        <v>59</v>
      </c>
      <c r="M2507" s="3">
        <v>1</v>
      </c>
      <c r="N2507" s="3" t="s">
        <v>3599</v>
      </c>
      <c r="O2507" s="3" t="s">
        <v>23234</v>
      </c>
      <c r="P2507" s="3" t="s">
        <v>1000</v>
      </c>
      <c r="Q2507" s="3" t="s">
        <v>7029</v>
      </c>
      <c r="R2507" s="5" t="s">
        <v>23236</v>
      </c>
      <c r="S2507" s="3" t="s">
        <v>7031</v>
      </c>
      <c r="T2507" s="3" t="s">
        <v>277</v>
      </c>
      <c r="V2507" s="3">
        <v>127</v>
      </c>
      <c r="W2507" s="3">
        <v>127</v>
      </c>
      <c r="X2507" s="3">
        <v>127</v>
      </c>
      <c r="Y2507" s="3">
        <v>2505</v>
      </c>
      <c r="Z2507" s="3" t="s">
        <v>59</v>
      </c>
      <c r="AA2507" s="3">
        <v>15</v>
      </c>
      <c r="AB2507" s="3">
        <v>8</v>
      </c>
      <c r="AC2507" s="3">
        <v>3908000</v>
      </c>
      <c r="AD2507" s="3">
        <v>1555000</v>
      </c>
      <c r="AE2507" s="3" t="s">
        <v>203</v>
      </c>
      <c r="AF2507" s="3">
        <v>17</v>
      </c>
      <c r="AG2507" s="3">
        <v>9</v>
      </c>
    </row>
    <row r="2508" spans="1:33" ht="15.75" customHeight="1" x14ac:dyDescent="0.15">
      <c r="A2508" s="3">
        <v>216</v>
      </c>
      <c r="B2508" s="3">
        <v>2506</v>
      </c>
      <c r="C2508" s="3">
        <v>65</v>
      </c>
      <c r="D2508" s="3" t="s">
        <v>3603</v>
      </c>
      <c r="E2508" s="3" t="s">
        <v>23238</v>
      </c>
      <c r="F2508" s="3" t="s">
        <v>1620</v>
      </c>
      <c r="G2508" s="3" t="s">
        <v>412</v>
      </c>
      <c r="H2508" s="3" t="s">
        <v>13799</v>
      </c>
      <c r="I2508" s="3" t="s">
        <v>742</v>
      </c>
      <c r="J2508" s="3">
        <v>151.2174</v>
      </c>
      <c r="K2508" s="3">
        <v>249062623</v>
      </c>
      <c r="L2508" s="3" t="s">
        <v>101</v>
      </c>
      <c r="M2508" s="3">
        <v>7</v>
      </c>
      <c r="N2508" s="3" t="s">
        <v>3603</v>
      </c>
      <c r="O2508" s="3" t="s">
        <v>23238</v>
      </c>
      <c r="P2508" s="3" t="s">
        <v>104</v>
      </c>
      <c r="Q2508" s="3" t="s">
        <v>18599</v>
      </c>
      <c r="R2508" s="5" t="s">
        <v>23240</v>
      </c>
      <c r="S2508" s="3" t="s">
        <v>13799</v>
      </c>
      <c r="T2508" s="3" t="s">
        <v>412</v>
      </c>
      <c r="V2508" s="3">
        <v>111</v>
      </c>
      <c r="W2508" s="3">
        <v>108</v>
      </c>
      <c r="X2508" s="3">
        <v>127</v>
      </c>
      <c r="Y2508" s="3">
        <v>2506</v>
      </c>
      <c r="Z2508" s="3" t="s">
        <v>101</v>
      </c>
      <c r="AA2508" s="3">
        <v>65</v>
      </c>
      <c r="AB2508" s="3">
        <v>48</v>
      </c>
      <c r="AC2508" s="3">
        <v>249062623</v>
      </c>
      <c r="AD2508" s="3">
        <v>99142249</v>
      </c>
      <c r="AE2508" s="3" t="s">
        <v>742</v>
      </c>
      <c r="AF2508" s="3">
        <v>10</v>
      </c>
      <c r="AG2508" s="3">
        <v>17</v>
      </c>
    </row>
    <row r="2509" spans="1:33" ht="15.75" customHeight="1" x14ac:dyDescent="0.15">
      <c r="A2509" s="3">
        <v>20944</v>
      </c>
      <c r="B2509" s="3">
        <v>2507</v>
      </c>
      <c r="C2509" s="3">
        <v>45</v>
      </c>
      <c r="D2509" s="3" t="s">
        <v>3606</v>
      </c>
      <c r="E2509" s="3" t="s">
        <v>23242</v>
      </c>
      <c r="F2509" s="3" t="s">
        <v>143</v>
      </c>
      <c r="G2509" s="3" t="s">
        <v>77</v>
      </c>
      <c r="H2509" s="3" t="s">
        <v>1086</v>
      </c>
      <c r="I2509" s="3" t="s">
        <v>79</v>
      </c>
      <c r="J2509" s="3">
        <v>150.94489999999999</v>
      </c>
      <c r="K2509" s="3">
        <v>6736359</v>
      </c>
      <c r="L2509" s="3" t="s">
        <v>677</v>
      </c>
      <c r="M2509" s="3">
        <v>3</v>
      </c>
      <c r="N2509" s="3" t="s">
        <v>3606</v>
      </c>
      <c r="O2509" s="3" t="s">
        <v>23242</v>
      </c>
      <c r="P2509" s="3" t="s">
        <v>179</v>
      </c>
      <c r="Q2509" s="3" t="s">
        <v>6530</v>
      </c>
      <c r="R2509" s="5" t="s">
        <v>23243</v>
      </c>
      <c r="S2509" s="3" t="s">
        <v>1086</v>
      </c>
      <c r="T2509" s="3" t="s">
        <v>77</v>
      </c>
      <c r="V2509" s="3">
        <v>82</v>
      </c>
      <c r="W2509" s="3">
        <v>78</v>
      </c>
      <c r="X2509" s="3">
        <v>38</v>
      </c>
      <c r="Y2509" s="3">
        <v>2507</v>
      </c>
      <c r="Z2509" s="3" t="s">
        <v>677</v>
      </c>
      <c r="AA2509" s="3">
        <v>45</v>
      </c>
      <c r="AB2509" s="3">
        <v>16</v>
      </c>
      <c r="AC2509" s="3">
        <v>6736359</v>
      </c>
      <c r="AD2509" s="3">
        <v>2684398</v>
      </c>
      <c r="AE2509" s="3" t="s">
        <v>79</v>
      </c>
      <c r="AF2509" s="3">
        <v>12</v>
      </c>
      <c r="AG2509" s="3">
        <v>6</v>
      </c>
    </row>
    <row r="2510" spans="1:33" ht="15.75" customHeight="1" x14ac:dyDescent="0.15">
      <c r="A2510" s="3">
        <v>23264</v>
      </c>
      <c r="B2510" s="3">
        <v>2508</v>
      </c>
      <c r="C2510" s="3">
        <v>95</v>
      </c>
      <c r="D2510" s="3" t="s">
        <v>3609</v>
      </c>
      <c r="E2510" s="3" t="s">
        <v>23245</v>
      </c>
      <c r="F2510" s="3" t="s">
        <v>1072</v>
      </c>
      <c r="G2510" s="3" t="s">
        <v>575</v>
      </c>
      <c r="H2510" s="3" t="s">
        <v>13803</v>
      </c>
      <c r="I2510" s="3" t="s">
        <v>18612</v>
      </c>
      <c r="J2510" s="3">
        <v>150.90219999999999</v>
      </c>
      <c r="K2510" s="3">
        <v>10407408</v>
      </c>
      <c r="L2510" s="3" t="s">
        <v>101</v>
      </c>
      <c r="M2510" s="3">
        <v>1</v>
      </c>
      <c r="N2510" s="3" t="s">
        <v>3609</v>
      </c>
      <c r="O2510" s="3" t="s">
        <v>23245</v>
      </c>
      <c r="P2510" s="3" t="s">
        <v>690</v>
      </c>
      <c r="Q2510" s="3" t="s">
        <v>18610</v>
      </c>
      <c r="R2510" s="5" t="s">
        <v>23247</v>
      </c>
      <c r="S2510" s="3" t="s">
        <v>13803</v>
      </c>
      <c r="T2510" s="3" t="s">
        <v>575</v>
      </c>
      <c r="V2510" s="3">
        <v>56</v>
      </c>
      <c r="W2510" s="3">
        <v>0</v>
      </c>
      <c r="X2510" s="3">
        <v>127</v>
      </c>
      <c r="Y2510" s="3">
        <v>2508</v>
      </c>
      <c r="Z2510" s="3" t="s">
        <v>101</v>
      </c>
      <c r="AA2510" s="3">
        <v>95</v>
      </c>
      <c r="AB2510" s="3">
        <v>63</v>
      </c>
      <c r="AC2510" s="3">
        <v>10407408</v>
      </c>
      <c r="AD2510" s="3">
        <v>4147994</v>
      </c>
      <c r="AF2510" s="3">
        <v>10</v>
      </c>
      <c r="AG2510" s="3">
        <v>969</v>
      </c>
    </row>
    <row r="2511" spans="1:33" ht="15.75" customHeight="1" x14ac:dyDescent="0.15">
      <c r="A2511" s="3">
        <v>21969</v>
      </c>
      <c r="B2511" s="3">
        <v>2509</v>
      </c>
      <c r="C2511" s="3">
        <v>46</v>
      </c>
      <c r="D2511" s="3" t="s">
        <v>3613</v>
      </c>
      <c r="E2511" s="3" t="s">
        <v>23248</v>
      </c>
      <c r="F2511" s="3" t="s">
        <v>1172</v>
      </c>
      <c r="G2511" s="3" t="s">
        <v>565</v>
      </c>
      <c r="H2511" s="3" t="s">
        <v>7827</v>
      </c>
      <c r="I2511" s="3" t="s">
        <v>8152</v>
      </c>
      <c r="J2511" s="3">
        <v>150.66040000000001</v>
      </c>
      <c r="K2511" s="3">
        <v>28465000</v>
      </c>
      <c r="L2511" s="3" t="s">
        <v>641</v>
      </c>
      <c r="M2511" s="3">
        <v>3</v>
      </c>
      <c r="N2511" s="3" t="s">
        <v>3613</v>
      </c>
      <c r="O2511" s="3" t="s">
        <v>23248</v>
      </c>
      <c r="P2511" s="3" t="s">
        <v>179</v>
      </c>
      <c r="Q2511" s="3" t="s">
        <v>18616</v>
      </c>
      <c r="R2511" s="5" t="s">
        <v>23250</v>
      </c>
      <c r="S2511" s="3" t="s">
        <v>7827</v>
      </c>
      <c r="T2511" s="3" t="s">
        <v>565</v>
      </c>
      <c r="V2511" s="3">
        <v>16</v>
      </c>
      <c r="W2511" s="3">
        <v>0</v>
      </c>
      <c r="X2511" s="3">
        <v>19</v>
      </c>
      <c r="Y2511" s="3">
        <v>2509</v>
      </c>
      <c r="Z2511" s="3" t="s">
        <v>641</v>
      </c>
      <c r="AA2511" s="3">
        <v>46</v>
      </c>
      <c r="AB2511" s="3">
        <v>20</v>
      </c>
      <c r="AC2511" s="3">
        <v>28465000</v>
      </c>
      <c r="AD2511" s="3">
        <v>11356000</v>
      </c>
      <c r="AF2511" s="3">
        <v>23</v>
      </c>
      <c r="AG2511" s="3">
        <v>139</v>
      </c>
    </row>
    <row r="2512" spans="1:33" ht="15.75" customHeight="1" x14ac:dyDescent="0.15">
      <c r="A2512" s="3">
        <v>23944</v>
      </c>
      <c r="B2512" s="3">
        <v>2510</v>
      </c>
      <c r="C2512" s="3">
        <v>130</v>
      </c>
      <c r="D2512" s="3" t="s">
        <v>3617</v>
      </c>
      <c r="E2512" s="3" t="s">
        <v>23252</v>
      </c>
      <c r="F2512" s="3" t="s">
        <v>931</v>
      </c>
      <c r="G2512" s="3" t="s">
        <v>378</v>
      </c>
      <c r="H2512" s="3" t="s">
        <v>13807</v>
      </c>
      <c r="I2512" s="3" t="s">
        <v>18627</v>
      </c>
      <c r="J2512" s="3">
        <v>150.64349999999999</v>
      </c>
      <c r="K2512" s="3">
        <v>3311000</v>
      </c>
      <c r="L2512" s="3" t="s">
        <v>101</v>
      </c>
      <c r="M2512" s="3">
        <v>1</v>
      </c>
      <c r="N2512" s="3" t="s">
        <v>3617</v>
      </c>
      <c r="O2512" s="3" t="s">
        <v>23252</v>
      </c>
      <c r="P2512" s="3" t="s">
        <v>1000</v>
      </c>
      <c r="Q2512" s="3" t="s">
        <v>18624</v>
      </c>
      <c r="R2512" s="5" t="s">
        <v>23254</v>
      </c>
      <c r="S2512" s="3" t="s">
        <v>13807</v>
      </c>
      <c r="T2512" s="3" t="s">
        <v>378</v>
      </c>
      <c r="V2512" s="3">
        <v>33</v>
      </c>
      <c r="W2512" s="3">
        <v>0</v>
      </c>
      <c r="X2512" s="3">
        <v>127</v>
      </c>
      <c r="Y2512" s="3">
        <v>2510</v>
      </c>
      <c r="Z2512" s="3" t="s">
        <v>101</v>
      </c>
      <c r="AA2512" s="3">
        <v>130</v>
      </c>
      <c r="AB2512" s="3">
        <v>50</v>
      </c>
      <c r="AC2512" s="3">
        <v>3311000</v>
      </c>
      <c r="AD2512" s="3">
        <v>1321000</v>
      </c>
      <c r="AF2512" s="3">
        <v>10</v>
      </c>
      <c r="AG2512" s="3">
        <v>142</v>
      </c>
    </row>
    <row r="2513" spans="1:33" ht="15.75" customHeight="1" x14ac:dyDescent="0.15">
      <c r="A2513" s="3">
        <v>17693</v>
      </c>
      <c r="B2513" s="3">
        <v>2511</v>
      </c>
      <c r="C2513" s="3">
        <v>518</v>
      </c>
      <c r="D2513" s="3" t="s">
        <v>3622</v>
      </c>
      <c r="E2513" s="3" t="s">
        <v>23255</v>
      </c>
      <c r="F2513" s="3" t="s">
        <v>657</v>
      </c>
      <c r="G2513" s="3" t="s">
        <v>246</v>
      </c>
      <c r="H2513" s="3" t="s">
        <v>3818</v>
      </c>
      <c r="I2513" s="3" t="s">
        <v>3818</v>
      </c>
      <c r="J2513" s="3">
        <v>150.58179999999999</v>
      </c>
      <c r="K2513" s="3">
        <v>31292310</v>
      </c>
      <c r="L2513" s="3" t="s">
        <v>50</v>
      </c>
      <c r="M2513" s="3">
        <v>4</v>
      </c>
      <c r="N2513" s="3" t="s">
        <v>3622</v>
      </c>
      <c r="O2513" s="3" t="s">
        <v>23255</v>
      </c>
      <c r="P2513" s="3" t="s">
        <v>787</v>
      </c>
      <c r="Q2513" s="3" t="s">
        <v>18631</v>
      </c>
      <c r="R2513" s="5" t="s">
        <v>23256</v>
      </c>
      <c r="S2513" s="3" t="s">
        <v>3818</v>
      </c>
      <c r="T2513" s="3" t="s">
        <v>246</v>
      </c>
      <c r="V2513" s="3">
        <v>127</v>
      </c>
      <c r="W2513" s="3">
        <v>50</v>
      </c>
      <c r="X2513" s="3">
        <v>75</v>
      </c>
      <c r="Y2513" s="3">
        <v>2511</v>
      </c>
      <c r="Z2513" s="3" t="s">
        <v>50</v>
      </c>
      <c r="AA2513" s="3">
        <v>518</v>
      </c>
      <c r="AB2513" s="3">
        <v>223</v>
      </c>
      <c r="AC2513" s="3">
        <v>31292310</v>
      </c>
      <c r="AD2513" s="3">
        <v>12487860</v>
      </c>
      <c r="AE2513" s="3" t="s">
        <v>3818</v>
      </c>
      <c r="AF2513" s="3">
        <v>11</v>
      </c>
      <c r="AG2513" s="3">
        <v>22</v>
      </c>
    </row>
    <row r="2514" spans="1:33" ht="15.75" customHeight="1" x14ac:dyDescent="0.15">
      <c r="A2514" s="3">
        <v>26394</v>
      </c>
      <c r="B2514" s="3">
        <v>2512</v>
      </c>
      <c r="C2514" s="3">
        <v>9</v>
      </c>
      <c r="D2514" s="3" t="s">
        <v>3627</v>
      </c>
      <c r="E2514" s="3" t="s">
        <v>23257</v>
      </c>
      <c r="F2514" s="3" t="s">
        <v>1318</v>
      </c>
      <c r="G2514" s="3" t="s">
        <v>707</v>
      </c>
      <c r="H2514" s="3" t="s">
        <v>4604</v>
      </c>
      <c r="I2514" s="3" t="s">
        <v>4751</v>
      </c>
      <c r="J2514" s="3">
        <v>150.54750000000001</v>
      </c>
      <c r="K2514" s="3">
        <v>5073216</v>
      </c>
      <c r="L2514" s="3" t="s">
        <v>478</v>
      </c>
      <c r="M2514" s="3">
        <v>0</v>
      </c>
      <c r="N2514" s="3" t="s">
        <v>3627</v>
      </c>
      <c r="O2514" s="3" t="s">
        <v>23257</v>
      </c>
      <c r="P2514" s="8">
        <v>36161</v>
      </c>
      <c r="Q2514" s="3" t="s">
        <v>18638</v>
      </c>
      <c r="R2514" s="5" t="s">
        <v>23259</v>
      </c>
      <c r="S2514" s="3" t="s">
        <v>4604</v>
      </c>
      <c r="T2514" s="3" t="s">
        <v>707</v>
      </c>
      <c r="V2514" s="3">
        <v>15</v>
      </c>
      <c r="W2514" s="3">
        <v>0</v>
      </c>
      <c r="X2514" s="3">
        <v>60</v>
      </c>
      <c r="Y2514" s="3">
        <v>2512</v>
      </c>
      <c r="Z2514" s="3" t="s">
        <v>478</v>
      </c>
      <c r="AA2514" s="3">
        <v>9</v>
      </c>
      <c r="AB2514" s="3">
        <v>8</v>
      </c>
      <c r="AC2514" s="3">
        <v>5073216</v>
      </c>
      <c r="AD2514" s="3">
        <v>2024852</v>
      </c>
      <c r="AF2514" s="3">
        <v>15</v>
      </c>
      <c r="AG2514" s="3">
        <v>841</v>
      </c>
    </row>
    <row r="2515" spans="1:33" ht="15.75" customHeight="1" x14ac:dyDescent="0.15">
      <c r="A2515" s="3">
        <v>25268</v>
      </c>
      <c r="B2515" s="3">
        <v>2513</v>
      </c>
      <c r="C2515" s="3">
        <v>24</v>
      </c>
      <c r="D2515" s="3" t="s">
        <v>3629</v>
      </c>
      <c r="E2515" s="3" t="s">
        <v>23261</v>
      </c>
      <c r="F2515" s="3" t="s">
        <v>1620</v>
      </c>
      <c r="G2515" s="3" t="s">
        <v>412</v>
      </c>
      <c r="H2515" s="3" t="s">
        <v>742</v>
      </c>
      <c r="I2515" s="3" t="s">
        <v>742</v>
      </c>
      <c r="J2515" s="3">
        <v>150.52850000000001</v>
      </c>
      <c r="K2515" s="3">
        <v>2788502</v>
      </c>
      <c r="L2515" s="3" t="s">
        <v>71</v>
      </c>
      <c r="M2515" s="3">
        <v>0</v>
      </c>
      <c r="N2515" s="3" t="s">
        <v>3629</v>
      </c>
      <c r="O2515" s="3" t="s">
        <v>23261</v>
      </c>
      <c r="P2515" s="8">
        <v>39448</v>
      </c>
      <c r="Q2515" s="3" t="s">
        <v>18643</v>
      </c>
      <c r="R2515" s="5" t="s">
        <v>23263</v>
      </c>
      <c r="S2515" s="3" t="s">
        <v>742</v>
      </c>
      <c r="T2515" s="3" t="s">
        <v>412</v>
      </c>
      <c r="V2515" s="3">
        <v>112</v>
      </c>
      <c r="W2515" s="3">
        <v>109</v>
      </c>
      <c r="X2515" s="3">
        <v>127</v>
      </c>
      <c r="Y2515" s="3">
        <v>2513</v>
      </c>
      <c r="Z2515" s="3" t="s">
        <v>71</v>
      </c>
      <c r="AA2515" s="3">
        <v>24</v>
      </c>
      <c r="AB2515" s="3">
        <v>12</v>
      </c>
      <c r="AC2515" s="3">
        <v>2788502</v>
      </c>
      <c r="AD2515" s="3">
        <v>1113048</v>
      </c>
      <c r="AE2515" s="3" t="s">
        <v>742</v>
      </c>
      <c r="AF2515" s="3">
        <v>5</v>
      </c>
      <c r="AG2515" s="3">
        <v>17</v>
      </c>
    </row>
    <row r="2516" spans="1:33" ht="15.75" customHeight="1" x14ac:dyDescent="0.15">
      <c r="A2516" s="3">
        <v>25587</v>
      </c>
      <c r="B2516" s="3">
        <v>2514</v>
      </c>
      <c r="C2516" s="3">
        <v>20</v>
      </c>
      <c r="D2516" s="3" t="s">
        <v>3631</v>
      </c>
      <c r="E2516" s="3" t="s">
        <v>23265</v>
      </c>
      <c r="F2516" s="3" t="s">
        <v>331</v>
      </c>
      <c r="G2516" s="3" t="s">
        <v>167</v>
      </c>
      <c r="H2516" s="3" t="s">
        <v>7109</v>
      </c>
      <c r="I2516" s="3" t="s">
        <v>283</v>
      </c>
      <c r="J2516" s="3">
        <v>150.35910000000001</v>
      </c>
      <c r="K2516" s="3">
        <v>16755971</v>
      </c>
      <c r="L2516" s="3" t="s">
        <v>356</v>
      </c>
      <c r="M2516" s="3">
        <v>0</v>
      </c>
      <c r="N2516" s="3" t="s">
        <v>3631</v>
      </c>
      <c r="O2516" s="3" t="s">
        <v>23265</v>
      </c>
      <c r="P2516" s="8">
        <v>38718</v>
      </c>
      <c r="Q2516" s="3" t="s">
        <v>18652</v>
      </c>
      <c r="R2516" s="5" t="s">
        <v>23266</v>
      </c>
      <c r="S2516" s="3" t="s">
        <v>7109</v>
      </c>
      <c r="T2516" s="3" t="s">
        <v>167</v>
      </c>
      <c r="V2516" s="3">
        <v>127</v>
      </c>
      <c r="W2516" s="3">
        <v>61</v>
      </c>
      <c r="X2516" s="3">
        <v>122</v>
      </c>
      <c r="Y2516" s="3">
        <v>2514</v>
      </c>
      <c r="Z2516" s="3" t="s">
        <v>356</v>
      </c>
      <c r="AA2516" s="3">
        <v>20</v>
      </c>
      <c r="AB2516" s="3">
        <v>5</v>
      </c>
      <c r="AC2516" s="3">
        <v>16755971</v>
      </c>
      <c r="AD2516" s="3">
        <v>6692776</v>
      </c>
      <c r="AE2516" s="3" t="s">
        <v>283</v>
      </c>
      <c r="AF2516" s="3">
        <v>18</v>
      </c>
      <c r="AG2516" s="3">
        <v>1</v>
      </c>
    </row>
    <row r="2517" spans="1:33" ht="15.75" customHeight="1" x14ac:dyDescent="0.15">
      <c r="A2517" s="3">
        <v>1040</v>
      </c>
      <c r="B2517" s="3">
        <v>2515</v>
      </c>
      <c r="C2517" s="3">
        <v>35</v>
      </c>
      <c r="D2517" s="3" t="s">
        <v>3633</v>
      </c>
      <c r="E2517" s="3" t="s">
        <v>23268</v>
      </c>
      <c r="F2517" s="3" t="s">
        <v>36</v>
      </c>
      <c r="G2517" s="3" t="s">
        <v>37</v>
      </c>
      <c r="H2517" s="3" t="s">
        <v>39</v>
      </c>
      <c r="I2517" s="3" t="s">
        <v>39</v>
      </c>
      <c r="J2517" s="3">
        <v>150.0806</v>
      </c>
      <c r="K2517" s="3">
        <v>9628170</v>
      </c>
      <c r="L2517" s="3" t="s">
        <v>221</v>
      </c>
      <c r="M2517" s="3">
        <v>2</v>
      </c>
      <c r="N2517" s="3" t="s">
        <v>3633</v>
      </c>
      <c r="O2517" s="3" t="s">
        <v>23268</v>
      </c>
      <c r="P2517" s="3" t="s">
        <v>541</v>
      </c>
      <c r="Q2517" s="3" t="s">
        <v>12036</v>
      </c>
      <c r="R2517" s="5" t="s">
        <v>23270</v>
      </c>
      <c r="S2517" s="3" t="s">
        <v>39</v>
      </c>
      <c r="T2517" s="3" t="s">
        <v>37</v>
      </c>
      <c r="V2517" s="3">
        <v>127</v>
      </c>
      <c r="W2517" s="3">
        <v>127</v>
      </c>
      <c r="X2517" s="3">
        <v>127</v>
      </c>
      <c r="Y2517" s="3">
        <v>2515</v>
      </c>
      <c r="Z2517" s="3" t="s">
        <v>221</v>
      </c>
      <c r="AA2517" s="3">
        <v>35</v>
      </c>
      <c r="AB2517" s="3">
        <v>17</v>
      </c>
      <c r="AC2517" s="3">
        <v>9628170</v>
      </c>
      <c r="AD2517" s="3">
        <v>3850026</v>
      </c>
      <c r="AE2517" s="3" t="s">
        <v>39</v>
      </c>
      <c r="AF2517" s="3">
        <v>2</v>
      </c>
      <c r="AG2517" s="3">
        <v>2</v>
      </c>
    </row>
    <row r="2518" spans="1:33" ht="15.75" customHeight="1" x14ac:dyDescent="0.15">
      <c r="A2518" s="3">
        <v>19702</v>
      </c>
      <c r="B2518" s="3">
        <v>2516</v>
      </c>
      <c r="C2518" s="3">
        <v>30</v>
      </c>
      <c r="D2518" s="3" t="s">
        <v>3635</v>
      </c>
      <c r="E2518" s="3" t="s">
        <v>23271</v>
      </c>
      <c r="F2518" s="3" t="s">
        <v>269</v>
      </c>
      <c r="G2518" s="3" t="s">
        <v>133</v>
      </c>
      <c r="H2518" s="3" t="s">
        <v>7716</v>
      </c>
      <c r="I2518" s="3" t="s">
        <v>1963</v>
      </c>
      <c r="J2518" s="3">
        <v>150.0796</v>
      </c>
      <c r="K2518" s="3">
        <v>5314397</v>
      </c>
      <c r="L2518" s="3" t="s">
        <v>66</v>
      </c>
      <c r="M2518" s="3">
        <v>3</v>
      </c>
      <c r="N2518" s="3" t="s">
        <v>3635</v>
      </c>
      <c r="O2518" s="3" t="s">
        <v>23271</v>
      </c>
      <c r="P2518" s="3" t="s">
        <v>835</v>
      </c>
      <c r="Q2518" s="3" t="s">
        <v>18664</v>
      </c>
      <c r="R2518" s="5" t="s">
        <v>23273</v>
      </c>
      <c r="S2518" s="3" t="s">
        <v>7716</v>
      </c>
      <c r="T2518" s="3" t="s">
        <v>133</v>
      </c>
      <c r="V2518" s="3">
        <v>68</v>
      </c>
      <c r="W2518" s="3">
        <v>27</v>
      </c>
      <c r="X2518" s="3">
        <v>127</v>
      </c>
      <c r="Y2518" s="3">
        <v>2516</v>
      </c>
      <c r="Z2518" s="3" t="s">
        <v>66</v>
      </c>
      <c r="AA2518" s="3">
        <v>30</v>
      </c>
      <c r="AB2518" s="3">
        <v>12</v>
      </c>
      <c r="AC2518" s="3">
        <v>5314397</v>
      </c>
      <c r="AD2518" s="3">
        <v>2125082</v>
      </c>
      <c r="AE2518" s="3" t="s">
        <v>1963</v>
      </c>
      <c r="AF2518" s="3">
        <v>9</v>
      </c>
      <c r="AG2518" s="3">
        <v>43</v>
      </c>
    </row>
    <row r="2519" spans="1:33" ht="15.75" customHeight="1" x14ac:dyDescent="0.15">
      <c r="A2519" s="3">
        <v>26553</v>
      </c>
      <c r="B2519" s="3">
        <v>2517</v>
      </c>
      <c r="C2519" s="3">
        <v>35</v>
      </c>
      <c r="D2519" s="3" t="s">
        <v>3637</v>
      </c>
      <c r="E2519" s="3" t="s">
        <v>23275</v>
      </c>
      <c r="F2519" s="3" t="s">
        <v>1438</v>
      </c>
      <c r="G2519" s="3" t="s">
        <v>495</v>
      </c>
      <c r="H2519" s="3" t="s">
        <v>9329</v>
      </c>
      <c r="I2519" s="3" t="s">
        <v>752</v>
      </c>
      <c r="J2519" s="3">
        <v>149.9864</v>
      </c>
      <c r="K2519" s="3">
        <v>3297226</v>
      </c>
      <c r="L2519" s="3" t="s">
        <v>71</v>
      </c>
      <c r="M2519" s="3">
        <v>0</v>
      </c>
      <c r="N2519" s="3" t="s">
        <v>3637</v>
      </c>
      <c r="O2519" s="3" t="s">
        <v>23275</v>
      </c>
      <c r="P2519" s="8">
        <v>37987</v>
      </c>
      <c r="Q2519" s="3" t="s">
        <v>18670</v>
      </c>
      <c r="R2519" s="5" t="s">
        <v>23276</v>
      </c>
      <c r="S2519" s="3" t="s">
        <v>9329</v>
      </c>
      <c r="T2519" s="3" t="s">
        <v>495</v>
      </c>
      <c r="V2519" s="3">
        <v>64</v>
      </c>
      <c r="W2519" s="3">
        <v>0</v>
      </c>
      <c r="X2519" s="3">
        <v>127</v>
      </c>
      <c r="Y2519" s="3">
        <v>2517</v>
      </c>
      <c r="Z2519" s="3" t="s">
        <v>71</v>
      </c>
      <c r="AA2519" s="3">
        <v>35</v>
      </c>
      <c r="AB2519" s="3">
        <v>12</v>
      </c>
      <c r="AC2519" s="3">
        <v>3297226</v>
      </c>
      <c r="AD2519" s="3">
        <v>1318962</v>
      </c>
      <c r="AF2519" s="3">
        <v>5</v>
      </c>
      <c r="AG2519" s="3">
        <v>372</v>
      </c>
    </row>
    <row r="2520" spans="1:33" ht="15.75" customHeight="1" x14ac:dyDescent="0.15">
      <c r="A2520" s="3">
        <v>2588</v>
      </c>
      <c r="B2520" s="3">
        <v>2518</v>
      </c>
      <c r="C2520" s="3">
        <v>472</v>
      </c>
      <c r="D2520" s="3" t="s">
        <v>3639</v>
      </c>
      <c r="E2520" s="3" t="s">
        <v>23278</v>
      </c>
      <c r="F2520" s="3" t="s">
        <v>657</v>
      </c>
      <c r="G2520" s="3" t="s">
        <v>246</v>
      </c>
      <c r="H2520" s="3" t="s">
        <v>240</v>
      </c>
      <c r="I2520" s="3" t="s">
        <v>240</v>
      </c>
      <c r="J2520" s="3">
        <v>149.9761</v>
      </c>
      <c r="K2520" s="3">
        <v>67856000</v>
      </c>
      <c r="L2520" s="3" t="s">
        <v>86</v>
      </c>
      <c r="M2520" s="3">
        <v>6</v>
      </c>
      <c r="N2520" s="3" t="s">
        <v>3639</v>
      </c>
      <c r="O2520" s="3" t="s">
        <v>23278</v>
      </c>
      <c r="P2520" s="3" t="s">
        <v>541</v>
      </c>
      <c r="Q2520" s="3" t="s">
        <v>18676</v>
      </c>
      <c r="R2520" s="5" t="s">
        <v>23280</v>
      </c>
      <c r="S2520" s="3" t="s">
        <v>240</v>
      </c>
      <c r="T2520" s="3" t="s">
        <v>246</v>
      </c>
      <c r="V2520" s="3">
        <v>127</v>
      </c>
      <c r="W2520" s="3">
        <v>53</v>
      </c>
      <c r="X2520" s="3">
        <v>71</v>
      </c>
      <c r="Y2520" s="3">
        <v>2518</v>
      </c>
      <c r="Z2520" s="3" t="s">
        <v>86</v>
      </c>
      <c r="AA2520" s="3">
        <v>472</v>
      </c>
      <c r="AB2520" s="3">
        <v>287</v>
      </c>
      <c r="AC2520" s="3">
        <v>67856000</v>
      </c>
      <c r="AD2520" s="3">
        <v>27145000</v>
      </c>
      <c r="AE2520" s="3" t="s">
        <v>240</v>
      </c>
      <c r="AF2520" s="3">
        <v>16</v>
      </c>
      <c r="AG2520" s="3">
        <v>18</v>
      </c>
    </row>
    <row r="2521" spans="1:33" ht="15.75" customHeight="1" x14ac:dyDescent="0.15">
      <c r="A2521" s="3">
        <v>21742</v>
      </c>
      <c r="B2521" s="3">
        <v>2519</v>
      </c>
      <c r="C2521" s="3">
        <v>21</v>
      </c>
      <c r="D2521" s="3" t="s">
        <v>3641</v>
      </c>
      <c r="E2521" s="3" t="s">
        <v>23283</v>
      </c>
      <c r="F2521" s="3" t="s">
        <v>4372</v>
      </c>
      <c r="G2521" s="3" t="s">
        <v>806</v>
      </c>
      <c r="H2521" s="3" t="s">
        <v>13824</v>
      </c>
      <c r="I2521" s="3" t="s">
        <v>18685</v>
      </c>
      <c r="J2521" s="3">
        <v>149.9254</v>
      </c>
      <c r="K2521" s="3">
        <v>6447907</v>
      </c>
      <c r="L2521" s="3" t="s">
        <v>335</v>
      </c>
      <c r="M2521" s="3">
        <v>2</v>
      </c>
      <c r="N2521" s="3" t="s">
        <v>3641</v>
      </c>
      <c r="O2521" s="3" t="s">
        <v>23283</v>
      </c>
      <c r="P2521" s="3" t="s">
        <v>41</v>
      </c>
      <c r="Q2521" s="3" t="s">
        <v>18683</v>
      </c>
      <c r="R2521" s="5" t="s">
        <v>23285</v>
      </c>
      <c r="S2521" s="3" t="s">
        <v>13824</v>
      </c>
      <c r="T2521" s="3" t="s">
        <v>806</v>
      </c>
      <c r="V2521" s="3">
        <v>8</v>
      </c>
      <c r="W2521" s="3">
        <v>0</v>
      </c>
      <c r="X2521" s="3">
        <v>77</v>
      </c>
      <c r="Y2521" s="3">
        <v>2519</v>
      </c>
      <c r="Z2521" s="3" t="s">
        <v>335</v>
      </c>
      <c r="AA2521" s="3">
        <v>21</v>
      </c>
      <c r="AB2521" s="3">
        <v>10</v>
      </c>
      <c r="AC2521" s="3">
        <v>6447907</v>
      </c>
      <c r="AD2521" s="3">
        <v>2579933</v>
      </c>
      <c r="AF2521" s="3">
        <v>21</v>
      </c>
      <c r="AG2521" s="3">
        <v>24</v>
      </c>
    </row>
    <row r="2522" spans="1:33" ht="15.75" customHeight="1" x14ac:dyDescent="0.15">
      <c r="A2522" s="3">
        <v>18952</v>
      </c>
      <c r="B2522" s="3">
        <v>2520</v>
      </c>
      <c r="C2522" s="3">
        <v>110</v>
      </c>
      <c r="D2522" s="3" t="s">
        <v>3643</v>
      </c>
      <c r="E2522" s="3" t="s">
        <v>23287</v>
      </c>
      <c r="F2522" s="3" t="s">
        <v>143</v>
      </c>
      <c r="G2522" s="3" t="s">
        <v>77</v>
      </c>
      <c r="H2522" s="3" t="s">
        <v>6087</v>
      </c>
      <c r="I2522" s="3" t="s">
        <v>79</v>
      </c>
      <c r="J2522" s="3">
        <v>149.88900000000001</v>
      </c>
      <c r="K2522" s="3">
        <v>42438933</v>
      </c>
      <c r="L2522" s="3" t="s">
        <v>364</v>
      </c>
      <c r="M2522" s="3">
        <v>1</v>
      </c>
      <c r="N2522" s="3" t="s">
        <v>3643</v>
      </c>
      <c r="O2522" s="3" t="s">
        <v>23287</v>
      </c>
      <c r="P2522" s="3" t="s">
        <v>6086</v>
      </c>
      <c r="Q2522" s="3" t="s">
        <v>6084</v>
      </c>
      <c r="R2522" s="5" t="s">
        <v>23288</v>
      </c>
      <c r="S2522" s="3" t="s">
        <v>6087</v>
      </c>
      <c r="T2522" s="3" t="s">
        <v>77</v>
      </c>
      <c r="V2522" s="3">
        <v>83</v>
      </c>
      <c r="W2522" s="3">
        <v>79</v>
      </c>
      <c r="X2522" s="3">
        <v>110</v>
      </c>
      <c r="Y2522" s="3">
        <v>2520</v>
      </c>
      <c r="Z2522" s="3" t="s">
        <v>364</v>
      </c>
      <c r="AA2522" s="3">
        <v>110</v>
      </c>
      <c r="AB2522" s="3">
        <v>80</v>
      </c>
      <c r="AC2522" s="3">
        <v>42438933</v>
      </c>
      <c r="AD2522" s="3">
        <v>16983113</v>
      </c>
      <c r="AE2522" s="3" t="s">
        <v>79</v>
      </c>
      <c r="AF2522" s="3">
        <v>20</v>
      </c>
      <c r="AG2522" s="3">
        <v>6</v>
      </c>
    </row>
    <row r="2523" spans="1:33" ht="15.75" customHeight="1" x14ac:dyDescent="0.15">
      <c r="A2523" s="3">
        <v>25057</v>
      </c>
      <c r="B2523" s="3">
        <v>2521</v>
      </c>
      <c r="C2523" s="3">
        <v>48</v>
      </c>
      <c r="D2523" s="3" t="s">
        <v>3646</v>
      </c>
      <c r="E2523" s="3" t="s">
        <v>23289</v>
      </c>
      <c r="F2523" s="3" t="s">
        <v>855</v>
      </c>
      <c r="G2523" s="3" t="s">
        <v>292</v>
      </c>
      <c r="H2523" s="3" t="s">
        <v>13616</v>
      </c>
      <c r="I2523" s="3" t="s">
        <v>1032</v>
      </c>
      <c r="J2523" s="3">
        <v>149.89230000000001</v>
      </c>
      <c r="K2523" s="3">
        <v>11169583</v>
      </c>
      <c r="L2523" s="3" t="s">
        <v>340</v>
      </c>
      <c r="M2523" s="3">
        <v>0</v>
      </c>
      <c r="N2523" s="3" t="s">
        <v>3646</v>
      </c>
      <c r="O2523" s="3" t="s">
        <v>23289</v>
      </c>
      <c r="P2523" s="3" t="s">
        <v>1000</v>
      </c>
      <c r="Q2523" s="3" t="s">
        <v>18697</v>
      </c>
      <c r="R2523" s="5" t="s">
        <v>23291</v>
      </c>
      <c r="S2523" s="3" t="s">
        <v>13616</v>
      </c>
      <c r="T2523" s="3" t="s">
        <v>292</v>
      </c>
      <c r="V2523" s="3">
        <v>87</v>
      </c>
      <c r="W2523" s="3">
        <v>63</v>
      </c>
      <c r="X2523" s="3">
        <v>55</v>
      </c>
      <c r="Y2523" s="3">
        <v>2521</v>
      </c>
      <c r="Z2523" s="3" t="s">
        <v>340</v>
      </c>
      <c r="AA2523" s="3">
        <v>48</v>
      </c>
      <c r="AB2523" s="3">
        <v>13</v>
      </c>
      <c r="AC2523" s="3">
        <v>11169583</v>
      </c>
      <c r="AD2523" s="3">
        <v>4469759</v>
      </c>
      <c r="AE2523" s="3" t="s">
        <v>1032</v>
      </c>
      <c r="AF2523" s="3">
        <v>6</v>
      </c>
      <c r="AG2523" s="3">
        <v>49</v>
      </c>
    </row>
    <row r="2524" spans="1:33" ht="15.75" customHeight="1" x14ac:dyDescent="0.15">
      <c r="A2524" s="3">
        <v>25233</v>
      </c>
      <c r="B2524" s="3">
        <v>2522</v>
      </c>
      <c r="C2524" s="3">
        <v>12</v>
      </c>
      <c r="D2524" s="3" t="s">
        <v>3648</v>
      </c>
      <c r="E2524" s="3" t="s">
        <v>23293</v>
      </c>
      <c r="F2524" s="3" t="s">
        <v>657</v>
      </c>
      <c r="G2524" s="3" t="s">
        <v>246</v>
      </c>
      <c r="H2524" s="3" t="s">
        <v>240</v>
      </c>
      <c r="I2524" s="3" t="s">
        <v>240</v>
      </c>
      <c r="J2524" s="3">
        <v>149.852</v>
      </c>
      <c r="K2524" s="3">
        <v>4833995</v>
      </c>
      <c r="L2524" s="3" t="s">
        <v>364</v>
      </c>
      <c r="M2524" s="3">
        <v>0</v>
      </c>
      <c r="N2524" s="3" t="s">
        <v>3648</v>
      </c>
      <c r="O2524" s="3" t="s">
        <v>23293</v>
      </c>
      <c r="P2524" s="8">
        <v>38353</v>
      </c>
      <c r="Q2524" s="3" t="s">
        <v>18702</v>
      </c>
      <c r="R2524" s="5" t="s">
        <v>23295</v>
      </c>
      <c r="S2524" s="3" t="s">
        <v>240</v>
      </c>
      <c r="T2524" s="3" t="s">
        <v>246</v>
      </c>
      <c r="V2524" s="3">
        <v>127</v>
      </c>
      <c r="W2524" s="3">
        <v>54</v>
      </c>
      <c r="X2524" s="3">
        <v>111</v>
      </c>
      <c r="Y2524" s="3">
        <v>2522</v>
      </c>
      <c r="Z2524" s="3" t="s">
        <v>364</v>
      </c>
      <c r="AA2524" s="3">
        <v>12</v>
      </c>
      <c r="AB2524" s="3">
        <v>4</v>
      </c>
      <c r="AC2524" s="3">
        <v>4833995</v>
      </c>
      <c r="AD2524" s="3">
        <v>1934743</v>
      </c>
      <c r="AE2524" s="3" t="s">
        <v>240</v>
      </c>
      <c r="AF2524" s="3">
        <v>20</v>
      </c>
      <c r="AG2524" s="3">
        <v>18</v>
      </c>
    </row>
    <row r="2525" spans="1:33" ht="15.75" customHeight="1" x14ac:dyDescent="0.15">
      <c r="A2525" s="3">
        <v>26346</v>
      </c>
      <c r="B2525" s="3">
        <v>2523</v>
      </c>
      <c r="C2525" s="3">
        <v>75</v>
      </c>
      <c r="D2525" s="3" t="s">
        <v>3651</v>
      </c>
      <c r="E2525" s="3" t="s">
        <v>23296</v>
      </c>
      <c r="F2525" s="3" t="s">
        <v>1620</v>
      </c>
      <c r="G2525" s="3" t="s">
        <v>412</v>
      </c>
      <c r="H2525" s="3" t="s">
        <v>742</v>
      </c>
      <c r="I2525" s="3" t="s">
        <v>742</v>
      </c>
      <c r="J2525" s="3">
        <v>149.7818</v>
      </c>
      <c r="K2525" s="3">
        <v>17369224</v>
      </c>
      <c r="L2525" s="3" t="s">
        <v>71</v>
      </c>
      <c r="M2525" s="3">
        <v>0</v>
      </c>
      <c r="N2525" s="3" t="s">
        <v>3651</v>
      </c>
      <c r="O2525" s="3" t="s">
        <v>23296</v>
      </c>
      <c r="P2525" s="8">
        <v>38353</v>
      </c>
      <c r="Q2525" s="3" t="s">
        <v>18708</v>
      </c>
      <c r="R2525" s="5" t="s">
        <v>23298</v>
      </c>
      <c r="S2525" s="3" t="s">
        <v>742</v>
      </c>
      <c r="T2525" s="3" t="s">
        <v>412</v>
      </c>
      <c r="V2525" s="3">
        <v>113</v>
      </c>
      <c r="W2525" s="3">
        <v>110</v>
      </c>
      <c r="X2525" s="3">
        <v>127</v>
      </c>
      <c r="Y2525" s="3">
        <v>2523</v>
      </c>
      <c r="Z2525" s="3" t="s">
        <v>71</v>
      </c>
      <c r="AA2525" s="3">
        <v>75</v>
      </c>
      <c r="AB2525" s="3">
        <v>35</v>
      </c>
      <c r="AC2525" s="3">
        <v>17369224</v>
      </c>
      <c r="AD2525" s="3">
        <v>6953759</v>
      </c>
      <c r="AE2525" s="3" t="s">
        <v>742</v>
      </c>
      <c r="AF2525" s="3">
        <v>5</v>
      </c>
      <c r="AG2525" s="3">
        <v>17</v>
      </c>
    </row>
    <row r="2526" spans="1:33" ht="15.75" customHeight="1" x14ac:dyDescent="0.15">
      <c r="A2526" s="3">
        <v>25053</v>
      </c>
      <c r="B2526" s="3">
        <v>2524</v>
      </c>
      <c r="C2526" s="3">
        <v>21</v>
      </c>
      <c r="D2526" s="3" t="s">
        <v>3654</v>
      </c>
      <c r="E2526" s="3" t="s">
        <v>23299</v>
      </c>
      <c r="F2526" s="3" t="s">
        <v>143</v>
      </c>
      <c r="G2526" s="3" t="s">
        <v>77</v>
      </c>
      <c r="H2526" s="3" t="s">
        <v>5934</v>
      </c>
      <c r="I2526" s="3" t="s">
        <v>79</v>
      </c>
      <c r="J2526" s="3">
        <v>149.7645</v>
      </c>
      <c r="K2526" s="3">
        <v>2006663</v>
      </c>
      <c r="L2526" s="3" t="s">
        <v>59</v>
      </c>
      <c r="M2526" s="3">
        <v>0</v>
      </c>
      <c r="N2526" s="3" t="s">
        <v>3654</v>
      </c>
      <c r="O2526" s="3" t="s">
        <v>23299</v>
      </c>
      <c r="P2526" s="3" t="s">
        <v>835</v>
      </c>
      <c r="Q2526" s="3" t="s">
        <v>6003</v>
      </c>
      <c r="R2526" s="5" t="s">
        <v>23300</v>
      </c>
      <c r="S2526" s="3" t="s">
        <v>5934</v>
      </c>
      <c r="T2526" s="3" t="s">
        <v>77</v>
      </c>
      <c r="V2526" s="3">
        <v>84</v>
      </c>
      <c r="W2526" s="3">
        <v>80</v>
      </c>
      <c r="X2526" s="3">
        <v>127</v>
      </c>
      <c r="Y2526" s="3">
        <v>2524</v>
      </c>
      <c r="Z2526" s="3" t="s">
        <v>59</v>
      </c>
      <c r="AA2526" s="3">
        <v>21</v>
      </c>
      <c r="AB2526" s="3">
        <v>8</v>
      </c>
      <c r="AC2526" s="3">
        <v>2006663</v>
      </c>
      <c r="AD2526" s="3">
        <v>803422</v>
      </c>
      <c r="AE2526" s="3" t="s">
        <v>79</v>
      </c>
      <c r="AF2526" s="3">
        <v>17</v>
      </c>
      <c r="AG2526" s="3">
        <v>6</v>
      </c>
    </row>
    <row r="2527" spans="1:33" ht="15.75" customHeight="1" x14ac:dyDescent="0.15">
      <c r="A2527" s="3">
        <v>20681</v>
      </c>
      <c r="B2527" s="3">
        <v>2525</v>
      </c>
      <c r="C2527" s="3">
        <v>985</v>
      </c>
      <c r="D2527" s="3" t="s">
        <v>3656</v>
      </c>
      <c r="E2527" s="3" t="s">
        <v>23302</v>
      </c>
      <c r="F2527" s="3" t="s">
        <v>475</v>
      </c>
      <c r="G2527" s="3" t="s">
        <v>277</v>
      </c>
      <c r="H2527" s="3" t="s">
        <v>475</v>
      </c>
      <c r="I2527" s="3" t="s">
        <v>203</v>
      </c>
      <c r="J2527" s="3">
        <v>149.744</v>
      </c>
      <c r="K2527" s="3">
        <v>246857000</v>
      </c>
      <c r="L2527" s="3" t="s">
        <v>335</v>
      </c>
      <c r="M2527" s="3">
        <v>4</v>
      </c>
      <c r="N2527" s="3" t="s">
        <v>3656</v>
      </c>
      <c r="O2527" s="3" t="s">
        <v>23302</v>
      </c>
      <c r="P2527" s="3" t="s">
        <v>7816</v>
      </c>
      <c r="Q2527" s="3" t="s">
        <v>7815</v>
      </c>
      <c r="R2527" s="5" t="s">
        <v>23304</v>
      </c>
      <c r="S2527" s="3" t="s">
        <v>475</v>
      </c>
      <c r="T2527" s="3" t="s">
        <v>277</v>
      </c>
      <c r="V2527" s="3">
        <v>127</v>
      </c>
      <c r="W2527" s="3">
        <v>127</v>
      </c>
      <c r="X2527" s="3">
        <v>78</v>
      </c>
      <c r="Y2527" s="3">
        <v>2525</v>
      </c>
      <c r="Z2527" s="3" t="s">
        <v>335</v>
      </c>
      <c r="AA2527" s="3">
        <v>985</v>
      </c>
      <c r="AB2527" s="3">
        <v>985</v>
      </c>
      <c r="AC2527" s="3">
        <v>246857000</v>
      </c>
      <c r="AD2527" s="3">
        <v>98844000</v>
      </c>
      <c r="AE2527" s="3" t="s">
        <v>203</v>
      </c>
      <c r="AF2527" s="3">
        <v>21</v>
      </c>
      <c r="AG2527" s="3">
        <v>9</v>
      </c>
    </row>
    <row r="2528" spans="1:33" ht="15.75" customHeight="1" x14ac:dyDescent="0.15">
      <c r="A2528" s="3">
        <v>19365</v>
      </c>
      <c r="B2528" s="3">
        <v>2526</v>
      </c>
      <c r="C2528" s="3">
        <v>15</v>
      </c>
      <c r="D2528" s="3" t="s">
        <v>3659</v>
      </c>
      <c r="E2528" s="3" t="s">
        <v>23305</v>
      </c>
      <c r="F2528" s="3" t="s">
        <v>331</v>
      </c>
      <c r="G2528" s="3" t="s">
        <v>167</v>
      </c>
      <c r="H2528" s="3" t="s">
        <v>283</v>
      </c>
      <c r="I2528" s="3" t="s">
        <v>283</v>
      </c>
      <c r="J2528" s="3">
        <v>149.58959999999999</v>
      </c>
      <c r="K2528" s="3">
        <v>23716000</v>
      </c>
      <c r="L2528" s="3" t="s">
        <v>75</v>
      </c>
      <c r="M2528" s="3">
        <v>3</v>
      </c>
      <c r="N2528" s="3" t="s">
        <v>3659</v>
      </c>
      <c r="O2528" s="3" t="s">
        <v>23305</v>
      </c>
      <c r="P2528" s="3" t="s">
        <v>1000</v>
      </c>
      <c r="Q2528" s="3" t="s">
        <v>18724</v>
      </c>
      <c r="R2528" s="5" t="s">
        <v>23306</v>
      </c>
      <c r="S2528" s="3" t="s">
        <v>283</v>
      </c>
      <c r="T2528" s="3" t="s">
        <v>167</v>
      </c>
      <c r="V2528" s="3">
        <v>127</v>
      </c>
      <c r="W2528" s="3">
        <v>62</v>
      </c>
      <c r="X2528" s="3">
        <v>67</v>
      </c>
      <c r="Y2528" s="3">
        <v>2526</v>
      </c>
      <c r="Z2528" s="3" t="s">
        <v>75</v>
      </c>
      <c r="AA2528" s="3">
        <v>15</v>
      </c>
      <c r="AB2528" s="3">
        <v>12</v>
      </c>
      <c r="AC2528" s="3">
        <v>23716000</v>
      </c>
      <c r="AD2528" s="3">
        <v>9502000</v>
      </c>
      <c r="AE2528" s="3" t="s">
        <v>283</v>
      </c>
      <c r="AF2528" s="3">
        <v>14</v>
      </c>
      <c r="AG2528" s="3">
        <v>1</v>
      </c>
    </row>
    <row r="2529" spans="1:33" ht="15.75" customHeight="1" x14ac:dyDescent="0.15">
      <c r="A2529" s="3">
        <v>26465</v>
      </c>
      <c r="B2529" s="3">
        <v>2527</v>
      </c>
      <c r="C2529" s="3">
        <v>12</v>
      </c>
      <c r="D2529" s="3" t="s">
        <v>3660</v>
      </c>
      <c r="E2529" s="3" t="s">
        <v>23308</v>
      </c>
      <c r="F2529" s="3" t="s">
        <v>1620</v>
      </c>
      <c r="G2529" s="3" t="s">
        <v>412</v>
      </c>
      <c r="H2529" s="3" t="s">
        <v>792</v>
      </c>
      <c r="I2529" s="3" t="s">
        <v>742</v>
      </c>
      <c r="J2529" s="3">
        <v>149.57730000000001</v>
      </c>
      <c r="K2529" s="3">
        <v>6077366</v>
      </c>
      <c r="L2529" s="3" t="s">
        <v>229</v>
      </c>
      <c r="M2529" s="3">
        <v>0</v>
      </c>
      <c r="N2529" s="3" t="s">
        <v>3660</v>
      </c>
      <c r="O2529" s="3" t="s">
        <v>23308</v>
      </c>
      <c r="P2529" s="8">
        <v>37987</v>
      </c>
      <c r="Q2529" s="3" t="s">
        <v>18731</v>
      </c>
      <c r="R2529" s="5" t="s">
        <v>23310</v>
      </c>
      <c r="S2529" s="3" t="s">
        <v>792</v>
      </c>
      <c r="T2529" s="3" t="s">
        <v>412</v>
      </c>
      <c r="V2529" s="3">
        <v>114</v>
      </c>
      <c r="W2529" s="3">
        <v>111</v>
      </c>
      <c r="X2529" s="3">
        <v>12</v>
      </c>
      <c r="Y2529" s="3">
        <v>2527</v>
      </c>
      <c r="Z2529" s="3" t="s">
        <v>229</v>
      </c>
      <c r="AA2529" s="3">
        <v>12</v>
      </c>
      <c r="AB2529" s="3">
        <v>9</v>
      </c>
      <c r="AC2529" s="3">
        <v>6077366</v>
      </c>
      <c r="AD2529" s="3">
        <v>2435064</v>
      </c>
      <c r="AE2529" s="3" t="s">
        <v>742</v>
      </c>
      <c r="AF2529" s="3">
        <v>25</v>
      </c>
      <c r="AG2529" s="3">
        <v>17</v>
      </c>
    </row>
    <row r="2530" spans="1:33" ht="15.75" customHeight="1" x14ac:dyDescent="0.15">
      <c r="A2530" s="3">
        <v>25015</v>
      </c>
      <c r="B2530" s="3">
        <v>2528</v>
      </c>
      <c r="C2530" s="3">
        <v>6</v>
      </c>
      <c r="D2530" s="3" t="s">
        <v>3663</v>
      </c>
      <c r="E2530" s="3" t="s">
        <v>23312</v>
      </c>
      <c r="F2530" s="3" t="s">
        <v>657</v>
      </c>
      <c r="G2530" s="3" t="s">
        <v>246</v>
      </c>
      <c r="H2530" s="3" t="s">
        <v>13842</v>
      </c>
      <c r="I2530" s="3" t="s">
        <v>240</v>
      </c>
      <c r="J2530" s="3">
        <v>149.42449999999999</v>
      </c>
      <c r="K2530" s="3">
        <v>2122296</v>
      </c>
      <c r="L2530" s="3" t="s">
        <v>40</v>
      </c>
      <c r="M2530" s="3">
        <v>0</v>
      </c>
      <c r="N2530" s="3" t="s">
        <v>3663</v>
      </c>
      <c r="O2530" s="3" t="s">
        <v>23312</v>
      </c>
      <c r="P2530" s="8">
        <v>39814</v>
      </c>
      <c r="Q2530" s="3" t="s">
        <v>18737</v>
      </c>
      <c r="R2530" s="5" t="s">
        <v>23313</v>
      </c>
      <c r="S2530" s="3" t="s">
        <v>13842</v>
      </c>
      <c r="T2530" s="3" t="s">
        <v>246</v>
      </c>
      <c r="V2530" s="3">
        <v>127</v>
      </c>
      <c r="W2530" s="3">
        <v>55</v>
      </c>
      <c r="X2530" s="3">
        <v>127</v>
      </c>
      <c r="Y2530" s="3">
        <v>2528</v>
      </c>
      <c r="Z2530" s="3" t="s">
        <v>40</v>
      </c>
      <c r="AA2530" s="3">
        <v>6</v>
      </c>
      <c r="AB2530" s="3">
        <v>3</v>
      </c>
      <c r="AC2530" s="3">
        <v>2122296</v>
      </c>
      <c r="AD2530" s="3">
        <v>850877</v>
      </c>
      <c r="AE2530" s="3" t="s">
        <v>240</v>
      </c>
      <c r="AF2530" s="3">
        <v>4</v>
      </c>
      <c r="AG2530" s="3">
        <v>18</v>
      </c>
    </row>
    <row r="2531" spans="1:33" ht="15.75" customHeight="1" x14ac:dyDescent="0.15">
      <c r="A2531" s="3">
        <v>21785</v>
      </c>
      <c r="B2531" s="3">
        <v>2529</v>
      </c>
      <c r="C2531" s="3">
        <v>150</v>
      </c>
      <c r="D2531" s="3" t="s">
        <v>3665</v>
      </c>
      <c r="E2531" s="3" t="s">
        <v>23315</v>
      </c>
      <c r="F2531" s="3" t="s">
        <v>1438</v>
      </c>
      <c r="G2531" s="3" t="s">
        <v>495</v>
      </c>
      <c r="H2531" s="3" t="s">
        <v>2566</v>
      </c>
      <c r="I2531" s="3" t="s">
        <v>2566</v>
      </c>
      <c r="J2531" s="3">
        <v>149.29929999999999</v>
      </c>
      <c r="K2531" s="3">
        <v>202451000</v>
      </c>
      <c r="L2531" s="3" t="s">
        <v>101</v>
      </c>
      <c r="M2531" s="3">
        <v>3</v>
      </c>
      <c r="N2531" s="3" t="s">
        <v>3665</v>
      </c>
      <c r="O2531" s="3" t="s">
        <v>23315</v>
      </c>
      <c r="P2531" s="3" t="s">
        <v>835</v>
      </c>
      <c r="Q2531" s="3" t="s">
        <v>18744</v>
      </c>
      <c r="R2531" s="5" t="s">
        <v>23316</v>
      </c>
      <c r="S2531" s="3" t="s">
        <v>2566</v>
      </c>
      <c r="T2531" s="3" t="s">
        <v>495</v>
      </c>
      <c r="V2531" s="3">
        <v>65</v>
      </c>
      <c r="W2531" s="3">
        <v>17</v>
      </c>
      <c r="X2531" s="3">
        <v>127</v>
      </c>
      <c r="Y2531" s="3">
        <v>2529</v>
      </c>
      <c r="Z2531" s="3" t="s">
        <v>101</v>
      </c>
      <c r="AA2531" s="3">
        <v>150</v>
      </c>
      <c r="AB2531" s="3">
        <v>150</v>
      </c>
      <c r="AC2531" s="3">
        <v>202451000</v>
      </c>
      <c r="AD2531" s="3">
        <v>81208000</v>
      </c>
      <c r="AE2531" s="3" t="s">
        <v>2566</v>
      </c>
      <c r="AF2531" s="3">
        <v>10</v>
      </c>
      <c r="AG2531" s="3">
        <v>47</v>
      </c>
    </row>
    <row r="2532" spans="1:33" ht="15.75" customHeight="1" x14ac:dyDescent="0.15">
      <c r="A2532" s="3">
        <v>22135</v>
      </c>
      <c r="B2532" s="3">
        <v>2530</v>
      </c>
      <c r="C2532" s="3">
        <v>31</v>
      </c>
      <c r="D2532" s="3" t="s">
        <v>3668</v>
      </c>
      <c r="E2532" s="3" t="s">
        <v>23318</v>
      </c>
      <c r="F2532" s="3" t="s">
        <v>5738</v>
      </c>
      <c r="G2532" s="3" t="s">
        <v>599</v>
      </c>
      <c r="H2532" s="3" t="s">
        <v>3354</v>
      </c>
      <c r="I2532" s="3" t="s">
        <v>3354</v>
      </c>
      <c r="J2532" s="3">
        <v>149.13390000000001</v>
      </c>
      <c r="K2532" s="3">
        <v>7888914</v>
      </c>
      <c r="L2532" s="3" t="s">
        <v>59</v>
      </c>
      <c r="M2532" s="3">
        <v>2</v>
      </c>
      <c r="N2532" s="3" t="s">
        <v>3668</v>
      </c>
      <c r="O2532" s="3" t="s">
        <v>23318</v>
      </c>
      <c r="P2532" s="3" t="s">
        <v>987</v>
      </c>
      <c r="Q2532" s="3" t="s">
        <v>18751</v>
      </c>
      <c r="R2532" s="5" t="s">
        <v>23320</v>
      </c>
      <c r="S2532" s="3" t="s">
        <v>3354</v>
      </c>
      <c r="T2532" s="3" t="s">
        <v>599</v>
      </c>
      <c r="V2532" s="3">
        <v>48</v>
      </c>
      <c r="W2532" s="3">
        <v>45</v>
      </c>
      <c r="X2532" s="3">
        <v>127</v>
      </c>
      <c r="Y2532" s="3">
        <v>2530</v>
      </c>
      <c r="Z2532" s="3" t="s">
        <v>59</v>
      </c>
      <c r="AA2532" s="3">
        <v>31</v>
      </c>
      <c r="AB2532" s="3">
        <v>11</v>
      </c>
      <c r="AC2532" s="3">
        <v>7888914</v>
      </c>
      <c r="AD2532" s="3">
        <v>3166536</v>
      </c>
      <c r="AE2532" s="3" t="s">
        <v>3354</v>
      </c>
      <c r="AF2532" s="3">
        <v>17</v>
      </c>
      <c r="AG2532" s="3">
        <v>13</v>
      </c>
    </row>
    <row r="2533" spans="1:33" ht="15.75" customHeight="1" x14ac:dyDescent="0.15">
      <c r="A2533" s="3">
        <v>20467</v>
      </c>
      <c r="B2533" s="3">
        <v>2531</v>
      </c>
      <c r="C2533" s="3">
        <v>35</v>
      </c>
      <c r="D2533" s="3" t="s">
        <v>3671</v>
      </c>
      <c r="E2533" s="3" t="s">
        <v>23322</v>
      </c>
      <c r="F2533" s="3" t="s">
        <v>1193</v>
      </c>
      <c r="G2533" s="3" t="s">
        <v>564</v>
      </c>
      <c r="H2533" s="3" t="s">
        <v>391</v>
      </c>
      <c r="I2533" s="3" t="s">
        <v>2049</v>
      </c>
      <c r="J2533" s="3">
        <v>149.10169999999999</v>
      </c>
      <c r="K2533" s="3">
        <v>5446836</v>
      </c>
      <c r="L2533" s="3" t="s">
        <v>226</v>
      </c>
      <c r="M2533" s="3">
        <v>3</v>
      </c>
      <c r="N2533" s="3" t="s">
        <v>3671</v>
      </c>
      <c r="O2533" s="3" t="s">
        <v>23322</v>
      </c>
      <c r="P2533" s="3" t="s">
        <v>1101</v>
      </c>
      <c r="Q2533" s="3" t="s">
        <v>18756</v>
      </c>
      <c r="R2533" s="5" t="s">
        <v>23324</v>
      </c>
      <c r="S2533" s="3" t="s">
        <v>391</v>
      </c>
      <c r="T2533" s="3" t="s">
        <v>564</v>
      </c>
      <c r="V2533" s="3">
        <v>67</v>
      </c>
      <c r="W2533" s="3">
        <v>30</v>
      </c>
      <c r="X2533" s="3">
        <v>31</v>
      </c>
      <c r="Y2533" s="3">
        <v>2531</v>
      </c>
      <c r="Z2533" s="3" t="s">
        <v>226</v>
      </c>
      <c r="AA2533" s="3">
        <v>35</v>
      </c>
      <c r="AB2533" s="3">
        <v>10</v>
      </c>
      <c r="AC2533" s="3">
        <v>5446836</v>
      </c>
      <c r="AD2533" s="3">
        <v>2186591</v>
      </c>
      <c r="AE2533" s="3" t="s">
        <v>2049</v>
      </c>
      <c r="AF2533" s="3">
        <v>24</v>
      </c>
      <c r="AG2533" s="3">
        <v>35</v>
      </c>
    </row>
    <row r="2534" spans="1:33" ht="15.75" customHeight="1" x14ac:dyDescent="0.15">
      <c r="A2534" s="3">
        <v>25611</v>
      </c>
      <c r="B2534" s="3">
        <v>2532</v>
      </c>
      <c r="C2534" s="3">
        <v>18</v>
      </c>
      <c r="D2534" s="3" t="s">
        <v>3673</v>
      </c>
      <c r="E2534" s="3" t="s">
        <v>23325</v>
      </c>
      <c r="F2534" s="3" t="s">
        <v>947</v>
      </c>
      <c r="G2534" s="3" t="s">
        <v>389</v>
      </c>
      <c r="H2534" s="3" t="s">
        <v>2448</v>
      </c>
      <c r="I2534" s="3" t="s">
        <v>1421</v>
      </c>
      <c r="J2534" s="3">
        <v>149.077</v>
      </c>
      <c r="K2534" s="3">
        <v>2605345</v>
      </c>
      <c r="L2534" s="3" t="s">
        <v>40</v>
      </c>
      <c r="M2534" s="3">
        <v>0</v>
      </c>
      <c r="N2534" s="3" t="s">
        <v>3673</v>
      </c>
      <c r="O2534" s="3" t="s">
        <v>23325</v>
      </c>
      <c r="P2534" s="8">
        <v>39448</v>
      </c>
      <c r="Q2534" s="3" t="s">
        <v>18762</v>
      </c>
      <c r="R2534" s="5" t="s">
        <v>23327</v>
      </c>
      <c r="S2534" s="3" t="s">
        <v>2448</v>
      </c>
      <c r="T2534" s="3" t="s">
        <v>389</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15">
      <c r="A2535" s="3">
        <v>17425</v>
      </c>
      <c r="B2535" s="3">
        <v>2533</v>
      </c>
      <c r="C2535" s="3">
        <v>325</v>
      </c>
      <c r="D2535" s="3" t="s">
        <v>3674</v>
      </c>
      <c r="E2535" s="3" t="s">
        <v>23328</v>
      </c>
      <c r="F2535" s="3" t="s">
        <v>5738</v>
      </c>
      <c r="G2535" s="3" t="s">
        <v>599</v>
      </c>
      <c r="H2535" s="3" t="s">
        <v>13850</v>
      </c>
      <c r="I2535" s="3" t="s">
        <v>3354</v>
      </c>
      <c r="J2535" s="3">
        <v>148.9948</v>
      </c>
      <c r="K2535" s="3">
        <v>48424530</v>
      </c>
      <c r="L2535" s="3" t="s">
        <v>162</v>
      </c>
      <c r="M2535" s="3">
        <v>4</v>
      </c>
      <c r="N2535" s="3" t="s">
        <v>3674</v>
      </c>
      <c r="O2535" s="3" t="s">
        <v>23328</v>
      </c>
      <c r="P2535" s="3" t="s">
        <v>1000</v>
      </c>
      <c r="Q2535" s="3" t="s">
        <v>18767</v>
      </c>
      <c r="R2535" s="5" t="s">
        <v>23330</v>
      </c>
      <c r="S2535" s="3" t="s">
        <v>13850</v>
      </c>
      <c r="T2535" s="3" t="s">
        <v>599</v>
      </c>
      <c r="V2535" s="3">
        <v>49</v>
      </c>
      <c r="W2535" s="3">
        <v>46</v>
      </c>
      <c r="X2535" s="3">
        <v>127</v>
      </c>
      <c r="Y2535" s="3">
        <v>2533</v>
      </c>
      <c r="Z2535" s="3" t="s">
        <v>162</v>
      </c>
      <c r="AA2535" s="3">
        <v>325</v>
      </c>
      <c r="AB2535" s="3">
        <v>138</v>
      </c>
      <c r="AC2535" s="3">
        <v>48424530</v>
      </c>
      <c r="AD2535" s="3">
        <v>19448012</v>
      </c>
      <c r="AE2535" s="3" t="s">
        <v>3354</v>
      </c>
      <c r="AF2535" s="3">
        <v>8</v>
      </c>
      <c r="AG2535" s="3">
        <v>13</v>
      </c>
    </row>
    <row r="2536" spans="1:33" ht="15.75" customHeight="1" x14ac:dyDescent="0.15">
      <c r="A2536" s="3">
        <v>24601</v>
      </c>
      <c r="B2536" s="3">
        <v>2534</v>
      </c>
      <c r="C2536" s="3">
        <v>416</v>
      </c>
      <c r="D2536" s="3" t="s">
        <v>3677</v>
      </c>
      <c r="E2536" s="3" t="s">
        <v>23332</v>
      </c>
      <c r="F2536" s="3" t="s">
        <v>1214</v>
      </c>
      <c r="G2536" s="3" t="s">
        <v>607</v>
      </c>
      <c r="H2536" s="3" t="s">
        <v>13660</v>
      </c>
      <c r="I2536" s="3" t="s">
        <v>18775</v>
      </c>
      <c r="J2536" s="3">
        <v>148.9931</v>
      </c>
      <c r="K2536" s="3">
        <v>20606001</v>
      </c>
      <c r="L2536" s="3" t="s">
        <v>59</v>
      </c>
      <c r="M2536" s="3">
        <v>0</v>
      </c>
      <c r="N2536" s="3" t="s">
        <v>3677</v>
      </c>
      <c r="O2536" s="3" t="s">
        <v>23332</v>
      </c>
      <c r="P2536" s="3" t="s">
        <v>1350</v>
      </c>
      <c r="Q2536" s="3" t="s">
        <v>18770</v>
      </c>
      <c r="R2536" s="5" t="s">
        <v>23334</v>
      </c>
      <c r="S2536" s="3" t="s">
        <v>13660</v>
      </c>
      <c r="T2536" s="3" t="s">
        <v>607</v>
      </c>
      <c r="V2536" s="3">
        <v>9</v>
      </c>
      <c r="W2536" s="3">
        <v>0</v>
      </c>
      <c r="X2536" s="3">
        <v>127</v>
      </c>
      <c r="Y2536" s="3">
        <v>2534</v>
      </c>
      <c r="Z2536" s="3" t="s">
        <v>59</v>
      </c>
      <c r="AA2536" s="3">
        <v>416</v>
      </c>
      <c r="AB2536" s="3">
        <v>207</v>
      </c>
      <c r="AC2536" s="3">
        <v>20606001</v>
      </c>
      <c r="AD2536" s="3">
        <v>8275731</v>
      </c>
      <c r="AF2536" s="3">
        <v>17</v>
      </c>
      <c r="AG2536" s="3">
        <v>174</v>
      </c>
    </row>
    <row r="2537" spans="1:33" ht="15.75" customHeight="1" x14ac:dyDescent="0.15">
      <c r="A2537" s="3">
        <v>21791</v>
      </c>
      <c r="B2537" s="3">
        <v>2535</v>
      </c>
      <c r="C2537" s="3">
        <v>145</v>
      </c>
      <c r="D2537" s="3" t="s">
        <v>3679</v>
      </c>
      <c r="E2537" s="3" t="s">
        <v>23336</v>
      </c>
      <c r="F2537" s="3" t="s">
        <v>331</v>
      </c>
      <c r="G2537" s="3" t="s">
        <v>167</v>
      </c>
      <c r="H2537" s="3" t="s">
        <v>13855</v>
      </c>
      <c r="I2537" s="3" t="s">
        <v>283</v>
      </c>
      <c r="J2537" s="3">
        <v>148.88589999999999</v>
      </c>
      <c r="K2537" s="3">
        <v>34402015</v>
      </c>
      <c r="L2537" s="3" t="s">
        <v>101</v>
      </c>
      <c r="M2537" s="3">
        <v>2</v>
      </c>
      <c r="N2537" s="3" t="s">
        <v>3679</v>
      </c>
      <c r="O2537" s="3" t="s">
        <v>23336</v>
      </c>
      <c r="P2537" s="3" t="s">
        <v>787</v>
      </c>
      <c r="Q2537" s="3" t="s">
        <v>18781</v>
      </c>
      <c r="R2537" s="5" t="s">
        <v>23338</v>
      </c>
      <c r="S2537" s="3" t="s">
        <v>13855</v>
      </c>
      <c r="T2537" s="3" t="s">
        <v>167</v>
      </c>
      <c r="V2537" s="3">
        <v>127</v>
      </c>
      <c r="W2537" s="3">
        <v>63</v>
      </c>
      <c r="X2537" s="3">
        <v>127</v>
      </c>
      <c r="Y2537" s="3">
        <v>2535</v>
      </c>
      <c r="Z2537" s="3" t="s">
        <v>101</v>
      </c>
      <c r="AA2537" s="3">
        <v>145</v>
      </c>
      <c r="AB2537" s="3">
        <v>55</v>
      </c>
      <c r="AC2537" s="3">
        <v>34402015</v>
      </c>
      <c r="AD2537" s="3">
        <v>13822405</v>
      </c>
      <c r="AE2537" s="3" t="s">
        <v>283</v>
      </c>
      <c r="AF2537" s="3">
        <v>10</v>
      </c>
      <c r="AG2537" s="3">
        <v>1</v>
      </c>
    </row>
    <row r="2538" spans="1:33" ht="15.75" customHeight="1" x14ac:dyDescent="0.15">
      <c r="A2538" s="3">
        <v>23869</v>
      </c>
      <c r="B2538" s="3">
        <v>2536</v>
      </c>
      <c r="C2538" s="3">
        <v>43</v>
      </c>
      <c r="D2538" s="3" t="s">
        <v>3680</v>
      </c>
      <c r="E2538" s="3" t="s">
        <v>23340</v>
      </c>
      <c r="F2538" s="3" t="s">
        <v>36</v>
      </c>
      <c r="G2538" s="3" t="s">
        <v>37</v>
      </c>
      <c r="H2538" s="3" t="s">
        <v>7252</v>
      </c>
      <c r="I2538" s="3" t="s">
        <v>7613</v>
      </c>
      <c r="J2538" s="3">
        <v>148.89109999999999</v>
      </c>
      <c r="K2538" s="3">
        <v>4871987</v>
      </c>
      <c r="L2538" s="3" t="s">
        <v>162</v>
      </c>
      <c r="M2538" s="3">
        <v>1</v>
      </c>
      <c r="N2538" s="3" t="s">
        <v>3680</v>
      </c>
      <c r="O2538" s="3" t="s">
        <v>23340</v>
      </c>
      <c r="P2538" s="3" t="s">
        <v>1000</v>
      </c>
      <c r="Q2538" s="3" t="s">
        <v>9426</v>
      </c>
      <c r="R2538" s="5" t="s">
        <v>23342</v>
      </c>
      <c r="S2538" s="3" t="s">
        <v>7252</v>
      </c>
      <c r="T2538" s="3" t="s">
        <v>37</v>
      </c>
      <c r="V2538" s="3">
        <v>127</v>
      </c>
      <c r="W2538" s="3">
        <v>0</v>
      </c>
      <c r="X2538" s="3">
        <v>127</v>
      </c>
      <c r="Y2538" s="3">
        <v>2536</v>
      </c>
      <c r="Z2538" s="3" t="s">
        <v>162</v>
      </c>
      <c r="AA2538" s="3">
        <v>43</v>
      </c>
      <c r="AB2538" s="3">
        <v>17</v>
      </c>
      <c r="AC2538" s="3">
        <v>4871987</v>
      </c>
      <c r="AD2538" s="3">
        <v>1957477</v>
      </c>
      <c r="AF2538" s="3">
        <v>8</v>
      </c>
      <c r="AG2538" s="3">
        <v>87</v>
      </c>
    </row>
    <row r="2539" spans="1:33" ht="15.75" customHeight="1" x14ac:dyDescent="0.15">
      <c r="A2539" s="3">
        <v>1429</v>
      </c>
      <c r="B2539" s="3">
        <v>2537</v>
      </c>
      <c r="C2539" s="3">
        <v>186</v>
      </c>
      <c r="D2539" s="3" t="s">
        <v>3682</v>
      </c>
      <c r="E2539" s="3" t="s">
        <v>23343</v>
      </c>
      <c r="F2539" s="3" t="s">
        <v>269</v>
      </c>
      <c r="G2539" s="3" t="s">
        <v>133</v>
      </c>
      <c r="H2539" s="3" t="s">
        <v>13859</v>
      </c>
      <c r="I2539" s="3" t="s">
        <v>18794</v>
      </c>
      <c r="J2539" s="3">
        <v>148.68090000000001</v>
      </c>
      <c r="K2539" s="3">
        <v>689065000</v>
      </c>
      <c r="L2539" s="3" t="s">
        <v>340</v>
      </c>
      <c r="M2539" s="3">
        <v>6</v>
      </c>
      <c r="N2539" s="3" t="s">
        <v>3682</v>
      </c>
      <c r="O2539" s="3" t="s">
        <v>23343</v>
      </c>
      <c r="P2539" s="3" t="s">
        <v>541</v>
      </c>
      <c r="Q2539" s="3" t="s">
        <v>18791</v>
      </c>
      <c r="R2539" s="5" t="s">
        <v>23345</v>
      </c>
      <c r="S2539" s="3" t="s">
        <v>13859</v>
      </c>
      <c r="T2539" s="3" t="s">
        <v>133</v>
      </c>
      <c r="V2539" s="3">
        <v>69</v>
      </c>
      <c r="W2539" s="3">
        <v>0</v>
      </c>
      <c r="X2539" s="3">
        <v>56</v>
      </c>
      <c r="Y2539" s="3">
        <v>2537</v>
      </c>
      <c r="Z2539" s="3" t="s">
        <v>340</v>
      </c>
      <c r="AA2539" s="3">
        <v>186</v>
      </c>
      <c r="AB2539" s="3">
        <v>115</v>
      </c>
      <c r="AC2539" s="3">
        <v>689065000</v>
      </c>
      <c r="AD2539" s="3">
        <v>277088000</v>
      </c>
      <c r="AF2539" s="3">
        <v>6</v>
      </c>
      <c r="AG2539" s="3">
        <v>191</v>
      </c>
    </row>
    <row r="2540" spans="1:33" ht="15.75" customHeight="1" x14ac:dyDescent="0.15">
      <c r="A2540" s="3">
        <v>25666</v>
      </c>
      <c r="B2540" s="3">
        <v>2538</v>
      </c>
      <c r="C2540" s="3">
        <v>15</v>
      </c>
      <c r="D2540" s="3" t="s">
        <v>3685</v>
      </c>
      <c r="E2540" s="3" t="s">
        <v>23347</v>
      </c>
      <c r="F2540" s="3" t="s">
        <v>855</v>
      </c>
      <c r="G2540" s="3" t="s">
        <v>292</v>
      </c>
      <c r="H2540" s="3" t="s">
        <v>8626</v>
      </c>
      <c r="I2540" s="3" t="s">
        <v>17637</v>
      </c>
      <c r="J2540" s="3">
        <v>148.4211</v>
      </c>
      <c r="K2540" s="3">
        <v>2969966</v>
      </c>
      <c r="L2540" s="3" t="s">
        <v>162</v>
      </c>
      <c r="M2540" s="3">
        <v>0</v>
      </c>
      <c r="N2540" s="3" t="s">
        <v>3685</v>
      </c>
      <c r="O2540" s="3" t="s">
        <v>23347</v>
      </c>
      <c r="P2540" s="8">
        <v>36892</v>
      </c>
      <c r="Q2540" s="3" t="s">
        <v>18799</v>
      </c>
      <c r="R2540" s="5" t="s">
        <v>23349</v>
      </c>
      <c r="S2540" s="3" t="s">
        <v>8626</v>
      </c>
      <c r="T2540" s="3" t="s">
        <v>292</v>
      </c>
      <c r="V2540" s="3">
        <v>88</v>
      </c>
      <c r="W2540" s="3">
        <v>0</v>
      </c>
      <c r="X2540" s="3">
        <v>127</v>
      </c>
      <c r="Y2540" s="3">
        <v>2538</v>
      </c>
      <c r="Z2540" s="3" t="s">
        <v>162</v>
      </c>
      <c r="AA2540" s="3">
        <v>15</v>
      </c>
      <c r="AB2540" s="3">
        <v>15</v>
      </c>
      <c r="AC2540" s="3">
        <v>2969966</v>
      </c>
      <c r="AD2540" s="3">
        <v>1195537</v>
      </c>
      <c r="AF2540" s="3">
        <v>8</v>
      </c>
      <c r="AG2540" s="3">
        <v>305</v>
      </c>
    </row>
    <row r="2541" spans="1:33" ht="15.75" customHeight="1" x14ac:dyDescent="0.15">
      <c r="A2541" s="3">
        <v>21989</v>
      </c>
      <c r="B2541" s="3">
        <v>2539</v>
      </c>
      <c r="C2541" s="3">
        <v>50</v>
      </c>
      <c r="D2541" s="3" t="s">
        <v>3687</v>
      </c>
      <c r="E2541" s="3" t="s">
        <v>23350</v>
      </c>
      <c r="F2541" s="3" t="s">
        <v>1438</v>
      </c>
      <c r="G2541" s="3" t="s">
        <v>495</v>
      </c>
      <c r="H2541" s="3" t="s">
        <v>11653</v>
      </c>
      <c r="I2541" s="3" t="s">
        <v>6851</v>
      </c>
      <c r="J2541" s="3">
        <v>148.29859999999999</v>
      </c>
      <c r="K2541" s="3">
        <v>7796448</v>
      </c>
      <c r="L2541" s="3" t="s">
        <v>162</v>
      </c>
      <c r="M2541" s="3">
        <v>2</v>
      </c>
      <c r="N2541" s="3" t="s">
        <v>3687</v>
      </c>
      <c r="O2541" s="3" t="s">
        <v>23350</v>
      </c>
      <c r="P2541" s="3" t="s">
        <v>381</v>
      </c>
      <c r="Q2541" s="3" t="s">
        <v>18807</v>
      </c>
      <c r="R2541" s="5" t="s">
        <v>23353</v>
      </c>
      <c r="S2541" s="3" t="s">
        <v>11653</v>
      </c>
      <c r="T2541" s="3" t="s">
        <v>495</v>
      </c>
      <c r="V2541" s="3">
        <v>66</v>
      </c>
      <c r="W2541" s="3">
        <v>0</v>
      </c>
      <c r="X2541" s="3">
        <v>127</v>
      </c>
      <c r="Y2541" s="3">
        <v>2539</v>
      </c>
      <c r="Z2541" s="3" t="s">
        <v>162</v>
      </c>
      <c r="AA2541" s="3">
        <v>50</v>
      </c>
      <c r="AB2541" s="3">
        <v>38</v>
      </c>
      <c r="AC2541" s="3">
        <v>7796448</v>
      </c>
      <c r="AD2541" s="3">
        <v>3139949</v>
      </c>
      <c r="AF2541" s="3">
        <v>8</v>
      </c>
      <c r="AG2541" s="3">
        <v>39</v>
      </c>
    </row>
    <row r="2542" spans="1:33" ht="15.75" customHeight="1" x14ac:dyDescent="0.15">
      <c r="A2542" s="3">
        <v>23500</v>
      </c>
      <c r="B2542" s="3">
        <v>2540</v>
      </c>
      <c r="C2542" s="3">
        <v>265</v>
      </c>
      <c r="D2542" s="3" t="s">
        <v>3689</v>
      </c>
      <c r="E2542" s="3" t="s">
        <v>23355</v>
      </c>
      <c r="F2542" s="3" t="s">
        <v>269</v>
      </c>
      <c r="G2542" s="3" t="s">
        <v>133</v>
      </c>
      <c r="H2542" s="3" t="s">
        <v>10739</v>
      </c>
      <c r="I2542" s="3" t="s">
        <v>12490</v>
      </c>
      <c r="J2542" s="3">
        <v>148.27590000000001</v>
      </c>
      <c r="K2542" s="3">
        <v>4479334</v>
      </c>
      <c r="L2542" s="3" t="s">
        <v>59</v>
      </c>
      <c r="M2542" s="3">
        <v>1</v>
      </c>
      <c r="N2542" s="3" t="s">
        <v>3689</v>
      </c>
      <c r="O2542" s="3" t="s">
        <v>23355</v>
      </c>
      <c r="P2542" s="3" t="s">
        <v>41</v>
      </c>
      <c r="Q2542" s="3" t="s">
        <v>18816</v>
      </c>
      <c r="R2542" s="5" t="s">
        <v>23357</v>
      </c>
      <c r="S2542" s="3" t="s">
        <v>10739</v>
      </c>
      <c r="T2542" s="3" t="s">
        <v>133</v>
      </c>
      <c r="V2542" s="3">
        <v>70</v>
      </c>
      <c r="W2542" s="3">
        <v>0</v>
      </c>
      <c r="X2542" s="3">
        <v>127</v>
      </c>
      <c r="Y2542" s="3">
        <v>2540</v>
      </c>
      <c r="Z2542" s="3" t="s">
        <v>59</v>
      </c>
      <c r="AA2542" s="3">
        <v>265</v>
      </c>
      <c r="AB2542" s="3">
        <v>121</v>
      </c>
      <c r="AC2542" s="3">
        <v>4479334</v>
      </c>
      <c r="AD2542" s="3">
        <v>1804176</v>
      </c>
      <c r="AF2542" s="3">
        <v>17</v>
      </c>
      <c r="AG2542" s="3">
        <v>299</v>
      </c>
    </row>
    <row r="2543" spans="1:33" ht="15.75" customHeight="1" x14ac:dyDescent="0.15">
      <c r="A2543" s="3">
        <v>18124</v>
      </c>
      <c r="B2543" s="3">
        <v>2541</v>
      </c>
      <c r="C2543" s="3">
        <v>52</v>
      </c>
      <c r="D2543" s="3" t="s">
        <v>3691</v>
      </c>
      <c r="E2543" s="3" t="s">
        <v>23359</v>
      </c>
      <c r="F2543" s="3" t="s">
        <v>947</v>
      </c>
      <c r="G2543" s="3" t="s">
        <v>389</v>
      </c>
      <c r="H2543" s="3" t="s">
        <v>391</v>
      </c>
      <c r="I2543" s="3" t="s">
        <v>392</v>
      </c>
      <c r="J2543" s="3">
        <v>148.25190000000001</v>
      </c>
      <c r="K2543" s="3">
        <v>44787561</v>
      </c>
      <c r="L2543" s="3" t="s">
        <v>71</v>
      </c>
      <c r="M2543" s="3">
        <v>4</v>
      </c>
      <c r="N2543" s="3" t="s">
        <v>3691</v>
      </c>
      <c r="O2543" s="3" t="s">
        <v>23359</v>
      </c>
      <c r="P2543" s="3" t="s">
        <v>987</v>
      </c>
      <c r="Q2543" s="3" t="s">
        <v>18829</v>
      </c>
      <c r="R2543" s="5" t="s">
        <v>23361</v>
      </c>
      <c r="S2543" s="3" t="s">
        <v>391</v>
      </c>
      <c r="T2543" s="3" t="s">
        <v>389</v>
      </c>
      <c r="V2543" s="3">
        <v>31</v>
      </c>
      <c r="W2543" s="3">
        <v>0</v>
      </c>
      <c r="X2543" s="3">
        <v>127</v>
      </c>
      <c r="Y2543" s="3">
        <v>2541</v>
      </c>
      <c r="Z2543" s="3" t="s">
        <v>71</v>
      </c>
      <c r="AA2543" s="3">
        <v>52</v>
      </c>
      <c r="AB2543" s="3">
        <v>30</v>
      </c>
      <c r="AC2543" s="3">
        <v>44787561</v>
      </c>
      <c r="AD2543" s="3">
        <v>18041179</v>
      </c>
      <c r="AF2543" s="3">
        <v>5</v>
      </c>
      <c r="AG2543" s="3">
        <v>62</v>
      </c>
    </row>
    <row r="2544" spans="1:33" ht="15.75" customHeight="1" x14ac:dyDescent="0.15">
      <c r="A2544" s="3">
        <v>424</v>
      </c>
      <c r="B2544" s="3">
        <v>2542</v>
      </c>
      <c r="C2544" s="3">
        <v>111</v>
      </c>
      <c r="D2544" s="3" t="s">
        <v>3692</v>
      </c>
      <c r="E2544" s="3" t="s">
        <v>23362</v>
      </c>
      <c r="F2544" s="3" t="s">
        <v>269</v>
      </c>
      <c r="G2544" s="3" t="s">
        <v>133</v>
      </c>
      <c r="H2544" s="3" t="s">
        <v>189</v>
      </c>
      <c r="I2544" s="3" t="s">
        <v>190</v>
      </c>
      <c r="J2544" s="3">
        <v>148.24780000000001</v>
      </c>
      <c r="K2544" s="3">
        <v>44407502</v>
      </c>
      <c r="L2544" s="3" t="s">
        <v>59</v>
      </c>
      <c r="M2544" s="3">
        <v>2</v>
      </c>
      <c r="N2544" s="3" t="s">
        <v>3692</v>
      </c>
      <c r="O2544" s="3" t="s">
        <v>23362</v>
      </c>
      <c r="P2544" s="3" t="s">
        <v>835</v>
      </c>
      <c r="Q2544" s="3" t="s">
        <v>18833</v>
      </c>
      <c r="R2544" s="5" t="s">
        <v>23363</v>
      </c>
      <c r="S2544" s="3" t="s">
        <v>189</v>
      </c>
      <c r="T2544" s="3" t="s">
        <v>133</v>
      </c>
      <c r="V2544" s="3">
        <v>71</v>
      </c>
      <c r="W2544" s="3">
        <v>0</v>
      </c>
      <c r="X2544" s="3">
        <v>127</v>
      </c>
      <c r="Y2544" s="3">
        <v>2542</v>
      </c>
      <c r="Z2544" s="3" t="s">
        <v>59</v>
      </c>
      <c r="AA2544" s="3">
        <v>111</v>
      </c>
      <c r="AB2544" s="3">
        <v>40</v>
      </c>
      <c r="AC2544" s="3">
        <v>44407502</v>
      </c>
      <c r="AD2544" s="3">
        <v>17888379</v>
      </c>
      <c r="AF2544" s="3">
        <v>17</v>
      </c>
      <c r="AG2544" s="3">
        <v>36</v>
      </c>
    </row>
    <row r="2545" spans="1:33" ht="15.75" customHeight="1" x14ac:dyDescent="0.15">
      <c r="A2545" s="3">
        <v>3785</v>
      </c>
      <c r="B2545" s="3">
        <v>2543</v>
      </c>
      <c r="C2545" s="3">
        <v>49</v>
      </c>
      <c r="D2545" s="3" t="s">
        <v>3694</v>
      </c>
      <c r="E2545" s="3" t="s">
        <v>23365</v>
      </c>
      <c r="F2545" s="3" t="s">
        <v>475</v>
      </c>
      <c r="G2545" s="3" t="s">
        <v>277</v>
      </c>
      <c r="H2545" s="3" t="s">
        <v>475</v>
      </c>
      <c r="I2545" s="3" t="s">
        <v>203</v>
      </c>
      <c r="J2545" s="3">
        <v>148.16589999999999</v>
      </c>
      <c r="K2545" s="3">
        <v>37918253</v>
      </c>
      <c r="L2545" s="3" t="s">
        <v>229</v>
      </c>
      <c r="M2545" s="3">
        <v>5</v>
      </c>
      <c r="N2545" s="3" t="s">
        <v>3694</v>
      </c>
      <c r="O2545" s="3" t="s">
        <v>23365</v>
      </c>
      <c r="P2545" s="3" t="s">
        <v>787</v>
      </c>
      <c r="Q2545" s="3" t="s">
        <v>7201</v>
      </c>
      <c r="R2545" s="5" t="s">
        <v>23366</v>
      </c>
      <c r="S2545" s="3" t="s">
        <v>475</v>
      </c>
      <c r="T2545" s="3" t="s">
        <v>277</v>
      </c>
      <c r="V2545" s="3">
        <v>127</v>
      </c>
      <c r="W2545" s="3">
        <v>127</v>
      </c>
      <c r="X2545" s="3">
        <v>13</v>
      </c>
      <c r="Y2545" s="3">
        <v>2543</v>
      </c>
      <c r="Z2545" s="3" t="s">
        <v>229</v>
      </c>
      <c r="AA2545" s="3">
        <v>49</v>
      </c>
      <c r="AB2545" s="3">
        <v>29</v>
      </c>
      <c r="AC2545" s="3">
        <v>37918253</v>
      </c>
      <c r="AD2545" s="3">
        <v>15279400</v>
      </c>
      <c r="AE2545" s="3" t="s">
        <v>203</v>
      </c>
      <c r="AF2545" s="3">
        <v>25</v>
      </c>
      <c r="AG2545" s="3">
        <v>9</v>
      </c>
    </row>
    <row r="2546" spans="1:33" ht="15.75" customHeight="1" x14ac:dyDescent="0.15">
      <c r="A2546" s="3">
        <v>1760</v>
      </c>
      <c r="B2546" s="3">
        <v>2544</v>
      </c>
      <c r="C2546" s="3">
        <v>445</v>
      </c>
      <c r="D2546" s="3" t="s">
        <v>3696</v>
      </c>
      <c r="E2546" s="3" t="s">
        <v>23368</v>
      </c>
      <c r="F2546" s="3" t="s">
        <v>36</v>
      </c>
      <c r="G2546" s="3" t="s">
        <v>37</v>
      </c>
      <c r="H2546" s="3" t="s">
        <v>10515</v>
      </c>
      <c r="I2546" s="3" t="s">
        <v>39</v>
      </c>
      <c r="J2546" s="3">
        <v>148.1456</v>
      </c>
      <c r="K2546" s="3">
        <v>60818000</v>
      </c>
      <c r="L2546" s="3" t="s">
        <v>66</v>
      </c>
      <c r="M2546" s="3">
        <v>4</v>
      </c>
      <c r="N2546" s="3" t="s">
        <v>3696</v>
      </c>
      <c r="O2546" s="3" t="s">
        <v>23368</v>
      </c>
      <c r="P2546" s="3" t="s">
        <v>1063</v>
      </c>
      <c r="Q2546" s="3" t="s">
        <v>12391</v>
      </c>
      <c r="R2546" s="5" t="s">
        <v>23370</v>
      </c>
      <c r="S2546" s="3" t="s">
        <v>10515</v>
      </c>
      <c r="T2546" s="3" t="s">
        <v>37</v>
      </c>
      <c r="V2546" s="3">
        <v>127</v>
      </c>
      <c r="W2546" s="3">
        <v>127</v>
      </c>
      <c r="X2546" s="3">
        <v>127</v>
      </c>
      <c r="Y2546" s="3">
        <v>2544</v>
      </c>
      <c r="Z2546" s="3" t="s">
        <v>66</v>
      </c>
      <c r="AA2546" s="3">
        <v>445</v>
      </c>
      <c r="AB2546" s="3">
        <v>174</v>
      </c>
      <c r="AC2546" s="3">
        <v>60818000</v>
      </c>
      <c r="AD2546" s="3">
        <v>24509000</v>
      </c>
      <c r="AE2546" s="3" t="s">
        <v>39</v>
      </c>
      <c r="AF2546" s="3">
        <v>9</v>
      </c>
      <c r="AG2546" s="3">
        <v>2</v>
      </c>
    </row>
    <row r="2547" spans="1:33" ht="15.75" customHeight="1" x14ac:dyDescent="0.15">
      <c r="A2547" s="3">
        <v>21964</v>
      </c>
      <c r="B2547" s="3">
        <v>2545</v>
      </c>
      <c r="C2547" s="3">
        <v>18</v>
      </c>
      <c r="D2547" s="3" t="s">
        <v>3698</v>
      </c>
      <c r="E2547" s="3" t="s">
        <v>23371</v>
      </c>
      <c r="F2547" s="3" t="s">
        <v>36</v>
      </c>
      <c r="G2547" s="3" t="s">
        <v>37</v>
      </c>
      <c r="H2547" s="3" t="s">
        <v>7083</v>
      </c>
      <c r="I2547" s="3" t="s">
        <v>39</v>
      </c>
      <c r="J2547" s="3">
        <v>148.1481</v>
      </c>
      <c r="K2547" s="3">
        <v>2680000</v>
      </c>
      <c r="L2547" s="3" t="s">
        <v>86</v>
      </c>
      <c r="M2547" s="3">
        <v>2</v>
      </c>
      <c r="N2547" s="3" t="s">
        <v>3698</v>
      </c>
      <c r="O2547" s="3" t="s">
        <v>23371</v>
      </c>
      <c r="P2547" s="3" t="s">
        <v>9988</v>
      </c>
      <c r="Q2547" s="3" t="s">
        <v>11879</v>
      </c>
      <c r="R2547" s="5" t="s">
        <v>23373</v>
      </c>
      <c r="S2547" s="3" t="s">
        <v>7083</v>
      </c>
      <c r="T2547" s="3" t="s">
        <v>37</v>
      </c>
      <c r="V2547" s="3">
        <v>127</v>
      </c>
      <c r="W2547" s="3">
        <v>127</v>
      </c>
      <c r="X2547" s="3">
        <v>72</v>
      </c>
      <c r="Y2547" s="3">
        <v>2545</v>
      </c>
      <c r="Z2547" s="3" t="s">
        <v>86</v>
      </c>
      <c r="AA2547" s="3">
        <v>18</v>
      </c>
      <c r="AB2547" s="3">
        <v>8</v>
      </c>
      <c r="AC2547" s="3">
        <v>2680000</v>
      </c>
      <c r="AD2547" s="3">
        <v>1080000</v>
      </c>
      <c r="AE2547" s="3" t="s">
        <v>39</v>
      </c>
      <c r="AF2547" s="3">
        <v>16</v>
      </c>
      <c r="AG2547" s="3">
        <v>2</v>
      </c>
    </row>
    <row r="2548" spans="1:33" ht="15.75" customHeight="1" x14ac:dyDescent="0.15">
      <c r="A2548" s="3">
        <v>26272</v>
      </c>
      <c r="B2548" s="3">
        <v>2546</v>
      </c>
      <c r="C2548" s="3">
        <v>22</v>
      </c>
      <c r="D2548" s="3" t="s">
        <v>3700</v>
      </c>
      <c r="E2548" s="3" t="s">
        <v>23375</v>
      </c>
      <c r="F2548" s="3" t="s">
        <v>931</v>
      </c>
      <c r="G2548" s="3" t="s">
        <v>378</v>
      </c>
      <c r="H2548" s="3" t="s">
        <v>13877</v>
      </c>
      <c r="I2548" s="3" t="s">
        <v>11578</v>
      </c>
      <c r="J2548" s="3">
        <v>148.07419999999999</v>
      </c>
      <c r="K2548" s="3">
        <v>2880588</v>
      </c>
      <c r="L2548" s="3" t="s">
        <v>335</v>
      </c>
      <c r="M2548" s="3">
        <v>0</v>
      </c>
      <c r="N2548" s="3" t="s">
        <v>3700</v>
      </c>
      <c r="O2548" s="3" t="s">
        <v>23375</v>
      </c>
      <c r="P2548" s="8">
        <v>39083</v>
      </c>
      <c r="Q2548" s="3" t="s">
        <v>18851</v>
      </c>
      <c r="R2548" s="5" t="s">
        <v>23377</v>
      </c>
      <c r="S2548" s="3" t="s">
        <v>13877</v>
      </c>
      <c r="T2548" s="3" t="s">
        <v>378</v>
      </c>
      <c r="V2548" s="3">
        <v>34</v>
      </c>
      <c r="W2548" s="3">
        <v>0</v>
      </c>
      <c r="X2548" s="3">
        <v>79</v>
      </c>
      <c r="Y2548" s="3">
        <v>2546</v>
      </c>
      <c r="Z2548" s="3" t="s">
        <v>335</v>
      </c>
      <c r="AA2548" s="3">
        <v>22</v>
      </c>
      <c r="AB2548" s="3">
        <v>15</v>
      </c>
      <c r="AC2548" s="3">
        <v>2880588</v>
      </c>
      <c r="AD2548" s="3">
        <v>1161180</v>
      </c>
      <c r="AF2548" s="3">
        <v>21</v>
      </c>
      <c r="AG2548" s="3">
        <v>641</v>
      </c>
    </row>
    <row r="2549" spans="1:33" ht="15.75" customHeight="1" x14ac:dyDescent="0.15">
      <c r="A2549" s="3">
        <v>24635</v>
      </c>
      <c r="B2549" s="3">
        <v>2547</v>
      </c>
      <c r="C2549" s="3">
        <v>67</v>
      </c>
      <c r="D2549" s="3" t="s">
        <v>3701</v>
      </c>
      <c r="E2549" s="3" t="s">
        <v>23378</v>
      </c>
      <c r="F2549" s="3" t="s">
        <v>21189</v>
      </c>
      <c r="G2549" s="3" t="s">
        <v>915</v>
      </c>
      <c r="H2549" s="3" t="s">
        <v>13879</v>
      </c>
      <c r="I2549" s="3" t="s">
        <v>18860</v>
      </c>
      <c r="J2549" s="3">
        <v>148.0427</v>
      </c>
      <c r="K2549" s="3">
        <v>15384246</v>
      </c>
      <c r="L2549" s="3" t="s">
        <v>364</v>
      </c>
      <c r="M2549" s="3">
        <v>0</v>
      </c>
      <c r="N2549" s="3" t="s">
        <v>3701</v>
      </c>
      <c r="O2549" s="3" t="s">
        <v>23378</v>
      </c>
      <c r="P2549" s="3" t="s">
        <v>3926</v>
      </c>
      <c r="Q2549" s="3" t="s">
        <v>18858</v>
      </c>
      <c r="R2549" s="5" t="s">
        <v>23380</v>
      </c>
      <c r="S2549" s="3" t="s">
        <v>13879</v>
      </c>
      <c r="T2549" s="3" t="s">
        <v>915</v>
      </c>
      <c r="V2549" s="3">
        <v>3</v>
      </c>
      <c r="W2549" s="3">
        <v>0</v>
      </c>
      <c r="X2549" s="3">
        <v>112</v>
      </c>
      <c r="Y2549" s="3">
        <v>2547</v>
      </c>
      <c r="Z2549" s="3" t="s">
        <v>364</v>
      </c>
      <c r="AA2549" s="3">
        <v>67</v>
      </c>
      <c r="AB2549" s="3">
        <v>35</v>
      </c>
      <c r="AC2549" s="3">
        <v>15384246</v>
      </c>
      <c r="AD2549" s="3">
        <v>6202258</v>
      </c>
      <c r="AF2549" s="3">
        <v>20</v>
      </c>
      <c r="AG2549" s="3">
        <v>734</v>
      </c>
    </row>
    <row r="2550" spans="1:33" ht="15.75" customHeight="1" x14ac:dyDescent="0.15">
      <c r="A2550" s="3">
        <v>22001</v>
      </c>
      <c r="B2550" s="3">
        <v>2548</v>
      </c>
      <c r="C2550" s="3">
        <v>48</v>
      </c>
      <c r="D2550" s="3" t="s">
        <v>3703</v>
      </c>
      <c r="E2550" s="3" t="s">
        <v>23381</v>
      </c>
      <c r="F2550" s="3" t="s">
        <v>1620</v>
      </c>
      <c r="G2550" s="3" t="s">
        <v>412</v>
      </c>
      <c r="H2550" s="3" t="s">
        <v>2736</v>
      </c>
      <c r="I2550" s="3" t="s">
        <v>742</v>
      </c>
      <c r="J2550" s="3">
        <v>148.02600000000001</v>
      </c>
      <c r="K2550" s="3">
        <v>7979239</v>
      </c>
      <c r="L2550" s="3" t="s">
        <v>75</v>
      </c>
      <c r="M2550" s="3">
        <v>2</v>
      </c>
      <c r="N2550" s="3" t="s">
        <v>3703</v>
      </c>
      <c r="O2550" s="3" t="s">
        <v>23381</v>
      </c>
      <c r="P2550" s="3" t="s">
        <v>787</v>
      </c>
      <c r="Q2550" s="3" t="s">
        <v>18864</v>
      </c>
      <c r="R2550" s="5" t="s">
        <v>23382</v>
      </c>
      <c r="S2550" s="3" t="s">
        <v>2736</v>
      </c>
      <c r="T2550" s="3" t="s">
        <v>412</v>
      </c>
      <c r="V2550" s="3">
        <v>115</v>
      </c>
      <c r="W2550" s="3">
        <v>112</v>
      </c>
      <c r="X2550" s="3">
        <v>68</v>
      </c>
      <c r="Y2550" s="3">
        <v>2548</v>
      </c>
      <c r="Z2550" s="3" t="s">
        <v>75</v>
      </c>
      <c r="AA2550" s="3">
        <v>48</v>
      </c>
      <c r="AB2550" s="3">
        <v>23</v>
      </c>
      <c r="AC2550" s="3">
        <v>7979239</v>
      </c>
      <c r="AD2550" s="3">
        <v>3217098</v>
      </c>
      <c r="AE2550" s="3" t="s">
        <v>742</v>
      </c>
      <c r="AF2550" s="3">
        <v>14</v>
      </c>
      <c r="AG2550" s="3">
        <v>17</v>
      </c>
    </row>
    <row r="2551" spans="1:33" ht="15.75" customHeight="1" x14ac:dyDescent="0.15">
      <c r="A2551" s="3">
        <v>26493</v>
      </c>
      <c r="B2551" s="3">
        <v>2549</v>
      </c>
      <c r="C2551" s="3">
        <v>275</v>
      </c>
      <c r="D2551" s="3" t="s">
        <v>3705</v>
      </c>
      <c r="E2551" s="3" t="s">
        <v>23384</v>
      </c>
      <c r="F2551" s="3" t="s">
        <v>1193</v>
      </c>
      <c r="G2551" s="3" t="s">
        <v>564</v>
      </c>
      <c r="H2551" s="3" t="s">
        <v>13884</v>
      </c>
      <c r="I2551" s="3" t="s">
        <v>63</v>
      </c>
      <c r="J2551" s="3">
        <v>147.89169999999999</v>
      </c>
      <c r="K2551" s="3">
        <v>8821896</v>
      </c>
      <c r="L2551" s="3" t="s">
        <v>50</v>
      </c>
      <c r="M2551" s="3">
        <v>0</v>
      </c>
      <c r="N2551" s="3" t="s">
        <v>3705</v>
      </c>
      <c r="O2551" s="3" t="s">
        <v>23384</v>
      </c>
      <c r="P2551" s="8">
        <v>32509</v>
      </c>
      <c r="Q2551" s="3" t="s">
        <v>18868</v>
      </c>
      <c r="R2551" s="5" t="s">
        <v>23386</v>
      </c>
      <c r="S2551" s="3" t="s">
        <v>13884</v>
      </c>
      <c r="T2551" s="3" t="s">
        <v>564</v>
      </c>
      <c r="V2551" s="3">
        <v>68</v>
      </c>
      <c r="W2551" s="3">
        <v>127</v>
      </c>
      <c r="X2551" s="3">
        <v>76</v>
      </c>
      <c r="Y2551" s="3">
        <v>2549</v>
      </c>
      <c r="Z2551" s="3" t="s">
        <v>50</v>
      </c>
      <c r="AA2551" s="3">
        <v>275</v>
      </c>
      <c r="AB2551" s="3">
        <v>75</v>
      </c>
      <c r="AC2551" s="3">
        <v>8821896</v>
      </c>
      <c r="AD2551" s="3">
        <v>3558770</v>
      </c>
      <c r="AE2551" s="3" t="s">
        <v>63</v>
      </c>
      <c r="AF2551" s="3">
        <v>11</v>
      </c>
      <c r="AG2551" s="3">
        <v>3</v>
      </c>
    </row>
    <row r="2552" spans="1:33" ht="15.75" customHeight="1" x14ac:dyDescent="0.15">
      <c r="A2552" s="3">
        <v>26386</v>
      </c>
      <c r="B2552" s="3">
        <v>2550</v>
      </c>
      <c r="C2552" s="3">
        <v>50</v>
      </c>
      <c r="D2552" s="3" t="s">
        <v>3706</v>
      </c>
      <c r="E2552" s="3" t="s">
        <v>23388</v>
      </c>
      <c r="F2552" s="3" t="s">
        <v>210</v>
      </c>
      <c r="G2552" s="3" t="s">
        <v>114</v>
      </c>
      <c r="H2552" s="3" t="s">
        <v>115</v>
      </c>
      <c r="I2552" s="3" t="s">
        <v>116</v>
      </c>
      <c r="J2552" s="3">
        <v>147.86840000000001</v>
      </c>
      <c r="K2552" s="3">
        <v>2545051</v>
      </c>
      <c r="L2552" s="3" t="s">
        <v>162</v>
      </c>
      <c r="M2552" s="3">
        <v>0</v>
      </c>
      <c r="N2552" s="3" t="s">
        <v>3706</v>
      </c>
      <c r="O2552" s="3" t="s">
        <v>23388</v>
      </c>
      <c r="P2552" s="8">
        <v>39083</v>
      </c>
      <c r="Q2552" s="3" t="s">
        <v>18872</v>
      </c>
      <c r="R2552" s="5" t="s">
        <v>23390</v>
      </c>
      <c r="S2552" s="3" t="s">
        <v>115</v>
      </c>
      <c r="T2552" s="3" t="s">
        <v>114</v>
      </c>
      <c r="V2552" s="3">
        <v>55</v>
      </c>
      <c r="W2552" s="3">
        <v>47</v>
      </c>
      <c r="X2552" s="3">
        <v>127</v>
      </c>
      <c r="Y2552" s="3">
        <v>2550</v>
      </c>
      <c r="Z2552" s="3" t="s">
        <v>162</v>
      </c>
      <c r="AA2552" s="3">
        <v>50</v>
      </c>
      <c r="AB2552" s="3">
        <v>15</v>
      </c>
      <c r="AC2552" s="3">
        <v>2545051</v>
      </c>
      <c r="AD2552" s="3">
        <v>1026775</v>
      </c>
      <c r="AE2552" s="3" t="s">
        <v>116</v>
      </c>
      <c r="AF2552" s="3">
        <v>8</v>
      </c>
      <c r="AG2552" s="3">
        <v>46</v>
      </c>
    </row>
    <row r="2553" spans="1:33" ht="15.75" customHeight="1" x14ac:dyDescent="0.15">
      <c r="A2553" s="3">
        <v>19555</v>
      </c>
      <c r="B2553" s="3">
        <v>2551</v>
      </c>
      <c r="C2553" s="3">
        <v>60</v>
      </c>
      <c r="D2553" s="3" t="s">
        <v>3708</v>
      </c>
      <c r="E2553" s="3" t="s">
        <v>23391</v>
      </c>
      <c r="F2553" s="3" t="s">
        <v>931</v>
      </c>
      <c r="G2553" s="3" t="s">
        <v>378</v>
      </c>
      <c r="H2553" s="3" t="s">
        <v>13889</v>
      </c>
      <c r="I2553" s="3" t="s">
        <v>380</v>
      </c>
      <c r="J2553" s="3">
        <v>147.779</v>
      </c>
      <c r="K2553" s="3">
        <v>8498625</v>
      </c>
      <c r="L2553" s="3" t="s">
        <v>677</v>
      </c>
      <c r="M2553" s="3">
        <v>3</v>
      </c>
      <c r="N2553" s="3" t="s">
        <v>3708</v>
      </c>
      <c r="O2553" s="3" t="s">
        <v>23391</v>
      </c>
      <c r="P2553" s="3" t="s">
        <v>987</v>
      </c>
      <c r="Q2553" s="3" t="s">
        <v>18878</v>
      </c>
      <c r="R2553" s="5" t="s">
        <v>23393</v>
      </c>
      <c r="S2553" s="3" t="s">
        <v>13889</v>
      </c>
      <c r="T2553" s="3" t="s">
        <v>378</v>
      </c>
      <c r="V2553" s="3">
        <v>35</v>
      </c>
      <c r="W2553" s="3">
        <v>21</v>
      </c>
      <c r="X2553" s="3">
        <v>39</v>
      </c>
      <c r="Y2553" s="3">
        <v>2551</v>
      </c>
      <c r="Z2553" s="3" t="s">
        <v>677</v>
      </c>
      <c r="AA2553" s="3">
        <v>60</v>
      </c>
      <c r="AB2553" s="3">
        <v>24</v>
      </c>
      <c r="AC2553" s="3">
        <v>8498625</v>
      </c>
      <c r="AD2553" s="3">
        <v>3429921</v>
      </c>
      <c r="AE2553" s="3" t="s">
        <v>380</v>
      </c>
      <c r="AF2553" s="3">
        <v>12</v>
      </c>
      <c r="AG2553" s="3">
        <v>81</v>
      </c>
    </row>
    <row r="2554" spans="1:33" ht="15.75" customHeight="1" x14ac:dyDescent="0.15">
      <c r="A2554" s="3">
        <v>26521</v>
      </c>
      <c r="B2554" s="3">
        <v>2552</v>
      </c>
      <c r="C2554" s="3">
        <v>105</v>
      </c>
      <c r="D2554" s="3" t="s">
        <v>3710</v>
      </c>
      <c r="E2554" s="3" t="s">
        <v>23395</v>
      </c>
      <c r="F2554" s="3" t="s">
        <v>297</v>
      </c>
      <c r="G2554" s="3" t="s">
        <v>146</v>
      </c>
      <c r="H2554" s="3" t="s">
        <v>12272</v>
      </c>
      <c r="I2554" s="3" t="s">
        <v>2725</v>
      </c>
      <c r="J2554" s="3">
        <v>147.7193</v>
      </c>
      <c r="K2554" s="3">
        <v>27443912</v>
      </c>
      <c r="L2554" s="3" t="s">
        <v>162</v>
      </c>
      <c r="M2554" s="3">
        <v>0</v>
      </c>
      <c r="N2554" s="3" t="s">
        <v>3710</v>
      </c>
      <c r="O2554" s="3" t="s">
        <v>23395</v>
      </c>
      <c r="P2554" s="8">
        <v>37257</v>
      </c>
      <c r="Q2554" s="3" t="s">
        <v>18887</v>
      </c>
      <c r="R2554" s="5" t="s">
        <v>23396</v>
      </c>
      <c r="S2554" s="3" t="s">
        <v>12272</v>
      </c>
      <c r="T2554" s="3" t="s">
        <v>146</v>
      </c>
      <c r="V2554" s="3">
        <v>63</v>
      </c>
      <c r="X2554" s="3">
        <v>127</v>
      </c>
      <c r="Y2554" s="3">
        <v>2552</v>
      </c>
      <c r="Z2554" s="3" t="s">
        <v>162</v>
      </c>
      <c r="AA2554" s="3">
        <v>105</v>
      </c>
      <c r="AB2554" s="3">
        <v>25</v>
      </c>
      <c r="AC2554" s="3">
        <v>27443912</v>
      </c>
      <c r="AD2554" s="3">
        <v>11078631</v>
      </c>
      <c r="AE2554" s="3" t="s">
        <v>2725</v>
      </c>
      <c r="AF2554" s="3">
        <v>8</v>
      </c>
      <c r="AG2554" s="3">
        <v>30</v>
      </c>
    </row>
    <row r="2555" spans="1:33" ht="15.75" customHeight="1" x14ac:dyDescent="0.15">
      <c r="A2555" s="3">
        <v>19428</v>
      </c>
      <c r="B2555" s="3">
        <v>2553</v>
      </c>
      <c r="C2555" s="3">
        <v>43</v>
      </c>
      <c r="D2555" s="3" t="s">
        <v>3713</v>
      </c>
      <c r="E2555" s="3" t="s">
        <v>23398</v>
      </c>
      <c r="F2555" s="3" t="s">
        <v>1438</v>
      </c>
      <c r="G2555" s="3" t="s">
        <v>495</v>
      </c>
      <c r="H2555" s="3" t="s">
        <v>2682</v>
      </c>
      <c r="I2555" s="3" t="s">
        <v>2682</v>
      </c>
      <c r="J2555" s="3">
        <v>147.7159</v>
      </c>
      <c r="K2555" s="3">
        <v>5777277</v>
      </c>
      <c r="L2555" s="3" t="s">
        <v>162</v>
      </c>
      <c r="M2555" s="3">
        <v>3</v>
      </c>
      <c r="N2555" s="3" t="s">
        <v>3713</v>
      </c>
      <c r="O2555" s="3" t="s">
        <v>23398</v>
      </c>
      <c r="P2555" s="3" t="s">
        <v>41</v>
      </c>
      <c r="Q2555" s="3" t="s">
        <v>18894</v>
      </c>
      <c r="R2555" s="5" t="s">
        <v>23400</v>
      </c>
      <c r="S2555" s="3" t="s">
        <v>2682</v>
      </c>
      <c r="T2555" s="3" t="s">
        <v>495</v>
      </c>
      <c r="V2555" s="3">
        <v>67</v>
      </c>
      <c r="W2555" s="3">
        <v>18</v>
      </c>
      <c r="X2555" s="3">
        <v>127</v>
      </c>
      <c r="Y2555" s="3">
        <v>2553</v>
      </c>
      <c r="Z2555" s="3" t="s">
        <v>162</v>
      </c>
      <c r="AA2555" s="3">
        <v>43</v>
      </c>
      <c r="AB2555" s="3">
        <v>10</v>
      </c>
      <c r="AC2555" s="3">
        <v>5777277</v>
      </c>
      <c r="AD2555" s="3">
        <v>2332219</v>
      </c>
      <c r="AE2555" s="3" t="s">
        <v>2682</v>
      </c>
      <c r="AF2555" s="3">
        <v>8</v>
      </c>
      <c r="AG2555" s="3">
        <v>79</v>
      </c>
    </row>
    <row r="2556" spans="1:33" ht="15.75" customHeight="1" x14ac:dyDescent="0.15">
      <c r="A2556" s="3">
        <v>22065</v>
      </c>
      <c r="B2556" s="3">
        <v>2554</v>
      </c>
      <c r="C2556" s="3">
        <v>24</v>
      </c>
      <c r="D2556" s="3" t="s">
        <v>3715</v>
      </c>
      <c r="E2556" s="3" t="s">
        <v>23401</v>
      </c>
      <c r="F2556" s="3" t="s">
        <v>657</v>
      </c>
      <c r="G2556" s="3" t="s">
        <v>246</v>
      </c>
      <c r="H2556" s="3" t="s">
        <v>3189</v>
      </c>
      <c r="I2556" s="3" t="s">
        <v>3190</v>
      </c>
      <c r="J2556" s="3">
        <v>147.67320000000001</v>
      </c>
      <c r="K2556" s="3">
        <v>6297867</v>
      </c>
      <c r="L2556" s="3" t="s">
        <v>600</v>
      </c>
      <c r="M2556" s="3">
        <v>2</v>
      </c>
      <c r="N2556" s="3" t="s">
        <v>3715</v>
      </c>
      <c r="O2556" s="3" t="s">
        <v>23401</v>
      </c>
      <c r="P2556" s="3" t="s">
        <v>104</v>
      </c>
      <c r="Q2556" s="3" t="s">
        <v>18900</v>
      </c>
      <c r="R2556" s="5" t="s">
        <v>23403</v>
      </c>
      <c r="S2556" s="3" t="s">
        <v>3189</v>
      </c>
      <c r="T2556" s="3" t="s">
        <v>246</v>
      </c>
      <c r="V2556" s="3">
        <v>127</v>
      </c>
      <c r="W2556" s="3">
        <v>0</v>
      </c>
      <c r="X2556" s="3">
        <v>41</v>
      </c>
      <c r="Y2556" s="3">
        <v>2554</v>
      </c>
      <c r="Z2556" s="3" t="s">
        <v>600</v>
      </c>
      <c r="AA2556" s="3">
        <v>24</v>
      </c>
      <c r="AB2556" s="3">
        <v>10</v>
      </c>
      <c r="AC2556" s="3">
        <v>6297867</v>
      </c>
      <c r="AD2556" s="3">
        <v>2542813</v>
      </c>
      <c r="AF2556" s="3">
        <v>13</v>
      </c>
      <c r="AG2556" s="3">
        <v>14</v>
      </c>
    </row>
    <row r="2557" spans="1:33" ht="15.75" customHeight="1" x14ac:dyDescent="0.15">
      <c r="A2557" s="3">
        <v>25535</v>
      </c>
      <c r="B2557" s="3">
        <v>2555</v>
      </c>
      <c r="C2557" s="3">
        <v>270</v>
      </c>
      <c r="D2557" s="3" t="s">
        <v>3716</v>
      </c>
      <c r="E2557" s="3" t="s">
        <v>23404</v>
      </c>
      <c r="F2557" s="3" t="s">
        <v>855</v>
      </c>
      <c r="G2557" s="3" t="s">
        <v>292</v>
      </c>
      <c r="H2557" s="3" t="s">
        <v>13262</v>
      </c>
      <c r="I2557" s="3" t="s">
        <v>18910</v>
      </c>
      <c r="J2557" s="3">
        <v>147.3356</v>
      </c>
      <c r="K2557" s="3">
        <v>49787168</v>
      </c>
      <c r="L2557" s="3" t="s">
        <v>162</v>
      </c>
      <c r="M2557" s="3">
        <v>0</v>
      </c>
      <c r="N2557" s="3" t="s">
        <v>3716</v>
      </c>
      <c r="O2557" s="3" t="s">
        <v>23404</v>
      </c>
      <c r="P2557" s="8">
        <v>37987</v>
      </c>
      <c r="Q2557" s="3" t="s">
        <v>18907</v>
      </c>
      <c r="R2557" s="5" t="s">
        <v>23406</v>
      </c>
      <c r="S2557" s="3" t="s">
        <v>13262</v>
      </c>
      <c r="T2557" s="3" t="s">
        <v>292</v>
      </c>
      <c r="V2557" s="3">
        <v>89</v>
      </c>
      <c r="W2557" s="3">
        <v>0</v>
      </c>
      <c r="X2557" s="3">
        <v>127</v>
      </c>
      <c r="Y2557" s="3">
        <v>2555</v>
      </c>
      <c r="Z2557" s="3" t="s">
        <v>162</v>
      </c>
      <c r="AA2557" s="3">
        <v>270</v>
      </c>
      <c r="AB2557" s="3">
        <v>100</v>
      </c>
      <c r="AC2557" s="3">
        <v>49787168</v>
      </c>
      <c r="AD2557" s="3">
        <v>20129395</v>
      </c>
      <c r="AF2557" s="3">
        <v>8</v>
      </c>
      <c r="AG2557" s="3">
        <v>421</v>
      </c>
    </row>
    <row r="2558" spans="1:33" ht="15.75" customHeight="1" x14ac:dyDescent="0.15">
      <c r="A2558" s="3">
        <v>4622</v>
      </c>
      <c r="B2558" s="3">
        <v>2556</v>
      </c>
      <c r="C2558" s="3">
        <v>147</v>
      </c>
      <c r="D2558" s="3" t="s">
        <v>3719</v>
      </c>
      <c r="E2558" s="3" t="s">
        <v>23408</v>
      </c>
      <c r="F2558" s="3" t="s">
        <v>635</v>
      </c>
      <c r="G2558" s="3" t="s">
        <v>236</v>
      </c>
      <c r="H2558" s="3" t="s">
        <v>614</v>
      </c>
      <c r="I2558" s="3" t="s">
        <v>686</v>
      </c>
      <c r="J2558" s="3">
        <v>147.33279999999999</v>
      </c>
      <c r="K2558" s="3">
        <v>26951731</v>
      </c>
      <c r="L2558" s="3" t="s">
        <v>226</v>
      </c>
      <c r="M2558" s="3">
        <v>5</v>
      </c>
      <c r="N2558" s="3" t="s">
        <v>3719</v>
      </c>
      <c r="O2558" s="3" t="s">
        <v>23408</v>
      </c>
      <c r="P2558" s="3" t="s">
        <v>4184</v>
      </c>
      <c r="Q2558" s="3" t="s">
        <v>18916</v>
      </c>
      <c r="R2558" s="5" t="s">
        <v>23410</v>
      </c>
      <c r="S2558" s="3" t="s">
        <v>614</v>
      </c>
      <c r="T2558" s="3" t="s">
        <v>236</v>
      </c>
      <c r="V2558" s="3">
        <v>32</v>
      </c>
      <c r="W2558" s="3">
        <v>0</v>
      </c>
      <c r="X2558" s="3">
        <v>32</v>
      </c>
      <c r="Y2558" s="3">
        <v>2556</v>
      </c>
      <c r="Z2558" s="3" t="s">
        <v>226</v>
      </c>
      <c r="AA2558" s="3">
        <v>147</v>
      </c>
      <c r="AB2558" s="3">
        <v>83</v>
      </c>
      <c r="AC2558" s="3">
        <v>26951731</v>
      </c>
      <c r="AD2558" s="3">
        <v>10896949</v>
      </c>
      <c r="AF2558" s="3">
        <v>24</v>
      </c>
      <c r="AG2558" s="3">
        <v>69</v>
      </c>
    </row>
    <row r="2559" spans="1:33" ht="15.75" customHeight="1" x14ac:dyDescent="0.15">
      <c r="A2559" s="3">
        <v>17346</v>
      </c>
      <c r="B2559" s="3">
        <v>2557</v>
      </c>
      <c r="C2559" s="3">
        <v>381</v>
      </c>
      <c r="D2559" s="3" t="s">
        <v>3721</v>
      </c>
      <c r="E2559" s="3" t="s">
        <v>23412</v>
      </c>
      <c r="F2559" s="3" t="s">
        <v>4061</v>
      </c>
      <c r="G2559" s="3" t="s">
        <v>446</v>
      </c>
      <c r="H2559" s="3" t="s">
        <v>2435</v>
      </c>
      <c r="I2559" s="3" t="s">
        <v>2435</v>
      </c>
      <c r="J2559" s="3">
        <v>147.28229999999999</v>
      </c>
      <c r="K2559" s="3">
        <v>69023998</v>
      </c>
      <c r="L2559" s="3" t="s">
        <v>162</v>
      </c>
      <c r="M2559" s="3">
        <v>3</v>
      </c>
      <c r="N2559" s="3" t="s">
        <v>3721</v>
      </c>
      <c r="O2559" s="3" t="s">
        <v>23412</v>
      </c>
      <c r="P2559" s="3" t="s">
        <v>1000</v>
      </c>
      <c r="Q2559" s="3" t="s">
        <v>18920</v>
      </c>
      <c r="R2559" s="5" t="s">
        <v>23414</v>
      </c>
      <c r="S2559" s="3" t="s">
        <v>2435</v>
      </c>
      <c r="T2559" s="3" t="s">
        <v>446</v>
      </c>
      <c r="V2559" s="3">
        <v>97</v>
      </c>
      <c r="W2559" s="3">
        <v>93</v>
      </c>
      <c r="X2559" s="3">
        <v>127</v>
      </c>
      <c r="Y2559" s="3">
        <v>2557</v>
      </c>
      <c r="Z2559" s="3" t="s">
        <v>162</v>
      </c>
      <c r="AA2559" s="3">
        <v>381</v>
      </c>
      <c r="AB2559" s="3">
        <v>215</v>
      </c>
      <c r="AC2559" s="3">
        <v>69023998</v>
      </c>
      <c r="AD2559" s="3">
        <v>27913032</v>
      </c>
      <c r="AE2559" s="3" t="s">
        <v>2435</v>
      </c>
      <c r="AF2559" s="3">
        <v>8</v>
      </c>
      <c r="AG2559" s="3">
        <v>29</v>
      </c>
    </row>
    <row r="2560" spans="1:33" ht="15.75" customHeight="1" x14ac:dyDescent="0.15">
      <c r="A2560" s="3">
        <v>26424</v>
      </c>
      <c r="B2560" s="3">
        <v>2558</v>
      </c>
      <c r="C2560" s="3">
        <v>39</v>
      </c>
      <c r="D2560" s="3" t="s">
        <v>3724</v>
      </c>
      <c r="E2560" s="3" t="s">
        <v>23415</v>
      </c>
      <c r="F2560" s="3" t="s">
        <v>5738</v>
      </c>
      <c r="G2560" s="3" t="s">
        <v>599</v>
      </c>
      <c r="H2560" s="3" t="s">
        <v>3353</v>
      </c>
      <c r="I2560" s="3" t="s">
        <v>3354</v>
      </c>
      <c r="J2560" s="3">
        <v>147.26079999999999</v>
      </c>
      <c r="K2560" s="3">
        <v>10290890</v>
      </c>
      <c r="L2560" s="3" t="s">
        <v>229</v>
      </c>
      <c r="M2560" s="3">
        <v>0</v>
      </c>
      <c r="N2560" s="3" t="s">
        <v>3724</v>
      </c>
      <c r="O2560" s="3" t="s">
        <v>23415</v>
      </c>
      <c r="P2560" s="8">
        <v>38353</v>
      </c>
      <c r="Q2560" s="3" t="s">
        <v>18926</v>
      </c>
      <c r="R2560" s="5" t="s">
        <v>23417</v>
      </c>
      <c r="S2560" s="3" t="s">
        <v>3353</v>
      </c>
      <c r="T2560" s="3" t="s">
        <v>599</v>
      </c>
      <c r="V2560" s="3">
        <v>50</v>
      </c>
      <c r="W2560" s="3">
        <v>47</v>
      </c>
      <c r="X2560" s="3">
        <v>14</v>
      </c>
      <c r="Y2560" s="3">
        <v>2558</v>
      </c>
      <c r="Z2560" s="3" t="s">
        <v>229</v>
      </c>
      <c r="AA2560" s="3">
        <v>39</v>
      </c>
      <c r="AB2560" s="3">
        <v>12</v>
      </c>
      <c r="AC2560" s="3">
        <v>10290890</v>
      </c>
      <c r="AD2560" s="3">
        <v>4161957</v>
      </c>
      <c r="AE2560" s="3" t="s">
        <v>3354</v>
      </c>
      <c r="AF2560" s="3">
        <v>25</v>
      </c>
      <c r="AG2560" s="3">
        <v>13</v>
      </c>
    </row>
    <row r="2561" spans="1:33" ht="15.75" customHeight="1" x14ac:dyDescent="0.15">
      <c r="A2561" s="3">
        <v>21700</v>
      </c>
      <c r="B2561" s="3">
        <v>2559</v>
      </c>
      <c r="C2561" s="3">
        <v>47</v>
      </c>
      <c r="D2561" s="3" t="s">
        <v>3726</v>
      </c>
      <c r="E2561" s="3" t="s">
        <v>23419</v>
      </c>
      <c r="F2561" s="3" t="s">
        <v>269</v>
      </c>
      <c r="G2561" s="3" t="s">
        <v>133</v>
      </c>
      <c r="H2561" s="3" t="s">
        <v>10942</v>
      </c>
      <c r="I2561" s="3" t="s">
        <v>12799</v>
      </c>
      <c r="J2561" s="3">
        <v>147.1371</v>
      </c>
      <c r="K2561" s="3">
        <v>6129000</v>
      </c>
      <c r="L2561" s="3" t="s">
        <v>71</v>
      </c>
      <c r="M2561" s="3">
        <v>2</v>
      </c>
      <c r="N2561" s="3" t="s">
        <v>3726</v>
      </c>
      <c r="O2561" s="3" t="s">
        <v>23419</v>
      </c>
      <c r="P2561" s="3" t="s">
        <v>381</v>
      </c>
      <c r="Q2561" s="3" t="s">
        <v>18934</v>
      </c>
      <c r="R2561" s="5" t="s">
        <v>23421</v>
      </c>
      <c r="S2561" s="3" t="s">
        <v>10942</v>
      </c>
      <c r="T2561" s="3" t="s">
        <v>133</v>
      </c>
      <c r="V2561" s="3">
        <v>72</v>
      </c>
      <c r="W2561" s="3">
        <v>0</v>
      </c>
      <c r="X2561" s="3">
        <v>127</v>
      </c>
      <c r="Y2561" s="3">
        <v>2559</v>
      </c>
      <c r="Z2561" s="3" t="s">
        <v>71</v>
      </c>
      <c r="AA2561" s="3">
        <v>47</v>
      </c>
      <c r="AB2561" s="3">
        <v>17</v>
      </c>
      <c r="AC2561" s="3">
        <v>6129000</v>
      </c>
      <c r="AD2561" s="3">
        <v>2480000</v>
      </c>
      <c r="AF2561" s="3">
        <v>5</v>
      </c>
      <c r="AG2561" s="3">
        <v>287</v>
      </c>
    </row>
    <row r="2562" spans="1:33" ht="15.75" customHeight="1" x14ac:dyDescent="0.15">
      <c r="A2562" s="3">
        <v>25259</v>
      </c>
      <c r="B2562" s="3">
        <v>2560</v>
      </c>
      <c r="C2562" s="3">
        <v>25</v>
      </c>
      <c r="D2562" s="3" t="s">
        <v>3728</v>
      </c>
      <c r="E2562" s="3" t="s">
        <v>23423</v>
      </c>
      <c r="F2562" s="3" t="s">
        <v>1105</v>
      </c>
      <c r="G2562" s="3" t="s">
        <v>486</v>
      </c>
      <c r="H2562" s="3" t="s">
        <v>3030</v>
      </c>
      <c r="I2562" s="3" t="s">
        <v>488</v>
      </c>
      <c r="J2562" s="3">
        <v>147.11930000000001</v>
      </c>
      <c r="K2562" s="3">
        <v>2641046</v>
      </c>
      <c r="L2562" s="3" t="s">
        <v>40</v>
      </c>
      <c r="M2562" s="3">
        <v>0</v>
      </c>
      <c r="N2562" s="3" t="s">
        <v>3728</v>
      </c>
      <c r="O2562" s="3" t="s">
        <v>23423</v>
      </c>
      <c r="P2562" s="8">
        <v>38353</v>
      </c>
      <c r="Q2562" s="3" t="s">
        <v>18940</v>
      </c>
      <c r="R2562" s="5" t="s">
        <v>23424</v>
      </c>
      <c r="S2562" s="3" t="s">
        <v>3030</v>
      </c>
      <c r="T2562" s="3" t="s">
        <v>486</v>
      </c>
      <c r="V2562" s="3">
        <v>53</v>
      </c>
      <c r="W2562" s="3">
        <v>38</v>
      </c>
      <c r="X2562" s="3">
        <v>127</v>
      </c>
      <c r="Y2562" s="3">
        <v>2560</v>
      </c>
      <c r="Z2562" s="3" t="s">
        <v>40</v>
      </c>
      <c r="AA2562" s="3">
        <v>25</v>
      </c>
      <c r="AB2562" s="3">
        <v>12</v>
      </c>
      <c r="AC2562" s="3">
        <v>2641046</v>
      </c>
      <c r="AD2562" s="3">
        <v>1068733</v>
      </c>
      <c r="AE2562" s="3" t="s">
        <v>488</v>
      </c>
      <c r="AF2562" s="3">
        <v>4</v>
      </c>
      <c r="AG2562" s="3">
        <v>50</v>
      </c>
    </row>
    <row r="2563" spans="1:33" ht="15.75" customHeight="1" x14ac:dyDescent="0.15">
      <c r="A2563" s="3">
        <v>23125</v>
      </c>
      <c r="B2563" s="3">
        <v>2561</v>
      </c>
      <c r="C2563" s="3">
        <v>27</v>
      </c>
      <c r="D2563" s="3" t="s">
        <v>3729</v>
      </c>
      <c r="E2563" s="3" t="s">
        <v>23425</v>
      </c>
      <c r="F2563" s="3" t="s">
        <v>297</v>
      </c>
      <c r="G2563" s="3" t="s">
        <v>146</v>
      </c>
      <c r="H2563" s="3" t="s">
        <v>2725</v>
      </c>
      <c r="I2563" s="3" t="s">
        <v>2725</v>
      </c>
      <c r="J2563" s="3">
        <v>147.07060000000001</v>
      </c>
      <c r="K2563" s="3">
        <v>12134447</v>
      </c>
      <c r="L2563" s="3" t="s">
        <v>59</v>
      </c>
      <c r="M2563" s="3">
        <v>1</v>
      </c>
      <c r="N2563" s="3" t="s">
        <v>3729</v>
      </c>
      <c r="O2563" s="3" t="s">
        <v>23425</v>
      </c>
      <c r="P2563" s="3" t="s">
        <v>91</v>
      </c>
      <c r="Q2563" s="3" t="s">
        <v>18945</v>
      </c>
      <c r="R2563" s="5" t="s">
        <v>23427</v>
      </c>
      <c r="S2563" s="3" t="s">
        <v>2725</v>
      </c>
      <c r="T2563" s="3" t="s">
        <v>146</v>
      </c>
      <c r="V2563" s="3">
        <v>64</v>
      </c>
      <c r="X2563" s="3">
        <v>127</v>
      </c>
      <c r="Y2563" s="3">
        <v>2561</v>
      </c>
      <c r="Z2563" s="3" t="s">
        <v>59</v>
      </c>
      <c r="AA2563" s="3">
        <v>27</v>
      </c>
      <c r="AB2563" s="3">
        <v>6</v>
      </c>
      <c r="AC2563" s="3">
        <v>12134447</v>
      </c>
      <c r="AD2563" s="3">
        <v>4911328</v>
      </c>
      <c r="AE2563" s="3" t="s">
        <v>2725</v>
      </c>
      <c r="AF2563" s="3">
        <v>17</v>
      </c>
      <c r="AG2563" s="3">
        <v>30</v>
      </c>
    </row>
    <row r="2564" spans="1:33" ht="15.75" customHeight="1" x14ac:dyDescent="0.15">
      <c r="A2564" s="3">
        <v>25513</v>
      </c>
      <c r="B2564" s="3">
        <v>2562</v>
      </c>
      <c r="C2564" s="3">
        <v>700</v>
      </c>
      <c r="D2564" s="3" t="s">
        <v>3731</v>
      </c>
      <c r="E2564" s="3" t="s">
        <v>23429</v>
      </c>
      <c r="F2564" s="3" t="s">
        <v>297</v>
      </c>
      <c r="G2564" s="3" t="s">
        <v>146</v>
      </c>
      <c r="H2564" s="3" t="s">
        <v>900</v>
      </c>
      <c r="I2564" s="3" t="s">
        <v>2725</v>
      </c>
      <c r="J2564" s="3">
        <v>146.92080000000001</v>
      </c>
      <c r="K2564" s="3">
        <v>109097000</v>
      </c>
      <c r="L2564" s="3" t="s">
        <v>75</v>
      </c>
      <c r="M2564" s="3">
        <v>0</v>
      </c>
      <c r="N2564" s="3" t="s">
        <v>3731</v>
      </c>
      <c r="O2564" s="3" t="s">
        <v>23429</v>
      </c>
      <c r="P2564" s="8">
        <v>38718</v>
      </c>
      <c r="Q2564" s="3" t="s">
        <v>18951</v>
      </c>
      <c r="R2564" s="5" t="s">
        <v>23431</v>
      </c>
      <c r="S2564" s="3" t="s">
        <v>900</v>
      </c>
      <c r="T2564" s="3" t="s">
        <v>146</v>
      </c>
      <c r="V2564" s="3">
        <v>65</v>
      </c>
      <c r="X2564" s="3">
        <v>69</v>
      </c>
      <c r="Y2564" s="3">
        <v>2562</v>
      </c>
      <c r="Z2564" s="3" t="s">
        <v>75</v>
      </c>
      <c r="AA2564" s="3">
        <v>700</v>
      </c>
      <c r="AB2564" s="3">
        <v>300</v>
      </c>
      <c r="AC2564" s="3">
        <v>109097000</v>
      </c>
      <c r="AD2564" s="3">
        <v>44183000</v>
      </c>
      <c r="AE2564" s="3" t="s">
        <v>2725</v>
      </c>
      <c r="AF2564" s="3">
        <v>14</v>
      </c>
      <c r="AG2564" s="3">
        <v>30</v>
      </c>
    </row>
    <row r="2565" spans="1:33" ht="15.75" customHeight="1" x14ac:dyDescent="0.15">
      <c r="A2565" s="3">
        <v>2846</v>
      </c>
      <c r="B2565" s="3">
        <v>2563</v>
      </c>
      <c r="C2565" s="3">
        <v>20</v>
      </c>
      <c r="D2565" s="5" t="s">
        <v>3733</v>
      </c>
      <c r="E2565" s="3" t="s">
        <v>23433</v>
      </c>
      <c r="F2565" s="3" t="s">
        <v>475</v>
      </c>
      <c r="G2565" s="3" t="s">
        <v>277</v>
      </c>
      <c r="H2565" s="3" t="s">
        <v>8356</v>
      </c>
      <c r="I2565" s="3" t="s">
        <v>203</v>
      </c>
      <c r="J2565" s="3">
        <v>146.92439999999999</v>
      </c>
      <c r="K2565" s="3">
        <v>39808971</v>
      </c>
      <c r="L2565" s="3" t="s">
        <v>356</v>
      </c>
      <c r="M2565" s="3">
        <v>6</v>
      </c>
      <c r="N2565" s="5" t="s">
        <v>3733</v>
      </c>
      <c r="O2565" s="3" t="s">
        <v>23433</v>
      </c>
      <c r="P2565" s="3" t="s">
        <v>541</v>
      </c>
      <c r="Q2565" s="3" t="s">
        <v>8355</v>
      </c>
      <c r="R2565" s="5" t="s">
        <v>23435</v>
      </c>
      <c r="S2565" s="3" t="s">
        <v>8356</v>
      </c>
      <c r="T2565" s="3" t="s">
        <v>277</v>
      </c>
      <c r="V2565" s="3">
        <v>127</v>
      </c>
      <c r="W2565" s="3">
        <v>127</v>
      </c>
      <c r="X2565" s="3">
        <v>123</v>
      </c>
      <c r="Y2565" s="3">
        <v>2563</v>
      </c>
      <c r="Z2565" s="3" t="s">
        <v>356</v>
      </c>
      <c r="AA2565" s="3">
        <v>20</v>
      </c>
      <c r="AB2565" s="3">
        <v>30</v>
      </c>
      <c r="AC2565" s="3">
        <v>39808971</v>
      </c>
      <c r="AD2565" s="3">
        <v>16121924</v>
      </c>
      <c r="AE2565" s="3" t="s">
        <v>203</v>
      </c>
      <c r="AF2565" s="3">
        <v>18</v>
      </c>
      <c r="AG2565" s="3">
        <v>9</v>
      </c>
    </row>
    <row r="2566" spans="1:33" ht="15.75" customHeight="1" x14ac:dyDescent="0.15">
      <c r="A2566" s="3">
        <v>25482</v>
      </c>
      <c r="B2566" s="3">
        <v>2564</v>
      </c>
      <c r="C2566" s="3">
        <v>22</v>
      </c>
      <c r="D2566" s="3" t="s">
        <v>3737</v>
      </c>
      <c r="E2566" s="3" t="s">
        <v>23436</v>
      </c>
      <c r="F2566" s="3" t="s">
        <v>36</v>
      </c>
      <c r="G2566" s="3" t="s">
        <v>37</v>
      </c>
      <c r="H2566" s="3" t="s">
        <v>817</v>
      </c>
      <c r="I2566" s="3" t="s">
        <v>817</v>
      </c>
      <c r="J2566" s="3">
        <v>146.81530000000001</v>
      </c>
      <c r="K2566" s="3">
        <v>4548293</v>
      </c>
      <c r="L2566" s="3" t="s">
        <v>71</v>
      </c>
      <c r="M2566" s="3">
        <v>0</v>
      </c>
      <c r="N2566" s="3" t="s">
        <v>3737</v>
      </c>
      <c r="O2566" s="3" t="s">
        <v>23436</v>
      </c>
      <c r="P2566" s="8">
        <v>38353</v>
      </c>
      <c r="Q2566" s="3" t="s">
        <v>10784</v>
      </c>
      <c r="R2566" s="5" t="s">
        <v>23439</v>
      </c>
      <c r="S2566" s="3" t="s">
        <v>817</v>
      </c>
      <c r="T2566" s="3" t="s">
        <v>37</v>
      </c>
      <c r="V2566" s="3">
        <v>127</v>
      </c>
      <c r="W2566" s="3">
        <v>61</v>
      </c>
      <c r="X2566" s="3">
        <v>127</v>
      </c>
      <c r="Y2566" s="3">
        <v>2564</v>
      </c>
      <c r="Z2566" s="3" t="s">
        <v>71</v>
      </c>
      <c r="AA2566" s="3">
        <v>22</v>
      </c>
      <c r="AB2566" s="3">
        <v>6</v>
      </c>
      <c r="AC2566" s="3">
        <v>4548293</v>
      </c>
      <c r="AD2566" s="3">
        <v>1842792</v>
      </c>
      <c r="AE2566" s="3" t="s">
        <v>817</v>
      </c>
      <c r="AF2566" s="3">
        <v>5</v>
      </c>
      <c r="AG2566" s="3">
        <v>11</v>
      </c>
    </row>
    <row r="2567" spans="1:33" ht="15.75" customHeight="1" x14ac:dyDescent="0.15">
      <c r="A2567" s="3">
        <v>25639</v>
      </c>
      <c r="B2567" s="3">
        <v>2565</v>
      </c>
      <c r="C2567" s="3">
        <v>51</v>
      </c>
      <c r="D2567" s="3" t="s">
        <v>3739</v>
      </c>
      <c r="E2567" s="3" t="s">
        <v>23441</v>
      </c>
      <c r="F2567" s="3" t="s">
        <v>3068</v>
      </c>
      <c r="G2567" s="3" t="s">
        <v>606</v>
      </c>
      <c r="H2567" s="3" t="s">
        <v>1343</v>
      </c>
      <c r="I2567" s="3" t="s">
        <v>1343</v>
      </c>
      <c r="J2567" s="3">
        <v>146.7688</v>
      </c>
      <c r="K2567" s="3">
        <v>21059534</v>
      </c>
      <c r="L2567" s="3" t="s">
        <v>478</v>
      </c>
      <c r="M2567" s="3">
        <v>0</v>
      </c>
      <c r="N2567" s="3" t="s">
        <v>3739</v>
      </c>
      <c r="O2567" s="3" t="s">
        <v>23441</v>
      </c>
      <c r="P2567" s="8">
        <v>27395</v>
      </c>
      <c r="Q2567" s="3" t="s">
        <v>18972</v>
      </c>
      <c r="R2567" s="5" t="s">
        <v>23443</v>
      </c>
      <c r="S2567" s="3" t="s">
        <v>1343</v>
      </c>
      <c r="T2567" s="3" t="s">
        <v>606</v>
      </c>
      <c r="V2567" s="3">
        <v>58</v>
      </c>
      <c r="W2567" s="3">
        <v>32</v>
      </c>
      <c r="X2567" s="3">
        <v>61</v>
      </c>
      <c r="Y2567" s="3">
        <v>2565</v>
      </c>
      <c r="Z2567" s="3" t="s">
        <v>478</v>
      </c>
      <c r="AA2567" s="3">
        <v>51</v>
      </c>
      <c r="AB2567" s="3">
        <v>26</v>
      </c>
      <c r="AC2567" s="3">
        <v>21059534</v>
      </c>
      <c r="AD2567" s="3">
        <v>8534114</v>
      </c>
      <c r="AE2567" s="3" t="s">
        <v>1343</v>
      </c>
      <c r="AF2567" s="3">
        <v>15</v>
      </c>
      <c r="AG2567" s="3">
        <v>12</v>
      </c>
    </row>
    <row r="2568" spans="1:33" ht="15.75" customHeight="1" x14ac:dyDescent="0.15">
      <c r="A2568" s="3">
        <v>23703</v>
      </c>
      <c r="B2568" s="3">
        <v>2566</v>
      </c>
      <c r="C2568" s="3">
        <v>166</v>
      </c>
      <c r="D2568" s="3" t="s">
        <v>437</v>
      </c>
      <c r="E2568" s="3" t="s">
        <v>23446</v>
      </c>
      <c r="F2568" s="3" t="s">
        <v>36</v>
      </c>
      <c r="G2568" s="3" t="s">
        <v>37</v>
      </c>
      <c r="H2568" s="3" t="s">
        <v>473</v>
      </c>
      <c r="I2568" s="3" t="s">
        <v>89</v>
      </c>
      <c r="J2568" s="3">
        <v>146.696</v>
      </c>
      <c r="K2568" s="3">
        <v>57208745</v>
      </c>
      <c r="L2568" s="3" t="s">
        <v>86</v>
      </c>
      <c r="M2568" s="3">
        <v>1</v>
      </c>
      <c r="N2568" s="3" t="s">
        <v>437</v>
      </c>
      <c r="O2568" s="3" t="s">
        <v>23446</v>
      </c>
      <c r="P2568" s="3" t="s">
        <v>41</v>
      </c>
      <c r="Q2568" s="3" t="s">
        <v>466</v>
      </c>
      <c r="R2568" s="5" t="s">
        <v>23448</v>
      </c>
      <c r="S2568" s="3" t="s">
        <v>473</v>
      </c>
      <c r="T2568" s="3" t="s">
        <v>37</v>
      </c>
      <c r="V2568" s="3">
        <v>127</v>
      </c>
      <c r="W2568" s="3">
        <v>101</v>
      </c>
      <c r="X2568" s="3">
        <v>73</v>
      </c>
      <c r="Y2568" s="3">
        <v>2566</v>
      </c>
      <c r="Z2568" s="3" t="s">
        <v>86</v>
      </c>
      <c r="AA2568" s="3">
        <v>166</v>
      </c>
      <c r="AB2568" s="3">
        <v>9</v>
      </c>
      <c r="AC2568" s="3">
        <v>57208745</v>
      </c>
      <c r="AD2568" s="3">
        <v>23189976</v>
      </c>
      <c r="AE2568" s="3" t="s">
        <v>89</v>
      </c>
      <c r="AF2568" s="3">
        <v>16</v>
      </c>
      <c r="AG2568" s="3">
        <v>4</v>
      </c>
    </row>
    <row r="2569" spans="1:33" ht="15.75" customHeight="1" x14ac:dyDescent="0.15">
      <c r="A2569" s="3">
        <v>24930</v>
      </c>
      <c r="B2569" s="3">
        <v>2567</v>
      </c>
      <c r="C2569" s="3">
        <v>79</v>
      </c>
      <c r="D2569" s="3" t="s">
        <v>3742</v>
      </c>
      <c r="E2569" s="3" t="s">
        <v>23449</v>
      </c>
      <c r="F2569" s="3" t="s">
        <v>2319</v>
      </c>
      <c r="G2569" s="3" t="s">
        <v>740</v>
      </c>
      <c r="H2569" s="3" t="s">
        <v>1072</v>
      </c>
      <c r="I2569" s="3" t="s">
        <v>63</v>
      </c>
      <c r="J2569" s="3">
        <v>146.60380000000001</v>
      </c>
      <c r="K2569" s="3">
        <v>7842000</v>
      </c>
      <c r="L2569" s="3" t="s">
        <v>215</v>
      </c>
      <c r="M2569" s="3">
        <v>0</v>
      </c>
      <c r="N2569" s="3" t="s">
        <v>3742</v>
      </c>
      <c r="O2569" s="3" t="s">
        <v>23449</v>
      </c>
      <c r="P2569" s="3" t="s">
        <v>787</v>
      </c>
      <c r="Q2569" s="3" t="s">
        <v>18986</v>
      </c>
      <c r="R2569" s="5" t="s">
        <v>23450</v>
      </c>
      <c r="S2569" s="3" t="s">
        <v>1072</v>
      </c>
      <c r="T2569" s="3" t="s">
        <v>740</v>
      </c>
      <c r="V2569" s="3">
        <v>24</v>
      </c>
      <c r="W2569" s="3">
        <v>127</v>
      </c>
      <c r="X2569" s="3">
        <v>127</v>
      </c>
      <c r="Y2569" s="3">
        <v>2567</v>
      </c>
      <c r="Z2569" s="3" t="s">
        <v>215</v>
      </c>
      <c r="AA2569" s="3">
        <v>79</v>
      </c>
      <c r="AB2569" s="3">
        <v>15</v>
      </c>
      <c r="AC2569" s="3">
        <v>7842000</v>
      </c>
      <c r="AD2569" s="3">
        <v>3180000</v>
      </c>
      <c r="AE2569" s="3" t="s">
        <v>63</v>
      </c>
      <c r="AF2569" s="3">
        <v>7</v>
      </c>
      <c r="AG2569" s="3">
        <v>3</v>
      </c>
    </row>
    <row r="2570" spans="1:33" ht="15.75" customHeight="1" x14ac:dyDescent="0.15">
      <c r="A2570" s="3">
        <v>25538</v>
      </c>
      <c r="B2570" s="3">
        <v>2568</v>
      </c>
      <c r="C2570" s="3">
        <v>10</v>
      </c>
      <c r="D2570" s="3" t="s">
        <v>3743</v>
      </c>
      <c r="E2570" s="3" t="s">
        <v>23451</v>
      </c>
      <c r="F2570" s="3" t="s">
        <v>1072</v>
      </c>
      <c r="G2570" s="3" t="s">
        <v>575</v>
      </c>
      <c r="H2570" s="3" t="s">
        <v>4905</v>
      </c>
      <c r="I2570" s="3" t="s">
        <v>5236</v>
      </c>
      <c r="J2570" s="3">
        <v>146.5864</v>
      </c>
      <c r="K2570" s="3">
        <v>3294308</v>
      </c>
      <c r="L2570" s="3" t="s">
        <v>162</v>
      </c>
      <c r="M2570" s="3">
        <v>0</v>
      </c>
      <c r="N2570" s="3" t="s">
        <v>3743</v>
      </c>
      <c r="O2570" s="3" t="s">
        <v>23451</v>
      </c>
      <c r="P2570" s="8">
        <v>38718</v>
      </c>
      <c r="Q2570" s="3" t="s">
        <v>18994</v>
      </c>
      <c r="R2570" s="5" t="s">
        <v>23453</v>
      </c>
      <c r="S2570" s="3" t="s">
        <v>4905</v>
      </c>
      <c r="T2570" s="3" t="s">
        <v>575</v>
      </c>
      <c r="V2570" s="3">
        <v>57</v>
      </c>
      <c r="W2570" s="3">
        <v>0</v>
      </c>
      <c r="X2570" s="3">
        <v>127</v>
      </c>
      <c r="Y2570" s="3">
        <v>2568</v>
      </c>
      <c r="Z2570" s="3" t="s">
        <v>162</v>
      </c>
      <c r="AA2570" s="3">
        <v>10</v>
      </c>
      <c r="AB2570" s="3">
        <v>2</v>
      </c>
      <c r="AC2570" s="3">
        <v>3294308</v>
      </c>
      <c r="AD2570" s="3">
        <v>1335965</v>
      </c>
      <c r="AF2570" s="3">
        <v>8</v>
      </c>
      <c r="AG2570" s="3">
        <v>160</v>
      </c>
    </row>
    <row r="2571" spans="1:33" ht="15.75" customHeight="1" x14ac:dyDescent="0.15">
      <c r="A2571" s="3">
        <v>26375</v>
      </c>
      <c r="B2571" s="3">
        <v>2569</v>
      </c>
      <c r="C2571" s="3">
        <v>26</v>
      </c>
      <c r="D2571" s="3" t="s">
        <v>3745</v>
      </c>
      <c r="E2571" s="3" t="s">
        <v>23454</v>
      </c>
      <c r="F2571" s="3" t="s">
        <v>96</v>
      </c>
      <c r="G2571" s="3" t="s">
        <v>61</v>
      </c>
      <c r="H2571" s="3" t="s">
        <v>1594</v>
      </c>
      <c r="I2571" s="3" t="s">
        <v>1595</v>
      </c>
      <c r="J2571" s="3">
        <v>146.5206</v>
      </c>
      <c r="K2571" s="3">
        <v>2682450</v>
      </c>
      <c r="L2571" s="3" t="s">
        <v>538</v>
      </c>
      <c r="M2571" s="3">
        <v>0</v>
      </c>
      <c r="N2571" s="3" t="s">
        <v>3745</v>
      </c>
      <c r="O2571" s="3" t="s">
        <v>23454</v>
      </c>
      <c r="P2571" s="8">
        <v>39083</v>
      </c>
      <c r="Q2571" s="3" t="s">
        <v>19001</v>
      </c>
      <c r="R2571" s="5" t="s">
        <v>23456</v>
      </c>
      <c r="S2571" s="3" t="s">
        <v>1594</v>
      </c>
      <c r="T2571" s="3" t="s">
        <v>61</v>
      </c>
      <c r="V2571" s="3">
        <v>127</v>
      </c>
      <c r="W2571" s="3">
        <v>0</v>
      </c>
      <c r="X2571" s="3">
        <v>82</v>
      </c>
      <c r="Y2571" s="3">
        <v>2569</v>
      </c>
      <c r="Z2571" s="3" t="s">
        <v>538</v>
      </c>
      <c r="AA2571" s="3">
        <v>26</v>
      </c>
      <c r="AB2571" s="3">
        <v>6</v>
      </c>
      <c r="AC2571" s="3">
        <v>2682450</v>
      </c>
      <c r="AD2571" s="3">
        <v>1088124</v>
      </c>
      <c r="AF2571" s="3">
        <v>3</v>
      </c>
      <c r="AG2571" s="3">
        <v>106</v>
      </c>
    </row>
    <row r="2572" spans="1:33" ht="15.75" customHeight="1" x14ac:dyDescent="0.15">
      <c r="A2572" s="3">
        <v>17898</v>
      </c>
      <c r="B2572" s="3">
        <v>2570</v>
      </c>
      <c r="C2572" s="3">
        <v>23</v>
      </c>
      <c r="D2572" s="3" t="s">
        <v>3746</v>
      </c>
      <c r="E2572" s="3" t="s">
        <v>23457</v>
      </c>
      <c r="F2572" s="3" t="s">
        <v>855</v>
      </c>
      <c r="G2572" s="3" t="s">
        <v>292</v>
      </c>
      <c r="H2572" s="3" t="s">
        <v>13924</v>
      </c>
      <c r="I2572" s="3" t="s">
        <v>1032</v>
      </c>
      <c r="J2572" s="3">
        <v>146.5076</v>
      </c>
      <c r="K2572" s="3">
        <v>9753602</v>
      </c>
      <c r="L2572" s="3" t="s">
        <v>162</v>
      </c>
      <c r="M2572" s="3">
        <v>3</v>
      </c>
      <c r="N2572" s="3" t="s">
        <v>3746</v>
      </c>
      <c r="O2572" s="3" t="s">
        <v>23457</v>
      </c>
      <c r="P2572" s="3" t="s">
        <v>41</v>
      </c>
      <c r="Q2572" s="3" t="s">
        <v>19008</v>
      </c>
      <c r="R2572" s="5" t="s">
        <v>23459</v>
      </c>
      <c r="S2572" s="3" t="s">
        <v>13924</v>
      </c>
      <c r="T2572" s="3" t="s">
        <v>292</v>
      </c>
      <c r="V2572" s="3">
        <v>90</v>
      </c>
      <c r="W2572" s="3">
        <v>64</v>
      </c>
      <c r="X2572" s="3">
        <v>127</v>
      </c>
      <c r="Y2572" s="3">
        <v>2570</v>
      </c>
      <c r="Z2572" s="3" t="s">
        <v>162</v>
      </c>
      <c r="AA2572" s="3">
        <v>23</v>
      </c>
      <c r="AB2572" s="3">
        <v>10</v>
      </c>
      <c r="AC2572" s="3">
        <v>9753602</v>
      </c>
      <c r="AD2572" s="3">
        <v>3956714</v>
      </c>
      <c r="AE2572" s="3" t="s">
        <v>1032</v>
      </c>
      <c r="AF2572" s="3">
        <v>8</v>
      </c>
      <c r="AG2572" s="3">
        <v>49</v>
      </c>
    </row>
    <row r="2573" spans="1:33" ht="15.75" customHeight="1" x14ac:dyDescent="0.15">
      <c r="A2573" s="3">
        <v>22278</v>
      </c>
      <c r="B2573" s="3">
        <v>2571</v>
      </c>
      <c r="C2573" s="3">
        <v>58</v>
      </c>
      <c r="D2573" s="3" t="s">
        <v>3748</v>
      </c>
      <c r="E2573" s="3" t="s">
        <v>23461</v>
      </c>
      <c r="F2573" s="3" t="s">
        <v>1072</v>
      </c>
      <c r="G2573" s="3" t="s">
        <v>575</v>
      </c>
      <c r="H2573" s="3" t="s">
        <v>1375</v>
      </c>
      <c r="I2573" s="3" t="s">
        <v>1375</v>
      </c>
      <c r="J2573" s="3">
        <v>146.50399999999999</v>
      </c>
      <c r="K2573" s="3">
        <v>8243932</v>
      </c>
      <c r="L2573" s="3" t="s">
        <v>59</v>
      </c>
      <c r="M2573" s="3">
        <v>2</v>
      </c>
      <c r="N2573" s="3" t="s">
        <v>3748</v>
      </c>
      <c r="O2573" s="3" t="s">
        <v>23461</v>
      </c>
      <c r="P2573" s="3" t="s">
        <v>1063</v>
      </c>
      <c r="Q2573" s="3" t="s">
        <v>19013</v>
      </c>
      <c r="R2573" s="5" t="s">
        <v>23462</v>
      </c>
      <c r="S2573" s="3" t="s">
        <v>1375</v>
      </c>
      <c r="T2573" s="3" t="s">
        <v>575</v>
      </c>
      <c r="V2573" s="3">
        <v>58</v>
      </c>
      <c r="W2573" s="3">
        <v>48</v>
      </c>
      <c r="X2573" s="3">
        <v>127</v>
      </c>
      <c r="Y2573" s="3">
        <v>2571</v>
      </c>
      <c r="Z2573" s="3" t="s">
        <v>59</v>
      </c>
      <c r="AA2573" s="3">
        <v>58</v>
      </c>
      <c r="AB2573" s="3">
        <v>30</v>
      </c>
      <c r="AC2573" s="3">
        <v>8243932</v>
      </c>
      <c r="AD2573" s="3">
        <v>3344340</v>
      </c>
      <c r="AE2573" s="3" t="s">
        <v>1375</v>
      </c>
      <c r="AF2573" s="3">
        <v>17</v>
      </c>
      <c r="AG2573" s="3">
        <v>23</v>
      </c>
    </row>
    <row r="2574" spans="1:33" ht="15.75" customHeight="1" x14ac:dyDescent="0.15">
      <c r="A2574" s="3">
        <v>23553</v>
      </c>
      <c r="B2574" s="3">
        <v>2572</v>
      </c>
      <c r="C2574" s="3">
        <v>18</v>
      </c>
      <c r="D2574" s="3" t="s">
        <v>3226</v>
      </c>
      <c r="E2574" s="3" t="s">
        <v>23464</v>
      </c>
      <c r="F2574" s="3" t="s">
        <v>475</v>
      </c>
      <c r="G2574" s="3" t="s">
        <v>277</v>
      </c>
      <c r="H2574" s="3" t="s">
        <v>3230</v>
      </c>
      <c r="I2574" s="3" t="s">
        <v>203</v>
      </c>
      <c r="J2574" s="3">
        <v>146.2996</v>
      </c>
      <c r="K2574" s="3">
        <v>4464395</v>
      </c>
      <c r="L2574" s="3" t="s">
        <v>71</v>
      </c>
      <c r="M2574" s="3">
        <v>1</v>
      </c>
      <c r="N2574" s="3" t="s">
        <v>3226</v>
      </c>
      <c r="O2574" s="3" t="s">
        <v>23464</v>
      </c>
      <c r="P2574" s="3" t="s">
        <v>41</v>
      </c>
      <c r="Q2574" s="3" t="s">
        <v>3227</v>
      </c>
      <c r="R2574" s="5" t="s">
        <v>23466</v>
      </c>
      <c r="S2574" s="3" t="s">
        <v>3230</v>
      </c>
      <c r="T2574" s="3" t="s">
        <v>277</v>
      </c>
      <c r="V2574" s="3">
        <v>127</v>
      </c>
      <c r="W2574" s="3">
        <v>127</v>
      </c>
      <c r="X2574" s="3">
        <v>127</v>
      </c>
      <c r="Y2574" s="3">
        <v>2572</v>
      </c>
      <c r="Z2574" s="3" t="s">
        <v>71</v>
      </c>
      <c r="AA2574" s="3">
        <v>18</v>
      </c>
      <c r="AB2574" s="3">
        <v>3</v>
      </c>
      <c r="AC2574" s="3">
        <v>4464395</v>
      </c>
      <c r="AD2574" s="3">
        <v>1812587</v>
      </c>
      <c r="AE2574" s="3" t="s">
        <v>203</v>
      </c>
      <c r="AF2574" s="3">
        <v>5</v>
      </c>
      <c r="AG2574" s="3">
        <v>9</v>
      </c>
    </row>
    <row r="2575" spans="1:33" ht="15.75" customHeight="1" x14ac:dyDescent="0.15">
      <c r="A2575" s="3">
        <v>26054</v>
      </c>
      <c r="B2575" s="3">
        <v>2573</v>
      </c>
      <c r="C2575" s="3">
        <v>6</v>
      </c>
      <c r="D2575" s="3" t="s">
        <v>3751</v>
      </c>
      <c r="E2575" s="3" t="s">
        <v>23468</v>
      </c>
      <c r="F2575" s="3" t="s">
        <v>36</v>
      </c>
      <c r="G2575" s="3" t="s">
        <v>37</v>
      </c>
      <c r="H2575" s="3" t="s">
        <v>39</v>
      </c>
      <c r="I2575" s="3" t="s">
        <v>39</v>
      </c>
      <c r="J2575" s="3">
        <v>146.1515</v>
      </c>
      <c r="K2575" s="3">
        <v>6388330</v>
      </c>
      <c r="L2575" s="3" t="s">
        <v>40</v>
      </c>
      <c r="M2575" s="3">
        <v>0</v>
      </c>
      <c r="N2575" s="3" t="s">
        <v>3751</v>
      </c>
      <c r="O2575" s="3" t="s">
        <v>23468</v>
      </c>
      <c r="P2575" s="8">
        <v>39448</v>
      </c>
      <c r="Q2575" s="3" t="s">
        <v>12047</v>
      </c>
      <c r="R2575" s="5" t="s">
        <v>23469</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15">
      <c r="A2576" s="3">
        <v>19730</v>
      </c>
      <c r="B2576" s="3">
        <v>2574</v>
      </c>
      <c r="C2576" s="3">
        <v>6</v>
      </c>
      <c r="D2576" s="3" t="s">
        <v>3753</v>
      </c>
      <c r="E2576" s="3" t="s">
        <v>23470</v>
      </c>
      <c r="F2576" s="3" t="s">
        <v>475</v>
      </c>
      <c r="G2576" s="3" t="s">
        <v>277</v>
      </c>
      <c r="H2576" s="3" t="s">
        <v>475</v>
      </c>
      <c r="I2576" s="3" t="s">
        <v>203</v>
      </c>
      <c r="J2576" s="3">
        <v>146.12200000000001</v>
      </c>
      <c r="K2576" s="3">
        <v>8710384</v>
      </c>
      <c r="L2576" s="3" t="s">
        <v>101</v>
      </c>
      <c r="M2576" s="3">
        <v>3</v>
      </c>
      <c r="N2576" s="3" t="s">
        <v>3753</v>
      </c>
      <c r="O2576" s="3" t="s">
        <v>23470</v>
      </c>
      <c r="P2576" s="3" t="s">
        <v>787</v>
      </c>
      <c r="Q2576" s="3" t="s">
        <v>7729</v>
      </c>
      <c r="R2576" s="5" t="s">
        <v>23472</v>
      </c>
      <c r="S2576" s="3" t="s">
        <v>475</v>
      </c>
      <c r="T2576" s="3" t="s">
        <v>277</v>
      </c>
      <c r="V2576" s="3">
        <v>127</v>
      </c>
      <c r="W2576" s="3">
        <v>127</v>
      </c>
      <c r="X2576" s="3">
        <v>127</v>
      </c>
      <c r="Y2576" s="3">
        <v>2574</v>
      </c>
      <c r="Z2576" s="3" t="s">
        <v>101</v>
      </c>
      <c r="AA2576" s="3">
        <v>6</v>
      </c>
      <c r="AB2576" s="3">
        <v>3</v>
      </c>
      <c r="AC2576" s="3">
        <v>8710384</v>
      </c>
      <c r="AD2576" s="3">
        <v>3539051</v>
      </c>
      <c r="AE2576" s="3" t="s">
        <v>203</v>
      </c>
      <c r="AF2576" s="3">
        <v>10</v>
      </c>
      <c r="AG2576" s="3">
        <v>9</v>
      </c>
    </row>
    <row r="2577" spans="1:33" ht="15.75" customHeight="1" x14ac:dyDescent="0.15">
      <c r="A2577" s="3">
        <v>1094</v>
      </c>
      <c r="B2577" s="3">
        <v>2575</v>
      </c>
      <c r="C2577" s="3">
        <v>177</v>
      </c>
      <c r="D2577" s="3" t="s">
        <v>3755</v>
      </c>
      <c r="E2577" s="3" t="s">
        <v>23474</v>
      </c>
      <c r="F2577" s="3" t="s">
        <v>269</v>
      </c>
      <c r="G2577" s="3" t="s">
        <v>133</v>
      </c>
      <c r="H2577" s="3" t="s">
        <v>8394</v>
      </c>
      <c r="I2577" s="3" t="s">
        <v>6704</v>
      </c>
      <c r="J2577" s="3">
        <v>146.0027</v>
      </c>
      <c r="K2577" s="3">
        <v>27382881</v>
      </c>
      <c r="L2577" s="3" t="s">
        <v>66</v>
      </c>
      <c r="M2577" s="3">
        <v>5</v>
      </c>
      <c r="N2577" s="3" t="s">
        <v>3755</v>
      </c>
      <c r="O2577" s="3" t="s">
        <v>23474</v>
      </c>
      <c r="P2577" s="3" t="s">
        <v>104</v>
      </c>
      <c r="Q2577" s="3" t="s">
        <v>19037</v>
      </c>
      <c r="R2577" s="5" t="s">
        <v>23475</v>
      </c>
      <c r="S2577" s="3" t="s">
        <v>8394</v>
      </c>
      <c r="T2577" s="3" t="s">
        <v>133</v>
      </c>
      <c r="V2577" s="3">
        <v>73</v>
      </c>
      <c r="W2577" s="3">
        <v>0</v>
      </c>
      <c r="X2577" s="3">
        <v>127</v>
      </c>
      <c r="Y2577" s="3">
        <v>2575</v>
      </c>
      <c r="Z2577" s="3" t="s">
        <v>66</v>
      </c>
      <c r="AA2577" s="3">
        <v>177</v>
      </c>
      <c r="AB2577" s="3">
        <v>78</v>
      </c>
      <c r="AC2577" s="3">
        <v>27382881</v>
      </c>
      <c r="AD2577" s="3">
        <v>11131130</v>
      </c>
      <c r="AF2577" s="3">
        <v>9</v>
      </c>
      <c r="AG2577" s="3">
        <v>509</v>
      </c>
    </row>
    <row r="2578" spans="1:33" ht="15.75" customHeight="1" x14ac:dyDescent="0.15">
      <c r="A2578" s="3">
        <v>23845</v>
      </c>
      <c r="B2578" s="3">
        <v>2576</v>
      </c>
      <c r="C2578" s="3">
        <v>153</v>
      </c>
      <c r="D2578" s="3" t="s">
        <v>3756</v>
      </c>
      <c r="E2578" s="3" t="s">
        <v>23476</v>
      </c>
      <c r="F2578" s="3" t="s">
        <v>96</v>
      </c>
      <c r="G2578" s="3" t="s">
        <v>61</v>
      </c>
      <c r="H2578" s="3" t="s">
        <v>10260</v>
      </c>
      <c r="I2578" s="3" t="s">
        <v>251</v>
      </c>
      <c r="J2578" s="3">
        <v>145.91409999999999</v>
      </c>
      <c r="K2578" s="3">
        <v>20722322</v>
      </c>
      <c r="L2578" s="3" t="s">
        <v>215</v>
      </c>
      <c r="M2578" s="3">
        <v>1</v>
      </c>
      <c r="N2578" s="3" t="s">
        <v>3756</v>
      </c>
      <c r="O2578" s="3" t="s">
        <v>23476</v>
      </c>
      <c r="P2578" s="3" t="s">
        <v>381</v>
      </c>
      <c r="Q2578" s="3" t="s">
        <v>19040</v>
      </c>
      <c r="R2578" s="5" t="s">
        <v>23478</v>
      </c>
      <c r="S2578" s="3" t="s">
        <v>10260</v>
      </c>
      <c r="T2578" s="3" t="s">
        <v>61</v>
      </c>
      <c r="V2578" s="3">
        <v>127</v>
      </c>
      <c r="W2578" s="3">
        <v>0</v>
      </c>
      <c r="X2578" s="3">
        <v>127</v>
      </c>
      <c r="Y2578" s="3">
        <v>2576</v>
      </c>
      <c r="Z2578" s="3" t="s">
        <v>215</v>
      </c>
      <c r="AA2578" s="3">
        <v>153</v>
      </c>
      <c r="AB2578" s="3">
        <v>58</v>
      </c>
      <c r="AC2578" s="3">
        <v>20722322</v>
      </c>
      <c r="AD2578" s="3">
        <v>8426651</v>
      </c>
      <c r="AF2578" s="3">
        <v>7</v>
      </c>
      <c r="AG2578" s="3">
        <v>40</v>
      </c>
    </row>
    <row r="2579" spans="1:33" ht="15.75" customHeight="1" x14ac:dyDescent="0.15">
      <c r="A2579" s="3">
        <v>24792</v>
      </c>
      <c r="B2579" s="3">
        <v>2577</v>
      </c>
      <c r="C2579" s="3">
        <v>29</v>
      </c>
      <c r="D2579" s="3" t="s">
        <v>3758</v>
      </c>
      <c r="E2579" s="3" t="s">
        <v>23479</v>
      </c>
      <c r="F2579" s="3" t="s">
        <v>1009</v>
      </c>
      <c r="G2579" s="3" t="s">
        <v>403</v>
      </c>
      <c r="H2579" s="3" t="s">
        <v>13939</v>
      </c>
      <c r="I2579" s="3" t="s">
        <v>203</v>
      </c>
      <c r="J2579" s="3">
        <v>145.69130000000001</v>
      </c>
      <c r="K2579" s="3">
        <v>5479856</v>
      </c>
      <c r="L2579" s="3" t="s">
        <v>335</v>
      </c>
      <c r="M2579" s="3">
        <v>0</v>
      </c>
      <c r="N2579" s="3" t="s">
        <v>3758</v>
      </c>
      <c r="O2579" s="3" t="s">
        <v>23479</v>
      </c>
      <c r="P2579" s="8">
        <v>39448</v>
      </c>
      <c r="Q2579" s="3" t="s">
        <v>19046</v>
      </c>
      <c r="R2579" s="5" t="s">
        <v>23480</v>
      </c>
      <c r="S2579" s="3" t="s">
        <v>13939</v>
      </c>
      <c r="T2579" s="3" t="s">
        <v>403</v>
      </c>
      <c r="V2579" s="3">
        <v>77</v>
      </c>
      <c r="W2579" s="3">
        <v>127</v>
      </c>
      <c r="X2579" s="3">
        <v>80</v>
      </c>
      <c r="Y2579" s="3">
        <v>2577</v>
      </c>
      <c r="Z2579" s="3" t="s">
        <v>335</v>
      </c>
      <c r="AA2579" s="3">
        <v>29</v>
      </c>
      <c r="AB2579" s="3">
        <v>13</v>
      </c>
      <c r="AC2579" s="3">
        <v>5479856</v>
      </c>
      <c r="AD2579" s="3">
        <v>2230383</v>
      </c>
      <c r="AE2579" s="3" t="s">
        <v>203</v>
      </c>
      <c r="AF2579" s="3">
        <v>21</v>
      </c>
      <c r="AG2579" s="3">
        <v>9</v>
      </c>
    </row>
    <row r="2580" spans="1:33" ht="15.75" customHeight="1" x14ac:dyDescent="0.15">
      <c r="A2580" s="3">
        <v>26097</v>
      </c>
      <c r="B2580" s="3">
        <v>2578</v>
      </c>
      <c r="C2580" s="3">
        <v>17</v>
      </c>
      <c r="D2580" s="3" t="s">
        <v>3759</v>
      </c>
      <c r="E2580" s="3" t="s">
        <v>23482</v>
      </c>
      <c r="F2580" s="3" t="s">
        <v>657</v>
      </c>
      <c r="G2580" s="3" t="s">
        <v>246</v>
      </c>
      <c r="H2580" s="3" t="s">
        <v>3189</v>
      </c>
      <c r="I2580" s="3" t="s">
        <v>3190</v>
      </c>
      <c r="J2580" s="3">
        <v>145.66900000000001</v>
      </c>
      <c r="K2580" s="3">
        <v>2015100</v>
      </c>
      <c r="L2580" s="3" t="s">
        <v>356</v>
      </c>
      <c r="M2580" s="3">
        <v>0</v>
      </c>
      <c r="N2580" s="3" t="s">
        <v>3759</v>
      </c>
      <c r="O2580" s="3" t="s">
        <v>23482</v>
      </c>
      <c r="P2580" s="8">
        <v>36892</v>
      </c>
      <c r="Q2580" s="3" t="s">
        <v>19055</v>
      </c>
      <c r="R2580" s="5" t="s">
        <v>23484</v>
      </c>
      <c r="S2580" s="3" t="s">
        <v>3189</v>
      </c>
      <c r="T2580" s="3" t="s">
        <v>246</v>
      </c>
      <c r="V2580" s="3">
        <v>127</v>
      </c>
      <c r="W2580" s="3">
        <v>0</v>
      </c>
      <c r="X2580" s="3">
        <v>124</v>
      </c>
      <c r="Y2580" s="3">
        <v>2578</v>
      </c>
      <c r="Z2580" s="3" t="s">
        <v>356</v>
      </c>
      <c r="AA2580" s="3">
        <v>17</v>
      </c>
      <c r="AB2580" s="3">
        <v>8</v>
      </c>
      <c r="AC2580" s="3">
        <v>2015100</v>
      </c>
      <c r="AD2580" s="3">
        <v>820250</v>
      </c>
      <c r="AF2580" s="3">
        <v>18</v>
      </c>
      <c r="AG2580" s="3">
        <v>14</v>
      </c>
    </row>
    <row r="2581" spans="1:33" ht="15.75" customHeight="1" x14ac:dyDescent="0.15">
      <c r="A2581" s="3">
        <v>21147</v>
      </c>
      <c r="B2581" s="3">
        <v>2579</v>
      </c>
      <c r="C2581" s="3">
        <v>15</v>
      </c>
      <c r="D2581" s="3" t="s">
        <v>3761</v>
      </c>
      <c r="E2581" s="3" t="s">
        <v>23486</v>
      </c>
      <c r="F2581" s="3" t="s">
        <v>855</v>
      </c>
      <c r="G2581" s="3" t="s">
        <v>292</v>
      </c>
      <c r="H2581" s="3" t="s">
        <v>13941</v>
      </c>
      <c r="I2581" s="3" t="s">
        <v>1032</v>
      </c>
      <c r="J2581" s="3">
        <v>145.66159999999999</v>
      </c>
      <c r="K2581" s="3">
        <v>6636404</v>
      </c>
      <c r="L2581" s="3" t="s">
        <v>356</v>
      </c>
      <c r="M2581" s="3">
        <v>2</v>
      </c>
      <c r="N2581" s="3" t="s">
        <v>3761</v>
      </c>
      <c r="O2581" s="3" t="s">
        <v>23486</v>
      </c>
      <c r="P2581" s="3" t="s">
        <v>1000</v>
      </c>
      <c r="Q2581" s="3" t="s">
        <v>19061</v>
      </c>
      <c r="R2581" s="5" t="s">
        <v>23487</v>
      </c>
      <c r="S2581" s="3" t="s">
        <v>13941</v>
      </c>
      <c r="T2581" s="3" t="s">
        <v>292</v>
      </c>
      <c r="V2581" s="3">
        <v>91</v>
      </c>
      <c r="W2581" s="3">
        <v>65</v>
      </c>
      <c r="X2581" s="3">
        <v>125</v>
      </c>
      <c r="Y2581" s="3">
        <v>2579</v>
      </c>
      <c r="Z2581" s="3" t="s">
        <v>356</v>
      </c>
      <c r="AA2581" s="3">
        <v>15</v>
      </c>
      <c r="AB2581" s="3">
        <v>8</v>
      </c>
      <c r="AC2581" s="3">
        <v>6636404</v>
      </c>
      <c r="AD2581" s="3">
        <v>2701441</v>
      </c>
      <c r="AE2581" s="3" t="s">
        <v>1032</v>
      </c>
      <c r="AF2581" s="3">
        <v>18</v>
      </c>
      <c r="AG2581" s="3">
        <v>49</v>
      </c>
    </row>
    <row r="2582" spans="1:33" ht="15.75" customHeight="1" x14ac:dyDescent="0.15">
      <c r="A2582" s="3">
        <v>25614</v>
      </c>
      <c r="B2582" s="3">
        <v>2580</v>
      </c>
      <c r="C2582" s="3">
        <v>111</v>
      </c>
      <c r="D2582" s="3" t="s">
        <v>3762</v>
      </c>
      <c r="E2582" s="3" t="s">
        <v>23489</v>
      </c>
      <c r="F2582" s="3" t="s">
        <v>1438</v>
      </c>
      <c r="G2582" s="3" t="s">
        <v>495</v>
      </c>
      <c r="H2582" s="3" t="s">
        <v>2682</v>
      </c>
      <c r="I2582" s="3" t="s">
        <v>2682</v>
      </c>
      <c r="J2582" s="3">
        <v>145.63720000000001</v>
      </c>
      <c r="K2582" s="3">
        <v>13569000</v>
      </c>
      <c r="L2582" s="3" t="s">
        <v>162</v>
      </c>
      <c r="M2582" s="3">
        <v>0</v>
      </c>
      <c r="N2582" s="3" t="s">
        <v>3762</v>
      </c>
      <c r="O2582" s="3" t="s">
        <v>23489</v>
      </c>
      <c r="P2582" s="8">
        <v>38718</v>
      </c>
      <c r="Q2582" s="3" t="s">
        <v>19067</v>
      </c>
      <c r="R2582" s="5" t="s">
        <v>23491</v>
      </c>
      <c r="S2582" s="3" t="s">
        <v>2682</v>
      </c>
      <c r="T2582" s="3" t="s">
        <v>495</v>
      </c>
      <c r="V2582" s="3">
        <v>68</v>
      </c>
      <c r="W2582" s="3">
        <v>19</v>
      </c>
      <c r="X2582" s="3">
        <v>127</v>
      </c>
      <c r="Y2582" s="3">
        <v>2580</v>
      </c>
      <c r="Z2582" s="3" t="s">
        <v>162</v>
      </c>
      <c r="AA2582" s="3">
        <v>111</v>
      </c>
      <c r="AB2582" s="3">
        <v>50</v>
      </c>
      <c r="AC2582" s="3">
        <v>13569000</v>
      </c>
      <c r="AD2582" s="3">
        <v>5524000</v>
      </c>
      <c r="AE2582" s="3" t="s">
        <v>2682</v>
      </c>
      <c r="AF2582" s="3">
        <v>8</v>
      </c>
      <c r="AG2582" s="3">
        <v>79</v>
      </c>
    </row>
    <row r="2583" spans="1:33" ht="15.75" customHeight="1" x14ac:dyDescent="0.15">
      <c r="A2583" s="3">
        <v>24848</v>
      </c>
      <c r="B2583" s="3">
        <v>2581</v>
      </c>
      <c r="C2583" s="3">
        <v>110</v>
      </c>
      <c r="D2583" s="3" t="s">
        <v>3764</v>
      </c>
      <c r="E2583" s="3" t="s">
        <v>23493</v>
      </c>
      <c r="F2583" s="3" t="s">
        <v>1438</v>
      </c>
      <c r="G2583" s="3" t="s">
        <v>495</v>
      </c>
      <c r="H2583" s="3" t="s">
        <v>2682</v>
      </c>
      <c r="I2583" s="3" t="s">
        <v>2682</v>
      </c>
      <c r="J2583" s="3">
        <v>145.59729999999999</v>
      </c>
      <c r="K2583" s="3">
        <v>15935232</v>
      </c>
      <c r="L2583" s="3" t="s">
        <v>162</v>
      </c>
      <c r="M2583" s="3">
        <v>0</v>
      </c>
      <c r="N2583" s="3" t="s">
        <v>3764</v>
      </c>
      <c r="O2583" s="3" t="s">
        <v>23493</v>
      </c>
      <c r="P2583" s="8">
        <v>37987</v>
      </c>
      <c r="Q2583" s="3" t="s">
        <v>19073</v>
      </c>
      <c r="R2583" s="5" t="s">
        <v>23494</v>
      </c>
      <c r="S2583" s="3" t="s">
        <v>2682</v>
      </c>
      <c r="T2583" s="3" t="s">
        <v>495</v>
      </c>
      <c r="V2583" s="3">
        <v>69</v>
      </c>
      <c r="W2583" s="3">
        <v>20</v>
      </c>
      <c r="X2583" s="3">
        <v>127</v>
      </c>
      <c r="Y2583" s="3">
        <v>2581</v>
      </c>
      <c r="Z2583" s="3" t="s">
        <v>162</v>
      </c>
      <c r="AA2583" s="3">
        <v>110</v>
      </c>
      <c r="AB2583" s="3">
        <v>45</v>
      </c>
      <c r="AC2583" s="3">
        <v>15935232</v>
      </c>
      <c r="AD2583" s="3">
        <v>6488359</v>
      </c>
      <c r="AE2583" s="3" t="s">
        <v>2682</v>
      </c>
      <c r="AF2583" s="3">
        <v>8</v>
      </c>
      <c r="AG2583" s="3">
        <v>79</v>
      </c>
    </row>
    <row r="2584" spans="1:33" ht="15.75" customHeight="1" x14ac:dyDescent="0.15">
      <c r="A2584" s="3">
        <v>25680</v>
      </c>
      <c r="B2584" s="3">
        <v>2582</v>
      </c>
      <c r="C2584" s="3">
        <v>24</v>
      </c>
      <c r="D2584" s="3" t="s">
        <v>3765</v>
      </c>
      <c r="E2584" s="3" t="s">
        <v>23496</v>
      </c>
      <c r="F2584" s="3" t="s">
        <v>36</v>
      </c>
      <c r="G2584" s="3" t="s">
        <v>37</v>
      </c>
      <c r="H2584" s="3" t="s">
        <v>5764</v>
      </c>
      <c r="I2584" s="3" t="s">
        <v>39</v>
      </c>
      <c r="J2584" s="3">
        <v>145.5367</v>
      </c>
      <c r="K2584" s="3">
        <v>3989858</v>
      </c>
      <c r="L2584" s="3" t="s">
        <v>59</v>
      </c>
      <c r="M2584" s="3">
        <v>0</v>
      </c>
      <c r="N2584" s="3" t="s">
        <v>3765</v>
      </c>
      <c r="O2584" s="3" t="s">
        <v>23496</v>
      </c>
      <c r="P2584" s="8">
        <v>40179</v>
      </c>
      <c r="Q2584" s="3" t="s">
        <v>12450</v>
      </c>
      <c r="R2584" s="5" t="s">
        <v>23498</v>
      </c>
      <c r="S2584" s="3" t="s">
        <v>5764</v>
      </c>
      <c r="T2584" s="3" t="s">
        <v>37</v>
      </c>
      <c r="V2584" s="3">
        <v>127</v>
      </c>
      <c r="W2584" s="3">
        <v>127</v>
      </c>
      <c r="X2584" s="3">
        <v>127</v>
      </c>
      <c r="Y2584" s="3">
        <v>2582</v>
      </c>
      <c r="Z2584" s="3" t="s">
        <v>59</v>
      </c>
      <c r="AA2584" s="3">
        <v>24</v>
      </c>
      <c r="AB2584" s="3">
        <v>10</v>
      </c>
      <c r="AC2584" s="3">
        <v>3989858</v>
      </c>
      <c r="AD2584" s="3">
        <v>1624954</v>
      </c>
      <c r="AE2584" s="3" t="s">
        <v>39</v>
      </c>
      <c r="AF2584" s="3">
        <v>17</v>
      </c>
      <c r="AG2584" s="3">
        <v>2</v>
      </c>
    </row>
    <row r="2585" spans="1:33" ht="15.75" customHeight="1" x14ac:dyDescent="0.15">
      <c r="A2585" s="3">
        <v>25440</v>
      </c>
      <c r="B2585" s="3">
        <v>2583</v>
      </c>
      <c r="C2585" s="3">
        <v>45</v>
      </c>
      <c r="D2585" s="3" t="s">
        <v>3767</v>
      </c>
      <c r="E2585" s="3" t="s">
        <v>23500</v>
      </c>
      <c r="F2585" s="3" t="s">
        <v>1009</v>
      </c>
      <c r="G2585" s="3" t="s">
        <v>403</v>
      </c>
      <c r="H2585" s="3" t="s">
        <v>13948</v>
      </c>
      <c r="I2585" s="3" t="s">
        <v>203</v>
      </c>
      <c r="J2585" s="3">
        <v>145.3501</v>
      </c>
      <c r="K2585" s="3">
        <v>13855183</v>
      </c>
      <c r="L2585" s="3" t="s">
        <v>478</v>
      </c>
      <c r="M2585" s="3">
        <v>0</v>
      </c>
      <c r="N2585" s="3" t="s">
        <v>3767</v>
      </c>
      <c r="O2585" s="3" t="s">
        <v>23500</v>
      </c>
      <c r="P2585" s="8">
        <v>39814</v>
      </c>
      <c r="Q2585" s="3" t="s">
        <v>19087</v>
      </c>
      <c r="R2585" s="5" t="s">
        <v>23501</v>
      </c>
      <c r="S2585" s="3" t="s">
        <v>13948</v>
      </c>
      <c r="T2585" s="3" t="s">
        <v>403</v>
      </c>
      <c r="V2585" s="3">
        <v>78</v>
      </c>
      <c r="W2585" s="3">
        <v>127</v>
      </c>
      <c r="X2585" s="3">
        <v>62</v>
      </c>
      <c r="Y2585" s="3">
        <v>2583</v>
      </c>
      <c r="Z2585" s="3" t="s">
        <v>478</v>
      </c>
      <c r="AA2585" s="3">
        <v>45</v>
      </c>
      <c r="AB2585" s="3">
        <v>15</v>
      </c>
      <c r="AC2585" s="3">
        <v>13855183</v>
      </c>
      <c r="AD2585" s="3">
        <v>5647108</v>
      </c>
      <c r="AE2585" s="3" t="s">
        <v>203</v>
      </c>
      <c r="AF2585" s="3">
        <v>15</v>
      </c>
      <c r="AG2585" s="3">
        <v>9</v>
      </c>
    </row>
    <row r="2586" spans="1:33" ht="15.75" customHeight="1" x14ac:dyDescent="0.15">
      <c r="A2586" s="3">
        <v>20039</v>
      </c>
      <c r="B2586" s="3">
        <v>2584</v>
      </c>
      <c r="C2586" s="3">
        <v>53</v>
      </c>
      <c r="D2586" s="3" t="s">
        <v>3769</v>
      </c>
      <c r="E2586" s="3" t="s">
        <v>23503</v>
      </c>
      <c r="F2586" s="3" t="s">
        <v>5738</v>
      </c>
      <c r="G2586" s="3" t="s">
        <v>599</v>
      </c>
      <c r="H2586" s="3" t="s">
        <v>3354</v>
      </c>
      <c r="I2586" s="3" t="s">
        <v>3354</v>
      </c>
      <c r="J2586" s="3">
        <v>145.3287</v>
      </c>
      <c r="K2586" s="3">
        <v>29697952</v>
      </c>
      <c r="L2586" s="3" t="s">
        <v>71</v>
      </c>
      <c r="M2586" s="3">
        <v>3</v>
      </c>
      <c r="N2586" s="3" t="s">
        <v>3769</v>
      </c>
      <c r="O2586" s="3" t="s">
        <v>23503</v>
      </c>
      <c r="P2586" s="3" t="s">
        <v>1063</v>
      </c>
      <c r="Q2586" s="3" t="s">
        <v>19094</v>
      </c>
      <c r="R2586" s="5" t="s">
        <v>23505</v>
      </c>
      <c r="S2586" s="3" t="s">
        <v>3354</v>
      </c>
      <c r="T2586" s="3" t="s">
        <v>599</v>
      </c>
      <c r="V2586" s="3">
        <v>51</v>
      </c>
      <c r="W2586" s="3">
        <v>48</v>
      </c>
      <c r="X2586" s="3">
        <v>127</v>
      </c>
      <c r="Y2586" s="3">
        <v>2584</v>
      </c>
      <c r="Z2586" s="3" t="s">
        <v>71</v>
      </c>
      <c r="AA2586" s="3">
        <v>53</v>
      </c>
      <c r="AB2586" s="3">
        <v>43</v>
      </c>
      <c r="AC2586" s="3">
        <v>29697952</v>
      </c>
      <c r="AD2586" s="3">
        <v>12105374</v>
      </c>
      <c r="AE2586" s="3" t="s">
        <v>3354</v>
      </c>
      <c r="AF2586" s="3">
        <v>5</v>
      </c>
      <c r="AG2586" s="3">
        <v>13</v>
      </c>
    </row>
    <row r="2587" spans="1:33" ht="15.75" customHeight="1" x14ac:dyDescent="0.15">
      <c r="A2587" s="3">
        <v>891</v>
      </c>
      <c r="B2587" s="3">
        <v>2585</v>
      </c>
      <c r="C2587" s="3">
        <v>263</v>
      </c>
      <c r="D2587" s="3" t="s">
        <v>3771</v>
      </c>
      <c r="E2587" s="3" t="s">
        <v>23506</v>
      </c>
      <c r="F2587" s="3" t="s">
        <v>3068</v>
      </c>
      <c r="G2587" s="3" t="s">
        <v>606</v>
      </c>
      <c r="H2587" s="3" t="s">
        <v>1343</v>
      </c>
      <c r="I2587" s="3" t="s">
        <v>1343</v>
      </c>
      <c r="J2587" s="3">
        <v>145.29150000000001</v>
      </c>
      <c r="K2587" s="3">
        <v>104347000</v>
      </c>
      <c r="L2587" s="3" t="s">
        <v>478</v>
      </c>
      <c r="M2587" s="3">
        <v>4</v>
      </c>
      <c r="N2587" s="3" t="s">
        <v>3771</v>
      </c>
      <c r="O2587" s="3" t="s">
        <v>23506</v>
      </c>
      <c r="P2587" s="3" t="s">
        <v>104</v>
      </c>
      <c r="Q2587" s="3" t="s">
        <v>19099</v>
      </c>
      <c r="R2587" s="5" t="s">
        <v>23507</v>
      </c>
      <c r="S2587" s="3" t="s">
        <v>1343</v>
      </c>
      <c r="T2587" s="3" t="s">
        <v>606</v>
      </c>
      <c r="V2587" s="3">
        <v>59</v>
      </c>
      <c r="W2587" s="3">
        <v>33</v>
      </c>
      <c r="X2587" s="3">
        <v>63</v>
      </c>
      <c r="Y2587" s="3">
        <v>2585</v>
      </c>
      <c r="Z2587" s="3" t="s">
        <v>478</v>
      </c>
      <c r="AA2587" s="3">
        <v>263</v>
      </c>
      <c r="AB2587" s="3">
        <v>50</v>
      </c>
      <c r="AC2587" s="3">
        <v>104347000</v>
      </c>
      <c r="AD2587" s="3">
        <v>42540000</v>
      </c>
      <c r="AE2587" s="3" t="s">
        <v>1343</v>
      </c>
      <c r="AF2587" s="3">
        <v>15</v>
      </c>
      <c r="AG2587" s="3">
        <v>12</v>
      </c>
    </row>
    <row r="2588" spans="1:33" ht="15.75" customHeight="1" x14ac:dyDescent="0.15">
      <c r="A2588" s="3">
        <v>26458</v>
      </c>
      <c r="B2588" s="3">
        <v>2586</v>
      </c>
      <c r="C2588" s="3">
        <v>50</v>
      </c>
      <c r="D2588" s="3" t="s">
        <v>3773</v>
      </c>
      <c r="E2588" s="3" t="s">
        <v>23508</v>
      </c>
      <c r="F2588" s="3" t="s">
        <v>657</v>
      </c>
      <c r="G2588" s="3" t="s">
        <v>246</v>
      </c>
      <c r="H2588" s="3" t="s">
        <v>264</v>
      </c>
      <c r="I2588" s="3" t="s">
        <v>264</v>
      </c>
      <c r="J2588" s="3">
        <v>145.26679999999999</v>
      </c>
      <c r="K2588" s="3">
        <v>10696589</v>
      </c>
      <c r="L2588" s="3" t="s">
        <v>59</v>
      </c>
      <c r="M2588" s="3">
        <v>0</v>
      </c>
      <c r="N2588" s="3" t="s">
        <v>3773</v>
      </c>
      <c r="O2588" s="3" t="s">
        <v>23508</v>
      </c>
      <c r="P2588" s="8">
        <v>33604</v>
      </c>
      <c r="Q2588" s="3" t="s">
        <v>19107</v>
      </c>
      <c r="R2588" s="5" t="s">
        <v>23511</v>
      </c>
      <c r="S2588" s="3" t="s">
        <v>264</v>
      </c>
      <c r="T2588" s="3" t="s">
        <v>246</v>
      </c>
      <c r="V2588" s="3">
        <v>127</v>
      </c>
      <c r="W2588" s="3">
        <v>94</v>
      </c>
      <c r="X2588" s="3">
        <v>127</v>
      </c>
      <c r="Y2588" s="3">
        <v>2586</v>
      </c>
      <c r="Z2588" s="3" t="s">
        <v>59</v>
      </c>
      <c r="AA2588" s="3">
        <v>50</v>
      </c>
      <c r="AB2588" s="3">
        <v>30</v>
      </c>
      <c r="AC2588" s="3">
        <v>10696589</v>
      </c>
      <c r="AD2588" s="3">
        <v>4361206</v>
      </c>
      <c r="AE2588" s="3" t="s">
        <v>264</v>
      </c>
      <c r="AF2588" s="3">
        <v>17</v>
      </c>
      <c r="AG2588" s="3">
        <v>8</v>
      </c>
    </row>
    <row r="2589" spans="1:33" ht="15.75" customHeight="1" x14ac:dyDescent="0.15">
      <c r="A2589" s="3">
        <v>22309</v>
      </c>
      <c r="B2589" s="3">
        <v>2587</v>
      </c>
      <c r="C2589" s="3">
        <v>2700</v>
      </c>
      <c r="D2589" s="3" t="s">
        <v>3775</v>
      </c>
      <c r="E2589" s="3" t="s">
        <v>23513</v>
      </c>
      <c r="F2589" s="3" t="s">
        <v>4372</v>
      </c>
      <c r="G2589" s="3" t="s">
        <v>806</v>
      </c>
      <c r="H2589" s="3" t="s">
        <v>12751</v>
      </c>
      <c r="I2589" s="3" t="s">
        <v>79</v>
      </c>
      <c r="J2589" s="3">
        <v>145.20849999999999</v>
      </c>
      <c r="K2589" s="3">
        <v>343314075</v>
      </c>
      <c r="L2589" s="3" t="s">
        <v>340</v>
      </c>
      <c r="M2589" s="3">
        <v>7</v>
      </c>
      <c r="N2589" s="3" t="s">
        <v>3775</v>
      </c>
      <c r="O2589" s="3" t="s">
        <v>23513</v>
      </c>
      <c r="P2589" s="3" t="s">
        <v>7816</v>
      </c>
      <c r="Q2589" s="3" t="s">
        <v>19118</v>
      </c>
      <c r="R2589" s="5" t="s">
        <v>23515</v>
      </c>
      <c r="S2589" s="3" t="s">
        <v>12751</v>
      </c>
      <c r="T2589" s="3" t="s">
        <v>806</v>
      </c>
      <c r="V2589" s="3">
        <v>9</v>
      </c>
      <c r="W2589" s="3">
        <v>81</v>
      </c>
      <c r="X2589" s="3">
        <v>57</v>
      </c>
      <c r="Y2589" s="3">
        <v>2587</v>
      </c>
      <c r="Z2589" s="3" t="s">
        <v>340</v>
      </c>
      <c r="AA2589" s="3">
        <v>2700</v>
      </c>
      <c r="AB2589" s="3">
        <v>1300</v>
      </c>
      <c r="AC2589" s="3">
        <v>343314075</v>
      </c>
      <c r="AD2589" s="3">
        <v>140009067</v>
      </c>
      <c r="AE2589" s="3" t="s">
        <v>79</v>
      </c>
      <c r="AF2589" s="3">
        <v>6</v>
      </c>
      <c r="AG2589" s="3">
        <v>6</v>
      </c>
    </row>
    <row r="2590" spans="1:33" ht="15.75" customHeight="1" x14ac:dyDescent="0.15">
      <c r="A2590" s="3">
        <v>1301</v>
      </c>
      <c r="B2590" s="3">
        <v>2588</v>
      </c>
      <c r="C2590" s="3">
        <v>174</v>
      </c>
      <c r="D2590" s="3" t="s">
        <v>3778</v>
      </c>
      <c r="E2590" s="3" t="s">
        <v>23517</v>
      </c>
      <c r="F2590" s="3" t="s">
        <v>1009</v>
      </c>
      <c r="G2590" s="3" t="s">
        <v>403</v>
      </c>
      <c r="H2590" s="3" t="s">
        <v>2656</v>
      </c>
      <c r="I2590" s="3" t="s">
        <v>1898</v>
      </c>
      <c r="J2590" s="3">
        <v>145.1833</v>
      </c>
      <c r="K2590" s="3">
        <v>61462200</v>
      </c>
      <c r="L2590" s="3" t="s">
        <v>221</v>
      </c>
      <c r="M2590" s="3">
        <v>7</v>
      </c>
      <c r="N2590" s="3" t="s">
        <v>3778</v>
      </c>
      <c r="O2590" s="3" t="s">
        <v>23517</v>
      </c>
      <c r="P2590" s="3" t="s">
        <v>1063</v>
      </c>
      <c r="Q2590" s="3" t="s">
        <v>19126</v>
      </c>
      <c r="R2590" s="5" t="s">
        <v>23518</v>
      </c>
      <c r="S2590" s="3" t="s">
        <v>2656</v>
      </c>
      <c r="T2590" s="3" t="s">
        <v>403</v>
      </c>
      <c r="V2590" s="3">
        <v>79</v>
      </c>
      <c r="W2590" s="3">
        <v>0</v>
      </c>
      <c r="X2590" s="3">
        <v>127</v>
      </c>
      <c r="Y2590" s="3">
        <v>2588</v>
      </c>
      <c r="Z2590" s="3" t="s">
        <v>221</v>
      </c>
      <c r="AA2590" s="3">
        <v>174</v>
      </c>
      <c r="AB2590" s="3">
        <v>50</v>
      </c>
      <c r="AC2590" s="3">
        <v>61462200</v>
      </c>
      <c r="AD2590" s="3">
        <v>25067858</v>
      </c>
      <c r="AF2590" s="3">
        <v>2</v>
      </c>
      <c r="AG2590" s="3">
        <v>59</v>
      </c>
    </row>
    <row r="2591" spans="1:33" ht="15.75" customHeight="1" x14ac:dyDescent="0.15">
      <c r="A2591" s="3">
        <v>23563</v>
      </c>
      <c r="B2591" s="3">
        <v>2589</v>
      </c>
      <c r="C2591" s="3">
        <v>11</v>
      </c>
      <c r="D2591" s="3" t="s">
        <v>3780</v>
      </c>
      <c r="E2591" s="3" t="s">
        <v>23520</v>
      </c>
      <c r="F2591" s="3" t="s">
        <v>269</v>
      </c>
      <c r="G2591" s="3" t="s">
        <v>133</v>
      </c>
      <c r="H2591" s="3" t="s">
        <v>13958</v>
      </c>
      <c r="I2591" s="3" t="s">
        <v>5306</v>
      </c>
      <c r="J2591" s="3">
        <v>145.11500000000001</v>
      </c>
      <c r="K2591" s="3">
        <v>3807918</v>
      </c>
      <c r="L2591" s="3" t="s">
        <v>221</v>
      </c>
      <c r="M2591" s="3">
        <v>1</v>
      </c>
      <c r="N2591" s="3" t="s">
        <v>3780</v>
      </c>
      <c r="O2591" s="3" t="s">
        <v>23520</v>
      </c>
      <c r="P2591" s="3" t="s">
        <v>179</v>
      </c>
      <c r="Q2591" s="3" t="s">
        <v>19133</v>
      </c>
      <c r="R2591" s="5" t="s">
        <v>23521</v>
      </c>
      <c r="S2591" s="3" t="s">
        <v>13958</v>
      </c>
      <c r="T2591" s="3" t="s">
        <v>133</v>
      </c>
      <c r="V2591" s="3">
        <v>74</v>
      </c>
      <c r="W2591" s="3">
        <v>0</v>
      </c>
      <c r="X2591" s="3">
        <v>127</v>
      </c>
      <c r="Y2591" s="3">
        <v>2589</v>
      </c>
      <c r="Z2591" s="3" t="s">
        <v>221</v>
      </c>
      <c r="AA2591" s="3">
        <v>11</v>
      </c>
      <c r="AB2591" s="3">
        <v>5</v>
      </c>
      <c r="AC2591" s="3">
        <v>3807918</v>
      </c>
      <c r="AD2591" s="3">
        <v>1553523</v>
      </c>
      <c r="AF2591" s="3">
        <v>2</v>
      </c>
      <c r="AG2591" s="3">
        <v>511</v>
      </c>
    </row>
    <row r="2592" spans="1:33" ht="15.75" customHeight="1" x14ac:dyDescent="0.15">
      <c r="A2592" s="3">
        <v>25386</v>
      </c>
      <c r="B2592" s="3">
        <v>2590</v>
      </c>
      <c r="C2592" s="3">
        <v>16</v>
      </c>
      <c r="D2592" s="3" t="s">
        <v>3782</v>
      </c>
      <c r="E2592" s="3" t="s">
        <v>23522</v>
      </c>
      <c r="F2592" s="3" t="s">
        <v>6728</v>
      </c>
      <c r="G2592" s="3" t="s">
        <v>803</v>
      </c>
      <c r="H2592" s="3" t="s">
        <v>7662</v>
      </c>
      <c r="I2592" s="3" t="s">
        <v>8005</v>
      </c>
      <c r="J2592" s="3">
        <v>145.02180000000001</v>
      </c>
      <c r="K2592" s="3">
        <v>1995009</v>
      </c>
      <c r="L2592" s="3" t="s">
        <v>221</v>
      </c>
      <c r="M2592" s="3">
        <v>0</v>
      </c>
      <c r="N2592" s="3" t="s">
        <v>3782</v>
      </c>
      <c r="O2592" s="3" t="s">
        <v>23522</v>
      </c>
      <c r="P2592" s="8">
        <v>37987</v>
      </c>
      <c r="Q2592" s="3" t="s">
        <v>19138</v>
      </c>
      <c r="R2592" s="5" t="s">
        <v>23523</v>
      </c>
      <c r="S2592" s="3" t="s">
        <v>7662</v>
      </c>
      <c r="T2592" s="3" t="s">
        <v>803</v>
      </c>
      <c r="V2592" s="3">
        <v>10</v>
      </c>
      <c r="W2592" s="3">
        <v>0</v>
      </c>
      <c r="X2592" s="3">
        <v>127</v>
      </c>
      <c r="Y2592" s="3">
        <v>2590</v>
      </c>
      <c r="Z2592" s="3" t="s">
        <v>221</v>
      </c>
      <c r="AA2592" s="3">
        <v>16</v>
      </c>
      <c r="AB2592" s="3">
        <v>12</v>
      </c>
      <c r="AC2592" s="3">
        <v>1995009</v>
      </c>
      <c r="AD2592" s="3">
        <v>814217</v>
      </c>
      <c r="AF2592" s="3">
        <v>2</v>
      </c>
      <c r="AG2592" s="3">
        <v>97</v>
      </c>
    </row>
    <row r="2593" spans="1:33" ht="15.75" customHeight="1" x14ac:dyDescent="0.15">
      <c r="A2593" s="3">
        <v>26009</v>
      </c>
      <c r="B2593" s="3">
        <v>2591</v>
      </c>
      <c r="C2593" s="3">
        <v>15</v>
      </c>
      <c r="D2593" s="3" t="s">
        <v>3784</v>
      </c>
      <c r="E2593" s="3" t="s">
        <v>23525</v>
      </c>
      <c r="F2593" s="3" t="s">
        <v>297</v>
      </c>
      <c r="G2593" s="3" t="s">
        <v>146</v>
      </c>
      <c r="H2593" s="3" t="s">
        <v>10342</v>
      </c>
      <c r="I2593" s="3" t="s">
        <v>2725</v>
      </c>
      <c r="J2593" s="3">
        <v>144.6985</v>
      </c>
      <c r="K2593" s="3">
        <v>17660006</v>
      </c>
      <c r="L2593" s="3" t="s">
        <v>538</v>
      </c>
      <c r="M2593" s="3">
        <v>0</v>
      </c>
      <c r="N2593" s="3" t="s">
        <v>3784</v>
      </c>
      <c r="O2593" s="3" t="s">
        <v>23525</v>
      </c>
      <c r="P2593" s="8">
        <v>38718</v>
      </c>
      <c r="Q2593" s="3" t="s">
        <v>19143</v>
      </c>
      <c r="R2593" s="5" t="s">
        <v>23527</v>
      </c>
      <c r="S2593" s="3" t="s">
        <v>10342</v>
      </c>
      <c r="T2593" s="3" t="s">
        <v>146</v>
      </c>
      <c r="V2593" s="3">
        <v>66</v>
      </c>
      <c r="X2593" s="3">
        <v>83</v>
      </c>
      <c r="Y2593" s="3">
        <v>2591</v>
      </c>
      <c r="Z2593" s="3" t="s">
        <v>538</v>
      </c>
      <c r="AA2593" s="3">
        <v>15</v>
      </c>
      <c r="AB2593" s="3">
        <v>10</v>
      </c>
      <c r="AC2593" s="3">
        <v>17660006</v>
      </c>
      <c r="AD2593" s="3">
        <v>7217048</v>
      </c>
      <c r="AE2593" s="3" t="s">
        <v>2725</v>
      </c>
      <c r="AF2593" s="3">
        <v>3</v>
      </c>
      <c r="AG2593" s="3">
        <v>30</v>
      </c>
    </row>
    <row r="2594" spans="1:33" ht="15.75" customHeight="1" x14ac:dyDescent="0.15">
      <c r="A2594" s="3">
        <v>19497</v>
      </c>
      <c r="B2594" s="3">
        <v>2592</v>
      </c>
      <c r="C2594" s="3">
        <v>62</v>
      </c>
      <c r="D2594" s="3" t="s">
        <v>3785</v>
      </c>
      <c r="E2594" s="3" t="s">
        <v>23528</v>
      </c>
      <c r="F2594" s="3" t="s">
        <v>1172</v>
      </c>
      <c r="G2594" s="3" t="s">
        <v>565</v>
      </c>
      <c r="H2594" s="3" t="s">
        <v>550</v>
      </c>
      <c r="I2594" s="3" t="s">
        <v>583</v>
      </c>
      <c r="J2594" s="3">
        <v>144.70249999999999</v>
      </c>
      <c r="K2594" s="3">
        <v>5058000</v>
      </c>
      <c r="L2594" s="3" t="s">
        <v>71</v>
      </c>
      <c r="M2594" s="3">
        <v>3</v>
      </c>
      <c r="N2594" s="3" t="s">
        <v>3785</v>
      </c>
      <c r="O2594" s="3" t="s">
        <v>23528</v>
      </c>
      <c r="P2594" s="3" t="s">
        <v>1000</v>
      </c>
      <c r="Q2594" s="3" t="s">
        <v>19149</v>
      </c>
      <c r="R2594" s="5" t="s">
        <v>23529</v>
      </c>
      <c r="S2594" s="3" t="s">
        <v>550</v>
      </c>
      <c r="T2594" s="3" t="s">
        <v>565</v>
      </c>
      <c r="V2594" s="3">
        <v>17</v>
      </c>
      <c r="W2594" s="3">
        <v>0</v>
      </c>
      <c r="X2594" s="3">
        <v>127</v>
      </c>
      <c r="Y2594" s="3">
        <v>2592</v>
      </c>
      <c r="Z2594" s="3" t="s">
        <v>71</v>
      </c>
      <c r="AA2594" s="3">
        <v>62</v>
      </c>
      <c r="AB2594" s="3">
        <v>25</v>
      </c>
      <c r="AC2594" s="3">
        <v>5058000</v>
      </c>
      <c r="AD2594" s="3">
        <v>2067000</v>
      </c>
      <c r="AF2594" s="3">
        <v>5</v>
      </c>
      <c r="AG2594" s="3">
        <v>33</v>
      </c>
    </row>
    <row r="2595" spans="1:33" ht="15.75" customHeight="1" x14ac:dyDescent="0.15">
      <c r="A2595" s="3">
        <v>24173</v>
      </c>
      <c r="B2595" s="3">
        <v>2593</v>
      </c>
      <c r="C2595" s="3">
        <v>64</v>
      </c>
      <c r="D2595" s="3" t="s">
        <v>3787</v>
      </c>
      <c r="E2595" s="3" t="s">
        <v>23530</v>
      </c>
      <c r="F2595" s="3" t="s">
        <v>96</v>
      </c>
      <c r="G2595" s="3" t="s">
        <v>61</v>
      </c>
      <c r="H2595" s="3" t="s">
        <v>7934</v>
      </c>
      <c r="I2595" s="3" t="s">
        <v>63</v>
      </c>
      <c r="J2595" s="3">
        <v>144.6919</v>
      </c>
      <c r="K2595" s="3">
        <v>11080937</v>
      </c>
      <c r="L2595" s="3" t="s">
        <v>215</v>
      </c>
      <c r="M2595" s="3">
        <v>1</v>
      </c>
      <c r="N2595" s="3" t="s">
        <v>3787</v>
      </c>
      <c r="O2595" s="3" t="s">
        <v>23530</v>
      </c>
      <c r="P2595" s="3" t="s">
        <v>541</v>
      </c>
      <c r="Q2595" s="3" t="s">
        <v>19158</v>
      </c>
      <c r="R2595" s="5" t="s">
        <v>23531</v>
      </c>
      <c r="S2595" s="3" t="s">
        <v>7934</v>
      </c>
      <c r="T2595" s="3" t="s">
        <v>61</v>
      </c>
      <c r="V2595" s="3">
        <v>127</v>
      </c>
      <c r="W2595" s="3">
        <v>127</v>
      </c>
      <c r="X2595" s="3">
        <v>127</v>
      </c>
      <c r="Y2595" s="3">
        <v>2593</v>
      </c>
      <c r="Z2595" s="3" t="s">
        <v>215</v>
      </c>
      <c r="AA2595" s="3">
        <v>64</v>
      </c>
      <c r="AB2595" s="3">
        <v>26</v>
      </c>
      <c r="AC2595" s="3">
        <v>11080937</v>
      </c>
      <c r="AD2595" s="3">
        <v>4528526</v>
      </c>
      <c r="AE2595" s="3" t="s">
        <v>63</v>
      </c>
      <c r="AF2595" s="3">
        <v>7</v>
      </c>
      <c r="AG2595" s="3">
        <v>3</v>
      </c>
    </row>
    <row r="2596" spans="1:33" ht="15.75" customHeight="1" x14ac:dyDescent="0.15">
      <c r="A2596" s="3">
        <v>13145</v>
      </c>
      <c r="B2596" s="3">
        <v>2594</v>
      </c>
      <c r="C2596" s="3">
        <v>45</v>
      </c>
      <c r="D2596" s="3" t="s">
        <v>3790</v>
      </c>
      <c r="E2596" s="3" t="s">
        <v>23532</v>
      </c>
      <c r="F2596" s="3" t="s">
        <v>1438</v>
      </c>
      <c r="G2596" s="3" t="s">
        <v>495</v>
      </c>
      <c r="H2596" s="3" t="s">
        <v>13967</v>
      </c>
      <c r="I2596" s="3" t="s">
        <v>2682</v>
      </c>
      <c r="J2596" s="3">
        <v>144.6216</v>
      </c>
      <c r="K2596" s="3">
        <v>15018583</v>
      </c>
      <c r="L2596" s="3" t="s">
        <v>226</v>
      </c>
      <c r="M2596" s="3">
        <v>3</v>
      </c>
      <c r="N2596" s="3" t="s">
        <v>3790</v>
      </c>
      <c r="O2596" s="3" t="s">
        <v>23532</v>
      </c>
      <c r="P2596" s="3" t="s">
        <v>1239</v>
      </c>
      <c r="Q2596" s="3" t="s">
        <v>19164</v>
      </c>
      <c r="R2596" s="5" t="s">
        <v>23533</v>
      </c>
      <c r="S2596" s="3" t="s">
        <v>13967</v>
      </c>
      <c r="T2596" s="3" t="s">
        <v>495</v>
      </c>
      <c r="V2596" s="3">
        <v>70</v>
      </c>
      <c r="W2596" s="3">
        <v>21</v>
      </c>
      <c r="X2596" s="3">
        <v>33</v>
      </c>
      <c r="Y2596" s="3">
        <v>2594</v>
      </c>
      <c r="Z2596" s="3" t="s">
        <v>226</v>
      </c>
      <c r="AA2596" s="3">
        <v>45</v>
      </c>
      <c r="AB2596" s="3">
        <v>15</v>
      </c>
      <c r="AC2596" s="3">
        <v>15018583</v>
      </c>
      <c r="AD2596" s="3">
        <v>6139516</v>
      </c>
      <c r="AE2596" s="3" t="s">
        <v>2682</v>
      </c>
      <c r="AF2596" s="3">
        <v>24</v>
      </c>
      <c r="AG2596" s="3">
        <v>79</v>
      </c>
    </row>
    <row r="2597" spans="1:33" ht="15.75" customHeight="1" x14ac:dyDescent="0.15">
      <c r="A2597" s="3">
        <v>19612</v>
      </c>
      <c r="B2597" s="3">
        <v>2595</v>
      </c>
      <c r="C2597" s="3">
        <v>97</v>
      </c>
      <c r="D2597" s="3" t="s">
        <v>3792</v>
      </c>
      <c r="E2597" s="3" t="s">
        <v>23535</v>
      </c>
      <c r="F2597" s="3" t="s">
        <v>3068</v>
      </c>
      <c r="G2597" s="3" t="s">
        <v>606</v>
      </c>
      <c r="H2597" s="3" t="s">
        <v>4248</v>
      </c>
      <c r="I2597" s="3" t="s">
        <v>2457</v>
      </c>
      <c r="J2597" s="3">
        <v>144.5839</v>
      </c>
      <c r="K2597" s="3">
        <v>45044258</v>
      </c>
      <c r="L2597" s="3" t="s">
        <v>600</v>
      </c>
      <c r="M2597" s="3">
        <v>3</v>
      </c>
      <c r="N2597" s="3" t="s">
        <v>3792</v>
      </c>
      <c r="O2597" s="3" t="s">
        <v>23535</v>
      </c>
      <c r="P2597" s="3" t="s">
        <v>787</v>
      </c>
      <c r="Q2597" s="3" t="s">
        <v>19173</v>
      </c>
      <c r="R2597" s="5" t="s">
        <v>23536</v>
      </c>
      <c r="S2597" s="3" t="s">
        <v>4248</v>
      </c>
      <c r="T2597" s="3" t="s">
        <v>606</v>
      </c>
      <c r="V2597" s="3">
        <v>60</v>
      </c>
      <c r="W2597" s="3">
        <v>0</v>
      </c>
      <c r="X2597" s="3">
        <v>42</v>
      </c>
      <c r="Y2597" s="3">
        <v>2595</v>
      </c>
      <c r="Z2597" s="3" t="s">
        <v>600</v>
      </c>
      <c r="AA2597" s="3">
        <v>97</v>
      </c>
      <c r="AB2597" s="3">
        <v>47</v>
      </c>
      <c r="AC2597" s="3">
        <v>45044258</v>
      </c>
      <c r="AD2597" s="3">
        <v>18416691</v>
      </c>
      <c r="AF2597" s="3">
        <v>13</v>
      </c>
      <c r="AG2597" s="3">
        <v>48</v>
      </c>
    </row>
    <row r="2598" spans="1:33" ht="15.75" customHeight="1" x14ac:dyDescent="0.15">
      <c r="A2598" s="3">
        <v>26274</v>
      </c>
      <c r="B2598" s="3">
        <v>2596</v>
      </c>
      <c r="C2598" s="3">
        <v>500</v>
      </c>
      <c r="D2598" s="3" t="s">
        <v>3795</v>
      </c>
      <c r="E2598" s="3" t="s">
        <v>23537</v>
      </c>
      <c r="F2598" s="3" t="s">
        <v>2319</v>
      </c>
      <c r="G2598" s="3" t="s">
        <v>740</v>
      </c>
      <c r="H2598" s="3" t="s">
        <v>1072</v>
      </c>
      <c r="I2598" s="3" t="s">
        <v>63</v>
      </c>
      <c r="J2598" s="3">
        <v>144.57419999999999</v>
      </c>
      <c r="K2598" s="3">
        <v>35610000</v>
      </c>
      <c r="L2598" s="3" t="s">
        <v>59</v>
      </c>
      <c r="M2598" s="3">
        <v>0</v>
      </c>
      <c r="N2598" s="3" t="s">
        <v>3795</v>
      </c>
      <c r="O2598" s="3" t="s">
        <v>23537</v>
      </c>
      <c r="P2598" s="8">
        <v>38353</v>
      </c>
      <c r="Q2598" s="3" t="s">
        <v>19185</v>
      </c>
      <c r="R2598" s="5" t="s">
        <v>23539</v>
      </c>
      <c r="S2598" s="3" t="s">
        <v>1072</v>
      </c>
      <c r="T2598" s="3" t="s">
        <v>740</v>
      </c>
      <c r="V2598" s="3">
        <v>25</v>
      </c>
      <c r="W2598" s="3">
        <v>127</v>
      </c>
      <c r="X2598" s="3">
        <v>127</v>
      </c>
      <c r="Y2598" s="3">
        <v>2596</v>
      </c>
      <c r="Z2598" s="3" t="s">
        <v>59</v>
      </c>
      <c r="AA2598" s="3">
        <v>500</v>
      </c>
      <c r="AB2598" s="3">
        <v>250</v>
      </c>
      <c r="AC2598" s="3">
        <v>35610000</v>
      </c>
      <c r="AD2598" s="3">
        <v>14560000</v>
      </c>
      <c r="AE2598" s="3" t="s">
        <v>63</v>
      </c>
      <c r="AF2598" s="3">
        <v>17</v>
      </c>
      <c r="AG2598" s="3">
        <v>3</v>
      </c>
    </row>
    <row r="2599" spans="1:33" ht="15.75" customHeight="1" x14ac:dyDescent="0.15">
      <c r="A2599" s="3">
        <v>26591</v>
      </c>
      <c r="B2599" s="3">
        <v>2597</v>
      </c>
      <c r="C2599" s="3">
        <v>838</v>
      </c>
      <c r="D2599" s="3" t="s">
        <v>1995</v>
      </c>
      <c r="E2599" s="3" t="s">
        <v>23541</v>
      </c>
      <c r="F2599" s="3" t="s">
        <v>36</v>
      </c>
      <c r="G2599" s="3" t="s">
        <v>37</v>
      </c>
      <c r="H2599" s="3" t="s">
        <v>1629</v>
      </c>
      <c r="I2599" s="3" t="s">
        <v>69</v>
      </c>
      <c r="J2599" s="3">
        <v>144.4804</v>
      </c>
      <c r="K2599" s="3">
        <v>160384000</v>
      </c>
      <c r="L2599" s="3" t="s">
        <v>66</v>
      </c>
      <c r="M2599" s="3">
        <v>0</v>
      </c>
      <c r="N2599" s="3" t="s">
        <v>1995</v>
      </c>
      <c r="O2599" s="3" t="s">
        <v>23541</v>
      </c>
      <c r="P2599" s="8">
        <v>35065</v>
      </c>
      <c r="Q2599" s="3" t="s">
        <v>1997</v>
      </c>
      <c r="R2599" s="5" t="s">
        <v>23543</v>
      </c>
      <c r="S2599" s="3" t="s">
        <v>1629</v>
      </c>
      <c r="T2599" s="3" t="s">
        <v>37</v>
      </c>
      <c r="V2599" s="3">
        <v>127</v>
      </c>
      <c r="W2599" s="3">
        <v>32</v>
      </c>
      <c r="X2599" s="3">
        <v>127</v>
      </c>
      <c r="Y2599" s="3">
        <v>2597</v>
      </c>
      <c r="Z2599" s="3" t="s">
        <v>66</v>
      </c>
      <c r="AA2599" s="3">
        <v>838</v>
      </c>
      <c r="AB2599" s="3">
        <v>0</v>
      </c>
      <c r="AC2599" s="3">
        <v>160384000</v>
      </c>
      <c r="AD2599" s="3">
        <v>65602000</v>
      </c>
      <c r="AE2599" s="3" t="s">
        <v>69</v>
      </c>
      <c r="AF2599" s="3">
        <v>9</v>
      </c>
      <c r="AG2599" s="3">
        <v>20</v>
      </c>
    </row>
    <row r="2600" spans="1:33" ht="15.75" customHeight="1" x14ac:dyDescent="0.15">
      <c r="A2600" s="3">
        <v>2193</v>
      </c>
      <c r="B2600" s="3">
        <v>2598</v>
      </c>
      <c r="C2600" s="3">
        <v>31</v>
      </c>
      <c r="D2600" s="3" t="s">
        <v>3801</v>
      </c>
      <c r="E2600" s="3" t="s">
        <v>23545</v>
      </c>
      <c r="F2600" s="3" t="s">
        <v>1438</v>
      </c>
      <c r="G2600" s="3" t="s">
        <v>495</v>
      </c>
      <c r="H2600" s="3" t="s">
        <v>13974</v>
      </c>
      <c r="I2600" s="3" t="s">
        <v>19200</v>
      </c>
      <c r="J2600" s="3">
        <v>144.47380000000001</v>
      </c>
      <c r="K2600" s="3">
        <v>18702870</v>
      </c>
      <c r="L2600" s="3" t="s">
        <v>162</v>
      </c>
      <c r="M2600" s="3">
        <v>7</v>
      </c>
      <c r="N2600" s="3" t="s">
        <v>3801</v>
      </c>
      <c r="O2600" s="3" t="s">
        <v>23545</v>
      </c>
      <c r="P2600" s="3" t="s">
        <v>1063</v>
      </c>
      <c r="Q2600" s="3" t="s">
        <v>19197</v>
      </c>
      <c r="R2600" s="5" t="s">
        <v>23546</v>
      </c>
      <c r="S2600" s="3" t="s">
        <v>13974</v>
      </c>
      <c r="T2600" s="3" t="s">
        <v>495</v>
      </c>
      <c r="V2600" s="3">
        <v>71</v>
      </c>
      <c r="W2600" s="3">
        <v>0</v>
      </c>
      <c r="X2600" s="3">
        <v>127</v>
      </c>
      <c r="Y2600" s="3">
        <v>2598</v>
      </c>
      <c r="Z2600" s="3" t="s">
        <v>162</v>
      </c>
      <c r="AA2600" s="3">
        <v>31</v>
      </c>
      <c r="AB2600" s="3">
        <v>22</v>
      </c>
      <c r="AC2600" s="3">
        <v>18702870</v>
      </c>
      <c r="AD2600" s="3">
        <v>7650256</v>
      </c>
      <c r="AF2600" s="3">
        <v>8</v>
      </c>
      <c r="AG2600" s="3">
        <v>243</v>
      </c>
    </row>
    <row r="2601" spans="1:33" ht="15.75" customHeight="1" x14ac:dyDescent="0.15">
      <c r="A2601" s="3">
        <v>2751</v>
      </c>
      <c r="B2601" s="3">
        <v>2599</v>
      </c>
      <c r="C2601" s="3">
        <v>63</v>
      </c>
      <c r="D2601" s="3" t="s">
        <v>3803</v>
      </c>
      <c r="E2601" s="3" t="s">
        <v>23548</v>
      </c>
      <c r="F2601" s="3" t="s">
        <v>36</v>
      </c>
      <c r="G2601" s="3" t="s">
        <v>37</v>
      </c>
      <c r="H2601" s="3" t="s">
        <v>12510</v>
      </c>
      <c r="I2601" s="3" t="s">
        <v>39</v>
      </c>
      <c r="J2601" s="3">
        <v>144.45679999999999</v>
      </c>
      <c r="K2601" s="3">
        <v>18726876</v>
      </c>
      <c r="L2601" s="3" t="s">
        <v>478</v>
      </c>
      <c r="M2601" s="3">
        <v>2</v>
      </c>
      <c r="N2601" s="3" t="s">
        <v>3803</v>
      </c>
      <c r="O2601" s="3" t="s">
        <v>23548</v>
      </c>
      <c r="P2601" s="3" t="s">
        <v>4184</v>
      </c>
      <c r="Q2601" s="3" t="s">
        <v>12508</v>
      </c>
      <c r="R2601" s="5" t="s">
        <v>23549</v>
      </c>
      <c r="S2601" s="3" t="s">
        <v>12510</v>
      </c>
      <c r="T2601" s="3" t="s">
        <v>37</v>
      </c>
      <c r="V2601" s="3">
        <v>127</v>
      </c>
      <c r="W2601" s="3">
        <v>127</v>
      </c>
      <c r="X2601" s="3">
        <v>64</v>
      </c>
      <c r="Y2601" s="3">
        <v>2599</v>
      </c>
      <c r="Z2601" s="3" t="s">
        <v>478</v>
      </c>
      <c r="AA2601" s="3">
        <v>63</v>
      </c>
      <c r="AB2601" s="3">
        <v>49</v>
      </c>
      <c r="AC2601" s="3">
        <v>18726876</v>
      </c>
      <c r="AD2601" s="3">
        <v>7660607</v>
      </c>
      <c r="AE2601" s="3" t="s">
        <v>39</v>
      </c>
      <c r="AF2601" s="3">
        <v>15</v>
      </c>
      <c r="AG2601" s="3">
        <v>2</v>
      </c>
    </row>
    <row r="2602" spans="1:33" ht="15.75" customHeight="1" x14ac:dyDescent="0.15">
      <c r="A2602" s="3">
        <v>26308</v>
      </c>
      <c r="B2602" s="3">
        <v>2600</v>
      </c>
      <c r="C2602" s="3">
        <v>137</v>
      </c>
      <c r="D2602" s="3" t="s">
        <v>3826</v>
      </c>
      <c r="E2602" s="3" t="s">
        <v>23551</v>
      </c>
      <c r="F2602" s="3" t="s">
        <v>36</v>
      </c>
      <c r="G2602" s="3" t="s">
        <v>37</v>
      </c>
      <c r="H2602" s="3" t="s">
        <v>89</v>
      </c>
      <c r="I2602" s="3" t="s">
        <v>89</v>
      </c>
      <c r="J2602" s="3">
        <v>144.44380000000001</v>
      </c>
      <c r="K2602" s="3">
        <v>22589315</v>
      </c>
      <c r="L2602" s="3" t="s">
        <v>71</v>
      </c>
      <c r="M2602" s="3">
        <v>0</v>
      </c>
      <c r="N2602" s="3" t="s">
        <v>3826</v>
      </c>
      <c r="O2602" s="3" t="s">
        <v>23551</v>
      </c>
      <c r="P2602" s="8">
        <v>35431</v>
      </c>
      <c r="Q2602" s="3" t="s">
        <v>4313</v>
      </c>
      <c r="R2602" s="5" t="s">
        <v>23553</v>
      </c>
      <c r="S2602" s="3" t="s">
        <v>89</v>
      </c>
      <c r="T2602" s="3" t="s">
        <v>37</v>
      </c>
      <c r="V2602" s="3">
        <v>127</v>
      </c>
      <c r="W2602" s="3">
        <v>102</v>
      </c>
      <c r="X2602" s="3">
        <v>127</v>
      </c>
      <c r="Y2602" s="3">
        <v>2600</v>
      </c>
      <c r="Z2602" s="3" t="s">
        <v>71</v>
      </c>
      <c r="AA2602" s="3">
        <v>137</v>
      </c>
      <c r="AB2602" s="3">
        <v>67</v>
      </c>
      <c r="AC2602" s="3">
        <v>22589315</v>
      </c>
      <c r="AD2602" s="3">
        <v>9241107</v>
      </c>
      <c r="AE2602" s="3" t="s">
        <v>89</v>
      </c>
      <c r="AF2602" s="3">
        <v>5</v>
      </c>
      <c r="AG2602" s="3">
        <v>4</v>
      </c>
    </row>
    <row r="2603" spans="1:33" ht="15.75" customHeight="1" x14ac:dyDescent="0.15">
      <c r="A2603" s="3">
        <v>4659</v>
      </c>
      <c r="B2603" s="3">
        <v>2601</v>
      </c>
      <c r="C2603" s="3">
        <v>61</v>
      </c>
      <c r="D2603" s="3" t="s">
        <v>3829</v>
      </c>
      <c r="E2603" s="3" t="s">
        <v>23557</v>
      </c>
      <c r="F2603" s="3" t="s">
        <v>1009</v>
      </c>
      <c r="G2603" s="3" t="s">
        <v>403</v>
      </c>
      <c r="H2603" s="3" t="s">
        <v>404</v>
      </c>
      <c r="I2603" s="3" t="s">
        <v>203</v>
      </c>
      <c r="J2603" s="3">
        <v>144.35390000000001</v>
      </c>
      <c r="K2603" s="3">
        <v>14119475</v>
      </c>
      <c r="L2603" s="3" t="s">
        <v>162</v>
      </c>
      <c r="M2603" s="3">
        <v>6</v>
      </c>
      <c r="N2603" s="3" t="s">
        <v>3829</v>
      </c>
      <c r="O2603" s="3" t="s">
        <v>23557</v>
      </c>
      <c r="P2603" s="3" t="s">
        <v>1350</v>
      </c>
      <c r="Q2603" s="3" t="s">
        <v>19214</v>
      </c>
      <c r="R2603" s="5" t="s">
        <v>23559</v>
      </c>
      <c r="S2603" s="3" t="s">
        <v>404</v>
      </c>
      <c r="T2603" s="3" t="s">
        <v>403</v>
      </c>
      <c r="V2603" s="3">
        <v>80</v>
      </c>
      <c r="W2603" s="3">
        <v>127</v>
      </c>
      <c r="X2603" s="3">
        <v>127</v>
      </c>
      <c r="Y2603" s="3">
        <v>2601</v>
      </c>
      <c r="Z2603" s="3" t="s">
        <v>162</v>
      </c>
      <c r="AA2603" s="3">
        <v>61</v>
      </c>
      <c r="AB2603" s="3">
        <v>34</v>
      </c>
      <c r="AC2603" s="3">
        <v>14119475</v>
      </c>
      <c r="AD2603" s="3">
        <v>5778290</v>
      </c>
      <c r="AE2603" s="3" t="s">
        <v>203</v>
      </c>
      <c r="AF2603" s="3">
        <v>8</v>
      </c>
      <c r="AG2603" s="3">
        <v>9</v>
      </c>
    </row>
    <row r="2604" spans="1:33" ht="15.75" customHeight="1" x14ac:dyDescent="0.15">
      <c r="A2604" s="3">
        <v>6366</v>
      </c>
      <c r="B2604" s="3">
        <v>2602</v>
      </c>
      <c r="C2604" s="3">
        <v>75</v>
      </c>
      <c r="D2604" s="3" t="s">
        <v>3831</v>
      </c>
      <c r="E2604" s="3" t="s">
        <v>23561</v>
      </c>
      <c r="F2604" s="3" t="s">
        <v>143</v>
      </c>
      <c r="G2604" s="3" t="s">
        <v>77</v>
      </c>
      <c r="H2604" s="3" t="s">
        <v>5251</v>
      </c>
      <c r="I2604" s="3" t="s">
        <v>5760</v>
      </c>
      <c r="J2604" s="3">
        <v>144.30359999999999</v>
      </c>
      <c r="K2604" s="3">
        <v>47591765</v>
      </c>
      <c r="L2604" s="3" t="s">
        <v>526</v>
      </c>
      <c r="M2604" s="3">
        <v>4</v>
      </c>
      <c r="N2604" s="3" t="s">
        <v>3831</v>
      </c>
      <c r="O2604" s="3" t="s">
        <v>23561</v>
      </c>
      <c r="P2604" s="3" t="s">
        <v>2080</v>
      </c>
      <c r="Q2604" s="3" t="s">
        <v>8744</v>
      </c>
      <c r="R2604" s="5" t="s">
        <v>23562</v>
      </c>
      <c r="S2604" s="3" t="s">
        <v>5251</v>
      </c>
      <c r="T2604" s="3" t="s">
        <v>77</v>
      </c>
      <c r="V2604" s="3">
        <v>85</v>
      </c>
      <c r="W2604" s="3">
        <v>0</v>
      </c>
      <c r="X2604" s="3">
        <v>38</v>
      </c>
      <c r="Y2604" s="3">
        <v>2602</v>
      </c>
      <c r="Z2604" s="3" t="s">
        <v>526</v>
      </c>
      <c r="AA2604" s="3">
        <v>75</v>
      </c>
      <c r="AB2604" s="3">
        <v>47</v>
      </c>
      <c r="AC2604" s="3">
        <v>47591765</v>
      </c>
      <c r="AD2604" s="3">
        <v>19480585</v>
      </c>
      <c r="AF2604" s="3">
        <v>19</v>
      </c>
      <c r="AG2604" s="3">
        <v>113</v>
      </c>
    </row>
    <row r="2605" spans="1:33" ht="15.75" customHeight="1" x14ac:dyDescent="0.15">
      <c r="A2605" s="3">
        <v>25365</v>
      </c>
      <c r="B2605" s="3">
        <v>2603</v>
      </c>
      <c r="C2605" s="3">
        <v>88</v>
      </c>
      <c r="D2605" s="3" t="s">
        <v>3835</v>
      </c>
      <c r="E2605" s="3" t="s">
        <v>23564</v>
      </c>
      <c r="F2605" s="3" t="s">
        <v>1009</v>
      </c>
      <c r="G2605" s="3" t="s">
        <v>403</v>
      </c>
      <c r="H2605" s="3" t="s">
        <v>9773</v>
      </c>
      <c r="I2605" s="3" t="s">
        <v>203</v>
      </c>
      <c r="J2605" s="3">
        <v>144.24610000000001</v>
      </c>
      <c r="K2605" s="3">
        <v>25515308</v>
      </c>
      <c r="L2605" s="3" t="s">
        <v>364</v>
      </c>
      <c r="M2605" s="3">
        <v>0</v>
      </c>
      <c r="N2605" s="3" t="s">
        <v>3835</v>
      </c>
      <c r="O2605" s="3" t="s">
        <v>23564</v>
      </c>
      <c r="P2605" s="8">
        <v>35796</v>
      </c>
      <c r="Q2605" s="3" t="s">
        <v>19229</v>
      </c>
      <c r="R2605" s="5" t="s">
        <v>23565</v>
      </c>
      <c r="S2605" s="3" t="s">
        <v>9773</v>
      </c>
      <c r="T2605" s="3" t="s">
        <v>403</v>
      </c>
      <c r="V2605" s="3">
        <v>81</v>
      </c>
      <c r="W2605" s="3">
        <v>127</v>
      </c>
      <c r="X2605" s="3">
        <v>113</v>
      </c>
      <c r="Y2605" s="3">
        <v>2603</v>
      </c>
      <c r="Z2605" s="3" t="s">
        <v>364</v>
      </c>
      <c r="AA2605" s="3">
        <v>88</v>
      </c>
      <c r="AB2605" s="3">
        <v>60</v>
      </c>
      <c r="AC2605" s="3">
        <v>25515308</v>
      </c>
      <c r="AD2605" s="3">
        <v>10446556</v>
      </c>
      <c r="AE2605" s="3" t="s">
        <v>203</v>
      </c>
      <c r="AF2605" s="3">
        <v>20</v>
      </c>
      <c r="AG2605" s="3">
        <v>9</v>
      </c>
    </row>
    <row r="2606" spans="1:33" ht="15.75" customHeight="1" x14ac:dyDescent="0.15">
      <c r="A2606" s="3">
        <v>24929</v>
      </c>
      <c r="B2606" s="3">
        <v>2604</v>
      </c>
      <c r="C2606" s="3">
        <v>6</v>
      </c>
      <c r="D2606" s="3" t="s">
        <v>3855</v>
      </c>
      <c r="E2606" s="3" t="s">
        <v>23567</v>
      </c>
      <c r="F2606" s="3" t="s">
        <v>475</v>
      </c>
      <c r="G2606" s="3" t="s">
        <v>277</v>
      </c>
      <c r="H2606" s="3" t="s">
        <v>475</v>
      </c>
      <c r="I2606" s="3" t="s">
        <v>203</v>
      </c>
      <c r="J2606" s="3">
        <v>144.1285</v>
      </c>
      <c r="K2606" s="3">
        <v>2329608</v>
      </c>
      <c r="L2606" s="3" t="s">
        <v>335</v>
      </c>
      <c r="M2606" s="3">
        <v>0</v>
      </c>
      <c r="N2606" s="3" t="s">
        <v>3855</v>
      </c>
      <c r="O2606" s="3" t="s">
        <v>23567</v>
      </c>
      <c r="P2606" s="3" t="s">
        <v>179</v>
      </c>
      <c r="Q2606" s="3" t="s">
        <v>7826</v>
      </c>
      <c r="R2606" s="5" t="s">
        <v>23569</v>
      </c>
      <c r="S2606" s="3" t="s">
        <v>475</v>
      </c>
      <c r="T2606" s="3" t="s">
        <v>277</v>
      </c>
      <c r="V2606" s="3">
        <v>127</v>
      </c>
      <c r="W2606" s="3">
        <v>127</v>
      </c>
      <c r="X2606" s="3">
        <v>81</v>
      </c>
      <c r="Y2606" s="3">
        <v>2604</v>
      </c>
      <c r="Z2606" s="3" t="s">
        <v>335</v>
      </c>
      <c r="AA2606" s="3">
        <v>6</v>
      </c>
      <c r="AB2606" s="3">
        <v>2</v>
      </c>
      <c r="AC2606" s="3">
        <v>2329608</v>
      </c>
      <c r="AD2606" s="3">
        <v>954255</v>
      </c>
      <c r="AE2606" s="3" t="s">
        <v>203</v>
      </c>
      <c r="AF2606" s="3">
        <v>21</v>
      </c>
      <c r="AG2606" s="3">
        <v>9</v>
      </c>
    </row>
    <row r="2607" spans="1:33" ht="15.75" customHeight="1" x14ac:dyDescent="0.15">
      <c r="A2607" s="3">
        <v>26013</v>
      </c>
      <c r="B2607" s="3">
        <v>2605</v>
      </c>
      <c r="C2607" s="3">
        <v>18</v>
      </c>
      <c r="D2607" s="3" t="s">
        <v>3869</v>
      </c>
      <c r="E2607" s="3" t="s">
        <v>23571</v>
      </c>
      <c r="F2607" s="3" t="s">
        <v>314</v>
      </c>
      <c r="G2607" s="3" t="s">
        <v>153</v>
      </c>
      <c r="H2607" s="3" t="s">
        <v>10451</v>
      </c>
      <c r="I2607" s="3" t="s">
        <v>11857</v>
      </c>
      <c r="J2607" s="3">
        <v>144.0984</v>
      </c>
      <c r="K2607" s="3">
        <v>3595171</v>
      </c>
      <c r="L2607" s="3" t="s">
        <v>538</v>
      </c>
      <c r="M2607" s="3">
        <v>0</v>
      </c>
      <c r="N2607" s="3" t="s">
        <v>3869</v>
      </c>
      <c r="O2607" s="3" t="s">
        <v>23571</v>
      </c>
      <c r="P2607" s="8">
        <v>39814</v>
      </c>
      <c r="Q2607" s="3" t="s">
        <v>19244</v>
      </c>
      <c r="R2607" s="5" t="s">
        <v>23572</v>
      </c>
      <c r="S2607" s="3" t="s">
        <v>10451</v>
      </c>
      <c r="T2607" s="3" t="s">
        <v>153</v>
      </c>
      <c r="V2607" s="3">
        <v>16</v>
      </c>
      <c r="W2607" s="3">
        <v>0</v>
      </c>
      <c r="X2607" s="3">
        <v>84</v>
      </c>
      <c r="Y2607" s="3">
        <v>2605</v>
      </c>
      <c r="Z2607" s="3" t="s">
        <v>538</v>
      </c>
      <c r="AA2607" s="3">
        <v>18</v>
      </c>
      <c r="AB2607" s="3">
        <v>9</v>
      </c>
      <c r="AC2607" s="3">
        <v>3595171</v>
      </c>
      <c r="AD2607" s="3">
        <v>1472837</v>
      </c>
      <c r="AF2607" s="3">
        <v>3</v>
      </c>
      <c r="AG2607" s="3">
        <v>104</v>
      </c>
    </row>
    <row r="2608" spans="1:33" ht="15.75" customHeight="1" x14ac:dyDescent="0.15">
      <c r="A2608" s="3">
        <v>21528</v>
      </c>
      <c r="B2608" s="3">
        <v>2606</v>
      </c>
      <c r="C2608" s="3">
        <v>49</v>
      </c>
      <c r="D2608" s="3" t="s">
        <v>3871</v>
      </c>
      <c r="E2608" s="3" t="s">
        <v>23573</v>
      </c>
      <c r="F2608" s="3" t="s">
        <v>475</v>
      </c>
      <c r="G2608" s="3" t="s">
        <v>277</v>
      </c>
      <c r="H2608" s="3" t="s">
        <v>10123</v>
      </c>
      <c r="I2608" s="3" t="s">
        <v>7302</v>
      </c>
      <c r="J2608" s="3">
        <v>144.04859999999999</v>
      </c>
      <c r="K2608" s="3">
        <v>7309902</v>
      </c>
      <c r="L2608" s="3" t="s">
        <v>50</v>
      </c>
      <c r="M2608" s="3">
        <v>2</v>
      </c>
      <c r="N2608" s="3" t="s">
        <v>3871</v>
      </c>
      <c r="O2608" s="3" t="s">
        <v>23573</v>
      </c>
      <c r="P2608" s="3" t="s">
        <v>179</v>
      </c>
      <c r="Q2608" s="3" t="s">
        <v>10120</v>
      </c>
      <c r="R2608" s="5" t="s">
        <v>23574</v>
      </c>
      <c r="S2608" s="3" t="s">
        <v>10123</v>
      </c>
      <c r="T2608" s="3" t="s">
        <v>277</v>
      </c>
      <c r="V2608" s="3">
        <v>127</v>
      </c>
      <c r="W2608" s="3">
        <v>0</v>
      </c>
      <c r="X2608" s="3">
        <v>77</v>
      </c>
      <c r="Y2608" s="3">
        <v>2606</v>
      </c>
      <c r="Z2608" s="3" t="s">
        <v>50</v>
      </c>
      <c r="AA2608" s="3">
        <v>49</v>
      </c>
      <c r="AB2608" s="3">
        <v>36</v>
      </c>
      <c r="AC2608" s="3">
        <v>7309902</v>
      </c>
      <c r="AD2608" s="3">
        <v>2995265</v>
      </c>
      <c r="AF2608" s="3">
        <v>11</v>
      </c>
      <c r="AG2608" s="3">
        <v>77</v>
      </c>
    </row>
    <row r="2609" spans="1:33" ht="15.75" customHeight="1" x14ac:dyDescent="0.15">
      <c r="A2609" s="3">
        <v>23333</v>
      </c>
      <c r="B2609" s="3">
        <v>2607</v>
      </c>
      <c r="C2609" s="3">
        <v>4</v>
      </c>
      <c r="D2609" s="3" t="s">
        <v>3873</v>
      </c>
      <c r="E2609" s="3" t="s">
        <v>23576</v>
      </c>
      <c r="F2609" s="3" t="s">
        <v>36</v>
      </c>
      <c r="G2609" s="3" t="s">
        <v>37</v>
      </c>
      <c r="H2609" s="3" t="s">
        <v>2190</v>
      </c>
      <c r="I2609" s="3" t="s">
        <v>39</v>
      </c>
      <c r="J2609" s="3">
        <v>144.0068</v>
      </c>
      <c r="K2609" s="3">
        <v>2321859</v>
      </c>
      <c r="L2609" s="3" t="s">
        <v>71</v>
      </c>
      <c r="M2609" s="3">
        <v>1</v>
      </c>
      <c r="N2609" s="3" t="s">
        <v>3873</v>
      </c>
      <c r="O2609" s="3" t="s">
        <v>23576</v>
      </c>
      <c r="P2609" s="3" t="s">
        <v>41</v>
      </c>
      <c r="Q2609" s="3" t="s">
        <v>11720</v>
      </c>
      <c r="R2609" s="5" t="s">
        <v>23579</v>
      </c>
      <c r="S2609" s="3" t="s">
        <v>2190</v>
      </c>
      <c r="T2609" s="3" t="s">
        <v>37</v>
      </c>
      <c r="V2609" s="3">
        <v>127</v>
      </c>
      <c r="W2609" s="3">
        <v>127</v>
      </c>
      <c r="X2609" s="3">
        <v>127</v>
      </c>
      <c r="Y2609" s="3">
        <v>2607</v>
      </c>
      <c r="Z2609" s="3" t="s">
        <v>71</v>
      </c>
      <c r="AA2609" s="3">
        <v>4</v>
      </c>
      <c r="AB2609" s="3">
        <v>3</v>
      </c>
      <c r="AC2609" s="3">
        <v>2321859</v>
      </c>
      <c r="AD2609" s="3">
        <v>951555</v>
      </c>
      <c r="AE2609" s="3" t="s">
        <v>39</v>
      </c>
      <c r="AF2609" s="3">
        <v>5</v>
      </c>
      <c r="AG2609" s="3">
        <v>2</v>
      </c>
    </row>
    <row r="2610" spans="1:33" ht="15.75" customHeight="1" x14ac:dyDescent="0.15">
      <c r="A2610" s="3">
        <v>24765</v>
      </c>
      <c r="B2610" s="3">
        <v>2608</v>
      </c>
      <c r="C2610" s="3">
        <v>137</v>
      </c>
      <c r="D2610" s="3" t="s">
        <v>3874</v>
      </c>
      <c r="E2610" s="3" t="s">
        <v>23581</v>
      </c>
      <c r="F2610" s="3" t="s">
        <v>1121</v>
      </c>
      <c r="G2610" s="3" t="s">
        <v>497</v>
      </c>
      <c r="H2610" s="3" t="s">
        <v>13994</v>
      </c>
      <c r="I2610" s="3" t="s">
        <v>499</v>
      </c>
      <c r="J2610" s="3">
        <v>144.00299999999999</v>
      </c>
      <c r="K2610" s="3">
        <v>18349000</v>
      </c>
      <c r="L2610" s="3" t="s">
        <v>66</v>
      </c>
      <c r="M2610" s="3">
        <v>0</v>
      </c>
      <c r="N2610" s="3" t="s">
        <v>3874</v>
      </c>
      <c r="O2610" s="3" t="s">
        <v>23581</v>
      </c>
      <c r="P2610" s="3" t="s">
        <v>541</v>
      </c>
      <c r="Q2610" s="3" t="s">
        <v>19270</v>
      </c>
      <c r="R2610" s="5" t="s">
        <v>23583</v>
      </c>
      <c r="S2610" s="3" t="s">
        <v>13994</v>
      </c>
      <c r="T2610" s="3" t="s">
        <v>497</v>
      </c>
      <c r="V2610" s="3">
        <v>31</v>
      </c>
      <c r="W2610" s="3">
        <v>0</v>
      </c>
      <c r="X2610" s="3">
        <v>127</v>
      </c>
      <c r="Y2610" s="3">
        <v>2608</v>
      </c>
      <c r="Z2610" s="3" t="s">
        <v>66</v>
      </c>
      <c r="AA2610" s="3">
        <v>137</v>
      </c>
      <c r="AB2610" s="3">
        <v>78</v>
      </c>
      <c r="AC2610" s="3">
        <v>18349000</v>
      </c>
      <c r="AD2610" s="3">
        <v>7519990</v>
      </c>
      <c r="AF2610" s="3">
        <v>9</v>
      </c>
      <c r="AG2610" s="3">
        <v>78</v>
      </c>
    </row>
    <row r="2611" spans="1:33" ht="15.75" customHeight="1" x14ac:dyDescent="0.15">
      <c r="A2611" s="3">
        <v>25348</v>
      </c>
      <c r="B2611" s="3">
        <v>2609</v>
      </c>
      <c r="C2611" s="3">
        <v>59</v>
      </c>
      <c r="D2611" s="3" t="s">
        <v>3889</v>
      </c>
      <c r="E2611" s="3" t="s">
        <v>3889</v>
      </c>
      <c r="F2611" s="3" t="s">
        <v>855</v>
      </c>
      <c r="G2611" s="3" t="s">
        <v>292</v>
      </c>
      <c r="H2611" s="3" t="s">
        <v>10680</v>
      </c>
      <c r="I2611" s="3" t="s">
        <v>1032</v>
      </c>
      <c r="J2611" s="3">
        <v>143.97309999999999</v>
      </c>
      <c r="K2611" s="3">
        <v>12804921</v>
      </c>
      <c r="L2611" s="3" t="s">
        <v>101</v>
      </c>
      <c r="M2611" s="3">
        <v>0</v>
      </c>
      <c r="N2611" s="3" t="s">
        <v>3889</v>
      </c>
      <c r="O2611" s="3" t="s">
        <v>3889</v>
      </c>
      <c r="P2611" s="8">
        <v>39083</v>
      </c>
      <c r="Q2611" s="3" t="s">
        <v>19280</v>
      </c>
      <c r="R2611" s="5" t="s">
        <v>23585</v>
      </c>
      <c r="S2611" s="3" t="s">
        <v>10680</v>
      </c>
      <c r="T2611" s="3" t="s">
        <v>292</v>
      </c>
      <c r="V2611" s="3">
        <v>92</v>
      </c>
      <c r="W2611" s="3">
        <v>66</v>
      </c>
      <c r="X2611" s="3">
        <v>127</v>
      </c>
      <c r="Y2611" s="3">
        <v>2609</v>
      </c>
      <c r="Z2611" s="3" t="s">
        <v>101</v>
      </c>
      <c r="AA2611" s="3">
        <v>59</v>
      </c>
      <c r="AB2611" s="3">
        <v>19</v>
      </c>
      <c r="AC2611" s="3">
        <v>12804921</v>
      </c>
      <c r="AD2611" s="3">
        <v>5248498</v>
      </c>
      <c r="AE2611" s="3" t="s">
        <v>1032</v>
      </c>
      <c r="AF2611" s="3">
        <v>10</v>
      </c>
      <c r="AG2611" s="3">
        <v>49</v>
      </c>
    </row>
    <row r="2612" spans="1:33" ht="15.75" customHeight="1" x14ac:dyDescent="0.15">
      <c r="A2612" s="3">
        <v>26284</v>
      </c>
      <c r="B2612" s="3">
        <v>2610</v>
      </c>
      <c r="C2612" s="3">
        <v>153</v>
      </c>
      <c r="D2612" s="3" t="s">
        <v>3892</v>
      </c>
      <c r="E2612" s="3" t="s">
        <v>23587</v>
      </c>
      <c r="F2612" s="3" t="s">
        <v>931</v>
      </c>
      <c r="G2612" s="3" t="s">
        <v>378</v>
      </c>
      <c r="H2612" s="3" t="s">
        <v>8308</v>
      </c>
      <c r="I2612" s="3" t="s">
        <v>10318</v>
      </c>
      <c r="J2612" s="3">
        <v>143.95920000000001</v>
      </c>
      <c r="K2612" s="3">
        <v>27625442</v>
      </c>
      <c r="L2612" s="3" t="s">
        <v>478</v>
      </c>
      <c r="M2612" s="3">
        <v>0</v>
      </c>
      <c r="N2612" s="3" t="s">
        <v>3892</v>
      </c>
      <c r="O2612" s="3" t="s">
        <v>23587</v>
      </c>
      <c r="P2612" s="8">
        <v>32874</v>
      </c>
      <c r="Q2612" s="3" t="s">
        <v>19291</v>
      </c>
      <c r="R2612" s="5" t="s">
        <v>23589</v>
      </c>
      <c r="S2612" s="3" t="s">
        <v>8308</v>
      </c>
      <c r="T2612" s="3" t="s">
        <v>378</v>
      </c>
      <c r="V2612" s="3">
        <v>36</v>
      </c>
      <c r="W2612" s="3">
        <v>0</v>
      </c>
      <c r="X2612" s="3">
        <v>65</v>
      </c>
      <c r="Y2612" s="3">
        <v>2610</v>
      </c>
      <c r="Z2612" s="3" t="s">
        <v>478</v>
      </c>
      <c r="AA2612" s="3">
        <v>153</v>
      </c>
      <c r="AB2612" s="3">
        <v>52</v>
      </c>
      <c r="AC2612" s="3">
        <v>27625442</v>
      </c>
      <c r="AD2612" s="3">
        <v>11323795</v>
      </c>
      <c r="AF2612" s="3">
        <v>15</v>
      </c>
      <c r="AG2612" s="3">
        <v>83</v>
      </c>
    </row>
    <row r="2613" spans="1:33" ht="15.75" customHeight="1" x14ac:dyDescent="0.15">
      <c r="A2613" s="3">
        <v>22301</v>
      </c>
      <c r="B2613" s="3">
        <v>2611</v>
      </c>
      <c r="C2613" s="3">
        <v>47</v>
      </c>
      <c r="D2613" s="3" t="s">
        <v>3897</v>
      </c>
      <c r="E2613" s="3" t="s">
        <v>23590</v>
      </c>
      <c r="F2613" s="3" t="s">
        <v>1438</v>
      </c>
      <c r="G2613" s="3" t="s">
        <v>495</v>
      </c>
      <c r="H2613" s="3" t="s">
        <v>2566</v>
      </c>
      <c r="I2613" s="3" t="s">
        <v>2566</v>
      </c>
      <c r="J2613" s="3">
        <v>143.95160000000001</v>
      </c>
      <c r="K2613" s="3">
        <v>10046099</v>
      </c>
      <c r="L2613" s="3" t="s">
        <v>71</v>
      </c>
      <c r="M2613" s="3">
        <v>2</v>
      </c>
      <c r="N2613" s="3" t="s">
        <v>3897</v>
      </c>
      <c r="O2613" s="3" t="s">
        <v>23590</v>
      </c>
      <c r="P2613" s="3" t="s">
        <v>1239</v>
      </c>
      <c r="Q2613" s="3" t="s">
        <v>19297</v>
      </c>
      <c r="R2613" s="5" t="s">
        <v>23592</v>
      </c>
      <c r="S2613" s="3" t="s">
        <v>2566</v>
      </c>
      <c r="T2613" s="3" t="s">
        <v>495</v>
      </c>
      <c r="V2613" s="3">
        <v>72</v>
      </c>
      <c r="W2613" s="3">
        <v>18</v>
      </c>
      <c r="X2613" s="3">
        <v>127</v>
      </c>
      <c r="Y2613" s="3">
        <v>2611</v>
      </c>
      <c r="Z2613" s="3" t="s">
        <v>71</v>
      </c>
      <c r="AA2613" s="3">
        <v>47</v>
      </c>
      <c r="AB2613" s="3">
        <v>22</v>
      </c>
      <c r="AC2613" s="3">
        <v>10046099</v>
      </c>
      <c r="AD2613" s="3">
        <v>4118071</v>
      </c>
      <c r="AE2613" s="3" t="s">
        <v>2566</v>
      </c>
      <c r="AF2613" s="3">
        <v>5</v>
      </c>
      <c r="AG2613" s="3">
        <v>47</v>
      </c>
    </row>
    <row r="2614" spans="1:33" ht="15.75" customHeight="1" x14ac:dyDescent="0.15">
      <c r="A2614" s="3">
        <v>23167</v>
      </c>
      <c r="B2614" s="3">
        <v>2612</v>
      </c>
      <c r="C2614" s="3">
        <v>28</v>
      </c>
      <c r="D2614" s="3" t="s">
        <v>3907</v>
      </c>
      <c r="E2614" s="3" t="s">
        <v>23594</v>
      </c>
      <c r="F2614" s="3" t="s">
        <v>635</v>
      </c>
      <c r="G2614" s="3" t="s">
        <v>236</v>
      </c>
      <c r="H2614" s="3" t="s">
        <v>614</v>
      </c>
      <c r="I2614" s="3" t="s">
        <v>686</v>
      </c>
      <c r="J2614" s="3">
        <v>143.8698</v>
      </c>
      <c r="K2614" s="3">
        <v>3132861</v>
      </c>
      <c r="L2614" s="3" t="s">
        <v>162</v>
      </c>
      <c r="M2614" s="3">
        <v>1</v>
      </c>
      <c r="N2614" s="3" t="s">
        <v>3907</v>
      </c>
      <c r="O2614" s="3" t="s">
        <v>23594</v>
      </c>
      <c r="P2614" s="3" t="s">
        <v>41</v>
      </c>
      <c r="Q2614" s="3" t="s">
        <v>19308</v>
      </c>
      <c r="R2614" s="5" t="s">
        <v>23596</v>
      </c>
      <c r="S2614" s="3" t="s">
        <v>614</v>
      </c>
      <c r="T2614" s="3" t="s">
        <v>236</v>
      </c>
      <c r="V2614" s="3">
        <v>33</v>
      </c>
      <c r="W2614" s="3">
        <v>0</v>
      </c>
      <c r="X2614" s="3">
        <v>127</v>
      </c>
      <c r="Y2614" s="3">
        <v>2612</v>
      </c>
      <c r="Z2614" s="3" t="s">
        <v>162</v>
      </c>
      <c r="AA2614" s="3">
        <v>28</v>
      </c>
      <c r="AB2614" s="3">
        <v>8</v>
      </c>
      <c r="AC2614" s="3">
        <v>3132861</v>
      </c>
      <c r="AD2614" s="3">
        <v>1284645</v>
      </c>
      <c r="AF2614" s="3">
        <v>8</v>
      </c>
      <c r="AG2614" s="3">
        <v>69</v>
      </c>
    </row>
    <row r="2615" spans="1:33" ht="15.75" customHeight="1" x14ac:dyDescent="0.15">
      <c r="A2615" s="3">
        <v>19590</v>
      </c>
      <c r="B2615" s="3">
        <v>2613</v>
      </c>
      <c r="C2615" s="3">
        <v>50</v>
      </c>
      <c r="D2615" s="3" t="s">
        <v>3910</v>
      </c>
      <c r="E2615" s="3" t="s">
        <v>23598</v>
      </c>
      <c r="F2615" s="3" t="s">
        <v>4061</v>
      </c>
      <c r="G2615" s="3" t="s">
        <v>446</v>
      </c>
      <c r="H2615" s="3" t="s">
        <v>14004</v>
      </c>
      <c r="I2615" s="3" t="s">
        <v>2435</v>
      </c>
      <c r="J2615" s="3">
        <v>143.79689999999999</v>
      </c>
      <c r="K2615" s="3">
        <v>8510802</v>
      </c>
      <c r="L2615" s="3" t="s">
        <v>162</v>
      </c>
      <c r="M2615" s="3">
        <v>3</v>
      </c>
      <c r="N2615" s="3" t="s">
        <v>3910</v>
      </c>
      <c r="O2615" s="3" t="s">
        <v>23598</v>
      </c>
      <c r="P2615" s="3" t="s">
        <v>1000</v>
      </c>
      <c r="Q2615" s="3" t="s">
        <v>19313</v>
      </c>
      <c r="R2615" s="5" t="s">
        <v>23600</v>
      </c>
      <c r="S2615" s="3" t="s">
        <v>14004</v>
      </c>
      <c r="T2615" s="3" t="s">
        <v>446</v>
      </c>
      <c r="V2615" s="3">
        <v>98</v>
      </c>
      <c r="W2615" s="3">
        <v>94</v>
      </c>
      <c r="X2615" s="3">
        <v>127</v>
      </c>
      <c r="Y2615" s="3">
        <v>2613</v>
      </c>
      <c r="Z2615" s="3" t="s">
        <v>162</v>
      </c>
      <c r="AA2615" s="3">
        <v>50</v>
      </c>
      <c r="AB2615" s="3">
        <v>23</v>
      </c>
      <c r="AC2615" s="3">
        <v>8510802</v>
      </c>
      <c r="AD2615" s="3">
        <v>3490939</v>
      </c>
      <c r="AE2615" s="3" t="s">
        <v>2435</v>
      </c>
      <c r="AF2615" s="3">
        <v>8</v>
      </c>
      <c r="AG2615" s="3">
        <v>29</v>
      </c>
    </row>
    <row r="2616" spans="1:33" ht="15.75" customHeight="1" x14ac:dyDescent="0.15">
      <c r="A2616" s="3">
        <v>18562</v>
      </c>
      <c r="B2616" s="3">
        <v>2614</v>
      </c>
      <c r="C2616" s="3">
        <v>63</v>
      </c>
      <c r="D2616" s="3" t="s">
        <v>3915</v>
      </c>
      <c r="E2616" s="3" t="s">
        <v>23601</v>
      </c>
      <c r="F2616" s="3" t="s">
        <v>1214</v>
      </c>
      <c r="G2616" s="3" t="s">
        <v>607</v>
      </c>
      <c r="H2616" s="3" t="s">
        <v>13660</v>
      </c>
      <c r="I2616" s="3" t="s">
        <v>18775</v>
      </c>
      <c r="J2616" s="3">
        <v>143.7825</v>
      </c>
      <c r="K2616" s="3">
        <v>8777379</v>
      </c>
      <c r="L2616" s="3" t="s">
        <v>162</v>
      </c>
      <c r="M2616" s="3">
        <v>4</v>
      </c>
      <c r="N2616" s="3" t="s">
        <v>3915</v>
      </c>
      <c r="O2616" s="3" t="s">
        <v>23601</v>
      </c>
      <c r="P2616" s="3" t="s">
        <v>6675</v>
      </c>
      <c r="Q2616" s="3" t="s">
        <v>19325</v>
      </c>
      <c r="R2616" s="5" t="s">
        <v>23603</v>
      </c>
      <c r="S2616" s="3" t="s">
        <v>13660</v>
      </c>
      <c r="T2616" s="3" t="s">
        <v>607</v>
      </c>
      <c r="V2616" s="3">
        <v>10</v>
      </c>
      <c r="W2616" s="3">
        <v>0</v>
      </c>
      <c r="X2616" s="3">
        <v>127</v>
      </c>
      <c r="Y2616" s="3">
        <v>2614</v>
      </c>
      <c r="Z2616" s="3" t="s">
        <v>162</v>
      </c>
      <c r="AA2616" s="3">
        <v>63</v>
      </c>
      <c r="AB2616" s="3">
        <v>41</v>
      </c>
      <c r="AC2616" s="3">
        <v>8777379</v>
      </c>
      <c r="AD2616" s="3">
        <v>3600496</v>
      </c>
      <c r="AF2616" s="3">
        <v>8</v>
      </c>
      <c r="AG2616" s="3">
        <v>174</v>
      </c>
    </row>
    <row r="2617" spans="1:33" ht="15.75" customHeight="1" x14ac:dyDescent="0.15">
      <c r="A2617" s="3">
        <v>1006</v>
      </c>
      <c r="B2617" s="3">
        <v>2615</v>
      </c>
      <c r="C2617" s="3">
        <v>145</v>
      </c>
      <c r="D2617" s="3" t="s">
        <v>2699</v>
      </c>
      <c r="E2617" s="3" t="s">
        <v>23604</v>
      </c>
      <c r="F2617" s="3" t="s">
        <v>143</v>
      </c>
      <c r="G2617" s="3" t="s">
        <v>77</v>
      </c>
      <c r="H2617" s="3" t="s">
        <v>2703</v>
      </c>
      <c r="I2617" s="3" t="s">
        <v>79</v>
      </c>
      <c r="J2617" s="3">
        <v>143.73939999999999</v>
      </c>
      <c r="K2617" s="3">
        <v>6473644</v>
      </c>
      <c r="L2617" s="3" t="s">
        <v>66</v>
      </c>
      <c r="M2617" s="3">
        <v>4</v>
      </c>
      <c r="N2617" s="3" t="s">
        <v>2699</v>
      </c>
      <c r="O2617" s="3" t="s">
        <v>23604</v>
      </c>
      <c r="P2617" s="3" t="s">
        <v>381</v>
      </c>
      <c r="Q2617" s="3" t="s">
        <v>2700</v>
      </c>
      <c r="R2617" s="5" t="s">
        <v>23605</v>
      </c>
      <c r="S2617" s="3" t="s">
        <v>2703</v>
      </c>
      <c r="T2617" s="3" t="s">
        <v>77</v>
      </c>
      <c r="V2617" s="3">
        <v>86</v>
      </c>
      <c r="W2617" s="3">
        <v>82</v>
      </c>
      <c r="X2617" s="3">
        <v>127</v>
      </c>
      <c r="Y2617" s="3">
        <v>2615</v>
      </c>
      <c r="Z2617" s="3" t="s">
        <v>66</v>
      </c>
      <c r="AA2617" s="3">
        <v>145</v>
      </c>
      <c r="AB2617" s="3">
        <v>65</v>
      </c>
      <c r="AC2617" s="3">
        <v>6473644</v>
      </c>
      <c r="AD2617" s="3">
        <v>2655969</v>
      </c>
      <c r="AE2617" s="3" t="s">
        <v>79</v>
      </c>
      <c r="AF2617" s="3">
        <v>9</v>
      </c>
      <c r="AG2617" s="3">
        <v>6</v>
      </c>
    </row>
    <row r="2618" spans="1:33" ht="15.75" customHeight="1" x14ac:dyDescent="0.15">
      <c r="A2618" s="3">
        <v>20472</v>
      </c>
      <c r="B2618" s="3">
        <v>2616</v>
      </c>
      <c r="C2618" s="3">
        <v>161</v>
      </c>
      <c r="D2618" s="3" t="s">
        <v>3920</v>
      </c>
      <c r="E2618" s="3" t="s">
        <v>23606</v>
      </c>
      <c r="F2618" s="3" t="s">
        <v>475</v>
      </c>
      <c r="G2618" s="3" t="s">
        <v>277</v>
      </c>
      <c r="H2618" s="3" t="s">
        <v>3963</v>
      </c>
      <c r="I2618" s="3" t="s">
        <v>3964</v>
      </c>
      <c r="J2618" s="3">
        <v>143.7269</v>
      </c>
      <c r="K2618" s="3">
        <v>18292692</v>
      </c>
      <c r="L2618" s="3" t="s">
        <v>162</v>
      </c>
      <c r="M2618" s="3">
        <v>3</v>
      </c>
      <c r="N2618" s="3" t="s">
        <v>3920</v>
      </c>
      <c r="O2618" s="3" t="s">
        <v>23606</v>
      </c>
      <c r="P2618" s="3" t="s">
        <v>1029</v>
      </c>
      <c r="Q2618" s="3" t="s">
        <v>10042</v>
      </c>
      <c r="R2618" s="5" t="s">
        <v>23608</v>
      </c>
      <c r="S2618" s="3" t="s">
        <v>3963</v>
      </c>
      <c r="T2618" s="3" t="s">
        <v>277</v>
      </c>
      <c r="V2618" s="3">
        <v>127</v>
      </c>
      <c r="W2618" s="3">
        <v>0</v>
      </c>
      <c r="X2618" s="3">
        <v>127</v>
      </c>
      <c r="Y2618" s="3">
        <v>2616</v>
      </c>
      <c r="Z2618" s="3" t="s">
        <v>162</v>
      </c>
      <c r="AA2618" s="3">
        <v>161</v>
      </c>
      <c r="AB2618" s="3">
        <v>98</v>
      </c>
      <c r="AC2618" s="3">
        <v>18292692</v>
      </c>
      <c r="AD2618" s="3">
        <v>7505406</v>
      </c>
      <c r="AF2618" s="3">
        <v>8</v>
      </c>
      <c r="AG2618" s="3">
        <v>71</v>
      </c>
    </row>
    <row r="2619" spans="1:33" ht="15.75" customHeight="1" x14ac:dyDescent="0.15">
      <c r="A2619" s="3">
        <v>25816</v>
      </c>
      <c r="B2619" s="3">
        <v>2617</v>
      </c>
      <c r="C2619" s="3">
        <v>9</v>
      </c>
      <c r="D2619" s="3" t="s">
        <v>3923</v>
      </c>
      <c r="E2619" s="3" t="s">
        <v>23610</v>
      </c>
      <c r="F2619" s="3" t="s">
        <v>297</v>
      </c>
      <c r="G2619" s="3" t="s">
        <v>146</v>
      </c>
      <c r="H2619" s="3" t="s">
        <v>2725</v>
      </c>
      <c r="I2619" s="3" t="s">
        <v>2725</v>
      </c>
      <c r="J2619" s="3">
        <v>143.71440000000001</v>
      </c>
      <c r="K2619" s="3">
        <v>4438064</v>
      </c>
      <c r="L2619" s="3" t="s">
        <v>221</v>
      </c>
      <c r="M2619" s="3">
        <v>0</v>
      </c>
      <c r="N2619" s="3" t="s">
        <v>3923</v>
      </c>
      <c r="O2619" s="3" t="s">
        <v>23610</v>
      </c>
      <c r="P2619" s="8">
        <v>37622</v>
      </c>
      <c r="Q2619" s="3" t="s">
        <v>19356</v>
      </c>
      <c r="R2619" s="5" t="s">
        <v>23612</v>
      </c>
      <c r="S2619" s="3" t="s">
        <v>2725</v>
      </c>
      <c r="T2619" s="3" t="s">
        <v>146</v>
      </c>
      <c r="V2619" s="3">
        <v>67</v>
      </c>
      <c r="X2619" s="3">
        <v>127</v>
      </c>
      <c r="Y2619" s="3">
        <v>2617</v>
      </c>
      <c r="Z2619" s="3" t="s">
        <v>221</v>
      </c>
      <c r="AA2619" s="3">
        <v>9</v>
      </c>
      <c r="AB2619" s="3">
        <v>7</v>
      </c>
      <c r="AC2619" s="3">
        <v>4438064</v>
      </c>
      <c r="AD2619" s="3">
        <v>1821010</v>
      </c>
      <c r="AE2619" s="3" t="s">
        <v>2725</v>
      </c>
      <c r="AF2619" s="3">
        <v>2</v>
      </c>
      <c r="AG2619" s="3">
        <v>30</v>
      </c>
    </row>
    <row r="2620" spans="1:33" ht="15.75" customHeight="1" x14ac:dyDescent="0.15">
      <c r="A2620" s="3">
        <v>19355</v>
      </c>
      <c r="B2620" s="3">
        <v>2618</v>
      </c>
      <c r="C2620" s="3">
        <v>173</v>
      </c>
      <c r="D2620" s="3" t="s">
        <v>3938</v>
      </c>
      <c r="E2620" s="3" t="s">
        <v>23613</v>
      </c>
      <c r="F2620" s="3" t="s">
        <v>331</v>
      </c>
      <c r="G2620" s="3" t="s">
        <v>167</v>
      </c>
      <c r="H2620" s="3" t="s">
        <v>168</v>
      </c>
      <c r="I2620" s="3" t="s">
        <v>169</v>
      </c>
      <c r="J2620" s="3">
        <v>143.67840000000001</v>
      </c>
      <c r="K2620" s="3">
        <v>33282521</v>
      </c>
      <c r="L2620" s="3" t="s">
        <v>215</v>
      </c>
      <c r="M2620" s="3">
        <v>3</v>
      </c>
      <c r="N2620" s="3" t="s">
        <v>3938</v>
      </c>
      <c r="O2620" s="3" t="s">
        <v>23613</v>
      </c>
      <c r="P2620" s="3" t="s">
        <v>787</v>
      </c>
      <c r="Q2620" s="3" t="s">
        <v>19367</v>
      </c>
      <c r="R2620" s="5" t="s">
        <v>23615</v>
      </c>
      <c r="S2620" s="3" t="s">
        <v>168</v>
      </c>
      <c r="T2620" s="3" t="s">
        <v>167</v>
      </c>
      <c r="V2620" s="3">
        <v>127</v>
      </c>
      <c r="W2620" s="3">
        <v>0</v>
      </c>
      <c r="X2620" s="3">
        <v>127</v>
      </c>
      <c r="Y2620" s="3">
        <v>2618</v>
      </c>
      <c r="Z2620" s="3" t="s">
        <v>215</v>
      </c>
      <c r="AA2620" s="3">
        <v>173</v>
      </c>
      <c r="AB2620" s="3">
        <v>95</v>
      </c>
      <c r="AC2620" s="3">
        <v>33282521</v>
      </c>
      <c r="AD2620" s="3">
        <v>13658378</v>
      </c>
      <c r="AF2620" s="3">
        <v>7</v>
      </c>
      <c r="AG2620" s="3">
        <v>64</v>
      </c>
    </row>
    <row r="2621" spans="1:33" ht="15.75" customHeight="1" x14ac:dyDescent="0.15">
      <c r="A2621" s="3">
        <v>25778</v>
      </c>
      <c r="B2621" s="3">
        <v>2619</v>
      </c>
      <c r="C2621" s="3">
        <v>180</v>
      </c>
      <c r="D2621" s="3" t="s">
        <v>3940</v>
      </c>
      <c r="E2621" s="3" t="s">
        <v>23617</v>
      </c>
      <c r="F2621" s="3" t="s">
        <v>1009</v>
      </c>
      <c r="G2621" s="3" t="s">
        <v>403</v>
      </c>
      <c r="H2621" s="3" t="s">
        <v>11110</v>
      </c>
      <c r="I2621" s="3" t="s">
        <v>1898</v>
      </c>
      <c r="J2621" s="3">
        <v>143.44800000000001</v>
      </c>
      <c r="K2621" s="3">
        <v>41410084</v>
      </c>
      <c r="L2621" s="3" t="s">
        <v>66</v>
      </c>
      <c r="M2621" s="3">
        <v>0</v>
      </c>
      <c r="N2621" s="3" t="s">
        <v>3940</v>
      </c>
      <c r="O2621" s="3" t="s">
        <v>23617</v>
      </c>
      <c r="P2621" s="8">
        <v>31048</v>
      </c>
      <c r="Q2621" s="3" t="s">
        <v>19376</v>
      </c>
      <c r="R2621" s="5" t="s">
        <v>23618</v>
      </c>
      <c r="S2621" s="3" t="s">
        <v>11110</v>
      </c>
      <c r="T2621" s="3" t="s">
        <v>403</v>
      </c>
      <c r="V2621" s="3">
        <v>82</v>
      </c>
      <c r="W2621" s="3">
        <v>0</v>
      </c>
      <c r="X2621" s="3">
        <v>127</v>
      </c>
      <c r="Y2621" s="3">
        <v>2619</v>
      </c>
      <c r="Z2621" s="3" t="s">
        <v>66</v>
      </c>
      <c r="AA2621" s="3">
        <v>180</v>
      </c>
      <c r="AB2621" s="3">
        <v>65</v>
      </c>
      <c r="AC2621" s="3">
        <v>41410084</v>
      </c>
      <c r="AD2621" s="3">
        <v>17009829</v>
      </c>
      <c r="AF2621" s="3">
        <v>9</v>
      </c>
      <c r="AG2621" s="3">
        <v>59</v>
      </c>
    </row>
    <row r="2622" spans="1:33" ht="15.75" customHeight="1" x14ac:dyDescent="0.15">
      <c r="A2622" s="3">
        <v>23932</v>
      </c>
      <c r="B2622" s="3">
        <v>2620</v>
      </c>
      <c r="C2622" s="3">
        <v>26</v>
      </c>
      <c r="D2622" s="3" t="s">
        <v>3955</v>
      </c>
      <c r="E2622" s="3" t="s">
        <v>23620</v>
      </c>
      <c r="F2622" s="3" t="s">
        <v>249</v>
      </c>
      <c r="G2622" s="3" t="s">
        <v>125</v>
      </c>
      <c r="H2622" s="3" t="s">
        <v>126</v>
      </c>
      <c r="I2622" s="3" t="s">
        <v>127</v>
      </c>
      <c r="J2622" s="3">
        <v>143.37379999999999</v>
      </c>
      <c r="K2622" s="3">
        <v>2793887</v>
      </c>
      <c r="L2622" s="3" t="s">
        <v>71</v>
      </c>
      <c r="M2622" s="3">
        <v>1</v>
      </c>
      <c r="N2622" s="3" t="s">
        <v>3955</v>
      </c>
      <c r="O2622" s="3" t="s">
        <v>23620</v>
      </c>
      <c r="P2622" s="3" t="s">
        <v>179</v>
      </c>
      <c r="Q2622" s="3" t="s">
        <v>19385</v>
      </c>
      <c r="R2622" s="5" t="s">
        <v>23622</v>
      </c>
      <c r="S2622" s="3" t="s">
        <v>126</v>
      </c>
      <c r="T2622" s="3" t="s">
        <v>125</v>
      </c>
      <c r="V2622" s="3">
        <v>31</v>
      </c>
      <c r="W2622" s="3">
        <v>32</v>
      </c>
      <c r="X2622" s="3">
        <v>127</v>
      </c>
      <c r="Y2622" s="3">
        <v>2620</v>
      </c>
      <c r="Z2622" s="3" t="s">
        <v>71</v>
      </c>
      <c r="AA2622" s="3">
        <v>26</v>
      </c>
      <c r="AB2622" s="3">
        <v>13</v>
      </c>
      <c r="AC2622" s="3">
        <v>2793887</v>
      </c>
      <c r="AD2622" s="3">
        <v>1147982</v>
      </c>
      <c r="AE2622" s="3" t="s">
        <v>127</v>
      </c>
      <c r="AF2622" s="3">
        <v>5</v>
      </c>
      <c r="AG2622" s="3">
        <v>10</v>
      </c>
    </row>
    <row r="2623" spans="1:33" ht="15.75" customHeight="1" x14ac:dyDescent="0.15">
      <c r="A2623" s="3">
        <v>21463</v>
      </c>
      <c r="B2623" s="3">
        <v>2621</v>
      </c>
      <c r="C2623" s="3">
        <v>35</v>
      </c>
      <c r="D2623" s="3" t="s">
        <v>3956</v>
      </c>
      <c r="E2623" s="3" t="s">
        <v>23624</v>
      </c>
      <c r="F2623" s="3" t="s">
        <v>1214</v>
      </c>
      <c r="G2623" s="3" t="s">
        <v>607</v>
      </c>
      <c r="H2623" s="3" t="s">
        <v>14018</v>
      </c>
      <c r="I2623" s="3" t="s">
        <v>608</v>
      </c>
      <c r="J2623" s="3">
        <v>143.36490000000001</v>
      </c>
      <c r="K2623" s="3">
        <v>21361262</v>
      </c>
      <c r="L2623" s="3" t="s">
        <v>162</v>
      </c>
      <c r="M2623" s="3">
        <v>2</v>
      </c>
      <c r="N2623" s="3" t="s">
        <v>3956</v>
      </c>
      <c r="O2623" s="3" t="s">
        <v>23624</v>
      </c>
      <c r="P2623" s="3" t="s">
        <v>179</v>
      </c>
      <c r="Q2623" s="3" t="s">
        <v>19394</v>
      </c>
      <c r="R2623" s="5" t="s">
        <v>23625</v>
      </c>
      <c r="S2623" s="3" t="s">
        <v>14018</v>
      </c>
      <c r="T2623" s="3" t="s">
        <v>607</v>
      </c>
      <c r="V2623" s="3">
        <v>11</v>
      </c>
      <c r="W2623" s="3">
        <v>0</v>
      </c>
      <c r="X2623" s="3">
        <v>127</v>
      </c>
      <c r="Y2623" s="3">
        <v>2621</v>
      </c>
      <c r="Z2623" s="3" t="s">
        <v>162</v>
      </c>
      <c r="AA2623" s="3">
        <v>35</v>
      </c>
      <c r="AB2623" s="3">
        <v>17</v>
      </c>
      <c r="AC2623" s="3">
        <v>21361262</v>
      </c>
      <c r="AD2623" s="3">
        <v>8777461</v>
      </c>
      <c r="AF2623" s="3">
        <v>8</v>
      </c>
      <c r="AG2623" s="3">
        <v>161</v>
      </c>
    </row>
    <row r="2624" spans="1:33" ht="15.75" customHeight="1" x14ac:dyDescent="0.15">
      <c r="A2624" s="3">
        <v>25471</v>
      </c>
      <c r="B2624" s="3">
        <v>2622</v>
      </c>
      <c r="C2624" s="3">
        <v>44</v>
      </c>
      <c r="D2624" s="3" t="s">
        <v>3957</v>
      </c>
      <c r="E2624" s="3" t="s">
        <v>23627</v>
      </c>
      <c r="F2624" s="3" t="s">
        <v>475</v>
      </c>
      <c r="G2624" s="3" t="s">
        <v>277</v>
      </c>
      <c r="H2624" s="3" t="s">
        <v>475</v>
      </c>
      <c r="I2624" s="3" t="s">
        <v>203</v>
      </c>
      <c r="J2624" s="3">
        <v>143.34100000000001</v>
      </c>
      <c r="K2624" s="3">
        <v>8175806</v>
      </c>
      <c r="L2624" s="3" t="s">
        <v>526</v>
      </c>
      <c r="M2624" s="3">
        <v>0</v>
      </c>
      <c r="N2624" s="3" t="s">
        <v>3957</v>
      </c>
      <c r="O2624" s="3" t="s">
        <v>23627</v>
      </c>
      <c r="P2624" s="8">
        <v>36892</v>
      </c>
      <c r="Q2624" s="3" t="s">
        <v>7398</v>
      </c>
      <c r="R2624" s="5" t="s">
        <v>23629</v>
      </c>
      <c r="S2624" s="3" t="s">
        <v>475</v>
      </c>
      <c r="T2624" s="3" t="s">
        <v>277</v>
      </c>
      <c r="V2624" s="3">
        <v>127</v>
      </c>
      <c r="W2624" s="3">
        <v>127</v>
      </c>
      <c r="X2624" s="3">
        <v>39</v>
      </c>
      <c r="Y2624" s="3">
        <v>2622</v>
      </c>
      <c r="Z2624" s="3" t="s">
        <v>526</v>
      </c>
      <c r="AA2624" s="3">
        <v>44</v>
      </c>
      <c r="AB2624" s="3">
        <v>33</v>
      </c>
      <c r="AC2624" s="3">
        <v>8175806</v>
      </c>
      <c r="AD2624" s="3">
        <v>3359815</v>
      </c>
      <c r="AE2624" s="3" t="s">
        <v>203</v>
      </c>
      <c r="AF2624" s="3">
        <v>19</v>
      </c>
      <c r="AG2624" s="3">
        <v>9</v>
      </c>
    </row>
    <row r="2625" spans="1:33" ht="15.75" customHeight="1" x14ac:dyDescent="0.15">
      <c r="A2625" s="3">
        <v>26619</v>
      </c>
      <c r="B2625" s="3">
        <v>2623</v>
      </c>
      <c r="C2625" s="3">
        <v>26</v>
      </c>
      <c r="D2625" s="3" t="s">
        <v>3970</v>
      </c>
      <c r="E2625" s="3" t="s">
        <v>23631</v>
      </c>
      <c r="F2625" s="3" t="s">
        <v>36</v>
      </c>
      <c r="G2625" s="3" t="s">
        <v>37</v>
      </c>
      <c r="H2625" s="3" t="s">
        <v>10702</v>
      </c>
      <c r="I2625" s="3" t="s">
        <v>39</v>
      </c>
      <c r="J2625" s="3">
        <v>143.28960000000001</v>
      </c>
      <c r="K2625" s="3">
        <v>4149255</v>
      </c>
      <c r="L2625" s="3" t="s">
        <v>340</v>
      </c>
      <c r="M2625" s="3">
        <v>0</v>
      </c>
      <c r="N2625" s="3" t="s">
        <v>3970</v>
      </c>
      <c r="O2625" s="3" t="s">
        <v>23631</v>
      </c>
      <c r="P2625" s="8">
        <v>37257</v>
      </c>
      <c r="Q2625" s="3" t="s">
        <v>12556</v>
      </c>
      <c r="R2625" s="5" t="s">
        <v>23633</v>
      </c>
      <c r="S2625" s="3" t="s">
        <v>10702</v>
      </c>
      <c r="T2625" s="3" t="s">
        <v>37</v>
      </c>
      <c r="V2625" s="3">
        <v>127</v>
      </c>
      <c r="W2625" s="3">
        <v>127</v>
      </c>
      <c r="X2625" s="3">
        <v>58</v>
      </c>
      <c r="Y2625" s="3">
        <v>2623</v>
      </c>
      <c r="Z2625" s="3" t="s">
        <v>340</v>
      </c>
      <c r="AA2625" s="3">
        <v>26</v>
      </c>
      <c r="AB2625" s="3">
        <v>8</v>
      </c>
      <c r="AC2625" s="3">
        <v>4149255</v>
      </c>
      <c r="AD2625" s="3">
        <v>1705480</v>
      </c>
      <c r="AE2625" s="3" t="s">
        <v>39</v>
      </c>
      <c r="AF2625" s="3">
        <v>6</v>
      </c>
      <c r="AG2625" s="3">
        <v>2</v>
      </c>
    </row>
    <row r="2626" spans="1:33" ht="15.75" customHeight="1" x14ac:dyDescent="0.15">
      <c r="A2626" s="3">
        <v>3527</v>
      </c>
      <c r="B2626" s="3">
        <v>2624</v>
      </c>
      <c r="C2626" s="3">
        <v>90</v>
      </c>
      <c r="D2626" s="3" t="s">
        <v>3976</v>
      </c>
      <c r="E2626" s="3" t="s">
        <v>23635</v>
      </c>
      <c r="F2626" s="3" t="s">
        <v>1620</v>
      </c>
      <c r="G2626" s="3" t="s">
        <v>412</v>
      </c>
      <c r="H2626" s="3" t="s">
        <v>10824</v>
      </c>
      <c r="I2626" s="3" t="s">
        <v>742</v>
      </c>
      <c r="J2626" s="3">
        <v>143.20949999999999</v>
      </c>
      <c r="K2626" s="3">
        <v>467653000</v>
      </c>
      <c r="L2626" s="3" t="s">
        <v>335</v>
      </c>
      <c r="M2626" s="3">
        <v>5</v>
      </c>
      <c r="N2626" s="3" t="s">
        <v>3976</v>
      </c>
      <c r="O2626" s="3" t="s">
        <v>23635</v>
      </c>
      <c r="P2626" s="3" t="s">
        <v>690</v>
      </c>
      <c r="Q2626" s="3" t="s">
        <v>19423</v>
      </c>
      <c r="R2626" s="5" t="s">
        <v>23637</v>
      </c>
      <c r="S2626" s="3" t="s">
        <v>10824</v>
      </c>
      <c r="T2626" s="3" t="s">
        <v>412</v>
      </c>
      <c r="V2626" s="3">
        <v>116</v>
      </c>
      <c r="W2626" s="3">
        <v>113</v>
      </c>
      <c r="X2626" s="3">
        <v>82</v>
      </c>
      <c r="Y2626" s="3">
        <v>2624</v>
      </c>
      <c r="Z2626" s="3" t="s">
        <v>335</v>
      </c>
      <c r="AA2626" s="3">
        <v>90</v>
      </c>
      <c r="AB2626" s="3">
        <v>45</v>
      </c>
      <c r="AC2626" s="3">
        <v>467653000</v>
      </c>
      <c r="AD2626" s="3">
        <v>192284000</v>
      </c>
      <c r="AE2626" s="3" t="s">
        <v>742</v>
      </c>
      <c r="AF2626" s="3">
        <v>21</v>
      </c>
      <c r="AG2626" s="3">
        <v>17</v>
      </c>
    </row>
    <row r="2627" spans="1:33" ht="15.75" customHeight="1" x14ac:dyDescent="0.15">
      <c r="A2627" s="3">
        <v>21375</v>
      </c>
      <c r="B2627" s="3">
        <v>2625</v>
      </c>
      <c r="C2627" s="3">
        <v>45</v>
      </c>
      <c r="D2627" s="3" t="s">
        <v>3982</v>
      </c>
      <c r="E2627" s="3" t="s">
        <v>23639</v>
      </c>
      <c r="F2627" s="3" t="s">
        <v>1702</v>
      </c>
      <c r="G2627" s="3" t="s">
        <v>836</v>
      </c>
      <c r="H2627" s="3" t="s">
        <v>14027</v>
      </c>
      <c r="I2627" s="3" t="s">
        <v>838</v>
      </c>
      <c r="J2627" s="3">
        <v>143.1379</v>
      </c>
      <c r="K2627" s="3">
        <v>4080303</v>
      </c>
      <c r="L2627" s="3" t="s">
        <v>162</v>
      </c>
      <c r="M2627" s="3">
        <v>2</v>
      </c>
      <c r="N2627" s="3" t="s">
        <v>3982</v>
      </c>
      <c r="O2627" s="3" t="s">
        <v>23639</v>
      </c>
      <c r="P2627" s="3" t="s">
        <v>41</v>
      </c>
      <c r="Q2627" s="3" t="s">
        <v>19433</v>
      </c>
      <c r="R2627" s="5" t="s">
        <v>23640</v>
      </c>
      <c r="S2627" s="3" t="s">
        <v>14027</v>
      </c>
      <c r="T2627" s="3" t="s">
        <v>836</v>
      </c>
      <c r="V2627" s="3">
        <v>8</v>
      </c>
      <c r="W2627" s="3">
        <v>0</v>
      </c>
      <c r="X2627" s="3">
        <v>127</v>
      </c>
      <c r="Y2627" s="3">
        <v>2625</v>
      </c>
      <c r="Z2627" s="3" t="s">
        <v>162</v>
      </c>
      <c r="AA2627" s="3">
        <v>45</v>
      </c>
      <c r="AB2627" s="3">
        <v>15</v>
      </c>
      <c r="AC2627" s="3">
        <v>4080303</v>
      </c>
      <c r="AD2627" s="3">
        <v>1678185</v>
      </c>
      <c r="AF2627" s="3">
        <v>8</v>
      </c>
      <c r="AG2627" s="3">
        <v>55</v>
      </c>
    </row>
    <row r="2628" spans="1:33" ht="15.75" customHeight="1" x14ac:dyDescent="0.15">
      <c r="A2628" s="3">
        <v>3311</v>
      </c>
      <c r="B2628" s="3">
        <v>2626</v>
      </c>
      <c r="C2628" s="3">
        <v>100</v>
      </c>
      <c r="D2628" s="3" t="s">
        <v>3983</v>
      </c>
      <c r="E2628" s="3" t="s">
        <v>23641</v>
      </c>
      <c r="F2628" s="3" t="s">
        <v>2319</v>
      </c>
      <c r="G2628" s="3" t="s">
        <v>740</v>
      </c>
      <c r="H2628" s="3" t="s">
        <v>1072</v>
      </c>
      <c r="I2628" s="3" t="s">
        <v>63</v>
      </c>
      <c r="J2628" s="3">
        <v>143.03530000000001</v>
      </c>
      <c r="K2628" s="3">
        <v>21698364</v>
      </c>
      <c r="L2628" s="3" t="s">
        <v>215</v>
      </c>
      <c r="M2628" s="3">
        <v>5</v>
      </c>
      <c r="N2628" s="3" t="s">
        <v>3983</v>
      </c>
      <c r="O2628" s="3" t="s">
        <v>23641</v>
      </c>
      <c r="P2628" s="3" t="s">
        <v>1063</v>
      </c>
      <c r="Q2628" s="3" t="s">
        <v>19445</v>
      </c>
      <c r="R2628" s="5" t="s">
        <v>23644</v>
      </c>
      <c r="S2628" s="3" t="s">
        <v>1072</v>
      </c>
      <c r="T2628" s="3" t="s">
        <v>740</v>
      </c>
      <c r="V2628" s="3">
        <v>26</v>
      </c>
      <c r="W2628" s="3">
        <v>127</v>
      </c>
      <c r="X2628" s="3">
        <v>127</v>
      </c>
      <c r="Y2628" s="3">
        <v>2626</v>
      </c>
      <c r="Z2628" s="3" t="s">
        <v>215</v>
      </c>
      <c r="AA2628" s="3">
        <v>100</v>
      </c>
      <c r="AB2628" s="3">
        <v>35</v>
      </c>
      <c r="AC2628" s="3">
        <v>21698364</v>
      </c>
      <c r="AD2628" s="3">
        <v>8928070</v>
      </c>
      <c r="AE2628" s="3" t="s">
        <v>63</v>
      </c>
      <c r="AF2628" s="3">
        <v>7</v>
      </c>
      <c r="AG2628" s="3">
        <v>3</v>
      </c>
    </row>
    <row r="2629" spans="1:33" ht="15.75" customHeight="1" x14ac:dyDescent="0.15">
      <c r="A2629" s="3">
        <v>25507</v>
      </c>
      <c r="B2629" s="3">
        <v>2627</v>
      </c>
      <c r="C2629" s="3">
        <v>54</v>
      </c>
      <c r="D2629" s="3" t="s">
        <v>3985</v>
      </c>
      <c r="E2629" s="3" t="s">
        <v>23645</v>
      </c>
      <c r="F2629" s="3" t="s">
        <v>1193</v>
      </c>
      <c r="G2629" s="3" t="s">
        <v>564</v>
      </c>
      <c r="H2629" s="3" t="s">
        <v>14032</v>
      </c>
      <c r="I2629" s="3" t="s">
        <v>63</v>
      </c>
      <c r="J2629" s="3">
        <v>142.9768</v>
      </c>
      <c r="K2629" s="3">
        <v>26236737</v>
      </c>
      <c r="L2629" s="3" t="s">
        <v>101</v>
      </c>
      <c r="M2629" s="3">
        <v>0</v>
      </c>
      <c r="N2629" s="3" t="s">
        <v>3985</v>
      </c>
      <c r="O2629" s="3" t="s">
        <v>23645</v>
      </c>
      <c r="P2629" s="8">
        <v>37987</v>
      </c>
      <c r="Q2629" s="3" t="s">
        <v>19451</v>
      </c>
      <c r="R2629" s="5" t="s">
        <v>23647</v>
      </c>
      <c r="S2629" s="3" t="s">
        <v>14032</v>
      </c>
      <c r="T2629" s="3" t="s">
        <v>564</v>
      </c>
      <c r="V2629" s="3">
        <v>69</v>
      </c>
      <c r="W2629" s="3">
        <v>127</v>
      </c>
      <c r="X2629" s="3">
        <v>127</v>
      </c>
      <c r="Y2629" s="3">
        <v>2627</v>
      </c>
      <c r="Z2629" s="3" t="s">
        <v>101</v>
      </c>
      <c r="AA2629" s="3">
        <v>54</v>
      </c>
      <c r="AB2629" s="3">
        <v>35</v>
      </c>
      <c r="AC2629" s="3">
        <v>26236737</v>
      </c>
      <c r="AD2629" s="3">
        <v>10798044</v>
      </c>
      <c r="AE2629" s="3" t="s">
        <v>63</v>
      </c>
      <c r="AF2629" s="3">
        <v>10</v>
      </c>
      <c r="AG2629" s="3">
        <v>3</v>
      </c>
    </row>
    <row r="2630" spans="1:33" ht="15.75" customHeight="1" x14ac:dyDescent="0.15">
      <c r="A2630" s="3">
        <v>21884</v>
      </c>
      <c r="B2630" s="3">
        <v>2628</v>
      </c>
      <c r="C2630" s="3">
        <v>20</v>
      </c>
      <c r="D2630" s="3" t="s">
        <v>3986</v>
      </c>
      <c r="E2630" s="3" t="s">
        <v>23649</v>
      </c>
      <c r="F2630" s="3" t="s">
        <v>269</v>
      </c>
      <c r="G2630" s="3" t="s">
        <v>133</v>
      </c>
      <c r="H2630" s="3" t="s">
        <v>1963</v>
      </c>
      <c r="I2630" s="3" t="s">
        <v>1963</v>
      </c>
      <c r="J2630" s="3">
        <v>142.84049999999999</v>
      </c>
      <c r="K2630" s="3">
        <v>2615438</v>
      </c>
      <c r="L2630" s="3" t="s">
        <v>162</v>
      </c>
      <c r="M2630" s="3">
        <v>2</v>
      </c>
      <c r="N2630" s="3" t="s">
        <v>3986</v>
      </c>
      <c r="O2630" s="3" t="s">
        <v>23649</v>
      </c>
      <c r="P2630" s="3" t="s">
        <v>787</v>
      </c>
      <c r="Q2630" s="3" t="s">
        <v>19461</v>
      </c>
      <c r="R2630" s="5" t="s">
        <v>23651</v>
      </c>
      <c r="S2630" s="3" t="s">
        <v>1963</v>
      </c>
      <c r="T2630" s="3" t="s">
        <v>133</v>
      </c>
      <c r="V2630" s="3">
        <v>75</v>
      </c>
      <c r="W2630" s="3">
        <v>28</v>
      </c>
      <c r="X2630" s="3">
        <v>127</v>
      </c>
      <c r="Y2630" s="3">
        <v>2628</v>
      </c>
      <c r="Z2630" s="3" t="s">
        <v>162</v>
      </c>
      <c r="AA2630" s="3">
        <v>20</v>
      </c>
      <c r="AB2630" s="3">
        <v>9</v>
      </c>
      <c r="AC2630" s="3">
        <v>2615438</v>
      </c>
      <c r="AD2630" s="3">
        <v>1077019</v>
      </c>
      <c r="AE2630" s="3" t="s">
        <v>1963</v>
      </c>
      <c r="AF2630" s="3">
        <v>8</v>
      </c>
      <c r="AG2630" s="3">
        <v>43</v>
      </c>
    </row>
    <row r="2631" spans="1:33" ht="15.75" customHeight="1" x14ac:dyDescent="0.15">
      <c r="A2631" s="3">
        <v>25595</v>
      </c>
      <c r="B2631" s="3">
        <v>2629</v>
      </c>
      <c r="C2631" s="3">
        <v>56</v>
      </c>
      <c r="D2631" s="3" t="s">
        <v>3994</v>
      </c>
      <c r="E2631" s="3" t="s">
        <v>23653</v>
      </c>
      <c r="F2631" s="3" t="s">
        <v>1009</v>
      </c>
      <c r="G2631" s="3" t="s">
        <v>403</v>
      </c>
      <c r="H2631" s="3" t="s">
        <v>14035</v>
      </c>
      <c r="I2631" s="3" t="s">
        <v>203</v>
      </c>
      <c r="J2631" s="3">
        <v>142.83279999999999</v>
      </c>
      <c r="K2631" s="3">
        <v>47571199</v>
      </c>
      <c r="L2631" s="3" t="s">
        <v>641</v>
      </c>
      <c r="M2631" s="3">
        <v>0</v>
      </c>
      <c r="N2631" s="3" t="s">
        <v>3994</v>
      </c>
      <c r="O2631" s="3" t="s">
        <v>23653</v>
      </c>
      <c r="P2631" s="8">
        <v>37257</v>
      </c>
      <c r="Q2631" s="3" t="s">
        <v>19472</v>
      </c>
      <c r="R2631" s="5" t="s">
        <v>23655</v>
      </c>
      <c r="S2631" s="3" t="s">
        <v>14035</v>
      </c>
      <c r="T2631" s="3" t="s">
        <v>403</v>
      </c>
      <c r="V2631" s="3">
        <v>83</v>
      </c>
      <c r="W2631" s="3">
        <v>127</v>
      </c>
      <c r="X2631" s="3">
        <v>20</v>
      </c>
      <c r="Y2631" s="3">
        <v>2629</v>
      </c>
      <c r="Z2631" s="3" t="s">
        <v>641</v>
      </c>
      <c r="AA2631" s="3">
        <v>56</v>
      </c>
      <c r="AB2631" s="3">
        <v>18</v>
      </c>
      <c r="AC2631" s="3">
        <v>47571199</v>
      </c>
      <c r="AD2631" s="3">
        <v>19590103</v>
      </c>
      <c r="AE2631" s="3" t="s">
        <v>203</v>
      </c>
      <c r="AF2631" s="3">
        <v>23</v>
      </c>
      <c r="AG2631" s="3">
        <v>9</v>
      </c>
    </row>
    <row r="2632" spans="1:33" ht="15.75" customHeight="1" x14ac:dyDescent="0.15">
      <c r="A2632" s="3">
        <v>17430</v>
      </c>
      <c r="B2632" s="3">
        <v>2630</v>
      </c>
      <c r="C2632" s="3">
        <v>109</v>
      </c>
      <c r="D2632" s="3" t="s">
        <v>3999</v>
      </c>
      <c r="E2632" s="3" t="s">
        <v>23657</v>
      </c>
      <c r="F2632" s="3" t="s">
        <v>1193</v>
      </c>
      <c r="G2632" s="3" t="s">
        <v>564</v>
      </c>
      <c r="H2632" s="3" t="s">
        <v>14038</v>
      </c>
      <c r="I2632" s="3" t="s">
        <v>19487</v>
      </c>
      <c r="J2632" s="3">
        <v>142.82230000000001</v>
      </c>
      <c r="K2632" s="3">
        <v>16501411</v>
      </c>
      <c r="L2632" s="3" t="s">
        <v>215</v>
      </c>
      <c r="M2632" s="3">
        <v>4</v>
      </c>
      <c r="N2632" s="3" t="s">
        <v>3999</v>
      </c>
      <c r="O2632" s="3" t="s">
        <v>23657</v>
      </c>
      <c r="P2632" s="3" t="s">
        <v>987</v>
      </c>
      <c r="Q2632" s="3" t="s">
        <v>19483</v>
      </c>
      <c r="R2632" s="5" t="s">
        <v>23659</v>
      </c>
      <c r="S2632" s="3" t="s">
        <v>14038</v>
      </c>
      <c r="T2632" s="3" t="s">
        <v>564</v>
      </c>
      <c r="V2632" s="3">
        <v>70</v>
      </c>
      <c r="W2632" s="3">
        <v>0</v>
      </c>
      <c r="X2632" s="3">
        <v>127</v>
      </c>
      <c r="Y2632" s="3">
        <v>2630</v>
      </c>
      <c r="Z2632" s="3" t="s">
        <v>215</v>
      </c>
      <c r="AA2632" s="3">
        <v>109</v>
      </c>
      <c r="AB2632" s="3">
        <v>46</v>
      </c>
      <c r="AC2632" s="3">
        <v>16501411</v>
      </c>
      <c r="AD2632" s="3">
        <v>6795673</v>
      </c>
      <c r="AF2632" s="3">
        <v>7</v>
      </c>
      <c r="AG2632" s="3">
        <v>301</v>
      </c>
    </row>
    <row r="2633" spans="1:33" ht="15.75" customHeight="1" x14ac:dyDescent="0.15">
      <c r="A2633" s="3">
        <v>24021</v>
      </c>
      <c r="B2633" s="3">
        <v>2631</v>
      </c>
      <c r="C2633" s="3">
        <v>24</v>
      </c>
      <c r="D2633" s="3" t="s">
        <v>4004</v>
      </c>
      <c r="E2633" s="3" t="s">
        <v>23660</v>
      </c>
      <c r="F2633" s="3" t="s">
        <v>6874</v>
      </c>
      <c r="G2633" s="3" t="s">
        <v>621</v>
      </c>
      <c r="H2633" s="3" t="s">
        <v>2653</v>
      </c>
      <c r="I2633" s="3" t="s">
        <v>4662</v>
      </c>
      <c r="J2633" s="3">
        <v>142.7818</v>
      </c>
      <c r="K2633" s="3">
        <v>4770324</v>
      </c>
      <c r="L2633" s="3" t="s">
        <v>66</v>
      </c>
      <c r="M2633" s="3">
        <v>1</v>
      </c>
      <c r="N2633" s="3" t="s">
        <v>4004</v>
      </c>
      <c r="O2633" s="3" t="s">
        <v>23660</v>
      </c>
      <c r="P2633" s="3" t="s">
        <v>104</v>
      </c>
      <c r="Q2633" s="3" t="s">
        <v>19494</v>
      </c>
      <c r="R2633" s="5" t="s">
        <v>23661</v>
      </c>
      <c r="S2633" s="3" t="s">
        <v>2653</v>
      </c>
      <c r="T2633" s="3" t="s">
        <v>621</v>
      </c>
      <c r="V2633" s="3">
        <v>40</v>
      </c>
      <c r="W2633" s="3">
        <v>26</v>
      </c>
      <c r="X2633" s="3">
        <v>127</v>
      </c>
      <c r="Y2633" s="3">
        <v>2631</v>
      </c>
      <c r="Z2633" s="3" t="s">
        <v>66</v>
      </c>
      <c r="AA2633" s="3">
        <v>24</v>
      </c>
      <c r="AB2633" s="3">
        <v>10</v>
      </c>
      <c r="AC2633" s="3">
        <v>4770324</v>
      </c>
      <c r="AD2633" s="3">
        <v>1964861</v>
      </c>
      <c r="AE2633" s="3" t="s">
        <v>4662</v>
      </c>
      <c r="AF2633" s="3">
        <v>9</v>
      </c>
      <c r="AG2633" s="3">
        <v>82</v>
      </c>
    </row>
    <row r="2634" spans="1:33" ht="15.75" customHeight="1" x14ac:dyDescent="0.15">
      <c r="A2634" s="3">
        <v>26236</v>
      </c>
      <c r="B2634" s="3">
        <v>2632</v>
      </c>
      <c r="C2634" s="3">
        <v>10</v>
      </c>
      <c r="D2634" s="3" t="s">
        <v>4018</v>
      </c>
      <c r="E2634" s="3" t="s">
        <v>23662</v>
      </c>
      <c r="F2634" s="3" t="s">
        <v>249</v>
      </c>
      <c r="G2634" s="3" t="s">
        <v>125</v>
      </c>
      <c r="H2634" s="3" t="s">
        <v>14043</v>
      </c>
      <c r="I2634" s="3" t="s">
        <v>127</v>
      </c>
      <c r="J2634" s="3">
        <v>142.76179999999999</v>
      </c>
      <c r="K2634" s="3">
        <v>4729903</v>
      </c>
      <c r="L2634" s="3" t="s">
        <v>50</v>
      </c>
      <c r="M2634" s="3">
        <v>0</v>
      </c>
      <c r="N2634" s="3" t="s">
        <v>4018</v>
      </c>
      <c r="O2634" s="3" t="s">
        <v>23662</v>
      </c>
      <c r="P2634" s="8">
        <v>38718</v>
      </c>
      <c r="Q2634" s="3" t="s">
        <v>19501</v>
      </c>
      <c r="R2634" s="5" t="s">
        <v>23663</v>
      </c>
      <c r="S2634" s="3" t="s">
        <v>14043</v>
      </c>
      <c r="T2634" s="3" t="s">
        <v>125</v>
      </c>
      <c r="V2634" s="3">
        <v>32</v>
      </c>
      <c r="W2634" s="3">
        <v>33</v>
      </c>
      <c r="X2634" s="3">
        <v>78</v>
      </c>
      <c r="Y2634" s="3">
        <v>2632</v>
      </c>
      <c r="Z2634" s="3" t="s">
        <v>50</v>
      </c>
      <c r="AA2634" s="3">
        <v>10</v>
      </c>
      <c r="AB2634" s="3">
        <v>5</v>
      </c>
      <c r="AC2634" s="3">
        <v>4729903</v>
      </c>
      <c r="AD2634" s="3">
        <v>1948372</v>
      </c>
      <c r="AE2634" s="3" t="s">
        <v>127</v>
      </c>
      <c r="AF2634" s="3">
        <v>11</v>
      </c>
      <c r="AG2634" s="3">
        <v>10</v>
      </c>
    </row>
    <row r="2635" spans="1:33" ht="15.75" customHeight="1" x14ac:dyDescent="0.15">
      <c r="A2635" s="3">
        <v>22407</v>
      </c>
      <c r="B2635" s="3">
        <v>2633</v>
      </c>
      <c r="C2635" s="3">
        <v>35</v>
      </c>
      <c r="D2635" s="3" t="s">
        <v>4019</v>
      </c>
      <c r="E2635" s="3" t="s">
        <v>23664</v>
      </c>
      <c r="F2635" s="3" t="s">
        <v>143</v>
      </c>
      <c r="G2635" s="3" t="s">
        <v>77</v>
      </c>
      <c r="H2635" s="3" t="s">
        <v>5251</v>
      </c>
      <c r="I2635" s="3" t="s">
        <v>5760</v>
      </c>
      <c r="J2635" s="3">
        <v>142.7191</v>
      </c>
      <c r="K2635" s="3">
        <v>5634114</v>
      </c>
      <c r="L2635" s="3" t="s">
        <v>71</v>
      </c>
      <c r="M2635" s="3">
        <v>2</v>
      </c>
      <c r="N2635" s="3" t="s">
        <v>4019</v>
      </c>
      <c r="O2635" s="3" t="s">
        <v>23664</v>
      </c>
      <c r="P2635" s="3" t="s">
        <v>787</v>
      </c>
      <c r="Q2635" s="3" t="s">
        <v>8752</v>
      </c>
      <c r="R2635" s="5" t="s">
        <v>23666</v>
      </c>
      <c r="S2635" s="3" t="s">
        <v>5251</v>
      </c>
      <c r="T2635" s="3" t="s">
        <v>77</v>
      </c>
      <c r="V2635" s="3">
        <v>87</v>
      </c>
      <c r="W2635" s="3">
        <v>0</v>
      </c>
      <c r="X2635" s="3">
        <v>127</v>
      </c>
      <c r="Y2635" s="3">
        <v>2633</v>
      </c>
      <c r="Z2635" s="3" t="s">
        <v>71</v>
      </c>
      <c r="AA2635" s="3">
        <v>35</v>
      </c>
      <c r="AB2635" s="3">
        <v>17</v>
      </c>
      <c r="AC2635" s="3">
        <v>5634114</v>
      </c>
      <c r="AD2635" s="3">
        <v>2321249</v>
      </c>
      <c r="AF2635" s="3">
        <v>5</v>
      </c>
      <c r="AG2635" s="3">
        <v>113</v>
      </c>
    </row>
    <row r="2636" spans="1:33" ht="15.75" customHeight="1" x14ac:dyDescent="0.15">
      <c r="A2636" s="3">
        <v>2493</v>
      </c>
      <c r="B2636" s="3">
        <v>2634</v>
      </c>
      <c r="C2636" s="3">
        <v>95</v>
      </c>
      <c r="D2636" s="3" t="s">
        <v>4022</v>
      </c>
      <c r="E2636" s="3" t="s">
        <v>23667</v>
      </c>
      <c r="F2636" s="3" t="s">
        <v>331</v>
      </c>
      <c r="G2636" s="3" t="s">
        <v>167</v>
      </c>
      <c r="H2636" s="3" t="s">
        <v>12795</v>
      </c>
      <c r="I2636" s="3" t="s">
        <v>271</v>
      </c>
      <c r="J2636" s="3">
        <v>142.68680000000001</v>
      </c>
      <c r="K2636" s="3">
        <v>17762616</v>
      </c>
      <c r="L2636" s="3" t="s">
        <v>71</v>
      </c>
      <c r="M2636" s="3">
        <v>6</v>
      </c>
      <c r="N2636" s="3" t="s">
        <v>4022</v>
      </c>
      <c r="O2636" s="3" t="s">
        <v>23667</v>
      </c>
      <c r="P2636" s="3" t="s">
        <v>104</v>
      </c>
      <c r="Q2636" s="3" t="s">
        <v>19512</v>
      </c>
      <c r="R2636" s="5" t="s">
        <v>23669</v>
      </c>
      <c r="S2636" s="3" t="s">
        <v>12795</v>
      </c>
      <c r="T2636" s="3" t="s">
        <v>167</v>
      </c>
      <c r="V2636" s="3">
        <v>127</v>
      </c>
      <c r="W2636" s="3">
        <v>37</v>
      </c>
      <c r="X2636" s="3">
        <v>127</v>
      </c>
      <c r="Y2636" s="3">
        <v>2634</v>
      </c>
      <c r="Z2636" s="3" t="s">
        <v>71</v>
      </c>
      <c r="AA2636" s="3">
        <v>95</v>
      </c>
      <c r="AB2636" s="3">
        <v>32</v>
      </c>
      <c r="AC2636" s="3">
        <v>17762616</v>
      </c>
      <c r="AD2636" s="3">
        <v>7319151</v>
      </c>
      <c r="AE2636" s="3" t="s">
        <v>271</v>
      </c>
      <c r="AF2636" s="3">
        <v>5</v>
      </c>
      <c r="AG2636" s="3">
        <v>7</v>
      </c>
    </row>
    <row r="2637" spans="1:33" ht="15.75" customHeight="1" x14ac:dyDescent="0.15">
      <c r="A2637" s="3">
        <v>17226</v>
      </c>
      <c r="B2637" s="3">
        <v>2635</v>
      </c>
      <c r="C2637" s="3">
        <v>59</v>
      </c>
      <c r="D2637" s="3" t="s">
        <v>4023</v>
      </c>
      <c r="E2637" s="3" t="s">
        <v>23671</v>
      </c>
      <c r="F2637" s="3" t="s">
        <v>4061</v>
      </c>
      <c r="G2637" s="3" t="s">
        <v>446</v>
      </c>
      <c r="H2637" s="3" t="s">
        <v>2435</v>
      </c>
      <c r="I2637" s="3" t="s">
        <v>2435</v>
      </c>
      <c r="J2637" s="3">
        <v>142.6129</v>
      </c>
      <c r="K2637" s="3">
        <v>14230513</v>
      </c>
      <c r="L2637" s="3" t="s">
        <v>59</v>
      </c>
      <c r="M2637" s="3">
        <v>6</v>
      </c>
      <c r="N2637" s="3" t="s">
        <v>4023</v>
      </c>
      <c r="O2637" s="3" t="s">
        <v>23671</v>
      </c>
      <c r="P2637" s="3" t="s">
        <v>104</v>
      </c>
      <c r="Q2637" s="3" t="s">
        <v>19516</v>
      </c>
      <c r="R2637" s="5" t="s">
        <v>23674</v>
      </c>
      <c r="S2637" s="3" t="s">
        <v>2435</v>
      </c>
      <c r="T2637" s="3" t="s">
        <v>446</v>
      </c>
      <c r="V2637" s="3">
        <v>99</v>
      </c>
      <c r="W2637" s="3">
        <v>95</v>
      </c>
      <c r="X2637" s="3">
        <v>127</v>
      </c>
      <c r="Y2637" s="3">
        <v>2635</v>
      </c>
      <c r="Z2637" s="3" t="s">
        <v>59</v>
      </c>
      <c r="AA2637" s="3">
        <v>59</v>
      </c>
      <c r="AB2637" s="3">
        <v>24</v>
      </c>
      <c r="AC2637" s="3">
        <v>14230513</v>
      </c>
      <c r="AD2637" s="3">
        <v>5865523</v>
      </c>
      <c r="AE2637" s="3" t="s">
        <v>2435</v>
      </c>
      <c r="AF2637" s="3">
        <v>17</v>
      </c>
      <c r="AG2637" s="3">
        <v>29</v>
      </c>
    </row>
    <row r="2638" spans="1:33" ht="15.75" customHeight="1" x14ac:dyDescent="0.15">
      <c r="A2638" s="3">
        <v>981</v>
      </c>
      <c r="B2638" s="3">
        <v>2636</v>
      </c>
      <c r="C2638" s="3">
        <v>600</v>
      </c>
      <c r="D2638" s="3" t="s">
        <v>4026</v>
      </c>
      <c r="E2638" s="3" t="s">
        <v>23676</v>
      </c>
      <c r="F2638" s="3" t="s">
        <v>96</v>
      </c>
      <c r="G2638" s="3" t="s">
        <v>61</v>
      </c>
      <c r="H2638" s="3" t="s">
        <v>62</v>
      </c>
      <c r="I2638" s="3" t="s">
        <v>63</v>
      </c>
      <c r="J2638" s="3">
        <v>142.58009999999999</v>
      </c>
      <c r="K2638" s="3">
        <v>84125005</v>
      </c>
      <c r="L2638" s="3" t="s">
        <v>215</v>
      </c>
      <c r="M2638" s="3">
        <v>7</v>
      </c>
      <c r="N2638" s="3" t="s">
        <v>4026</v>
      </c>
      <c r="O2638" s="3" t="s">
        <v>23676</v>
      </c>
      <c r="P2638" s="3" t="s">
        <v>1063</v>
      </c>
      <c r="Q2638" s="3" t="s">
        <v>19521</v>
      </c>
      <c r="R2638" s="5" t="s">
        <v>23677</v>
      </c>
      <c r="S2638" s="3" t="s">
        <v>62</v>
      </c>
      <c r="T2638" s="3" t="s">
        <v>61</v>
      </c>
      <c r="V2638" s="3">
        <v>127</v>
      </c>
      <c r="W2638" s="3">
        <v>127</v>
      </c>
      <c r="X2638" s="3">
        <v>127</v>
      </c>
      <c r="Y2638" s="3">
        <v>2636</v>
      </c>
      <c r="Z2638" s="3" t="s">
        <v>215</v>
      </c>
      <c r="AA2638" s="3">
        <v>600</v>
      </c>
      <c r="AB2638" s="3">
        <v>370</v>
      </c>
      <c r="AC2638" s="3">
        <v>84125005</v>
      </c>
      <c r="AD2638" s="3">
        <v>34679262</v>
      </c>
      <c r="AE2638" s="3" t="s">
        <v>63</v>
      </c>
      <c r="AF2638" s="3">
        <v>7</v>
      </c>
      <c r="AG2638" s="3">
        <v>3</v>
      </c>
    </row>
    <row r="2639" spans="1:33" ht="15.75" customHeight="1" x14ac:dyDescent="0.15">
      <c r="A2639" s="3">
        <v>6586</v>
      </c>
      <c r="B2639" s="3">
        <v>2637</v>
      </c>
      <c r="C2639" s="3">
        <v>30</v>
      </c>
      <c r="D2639" s="3" t="s">
        <v>4029</v>
      </c>
      <c r="E2639" s="3" t="s">
        <v>23679</v>
      </c>
      <c r="F2639" s="3" t="s">
        <v>96</v>
      </c>
      <c r="G2639" s="3" t="s">
        <v>61</v>
      </c>
      <c r="H2639" s="3" t="s">
        <v>3840</v>
      </c>
      <c r="I2639" s="3" t="s">
        <v>63</v>
      </c>
      <c r="J2639" s="3">
        <v>142.565</v>
      </c>
      <c r="K2639" s="3">
        <v>5770915</v>
      </c>
      <c r="L2639" s="3" t="s">
        <v>71</v>
      </c>
      <c r="M2639" s="3">
        <v>5</v>
      </c>
      <c r="N2639" s="3" t="s">
        <v>4029</v>
      </c>
      <c r="O2639" s="3" t="s">
        <v>23679</v>
      </c>
      <c r="P2639" s="3" t="s">
        <v>1350</v>
      </c>
      <c r="Q2639" s="3" t="s">
        <v>19527</v>
      </c>
      <c r="R2639" s="5" t="s">
        <v>23682</v>
      </c>
      <c r="S2639" s="3" t="s">
        <v>3840</v>
      </c>
      <c r="T2639" s="3" t="s">
        <v>61</v>
      </c>
      <c r="V2639" s="3">
        <v>127</v>
      </c>
      <c r="W2639" s="3">
        <v>127</v>
      </c>
      <c r="X2639" s="3">
        <v>127</v>
      </c>
      <c r="Y2639" s="3">
        <v>2637</v>
      </c>
      <c r="Z2639" s="3" t="s">
        <v>71</v>
      </c>
      <c r="AA2639" s="3">
        <v>30</v>
      </c>
      <c r="AB2639" s="3">
        <v>16</v>
      </c>
      <c r="AC2639" s="3">
        <v>5770915</v>
      </c>
      <c r="AD2639" s="3">
        <v>2379121</v>
      </c>
      <c r="AE2639" s="3" t="s">
        <v>63</v>
      </c>
      <c r="AF2639" s="3">
        <v>5</v>
      </c>
      <c r="AG2639" s="3">
        <v>3</v>
      </c>
    </row>
    <row r="2640" spans="1:33" ht="15.75" customHeight="1" x14ac:dyDescent="0.15">
      <c r="A2640" s="3">
        <v>25423</v>
      </c>
      <c r="B2640" s="3">
        <v>2638</v>
      </c>
      <c r="C2640" s="3">
        <v>43</v>
      </c>
      <c r="D2640" s="3" t="s">
        <v>4032</v>
      </c>
      <c r="E2640" s="3" t="s">
        <v>23684</v>
      </c>
      <c r="F2640" s="3" t="s">
        <v>269</v>
      </c>
      <c r="G2640" s="3" t="s">
        <v>133</v>
      </c>
      <c r="H2640" s="3" t="s">
        <v>189</v>
      </c>
      <c r="I2640" s="3" t="s">
        <v>190</v>
      </c>
      <c r="J2640" s="3">
        <v>142.566</v>
      </c>
      <c r="K2640" s="3">
        <v>3659181</v>
      </c>
      <c r="L2640" s="3" t="s">
        <v>162</v>
      </c>
      <c r="M2640" s="3">
        <v>0</v>
      </c>
      <c r="N2640" s="3" t="s">
        <v>4032</v>
      </c>
      <c r="O2640" s="3" t="s">
        <v>23684</v>
      </c>
      <c r="P2640" s="8">
        <v>35065</v>
      </c>
      <c r="Q2640" s="3" t="s">
        <v>19533</v>
      </c>
      <c r="R2640" s="5" t="s">
        <v>23685</v>
      </c>
      <c r="S2640" s="3" t="s">
        <v>189</v>
      </c>
      <c r="T2640" s="3" t="s">
        <v>133</v>
      </c>
      <c r="V2640" s="3">
        <v>76</v>
      </c>
      <c r="W2640" s="3">
        <v>0</v>
      </c>
      <c r="X2640" s="3">
        <v>127</v>
      </c>
      <c r="Y2640" s="3">
        <v>2638</v>
      </c>
      <c r="Z2640" s="3" t="s">
        <v>162</v>
      </c>
      <c r="AA2640" s="3">
        <v>43</v>
      </c>
      <c r="AB2640" s="3">
        <v>15</v>
      </c>
      <c r="AC2640" s="3">
        <v>3659181</v>
      </c>
      <c r="AD2640" s="3">
        <v>1508530</v>
      </c>
      <c r="AF2640" s="3">
        <v>8</v>
      </c>
      <c r="AG2640" s="3">
        <v>36</v>
      </c>
    </row>
    <row r="2641" spans="1:33" ht="15.75" customHeight="1" x14ac:dyDescent="0.15">
      <c r="A2641" s="3">
        <v>25393</v>
      </c>
      <c r="B2641" s="3">
        <v>2639</v>
      </c>
      <c r="C2641" s="3">
        <v>11</v>
      </c>
      <c r="D2641" s="3" t="s">
        <v>4047</v>
      </c>
      <c r="E2641" s="3" t="s">
        <v>23686</v>
      </c>
      <c r="F2641" s="3" t="s">
        <v>1121</v>
      </c>
      <c r="G2641" s="3" t="s">
        <v>497</v>
      </c>
      <c r="H2641" s="3" t="s">
        <v>498</v>
      </c>
      <c r="I2641" s="3" t="s">
        <v>499</v>
      </c>
      <c r="J2641" s="3">
        <v>142.5506</v>
      </c>
      <c r="K2641" s="3">
        <v>3537954</v>
      </c>
      <c r="L2641" s="3" t="s">
        <v>50</v>
      </c>
      <c r="M2641" s="3">
        <v>0</v>
      </c>
      <c r="N2641" s="3" t="s">
        <v>4047</v>
      </c>
      <c r="O2641" s="3" t="s">
        <v>23686</v>
      </c>
      <c r="P2641" s="8">
        <v>39083</v>
      </c>
      <c r="Q2641" s="3" t="s">
        <v>19540</v>
      </c>
      <c r="R2641" s="5" t="s">
        <v>23688</v>
      </c>
      <c r="S2641" s="3" t="s">
        <v>498</v>
      </c>
      <c r="T2641" s="3" t="s">
        <v>497</v>
      </c>
      <c r="V2641" s="3">
        <v>32</v>
      </c>
      <c r="W2641" s="3">
        <v>0</v>
      </c>
      <c r="X2641" s="3">
        <v>79</v>
      </c>
      <c r="Y2641" s="3">
        <v>2639</v>
      </c>
      <c r="Z2641" s="3" t="s">
        <v>50</v>
      </c>
      <c r="AA2641" s="3">
        <v>11</v>
      </c>
      <c r="AB2641" s="3">
        <v>5</v>
      </c>
      <c r="AC2641" s="3">
        <v>3537954</v>
      </c>
      <c r="AD2641" s="3">
        <v>1458646</v>
      </c>
      <c r="AF2641" s="3">
        <v>11</v>
      </c>
      <c r="AG2641" s="3">
        <v>78</v>
      </c>
    </row>
    <row r="2642" spans="1:33" ht="15.75" customHeight="1" x14ac:dyDescent="0.15">
      <c r="A2642" s="3">
        <v>24905</v>
      </c>
      <c r="B2642" s="3">
        <v>2640</v>
      </c>
      <c r="C2642" s="3">
        <v>212</v>
      </c>
      <c r="D2642" s="3" t="s">
        <v>4051</v>
      </c>
      <c r="E2642" s="3" t="s">
        <v>23689</v>
      </c>
      <c r="F2642" s="3" t="s">
        <v>6728</v>
      </c>
      <c r="G2642" s="3" t="s">
        <v>803</v>
      </c>
      <c r="H2642" s="3" t="s">
        <v>7662</v>
      </c>
      <c r="I2642" s="3" t="s">
        <v>8005</v>
      </c>
      <c r="J2642" s="3">
        <v>142.16980000000001</v>
      </c>
      <c r="K2642" s="3">
        <v>47412000</v>
      </c>
      <c r="L2642" s="3" t="s">
        <v>122</v>
      </c>
      <c r="M2642" s="3">
        <v>0</v>
      </c>
      <c r="N2642" s="3" t="s">
        <v>4051</v>
      </c>
      <c r="O2642" s="3" t="s">
        <v>23689</v>
      </c>
      <c r="P2642" s="8">
        <v>36161</v>
      </c>
      <c r="Q2642" s="3" t="s">
        <v>19547</v>
      </c>
      <c r="R2642" s="5" t="s">
        <v>23691</v>
      </c>
      <c r="S2642" s="3" t="s">
        <v>7662</v>
      </c>
      <c r="T2642" s="3" t="s">
        <v>803</v>
      </c>
      <c r="V2642" s="3">
        <v>11</v>
      </c>
      <c r="W2642" s="3">
        <v>0</v>
      </c>
      <c r="X2642" s="3">
        <v>25</v>
      </c>
      <c r="Y2642" s="3">
        <v>2640</v>
      </c>
      <c r="Z2642" s="3" t="s">
        <v>122</v>
      </c>
      <c r="AA2642" s="3">
        <v>212</v>
      </c>
      <c r="AB2642" s="3">
        <v>105</v>
      </c>
      <c r="AC2642" s="3">
        <v>47412000</v>
      </c>
      <c r="AD2642" s="3">
        <v>19578000</v>
      </c>
      <c r="AF2642" s="3">
        <v>22</v>
      </c>
      <c r="AG2642" s="3">
        <v>97</v>
      </c>
    </row>
    <row r="2643" spans="1:33" ht="15.75" customHeight="1" x14ac:dyDescent="0.15">
      <c r="A2643" s="3">
        <v>21450</v>
      </c>
      <c r="B2643" s="3">
        <v>2641</v>
      </c>
      <c r="C2643" s="3">
        <v>21</v>
      </c>
      <c r="D2643" s="3" t="s">
        <v>3452</v>
      </c>
      <c r="E2643" s="3" t="s">
        <v>23693</v>
      </c>
      <c r="F2643" s="3" t="s">
        <v>475</v>
      </c>
      <c r="G2643" s="3" t="s">
        <v>277</v>
      </c>
      <c r="H2643" s="3" t="s">
        <v>3457</v>
      </c>
      <c r="I2643" s="3" t="s">
        <v>203</v>
      </c>
      <c r="J2643" s="3">
        <v>142.1284</v>
      </c>
      <c r="K2643" s="3">
        <v>3109403</v>
      </c>
      <c r="L2643" s="3" t="s">
        <v>215</v>
      </c>
      <c r="M2643" s="3">
        <v>2</v>
      </c>
      <c r="N2643" s="3" t="s">
        <v>3452</v>
      </c>
      <c r="O2643" s="3" t="s">
        <v>23693</v>
      </c>
      <c r="P2643" s="3" t="s">
        <v>1000</v>
      </c>
      <c r="Q2643" s="3" t="s">
        <v>3455</v>
      </c>
      <c r="R2643" s="5" t="s">
        <v>23695</v>
      </c>
      <c r="S2643" s="3" t="s">
        <v>3457</v>
      </c>
      <c r="T2643" s="3" t="s">
        <v>277</v>
      </c>
      <c r="V2643" s="3">
        <v>127</v>
      </c>
      <c r="W2643" s="3">
        <v>127</v>
      </c>
      <c r="X2643" s="3">
        <v>127</v>
      </c>
      <c r="Y2643" s="3">
        <v>2641</v>
      </c>
      <c r="Z2643" s="3" t="s">
        <v>215</v>
      </c>
      <c r="AA2643" s="3">
        <v>21</v>
      </c>
      <c r="AB2643" s="3">
        <v>12</v>
      </c>
      <c r="AC2643" s="3">
        <v>3109403</v>
      </c>
      <c r="AD2643" s="3">
        <v>1284196</v>
      </c>
      <c r="AE2643" s="3" t="s">
        <v>203</v>
      </c>
      <c r="AF2643" s="3">
        <v>7</v>
      </c>
      <c r="AG2643" s="3">
        <v>9</v>
      </c>
    </row>
    <row r="2644" spans="1:33" ht="15.75" customHeight="1" x14ac:dyDescent="0.15">
      <c r="A2644" s="3">
        <v>26121</v>
      </c>
      <c r="B2644" s="3">
        <v>2642</v>
      </c>
      <c r="C2644" s="3">
        <v>175</v>
      </c>
      <c r="D2644" s="3" t="s">
        <v>4063</v>
      </c>
      <c r="E2644" s="3" t="s">
        <v>23698</v>
      </c>
      <c r="F2644" s="3" t="s">
        <v>1072</v>
      </c>
      <c r="G2644" s="3" t="s">
        <v>575</v>
      </c>
      <c r="H2644" s="3" t="s">
        <v>14061</v>
      </c>
      <c r="I2644" s="3" t="s">
        <v>1375</v>
      </c>
      <c r="J2644" s="3">
        <v>141.9684</v>
      </c>
      <c r="K2644" s="3">
        <v>40370000</v>
      </c>
      <c r="L2644" s="3" t="s">
        <v>478</v>
      </c>
      <c r="M2644" s="3">
        <v>0</v>
      </c>
      <c r="N2644" s="3" t="s">
        <v>4063</v>
      </c>
      <c r="O2644" s="3" t="s">
        <v>23698</v>
      </c>
      <c r="P2644" s="8">
        <v>34700</v>
      </c>
      <c r="Q2644" s="3" t="s">
        <v>19558</v>
      </c>
      <c r="R2644" s="5" t="s">
        <v>23700</v>
      </c>
      <c r="S2644" s="3" t="s">
        <v>14061</v>
      </c>
      <c r="T2644" s="3" t="s">
        <v>575</v>
      </c>
      <c r="V2644" s="3">
        <v>59</v>
      </c>
      <c r="W2644" s="3">
        <v>49</v>
      </c>
      <c r="X2644" s="3">
        <v>66</v>
      </c>
      <c r="Y2644" s="3">
        <v>2642</v>
      </c>
      <c r="Z2644" s="3" t="s">
        <v>478</v>
      </c>
      <c r="AA2644" s="3">
        <v>175</v>
      </c>
      <c r="AB2644" s="3">
        <v>85</v>
      </c>
      <c r="AC2644" s="3">
        <v>40370000</v>
      </c>
      <c r="AD2644" s="3">
        <v>16684000</v>
      </c>
      <c r="AE2644" s="3" t="s">
        <v>1375</v>
      </c>
      <c r="AF2644" s="3">
        <v>15</v>
      </c>
      <c r="AG2644" s="3">
        <v>23</v>
      </c>
    </row>
    <row r="2645" spans="1:33" ht="15.75" customHeight="1" x14ac:dyDescent="0.15">
      <c r="A2645" s="3">
        <v>21206</v>
      </c>
      <c r="B2645" s="3">
        <v>2643</v>
      </c>
      <c r="C2645" s="3">
        <v>10</v>
      </c>
      <c r="D2645" s="3" t="s">
        <v>4065</v>
      </c>
      <c r="E2645" s="3" t="s">
        <v>23701</v>
      </c>
      <c r="F2645" s="3" t="s">
        <v>931</v>
      </c>
      <c r="G2645" s="3" t="s">
        <v>378</v>
      </c>
      <c r="H2645" s="3" t="s">
        <v>13678</v>
      </c>
      <c r="I2645" s="3" t="s">
        <v>10318</v>
      </c>
      <c r="J2645" s="3">
        <v>141.73509999999999</v>
      </c>
      <c r="K2645" s="3">
        <v>5194553</v>
      </c>
      <c r="L2645" s="3" t="s">
        <v>356</v>
      </c>
      <c r="M2645" s="3">
        <v>2</v>
      </c>
      <c r="N2645" s="3" t="s">
        <v>4065</v>
      </c>
      <c r="O2645" s="3" t="s">
        <v>23701</v>
      </c>
      <c r="P2645" s="3" t="s">
        <v>41</v>
      </c>
      <c r="Q2645" s="3" t="s">
        <v>19564</v>
      </c>
      <c r="R2645" s="5" t="s">
        <v>23703</v>
      </c>
      <c r="S2645" s="3" t="s">
        <v>13678</v>
      </c>
      <c r="T2645" s="3" t="s">
        <v>378</v>
      </c>
      <c r="V2645" s="3">
        <v>37</v>
      </c>
      <c r="W2645" s="3">
        <v>0</v>
      </c>
      <c r="X2645" s="3">
        <v>126</v>
      </c>
      <c r="Y2645" s="3">
        <v>2643</v>
      </c>
      <c r="Z2645" s="3" t="s">
        <v>356</v>
      </c>
      <c r="AA2645" s="3">
        <v>10</v>
      </c>
      <c r="AB2645" s="3">
        <v>5</v>
      </c>
      <c r="AC2645" s="3">
        <v>5194553</v>
      </c>
      <c r="AD2645" s="3">
        <v>2148862</v>
      </c>
      <c r="AF2645" s="3">
        <v>18</v>
      </c>
      <c r="AG2645" s="3">
        <v>83</v>
      </c>
    </row>
    <row r="2646" spans="1:33" ht="15.75" customHeight="1" x14ac:dyDescent="0.15">
      <c r="A2646" s="3">
        <v>21406</v>
      </c>
      <c r="B2646" s="3">
        <v>2644</v>
      </c>
      <c r="C2646" s="3">
        <v>150</v>
      </c>
      <c r="D2646" s="3" t="s">
        <v>4072</v>
      </c>
      <c r="E2646" s="3" t="s">
        <v>23704</v>
      </c>
      <c r="F2646" s="3" t="s">
        <v>475</v>
      </c>
      <c r="G2646" s="3" t="s">
        <v>277</v>
      </c>
      <c r="H2646" s="3" t="s">
        <v>475</v>
      </c>
      <c r="I2646" s="3" t="s">
        <v>203</v>
      </c>
      <c r="J2646" s="3">
        <v>141.7286</v>
      </c>
      <c r="K2646" s="3">
        <v>19903187</v>
      </c>
      <c r="L2646" s="3" t="s">
        <v>677</v>
      </c>
      <c r="M2646" s="3">
        <v>1</v>
      </c>
      <c r="N2646" s="3" t="s">
        <v>4072</v>
      </c>
      <c r="O2646" s="3" t="s">
        <v>23704</v>
      </c>
      <c r="P2646" s="3" t="s">
        <v>987</v>
      </c>
      <c r="Q2646" s="3" t="s">
        <v>8170</v>
      </c>
      <c r="R2646" s="5" t="s">
        <v>23706</v>
      </c>
      <c r="S2646" s="3" t="s">
        <v>475</v>
      </c>
      <c r="T2646" s="3" t="s">
        <v>277</v>
      </c>
      <c r="V2646" s="3">
        <v>127</v>
      </c>
      <c r="W2646" s="3">
        <v>127</v>
      </c>
      <c r="X2646" s="3">
        <v>40</v>
      </c>
      <c r="Y2646" s="3">
        <v>2644</v>
      </c>
      <c r="Z2646" s="3" t="s">
        <v>677</v>
      </c>
      <c r="AA2646" s="3">
        <v>150</v>
      </c>
      <c r="AB2646" s="3">
        <v>47</v>
      </c>
      <c r="AC2646" s="3">
        <v>19903187</v>
      </c>
      <c r="AD2646" s="3">
        <v>8233690</v>
      </c>
      <c r="AE2646" s="3" t="s">
        <v>203</v>
      </c>
      <c r="AF2646" s="3">
        <v>12</v>
      </c>
      <c r="AG2646" s="3">
        <v>9</v>
      </c>
    </row>
    <row r="2647" spans="1:33" ht="15.75" customHeight="1" x14ac:dyDescent="0.15">
      <c r="A2647" s="3">
        <v>21122</v>
      </c>
      <c r="B2647" s="3">
        <v>2645</v>
      </c>
      <c r="C2647" s="3">
        <v>16</v>
      </c>
      <c r="D2647" s="3" t="s">
        <v>4075</v>
      </c>
      <c r="E2647" s="3" t="s">
        <v>23707</v>
      </c>
      <c r="F2647" s="3" t="s">
        <v>143</v>
      </c>
      <c r="G2647" s="3" t="s">
        <v>77</v>
      </c>
      <c r="H2647" s="3" t="s">
        <v>6458</v>
      </c>
      <c r="I2647" s="3" t="s">
        <v>79</v>
      </c>
      <c r="J2647" s="3">
        <v>141.73439999999999</v>
      </c>
      <c r="K2647" s="3">
        <v>2843038</v>
      </c>
      <c r="L2647" s="3" t="s">
        <v>122</v>
      </c>
      <c r="M2647" s="3">
        <v>2</v>
      </c>
      <c r="N2647" s="3" t="s">
        <v>4075</v>
      </c>
      <c r="O2647" s="3" t="s">
        <v>23707</v>
      </c>
      <c r="P2647" s="3" t="s">
        <v>179</v>
      </c>
      <c r="Q2647" s="3" t="s">
        <v>6608</v>
      </c>
      <c r="R2647" s="5" t="s">
        <v>23709</v>
      </c>
      <c r="S2647" s="3" t="s">
        <v>6458</v>
      </c>
      <c r="T2647" s="3" t="s">
        <v>77</v>
      </c>
      <c r="V2647" s="3">
        <v>88</v>
      </c>
      <c r="W2647" s="3">
        <v>83</v>
      </c>
      <c r="X2647" s="3">
        <v>26</v>
      </c>
      <c r="Y2647" s="3">
        <v>2645</v>
      </c>
      <c r="Z2647" s="3" t="s">
        <v>122</v>
      </c>
      <c r="AA2647" s="3">
        <v>16</v>
      </c>
      <c r="AB2647" s="3">
        <v>8</v>
      </c>
      <c r="AC2647" s="3">
        <v>2843038</v>
      </c>
      <c r="AD2647" s="3">
        <v>1176100</v>
      </c>
      <c r="AE2647" s="3" t="s">
        <v>79</v>
      </c>
      <c r="AF2647" s="3">
        <v>22</v>
      </c>
      <c r="AG2647" s="3">
        <v>6</v>
      </c>
    </row>
    <row r="2648" spans="1:33" ht="15.75" customHeight="1" x14ac:dyDescent="0.15">
      <c r="A2648" s="3">
        <v>25036</v>
      </c>
      <c r="B2648" s="3">
        <v>2646</v>
      </c>
      <c r="C2648" s="3">
        <v>75</v>
      </c>
      <c r="D2648" s="3" t="s">
        <v>4078</v>
      </c>
      <c r="E2648" s="3" t="s">
        <v>23712</v>
      </c>
      <c r="F2648" s="3" t="s">
        <v>96</v>
      </c>
      <c r="G2648" s="3" t="s">
        <v>61</v>
      </c>
      <c r="H2648" s="3" t="s">
        <v>218</v>
      </c>
      <c r="I2648" s="3" t="s">
        <v>63</v>
      </c>
      <c r="J2648" s="3">
        <v>141.7021</v>
      </c>
      <c r="K2648" s="3">
        <v>13765247</v>
      </c>
      <c r="L2648" s="3" t="s">
        <v>215</v>
      </c>
      <c r="M2648" s="3">
        <v>0</v>
      </c>
      <c r="N2648" s="3" t="s">
        <v>4078</v>
      </c>
      <c r="O2648" s="3" t="s">
        <v>23712</v>
      </c>
      <c r="P2648" s="3" t="s">
        <v>91</v>
      </c>
      <c r="Q2648" s="3" t="s">
        <v>19586</v>
      </c>
      <c r="R2648" s="5" t="s">
        <v>23714</v>
      </c>
      <c r="S2648" s="3" t="s">
        <v>218</v>
      </c>
      <c r="T2648" s="3" t="s">
        <v>61</v>
      </c>
      <c r="V2648" s="3">
        <v>127</v>
      </c>
      <c r="W2648" s="3">
        <v>127</v>
      </c>
      <c r="X2648" s="3">
        <v>127</v>
      </c>
      <c r="Y2648" s="3">
        <v>2646</v>
      </c>
      <c r="Z2648" s="3" t="s">
        <v>215</v>
      </c>
      <c r="AA2648" s="3">
        <v>75</v>
      </c>
      <c r="AB2648" s="3">
        <v>33</v>
      </c>
      <c r="AC2648" s="3">
        <v>13765247</v>
      </c>
      <c r="AD2648" s="3">
        <v>5695130</v>
      </c>
      <c r="AE2648" s="3" t="s">
        <v>63</v>
      </c>
      <c r="AF2648" s="3">
        <v>7</v>
      </c>
      <c r="AG2648" s="3">
        <v>3</v>
      </c>
    </row>
    <row r="2649" spans="1:33" ht="15.75" customHeight="1" x14ac:dyDescent="0.15">
      <c r="A2649" s="3">
        <v>26398</v>
      </c>
      <c r="B2649" s="3">
        <v>2647</v>
      </c>
      <c r="C2649" s="3">
        <v>15</v>
      </c>
      <c r="D2649" s="3" t="s">
        <v>4080</v>
      </c>
      <c r="E2649" s="3" t="s">
        <v>23716</v>
      </c>
      <c r="F2649" s="3" t="s">
        <v>269</v>
      </c>
      <c r="G2649" s="3" t="s">
        <v>133</v>
      </c>
      <c r="H2649" s="3" t="s">
        <v>8394</v>
      </c>
      <c r="I2649" s="3" t="s">
        <v>6704</v>
      </c>
      <c r="J2649" s="3">
        <v>141.6968</v>
      </c>
      <c r="K2649" s="3">
        <v>2085060</v>
      </c>
      <c r="L2649" s="3" t="s">
        <v>66</v>
      </c>
      <c r="M2649" s="3">
        <v>0</v>
      </c>
      <c r="N2649" s="3" t="s">
        <v>4080</v>
      </c>
      <c r="O2649" s="3" t="s">
        <v>23716</v>
      </c>
      <c r="P2649" s="8">
        <v>36161</v>
      </c>
      <c r="Q2649" s="3" t="s">
        <v>19592</v>
      </c>
      <c r="R2649" s="5" t="s">
        <v>23717</v>
      </c>
      <c r="S2649" s="3" t="s">
        <v>8394</v>
      </c>
      <c r="T2649" s="3" t="s">
        <v>133</v>
      </c>
      <c r="V2649" s="3">
        <v>77</v>
      </c>
      <c r="W2649" s="3">
        <v>0</v>
      </c>
      <c r="X2649" s="3">
        <v>127</v>
      </c>
      <c r="Y2649" s="3">
        <v>2647</v>
      </c>
      <c r="Z2649" s="3" t="s">
        <v>66</v>
      </c>
      <c r="AA2649" s="3">
        <v>15</v>
      </c>
      <c r="AB2649" s="3">
        <v>6</v>
      </c>
      <c r="AC2649" s="3">
        <v>2085060</v>
      </c>
      <c r="AD2649" s="3">
        <v>862676</v>
      </c>
      <c r="AF2649" s="3">
        <v>9</v>
      </c>
      <c r="AG2649" s="3">
        <v>509</v>
      </c>
    </row>
    <row r="2650" spans="1:33" ht="15.75" customHeight="1" x14ac:dyDescent="0.15">
      <c r="A2650" s="3">
        <v>1779</v>
      </c>
      <c r="B2650" s="3">
        <v>2648</v>
      </c>
      <c r="C2650" s="3">
        <v>1125</v>
      </c>
      <c r="D2650" s="3" t="s">
        <v>4099</v>
      </c>
      <c r="E2650" s="3" t="s">
        <v>23719</v>
      </c>
      <c r="F2650" s="3" t="s">
        <v>143</v>
      </c>
      <c r="G2650" s="3" t="s">
        <v>77</v>
      </c>
      <c r="H2650" s="3" t="s">
        <v>2276</v>
      </c>
      <c r="I2650" s="3" t="s">
        <v>79</v>
      </c>
      <c r="J2650" s="3">
        <v>141.61869999999999</v>
      </c>
      <c r="K2650" s="3">
        <v>51798499</v>
      </c>
      <c r="L2650" s="3" t="s">
        <v>162</v>
      </c>
      <c r="M2650" s="3">
        <v>7</v>
      </c>
      <c r="N2650" s="3" t="s">
        <v>4099</v>
      </c>
      <c r="O2650" s="3" t="s">
        <v>23719</v>
      </c>
      <c r="P2650" s="3" t="s">
        <v>104</v>
      </c>
      <c r="Q2650" s="3" t="s">
        <v>6414</v>
      </c>
      <c r="R2650" s="5" t="s">
        <v>23721</v>
      </c>
      <c r="S2650" s="3" t="s">
        <v>2276</v>
      </c>
      <c r="T2650" s="3" t="s">
        <v>77</v>
      </c>
      <c r="V2650" s="3">
        <v>89</v>
      </c>
      <c r="W2650" s="3">
        <v>84</v>
      </c>
      <c r="X2650" s="3">
        <v>127</v>
      </c>
      <c r="Y2650" s="3">
        <v>2648</v>
      </c>
      <c r="Z2650" s="3" t="s">
        <v>162</v>
      </c>
      <c r="AA2650" s="3">
        <v>1125</v>
      </c>
      <c r="AB2650" s="3">
        <v>335</v>
      </c>
      <c r="AC2650" s="3">
        <v>51798499</v>
      </c>
      <c r="AD2650" s="3">
        <v>21438118</v>
      </c>
      <c r="AE2650" s="3" t="s">
        <v>79</v>
      </c>
      <c r="AF2650" s="3">
        <v>8</v>
      </c>
      <c r="AG2650" s="3">
        <v>6</v>
      </c>
    </row>
    <row r="2651" spans="1:33" ht="15.75" customHeight="1" x14ac:dyDescent="0.15">
      <c r="A2651" s="3">
        <v>22481</v>
      </c>
      <c r="B2651" s="3">
        <v>2649</v>
      </c>
      <c r="C2651" s="3">
        <v>59</v>
      </c>
      <c r="D2651" s="3" t="s">
        <v>4102</v>
      </c>
      <c r="E2651" s="3" t="s">
        <v>23722</v>
      </c>
      <c r="F2651" s="3" t="s">
        <v>1121</v>
      </c>
      <c r="G2651" s="3" t="s">
        <v>497</v>
      </c>
      <c r="H2651" s="3" t="s">
        <v>14075</v>
      </c>
      <c r="I2651" s="3" t="s">
        <v>1587</v>
      </c>
      <c r="J2651" s="3">
        <v>141.60339999999999</v>
      </c>
      <c r="K2651" s="3">
        <v>13361886</v>
      </c>
      <c r="L2651" s="3" t="s">
        <v>356</v>
      </c>
      <c r="M2651" s="3">
        <v>3</v>
      </c>
      <c r="N2651" s="3" t="s">
        <v>4102</v>
      </c>
      <c r="O2651" s="3" t="s">
        <v>23722</v>
      </c>
      <c r="P2651" s="3" t="s">
        <v>381</v>
      </c>
      <c r="Q2651" s="3" t="s">
        <v>19605</v>
      </c>
      <c r="R2651" s="5" t="s">
        <v>23724</v>
      </c>
      <c r="S2651" s="3" t="s">
        <v>14075</v>
      </c>
      <c r="T2651" s="3" t="s">
        <v>497</v>
      </c>
      <c r="V2651" s="3">
        <v>33</v>
      </c>
      <c r="W2651" s="3">
        <v>0</v>
      </c>
      <c r="X2651" s="3">
        <v>127</v>
      </c>
      <c r="Y2651" s="3">
        <v>2649</v>
      </c>
      <c r="Z2651" s="3" t="s">
        <v>356</v>
      </c>
      <c r="AA2651" s="3">
        <v>59</v>
      </c>
      <c r="AB2651" s="3">
        <v>50</v>
      </c>
      <c r="AC2651" s="3">
        <v>13361886</v>
      </c>
      <c r="AD2651" s="3">
        <v>5530504</v>
      </c>
      <c r="AF2651" s="3">
        <v>18</v>
      </c>
      <c r="AG2651" s="3">
        <v>27</v>
      </c>
    </row>
    <row r="2652" spans="1:33" ht="15.75" customHeight="1" x14ac:dyDescent="0.15">
      <c r="A2652" s="3">
        <v>193</v>
      </c>
      <c r="B2652" s="3">
        <v>2650</v>
      </c>
      <c r="C2652" s="3">
        <v>355</v>
      </c>
      <c r="D2652" s="3" t="s">
        <v>4104</v>
      </c>
      <c r="E2652" s="3" t="s">
        <v>23726</v>
      </c>
      <c r="F2652" s="3" t="s">
        <v>36</v>
      </c>
      <c r="G2652" s="3" t="s">
        <v>37</v>
      </c>
      <c r="H2652" s="3" t="s">
        <v>11909</v>
      </c>
      <c r="I2652" s="3" t="s">
        <v>39</v>
      </c>
      <c r="J2652" s="3">
        <v>141.5873</v>
      </c>
      <c r="K2652" s="3">
        <v>17807664</v>
      </c>
      <c r="L2652" s="3" t="s">
        <v>162</v>
      </c>
      <c r="M2652" s="3">
        <v>5</v>
      </c>
      <c r="N2652" s="3" t="s">
        <v>4104</v>
      </c>
      <c r="O2652" s="3" t="s">
        <v>23726</v>
      </c>
      <c r="P2652" s="3" t="s">
        <v>541</v>
      </c>
      <c r="Q2652" s="3" t="s">
        <v>11905</v>
      </c>
      <c r="R2652" s="5" t="s">
        <v>23728</v>
      </c>
      <c r="S2652" s="3" t="s">
        <v>11909</v>
      </c>
      <c r="T2652" s="3" t="s">
        <v>37</v>
      </c>
      <c r="V2652" s="3">
        <v>127</v>
      </c>
      <c r="W2652" s="3">
        <v>127</v>
      </c>
      <c r="X2652" s="3">
        <v>127</v>
      </c>
      <c r="Y2652" s="3">
        <v>2650</v>
      </c>
      <c r="Z2652" s="3" t="s">
        <v>162</v>
      </c>
      <c r="AA2652" s="3">
        <v>355</v>
      </c>
      <c r="AB2652" s="3">
        <v>250</v>
      </c>
      <c r="AC2652" s="3">
        <v>17807664</v>
      </c>
      <c r="AD2652" s="3">
        <v>7371109</v>
      </c>
      <c r="AE2652" s="3" t="s">
        <v>39</v>
      </c>
      <c r="AF2652" s="3">
        <v>8</v>
      </c>
      <c r="AG2652" s="3">
        <v>2</v>
      </c>
    </row>
    <row r="2653" spans="1:33" ht="15.75" customHeight="1" x14ac:dyDescent="0.15">
      <c r="A2653" s="3">
        <v>364</v>
      </c>
      <c r="B2653" s="3">
        <v>2651</v>
      </c>
      <c r="C2653" s="3">
        <v>46</v>
      </c>
      <c r="D2653" s="3" t="s">
        <v>4114</v>
      </c>
      <c r="E2653" s="3" t="s">
        <v>23729</v>
      </c>
      <c r="F2653" s="3" t="s">
        <v>36</v>
      </c>
      <c r="G2653" s="3" t="s">
        <v>37</v>
      </c>
      <c r="H2653" s="3" t="s">
        <v>89</v>
      </c>
      <c r="I2653" s="3" t="s">
        <v>89</v>
      </c>
      <c r="J2653" s="3">
        <v>141.56970000000001</v>
      </c>
      <c r="K2653" s="3">
        <v>8857219</v>
      </c>
      <c r="L2653" s="3" t="s">
        <v>59</v>
      </c>
      <c r="M2653" s="3">
        <v>5</v>
      </c>
      <c r="N2653" s="3" t="s">
        <v>4114</v>
      </c>
      <c r="O2653" s="3" t="s">
        <v>23729</v>
      </c>
      <c r="P2653" s="3" t="s">
        <v>835</v>
      </c>
      <c r="Q2653" s="3" t="s">
        <v>4600</v>
      </c>
      <c r="R2653" s="5" t="s">
        <v>23730</v>
      </c>
      <c r="S2653" s="3" t="s">
        <v>89</v>
      </c>
      <c r="T2653" s="3" t="s">
        <v>37</v>
      </c>
      <c r="V2653" s="3">
        <v>127</v>
      </c>
      <c r="W2653" s="3">
        <v>103</v>
      </c>
      <c r="X2653" s="3">
        <v>127</v>
      </c>
      <c r="Y2653" s="3">
        <v>2651</v>
      </c>
      <c r="Z2653" s="3" t="s">
        <v>59</v>
      </c>
      <c r="AA2653" s="3">
        <v>46</v>
      </c>
      <c r="AB2653" s="3">
        <v>18</v>
      </c>
      <c r="AC2653" s="3">
        <v>8857219</v>
      </c>
      <c r="AD2653" s="3">
        <v>3666527</v>
      </c>
      <c r="AE2653" s="3" t="s">
        <v>89</v>
      </c>
      <c r="AF2653" s="3">
        <v>17</v>
      </c>
      <c r="AG2653" s="3">
        <v>4</v>
      </c>
    </row>
    <row r="2654" spans="1:33" ht="15.75" customHeight="1" x14ac:dyDescent="0.15">
      <c r="A2654" s="3">
        <v>24796</v>
      </c>
      <c r="B2654" s="3">
        <v>2652</v>
      </c>
      <c r="C2654" s="3">
        <v>27</v>
      </c>
      <c r="D2654" s="3" t="s">
        <v>4117</v>
      </c>
      <c r="E2654" s="3" t="s">
        <v>23732</v>
      </c>
      <c r="F2654" s="3" t="s">
        <v>1172</v>
      </c>
      <c r="G2654" s="3" t="s">
        <v>565</v>
      </c>
      <c r="H2654" s="3" t="s">
        <v>7827</v>
      </c>
      <c r="I2654" s="3" t="s">
        <v>8152</v>
      </c>
      <c r="J2654" s="3">
        <v>141.3587</v>
      </c>
      <c r="K2654" s="3">
        <v>2361659</v>
      </c>
      <c r="L2654" s="3" t="s">
        <v>66</v>
      </c>
      <c r="M2654" s="3">
        <v>0</v>
      </c>
      <c r="N2654" s="3" t="s">
        <v>4117</v>
      </c>
      <c r="O2654" s="3" t="s">
        <v>23732</v>
      </c>
      <c r="P2654" s="8">
        <v>37987</v>
      </c>
      <c r="Q2654" s="3" t="s">
        <v>19625</v>
      </c>
      <c r="R2654" s="5" t="s">
        <v>23734</v>
      </c>
      <c r="S2654" s="3" t="s">
        <v>7827</v>
      </c>
      <c r="T2654" s="3" t="s">
        <v>565</v>
      </c>
      <c r="V2654" s="3">
        <v>18</v>
      </c>
      <c r="W2654" s="3">
        <v>0</v>
      </c>
      <c r="X2654" s="3">
        <v>127</v>
      </c>
      <c r="Y2654" s="3">
        <v>2652</v>
      </c>
      <c r="Z2654" s="3" t="s">
        <v>66</v>
      </c>
      <c r="AA2654" s="3">
        <v>27</v>
      </c>
      <c r="AB2654" s="3">
        <v>10</v>
      </c>
      <c r="AC2654" s="3">
        <v>2361659</v>
      </c>
      <c r="AD2654" s="3">
        <v>978485</v>
      </c>
      <c r="AF2654" s="3">
        <v>9</v>
      </c>
      <c r="AG2654" s="3">
        <v>139</v>
      </c>
    </row>
    <row r="2655" spans="1:33" ht="15.75" customHeight="1" x14ac:dyDescent="0.15">
      <c r="A2655" s="3">
        <v>24002</v>
      </c>
      <c r="B2655" s="3">
        <v>2653</v>
      </c>
      <c r="C2655" s="3">
        <v>11</v>
      </c>
      <c r="D2655" s="3" t="s">
        <v>4122</v>
      </c>
      <c r="E2655" s="3" t="s">
        <v>23736</v>
      </c>
      <c r="F2655" s="3" t="s">
        <v>1438</v>
      </c>
      <c r="G2655" s="3" t="s">
        <v>495</v>
      </c>
      <c r="H2655" s="3" t="s">
        <v>14083</v>
      </c>
      <c r="I2655" s="3" t="s">
        <v>2682</v>
      </c>
      <c r="J2655" s="3">
        <v>141.3519</v>
      </c>
      <c r="K2655" s="3">
        <v>2428000</v>
      </c>
      <c r="L2655" s="3" t="s">
        <v>71</v>
      </c>
      <c r="M2655" s="3">
        <v>4</v>
      </c>
      <c r="N2655" s="3" t="s">
        <v>4122</v>
      </c>
      <c r="O2655" s="3" t="s">
        <v>23736</v>
      </c>
      <c r="P2655" s="3" t="s">
        <v>381</v>
      </c>
      <c r="Q2655" s="3" t="s">
        <v>19632</v>
      </c>
      <c r="R2655" s="5" t="s">
        <v>23738</v>
      </c>
      <c r="S2655" s="3" t="s">
        <v>14083</v>
      </c>
      <c r="T2655" s="3" t="s">
        <v>495</v>
      </c>
      <c r="V2655" s="3">
        <v>73</v>
      </c>
      <c r="W2655" s="3">
        <v>22</v>
      </c>
      <c r="X2655" s="3">
        <v>127</v>
      </c>
      <c r="Y2655" s="3">
        <v>2653</v>
      </c>
      <c r="Z2655" s="3" t="s">
        <v>71</v>
      </c>
      <c r="AA2655" s="3">
        <v>11</v>
      </c>
      <c r="AB2655" s="3">
        <v>4</v>
      </c>
      <c r="AC2655" s="3">
        <v>2428000</v>
      </c>
      <c r="AD2655" s="3">
        <v>1006000</v>
      </c>
      <c r="AE2655" s="3" t="s">
        <v>2682</v>
      </c>
      <c r="AF2655" s="3">
        <v>5</v>
      </c>
      <c r="AG2655" s="3">
        <v>79</v>
      </c>
    </row>
    <row r="2656" spans="1:33" ht="15.75" customHeight="1" x14ac:dyDescent="0.15">
      <c r="A2656" s="3">
        <v>24286</v>
      </c>
      <c r="B2656" s="3">
        <v>2654</v>
      </c>
      <c r="C2656" s="3">
        <v>29</v>
      </c>
      <c r="D2656" s="3" t="s">
        <v>4125</v>
      </c>
      <c r="E2656" s="3" t="s">
        <v>23739</v>
      </c>
      <c r="F2656" s="3" t="s">
        <v>36</v>
      </c>
      <c r="G2656" s="3" t="s">
        <v>37</v>
      </c>
      <c r="H2656" s="3" t="s">
        <v>5764</v>
      </c>
      <c r="I2656" s="3" t="s">
        <v>39</v>
      </c>
      <c r="J2656" s="3">
        <v>141.3117</v>
      </c>
      <c r="K2656" s="3">
        <v>36963967</v>
      </c>
      <c r="L2656" s="3" t="s">
        <v>215</v>
      </c>
      <c r="M2656" s="3">
        <v>1</v>
      </c>
      <c r="N2656" s="3" t="s">
        <v>4125</v>
      </c>
      <c r="O2656" s="3" t="s">
        <v>23739</v>
      </c>
      <c r="P2656" s="3" t="s">
        <v>1063</v>
      </c>
      <c r="Q2656" s="3" t="s">
        <v>12459</v>
      </c>
      <c r="R2656" s="5" t="s">
        <v>23741</v>
      </c>
      <c r="S2656" s="3" t="s">
        <v>5764</v>
      </c>
      <c r="T2656" s="3" t="s">
        <v>37</v>
      </c>
      <c r="V2656" s="3">
        <v>127</v>
      </c>
      <c r="W2656" s="3">
        <v>127</v>
      </c>
      <c r="X2656" s="3">
        <v>127</v>
      </c>
      <c r="Y2656" s="3">
        <v>2654</v>
      </c>
      <c r="Z2656" s="3" t="s">
        <v>215</v>
      </c>
      <c r="AA2656" s="3">
        <v>29</v>
      </c>
      <c r="AB2656" s="3">
        <v>14</v>
      </c>
      <c r="AC2656" s="3">
        <v>36963967</v>
      </c>
      <c r="AD2656" s="3">
        <v>15317937</v>
      </c>
      <c r="AE2656" s="3" t="s">
        <v>39</v>
      </c>
      <c r="AF2656" s="3">
        <v>7</v>
      </c>
      <c r="AG2656" s="3">
        <v>2</v>
      </c>
    </row>
    <row r="2657" spans="1:33" ht="15.75" customHeight="1" x14ac:dyDescent="0.15">
      <c r="A2657" s="3">
        <v>19359</v>
      </c>
      <c r="B2657" s="3">
        <v>2655</v>
      </c>
      <c r="C2657" s="3">
        <v>359</v>
      </c>
      <c r="D2657" s="3" t="s">
        <v>4130</v>
      </c>
      <c r="E2657" s="3" t="s">
        <v>23742</v>
      </c>
      <c r="F2657" s="3" t="s">
        <v>6767</v>
      </c>
      <c r="G2657" s="3" t="s">
        <v>796</v>
      </c>
      <c r="H2657" s="3" t="s">
        <v>4456</v>
      </c>
      <c r="I2657" s="3" t="s">
        <v>4522</v>
      </c>
      <c r="J2657" s="3">
        <v>141.28890000000001</v>
      </c>
      <c r="K2657" s="3">
        <v>61121692</v>
      </c>
      <c r="L2657" s="3" t="s">
        <v>162</v>
      </c>
      <c r="M2657" s="3">
        <v>3</v>
      </c>
      <c r="N2657" s="3" t="s">
        <v>4130</v>
      </c>
      <c r="O2657" s="3" t="s">
        <v>23742</v>
      </c>
      <c r="P2657" s="3" t="s">
        <v>987</v>
      </c>
      <c r="Q2657" s="3" t="s">
        <v>19643</v>
      </c>
      <c r="R2657" s="5" t="s">
        <v>23744</v>
      </c>
      <c r="S2657" s="3" t="s">
        <v>4456</v>
      </c>
      <c r="T2657" s="3" t="s">
        <v>796</v>
      </c>
      <c r="V2657" s="3">
        <v>18</v>
      </c>
      <c r="W2657" s="3">
        <v>0</v>
      </c>
      <c r="X2657" s="3">
        <v>127</v>
      </c>
      <c r="Y2657" s="3">
        <v>2655</v>
      </c>
      <c r="Z2657" s="3" t="s">
        <v>162</v>
      </c>
      <c r="AA2657" s="3">
        <v>359</v>
      </c>
      <c r="AB2657" s="3">
        <v>180</v>
      </c>
      <c r="AC2657" s="3">
        <v>61121692</v>
      </c>
      <c r="AD2657" s="3">
        <v>25331332</v>
      </c>
      <c r="AF2657" s="3">
        <v>8</v>
      </c>
      <c r="AG2657" s="3">
        <v>57</v>
      </c>
    </row>
    <row r="2658" spans="1:33" ht="15.75" customHeight="1" x14ac:dyDescent="0.15">
      <c r="A2658" s="3">
        <v>24405</v>
      </c>
      <c r="B2658" s="3">
        <v>2656</v>
      </c>
      <c r="C2658" s="3">
        <v>22</v>
      </c>
      <c r="D2658" s="3" t="s">
        <v>4134</v>
      </c>
      <c r="E2658" s="3" t="s">
        <v>23745</v>
      </c>
      <c r="F2658" s="3" t="s">
        <v>36</v>
      </c>
      <c r="G2658" s="3" t="s">
        <v>37</v>
      </c>
      <c r="H2658" s="3" t="s">
        <v>4498</v>
      </c>
      <c r="I2658" s="3" t="s">
        <v>817</v>
      </c>
      <c r="J2658" s="3">
        <v>141.28370000000001</v>
      </c>
      <c r="K2658" s="3">
        <v>14892510</v>
      </c>
      <c r="L2658" s="3" t="s">
        <v>478</v>
      </c>
      <c r="M2658" s="3">
        <v>1</v>
      </c>
      <c r="N2658" s="3" t="s">
        <v>4134</v>
      </c>
      <c r="O2658" s="3" t="s">
        <v>23745</v>
      </c>
      <c r="P2658" s="3" t="s">
        <v>1029</v>
      </c>
      <c r="Q2658" s="3" t="s">
        <v>10241</v>
      </c>
      <c r="R2658" s="5" t="s">
        <v>23747</v>
      </c>
      <c r="S2658" s="3" t="s">
        <v>4498</v>
      </c>
      <c r="T2658" s="3" t="s">
        <v>37</v>
      </c>
      <c r="V2658" s="3">
        <v>127</v>
      </c>
      <c r="W2658" s="3">
        <v>62</v>
      </c>
      <c r="X2658" s="3">
        <v>67</v>
      </c>
      <c r="Y2658" s="3">
        <v>2656</v>
      </c>
      <c r="Z2658" s="3" t="s">
        <v>478</v>
      </c>
      <c r="AA2658" s="3">
        <v>22</v>
      </c>
      <c r="AB2658" s="3">
        <v>6</v>
      </c>
      <c r="AC2658" s="3">
        <v>14892510</v>
      </c>
      <c r="AD2658" s="3">
        <v>6172200</v>
      </c>
      <c r="AE2658" s="3" t="s">
        <v>817</v>
      </c>
      <c r="AF2658" s="3">
        <v>15</v>
      </c>
      <c r="AG2658" s="3">
        <v>11</v>
      </c>
    </row>
    <row r="2659" spans="1:33" ht="15.75" customHeight="1" x14ac:dyDescent="0.15">
      <c r="A2659" s="3">
        <v>932</v>
      </c>
      <c r="B2659" s="3">
        <v>2657</v>
      </c>
      <c r="C2659" s="3">
        <v>105</v>
      </c>
      <c r="D2659" s="3" t="s">
        <v>4143</v>
      </c>
      <c r="E2659" s="3" t="s">
        <v>23749</v>
      </c>
      <c r="F2659" s="3" t="s">
        <v>1318</v>
      </c>
      <c r="G2659" s="3" t="s">
        <v>707</v>
      </c>
      <c r="H2659" s="3" t="s">
        <v>14092</v>
      </c>
      <c r="I2659" s="3" t="s">
        <v>19665</v>
      </c>
      <c r="J2659" s="3">
        <v>141.25210000000001</v>
      </c>
      <c r="K2659" s="3">
        <v>21279452</v>
      </c>
      <c r="L2659" s="3" t="s">
        <v>162</v>
      </c>
      <c r="M2659" s="3">
        <v>6</v>
      </c>
      <c r="N2659" s="3" t="s">
        <v>4143</v>
      </c>
      <c r="O2659" s="3" t="s">
        <v>23749</v>
      </c>
      <c r="P2659" s="3" t="s">
        <v>1350</v>
      </c>
      <c r="Q2659" s="3" t="s">
        <v>19664</v>
      </c>
      <c r="R2659" s="5" t="s">
        <v>23751</v>
      </c>
      <c r="S2659" s="3" t="s">
        <v>14092</v>
      </c>
      <c r="T2659" s="3" t="s">
        <v>707</v>
      </c>
      <c r="V2659" s="3">
        <v>16</v>
      </c>
      <c r="W2659" s="3">
        <v>0</v>
      </c>
      <c r="X2659" s="3">
        <v>127</v>
      </c>
      <c r="Y2659" s="3">
        <v>2657</v>
      </c>
      <c r="Z2659" s="3" t="s">
        <v>162</v>
      </c>
      <c r="AA2659" s="3">
        <v>105</v>
      </c>
      <c r="AB2659" s="3">
        <v>58</v>
      </c>
      <c r="AC2659" s="3">
        <v>21279452</v>
      </c>
      <c r="AD2659" s="3">
        <v>8820420</v>
      </c>
      <c r="AF2659" s="3">
        <v>8</v>
      </c>
      <c r="AG2659" s="3">
        <v>153</v>
      </c>
    </row>
    <row r="2660" spans="1:33" ht="15.75" customHeight="1" x14ac:dyDescent="0.15">
      <c r="A2660" s="3">
        <v>20234</v>
      </c>
      <c r="B2660" s="3">
        <v>2658</v>
      </c>
      <c r="C2660" s="3">
        <v>347</v>
      </c>
      <c r="D2660" s="3" t="s">
        <v>4145</v>
      </c>
      <c r="E2660" s="3" t="s">
        <v>23753</v>
      </c>
      <c r="F2660" s="3" t="s">
        <v>657</v>
      </c>
      <c r="G2660" s="3" t="s">
        <v>246</v>
      </c>
      <c r="H2660" s="3" t="s">
        <v>264</v>
      </c>
      <c r="I2660" s="3" t="s">
        <v>264</v>
      </c>
      <c r="J2660" s="3">
        <v>141.22130000000001</v>
      </c>
      <c r="K2660" s="3">
        <v>12114658</v>
      </c>
      <c r="L2660" s="3" t="s">
        <v>66</v>
      </c>
      <c r="M2660" s="3">
        <v>3</v>
      </c>
      <c r="N2660" s="3" t="s">
        <v>4145</v>
      </c>
      <c r="O2660" s="3" t="s">
        <v>23753</v>
      </c>
      <c r="P2660" s="3" t="s">
        <v>835</v>
      </c>
      <c r="Q2660" s="3" t="s">
        <v>19670</v>
      </c>
      <c r="R2660" s="5" t="s">
        <v>23754</v>
      </c>
      <c r="S2660" s="3" t="s">
        <v>264</v>
      </c>
      <c r="T2660" s="3" t="s">
        <v>246</v>
      </c>
      <c r="V2660" s="3">
        <v>127</v>
      </c>
      <c r="W2660" s="3">
        <v>95</v>
      </c>
      <c r="X2660" s="3">
        <v>127</v>
      </c>
      <c r="Y2660" s="3">
        <v>2658</v>
      </c>
      <c r="Z2660" s="3" t="s">
        <v>66</v>
      </c>
      <c r="AA2660" s="3">
        <v>347</v>
      </c>
      <c r="AB2660" s="3">
        <v>146</v>
      </c>
      <c r="AC2660" s="3">
        <v>12114658</v>
      </c>
      <c r="AD2660" s="3">
        <v>5022217</v>
      </c>
      <c r="AE2660" s="3" t="s">
        <v>264</v>
      </c>
      <c r="AF2660" s="3">
        <v>9</v>
      </c>
      <c r="AG2660" s="3">
        <v>8</v>
      </c>
    </row>
    <row r="2661" spans="1:33" ht="15.75" customHeight="1" x14ac:dyDescent="0.15">
      <c r="A2661" s="3">
        <v>19755</v>
      </c>
      <c r="B2661" s="3">
        <v>2659</v>
      </c>
      <c r="C2661" s="3">
        <v>17</v>
      </c>
      <c r="D2661" s="3" t="s">
        <v>4161</v>
      </c>
      <c r="E2661" s="3" t="s">
        <v>23756</v>
      </c>
      <c r="F2661" s="3" t="s">
        <v>331</v>
      </c>
      <c r="G2661" s="3" t="s">
        <v>167</v>
      </c>
      <c r="H2661" s="3" t="s">
        <v>271</v>
      </c>
      <c r="I2661" s="3" t="s">
        <v>271</v>
      </c>
      <c r="J2661" s="3">
        <v>141.1919</v>
      </c>
      <c r="K2661" s="3">
        <v>5334012</v>
      </c>
      <c r="L2661" s="3" t="s">
        <v>66</v>
      </c>
      <c r="M2661" s="3">
        <v>3</v>
      </c>
      <c r="N2661" s="3" t="s">
        <v>4161</v>
      </c>
      <c r="O2661" s="3" t="s">
        <v>23756</v>
      </c>
      <c r="P2661" s="3" t="s">
        <v>787</v>
      </c>
      <c r="Q2661" s="3" t="s">
        <v>19676</v>
      </c>
      <c r="R2661" s="5" t="s">
        <v>23758</v>
      </c>
      <c r="S2661" s="3" t="s">
        <v>271</v>
      </c>
      <c r="T2661" s="3" t="s">
        <v>167</v>
      </c>
      <c r="V2661" s="3">
        <v>127</v>
      </c>
      <c r="W2661" s="3">
        <v>38</v>
      </c>
      <c r="X2661" s="3">
        <v>127</v>
      </c>
      <c r="Y2661" s="3">
        <v>2659</v>
      </c>
      <c r="Z2661" s="3" t="s">
        <v>66</v>
      </c>
      <c r="AA2661" s="3">
        <v>17</v>
      </c>
      <c r="AB2661" s="3">
        <v>8</v>
      </c>
      <c r="AC2661" s="3">
        <v>5334012</v>
      </c>
      <c r="AD2661" s="3">
        <v>2211522</v>
      </c>
      <c r="AE2661" s="3" t="s">
        <v>271</v>
      </c>
      <c r="AF2661" s="3">
        <v>9</v>
      </c>
      <c r="AG2661" s="3">
        <v>7</v>
      </c>
    </row>
    <row r="2662" spans="1:33" ht="15.75" customHeight="1" x14ac:dyDescent="0.15">
      <c r="A2662" s="3">
        <v>392</v>
      </c>
      <c r="B2662" s="3">
        <v>2660</v>
      </c>
      <c r="C2662" s="3">
        <v>70</v>
      </c>
      <c r="D2662" s="3" t="s">
        <v>4163</v>
      </c>
      <c r="E2662" s="3" t="s">
        <v>23762</v>
      </c>
      <c r="F2662" s="3" t="s">
        <v>6728</v>
      </c>
      <c r="G2662" s="3" t="s">
        <v>803</v>
      </c>
      <c r="H2662" s="3" t="s">
        <v>4430</v>
      </c>
      <c r="I2662" s="3" t="s">
        <v>4487</v>
      </c>
      <c r="J2662" s="3">
        <v>141.1525</v>
      </c>
      <c r="K2662" s="3">
        <v>13275581</v>
      </c>
      <c r="L2662" s="3" t="s">
        <v>162</v>
      </c>
      <c r="M2662" s="3">
        <v>5</v>
      </c>
      <c r="N2662" s="3" t="s">
        <v>4163</v>
      </c>
      <c r="O2662" s="3" t="s">
        <v>23762</v>
      </c>
      <c r="P2662" s="3" t="s">
        <v>1000</v>
      </c>
      <c r="Q2662" s="3" t="s">
        <v>19684</v>
      </c>
      <c r="R2662" s="5" t="s">
        <v>23765</v>
      </c>
      <c r="S2662" s="3" t="s">
        <v>4430</v>
      </c>
      <c r="T2662" s="3" t="s">
        <v>803</v>
      </c>
      <c r="V2662" s="3">
        <v>12</v>
      </c>
      <c r="W2662" s="3">
        <v>0</v>
      </c>
      <c r="X2662" s="3">
        <v>127</v>
      </c>
      <c r="Y2662" s="3">
        <v>2660</v>
      </c>
      <c r="Z2662" s="3" t="s">
        <v>162</v>
      </c>
      <c r="AA2662" s="3">
        <v>70</v>
      </c>
      <c r="AB2662" s="3">
        <v>31</v>
      </c>
      <c r="AC2662" s="3">
        <v>13275581</v>
      </c>
      <c r="AD2662" s="3">
        <v>5505056</v>
      </c>
      <c r="AF2662" s="3">
        <v>8</v>
      </c>
      <c r="AG2662" s="3">
        <v>92</v>
      </c>
    </row>
    <row r="2663" spans="1:33" ht="15.75" customHeight="1" x14ac:dyDescent="0.15">
      <c r="A2663" s="3">
        <v>21495</v>
      </c>
      <c r="B2663" s="3">
        <v>2661</v>
      </c>
      <c r="C2663" s="3">
        <v>13</v>
      </c>
      <c r="D2663" s="3" t="s">
        <v>672</v>
      </c>
      <c r="E2663" s="3" t="s">
        <v>23766</v>
      </c>
      <c r="F2663" s="3" t="s">
        <v>36</v>
      </c>
      <c r="G2663" s="3" t="s">
        <v>37</v>
      </c>
      <c r="H2663" s="3" t="s">
        <v>89</v>
      </c>
      <c r="I2663" s="3" t="s">
        <v>89</v>
      </c>
      <c r="J2663" s="3">
        <v>141.15280000000001</v>
      </c>
      <c r="K2663" s="3">
        <v>3760957</v>
      </c>
      <c r="L2663" s="3" t="s">
        <v>101</v>
      </c>
      <c r="M2663" s="3">
        <v>2</v>
      </c>
      <c r="N2663" s="3" t="s">
        <v>672</v>
      </c>
      <c r="O2663" s="3" t="s">
        <v>23766</v>
      </c>
      <c r="P2663" s="3" t="s">
        <v>690</v>
      </c>
      <c r="Q2663" s="3" t="s">
        <v>689</v>
      </c>
      <c r="R2663" s="5" t="s">
        <v>23768</v>
      </c>
      <c r="S2663" s="3" t="s">
        <v>89</v>
      </c>
      <c r="T2663" s="3" t="s">
        <v>37</v>
      </c>
      <c r="V2663" s="3">
        <v>127</v>
      </c>
      <c r="W2663" s="3">
        <v>104</v>
      </c>
      <c r="X2663" s="3">
        <v>127</v>
      </c>
      <c r="Y2663" s="3">
        <v>2661</v>
      </c>
      <c r="Z2663" s="3" t="s">
        <v>101</v>
      </c>
      <c r="AA2663" s="3">
        <v>13</v>
      </c>
      <c r="AB2663" s="3">
        <v>7</v>
      </c>
      <c r="AC2663" s="3">
        <v>3760957</v>
      </c>
      <c r="AD2663" s="3">
        <v>1559574</v>
      </c>
      <c r="AE2663" s="3" t="s">
        <v>89</v>
      </c>
      <c r="AF2663" s="3">
        <v>10</v>
      </c>
      <c r="AG2663" s="3">
        <v>4</v>
      </c>
    </row>
    <row r="2664" spans="1:33" ht="15.75" customHeight="1" x14ac:dyDescent="0.15">
      <c r="A2664" s="3">
        <v>3708</v>
      </c>
      <c r="B2664" s="3">
        <v>2662</v>
      </c>
      <c r="C2664" s="3">
        <v>43</v>
      </c>
      <c r="D2664" s="3" t="s">
        <v>4169</v>
      </c>
      <c r="E2664" s="3" t="s">
        <v>23770</v>
      </c>
      <c r="F2664" s="3" t="s">
        <v>36</v>
      </c>
      <c r="G2664" s="3" t="s">
        <v>37</v>
      </c>
      <c r="H2664" s="3" t="s">
        <v>817</v>
      </c>
      <c r="I2664" s="3" t="s">
        <v>817</v>
      </c>
      <c r="J2664" s="3">
        <v>141.04349999999999</v>
      </c>
      <c r="K2664" s="3">
        <v>184320227</v>
      </c>
      <c r="L2664" s="3" t="s">
        <v>229</v>
      </c>
      <c r="M2664" s="3">
        <v>7</v>
      </c>
      <c r="N2664" s="3" t="s">
        <v>4169</v>
      </c>
      <c r="O2664" s="3" t="s">
        <v>23770</v>
      </c>
      <c r="P2664" s="3" t="s">
        <v>3380</v>
      </c>
      <c r="Q2664" s="3" t="s">
        <v>10790</v>
      </c>
      <c r="R2664" s="5" t="s">
        <v>23772</v>
      </c>
      <c r="S2664" s="3" t="s">
        <v>817</v>
      </c>
      <c r="T2664" s="3" t="s">
        <v>37</v>
      </c>
      <c r="V2664" s="3">
        <v>127</v>
      </c>
      <c r="W2664" s="3">
        <v>63</v>
      </c>
      <c r="X2664" s="3">
        <v>15</v>
      </c>
      <c r="Y2664" s="3">
        <v>2662</v>
      </c>
      <c r="Z2664" s="3" t="s">
        <v>229</v>
      </c>
      <c r="AA2664" s="3">
        <v>43</v>
      </c>
      <c r="AB2664" s="3">
        <v>40</v>
      </c>
      <c r="AC2664" s="3">
        <v>184320227</v>
      </c>
      <c r="AD2664" s="3">
        <v>76467611</v>
      </c>
      <c r="AE2664" s="3" t="s">
        <v>817</v>
      </c>
      <c r="AF2664" s="3">
        <v>25</v>
      </c>
      <c r="AG2664" s="3">
        <v>11</v>
      </c>
    </row>
    <row r="2665" spans="1:33" ht="15.75" customHeight="1" x14ac:dyDescent="0.15">
      <c r="A2665" s="3">
        <v>24219</v>
      </c>
      <c r="B2665" s="3">
        <v>2663</v>
      </c>
      <c r="C2665" s="3">
        <v>646</v>
      </c>
      <c r="D2665" s="3" t="s">
        <v>4172</v>
      </c>
      <c r="E2665" s="3" t="s">
        <v>23773</v>
      </c>
      <c r="F2665" s="3" t="s">
        <v>36</v>
      </c>
      <c r="G2665" s="3" t="s">
        <v>37</v>
      </c>
      <c r="H2665" s="3" t="s">
        <v>89</v>
      </c>
      <c r="I2665" s="3" t="s">
        <v>89</v>
      </c>
      <c r="J2665" s="3">
        <v>140.97020000000001</v>
      </c>
      <c r="K2665" s="3">
        <v>5528202691</v>
      </c>
      <c r="L2665" s="3" t="s">
        <v>538</v>
      </c>
      <c r="M2665" s="3">
        <v>1</v>
      </c>
      <c r="N2665" s="3" t="s">
        <v>4172</v>
      </c>
      <c r="O2665" s="3" t="s">
        <v>23773</v>
      </c>
      <c r="P2665" s="3" t="s">
        <v>91</v>
      </c>
      <c r="Q2665" s="3" t="s">
        <v>5655</v>
      </c>
      <c r="R2665" s="5" t="s">
        <v>23775</v>
      </c>
      <c r="S2665" s="3" t="s">
        <v>89</v>
      </c>
      <c r="T2665" s="3" t="s">
        <v>37</v>
      </c>
      <c r="V2665" s="3">
        <v>127</v>
      </c>
      <c r="W2665" s="3">
        <v>105</v>
      </c>
      <c r="X2665" s="3">
        <v>85</v>
      </c>
      <c r="Y2665" s="3">
        <v>2663</v>
      </c>
      <c r="Z2665" s="3" t="s">
        <v>538</v>
      </c>
      <c r="AA2665" s="3">
        <v>646</v>
      </c>
      <c r="AB2665" s="3">
        <v>467</v>
      </c>
      <c r="AC2665" s="3">
        <v>5528202691</v>
      </c>
      <c r="AD2665" s="3">
        <v>2294143763</v>
      </c>
      <c r="AE2665" s="3" t="s">
        <v>89</v>
      </c>
      <c r="AF2665" s="3">
        <v>3</v>
      </c>
      <c r="AG2665" s="3">
        <v>4</v>
      </c>
    </row>
    <row r="2666" spans="1:33" ht="15.75" customHeight="1" x14ac:dyDescent="0.15">
      <c r="A2666" s="3">
        <v>25103</v>
      </c>
      <c r="B2666" s="3">
        <v>2664</v>
      </c>
      <c r="C2666" s="3">
        <v>7</v>
      </c>
      <c r="D2666" s="3" t="s">
        <v>4176</v>
      </c>
      <c r="E2666" s="3" t="s">
        <v>23776</v>
      </c>
      <c r="F2666" s="3" t="s">
        <v>475</v>
      </c>
      <c r="G2666" s="3" t="s">
        <v>277</v>
      </c>
      <c r="H2666" s="3" t="s">
        <v>7261</v>
      </c>
      <c r="I2666" s="3" t="s">
        <v>203</v>
      </c>
      <c r="J2666" s="3">
        <v>140.9734</v>
      </c>
      <c r="K2666" s="3">
        <v>2085237</v>
      </c>
      <c r="L2666" s="3" t="s">
        <v>364</v>
      </c>
      <c r="M2666" s="3">
        <v>0</v>
      </c>
      <c r="N2666" s="3" t="s">
        <v>4176</v>
      </c>
      <c r="O2666" s="3" t="s">
        <v>23776</v>
      </c>
      <c r="P2666" s="8">
        <v>37987</v>
      </c>
      <c r="Q2666" s="3" t="s">
        <v>7259</v>
      </c>
      <c r="R2666" s="5" t="s">
        <v>23778</v>
      </c>
      <c r="S2666" s="3" t="s">
        <v>7261</v>
      </c>
      <c r="T2666" s="3" t="s">
        <v>277</v>
      </c>
      <c r="V2666" s="3">
        <v>127</v>
      </c>
      <c r="W2666" s="3">
        <v>127</v>
      </c>
      <c r="X2666" s="3">
        <v>114</v>
      </c>
      <c r="Y2666" s="3">
        <v>2664</v>
      </c>
      <c r="Z2666" s="3" t="s">
        <v>364</v>
      </c>
      <c r="AA2666" s="3">
        <v>7</v>
      </c>
      <c r="AB2666" s="3">
        <v>5</v>
      </c>
      <c r="AC2666" s="3">
        <v>2085237</v>
      </c>
      <c r="AD2666" s="3">
        <v>865339</v>
      </c>
      <c r="AE2666" s="3" t="s">
        <v>203</v>
      </c>
      <c r="AF2666" s="3">
        <v>20</v>
      </c>
      <c r="AG2666" s="3">
        <v>9</v>
      </c>
    </row>
    <row r="2667" spans="1:33" ht="15.75" customHeight="1" x14ac:dyDescent="0.15">
      <c r="A2667" s="3">
        <v>17539</v>
      </c>
      <c r="B2667" s="3">
        <v>2665</v>
      </c>
      <c r="C2667" s="3">
        <v>156</v>
      </c>
      <c r="D2667" s="3" t="s">
        <v>4178</v>
      </c>
      <c r="E2667" s="3" t="s">
        <v>23779</v>
      </c>
      <c r="F2667" s="3" t="s">
        <v>657</v>
      </c>
      <c r="G2667" s="3" t="s">
        <v>246</v>
      </c>
      <c r="H2667" s="3" t="s">
        <v>264</v>
      </c>
      <c r="I2667" s="3" t="s">
        <v>264</v>
      </c>
      <c r="J2667" s="3">
        <v>140.8845</v>
      </c>
      <c r="K2667" s="3">
        <v>44813014</v>
      </c>
      <c r="L2667" s="3" t="s">
        <v>59</v>
      </c>
      <c r="M2667" s="3">
        <v>1</v>
      </c>
      <c r="N2667" s="3" t="s">
        <v>4178</v>
      </c>
      <c r="O2667" s="3" t="s">
        <v>23779</v>
      </c>
      <c r="P2667" s="3" t="s">
        <v>787</v>
      </c>
      <c r="Q2667" s="3" t="s">
        <v>19713</v>
      </c>
      <c r="R2667" s="5" t="s">
        <v>23781</v>
      </c>
      <c r="S2667" s="3" t="s">
        <v>264</v>
      </c>
      <c r="T2667" s="3" t="s">
        <v>246</v>
      </c>
      <c r="V2667" s="3">
        <v>127</v>
      </c>
      <c r="W2667" s="3">
        <v>96</v>
      </c>
      <c r="X2667" s="3">
        <v>127</v>
      </c>
      <c r="Y2667" s="3">
        <v>2665</v>
      </c>
      <c r="Z2667" s="3" t="s">
        <v>59</v>
      </c>
      <c r="AA2667" s="3">
        <v>156</v>
      </c>
      <c r="AB2667" s="3">
        <v>42</v>
      </c>
      <c r="AC2667" s="3">
        <v>44813014</v>
      </c>
      <c r="AD2667" s="3">
        <v>18603529</v>
      </c>
      <c r="AE2667" s="3" t="s">
        <v>264</v>
      </c>
      <c r="AF2667" s="3">
        <v>17</v>
      </c>
      <c r="AG2667" s="3">
        <v>8</v>
      </c>
    </row>
    <row r="2668" spans="1:33" ht="15.75" customHeight="1" x14ac:dyDescent="0.15">
      <c r="A2668" s="3">
        <v>24027</v>
      </c>
      <c r="B2668" s="3">
        <v>2666</v>
      </c>
      <c r="C2668" s="3">
        <v>19</v>
      </c>
      <c r="D2668" s="3" t="s">
        <v>4179</v>
      </c>
      <c r="E2668" s="3" t="s">
        <v>23783</v>
      </c>
      <c r="F2668" s="3" t="s">
        <v>475</v>
      </c>
      <c r="G2668" s="3" t="s">
        <v>277</v>
      </c>
      <c r="H2668" s="3" t="s">
        <v>6821</v>
      </c>
      <c r="I2668" s="3" t="s">
        <v>203</v>
      </c>
      <c r="J2668" s="3">
        <v>140.7482</v>
      </c>
      <c r="K2668" s="3">
        <v>3565000</v>
      </c>
      <c r="L2668" s="3" t="s">
        <v>71</v>
      </c>
      <c r="M2668" s="3">
        <v>1</v>
      </c>
      <c r="N2668" s="3" t="s">
        <v>4179</v>
      </c>
      <c r="O2668" s="3" t="s">
        <v>23783</v>
      </c>
      <c r="P2668" s="3" t="s">
        <v>787</v>
      </c>
      <c r="Q2668" s="3" t="s">
        <v>6819</v>
      </c>
      <c r="R2668" s="5" t="s">
        <v>23785</v>
      </c>
      <c r="S2668" s="3" t="s">
        <v>6821</v>
      </c>
      <c r="T2668" s="3" t="s">
        <v>277</v>
      </c>
      <c r="V2668" s="3">
        <v>127</v>
      </c>
      <c r="W2668" s="3">
        <v>127</v>
      </c>
      <c r="X2668" s="3">
        <v>127</v>
      </c>
      <c r="Y2668" s="3">
        <v>2666</v>
      </c>
      <c r="Z2668" s="3" t="s">
        <v>71</v>
      </c>
      <c r="AA2668" s="3">
        <v>19</v>
      </c>
      <c r="AB2668" s="3">
        <v>6</v>
      </c>
      <c r="AC2668" s="3">
        <v>3565000</v>
      </c>
      <c r="AD2668" s="3">
        <v>1480800</v>
      </c>
      <c r="AE2668" s="3" t="s">
        <v>203</v>
      </c>
      <c r="AF2668" s="3">
        <v>5</v>
      </c>
      <c r="AG2668" s="3">
        <v>9</v>
      </c>
    </row>
    <row r="2669" spans="1:33" ht="15.75" customHeight="1" x14ac:dyDescent="0.15">
      <c r="A2669" s="3">
        <v>919</v>
      </c>
      <c r="B2669" s="3">
        <v>2667</v>
      </c>
      <c r="C2669" s="3">
        <v>73</v>
      </c>
      <c r="D2669" s="3" t="s">
        <v>4186</v>
      </c>
      <c r="E2669" s="3" t="s">
        <v>23787</v>
      </c>
      <c r="F2669" s="3" t="s">
        <v>3877</v>
      </c>
      <c r="G2669" s="3" t="s">
        <v>731</v>
      </c>
      <c r="H2669" s="3" t="s">
        <v>14111</v>
      </c>
      <c r="I2669" s="3" t="s">
        <v>10957</v>
      </c>
      <c r="J2669" s="3">
        <v>140.69900000000001</v>
      </c>
      <c r="K2669" s="3">
        <v>111442127</v>
      </c>
      <c r="L2669" s="3" t="s">
        <v>215</v>
      </c>
      <c r="M2669" s="3">
        <v>7</v>
      </c>
      <c r="N2669" s="3" t="s">
        <v>4186</v>
      </c>
      <c r="O2669" s="3" t="s">
        <v>23787</v>
      </c>
      <c r="P2669" s="3" t="s">
        <v>381</v>
      </c>
      <c r="Q2669" s="3" t="s">
        <v>19725</v>
      </c>
      <c r="R2669" s="5" t="s">
        <v>23788</v>
      </c>
      <c r="S2669" s="3" t="s">
        <v>14111</v>
      </c>
      <c r="T2669" s="3" t="s">
        <v>731</v>
      </c>
      <c r="V2669" s="3">
        <v>32</v>
      </c>
      <c r="W2669" s="3">
        <v>0</v>
      </c>
      <c r="X2669" s="3">
        <v>127</v>
      </c>
      <c r="Y2669" s="3">
        <v>2667</v>
      </c>
      <c r="Z2669" s="3" t="s">
        <v>215</v>
      </c>
      <c r="AA2669" s="3">
        <v>73</v>
      </c>
      <c r="AB2669" s="3">
        <v>62</v>
      </c>
      <c r="AC2669" s="3">
        <v>111442127</v>
      </c>
      <c r="AD2669" s="3">
        <v>46299380</v>
      </c>
      <c r="AF2669" s="3">
        <v>7</v>
      </c>
      <c r="AG2669" s="3">
        <v>117</v>
      </c>
    </row>
    <row r="2670" spans="1:33" ht="15.75" customHeight="1" x14ac:dyDescent="0.15">
      <c r="A2670" s="3">
        <v>5545</v>
      </c>
      <c r="B2670" s="3">
        <v>2668</v>
      </c>
      <c r="C2670" s="3">
        <v>70</v>
      </c>
      <c r="D2670" s="3" t="s">
        <v>4198</v>
      </c>
      <c r="E2670" s="3" t="s">
        <v>23789</v>
      </c>
      <c r="F2670" s="3" t="s">
        <v>855</v>
      </c>
      <c r="G2670" s="3" t="s">
        <v>292</v>
      </c>
      <c r="H2670" s="3" t="s">
        <v>2279</v>
      </c>
      <c r="I2670" s="3" t="s">
        <v>2280</v>
      </c>
      <c r="J2670" s="3">
        <v>140.6926</v>
      </c>
      <c r="K2670" s="3">
        <v>27594342</v>
      </c>
      <c r="L2670" s="3" t="s">
        <v>538</v>
      </c>
      <c r="M2670" s="3">
        <v>5</v>
      </c>
      <c r="N2670" s="3" t="s">
        <v>4198</v>
      </c>
      <c r="O2670" s="3" t="s">
        <v>23789</v>
      </c>
      <c r="P2670" s="3" t="s">
        <v>835</v>
      </c>
      <c r="Q2670" s="3" t="s">
        <v>19732</v>
      </c>
      <c r="R2670" s="5" t="s">
        <v>23791</v>
      </c>
      <c r="S2670" s="3" t="s">
        <v>2279</v>
      </c>
      <c r="T2670" s="3" t="s">
        <v>292</v>
      </c>
      <c r="V2670" s="3">
        <v>93</v>
      </c>
      <c r="W2670" s="3">
        <v>25</v>
      </c>
      <c r="X2670" s="3">
        <v>86</v>
      </c>
      <c r="Y2670" s="3">
        <v>2668</v>
      </c>
      <c r="Z2670" s="3" t="s">
        <v>538</v>
      </c>
      <c r="AA2670" s="3">
        <v>70</v>
      </c>
      <c r="AB2670" s="3">
        <v>23</v>
      </c>
      <c r="AC2670" s="3">
        <v>27594342</v>
      </c>
      <c r="AD2670" s="3">
        <v>11464556</v>
      </c>
      <c r="AE2670" s="3" t="s">
        <v>2280</v>
      </c>
      <c r="AF2670" s="3">
        <v>3</v>
      </c>
      <c r="AG2670" s="3">
        <v>52</v>
      </c>
    </row>
    <row r="2671" spans="1:33" ht="15.75" customHeight="1" x14ac:dyDescent="0.15">
      <c r="A2671" s="3">
        <v>17715</v>
      </c>
      <c r="B2671" s="3">
        <v>2669</v>
      </c>
      <c r="C2671" s="3">
        <v>275</v>
      </c>
      <c r="D2671" s="3" t="s">
        <v>4200</v>
      </c>
      <c r="E2671" s="3" t="s">
        <v>23792</v>
      </c>
      <c r="F2671" s="3" t="s">
        <v>36</v>
      </c>
      <c r="G2671" s="3" t="s">
        <v>37</v>
      </c>
      <c r="H2671" s="3" t="s">
        <v>817</v>
      </c>
      <c r="I2671" s="3" t="s">
        <v>817</v>
      </c>
      <c r="J2671" s="3">
        <v>140.6636</v>
      </c>
      <c r="K2671" s="3">
        <v>27911049</v>
      </c>
      <c r="L2671" s="3" t="s">
        <v>86</v>
      </c>
      <c r="M2671" s="3">
        <v>4</v>
      </c>
      <c r="N2671" s="3" t="s">
        <v>4200</v>
      </c>
      <c r="O2671" s="3" t="s">
        <v>23792</v>
      </c>
      <c r="P2671" s="3" t="s">
        <v>835</v>
      </c>
      <c r="Q2671" s="3" t="s">
        <v>10797</v>
      </c>
      <c r="R2671" s="5" t="s">
        <v>23794</v>
      </c>
      <c r="S2671" s="3" t="s">
        <v>817</v>
      </c>
      <c r="T2671" s="3" t="s">
        <v>37</v>
      </c>
      <c r="V2671" s="3">
        <v>127</v>
      </c>
      <c r="W2671" s="3">
        <v>64</v>
      </c>
      <c r="X2671" s="3">
        <v>74</v>
      </c>
      <c r="Y2671" s="3">
        <v>2669</v>
      </c>
      <c r="Z2671" s="3" t="s">
        <v>86</v>
      </c>
      <c r="AA2671" s="3">
        <v>275</v>
      </c>
      <c r="AB2671" s="3">
        <v>106</v>
      </c>
      <c r="AC2671" s="3">
        <v>27911049</v>
      </c>
      <c r="AD2671" s="3">
        <v>11597538</v>
      </c>
      <c r="AE2671" s="3" t="s">
        <v>817</v>
      </c>
      <c r="AF2671" s="3">
        <v>16</v>
      </c>
      <c r="AG2671" s="3">
        <v>11</v>
      </c>
    </row>
    <row r="2672" spans="1:33" ht="15.75" customHeight="1" x14ac:dyDescent="0.15">
      <c r="A2672" s="3">
        <v>1170</v>
      </c>
      <c r="B2672" s="3">
        <v>2670</v>
      </c>
      <c r="C2672" s="3">
        <v>57</v>
      </c>
      <c r="D2672" s="3" t="s">
        <v>4215</v>
      </c>
      <c r="E2672" s="3" t="s">
        <v>23796</v>
      </c>
      <c r="F2672" s="3" t="s">
        <v>36</v>
      </c>
      <c r="G2672" s="3" t="s">
        <v>37</v>
      </c>
      <c r="H2672" s="3" t="s">
        <v>817</v>
      </c>
      <c r="I2672" s="3" t="s">
        <v>817</v>
      </c>
      <c r="J2672" s="3">
        <v>140.62100000000001</v>
      </c>
      <c r="K2672" s="3">
        <v>7573792</v>
      </c>
      <c r="L2672" s="3" t="s">
        <v>71</v>
      </c>
      <c r="M2672" s="3">
        <v>5</v>
      </c>
      <c r="N2672" s="3" t="s">
        <v>4215</v>
      </c>
      <c r="O2672" s="3" t="s">
        <v>23796</v>
      </c>
      <c r="P2672" s="3" t="s">
        <v>1063</v>
      </c>
      <c r="Q2672" s="3" t="s">
        <v>10808</v>
      </c>
      <c r="R2672" s="5" t="s">
        <v>23797</v>
      </c>
      <c r="S2672" s="3" t="s">
        <v>817</v>
      </c>
      <c r="T2672" s="3" t="s">
        <v>37</v>
      </c>
      <c r="V2672" s="3">
        <v>127</v>
      </c>
      <c r="W2672" s="3">
        <v>65</v>
      </c>
      <c r="X2672" s="3">
        <v>127</v>
      </c>
      <c r="Y2672" s="3">
        <v>2670</v>
      </c>
      <c r="Z2672" s="3" t="s">
        <v>71</v>
      </c>
      <c r="AA2672" s="3">
        <v>57</v>
      </c>
      <c r="AB2672" s="3">
        <v>35</v>
      </c>
      <c r="AC2672" s="3">
        <v>7573792</v>
      </c>
      <c r="AD2672" s="3">
        <v>3147602</v>
      </c>
      <c r="AE2672" s="3" t="s">
        <v>817</v>
      </c>
      <c r="AF2672" s="3">
        <v>5</v>
      </c>
      <c r="AG2672" s="3">
        <v>11</v>
      </c>
    </row>
    <row r="2673" spans="1:33" ht="15.75" customHeight="1" x14ac:dyDescent="0.15">
      <c r="A2673" s="3">
        <v>24218</v>
      </c>
      <c r="B2673" s="3">
        <v>2671</v>
      </c>
      <c r="C2673" s="3">
        <v>35</v>
      </c>
      <c r="D2673" s="3" t="s">
        <v>4217</v>
      </c>
      <c r="E2673" s="3" t="s">
        <v>23798</v>
      </c>
      <c r="F2673" s="3" t="s">
        <v>2319</v>
      </c>
      <c r="G2673" s="3" t="s">
        <v>740</v>
      </c>
      <c r="H2673" s="3" t="s">
        <v>1072</v>
      </c>
      <c r="I2673" s="3" t="s">
        <v>63</v>
      </c>
      <c r="J2673" s="3">
        <v>140.584</v>
      </c>
      <c r="K2673" s="3">
        <v>6327207</v>
      </c>
      <c r="L2673" s="3" t="s">
        <v>66</v>
      </c>
      <c r="M2673" s="3">
        <v>1</v>
      </c>
      <c r="N2673" s="3" t="s">
        <v>4217</v>
      </c>
      <c r="O2673" s="3" t="s">
        <v>23798</v>
      </c>
      <c r="P2673" s="3" t="s">
        <v>1350</v>
      </c>
      <c r="Q2673" s="3" t="s">
        <v>19757</v>
      </c>
      <c r="R2673" s="5" t="s">
        <v>23800</v>
      </c>
      <c r="S2673" s="3" t="s">
        <v>1072</v>
      </c>
      <c r="T2673" s="3" t="s">
        <v>740</v>
      </c>
      <c r="V2673" s="3">
        <v>27</v>
      </c>
      <c r="W2673" s="3">
        <v>127</v>
      </c>
      <c r="X2673" s="3">
        <v>127</v>
      </c>
      <c r="Y2673" s="3">
        <v>2671</v>
      </c>
      <c r="Z2673" s="3" t="s">
        <v>66</v>
      </c>
      <c r="AA2673" s="3">
        <v>35</v>
      </c>
      <c r="AB2673" s="3">
        <v>14</v>
      </c>
      <c r="AC2673" s="3">
        <v>6327207</v>
      </c>
      <c r="AD2673" s="3">
        <v>2629937</v>
      </c>
      <c r="AE2673" s="3" t="s">
        <v>63</v>
      </c>
      <c r="AF2673" s="3">
        <v>9</v>
      </c>
      <c r="AG2673" s="3">
        <v>3</v>
      </c>
    </row>
    <row r="2674" spans="1:33" ht="15.75" customHeight="1" x14ac:dyDescent="0.15">
      <c r="A2674" s="3">
        <v>4316</v>
      </c>
      <c r="B2674" s="3">
        <v>2672</v>
      </c>
      <c r="C2674" s="3">
        <v>325</v>
      </c>
      <c r="D2674" s="3" t="s">
        <v>4220</v>
      </c>
      <c r="E2674" s="3" t="s">
        <v>23802</v>
      </c>
      <c r="F2674" s="3" t="s">
        <v>6181</v>
      </c>
      <c r="G2674" s="3" t="s">
        <v>809</v>
      </c>
      <c r="H2674" s="3" t="s">
        <v>137</v>
      </c>
      <c r="I2674" s="3" t="s">
        <v>1032</v>
      </c>
      <c r="J2674" s="3">
        <v>140.55850000000001</v>
      </c>
      <c r="K2674" s="3">
        <v>374315357</v>
      </c>
      <c r="L2674" s="3" t="s">
        <v>335</v>
      </c>
      <c r="M2674" s="3">
        <v>9</v>
      </c>
      <c r="N2674" s="3" t="s">
        <v>4220</v>
      </c>
      <c r="O2674" s="3" t="s">
        <v>23802</v>
      </c>
      <c r="P2674" s="3" t="s">
        <v>1029</v>
      </c>
      <c r="Q2674" s="3" t="s">
        <v>19767</v>
      </c>
      <c r="R2674" s="5" t="s">
        <v>23803</v>
      </c>
      <c r="S2674" s="3" t="s">
        <v>137</v>
      </c>
      <c r="T2674" s="3" t="s">
        <v>809</v>
      </c>
      <c r="V2674" s="3">
        <v>9</v>
      </c>
      <c r="W2674" s="3">
        <v>67</v>
      </c>
      <c r="X2674" s="3">
        <v>83</v>
      </c>
      <c r="Y2674" s="3">
        <v>2672</v>
      </c>
      <c r="Z2674" s="3" t="s">
        <v>335</v>
      </c>
      <c r="AA2674" s="3">
        <v>325</v>
      </c>
      <c r="AB2674" s="3">
        <v>125</v>
      </c>
      <c r="AC2674" s="3">
        <v>374315357</v>
      </c>
      <c r="AD2674" s="3">
        <v>155602643</v>
      </c>
      <c r="AE2674" s="3" t="s">
        <v>1032</v>
      </c>
      <c r="AF2674" s="3">
        <v>21</v>
      </c>
      <c r="AG2674" s="3">
        <v>49</v>
      </c>
    </row>
    <row r="2675" spans="1:33" ht="15.75" customHeight="1" x14ac:dyDescent="0.15">
      <c r="A2675" s="3">
        <v>24000</v>
      </c>
      <c r="B2675" s="3">
        <v>2673</v>
      </c>
      <c r="C2675" s="3">
        <v>92</v>
      </c>
      <c r="D2675" s="3" t="s">
        <v>4238</v>
      </c>
      <c r="E2675" s="3" t="s">
        <v>23805</v>
      </c>
      <c r="F2675" s="3" t="s">
        <v>4272</v>
      </c>
      <c r="G2675" s="3" t="s">
        <v>780</v>
      </c>
      <c r="H2675" s="3" t="s">
        <v>4411</v>
      </c>
      <c r="I2675" s="3" t="s">
        <v>5445</v>
      </c>
      <c r="J2675" s="3">
        <v>140.55170000000001</v>
      </c>
      <c r="K2675" s="3">
        <v>3620548</v>
      </c>
      <c r="L2675" s="3" t="s">
        <v>66</v>
      </c>
      <c r="M2675" s="3">
        <v>1</v>
      </c>
      <c r="N2675" s="3" t="s">
        <v>4238</v>
      </c>
      <c r="O2675" s="3" t="s">
        <v>23805</v>
      </c>
      <c r="P2675" s="3" t="s">
        <v>7189</v>
      </c>
      <c r="Q2675" s="3" t="s">
        <v>19777</v>
      </c>
      <c r="R2675" s="5" t="s">
        <v>23807</v>
      </c>
      <c r="S2675" s="3" t="s">
        <v>4411</v>
      </c>
      <c r="T2675" s="3" t="s">
        <v>780</v>
      </c>
      <c r="V2675" s="3">
        <v>14</v>
      </c>
      <c r="W2675" s="3">
        <v>0</v>
      </c>
      <c r="X2675" s="3">
        <v>127</v>
      </c>
      <c r="Y2675" s="3">
        <v>2673</v>
      </c>
      <c r="Z2675" s="3" t="s">
        <v>66</v>
      </c>
      <c r="AA2675" s="3">
        <v>92</v>
      </c>
      <c r="AB2675" s="3">
        <v>19</v>
      </c>
      <c r="AC2675" s="3">
        <v>3620548</v>
      </c>
      <c r="AD2675" s="3">
        <v>1505102</v>
      </c>
      <c r="AF2675" s="3">
        <v>9</v>
      </c>
      <c r="AG2675" s="3">
        <v>978</v>
      </c>
    </row>
    <row r="2676" spans="1:33" ht="15.75" customHeight="1" x14ac:dyDescent="0.15">
      <c r="A2676" s="3">
        <v>25342</v>
      </c>
      <c r="B2676" s="3">
        <v>2674</v>
      </c>
      <c r="C2676" s="3">
        <v>28</v>
      </c>
      <c r="D2676" s="3" t="s">
        <v>4245</v>
      </c>
      <c r="E2676" s="3" t="s">
        <v>23808</v>
      </c>
      <c r="F2676" s="3" t="s">
        <v>4272</v>
      </c>
      <c r="G2676" s="3" t="s">
        <v>780</v>
      </c>
      <c r="H2676" s="3" t="s">
        <v>4411</v>
      </c>
      <c r="I2676" s="3" t="s">
        <v>5445</v>
      </c>
      <c r="J2676" s="3">
        <v>140.511</v>
      </c>
      <c r="K2676" s="3">
        <v>3086663</v>
      </c>
      <c r="L2676" s="3" t="s">
        <v>66</v>
      </c>
      <c r="M2676" s="3">
        <v>0</v>
      </c>
      <c r="N2676" s="3" t="s">
        <v>4245</v>
      </c>
      <c r="O2676" s="3" t="s">
        <v>23808</v>
      </c>
      <c r="P2676" s="8">
        <v>39814</v>
      </c>
      <c r="Q2676" s="3" t="s">
        <v>19783</v>
      </c>
      <c r="R2676" s="5" t="s">
        <v>23810</v>
      </c>
      <c r="S2676" s="3" t="s">
        <v>4411</v>
      </c>
      <c r="T2676" s="3" t="s">
        <v>780</v>
      </c>
      <c r="V2676" s="3">
        <v>15</v>
      </c>
      <c r="W2676" s="3">
        <v>0</v>
      </c>
      <c r="X2676" s="3">
        <v>127</v>
      </c>
      <c r="Y2676" s="3">
        <v>2674</v>
      </c>
      <c r="Z2676" s="3" t="s">
        <v>66</v>
      </c>
      <c r="AA2676" s="3">
        <v>28</v>
      </c>
      <c r="AB2676" s="3">
        <v>11</v>
      </c>
      <c r="AC2676" s="3">
        <v>3086663</v>
      </c>
      <c r="AD2676" s="3">
        <v>1283377</v>
      </c>
      <c r="AF2676" s="3">
        <v>9</v>
      </c>
      <c r="AG2676" s="3">
        <v>978</v>
      </c>
    </row>
    <row r="2677" spans="1:33" ht="15.75" customHeight="1" x14ac:dyDescent="0.15">
      <c r="A2677" s="3">
        <v>26052</v>
      </c>
      <c r="B2677" s="3">
        <v>2675</v>
      </c>
      <c r="C2677" s="3">
        <v>90</v>
      </c>
      <c r="D2677" s="3" t="s">
        <v>4247</v>
      </c>
      <c r="E2677" s="3" t="s">
        <v>23812</v>
      </c>
      <c r="F2677" s="3" t="s">
        <v>4272</v>
      </c>
      <c r="G2677" s="3" t="s">
        <v>780</v>
      </c>
      <c r="H2677" s="3" t="s">
        <v>4411</v>
      </c>
      <c r="I2677" s="3" t="s">
        <v>5445</v>
      </c>
      <c r="J2677" s="3">
        <v>140.4699</v>
      </c>
      <c r="K2677" s="3">
        <v>6075066</v>
      </c>
      <c r="L2677" s="3" t="s">
        <v>66</v>
      </c>
      <c r="M2677" s="3">
        <v>0</v>
      </c>
      <c r="N2677" s="3" t="s">
        <v>4247</v>
      </c>
      <c r="O2677" s="3" t="s">
        <v>23812</v>
      </c>
      <c r="P2677" s="8">
        <v>35796</v>
      </c>
      <c r="Q2677" s="3" t="s">
        <v>19790</v>
      </c>
      <c r="R2677" s="5" t="s">
        <v>23814</v>
      </c>
      <c r="S2677" s="3" t="s">
        <v>4411</v>
      </c>
      <c r="T2677" s="3" t="s">
        <v>780</v>
      </c>
      <c r="V2677" s="3">
        <v>16</v>
      </c>
      <c r="W2677" s="3">
        <v>0</v>
      </c>
      <c r="X2677" s="3">
        <v>127</v>
      </c>
      <c r="Y2677" s="3">
        <v>2675</v>
      </c>
      <c r="Z2677" s="3" t="s">
        <v>66</v>
      </c>
      <c r="AA2677" s="3">
        <v>90</v>
      </c>
      <c r="AB2677" s="3">
        <v>35</v>
      </c>
      <c r="AC2677" s="3">
        <v>6075066</v>
      </c>
      <c r="AD2677" s="3">
        <v>2526331</v>
      </c>
      <c r="AF2677" s="3">
        <v>9</v>
      </c>
      <c r="AG2677" s="3">
        <v>978</v>
      </c>
    </row>
    <row r="2678" spans="1:33" ht="15.75" customHeight="1" x14ac:dyDescent="0.15">
      <c r="A2678" s="3">
        <v>25973</v>
      </c>
      <c r="B2678" s="3">
        <v>2676</v>
      </c>
      <c r="C2678" s="3">
        <v>23</v>
      </c>
      <c r="D2678" s="3" t="s">
        <v>4255</v>
      </c>
      <c r="E2678" s="3" t="s">
        <v>23815</v>
      </c>
      <c r="F2678" s="3" t="s">
        <v>143</v>
      </c>
      <c r="G2678" s="3" t="s">
        <v>77</v>
      </c>
      <c r="H2678" s="3" t="s">
        <v>79</v>
      </c>
      <c r="I2678" s="3" t="s">
        <v>79</v>
      </c>
      <c r="J2678" s="3">
        <v>140.45349999999999</v>
      </c>
      <c r="K2678" s="3">
        <v>2015000</v>
      </c>
      <c r="L2678" s="3" t="s">
        <v>59</v>
      </c>
      <c r="M2678" s="3">
        <v>0</v>
      </c>
      <c r="N2678" s="3" t="s">
        <v>4255</v>
      </c>
      <c r="O2678" s="3" t="s">
        <v>23815</v>
      </c>
      <c r="P2678" s="8">
        <v>38718</v>
      </c>
      <c r="Q2678" s="3" t="s">
        <v>6007</v>
      </c>
      <c r="R2678" s="5" t="s">
        <v>23817</v>
      </c>
      <c r="S2678" s="3" t="s">
        <v>79</v>
      </c>
      <c r="T2678" s="3" t="s">
        <v>77</v>
      </c>
      <c r="V2678" s="3">
        <v>90</v>
      </c>
      <c r="W2678" s="3">
        <v>85</v>
      </c>
      <c r="X2678" s="3">
        <v>127</v>
      </c>
      <c r="Y2678" s="3">
        <v>2676</v>
      </c>
      <c r="Z2678" s="3" t="s">
        <v>59</v>
      </c>
      <c r="AA2678" s="3">
        <v>23</v>
      </c>
      <c r="AB2678" s="3">
        <v>8</v>
      </c>
      <c r="AC2678" s="3">
        <v>2015000</v>
      </c>
      <c r="AD2678" s="3">
        <v>838000</v>
      </c>
      <c r="AE2678" s="3" t="s">
        <v>79</v>
      </c>
      <c r="AF2678" s="3">
        <v>17</v>
      </c>
      <c r="AG2678" s="3">
        <v>6</v>
      </c>
    </row>
    <row r="2679" spans="1:33" ht="15.75" customHeight="1" x14ac:dyDescent="0.15">
      <c r="A2679" s="3">
        <v>19449</v>
      </c>
      <c r="B2679" s="3">
        <v>2677</v>
      </c>
      <c r="C2679" s="3">
        <v>100</v>
      </c>
      <c r="D2679" s="3" t="s">
        <v>4258</v>
      </c>
      <c r="E2679" s="3" t="s">
        <v>23818</v>
      </c>
      <c r="F2679" s="3" t="s">
        <v>947</v>
      </c>
      <c r="G2679" s="3" t="s">
        <v>389</v>
      </c>
      <c r="H2679" s="3" t="s">
        <v>391</v>
      </c>
      <c r="I2679" s="3" t="s">
        <v>392</v>
      </c>
      <c r="J2679" s="3">
        <v>140.41720000000001</v>
      </c>
      <c r="K2679" s="3">
        <v>9797000</v>
      </c>
      <c r="L2679" s="3" t="s">
        <v>221</v>
      </c>
      <c r="M2679" s="3">
        <v>1</v>
      </c>
      <c r="N2679" s="3" t="s">
        <v>4258</v>
      </c>
      <c r="O2679" s="3" t="s">
        <v>23818</v>
      </c>
      <c r="P2679" s="3" t="s">
        <v>987</v>
      </c>
      <c r="Q2679" s="3" t="s">
        <v>19803</v>
      </c>
      <c r="R2679" s="5" t="s">
        <v>23819</v>
      </c>
      <c r="S2679" s="3" t="s">
        <v>391</v>
      </c>
      <c r="T2679" s="3" t="s">
        <v>389</v>
      </c>
      <c r="V2679" s="3">
        <v>32</v>
      </c>
      <c r="W2679" s="3">
        <v>0</v>
      </c>
      <c r="X2679" s="3">
        <v>127</v>
      </c>
      <c r="Y2679" s="3">
        <v>2677</v>
      </c>
      <c r="Z2679" s="3" t="s">
        <v>221</v>
      </c>
      <c r="AA2679" s="3">
        <v>100</v>
      </c>
      <c r="AB2679" s="3">
        <v>30</v>
      </c>
      <c r="AC2679" s="3">
        <v>9797000</v>
      </c>
      <c r="AD2679" s="3">
        <v>4075000</v>
      </c>
      <c r="AF2679" s="3">
        <v>2</v>
      </c>
      <c r="AG2679" s="3">
        <v>62</v>
      </c>
    </row>
    <row r="2680" spans="1:33" ht="15.75" customHeight="1" x14ac:dyDescent="0.15">
      <c r="A2680" s="3">
        <v>19524</v>
      </c>
      <c r="B2680" s="3">
        <v>2678</v>
      </c>
      <c r="C2680" s="3">
        <v>69</v>
      </c>
      <c r="D2680" s="3" t="s">
        <v>4266</v>
      </c>
      <c r="E2680" s="3" t="s">
        <v>23820</v>
      </c>
      <c r="F2680" s="3" t="s">
        <v>331</v>
      </c>
      <c r="G2680" s="3" t="s">
        <v>167</v>
      </c>
      <c r="H2680" s="3" t="s">
        <v>11738</v>
      </c>
      <c r="I2680" s="3" t="s">
        <v>283</v>
      </c>
      <c r="J2680" s="3">
        <v>140.33099999999999</v>
      </c>
      <c r="K2680" s="3">
        <v>11013433</v>
      </c>
      <c r="L2680" s="3" t="s">
        <v>71</v>
      </c>
      <c r="M2680" s="3">
        <v>3</v>
      </c>
      <c r="N2680" s="3" t="s">
        <v>4266</v>
      </c>
      <c r="O2680" s="3" t="s">
        <v>23820</v>
      </c>
      <c r="P2680" s="3" t="s">
        <v>987</v>
      </c>
      <c r="Q2680" s="3" t="s">
        <v>19811</v>
      </c>
      <c r="R2680" s="5" t="s">
        <v>23822</v>
      </c>
      <c r="S2680" s="3" t="s">
        <v>11738</v>
      </c>
      <c r="T2680" s="3" t="s">
        <v>167</v>
      </c>
      <c r="V2680" s="3">
        <v>127</v>
      </c>
      <c r="W2680" s="3">
        <v>64</v>
      </c>
      <c r="X2680" s="3">
        <v>127</v>
      </c>
      <c r="Y2680" s="3">
        <v>2678</v>
      </c>
      <c r="Z2680" s="3" t="s">
        <v>71</v>
      </c>
      <c r="AA2680" s="3">
        <v>69</v>
      </c>
      <c r="AB2680" s="3">
        <v>48</v>
      </c>
      <c r="AC2680" s="3">
        <v>11013433</v>
      </c>
      <c r="AD2680" s="3">
        <v>4582610</v>
      </c>
      <c r="AE2680" s="3" t="s">
        <v>283</v>
      </c>
      <c r="AF2680" s="3">
        <v>5</v>
      </c>
      <c r="AG2680" s="3">
        <v>1</v>
      </c>
    </row>
    <row r="2681" spans="1:33" ht="15.75" customHeight="1" x14ac:dyDescent="0.15">
      <c r="A2681" s="3">
        <v>17494</v>
      </c>
      <c r="B2681" s="3">
        <v>2679</v>
      </c>
      <c r="C2681" s="3">
        <v>26</v>
      </c>
      <c r="D2681" s="3" t="s">
        <v>4270</v>
      </c>
      <c r="E2681" s="3" t="s">
        <v>23824</v>
      </c>
      <c r="F2681" s="3" t="s">
        <v>1172</v>
      </c>
      <c r="G2681" s="3" t="s">
        <v>565</v>
      </c>
      <c r="H2681" s="3" t="s">
        <v>14128</v>
      </c>
      <c r="I2681" s="3" t="s">
        <v>583</v>
      </c>
      <c r="J2681" s="3">
        <v>140.32570000000001</v>
      </c>
      <c r="K2681" s="3">
        <v>4631662</v>
      </c>
      <c r="L2681" s="3" t="s">
        <v>478</v>
      </c>
      <c r="M2681" s="3">
        <v>4</v>
      </c>
      <c r="N2681" s="3" t="s">
        <v>4270</v>
      </c>
      <c r="O2681" s="3" t="s">
        <v>23824</v>
      </c>
      <c r="P2681" s="3" t="s">
        <v>987</v>
      </c>
      <c r="Q2681" s="3" t="s">
        <v>19819</v>
      </c>
      <c r="R2681" s="5" t="s">
        <v>23826</v>
      </c>
      <c r="S2681" s="3" t="s">
        <v>14128</v>
      </c>
      <c r="T2681" s="3" t="s">
        <v>565</v>
      </c>
      <c r="V2681" s="3">
        <v>19</v>
      </c>
      <c r="W2681" s="3">
        <v>0</v>
      </c>
      <c r="X2681" s="3">
        <v>68</v>
      </c>
      <c r="Y2681" s="3">
        <v>2679</v>
      </c>
      <c r="Z2681" s="3" t="s">
        <v>478</v>
      </c>
      <c r="AA2681" s="3">
        <v>26</v>
      </c>
      <c r="AB2681" s="3">
        <v>13</v>
      </c>
      <c r="AC2681" s="3">
        <v>4631662</v>
      </c>
      <c r="AD2681" s="3">
        <v>1927244</v>
      </c>
      <c r="AF2681" s="3">
        <v>15</v>
      </c>
      <c r="AG2681" s="3">
        <v>33</v>
      </c>
    </row>
    <row r="2682" spans="1:33" ht="15.75" customHeight="1" x14ac:dyDescent="0.15">
      <c r="A2682" s="3">
        <v>23965</v>
      </c>
      <c r="B2682" s="3">
        <v>2680</v>
      </c>
      <c r="C2682" s="3">
        <v>400</v>
      </c>
      <c r="D2682" s="3" t="s">
        <v>3534</v>
      </c>
      <c r="E2682" s="3" t="s">
        <v>23827</v>
      </c>
      <c r="F2682" s="3" t="s">
        <v>475</v>
      </c>
      <c r="G2682" s="3" t="s">
        <v>277</v>
      </c>
      <c r="H2682" s="3" t="s">
        <v>475</v>
      </c>
      <c r="I2682" s="3" t="s">
        <v>203</v>
      </c>
      <c r="J2682" s="3">
        <v>140.30600000000001</v>
      </c>
      <c r="K2682" s="3">
        <v>14500768</v>
      </c>
      <c r="L2682" s="3" t="s">
        <v>162</v>
      </c>
      <c r="M2682" s="3">
        <v>1</v>
      </c>
      <c r="N2682" s="3" t="s">
        <v>3534</v>
      </c>
      <c r="O2682" s="3" t="s">
        <v>23827</v>
      </c>
      <c r="P2682" s="3" t="s">
        <v>1063</v>
      </c>
      <c r="Q2682" s="3" t="s">
        <v>3548</v>
      </c>
      <c r="R2682" s="5" t="s">
        <v>23828</v>
      </c>
      <c r="S2682" s="3" t="s">
        <v>475</v>
      </c>
      <c r="T2682" s="3" t="s">
        <v>277</v>
      </c>
      <c r="V2682" s="3">
        <v>127</v>
      </c>
      <c r="W2682" s="3">
        <v>127</v>
      </c>
      <c r="X2682" s="3">
        <v>127</v>
      </c>
      <c r="Y2682" s="3">
        <v>2680</v>
      </c>
      <c r="Z2682" s="3" t="s">
        <v>162</v>
      </c>
      <c r="AA2682" s="3">
        <v>400</v>
      </c>
      <c r="AB2682" s="3">
        <v>280</v>
      </c>
      <c r="AC2682" s="3">
        <v>14500768</v>
      </c>
      <c r="AD2682" s="3">
        <v>6034294</v>
      </c>
      <c r="AE2682" s="3" t="s">
        <v>203</v>
      </c>
      <c r="AF2682" s="3">
        <v>8</v>
      </c>
      <c r="AG2682" s="3">
        <v>9</v>
      </c>
    </row>
    <row r="2683" spans="1:33" ht="15.75" customHeight="1" x14ac:dyDescent="0.15">
      <c r="A2683" s="3">
        <v>19528</v>
      </c>
      <c r="B2683" s="3">
        <v>2681</v>
      </c>
      <c r="C2683" s="3">
        <v>7</v>
      </c>
      <c r="D2683" s="3" t="s">
        <v>4275</v>
      </c>
      <c r="E2683" s="3" t="s">
        <v>23829</v>
      </c>
      <c r="F2683" s="3" t="s">
        <v>475</v>
      </c>
      <c r="G2683" s="3" t="s">
        <v>277</v>
      </c>
      <c r="H2683" s="3" t="s">
        <v>991</v>
      </c>
      <c r="I2683" s="3" t="s">
        <v>203</v>
      </c>
      <c r="J2683" s="3">
        <v>140.22139999999999</v>
      </c>
      <c r="K2683" s="3">
        <v>4829580</v>
      </c>
      <c r="L2683" s="3" t="s">
        <v>50</v>
      </c>
      <c r="M2683" s="3">
        <v>3</v>
      </c>
      <c r="N2683" s="3" t="s">
        <v>4275</v>
      </c>
      <c r="O2683" s="3" t="s">
        <v>23829</v>
      </c>
      <c r="P2683" s="3" t="s">
        <v>987</v>
      </c>
      <c r="Q2683" s="3" t="s">
        <v>7636</v>
      </c>
      <c r="R2683" s="5" t="s">
        <v>23831</v>
      </c>
      <c r="S2683" s="3" t="s">
        <v>991</v>
      </c>
      <c r="T2683" s="3" t="s">
        <v>277</v>
      </c>
      <c r="V2683" s="3">
        <v>127</v>
      </c>
      <c r="W2683" s="3">
        <v>127</v>
      </c>
      <c r="X2683" s="3">
        <v>80</v>
      </c>
      <c r="Y2683" s="3">
        <v>2681</v>
      </c>
      <c r="Z2683" s="3" t="s">
        <v>50</v>
      </c>
      <c r="AA2683" s="3">
        <v>7</v>
      </c>
      <c r="AB2683" s="3">
        <v>7</v>
      </c>
      <c r="AC2683" s="3">
        <v>4829580</v>
      </c>
      <c r="AD2683" s="3">
        <v>2010470</v>
      </c>
      <c r="AE2683" s="3" t="s">
        <v>203</v>
      </c>
      <c r="AF2683" s="3">
        <v>11</v>
      </c>
      <c r="AG2683" s="3">
        <v>9</v>
      </c>
    </row>
    <row r="2684" spans="1:33" ht="15.75" customHeight="1" x14ac:dyDescent="0.15">
      <c r="A2684" s="3">
        <v>23983</v>
      </c>
      <c r="B2684" s="3">
        <v>2682</v>
      </c>
      <c r="C2684" s="3">
        <v>1400</v>
      </c>
      <c r="D2684" s="5" t="s">
        <v>4282</v>
      </c>
      <c r="E2684" s="3" t="s">
        <v>23833</v>
      </c>
      <c r="F2684" s="3" t="s">
        <v>143</v>
      </c>
      <c r="G2684" s="3" t="s">
        <v>77</v>
      </c>
      <c r="H2684" s="3" t="s">
        <v>79</v>
      </c>
      <c r="I2684" s="3" t="s">
        <v>79</v>
      </c>
      <c r="J2684" s="3">
        <v>140.1361</v>
      </c>
      <c r="K2684" s="3">
        <v>915843000</v>
      </c>
      <c r="L2684" s="3" t="s">
        <v>356</v>
      </c>
      <c r="M2684" s="3">
        <v>1</v>
      </c>
      <c r="N2684" s="5" t="s">
        <v>4282</v>
      </c>
      <c r="O2684" s="3" t="s">
        <v>23833</v>
      </c>
      <c r="P2684" s="3" t="s">
        <v>104</v>
      </c>
      <c r="Q2684" s="3" t="s">
        <v>6577</v>
      </c>
      <c r="R2684" s="5" t="s">
        <v>23836</v>
      </c>
      <c r="S2684" s="3" t="s">
        <v>79</v>
      </c>
      <c r="T2684" s="3" t="s">
        <v>77</v>
      </c>
      <c r="V2684" s="3">
        <v>91</v>
      </c>
      <c r="W2684" s="3">
        <v>86</v>
      </c>
      <c r="X2684" s="3">
        <v>127</v>
      </c>
      <c r="Y2684" s="3">
        <v>2682</v>
      </c>
      <c r="Z2684" s="3" t="s">
        <v>356</v>
      </c>
      <c r="AA2684" s="3">
        <v>1400</v>
      </c>
      <c r="AB2684" s="3">
        <v>279</v>
      </c>
      <c r="AC2684" s="3">
        <v>915843000</v>
      </c>
      <c r="AD2684" s="3">
        <v>381385000</v>
      </c>
      <c r="AE2684" s="3" t="s">
        <v>79</v>
      </c>
      <c r="AF2684" s="3">
        <v>18</v>
      </c>
      <c r="AG2684" s="3">
        <v>6</v>
      </c>
    </row>
    <row r="2685" spans="1:33" ht="15.75" customHeight="1" x14ac:dyDescent="0.15">
      <c r="A2685" s="3">
        <v>4214</v>
      </c>
      <c r="B2685" s="3">
        <v>2683</v>
      </c>
      <c r="C2685" s="3">
        <v>180</v>
      </c>
      <c r="D2685" s="3" t="s">
        <v>4286</v>
      </c>
      <c r="E2685" s="3" t="s">
        <v>23838</v>
      </c>
      <c r="F2685" s="3" t="s">
        <v>143</v>
      </c>
      <c r="G2685" s="3" t="s">
        <v>77</v>
      </c>
      <c r="H2685" s="3" t="s">
        <v>2653</v>
      </c>
      <c r="I2685" s="3" t="s">
        <v>79</v>
      </c>
      <c r="J2685" s="3">
        <v>139.9365</v>
      </c>
      <c r="K2685" s="3">
        <v>39508707</v>
      </c>
      <c r="L2685" s="3" t="s">
        <v>340</v>
      </c>
      <c r="M2685" s="3">
        <v>5</v>
      </c>
      <c r="N2685" s="3" t="s">
        <v>4286</v>
      </c>
      <c r="O2685" s="3" t="s">
        <v>23838</v>
      </c>
      <c r="P2685" s="3" t="s">
        <v>6508</v>
      </c>
      <c r="Q2685" s="3" t="s">
        <v>6506</v>
      </c>
      <c r="R2685" s="5" t="s">
        <v>23840</v>
      </c>
      <c r="S2685" s="3" t="s">
        <v>2653</v>
      </c>
      <c r="T2685" s="3" t="s">
        <v>77</v>
      </c>
      <c r="V2685" s="3">
        <v>92</v>
      </c>
      <c r="W2685" s="3">
        <v>87</v>
      </c>
      <c r="X2685" s="3">
        <v>59</v>
      </c>
      <c r="Y2685" s="3">
        <v>2683</v>
      </c>
      <c r="Z2685" s="3" t="s">
        <v>340</v>
      </c>
      <c r="AA2685" s="3">
        <v>180</v>
      </c>
      <c r="AB2685" s="3">
        <v>40</v>
      </c>
      <c r="AC2685" s="3">
        <v>39508707</v>
      </c>
      <c r="AD2685" s="3">
        <v>16466317</v>
      </c>
      <c r="AE2685" s="3" t="s">
        <v>79</v>
      </c>
      <c r="AF2685" s="3">
        <v>6</v>
      </c>
      <c r="AG2685" s="3">
        <v>6</v>
      </c>
    </row>
    <row r="2686" spans="1:33" ht="15.75" customHeight="1" x14ac:dyDescent="0.15">
      <c r="A2686" s="3">
        <v>23426</v>
      </c>
      <c r="B2686" s="3">
        <v>2684</v>
      </c>
      <c r="C2686" s="3">
        <v>18</v>
      </c>
      <c r="D2686" s="5" t="s">
        <v>4289</v>
      </c>
      <c r="E2686" s="3" t="s">
        <v>23841</v>
      </c>
      <c r="F2686" s="3" t="s">
        <v>143</v>
      </c>
      <c r="G2686" s="3" t="s">
        <v>77</v>
      </c>
      <c r="H2686" s="3" t="s">
        <v>62</v>
      </c>
      <c r="I2686" s="3" t="s">
        <v>79</v>
      </c>
      <c r="J2686" s="3">
        <v>139.93700000000001</v>
      </c>
      <c r="K2686" s="3">
        <v>2927001</v>
      </c>
      <c r="L2686" s="3" t="s">
        <v>50</v>
      </c>
      <c r="M2686" s="3">
        <v>1</v>
      </c>
      <c r="N2686" s="5" t="s">
        <v>4289</v>
      </c>
      <c r="O2686" s="3" t="s">
        <v>23841</v>
      </c>
      <c r="P2686" s="3" t="s">
        <v>179</v>
      </c>
      <c r="Q2686" s="3" t="s">
        <v>6238</v>
      </c>
      <c r="R2686" s="5" t="s">
        <v>23842</v>
      </c>
      <c r="S2686" s="3" t="s">
        <v>62</v>
      </c>
      <c r="T2686" s="3" t="s">
        <v>77</v>
      </c>
      <c r="V2686" s="3">
        <v>93</v>
      </c>
      <c r="W2686" s="3">
        <v>88</v>
      </c>
      <c r="X2686" s="3">
        <v>81</v>
      </c>
      <c r="Y2686" s="3">
        <v>2684</v>
      </c>
      <c r="Z2686" s="3" t="s">
        <v>50</v>
      </c>
      <c r="AA2686" s="3">
        <v>18</v>
      </c>
      <c r="AB2686" s="3">
        <v>5</v>
      </c>
      <c r="AC2686" s="3">
        <v>2927001</v>
      </c>
      <c r="AD2686" s="3">
        <v>1219904</v>
      </c>
      <c r="AE2686" s="3" t="s">
        <v>79</v>
      </c>
      <c r="AF2686" s="3">
        <v>11</v>
      </c>
      <c r="AG2686" s="3">
        <v>6</v>
      </c>
    </row>
    <row r="2687" spans="1:33" ht="15.75" customHeight="1" x14ac:dyDescent="0.15">
      <c r="A2687" s="3">
        <v>25119</v>
      </c>
      <c r="B2687" s="3">
        <v>2685</v>
      </c>
      <c r="C2687" s="3">
        <v>160</v>
      </c>
      <c r="D2687" s="3" t="s">
        <v>4300</v>
      </c>
      <c r="E2687" s="3" t="s">
        <v>23844</v>
      </c>
      <c r="F2687" s="3" t="s">
        <v>475</v>
      </c>
      <c r="G2687" s="3" t="s">
        <v>277</v>
      </c>
      <c r="H2687" s="3" t="s">
        <v>475</v>
      </c>
      <c r="I2687" s="3" t="s">
        <v>203</v>
      </c>
      <c r="J2687" s="3">
        <v>139.8741</v>
      </c>
      <c r="K2687" s="3">
        <v>61088847</v>
      </c>
      <c r="L2687" s="3" t="s">
        <v>335</v>
      </c>
      <c r="M2687" s="3">
        <v>0</v>
      </c>
      <c r="N2687" s="3" t="s">
        <v>4300</v>
      </c>
      <c r="O2687" s="3" t="s">
        <v>23844</v>
      </c>
      <c r="P2687" s="8">
        <v>37987</v>
      </c>
      <c r="Q2687" s="3" t="s">
        <v>7835</v>
      </c>
      <c r="R2687" s="5" t="s">
        <v>23846</v>
      </c>
      <c r="S2687" s="3" t="s">
        <v>475</v>
      </c>
      <c r="T2687" s="3" t="s">
        <v>277</v>
      </c>
      <c r="V2687" s="3">
        <v>127</v>
      </c>
      <c r="W2687" s="3">
        <v>127</v>
      </c>
      <c r="X2687" s="3">
        <v>84</v>
      </c>
      <c r="Y2687" s="3">
        <v>2685</v>
      </c>
      <c r="Z2687" s="3" t="s">
        <v>335</v>
      </c>
      <c r="AA2687" s="3">
        <v>160</v>
      </c>
      <c r="AB2687" s="3">
        <v>68</v>
      </c>
      <c r="AC2687" s="3">
        <v>61088847</v>
      </c>
      <c r="AD2687" s="3">
        <v>25467046</v>
      </c>
      <c r="AE2687" s="3" t="s">
        <v>203</v>
      </c>
      <c r="AF2687" s="3">
        <v>21</v>
      </c>
      <c r="AG2687" s="3">
        <v>9</v>
      </c>
    </row>
    <row r="2688" spans="1:33" ht="15.75" customHeight="1" x14ac:dyDescent="0.15">
      <c r="A2688" s="3">
        <v>20084</v>
      </c>
      <c r="B2688" s="3">
        <v>2686</v>
      </c>
      <c r="C2688" s="3">
        <v>1425</v>
      </c>
      <c r="D2688" s="3" t="s">
        <v>4306</v>
      </c>
      <c r="E2688" s="3" t="s">
        <v>23847</v>
      </c>
      <c r="F2688" s="3" t="s">
        <v>3068</v>
      </c>
      <c r="G2688" s="3" t="s">
        <v>606</v>
      </c>
      <c r="H2688" s="3" t="s">
        <v>4248</v>
      </c>
      <c r="I2688" s="3" t="s">
        <v>2457</v>
      </c>
      <c r="J2688" s="3">
        <v>139.8733</v>
      </c>
      <c r="K2688" s="3">
        <v>54440982</v>
      </c>
      <c r="L2688" s="3" t="s">
        <v>50</v>
      </c>
      <c r="M2688" s="3">
        <v>2</v>
      </c>
      <c r="N2688" s="3" t="s">
        <v>4306</v>
      </c>
      <c r="O2688" s="3" t="s">
        <v>23847</v>
      </c>
      <c r="P2688" s="3" t="s">
        <v>787</v>
      </c>
      <c r="Q2688" s="3" t="s">
        <v>19864</v>
      </c>
      <c r="R2688" s="5" t="s">
        <v>23849</v>
      </c>
      <c r="S2688" s="3" t="s">
        <v>4248</v>
      </c>
      <c r="T2688" s="3" t="s">
        <v>606</v>
      </c>
      <c r="V2688" s="3">
        <v>61</v>
      </c>
      <c r="W2688" s="3">
        <v>0</v>
      </c>
      <c r="X2688" s="3">
        <v>82</v>
      </c>
      <c r="Y2688" s="3">
        <v>2686</v>
      </c>
      <c r="Z2688" s="3" t="s">
        <v>50</v>
      </c>
      <c r="AA2688" s="3">
        <v>1425</v>
      </c>
      <c r="AB2688" s="3">
        <v>525</v>
      </c>
      <c r="AC2688" s="3">
        <v>54440982</v>
      </c>
      <c r="AD2688" s="3">
        <v>22695724</v>
      </c>
      <c r="AF2688" s="3">
        <v>11</v>
      </c>
      <c r="AG2688" s="3">
        <v>48</v>
      </c>
    </row>
    <row r="2689" spans="1:33" ht="15.75" customHeight="1" x14ac:dyDescent="0.15">
      <c r="A2689" s="3">
        <v>25834</v>
      </c>
      <c r="B2689" s="3">
        <v>2687</v>
      </c>
      <c r="C2689" s="3">
        <v>115</v>
      </c>
      <c r="D2689" s="3" t="s">
        <v>4309</v>
      </c>
      <c r="E2689" s="3" t="s">
        <v>23851</v>
      </c>
      <c r="F2689" s="3" t="s">
        <v>210</v>
      </c>
      <c r="G2689" s="3" t="s">
        <v>114</v>
      </c>
      <c r="H2689" s="3" t="s">
        <v>116</v>
      </c>
      <c r="I2689" s="3" t="s">
        <v>116</v>
      </c>
      <c r="J2689" s="3">
        <v>139.87440000000001</v>
      </c>
      <c r="K2689" s="3">
        <v>19485000</v>
      </c>
      <c r="L2689" s="3" t="s">
        <v>364</v>
      </c>
      <c r="M2689" s="3">
        <v>0</v>
      </c>
      <c r="N2689" s="3" t="s">
        <v>4309</v>
      </c>
      <c r="O2689" s="3" t="s">
        <v>23851</v>
      </c>
      <c r="P2689" s="8">
        <v>36892</v>
      </c>
      <c r="Q2689" s="3" t="s">
        <v>19869</v>
      </c>
      <c r="R2689" s="5" t="s">
        <v>23853</v>
      </c>
      <c r="S2689" s="3" t="s">
        <v>116</v>
      </c>
      <c r="T2689" s="3" t="s">
        <v>114</v>
      </c>
      <c r="V2689" s="3">
        <v>56</v>
      </c>
      <c r="W2689" s="3">
        <v>48</v>
      </c>
      <c r="X2689" s="3">
        <v>115</v>
      </c>
      <c r="Y2689" s="3">
        <v>2687</v>
      </c>
      <c r="Z2689" s="3" t="s">
        <v>364</v>
      </c>
      <c r="AA2689" s="3">
        <v>115</v>
      </c>
      <c r="AB2689" s="3">
        <v>45</v>
      </c>
      <c r="AC2689" s="3">
        <v>19485000</v>
      </c>
      <c r="AD2689" s="3">
        <v>8123000</v>
      </c>
      <c r="AE2689" s="3" t="s">
        <v>116</v>
      </c>
      <c r="AF2689" s="3">
        <v>20</v>
      </c>
      <c r="AG2689" s="3">
        <v>46</v>
      </c>
    </row>
    <row r="2690" spans="1:33" ht="15.75" customHeight="1" x14ac:dyDescent="0.15">
      <c r="A2690" s="3">
        <v>21531</v>
      </c>
      <c r="B2690" s="3">
        <v>2688</v>
      </c>
      <c r="C2690" s="3">
        <v>115</v>
      </c>
      <c r="D2690" s="3" t="s">
        <v>4311</v>
      </c>
      <c r="E2690" s="3" t="s">
        <v>23855</v>
      </c>
      <c r="F2690" s="3" t="s">
        <v>1072</v>
      </c>
      <c r="G2690" s="3" t="s">
        <v>575</v>
      </c>
      <c r="H2690" s="3" t="s">
        <v>1375</v>
      </c>
      <c r="I2690" s="3" t="s">
        <v>1375</v>
      </c>
      <c r="J2690" s="3">
        <v>139.8458</v>
      </c>
      <c r="K2690" s="3">
        <v>17035582</v>
      </c>
      <c r="L2690" s="3" t="s">
        <v>59</v>
      </c>
      <c r="M2690" s="3">
        <v>2</v>
      </c>
      <c r="N2690" s="3" t="s">
        <v>4311</v>
      </c>
      <c r="O2690" s="3" t="s">
        <v>23855</v>
      </c>
      <c r="P2690" s="3" t="s">
        <v>1000</v>
      </c>
      <c r="Q2690" s="3" t="s">
        <v>19873</v>
      </c>
      <c r="R2690" s="5" t="s">
        <v>23857</v>
      </c>
      <c r="S2690" s="3" t="s">
        <v>1375</v>
      </c>
      <c r="T2690" s="3" t="s">
        <v>575</v>
      </c>
      <c r="V2690" s="3">
        <v>60</v>
      </c>
      <c r="W2690" s="3">
        <v>50</v>
      </c>
      <c r="X2690" s="3">
        <v>127</v>
      </c>
      <c r="Y2690" s="3">
        <v>2688</v>
      </c>
      <c r="Z2690" s="3" t="s">
        <v>59</v>
      </c>
      <c r="AA2690" s="3">
        <v>115</v>
      </c>
      <c r="AB2690" s="3">
        <v>5</v>
      </c>
      <c r="AC2690" s="3">
        <v>17035582</v>
      </c>
      <c r="AD2690" s="3">
        <v>7102724</v>
      </c>
      <c r="AE2690" s="3" t="s">
        <v>1375</v>
      </c>
      <c r="AF2690" s="3">
        <v>17</v>
      </c>
      <c r="AG2690" s="3">
        <v>23</v>
      </c>
    </row>
    <row r="2691" spans="1:33" ht="15.75" customHeight="1" x14ac:dyDescent="0.15">
      <c r="A2691" s="3">
        <v>21471</v>
      </c>
      <c r="B2691" s="3">
        <v>2689</v>
      </c>
      <c r="C2691" s="3">
        <v>371</v>
      </c>
      <c r="D2691" s="3" t="s">
        <v>4321</v>
      </c>
      <c r="E2691" s="3" t="s">
        <v>23859</v>
      </c>
      <c r="F2691" s="3" t="s">
        <v>1438</v>
      </c>
      <c r="G2691" s="3" t="s">
        <v>495</v>
      </c>
      <c r="H2691" s="3" t="s">
        <v>14147</v>
      </c>
      <c r="I2691" s="3" t="s">
        <v>2682</v>
      </c>
      <c r="J2691" s="3">
        <v>139.84280000000001</v>
      </c>
      <c r="K2691" s="3">
        <v>61347000</v>
      </c>
      <c r="L2691" s="3" t="s">
        <v>221</v>
      </c>
      <c r="M2691" s="3">
        <v>2</v>
      </c>
      <c r="N2691" s="3" t="s">
        <v>4321</v>
      </c>
      <c r="O2691" s="3" t="s">
        <v>23859</v>
      </c>
      <c r="P2691" s="3" t="s">
        <v>787</v>
      </c>
      <c r="Q2691" s="3" t="s">
        <v>19879</v>
      </c>
      <c r="R2691" s="5" t="s">
        <v>23861</v>
      </c>
      <c r="S2691" s="3" t="s">
        <v>14147</v>
      </c>
      <c r="T2691" s="3" t="s">
        <v>495</v>
      </c>
      <c r="V2691" s="3">
        <v>74</v>
      </c>
      <c r="W2691" s="3">
        <v>23</v>
      </c>
      <c r="X2691" s="3">
        <v>127</v>
      </c>
      <c r="Y2691" s="3">
        <v>2689</v>
      </c>
      <c r="Z2691" s="3" t="s">
        <v>221</v>
      </c>
      <c r="AA2691" s="3">
        <v>371</v>
      </c>
      <c r="AB2691" s="3">
        <v>54</v>
      </c>
      <c r="AC2691" s="3">
        <v>61347000</v>
      </c>
      <c r="AD2691" s="3">
        <v>25578000</v>
      </c>
      <c r="AE2691" s="3" t="s">
        <v>2682</v>
      </c>
      <c r="AF2691" s="3">
        <v>2</v>
      </c>
      <c r="AG2691" s="3">
        <v>79</v>
      </c>
    </row>
    <row r="2692" spans="1:33" ht="15.75" customHeight="1" x14ac:dyDescent="0.15">
      <c r="A2692" s="3">
        <v>25608</v>
      </c>
      <c r="B2692" s="3">
        <v>2690</v>
      </c>
      <c r="C2692" s="3">
        <v>31</v>
      </c>
      <c r="D2692" s="3" t="s">
        <v>4333</v>
      </c>
      <c r="E2692" s="3" t="s">
        <v>23863</v>
      </c>
      <c r="F2692" s="3" t="s">
        <v>6728</v>
      </c>
      <c r="G2692" s="3" t="s">
        <v>803</v>
      </c>
      <c r="H2692" s="3" t="s">
        <v>14149</v>
      </c>
      <c r="I2692" s="3" t="s">
        <v>8005</v>
      </c>
      <c r="J2692" s="3">
        <v>139.7475</v>
      </c>
      <c r="K2692" s="3">
        <v>39174349</v>
      </c>
      <c r="L2692" s="3" t="s">
        <v>478</v>
      </c>
      <c r="M2692" s="3">
        <v>0</v>
      </c>
      <c r="N2692" s="3" t="s">
        <v>4333</v>
      </c>
      <c r="O2692" s="3" t="s">
        <v>23863</v>
      </c>
      <c r="P2692" s="8">
        <v>39448</v>
      </c>
      <c r="Q2692" s="3" t="s">
        <v>19886</v>
      </c>
      <c r="R2692" s="5" t="s">
        <v>23865</v>
      </c>
      <c r="S2692" s="3" t="s">
        <v>14149</v>
      </c>
      <c r="T2692" s="3" t="s">
        <v>803</v>
      </c>
      <c r="V2692" s="3">
        <v>13</v>
      </c>
      <c r="W2692" s="3">
        <v>0</v>
      </c>
      <c r="X2692" s="3">
        <v>69</v>
      </c>
      <c r="Y2692" s="3">
        <v>2690</v>
      </c>
      <c r="Z2692" s="3" t="s">
        <v>478</v>
      </c>
      <c r="AA2692" s="3">
        <v>31</v>
      </c>
      <c r="AB2692" s="3">
        <v>18</v>
      </c>
      <c r="AC2692" s="3">
        <v>39174349</v>
      </c>
      <c r="AD2692" s="3">
        <v>16339834</v>
      </c>
      <c r="AF2692" s="3">
        <v>15</v>
      </c>
      <c r="AG2692" s="3">
        <v>97</v>
      </c>
    </row>
    <row r="2693" spans="1:33" ht="15.75" customHeight="1" x14ac:dyDescent="0.15">
      <c r="A2693" s="3">
        <v>18263</v>
      </c>
      <c r="B2693" s="3">
        <v>2691</v>
      </c>
      <c r="C2693" s="3">
        <v>276</v>
      </c>
      <c r="D2693" s="3" t="s">
        <v>4342</v>
      </c>
      <c r="E2693" s="3" t="s">
        <v>23866</v>
      </c>
      <c r="F2693" s="3" t="s">
        <v>1620</v>
      </c>
      <c r="G2693" s="3" t="s">
        <v>412</v>
      </c>
      <c r="H2693" s="3" t="s">
        <v>742</v>
      </c>
      <c r="I2693" s="15"/>
      <c r="J2693" s="3">
        <v>139.72219999999999</v>
      </c>
      <c r="K2693" s="3">
        <v>47516307</v>
      </c>
      <c r="L2693" s="3" t="s">
        <v>526</v>
      </c>
      <c r="M2693" s="3">
        <v>4</v>
      </c>
      <c r="N2693" s="3" t="s">
        <v>4342</v>
      </c>
      <c r="O2693" s="3" t="s">
        <v>23866</v>
      </c>
      <c r="P2693" s="3" t="s">
        <v>381</v>
      </c>
      <c r="Q2693" s="3" t="s">
        <v>19888</v>
      </c>
      <c r="R2693" s="5" t="s">
        <v>23868</v>
      </c>
      <c r="S2693" s="3" t="s">
        <v>742</v>
      </c>
      <c r="T2693" s="3" t="s">
        <v>412</v>
      </c>
      <c r="V2693" s="3">
        <v>117</v>
      </c>
      <c r="W2693" s="3">
        <v>0</v>
      </c>
      <c r="X2693" s="3">
        <v>40</v>
      </c>
      <c r="Y2693" s="3">
        <v>2691</v>
      </c>
      <c r="Z2693" s="3" t="s">
        <v>526</v>
      </c>
      <c r="AA2693" s="3">
        <v>276</v>
      </c>
      <c r="AB2693" s="3">
        <v>104</v>
      </c>
      <c r="AC2693" s="3">
        <v>47516307</v>
      </c>
      <c r="AD2693" s="3">
        <v>19821408</v>
      </c>
      <c r="AF2693" s="3">
        <v>19</v>
      </c>
      <c r="AG2693" s="3">
        <v>373</v>
      </c>
    </row>
    <row r="2694" spans="1:33" ht="15.75" customHeight="1" x14ac:dyDescent="0.15">
      <c r="A2694" s="3">
        <v>24295</v>
      </c>
      <c r="B2694" s="3">
        <v>2692</v>
      </c>
      <c r="C2694" s="3">
        <v>32</v>
      </c>
      <c r="D2694" s="3" t="s">
        <v>4345</v>
      </c>
      <c r="E2694" s="3" t="s">
        <v>23869</v>
      </c>
      <c r="F2694" s="3" t="s">
        <v>855</v>
      </c>
      <c r="G2694" s="3" t="s">
        <v>292</v>
      </c>
      <c r="H2694" s="3" t="s">
        <v>6775</v>
      </c>
      <c r="I2694" s="3" t="s">
        <v>7069</v>
      </c>
      <c r="J2694" s="3">
        <v>139.6464</v>
      </c>
      <c r="K2694" s="3">
        <v>4330921</v>
      </c>
      <c r="L2694" s="3" t="s">
        <v>71</v>
      </c>
      <c r="M2694" s="3">
        <v>1</v>
      </c>
      <c r="N2694" s="3" t="s">
        <v>4345</v>
      </c>
      <c r="O2694" s="3" t="s">
        <v>23869</v>
      </c>
      <c r="P2694" s="3" t="s">
        <v>1000</v>
      </c>
      <c r="Q2694" s="3" t="s">
        <v>19895</v>
      </c>
      <c r="R2694" s="5" t="s">
        <v>23870</v>
      </c>
      <c r="S2694" s="3" t="s">
        <v>6775</v>
      </c>
      <c r="T2694" s="3" t="s">
        <v>292</v>
      </c>
      <c r="V2694" s="3">
        <v>94</v>
      </c>
      <c r="W2694" s="3">
        <v>0</v>
      </c>
      <c r="X2694" s="3">
        <v>127</v>
      </c>
      <c r="Y2694" s="3">
        <v>2692</v>
      </c>
      <c r="Z2694" s="3" t="s">
        <v>71</v>
      </c>
      <c r="AA2694" s="3">
        <v>32</v>
      </c>
      <c r="AB2694" s="3">
        <v>20</v>
      </c>
      <c r="AC2694" s="3">
        <v>4330921</v>
      </c>
      <c r="AD2694" s="3">
        <v>1807213</v>
      </c>
      <c r="AF2694" s="3">
        <v>5</v>
      </c>
      <c r="AG2694" s="3">
        <v>112</v>
      </c>
    </row>
    <row r="2695" spans="1:33" ht="15.75" customHeight="1" x14ac:dyDescent="0.15">
      <c r="A2695" s="3">
        <v>25609</v>
      </c>
      <c r="B2695" s="3">
        <v>2693</v>
      </c>
      <c r="C2695" s="3">
        <v>19</v>
      </c>
      <c r="D2695" s="3" t="s">
        <v>4349</v>
      </c>
      <c r="E2695" s="3" t="s">
        <v>23871</v>
      </c>
      <c r="F2695" s="3" t="s">
        <v>1009</v>
      </c>
      <c r="G2695" s="3" t="s">
        <v>403</v>
      </c>
      <c r="H2695" s="3" t="s">
        <v>2656</v>
      </c>
      <c r="I2695" s="3" t="s">
        <v>1898</v>
      </c>
      <c r="J2695" s="3">
        <v>139.4914</v>
      </c>
      <c r="K2695" s="3">
        <v>10261129</v>
      </c>
      <c r="L2695" s="3" t="s">
        <v>398</v>
      </c>
      <c r="M2695" s="3">
        <v>0</v>
      </c>
      <c r="N2695" s="3" t="s">
        <v>4349</v>
      </c>
      <c r="O2695" s="3" t="s">
        <v>23871</v>
      </c>
      <c r="P2695" s="8">
        <v>38353</v>
      </c>
      <c r="Q2695" s="3" t="s">
        <v>19900</v>
      </c>
      <c r="R2695" s="5" t="s">
        <v>23872</v>
      </c>
      <c r="S2695" s="3" t="s">
        <v>2656</v>
      </c>
      <c r="T2695" s="3" t="s">
        <v>403</v>
      </c>
      <c r="V2695" s="3">
        <v>84</v>
      </c>
      <c r="W2695" s="3">
        <v>0</v>
      </c>
      <c r="X2695" s="3">
        <v>25</v>
      </c>
      <c r="Y2695" s="3">
        <v>2693</v>
      </c>
      <c r="Z2695" s="3" t="s">
        <v>398</v>
      </c>
      <c r="AA2695" s="3">
        <v>19</v>
      </c>
      <c r="AB2695" s="3">
        <v>13</v>
      </c>
      <c r="AC2695" s="3">
        <v>10261129</v>
      </c>
      <c r="AD2695" s="3">
        <v>4284550</v>
      </c>
      <c r="AF2695" s="3">
        <v>1</v>
      </c>
      <c r="AG2695" s="3">
        <v>59</v>
      </c>
    </row>
    <row r="2696" spans="1:33" ht="15.75" customHeight="1" x14ac:dyDescent="0.15">
      <c r="A2696" s="3">
        <v>23338</v>
      </c>
      <c r="B2696" s="3">
        <v>2694</v>
      </c>
      <c r="C2696" s="3">
        <v>65</v>
      </c>
      <c r="D2696" s="3" t="s">
        <v>4352</v>
      </c>
      <c r="E2696" s="3" t="s">
        <v>23873</v>
      </c>
      <c r="F2696" s="3" t="s">
        <v>143</v>
      </c>
      <c r="G2696" s="3" t="s">
        <v>77</v>
      </c>
      <c r="H2696" s="3" t="s">
        <v>8600</v>
      </c>
      <c r="I2696" s="3" t="s">
        <v>8563</v>
      </c>
      <c r="J2696" s="3">
        <v>139.34950000000001</v>
      </c>
      <c r="K2696" s="3">
        <v>9976434</v>
      </c>
      <c r="L2696" s="3" t="s">
        <v>538</v>
      </c>
      <c r="M2696" s="3">
        <v>1</v>
      </c>
      <c r="N2696" s="3" t="s">
        <v>4352</v>
      </c>
      <c r="O2696" s="3" t="s">
        <v>23873</v>
      </c>
      <c r="P2696" s="3" t="s">
        <v>91</v>
      </c>
      <c r="Q2696" s="3" t="s">
        <v>8597</v>
      </c>
      <c r="R2696" s="5" t="s">
        <v>23874</v>
      </c>
      <c r="S2696" s="3" t="s">
        <v>8600</v>
      </c>
      <c r="T2696" s="3" t="s">
        <v>77</v>
      </c>
      <c r="V2696" s="3">
        <v>94</v>
      </c>
      <c r="W2696" s="3">
        <v>0</v>
      </c>
      <c r="X2696" s="3">
        <v>87</v>
      </c>
      <c r="Y2696" s="3">
        <v>2694</v>
      </c>
      <c r="Z2696" s="3" t="s">
        <v>538</v>
      </c>
      <c r="AA2696" s="3">
        <v>65</v>
      </c>
      <c r="AB2696" s="3">
        <v>30</v>
      </c>
      <c r="AC2696" s="3">
        <v>9976434</v>
      </c>
      <c r="AD2696" s="3">
        <v>4168145</v>
      </c>
      <c r="AF2696" s="3">
        <v>3</v>
      </c>
      <c r="AG2696" s="3">
        <v>109</v>
      </c>
    </row>
    <row r="2697" spans="1:33" ht="15.75" customHeight="1" x14ac:dyDescent="0.15">
      <c r="A2697" s="3">
        <v>581</v>
      </c>
      <c r="B2697" s="3">
        <v>2695</v>
      </c>
      <c r="C2697" s="3">
        <v>112</v>
      </c>
      <c r="D2697" s="3" t="s">
        <v>4354</v>
      </c>
      <c r="E2697" s="3" t="s">
        <v>23876</v>
      </c>
      <c r="F2697" s="3" t="s">
        <v>36</v>
      </c>
      <c r="G2697" s="3" t="s">
        <v>37</v>
      </c>
      <c r="H2697" s="3" t="s">
        <v>2190</v>
      </c>
      <c r="I2697" s="3" t="s">
        <v>39</v>
      </c>
      <c r="J2697" s="3">
        <v>139.26759999999999</v>
      </c>
      <c r="K2697" s="3">
        <v>17037730</v>
      </c>
      <c r="L2697" s="3" t="s">
        <v>162</v>
      </c>
      <c r="M2697" s="3">
        <v>3</v>
      </c>
      <c r="N2697" s="3" t="s">
        <v>4354</v>
      </c>
      <c r="O2697" s="3" t="s">
        <v>23876</v>
      </c>
      <c r="P2697" s="3" t="s">
        <v>1063</v>
      </c>
      <c r="Q2697" s="3" t="s">
        <v>11723</v>
      </c>
      <c r="R2697" s="5" t="s">
        <v>23877</v>
      </c>
      <c r="S2697" s="3" t="s">
        <v>2190</v>
      </c>
      <c r="T2697" s="3" t="s">
        <v>37</v>
      </c>
      <c r="V2697" s="3">
        <v>127</v>
      </c>
      <c r="W2697" s="3">
        <v>127</v>
      </c>
      <c r="X2697" s="3">
        <v>127</v>
      </c>
      <c r="Y2697" s="3">
        <v>2695</v>
      </c>
      <c r="Z2697" s="3" t="s">
        <v>162</v>
      </c>
      <c r="AA2697" s="3">
        <v>112</v>
      </c>
      <c r="AB2697" s="3">
        <v>41</v>
      </c>
      <c r="AC2697" s="3">
        <v>17037730</v>
      </c>
      <c r="AD2697" s="3">
        <v>7120783</v>
      </c>
      <c r="AE2697" s="3" t="s">
        <v>39</v>
      </c>
      <c r="AF2697" s="3">
        <v>8</v>
      </c>
      <c r="AG2697" s="3">
        <v>2</v>
      </c>
    </row>
    <row r="2698" spans="1:33" ht="15.75" customHeight="1" x14ac:dyDescent="0.15">
      <c r="A2698" s="3">
        <v>18577</v>
      </c>
      <c r="B2698" s="3">
        <v>2696</v>
      </c>
      <c r="C2698" s="3">
        <v>923</v>
      </c>
      <c r="D2698" s="3" t="s">
        <v>4357</v>
      </c>
      <c r="E2698" s="3" t="s">
        <v>23879</v>
      </c>
      <c r="F2698" s="3" t="s">
        <v>269</v>
      </c>
      <c r="G2698" s="3" t="s">
        <v>133</v>
      </c>
      <c r="H2698" s="3" t="s">
        <v>189</v>
      </c>
      <c r="I2698" s="3" t="s">
        <v>190</v>
      </c>
      <c r="J2698" s="3">
        <v>139.25409999999999</v>
      </c>
      <c r="K2698" s="3">
        <v>19564619</v>
      </c>
      <c r="L2698" s="3" t="s">
        <v>101</v>
      </c>
      <c r="M2698" s="3">
        <v>4</v>
      </c>
      <c r="N2698" s="3" t="s">
        <v>4357</v>
      </c>
      <c r="O2698" s="3" t="s">
        <v>23879</v>
      </c>
      <c r="P2698" s="3" t="s">
        <v>104</v>
      </c>
      <c r="Q2698" s="3" t="s">
        <v>19916</v>
      </c>
      <c r="R2698" s="5" t="s">
        <v>23880</v>
      </c>
      <c r="S2698" s="3" t="s">
        <v>189</v>
      </c>
      <c r="T2698" s="3" t="s">
        <v>133</v>
      </c>
      <c r="V2698" s="3">
        <v>78</v>
      </c>
      <c r="W2698" s="3">
        <v>0</v>
      </c>
      <c r="X2698" s="3">
        <v>127</v>
      </c>
      <c r="Y2698" s="3">
        <v>2696</v>
      </c>
      <c r="Z2698" s="3" t="s">
        <v>101</v>
      </c>
      <c r="AA2698" s="3">
        <v>923</v>
      </c>
      <c r="AB2698" s="3">
        <v>250</v>
      </c>
      <c r="AC2698" s="3">
        <v>19564619</v>
      </c>
      <c r="AD2698" s="3">
        <v>8177339</v>
      </c>
      <c r="AF2698" s="3">
        <v>10</v>
      </c>
      <c r="AG2698" s="3">
        <v>36</v>
      </c>
    </row>
    <row r="2699" spans="1:33" ht="15.75" customHeight="1" x14ac:dyDescent="0.15">
      <c r="A2699" s="3">
        <v>2482</v>
      </c>
      <c r="B2699" s="3">
        <v>2697</v>
      </c>
      <c r="C2699" s="3">
        <v>481</v>
      </c>
      <c r="D2699" s="3" t="s">
        <v>4363</v>
      </c>
      <c r="E2699" s="3" t="s">
        <v>23882</v>
      </c>
      <c r="F2699" s="3" t="s">
        <v>4272</v>
      </c>
      <c r="G2699" s="3" t="s">
        <v>780</v>
      </c>
      <c r="H2699" s="3" t="s">
        <v>2403</v>
      </c>
      <c r="I2699" s="3" t="s">
        <v>19925</v>
      </c>
      <c r="J2699" s="3">
        <v>139.0839</v>
      </c>
      <c r="K2699" s="3">
        <v>119262999</v>
      </c>
      <c r="L2699" s="3" t="s">
        <v>478</v>
      </c>
      <c r="M2699" s="3">
        <v>7</v>
      </c>
      <c r="N2699" s="3" t="s">
        <v>4363</v>
      </c>
      <c r="O2699" s="3" t="s">
        <v>23882</v>
      </c>
      <c r="P2699" s="3" t="s">
        <v>541</v>
      </c>
      <c r="Q2699" s="3" t="s">
        <v>19922</v>
      </c>
      <c r="R2699" s="5" t="s">
        <v>23884</v>
      </c>
      <c r="S2699" s="3" t="s">
        <v>2403</v>
      </c>
      <c r="T2699" s="3" t="s">
        <v>780</v>
      </c>
      <c r="V2699" s="3">
        <v>17</v>
      </c>
      <c r="W2699" s="3">
        <v>0</v>
      </c>
      <c r="X2699" s="3">
        <v>70</v>
      </c>
      <c r="Y2699" s="3">
        <v>2697</v>
      </c>
      <c r="Z2699" s="3" t="s">
        <v>478</v>
      </c>
      <c r="AA2699" s="3">
        <v>481</v>
      </c>
      <c r="AB2699" s="3">
        <v>172</v>
      </c>
      <c r="AC2699" s="3">
        <v>119262999</v>
      </c>
      <c r="AD2699" s="3">
        <v>49883321</v>
      </c>
      <c r="AF2699" s="3">
        <v>15</v>
      </c>
      <c r="AG2699" s="3">
        <v>132</v>
      </c>
    </row>
    <row r="2700" spans="1:33" ht="15.75" customHeight="1" x14ac:dyDescent="0.15">
      <c r="A2700" s="3">
        <v>25489</v>
      </c>
      <c r="B2700" s="3">
        <v>2698</v>
      </c>
      <c r="C2700" s="3">
        <v>276</v>
      </c>
      <c r="D2700" s="3" t="s">
        <v>4367</v>
      </c>
      <c r="E2700" s="3" t="s">
        <v>23886</v>
      </c>
      <c r="F2700" s="3" t="s">
        <v>4372</v>
      </c>
      <c r="G2700" s="3" t="s">
        <v>806</v>
      </c>
      <c r="H2700" s="3" t="s">
        <v>2347</v>
      </c>
      <c r="I2700" s="3" t="s">
        <v>79</v>
      </c>
      <c r="J2700" s="3">
        <v>139.041</v>
      </c>
      <c r="K2700" s="3">
        <v>5115000</v>
      </c>
      <c r="L2700" s="3" t="s">
        <v>71</v>
      </c>
      <c r="M2700" s="3">
        <v>0</v>
      </c>
      <c r="N2700" s="3" t="s">
        <v>4367</v>
      </c>
      <c r="O2700" s="3" t="s">
        <v>23886</v>
      </c>
      <c r="P2700" s="8">
        <v>38718</v>
      </c>
      <c r="Q2700" s="3" t="s">
        <v>19929</v>
      </c>
      <c r="R2700" s="5" t="s">
        <v>23888</v>
      </c>
      <c r="S2700" s="3" t="s">
        <v>2347</v>
      </c>
      <c r="T2700" s="3" t="s">
        <v>806</v>
      </c>
      <c r="V2700" s="3">
        <v>10</v>
      </c>
      <c r="W2700" s="3">
        <v>89</v>
      </c>
      <c r="X2700" s="3">
        <v>127</v>
      </c>
      <c r="Y2700" s="3">
        <v>2698</v>
      </c>
      <c r="Z2700" s="3" t="s">
        <v>71</v>
      </c>
      <c r="AA2700" s="3">
        <v>276</v>
      </c>
      <c r="AB2700" s="3">
        <v>6</v>
      </c>
      <c r="AC2700" s="3">
        <v>5115000</v>
      </c>
      <c r="AD2700" s="3">
        <v>2139800</v>
      </c>
      <c r="AE2700" s="3" t="s">
        <v>79</v>
      </c>
      <c r="AF2700" s="3">
        <v>5</v>
      </c>
      <c r="AG2700" s="3">
        <v>6</v>
      </c>
    </row>
    <row r="2701" spans="1:33" ht="15.75" customHeight="1" x14ac:dyDescent="0.15">
      <c r="A2701" s="3">
        <v>23966</v>
      </c>
      <c r="B2701" s="3">
        <v>2699</v>
      </c>
      <c r="C2701" s="3">
        <v>8</v>
      </c>
      <c r="D2701" s="3" t="s">
        <v>4370</v>
      </c>
      <c r="E2701" s="3" t="s">
        <v>23890</v>
      </c>
      <c r="F2701" s="3" t="s">
        <v>6767</v>
      </c>
      <c r="G2701" s="3" t="s">
        <v>796</v>
      </c>
      <c r="H2701" s="3" t="s">
        <v>4456</v>
      </c>
      <c r="I2701" s="3" t="s">
        <v>4522</v>
      </c>
      <c r="J2701" s="3">
        <v>139.02209999999999</v>
      </c>
      <c r="K2701" s="3">
        <v>7675000</v>
      </c>
      <c r="L2701" s="3" t="s">
        <v>71</v>
      </c>
      <c r="M2701" s="3">
        <v>1</v>
      </c>
      <c r="N2701" s="3" t="s">
        <v>4370</v>
      </c>
      <c r="O2701" s="3" t="s">
        <v>23890</v>
      </c>
      <c r="P2701" s="3" t="s">
        <v>1063</v>
      </c>
      <c r="Q2701" s="3" t="s">
        <v>19934</v>
      </c>
      <c r="R2701" s="5" t="s">
        <v>23892</v>
      </c>
      <c r="S2701" s="3" t="s">
        <v>4456</v>
      </c>
      <c r="T2701" s="3" t="s">
        <v>796</v>
      </c>
      <c r="V2701" s="3">
        <v>19</v>
      </c>
      <c r="W2701" s="3">
        <v>0</v>
      </c>
      <c r="X2701" s="3">
        <v>127</v>
      </c>
      <c r="Y2701" s="3">
        <v>2699</v>
      </c>
      <c r="Z2701" s="3" t="s">
        <v>71</v>
      </c>
      <c r="AA2701" s="3">
        <v>8</v>
      </c>
      <c r="AB2701" s="3">
        <v>6</v>
      </c>
      <c r="AC2701" s="3">
        <v>7675000</v>
      </c>
      <c r="AD2701" s="3">
        <v>3211000</v>
      </c>
      <c r="AF2701" s="3">
        <v>5</v>
      </c>
      <c r="AG2701" s="3">
        <v>57</v>
      </c>
    </row>
    <row r="2702" spans="1:33" ht="15.75" customHeight="1" x14ac:dyDescent="0.15">
      <c r="A2702" s="3">
        <v>20115</v>
      </c>
      <c r="B2702" s="3">
        <v>2700</v>
      </c>
      <c r="C2702" s="3">
        <v>18</v>
      </c>
      <c r="D2702" s="3" t="s">
        <v>4373</v>
      </c>
      <c r="E2702" s="3" t="s">
        <v>23894</v>
      </c>
      <c r="F2702" s="3" t="s">
        <v>4372</v>
      </c>
      <c r="G2702" s="3" t="s">
        <v>806</v>
      </c>
      <c r="H2702" s="3" t="s">
        <v>12751</v>
      </c>
      <c r="I2702" s="3" t="s">
        <v>79</v>
      </c>
      <c r="J2702" s="3">
        <v>138.95089999999999</v>
      </c>
      <c r="K2702" s="3">
        <v>17993000</v>
      </c>
      <c r="L2702" s="3" t="s">
        <v>538</v>
      </c>
      <c r="M2702" s="3">
        <v>3</v>
      </c>
      <c r="N2702" s="3" t="s">
        <v>4373</v>
      </c>
      <c r="O2702" s="3" t="s">
        <v>23894</v>
      </c>
      <c r="P2702" s="3" t="s">
        <v>787</v>
      </c>
      <c r="Q2702" s="3" t="s">
        <v>19941</v>
      </c>
      <c r="R2702" s="5" t="s">
        <v>23895</v>
      </c>
      <c r="S2702" s="3" t="s">
        <v>12751</v>
      </c>
      <c r="T2702" s="3" t="s">
        <v>806</v>
      </c>
      <c r="V2702" s="3">
        <v>11</v>
      </c>
      <c r="W2702" s="3">
        <v>90</v>
      </c>
      <c r="X2702" s="3">
        <v>88</v>
      </c>
      <c r="Y2702" s="3">
        <v>2700</v>
      </c>
      <c r="Z2702" s="3" t="s">
        <v>538</v>
      </c>
      <c r="AA2702" s="3">
        <v>18</v>
      </c>
      <c r="AB2702" s="3">
        <v>13</v>
      </c>
      <c r="AC2702" s="3">
        <v>17993000</v>
      </c>
      <c r="AD2702" s="3">
        <v>7530000</v>
      </c>
      <c r="AE2702" s="3" t="s">
        <v>79</v>
      </c>
      <c r="AF2702" s="3">
        <v>3</v>
      </c>
      <c r="AG2702" s="3">
        <v>6</v>
      </c>
    </row>
    <row r="2703" spans="1:33" ht="15.75" customHeight="1" x14ac:dyDescent="0.15">
      <c r="A2703" s="3">
        <v>21490</v>
      </c>
      <c r="B2703" s="3">
        <v>2701</v>
      </c>
      <c r="C2703" s="3">
        <v>28</v>
      </c>
      <c r="D2703" s="3" t="s">
        <v>4393</v>
      </c>
      <c r="E2703" s="3" t="s">
        <v>23896</v>
      </c>
      <c r="F2703" s="3" t="s">
        <v>36</v>
      </c>
      <c r="G2703" s="3" t="s">
        <v>37</v>
      </c>
      <c r="H2703" s="3" t="s">
        <v>188</v>
      </c>
      <c r="I2703" s="3" t="s">
        <v>69</v>
      </c>
      <c r="J2703" s="3">
        <v>138.9529</v>
      </c>
      <c r="K2703" s="3">
        <v>7091865</v>
      </c>
      <c r="L2703" s="3" t="s">
        <v>59</v>
      </c>
      <c r="M2703" s="3">
        <v>2</v>
      </c>
      <c r="N2703" s="3" t="s">
        <v>4393</v>
      </c>
      <c r="O2703" s="3" t="s">
        <v>23896</v>
      </c>
      <c r="P2703" s="3" t="s">
        <v>987</v>
      </c>
      <c r="Q2703" s="3" t="s">
        <v>4607</v>
      </c>
      <c r="R2703" s="5" t="s">
        <v>23897</v>
      </c>
      <c r="S2703" s="3" t="s">
        <v>188</v>
      </c>
      <c r="T2703" s="3" t="s">
        <v>37</v>
      </c>
      <c r="V2703" s="3">
        <v>127</v>
      </c>
      <c r="W2703" s="3">
        <v>33</v>
      </c>
      <c r="X2703" s="3">
        <v>127</v>
      </c>
      <c r="Y2703" s="3">
        <v>2701</v>
      </c>
      <c r="Z2703" s="3" t="s">
        <v>59</v>
      </c>
      <c r="AA2703" s="3">
        <v>28</v>
      </c>
      <c r="AB2703" s="3">
        <v>15</v>
      </c>
      <c r="AC2703" s="3">
        <v>7091865</v>
      </c>
      <c r="AD2703" s="3">
        <v>2967892</v>
      </c>
      <c r="AE2703" s="3" t="s">
        <v>69</v>
      </c>
      <c r="AF2703" s="3">
        <v>17</v>
      </c>
      <c r="AG2703" s="3">
        <v>20</v>
      </c>
    </row>
    <row r="2704" spans="1:33" ht="15.75" customHeight="1" x14ac:dyDescent="0.15">
      <c r="A2704" s="3">
        <v>1954</v>
      </c>
      <c r="B2704" s="3">
        <v>2702</v>
      </c>
      <c r="C2704" s="3">
        <v>200</v>
      </c>
      <c r="D2704" s="3" t="s">
        <v>4395</v>
      </c>
      <c r="E2704" s="3" t="s">
        <v>23898</v>
      </c>
      <c r="F2704" s="3" t="s">
        <v>143</v>
      </c>
      <c r="G2704" s="3" t="s">
        <v>77</v>
      </c>
      <c r="H2704" s="3" t="s">
        <v>2403</v>
      </c>
      <c r="I2704" s="3" t="s">
        <v>79</v>
      </c>
      <c r="J2704" s="3">
        <v>138.6337</v>
      </c>
      <c r="K2704" s="3">
        <v>96544023</v>
      </c>
      <c r="L2704" s="3" t="s">
        <v>162</v>
      </c>
      <c r="M2704" s="3">
        <v>6</v>
      </c>
      <c r="N2704" s="3" t="s">
        <v>4395</v>
      </c>
      <c r="O2704" s="3" t="s">
        <v>23898</v>
      </c>
      <c r="P2704" s="3" t="s">
        <v>541</v>
      </c>
      <c r="Q2704" s="3" t="s">
        <v>6419</v>
      </c>
      <c r="R2704" s="5" t="s">
        <v>23899</v>
      </c>
      <c r="S2704" s="3" t="s">
        <v>2403</v>
      </c>
      <c r="T2704" s="3" t="s">
        <v>77</v>
      </c>
      <c r="V2704" s="3">
        <v>95</v>
      </c>
      <c r="W2704" s="3">
        <v>91</v>
      </c>
      <c r="X2704" s="3">
        <v>127</v>
      </c>
      <c r="Y2704" s="3">
        <v>2702</v>
      </c>
      <c r="Z2704" s="3" t="s">
        <v>162</v>
      </c>
      <c r="AA2704" s="3">
        <v>200</v>
      </c>
      <c r="AB2704" s="3">
        <v>40</v>
      </c>
      <c r="AC2704" s="3">
        <v>96544023</v>
      </c>
      <c r="AD2704" s="3">
        <v>40457000</v>
      </c>
      <c r="AE2704" s="3" t="s">
        <v>79</v>
      </c>
      <c r="AF2704" s="3">
        <v>8</v>
      </c>
      <c r="AG2704" s="3">
        <v>6</v>
      </c>
    </row>
    <row r="2705" spans="1:33" ht="15.75" customHeight="1" x14ac:dyDescent="0.15">
      <c r="A2705" s="3">
        <v>19258</v>
      </c>
      <c r="B2705" s="3">
        <v>2703</v>
      </c>
      <c r="C2705" s="3">
        <v>24</v>
      </c>
      <c r="D2705" s="3" t="s">
        <v>3813</v>
      </c>
      <c r="E2705" s="3" t="s">
        <v>23901</v>
      </c>
      <c r="F2705" s="3" t="s">
        <v>475</v>
      </c>
      <c r="G2705" s="3" t="s">
        <v>277</v>
      </c>
      <c r="H2705" s="3" t="s">
        <v>475</v>
      </c>
      <c r="I2705" s="3" t="s">
        <v>203</v>
      </c>
      <c r="J2705" s="3">
        <v>138.40219999999999</v>
      </c>
      <c r="K2705" s="3">
        <v>12796191</v>
      </c>
      <c r="L2705" s="3" t="s">
        <v>162</v>
      </c>
      <c r="M2705" s="3">
        <v>3</v>
      </c>
      <c r="N2705" s="3" t="s">
        <v>3813</v>
      </c>
      <c r="O2705" s="3" t="s">
        <v>23901</v>
      </c>
      <c r="P2705" s="3" t="s">
        <v>179</v>
      </c>
      <c r="Q2705" s="3" t="s">
        <v>3815</v>
      </c>
      <c r="R2705" s="5" t="s">
        <v>23903</v>
      </c>
      <c r="S2705" s="3" t="s">
        <v>475</v>
      </c>
      <c r="T2705" s="3" t="s">
        <v>277</v>
      </c>
      <c r="V2705" s="3">
        <v>127</v>
      </c>
      <c r="W2705" s="3">
        <v>127</v>
      </c>
      <c r="X2705" s="3">
        <v>127</v>
      </c>
      <c r="Y2705" s="3">
        <v>2703</v>
      </c>
      <c r="Z2705" s="3" t="s">
        <v>162</v>
      </c>
      <c r="AA2705" s="3">
        <v>24</v>
      </c>
      <c r="AB2705" s="3">
        <v>6</v>
      </c>
      <c r="AC2705" s="3">
        <v>12796191</v>
      </c>
      <c r="AD2705" s="3">
        <v>5367481</v>
      </c>
      <c r="AE2705" s="3" t="s">
        <v>203</v>
      </c>
      <c r="AF2705" s="3">
        <v>8</v>
      </c>
      <c r="AG2705" s="3">
        <v>9</v>
      </c>
    </row>
    <row r="2706" spans="1:33" ht="15.75" customHeight="1" x14ac:dyDescent="0.15">
      <c r="A2706" s="3">
        <v>23893</v>
      </c>
      <c r="B2706" s="3">
        <v>2704</v>
      </c>
      <c r="C2706" s="3">
        <v>21</v>
      </c>
      <c r="D2706" s="3" t="s">
        <v>4400</v>
      </c>
      <c r="E2706" s="3" t="s">
        <v>23905</v>
      </c>
      <c r="F2706" s="3" t="s">
        <v>4854</v>
      </c>
      <c r="G2706" s="3" t="s">
        <v>890</v>
      </c>
      <c r="H2706" s="3" t="s">
        <v>2922</v>
      </c>
      <c r="I2706" s="3" t="s">
        <v>2923</v>
      </c>
      <c r="J2706" s="3">
        <v>138.32060000000001</v>
      </c>
      <c r="K2706" s="3">
        <v>2987282</v>
      </c>
      <c r="L2706" s="3" t="s">
        <v>600</v>
      </c>
      <c r="M2706" s="3">
        <v>1</v>
      </c>
      <c r="N2706" s="3" t="s">
        <v>4400</v>
      </c>
      <c r="O2706" s="3" t="s">
        <v>23905</v>
      </c>
      <c r="P2706" s="3" t="s">
        <v>1000</v>
      </c>
      <c r="Q2706" s="3" t="s">
        <v>19960</v>
      </c>
      <c r="R2706" s="5" t="s">
        <v>23907</v>
      </c>
      <c r="S2706" s="3" t="s">
        <v>2922</v>
      </c>
      <c r="T2706" s="3" t="s">
        <v>890</v>
      </c>
      <c r="V2706" s="3">
        <v>6</v>
      </c>
      <c r="W2706" s="3">
        <v>0</v>
      </c>
      <c r="X2706" s="3">
        <v>43</v>
      </c>
      <c r="Y2706" s="3">
        <v>2704</v>
      </c>
      <c r="Z2706" s="3" t="s">
        <v>600</v>
      </c>
      <c r="AA2706" s="3">
        <v>21</v>
      </c>
      <c r="AB2706" s="3">
        <v>2</v>
      </c>
      <c r="AC2706" s="3">
        <v>2987282</v>
      </c>
      <c r="AD2706" s="3">
        <v>1253472</v>
      </c>
      <c r="AF2706" s="3">
        <v>13</v>
      </c>
      <c r="AG2706" s="3">
        <v>66</v>
      </c>
    </row>
    <row r="2707" spans="1:33" ht="15.75" customHeight="1" x14ac:dyDescent="0.15">
      <c r="A2707" s="3">
        <v>21434</v>
      </c>
      <c r="B2707" s="3">
        <v>2705</v>
      </c>
      <c r="C2707" s="3">
        <v>47</v>
      </c>
      <c r="D2707" s="3" t="s">
        <v>4403</v>
      </c>
      <c r="E2707" s="3" t="s">
        <v>23908</v>
      </c>
      <c r="F2707" s="3" t="s">
        <v>96</v>
      </c>
      <c r="G2707" s="3" t="s">
        <v>61</v>
      </c>
      <c r="H2707" s="3" t="s">
        <v>5051</v>
      </c>
      <c r="I2707" s="3" t="s">
        <v>63</v>
      </c>
      <c r="J2707" s="3">
        <v>138.2764</v>
      </c>
      <c r="K2707" s="3">
        <v>5027087</v>
      </c>
      <c r="L2707" s="3" t="s">
        <v>215</v>
      </c>
      <c r="M2707" s="3">
        <v>1</v>
      </c>
      <c r="N2707" s="3" t="s">
        <v>4403</v>
      </c>
      <c r="O2707" s="3" t="s">
        <v>23908</v>
      </c>
      <c r="P2707" s="3" t="s">
        <v>179</v>
      </c>
      <c r="Q2707" s="3" t="s">
        <v>19966</v>
      </c>
      <c r="R2707" s="5" t="s">
        <v>23910</v>
      </c>
      <c r="S2707" s="3" t="s">
        <v>5051</v>
      </c>
      <c r="T2707" s="3" t="s">
        <v>61</v>
      </c>
      <c r="V2707" s="3">
        <v>127</v>
      </c>
      <c r="W2707" s="3">
        <v>127</v>
      </c>
      <c r="X2707" s="3">
        <v>127</v>
      </c>
      <c r="Y2707" s="3">
        <v>2705</v>
      </c>
      <c r="Z2707" s="3" t="s">
        <v>215</v>
      </c>
      <c r="AA2707" s="3">
        <v>47</v>
      </c>
      <c r="AB2707" s="3">
        <v>28</v>
      </c>
      <c r="AC2707" s="3">
        <v>5027087</v>
      </c>
      <c r="AD2707" s="3">
        <v>2109771</v>
      </c>
      <c r="AE2707" s="3" t="s">
        <v>63</v>
      </c>
      <c r="AF2707" s="3">
        <v>7</v>
      </c>
      <c r="AG2707" s="3">
        <v>3</v>
      </c>
    </row>
    <row r="2708" spans="1:33" ht="15.75" customHeight="1" x14ac:dyDescent="0.15">
      <c r="A2708" s="3">
        <v>21479</v>
      </c>
      <c r="B2708" s="3">
        <v>2706</v>
      </c>
      <c r="C2708" s="3">
        <v>35</v>
      </c>
      <c r="D2708" s="3" t="s">
        <v>4406</v>
      </c>
      <c r="E2708" s="3" t="s">
        <v>23911</v>
      </c>
      <c r="F2708" s="3" t="s">
        <v>657</v>
      </c>
      <c r="G2708" s="3" t="s">
        <v>246</v>
      </c>
      <c r="H2708" s="3" t="s">
        <v>11177</v>
      </c>
      <c r="I2708" s="3" t="s">
        <v>3818</v>
      </c>
      <c r="J2708" s="3">
        <v>138.20670000000001</v>
      </c>
      <c r="K2708" s="3">
        <v>10387673</v>
      </c>
      <c r="L2708" s="3" t="s">
        <v>71</v>
      </c>
      <c r="M2708" s="3">
        <v>2</v>
      </c>
      <c r="N2708" s="3" t="s">
        <v>4406</v>
      </c>
      <c r="O2708" s="3" t="s">
        <v>23911</v>
      </c>
      <c r="P2708" s="3" t="s">
        <v>835</v>
      </c>
      <c r="Q2708" s="3" t="s">
        <v>19971</v>
      </c>
      <c r="R2708" s="5" t="s">
        <v>23913</v>
      </c>
      <c r="S2708" s="3" t="s">
        <v>11177</v>
      </c>
      <c r="T2708" s="3" t="s">
        <v>246</v>
      </c>
      <c r="V2708" s="3">
        <v>127</v>
      </c>
      <c r="W2708" s="3">
        <v>51</v>
      </c>
      <c r="X2708" s="3">
        <v>127</v>
      </c>
      <c r="Y2708" s="3">
        <v>2706</v>
      </c>
      <c r="Z2708" s="3" t="s">
        <v>71</v>
      </c>
      <c r="AA2708" s="3">
        <v>35</v>
      </c>
      <c r="AB2708" s="3">
        <v>20</v>
      </c>
      <c r="AC2708" s="3">
        <v>10387673</v>
      </c>
      <c r="AD2708" s="3">
        <v>4360782</v>
      </c>
      <c r="AE2708" s="3" t="s">
        <v>3818</v>
      </c>
      <c r="AF2708" s="3">
        <v>5</v>
      </c>
      <c r="AG2708" s="3">
        <v>22</v>
      </c>
    </row>
    <row r="2709" spans="1:33" ht="15.75" customHeight="1" x14ac:dyDescent="0.15">
      <c r="A2709" s="3">
        <v>22030</v>
      </c>
      <c r="B2709" s="3">
        <v>2707</v>
      </c>
      <c r="C2709" s="3">
        <v>93</v>
      </c>
      <c r="D2709" s="3" t="s">
        <v>4408</v>
      </c>
      <c r="E2709" s="3" t="s">
        <v>23915</v>
      </c>
      <c r="F2709" s="3" t="s">
        <v>1620</v>
      </c>
      <c r="G2709" s="3" t="s">
        <v>412</v>
      </c>
      <c r="H2709" s="3" t="s">
        <v>2736</v>
      </c>
      <c r="I2709" s="3" t="s">
        <v>742</v>
      </c>
      <c r="J2709" s="3">
        <v>138.1823</v>
      </c>
      <c r="K2709" s="3">
        <v>5740904</v>
      </c>
      <c r="L2709" s="3" t="s">
        <v>59</v>
      </c>
      <c r="M2709" s="3">
        <v>2</v>
      </c>
      <c r="N2709" s="3" t="s">
        <v>4408</v>
      </c>
      <c r="O2709" s="3" t="s">
        <v>23915</v>
      </c>
      <c r="P2709" s="3" t="s">
        <v>835</v>
      </c>
      <c r="Q2709" s="3" t="s">
        <v>19975</v>
      </c>
      <c r="R2709" s="5" t="s">
        <v>23918</v>
      </c>
      <c r="S2709" s="3" t="s">
        <v>2736</v>
      </c>
      <c r="T2709" s="3" t="s">
        <v>412</v>
      </c>
      <c r="V2709" s="3">
        <v>118</v>
      </c>
      <c r="W2709" s="3">
        <v>114</v>
      </c>
      <c r="X2709" s="3">
        <v>127</v>
      </c>
      <c r="Y2709" s="3">
        <v>2707</v>
      </c>
      <c r="Z2709" s="3" t="s">
        <v>59</v>
      </c>
      <c r="AA2709" s="3">
        <v>93</v>
      </c>
      <c r="AB2709" s="3">
        <v>50</v>
      </c>
      <c r="AC2709" s="3">
        <v>5740904</v>
      </c>
      <c r="AD2709" s="3">
        <v>2410298</v>
      </c>
      <c r="AE2709" s="3" t="s">
        <v>742</v>
      </c>
      <c r="AF2709" s="3">
        <v>17</v>
      </c>
      <c r="AG2709" s="3">
        <v>17</v>
      </c>
    </row>
    <row r="2710" spans="1:33" ht="15.75" customHeight="1" x14ac:dyDescent="0.15">
      <c r="A2710" s="3">
        <v>22683</v>
      </c>
      <c r="B2710" s="3">
        <v>2708</v>
      </c>
      <c r="C2710" s="3">
        <v>14</v>
      </c>
      <c r="D2710" s="3" t="s">
        <v>4412</v>
      </c>
      <c r="E2710" s="3" t="s">
        <v>23920</v>
      </c>
      <c r="F2710" s="3" t="s">
        <v>1072</v>
      </c>
      <c r="G2710" s="3" t="s">
        <v>575</v>
      </c>
      <c r="H2710" s="3" t="s">
        <v>13457</v>
      </c>
      <c r="I2710" s="3" t="s">
        <v>1375</v>
      </c>
      <c r="J2710" s="3">
        <v>138.16130000000001</v>
      </c>
      <c r="K2710" s="3">
        <v>3552505</v>
      </c>
      <c r="L2710" s="3" t="s">
        <v>221</v>
      </c>
      <c r="M2710" s="3">
        <v>2</v>
      </c>
      <c r="N2710" s="3" t="s">
        <v>4412</v>
      </c>
      <c r="O2710" s="3" t="s">
        <v>23920</v>
      </c>
      <c r="P2710" s="3" t="s">
        <v>690</v>
      </c>
      <c r="Q2710" s="3" t="s">
        <v>19977</v>
      </c>
      <c r="R2710" s="5" t="s">
        <v>23922</v>
      </c>
      <c r="S2710" s="3" t="s">
        <v>13457</v>
      </c>
      <c r="T2710" s="3" t="s">
        <v>575</v>
      </c>
      <c r="V2710" s="3">
        <v>61</v>
      </c>
      <c r="W2710" s="3">
        <v>51</v>
      </c>
      <c r="X2710" s="3">
        <v>127</v>
      </c>
      <c r="Y2710" s="3">
        <v>2708</v>
      </c>
      <c r="Z2710" s="3" t="s">
        <v>221</v>
      </c>
      <c r="AA2710" s="3">
        <v>14</v>
      </c>
      <c r="AB2710" s="3">
        <v>1</v>
      </c>
      <c r="AC2710" s="3">
        <v>3552505</v>
      </c>
      <c r="AD2710" s="3">
        <v>1491638</v>
      </c>
      <c r="AE2710" s="3" t="s">
        <v>1375</v>
      </c>
      <c r="AF2710" s="3">
        <v>2</v>
      </c>
      <c r="AG2710" s="3">
        <v>23</v>
      </c>
    </row>
    <row r="2711" spans="1:33" ht="15.75" customHeight="1" x14ac:dyDescent="0.15">
      <c r="A2711" s="3">
        <v>26029</v>
      </c>
      <c r="B2711" s="3">
        <v>2709</v>
      </c>
      <c r="C2711" s="3">
        <v>140</v>
      </c>
      <c r="D2711" s="3" t="s">
        <v>4416</v>
      </c>
      <c r="E2711" s="3" t="s">
        <v>23923</v>
      </c>
      <c r="F2711" s="3" t="s">
        <v>1620</v>
      </c>
      <c r="G2711" s="3" t="s">
        <v>412</v>
      </c>
      <c r="H2711" s="3" t="s">
        <v>742</v>
      </c>
      <c r="I2711" s="3" t="s">
        <v>742</v>
      </c>
      <c r="J2711" s="3">
        <v>138.11619999999999</v>
      </c>
      <c r="K2711" s="3">
        <v>7257146</v>
      </c>
      <c r="L2711" s="3" t="s">
        <v>162</v>
      </c>
      <c r="M2711" s="3">
        <v>0</v>
      </c>
      <c r="N2711" s="3" t="s">
        <v>4416</v>
      </c>
      <c r="O2711" s="3" t="s">
        <v>23923</v>
      </c>
      <c r="P2711" s="8">
        <v>39814</v>
      </c>
      <c r="Q2711" s="3" t="s">
        <v>19979</v>
      </c>
      <c r="R2711" s="5" t="s">
        <v>23926</v>
      </c>
      <c r="S2711" s="3" t="s">
        <v>742</v>
      </c>
      <c r="T2711" s="3" t="s">
        <v>412</v>
      </c>
      <c r="V2711" s="3">
        <v>119</v>
      </c>
      <c r="W2711" s="3">
        <v>115</v>
      </c>
      <c r="X2711" s="3">
        <v>127</v>
      </c>
      <c r="Y2711" s="3">
        <v>2709</v>
      </c>
      <c r="Z2711" s="3" t="s">
        <v>162</v>
      </c>
      <c r="AA2711" s="3">
        <v>140</v>
      </c>
      <c r="AB2711" s="3">
        <v>40</v>
      </c>
      <c r="AC2711" s="3">
        <v>7257146</v>
      </c>
      <c r="AD2711" s="3">
        <v>3047733</v>
      </c>
      <c r="AE2711" s="3" t="s">
        <v>742</v>
      </c>
      <c r="AF2711" s="3">
        <v>8</v>
      </c>
      <c r="AG2711" s="3">
        <v>17</v>
      </c>
    </row>
    <row r="2712" spans="1:33" ht="15.75" customHeight="1" x14ac:dyDescent="0.15">
      <c r="A2712" s="3">
        <v>116</v>
      </c>
      <c r="B2712" s="3">
        <v>2710</v>
      </c>
      <c r="C2712" s="3">
        <v>900</v>
      </c>
      <c r="D2712" s="3" t="s">
        <v>4418</v>
      </c>
      <c r="E2712" s="3" t="s">
        <v>23927</v>
      </c>
      <c r="F2712" s="3" t="s">
        <v>1318</v>
      </c>
      <c r="G2712" s="3" t="s">
        <v>707</v>
      </c>
      <c r="H2712" s="3" t="s">
        <v>4604</v>
      </c>
      <c r="I2712" s="3" t="s">
        <v>4751</v>
      </c>
      <c r="J2712" s="3">
        <v>138.0882</v>
      </c>
      <c r="K2712" s="3">
        <v>174165046</v>
      </c>
      <c r="L2712" s="3" t="s">
        <v>86</v>
      </c>
      <c r="M2712" s="3">
        <v>6</v>
      </c>
      <c r="N2712" s="3" t="s">
        <v>4418</v>
      </c>
      <c r="O2712" s="3" t="s">
        <v>23927</v>
      </c>
      <c r="P2712" s="3" t="s">
        <v>5978</v>
      </c>
      <c r="Q2712" s="3" t="s">
        <v>19981</v>
      </c>
      <c r="R2712" s="5" t="s">
        <v>23929</v>
      </c>
      <c r="S2712" s="3" t="s">
        <v>4604</v>
      </c>
      <c r="T2712" s="3" t="s">
        <v>707</v>
      </c>
      <c r="V2712" s="3">
        <v>17</v>
      </c>
      <c r="W2712" s="3">
        <v>0</v>
      </c>
      <c r="X2712" s="3">
        <v>75</v>
      </c>
      <c r="Y2712" s="3">
        <v>2710</v>
      </c>
      <c r="Z2712" s="3" t="s">
        <v>86</v>
      </c>
      <c r="AA2712" s="3">
        <v>900</v>
      </c>
      <c r="AB2712" s="3">
        <v>300</v>
      </c>
      <c r="AC2712" s="3">
        <v>174165046</v>
      </c>
      <c r="AD2712" s="3">
        <v>73151489</v>
      </c>
      <c r="AF2712" s="3">
        <v>16</v>
      </c>
      <c r="AG2712" s="3">
        <v>841</v>
      </c>
    </row>
    <row r="2713" spans="1:33" ht="15.75" customHeight="1" x14ac:dyDescent="0.15">
      <c r="A2713" s="3">
        <v>24187</v>
      </c>
      <c r="B2713" s="3">
        <v>2711</v>
      </c>
      <c r="C2713" s="3">
        <v>25</v>
      </c>
      <c r="D2713" s="3" t="s">
        <v>4424</v>
      </c>
      <c r="E2713" s="3" t="s">
        <v>23931</v>
      </c>
      <c r="F2713" s="3" t="s">
        <v>6728</v>
      </c>
      <c r="G2713" s="3" t="s">
        <v>803</v>
      </c>
      <c r="H2713" s="3" t="s">
        <v>14188</v>
      </c>
      <c r="I2713" s="3" t="s">
        <v>8005</v>
      </c>
      <c r="J2713" s="3">
        <v>138.05770000000001</v>
      </c>
      <c r="K2713" s="3">
        <v>6108125</v>
      </c>
      <c r="L2713" s="3" t="s">
        <v>66</v>
      </c>
      <c r="M2713" s="3">
        <v>1</v>
      </c>
      <c r="N2713" s="3" t="s">
        <v>4424</v>
      </c>
      <c r="O2713" s="3" t="s">
        <v>23931</v>
      </c>
      <c r="P2713" s="3" t="s">
        <v>2080</v>
      </c>
      <c r="Q2713" s="3" t="s">
        <v>19983</v>
      </c>
      <c r="R2713" s="5" t="s">
        <v>23932</v>
      </c>
      <c r="S2713" s="3" t="s">
        <v>14188</v>
      </c>
      <c r="T2713" s="3" t="s">
        <v>803</v>
      </c>
      <c r="V2713" s="3">
        <v>14</v>
      </c>
      <c r="W2713" s="3">
        <v>0</v>
      </c>
      <c r="X2713" s="3">
        <v>127</v>
      </c>
      <c r="Y2713" s="3">
        <v>2711</v>
      </c>
      <c r="Z2713" s="3" t="s">
        <v>66</v>
      </c>
      <c r="AA2713" s="3">
        <v>25</v>
      </c>
      <c r="AB2713" s="3">
        <v>18</v>
      </c>
      <c r="AC2713" s="3">
        <v>6108125</v>
      </c>
      <c r="AD2713" s="3">
        <v>2565817</v>
      </c>
      <c r="AF2713" s="3">
        <v>9</v>
      </c>
      <c r="AG2713" s="3">
        <v>97</v>
      </c>
    </row>
    <row r="2714" spans="1:33" ht="15.75" customHeight="1" x14ac:dyDescent="0.15">
      <c r="A2714" s="3">
        <v>23863</v>
      </c>
      <c r="B2714" s="3">
        <v>2712</v>
      </c>
      <c r="C2714" s="3">
        <v>32</v>
      </c>
      <c r="D2714" s="3" t="s">
        <v>4425</v>
      </c>
      <c r="E2714" s="3" t="s">
        <v>23933</v>
      </c>
      <c r="F2714" s="3" t="s">
        <v>1620</v>
      </c>
      <c r="G2714" s="3" t="s">
        <v>412</v>
      </c>
      <c r="H2714" s="3" t="s">
        <v>742</v>
      </c>
      <c r="I2714" s="3" t="s">
        <v>742</v>
      </c>
      <c r="J2714" s="3">
        <v>138.03440000000001</v>
      </c>
      <c r="K2714" s="3">
        <v>4287000</v>
      </c>
      <c r="L2714" s="3" t="s">
        <v>162</v>
      </c>
      <c r="M2714" s="3">
        <v>1</v>
      </c>
      <c r="N2714" s="3" t="s">
        <v>4425</v>
      </c>
      <c r="O2714" s="3" t="s">
        <v>23933</v>
      </c>
      <c r="P2714" s="3" t="s">
        <v>104</v>
      </c>
      <c r="Q2714" s="3" t="s">
        <v>19985</v>
      </c>
      <c r="R2714" s="5" t="s">
        <v>23935</v>
      </c>
      <c r="S2714" s="3" t="s">
        <v>742</v>
      </c>
      <c r="T2714" s="3" t="s">
        <v>412</v>
      </c>
      <c r="V2714" s="3">
        <v>120</v>
      </c>
      <c r="W2714" s="3">
        <v>116</v>
      </c>
      <c r="X2714" s="3">
        <v>127</v>
      </c>
      <c r="Y2714" s="3">
        <v>2712</v>
      </c>
      <c r="Z2714" s="3" t="s">
        <v>162</v>
      </c>
      <c r="AA2714" s="3">
        <v>32</v>
      </c>
      <c r="AB2714" s="3">
        <v>16</v>
      </c>
      <c r="AC2714" s="3">
        <v>4287000</v>
      </c>
      <c r="AD2714" s="3">
        <v>1801000</v>
      </c>
      <c r="AE2714" s="3" t="s">
        <v>742</v>
      </c>
      <c r="AF2714" s="3">
        <v>8</v>
      </c>
      <c r="AG2714" s="3">
        <v>17</v>
      </c>
    </row>
    <row r="2715" spans="1:33" ht="15.75" customHeight="1" x14ac:dyDescent="0.15">
      <c r="A2715" s="3">
        <v>24013</v>
      </c>
      <c r="B2715" s="3">
        <v>2713</v>
      </c>
      <c r="C2715" s="3">
        <v>49</v>
      </c>
      <c r="D2715" s="3" t="s">
        <v>4440</v>
      </c>
      <c r="E2715" s="3" t="s">
        <v>23936</v>
      </c>
      <c r="F2715" s="3" t="s">
        <v>36</v>
      </c>
      <c r="G2715" s="3" t="s">
        <v>37</v>
      </c>
      <c r="H2715" s="3" t="s">
        <v>11219</v>
      </c>
      <c r="I2715" s="3" t="s">
        <v>39</v>
      </c>
      <c r="J2715" s="3">
        <v>138.02799999999999</v>
      </c>
      <c r="K2715" s="3">
        <v>2655009</v>
      </c>
      <c r="L2715" s="3" t="s">
        <v>40</v>
      </c>
      <c r="M2715" s="3">
        <v>1</v>
      </c>
      <c r="N2715" s="3" t="s">
        <v>4440</v>
      </c>
      <c r="O2715" s="3" t="s">
        <v>23936</v>
      </c>
      <c r="P2715" s="3" t="s">
        <v>41</v>
      </c>
      <c r="Q2715" s="3" t="s">
        <v>11222</v>
      </c>
      <c r="R2715" s="5" t="s">
        <v>23938</v>
      </c>
      <c r="S2715" s="3" t="s">
        <v>11219</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15">
      <c r="A2716" s="3">
        <v>25893</v>
      </c>
      <c r="B2716" s="3">
        <v>2714</v>
      </c>
      <c r="C2716" s="3">
        <v>353</v>
      </c>
      <c r="D2716" s="3" t="s">
        <v>4442</v>
      </c>
      <c r="E2716" s="3" t="s">
        <v>23939</v>
      </c>
      <c r="F2716" s="3" t="s">
        <v>269</v>
      </c>
      <c r="G2716" s="3" t="s">
        <v>133</v>
      </c>
      <c r="H2716" s="3" t="s">
        <v>8394</v>
      </c>
      <c r="I2716" s="3" t="s">
        <v>6704</v>
      </c>
      <c r="J2716" s="3">
        <v>138.00309999999999</v>
      </c>
      <c r="K2716" s="3">
        <v>32109000</v>
      </c>
      <c r="L2716" s="3" t="s">
        <v>101</v>
      </c>
      <c r="M2716" s="3">
        <v>0</v>
      </c>
      <c r="N2716" s="3" t="s">
        <v>4442</v>
      </c>
      <c r="O2716" s="3" t="s">
        <v>23939</v>
      </c>
      <c r="P2716" s="8">
        <v>39083</v>
      </c>
      <c r="Q2716" s="3" t="s">
        <v>19988</v>
      </c>
      <c r="R2716" s="5" t="s">
        <v>23940</v>
      </c>
      <c r="S2716" s="3" t="s">
        <v>8394</v>
      </c>
      <c r="T2716" s="3" t="s">
        <v>133</v>
      </c>
      <c r="V2716" s="3">
        <v>79</v>
      </c>
      <c r="W2716" s="3">
        <v>0</v>
      </c>
      <c r="X2716" s="3">
        <v>127</v>
      </c>
      <c r="Y2716" s="3">
        <v>2714</v>
      </c>
      <c r="Z2716" s="3" t="s">
        <v>101</v>
      </c>
      <c r="AA2716" s="3">
        <v>353</v>
      </c>
      <c r="AB2716" s="3">
        <v>204</v>
      </c>
      <c r="AC2716" s="3">
        <v>32109000</v>
      </c>
      <c r="AD2716" s="3">
        <v>13491000</v>
      </c>
      <c r="AF2716" s="3">
        <v>10</v>
      </c>
      <c r="AG2716" s="3">
        <v>509</v>
      </c>
    </row>
    <row r="2717" spans="1:33" ht="15.75" customHeight="1" x14ac:dyDescent="0.15">
      <c r="A2717" s="3">
        <v>24267</v>
      </c>
      <c r="B2717" s="3">
        <v>2715</v>
      </c>
      <c r="C2717" s="3">
        <v>23</v>
      </c>
      <c r="D2717" s="3" t="s">
        <v>4457</v>
      </c>
      <c r="E2717" s="3" t="s">
        <v>23941</v>
      </c>
      <c r="F2717" s="3" t="s">
        <v>1620</v>
      </c>
      <c r="G2717" s="3" t="s">
        <v>412</v>
      </c>
      <c r="H2717" s="3" t="s">
        <v>7652</v>
      </c>
      <c r="I2717" s="3" t="s">
        <v>742</v>
      </c>
      <c r="J2717" s="3">
        <v>137.9563</v>
      </c>
      <c r="K2717" s="3">
        <v>5137000</v>
      </c>
      <c r="L2717" s="3" t="s">
        <v>162</v>
      </c>
      <c r="M2717" s="3">
        <v>1</v>
      </c>
      <c r="N2717" s="3" t="s">
        <v>4457</v>
      </c>
      <c r="O2717" s="3" t="s">
        <v>23941</v>
      </c>
      <c r="P2717" s="3" t="s">
        <v>104</v>
      </c>
      <c r="Q2717" s="3" t="s">
        <v>19990</v>
      </c>
      <c r="R2717" s="5" t="s">
        <v>23943</v>
      </c>
      <c r="S2717" s="3" t="s">
        <v>7652</v>
      </c>
      <c r="T2717" s="3" t="s">
        <v>412</v>
      </c>
      <c r="V2717" s="3">
        <v>121</v>
      </c>
      <c r="W2717" s="3">
        <v>117</v>
      </c>
      <c r="X2717" s="3">
        <v>127</v>
      </c>
      <c r="Y2717" s="3">
        <v>2715</v>
      </c>
      <c r="Z2717" s="3" t="s">
        <v>162</v>
      </c>
      <c r="AA2717" s="3">
        <v>23</v>
      </c>
      <c r="AB2717" s="3">
        <v>15</v>
      </c>
      <c r="AC2717" s="3">
        <v>5137000</v>
      </c>
      <c r="AD2717" s="3">
        <v>2158800</v>
      </c>
      <c r="AE2717" s="3" t="s">
        <v>742</v>
      </c>
      <c r="AF2717" s="3">
        <v>8</v>
      </c>
      <c r="AG2717" s="3">
        <v>17</v>
      </c>
    </row>
    <row r="2718" spans="1:33" ht="15.75" customHeight="1" x14ac:dyDescent="0.15">
      <c r="A2718" s="3">
        <v>24183</v>
      </c>
      <c r="B2718" s="3">
        <v>2716</v>
      </c>
      <c r="C2718" s="3">
        <v>6</v>
      </c>
      <c r="D2718" s="3" t="s">
        <v>4462</v>
      </c>
      <c r="E2718" s="3" t="s">
        <v>23945</v>
      </c>
      <c r="F2718" s="3" t="s">
        <v>6728</v>
      </c>
      <c r="G2718" s="3" t="s">
        <v>803</v>
      </c>
      <c r="H2718" s="3" t="s">
        <v>7662</v>
      </c>
      <c r="I2718" s="3" t="s">
        <v>8005</v>
      </c>
      <c r="J2718" s="3">
        <v>137.93039999999999</v>
      </c>
      <c r="K2718" s="3">
        <v>7579639</v>
      </c>
      <c r="L2718" s="3" t="s">
        <v>356</v>
      </c>
      <c r="M2718" s="3">
        <v>1</v>
      </c>
      <c r="N2718" s="3" t="s">
        <v>4462</v>
      </c>
      <c r="O2718" s="3" t="s">
        <v>23945</v>
      </c>
      <c r="P2718" s="3" t="s">
        <v>1063</v>
      </c>
      <c r="Q2718" s="3" t="s">
        <v>19993</v>
      </c>
      <c r="R2718" s="5" t="s">
        <v>23947</v>
      </c>
      <c r="S2718" s="3" t="s">
        <v>7662</v>
      </c>
      <c r="T2718" s="3" t="s">
        <v>803</v>
      </c>
      <c r="V2718" s="3">
        <v>15</v>
      </c>
      <c r="W2718" s="3">
        <v>0</v>
      </c>
      <c r="X2718" s="3">
        <v>127</v>
      </c>
      <c r="Y2718" s="3">
        <v>2716</v>
      </c>
      <c r="Z2718" s="3" t="s">
        <v>356</v>
      </c>
      <c r="AA2718" s="3">
        <v>6</v>
      </c>
      <c r="AB2718" s="3">
        <v>3</v>
      </c>
      <c r="AC2718" s="3">
        <v>7579639</v>
      </c>
      <c r="AD2718" s="3">
        <v>3185654</v>
      </c>
      <c r="AF2718" s="3">
        <v>18</v>
      </c>
      <c r="AG2718" s="3">
        <v>97</v>
      </c>
    </row>
    <row r="2719" spans="1:33" ht="15.75" customHeight="1" x14ac:dyDescent="0.15">
      <c r="A2719" s="3">
        <v>17466</v>
      </c>
      <c r="B2719" s="3">
        <v>2717</v>
      </c>
      <c r="C2719" s="3">
        <v>46</v>
      </c>
      <c r="D2719" s="3" t="s">
        <v>4463</v>
      </c>
      <c r="E2719" s="3" t="s">
        <v>23948</v>
      </c>
      <c r="F2719" s="3" t="s">
        <v>96</v>
      </c>
      <c r="G2719" s="3" t="s">
        <v>61</v>
      </c>
      <c r="H2719" s="3" t="s">
        <v>4046</v>
      </c>
      <c r="I2719" s="3" t="s">
        <v>63</v>
      </c>
      <c r="J2719" s="3">
        <v>137.87039999999999</v>
      </c>
      <c r="K2719" s="3">
        <v>52402848</v>
      </c>
      <c r="L2719" s="3" t="s">
        <v>162</v>
      </c>
      <c r="M2719" s="3">
        <v>2</v>
      </c>
      <c r="N2719" s="3" t="s">
        <v>4463</v>
      </c>
      <c r="O2719" s="3" t="s">
        <v>23948</v>
      </c>
      <c r="P2719" s="3" t="s">
        <v>1000</v>
      </c>
      <c r="Q2719" s="3" t="s">
        <v>19995</v>
      </c>
      <c r="R2719" s="5" t="s">
        <v>23950</v>
      </c>
      <c r="S2719" s="3" t="s">
        <v>4046</v>
      </c>
      <c r="T2719" s="3" t="s">
        <v>61</v>
      </c>
      <c r="V2719" s="3">
        <v>127</v>
      </c>
      <c r="W2719" s="3">
        <v>127</v>
      </c>
      <c r="X2719" s="3">
        <v>127</v>
      </c>
      <c r="Y2719" s="3">
        <v>2717</v>
      </c>
      <c r="Z2719" s="3" t="s">
        <v>162</v>
      </c>
      <c r="AA2719" s="3">
        <v>46</v>
      </c>
      <c r="AB2719" s="3">
        <v>22</v>
      </c>
      <c r="AC2719" s="3">
        <v>52402848</v>
      </c>
      <c r="AD2719" s="3">
        <v>22030000</v>
      </c>
      <c r="AE2719" s="3" t="s">
        <v>63</v>
      </c>
      <c r="AF2719" s="3">
        <v>8</v>
      </c>
      <c r="AG2719" s="3">
        <v>3</v>
      </c>
    </row>
    <row r="2720" spans="1:33" ht="15.75" customHeight="1" x14ac:dyDescent="0.15">
      <c r="A2720" s="3">
        <v>1696</v>
      </c>
      <c r="B2720" s="3">
        <v>2718</v>
      </c>
      <c r="C2720" s="3">
        <v>51</v>
      </c>
      <c r="D2720" s="3" t="s">
        <v>4475</v>
      </c>
      <c r="E2720" s="3" t="s">
        <v>23952</v>
      </c>
      <c r="F2720" s="3" t="s">
        <v>331</v>
      </c>
      <c r="G2720" s="3" t="s">
        <v>167</v>
      </c>
      <c r="H2720" s="3" t="s">
        <v>283</v>
      </c>
      <c r="I2720" s="3" t="s">
        <v>283</v>
      </c>
      <c r="J2720" s="3">
        <v>137.78</v>
      </c>
      <c r="K2720" s="3">
        <v>9065592</v>
      </c>
      <c r="L2720" s="3" t="s">
        <v>71</v>
      </c>
      <c r="M2720" s="3">
        <v>5</v>
      </c>
      <c r="N2720" s="3" t="s">
        <v>4475</v>
      </c>
      <c r="O2720" s="3" t="s">
        <v>23952</v>
      </c>
      <c r="P2720" s="3" t="s">
        <v>787</v>
      </c>
      <c r="Q2720" s="3" t="s">
        <v>19997</v>
      </c>
      <c r="R2720" s="5" t="s">
        <v>23954</v>
      </c>
      <c r="S2720" s="3" t="s">
        <v>283</v>
      </c>
      <c r="T2720" s="3" t="s">
        <v>167</v>
      </c>
      <c r="V2720" s="3">
        <v>127</v>
      </c>
      <c r="W2720" s="3">
        <v>65</v>
      </c>
      <c r="X2720" s="3">
        <v>127</v>
      </c>
      <c r="Y2720" s="3">
        <v>2718</v>
      </c>
      <c r="Z2720" s="3" t="s">
        <v>71</v>
      </c>
      <c r="AA2720" s="3">
        <v>51</v>
      </c>
      <c r="AB2720" s="3">
        <v>27</v>
      </c>
      <c r="AC2720" s="3">
        <v>9065592</v>
      </c>
      <c r="AD2720" s="3">
        <v>3812597</v>
      </c>
      <c r="AE2720" s="3" t="s">
        <v>283</v>
      </c>
      <c r="AF2720" s="3">
        <v>5</v>
      </c>
      <c r="AG2720" s="3">
        <v>1</v>
      </c>
    </row>
    <row r="2721" spans="1:33" ht="15.75" customHeight="1" x14ac:dyDescent="0.15">
      <c r="A2721" s="3">
        <v>10206</v>
      </c>
      <c r="B2721" s="3">
        <v>2719</v>
      </c>
      <c r="C2721" s="3">
        <v>15</v>
      </c>
      <c r="D2721" s="3" t="s">
        <v>4479</v>
      </c>
      <c r="E2721" s="3" t="s">
        <v>23956</v>
      </c>
      <c r="F2721" s="3" t="s">
        <v>635</v>
      </c>
      <c r="G2721" s="3" t="s">
        <v>236</v>
      </c>
      <c r="H2721" s="3" t="s">
        <v>10191</v>
      </c>
      <c r="I2721" s="3" t="s">
        <v>4171</v>
      </c>
      <c r="J2721" s="3">
        <v>137.75550000000001</v>
      </c>
      <c r="K2721" s="3">
        <v>25697073</v>
      </c>
      <c r="L2721" s="3" t="s">
        <v>364</v>
      </c>
      <c r="M2721" s="3">
        <v>4</v>
      </c>
      <c r="N2721" s="3" t="s">
        <v>4479</v>
      </c>
      <c r="O2721" s="3" t="s">
        <v>23956</v>
      </c>
      <c r="P2721" s="3" t="s">
        <v>1029</v>
      </c>
      <c r="Q2721" s="3" t="s">
        <v>19999</v>
      </c>
      <c r="R2721" s="5" t="s">
        <v>23958</v>
      </c>
      <c r="S2721" s="3" t="s">
        <v>10191</v>
      </c>
      <c r="T2721" s="3" t="s">
        <v>236</v>
      </c>
      <c r="V2721" s="3">
        <v>34</v>
      </c>
      <c r="W2721" s="3">
        <v>0</v>
      </c>
      <c r="X2721" s="3">
        <v>116</v>
      </c>
      <c r="Y2721" s="3">
        <v>2719</v>
      </c>
      <c r="Z2721" s="3" t="s">
        <v>364</v>
      </c>
      <c r="AA2721" s="3">
        <v>15</v>
      </c>
      <c r="AB2721" s="3">
        <v>6</v>
      </c>
      <c r="AC2721" s="3">
        <v>25697073</v>
      </c>
      <c r="AD2721" s="3">
        <v>10808195</v>
      </c>
      <c r="AF2721" s="3">
        <v>20</v>
      </c>
      <c r="AG2721" s="3">
        <v>140</v>
      </c>
    </row>
    <row r="2722" spans="1:33" ht="15.75" customHeight="1" x14ac:dyDescent="0.15">
      <c r="A2722" s="3">
        <v>24024</v>
      </c>
      <c r="B2722" s="3">
        <v>2720</v>
      </c>
      <c r="C2722" s="3">
        <v>14</v>
      </c>
      <c r="D2722" s="3" t="s">
        <v>4493</v>
      </c>
      <c r="E2722" s="3" t="s">
        <v>23960</v>
      </c>
      <c r="F2722" s="3" t="s">
        <v>657</v>
      </c>
      <c r="G2722" s="3" t="s">
        <v>246</v>
      </c>
      <c r="H2722" s="3" t="s">
        <v>14205</v>
      </c>
      <c r="I2722" s="3" t="s">
        <v>240</v>
      </c>
      <c r="J2722" s="3">
        <v>137.7166</v>
      </c>
      <c r="K2722" s="3">
        <v>3408264</v>
      </c>
      <c r="L2722" s="3" t="s">
        <v>221</v>
      </c>
      <c r="M2722" s="3">
        <v>1</v>
      </c>
      <c r="N2722" s="3" t="s">
        <v>4493</v>
      </c>
      <c r="O2722" s="3" t="s">
        <v>23960</v>
      </c>
      <c r="P2722" s="3" t="s">
        <v>1029</v>
      </c>
      <c r="Q2722" s="3" t="s">
        <v>20001</v>
      </c>
      <c r="R2722" s="5" t="s">
        <v>23962</v>
      </c>
      <c r="S2722" s="3" t="s">
        <v>14205</v>
      </c>
      <c r="T2722" s="3" t="s">
        <v>246</v>
      </c>
      <c r="V2722" s="3">
        <v>127</v>
      </c>
      <c r="W2722" s="3">
        <v>56</v>
      </c>
      <c r="X2722" s="3">
        <v>127</v>
      </c>
      <c r="Y2722" s="3">
        <v>2720</v>
      </c>
      <c r="Z2722" s="3" t="s">
        <v>221</v>
      </c>
      <c r="AA2722" s="3">
        <v>14</v>
      </c>
      <c r="AB2722" s="3">
        <v>8</v>
      </c>
      <c r="AC2722" s="3">
        <v>3408264</v>
      </c>
      <c r="AD2722" s="3">
        <v>1433751</v>
      </c>
      <c r="AE2722" s="3" t="s">
        <v>240</v>
      </c>
      <c r="AF2722" s="3">
        <v>2</v>
      </c>
      <c r="AG2722" s="3">
        <v>18</v>
      </c>
    </row>
    <row r="2723" spans="1:33" ht="15.75" customHeight="1" x14ac:dyDescent="0.15">
      <c r="A2723" s="3">
        <v>20109</v>
      </c>
      <c r="B2723" s="3">
        <v>2721</v>
      </c>
      <c r="C2723" s="3">
        <v>350</v>
      </c>
      <c r="D2723" s="3" t="s">
        <v>4497</v>
      </c>
      <c r="E2723" s="3" t="s">
        <v>23963</v>
      </c>
      <c r="F2723" s="3" t="s">
        <v>1009</v>
      </c>
      <c r="G2723" s="3" t="s">
        <v>403</v>
      </c>
      <c r="H2723" s="3" t="s">
        <v>7450</v>
      </c>
      <c r="I2723" s="3" t="s">
        <v>203</v>
      </c>
      <c r="J2723" s="3">
        <v>137.6893</v>
      </c>
      <c r="K2723" s="3">
        <v>20244000</v>
      </c>
      <c r="L2723" s="3" t="s">
        <v>162</v>
      </c>
      <c r="M2723" s="3">
        <v>2</v>
      </c>
      <c r="N2723" s="3" t="s">
        <v>4497</v>
      </c>
      <c r="O2723" s="3" t="s">
        <v>23963</v>
      </c>
      <c r="P2723" s="3" t="s">
        <v>1063</v>
      </c>
      <c r="Q2723" s="3" t="s">
        <v>20003</v>
      </c>
      <c r="R2723" s="5" t="s">
        <v>23964</v>
      </c>
      <c r="S2723" s="3" t="s">
        <v>7450</v>
      </c>
      <c r="T2723" s="3" t="s">
        <v>403</v>
      </c>
      <c r="V2723" s="3">
        <v>85</v>
      </c>
      <c r="W2723" s="3">
        <v>127</v>
      </c>
      <c r="X2723" s="3">
        <v>127</v>
      </c>
      <c r="Y2723" s="3">
        <v>2721</v>
      </c>
      <c r="Z2723" s="3" t="s">
        <v>162</v>
      </c>
      <c r="AA2723" s="3">
        <v>350</v>
      </c>
      <c r="AB2723" s="3">
        <v>100</v>
      </c>
      <c r="AC2723" s="3">
        <v>20244000</v>
      </c>
      <c r="AD2723" s="3">
        <v>8517000</v>
      </c>
      <c r="AE2723" s="3" t="s">
        <v>203</v>
      </c>
      <c r="AF2723" s="3">
        <v>8</v>
      </c>
      <c r="AG2723" s="3">
        <v>9</v>
      </c>
    </row>
    <row r="2724" spans="1:33" ht="15.75" customHeight="1" x14ac:dyDescent="0.15">
      <c r="A2724" s="3">
        <v>13459</v>
      </c>
      <c r="B2724" s="3">
        <v>2722</v>
      </c>
      <c r="C2724" s="3">
        <v>77</v>
      </c>
      <c r="D2724" s="3" t="s">
        <v>4499</v>
      </c>
      <c r="E2724" s="3" t="s">
        <v>23965</v>
      </c>
      <c r="F2724" s="3" t="s">
        <v>1105</v>
      </c>
      <c r="G2724" s="3" t="s">
        <v>486</v>
      </c>
      <c r="H2724" s="3" t="s">
        <v>14209</v>
      </c>
      <c r="I2724" s="3" t="s">
        <v>488</v>
      </c>
      <c r="J2724" s="3">
        <v>137.56229999999999</v>
      </c>
      <c r="K2724" s="3">
        <v>33510215</v>
      </c>
      <c r="L2724" s="3" t="s">
        <v>221</v>
      </c>
      <c r="M2724" s="3">
        <v>4</v>
      </c>
      <c r="N2724" s="3" t="s">
        <v>4499</v>
      </c>
      <c r="O2724" s="3" t="s">
        <v>23965</v>
      </c>
      <c r="P2724" s="3" t="s">
        <v>5978</v>
      </c>
      <c r="Q2724" s="3" t="s">
        <v>20005</v>
      </c>
      <c r="R2724" s="5" t="s">
        <v>23966</v>
      </c>
      <c r="S2724" s="3" t="s">
        <v>14209</v>
      </c>
      <c r="T2724" s="3" t="s">
        <v>486</v>
      </c>
      <c r="V2724" s="3">
        <v>54</v>
      </c>
      <c r="W2724" s="3">
        <v>39</v>
      </c>
      <c r="X2724" s="3">
        <v>127</v>
      </c>
      <c r="Y2724" s="3">
        <v>2722</v>
      </c>
      <c r="Z2724" s="3" t="s">
        <v>221</v>
      </c>
      <c r="AA2724" s="3">
        <v>77</v>
      </c>
      <c r="AB2724" s="3">
        <v>41</v>
      </c>
      <c r="AC2724" s="3">
        <v>33510215</v>
      </c>
      <c r="AD2724" s="3">
        <v>14105862</v>
      </c>
      <c r="AE2724" s="3" t="s">
        <v>488</v>
      </c>
      <c r="AF2724" s="3">
        <v>2</v>
      </c>
      <c r="AG2724" s="3">
        <v>50</v>
      </c>
    </row>
    <row r="2725" spans="1:33" ht="15.75" customHeight="1" x14ac:dyDescent="0.15">
      <c r="A2725" s="3">
        <v>25895</v>
      </c>
      <c r="B2725" s="3">
        <v>2723</v>
      </c>
      <c r="C2725" s="3">
        <v>190</v>
      </c>
      <c r="D2725" s="3" t="s">
        <v>4502</v>
      </c>
      <c r="E2725" s="3" t="s">
        <v>23968</v>
      </c>
      <c r="F2725" s="3" t="s">
        <v>314</v>
      </c>
      <c r="G2725" s="3" t="s">
        <v>153</v>
      </c>
      <c r="H2725" s="3" t="s">
        <v>3261</v>
      </c>
      <c r="I2725" s="3" t="s">
        <v>1401</v>
      </c>
      <c r="J2725" s="3">
        <v>137.52879999999999</v>
      </c>
      <c r="K2725" s="3">
        <v>35733887</v>
      </c>
      <c r="L2725" s="3" t="s">
        <v>101</v>
      </c>
      <c r="M2725" s="3">
        <v>0</v>
      </c>
      <c r="N2725" s="3" t="s">
        <v>4502</v>
      </c>
      <c r="O2725" s="3" t="s">
        <v>23968</v>
      </c>
      <c r="P2725" s="8">
        <v>36892</v>
      </c>
      <c r="Q2725" s="3" t="s">
        <v>20007</v>
      </c>
      <c r="R2725" s="5" t="s">
        <v>23971</v>
      </c>
      <c r="S2725" s="3" t="s">
        <v>3261</v>
      </c>
      <c r="T2725" s="3" t="s">
        <v>153</v>
      </c>
      <c r="V2725" s="3">
        <v>17</v>
      </c>
      <c r="W2725" s="3">
        <v>0</v>
      </c>
      <c r="X2725" s="3">
        <v>127</v>
      </c>
      <c r="Y2725" s="3">
        <v>2723</v>
      </c>
      <c r="Z2725" s="3" t="s">
        <v>101</v>
      </c>
      <c r="AA2725" s="3">
        <v>190</v>
      </c>
      <c r="AB2725" s="3">
        <v>54</v>
      </c>
      <c r="AC2725" s="3">
        <v>35733887</v>
      </c>
      <c r="AD2725" s="3">
        <v>15044025</v>
      </c>
      <c r="AF2725" s="3">
        <v>10</v>
      </c>
      <c r="AG2725" s="3">
        <v>21</v>
      </c>
    </row>
    <row r="2726" spans="1:33" ht="15.75" customHeight="1" x14ac:dyDescent="0.15">
      <c r="A2726" s="3">
        <v>21129</v>
      </c>
      <c r="B2726" s="3">
        <v>2724</v>
      </c>
      <c r="C2726" s="3">
        <v>20</v>
      </c>
      <c r="D2726" s="3" t="s">
        <v>4505</v>
      </c>
      <c r="E2726" s="3" t="s">
        <v>23973</v>
      </c>
      <c r="F2726" s="3" t="s">
        <v>1620</v>
      </c>
      <c r="G2726" s="3" t="s">
        <v>412</v>
      </c>
      <c r="H2726" s="3" t="s">
        <v>14212</v>
      </c>
      <c r="I2726" s="3" t="s">
        <v>742</v>
      </c>
      <c r="J2726" s="3">
        <v>137.42599999999999</v>
      </c>
      <c r="K2726" s="3">
        <v>68880810</v>
      </c>
      <c r="L2726" s="3" t="s">
        <v>59</v>
      </c>
      <c r="M2726" s="3">
        <v>2</v>
      </c>
      <c r="N2726" s="3" t="s">
        <v>4505</v>
      </c>
      <c r="O2726" s="3" t="s">
        <v>23973</v>
      </c>
      <c r="P2726" s="3" t="s">
        <v>7961</v>
      </c>
      <c r="Q2726" s="3" t="s">
        <v>20009</v>
      </c>
      <c r="R2726" s="5" t="s">
        <v>23974</v>
      </c>
      <c r="S2726" s="3" t="s">
        <v>14212</v>
      </c>
      <c r="T2726" s="3" t="s">
        <v>412</v>
      </c>
      <c r="V2726" s="3">
        <v>122</v>
      </c>
      <c r="W2726" s="3">
        <v>118</v>
      </c>
      <c r="X2726" s="3">
        <v>127</v>
      </c>
      <c r="Y2726" s="3">
        <v>2724</v>
      </c>
      <c r="Z2726" s="3" t="s">
        <v>59</v>
      </c>
      <c r="AA2726" s="3">
        <v>20</v>
      </c>
      <c r="AB2726" s="3">
        <v>7</v>
      </c>
      <c r="AC2726" s="3">
        <v>68880810</v>
      </c>
      <c r="AD2726" s="3">
        <v>29011490</v>
      </c>
      <c r="AE2726" s="3" t="s">
        <v>742</v>
      </c>
      <c r="AF2726" s="3">
        <v>17</v>
      </c>
      <c r="AG2726" s="3">
        <v>17</v>
      </c>
    </row>
    <row r="2727" spans="1:33" ht="15.75" customHeight="1" x14ac:dyDescent="0.15">
      <c r="A2727" s="3">
        <v>24445</v>
      </c>
      <c r="B2727" s="3">
        <v>2725</v>
      </c>
      <c r="C2727" s="3">
        <v>187</v>
      </c>
      <c r="D2727" s="3" t="s">
        <v>4509</v>
      </c>
      <c r="E2727" s="3" t="s">
        <v>23976</v>
      </c>
      <c r="F2727" s="3" t="s">
        <v>297</v>
      </c>
      <c r="G2727" s="3" t="s">
        <v>146</v>
      </c>
      <c r="H2727" s="3" t="s">
        <v>2725</v>
      </c>
      <c r="I2727" s="3" t="s">
        <v>2725</v>
      </c>
      <c r="J2727" s="3">
        <v>137.4238</v>
      </c>
      <c r="K2727" s="3">
        <v>7511542</v>
      </c>
      <c r="L2727" s="3" t="s">
        <v>364</v>
      </c>
      <c r="M2727" s="3">
        <v>1</v>
      </c>
      <c r="N2727" s="3" t="s">
        <v>4509</v>
      </c>
      <c r="O2727" s="3" t="s">
        <v>23976</v>
      </c>
      <c r="P2727" s="3" t="s">
        <v>8609</v>
      </c>
      <c r="Q2727" s="3" t="s">
        <v>20011</v>
      </c>
      <c r="R2727" s="5" t="s">
        <v>23977</v>
      </c>
      <c r="S2727" s="3" t="s">
        <v>2725</v>
      </c>
      <c r="T2727" s="3" t="s">
        <v>146</v>
      </c>
      <c r="V2727" s="3">
        <v>68</v>
      </c>
      <c r="X2727" s="3">
        <v>117</v>
      </c>
      <c r="Y2727" s="3">
        <v>2725</v>
      </c>
      <c r="Z2727" s="3" t="s">
        <v>364</v>
      </c>
      <c r="AA2727" s="3">
        <v>187</v>
      </c>
      <c r="AB2727" s="3">
        <v>91</v>
      </c>
      <c r="AC2727" s="3">
        <v>7511542</v>
      </c>
      <c r="AD2727" s="3">
        <v>3163770</v>
      </c>
      <c r="AE2727" s="3" t="s">
        <v>2725</v>
      </c>
      <c r="AF2727" s="3">
        <v>20</v>
      </c>
      <c r="AG2727" s="3">
        <v>30</v>
      </c>
    </row>
    <row r="2728" spans="1:33" ht="15.75" customHeight="1" x14ac:dyDescent="0.15">
      <c r="A2728" s="3">
        <v>12067</v>
      </c>
      <c r="B2728" s="3">
        <v>2726</v>
      </c>
      <c r="C2728" s="3">
        <v>15</v>
      </c>
      <c r="D2728" s="3" t="s">
        <v>4511</v>
      </c>
      <c r="E2728" s="3" t="s">
        <v>23979</v>
      </c>
      <c r="F2728" s="3" t="s">
        <v>5738</v>
      </c>
      <c r="G2728" s="3" t="s">
        <v>599</v>
      </c>
      <c r="H2728" s="3" t="s">
        <v>14216</v>
      </c>
      <c r="I2728" s="3" t="s">
        <v>3354</v>
      </c>
      <c r="J2728" s="3">
        <v>137.38910000000001</v>
      </c>
      <c r="K2728" s="3">
        <v>11628973</v>
      </c>
      <c r="L2728" s="3" t="s">
        <v>59</v>
      </c>
      <c r="M2728" s="3">
        <v>1</v>
      </c>
      <c r="N2728" s="3" t="s">
        <v>4511</v>
      </c>
      <c r="O2728" s="3" t="s">
        <v>23979</v>
      </c>
      <c r="P2728" s="3" t="s">
        <v>1101</v>
      </c>
      <c r="Q2728" s="3" t="s">
        <v>20013</v>
      </c>
      <c r="R2728" s="5" t="s">
        <v>23981</v>
      </c>
      <c r="S2728" s="3" t="s">
        <v>14216</v>
      </c>
      <c r="T2728" s="3" t="s">
        <v>599</v>
      </c>
      <c r="V2728" s="3">
        <v>52</v>
      </c>
      <c r="W2728" s="3">
        <v>49</v>
      </c>
      <c r="X2728" s="3">
        <v>127</v>
      </c>
      <c r="Y2728" s="3">
        <v>2726</v>
      </c>
      <c r="Z2728" s="3" t="s">
        <v>59</v>
      </c>
      <c r="AA2728" s="3">
        <v>15</v>
      </c>
      <c r="AB2728" s="3">
        <v>9</v>
      </c>
      <c r="AC2728" s="3">
        <v>11628973</v>
      </c>
      <c r="AD2728" s="3">
        <v>4898698</v>
      </c>
      <c r="AE2728" s="3" t="s">
        <v>3354</v>
      </c>
      <c r="AF2728" s="3">
        <v>17</v>
      </c>
      <c r="AG2728" s="3">
        <v>13</v>
      </c>
    </row>
    <row r="2729" spans="1:33" ht="15.75" customHeight="1" x14ac:dyDescent="0.15">
      <c r="A2729" s="3">
        <v>23721</v>
      </c>
      <c r="B2729" s="3">
        <v>2727</v>
      </c>
      <c r="C2729" s="3">
        <v>12</v>
      </c>
      <c r="D2729" s="3" t="s">
        <v>4514</v>
      </c>
      <c r="E2729" s="3" t="s">
        <v>23983</v>
      </c>
      <c r="F2729" s="3" t="s">
        <v>4061</v>
      </c>
      <c r="G2729" s="3" t="s">
        <v>446</v>
      </c>
      <c r="H2729" s="3" t="s">
        <v>4870</v>
      </c>
      <c r="I2729" s="3" t="s">
        <v>2435</v>
      </c>
      <c r="J2729" s="3">
        <v>137.233</v>
      </c>
      <c r="K2729" s="3">
        <v>3404294</v>
      </c>
      <c r="L2729" s="3" t="s">
        <v>162</v>
      </c>
      <c r="M2729" s="3">
        <v>1</v>
      </c>
      <c r="N2729" s="3" t="s">
        <v>4514</v>
      </c>
      <c r="O2729" s="3" t="s">
        <v>23983</v>
      </c>
      <c r="P2729" s="3" t="s">
        <v>835</v>
      </c>
      <c r="Q2729" s="3" t="s">
        <v>20015</v>
      </c>
      <c r="R2729" s="5" t="s">
        <v>23984</v>
      </c>
      <c r="S2729" s="3" t="s">
        <v>4870</v>
      </c>
      <c r="T2729" s="3" t="s">
        <v>446</v>
      </c>
      <c r="V2729" s="3">
        <v>100</v>
      </c>
      <c r="W2729" s="3">
        <v>96</v>
      </c>
      <c r="X2729" s="3">
        <v>127</v>
      </c>
      <c r="Y2729" s="3">
        <v>2727</v>
      </c>
      <c r="Z2729" s="3" t="s">
        <v>162</v>
      </c>
      <c r="AA2729" s="3">
        <v>12</v>
      </c>
      <c r="AB2729" s="3">
        <v>6</v>
      </c>
      <c r="AC2729" s="3">
        <v>3404294</v>
      </c>
      <c r="AD2729" s="3">
        <v>1435000</v>
      </c>
      <c r="AE2729" s="3" t="s">
        <v>2435</v>
      </c>
      <c r="AF2729" s="3">
        <v>8</v>
      </c>
      <c r="AG2729" s="3">
        <v>29</v>
      </c>
    </row>
    <row r="2730" spans="1:33" ht="15.75" customHeight="1" x14ac:dyDescent="0.15">
      <c r="A2730" s="3">
        <v>25451</v>
      </c>
      <c r="B2730" s="3">
        <v>2728</v>
      </c>
      <c r="C2730" s="3">
        <v>46</v>
      </c>
      <c r="D2730" s="3" t="s">
        <v>4524</v>
      </c>
      <c r="E2730" s="3" t="s">
        <v>23986</v>
      </c>
      <c r="F2730" s="3" t="s">
        <v>143</v>
      </c>
      <c r="G2730" s="3" t="s">
        <v>77</v>
      </c>
      <c r="H2730" s="3" t="s">
        <v>6185</v>
      </c>
      <c r="I2730" s="3" t="s">
        <v>79</v>
      </c>
      <c r="J2730" s="3">
        <v>137.0958</v>
      </c>
      <c r="K2730" s="3">
        <v>10508058</v>
      </c>
      <c r="L2730" s="3" t="s">
        <v>641</v>
      </c>
      <c r="M2730" s="3">
        <v>0</v>
      </c>
      <c r="N2730" s="3" t="s">
        <v>4524</v>
      </c>
      <c r="O2730" s="3" t="s">
        <v>23986</v>
      </c>
      <c r="P2730" s="8">
        <v>36892</v>
      </c>
      <c r="Q2730" s="3" t="s">
        <v>6183</v>
      </c>
      <c r="R2730" s="5" t="s">
        <v>23988</v>
      </c>
      <c r="S2730" s="3" t="s">
        <v>6185</v>
      </c>
      <c r="T2730" s="3" t="s">
        <v>77</v>
      </c>
      <c r="V2730" s="3">
        <v>96</v>
      </c>
      <c r="W2730" s="3">
        <v>92</v>
      </c>
      <c r="X2730" s="3">
        <v>21</v>
      </c>
      <c r="Y2730" s="3">
        <v>2728</v>
      </c>
      <c r="Z2730" s="3" t="s">
        <v>641</v>
      </c>
      <c r="AA2730" s="3">
        <v>46</v>
      </c>
      <c r="AB2730" s="3">
        <v>11</v>
      </c>
      <c r="AC2730" s="3">
        <v>10508058</v>
      </c>
      <c r="AD2730" s="3">
        <v>4431988</v>
      </c>
      <c r="AE2730" s="3" t="s">
        <v>79</v>
      </c>
      <c r="AF2730" s="3">
        <v>23</v>
      </c>
      <c r="AG2730" s="3">
        <v>6</v>
      </c>
    </row>
    <row r="2731" spans="1:33" ht="15.75" customHeight="1" x14ac:dyDescent="0.15">
      <c r="A2731" s="3">
        <v>20287</v>
      </c>
      <c r="B2731" s="3">
        <v>2729</v>
      </c>
      <c r="C2731" s="3">
        <v>25</v>
      </c>
      <c r="D2731" s="3" t="s">
        <v>4528</v>
      </c>
      <c r="E2731" s="3" t="s">
        <v>23990</v>
      </c>
      <c r="F2731" s="3" t="s">
        <v>36</v>
      </c>
      <c r="G2731" s="3" t="s">
        <v>37</v>
      </c>
      <c r="H2731" s="3" t="s">
        <v>9101</v>
      </c>
      <c r="I2731" s="3" t="s">
        <v>1718</v>
      </c>
      <c r="J2731" s="3">
        <v>137.04939999999999</v>
      </c>
      <c r="K2731" s="3">
        <v>5326500</v>
      </c>
      <c r="L2731" s="3" t="s">
        <v>478</v>
      </c>
      <c r="M2731" s="3">
        <v>3</v>
      </c>
      <c r="N2731" s="3" t="s">
        <v>4528</v>
      </c>
      <c r="O2731" s="3" t="s">
        <v>23990</v>
      </c>
      <c r="P2731" s="3" t="s">
        <v>835</v>
      </c>
      <c r="Q2731" s="3" t="s">
        <v>9100</v>
      </c>
      <c r="R2731" s="5" t="s">
        <v>23992</v>
      </c>
      <c r="S2731" s="3" t="s">
        <v>9101</v>
      </c>
      <c r="T2731" s="3" t="s">
        <v>37</v>
      </c>
      <c r="V2731" s="3">
        <v>127</v>
      </c>
      <c r="W2731" s="3">
        <v>0</v>
      </c>
      <c r="X2731" s="3">
        <v>71</v>
      </c>
      <c r="Y2731" s="3">
        <v>2729</v>
      </c>
      <c r="Z2731" s="3" t="s">
        <v>478</v>
      </c>
      <c r="AA2731" s="3">
        <v>25</v>
      </c>
      <c r="AB2731" s="3">
        <v>13</v>
      </c>
      <c r="AC2731" s="3">
        <v>5326500</v>
      </c>
      <c r="AD2731" s="3">
        <v>2247000</v>
      </c>
      <c r="AF2731" s="3">
        <v>15</v>
      </c>
      <c r="AG2731" s="3">
        <v>54</v>
      </c>
    </row>
    <row r="2732" spans="1:33" ht="15.75" customHeight="1" x14ac:dyDescent="0.15">
      <c r="A2732" s="3">
        <v>26247</v>
      </c>
      <c r="B2732" s="3">
        <v>2730</v>
      </c>
      <c r="C2732" s="3">
        <v>190</v>
      </c>
      <c r="D2732" s="3" t="s">
        <v>4530</v>
      </c>
      <c r="E2732" s="3" t="s">
        <v>23994</v>
      </c>
      <c r="F2732" s="3" t="s">
        <v>855</v>
      </c>
      <c r="G2732" s="3" t="s">
        <v>292</v>
      </c>
      <c r="H2732" s="3" t="s">
        <v>14224</v>
      </c>
      <c r="I2732" s="3" t="s">
        <v>2280</v>
      </c>
      <c r="J2732" s="3">
        <v>137.0437</v>
      </c>
      <c r="K2732" s="3">
        <v>21334019</v>
      </c>
      <c r="L2732" s="3" t="s">
        <v>641</v>
      </c>
      <c r="M2732" s="3">
        <v>0</v>
      </c>
      <c r="N2732" s="3" t="s">
        <v>4530</v>
      </c>
      <c r="O2732" s="3" t="s">
        <v>23994</v>
      </c>
      <c r="P2732" s="8">
        <v>40179</v>
      </c>
      <c r="Q2732" s="3" t="s">
        <v>20020</v>
      </c>
      <c r="R2732" s="5" t="s">
        <v>23996</v>
      </c>
      <c r="S2732" s="3" t="s">
        <v>14224</v>
      </c>
      <c r="T2732" s="3" t="s">
        <v>292</v>
      </c>
      <c r="V2732" s="3">
        <v>95</v>
      </c>
      <c r="W2732" s="3">
        <v>26</v>
      </c>
      <c r="X2732" s="3">
        <v>22</v>
      </c>
      <c r="Y2732" s="3">
        <v>2730</v>
      </c>
      <c r="Z2732" s="3" t="s">
        <v>641</v>
      </c>
      <c r="AA2732" s="3">
        <v>190</v>
      </c>
      <c r="AB2732" s="3">
        <v>100</v>
      </c>
      <c r="AC2732" s="3">
        <v>21334019</v>
      </c>
      <c r="AD2732" s="3">
        <v>9000036</v>
      </c>
      <c r="AE2732" s="3" t="s">
        <v>2280</v>
      </c>
      <c r="AF2732" s="3">
        <v>23</v>
      </c>
      <c r="AG2732" s="3">
        <v>52</v>
      </c>
    </row>
    <row r="2733" spans="1:33" ht="15.75" customHeight="1" x14ac:dyDescent="0.15">
      <c r="A2733" s="3">
        <v>24284</v>
      </c>
      <c r="B2733" s="3">
        <v>2731</v>
      </c>
      <c r="C2733" s="3">
        <v>500</v>
      </c>
      <c r="D2733" s="3" t="s">
        <v>4532</v>
      </c>
      <c r="E2733" s="3" t="s">
        <v>23998</v>
      </c>
      <c r="F2733" s="3" t="s">
        <v>657</v>
      </c>
      <c r="G2733" s="3" t="s">
        <v>246</v>
      </c>
      <c r="H2733" s="3" t="s">
        <v>13824</v>
      </c>
      <c r="I2733" s="3" t="s">
        <v>264</v>
      </c>
      <c r="J2733" s="3">
        <v>137.04089999999999</v>
      </c>
      <c r="K2733" s="3">
        <v>13601679</v>
      </c>
      <c r="L2733" s="3" t="s">
        <v>335</v>
      </c>
      <c r="M2733" s="3">
        <v>1</v>
      </c>
      <c r="N2733" s="3" t="s">
        <v>4532</v>
      </c>
      <c r="O2733" s="3" t="s">
        <v>23998</v>
      </c>
      <c r="P2733" s="3" t="s">
        <v>104</v>
      </c>
      <c r="Q2733" s="3" t="s">
        <v>20022</v>
      </c>
      <c r="R2733" s="5" t="s">
        <v>24000</v>
      </c>
      <c r="S2733" s="3" t="s">
        <v>13824</v>
      </c>
      <c r="T2733" s="3" t="s">
        <v>246</v>
      </c>
      <c r="V2733" s="3">
        <v>127</v>
      </c>
      <c r="W2733" s="3">
        <v>97</v>
      </c>
      <c r="X2733" s="3">
        <v>85</v>
      </c>
      <c r="Y2733" s="3">
        <v>2731</v>
      </c>
      <c r="Z2733" s="3" t="s">
        <v>335</v>
      </c>
      <c r="AA2733" s="3">
        <v>500</v>
      </c>
      <c r="AB2733" s="3">
        <v>150</v>
      </c>
      <c r="AC2733" s="3">
        <v>13601679</v>
      </c>
      <c r="AD2733" s="3">
        <v>5738115</v>
      </c>
      <c r="AE2733" s="3" t="s">
        <v>264</v>
      </c>
      <c r="AF2733" s="3">
        <v>21</v>
      </c>
      <c r="AG2733" s="3">
        <v>8</v>
      </c>
    </row>
    <row r="2734" spans="1:33" ht="15.75" customHeight="1" x14ac:dyDescent="0.15">
      <c r="A2734" s="3">
        <v>26577</v>
      </c>
      <c r="B2734" s="3">
        <v>2732</v>
      </c>
      <c r="C2734" s="3">
        <v>37</v>
      </c>
      <c r="D2734" s="3" t="s">
        <v>4534</v>
      </c>
      <c r="E2734" s="3" t="s">
        <v>24001</v>
      </c>
      <c r="F2734" s="3" t="s">
        <v>1009</v>
      </c>
      <c r="G2734" s="3" t="s">
        <v>403</v>
      </c>
      <c r="H2734" s="3" t="s">
        <v>14228</v>
      </c>
      <c r="I2734" s="3" t="s">
        <v>203</v>
      </c>
      <c r="J2734" s="3">
        <v>136.96709999999999</v>
      </c>
      <c r="K2734" s="3">
        <v>3796884</v>
      </c>
      <c r="L2734" s="3" t="s">
        <v>59</v>
      </c>
      <c r="M2734" s="3">
        <v>0</v>
      </c>
      <c r="N2734" s="3" t="s">
        <v>4534</v>
      </c>
      <c r="O2734" s="3" t="s">
        <v>24001</v>
      </c>
      <c r="P2734" s="8">
        <v>39448</v>
      </c>
      <c r="Q2734" s="3" t="s">
        <v>20024</v>
      </c>
      <c r="R2734" s="5" t="s">
        <v>24003</v>
      </c>
      <c r="S2734" s="3" t="s">
        <v>14228</v>
      </c>
      <c r="T2734" s="3" t="s">
        <v>403</v>
      </c>
      <c r="V2734" s="3">
        <v>86</v>
      </c>
      <c r="W2734" s="3">
        <v>127</v>
      </c>
      <c r="X2734" s="3">
        <v>127</v>
      </c>
      <c r="Y2734" s="3">
        <v>2732</v>
      </c>
      <c r="Z2734" s="3" t="s">
        <v>59</v>
      </c>
      <c r="AA2734" s="3">
        <v>37</v>
      </c>
      <c r="AB2734" s="3">
        <v>19</v>
      </c>
      <c r="AC2734" s="3">
        <v>3796884</v>
      </c>
      <c r="AD2734" s="3">
        <v>1602283</v>
      </c>
      <c r="AE2734" s="3" t="s">
        <v>203</v>
      </c>
      <c r="AF2734" s="3">
        <v>17</v>
      </c>
      <c r="AG2734" s="3">
        <v>9</v>
      </c>
    </row>
    <row r="2735" spans="1:33" ht="15.75" customHeight="1" x14ac:dyDescent="0.15">
      <c r="A2735" s="3">
        <v>12955</v>
      </c>
      <c r="B2735" s="3">
        <v>2733</v>
      </c>
      <c r="C2735" s="3">
        <v>16</v>
      </c>
      <c r="D2735" s="3" t="s">
        <v>4551</v>
      </c>
      <c r="E2735" s="3" t="s">
        <v>24005</v>
      </c>
      <c r="F2735" s="3" t="s">
        <v>143</v>
      </c>
      <c r="G2735" s="3" t="s">
        <v>77</v>
      </c>
      <c r="H2735" s="3" t="s">
        <v>2476</v>
      </c>
      <c r="I2735" s="3" t="s">
        <v>79</v>
      </c>
      <c r="J2735" s="3">
        <v>136.72989999999999</v>
      </c>
      <c r="K2735" s="3">
        <v>7992000</v>
      </c>
      <c r="L2735" s="3" t="s">
        <v>364</v>
      </c>
      <c r="M2735" s="3">
        <v>2</v>
      </c>
      <c r="N2735" s="3" t="s">
        <v>4551</v>
      </c>
      <c r="O2735" s="3" t="s">
        <v>24005</v>
      </c>
      <c r="P2735" s="3" t="s">
        <v>6091</v>
      </c>
      <c r="Q2735" s="3" t="s">
        <v>6090</v>
      </c>
      <c r="R2735" s="5" t="s">
        <v>24006</v>
      </c>
      <c r="S2735" s="3" t="s">
        <v>2476</v>
      </c>
      <c r="T2735" s="3" t="s">
        <v>77</v>
      </c>
      <c r="V2735" s="3">
        <v>97</v>
      </c>
      <c r="W2735" s="3">
        <v>93</v>
      </c>
      <c r="X2735" s="3">
        <v>118</v>
      </c>
      <c r="Y2735" s="3">
        <v>2733</v>
      </c>
      <c r="Z2735" s="3" t="s">
        <v>364</v>
      </c>
      <c r="AA2735" s="3">
        <v>16</v>
      </c>
      <c r="AB2735" s="3">
        <v>12</v>
      </c>
      <c r="AC2735" s="3">
        <v>7992000</v>
      </c>
      <c r="AD2735" s="3">
        <v>3376000</v>
      </c>
      <c r="AE2735" s="3" t="s">
        <v>79</v>
      </c>
      <c r="AF2735" s="3">
        <v>20</v>
      </c>
      <c r="AG2735" s="3">
        <v>6</v>
      </c>
    </row>
    <row r="2736" spans="1:33" ht="15.75" customHeight="1" x14ac:dyDescent="0.15">
      <c r="A2736" s="3">
        <v>24882</v>
      </c>
      <c r="B2736" s="3">
        <v>2734</v>
      </c>
      <c r="C2736" s="3">
        <v>16</v>
      </c>
      <c r="D2736" s="3" t="s">
        <v>3822</v>
      </c>
      <c r="E2736" s="3" t="s">
        <v>24008</v>
      </c>
      <c r="F2736" s="3" t="s">
        <v>475</v>
      </c>
      <c r="G2736" s="3" t="s">
        <v>277</v>
      </c>
      <c r="H2736" s="3" t="s">
        <v>475</v>
      </c>
      <c r="I2736" s="3" t="s">
        <v>203</v>
      </c>
      <c r="J2736" s="3">
        <v>136.69540000000001</v>
      </c>
      <c r="K2736" s="3">
        <v>2276300</v>
      </c>
      <c r="L2736" s="3" t="s">
        <v>162</v>
      </c>
      <c r="M2736" s="3">
        <v>0</v>
      </c>
      <c r="N2736" s="3" t="s">
        <v>3822</v>
      </c>
      <c r="O2736" s="3" t="s">
        <v>24008</v>
      </c>
      <c r="P2736" s="8">
        <v>39448</v>
      </c>
      <c r="Q2736" s="3" t="s">
        <v>3824</v>
      </c>
      <c r="R2736" s="5" t="s">
        <v>24009</v>
      </c>
      <c r="S2736" s="3" t="s">
        <v>475</v>
      </c>
      <c r="T2736" s="3" t="s">
        <v>277</v>
      </c>
      <c r="V2736" s="3">
        <v>127</v>
      </c>
      <c r="W2736" s="3">
        <v>127</v>
      </c>
      <c r="X2736" s="3">
        <v>127</v>
      </c>
      <c r="Y2736" s="3">
        <v>2734</v>
      </c>
      <c r="Z2736" s="3" t="s">
        <v>162</v>
      </c>
      <c r="AA2736" s="3">
        <v>16</v>
      </c>
      <c r="AB2736" s="3">
        <v>8</v>
      </c>
      <c r="AC2736" s="3">
        <v>2276300</v>
      </c>
      <c r="AD2736" s="3">
        <v>961700</v>
      </c>
      <c r="AE2736" s="3" t="s">
        <v>203</v>
      </c>
      <c r="AF2736" s="3">
        <v>8</v>
      </c>
      <c r="AG2736" s="3">
        <v>9</v>
      </c>
    </row>
    <row r="2737" spans="1:33" ht="15.75" customHeight="1" x14ac:dyDescent="0.15">
      <c r="A2737" s="3">
        <v>787</v>
      </c>
      <c r="B2737" s="3">
        <v>2735</v>
      </c>
      <c r="C2737" s="3">
        <v>11561</v>
      </c>
      <c r="D2737" s="3" t="s">
        <v>4573</v>
      </c>
      <c r="E2737" s="3" t="s">
        <v>24011</v>
      </c>
      <c r="F2737" s="3" t="s">
        <v>4061</v>
      </c>
      <c r="G2737" s="3" t="s">
        <v>446</v>
      </c>
      <c r="H2737" s="3" t="s">
        <v>2435</v>
      </c>
      <c r="I2737" s="3" t="s">
        <v>2435</v>
      </c>
      <c r="J2737" s="3">
        <v>136.55449999999999</v>
      </c>
      <c r="K2737" s="3">
        <v>918390882</v>
      </c>
      <c r="L2737" s="3" t="s">
        <v>162</v>
      </c>
      <c r="M2737" s="3">
        <v>6</v>
      </c>
      <c r="N2737" s="3" t="s">
        <v>4573</v>
      </c>
      <c r="O2737" s="3" t="s">
        <v>24011</v>
      </c>
      <c r="P2737" s="3" t="s">
        <v>1063</v>
      </c>
      <c r="Q2737" s="3" t="s">
        <v>20027</v>
      </c>
      <c r="R2737" s="5" t="s">
        <v>24013</v>
      </c>
      <c r="S2737" s="3" t="s">
        <v>2435</v>
      </c>
      <c r="T2737" s="3" t="s">
        <v>446</v>
      </c>
      <c r="V2737" s="3">
        <v>101</v>
      </c>
      <c r="W2737" s="3">
        <v>97</v>
      </c>
      <c r="X2737" s="3">
        <v>127</v>
      </c>
      <c r="Y2737" s="3">
        <v>2735</v>
      </c>
      <c r="Z2737" s="3" t="s">
        <v>162</v>
      </c>
      <c r="AA2737" s="3">
        <v>11561</v>
      </c>
      <c r="AB2737" s="3">
        <v>6079</v>
      </c>
      <c r="AC2737" s="3">
        <v>918390882</v>
      </c>
      <c r="AD2737" s="3">
        <v>388236427</v>
      </c>
      <c r="AE2737" s="3" t="s">
        <v>2435</v>
      </c>
      <c r="AF2737" s="3">
        <v>8</v>
      </c>
      <c r="AG2737" s="3">
        <v>29</v>
      </c>
    </row>
    <row r="2738" spans="1:33" ht="15.75" customHeight="1" x14ac:dyDescent="0.15">
      <c r="A2738" s="3">
        <v>25701</v>
      </c>
      <c r="B2738" s="3">
        <v>2736</v>
      </c>
      <c r="C2738" s="3">
        <v>14</v>
      </c>
      <c r="D2738" s="3" t="s">
        <v>4577</v>
      </c>
      <c r="E2738" s="3" t="s">
        <v>24015</v>
      </c>
      <c r="F2738" s="3" t="s">
        <v>475</v>
      </c>
      <c r="G2738" s="3" t="s">
        <v>277</v>
      </c>
      <c r="H2738" s="3" t="s">
        <v>475</v>
      </c>
      <c r="I2738" s="3" t="s">
        <v>203</v>
      </c>
      <c r="J2738" s="3">
        <v>136.4683</v>
      </c>
      <c r="K2738" s="3">
        <v>3107877</v>
      </c>
      <c r="L2738" s="3" t="s">
        <v>59</v>
      </c>
      <c r="M2738" s="3">
        <v>0</v>
      </c>
      <c r="N2738" s="3" t="s">
        <v>4577</v>
      </c>
      <c r="O2738" s="3" t="s">
        <v>24015</v>
      </c>
      <c r="P2738" s="8">
        <v>37257</v>
      </c>
      <c r="Q2738" s="3" t="s">
        <v>7037</v>
      </c>
      <c r="R2738" s="5" t="s">
        <v>24016</v>
      </c>
      <c r="S2738" s="3" t="s">
        <v>475</v>
      </c>
      <c r="T2738" s="3" t="s">
        <v>277</v>
      </c>
      <c r="V2738" s="3">
        <v>127</v>
      </c>
      <c r="W2738" s="3">
        <v>127</v>
      </c>
      <c r="X2738" s="3">
        <v>127</v>
      </c>
      <c r="Y2738" s="3">
        <v>2736</v>
      </c>
      <c r="Z2738" s="3" t="s">
        <v>59</v>
      </c>
      <c r="AA2738" s="3">
        <v>14</v>
      </c>
      <c r="AB2738" s="3">
        <v>9</v>
      </c>
      <c r="AC2738" s="3">
        <v>3107877</v>
      </c>
      <c r="AD2738" s="3">
        <v>1314289</v>
      </c>
      <c r="AE2738" s="3" t="s">
        <v>203</v>
      </c>
      <c r="AF2738" s="3">
        <v>17</v>
      </c>
      <c r="AG2738" s="3">
        <v>9</v>
      </c>
    </row>
    <row r="2739" spans="1:33" ht="15.75" customHeight="1" x14ac:dyDescent="0.15">
      <c r="A2739" s="3">
        <v>23630</v>
      </c>
      <c r="B2739" s="3">
        <v>2737</v>
      </c>
      <c r="C2739" s="3">
        <v>25</v>
      </c>
      <c r="D2739" s="3" t="s">
        <v>4610</v>
      </c>
      <c r="E2739" s="3" t="s">
        <v>24018</v>
      </c>
      <c r="F2739" s="3" t="s">
        <v>143</v>
      </c>
      <c r="G2739" s="3" t="s">
        <v>77</v>
      </c>
      <c r="H2739" s="3" t="s">
        <v>6030</v>
      </c>
      <c r="I2739" s="3" t="s">
        <v>79</v>
      </c>
      <c r="J2739" s="3">
        <v>136.46180000000001</v>
      </c>
      <c r="K2739" s="3">
        <v>2622248</v>
      </c>
      <c r="L2739" s="3" t="s">
        <v>59</v>
      </c>
      <c r="M2739" s="3">
        <v>1</v>
      </c>
      <c r="N2739" s="3" t="s">
        <v>4610</v>
      </c>
      <c r="O2739" s="3" t="s">
        <v>24018</v>
      </c>
      <c r="P2739" s="3" t="s">
        <v>1000</v>
      </c>
      <c r="Q2739" s="3" t="s">
        <v>6022</v>
      </c>
      <c r="R2739" s="5" t="s">
        <v>24019</v>
      </c>
      <c r="S2739" s="3" t="s">
        <v>6030</v>
      </c>
      <c r="T2739" s="3" t="s">
        <v>77</v>
      </c>
      <c r="V2739" s="3">
        <v>98</v>
      </c>
      <c r="W2739" s="3">
        <v>94</v>
      </c>
      <c r="X2739" s="3">
        <v>127</v>
      </c>
      <c r="Y2739" s="3">
        <v>2737</v>
      </c>
      <c r="Z2739" s="3" t="s">
        <v>59</v>
      </c>
      <c r="AA2739" s="3">
        <v>25</v>
      </c>
      <c r="AB2739" s="3">
        <v>8</v>
      </c>
      <c r="AC2739" s="3">
        <v>2622248</v>
      </c>
      <c r="AD2739" s="3">
        <v>1108952</v>
      </c>
      <c r="AE2739" s="3" t="s">
        <v>79</v>
      </c>
      <c r="AF2739" s="3">
        <v>17</v>
      </c>
      <c r="AG2739" s="3">
        <v>6</v>
      </c>
    </row>
    <row r="2740" spans="1:33" ht="15.75" customHeight="1" x14ac:dyDescent="0.15">
      <c r="A2740" s="3">
        <v>21070</v>
      </c>
      <c r="B2740" s="3">
        <v>2738</v>
      </c>
      <c r="C2740" s="3">
        <v>181</v>
      </c>
      <c r="D2740" s="3" t="s">
        <v>4630</v>
      </c>
      <c r="E2740" s="3" t="s">
        <v>24021</v>
      </c>
      <c r="F2740" s="3" t="s">
        <v>657</v>
      </c>
      <c r="G2740" s="3" t="s">
        <v>246</v>
      </c>
      <c r="H2740" s="3" t="s">
        <v>3818</v>
      </c>
      <c r="I2740" s="3" t="s">
        <v>3818</v>
      </c>
      <c r="J2740" s="3">
        <v>136.40960000000001</v>
      </c>
      <c r="K2740" s="3">
        <v>258008000</v>
      </c>
      <c r="L2740" s="3" t="s">
        <v>86</v>
      </c>
      <c r="M2740" s="3">
        <v>2</v>
      </c>
      <c r="N2740" s="3" t="s">
        <v>4630</v>
      </c>
      <c r="O2740" s="3" t="s">
        <v>24021</v>
      </c>
      <c r="P2740" s="3" t="s">
        <v>179</v>
      </c>
      <c r="Q2740" s="3" t="s">
        <v>20030</v>
      </c>
      <c r="R2740" s="5" t="s">
        <v>24023</v>
      </c>
      <c r="S2740" s="3" t="s">
        <v>3818</v>
      </c>
      <c r="T2740" s="3" t="s">
        <v>246</v>
      </c>
      <c r="V2740" s="3">
        <v>127</v>
      </c>
      <c r="W2740" s="3">
        <v>52</v>
      </c>
      <c r="X2740" s="3">
        <v>76</v>
      </c>
      <c r="Y2740" s="3">
        <v>2738</v>
      </c>
      <c r="Z2740" s="3" t="s">
        <v>86</v>
      </c>
      <c r="AA2740" s="3">
        <v>181</v>
      </c>
      <c r="AB2740" s="3">
        <v>68</v>
      </c>
      <c r="AC2740" s="3">
        <v>258008000</v>
      </c>
      <c r="AD2740" s="3">
        <v>109136000</v>
      </c>
      <c r="AE2740" s="3" t="s">
        <v>3818</v>
      </c>
      <c r="AF2740" s="3">
        <v>16</v>
      </c>
      <c r="AG2740" s="3">
        <v>22</v>
      </c>
    </row>
    <row r="2741" spans="1:33" ht="15.75" customHeight="1" x14ac:dyDescent="0.15">
      <c r="A2741" s="3">
        <v>1215</v>
      </c>
      <c r="B2741" s="3">
        <v>2739</v>
      </c>
      <c r="C2741" s="3">
        <v>643</v>
      </c>
      <c r="D2741" s="3" t="s">
        <v>4634</v>
      </c>
      <c r="E2741" s="3" t="s">
        <v>24025</v>
      </c>
      <c r="F2741" s="3" t="s">
        <v>657</v>
      </c>
      <c r="G2741" s="3" t="s">
        <v>246</v>
      </c>
      <c r="H2741" s="3" t="s">
        <v>14240</v>
      </c>
      <c r="I2741" s="3" t="s">
        <v>3818</v>
      </c>
      <c r="J2741" s="3">
        <v>136.3278</v>
      </c>
      <c r="K2741" s="3">
        <v>159981711</v>
      </c>
      <c r="L2741" s="3" t="s">
        <v>86</v>
      </c>
      <c r="M2741" s="3">
        <v>2</v>
      </c>
      <c r="N2741" s="3" t="s">
        <v>4634</v>
      </c>
      <c r="O2741" s="3" t="s">
        <v>24025</v>
      </c>
      <c r="P2741" s="3" t="s">
        <v>690</v>
      </c>
      <c r="Q2741" s="3" t="s">
        <v>20032</v>
      </c>
      <c r="R2741" s="5" t="s">
        <v>24026</v>
      </c>
      <c r="S2741" s="3" t="s">
        <v>14240</v>
      </c>
      <c r="T2741" s="3" t="s">
        <v>246</v>
      </c>
      <c r="V2741" s="3">
        <v>127</v>
      </c>
      <c r="W2741" s="3">
        <v>53</v>
      </c>
      <c r="X2741" s="3">
        <v>77</v>
      </c>
      <c r="Y2741" s="3">
        <v>2739</v>
      </c>
      <c r="Z2741" s="3" t="s">
        <v>86</v>
      </c>
      <c r="AA2741" s="3">
        <v>643</v>
      </c>
      <c r="AB2741" s="3">
        <v>410</v>
      </c>
      <c r="AC2741" s="3">
        <v>159981711</v>
      </c>
      <c r="AD2741" s="3">
        <v>67694828</v>
      </c>
      <c r="AE2741" s="3" t="s">
        <v>3818</v>
      </c>
      <c r="AF2741" s="3">
        <v>16</v>
      </c>
      <c r="AG2741" s="3">
        <v>22</v>
      </c>
    </row>
    <row r="2742" spans="1:33" ht="15.75" customHeight="1" x14ac:dyDescent="0.15">
      <c r="A2742" s="3">
        <v>23664</v>
      </c>
      <c r="B2742" s="3">
        <v>2740</v>
      </c>
      <c r="C2742" s="3">
        <v>58</v>
      </c>
      <c r="D2742" s="3" t="s">
        <v>4638</v>
      </c>
      <c r="E2742" s="3" t="s">
        <v>24028</v>
      </c>
      <c r="F2742" s="3" t="s">
        <v>657</v>
      </c>
      <c r="G2742" s="3" t="s">
        <v>246</v>
      </c>
      <c r="H2742" s="3" t="s">
        <v>240</v>
      </c>
      <c r="I2742" s="3" t="s">
        <v>240</v>
      </c>
      <c r="J2742" s="3">
        <v>136.31710000000001</v>
      </c>
      <c r="K2742" s="3">
        <v>6036028</v>
      </c>
      <c r="L2742" s="3" t="s">
        <v>66</v>
      </c>
      <c r="M2742" s="3">
        <v>1</v>
      </c>
      <c r="N2742" s="3" t="s">
        <v>4638</v>
      </c>
      <c r="O2742" s="3" t="s">
        <v>24028</v>
      </c>
      <c r="P2742" s="3" t="s">
        <v>1063</v>
      </c>
      <c r="Q2742" s="3" t="s">
        <v>20034</v>
      </c>
      <c r="R2742" s="5" t="s">
        <v>24029</v>
      </c>
      <c r="S2742" s="3" t="s">
        <v>240</v>
      </c>
      <c r="T2742" s="3" t="s">
        <v>246</v>
      </c>
      <c r="V2742" s="3">
        <v>127</v>
      </c>
      <c r="W2742" s="3">
        <v>57</v>
      </c>
      <c r="X2742" s="3">
        <v>127</v>
      </c>
      <c r="Y2742" s="3">
        <v>2740</v>
      </c>
      <c r="Z2742" s="3" t="s">
        <v>66</v>
      </c>
      <c r="AA2742" s="3">
        <v>58</v>
      </c>
      <c r="AB2742" s="3">
        <v>24</v>
      </c>
      <c r="AC2742" s="3">
        <v>6036028</v>
      </c>
      <c r="AD2742" s="3">
        <v>2554207</v>
      </c>
      <c r="AE2742" s="3" t="s">
        <v>240</v>
      </c>
      <c r="AF2742" s="3">
        <v>9</v>
      </c>
      <c r="AG2742" s="3">
        <v>18</v>
      </c>
    </row>
    <row r="2743" spans="1:33" ht="15.75" customHeight="1" x14ac:dyDescent="0.15">
      <c r="A2743" s="3">
        <v>21863</v>
      </c>
      <c r="B2743" s="3">
        <v>2741</v>
      </c>
      <c r="C2743" s="3">
        <v>42</v>
      </c>
      <c r="D2743" s="3" t="s">
        <v>4641</v>
      </c>
      <c r="E2743" s="3" t="s">
        <v>24030</v>
      </c>
      <c r="F2743" s="3" t="s">
        <v>855</v>
      </c>
      <c r="G2743" s="3" t="s">
        <v>292</v>
      </c>
      <c r="H2743" s="3" t="s">
        <v>13941</v>
      </c>
      <c r="I2743" s="3" t="s">
        <v>1032</v>
      </c>
      <c r="J2743" s="3">
        <v>136.30430000000001</v>
      </c>
      <c r="K2743" s="3">
        <v>5304863</v>
      </c>
      <c r="L2743" s="3" t="s">
        <v>162</v>
      </c>
      <c r="M2743" s="3">
        <v>1</v>
      </c>
      <c r="N2743" s="3" t="s">
        <v>4641</v>
      </c>
      <c r="O2743" s="3" t="s">
        <v>24030</v>
      </c>
      <c r="P2743" s="3" t="s">
        <v>179</v>
      </c>
      <c r="Q2743" s="3" t="s">
        <v>20036</v>
      </c>
      <c r="R2743" s="5" t="s">
        <v>24033</v>
      </c>
      <c r="S2743" s="3" t="s">
        <v>13941</v>
      </c>
      <c r="T2743" s="3" t="s">
        <v>292</v>
      </c>
      <c r="V2743" s="3">
        <v>96</v>
      </c>
      <c r="W2743" s="3">
        <v>68</v>
      </c>
      <c r="X2743" s="3">
        <v>127</v>
      </c>
      <c r="Y2743" s="3">
        <v>2741</v>
      </c>
      <c r="Z2743" s="3" t="s">
        <v>162</v>
      </c>
      <c r="AA2743" s="3">
        <v>42</v>
      </c>
      <c r="AB2743" s="3">
        <v>18</v>
      </c>
      <c r="AC2743" s="3">
        <v>5304863</v>
      </c>
      <c r="AD2743" s="3">
        <v>2244929</v>
      </c>
      <c r="AE2743" s="3" t="s">
        <v>1032</v>
      </c>
      <c r="AF2743" s="3">
        <v>8</v>
      </c>
      <c r="AG2743" s="3">
        <v>49</v>
      </c>
    </row>
    <row r="2744" spans="1:33" ht="15.75" customHeight="1" x14ac:dyDescent="0.15">
      <c r="A2744" s="3">
        <v>23730</v>
      </c>
      <c r="B2744" s="3">
        <v>2742</v>
      </c>
      <c r="C2744" s="3">
        <v>18</v>
      </c>
      <c r="D2744" s="3" t="s">
        <v>4645</v>
      </c>
      <c r="E2744" s="3" t="s">
        <v>24034</v>
      </c>
      <c r="F2744" s="3" t="s">
        <v>1105</v>
      </c>
      <c r="G2744" s="3" t="s">
        <v>486</v>
      </c>
      <c r="H2744" s="3" t="s">
        <v>1502</v>
      </c>
      <c r="I2744" s="3" t="s">
        <v>488</v>
      </c>
      <c r="J2744" s="3">
        <v>136.29560000000001</v>
      </c>
      <c r="K2744" s="3">
        <v>2537742</v>
      </c>
      <c r="L2744" s="3" t="s">
        <v>221</v>
      </c>
      <c r="M2744" s="3">
        <v>1</v>
      </c>
      <c r="N2744" s="3" t="s">
        <v>4645</v>
      </c>
      <c r="O2744" s="3" t="s">
        <v>24034</v>
      </c>
      <c r="P2744" s="3" t="s">
        <v>104</v>
      </c>
      <c r="Q2744" s="3" t="s">
        <v>20038</v>
      </c>
      <c r="R2744" s="5" t="s">
        <v>24035</v>
      </c>
      <c r="S2744" s="3" t="s">
        <v>1502</v>
      </c>
      <c r="T2744" s="3" t="s">
        <v>486</v>
      </c>
      <c r="V2744" s="3">
        <v>55</v>
      </c>
      <c r="W2744" s="3">
        <v>40</v>
      </c>
      <c r="X2744" s="3">
        <v>127</v>
      </c>
      <c r="Y2744" s="3">
        <v>2742</v>
      </c>
      <c r="Z2744" s="3" t="s">
        <v>221</v>
      </c>
      <c r="AA2744" s="3">
        <v>18</v>
      </c>
      <c r="AB2744" s="3">
        <v>11</v>
      </c>
      <c r="AC2744" s="3">
        <v>2537742</v>
      </c>
      <c r="AD2744" s="3">
        <v>1073969</v>
      </c>
      <c r="AE2744" s="3" t="s">
        <v>488</v>
      </c>
      <c r="AF2744" s="3">
        <v>2</v>
      </c>
      <c r="AG2744" s="3">
        <v>50</v>
      </c>
    </row>
    <row r="2745" spans="1:33" ht="15.75" customHeight="1" x14ac:dyDescent="0.15">
      <c r="A2745" s="3">
        <v>24162</v>
      </c>
      <c r="B2745" s="3">
        <v>2743</v>
      </c>
      <c r="C2745" s="3">
        <v>29</v>
      </c>
      <c r="D2745" s="3" t="s">
        <v>4663</v>
      </c>
      <c r="E2745" s="3" t="s">
        <v>24037</v>
      </c>
      <c r="F2745" s="3" t="s">
        <v>36</v>
      </c>
      <c r="G2745" s="3" t="s">
        <v>37</v>
      </c>
      <c r="H2745" s="3" t="s">
        <v>2190</v>
      </c>
      <c r="I2745" s="3" t="s">
        <v>39</v>
      </c>
      <c r="J2745" s="3">
        <v>136.29150000000001</v>
      </c>
      <c r="K2745" s="3">
        <v>5000492</v>
      </c>
      <c r="L2745" s="3" t="s">
        <v>71</v>
      </c>
      <c r="M2745" s="3">
        <v>1</v>
      </c>
      <c r="N2745" s="3" t="s">
        <v>4663</v>
      </c>
      <c r="O2745" s="3" t="s">
        <v>24037</v>
      </c>
      <c r="P2745" s="3" t="s">
        <v>1350</v>
      </c>
      <c r="Q2745" s="3" t="s">
        <v>11731</v>
      </c>
      <c r="R2745" s="5" t="s">
        <v>24039</v>
      </c>
      <c r="S2745" s="3" t="s">
        <v>2190</v>
      </c>
      <c r="T2745" s="3" t="s">
        <v>37</v>
      </c>
      <c r="V2745" s="3">
        <v>127</v>
      </c>
      <c r="W2745" s="3">
        <v>127</v>
      </c>
      <c r="X2745" s="3">
        <v>127</v>
      </c>
      <c r="Y2745" s="3">
        <v>2743</v>
      </c>
      <c r="Z2745" s="3" t="s">
        <v>71</v>
      </c>
      <c r="AA2745" s="3">
        <v>29</v>
      </c>
      <c r="AB2745" s="3">
        <v>12</v>
      </c>
      <c r="AC2745" s="3">
        <v>5000492</v>
      </c>
      <c r="AD2745" s="3">
        <v>2116239</v>
      </c>
      <c r="AE2745" s="3" t="s">
        <v>39</v>
      </c>
      <c r="AF2745" s="3">
        <v>5</v>
      </c>
      <c r="AG2745" s="3">
        <v>2</v>
      </c>
    </row>
    <row r="2746" spans="1:33" ht="15.75" customHeight="1" x14ac:dyDescent="0.15">
      <c r="A2746" s="3">
        <v>23789</v>
      </c>
      <c r="B2746" s="3">
        <v>2744</v>
      </c>
      <c r="C2746" s="3">
        <v>537</v>
      </c>
      <c r="D2746" s="3" t="s">
        <v>4666</v>
      </c>
      <c r="E2746" s="3" t="s">
        <v>24040</v>
      </c>
      <c r="F2746" s="3" t="s">
        <v>657</v>
      </c>
      <c r="G2746" s="3" t="s">
        <v>246</v>
      </c>
      <c r="H2746" s="3" t="s">
        <v>240</v>
      </c>
      <c r="I2746" s="3" t="s">
        <v>240</v>
      </c>
      <c r="J2746" s="3">
        <v>136.27869999999999</v>
      </c>
      <c r="K2746" s="3">
        <v>40881699</v>
      </c>
      <c r="L2746" s="3" t="s">
        <v>71</v>
      </c>
      <c r="M2746" s="3">
        <v>1</v>
      </c>
      <c r="N2746" s="3" t="s">
        <v>4666</v>
      </c>
      <c r="O2746" s="3" t="s">
        <v>24040</v>
      </c>
      <c r="P2746" s="3" t="s">
        <v>2080</v>
      </c>
      <c r="Q2746" s="3" t="s">
        <v>20042</v>
      </c>
      <c r="R2746" s="5" t="s">
        <v>24042</v>
      </c>
      <c r="S2746" s="3" t="s">
        <v>240</v>
      </c>
      <c r="T2746" s="3" t="s">
        <v>246</v>
      </c>
      <c r="V2746" s="3">
        <v>127</v>
      </c>
      <c r="W2746" s="3">
        <v>58</v>
      </c>
      <c r="X2746" s="3">
        <v>127</v>
      </c>
      <c r="Y2746" s="3">
        <v>2744</v>
      </c>
      <c r="Z2746" s="3" t="s">
        <v>71</v>
      </c>
      <c r="AA2746" s="3">
        <v>537</v>
      </c>
      <c r="AB2746" s="3">
        <v>272</v>
      </c>
      <c r="AC2746" s="3">
        <v>40881699</v>
      </c>
      <c r="AD2746" s="3">
        <v>17302322</v>
      </c>
      <c r="AE2746" s="3" t="s">
        <v>240</v>
      </c>
      <c r="AF2746" s="3">
        <v>5</v>
      </c>
      <c r="AG2746" s="3">
        <v>18</v>
      </c>
    </row>
    <row r="2747" spans="1:33" ht="15.75" customHeight="1" x14ac:dyDescent="0.15">
      <c r="A2747" s="3">
        <v>20381</v>
      </c>
      <c r="B2747" s="3">
        <v>2745</v>
      </c>
      <c r="C2747" s="3">
        <v>102</v>
      </c>
      <c r="D2747" s="3" t="s">
        <v>4682</v>
      </c>
      <c r="E2747" s="3" t="s">
        <v>24043</v>
      </c>
      <c r="F2747" s="3" t="s">
        <v>4061</v>
      </c>
      <c r="G2747" s="3" t="s">
        <v>446</v>
      </c>
      <c r="H2747" s="3" t="s">
        <v>4870</v>
      </c>
      <c r="I2747" s="3" t="s">
        <v>2435</v>
      </c>
      <c r="J2747" s="3">
        <v>136.24180000000001</v>
      </c>
      <c r="K2747" s="3">
        <v>28023000</v>
      </c>
      <c r="L2747" s="3" t="s">
        <v>66</v>
      </c>
      <c r="M2747" s="3">
        <v>3</v>
      </c>
      <c r="N2747" s="3" t="s">
        <v>4682</v>
      </c>
      <c r="O2747" s="3" t="s">
        <v>24043</v>
      </c>
      <c r="P2747" s="3" t="s">
        <v>690</v>
      </c>
      <c r="Q2747" s="3" t="s">
        <v>20043</v>
      </c>
      <c r="R2747" s="5" t="s">
        <v>24045</v>
      </c>
      <c r="S2747" s="3" t="s">
        <v>4870</v>
      </c>
      <c r="T2747" s="3" t="s">
        <v>446</v>
      </c>
      <c r="V2747" s="3">
        <v>102</v>
      </c>
      <c r="W2747" s="3">
        <v>98</v>
      </c>
      <c r="X2747" s="3">
        <v>127</v>
      </c>
      <c r="Y2747" s="3">
        <v>2745</v>
      </c>
      <c r="Z2747" s="3" t="s">
        <v>66</v>
      </c>
      <c r="AA2747" s="3">
        <v>102</v>
      </c>
      <c r="AB2747" s="3">
        <v>38</v>
      </c>
      <c r="AC2747" s="3">
        <v>28023000</v>
      </c>
      <c r="AD2747" s="3">
        <v>11862000</v>
      </c>
      <c r="AE2747" s="3" t="s">
        <v>2435</v>
      </c>
      <c r="AF2747" s="3">
        <v>9</v>
      </c>
      <c r="AG2747" s="3">
        <v>29</v>
      </c>
    </row>
    <row r="2748" spans="1:33" ht="15.75" customHeight="1" x14ac:dyDescent="0.15">
      <c r="A2748" s="3">
        <v>26112</v>
      </c>
      <c r="B2748" s="3">
        <v>2746</v>
      </c>
      <c r="C2748" s="3">
        <v>75</v>
      </c>
      <c r="D2748" s="3" t="s">
        <v>4723</v>
      </c>
      <c r="E2748" s="3" t="s">
        <v>24046</v>
      </c>
      <c r="F2748" s="3" t="s">
        <v>269</v>
      </c>
      <c r="G2748" s="3" t="s">
        <v>133</v>
      </c>
      <c r="H2748" s="3" t="s">
        <v>189</v>
      </c>
      <c r="I2748" s="3" t="s">
        <v>190</v>
      </c>
      <c r="J2748" s="3">
        <v>135.846</v>
      </c>
      <c r="K2748" s="3">
        <v>4394207</v>
      </c>
      <c r="L2748" s="3" t="s">
        <v>335</v>
      </c>
      <c r="M2748" s="3">
        <v>0</v>
      </c>
      <c r="N2748" s="3" t="s">
        <v>4723</v>
      </c>
      <c r="O2748" s="3" t="s">
        <v>24046</v>
      </c>
      <c r="P2748" s="8">
        <v>37622</v>
      </c>
      <c r="Q2748" s="3" t="s">
        <v>20046</v>
      </c>
      <c r="R2748" s="5" t="s">
        <v>24048</v>
      </c>
      <c r="S2748" s="3" t="s">
        <v>189</v>
      </c>
      <c r="T2748" s="3" t="s">
        <v>133</v>
      </c>
      <c r="V2748" s="3">
        <v>80</v>
      </c>
      <c r="W2748" s="3">
        <v>0</v>
      </c>
      <c r="X2748" s="3">
        <v>86</v>
      </c>
      <c r="Y2748" s="3">
        <v>2746</v>
      </c>
      <c r="Z2748" s="3" t="s">
        <v>335</v>
      </c>
      <c r="AA2748" s="3">
        <v>75</v>
      </c>
      <c r="AB2748" s="3">
        <v>22</v>
      </c>
      <c r="AC2748" s="3">
        <v>4394207</v>
      </c>
      <c r="AD2748" s="3">
        <v>1863168</v>
      </c>
      <c r="AF2748" s="3">
        <v>21</v>
      </c>
      <c r="AG2748" s="3">
        <v>36</v>
      </c>
    </row>
    <row r="2749" spans="1:33" ht="15.75" customHeight="1" x14ac:dyDescent="0.15">
      <c r="A2749" s="3">
        <v>24933</v>
      </c>
      <c r="B2749" s="3">
        <v>2747</v>
      </c>
      <c r="C2749" s="3">
        <v>13</v>
      </c>
      <c r="D2749" s="3" t="s">
        <v>4741</v>
      </c>
      <c r="E2749" s="3" t="s">
        <v>24049</v>
      </c>
      <c r="F2749" s="3" t="s">
        <v>1009</v>
      </c>
      <c r="G2749" s="3" t="s">
        <v>403</v>
      </c>
      <c r="H2749" s="3" t="s">
        <v>14254</v>
      </c>
      <c r="I2749" s="3" t="s">
        <v>203</v>
      </c>
      <c r="J2749" s="3">
        <v>135.81960000000001</v>
      </c>
      <c r="K2749" s="3">
        <v>3161817</v>
      </c>
      <c r="L2749" s="3" t="s">
        <v>356</v>
      </c>
      <c r="M2749" s="3">
        <v>0</v>
      </c>
      <c r="N2749" s="3" t="s">
        <v>4741</v>
      </c>
      <c r="O2749" s="3" t="s">
        <v>24049</v>
      </c>
      <c r="P2749" s="3" t="s">
        <v>104</v>
      </c>
      <c r="Q2749" s="3" t="s">
        <v>20048</v>
      </c>
      <c r="R2749" s="5" t="s">
        <v>24051</v>
      </c>
      <c r="S2749" s="3" t="s">
        <v>14254</v>
      </c>
      <c r="T2749" s="3" t="s">
        <v>403</v>
      </c>
      <c r="V2749" s="3">
        <v>87</v>
      </c>
      <c r="W2749" s="3">
        <v>127</v>
      </c>
      <c r="X2749" s="3">
        <v>127</v>
      </c>
      <c r="Y2749" s="3">
        <v>2747</v>
      </c>
      <c r="Z2749" s="3" t="s">
        <v>356</v>
      </c>
      <c r="AA2749" s="3">
        <v>13</v>
      </c>
      <c r="AB2749" s="3">
        <v>8</v>
      </c>
      <c r="AC2749" s="3">
        <v>3161817</v>
      </c>
      <c r="AD2749" s="3">
        <v>1340778</v>
      </c>
      <c r="AE2749" s="3" t="s">
        <v>203</v>
      </c>
      <c r="AF2749" s="3">
        <v>18</v>
      </c>
      <c r="AG2749" s="3">
        <v>9</v>
      </c>
    </row>
    <row r="2750" spans="1:33" ht="15.75" customHeight="1" x14ac:dyDescent="0.15">
      <c r="A2750" s="3">
        <v>17831</v>
      </c>
      <c r="B2750" s="3">
        <v>2748</v>
      </c>
      <c r="C2750" s="3">
        <v>23</v>
      </c>
      <c r="D2750" s="3" t="s">
        <v>4754</v>
      </c>
      <c r="E2750" s="3" t="s">
        <v>24053</v>
      </c>
      <c r="F2750" s="3" t="s">
        <v>36</v>
      </c>
      <c r="G2750" s="3" t="s">
        <v>37</v>
      </c>
      <c r="H2750" s="3" t="s">
        <v>817</v>
      </c>
      <c r="I2750" s="3" t="s">
        <v>817</v>
      </c>
      <c r="J2750" s="3">
        <v>135.81190000000001</v>
      </c>
      <c r="K2750" s="3">
        <v>19104601</v>
      </c>
      <c r="L2750" s="3" t="s">
        <v>71</v>
      </c>
      <c r="M2750" s="3">
        <v>1</v>
      </c>
      <c r="N2750" s="3" t="s">
        <v>4754</v>
      </c>
      <c r="O2750" s="3" t="s">
        <v>24053</v>
      </c>
      <c r="P2750" s="3" t="s">
        <v>787</v>
      </c>
      <c r="Q2750" s="3" t="s">
        <v>10816</v>
      </c>
      <c r="R2750" s="5" t="s">
        <v>24055</v>
      </c>
      <c r="S2750" s="3" t="s">
        <v>817</v>
      </c>
      <c r="T2750" s="3" t="s">
        <v>37</v>
      </c>
      <c r="V2750" s="3">
        <v>127</v>
      </c>
      <c r="W2750" s="3">
        <v>66</v>
      </c>
      <c r="X2750" s="3">
        <v>127</v>
      </c>
      <c r="Y2750" s="3">
        <v>2748</v>
      </c>
      <c r="Z2750" s="3" t="s">
        <v>71</v>
      </c>
      <c r="AA2750" s="3">
        <v>23</v>
      </c>
      <c r="AB2750" s="3">
        <v>22</v>
      </c>
      <c r="AC2750" s="3">
        <v>19104601</v>
      </c>
      <c r="AD2750" s="3">
        <v>8101628</v>
      </c>
      <c r="AE2750" s="3" t="s">
        <v>817</v>
      </c>
      <c r="AF2750" s="3">
        <v>5</v>
      </c>
      <c r="AG2750" s="3">
        <v>11</v>
      </c>
    </row>
    <row r="2751" spans="1:33" ht="15.75" customHeight="1" x14ac:dyDescent="0.15">
      <c r="A2751" s="3">
        <v>23360</v>
      </c>
      <c r="B2751" s="3">
        <v>2749</v>
      </c>
      <c r="C2751" s="3">
        <v>55</v>
      </c>
      <c r="D2751" s="3" t="s">
        <v>4756</v>
      </c>
      <c r="E2751" s="3" t="s">
        <v>24057</v>
      </c>
      <c r="F2751" s="3" t="s">
        <v>314</v>
      </c>
      <c r="G2751" s="3" t="s">
        <v>153</v>
      </c>
      <c r="H2751" s="3" t="s">
        <v>154</v>
      </c>
      <c r="I2751" s="3" t="s">
        <v>1401</v>
      </c>
      <c r="J2751" s="3">
        <v>135.66730000000001</v>
      </c>
      <c r="K2751" s="3">
        <v>5201809</v>
      </c>
      <c r="L2751" s="3" t="s">
        <v>162</v>
      </c>
      <c r="M2751" s="3">
        <v>1</v>
      </c>
      <c r="N2751" s="3" t="s">
        <v>4756</v>
      </c>
      <c r="O2751" s="3" t="s">
        <v>24057</v>
      </c>
      <c r="P2751" s="3" t="s">
        <v>179</v>
      </c>
      <c r="Q2751" s="3" t="s">
        <v>20051</v>
      </c>
      <c r="R2751" s="5" t="s">
        <v>24059</v>
      </c>
      <c r="S2751" s="3" t="s">
        <v>154</v>
      </c>
      <c r="T2751" s="3" t="s">
        <v>153</v>
      </c>
      <c r="V2751" s="3">
        <v>18</v>
      </c>
      <c r="W2751" s="3">
        <v>0</v>
      </c>
      <c r="X2751" s="3">
        <v>127</v>
      </c>
      <c r="Y2751" s="3">
        <v>2749</v>
      </c>
      <c r="Z2751" s="3" t="s">
        <v>162</v>
      </c>
      <c r="AA2751" s="3">
        <v>55</v>
      </c>
      <c r="AB2751" s="3">
        <v>45</v>
      </c>
      <c r="AC2751" s="3">
        <v>5201809</v>
      </c>
      <c r="AD2751" s="3">
        <v>2207268</v>
      </c>
      <c r="AF2751" s="3">
        <v>8</v>
      </c>
      <c r="AG2751" s="3">
        <v>21</v>
      </c>
    </row>
    <row r="2752" spans="1:33" ht="15.75" customHeight="1" x14ac:dyDescent="0.15">
      <c r="A2752" s="3">
        <v>26163</v>
      </c>
      <c r="B2752" s="3">
        <v>2750</v>
      </c>
      <c r="C2752" s="3">
        <v>49</v>
      </c>
      <c r="D2752" s="3" t="s">
        <v>4757</v>
      </c>
      <c r="E2752" s="3" t="s">
        <v>24060</v>
      </c>
      <c r="F2752" s="3" t="s">
        <v>6874</v>
      </c>
      <c r="G2752" s="3" t="s">
        <v>621</v>
      </c>
      <c r="H2752" s="3" t="s">
        <v>2653</v>
      </c>
      <c r="I2752" s="3" t="s">
        <v>4662</v>
      </c>
      <c r="J2752" s="3">
        <v>135.5909</v>
      </c>
      <c r="K2752" s="3">
        <v>5400854</v>
      </c>
      <c r="L2752" s="3" t="s">
        <v>101</v>
      </c>
      <c r="M2752" s="3">
        <v>0</v>
      </c>
      <c r="N2752" s="3" t="s">
        <v>4757</v>
      </c>
      <c r="O2752" s="3" t="s">
        <v>24060</v>
      </c>
      <c r="P2752" s="8">
        <v>36526</v>
      </c>
      <c r="Q2752" s="3" t="s">
        <v>20054</v>
      </c>
      <c r="R2752" s="5" t="s">
        <v>24062</v>
      </c>
      <c r="S2752" s="3" t="s">
        <v>2653</v>
      </c>
      <c r="T2752" s="3" t="s">
        <v>621</v>
      </c>
      <c r="V2752" s="3">
        <v>41</v>
      </c>
      <c r="W2752" s="3">
        <v>27</v>
      </c>
      <c r="X2752" s="3">
        <v>127</v>
      </c>
      <c r="Y2752" s="3">
        <v>2750</v>
      </c>
      <c r="Z2752" s="3" t="s">
        <v>101</v>
      </c>
      <c r="AA2752" s="3">
        <v>49</v>
      </c>
      <c r="AB2752" s="3">
        <v>20</v>
      </c>
      <c r="AC2752" s="3">
        <v>5400854</v>
      </c>
      <c r="AD2752" s="3">
        <v>2292471</v>
      </c>
      <c r="AE2752" s="3" t="s">
        <v>4662</v>
      </c>
      <c r="AF2752" s="3">
        <v>10</v>
      </c>
      <c r="AG2752" s="3">
        <v>82</v>
      </c>
    </row>
    <row r="2753" spans="1:33" ht="15.75" customHeight="1" x14ac:dyDescent="0.15">
      <c r="A2753" s="3">
        <v>20672</v>
      </c>
      <c r="B2753" s="3">
        <v>2751</v>
      </c>
      <c r="C2753" s="3">
        <v>96</v>
      </c>
      <c r="D2753" s="3" t="s">
        <v>4762</v>
      </c>
      <c r="E2753" s="3" t="s">
        <v>24064</v>
      </c>
      <c r="F2753" s="3" t="s">
        <v>657</v>
      </c>
      <c r="G2753" s="3" t="s">
        <v>246</v>
      </c>
      <c r="H2753" s="3" t="s">
        <v>240</v>
      </c>
      <c r="I2753" s="3" t="s">
        <v>240</v>
      </c>
      <c r="J2753" s="3">
        <v>135.3314</v>
      </c>
      <c r="K2753" s="3">
        <v>45776073</v>
      </c>
      <c r="L2753" s="3" t="s">
        <v>364</v>
      </c>
      <c r="M2753" s="3">
        <v>1</v>
      </c>
      <c r="N2753" s="3" t="s">
        <v>4762</v>
      </c>
      <c r="O2753" s="3" t="s">
        <v>24064</v>
      </c>
      <c r="P2753" s="3" t="s">
        <v>1000</v>
      </c>
      <c r="Q2753" s="3" t="s">
        <v>20056</v>
      </c>
      <c r="R2753" s="5" t="s">
        <v>24066</v>
      </c>
      <c r="S2753" s="3" t="s">
        <v>240</v>
      </c>
      <c r="T2753" s="3" t="s">
        <v>246</v>
      </c>
      <c r="V2753" s="3">
        <v>127</v>
      </c>
      <c r="W2753" s="3">
        <v>59</v>
      </c>
      <c r="X2753" s="3">
        <v>119</v>
      </c>
      <c r="Y2753" s="3">
        <v>2751</v>
      </c>
      <c r="Z2753" s="3" t="s">
        <v>364</v>
      </c>
      <c r="AA2753" s="3">
        <v>96</v>
      </c>
      <c r="AB2753" s="3">
        <v>41</v>
      </c>
      <c r="AC2753" s="3">
        <v>45776073</v>
      </c>
      <c r="AD2753" s="3">
        <v>19451747</v>
      </c>
      <c r="AE2753" s="3" t="s">
        <v>240</v>
      </c>
      <c r="AF2753" s="3">
        <v>20</v>
      </c>
      <c r="AG2753" s="3">
        <v>18</v>
      </c>
    </row>
    <row r="2754" spans="1:33" ht="15.75" customHeight="1" x14ac:dyDescent="0.15">
      <c r="A2754" s="3">
        <v>24233</v>
      </c>
      <c r="B2754" s="3">
        <v>2752</v>
      </c>
      <c r="C2754" s="3">
        <v>90</v>
      </c>
      <c r="D2754" s="3" t="s">
        <v>4765</v>
      </c>
      <c r="E2754" s="3" t="s">
        <v>24068</v>
      </c>
      <c r="F2754" s="3" t="s">
        <v>657</v>
      </c>
      <c r="G2754" s="3" t="s">
        <v>246</v>
      </c>
      <c r="H2754" s="3" t="s">
        <v>14265</v>
      </c>
      <c r="I2754" s="3" t="s">
        <v>264</v>
      </c>
      <c r="J2754" s="3">
        <v>135.0273</v>
      </c>
      <c r="K2754" s="3">
        <v>4303751</v>
      </c>
      <c r="L2754" s="3" t="s">
        <v>40</v>
      </c>
      <c r="M2754" s="3">
        <v>1</v>
      </c>
      <c r="N2754" s="3" t="s">
        <v>4765</v>
      </c>
      <c r="O2754" s="3" t="s">
        <v>24068</v>
      </c>
      <c r="P2754" s="3" t="s">
        <v>835</v>
      </c>
      <c r="Q2754" s="3" t="s">
        <v>20058</v>
      </c>
      <c r="R2754" s="5" t="s">
        <v>24070</v>
      </c>
      <c r="S2754" s="3" t="s">
        <v>14265</v>
      </c>
      <c r="T2754" s="3" t="s">
        <v>246</v>
      </c>
      <c r="V2754" s="3">
        <v>127</v>
      </c>
      <c r="W2754" s="3">
        <v>98</v>
      </c>
      <c r="X2754" s="3">
        <v>127</v>
      </c>
      <c r="Y2754" s="3">
        <v>2752</v>
      </c>
      <c r="Z2754" s="3" t="s">
        <v>40</v>
      </c>
      <c r="AA2754" s="3">
        <v>90</v>
      </c>
      <c r="AB2754" s="3">
        <v>40</v>
      </c>
      <c r="AC2754" s="3">
        <v>4303751</v>
      </c>
      <c r="AD2754" s="3">
        <v>1831171</v>
      </c>
      <c r="AE2754" s="3" t="s">
        <v>264</v>
      </c>
      <c r="AF2754" s="3">
        <v>4</v>
      </c>
      <c r="AG2754" s="3">
        <v>8</v>
      </c>
    </row>
    <row r="2755" spans="1:33" ht="15.75" customHeight="1" x14ac:dyDescent="0.15">
      <c r="A2755" s="3">
        <v>24017</v>
      </c>
      <c r="B2755" s="3">
        <v>2753</v>
      </c>
      <c r="C2755" s="3">
        <v>90</v>
      </c>
      <c r="D2755" s="3" t="s">
        <v>4768</v>
      </c>
      <c r="E2755" s="3" t="s">
        <v>24072</v>
      </c>
      <c r="F2755" s="3" t="s">
        <v>657</v>
      </c>
      <c r="G2755" s="3" t="s">
        <v>246</v>
      </c>
      <c r="H2755" s="3" t="s">
        <v>240</v>
      </c>
      <c r="I2755" s="3" t="s">
        <v>240</v>
      </c>
      <c r="J2755" s="3">
        <v>135.0103</v>
      </c>
      <c r="K2755" s="3">
        <v>35464809</v>
      </c>
      <c r="L2755" s="3" t="s">
        <v>364</v>
      </c>
      <c r="M2755" s="3">
        <v>1</v>
      </c>
      <c r="N2755" s="3" t="s">
        <v>4768</v>
      </c>
      <c r="O2755" s="3" t="s">
        <v>24072</v>
      </c>
      <c r="P2755" s="3" t="s">
        <v>835</v>
      </c>
      <c r="Q2755" s="3" t="s">
        <v>20061</v>
      </c>
      <c r="R2755" s="5" t="s">
        <v>24074</v>
      </c>
      <c r="S2755" s="3" t="s">
        <v>240</v>
      </c>
      <c r="T2755" s="3" t="s">
        <v>246</v>
      </c>
      <c r="V2755" s="3">
        <v>127</v>
      </c>
      <c r="W2755" s="3">
        <v>60</v>
      </c>
      <c r="X2755" s="3">
        <v>120</v>
      </c>
      <c r="Y2755" s="3">
        <v>2753</v>
      </c>
      <c r="Z2755" s="3" t="s">
        <v>364</v>
      </c>
      <c r="AA2755" s="3">
        <v>90</v>
      </c>
      <c r="AB2755" s="3">
        <v>39</v>
      </c>
      <c r="AC2755" s="3">
        <v>35464809</v>
      </c>
      <c r="AD2755" s="3">
        <v>15090749</v>
      </c>
      <c r="AE2755" s="3" t="s">
        <v>240</v>
      </c>
      <c r="AF2755" s="3">
        <v>20</v>
      </c>
      <c r="AG2755" s="3">
        <v>18</v>
      </c>
    </row>
    <row r="2756" spans="1:33" ht="15.75" customHeight="1" x14ac:dyDescent="0.15">
      <c r="A2756" s="3">
        <v>25746</v>
      </c>
      <c r="B2756" s="3">
        <v>2754</v>
      </c>
      <c r="C2756" s="3">
        <v>10</v>
      </c>
      <c r="D2756" s="3" t="s">
        <v>4781</v>
      </c>
      <c r="E2756" s="3" t="s">
        <v>24076</v>
      </c>
      <c r="F2756" s="3" t="s">
        <v>331</v>
      </c>
      <c r="G2756" s="3" t="s">
        <v>167</v>
      </c>
      <c r="H2756" s="3" t="s">
        <v>2237</v>
      </c>
      <c r="I2756" s="3" t="s">
        <v>2088</v>
      </c>
      <c r="J2756" s="3">
        <v>135.00579999999999</v>
      </c>
      <c r="K2756" s="3">
        <v>2033305</v>
      </c>
      <c r="L2756" s="3" t="s">
        <v>538</v>
      </c>
      <c r="M2756" s="3">
        <v>0</v>
      </c>
      <c r="N2756" s="3" t="s">
        <v>4781</v>
      </c>
      <c r="O2756" s="3" t="s">
        <v>24076</v>
      </c>
      <c r="P2756" s="8">
        <v>39814</v>
      </c>
      <c r="Q2756" s="3" t="s">
        <v>20063</v>
      </c>
      <c r="R2756" s="5" t="s">
        <v>24077</v>
      </c>
      <c r="S2756" s="3" t="s">
        <v>2237</v>
      </c>
      <c r="T2756" s="3" t="s">
        <v>167</v>
      </c>
      <c r="V2756" s="3">
        <v>127</v>
      </c>
      <c r="W2756" s="3">
        <v>31</v>
      </c>
      <c r="X2756" s="3">
        <v>89</v>
      </c>
      <c r="Y2756" s="3">
        <v>2754</v>
      </c>
      <c r="Z2756" s="3" t="s">
        <v>538</v>
      </c>
      <c r="AA2756" s="3">
        <v>10</v>
      </c>
      <c r="AB2756" s="3">
        <v>6</v>
      </c>
      <c r="AC2756" s="3">
        <v>2033305</v>
      </c>
      <c r="AD2756" s="3">
        <v>865215</v>
      </c>
      <c r="AE2756" s="3" t="s">
        <v>2088</v>
      </c>
      <c r="AF2756" s="3">
        <v>3</v>
      </c>
      <c r="AG2756" s="3">
        <v>68</v>
      </c>
    </row>
    <row r="2757" spans="1:33" ht="15.75" customHeight="1" x14ac:dyDescent="0.15">
      <c r="A2757" s="3">
        <v>25577</v>
      </c>
      <c r="B2757" s="3">
        <v>2755</v>
      </c>
      <c r="C2757" s="3">
        <v>98</v>
      </c>
      <c r="D2757" s="3" t="s">
        <v>4784</v>
      </c>
      <c r="E2757" s="3" t="s">
        <v>24078</v>
      </c>
      <c r="F2757" s="3" t="s">
        <v>331</v>
      </c>
      <c r="G2757" s="3" t="s">
        <v>167</v>
      </c>
      <c r="H2757" s="3" t="s">
        <v>14272</v>
      </c>
      <c r="I2757" s="3" t="s">
        <v>13305</v>
      </c>
      <c r="J2757" s="3">
        <v>134.9657</v>
      </c>
      <c r="K2757" s="3">
        <v>36946465</v>
      </c>
      <c r="L2757" s="3" t="s">
        <v>40</v>
      </c>
      <c r="M2757" s="3">
        <v>0</v>
      </c>
      <c r="N2757" s="3" t="s">
        <v>4784</v>
      </c>
      <c r="O2757" s="3" t="s">
        <v>24078</v>
      </c>
      <c r="P2757" s="8">
        <v>39814</v>
      </c>
      <c r="Q2757" s="3" t="s">
        <v>20064</v>
      </c>
      <c r="R2757" s="5" t="s">
        <v>24080</v>
      </c>
      <c r="S2757" s="3" t="s">
        <v>14272</v>
      </c>
      <c r="T2757" s="3" t="s">
        <v>167</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15">
      <c r="A2758" s="3">
        <v>24376</v>
      </c>
      <c r="B2758" s="3">
        <v>2756</v>
      </c>
      <c r="C2758" s="3">
        <v>13</v>
      </c>
      <c r="D2758" s="3" t="s">
        <v>4794</v>
      </c>
      <c r="E2758" s="3" t="s">
        <v>24082</v>
      </c>
      <c r="F2758" s="3" t="s">
        <v>4061</v>
      </c>
      <c r="G2758" s="3" t="s">
        <v>446</v>
      </c>
      <c r="H2758" s="3" t="s">
        <v>2435</v>
      </c>
      <c r="I2758" s="3" t="s">
        <v>2435</v>
      </c>
      <c r="J2758" s="3">
        <v>134.95089999999999</v>
      </c>
      <c r="K2758" s="3">
        <v>4309000</v>
      </c>
      <c r="L2758" s="3" t="s">
        <v>59</v>
      </c>
      <c r="M2758" s="3">
        <v>1</v>
      </c>
      <c r="N2758" s="3" t="s">
        <v>4794</v>
      </c>
      <c r="O2758" s="3" t="s">
        <v>24082</v>
      </c>
      <c r="P2758" s="3" t="s">
        <v>690</v>
      </c>
      <c r="Q2758" s="3" t="s">
        <v>20067</v>
      </c>
      <c r="R2758" s="5" t="s">
        <v>24084</v>
      </c>
      <c r="S2758" s="3" t="s">
        <v>2435</v>
      </c>
      <c r="T2758" s="3" t="s">
        <v>446</v>
      </c>
      <c r="V2758" s="3">
        <v>103</v>
      </c>
      <c r="W2758" s="3">
        <v>99</v>
      </c>
      <c r="X2758" s="3">
        <v>127</v>
      </c>
      <c r="Y2758" s="3">
        <v>2756</v>
      </c>
      <c r="Z2758" s="3" t="s">
        <v>59</v>
      </c>
      <c r="AA2758" s="3">
        <v>13</v>
      </c>
      <c r="AB2758" s="3">
        <v>10</v>
      </c>
      <c r="AC2758" s="3">
        <v>4309000</v>
      </c>
      <c r="AD2758" s="3">
        <v>1834000</v>
      </c>
      <c r="AE2758" s="3" t="s">
        <v>2435</v>
      </c>
      <c r="AF2758" s="3">
        <v>17</v>
      </c>
      <c r="AG2758" s="3">
        <v>29</v>
      </c>
    </row>
    <row r="2759" spans="1:33" ht="15.75" customHeight="1" x14ac:dyDescent="0.15">
      <c r="A2759" s="3">
        <v>24005</v>
      </c>
      <c r="B2759" s="3">
        <v>2757</v>
      </c>
      <c r="C2759" s="3">
        <v>20</v>
      </c>
      <c r="D2759" s="3" t="s">
        <v>4796</v>
      </c>
      <c r="E2759" s="3" t="s">
        <v>24085</v>
      </c>
      <c r="F2759" s="3" t="s">
        <v>7229</v>
      </c>
      <c r="G2759" s="3" t="s">
        <v>733</v>
      </c>
      <c r="H2759" s="3" t="s">
        <v>9926</v>
      </c>
      <c r="I2759" s="3" t="s">
        <v>10624</v>
      </c>
      <c r="J2759" s="3">
        <v>134.87190000000001</v>
      </c>
      <c r="K2759" s="3">
        <v>3276860</v>
      </c>
      <c r="L2759" s="3" t="s">
        <v>162</v>
      </c>
      <c r="M2759" s="3">
        <v>1</v>
      </c>
      <c r="N2759" s="3" t="s">
        <v>4796</v>
      </c>
      <c r="O2759" s="3" t="s">
        <v>24085</v>
      </c>
      <c r="P2759" s="3" t="s">
        <v>104</v>
      </c>
      <c r="Q2759" s="3" t="s">
        <v>20069</v>
      </c>
      <c r="R2759" s="5" t="s">
        <v>24087</v>
      </c>
      <c r="S2759" s="3" t="s">
        <v>9926</v>
      </c>
      <c r="T2759" s="3" t="s">
        <v>733</v>
      </c>
      <c r="V2759" s="3">
        <v>23</v>
      </c>
      <c r="W2759" s="3">
        <v>0</v>
      </c>
      <c r="X2759" s="3">
        <v>127</v>
      </c>
      <c r="Y2759" s="3">
        <v>2757</v>
      </c>
      <c r="Z2759" s="3" t="s">
        <v>162</v>
      </c>
      <c r="AA2759" s="3">
        <v>20</v>
      </c>
      <c r="AB2759" s="3">
        <v>12</v>
      </c>
      <c r="AC2759" s="3">
        <v>3276860</v>
      </c>
      <c r="AD2759" s="3">
        <v>1395169</v>
      </c>
      <c r="AF2759" s="3">
        <v>8</v>
      </c>
      <c r="AG2759" s="3">
        <v>100</v>
      </c>
    </row>
    <row r="2760" spans="1:33" ht="15.75" customHeight="1" x14ac:dyDescent="0.15">
      <c r="A2760" s="3">
        <v>486</v>
      </c>
      <c r="B2760" s="3">
        <v>2758</v>
      </c>
      <c r="C2760" s="3">
        <v>689</v>
      </c>
      <c r="D2760" s="3" t="s">
        <v>4798</v>
      </c>
      <c r="E2760" s="3" t="s">
        <v>24089</v>
      </c>
      <c r="F2760" s="3" t="s">
        <v>657</v>
      </c>
      <c r="G2760" s="3" t="s">
        <v>246</v>
      </c>
      <c r="H2760" s="3" t="s">
        <v>3189</v>
      </c>
      <c r="I2760" s="3" t="s">
        <v>3190</v>
      </c>
      <c r="J2760" s="3">
        <v>134.79169999999999</v>
      </c>
      <c r="K2760" s="3">
        <v>35358440</v>
      </c>
      <c r="L2760" s="3" t="s">
        <v>101</v>
      </c>
      <c r="M2760" s="3">
        <v>5</v>
      </c>
      <c r="N2760" s="3" t="s">
        <v>4798</v>
      </c>
      <c r="O2760" s="3" t="s">
        <v>24089</v>
      </c>
      <c r="P2760" s="3" t="s">
        <v>1239</v>
      </c>
      <c r="Q2760" s="3" t="s">
        <v>20071</v>
      </c>
      <c r="R2760" s="5" t="s">
        <v>24092</v>
      </c>
      <c r="S2760" s="3" t="s">
        <v>3189</v>
      </c>
      <c r="T2760" s="3" t="s">
        <v>246</v>
      </c>
      <c r="V2760" s="3">
        <v>127</v>
      </c>
      <c r="W2760" s="3">
        <v>0</v>
      </c>
      <c r="X2760" s="3">
        <v>127</v>
      </c>
      <c r="Y2760" s="3">
        <v>2758</v>
      </c>
      <c r="Z2760" s="3" t="s">
        <v>101</v>
      </c>
      <c r="AA2760" s="3">
        <v>689</v>
      </c>
      <c r="AB2760" s="3">
        <v>194</v>
      </c>
      <c r="AC2760" s="3">
        <v>35358440</v>
      </c>
      <c r="AD2760" s="3">
        <v>15059495</v>
      </c>
      <c r="AF2760" s="3">
        <v>10</v>
      </c>
      <c r="AG2760" s="3">
        <v>14</v>
      </c>
    </row>
    <row r="2761" spans="1:33" ht="15.75" customHeight="1" x14ac:dyDescent="0.15">
      <c r="A2761" s="3">
        <v>23910</v>
      </c>
      <c r="B2761" s="3">
        <v>2759</v>
      </c>
      <c r="C2761" s="3">
        <v>8</v>
      </c>
      <c r="D2761" s="3" t="s">
        <v>4801</v>
      </c>
      <c r="E2761" s="3" t="s">
        <v>24094</v>
      </c>
      <c r="F2761" s="3" t="s">
        <v>36</v>
      </c>
      <c r="G2761" s="3" t="s">
        <v>37</v>
      </c>
      <c r="H2761" s="3" t="s">
        <v>39</v>
      </c>
      <c r="I2761" s="3" t="s">
        <v>39</v>
      </c>
      <c r="J2761" s="3">
        <v>134.7217</v>
      </c>
      <c r="K2761" s="3">
        <v>3231961</v>
      </c>
      <c r="L2761" s="3" t="s">
        <v>478</v>
      </c>
      <c r="M2761" s="3">
        <v>1</v>
      </c>
      <c r="N2761" s="3" t="s">
        <v>4801</v>
      </c>
      <c r="O2761" s="3" t="s">
        <v>24094</v>
      </c>
      <c r="P2761" s="3" t="s">
        <v>987</v>
      </c>
      <c r="Q2761" s="3" t="s">
        <v>12053</v>
      </c>
      <c r="R2761" s="5" t="s">
        <v>24096</v>
      </c>
      <c r="S2761" s="3" t="s">
        <v>39</v>
      </c>
      <c r="T2761" s="3" t="s">
        <v>37</v>
      </c>
      <c r="V2761" s="3">
        <v>127</v>
      </c>
      <c r="W2761" s="3">
        <v>127</v>
      </c>
      <c r="X2761" s="3">
        <v>72</v>
      </c>
      <c r="Y2761" s="3">
        <v>2759</v>
      </c>
      <c r="Z2761" s="3" t="s">
        <v>478</v>
      </c>
      <c r="AA2761" s="3">
        <v>8</v>
      </c>
      <c r="AB2761" s="3">
        <v>4</v>
      </c>
      <c r="AC2761" s="3">
        <v>3231961</v>
      </c>
      <c r="AD2761" s="3">
        <v>1376933</v>
      </c>
      <c r="AE2761" s="3" t="s">
        <v>39</v>
      </c>
      <c r="AF2761" s="3">
        <v>15</v>
      </c>
      <c r="AG2761" s="3">
        <v>2</v>
      </c>
    </row>
    <row r="2762" spans="1:33" ht="15.75" customHeight="1" x14ac:dyDescent="0.15">
      <c r="A2762" s="3">
        <v>26348</v>
      </c>
      <c r="B2762" s="3">
        <v>2760</v>
      </c>
      <c r="C2762" s="3">
        <v>2157</v>
      </c>
      <c r="D2762" s="3" t="s">
        <v>4806</v>
      </c>
      <c r="E2762" s="3" t="s">
        <v>24098</v>
      </c>
      <c r="F2762" s="3" t="s">
        <v>4061</v>
      </c>
      <c r="G2762" s="3" t="s">
        <v>446</v>
      </c>
      <c r="H2762" s="3" t="s">
        <v>11582</v>
      </c>
      <c r="I2762" s="3" t="s">
        <v>2435</v>
      </c>
      <c r="J2762" s="3">
        <v>134.6377</v>
      </c>
      <c r="K2762" s="3">
        <v>27306679</v>
      </c>
      <c r="L2762" s="3" t="s">
        <v>335</v>
      </c>
      <c r="M2762" s="3">
        <v>0</v>
      </c>
      <c r="N2762" s="3" t="s">
        <v>4806</v>
      </c>
      <c r="O2762" s="3" t="s">
        <v>24098</v>
      </c>
      <c r="P2762" s="8">
        <v>39083</v>
      </c>
      <c r="Q2762" s="3" t="s">
        <v>20073</v>
      </c>
      <c r="R2762" s="5" t="s">
        <v>24100</v>
      </c>
      <c r="S2762" s="3" t="s">
        <v>11582</v>
      </c>
      <c r="T2762" s="3" t="s">
        <v>446</v>
      </c>
      <c r="V2762" s="3">
        <v>104</v>
      </c>
      <c r="W2762" s="3">
        <v>100</v>
      </c>
      <c r="X2762" s="3">
        <v>87</v>
      </c>
      <c r="Y2762" s="3">
        <v>2760</v>
      </c>
      <c r="Z2762" s="3" t="s">
        <v>335</v>
      </c>
      <c r="AA2762" s="3">
        <v>2157</v>
      </c>
      <c r="AB2762" s="3">
        <v>557</v>
      </c>
      <c r="AC2762" s="3">
        <v>27306679</v>
      </c>
      <c r="AD2762" s="3">
        <v>11637805</v>
      </c>
      <c r="AE2762" s="3" t="s">
        <v>2435</v>
      </c>
      <c r="AF2762" s="3">
        <v>21</v>
      </c>
      <c r="AG2762" s="3">
        <v>29</v>
      </c>
    </row>
    <row r="2763" spans="1:33" ht="15.75" customHeight="1" x14ac:dyDescent="0.15">
      <c r="A2763" s="3">
        <v>20937</v>
      </c>
      <c r="B2763" s="3">
        <v>2761</v>
      </c>
      <c r="C2763" s="3">
        <v>150</v>
      </c>
      <c r="D2763" s="3" t="s">
        <v>4821</v>
      </c>
      <c r="E2763" s="3" t="s">
        <v>24101</v>
      </c>
      <c r="F2763" s="3" t="s">
        <v>36</v>
      </c>
      <c r="G2763" s="3" t="s">
        <v>37</v>
      </c>
      <c r="H2763" s="3" t="s">
        <v>3291</v>
      </c>
      <c r="I2763" s="3" t="s">
        <v>39</v>
      </c>
      <c r="J2763" s="3">
        <v>134.58760000000001</v>
      </c>
      <c r="K2763" s="3">
        <v>14167161</v>
      </c>
      <c r="L2763" s="3" t="s">
        <v>356</v>
      </c>
      <c r="M2763" s="3">
        <v>3</v>
      </c>
      <c r="N2763" s="3" t="s">
        <v>4821</v>
      </c>
      <c r="O2763" s="3" t="s">
        <v>24101</v>
      </c>
      <c r="P2763" s="3" t="s">
        <v>1000</v>
      </c>
      <c r="Q2763" s="3" t="s">
        <v>12486</v>
      </c>
      <c r="R2763" s="5" t="s">
        <v>24103</v>
      </c>
      <c r="S2763" s="3" t="s">
        <v>3291</v>
      </c>
      <c r="T2763" s="3" t="s">
        <v>37</v>
      </c>
      <c r="V2763" s="3">
        <v>127</v>
      </c>
      <c r="W2763" s="3">
        <v>127</v>
      </c>
      <c r="X2763" s="3">
        <v>127</v>
      </c>
      <c r="Y2763" s="3">
        <v>2761</v>
      </c>
      <c r="Z2763" s="3" t="s">
        <v>356</v>
      </c>
      <c r="AA2763" s="3">
        <v>150</v>
      </c>
      <c r="AB2763" s="3">
        <v>58</v>
      </c>
      <c r="AC2763" s="3">
        <v>14167161</v>
      </c>
      <c r="AD2763" s="3">
        <v>6039178</v>
      </c>
      <c r="AE2763" s="3" t="s">
        <v>39</v>
      </c>
      <c r="AF2763" s="3">
        <v>18</v>
      </c>
      <c r="AG2763" s="3">
        <v>2</v>
      </c>
    </row>
    <row r="2764" spans="1:33" ht="15.75" customHeight="1" x14ac:dyDescent="0.15">
      <c r="A2764" s="3">
        <v>22736</v>
      </c>
      <c r="B2764" s="3">
        <v>2762</v>
      </c>
      <c r="C2764" s="3">
        <v>100</v>
      </c>
      <c r="D2764" s="3" t="s">
        <v>4823</v>
      </c>
      <c r="E2764" s="3" t="s">
        <v>24105</v>
      </c>
      <c r="F2764" s="3" t="s">
        <v>6181</v>
      </c>
      <c r="G2764" s="3" t="s">
        <v>809</v>
      </c>
      <c r="H2764" s="3" t="s">
        <v>137</v>
      </c>
      <c r="I2764" s="3" t="s">
        <v>1032</v>
      </c>
      <c r="J2764" s="3">
        <v>134.58260000000001</v>
      </c>
      <c r="K2764" s="3">
        <v>13408184</v>
      </c>
      <c r="L2764" s="3" t="s">
        <v>101</v>
      </c>
      <c r="M2764" s="3">
        <v>2</v>
      </c>
      <c r="N2764" s="3" t="s">
        <v>4823</v>
      </c>
      <c r="O2764" s="3" t="s">
        <v>24105</v>
      </c>
      <c r="P2764" s="3" t="s">
        <v>6675</v>
      </c>
      <c r="Q2764" s="3" t="s">
        <v>20076</v>
      </c>
      <c r="R2764" s="5" t="s">
        <v>24106</v>
      </c>
      <c r="S2764" s="3" t="s">
        <v>137</v>
      </c>
      <c r="T2764" s="3" t="s">
        <v>809</v>
      </c>
      <c r="V2764" s="3">
        <v>10</v>
      </c>
      <c r="W2764" s="3">
        <v>69</v>
      </c>
      <c r="X2764" s="3">
        <v>127</v>
      </c>
      <c r="Y2764" s="3">
        <v>2762</v>
      </c>
      <c r="Z2764" s="3" t="s">
        <v>101</v>
      </c>
      <c r="AA2764" s="3">
        <v>100</v>
      </c>
      <c r="AB2764" s="3">
        <v>100</v>
      </c>
      <c r="AC2764" s="3">
        <v>13408184</v>
      </c>
      <c r="AD2764" s="3">
        <v>5715762</v>
      </c>
      <c r="AE2764" s="3" t="s">
        <v>1032</v>
      </c>
      <c r="AF2764" s="3">
        <v>10</v>
      </c>
      <c r="AG2764" s="3">
        <v>49</v>
      </c>
    </row>
    <row r="2765" spans="1:33" ht="15.75" customHeight="1" x14ac:dyDescent="0.15">
      <c r="A2765" s="3">
        <v>25763</v>
      </c>
      <c r="B2765" s="3">
        <v>2763</v>
      </c>
      <c r="C2765" s="3">
        <v>14</v>
      </c>
      <c r="D2765" s="3" t="s">
        <v>4825</v>
      </c>
      <c r="E2765" s="3" t="s">
        <v>24108</v>
      </c>
      <c r="F2765" s="3" t="s">
        <v>475</v>
      </c>
      <c r="G2765" s="3" t="s">
        <v>277</v>
      </c>
      <c r="H2765" s="3" t="s">
        <v>7696</v>
      </c>
      <c r="I2765" s="3" t="s">
        <v>203</v>
      </c>
      <c r="J2765" s="3">
        <v>134.57650000000001</v>
      </c>
      <c r="K2765" s="3">
        <v>3008359</v>
      </c>
      <c r="L2765" s="3" t="s">
        <v>356</v>
      </c>
      <c r="M2765" s="3">
        <v>0</v>
      </c>
      <c r="N2765" s="3" t="s">
        <v>4825</v>
      </c>
      <c r="O2765" s="3" t="s">
        <v>24108</v>
      </c>
      <c r="P2765" s="8">
        <v>37257</v>
      </c>
      <c r="Q2765" s="3" t="s">
        <v>8365</v>
      </c>
      <c r="R2765" s="5" t="s">
        <v>24110</v>
      </c>
      <c r="S2765" s="3" t="s">
        <v>7696</v>
      </c>
      <c r="T2765" s="3" t="s">
        <v>277</v>
      </c>
      <c r="V2765" s="3">
        <v>127</v>
      </c>
      <c r="W2765" s="3">
        <v>127</v>
      </c>
      <c r="X2765" s="3">
        <v>127</v>
      </c>
      <c r="Y2765" s="3">
        <v>2763</v>
      </c>
      <c r="Z2765" s="3" t="s">
        <v>356</v>
      </c>
      <c r="AA2765" s="3">
        <v>14</v>
      </c>
      <c r="AB2765" s="3">
        <v>2</v>
      </c>
      <c r="AC2765" s="3">
        <v>3008359</v>
      </c>
      <c r="AD2765" s="3">
        <v>1282464</v>
      </c>
      <c r="AE2765" s="3" t="s">
        <v>203</v>
      </c>
      <c r="AF2765" s="3">
        <v>18</v>
      </c>
      <c r="AG2765" s="3">
        <v>9</v>
      </c>
    </row>
    <row r="2766" spans="1:33" ht="15.75" customHeight="1" x14ac:dyDescent="0.15">
      <c r="A2766" s="3">
        <v>26537</v>
      </c>
      <c r="B2766" s="3">
        <v>2764</v>
      </c>
      <c r="C2766" s="3">
        <v>34</v>
      </c>
      <c r="D2766" s="3" t="s">
        <v>4826</v>
      </c>
      <c r="E2766" s="3" t="s">
        <v>24111</v>
      </c>
      <c r="F2766" s="3" t="s">
        <v>1620</v>
      </c>
      <c r="G2766" s="3" t="s">
        <v>412</v>
      </c>
      <c r="H2766" s="3" t="s">
        <v>742</v>
      </c>
      <c r="I2766" s="3" t="s">
        <v>742</v>
      </c>
      <c r="J2766" s="3">
        <v>134.56780000000001</v>
      </c>
      <c r="K2766" s="3">
        <v>3777300</v>
      </c>
      <c r="L2766" s="3" t="s">
        <v>478</v>
      </c>
      <c r="M2766" s="3">
        <v>0</v>
      </c>
      <c r="N2766" s="3" t="s">
        <v>4826</v>
      </c>
      <c r="O2766" s="3" t="s">
        <v>24111</v>
      </c>
      <c r="P2766" s="8">
        <v>30317</v>
      </c>
      <c r="Q2766" s="3" t="s">
        <v>20079</v>
      </c>
      <c r="R2766" s="5" t="s">
        <v>24113</v>
      </c>
      <c r="S2766" s="3" t="s">
        <v>742</v>
      </c>
      <c r="T2766" s="3" t="s">
        <v>412</v>
      </c>
      <c r="V2766" s="3">
        <v>123</v>
      </c>
      <c r="W2766" s="3">
        <v>119</v>
      </c>
      <c r="X2766" s="3">
        <v>73</v>
      </c>
      <c r="Y2766" s="3">
        <v>2764</v>
      </c>
      <c r="Z2766" s="3" t="s">
        <v>478</v>
      </c>
      <c r="AA2766" s="3">
        <v>34</v>
      </c>
      <c r="AB2766" s="3">
        <v>14</v>
      </c>
      <c r="AC2766" s="3">
        <v>3777300</v>
      </c>
      <c r="AD2766" s="3">
        <v>1610323</v>
      </c>
      <c r="AE2766" s="3" t="s">
        <v>742</v>
      </c>
      <c r="AF2766" s="3">
        <v>15</v>
      </c>
      <c r="AG2766" s="3">
        <v>17</v>
      </c>
    </row>
    <row r="2767" spans="1:33" ht="15.75" customHeight="1" x14ac:dyDescent="0.15">
      <c r="A2767" s="3">
        <v>22248</v>
      </c>
      <c r="B2767" s="3">
        <v>2765</v>
      </c>
      <c r="C2767" s="3">
        <v>55</v>
      </c>
      <c r="D2767" s="3" t="s">
        <v>4829</v>
      </c>
      <c r="E2767" s="3" t="s">
        <v>24114</v>
      </c>
      <c r="F2767" s="3" t="s">
        <v>855</v>
      </c>
      <c r="G2767" s="3" t="s">
        <v>292</v>
      </c>
      <c r="H2767" s="3" t="s">
        <v>14292</v>
      </c>
      <c r="I2767" s="3" t="s">
        <v>1032</v>
      </c>
      <c r="J2767" s="3">
        <v>134.4973</v>
      </c>
      <c r="K2767" s="3">
        <v>5594414</v>
      </c>
      <c r="L2767" s="3" t="s">
        <v>162</v>
      </c>
      <c r="M2767" s="3">
        <v>2</v>
      </c>
      <c r="N2767" s="3" t="s">
        <v>4829</v>
      </c>
      <c r="O2767" s="3" t="s">
        <v>24114</v>
      </c>
      <c r="P2767" s="3" t="s">
        <v>1000</v>
      </c>
      <c r="Q2767" s="3" t="s">
        <v>20081</v>
      </c>
      <c r="R2767" s="5" t="s">
        <v>24117</v>
      </c>
      <c r="S2767" s="3" t="s">
        <v>14292</v>
      </c>
      <c r="T2767" s="3" t="s">
        <v>292</v>
      </c>
      <c r="V2767" s="3">
        <v>97</v>
      </c>
      <c r="W2767" s="3">
        <v>70</v>
      </c>
      <c r="X2767" s="3">
        <v>127</v>
      </c>
      <c r="Y2767" s="3">
        <v>2765</v>
      </c>
      <c r="Z2767" s="3" t="s">
        <v>162</v>
      </c>
      <c r="AA2767" s="3">
        <v>55</v>
      </c>
      <c r="AB2767" s="3">
        <v>38</v>
      </c>
      <c r="AC2767" s="3">
        <v>5594414</v>
      </c>
      <c r="AD2767" s="3">
        <v>2385705</v>
      </c>
      <c r="AE2767" s="3" t="s">
        <v>1032</v>
      </c>
      <c r="AF2767" s="3">
        <v>8</v>
      </c>
      <c r="AG2767" s="3">
        <v>49</v>
      </c>
    </row>
    <row r="2768" spans="1:33" ht="15.75" customHeight="1" x14ac:dyDescent="0.15">
      <c r="A2768" s="3">
        <v>18365</v>
      </c>
      <c r="B2768" s="3">
        <v>2766</v>
      </c>
      <c r="C2768" s="3">
        <v>51</v>
      </c>
      <c r="D2768" s="3" t="s">
        <v>4832</v>
      </c>
      <c r="E2768" s="3" t="s">
        <v>24119</v>
      </c>
      <c r="F2768" s="3" t="s">
        <v>1438</v>
      </c>
      <c r="G2768" s="3" t="s">
        <v>495</v>
      </c>
      <c r="H2768" s="3" t="s">
        <v>9243</v>
      </c>
      <c r="I2768" s="3" t="s">
        <v>2682</v>
      </c>
      <c r="J2768" s="3">
        <v>134.4718</v>
      </c>
      <c r="K2768" s="3">
        <v>23890009</v>
      </c>
      <c r="L2768" s="3" t="s">
        <v>335</v>
      </c>
      <c r="M2768" s="3">
        <v>4</v>
      </c>
      <c r="N2768" s="3" t="s">
        <v>4832</v>
      </c>
      <c r="O2768" s="3" t="s">
        <v>24119</v>
      </c>
      <c r="P2768" s="3" t="s">
        <v>1063</v>
      </c>
      <c r="Q2768" s="3" t="s">
        <v>20083</v>
      </c>
      <c r="R2768" s="5" t="s">
        <v>24121</v>
      </c>
      <c r="S2768" s="3" t="s">
        <v>9243</v>
      </c>
      <c r="T2768" s="3" t="s">
        <v>495</v>
      </c>
      <c r="V2768" s="3">
        <v>75</v>
      </c>
      <c r="W2768" s="3">
        <v>24</v>
      </c>
      <c r="X2768" s="3">
        <v>88</v>
      </c>
      <c r="Y2768" s="3">
        <v>2766</v>
      </c>
      <c r="Z2768" s="3" t="s">
        <v>335</v>
      </c>
      <c r="AA2768" s="3">
        <v>51</v>
      </c>
      <c r="AB2768" s="3">
        <v>39</v>
      </c>
      <c r="AC2768" s="3">
        <v>23890009</v>
      </c>
      <c r="AD2768" s="3">
        <v>10188864</v>
      </c>
      <c r="AE2768" s="3" t="s">
        <v>2682</v>
      </c>
      <c r="AF2768" s="3">
        <v>21</v>
      </c>
      <c r="AG2768" s="3">
        <v>79</v>
      </c>
    </row>
    <row r="2769" spans="1:33" ht="15.75" customHeight="1" x14ac:dyDescent="0.15">
      <c r="A2769" s="3">
        <v>25369</v>
      </c>
      <c r="B2769" s="3">
        <v>2767</v>
      </c>
      <c r="C2769" s="3">
        <v>50</v>
      </c>
      <c r="D2769" s="3" t="s">
        <v>4835</v>
      </c>
      <c r="E2769" s="3" t="s">
        <v>24123</v>
      </c>
      <c r="F2769" s="3" t="s">
        <v>1193</v>
      </c>
      <c r="G2769" s="3" t="s">
        <v>564</v>
      </c>
      <c r="H2769" s="3" t="s">
        <v>14299</v>
      </c>
      <c r="I2769" s="3" t="s">
        <v>63</v>
      </c>
      <c r="J2769" s="3">
        <v>134.41470000000001</v>
      </c>
      <c r="K2769" s="3">
        <v>5562108</v>
      </c>
      <c r="L2769" s="3" t="s">
        <v>364</v>
      </c>
      <c r="M2769" s="3">
        <v>0</v>
      </c>
      <c r="N2769" s="3" t="s">
        <v>4835</v>
      </c>
      <c r="O2769" s="3" t="s">
        <v>24123</v>
      </c>
      <c r="P2769" s="8">
        <v>39083</v>
      </c>
      <c r="Q2769" s="3" t="s">
        <v>20084</v>
      </c>
      <c r="R2769" s="5" t="s">
        <v>24125</v>
      </c>
      <c r="S2769" s="3" t="s">
        <v>14299</v>
      </c>
      <c r="T2769" s="3" t="s">
        <v>564</v>
      </c>
      <c r="V2769" s="3">
        <v>71</v>
      </c>
      <c r="W2769" s="3">
        <v>127</v>
      </c>
      <c r="X2769" s="3">
        <v>121</v>
      </c>
      <c r="Y2769" s="3">
        <v>2767</v>
      </c>
      <c r="Z2769" s="3" t="s">
        <v>364</v>
      </c>
      <c r="AA2769" s="3">
        <v>50</v>
      </c>
      <c r="AB2769" s="3">
        <v>25</v>
      </c>
      <c r="AC2769" s="3">
        <v>5562108</v>
      </c>
      <c r="AD2769" s="3">
        <v>2372764</v>
      </c>
      <c r="AE2769" s="3" t="s">
        <v>63</v>
      </c>
      <c r="AF2769" s="3">
        <v>20</v>
      </c>
      <c r="AG2769" s="3">
        <v>3</v>
      </c>
    </row>
    <row r="2770" spans="1:33" ht="15.75" customHeight="1" x14ac:dyDescent="0.15">
      <c r="A2770" s="3">
        <v>21512</v>
      </c>
      <c r="B2770" s="3">
        <v>2768</v>
      </c>
      <c r="C2770" s="3">
        <v>118</v>
      </c>
      <c r="D2770" s="3" t="s">
        <v>4837</v>
      </c>
      <c r="E2770" s="3" t="s">
        <v>24126</v>
      </c>
      <c r="F2770" s="3" t="s">
        <v>269</v>
      </c>
      <c r="G2770" s="3" t="s">
        <v>133</v>
      </c>
      <c r="H2770" s="3" t="s">
        <v>8394</v>
      </c>
      <c r="I2770" s="3" t="s">
        <v>6704</v>
      </c>
      <c r="J2770" s="3">
        <v>134.23859999999999</v>
      </c>
      <c r="K2770" s="3">
        <v>16557604</v>
      </c>
      <c r="L2770" s="3" t="s">
        <v>526</v>
      </c>
      <c r="M2770" s="3">
        <v>2</v>
      </c>
      <c r="N2770" s="3" t="s">
        <v>4837</v>
      </c>
      <c r="O2770" s="3" t="s">
        <v>24126</v>
      </c>
      <c r="P2770" s="3" t="s">
        <v>835</v>
      </c>
      <c r="Q2770" s="3" t="s">
        <v>20086</v>
      </c>
      <c r="R2770" s="5" t="s">
        <v>24128</v>
      </c>
      <c r="S2770" s="3" t="s">
        <v>8394</v>
      </c>
      <c r="T2770" s="3" t="s">
        <v>133</v>
      </c>
      <c r="V2770" s="3">
        <v>81</v>
      </c>
      <c r="W2770" s="3">
        <v>0</v>
      </c>
      <c r="X2770" s="3">
        <v>41</v>
      </c>
      <c r="Y2770" s="3">
        <v>2768</v>
      </c>
      <c r="Z2770" s="3" t="s">
        <v>526</v>
      </c>
      <c r="AA2770" s="3">
        <v>118</v>
      </c>
      <c r="AB2770" s="3">
        <v>46</v>
      </c>
      <c r="AC2770" s="3">
        <v>16557604</v>
      </c>
      <c r="AD2770" s="3">
        <v>7068691</v>
      </c>
      <c r="AF2770" s="3">
        <v>19</v>
      </c>
      <c r="AG2770" s="3">
        <v>509</v>
      </c>
    </row>
    <row r="2771" spans="1:33" ht="15.75" customHeight="1" x14ac:dyDescent="0.15">
      <c r="A2771" s="3">
        <v>18418</v>
      </c>
      <c r="B2771" s="3">
        <v>2769</v>
      </c>
      <c r="C2771" s="3">
        <v>319</v>
      </c>
      <c r="D2771" s="3" t="s">
        <v>4850</v>
      </c>
      <c r="E2771" s="3" t="s">
        <v>24130</v>
      </c>
      <c r="F2771" s="3" t="s">
        <v>269</v>
      </c>
      <c r="G2771" s="3" t="s">
        <v>133</v>
      </c>
      <c r="H2771" s="3" t="s">
        <v>14304</v>
      </c>
      <c r="I2771" s="3" t="s">
        <v>18794</v>
      </c>
      <c r="J2771" s="3">
        <v>134.12719999999999</v>
      </c>
      <c r="K2771" s="3">
        <v>192586000</v>
      </c>
      <c r="L2771" s="3" t="s">
        <v>59</v>
      </c>
      <c r="M2771" s="3">
        <v>3</v>
      </c>
      <c r="N2771" s="3" t="s">
        <v>4850</v>
      </c>
      <c r="O2771" s="3" t="s">
        <v>24130</v>
      </c>
      <c r="P2771" s="3" t="s">
        <v>20089</v>
      </c>
      <c r="Q2771" s="3" t="s">
        <v>20088</v>
      </c>
      <c r="R2771" s="5" t="s">
        <v>24131</v>
      </c>
      <c r="S2771" s="3" t="s">
        <v>14304</v>
      </c>
      <c r="T2771" s="3" t="s">
        <v>133</v>
      </c>
      <c r="V2771" s="3">
        <v>82</v>
      </c>
      <c r="W2771" s="3">
        <v>0</v>
      </c>
      <c r="X2771" s="3">
        <v>127</v>
      </c>
      <c r="Y2771" s="3">
        <v>2769</v>
      </c>
      <c r="Z2771" s="3" t="s">
        <v>59</v>
      </c>
      <c r="AA2771" s="3">
        <v>319</v>
      </c>
      <c r="AB2771" s="3">
        <v>250</v>
      </c>
      <c r="AC2771" s="3">
        <v>192586000</v>
      </c>
      <c r="AD2771" s="3">
        <v>82257000</v>
      </c>
      <c r="AF2771" s="3">
        <v>17</v>
      </c>
      <c r="AG2771" s="3">
        <v>191</v>
      </c>
    </row>
    <row r="2772" spans="1:33" ht="15.75" customHeight="1" x14ac:dyDescent="0.15">
      <c r="A2772" s="3">
        <v>22330</v>
      </c>
      <c r="B2772" s="3">
        <v>2770</v>
      </c>
      <c r="C2772" s="3">
        <v>12</v>
      </c>
      <c r="D2772" s="3" t="s">
        <v>4852</v>
      </c>
      <c r="E2772" s="3" t="s">
        <v>24133</v>
      </c>
      <c r="F2772" s="3" t="s">
        <v>331</v>
      </c>
      <c r="G2772" s="3" t="s">
        <v>167</v>
      </c>
      <c r="H2772" s="3" t="s">
        <v>11738</v>
      </c>
      <c r="I2772" s="3" t="s">
        <v>283</v>
      </c>
      <c r="J2772" s="3">
        <v>133.9555</v>
      </c>
      <c r="K2772" s="3">
        <v>3478568</v>
      </c>
      <c r="L2772" s="3" t="s">
        <v>221</v>
      </c>
      <c r="M2772" s="3">
        <v>2</v>
      </c>
      <c r="N2772" s="3" t="s">
        <v>4852</v>
      </c>
      <c r="O2772" s="3" t="s">
        <v>24133</v>
      </c>
      <c r="P2772" s="3" t="s">
        <v>179</v>
      </c>
      <c r="Q2772" s="3" t="s">
        <v>20091</v>
      </c>
      <c r="R2772" s="5" t="s">
        <v>24135</v>
      </c>
      <c r="S2772" s="3" t="s">
        <v>11738</v>
      </c>
      <c r="T2772" s="3" t="s">
        <v>167</v>
      </c>
      <c r="V2772" s="3">
        <v>127</v>
      </c>
      <c r="W2772" s="3">
        <v>66</v>
      </c>
      <c r="X2772" s="3">
        <v>127</v>
      </c>
      <c r="Y2772" s="3">
        <v>2770</v>
      </c>
      <c r="Z2772" s="3" t="s">
        <v>221</v>
      </c>
      <c r="AA2772" s="3">
        <v>12</v>
      </c>
      <c r="AB2772" s="3">
        <v>6</v>
      </c>
      <c r="AC2772" s="3">
        <v>3478568</v>
      </c>
      <c r="AD2772" s="3">
        <v>1486850</v>
      </c>
      <c r="AE2772" s="3" t="s">
        <v>283</v>
      </c>
      <c r="AF2772" s="3">
        <v>2</v>
      </c>
      <c r="AG2772" s="3">
        <v>1</v>
      </c>
    </row>
    <row r="2773" spans="1:33" ht="15.75" customHeight="1" x14ac:dyDescent="0.15">
      <c r="A2773" s="3">
        <v>25775</v>
      </c>
      <c r="B2773" s="3">
        <v>2771</v>
      </c>
      <c r="C2773" s="3">
        <v>239</v>
      </c>
      <c r="D2773" s="3" t="s">
        <v>4860</v>
      </c>
      <c r="E2773" s="3" t="s">
        <v>24137</v>
      </c>
      <c r="F2773" s="3" t="s">
        <v>1620</v>
      </c>
      <c r="G2773" s="3" t="s">
        <v>412</v>
      </c>
      <c r="H2773" s="3" t="s">
        <v>1579</v>
      </c>
      <c r="I2773" s="3" t="s">
        <v>742</v>
      </c>
      <c r="J2773" s="3">
        <v>133.82149999999999</v>
      </c>
      <c r="K2773" s="3">
        <v>34572360</v>
      </c>
      <c r="L2773" s="3" t="s">
        <v>162</v>
      </c>
      <c r="M2773" s="3">
        <v>0</v>
      </c>
      <c r="N2773" s="3" t="s">
        <v>4860</v>
      </c>
      <c r="O2773" s="3" t="s">
        <v>24137</v>
      </c>
      <c r="P2773" s="8">
        <v>32874</v>
      </c>
      <c r="Q2773" s="3" t="s">
        <v>20093</v>
      </c>
      <c r="R2773" s="5" t="s">
        <v>24138</v>
      </c>
      <c r="S2773" s="3" t="s">
        <v>1579</v>
      </c>
      <c r="T2773" s="3" t="s">
        <v>412</v>
      </c>
      <c r="V2773" s="3">
        <v>124</v>
      </c>
      <c r="W2773" s="3">
        <v>120</v>
      </c>
      <c r="X2773" s="3">
        <v>127</v>
      </c>
      <c r="Y2773" s="3">
        <v>2771</v>
      </c>
      <c r="Z2773" s="3" t="s">
        <v>162</v>
      </c>
      <c r="AA2773" s="3">
        <v>239</v>
      </c>
      <c r="AB2773" s="3">
        <v>125</v>
      </c>
      <c r="AC2773" s="3">
        <v>34572360</v>
      </c>
      <c r="AD2773" s="3">
        <v>14785790</v>
      </c>
      <c r="AE2773" s="3" t="s">
        <v>742</v>
      </c>
      <c r="AF2773" s="3">
        <v>8</v>
      </c>
      <c r="AG2773" s="3">
        <v>17</v>
      </c>
    </row>
    <row r="2774" spans="1:33" ht="15.75" customHeight="1" x14ac:dyDescent="0.15">
      <c r="A2774" s="3">
        <v>25355</v>
      </c>
      <c r="B2774" s="3">
        <v>2772</v>
      </c>
      <c r="C2774" s="3">
        <v>105</v>
      </c>
      <c r="D2774" s="3" t="s">
        <v>4863</v>
      </c>
      <c r="E2774" s="3" t="s">
        <v>24140</v>
      </c>
      <c r="F2774" s="3" t="s">
        <v>6874</v>
      </c>
      <c r="G2774" s="3" t="s">
        <v>621</v>
      </c>
      <c r="H2774" s="3" t="s">
        <v>4662</v>
      </c>
      <c r="I2774" s="3" t="s">
        <v>4662</v>
      </c>
      <c r="J2774" s="3">
        <v>133.7586</v>
      </c>
      <c r="K2774" s="3">
        <v>159132882</v>
      </c>
      <c r="L2774" s="3" t="s">
        <v>122</v>
      </c>
      <c r="M2774" s="3">
        <v>0</v>
      </c>
      <c r="N2774" s="3" t="s">
        <v>4863</v>
      </c>
      <c r="O2774" s="3" t="s">
        <v>24140</v>
      </c>
      <c r="P2774" s="8">
        <v>34335</v>
      </c>
      <c r="Q2774" s="3" t="s">
        <v>20095</v>
      </c>
      <c r="R2774" s="5" t="s">
        <v>24141</v>
      </c>
      <c r="S2774" s="3" t="s">
        <v>4662</v>
      </c>
      <c r="T2774" s="3" t="s">
        <v>621</v>
      </c>
      <c r="V2774" s="3">
        <v>42</v>
      </c>
      <c r="W2774" s="3">
        <v>28</v>
      </c>
      <c r="X2774" s="3">
        <v>27</v>
      </c>
      <c r="Y2774" s="3">
        <v>2772</v>
      </c>
      <c r="Z2774" s="3" t="s">
        <v>122</v>
      </c>
      <c r="AA2774" s="3">
        <v>105</v>
      </c>
      <c r="AB2774" s="3">
        <v>60</v>
      </c>
      <c r="AC2774" s="3">
        <v>159132882</v>
      </c>
      <c r="AD2774" s="3">
        <v>68075727</v>
      </c>
      <c r="AE2774" s="3" t="s">
        <v>4662</v>
      </c>
      <c r="AF2774" s="3">
        <v>22</v>
      </c>
      <c r="AG2774" s="3">
        <v>82</v>
      </c>
    </row>
    <row r="2775" spans="1:33" ht="15.75" customHeight="1" x14ac:dyDescent="0.15">
      <c r="A2775" s="3">
        <v>23940</v>
      </c>
      <c r="B2775" s="3">
        <v>2773</v>
      </c>
      <c r="C2775" s="3">
        <v>16</v>
      </c>
      <c r="D2775" s="3" t="s">
        <v>4872</v>
      </c>
      <c r="E2775" s="3" t="s">
        <v>24143</v>
      </c>
      <c r="F2775" s="3" t="s">
        <v>5738</v>
      </c>
      <c r="G2775" s="3" t="s">
        <v>599</v>
      </c>
      <c r="H2775" s="3" t="s">
        <v>14216</v>
      </c>
      <c r="I2775" s="3" t="s">
        <v>3354</v>
      </c>
      <c r="J2775" s="3">
        <v>133.69829999999999</v>
      </c>
      <c r="K2775" s="3">
        <v>8980334</v>
      </c>
      <c r="L2775" s="3" t="s">
        <v>162</v>
      </c>
      <c r="M2775" s="3">
        <v>1</v>
      </c>
      <c r="N2775" s="3" t="s">
        <v>4872</v>
      </c>
      <c r="O2775" s="3" t="s">
        <v>24143</v>
      </c>
      <c r="P2775" s="3" t="s">
        <v>1063</v>
      </c>
      <c r="Q2775" s="3" t="s">
        <v>20097</v>
      </c>
      <c r="R2775" s="5" t="s">
        <v>24144</v>
      </c>
      <c r="S2775" s="3" t="s">
        <v>14216</v>
      </c>
      <c r="T2775" s="3" t="s">
        <v>599</v>
      </c>
      <c r="V2775" s="3">
        <v>53</v>
      </c>
      <c r="W2775" s="3">
        <v>50</v>
      </c>
      <c r="X2775" s="3">
        <v>127</v>
      </c>
      <c r="Y2775" s="3">
        <v>2773</v>
      </c>
      <c r="Z2775" s="3" t="s">
        <v>162</v>
      </c>
      <c r="AA2775" s="3">
        <v>16</v>
      </c>
      <c r="AB2775" s="3">
        <v>8</v>
      </c>
      <c r="AC2775" s="3">
        <v>8980334</v>
      </c>
      <c r="AD2775" s="3">
        <v>3842704</v>
      </c>
      <c r="AE2775" s="3" t="s">
        <v>3354</v>
      </c>
      <c r="AF2775" s="3">
        <v>8</v>
      </c>
      <c r="AG2775" s="3">
        <v>13</v>
      </c>
    </row>
    <row r="2776" spans="1:33" ht="15.75" customHeight="1" x14ac:dyDescent="0.15">
      <c r="A2776" s="3">
        <v>17291</v>
      </c>
      <c r="B2776" s="3">
        <v>2774</v>
      </c>
      <c r="C2776" s="3">
        <v>100</v>
      </c>
      <c r="D2776" s="3" t="s">
        <v>4875</v>
      </c>
      <c r="E2776" s="3" t="s">
        <v>24145</v>
      </c>
      <c r="F2776" s="3" t="s">
        <v>1620</v>
      </c>
      <c r="G2776" s="3" t="s">
        <v>412</v>
      </c>
      <c r="H2776" s="3" t="s">
        <v>742</v>
      </c>
      <c r="I2776" s="3" t="s">
        <v>742</v>
      </c>
      <c r="J2776" s="3">
        <v>133.65870000000001</v>
      </c>
      <c r="K2776" s="3">
        <v>29249000</v>
      </c>
      <c r="L2776" s="3" t="s">
        <v>162</v>
      </c>
      <c r="M2776" s="3">
        <v>4</v>
      </c>
      <c r="N2776" s="3" t="s">
        <v>4875</v>
      </c>
      <c r="O2776" s="3" t="s">
        <v>24145</v>
      </c>
      <c r="P2776" s="3" t="s">
        <v>1000</v>
      </c>
      <c r="Q2776" s="3" t="s">
        <v>20099</v>
      </c>
      <c r="R2776" s="5" t="s">
        <v>24146</v>
      </c>
      <c r="S2776" s="3" t="s">
        <v>742</v>
      </c>
      <c r="T2776" s="3" t="s">
        <v>412</v>
      </c>
      <c r="V2776" s="3">
        <v>125</v>
      </c>
      <c r="W2776" s="3">
        <v>121</v>
      </c>
      <c r="X2776" s="3">
        <v>127</v>
      </c>
      <c r="Y2776" s="3">
        <v>2774</v>
      </c>
      <c r="Z2776" s="3" t="s">
        <v>162</v>
      </c>
      <c r="AA2776" s="3">
        <v>100</v>
      </c>
      <c r="AB2776" s="3">
        <v>27</v>
      </c>
      <c r="AC2776" s="3">
        <v>29249000</v>
      </c>
      <c r="AD2776" s="3">
        <v>12517831</v>
      </c>
      <c r="AE2776" s="3" t="s">
        <v>742</v>
      </c>
      <c r="AF2776" s="3">
        <v>8</v>
      </c>
      <c r="AG2776" s="3">
        <v>17</v>
      </c>
    </row>
    <row r="2777" spans="1:33" ht="15.75" customHeight="1" x14ac:dyDescent="0.15">
      <c r="A2777" s="3">
        <v>2411</v>
      </c>
      <c r="B2777" s="3">
        <v>2775</v>
      </c>
      <c r="C2777" s="3">
        <v>3</v>
      </c>
      <c r="D2777" s="3" t="s">
        <v>4878</v>
      </c>
      <c r="E2777" s="3" t="s">
        <v>24148</v>
      </c>
      <c r="F2777" s="3" t="s">
        <v>6874</v>
      </c>
      <c r="G2777" s="3" t="s">
        <v>621</v>
      </c>
      <c r="H2777" s="3" t="s">
        <v>14315</v>
      </c>
      <c r="I2777" s="3" t="s">
        <v>4662</v>
      </c>
      <c r="J2777" s="3">
        <v>133.6353</v>
      </c>
      <c r="K2777" s="3">
        <v>4566694</v>
      </c>
      <c r="L2777" s="3" t="s">
        <v>478</v>
      </c>
      <c r="M2777" s="3">
        <v>2</v>
      </c>
      <c r="N2777" s="3" t="s">
        <v>4878</v>
      </c>
      <c r="O2777" s="3" t="s">
        <v>24148</v>
      </c>
      <c r="P2777" s="3" t="s">
        <v>381</v>
      </c>
      <c r="Q2777" s="3" t="s">
        <v>20101</v>
      </c>
      <c r="R2777" s="5" t="s">
        <v>24150</v>
      </c>
      <c r="S2777" s="3" t="s">
        <v>14315</v>
      </c>
      <c r="T2777" s="3" t="s">
        <v>621</v>
      </c>
      <c r="V2777" s="3">
        <v>43</v>
      </c>
      <c r="W2777" s="3">
        <v>29</v>
      </c>
      <c r="X2777" s="3">
        <v>74</v>
      </c>
      <c r="Y2777" s="3">
        <v>2775</v>
      </c>
      <c r="Z2777" s="3" t="s">
        <v>478</v>
      </c>
      <c r="AA2777" s="3">
        <v>3</v>
      </c>
      <c r="AB2777" s="3">
        <v>3</v>
      </c>
      <c r="AC2777" s="3">
        <v>4566694</v>
      </c>
      <c r="AD2777" s="3">
        <v>1954625</v>
      </c>
      <c r="AE2777" s="3" t="s">
        <v>4662</v>
      </c>
      <c r="AF2777" s="3">
        <v>15</v>
      </c>
      <c r="AG2777" s="3">
        <v>82</v>
      </c>
    </row>
    <row r="2778" spans="1:33" ht="15.75" customHeight="1" x14ac:dyDescent="0.15">
      <c r="A2778" s="3">
        <v>784</v>
      </c>
      <c r="B2778" s="3">
        <v>2776</v>
      </c>
      <c r="C2778" s="3">
        <v>133</v>
      </c>
      <c r="D2778" s="3" t="s">
        <v>4896</v>
      </c>
      <c r="E2778" s="3" t="s">
        <v>24152</v>
      </c>
      <c r="F2778" s="3" t="s">
        <v>1438</v>
      </c>
      <c r="G2778" s="3" t="s">
        <v>495</v>
      </c>
      <c r="H2778" s="3" t="s">
        <v>5419</v>
      </c>
      <c r="I2778" s="3" t="s">
        <v>1709</v>
      </c>
      <c r="J2778" s="3">
        <v>133.60059999999999</v>
      </c>
      <c r="K2778" s="3">
        <v>32609027</v>
      </c>
      <c r="L2778" s="3" t="s">
        <v>162</v>
      </c>
      <c r="M2778" s="3">
        <v>7</v>
      </c>
      <c r="N2778" s="3" t="s">
        <v>4896</v>
      </c>
      <c r="O2778" s="3" t="s">
        <v>24152</v>
      </c>
      <c r="P2778" s="3" t="s">
        <v>1063</v>
      </c>
      <c r="Q2778" s="3" t="s">
        <v>20103</v>
      </c>
      <c r="R2778" s="5" t="s">
        <v>24154</v>
      </c>
      <c r="S2778" s="3" t="s">
        <v>5419</v>
      </c>
      <c r="T2778" s="3" t="s">
        <v>495</v>
      </c>
      <c r="V2778" s="3">
        <v>76</v>
      </c>
      <c r="W2778" s="3">
        <v>21</v>
      </c>
      <c r="X2778" s="3">
        <v>127</v>
      </c>
      <c r="Y2778" s="3">
        <v>2776</v>
      </c>
      <c r="Z2778" s="3" t="s">
        <v>162</v>
      </c>
      <c r="AA2778" s="3">
        <v>133</v>
      </c>
      <c r="AB2778" s="3">
        <v>63</v>
      </c>
      <c r="AC2778" s="3">
        <v>32609027</v>
      </c>
      <c r="AD2778" s="3">
        <v>13959307</v>
      </c>
      <c r="AE2778" s="3" t="s">
        <v>1709</v>
      </c>
      <c r="AF2778" s="3">
        <v>8</v>
      </c>
      <c r="AG2778" s="3">
        <v>19</v>
      </c>
    </row>
    <row r="2779" spans="1:33" ht="15.75" customHeight="1" x14ac:dyDescent="0.15">
      <c r="A2779" s="3">
        <v>25197</v>
      </c>
      <c r="B2779" s="3">
        <v>2777</v>
      </c>
      <c r="C2779" s="3">
        <v>79</v>
      </c>
      <c r="D2779" s="3" t="s">
        <v>4899</v>
      </c>
      <c r="E2779" s="3" t="s">
        <v>24156</v>
      </c>
      <c r="F2779" s="3" t="s">
        <v>1105</v>
      </c>
      <c r="G2779" s="3" t="s">
        <v>486</v>
      </c>
      <c r="H2779" s="3" t="s">
        <v>14319</v>
      </c>
      <c r="I2779" s="3" t="s">
        <v>488</v>
      </c>
      <c r="J2779" s="3">
        <v>133.5984</v>
      </c>
      <c r="K2779" s="3">
        <v>8692653</v>
      </c>
      <c r="L2779" s="3" t="s">
        <v>162</v>
      </c>
      <c r="M2779" s="3">
        <v>0</v>
      </c>
      <c r="N2779" s="3" t="s">
        <v>4899</v>
      </c>
      <c r="O2779" s="3" t="s">
        <v>24156</v>
      </c>
      <c r="P2779" s="8">
        <v>37987</v>
      </c>
      <c r="Q2779" s="3" t="s">
        <v>20105</v>
      </c>
      <c r="R2779" s="5" t="s">
        <v>24158</v>
      </c>
      <c r="S2779" s="3" t="s">
        <v>14319</v>
      </c>
      <c r="T2779" s="3" t="s">
        <v>486</v>
      </c>
      <c r="V2779" s="3">
        <v>56</v>
      </c>
      <c r="W2779" s="3">
        <v>41</v>
      </c>
      <c r="X2779" s="3">
        <v>127</v>
      </c>
      <c r="Y2779" s="3">
        <v>2777</v>
      </c>
      <c r="Z2779" s="3" t="s">
        <v>162</v>
      </c>
      <c r="AA2779" s="3">
        <v>79</v>
      </c>
      <c r="AB2779" s="3">
        <v>39</v>
      </c>
      <c r="AC2779" s="3">
        <v>8692653</v>
      </c>
      <c r="AD2779" s="3">
        <v>3721196</v>
      </c>
      <c r="AE2779" s="3" t="s">
        <v>488</v>
      </c>
      <c r="AF2779" s="3">
        <v>8</v>
      </c>
      <c r="AG2779" s="3">
        <v>50</v>
      </c>
    </row>
    <row r="2780" spans="1:33" ht="15.75" customHeight="1" x14ac:dyDescent="0.15">
      <c r="A2780" s="3">
        <v>21933</v>
      </c>
      <c r="B2780" s="3">
        <v>2778</v>
      </c>
      <c r="C2780" s="3">
        <v>47</v>
      </c>
      <c r="D2780" s="3" t="s">
        <v>4901</v>
      </c>
      <c r="E2780" s="3" t="s">
        <v>24159</v>
      </c>
      <c r="F2780" s="3" t="s">
        <v>331</v>
      </c>
      <c r="G2780" s="3" t="s">
        <v>167</v>
      </c>
      <c r="H2780" s="3" t="s">
        <v>2237</v>
      </c>
      <c r="I2780" s="3" t="s">
        <v>2088</v>
      </c>
      <c r="J2780" s="3">
        <v>133.49279999999999</v>
      </c>
      <c r="K2780" s="3">
        <v>4880000</v>
      </c>
      <c r="L2780" s="3" t="s">
        <v>66</v>
      </c>
      <c r="M2780" s="3">
        <v>3</v>
      </c>
      <c r="N2780" s="3" t="s">
        <v>4901</v>
      </c>
      <c r="O2780" s="3" t="s">
        <v>24159</v>
      </c>
      <c r="P2780" s="3" t="s">
        <v>1063</v>
      </c>
      <c r="Q2780" s="3" t="s">
        <v>20107</v>
      </c>
      <c r="R2780" s="5" t="s">
        <v>24160</v>
      </c>
      <c r="S2780" s="3" t="s">
        <v>2237</v>
      </c>
      <c r="T2780" s="3" t="s">
        <v>167</v>
      </c>
      <c r="V2780" s="3">
        <v>127</v>
      </c>
      <c r="W2780" s="3">
        <v>32</v>
      </c>
      <c r="X2780" s="3">
        <v>127</v>
      </c>
      <c r="Y2780" s="3">
        <v>2778</v>
      </c>
      <c r="Z2780" s="3" t="s">
        <v>66</v>
      </c>
      <c r="AA2780" s="3">
        <v>47</v>
      </c>
      <c r="AB2780" s="3">
        <v>23</v>
      </c>
      <c r="AC2780" s="3">
        <v>4880000</v>
      </c>
      <c r="AD2780" s="3">
        <v>2090000</v>
      </c>
      <c r="AE2780" s="3" t="s">
        <v>2088</v>
      </c>
      <c r="AF2780" s="3">
        <v>9</v>
      </c>
      <c r="AG2780" s="3">
        <v>68</v>
      </c>
    </row>
    <row r="2781" spans="1:33" ht="15.75" customHeight="1" x14ac:dyDescent="0.15">
      <c r="A2781" s="3">
        <v>24822</v>
      </c>
      <c r="B2781" s="3">
        <v>2779</v>
      </c>
      <c r="C2781" s="3">
        <v>17</v>
      </c>
      <c r="D2781" s="3" t="s">
        <v>4902</v>
      </c>
      <c r="E2781" s="3" t="s">
        <v>24162</v>
      </c>
      <c r="F2781" s="3" t="s">
        <v>297</v>
      </c>
      <c r="G2781" s="3" t="s">
        <v>146</v>
      </c>
      <c r="H2781" s="3" t="s">
        <v>148</v>
      </c>
      <c r="I2781" s="3" t="s">
        <v>149</v>
      </c>
      <c r="J2781" s="3">
        <v>133.41849999999999</v>
      </c>
      <c r="K2781" s="3">
        <v>2212502</v>
      </c>
      <c r="L2781" s="3" t="s">
        <v>66</v>
      </c>
      <c r="M2781" s="3">
        <v>0</v>
      </c>
      <c r="N2781" s="3" t="s">
        <v>4902</v>
      </c>
      <c r="O2781" s="3" t="s">
        <v>24162</v>
      </c>
      <c r="P2781" s="8">
        <v>36892</v>
      </c>
      <c r="Q2781" s="3" t="s">
        <v>20109</v>
      </c>
      <c r="R2781" s="5" t="s">
        <v>24163</v>
      </c>
      <c r="S2781" s="3" t="s">
        <v>148</v>
      </c>
      <c r="T2781" s="3" t="s">
        <v>146</v>
      </c>
      <c r="V2781" s="3">
        <v>69</v>
      </c>
      <c r="W2781" s="3">
        <v>0</v>
      </c>
      <c r="X2781" s="3">
        <v>127</v>
      </c>
      <c r="Y2781" s="3">
        <v>2779</v>
      </c>
      <c r="Z2781" s="3" t="s">
        <v>66</v>
      </c>
      <c r="AA2781" s="3">
        <v>17</v>
      </c>
      <c r="AB2781" s="3">
        <v>5</v>
      </c>
      <c r="AC2781" s="3">
        <v>2212502</v>
      </c>
      <c r="AD2781" s="3">
        <v>947869</v>
      </c>
      <c r="AF2781" s="3">
        <v>9</v>
      </c>
      <c r="AG2781" s="3">
        <v>31</v>
      </c>
    </row>
    <row r="2782" spans="1:33" ht="15.75" customHeight="1" x14ac:dyDescent="0.15">
      <c r="A2782" s="3">
        <v>24306</v>
      </c>
      <c r="B2782" s="3">
        <v>2780</v>
      </c>
      <c r="C2782" s="3">
        <v>20</v>
      </c>
      <c r="D2782" s="3" t="s">
        <v>4903</v>
      </c>
      <c r="E2782" s="3" t="s">
        <v>24164</v>
      </c>
      <c r="F2782" s="3" t="s">
        <v>1620</v>
      </c>
      <c r="G2782" s="3" t="s">
        <v>412</v>
      </c>
      <c r="H2782" s="3" t="s">
        <v>2359</v>
      </c>
      <c r="I2782" s="3" t="s">
        <v>742</v>
      </c>
      <c r="J2782" s="3">
        <v>133.38839999999999</v>
      </c>
      <c r="K2782" s="3">
        <v>2824000</v>
      </c>
      <c r="L2782" s="3" t="s">
        <v>101</v>
      </c>
      <c r="M2782" s="3">
        <v>1</v>
      </c>
      <c r="N2782" s="3" t="s">
        <v>4903</v>
      </c>
      <c r="O2782" s="3" t="s">
        <v>24164</v>
      </c>
      <c r="P2782" s="3" t="s">
        <v>690</v>
      </c>
      <c r="Q2782" s="3" t="s">
        <v>20111</v>
      </c>
      <c r="R2782" s="5" t="s">
        <v>24166</v>
      </c>
      <c r="S2782" s="3" t="s">
        <v>2359</v>
      </c>
      <c r="T2782" s="3" t="s">
        <v>412</v>
      </c>
      <c r="V2782" s="3">
        <v>126</v>
      </c>
      <c r="W2782" s="3">
        <v>122</v>
      </c>
      <c r="X2782" s="3">
        <v>127</v>
      </c>
      <c r="Y2782" s="3">
        <v>2780</v>
      </c>
      <c r="Z2782" s="3" t="s">
        <v>101</v>
      </c>
      <c r="AA2782" s="3">
        <v>20</v>
      </c>
      <c r="AB2782" s="3">
        <v>15</v>
      </c>
      <c r="AC2782" s="3">
        <v>2824000</v>
      </c>
      <c r="AD2782" s="3">
        <v>1210000</v>
      </c>
      <c r="AE2782" s="3" t="s">
        <v>742</v>
      </c>
      <c r="AF2782" s="3">
        <v>10</v>
      </c>
      <c r="AG2782" s="3">
        <v>17</v>
      </c>
    </row>
    <row r="2783" spans="1:33" ht="15.75" customHeight="1" x14ac:dyDescent="0.15">
      <c r="A2783" s="3">
        <v>22493</v>
      </c>
      <c r="B2783" s="3">
        <v>2781</v>
      </c>
      <c r="C2783" s="3">
        <v>200</v>
      </c>
      <c r="D2783" s="3" t="s">
        <v>4918</v>
      </c>
      <c r="E2783" s="3" t="s">
        <v>24168</v>
      </c>
      <c r="F2783" s="3" t="s">
        <v>36</v>
      </c>
      <c r="G2783" s="3" t="s">
        <v>37</v>
      </c>
      <c r="H2783" s="3" t="s">
        <v>7252</v>
      </c>
      <c r="I2783" s="3" t="s">
        <v>7613</v>
      </c>
      <c r="J2783" s="3">
        <v>133.3278</v>
      </c>
      <c r="K2783" s="3">
        <v>7245632</v>
      </c>
      <c r="L2783" s="3" t="s">
        <v>340</v>
      </c>
      <c r="M2783" s="3">
        <v>2</v>
      </c>
      <c r="N2783" s="3" t="s">
        <v>4918</v>
      </c>
      <c r="O2783" s="3" t="s">
        <v>24168</v>
      </c>
      <c r="P2783" s="3" t="s">
        <v>1029</v>
      </c>
      <c r="Q2783" s="3" t="s">
        <v>9433</v>
      </c>
      <c r="R2783" s="5" t="s">
        <v>24170</v>
      </c>
      <c r="S2783" s="3" t="s">
        <v>7252</v>
      </c>
      <c r="T2783" s="3" t="s">
        <v>37</v>
      </c>
      <c r="V2783" s="3">
        <v>127</v>
      </c>
      <c r="W2783" s="3">
        <v>0</v>
      </c>
      <c r="X2783" s="3">
        <v>60</v>
      </c>
      <c r="Y2783" s="3">
        <v>2781</v>
      </c>
      <c r="Z2783" s="3" t="s">
        <v>340</v>
      </c>
      <c r="AA2783" s="3">
        <v>200</v>
      </c>
      <c r="AB2783" s="3">
        <v>90</v>
      </c>
      <c r="AC2783" s="3">
        <v>7245632</v>
      </c>
      <c r="AD2783" s="3">
        <v>3105344</v>
      </c>
      <c r="AF2783" s="3">
        <v>6</v>
      </c>
      <c r="AG2783" s="3">
        <v>87</v>
      </c>
    </row>
    <row r="2784" spans="1:33" ht="15.75" customHeight="1" x14ac:dyDescent="0.15">
      <c r="A2784" s="3">
        <v>8488</v>
      </c>
      <c r="B2784" s="3">
        <v>2782</v>
      </c>
      <c r="C2784" s="3">
        <v>3565</v>
      </c>
      <c r="D2784" s="3" t="s">
        <v>4922</v>
      </c>
      <c r="E2784" s="3" t="s">
        <v>24172</v>
      </c>
      <c r="F2784" s="3" t="s">
        <v>36</v>
      </c>
      <c r="G2784" s="3" t="s">
        <v>37</v>
      </c>
      <c r="H2784" s="3" t="s">
        <v>11382</v>
      </c>
      <c r="I2784" s="3" t="s">
        <v>39</v>
      </c>
      <c r="J2784" s="3">
        <v>133.23429999999999</v>
      </c>
      <c r="K2784" s="3">
        <v>118291203</v>
      </c>
      <c r="L2784" s="3" t="s">
        <v>600</v>
      </c>
      <c r="M2784" s="3">
        <v>4</v>
      </c>
      <c r="N2784" s="3" t="s">
        <v>4922</v>
      </c>
      <c r="O2784" s="3" t="s">
        <v>24172</v>
      </c>
      <c r="P2784" s="3" t="s">
        <v>541</v>
      </c>
      <c r="Q2784" s="3" t="s">
        <v>11381</v>
      </c>
      <c r="R2784" s="5" t="s">
        <v>24174</v>
      </c>
      <c r="S2784" s="3" t="s">
        <v>11382</v>
      </c>
      <c r="T2784" s="3" t="s">
        <v>37</v>
      </c>
      <c r="V2784" s="3">
        <v>127</v>
      </c>
      <c r="W2784" s="3">
        <v>127</v>
      </c>
      <c r="X2784" s="3">
        <v>44</v>
      </c>
      <c r="Y2784" s="3">
        <v>2782</v>
      </c>
      <c r="Z2784" s="3" t="s">
        <v>600</v>
      </c>
      <c r="AA2784" s="3">
        <v>3565</v>
      </c>
      <c r="AB2784" s="3">
        <v>1207</v>
      </c>
      <c r="AC2784" s="3">
        <v>118291203</v>
      </c>
      <c r="AD2784" s="3">
        <v>50717754</v>
      </c>
      <c r="AE2784" s="3" t="s">
        <v>39</v>
      </c>
      <c r="AF2784" s="3">
        <v>13</v>
      </c>
      <c r="AG2784" s="3">
        <v>2</v>
      </c>
    </row>
    <row r="2785" spans="1:33" ht="15.75" customHeight="1" x14ac:dyDescent="0.15">
      <c r="A2785" s="3">
        <v>25547</v>
      </c>
      <c r="B2785" s="3">
        <v>2783</v>
      </c>
      <c r="C2785" s="3">
        <v>27</v>
      </c>
      <c r="D2785" s="3" t="s">
        <v>4924</v>
      </c>
      <c r="E2785" s="3" t="s">
        <v>24176</v>
      </c>
      <c r="F2785" s="3" t="s">
        <v>1105</v>
      </c>
      <c r="G2785" s="3" t="s">
        <v>486</v>
      </c>
      <c r="H2785" s="3" t="s">
        <v>14330</v>
      </c>
      <c r="I2785" s="3" t="s">
        <v>20117</v>
      </c>
      <c r="J2785" s="3">
        <v>133.1628</v>
      </c>
      <c r="K2785" s="3">
        <v>5351051</v>
      </c>
      <c r="L2785" s="3" t="s">
        <v>59</v>
      </c>
      <c r="M2785" s="3">
        <v>0</v>
      </c>
      <c r="N2785" s="3" t="s">
        <v>4924</v>
      </c>
      <c r="O2785" s="3" t="s">
        <v>24176</v>
      </c>
      <c r="P2785" s="8">
        <v>38353</v>
      </c>
      <c r="Q2785" s="3" t="s">
        <v>20116</v>
      </c>
      <c r="R2785" s="5" t="s">
        <v>24178</v>
      </c>
      <c r="S2785" s="3" t="s">
        <v>14330</v>
      </c>
      <c r="T2785" s="3" t="s">
        <v>486</v>
      </c>
      <c r="V2785" s="3">
        <v>57</v>
      </c>
      <c r="W2785" s="3">
        <v>0</v>
      </c>
      <c r="X2785" s="3">
        <v>127</v>
      </c>
      <c r="Y2785" s="3">
        <v>2783</v>
      </c>
      <c r="Z2785" s="3" t="s">
        <v>59</v>
      </c>
      <c r="AA2785" s="3">
        <v>27</v>
      </c>
      <c r="AB2785" s="3">
        <v>11</v>
      </c>
      <c r="AC2785" s="3">
        <v>5351051</v>
      </c>
      <c r="AD2785" s="3">
        <v>2294985</v>
      </c>
      <c r="AF2785" s="3">
        <v>17</v>
      </c>
      <c r="AG2785" s="3">
        <v>44</v>
      </c>
    </row>
    <row r="2786" spans="1:33" ht="15.75" customHeight="1" x14ac:dyDescent="0.15">
      <c r="A2786" s="3">
        <v>24102</v>
      </c>
      <c r="B2786" s="3">
        <v>2784</v>
      </c>
      <c r="C2786" s="3">
        <v>13</v>
      </c>
      <c r="D2786" s="3" t="s">
        <v>4933</v>
      </c>
      <c r="E2786" s="3" t="s">
        <v>24180</v>
      </c>
      <c r="F2786" s="3" t="s">
        <v>1438</v>
      </c>
      <c r="G2786" s="3" t="s">
        <v>495</v>
      </c>
      <c r="H2786" s="3" t="s">
        <v>11653</v>
      </c>
      <c r="I2786" s="3" t="s">
        <v>6851</v>
      </c>
      <c r="J2786" s="3">
        <v>133.1215</v>
      </c>
      <c r="K2786" s="3">
        <v>2725932</v>
      </c>
      <c r="L2786" s="3" t="s">
        <v>478</v>
      </c>
      <c r="M2786" s="3">
        <v>1</v>
      </c>
      <c r="N2786" s="3" t="s">
        <v>4933</v>
      </c>
      <c r="O2786" s="3" t="s">
        <v>24180</v>
      </c>
      <c r="P2786" s="3" t="s">
        <v>4433</v>
      </c>
      <c r="Q2786" s="3" t="s">
        <v>20119</v>
      </c>
      <c r="R2786" s="5" t="s">
        <v>24181</v>
      </c>
      <c r="S2786" s="3" t="s">
        <v>11653</v>
      </c>
      <c r="T2786" s="3" t="s">
        <v>495</v>
      </c>
      <c r="V2786" s="3">
        <v>77</v>
      </c>
      <c r="W2786" s="3">
        <v>0</v>
      </c>
      <c r="X2786" s="3">
        <v>75</v>
      </c>
      <c r="Y2786" s="3">
        <v>2784</v>
      </c>
      <c r="Z2786" s="3" t="s">
        <v>478</v>
      </c>
      <c r="AA2786" s="3">
        <v>13</v>
      </c>
      <c r="AB2786" s="3">
        <v>5</v>
      </c>
      <c r="AC2786" s="3">
        <v>2725932</v>
      </c>
      <c r="AD2786" s="3">
        <v>1169318</v>
      </c>
      <c r="AF2786" s="3">
        <v>15</v>
      </c>
      <c r="AG2786" s="3">
        <v>39</v>
      </c>
    </row>
    <row r="2787" spans="1:33" ht="15.75" customHeight="1" x14ac:dyDescent="0.15">
      <c r="A2787" s="3">
        <v>3090</v>
      </c>
      <c r="B2787" s="3">
        <v>2785</v>
      </c>
      <c r="C2787" s="3">
        <v>838</v>
      </c>
      <c r="D2787" s="3" t="s">
        <v>4948</v>
      </c>
      <c r="E2787" s="3" t="s">
        <v>24183</v>
      </c>
      <c r="F2787" s="3" t="s">
        <v>1620</v>
      </c>
      <c r="G2787" s="3" t="s">
        <v>412</v>
      </c>
      <c r="H2787" s="3" t="s">
        <v>14335</v>
      </c>
      <c r="I2787" s="3" t="s">
        <v>742</v>
      </c>
      <c r="J2787" s="3">
        <v>133.0609</v>
      </c>
      <c r="K2787" s="3">
        <v>77294000</v>
      </c>
      <c r="L2787" s="3" t="s">
        <v>335</v>
      </c>
      <c r="M2787" s="3">
        <v>9</v>
      </c>
      <c r="N2787" s="3" t="s">
        <v>4948</v>
      </c>
      <c r="O2787" s="3" t="s">
        <v>24183</v>
      </c>
      <c r="P2787" s="3" t="s">
        <v>1029</v>
      </c>
      <c r="Q2787" s="3" t="s">
        <v>20121</v>
      </c>
      <c r="R2787" s="5" t="s">
        <v>24186</v>
      </c>
      <c r="S2787" s="3" t="s">
        <v>14335</v>
      </c>
      <c r="T2787" s="3" t="s">
        <v>412</v>
      </c>
      <c r="V2787" s="3">
        <v>127</v>
      </c>
      <c r="W2787" s="3">
        <v>123</v>
      </c>
      <c r="X2787" s="3">
        <v>89</v>
      </c>
      <c r="Y2787" s="3">
        <v>2785</v>
      </c>
      <c r="Z2787" s="3" t="s">
        <v>335</v>
      </c>
      <c r="AA2787" s="3">
        <v>838</v>
      </c>
      <c r="AB2787" s="3">
        <v>320</v>
      </c>
      <c r="AC2787" s="3">
        <v>77294000</v>
      </c>
      <c r="AD2787" s="3">
        <v>33164717</v>
      </c>
      <c r="AE2787" s="3" t="s">
        <v>742</v>
      </c>
      <c r="AF2787" s="3">
        <v>21</v>
      </c>
      <c r="AG2787" s="3">
        <v>17</v>
      </c>
    </row>
    <row r="2788" spans="1:33" ht="15.75" customHeight="1" x14ac:dyDescent="0.15">
      <c r="A2788" s="3">
        <v>18098</v>
      </c>
      <c r="B2788" s="3">
        <v>2786</v>
      </c>
      <c r="C2788" s="3">
        <v>40</v>
      </c>
      <c r="D2788" s="3" t="s">
        <v>4952</v>
      </c>
      <c r="E2788" s="3" t="s">
        <v>24187</v>
      </c>
      <c r="F2788" s="3" t="s">
        <v>1105</v>
      </c>
      <c r="G2788" s="3" t="s">
        <v>486</v>
      </c>
      <c r="H2788" s="3" t="s">
        <v>14338</v>
      </c>
      <c r="I2788" s="3" t="s">
        <v>20124</v>
      </c>
      <c r="J2788" s="3">
        <v>132.8827</v>
      </c>
      <c r="K2788" s="3">
        <v>6118112</v>
      </c>
      <c r="L2788" s="3" t="s">
        <v>478</v>
      </c>
      <c r="M2788" s="3">
        <v>3</v>
      </c>
      <c r="N2788" s="3" t="s">
        <v>4952</v>
      </c>
      <c r="O2788" s="3" t="s">
        <v>24187</v>
      </c>
      <c r="P2788" s="3" t="s">
        <v>835</v>
      </c>
      <c r="Q2788" s="3" t="s">
        <v>20123</v>
      </c>
      <c r="R2788" s="5" t="s">
        <v>24189</v>
      </c>
      <c r="S2788" s="3" t="s">
        <v>14338</v>
      </c>
      <c r="T2788" s="3" t="s">
        <v>486</v>
      </c>
      <c r="V2788" s="3">
        <v>58</v>
      </c>
      <c r="W2788" s="3">
        <v>0</v>
      </c>
      <c r="X2788" s="3">
        <v>76</v>
      </c>
      <c r="Y2788" s="3">
        <v>2786</v>
      </c>
      <c r="Z2788" s="3" t="s">
        <v>478</v>
      </c>
      <c r="AA2788" s="3">
        <v>40</v>
      </c>
      <c r="AB2788" s="3">
        <v>24</v>
      </c>
      <c r="AC2788" s="3">
        <v>6118112</v>
      </c>
      <c r="AD2788" s="3">
        <v>2627122</v>
      </c>
      <c r="AF2788" s="3">
        <v>15</v>
      </c>
      <c r="AG2788" s="3">
        <v>688</v>
      </c>
    </row>
    <row r="2789" spans="1:33" ht="15.75" customHeight="1" x14ac:dyDescent="0.15">
      <c r="A2789" s="3">
        <v>25481</v>
      </c>
      <c r="B2789" s="3">
        <v>2787</v>
      </c>
      <c r="C2789" s="3">
        <v>34</v>
      </c>
      <c r="D2789" s="3" t="s">
        <v>4969</v>
      </c>
      <c r="E2789" s="3" t="s">
        <v>24190</v>
      </c>
      <c r="F2789" s="3" t="s">
        <v>5738</v>
      </c>
      <c r="G2789" s="3" t="s">
        <v>599</v>
      </c>
      <c r="H2789" s="3" t="s">
        <v>6602</v>
      </c>
      <c r="I2789" s="3" t="s">
        <v>3354</v>
      </c>
      <c r="J2789" s="3">
        <v>132.81319999999999</v>
      </c>
      <c r="K2789" s="3">
        <v>4842714</v>
      </c>
      <c r="L2789" s="3" t="s">
        <v>398</v>
      </c>
      <c r="M2789" s="3">
        <v>0</v>
      </c>
      <c r="N2789" s="3" t="s">
        <v>4969</v>
      </c>
      <c r="O2789" s="3" t="s">
        <v>24190</v>
      </c>
      <c r="P2789" s="8">
        <v>39083</v>
      </c>
      <c r="Q2789" s="3" t="s">
        <v>20126</v>
      </c>
      <c r="R2789" s="5" t="s">
        <v>24191</v>
      </c>
      <c r="S2789" s="3" t="s">
        <v>6602</v>
      </c>
      <c r="T2789" s="3" t="s">
        <v>599</v>
      </c>
      <c r="V2789" s="3">
        <v>54</v>
      </c>
      <c r="W2789" s="3">
        <v>51</v>
      </c>
      <c r="X2789" s="3">
        <v>26</v>
      </c>
      <c r="Y2789" s="3">
        <v>2787</v>
      </c>
      <c r="Z2789" s="3" t="s">
        <v>398</v>
      </c>
      <c r="AA2789" s="3">
        <v>34</v>
      </c>
      <c r="AB2789" s="3">
        <v>10</v>
      </c>
      <c r="AC2789" s="3">
        <v>4842714</v>
      </c>
      <c r="AD2789" s="3">
        <v>2080086</v>
      </c>
      <c r="AE2789" s="3" t="s">
        <v>3354</v>
      </c>
      <c r="AF2789" s="3">
        <v>1</v>
      </c>
      <c r="AG2789" s="3">
        <v>13</v>
      </c>
    </row>
    <row r="2790" spans="1:33" ht="15.75" customHeight="1" x14ac:dyDescent="0.15">
      <c r="A2790" s="3">
        <v>22035</v>
      </c>
      <c r="B2790" s="3">
        <v>2788</v>
      </c>
      <c r="C2790" s="3">
        <v>18</v>
      </c>
      <c r="D2790" s="3" t="s">
        <v>4971</v>
      </c>
      <c r="E2790" s="3" t="s">
        <v>24193</v>
      </c>
      <c r="F2790" s="3" t="s">
        <v>657</v>
      </c>
      <c r="G2790" s="3" t="s">
        <v>246</v>
      </c>
      <c r="H2790" s="3" t="s">
        <v>240</v>
      </c>
      <c r="I2790" s="3" t="s">
        <v>240</v>
      </c>
      <c r="J2790" s="3">
        <v>132.80449999999999</v>
      </c>
      <c r="K2790" s="3">
        <v>18336505</v>
      </c>
      <c r="L2790" s="3" t="s">
        <v>478</v>
      </c>
      <c r="M2790" s="3">
        <v>2</v>
      </c>
      <c r="N2790" s="3" t="s">
        <v>4971</v>
      </c>
      <c r="O2790" s="3" t="s">
        <v>24193</v>
      </c>
      <c r="P2790" s="3" t="s">
        <v>1350</v>
      </c>
      <c r="Q2790" s="3" t="s">
        <v>20128</v>
      </c>
      <c r="R2790" s="5" t="s">
        <v>24195</v>
      </c>
      <c r="S2790" s="3" t="s">
        <v>240</v>
      </c>
      <c r="T2790" s="3" t="s">
        <v>246</v>
      </c>
      <c r="V2790" s="3">
        <v>127</v>
      </c>
      <c r="W2790" s="3">
        <v>61</v>
      </c>
      <c r="X2790" s="3">
        <v>77</v>
      </c>
      <c r="Y2790" s="3">
        <v>2788</v>
      </c>
      <c r="Z2790" s="3" t="s">
        <v>478</v>
      </c>
      <c r="AA2790" s="3">
        <v>18</v>
      </c>
      <c r="AB2790" s="3">
        <v>12</v>
      </c>
      <c r="AC2790" s="3">
        <v>18336505</v>
      </c>
      <c r="AD2790" s="3">
        <v>7876355</v>
      </c>
      <c r="AE2790" s="3" t="s">
        <v>240</v>
      </c>
      <c r="AF2790" s="3">
        <v>15</v>
      </c>
      <c r="AG2790" s="3">
        <v>18</v>
      </c>
    </row>
    <row r="2791" spans="1:33" ht="15.75" customHeight="1" x14ac:dyDescent="0.15">
      <c r="A2791" s="3">
        <v>19321</v>
      </c>
      <c r="B2791" s="3">
        <v>2789</v>
      </c>
      <c r="C2791" s="3">
        <v>42</v>
      </c>
      <c r="D2791" s="3" t="s">
        <v>3836</v>
      </c>
      <c r="E2791" s="3" t="s">
        <v>24197</v>
      </c>
      <c r="F2791" s="3" t="s">
        <v>475</v>
      </c>
      <c r="G2791" s="3" t="s">
        <v>277</v>
      </c>
      <c r="H2791" s="3" t="s">
        <v>475</v>
      </c>
      <c r="I2791" s="3" t="s">
        <v>203</v>
      </c>
      <c r="J2791" s="3">
        <v>132.7372</v>
      </c>
      <c r="K2791" s="3">
        <v>8088027</v>
      </c>
      <c r="L2791" s="3" t="s">
        <v>162</v>
      </c>
      <c r="M2791" s="3">
        <v>3</v>
      </c>
      <c r="N2791" s="3" t="s">
        <v>3836</v>
      </c>
      <c r="O2791" s="3" t="s">
        <v>24197</v>
      </c>
      <c r="P2791" s="3" t="s">
        <v>179</v>
      </c>
      <c r="Q2791" s="3" t="s">
        <v>3839</v>
      </c>
      <c r="R2791" s="5" t="s">
        <v>24198</v>
      </c>
      <c r="S2791" s="3" t="s">
        <v>475</v>
      </c>
      <c r="T2791" s="3" t="s">
        <v>277</v>
      </c>
      <c r="V2791" s="3">
        <v>127</v>
      </c>
      <c r="W2791" s="3">
        <v>127</v>
      </c>
      <c r="X2791" s="3">
        <v>127</v>
      </c>
      <c r="Y2791" s="3">
        <v>2789</v>
      </c>
      <c r="Z2791" s="3" t="s">
        <v>162</v>
      </c>
      <c r="AA2791" s="3">
        <v>42</v>
      </c>
      <c r="AB2791" s="3">
        <v>20</v>
      </c>
      <c r="AC2791" s="3">
        <v>8088027</v>
      </c>
      <c r="AD2791" s="3">
        <v>3475176</v>
      </c>
      <c r="AE2791" s="3" t="s">
        <v>203</v>
      </c>
      <c r="AF2791" s="3">
        <v>8</v>
      </c>
      <c r="AG2791" s="3">
        <v>9</v>
      </c>
    </row>
    <row r="2792" spans="1:33" ht="15.75" customHeight="1" x14ac:dyDescent="0.15">
      <c r="A2792" s="3">
        <v>1883</v>
      </c>
      <c r="B2792" s="3">
        <v>2790</v>
      </c>
      <c r="C2792" s="3">
        <v>43</v>
      </c>
      <c r="D2792" s="3" t="s">
        <v>4976</v>
      </c>
      <c r="E2792" s="3" t="s">
        <v>24200</v>
      </c>
      <c r="F2792" s="3" t="s">
        <v>210</v>
      </c>
      <c r="G2792" s="3" t="s">
        <v>114</v>
      </c>
      <c r="H2792" s="3" t="s">
        <v>11778</v>
      </c>
      <c r="I2792" s="3" t="s">
        <v>116</v>
      </c>
      <c r="J2792" s="3">
        <v>132.6103</v>
      </c>
      <c r="K2792" s="3">
        <v>14672945</v>
      </c>
      <c r="L2792" s="3" t="s">
        <v>122</v>
      </c>
      <c r="M2792" s="3">
        <v>5</v>
      </c>
      <c r="N2792" s="3" t="s">
        <v>4976</v>
      </c>
      <c r="O2792" s="3" t="s">
        <v>24200</v>
      </c>
      <c r="P2792" s="3" t="s">
        <v>104</v>
      </c>
      <c r="Q2792" s="3" t="s">
        <v>20131</v>
      </c>
      <c r="R2792" s="5" t="s">
        <v>24202</v>
      </c>
      <c r="S2792" s="3" t="s">
        <v>11778</v>
      </c>
      <c r="T2792" s="3" t="s">
        <v>114</v>
      </c>
      <c r="V2792" s="3">
        <v>57</v>
      </c>
      <c r="W2792" s="3">
        <v>49</v>
      </c>
      <c r="X2792" s="3">
        <v>28</v>
      </c>
      <c r="Y2792" s="3">
        <v>2790</v>
      </c>
      <c r="Z2792" s="3" t="s">
        <v>122</v>
      </c>
      <c r="AA2792" s="3">
        <v>43</v>
      </c>
      <c r="AB2792" s="3">
        <v>16</v>
      </c>
      <c r="AC2792" s="3">
        <v>14672945</v>
      </c>
      <c r="AD2792" s="3">
        <v>6307951</v>
      </c>
      <c r="AE2792" s="3" t="s">
        <v>116</v>
      </c>
      <c r="AF2792" s="3">
        <v>22</v>
      </c>
      <c r="AG2792" s="3">
        <v>46</v>
      </c>
    </row>
    <row r="2793" spans="1:33" ht="15.75" customHeight="1" x14ac:dyDescent="0.15">
      <c r="A2793" s="3">
        <v>24868</v>
      </c>
      <c r="B2793" s="3">
        <v>2791</v>
      </c>
      <c r="C2793" s="3">
        <v>22</v>
      </c>
      <c r="D2793" s="3" t="s">
        <v>4998</v>
      </c>
      <c r="E2793" s="3" t="s">
        <v>24204</v>
      </c>
      <c r="F2793" s="3" t="s">
        <v>855</v>
      </c>
      <c r="G2793" s="3" t="s">
        <v>292</v>
      </c>
      <c r="H2793" s="3" t="s">
        <v>12144</v>
      </c>
      <c r="I2793" s="3" t="s">
        <v>1032</v>
      </c>
      <c r="J2793" s="3">
        <v>132.53059999999999</v>
      </c>
      <c r="K2793" s="3">
        <v>5459136</v>
      </c>
      <c r="L2793" s="3" t="s">
        <v>71</v>
      </c>
      <c r="M2793" s="3">
        <v>0</v>
      </c>
      <c r="N2793" s="3" t="s">
        <v>4998</v>
      </c>
      <c r="O2793" s="3" t="s">
        <v>24204</v>
      </c>
      <c r="P2793" s="8">
        <v>39083</v>
      </c>
      <c r="Q2793" s="3" t="s">
        <v>20133</v>
      </c>
      <c r="R2793" s="5" t="s">
        <v>24205</v>
      </c>
      <c r="S2793" s="3" t="s">
        <v>12144</v>
      </c>
      <c r="T2793" s="3" t="s">
        <v>292</v>
      </c>
      <c r="V2793" s="3">
        <v>98</v>
      </c>
      <c r="W2793" s="3">
        <v>71</v>
      </c>
      <c r="X2793" s="3">
        <v>127</v>
      </c>
      <c r="Y2793" s="3">
        <v>2791</v>
      </c>
      <c r="Z2793" s="3" t="s">
        <v>71</v>
      </c>
      <c r="AA2793" s="3">
        <v>22</v>
      </c>
      <c r="AB2793" s="3">
        <v>12</v>
      </c>
      <c r="AC2793" s="3">
        <v>5459136</v>
      </c>
      <c r="AD2793" s="3">
        <v>2347707</v>
      </c>
      <c r="AE2793" s="3" t="s">
        <v>1032</v>
      </c>
      <c r="AF2793" s="3">
        <v>5</v>
      </c>
      <c r="AG2793" s="3">
        <v>49</v>
      </c>
    </row>
    <row r="2794" spans="1:33" ht="15.75" customHeight="1" x14ac:dyDescent="0.15">
      <c r="A2794" s="3">
        <v>25942</v>
      </c>
      <c r="B2794" s="3">
        <v>2792</v>
      </c>
      <c r="C2794" s="3">
        <v>41</v>
      </c>
      <c r="D2794" s="3" t="s">
        <v>5001</v>
      </c>
      <c r="E2794" s="3" t="s">
        <v>24206</v>
      </c>
      <c r="F2794" s="3" t="s">
        <v>657</v>
      </c>
      <c r="G2794" s="3" t="s">
        <v>246</v>
      </c>
      <c r="H2794" s="3" t="s">
        <v>3818</v>
      </c>
      <c r="I2794" s="3" t="s">
        <v>3818</v>
      </c>
      <c r="J2794" s="3">
        <v>132.5162</v>
      </c>
      <c r="K2794" s="3">
        <v>11285762</v>
      </c>
      <c r="L2794" s="3" t="s">
        <v>364</v>
      </c>
      <c r="M2794" s="3">
        <v>0</v>
      </c>
      <c r="N2794" s="3" t="s">
        <v>5001</v>
      </c>
      <c r="O2794" s="3" t="s">
        <v>24206</v>
      </c>
      <c r="P2794" s="8">
        <v>39448</v>
      </c>
      <c r="Q2794" s="3" t="s">
        <v>20135</v>
      </c>
      <c r="R2794" s="5" t="s">
        <v>24208</v>
      </c>
      <c r="S2794" s="3" t="s">
        <v>3818</v>
      </c>
      <c r="T2794" s="3" t="s">
        <v>246</v>
      </c>
      <c r="V2794" s="3">
        <v>127</v>
      </c>
      <c r="W2794" s="3">
        <v>54</v>
      </c>
      <c r="X2794" s="3">
        <v>122</v>
      </c>
      <c r="Y2794" s="3">
        <v>2792</v>
      </c>
      <c r="Z2794" s="3" t="s">
        <v>364</v>
      </c>
      <c r="AA2794" s="3">
        <v>41</v>
      </c>
      <c r="AB2794" s="3">
        <v>36</v>
      </c>
      <c r="AC2794" s="3">
        <v>11285762</v>
      </c>
      <c r="AD2794" s="3">
        <v>4853754</v>
      </c>
      <c r="AE2794" s="3" t="s">
        <v>3818</v>
      </c>
      <c r="AF2794" s="3">
        <v>20</v>
      </c>
      <c r="AG2794" s="3">
        <v>22</v>
      </c>
    </row>
    <row r="2795" spans="1:33" ht="15.75" customHeight="1" x14ac:dyDescent="0.15">
      <c r="A2795" s="3">
        <v>795</v>
      </c>
      <c r="B2795" s="3">
        <v>2793</v>
      </c>
      <c r="C2795" s="3">
        <v>24</v>
      </c>
      <c r="D2795" s="3" t="s">
        <v>5005</v>
      </c>
      <c r="E2795" s="3" t="s">
        <v>24209</v>
      </c>
      <c r="F2795" s="3" t="s">
        <v>3877</v>
      </c>
      <c r="G2795" s="3" t="s">
        <v>731</v>
      </c>
      <c r="H2795" s="3" t="s">
        <v>8857</v>
      </c>
      <c r="I2795" s="3" t="s">
        <v>9266</v>
      </c>
      <c r="J2795" s="3">
        <v>132.43950000000001</v>
      </c>
      <c r="K2795" s="3">
        <v>8247966</v>
      </c>
      <c r="L2795" s="3" t="s">
        <v>398</v>
      </c>
      <c r="M2795" s="3">
        <v>4</v>
      </c>
      <c r="N2795" s="3" t="s">
        <v>5005</v>
      </c>
      <c r="O2795" s="3" t="s">
        <v>24209</v>
      </c>
      <c r="P2795" s="3" t="s">
        <v>1063</v>
      </c>
      <c r="Q2795" s="3" t="s">
        <v>20137</v>
      </c>
      <c r="R2795" s="5" t="s">
        <v>24210</v>
      </c>
      <c r="S2795" s="3" t="s">
        <v>8857</v>
      </c>
      <c r="T2795" s="3" t="s">
        <v>731</v>
      </c>
      <c r="V2795" s="3">
        <v>33</v>
      </c>
      <c r="W2795" s="3">
        <v>0</v>
      </c>
      <c r="X2795" s="3">
        <v>27</v>
      </c>
      <c r="Y2795" s="3">
        <v>2793</v>
      </c>
      <c r="Z2795" s="3" t="s">
        <v>398</v>
      </c>
      <c r="AA2795" s="3">
        <v>24</v>
      </c>
      <c r="AB2795" s="3">
        <v>15</v>
      </c>
      <c r="AC2795" s="3">
        <v>8247966</v>
      </c>
      <c r="AD2795" s="3">
        <v>3548435</v>
      </c>
      <c r="AF2795" s="3">
        <v>1</v>
      </c>
      <c r="AG2795" s="3">
        <v>107</v>
      </c>
    </row>
    <row r="2796" spans="1:33" ht="15.75" customHeight="1" x14ac:dyDescent="0.15">
      <c r="A2796" s="3">
        <v>20200</v>
      </c>
      <c r="B2796" s="3">
        <v>2794</v>
      </c>
      <c r="C2796" s="3">
        <v>61</v>
      </c>
      <c r="D2796" s="3" t="s">
        <v>5013</v>
      </c>
      <c r="E2796" s="3" t="s">
        <v>24212</v>
      </c>
      <c r="F2796" s="3" t="s">
        <v>36</v>
      </c>
      <c r="G2796" s="3" t="s">
        <v>37</v>
      </c>
      <c r="H2796" s="3" t="s">
        <v>89</v>
      </c>
      <c r="I2796" s="3" t="s">
        <v>89</v>
      </c>
      <c r="J2796" s="3">
        <v>132.38030000000001</v>
      </c>
      <c r="K2796" s="3">
        <v>13980000</v>
      </c>
      <c r="L2796" s="3" t="s">
        <v>335</v>
      </c>
      <c r="M2796" s="3">
        <v>3</v>
      </c>
      <c r="N2796" s="3" t="s">
        <v>5013</v>
      </c>
      <c r="O2796" s="3" t="s">
        <v>24212</v>
      </c>
      <c r="P2796" s="3" t="s">
        <v>104</v>
      </c>
      <c r="Q2796" s="3" t="s">
        <v>5351</v>
      </c>
      <c r="R2796" s="5" t="s">
        <v>24214</v>
      </c>
      <c r="S2796" s="3" t="s">
        <v>89</v>
      </c>
      <c r="T2796" s="3" t="s">
        <v>37</v>
      </c>
      <c r="V2796" s="3">
        <v>127</v>
      </c>
      <c r="W2796" s="3">
        <v>106</v>
      </c>
      <c r="X2796" s="3">
        <v>90</v>
      </c>
      <c r="Y2796" s="3">
        <v>2794</v>
      </c>
      <c r="Z2796" s="3" t="s">
        <v>335</v>
      </c>
      <c r="AA2796" s="3">
        <v>61</v>
      </c>
      <c r="AB2796" s="3">
        <v>16</v>
      </c>
      <c r="AC2796" s="3">
        <v>13980000</v>
      </c>
      <c r="AD2796" s="3">
        <v>6016000</v>
      </c>
      <c r="AE2796" s="3" t="s">
        <v>89</v>
      </c>
      <c r="AF2796" s="3">
        <v>21</v>
      </c>
      <c r="AG2796" s="3">
        <v>4</v>
      </c>
    </row>
    <row r="2797" spans="1:33" ht="15.75" customHeight="1" x14ac:dyDescent="0.15">
      <c r="A2797" s="3">
        <v>11471</v>
      </c>
      <c r="B2797" s="3">
        <v>2795</v>
      </c>
      <c r="C2797" s="3">
        <v>41</v>
      </c>
      <c r="D2797" s="3" t="s">
        <v>5021</v>
      </c>
      <c r="E2797" s="3" t="s">
        <v>24215</v>
      </c>
      <c r="F2797" s="3" t="s">
        <v>475</v>
      </c>
      <c r="G2797" s="3" t="s">
        <v>277</v>
      </c>
      <c r="H2797" s="3" t="s">
        <v>475</v>
      </c>
      <c r="I2797" s="3" t="s">
        <v>203</v>
      </c>
      <c r="J2797" s="3">
        <v>132.27430000000001</v>
      </c>
      <c r="K2797" s="3">
        <v>16445046</v>
      </c>
      <c r="L2797" s="3" t="s">
        <v>677</v>
      </c>
      <c r="M2797" s="3">
        <v>1</v>
      </c>
      <c r="N2797" s="3" t="s">
        <v>5021</v>
      </c>
      <c r="O2797" s="3" t="s">
        <v>24215</v>
      </c>
      <c r="P2797" s="3" t="s">
        <v>1107</v>
      </c>
      <c r="Q2797" s="3" t="s">
        <v>8176</v>
      </c>
      <c r="R2797" s="5" t="s">
        <v>24216</v>
      </c>
      <c r="S2797" s="3" t="s">
        <v>475</v>
      </c>
      <c r="T2797" s="3" t="s">
        <v>277</v>
      </c>
      <c r="V2797" s="3">
        <v>127</v>
      </c>
      <c r="W2797" s="3">
        <v>127</v>
      </c>
      <c r="X2797" s="3">
        <v>41</v>
      </c>
      <c r="Y2797" s="3">
        <v>2795</v>
      </c>
      <c r="Z2797" s="3" t="s">
        <v>677</v>
      </c>
      <c r="AA2797" s="3">
        <v>41</v>
      </c>
      <c r="AB2797" s="3">
        <v>27</v>
      </c>
      <c r="AC2797" s="3">
        <v>16445046</v>
      </c>
      <c r="AD2797" s="3">
        <v>7080012</v>
      </c>
      <c r="AE2797" s="3" t="s">
        <v>203</v>
      </c>
      <c r="AF2797" s="3">
        <v>12</v>
      </c>
      <c r="AG2797" s="3">
        <v>9</v>
      </c>
    </row>
    <row r="2798" spans="1:33" ht="15.75" customHeight="1" x14ac:dyDescent="0.15">
      <c r="A2798" s="3">
        <v>25686</v>
      </c>
      <c r="B2798" s="3">
        <v>2796</v>
      </c>
      <c r="C2798" s="3">
        <v>27</v>
      </c>
      <c r="D2798" s="3" t="s">
        <v>5024</v>
      </c>
      <c r="E2798" s="3" t="s">
        <v>24218</v>
      </c>
      <c r="F2798" s="3" t="s">
        <v>1438</v>
      </c>
      <c r="G2798" s="3" t="s">
        <v>495</v>
      </c>
      <c r="H2798" s="3" t="s">
        <v>2566</v>
      </c>
      <c r="I2798" s="3" t="s">
        <v>2566</v>
      </c>
      <c r="J2798" s="3">
        <v>132.21119999999999</v>
      </c>
      <c r="K2798" s="3">
        <v>3035000</v>
      </c>
      <c r="L2798" s="3" t="s">
        <v>40</v>
      </c>
      <c r="M2798" s="3">
        <v>0</v>
      </c>
      <c r="N2798" s="3" t="s">
        <v>5024</v>
      </c>
      <c r="O2798" s="3" t="s">
        <v>24218</v>
      </c>
      <c r="P2798" s="8">
        <v>38353</v>
      </c>
      <c r="Q2798" s="3" t="s">
        <v>20142</v>
      </c>
      <c r="R2798" s="5" t="s">
        <v>24220</v>
      </c>
      <c r="S2798" s="3" t="s">
        <v>2566</v>
      </c>
      <c r="T2798" s="3" t="s">
        <v>495</v>
      </c>
      <c r="V2798" s="3">
        <v>78</v>
      </c>
      <c r="W2798" s="3">
        <v>19</v>
      </c>
      <c r="X2798" s="3">
        <v>127</v>
      </c>
      <c r="Y2798" s="3">
        <v>2796</v>
      </c>
      <c r="Z2798" s="3" t="s">
        <v>40</v>
      </c>
      <c r="AA2798" s="3">
        <v>27</v>
      </c>
      <c r="AB2798" s="3">
        <v>9</v>
      </c>
      <c r="AC2798" s="3">
        <v>3035000</v>
      </c>
      <c r="AD2798" s="3">
        <v>1307000</v>
      </c>
      <c r="AE2798" s="3" t="s">
        <v>2566</v>
      </c>
      <c r="AF2798" s="3">
        <v>4</v>
      </c>
      <c r="AG2798" s="3">
        <v>47</v>
      </c>
    </row>
    <row r="2799" spans="1:33" ht="15.75" customHeight="1" x14ac:dyDescent="0.15">
      <c r="A2799" s="3">
        <v>21974</v>
      </c>
      <c r="B2799" s="3">
        <v>2797</v>
      </c>
      <c r="C2799" s="3">
        <v>38</v>
      </c>
      <c r="D2799" s="3" t="s">
        <v>5031</v>
      </c>
      <c r="E2799" s="3" t="s">
        <v>24222</v>
      </c>
      <c r="F2799" s="3" t="s">
        <v>1620</v>
      </c>
      <c r="G2799" s="3" t="s">
        <v>412</v>
      </c>
      <c r="H2799" s="3" t="s">
        <v>12334</v>
      </c>
      <c r="I2799" s="3" t="s">
        <v>742</v>
      </c>
      <c r="J2799" s="3">
        <v>132.13480000000001</v>
      </c>
      <c r="K2799" s="3">
        <v>33069338</v>
      </c>
      <c r="L2799" s="3" t="s">
        <v>59</v>
      </c>
      <c r="M2799" s="3">
        <v>3</v>
      </c>
      <c r="N2799" s="3" t="s">
        <v>5031</v>
      </c>
      <c r="O2799" s="3" t="s">
        <v>24222</v>
      </c>
      <c r="P2799" s="3" t="s">
        <v>2080</v>
      </c>
      <c r="Q2799" s="3" t="s">
        <v>20144</v>
      </c>
      <c r="R2799" s="5" t="s">
        <v>24224</v>
      </c>
      <c r="S2799" s="3" t="s">
        <v>12334</v>
      </c>
      <c r="T2799" s="3" t="s">
        <v>412</v>
      </c>
      <c r="V2799" s="3">
        <v>127</v>
      </c>
      <c r="W2799" s="3">
        <v>124</v>
      </c>
      <c r="X2799" s="3">
        <v>127</v>
      </c>
      <c r="Y2799" s="3">
        <v>2797</v>
      </c>
      <c r="Z2799" s="3" t="s">
        <v>59</v>
      </c>
      <c r="AA2799" s="3">
        <v>38</v>
      </c>
      <c r="AB2799" s="3">
        <v>16</v>
      </c>
      <c r="AC2799" s="3">
        <v>33069338</v>
      </c>
      <c r="AD2799" s="3">
        <v>14245745</v>
      </c>
      <c r="AE2799" s="3" t="s">
        <v>742</v>
      </c>
      <c r="AF2799" s="3">
        <v>17</v>
      </c>
      <c r="AG2799" s="3">
        <v>17</v>
      </c>
    </row>
    <row r="2800" spans="1:33" ht="15.75" customHeight="1" x14ac:dyDescent="0.15">
      <c r="A2800" s="3">
        <v>22878</v>
      </c>
      <c r="B2800" s="3">
        <v>2798</v>
      </c>
      <c r="C2800" s="3">
        <v>134</v>
      </c>
      <c r="D2800" s="3" t="s">
        <v>5044</v>
      </c>
      <c r="E2800" s="3" t="s">
        <v>24225</v>
      </c>
      <c r="F2800" s="3" t="s">
        <v>947</v>
      </c>
      <c r="G2800" s="3" t="s">
        <v>389</v>
      </c>
      <c r="H2800" s="3" t="s">
        <v>11429</v>
      </c>
      <c r="I2800" s="3" t="s">
        <v>1421</v>
      </c>
      <c r="J2800" s="3">
        <v>132.12970000000001</v>
      </c>
      <c r="K2800" s="3">
        <v>12263275</v>
      </c>
      <c r="L2800" s="3" t="s">
        <v>226</v>
      </c>
      <c r="M2800" s="3">
        <v>0</v>
      </c>
      <c r="N2800" s="3" t="s">
        <v>5044</v>
      </c>
      <c r="O2800" s="3" t="s">
        <v>24225</v>
      </c>
      <c r="P2800" s="3" t="s">
        <v>690</v>
      </c>
      <c r="Q2800" s="3" t="s">
        <v>20146</v>
      </c>
      <c r="R2800" s="5" t="s">
        <v>24226</v>
      </c>
      <c r="S2800" s="3" t="s">
        <v>11429</v>
      </c>
      <c r="T2800" s="3" t="s">
        <v>389</v>
      </c>
      <c r="V2800" s="3">
        <v>33</v>
      </c>
      <c r="W2800" s="3">
        <v>0</v>
      </c>
      <c r="X2800" s="3">
        <v>34</v>
      </c>
      <c r="Y2800" s="3">
        <v>2798</v>
      </c>
      <c r="Z2800" s="3" t="s">
        <v>226</v>
      </c>
      <c r="AA2800" s="3">
        <v>134</v>
      </c>
      <c r="AB2800" s="3">
        <v>61</v>
      </c>
      <c r="AC2800" s="3">
        <v>12263275</v>
      </c>
      <c r="AD2800" s="3">
        <v>5282940</v>
      </c>
      <c r="AF2800" s="3">
        <v>24</v>
      </c>
      <c r="AG2800" s="3">
        <v>74</v>
      </c>
    </row>
    <row r="2801" spans="1:33" ht="15.75" customHeight="1" x14ac:dyDescent="0.15">
      <c r="A2801" s="3">
        <v>78</v>
      </c>
      <c r="B2801" s="3">
        <v>2799</v>
      </c>
      <c r="C2801" s="3">
        <v>94</v>
      </c>
      <c r="D2801" s="3" t="s">
        <v>5046</v>
      </c>
      <c r="E2801" s="3" t="s">
        <v>24227</v>
      </c>
      <c r="F2801" s="3" t="s">
        <v>1193</v>
      </c>
      <c r="G2801" s="3" t="s">
        <v>564</v>
      </c>
      <c r="H2801" s="3" t="s">
        <v>10901</v>
      </c>
      <c r="I2801" s="3" t="s">
        <v>2049</v>
      </c>
      <c r="J2801" s="3">
        <v>132.04849999999999</v>
      </c>
      <c r="K2801" s="3">
        <v>34675000</v>
      </c>
      <c r="L2801" s="3" t="s">
        <v>59</v>
      </c>
      <c r="M2801" s="3">
        <v>6</v>
      </c>
      <c r="N2801" s="3" t="s">
        <v>5046</v>
      </c>
      <c r="O2801" s="3" t="s">
        <v>24227</v>
      </c>
      <c r="P2801" s="3" t="s">
        <v>787</v>
      </c>
      <c r="Q2801" s="3" t="s">
        <v>20148</v>
      </c>
      <c r="R2801" s="5" t="s">
        <v>24230</v>
      </c>
      <c r="S2801" s="3" t="s">
        <v>10901</v>
      </c>
      <c r="T2801" s="3" t="s">
        <v>564</v>
      </c>
      <c r="V2801" s="3">
        <v>72</v>
      </c>
      <c r="W2801" s="3">
        <v>31</v>
      </c>
      <c r="X2801" s="3">
        <v>127</v>
      </c>
      <c r="Y2801" s="3">
        <v>2799</v>
      </c>
      <c r="Z2801" s="3" t="s">
        <v>59</v>
      </c>
      <c r="AA2801" s="3">
        <v>94</v>
      </c>
      <c r="AB2801" s="3">
        <v>221</v>
      </c>
      <c r="AC2801" s="3">
        <v>34675000</v>
      </c>
      <c r="AD2801" s="3">
        <v>14943000</v>
      </c>
      <c r="AE2801" s="3" t="s">
        <v>2049</v>
      </c>
      <c r="AF2801" s="3">
        <v>17</v>
      </c>
      <c r="AG2801" s="3">
        <v>35</v>
      </c>
    </row>
    <row r="2802" spans="1:33" ht="15.75" customHeight="1" x14ac:dyDescent="0.15">
      <c r="A2802" s="3">
        <v>17745</v>
      </c>
      <c r="B2802" s="3">
        <v>2800</v>
      </c>
      <c r="C2802" s="3">
        <v>60</v>
      </c>
      <c r="D2802" s="3" t="s">
        <v>5049</v>
      </c>
      <c r="E2802" s="3" t="s">
        <v>24232</v>
      </c>
      <c r="F2802" s="3" t="s">
        <v>2319</v>
      </c>
      <c r="G2802" s="3" t="s">
        <v>740</v>
      </c>
      <c r="H2802" s="3" t="s">
        <v>1072</v>
      </c>
      <c r="I2802" s="3" t="s">
        <v>63</v>
      </c>
      <c r="J2802" s="3">
        <v>131.87530000000001</v>
      </c>
      <c r="K2802" s="3">
        <v>13204652</v>
      </c>
      <c r="L2802" s="3" t="s">
        <v>215</v>
      </c>
      <c r="M2802" s="3">
        <v>1</v>
      </c>
      <c r="N2802" s="3" t="s">
        <v>5049</v>
      </c>
      <c r="O2802" s="3" t="s">
        <v>24232</v>
      </c>
      <c r="P2802" s="3" t="s">
        <v>987</v>
      </c>
      <c r="Q2802" s="3" t="s">
        <v>20150</v>
      </c>
      <c r="R2802" s="5" t="s">
        <v>24234</v>
      </c>
      <c r="S2802" s="3" t="s">
        <v>1072</v>
      </c>
      <c r="T2802" s="3" t="s">
        <v>740</v>
      </c>
      <c r="V2802" s="3">
        <v>28</v>
      </c>
      <c r="W2802" s="3">
        <v>127</v>
      </c>
      <c r="X2802" s="3">
        <v>127</v>
      </c>
      <c r="Y2802" s="3">
        <v>2800</v>
      </c>
      <c r="Z2802" s="3" t="s">
        <v>215</v>
      </c>
      <c r="AA2802" s="3">
        <v>60</v>
      </c>
      <c r="AB2802" s="3">
        <v>31</v>
      </c>
      <c r="AC2802" s="3">
        <v>13204652</v>
      </c>
      <c r="AD2802" s="3">
        <v>5694722</v>
      </c>
      <c r="AE2802" s="3" t="s">
        <v>63</v>
      </c>
      <c r="AF2802" s="3">
        <v>7</v>
      </c>
      <c r="AG2802" s="3">
        <v>3</v>
      </c>
    </row>
    <row r="2803" spans="1:33" ht="15.75" customHeight="1" x14ac:dyDescent="0.15">
      <c r="A2803" s="3">
        <v>19927</v>
      </c>
      <c r="B2803" s="3">
        <v>2801</v>
      </c>
      <c r="C2803" s="3">
        <v>59</v>
      </c>
      <c r="D2803" s="3" t="s">
        <v>5053</v>
      </c>
      <c r="E2803" s="3" t="s">
        <v>24236</v>
      </c>
      <c r="F2803" s="3" t="s">
        <v>10486</v>
      </c>
      <c r="G2803" s="3" t="s">
        <v>884</v>
      </c>
      <c r="H2803" s="3" t="s">
        <v>6185</v>
      </c>
      <c r="I2803" s="3" t="s">
        <v>7519</v>
      </c>
      <c r="J2803" s="3">
        <v>131.8477</v>
      </c>
      <c r="K2803" s="3">
        <v>6739317</v>
      </c>
      <c r="L2803" s="3" t="s">
        <v>215</v>
      </c>
      <c r="M2803" s="3">
        <v>3</v>
      </c>
      <c r="N2803" s="3" t="s">
        <v>5053</v>
      </c>
      <c r="O2803" s="3" t="s">
        <v>24236</v>
      </c>
      <c r="P2803" s="3" t="s">
        <v>541</v>
      </c>
      <c r="Q2803" s="3" t="s">
        <v>20153</v>
      </c>
      <c r="R2803" s="5" t="s">
        <v>24238</v>
      </c>
      <c r="S2803" s="3" t="s">
        <v>6185</v>
      </c>
      <c r="T2803" s="3" t="s">
        <v>884</v>
      </c>
      <c r="V2803" s="3">
        <v>6</v>
      </c>
      <c r="W2803" s="3">
        <v>0</v>
      </c>
      <c r="X2803" s="3">
        <v>127</v>
      </c>
      <c r="Y2803" s="3">
        <v>2801</v>
      </c>
      <c r="Z2803" s="3" t="s">
        <v>215</v>
      </c>
      <c r="AA2803" s="3">
        <v>59</v>
      </c>
      <c r="AB2803" s="3">
        <v>50</v>
      </c>
      <c r="AC2803" s="3">
        <v>6739317</v>
      </c>
      <c r="AD2803" s="3">
        <v>2906786</v>
      </c>
      <c r="AF2803" s="3">
        <v>7</v>
      </c>
      <c r="AG2803" s="3">
        <v>235</v>
      </c>
    </row>
    <row r="2804" spans="1:33" ht="15.75" customHeight="1" x14ac:dyDescent="0.15">
      <c r="A2804" s="3">
        <v>26560</v>
      </c>
      <c r="B2804" s="3">
        <v>2802</v>
      </c>
      <c r="C2804" s="3">
        <v>125</v>
      </c>
      <c r="D2804" s="3" t="s">
        <v>5067</v>
      </c>
      <c r="E2804" s="3" t="s">
        <v>24240</v>
      </c>
      <c r="F2804" s="3" t="s">
        <v>475</v>
      </c>
      <c r="G2804" s="3" t="s">
        <v>277</v>
      </c>
      <c r="H2804" s="3" t="s">
        <v>8103</v>
      </c>
      <c r="I2804" s="3" t="s">
        <v>203</v>
      </c>
      <c r="J2804" s="3">
        <v>131.7843</v>
      </c>
      <c r="K2804" s="3">
        <v>13254901</v>
      </c>
      <c r="L2804" s="3" t="s">
        <v>478</v>
      </c>
      <c r="M2804" s="3">
        <v>0</v>
      </c>
      <c r="N2804" s="3" t="s">
        <v>5067</v>
      </c>
      <c r="O2804" s="3" t="s">
        <v>24240</v>
      </c>
      <c r="P2804" s="8">
        <v>37987</v>
      </c>
      <c r="Q2804" s="3" t="s">
        <v>8102</v>
      </c>
      <c r="R2804" s="5" t="s">
        <v>24242</v>
      </c>
      <c r="S2804" s="3" t="s">
        <v>8103</v>
      </c>
      <c r="T2804" s="3" t="s">
        <v>277</v>
      </c>
      <c r="V2804" s="3">
        <v>127</v>
      </c>
      <c r="W2804" s="3">
        <v>127</v>
      </c>
      <c r="X2804" s="3">
        <v>78</v>
      </c>
      <c r="Y2804" s="3">
        <v>2802</v>
      </c>
      <c r="Z2804" s="3" t="s">
        <v>478</v>
      </c>
      <c r="AA2804" s="3">
        <v>125</v>
      </c>
      <c r="AB2804" s="3">
        <v>75</v>
      </c>
      <c r="AC2804" s="3">
        <v>13254901</v>
      </c>
      <c r="AD2804" s="3">
        <v>5718637</v>
      </c>
      <c r="AE2804" s="3" t="s">
        <v>203</v>
      </c>
      <c r="AF2804" s="3">
        <v>15</v>
      </c>
      <c r="AG2804" s="3">
        <v>9</v>
      </c>
    </row>
    <row r="2805" spans="1:33" ht="15.75" customHeight="1" x14ac:dyDescent="0.15">
      <c r="A2805" s="3">
        <v>24804</v>
      </c>
      <c r="B2805" s="3">
        <v>2803</v>
      </c>
      <c r="C2805" s="3">
        <v>12</v>
      </c>
      <c r="D2805" s="3" t="s">
        <v>5080</v>
      </c>
      <c r="E2805" s="3" t="s">
        <v>24243</v>
      </c>
      <c r="F2805" s="3" t="s">
        <v>4061</v>
      </c>
      <c r="G2805" s="3" t="s">
        <v>446</v>
      </c>
      <c r="H2805" s="3" t="s">
        <v>7434</v>
      </c>
      <c r="I2805" s="3" t="s">
        <v>2435</v>
      </c>
      <c r="J2805" s="3">
        <v>131.74809999999999</v>
      </c>
      <c r="K2805" s="3">
        <v>2224249</v>
      </c>
      <c r="L2805" s="3" t="s">
        <v>162</v>
      </c>
      <c r="M2805" s="3">
        <v>0</v>
      </c>
      <c r="N2805" s="3" t="s">
        <v>5080</v>
      </c>
      <c r="O2805" s="3" t="s">
        <v>24243</v>
      </c>
      <c r="P2805" s="8">
        <v>36892</v>
      </c>
      <c r="Q2805" s="3" t="s">
        <v>20156</v>
      </c>
      <c r="R2805" s="5" t="s">
        <v>24245</v>
      </c>
      <c r="S2805" s="3" t="s">
        <v>7434</v>
      </c>
      <c r="T2805" s="3" t="s">
        <v>446</v>
      </c>
      <c r="V2805" s="3">
        <v>105</v>
      </c>
      <c r="W2805" s="3">
        <v>101</v>
      </c>
      <c r="X2805" s="3">
        <v>127</v>
      </c>
      <c r="Y2805" s="3">
        <v>2803</v>
      </c>
      <c r="Z2805" s="3" t="s">
        <v>162</v>
      </c>
      <c r="AA2805" s="3">
        <v>12</v>
      </c>
      <c r="AB2805" s="3">
        <v>7</v>
      </c>
      <c r="AC2805" s="3">
        <v>2224249</v>
      </c>
      <c r="AD2805" s="3">
        <v>959770</v>
      </c>
      <c r="AE2805" s="3" t="s">
        <v>2435</v>
      </c>
      <c r="AF2805" s="3">
        <v>8</v>
      </c>
      <c r="AG2805" s="3">
        <v>29</v>
      </c>
    </row>
    <row r="2806" spans="1:33" ht="15.75" customHeight="1" x14ac:dyDescent="0.15">
      <c r="A2806" s="3">
        <v>25452</v>
      </c>
      <c r="B2806" s="3">
        <v>2804</v>
      </c>
      <c r="C2806" s="3">
        <v>366</v>
      </c>
      <c r="D2806" s="3" t="s">
        <v>5084</v>
      </c>
      <c r="E2806" s="3" t="s">
        <v>24246</v>
      </c>
      <c r="F2806" s="3" t="s">
        <v>331</v>
      </c>
      <c r="G2806" s="3" t="s">
        <v>167</v>
      </c>
      <c r="H2806" s="3" t="s">
        <v>1743</v>
      </c>
      <c r="I2806" s="3" t="s">
        <v>283</v>
      </c>
      <c r="J2806" s="3">
        <v>131.7132</v>
      </c>
      <c r="K2806" s="3">
        <v>40873653</v>
      </c>
      <c r="L2806" s="3" t="s">
        <v>398</v>
      </c>
      <c r="M2806" s="3">
        <v>0</v>
      </c>
      <c r="N2806" s="3" t="s">
        <v>5084</v>
      </c>
      <c r="O2806" s="3" t="s">
        <v>24246</v>
      </c>
      <c r="P2806" s="8">
        <v>38353</v>
      </c>
      <c r="Q2806" s="3" t="s">
        <v>20158</v>
      </c>
      <c r="R2806" s="5" t="s">
        <v>24248</v>
      </c>
      <c r="S2806" s="3" t="s">
        <v>1743</v>
      </c>
      <c r="T2806" s="3" t="s">
        <v>167</v>
      </c>
      <c r="V2806" s="3">
        <v>127</v>
      </c>
      <c r="W2806" s="3">
        <v>67</v>
      </c>
      <c r="X2806" s="3">
        <v>28</v>
      </c>
      <c r="Y2806" s="3">
        <v>2804</v>
      </c>
      <c r="Z2806" s="3" t="s">
        <v>398</v>
      </c>
      <c r="AA2806" s="3">
        <v>366</v>
      </c>
      <c r="AB2806" s="3">
        <v>59</v>
      </c>
      <c r="AC2806" s="3">
        <v>40873653</v>
      </c>
      <c r="AD2806" s="3">
        <v>17639761</v>
      </c>
      <c r="AE2806" s="3" t="s">
        <v>283</v>
      </c>
      <c r="AF2806" s="3">
        <v>1</v>
      </c>
      <c r="AG2806" s="3">
        <v>1</v>
      </c>
    </row>
    <row r="2807" spans="1:33" ht="15.75" customHeight="1" x14ac:dyDescent="0.15">
      <c r="A2807" s="3">
        <v>305</v>
      </c>
      <c r="B2807" s="3">
        <v>2805</v>
      </c>
      <c r="C2807" s="3">
        <v>57</v>
      </c>
      <c r="D2807" s="3" t="s">
        <v>5087</v>
      </c>
      <c r="E2807" s="3" t="s">
        <v>24249</v>
      </c>
      <c r="F2807" s="3" t="s">
        <v>36</v>
      </c>
      <c r="G2807" s="3" t="s">
        <v>37</v>
      </c>
      <c r="H2807" s="3" t="s">
        <v>9271</v>
      </c>
      <c r="I2807" s="3" t="s">
        <v>5922</v>
      </c>
      <c r="J2807" s="3">
        <v>131.6481</v>
      </c>
      <c r="K2807" s="3">
        <v>24463339</v>
      </c>
      <c r="L2807" s="3" t="s">
        <v>229</v>
      </c>
      <c r="M2807" s="3">
        <v>6</v>
      </c>
      <c r="N2807" s="3" t="s">
        <v>5087</v>
      </c>
      <c r="O2807" s="3" t="s">
        <v>24249</v>
      </c>
      <c r="P2807" s="3" t="s">
        <v>2080</v>
      </c>
      <c r="Q2807" s="3" t="s">
        <v>9301</v>
      </c>
      <c r="R2807" s="5" t="s">
        <v>24251</v>
      </c>
      <c r="S2807" s="3" t="s">
        <v>9271</v>
      </c>
      <c r="T2807" s="3" t="s">
        <v>37</v>
      </c>
      <c r="V2807" s="3">
        <v>127</v>
      </c>
      <c r="W2807" s="3">
        <v>0</v>
      </c>
      <c r="X2807" s="3">
        <v>16</v>
      </c>
      <c r="Y2807" s="3">
        <v>2805</v>
      </c>
      <c r="Z2807" s="3" t="s">
        <v>229</v>
      </c>
      <c r="AA2807" s="3">
        <v>57</v>
      </c>
      <c r="AB2807" s="3">
        <v>43</v>
      </c>
      <c r="AC2807" s="3">
        <v>24463339</v>
      </c>
      <c r="AD2807" s="3">
        <v>10560560</v>
      </c>
      <c r="AF2807" s="3">
        <v>25</v>
      </c>
      <c r="AG2807" s="3">
        <v>75</v>
      </c>
    </row>
    <row r="2808" spans="1:33" ht="15.75" customHeight="1" x14ac:dyDescent="0.15">
      <c r="A2808" s="3">
        <v>25682</v>
      </c>
      <c r="B2808" s="3">
        <v>2806</v>
      </c>
      <c r="C2808" s="3">
        <v>10</v>
      </c>
      <c r="D2808" s="3" t="s">
        <v>5091</v>
      </c>
      <c r="E2808" s="3" t="s">
        <v>24252</v>
      </c>
      <c r="F2808" s="3" t="s">
        <v>3877</v>
      </c>
      <c r="G2808" s="3" t="s">
        <v>731</v>
      </c>
      <c r="H2808" s="3" t="s">
        <v>6599</v>
      </c>
      <c r="I2808" s="3" t="s">
        <v>2338</v>
      </c>
      <c r="J2808" s="3">
        <v>131.62029999999999</v>
      </c>
      <c r="K2808" s="3">
        <v>9518479</v>
      </c>
      <c r="L2808" s="3" t="s">
        <v>122</v>
      </c>
      <c r="M2808" s="3">
        <v>0</v>
      </c>
      <c r="N2808" s="3" t="s">
        <v>5091</v>
      </c>
      <c r="O2808" s="3" t="s">
        <v>24252</v>
      </c>
      <c r="P2808" s="8">
        <v>37987</v>
      </c>
      <c r="Q2808" s="3" t="s">
        <v>20161</v>
      </c>
      <c r="R2808" s="5" t="s">
        <v>24254</v>
      </c>
      <c r="S2808" s="3" t="s">
        <v>6599</v>
      </c>
      <c r="T2808" s="3" t="s">
        <v>731</v>
      </c>
      <c r="V2808" s="3">
        <v>34</v>
      </c>
      <c r="W2808" s="3">
        <v>0</v>
      </c>
      <c r="X2808" s="3">
        <v>29</v>
      </c>
      <c r="Y2808" s="3">
        <v>2806</v>
      </c>
      <c r="Z2808" s="3" t="s">
        <v>122</v>
      </c>
      <c r="AA2808" s="3">
        <v>10</v>
      </c>
      <c r="AB2808" s="3">
        <v>6</v>
      </c>
      <c r="AC2808" s="3">
        <v>9518479</v>
      </c>
      <c r="AD2808" s="3">
        <v>4109519</v>
      </c>
      <c r="AF2808" s="3">
        <v>22</v>
      </c>
      <c r="AG2808" s="3">
        <v>536</v>
      </c>
    </row>
    <row r="2809" spans="1:33" ht="15.75" customHeight="1" x14ac:dyDescent="0.15">
      <c r="A2809" s="3">
        <v>25111</v>
      </c>
      <c r="B2809" s="3">
        <v>2807</v>
      </c>
      <c r="C2809" s="3">
        <v>25</v>
      </c>
      <c r="D2809" s="3" t="s">
        <v>5094</v>
      </c>
      <c r="E2809" s="3" t="s">
        <v>24256</v>
      </c>
      <c r="F2809" s="3" t="s">
        <v>855</v>
      </c>
      <c r="G2809" s="3" t="s">
        <v>292</v>
      </c>
      <c r="H2809" s="3" t="s">
        <v>14375</v>
      </c>
      <c r="I2809" s="3" t="s">
        <v>20165</v>
      </c>
      <c r="J2809" s="3">
        <v>131.55860000000001</v>
      </c>
      <c r="K2809" s="3">
        <v>4519854</v>
      </c>
      <c r="L2809" s="3" t="s">
        <v>71</v>
      </c>
      <c r="M2809" s="3">
        <v>0</v>
      </c>
      <c r="N2809" s="3" t="s">
        <v>5094</v>
      </c>
      <c r="O2809" s="3" t="s">
        <v>24256</v>
      </c>
      <c r="P2809" s="8">
        <v>31413</v>
      </c>
      <c r="Q2809" s="3" t="s">
        <v>20163</v>
      </c>
      <c r="R2809" s="5" t="s">
        <v>24257</v>
      </c>
      <c r="S2809" s="3" t="s">
        <v>14375</v>
      </c>
      <c r="T2809" s="3" t="s">
        <v>292</v>
      </c>
      <c r="V2809" s="3">
        <v>99</v>
      </c>
      <c r="W2809" s="3">
        <v>0</v>
      </c>
      <c r="X2809" s="3">
        <v>127</v>
      </c>
      <c r="Y2809" s="3">
        <v>2807</v>
      </c>
      <c r="Z2809" s="3" t="s">
        <v>71</v>
      </c>
      <c r="AA2809" s="3">
        <v>25</v>
      </c>
      <c r="AB2809" s="3">
        <v>8</v>
      </c>
      <c r="AC2809" s="3">
        <v>4519854</v>
      </c>
      <c r="AD2809" s="3">
        <v>1951927</v>
      </c>
      <c r="AF2809" s="3">
        <v>5</v>
      </c>
      <c r="AG2809" s="3">
        <v>493</v>
      </c>
    </row>
    <row r="2810" spans="1:33" ht="15.75" customHeight="1" x14ac:dyDescent="0.15">
      <c r="A2810" s="3">
        <v>26031</v>
      </c>
      <c r="B2810" s="3">
        <v>2808</v>
      </c>
      <c r="C2810" s="3">
        <v>104</v>
      </c>
      <c r="D2810" s="3" t="s">
        <v>5097</v>
      </c>
      <c r="E2810" s="3" t="s">
        <v>24259</v>
      </c>
      <c r="F2810" s="3" t="s">
        <v>1620</v>
      </c>
      <c r="G2810" s="3" t="s">
        <v>412</v>
      </c>
      <c r="H2810" s="3" t="s">
        <v>9845</v>
      </c>
      <c r="I2810" s="3" t="s">
        <v>742</v>
      </c>
      <c r="J2810" s="3">
        <v>131.48660000000001</v>
      </c>
      <c r="K2810" s="3">
        <v>29158172</v>
      </c>
      <c r="L2810" s="3" t="s">
        <v>71</v>
      </c>
      <c r="M2810" s="3">
        <v>0</v>
      </c>
      <c r="N2810" s="3" t="s">
        <v>5097</v>
      </c>
      <c r="O2810" s="3" t="s">
        <v>24259</v>
      </c>
      <c r="P2810" s="8">
        <v>36892</v>
      </c>
      <c r="Q2810" s="3" t="s">
        <v>20167</v>
      </c>
      <c r="R2810" s="5" t="s">
        <v>24261</v>
      </c>
      <c r="S2810" s="3" t="s">
        <v>9845</v>
      </c>
      <c r="T2810" s="3" t="s">
        <v>412</v>
      </c>
      <c r="V2810" s="3">
        <v>127</v>
      </c>
      <c r="W2810" s="3">
        <v>125</v>
      </c>
      <c r="X2810" s="3">
        <v>127</v>
      </c>
      <c r="Y2810" s="3">
        <v>2808</v>
      </c>
      <c r="Z2810" s="3" t="s">
        <v>71</v>
      </c>
      <c r="AA2810" s="3">
        <v>104</v>
      </c>
      <c r="AB2810" s="3">
        <v>42</v>
      </c>
      <c r="AC2810" s="3">
        <v>29158172</v>
      </c>
      <c r="AD2810" s="3">
        <v>12596050</v>
      </c>
      <c r="AE2810" s="3" t="s">
        <v>742</v>
      </c>
      <c r="AF2810" s="3">
        <v>5</v>
      </c>
      <c r="AG2810" s="3">
        <v>17</v>
      </c>
    </row>
    <row r="2811" spans="1:33" ht="15.75" customHeight="1" x14ac:dyDescent="0.15">
      <c r="A2811" s="3">
        <v>25005</v>
      </c>
      <c r="B2811" s="3">
        <v>2809</v>
      </c>
      <c r="C2811" s="3">
        <v>12</v>
      </c>
      <c r="D2811" s="3" t="s">
        <v>5099</v>
      </c>
      <c r="E2811" s="3" t="s">
        <v>24263</v>
      </c>
      <c r="F2811" s="3" t="s">
        <v>1620</v>
      </c>
      <c r="G2811" s="3" t="s">
        <v>412</v>
      </c>
      <c r="H2811" s="3" t="s">
        <v>742</v>
      </c>
      <c r="I2811" s="3" t="s">
        <v>742</v>
      </c>
      <c r="J2811" s="3">
        <v>131.44669999999999</v>
      </c>
      <c r="K2811" s="3">
        <v>2061466</v>
      </c>
      <c r="L2811" s="3" t="s">
        <v>162</v>
      </c>
      <c r="M2811" s="3">
        <v>0</v>
      </c>
      <c r="N2811" s="3" t="s">
        <v>5099</v>
      </c>
      <c r="O2811" s="3" t="s">
        <v>24263</v>
      </c>
      <c r="P2811" s="8">
        <v>36526</v>
      </c>
      <c r="Q2811" s="3" t="s">
        <v>20169</v>
      </c>
      <c r="R2811" s="5" t="s">
        <v>24264</v>
      </c>
      <c r="S2811" s="3" t="s">
        <v>742</v>
      </c>
      <c r="T2811" s="3" t="s">
        <v>412</v>
      </c>
      <c r="V2811" s="3">
        <v>127</v>
      </c>
      <c r="W2811" s="3">
        <v>126</v>
      </c>
      <c r="X2811" s="3">
        <v>127</v>
      </c>
      <c r="Y2811" s="3">
        <v>2809</v>
      </c>
      <c r="Z2811" s="3" t="s">
        <v>162</v>
      </c>
      <c r="AA2811" s="3">
        <v>12</v>
      </c>
      <c r="AB2811" s="3">
        <v>12</v>
      </c>
      <c r="AC2811" s="3">
        <v>2061466</v>
      </c>
      <c r="AD2811" s="3">
        <v>890687</v>
      </c>
      <c r="AE2811" s="3" t="s">
        <v>742</v>
      </c>
      <c r="AF2811" s="3">
        <v>8</v>
      </c>
      <c r="AG2811" s="3">
        <v>17</v>
      </c>
    </row>
    <row r="2812" spans="1:33" ht="15.75" customHeight="1" x14ac:dyDescent="0.15">
      <c r="A2812" s="3">
        <v>874</v>
      </c>
      <c r="B2812" s="3">
        <v>2810</v>
      </c>
      <c r="C2812" s="3">
        <v>99</v>
      </c>
      <c r="D2812" s="3" t="s">
        <v>5104</v>
      </c>
      <c r="E2812" s="3" t="s">
        <v>24265</v>
      </c>
      <c r="F2812" s="3" t="s">
        <v>1620</v>
      </c>
      <c r="G2812" s="3" t="s">
        <v>412</v>
      </c>
      <c r="H2812" s="3" t="s">
        <v>14381</v>
      </c>
      <c r="I2812" s="3" t="s">
        <v>742</v>
      </c>
      <c r="J2812" s="3">
        <v>131.4402</v>
      </c>
      <c r="K2812" s="3">
        <v>33089000</v>
      </c>
      <c r="L2812" s="3" t="s">
        <v>50</v>
      </c>
      <c r="M2812" s="3">
        <v>7</v>
      </c>
      <c r="N2812" s="3" t="s">
        <v>5104</v>
      </c>
      <c r="O2812" s="3" t="s">
        <v>24265</v>
      </c>
      <c r="P2812" s="3" t="s">
        <v>104</v>
      </c>
      <c r="Q2812" s="3" t="s">
        <v>20170</v>
      </c>
      <c r="R2812" s="5" t="s">
        <v>24266</v>
      </c>
      <c r="S2812" s="3" t="s">
        <v>14381</v>
      </c>
      <c r="T2812" s="3" t="s">
        <v>412</v>
      </c>
      <c r="V2812" s="3">
        <v>127</v>
      </c>
      <c r="W2812" s="3">
        <v>127</v>
      </c>
      <c r="X2812" s="3">
        <v>83</v>
      </c>
      <c r="Y2812" s="3">
        <v>2810</v>
      </c>
      <c r="Z2812" s="3" t="s">
        <v>50</v>
      </c>
      <c r="AA2812" s="3">
        <v>99</v>
      </c>
      <c r="AB2812" s="3">
        <v>50</v>
      </c>
      <c r="AC2812" s="3">
        <v>33089000</v>
      </c>
      <c r="AD2812" s="3">
        <v>14297000</v>
      </c>
      <c r="AE2812" s="3" t="s">
        <v>742</v>
      </c>
      <c r="AF2812" s="3">
        <v>11</v>
      </c>
      <c r="AG2812" s="3">
        <v>17</v>
      </c>
    </row>
    <row r="2813" spans="1:33" ht="15.75" customHeight="1" x14ac:dyDescent="0.15">
      <c r="A2813" s="3">
        <v>24984</v>
      </c>
      <c r="B2813" s="3">
        <v>2811</v>
      </c>
      <c r="C2813" s="3">
        <v>16</v>
      </c>
      <c r="D2813" s="3" t="s">
        <v>5106</v>
      </c>
      <c r="E2813" s="3" t="s">
        <v>24268</v>
      </c>
      <c r="F2813" s="3" t="s">
        <v>1193</v>
      </c>
      <c r="G2813" s="3" t="s">
        <v>564</v>
      </c>
      <c r="H2813" s="3" t="s">
        <v>10901</v>
      </c>
      <c r="I2813" s="3" t="s">
        <v>2049</v>
      </c>
      <c r="J2813" s="3">
        <v>131.44309999999999</v>
      </c>
      <c r="K2813" s="3">
        <v>5697439</v>
      </c>
      <c r="L2813" s="3" t="s">
        <v>162</v>
      </c>
      <c r="M2813" s="3">
        <v>0</v>
      </c>
      <c r="N2813" s="3" t="s">
        <v>5106</v>
      </c>
      <c r="O2813" s="3" t="s">
        <v>24268</v>
      </c>
      <c r="P2813" s="8">
        <v>36161</v>
      </c>
      <c r="Q2813" s="3" t="s">
        <v>20172</v>
      </c>
      <c r="R2813" s="5" t="s">
        <v>24270</v>
      </c>
      <c r="S2813" s="3" t="s">
        <v>10901</v>
      </c>
      <c r="T2813" s="3" t="s">
        <v>564</v>
      </c>
      <c r="V2813" s="3">
        <v>73</v>
      </c>
      <c r="W2813" s="3">
        <v>32</v>
      </c>
      <c r="X2813" s="3">
        <v>127</v>
      </c>
      <c r="Y2813" s="3">
        <v>2811</v>
      </c>
      <c r="Z2813" s="3" t="s">
        <v>162</v>
      </c>
      <c r="AA2813" s="3">
        <v>16</v>
      </c>
      <c r="AB2813" s="3">
        <v>9</v>
      </c>
      <c r="AC2813" s="3">
        <v>5697439</v>
      </c>
      <c r="AD2813" s="3">
        <v>2461702</v>
      </c>
      <c r="AE2813" s="3" t="s">
        <v>2049</v>
      </c>
      <c r="AF2813" s="3">
        <v>8</v>
      </c>
      <c r="AG2813" s="3">
        <v>35</v>
      </c>
    </row>
    <row r="2814" spans="1:33" ht="15.75" customHeight="1" x14ac:dyDescent="0.15">
      <c r="A2814" s="3">
        <v>26594</v>
      </c>
      <c r="B2814" s="3">
        <v>2812</v>
      </c>
      <c r="C2814" s="3">
        <v>171</v>
      </c>
      <c r="D2814" s="3" t="s">
        <v>5108</v>
      </c>
      <c r="E2814" s="3" t="s">
        <v>24272</v>
      </c>
      <c r="F2814" s="3" t="s">
        <v>1172</v>
      </c>
      <c r="G2814" s="3" t="s">
        <v>565</v>
      </c>
      <c r="H2814" s="3" t="s">
        <v>7827</v>
      </c>
      <c r="I2814" s="3" t="s">
        <v>8152</v>
      </c>
      <c r="J2814" s="3">
        <v>131.4315</v>
      </c>
      <c r="K2814" s="3">
        <v>22472000</v>
      </c>
      <c r="L2814" s="3" t="s">
        <v>221</v>
      </c>
      <c r="M2814" s="3">
        <v>0</v>
      </c>
      <c r="N2814" s="3" t="s">
        <v>5108</v>
      </c>
      <c r="O2814" s="3" t="s">
        <v>24272</v>
      </c>
      <c r="P2814" s="8">
        <v>38718</v>
      </c>
      <c r="Q2814" s="3" t="s">
        <v>20174</v>
      </c>
      <c r="R2814" s="5" t="s">
        <v>24273</v>
      </c>
      <c r="S2814" s="3" t="s">
        <v>7827</v>
      </c>
      <c r="T2814" s="3" t="s">
        <v>565</v>
      </c>
      <c r="V2814" s="3">
        <v>20</v>
      </c>
      <c r="W2814" s="3">
        <v>0</v>
      </c>
      <c r="X2814" s="3">
        <v>127</v>
      </c>
      <c r="Y2814" s="3">
        <v>2812</v>
      </c>
      <c r="Z2814" s="3" t="s">
        <v>221</v>
      </c>
      <c r="AA2814" s="3">
        <v>171</v>
      </c>
      <c r="AB2814" s="3">
        <v>0</v>
      </c>
      <c r="AC2814" s="3">
        <v>22472000</v>
      </c>
      <c r="AD2814" s="3">
        <v>9710000</v>
      </c>
      <c r="AF2814" s="3">
        <v>2</v>
      </c>
      <c r="AG2814" s="3">
        <v>139</v>
      </c>
    </row>
    <row r="2815" spans="1:33" ht="15.75" customHeight="1" x14ac:dyDescent="0.15">
      <c r="A2815" s="3">
        <v>24788</v>
      </c>
      <c r="B2815" s="3">
        <v>2813</v>
      </c>
      <c r="C2815" s="3">
        <v>721</v>
      </c>
      <c r="D2815" s="3" t="s">
        <v>5116</v>
      </c>
      <c r="E2815" s="3" t="s">
        <v>24275</v>
      </c>
      <c r="F2815" s="3" t="s">
        <v>855</v>
      </c>
      <c r="G2815" s="3" t="s">
        <v>292</v>
      </c>
      <c r="H2815" s="3" t="s">
        <v>12144</v>
      </c>
      <c r="I2815" s="3" t="s">
        <v>1032</v>
      </c>
      <c r="J2815" s="3">
        <v>131.2859</v>
      </c>
      <c r="K2815" s="3">
        <v>173496000</v>
      </c>
      <c r="L2815" s="3" t="s">
        <v>226</v>
      </c>
      <c r="M2815" s="3">
        <v>0</v>
      </c>
      <c r="N2815" s="3" t="s">
        <v>5116</v>
      </c>
      <c r="O2815" s="3" t="s">
        <v>24275</v>
      </c>
      <c r="P2815" s="8">
        <v>32509</v>
      </c>
      <c r="Q2815" s="3" t="s">
        <v>20176</v>
      </c>
      <c r="R2815" s="5" t="s">
        <v>24276</v>
      </c>
      <c r="S2815" s="3" t="s">
        <v>12144</v>
      </c>
      <c r="T2815" s="3" t="s">
        <v>292</v>
      </c>
      <c r="V2815" s="3">
        <v>100</v>
      </c>
      <c r="W2815" s="3">
        <v>72</v>
      </c>
      <c r="X2815" s="3">
        <v>35</v>
      </c>
      <c r="Y2815" s="3">
        <v>2813</v>
      </c>
      <c r="Z2815" s="3" t="s">
        <v>226</v>
      </c>
      <c r="AA2815" s="3">
        <v>721</v>
      </c>
      <c r="AB2815" s="3">
        <v>244</v>
      </c>
      <c r="AC2815" s="3">
        <v>173496000</v>
      </c>
      <c r="AD2815" s="3">
        <v>75013650</v>
      </c>
      <c r="AE2815" s="3" t="s">
        <v>1032</v>
      </c>
      <c r="AF2815" s="3">
        <v>24</v>
      </c>
      <c r="AG2815" s="3">
        <v>49</v>
      </c>
    </row>
    <row r="2816" spans="1:33" ht="15.75" customHeight="1" x14ac:dyDescent="0.15">
      <c r="A2816" s="3">
        <v>19887</v>
      </c>
      <c r="B2816" s="3">
        <v>2814</v>
      </c>
      <c r="C2816" s="3">
        <v>41</v>
      </c>
      <c r="D2816" s="3" t="s">
        <v>5120</v>
      </c>
      <c r="E2816" s="3" t="s">
        <v>24277</v>
      </c>
      <c r="F2816" s="3" t="s">
        <v>36</v>
      </c>
      <c r="G2816" s="3" t="s">
        <v>37</v>
      </c>
      <c r="H2816" s="3" t="s">
        <v>5399</v>
      </c>
      <c r="I2816" s="3" t="s">
        <v>817</v>
      </c>
      <c r="J2816" s="3">
        <v>131.23230000000001</v>
      </c>
      <c r="K2816" s="3">
        <v>8875450</v>
      </c>
      <c r="L2816" s="3" t="s">
        <v>641</v>
      </c>
      <c r="M2816" s="3">
        <v>3</v>
      </c>
      <c r="N2816" s="3" t="s">
        <v>5120</v>
      </c>
      <c r="O2816" s="3" t="s">
        <v>24277</v>
      </c>
      <c r="P2816" s="3" t="s">
        <v>1000</v>
      </c>
      <c r="Q2816" s="3" t="s">
        <v>10358</v>
      </c>
      <c r="R2816" s="5" t="s">
        <v>24279</v>
      </c>
      <c r="S2816" s="3" t="s">
        <v>5399</v>
      </c>
      <c r="T2816" s="3" t="s">
        <v>37</v>
      </c>
      <c r="V2816" s="3">
        <v>127</v>
      </c>
      <c r="W2816" s="3">
        <v>67</v>
      </c>
      <c r="X2816" s="3">
        <v>23</v>
      </c>
      <c r="Y2816" s="3">
        <v>2814</v>
      </c>
      <c r="Z2816" s="3" t="s">
        <v>641</v>
      </c>
      <c r="AA2816" s="3">
        <v>41</v>
      </c>
      <c r="AB2816" s="3">
        <v>15</v>
      </c>
      <c r="AC2816" s="3">
        <v>8875450</v>
      </c>
      <c r="AD2816" s="3">
        <v>3838326</v>
      </c>
      <c r="AE2816" s="3" t="s">
        <v>817</v>
      </c>
      <c r="AF2816" s="3">
        <v>23</v>
      </c>
      <c r="AG2816" s="3">
        <v>11</v>
      </c>
    </row>
    <row r="2817" spans="1:33" ht="15.75" customHeight="1" x14ac:dyDescent="0.15">
      <c r="A2817" s="3">
        <v>26053</v>
      </c>
      <c r="B2817" s="3">
        <v>2815</v>
      </c>
      <c r="C2817" s="3">
        <v>10</v>
      </c>
      <c r="D2817" s="3" t="s">
        <v>5126</v>
      </c>
      <c r="E2817" s="3" t="s">
        <v>24281</v>
      </c>
      <c r="F2817" s="3" t="s">
        <v>36</v>
      </c>
      <c r="G2817" s="3" t="s">
        <v>37</v>
      </c>
      <c r="H2817" s="3" t="s">
        <v>4498</v>
      </c>
      <c r="I2817" s="3" t="s">
        <v>817</v>
      </c>
      <c r="J2817" s="3">
        <v>131.17310000000001</v>
      </c>
      <c r="K2817" s="3">
        <v>3113010</v>
      </c>
      <c r="L2817" s="3" t="s">
        <v>538</v>
      </c>
      <c r="M2817" s="3">
        <v>0</v>
      </c>
      <c r="N2817" s="3" t="s">
        <v>5126</v>
      </c>
      <c r="O2817" s="3" t="s">
        <v>24281</v>
      </c>
      <c r="P2817" s="8">
        <v>35796</v>
      </c>
      <c r="Q2817" s="3" t="s">
        <v>10245</v>
      </c>
      <c r="R2817" s="5" t="s">
        <v>24282</v>
      </c>
      <c r="S2817" s="3" t="s">
        <v>4498</v>
      </c>
      <c r="T2817" s="3" t="s">
        <v>37</v>
      </c>
      <c r="V2817" s="3">
        <v>127</v>
      </c>
      <c r="W2817" s="3">
        <v>68</v>
      </c>
      <c r="X2817" s="3">
        <v>90</v>
      </c>
      <c r="Y2817" s="3">
        <v>2815</v>
      </c>
      <c r="Z2817" s="3" t="s">
        <v>538</v>
      </c>
      <c r="AA2817" s="3">
        <v>10</v>
      </c>
      <c r="AB2817" s="3">
        <v>8</v>
      </c>
      <c r="AC2817" s="3">
        <v>3113010</v>
      </c>
      <c r="AD2817" s="3">
        <v>1346614</v>
      </c>
      <c r="AE2817" s="3" t="s">
        <v>817</v>
      </c>
      <c r="AF2817" s="3">
        <v>3</v>
      </c>
      <c r="AG2817" s="3">
        <v>11</v>
      </c>
    </row>
    <row r="2818" spans="1:33" ht="15.75" customHeight="1" x14ac:dyDescent="0.15">
      <c r="A2818" s="3">
        <v>25296</v>
      </c>
      <c r="B2818" s="3">
        <v>2816</v>
      </c>
      <c r="C2818" s="3">
        <v>42</v>
      </c>
      <c r="D2818" s="3" t="s">
        <v>5129</v>
      </c>
      <c r="E2818" s="3" t="s">
        <v>24284</v>
      </c>
      <c r="F2818" s="3" t="s">
        <v>1438</v>
      </c>
      <c r="G2818" s="3" t="s">
        <v>495</v>
      </c>
      <c r="H2818" s="3" t="s">
        <v>2682</v>
      </c>
      <c r="I2818" s="3" t="s">
        <v>2682</v>
      </c>
      <c r="J2818" s="3">
        <v>131.1413</v>
      </c>
      <c r="K2818" s="3">
        <v>6291850</v>
      </c>
      <c r="L2818" s="3" t="s">
        <v>538</v>
      </c>
      <c r="M2818" s="3">
        <v>0</v>
      </c>
      <c r="N2818" s="3" t="s">
        <v>5129</v>
      </c>
      <c r="O2818" s="3" t="s">
        <v>24284</v>
      </c>
      <c r="P2818" s="8">
        <v>38353</v>
      </c>
      <c r="Q2818" s="3" t="s">
        <v>20181</v>
      </c>
      <c r="R2818" s="5" t="s">
        <v>24285</v>
      </c>
      <c r="S2818" s="3" t="s">
        <v>2682</v>
      </c>
      <c r="T2818" s="3" t="s">
        <v>495</v>
      </c>
      <c r="V2818" s="3">
        <v>79</v>
      </c>
      <c r="W2818" s="3">
        <v>25</v>
      </c>
      <c r="X2818" s="3">
        <v>91</v>
      </c>
      <c r="Y2818" s="3">
        <v>2816</v>
      </c>
      <c r="Z2818" s="3" t="s">
        <v>538</v>
      </c>
      <c r="AA2818" s="3">
        <v>42</v>
      </c>
      <c r="AB2818" s="3">
        <v>20</v>
      </c>
      <c r="AC2818" s="3">
        <v>6291850</v>
      </c>
      <c r="AD2818" s="3">
        <v>2722080</v>
      </c>
      <c r="AE2818" s="3" t="s">
        <v>2682</v>
      </c>
      <c r="AF2818" s="3">
        <v>3</v>
      </c>
      <c r="AG2818" s="3">
        <v>79</v>
      </c>
    </row>
    <row r="2819" spans="1:33" ht="15.75" customHeight="1" x14ac:dyDescent="0.15">
      <c r="A2819" s="3">
        <v>20711</v>
      </c>
      <c r="B2819" s="3">
        <v>2817</v>
      </c>
      <c r="C2819" s="3">
        <v>107</v>
      </c>
      <c r="D2819" s="3" t="s">
        <v>5139</v>
      </c>
      <c r="E2819" s="3" t="s">
        <v>24286</v>
      </c>
      <c r="F2819" s="3" t="s">
        <v>249</v>
      </c>
      <c r="G2819" s="3" t="s">
        <v>125</v>
      </c>
      <c r="H2819" s="3" t="s">
        <v>126</v>
      </c>
      <c r="I2819" s="3" t="s">
        <v>127</v>
      </c>
      <c r="J2819" s="3">
        <v>131.12610000000001</v>
      </c>
      <c r="K2819" s="3">
        <v>18756551</v>
      </c>
      <c r="L2819" s="3" t="s">
        <v>398</v>
      </c>
      <c r="M2819" s="3">
        <v>1</v>
      </c>
      <c r="N2819" s="3" t="s">
        <v>5139</v>
      </c>
      <c r="O2819" s="3" t="s">
        <v>24286</v>
      </c>
      <c r="P2819" s="3" t="s">
        <v>7961</v>
      </c>
      <c r="Q2819" s="3" t="s">
        <v>20183</v>
      </c>
      <c r="R2819" s="5" t="s">
        <v>24288</v>
      </c>
      <c r="S2819" s="3" t="s">
        <v>126</v>
      </c>
      <c r="T2819" s="3" t="s">
        <v>125</v>
      </c>
      <c r="V2819" s="3">
        <v>33</v>
      </c>
      <c r="W2819" s="3">
        <v>34</v>
      </c>
      <c r="X2819" s="3">
        <v>29</v>
      </c>
      <c r="Y2819" s="3">
        <v>2817</v>
      </c>
      <c r="Z2819" s="3" t="s">
        <v>398</v>
      </c>
      <c r="AA2819" s="3">
        <v>107</v>
      </c>
      <c r="AB2819" s="3">
        <v>55</v>
      </c>
      <c r="AC2819" s="3">
        <v>18756551</v>
      </c>
      <c r="AD2819" s="3">
        <v>8115289</v>
      </c>
      <c r="AE2819" s="3" t="s">
        <v>127</v>
      </c>
      <c r="AF2819" s="3">
        <v>1</v>
      </c>
      <c r="AG2819" s="3">
        <v>10</v>
      </c>
    </row>
    <row r="2820" spans="1:33" ht="15.75" customHeight="1" x14ac:dyDescent="0.15">
      <c r="A2820" s="3">
        <v>20526</v>
      </c>
      <c r="B2820" s="3">
        <v>2818</v>
      </c>
      <c r="C2820" s="3">
        <v>134</v>
      </c>
      <c r="D2820" s="3" t="s">
        <v>5146</v>
      </c>
      <c r="E2820" s="3" t="s">
        <v>24290</v>
      </c>
      <c r="F2820" s="3" t="s">
        <v>4061</v>
      </c>
      <c r="G2820" s="3" t="s">
        <v>446</v>
      </c>
      <c r="H2820" s="3" t="s">
        <v>14394</v>
      </c>
      <c r="I2820" s="3" t="s">
        <v>20186</v>
      </c>
      <c r="J2820" s="3">
        <v>130.8827</v>
      </c>
      <c r="K2820" s="3">
        <v>82287348</v>
      </c>
      <c r="L2820" s="3" t="s">
        <v>40</v>
      </c>
      <c r="M2820" s="3">
        <v>3</v>
      </c>
      <c r="N2820" s="3" t="s">
        <v>5146</v>
      </c>
      <c r="O2820" s="3" t="s">
        <v>24290</v>
      </c>
      <c r="P2820" s="3" t="s">
        <v>6675</v>
      </c>
      <c r="Q2820" s="3" t="s">
        <v>20185</v>
      </c>
      <c r="R2820" s="5" t="s">
        <v>24291</v>
      </c>
      <c r="S2820" s="3" t="s">
        <v>14394</v>
      </c>
      <c r="T2820" s="3" t="s">
        <v>446</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15">
      <c r="A2821" s="3">
        <v>21769</v>
      </c>
      <c r="B2821" s="3">
        <v>2819</v>
      </c>
      <c r="C2821" s="3">
        <v>6</v>
      </c>
      <c r="D2821" s="3" t="s">
        <v>5150</v>
      </c>
      <c r="E2821" s="3" t="s">
        <v>24293</v>
      </c>
      <c r="F2821" s="3" t="s">
        <v>331</v>
      </c>
      <c r="G2821" s="3" t="s">
        <v>167</v>
      </c>
      <c r="H2821" s="3" t="s">
        <v>14398</v>
      </c>
      <c r="I2821" s="3" t="s">
        <v>283</v>
      </c>
      <c r="J2821" s="3">
        <v>130.78649999999999</v>
      </c>
      <c r="K2821" s="3">
        <v>2785124</v>
      </c>
      <c r="L2821" s="3" t="s">
        <v>40</v>
      </c>
      <c r="M2821" s="3">
        <v>2</v>
      </c>
      <c r="N2821" s="3" t="s">
        <v>5150</v>
      </c>
      <c r="O2821" s="3" t="s">
        <v>24293</v>
      </c>
      <c r="P2821" s="3" t="s">
        <v>179</v>
      </c>
      <c r="Q2821" s="3" t="s">
        <v>20188</v>
      </c>
      <c r="R2821" s="5" t="s">
        <v>24295</v>
      </c>
      <c r="S2821" s="3" t="s">
        <v>14398</v>
      </c>
      <c r="T2821" s="3" t="s">
        <v>167</v>
      </c>
      <c r="V2821" s="3">
        <v>127</v>
      </c>
      <c r="W2821" s="3">
        <v>68</v>
      </c>
      <c r="X2821" s="3">
        <v>127</v>
      </c>
      <c r="Y2821" s="3">
        <v>2819</v>
      </c>
      <c r="Z2821" s="3" t="s">
        <v>40</v>
      </c>
      <c r="AA2821" s="3">
        <v>6</v>
      </c>
      <c r="AB2821" s="3">
        <v>3</v>
      </c>
      <c r="AC2821" s="3">
        <v>2785124</v>
      </c>
      <c r="AD2821" s="3">
        <v>1206797</v>
      </c>
      <c r="AE2821" s="3" t="s">
        <v>283</v>
      </c>
      <c r="AF2821" s="3">
        <v>4</v>
      </c>
      <c r="AG2821" s="3">
        <v>1</v>
      </c>
    </row>
    <row r="2822" spans="1:33" ht="15.75" customHeight="1" x14ac:dyDescent="0.15">
      <c r="A2822" s="3">
        <v>86</v>
      </c>
      <c r="B2822" s="3">
        <v>2820</v>
      </c>
      <c r="C2822" s="3">
        <v>61</v>
      </c>
      <c r="D2822" s="3" t="s">
        <v>5153</v>
      </c>
      <c r="E2822" s="3" t="s">
        <v>24296</v>
      </c>
      <c r="F2822" s="3" t="s">
        <v>1072</v>
      </c>
      <c r="G2822" s="3" t="s">
        <v>575</v>
      </c>
      <c r="H2822" s="3" t="s">
        <v>1375</v>
      </c>
      <c r="I2822" s="3" t="s">
        <v>1375</v>
      </c>
      <c r="J2822" s="3">
        <v>130.77209999999999</v>
      </c>
      <c r="K2822" s="3">
        <v>22727664</v>
      </c>
      <c r="L2822" s="3" t="s">
        <v>356</v>
      </c>
      <c r="M2822" s="3">
        <v>5</v>
      </c>
      <c r="N2822" s="3" t="s">
        <v>5153</v>
      </c>
      <c r="O2822" s="3" t="s">
        <v>24296</v>
      </c>
      <c r="P2822" s="3" t="s">
        <v>787</v>
      </c>
      <c r="Q2822" s="3" t="s">
        <v>20190</v>
      </c>
      <c r="R2822" s="5" t="s">
        <v>24298</v>
      </c>
      <c r="S2822" s="3" t="s">
        <v>1375</v>
      </c>
      <c r="T2822" s="3" t="s">
        <v>575</v>
      </c>
      <c r="V2822" s="3">
        <v>62</v>
      </c>
      <c r="W2822" s="3">
        <v>52</v>
      </c>
      <c r="X2822" s="3">
        <v>127</v>
      </c>
      <c r="Y2822" s="3">
        <v>2820</v>
      </c>
      <c r="Z2822" s="3" t="s">
        <v>356</v>
      </c>
      <c r="AA2822" s="3">
        <v>61</v>
      </c>
      <c r="AB2822" s="3">
        <v>38</v>
      </c>
      <c r="AC2822" s="3">
        <v>22727664</v>
      </c>
      <c r="AD2822" s="3">
        <v>9848532</v>
      </c>
      <c r="AE2822" s="3" t="s">
        <v>1375</v>
      </c>
      <c r="AF2822" s="3">
        <v>18</v>
      </c>
      <c r="AG2822" s="3">
        <v>23</v>
      </c>
    </row>
    <row r="2823" spans="1:33" ht="15.75" customHeight="1" x14ac:dyDescent="0.15">
      <c r="A2823" s="3">
        <v>19533</v>
      </c>
      <c r="B2823" s="3">
        <v>2821</v>
      </c>
      <c r="C2823" s="3">
        <v>90</v>
      </c>
      <c r="D2823" s="3" t="s">
        <v>5182</v>
      </c>
      <c r="E2823" s="3" t="s">
        <v>24299</v>
      </c>
      <c r="F2823" s="3" t="s">
        <v>96</v>
      </c>
      <c r="G2823" s="3" t="s">
        <v>61</v>
      </c>
      <c r="H2823" s="3" t="s">
        <v>5216</v>
      </c>
      <c r="I2823" s="3" t="s">
        <v>63</v>
      </c>
      <c r="J2823" s="3">
        <v>130.69220000000001</v>
      </c>
      <c r="K2823" s="3">
        <v>5252587</v>
      </c>
      <c r="L2823" s="3" t="s">
        <v>215</v>
      </c>
      <c r="M2823" s="3">
        <v>3</v>
      </c>
      <c r="N2823" s="3" t="s">
        <v>5182</v>
      </c>
      <c r="O2823" s="3" t="s">
        <v>24299</v>
      </c>
      <c r="P2823" s="3" t="s">
        <v>987</v>
      </c>
      <c r="Q2823" s="3" t="s">
        <v>20192</v>
      </c>
      <c r="R2823" s="5" t="s">
        <v>24301</v>
      </c>
      <c r="S2823" s="3" t="s">
        <v>5216</v>
      </c>
      <c r="T2823" s="3" t="s">
        <v>61</v>
      </c>
      <c r="V2823" s="3">
        <v>127</v>
      </c>
      <c r="W2823" s="3">
        <v>127</v>
      </c>
      <c r="X2823" s="3">
        <v>127</v>
      </c>
      <c r="Y2823" s="3">
        <v>2821</v>
      </c>
      <c r="Z2823" s="3" t="s">
        <v>215</v>
      </c>
      <c r="AA2823" s="3">
        <v>90</v>
      </c>
      <c r="AB2823" s="3">
        <v>47</v>
      </c>
      <c r="AC2823" s="3">
        <v>5252587</v>
      </c>
      <c r="AD2823" s="3">
        <v>2276881</v>
      </c>
      <c r="AE2823" s="3" t="s">
        <v>63</v>
      </c>
      <c r="AF2823" s="3">
        <v>7</v>
      </c>
      <c r="AG2823" s="3">
        <v>3</v>
      </c>
    </row>
    <row r="2824" spans="1:33" ht="15.75" customHeight="1" x14ac:dyDescent="0.15">
      <c r="A2824" s="3">
        <v>18012</v>
      </c>
      <c r="B2824" s="3">
        <v>2822</v>
      </c>
      <c r="C2824" s="3">
        <v>15</v>
      </c>
      <c r="D2824" s="3" t="s">
        <v>5184</v>
      </c>
      <c r="E2824" s="3" t="s">
        <v>24302</v>
      </c>
      <c r="F2824" s="3" t="s">
        <v>36</v>
      </c>
      <c r="G2824" s="3" t="s">
        <v>37</v>
      </c>
      <c r="H2824" s="3" t="s">
        <v>69</v>
      </c>
      <c r="I2824" s="3" t="s">
        <v>69</v>
      </c>
      <c r="J2824" s="3">
        <v>130.66999999999999</v>
      </c>
      <c r="K2824" s="3">
        <v>7137342</v>
      </c>
      <c r="L2824" s="3" t="s">
        <v>356</v>
      </c>
      <c r="M2824" s="3">
        <v>4</v>
      </c>
      <c r="N2824" s="3" t="s">
        <v>5184</v>
      </c>
      <c r="O2824" s="3" t="s">
        <v>24302</v>
      </c>
      <c r="P2824" s="3" t="s">
        <v>787</v>
      </c>
      <c r="Q2824" s="3" t="s">
        <v>5717</v>
      </c>
      <c r="R2824" s="5" t="s">
        <v>24303</v>
      </c>
      <c r="S2824" s="3" t="s">
        <v>69</v>
      </c>
      <c r="T2824" s="3" t="s">
        <v>37</v>
      </c>
      <c r="V2824" s="3">
        <v>127</v>
      </c>
      <c r="W2824" s="3">
        <v>34</v>
      </c>
      <c r="X2824" s="3">
        <v>127</v>
      </c>
      <c r="Y2824" s="3">
        <v>2822</v>
      </c>
      <c r="Z2824" s="3" t="s">
        <v>356</v>
      </c>
      <c r="AA2824" s="3">
        <v>15</v>
      </c>
      <c r="AB2824" s="3">
        <v>7</v>
      </c>
      <c r="AC2824" s="3">
        <v>7137342</v>
      </c>
      <c r="AD2824" s="3">
        <v>3094179</v>
      </c>
      <c r="AE2824" s="3" t="s">
        <v>69</v>
      </c>
      <c r="AF2824" s="3">
        <v>18</v>
      </c>
      <c r="AG2824" s="3">
        <v>20</v>
      </c>
    </row>
    <row r="2825" spans="1:33" ht="15.75" customHeight="1" x14ac:dyDescent="0.15">
      <c r="A2825" s="3">
        <v>25367</v>
      </c>
      <c r="B2825" s="3">
        <v>2823</v>
      </c>
      <c r="C2825" s="3">
        <v>30</v>
      </c>
      <c r="D2825" s="3" t="s">
        <v>5204</v>
      </c>
      <c r="E2825" s="3" t="s">
        <v>24305</v>
      </c>
      <c r="F2825" s="3" t="s">
        <v>314</v>
      </c>
      <c r="G2825" s="3" t="s">
        <v>153</v>
      </c>
      <c r="H2825" s="3" t="s">
        <v>3261</v>
      </c>
      <c r="I2825" s="3" t="s">
        <v>1401</v>
      </c>
      <c r="J2825" s="3">
        <v>130.61160000000001</v>
      </c>
      <c r="K2825" s="3">
        <v>4672244</v>
      </c>
      <c r="L2825" s="3" t="s">
        <v>340</v>
      </c>
      <c r="M2825" s="3">
        <v>0</v>
      </c>
      <c r="N2825" s="3" t="s">
        <v>5204</v>
      </c>
      <c r="O2825" s="3" t="s">
        <v>24305</v>
      </c>
      <c r="P2825" s="8">
        <v>39083</v>
      </c>
      <c r="Q2825" s="3" t="s">
        <v>20196</v>
      </c>
      <c r="R2825" s="5" t="s">
        <v>24307</v>
      </c>
      <c r="S2825" s="3" t="s">
        <v>3261</v>
      </c>
      <c r="T2825" s="3" t="s">
        <v>153</v>
      </c>
      <c r="V2825" s="3">
        <v>19</v>
      </c>
      <c r="W2825" s="3">
        <v>0</v>
      </c>
      <c r="X2825" s="3">
        <v>61</v>
      </c>
      <c r="Y2825" s="3">
        <v>2823</v>
      </c>
      <c r="Z2825" s="3" t="s">
        <v>340</v>
      </c>
      <c r="AA2825" s="3">
        <v>30</v>
      </c>
      <c r="AB2825" s="3">
        <v>20</v>
      </c>
      <c r="AC2825" s="3">
        <v>4672244</v>
      </c>
      <c r="AD2825" s="3">
        <v>2026023</v>
      </c>
      <c r="AF2825" s="3">
        <v>6</v>
      </c>
      <c r="AG2825" s="3">
        <v>21</v>
      </c>
    </row>
    <row r="2826" spans="1:33" ht="15.75" customHeight="1" x14ac:dyDescent="0.15">
      <c r="A2826" s="3">
        <v>11225</v>
      </c>
      <c r="B2826" s="3">
        <v>2824</v>
      </c>
      <c r="C2826" s="3">
        <v>140</v>
      </c>
      <c r="D2826" s="3" t="s">
        <v>5205</v>
      </c>
      <c r="E2826" s="3" t="s">
        <v>24308</v>
      </c>
      <c r="F2826" s="3" t="s">
        <v>5738</v>
      </c>
      <c r="G2826" s="3" t="s">
        <v>599</v>
      </c>
      <c r="H2826" s="3" t="s">
        <v>3354</v>
      </c>
      <c r="I2826" s="3" t="s">
        <v>3354</v>
      </c>
      <c r="J2826" s="3">
        <v>130.55439999999999</v>
      </c>
      <c r="K2826" s="3">
        <v>28152896</v>
      </c>
      <c r="L2826" s="3" t="s">
        <v>86</v>
      </c>
      <c r="M2826" s="3">
        <v>6</v>
      </c>
      <c r="N2826" s="3" t="s">
        <v>5205</v>
      </c>
      <c r="O2826" s="3" t="s">
        <v>24308</v>
      </c>
      <c r="P2826" s="3" t="s">
        <v>6091</v>
      </c>
      <c r="Q2826" s="3" t="s">
        <v>20198</v>
      </c>
      <c r="R2826" s="5" t="s">
        <v>24310</v>
      </c>
      <c r="S2826" s="3" t="s">
        <v>3354</v>
      </c>
      <c r="T2826" s="3" t="s">
        <v>599</v>
      </c>
      <c r="V2826" s="3">
        <v>55</v>
      </c>
      <c r="W2826" s="3">
        <v>52</v>
      </c>
      <c r="X2826" s="3">
        <v>78</v>
      </c>
      <c r="Y2826" s="3">
        <v>2824</v>
      </c>
      <c r="Z2826" s="3" t="s">
        <v>86</v>
      </c>
      <c r="AA2826" s="3">
        <v>140</v>
      </c>
      <c r="AB2826" s="3">
        <v>80</v>
      </c>
      <c r="AC2826" s="3">
        <v>28152896</v>
      </c>
      <c r="AD2826" s="3">
        <v>12210954</v>
      </c>
      <c r="AE2826" s="3" t="s">
        <v>3354</v>
      </c>
      <c r="AF2826" s="3">
        <v>16</v>
      </c>
      <c r="AG2826" s="3">
        <v>13</v>
      </c>
    </row>
    <row r="2827" spans="1:33" ht="15.75" customHeight="1" x14ac:dyDescent="0.15">
      <c r="A2827" s="3">
        <v>25827</v>
      </c>
      <c r="B2827" s="3">
        <v>2825</v>
      </c>
      <c r="C2827" s="3">
        <v>15</v>
      </c>
      <c r="D2827" s="3" t="s">
        <v>5206</v>
      </c>
      <c r="E2827" s="3" t="s">
        <v>24311</v>
      </c>
      <c r="F2827" s="3" t="s">
        <v>947</v>
      </c>
      <c r="G2827" s="3" t="s">
        <v>389</v>
      </c>
      <c r="H2827" s="3" t="s">
        <v>7953</v>
      </c>
      <c r="I2827" s="3" t="s">
        <v>1401</v>
      </c>
      <c r="J2827" s="3">
        <v>130.4701</v>
      </c>
      <c r="K2827" s="3">
        <v>6210572</v>
      </c>
      <c r="L2827" s="3" t="s">
        <v>340</v>
      </c>
      <c r="M2827" s="3">
        <v>0</v>
      </c>
      <c r="N2827" s="3" t="s">
        <v>5206</v>
      </c>
      <c r="O2827" s="3" t="s">
        <v>24311</v>
      </c>
      <c r="P2827" s="8">
        <v>39814</v>
      </c>
      <c r="Q2827" s="3" t="s">
        <v>20200</v>
      </c>
      <c r="R2827" s="5" t="s">
        <v>24313</v>
      </c>
      <c r="S2827" s="3" t="s">
        <v>7953</v>
      </c>
      <c r="T2827" s="3" t="s">
        <v>389</v>
      </c>
      <c r="V2827" s="3">
        <v>34</v>
      </c>
      <c r="W2827" s="3">
        <v>0</v>
      </c>
      <c r="X2827" s="3">
        <v>62</v>
      </c>
      <c r="Y2827" s="3">
        <v>2825</v>
      </c>
      <c r="Z2827" s="3" t="s">
        <v>340</v>
      </c>
      <c r="AA2827" s="3">
        <v>15</v>
      </c>
      <c r="AB2827" s="3">
        <v>5</v>
      </c>
      <c r="AC2827" s="3">
        <v>6210572</v>
      </c>
      <c r="AD2827" s="3">
        <v>2694741</v>
      </c>
      <c r="AF2827" s="3">
        <v>6</v>
      </c>
      <c r="AG2827" s="3">
        <v>21</v>
      </c>
    </row>
    <row r="2828" spans="1:33" ht="15.75" customHeight="1" x14ac:dyDescent="0.15">
      <c r="A2828" s="3">
        <v>19676</v>
      </c>
      <c r="B2828" s="3">
        <v>2826</v>
      </c>
      <c r="C2828" s="3">
        <v>40</v>
      </c>
      <c r="D2828" s="3" t="s">
        <v>5222</v>
      </c>
      <c r="E2828" s="3" t="s">
        <v>24315</v>
      </c>
      <c r="F2828" s="3" t="s">
        <v>1438</v>
      </c>
      <c r="G2828" s="3" t="s">
        <v>495</v>
      </c>
      <c r="H2828" s="3" t="s">
        <v>13518</v>
      </c>
      <c r="I2828" s="3" t="s">
        <v>11196</v>
      </c>
      <c r="J2828" s="3">
        <v>130.35759999999999</v>
      </c>
      <c r="K2828" s="3">
        <v>43871147</v>
      </c>
      <c r="L2828" s="3" t="s">
        <v>101</v>
      </c>
      <c r="M2828" s="3">
        <v>4</v>
      </c>
      <c r="N2828" s="3" t="s">
        <v>5222</v>
      </c>
      <c r="O2828" s="3" t="s">
        <v>24315</v>
      </c>
      <c r="P2828" s="3" t="s">
        <v>4184</v>
      </c>
      <c r="Q2828" s="3" t="s">
        <v>20202</v>
      </c>
      <c r="R2828" s="5" t="s">
        <v>24316</v>
      </c>
      <c r="S2828" s="3" t="s">
        <v>13518</v>
      </c>
      <c r="T2828" s="3" t="s">
        <v>495</v>
      </c>
      <c r="V2828" s="3">
        <v>80</v>
      </c>
      <c r="W2828" s="3">
        <v>0</v>
      </c>
      <c r="X2828" s="3">
        <v>127</v>
      </c>
      <c r="Y2828" s="3">
        <v>2826</v>
      </c>
      <c r="Z2828" s="3" t="s">
        <v>101</v>
      </c>
      <c r="AA2828" s="3">
        <v>40</v>
      </c>
      <c r="AB2828" s="3">
        <v>15</v>
      </c>
      <c r="AC2828" s="3">
        <v>43871147</v>
      </c>
      <c r="AD2828" s="3">
        <v>19044804</v>
      </c>
      <c r="AF2828" s="3">
        <v>10</v>
      </c>
      <c r="AG2828" s="3">
        <v>300</v>
      </c>
    </row>
    <row r="2829" spans="1:33" ht="15.75" customHeight="1" x14ac:dyDescent="0.15">
      <c r="A2829" s="3">
        <v>24138</v>
      </c>
      <c r="B2829" s="3">
        <v>2827</v>
      </c>
      <c r="C2829" s="3">
        <v>17</v>
      </c>
      <c r="D2829" s="3" t="s">
        <v>5227</v>
      </c>
      <c r="E2829" s="3" t="s">
        <v>24317</v>
      </c>
      <c r="F2829" s="3" t="s">
        <v>3877</v>
      </c>
      <c r="G2829" s="3" t="s">
        <v>731</v>
      </c>
      <c r="H2829" s="3" t="s">
        <v>6599</v>
      </c>
      <c r="I2829" s="3" t="s">
        <v>2338</v>
      </c>
      <c r="J2829" s="3">
        <v>130.31389999999999</v>
      </c>
      <c r="K2829" s="3">
        <v>2568000</v>
      </c>
      <c r="L2829" s="3" t="s">
        <v>162</v>
      </c>
      <c r="M2829" s="3">
        <v>1</v>
      </c>
      <c r="N2829" s="3" t="s">
        <v>5227</v>
      </c>
      <c r="O2829" s="3" t="s">
        <v>24317</v>
      </c>
      <c r="P2829" s="3" t="s">
        <v>179</v>
      </c>
      <c r="Q2829" s="3" t="s">
        <v>20204</v>
      </c>
      <c r="R2829" s="5" t="s">
        <v>24319</v>
      </c>
      <c r="S2829" s="3" t="s">
        <v>6599</v>
      </c>
      <c r="T2829" s="3" t="s">
        <v>731</v>
      </c>
      <c r="V2829" s="3">
        <v>35</v>
      </c>
      <c r="W2829" s="3">
        <v>0</v>
      </c>
      <c r="X2829" s="3">
        <v>127</v>
      </c>
      <c r="Y2829" s="3">
        <v>2827</v>
      </c>
      <c r="Z2829" s="3" t="s">
        <v>162</v>
      </c>
      <c r="AA2829" s="3">
        <v>17</v>
      </c>
      <c r="AB2829" s="3">
        <v>10</v>
      </c>
      <c r="AC2829" s="3">
        <v>2568000</v>
      </c>
      <c r="AD2829" s="3">
        <v>1115000</v>
      </c>
      <c r="AF2829" s="3">
        <v>8</v>
      </c>
      <c r="AG2829" s="3">
        <v>536</v>
      </c>
    </row>
    <row r="2830" spans="1:33" ht="15.75" customHeight="1" x14ac:dyDescent="0.15">
      <c r="A2830" s="3">
        <v>1350</v>
      </c>
      <c r="B2830" s="3">
        <v>2828</v>
      </c>
      <c r="C2830" s="3">
        <v>125</v>
      </c>
      <c r="D2830" s="3" t="s">
        <v>5232</v>
      </c>
      <c r="E2830" s="3" t="s">
        <v>24320</v>
      </c>
      <c r="F2830" s="3" t="s">
        <v>1620</v>
      </c>
      <c r="G2830" s="3" t="s">
        <v>412</v>
      </c>
      <c r="H2830" s="3" t="s">
        <v>4268</v>
      </c>
      <c r="I2830" s="3" t="s">
        <v>742</v>
      </c>
      <c r="J2830" s="3">
        <v>130.28229999999999</v>
      </c>
      <c r="K2830" s="3">
        <v>78682718</v>
      </c>
      <c r="L2830" s="3" t="s">
        <v>50</v>
      </c>
      <c r="M2830" s="3">
        <v>5</v>
      </c>
      <c r="N2830" s="3" t="s">
        <v>5232</v>
      </c>
      <c r="O2830" s="3" t="s">
        <v>24320</v>
      </c>
      <c r="P2830" s="3" t="s">
        <v>6522</v>
      </c>
      <c r="Q2830" s="3" t="s">
        <v>20206</v>
      </c>
      <c r="R2830" s="5" t="s">
        <v>24322</v>
      </c>
      <c r="S2830" s="3" t="s">
        <v>4268</v>
      </c>
      <c r="T2830" s="3" t="s">
        <v>412</v>
      </c>
      <c r="V2830" s="3">
        <v>127</v>
      </c>
      <c r="W2830" s="3">
        <v>127</v>
      </c>
      <c r="X2830" s="3">
        <v>84</v>
      </c>
      <c r="Y2830" s="3">
        <v>2828</v>
      </c>
      <c r="Z2830" s="3" t="s">
        <v>50</v>
      </c>
      <c r="AA2830" s="3">
        <v>125</v>
      </c>
      <c r="AB2830" s="3">
        <v>51</v>
      </c>
      <c r="AC2830" s="3">
        <v>78682718</v>
      </c>
      <c r="AD2830" s="3">
        <v>34167945</v>
      </c>
      <c r="AE2830" s="3" t="s">
        <v>742</v>
      </c>
      <c r="AF2830" s="3">
        <v>11</v>
      </c>
      <c r="AG2830" s="3">
        <v>17</v>
      </c>
    </row>
    <row r="2831" spans="1:33" ht="15.75" customHeight="1" x14ac:dyDescent="0.15">
      <c r="A2831" s="3">
        <v>21125</v>
      </c>
      <c r="B2831" s="3">
        <v>2829</v>
      </c>
      <c r="C2831" s="3">
        <v>64</v>
      </c>
      <c r="D2831" s="3" t="s">
        <v>5235</v>
      </c>
      <c r="E2831" s="3" t="s">
        <v>24323</v>
      </c>
      <c r="F2831" s="3" t="s">
        <v>269</v>
      </c>
      <c r="G2831" s="3" t="s">
        <v>133</v>
      </c>
      <c r="H2831" s="3" t="s">
        <v>14416</v>
      </c>
      <c r="I2831" s="3" t="s">
        <v>12799</v>
      </c>
      <c r="J2831" s="3">
        <v>130.2704</v>
      </c>
      <c r="K2831" s="3">
        <v>17755095</v>
      </c>
      <c r="L2831" s="3" t="s">
        <v>478</v>
      </c>
      <c r="M2831" s="3">
        <v>2</v>
      </c>
      <c r="N2831" s="3" t="s">
        <v>5235</v>
      </c>
      <c r="O2831" s="3" t="s">
        <v>24323</v>
      </c>
      <c r="P2831" s="3" t="s">
        <v>179</v>
      </c>
      <c r="Q2831" s="3" t="s">
        <v>20208</v>
      </c>
      <c r="R2831" s="5" t="s">
        <v>24324</v>
      </c>
      <c r="S2831" s="3" t="s">
        <v>14416</v>
      </c>
      <c r="T2831" s="3" t="s">
        <v>133</v>
      </c>
      <c r="V2831" s="3">
        <v>83</v>
      </c>
      <c r="W2831" s="3">
        <v>0</v>
      </c>
      <c r="X2831" s="3">
        <v>79</v>
      </c>
      <c r="Y2831" s="3">
        <v>2829</v>
      </c>
      <c r="Z2831" s="3" t="s">
        <v>478</v>
      </c>
      <c r="AA2831" s="3">
        <v>64</v>
      </c>
      <c r="AB2831" s="3">
        <v>24</v>
      </c>
      <c r="AC2831" s="3">
        <v>17755095</v>
      </c>
      <c r="AD2831" s="3">
        <v>7710543</v>
      </c>
      <c r="AF2831" s="3">
        <v>15</v>
      </c>
      <c r="AG2831" s="3">
        <v>287</v>
      </c>
    </row>
    <row r="2832" spans="1:33" ht="15.75" customHeight="1" x14ac:dyDescent="0.15">
      <c r="A2832" s="3">
        <v>18004</v>
      </c>
      <c r="B2832" s="3">
        <v>2830</v>
      </c>
      <c r="C2832" s="3">
        <v>800</v>
      </c>
      <c r="D2832" s="3" t="s">
        <v>5250</v>
      </c>
      <c r="E2832" s="3" t="s">
        <v>24326</v>
      </c>
      <c r="F2832" s="3" t="s">
        <v>1620</v>
      </c>
      <c r="G2832" s="3" t="s">
        <v>412</v>
      </c>
      <c r="H2832" s="3" t="s">
        <v>14418</v>
      </c>
      <c r="I2832" s="3" t="s">
        <v>742</v>
      </c>
      <c r="J2832" s="3">
        <v>130.2474</v>
      </c>
      <c r="K2832" s="3">
        <v>409472296</v>
      </c>
      <c r="L2832" s="3" t="s">
        <v>478</v>
      </c>
      <c r="M2832" s="3">
        <v>4</v>
      </c>
      <c r="N2832" s="3" t="s">
        <v>5250</v>
      </c>
      <c r="O2832" s="3" t="s">
        <v>24326</v>
      </c>
      <c r="P2832" s="3" t="s">
        <v>987</v>
      </c>
      <c r="Q2832" s="3" t="s">
        <v>20210</v>
      </c>
      <c r="R2832" s="5" t="s">
        <v>24328</v>
      </c>
      <c r="S2832" s="3" t="s">
        <v>14418</v>
      </c>
      <c r="T2832" s="3" t="s">
        <v>412</v>
      </c>
      <c r="V2832" s="3">
        <v>127</v>
      </c>
      <c r="W2832" s="3">
        <v>127</v>
      </c>
      <c r="X2832" s="3">
        <v>80</v>
      </c>
      <c r="Y2832" s="3">
        <v>2830</v>
      </c>
      <c r="Z2832" s="3" t="s">
        <v>478</v>
      </c>
      <c r="AA2832" s="3">
        <v>800</v>
      </c>
      <c r="AB2832" s="3">
        <v>300</v>
      </c>
      <c r="AC2832" s="3">
        <v>409472296</v>
      </c>
      <c r="AD2832" s="3">
        <v>177840125</v>
      </c>
      <c r="AE2832" s="3" t="s">
        <v>742</v>
      </c>
      <c r="AF2832" s="3">
        <v>15</v>
      </c>
      <c r="AG2832" s="3">
        <v>17</v>
      </c>
    </row>
    <row r="2833" spans="1:33" ht="15.75" customHeight="1" x14ac:dyDescent="0.15">
      <c r="A2833" s="3">
        <v>6280</v>
      </c>
      <c r="B2833" s="3">
        <v>2831</v>
      </c>
      <c r="C2833" s="3">
        <v>49</v>
      </c>
      <c r="D2833" s="3" t="s">
        <v>5253</v>
      </c>
      <c r="E2833" s="3" t="s">
        <v>24330</v>
      </c>
      <c r="F2833" s="3" t="s">
        <v>36</v>
      </c>
      <c r="G2833" s="3" t="s">
        <v>37</v>
      </c>
      <c r="H2833" s="3" t="s">
        <v>7503</v>
      </c>
      <c r="I2833" s="15"/>
      <c r="J2833" s="3">
        <v>130.2251</v>
      </c>
      <c r="K2833" s="3">
        <v>15198217</v>
      </c>
      <c r="L2833" s="3" t="s">
        <v>59</v>
      </c>
      <c r="M2833" s="3">
        <v>5</v>
      </c>
      <c r="N2833" s="3" t="s">
        <v>5253</v>
      </c>
      <c r="O2833" s="3" t="s">
        <v>24330</v>
      </c>
      <c r="P2833" s="3" t="s">
        <v>787</v>
      </c>
      <c r="Q2833" s="3" t="s">
        <v>9624</v>
      </c>
      <c r="R2833" s="5" t="s">
        <v>24332</v>
      </c>
      <c r="S2833" s="3" t="s">
        <v>7503</v>
      </c>
      <c r="T2833" s="3" t="s">
        <v>37</v>
      </c>
      <c r="V2833" s="3">
        <v>127</v>
      </c>
      <c r="W2833" s="3">
        <v>0</v>
      </c>
      <c r="X2833" s="3">
        <v>127</v>
      </c>
      <c r="Y2833" s="3">
        <v>2831</v>
      </c>
      <c r="Z2833" s="3" t="s">
        <v>59</v>
      </c>
      <c r="AA2833" s="3">
        <v>49</v>
      </c>
      <c r="AB2833" s="3">
        <v>27</v>
      </c>
      <c r="AC2833" s="3">
        <v>15198217</v>
      </c>
      <c r="AD2833" s="3">
        <v>6601460</v>
      </c>
      <c r="AF2833" s="3">
        <v>17</v>
      </c>
      <c r="AG2833" s="3">
        <v>373</v>
      </c>
    </row>
    <row r="2834" spans="1:33" ht="15.75" customHeight="1" x14ac:dyDescent="0.15">
      <c r="A2834" s="3">
        <v>2145</v>
      </c>
      <c r="B2834" s="3">
        <v>2832</v>
      </c>
      <c r="C2834" s="3">
        <v>200</v>
      </c>
      <c r="D2834" s="3" t="s">
        <v>5269</v>
      </c>
      <c r="E2834" s="3" t="s">
        <v>24334</v>
      </c>
      <c r="F2834" s="3" t="s">
        <v>657</v>
      </c>
      <c r="G2834" s="3" t="s">
        <v>246</v>
      </c>
      <c r="H2834" s="3" t="s">
        <v>240</v>
      </c>
      <c r="I2834" s="3" t="s">
        <v>240</v>
      </c>
      <c r="J2834" s="3">
        <v>130.21190000000001</v>
      </c>
      <c r="K2834" s="3">
        <v>46087769</v>
      </c>
      <c r="L2834" s="3" t="s">
        <v>641</v>
      </c>
      <c r="M2834" s="3">
        <v>7</v>
      </c>
      <c r="N2834" s="3" t="s">
        <v>5269</v>
      </c>
      <c r="O2834" s="3" t="s">
        <v>24334</v>
      </c>
      <c r="P2834" s="3" t="s">
        <v>690</v>
      </c>
      <c r="Q2834" s="3" t="s">
        <v>20214</v>
      </c>
      <c r="R2834" s="5" t="s">
        <v>24336</v>
      </c>
      <c r="S2834" s="3" t="s">
        <v>240</v>
      </c>
      <c r="T2834" s="3" t="s">
        <v>246</v>
      </c>
      <c r="V2834" s="3">
        <v>127</v>
      </c>
      <c r="W2834" s="3">
        <v>62</v>
      </c>
      <c r="X2834" s="3">
        <v>24</v>
      </c>
      <c r="Y2834" s="3">
        <v>2832</v>
      </c>
      <c r="Z2834" s="3" t="s">
        <v>641</v>
      </c>
      <c r="AA2834" s="3">
        <v>200</v>
      </c>
      <c r="AB2834" s="3">
        <v>110</v>
      </c>
      <c r="AC2834" s="3">
        <v>46087769</v>
      </c>
      <c r="AD2834" s="3">
        <v>20019715</v>
      </c>
      <c r="AE2834" s="3" t="s">
        <v>240</v>
      </c>
      <c r="AF2834" s="3">
        <v>23</v>
      </c>
      <c r="AG2834" s="3">
        <v>18</v>
      </c>
    </row>
    <row r="2835" spans="1:33" ht="15.75" customHeight="1" x14ac:dyDescent="0.15">
      <c r="A2835" s="3">
        <v>23888</v>
      </c>
      <c r="B2835" s="3">
        <v>2833</v>
      </c>
      <c r="C2835" s="3">
        <v>27</v>
      </c>
      <c r="D2835" s="3" t="s">
        <v>5274</v>
      </c>
      <c r="E2835" s="3" t="s">
        <v>24338</v>
      </c>
      <c r="F2835" s="3" t="s">
        <v>855</v>
      </c>
      <c r="G2835" s="3" t="s">
        <v>292</v>
      </c>
      <c r="H2835" s="3" t="s">
        <v>2279</v>
      </c>
      <c r="I2835" s="15"/>
      <c r="J2835" s="3">
        <v>130.1361</v>
      </c>
      <c r="K2835" s="3">
        <v>3664140</v>
      </c>
      <c r="L2835" s="3" t="s">
        <v>226</v>
      </c>
      <c r="M2835" s="3">
        <v>1</v>
      </c>
      <c r="N2835" s="3" t="s">
        <v>5274</v>
      </c>
      <c r="O2835" s="3" t="s">
        <v>24338</v>
      </c>
      <c r="P2835" s="3" t="s">
        <v>41</v>
      </c>
      <c r="Q2835" s="3" t="s">
        <v>20216</v>
      </c>
      <c r="R2835" s="5" t="s">
        <v>24339</v>
      </c>
      <c r="S2835" s="3" t="s">
        <v>2279</v>
      </c>
      <c r="T2835" s="3" t="s">
        <v>292</v>
      </c>
      <c r="V2835" s="3">
        <v>101</v>
      </c>
      <c r="W2835" s="3">
        <v>0</v>
      </c>
      <c r="X2835" s="3">
        <v>36</v>
      </c>
      <c r="Y2835" s="3">
        <v>2833</v>
      </c>
      <c r="Z2835" s="3" t="s">
        <v>226</v>
      </c>
      <c r="AA2835" s="3">
        <v>27</v>
      </c>
      <c r="AB2835" s="3">
        <v>14</v>
      </c>
      <c r="AC2835" s="3">
        <v>3664140</v>
      </c>
      <c r="AD2835" s="3">
        <v>1592162</v>
      </c>
      <c r="AF2835" s="3">
        <v>24</v>
      </c>
      <c r="AG2835" s="3">
        <v>373</v>
      </c>
    </row>
    <row r="2836" spans="1:33" ht="15.75" customHeight="1" x14ac:dyDescent="0.15">
      <c r="A2836" s="3">
        <v>22581</v>
      </c>
      <c r="B2836" s="3">
        <v>2834</v>
      </c>
      <c r="C2836" s="3">
        <v>56</v>
      </c>
      <c r="D2836" s="3" t="s">
        <v>5277</v>
      </c>
      <c r="E2836" s="3" t="s">
        <v>24340</v>
      </c>
      <c r="F2836" s="3" t="s">
        <v>1620</v>
      </c>
      <c r="G2836" s="3" t="s">
        <v>412</v>
      </c>
      <c r="H2836" s="3" t="s">
        <v>742</v>
      </c>
      <c r="I2836" s="3" t="s">
        <v>742</v>
      </c>
      <c r="J2836" s="3">
        <v>130.10220000000001</v>
      </c>
      <c r="K2836" s="3">
        <v>16891210</v>
      </c>
      <c r="L2836" s="3" t="s">
        <v>71</v>
      </c>
      <c r="M2836" s="3">
        <v>1</v>
      </c>
      <c r="N2836" s="3" t="s">
        <v>5277</v>
      </c>
      <c r="O2836" s="3" t="s">
        <v>24340</v>
      </c>
      <c r="P2836" s="3" t="s">
        <v>541</v>
      </c>
      <c r="Q2836" s="3" t="s">
        <v>20218</v>
      </c>
      <c r="R2836" s="5" t="s">
        <v>24342</v>
      </c>
      <c r="S2836" s="3" t="s">
        <v>742</v>
      </c>
      <c r="T2836" s="3" t="s">
        <v>412</v>
      </c>
      <c r="V2836" s="3">
        <v>127</v>
      </c>
      <c r="W2836" s="3">
        <v>127</v>
      </c>
      <c r="X2836" s="3">
        <v>127</v>
      </c>
      <c r="Y2836" s="3">
        <v>2834</v>
      </c>
      <c r="Z2836" s="3" t="s">
        <v>71</v>
      </c>
      <c r="AA2836" s="3">
        <v>56</v>
      </c>
      <c r="AB2836" s="3">
        <v>27</v>
      </c>
      <c r="AC2836" s="3">
        <v>16891210</v>
      </c>
      <c r="AD2836" s="3">
        <v>7340741</v>
      </c>
      <c r="AE2836" s="3" t="s">
        <v>742</v>
      </c>
      <c r="AF2836" s="3">
        <v>5</v>
      </c>
      <c r="AG2836" s="3">
        <v>17</v>
      </c>
    </row>
    <row r="2837" spans="1:33" ht="15.75" customHeight="1" x14ac:dyDescent="0.15">
      <c r="A2837" s="3">
        <v>2010</v>
      </c>
      <c r="B2837" s="3">
        <v>2835</v>
      </c>
      <c r="C2837" s="3">
        <v>447</v>
      </c>
      <c r="D2837" s="3" t="s">
        <v>5283</v>
      </c>
      <c r="E2837" s="3" t="s">
        <v>24344</v>
      </c>
      <c r="F2837" s="3" t="s">
        <v>1072</v>
      </c>
      <c r="G2837" s="3" t="s">
        <v>575</v>
      </c>
      <c r="H2837" s="3" t="s">
        <v>1375</v>
      </c>
      <c r="I2837" s="3" t="s">
        <v>1375</v>
      </c>
      <c r="J2837" s="3">
        <v>130.06360000000001</v>
      </c>
      <c r="K2837" s="3">
        <v>24601559</v>
      </c>
      <c r="L2837" s="3" t="s">
        <v>59</v>
      </c>
      <c r="M2837" s="3">
        <v>6</v>
      </c>
      <c r="N2837" s="3" t="s">
        <v>5283</v>
      </c>
      <c r="O2837" s="3" t="s">
        <v>24344</v>
      </c>
      <c r="P2837" s="3" t="s">
        <v>541</v>
      </c>
      <c r="Q2837" s="3" t="s">
        <v>20220</v>
      </c>
      <c r="R2837" s="5" t="s">
        <v>24345</v>
      </c>
      <c r="S2837" s="3" t="s">
        <v>1375</v>
      </c>
      <c r="T2837" s="3" t="s">
        <v>575</v>
      </c>
      <c r="V2837" s="3">
        <v>63</v>
      </c>
      <c r="W2837" s="3">
        <v>53</v>
      </c>
      <c r="X2837" s="3">
        <v>127</v>
      </c>
      <c r="Y2837" s="3">
        <v>2835</v>
      </c>
      <c r="Z2837" s="3" t="s">
        <v>59</v>
      </c>
      <c r="AA2837" s="3">
        <v>447</v>
      </c>
      <c r="AB2837" s="3">
        <v>332</v>
      </c>
      <c r="AC2837" s="3">
        <v>24601559</v>
      </c>
      <c r="AD2837" s="3">
        <v>10693374</v>
      </c>
      <c r="AE2837" s="3" t="s">
        <v>1375</v>
      </c>
      <c r="AF2837" s="3">
        <v>17</v>
      </c>
      <c r="AG2837" s="3">
        <v>23</v>
      </c>
    </row>
    <row r="2838" spans="1:33" ht="15.75" customHeight="1" x14ac:dyDescent="0.15">
      <c r="A2838" s="3">
        <v>19430</v>
      </c>
      <c r="B2838" s="3">
        <v>2836</v>
      </c>
      <c r="C2838" s="3">
        <v>120</v>
      </c>
      <c r="D2838" s="3" t="s">
        <v>5309</v>
      </c>
      <c r="E2838" s="3" t="s">
        <v>24347</v>
      </c>
      <c r="F2838" s="3" t="s">
        <v>1072</v>
      </c>
      <c r="G2838" s="3" t="s">
        <v>575</v>
      </c>
      <c r="H2838" s="3" t="s">
        <v>9647</v>
      </c>
      <c r="I2838" s="3" t="s">
        <v>1375</v>
      </c>
      <c r="J2838" s="3">
        <v>130.0625</v>
      </c>
      <c r="K2838" s="3">
        <v>16271084</v>
      </c>
      <c r="L2838" s="3" t="s">
        <v>162</v>
      </c>
      <c r="M2838" s="3">
        <v>3</v>
      </c>
      <c r="N2838" s="3" t="s">
        <v>5309</v>
      </c>
      <c r="O2838" s="3" t="s">
        <v>24347</v>
      </c>
      <c r="P2838" s="3" t="s">
        <v>179</v>
      </c>
      <c r="Q2838" s="3" t="s">
        <v>20222</v>
      </c>
      <c r="R2838" s="5" t="s">
        <v>24349</v>
      </c>
      <c r="S2838" s="3" t="s">
        <v>9647</v>
      </c>
      <c r="T2838" s="3" t="s">
        <v>575</v>
      </c>
      <c r="V2838" s="3">
        <v>64</v>
      </c>
      <c r="W2838" s="3">
        <v>54</v>
      </c>
      <c r="X2838" s="3">
        <v>127</v>
      </c>
      <c r="Y2838" s="3">
        <v>2836</v>
      </c>
      <c r="Z2838" s="3" t="s">
        <v>162</v>
      </c>
      <c r="AA2838" s="3">
        <v>120</v>
      </c>
      <c r="AB2838" s="3">
        <v>50</v>
      </c>
      <c r="AC2838" s="3">
        <v>16271084</v>
      </c>
      <c r="AD2838" s="3">
        <v>7072462</v>
      </c>
      <c r="AE2838" s="3" t="s">
        <v>1375</v>
      </c>
      <c r="AF2838" s="3">
        <v>8</v>
      </c>
      <c r="AG2838" s="3">
        <v>23</v>
      </c>
    </row>
    <row r="2839" spans="1:33" ht="15.75" customHeight="1" x14ac:dyDescent="0.15">
      <c r="A2839" s="3">
        <v>16</v>
      </c>
      <c r="B2839" s="3">
        <v>2837</v>
      </c>
      <c r="C2839" s="3">
        <v>421</v>
      </c>
      <c r="D2839" s="3" t="s">
        <v>5321</v>
      </c>
      <c r="E2839" s="3" t="s">
        <v>24350</v>
      </c>
      <c r="F2839" s="3" t="s">
        <v>5738</v>
      </c>
      <c r="G2839" s="3" t="s">
        <v>599</v>
      </c>
      <c r="H2839" s="3" t="s">
        <v>14430</v>
      </c>
      <c r="I2839" s="3" t="s">
        <v>3354</v>
      </c>
      <c r="J2839" s="3">
        <v>130.05009999999999</v>
      </c>
      <c r="K2839" s="3">
        <v>66634000</v>
      </c>
      <c r="L2839" s="3" t="s">
        <v>101</v>
      </c>
      <c r="M2839" s="3">
        <v>5</v>
      </c>
      <c r="N2839" s="3" t="s">
        <v>5321</v>
      </c>
      <c r="O2839" s="3" t="s">
        <v>24350</v>
      </c>
      <c r="P2839" s="3" t="s">
        <v>787</v>
      </c>
      <c r="Q2839" s="3" t="s">
        <v>20224</v>
      </c>
      <c r="R2839" s="5" t="s">
        <v>24352</v>
      </c>
      <c r="S2839" s="3" t="s">
        <v>14430</v>
      </c>
      <c r="T2839" s="3" t="s">
        <v>599</v>
      </c>
      <c r="V2839" s="3">
        <v>56</v>
      </c>
      <c r="W2839" s="3">
        <v>53</v>
      </c>
      <c r="X2839" s="3">
        <v>127</v>
      </c>
      <c r="Y2839" s="3">
        <v>2837</v>
      </c>
      <c r="Z2839" s="3" t="s">
        <v>101</v>
      </c>
      <c r="AA2839" s="3">
        <v>421</v>
      </c>
      <c r="AB2839" s="3">
        <v>95</v>
      </c>
      <c r="AC2839" s="3">
        <v>66634000</v>
      </c>
      <c r="AD2839" s="3">
        <v>28965000</v>
      </c>
      <c r="AE2839" s="3" t="s">
        <v>3354</v>
      </c>
      <c r="AF2839" s="3">
        <v>10</v>
      </c>
      <c r="AG2839" s="3">
        <v>13</v>
      </c>
    </row>
    <row r="2840" spans="1:33" ht="15.75" customHeight="1" x14ac:dyDescent="0.15">
      <c r="A2840" s="3">
        <v>2766</v>
      </c>
      <c r="B2840" s="3">
        <v>2838</v>
      </c>
      <c r="C2840" s="3">
        <v>45</v>
      </c>
      <c r="D2840" s="3" t="s">
        <v>5329</v>
      </c>
      <c r="E2840" s="3" t="s">
        <v>24354</v>
      </c>
      <c r="F2840" s="3" t="s">
        <v>855</v>
      </c>
      <c r="G2840" s="3" t="s">
        <v>292</v>
      </c>
      <c r="H2840" s="3" t="s">
        <v>12858</v>
      </c>
      <c r="I2840" s="3" t="s">
        <v>14186</v>
      </c>
      <c r="J2840" s="3">
        <v>129.9376</v>
      </c>
      <c r="K2840" s="3">
        <v>18734472</v>
      </c>
      <c r="L2840" s="3" t="s">
        <v>226</v>
      </c>
      <c r="M2840" s="3">
        <v>5</v>
      </c>
      <c r="N2840" s="3" t="s">
        <v>5329</v>
      </c>
      <c r="O2840" s="3" t="s">
        <v>24354</v>
      </c>
      <c r="P2840" s="3" t="s">
        <v>690</v>
      </c>
      <c r="Q2840" s="3" t="s">
        <v>20227</v>
      </c>
      <c r="R2840" s="5" t="s">
        <v>24356</v>
      </c>
      <c r="S2840" s="3" t="s">
        <v>12858</v>
      </c>
      <c r="T2840" s="3" t="s">
        <v>292</v>
      </c>
      <c r="V2840" s="3">
        <v>102</v>
      </c>
      <c r="W2840" s="3">
        <v>0</v>
      </c>
      <c r="X2840" s="3">
        <v>37</v>
      </c>
      <c r="Y2840" s="3">
        <v>2838</v>
      </c>
      <c r="Z2840" s="3" t="s">
        <v>226</v>
      </c>
      <c r="AA2840" s="3">
        <v>45</v>
      </c>
      <c r="AB2840" s="3">
        <v>28</v>
      </c>
      <c r="AC2840" s="3">
        <v>18734472</v>
      </c>
      <c r="AD2840" s="3">
        <v>8147634</v>
      </c>
      <c r="AF2840" s="3">
        <v>24</v>
      </c>
      <c r="AG2840" s="3">
        <v>93</v>
      </c>
    </row>
    <row r="2841" spans="1:33" ht="15.75" customHeight="1" x14ac:dyDescent="0.15">
      <c r="A2841" s="3">
        <v>25598</v>
      </c>
      <c r="B2841" s="3">
        <v>2839</v>
      </c>
      <c r="C2841" s="3">
        <v>3</v>
      </c>
      <c r="D2841" s="3" t="s">
        <v>5331</v>
      </c>
      <c r="E2841" s="3" t="s">
        <v>24357</v>
      </c>
      <c r="F2841" s="3" t="s">
        <v>1438</v>
      </c>
      <c r="G2841" s="3" t="s">
        <v>495</v>
      </c>
      <c r="H2841" s="3" t="s">
        <v>14435</v>
      </c>
      <c r="I2841" s="3" t="s">
        <v>20231</v>
      </c>
      <c r="J2841" s="3">
        <v>129.9213</v>
      </c>
      <c r="K2841" s="3">
        <v>2044000</v>
      </c>
      <c r="L2841" s="3" t="s">
        <v>71</v>
      </c>
      <c r="M2841" s="3">
        <v>0</v>
      </c>
      <c r="N2841" s="3" t="s">
        <v>5331</v>
      </c>
      <c r="O2841" s="3" t="s">
        <v>24357</v>
      </c>
      <c r="P2841" s="8">
        <v>35431</v>
      </c>
      <c r="Q2841" s="3" t="s">
        <v>20230</v>
      </c>
      <c r="R2841" s="5" t="s">
        <v>24359</v>
      </c>
      <c r="S2841" s="3" t="s">
        <v>14435</v>
      </c>
      <c r="T2841" s="3" t="s">
        <v>495</v>
      </c>
      <c r="V2841" s="3">
        <v>81</v>
      </c>
      <c r="W2841" s="3">
        <v>0</v>
      </c>
      <c r="X2841" s="3">
        <v>127</v>
      </c>
      <c r="Y2841" s="3">
        <v>2839</v>
      </c>
      <c r="Z2841" s="3" t="s">
        <v>71</v>
      </c>
      <c r="AA2841" s="3">
        <v>3</v>
      </c>
      <c r="AB2841" s="3">
        <v>2</v>
      </c>
      <c r="AC2841" s="3">
        <v>2044000</v>
      </c>
      <c r="AD2841" s="3">
        <v>889000</v>
      </c>
      <c r="AF2841" s="3">
        <v>5</v>
      </c>
      <c r="AG2841" s="3">
        <v>659</v>
      </c>
    </row>
    <row r="2842" spans="1:33" ht="15.75" customHeight="1" x14ac:dyDescent="0.15">
      <c r="A2842" s="3">
        <v>20378</v>
      </c>
      <c r="B2842" s="3">
        <v>2840</v>
      </c>
      <c r="C2842" s="3">
        <v>47</v>
      </c>
      <c r="D2842" s="3" t="s">
        <v>5349</v>
      </c>
      <c r="E2842" s="3" t="s">
        <v>24361</v>
      </c>
      <c r="F2842" s="3" t="s">
        <v>1193</v>
      </c>
      <c r="G2842" s="3" t="s">
        <v>564</v>
      </c>
      <c r="H2842" s="3" t="s">
        <v>2049</v>
      </c>
      <c r="I2842" s="3" t="s">
        <v>2049</v>
      </c>
      <c r="J2842" s="3">
        <v>129.8776</v>
      </c>
      <c r="K2842" s="3">
        <v>12346820</v>
      </c>
      <c r="L2842" s="3" t="s">
        <v>162</v>
      </c>
      <c r="M2842" s="3">
        <v>3</v>
      </c>
      <c r="N2842" s="3" t="s">
        <v>5349</v>
      </c>
      <c r="O2842" s="3" t="s">
        <v>24361</v>
      </c>
      <c r="P2842" s="3" t="s">
        <v>690</v>
      </c>
      <c r="Q2842" s="3" t="s">
        <v>20233</v>
      </c>
      <c r="R2842" s="5" t="s">
        <v>24363</v>
      </c>
      <c r="S2842" s="3" t="s">
        <v>2049</v>
      </c>
      <c r="T2842" s="3" t="s">
        <v>564</v>
      </c>
      <c r="V2842" s="3">
        <v>74</v>
      </c>
      <c r="W2842" s="3">
        <v>33</v>
      </c>
      <c r="X2842" s="3">
        <v>127</v>
      </c>
      <c r="Y2842" s="3">
        <v>2840</v>
      </c>
      <c r="Z2842" s="3" t="s">
        <v>162</v>
      </c>
      <c r="AA2842" s="3">
        <v>47</v>
      </c>
      <c r="AB2842" s="3">
        <v>24</v>
      </c>
      <c r="AC2842" s="3">
        <v>12346820</v>
      </c>
      <c r="AD2842" s="3">
        <v>5371040</v>
      </c>
      <c r="AE2842" s="3" t="s">
        <v>2049</v>
      </c>
      <c r="AF2842" s="3">
        <v>8</v>
      </c>
      <c r="AG2842" s="3">
        <v>35</v>
      </c>
    </row>
    <row r="2843" spans="1:33" ht="15.75" customHeight="1" x14ac:dyDescent="0.15">
      <c r="A2843" s="3">
        <v>21825</v>
      </c>
      <c r="B2843" s="3">
        <v>2841</v>
      </c>
      <c r="C2843" s="3">
        <v>80</v>
      </c>
      <c r="D2843" s="3" t="s">
        <v>5363</v>
      </c>
      <c r="E2843" s="3" t="s">
        <v>24364</v>
      </c>
      <c r="F2843" s="3" t="s">
        <v>4061</v>
      </c>
      <c r="G2843" s="3" t="s">
        <v>446</v>
      </c>
      <c r="H2843" s="3" t="s">
        <v>10121</v>
      </c>
      <c r="I2843" s="3" t="s">
        <v>2435</v>
      </c>
      <c r="J2843" s="3">
        <v>129.8603</v>
      </c>
      <c r="K2843" s="3">
        <v>5417513</v>
      </c>
      <c r="L2843" s="3" t="s">
        <v>101</v>
      </c>
      <c r="M2843" s="3">
        <v>2</v>
      </c>
      <c r="N2843" s="3" t="s">
        <v>5363</v>
      </c>
      <c r="O2843" s="3" t="s">
        <v>24364</v>
      </c>
      <c r="P2843" s="3" t="s">
        <v>1000</v>
      </c>
      <c r="Q2843" s="3" t="s">
        <v>20235</v>
      </c>
      <c r="R2843" s="5" t="s">
        <v>24365</v>
      </c>
      <c r="S2843" s="3" t="s">
        <v>10121</v>
      </c>
      <c r="T2843" s="3" t="s">
        <v>446</v>
      </c>
      <c r="V2843" s="3">
        <v>107</v>
      </c>
      <c r="W2843" s="3">
        <v>102</v>
      </c>
      <c r="X2843" s="3">
        <v>127</v>
      </c>
      <c r="Y2843" s="3">
        <v>2841</v>
      </c>
      <c r="Z2843" s="3" t="s">
        <v>101</v>
      </c>
      <c r="AA2843" s="3">
        <v>80</v>
      </c>
      <c r="AB2843" s="3">
        <v>22</v>
      </c>
      <c r="AC2843" s="3">
        <v>5417513</v>
      </c>
      <c r="AD2843" s="3">
        <v>2356872</v>
      </c>
      <c r="AE2843" s="3" t="s">
        <v>2435</v>
      </c>
      <c r="AF2843" s="3">
        <v>10</v>
      </c>
      <c r="AG2843" s="3">
        <v>29</v>
      </c>
    </row>
    <row r="2844" spans="1:33" ht="15.75" customHeight="1" x14ac:dyDescent="0.15">
      <c r="A2844" s="3">
        <v>26526</v>
      </c>
      <c r="B2844" s="3">
        <v>2842</v>
      </c>
      <c r="C2844" s="3">
        <v>23</v>
      </c>
      <c r="D2844" s="3" t="s">
        <v>5367</v>
      </c>
      <c r="E2844" s="3" t="s">
        <v>24366</v>
      </c>
      <c r="F2844" s="3" t="s">
        <v>1009</v>
      </c>
      <c r="G2844" s="3" t="s">
        <v>403</v>
      </c>
      <c r="H2844" s="3" t="s">
        <v>14440</v>
      </c>
      <c r="I2844" s="3" t="s">
        <v>203</v>
      </c>
      <c r="J2844" s="3">
        <v>129.79920000000001</v>
      </c>
      <c r="K2844" s="3">
        <v>4217825</v>
      </c>
      <c r="L2844" s="3" t="s">
        <v>478</v>
      </c>
      <c r="M2844" s="3">
        <v>0</v>
      </c>
      <c r="N2844" s="3" t="s">
        <v>5367</v>
      </c>
      <c r="O2844" s="3" t="s">
        <v>24366</v>
      </c>
      <c r="P2844" s="8">
        <v>35431</v>
      </c>
      <c r="Q2844" s="3" t="s">
        <v>20237</v>
      </c>
      <c r="R2844" s="5" t="s">
        <v>24367</v>
      </c>
      <c r="S2844" s="3" t="s">
        <v>14440</v>
      </c>
      <c r="T2844" s="3" t="s">
        <v>403</v>
      </c>
      <c r="V2844" s="3">
        <v>88</v>
      </c>
      <c r="W2844" s="3">
        <v>127</v>
      </c>
      <c r="X2844" s="3">
        <v>81</v>
      </c>
      <c r="Y2844" s="3">
        <v>2842</v>
      </c>
      <c r="Z2844" s="3" t="s">
        <v>478</v>
      </c>
      <c r="AA2844" s="3">
        <v>23</v>
      </c>
      <c r="AB2844" s="3">
        <v>9</v>
      </c>
      <c r="AC2844" s="3">
        <v>4217825</v>
      </c>
      <c r="AD2844" s="3">
        <v>1835439</v>
      </c>
      <c r="AE2844" s="3" t="s">
        <v>203</v>
      </c>
      <c r="AF2844" s="3">
        <v>15</v>
      </c>
      <c r="AG2844" s="3">
        <v>9</v>
      </c>
    </row>
    <row r="2845" spans="1:33" ht="15.75" customHeight="1" x14ac:dyDescent="0.15">
      <c r="A2845" s="3">
        <v>21660</v>
      </c>
      <c r="B2845" s="3">
        <v>2843</v>
      </c>
      <c r="C2845" s="3">
        <v>23</v>
      </c>
      <c r="D2845" s="3" t="s">
        <v>5370</v>
      </c>
      <c r="E2845" s="3" t="s">
        <v>24368</v>
      </c>
      <c r="F2845" s="3" t="s">
        <v>657</v>
      </c>
      <c r="G2845" s="3" t="s">
        <v>246</v>
      </c>
      <c r="H2845" s="3" t="s">
        <v>6013</v>
      </c>
      <c r="I2845" s="3" t="s">
        <v>264</v>
      </c>
      <c r="J2845" s="3">
        <v>129.69040000000001</v>
      </c>
      <c r="K2845" s="3">
        <v>8993135</v>
      </c>
      <c r="L2845" s="3" t="s">
        <v>162</v>
      </c>
      <c r="M2845" s="3">
        <v>2</v>
      </c>
      <c r="N2845" s="3" t="s">
        <v>5370</v>
      </c>
      <c r="O2845" s="3" t="s">
        <v>24368</v>
      </c>
      <c r="P2845" s="3" t="s">
        <v>835</v>
      </c>
      <c r="Q2845" s="3" t="s">
        <v>20239</v>
      </c>
      <c r="R2845" s="5" t="s">
        <v>24369</v>
      </c>
      <c r="S2845" s="3" t="s">
        <v>6013</v>
      </c>
      <c r="T2845" s="3" t="s">
        <v>246</v>
      </c>
      <c r="V2845" s="3">
        <v>127</v>
      </c>
      <c r="W2845" s="3">
        <v>99</v>
      </c>
      <c r="X2845" s="3">
        <v>127</v>
      </c>
      <c r="Y2845" s="3">
        <v>2843</v>
      </c>
      <c r="Z2845" s="3" t="s">
        <v>162</v>
      </c>
      <c r="AA2845" s="3">
        <v>23</v>
      </c>
      <c r="AB2845" s="3">
        <v>7</v>
      </c>
      <c r="AC2845" s="3">
        <v>8993135</v>
      </c>
      <c r="AD2845" s="3">
        <v>3915329</v>
      </c>
      <c r="AE2845" s="3" t="s">
        <v>264</v>
      </c>
      <c r="AF2845" s="3">
        <v>8</v>
      </c>
      <c r="AG2845" s="3">
        <v>8</v>
      </c>
    </row>
    <row r="2846" spans="1:33" ht="15.75" customHeight="1" x14ac:dyDescent="0.15">
      <c r="A2846" s="3">
        <v>2770</v>
      </c>
      <c r="B2846" s="3">
        <v>2844</v>
      </c>
      <c r="C2846" s="3">
        <v>626</v>
      </c>
      <c r="D2846" s="3" t="s">
        <v>5374</v>
      </c>
      <c r="E2846" s="3" t="s">
        <v>24370</v>
      </c>
      <c r="F2846" s="3" t="s">
        <v>36</v>
      </c>
      <c r="G2846" s="3" t="s">
        <v>37</v>
      </c>
      <c r="H2846" s="3" t="s">
        <v>4920</v>
      </c>
      <c r="I2846" s="3" t="s">
        <v>39</v>
      </c>
      <c r="J2846" s="3">
        <v>129.63829999999999</v>
      </c>
      <c r="K2846" s="3">
        <v>471034904</v>
      </c>
      <c r="L2846" s="3" t="s">
        <v>162</v>
      </c>
      <c r="M2846" s="3">
        <v>5</v>
      </c>
      <c r="N2846" s="3" t="s">
        <v>5374</v>
      </c>
      <c r="O2846" s="3" t="s">
        <v>24370</v>
      </c>
      <c r="P2846" s="3" t="s">
        <v>835</v>
      </c>
      <c r="Q2846" s="3" t="s">
        <v>12605</v>
      </c>
      <c r="R2846" s="5" t="s">
        <v>24371</v>
      </c>
      <c r="S2846" s="3" t="s">
        <v>4920</v>
      </c>
      <c r="T2846" s="3" t="s">
        <v>37</v>
      </c>
      <c r="V2846" s="3">
        <v>127</v>
      </c>
      <c r="W2846" s="3">
        <v>127</v>
      </c>
      <c r="X2846" s="3">
        <v>127</v>
      </c>
      <c r="Y2846" s="3">
        <v>2844</v>
      </c>
      <c r="Z2846" s="3" t="s">
        <v>162</v>
      </c>
      <c r="AA2846" s="3">
        <v>626</v>
      </c>
      <c r="AB2846" s="3">
        <v>415</v>
      </c>
      <c r="AC2846" s="3">
        <v>471034904</v>
      </c>
      <c r="AD2846" s="3">
        <v>205120334</v>
      </c>
      <c r="AE2846" s="3" t="s">
        <v>39</v>
      </c>
      <c r="AF2846" s="3">
        <v>8</v>
      </c>
      <c r="AG2846" s="3">
        <v>2</v>
      </c>
    </row>
    <row r="2847" spans="1:33" ht="15.75" customHeight="1" x14ac:dyDescent="0.15">
      <c r="A2847" s="3">
        <v>9378</v>
      </c>
      <c r="B2847" s="3">
        <v>2845</v>
      </c>
      <c r="C2847" s="3">
        <v>527</v>
      </c>
      <c r="D2847" s="3" t="s">
        <v>5378</v>
      </c>
      <c r="E2847" s="3" t="s">
        <v>24372</v>
      </c>
      <c r="F2847" s="3" t="s">
        <v>96</v>
      </c>
      <c r="G2847" s="3" t="s">
        <v>61</v>
      </c>
      <c r="H2847" s="3" t="s">
        <v>3165</v>
      </c>
      <c r="I2847" s="3" t="s">
        <v>63</v>
      </c>
      <c r="J2847" s="3">
        <v>129.51089999999999</v>
      </c>
      <c r="K2847" s="3">
        <v>73813000</v>
      </c>
      <c r="L2847" s="3" t="s">
        <v>226</v>
      </c>
      <c r="M2847" s="3">
        <v>5</v>
      </c>
      <c r="N2847" s="3" t="s">
        <v>5378</v>
      </c>
      <c r="O2847" s="3" t="s">
        <v>24372</v>
      </c>
      <c r="P2847" s="3" t="s">
        <v>1107</v>
      </c>
      <c r="Q2847" s="3" t="s">
        <v>20242</v>
      </c>
      <c r="R2847" s="5" t="s">
        <v>24373</v>
      </c>
      <c r="S2847" s="3" t="s">
        <v>3165</v>
      </c>
      <c r="T2847" s="3" t="s">
        <v>61</v>
      </c>
      <c r="V2847" s="3">
        <v>127</v>
      </c>
      <c r="W2847" s="3">
        <v>127</v>
      </c>
      <c r="X2847" s="3">
        <v>38</v>
      </c>
      <c r="Y2847" s="3">
        <v>2845</v>
      </c>
      <c r="Z2847" s="3" t="s">
        <v>226</v>
      </c>
      <c r="AA2847" s="3">
        <v>527</v>
      </c>
      <c r="AB2847" s="3">
        <v>249</v>
      </c>
      <c r="AC2847" s="3">
        <v>73813000</v>
      </c>
      <c r="AD2847" s="3">
        <v>32161000</v>
      </c>
      <c r="AE2847" s="3" t="s">
        <v>63</v>
      </c>
      <c r="AF2847" s="3">
        <v>24</v>
      </c>
      <c r="AG2847" s="3">
        <v>3</v>
      </c>
    </row>
    <row r="2848" spans="1:33" ht="15.75" customHeight="1" x14ac:dyDescent="0.15">
      <c r="A2848" s="3">
        <v>20558</v>
      </c>
      <c r="B2848" s="3">
        <v>2846</v>
      </c>
      <c r="C2848" s="3">
        <v>45</v>
      </c>
      <c r="D2848" s="3" t="s">
        <v>5385</v>
      </c>
      <c r="E2848" s="3" t="s">
        <v>24374</v>
      </c>
      <c r="F2848" s="3" t="s">
        <v>96</v>
      </c>
      <c r="G2848" s="3" t="s">
        <v>61</v>
      </c>
      <c r="H2848" s="3" t="s">
        <v>3241</v>
      </c>
      <c r="I2848" s="3" t="s">
        <v>63</v>
      </c>
      <c r="J2848" s="3">
        <v>129.28819999999999</v>
      </c>
      <c r="K2848" s="3">
        <v>11412344</v>
      </c>
      <c r="L2848" s="3" t="s">
        <v>162</v>
      </c>
      <c r="M2848" s="3">
        <v>3</v>
      </c>
      <c r="N2848" s="3" t="s">
        <v>5385</v>
      </c>
      <c r="O2848" s="3" t="s">
        <v>24374</v>
      </c>
      <c r="P2848" s="3" t="s">
        <v>787</v>
      </c>
      <c r="Q2848" s="3" t="s">
        <v>20244</v>
      </c>
      <c r="R2848" s="5" t="s">
        <v>24375</v>
      </c>
      <c r="S2848" s="3" t="s">
        <v>3241</v>
      </c>
      <c r="T2848" s="3" t="s">
        <v>61</v>
      </c>
      <c r="V2848" s="3">
        <v>127</v>
      </c>
      <c r="W2848" s="3">
        <v>127</v>
      </c>
      <c r="X2848" s="3">
        <v>127</v>
      </c>
      <c r="Y2848" s="3">
        <v>2846</v>
      </c>
      <c r="Z2848" s="3" t="s">
        <v>162</v>
      </c>
      <c r="AA2848" s="3">
        <v>45</v>
      </c>
      <c r="AB2848" s="3">
        <v>18</v>
      </c>
      <c r="AC2848" s="3">
        <v>11412344</v>
      </c>
      <c r="AD2848" s="3">
        <v>4977292</v>
      </c>
      <c r="AE2848" s="3" t="s">
        <v>63</v>
      </c>
      <c r="AF2848" s="3">
        <v>8</v>
      </c>
      <c r="AG2848" s="3">
        <v>3</v>
      </c>
    </row>
    <row r="2849" spans="1:33" ht="15.75" customHeight="1" x14ac:dyDescent="0.15">
      <c r="A2849" s="3">
        <v>24881</v>
      </c>
      <c r="B2849" s="3">
        <v>2847</v>
      </c>
      <c r="C2849" s="3">
        <v>13</v>
      </c>
      <c r="D2849" s="3" t="s">
        <v>5388</v>
      </c>
      <c r="E2849" s="3" t="s">
        <v>24376</v>
      </c>
      <c r="F2849" s="3" t="s">
        <v>5738</v>
      </c>
      <c r="G2849" s="3" t="s">
        <v>599</v>
      </c>
      <c r="H2849" s="3" t="s">
        <v>14449</v>
      </c>
      <c r="I2849" s="3" t="s">
        <v>3354</v>
      </c>
      <c r="J2849" s="3">
        <v>129.28290000000001</v>
      </c>
      <c r="K2849" s="3">
        <v>2057424</v>
      </c>
      <c r="L2849" s="3" t="s">
        <v>71</v>
      </c>
      <c r="M2849" s="3">
        <v>0</v>
      </c>
      <c r="N2849" s="3" t="s">
        <v>5388</v>
      </c>
      <c r="O2849" s="3" t="s">
        <v>24376</v>
      </c>
      <c r="P2849" s="8">
        <v>38718</v>
      </c>
      <c r="Q2849" s="3" t="s">
        <v>20246</v>
      </c>
      <c r="R2849" s="5" t="s">
        <v>24377</v>
      </c>
      <c r="S2849" s="3" t="s">
        <v>14449</v>
      </c>
      <c r="T2849" s="3" t="s">
        <v>599</v>
      </c>
      <c r="V2849" s="3">
        <v>57</v>
      </c>
      <c r="W2849" s="3">
        <v>54</v>
      </c>
      <c r="X2849" s="3">
        <v>127</v>
      </c>
      <c r="Y2849" s="3">
        <v>2847</v>
      </c>
      <c r="Z2849" s="3" t="s">
        <v>71</v>
      </c>
      <c r="AA2849" s="3">
        <v>13</v>
      </c>
      <c r="AB2849" s="3">
        <v>3</v>
      </c>
      <c r="AC2849" s="3">
        <v>2057424</v>
      </c>
      <c r="AD2849" s="3">
        <v>897330</v>
      </c>
      <c r="AE2849" s="3" t="s">
        <v>3354</v>
      </c>
      <c r="AF2849" s="3">
        <v>5</v>
      </c>
      <c r="AG2849" s="3">
        <v>13</v>
      </c>
    </row>
    <row r="2850" spans="1:33" ht="15.75" customHeight="1" x14ac:dyDescent="0.15">
      <c r="A2850" s="3">
        <v>25548</v>
      </c>
      <c r="B2850" s="3">
        <v>2848</v>
      </c>
      <c r="C2850" s="3">
        <v>19</v>
      </c>
      <c r="D2850" s="3" t="s">
        <v>5390</v>
      </c>
      <c r="E2850" s="3" t="s">
        <v>24378</v>
      </c>
      <c r="F2850" s="3" t="s">
        <v>96</v>
      </c>
      <c r="G2850" s="3" t="s">
        <v>61</v>
      </c>
      <c r="H2850" s="3" t="s">
        <v>4046</v>
      </c>
      <c r="I2850" s="3" t="s">
        <v>63</v>
      </c>
      <c r="J2850" s="3">
        <v>129.26179999999999</v>
      </c>
      <c r="K2850" s="3">
        <v>2006009</v>
      </c>
      <c r="L2850" s="3" t="s">
        <v>66</v>
      </c>
      <c r="M2850" s="3">
        <v>0</v>
      </c>
      <c r="N2850" s="3" t="s">
        <v>5390</v>
      </c>
      <c r="O2850" s="3" t="s">
        <v>24378</v>
      </c>
      <c r="P2850" s="8">
        <v>39083</v>
      </c>
      <c r="Q2850" s="3" t="s">
        <v>20248</v>
      </c>
      <c r="R2850" s="5" t="s">
        <v>24379</v>
      </c>
      <c r="S2850" s="3" t="s">
        <v>4046</v>
      </c>
      <c r="T2850" s="3" t="s">
        <v>61</v>
      </c>
      <c r="V2850" s="3">
        <v>127</v>
      </c>
      <c r="W2850" s="3">
        <v>127</v>
      </c>
      <c r="X2850" s="3">
        <v>127</v>
      </c>
      <c r="Y2850" s="3">
        <v>2848</v>
      </c>
      <c r="Z2850" s="3" t="s">
        <v>66</v>
      </c>
      <c r="AA2850" s="3">
        <v>19</v>
      </c>
      <c r="AB2850" s="3">
        <v>6</v>
      </c>
      <c r="AC2850" s="3">
        <v>2006009</v>
      </c>
      <c r="AD2850" s="3">
        <v>874986</v>
      </c>
      <c r="AE2850" s="3" t="s">
        <v>63</v>
      </c>
      <c r="AF2850" s="3">
        <v>9</v>
      </c>
      <c r="AG2850" s="3">
        <v>3</v>
      </c>
    </row>
    <row r="2851" spans="1:33" ht="15.75" customHeight="1" x14ac:dyDescent="0.15">
      <c r="A2851" s="3">
        <v>17498</v>
      </c>
      <c r="B2851" s="3">
        <v>2849</v>
      </c>
      <c r="C2851" s="3">
        <v>94</v>
      </c>
      <c r="D2851" s="3" t="s">
        <v>5393</v>
      </c>
      <c r="E2851" s="3" t="s">
        <v>24380</v>
      </c>
      <c r="F2851" s="3" t="s">
        <v>1620</v>
      </c>
      <c r="G2851" s="3" t="s">
        <v>412</v>
      </c>
      <c r="H2851" s="3" t="s">
        <v>742</v>
      </c>
      <c r="I2851" s="3" t="s">
        <v>742</v>
      </c>
      <c r="J2851" s="3">
        <v>129.2259</v>
      </c>
      <c r="K2851" s="3">
        <v>14510000</v>
      </c>
      <c r="L2851" s="3" t="s">
        <v>101</v>
      </c>
      <c r="M2851" s="3">
        <v>4</v>
      </c>
      <c r="N2851" s="3" t="s">
        <v>5393</v>
      </c>
      <c r="O2851" s="3" t="s">
        <v>24380</v>
      </c>
      <c r="P2851" s="3" t="s">
        <v>987</v>
      </c>
      <c r="Q2851" s="3" t="s">
        <v>20250</v>
      </c>
      <c r="R2851" s="5" t="s">
        <v>24381</v>
      </c>
      <c r="S2851" s="3" t="s">
        <v>742</v>
      </c>
      <c r="T2851" s="3" t="s">
        <v>412</v>
      </c>
      <c r="V2851" s="3">
        <v>127</v>
      </c>
      <c r="W2851" s="3">
        <v>127</v>
      </c>
      <c r="X2851" s="3">
        <v>127</v>
      </c>
      <c r="Y2851" s="3">
        <v>2849</v>
      </c>
      <c r="Z2851" s="3" t="s">
        <v>101</v>
      </c>
      <c r="AA2851" s="3">
        <v>94</v>
      </c>
      <c r="AB2851" s="3">
        <v>70</v>
      </c>
      <c r="AC2851" s="3">
        <v>14510000</v>
      </c>
      <c r="AD2851" s="3">
        <v>6330000</v>
      </c>
      <c r="AE2851" s="3" t="s">
        <v>742</v>
      </c>
      <c r="AF2851" s="3">
        <v>10</v>
      </c>
      <c r="AG2851" s="3">
        <v>17</v>
      </c>
    </row>
    <row r="2852" spans="1:33" ht="15.75" customHeight="1" x14ac:dyDescent="0.15">
      <c r="A2852" s="3">
        <v>23968</v>
      </c>
      <c r="B2852" s="3">
        <v>2850</v>
      </c>
      <c r="C2852" s="3">
        <v>37</v>
      </c>
      <c r="D2852" s="3" t="s">
        <v>5395</v>
      </c>
      <c r="E2852" s="3" t="s">
        <v>24382</v>
      </c>
      <c r="F2852" s="3" t="s">
        <v>475</v>
      </c>
      <c r="G2852" s="3" t="s">
        <v>277</v>
      </c>
      <c r="H2852" s="3" t="s">
        <v>991</v>
      </c>
      <c r="I2852" s="3" t="s">
        <v>203</v>
      </c>
      <c r="J2852" s="3">
        <v>129.17869999999999</v>
      </c>
      <c r="K2852" s="3">
        <v>2760847</v>
      </c>
      <c r="L2852" s="3" t="s">
        <v>50</v>
      </c>
      <c r="M2852" s="3">
        <v>1</v>
      </c>
      <c r="N2852" s="3" t="s">
        <v>5395</v>
      </c>
      <c r="O2852" s="3" t="s">
        <v>24382</v>
      </c>
      <c r="P2852" s="3" t="s">
        <v>987</v>
      </c>
      <c r="Q2852" s="3" t="s">
        <v>7645</v>
      </c>
      <c r="R2852" s="5" t="s">
        <v>24383</v>
      </c>
      <c r="S2852" s="3" t="s">
        <v>991</v>
      </c>
      <c r="T2852" s="3" t="s">
        <v>277</v>
      </c>
      <c r="V2852" s="3">
        <v>127</v>
      </c>
      <c r="W2852" s="3">
        <v>127</v>
      </c>
      <c r="X2852" s="3">
        <v>85</v>
      </c>
      <c r="Y2852" s="3">
        <v>2850</v>
      </c>
      <c r="Z2852" s="3" t="s">
        <v>50</v>
      </c>
      <c r="AA2852" s="3">
        <v>37</v>
      </c>
      <c r="AB2852" s="3">
        <v>18</v>
      </c>
      <c r="AC2852" s="3">
        <v>2760847</v>
      </c>
      <c r="AD2852" s="3">
        <v>1204670</v>
      </c>
      <c r="AE2852" s="3" t="s">
        <v>203</v>
      </c>
      <c r="AF2852" s="3">
        <v>11</v>
      </c>
      <c r="AG2852" s="3">
        <v>9</v>
      </c>
    </row>
    <row r="2853" spans="1:33" ht="15.75" customHeight="1" x14ac:dyDescent="0.15">
      <c r="A2853" s="3">
        <v>21963</v>
      </c>
      <c r="B2853" s="3">
        <v>2851</v>
      </c>
      <c r="C2853" s="3">
        <v>99</v>
      </c>
      <c r="D2853" s="3" t="s">
        <v>5401</v>
      </c>
      <c r="E2853" s="3" t="s">
        <v>24384</v>
      </c>
      <c r="F2853" s="3" t="s">
        <v>143</v>
      </c>
      <c r="G2853" s="3" t="s">
        <v>77</v>
      </c>
      <c r="H2853" s="3" t="s">
        <v>6426</v>
      </c>
      <c r="I2853" s="3" t="s">
        <v>79</v>
      </c>
      <c r="J2853" s="3">
        <v>129.1618</v>
      </c>
      <c r="K2853" s="3">
        <v>14347263</v>
      </c>
      <c r="L2853" s="3" t="s">
        <v>162</v>
      </c>
      <c r="M2853" s="3">
        <v>2</v>
      </c>
      <c r="N2853" s="3" t="s">
        <v>5401</v>
      </c>
      <c r="O2853" s="3" t="s">
        <v>24384</v>
      </c>
      <c r="P2853" s="3" t="s">
        <v>381</v>
      </c>
      <c r="Q2853" s="3" t="s">
        <v>6425</v>
      </c>
      <c r="R2853" s="5" t="s">
        <v>24385</v>
      </c>
      <c r="S2853" s="3" t="s">
        <v>6426</v>
      </c>
      <c r="T2853" s="3" t="s">
        <v>77</v>
      </c>
      <c r="V2853" s="3">
        <v>99</v>
      </c>
      <c r="W2853" s="3">
        <v>95</v>
      </c>
      <c r="X2853" s="3">
        <v>127</v>
      </c>
      <c r="Y2853" s="3">
        <v>2851</v>
      </c>
      <c r="Z2853" s="3" t="s">
        <v>162</v>
      </c>
      <c r="AA2853" s="3">
        <v>99</v>
      </c>
      <c r="AB2853" s="3">
        <v>42</v>
      </c>
      <c r="AC2853" s="3">
        <v>14347263</v>
      </c>
      <c r="AD2853" s="3">
        <v>6260758</v>
      </c>
      <c r="AE2853" s="3" t="s">
        <v>79</v>
      </c>
      <c r="AF2853" s="3">
        <v>8</v>
      </c>
      <c r="AG2853" s="3">
        <v>6</v>
      </c>
    </row>
    <row r="2854" spans="1:33" ht="15.75" customHeight="1" x14ac:dyDescent="0.15">
      <c r="A2854" s="3">
        <v>20076</v>
      </c>
      <c r="B2854" s="3">
        <v>2852</v>
      </c>
      <c r="C2854" s="3">
        <v>66</v>
      </c>
      <c r="D2854" s="3" t="s">
        <v>5420</v>
      </c>
      <c r="E2854" s="3" t="s">
        <v>24386</v>
      </c>
      <c r="F2854" s="3" t="s">
        <v>36</v>
      </c>
      <c r="G2854" s="3" t="s">
        <v>37</v>
      </c>
      <c r="H2854" s="3" t="s">
        <v>2190</v>
      </c>
      <c r="I2854" s="3" t="s">
        <v>39</v>
      </c>
      <c r="J2854" s="3">
        <v>129.08330000000001</v>
      </c>
      <c r="K2854" s="3">
        <v>19107027</v>
      </c>
      <c r="L2854" s="3" t="s">
        <v>162</v>
      </c>
      <c r="M2854" s="3">
        <v>3</v>
      </c>
      <c r="N2854" s="3" t="s">
        <v>5420</v>
      </c>
      <c r="O2854" s="3" t="s">
        <v>24386</v>
      </c>
      <c r="P2854" s="3" t="s">
        <v>835</v>
      </c>
      <c r="Q2854" s="3" t="s">
        <v>11734</v>
      </c>
      <c r="R2854" s="5" t="s">
        <v>24387</v>
      </c>
      <c r="S2854" s="3" t="s">
        <v>2190</v>
      </c>
      <c r="T2854" s="3" t="s">
        <v>37</v>
      </c>
      <c r="V2854" s="3">
        <v>127</v>
      </c>
      <c r="W2854" s="3">
        <v>127</v>
      </c>
      <c r="X2854" s="3">
        <v>127</v>
      </c>
      <c r="Y2854" s="3">
        <v>2852</v>
      </c>
      <c r="Z2854" s="3" t="s">
        <v>162</v>
      </c>
      <c r="AA2854" s="3">
        <v>66</v>
      </c>
      <c r="AB2854" s="3">
        <v>34</v>
      </c>
      <c r="AC2854" s="3">
        <v>19107027</v>
      </c>
      <c r="AD2854" s="3">
        <v>8340647</v>
      </c>
      <c r="AE2854" s="3" t="s">
        <v>39</v>
      </c>
      <c r="AF2854" s="3">
        <v>8</v>
      </c>
      <c r="AG2854" s="3">
        <v>2</v>
      </c>
    </row>
    <row r="2855" spans="1:33" ht="15.75" customHeight="1" x14ac:dyDescent="0.15">
      <c r="A2855" s="3">
        <v>25567</v>
      </c>
      <c r="B2855" s="3">
        <v>2853</v>
      </c>
      <c r="C2855" s="3">
        <v>10</v>
      </c>
      <c r="D2855" s="3" t="s">
        <v>5424</v>
      </c>
      <c r="E2855" s="3" t="s">
        <v>24388</v>
      </c>
      <c r="F2855" s="3" t="s">
        <v>475</v>
      </c>
      <c r="G2855" s="3" t="s">
        <v>277</v>
      </c>
      <c r="H2855" s="3" t="s">
        <v>475</v>
      </c>
      <c r="I2855" s="3" t="s">
        <v>203</v>
      </c>
      <c r="J2855" s="3">
        <v>129.0626</v>
      </c>
      <c r="K2855" s="3">
        <v>3797400</v>
      </c>
      <c r="L2855" s="3" t="s">
        <v>356</v>
      </c>
      <c r="M2855" s="3">
        <v>0</v>
      </c>
      <c r="N2855" s="3" t="s">
        <v>5424</v>
      </c>
      <c r="O2855" s="3" t="s">
        <v>24388</v>
      </c>
      <c r="P2855" s="8">
        <v>39448</v>
      </c>
      <c r="Q2855" s="3" t="s">
        <v>8376</v>
      </c>
      <c r="R2855" s="5" t="s">
        <v>24389</v>
      </c>
      <c r="S2855" s="3" t="s">
        <v>475</v>
      </c>
      <c r="T2855" s="3" t="s">
        <v>277</v>
      </c>
      <c r="V2855" s="3">
        <v>127</v>
      </c>
      <c r="W2855" s="3">
        <v>127</v>
      </c>
      <c r="X2855" s="3">
        <v>127</v>
      </c>
      <c r="Y2855" s="3">
        <v>2853</v>
      </c>
      <c r="Z2855" s="3" t="s">
        <v>356</v>
      </c>
      <c r="AA2855" s="3">
        <v>10</v>
      </c>
      <c r="AB2855" s="3">
        <v>7</v>
      </c>
      <c r="AC2855" s="3">
        <v>3797400</v>
      </c>
      <c r="AD2855" s="3">
        <v>1657800</v>
      </c>
      <c r="AE2855" s="3" t="s">
        <v>203</v>
      </c>
      <c r="AF2855" s="3">
        <v>18</v>
      </c>
      <c r="AG2855" s="3">
        <v>9</v>
      </c>
    </row>
    <row r="2856" spans="1:33" ht="15.75" customHeight="1" x14ac:dyDescent="0.15">
      <c r="A2856" s="3">
        <v>20991</v>
      </c>
      <c r="B2856" s="3">
        <v>2854</v>
      </c>
      <c r="C2856" s="3">
        <v>33</v>
      </c>
      <c r="D2856" s="3" t="s">
        <v>5427</v>
      </c>
      <c r="E2856" s="3" t="s">
        <v>24390</v>
      </c>
      <c r="F2856" s="3" t="s">
        <v>657</v>
      </c>
      <c r="G2856" s="3" t="s">
        <v>246</v>
      </c>
      <c r="H2856" s="3" t="s">
        <v>240</v>
      </c>
      <c r="I2856" s="3" t="s">
        <v>240</v>
      </c>
      <c r="J2856" s="3">
        <v>129.03229999999999</v>
      </c>
      <c r="K2856" s="3">
        <v>7058136</v>
      </c>
      <c r="L2856" s="3" t="s">
        <v>59</v>
      </c>
      <c r="M2856" s="3">
        <v>2</v>
      </c>
      <c r="N2856" s="3" t="s">
        <v>5427</v>
      </c>
      <c r="O2856" s="3" t="s">
        <v>24390</v>
      </c>
      <c r="P2856" s="3" t="s">
        <v>179</v>
      </c>
      <c r="Q2856" s="3" t="s">
        <v>20256</v>
      </c>
      <c r="R2856" s="5" t="s">
        <v>24391</v>
      </c>
      <c r="S2856" s="3" t="s">
        <v>240</v>
      </c>
      <c r="T2856" s="3" t="s">
        <v>246</v>
      </c>
      <c r="V2856" s="3">
        <v>127</v>
      </c>
      <c r="W2856" s="3">
        <v>63</v>
      </c>
      <c r="X2856" s="3">
        <v>127</v>
      </c>
      <c r="Y2856" s="3">
        <v>2854</v>
      </c>
      <c r="Z2856" s="3" t="s">
        <v>59</v>
      </c>
      <c r="AA2856" s="3">
        <v>33</v>
      </c>
      <c r="AB2856" s="3">
        <v>6</v>
      </c>
      <c r="AC2856" s="3">
        <v>7058136</v>
      </c>
      <c r="AD2856" s="3">
        <v>3081721</v>
      </c>
      <c r="AE2856" s="3" t="s">
        <v>240</v>
      </c>
      <c r="AF2856" s="3">
        <v>17</v>
      </c>
      <c r="AG2856" s="3">
        <v>18</v>
      </c>
    </row>
    <row r="2857" spans="1:33" ht="15.75" customHeight="1" x14ac:dyDescent="0.15">
      <c r="A2857" s="3">
        <v>2449</v>
      </c>
      <c r="B2857" s="3">
        <v>2855</v>
      </c>
      <c r="C2857" s="3">
        <v>120</v>
      </c>
      <c r="D2857" s="3" t="s">
        <v>5430</v>
      </c>
      <c r="E2857" s="3" t="s">
        <v>24392</v>
      </c>
      <c r="F2857" s="3" t="s">
        <v>143</v>
      </c>
      <c r="G2857" s="3" t="s">
        <v>77</v>
      </c>
      <c r="H2857" s="3" t="s">
        <v>79</v>
      </c>
      <c r="I2857" s="3" t="s">
        <v>79</v>
      </c>
      <c r="J2857" s="3">
        <v>128.9503</v>
      </c>
      <c r="K2857" s="3">
        <v>13035606</v>
      </c>
      <c r="L2857" s="3" t="s">
        <v>162</v>
      </c>
      <c r="M2857" s="3">
        <v>7</v>
      </c>
      <c r="N2857" s="3" t="s">
        <v>5430</v>
      </c>
      <c r="O2857" s="3" t="s">
        <v>24392</v>
      </c>
      <c r="P2857" s="3" t="s">
        <v>690</v>
      </c>
      <c r="Q2857" s="3" t="s">
        <v>6429</v>
      </c>
      <c r="R2857" s="5" t="s">
        <v>24393</v>
      </c>
      <c r="S2857" s="3" t="s">
        <v>79</v>
      </c>
      <c r="T2857" s="3" t="s">
        <v>77</v>
      </c>
      <c r="V2857" s="3">
        <v>100</v>
      </c>
      <c r="W2857" s="3">
        <v>96</v>
      </c>
      <c r="X2857" s="3">
        <v>127</v>
      </c>
      <c r="Y2857" s="3">
        <v>2855</v>
      </c>
      <c r="Z2857" s="3" t="s">
        <v>162</v>
      </c>
      <c r="AA2857" s="3">
        <v>120</v>
      </c>
      <c r="AB2857" s="3">
        <v>53</v>
      </c>
      <c r="AC2857" s="3">
        <v>13035606</v>
      </c>
      <c r="AD2857" s="3">
        <v>5693639</v>
      </c>
      <c r="AE2857" s="3" t="s">
        <v>79</v>
      </c>
      <c r="AF2857" s="3">
        <v>8</v>
      </c>
      <c r="AG2857" s="3">
        <v>6</v>
      </c>
    </row>
    <row r="2858" spans="1:33" ht="15.75" customHeight="1" x14ac:dyDescent="0.15">
      <c r="A2858" s="3">
        <v>26325</v>
      </c>
      <c r="B2858" s="3">
        <v>2856</v>
      </c>
      <c r="C2858" s="3">
        <v>19</v>
      </c>
      <c r="D2858" s="3" t="s">
        <v>5434</v>
      </c>
      <c r="E2858" s="3" t="s">
        <v>24394</v>
      </c>
      <c r="F2858" s="3" t="s">
        <v>1620</v>
      </c>
      <c r="G2858" s="3" t="s">
        <v>412</v>
      </c>
      <c r="H2858" s="3" t="s">
        <v>742</v>
      </c>
      <c r="I2858" s="3" t="s">
        <v>742</v>
      </c>
      <c r="J2858" s="3">
        <v>128.85900000000001</v>
      </c>
      <c r="K2858" s="3">
        <v>3278927</v>
      </c>
      <c r="L2858" s="3" t="s">
        <v>356</v>
      </c>
      <c r="M2858" s="3">
        <v>0</v>
      </c>
      <c r="N2858" s="3" t="s">
        <v>5434</v>
      </c>
      <c r="O2858" s="3" t="s">
        <v>24394</v>
      </c>
      <c r="P2858" s="8">
        <v>37987</v>
      </c>
      <c r="Q2858" s="3" t="s">
        <v>20260</v>
      </c>
      <c r="R2858" s="5" t="s">
        <v>24395</v>
      </c>
      <c r="S2858" s="3" t="s">
        <v>742</v>
      </c>
      <c r="T2858" s="3" t="s">
        <v>412</v>
      </c>
      <c r="V2858" s="3">
        <v>127</v>
      </c>
      <c r="W2858" s="3">
        <v>127</v>
      </c>
      <c r="X2858" s="3">
        <v>127</v>
      </c>
      <c r="Y2858" s="3">
        <v>2856</v>
      </c>
      <c r="Z2858" s="3" t="s">
        <v>356</v>
      </c>
      <c r="AA2858" s="3">
        <v>19</v>
      </c>
      <c r="AB2858" s="3">
        <v>11</v>
      </c>
      <c r="AC2858" s="3">
        <v>3278927</v>
      </c>
      <c r="AD2858" s="3">
        <v>1432728</v>
      </c>
      <c r="AE2858" s="3" t="s">
        <v>742</v>
      </c>
      <c r="AF2858" s="3">
        <v>18</v>
      </c>
      <c r="AG2858" s="3">
        <v>17</v>
      </c>
    </row>
    <row r="2859" spans="1:33" ht="15.75" customHeight="1" x14ac:dyDescent="0.15">
      <c r="A2859" s="3">
        <v>20731</v>
      </c>
      <c r="B2859" s="3">
        <v>2857</v>
      </c>
      <c r="C2859" s="3">
        <v>45</v>
      </c>
      <c r="D2859" s="5" t="s">
        <v>5436</v>
      </c>
      <c r="E2859" s="3" t="s">
        <v>24396</v>
      </c>
      <c r="F2859" s="3" t="s">
        <v>1009</v>
      </c>
      <c r="G2859" s="3" t="s">
        <v>403</v>
      </c>
      <c r="H2859" s="3" t="s">
        <v>14468</v>
      </c>
      <c r="I2859" s="3" t="s">
        <v>203</v>
      </c>
      <c r="J2859" s="3">
        <v>128.81129999999999</v>
      </c>
      <c r="K2859" s="3">
        <v>7610535</v>
      </c>
      <c r="L2859" s="3" t="s">
        <v>75</v>
      </c>
      <c r="M2859" s="3">
        <v>3</v>
      </c>
      <c r="N2859" s="5" t="s">
        <v>5436</v>
      </c>
      <c r="O2859" s="3" t="s">
        <v>24396</v>
      </c>
      <c r="P2859" s="3" t="s">
        <v>1000</v>
      </c>
      <c r="Q2859" s="3" t="s">
        <v>20262</v>
      </c>
      <c r="R2859" s="5" t="s">
        <v>24397</v>
      </c>
      <c r="S2859" s="3" t="s">
        <v>14468</v>
      </c>
      <c r="T2859" s="3" t="s">
        <v>403</v>
      </c>
      <c r="V2859" s="3">
        <v>89</v>
      </c>
      <c r="W2859" s="3">
        <v>127</v>
      </c>
      <c r="X2859" s="3">
        <v>70</v>
      </c>
      <c r="Y2859" s="3">
        <v>2857</v>
      </c>
      <c r="Z2859" s="3" t="s">
        <v>75</v>
      </c>
      <c r="AA2859" s="3">
        <v>45</v>
      </c>
      <c r="AB2859" s="3">
        <v>2</v>
      </c>
      <c r="AC2859" s="3">
        <v>7610535</v>
      </c>
      <c r="AD2859" s="3">
        <v>3326119</v>
      </c>
      <c r="AE2859" s="3" t="s">
        <v>203</v>
      </c>
      <c r="AF2859" s="3">
        <v>14</v>
      </c>
      <c r="AG2859" s="3">
        <v>9</v>
      </c>
    </row>
    <row r="2860" spans="1:33" ht="15.75" customHeight="1" x14ac:dyDescent="0.15">
      <c r="A2860" s="3">
        <v>25165</v>
      </c>
      <c r="B2860" s="3">
        <v>2858</v>
      </c>
      <c r="C2860" s="3">
        <v>10</v>
      </c>
      <c r="D2860" s="3" t="s">
        <v>5440</v>
      </c>
      <c r="E2860" s="3" t="s">
        <v>24398</v>
      </c>
      <c r="F2860" s="3" t="s">
        <v>1105</v>
      </c>
      <c r="G2860" s="3" t="s">
        <v>486</v>
      </c>
      <c r="H2860" s="3" t="s">
        <v>4474</v>
      </c>
      <c r="I2860" s="3" t="s">
        <v>488</v>
      </c>
      <c r="J2860" s="3">
        <v>128.71209999999999</v>
      </c>
      <c r="K2860" s="3">
        <v>2137948</v>
      </c>
      <c r="L2860" s="3" t="s">
        <v>59</v>
      </c>
      <c r="M2860" s="3">
        <v>0</v>
      </c>
      <c r="N2860" s="3" t="s">
        <v>5440</v>
      </c>
      <c r="O2860" s="3" t="s">
        <v>24398</v>
      </c>
      <c r="P2860" s="8">
        <v>39814</v>
      </c>
      <c r="Q2860" s="3" t="s">
        <v>20264</v>
      </c>
      <c r="R2860" s="5" t="s">
        <v>24399</v>
      </c>
      <c r="S2860" s="3" t="s">
        <v>4474</v>
      </c>
      <c r="T2860" s="3" t="s">
        <v>486</v>
      </c>
      <c r="V2860" s="3">
        <v>59</v>
      </c>
      <c r="W2860" s="3">
        <v>42</v>
      </c>
      <c r="X2860" s="3">
        <v>127</v>
      </c>
      <c r="Y2860" s="3">
        <v>2858</v>
      </c>
      <c r="Z2860" s="3" t="s">
        <v>59</v>
      </c>
      <c r="AA2860" s="3">
        <v>10</v>
      </c>
      <c r="AB2860" s="3">
        <v>4</v>
      </c>
      <c r="AC2860" s="3">
        <v>2137948</v>
      </c>
      <c r="AD2860" s="3">
        <v>934777</v>
      </c>
      <c r="AE2860" s="3" t="s">
        <v>488</v>
      </c>
      <c r="AF2860" s="3">
        <v>17</v>
      </c>
      <c r="AG2860" s="3">
        <v>50</v>
      </c>
    </row>
    <row r="2861" spans="1:33" ht="15.75" customHeight="1" x14ac:dyDescent="0.15">
      <c r="A2861" s="3">
        <v>17945</v>
      </c>
      <c r="B2861" s="3">
        <v>2859</v>
      </c>
      <c r="C2861" s="3">
        <v>142</v>
      </c>
      <c r="D2861" s="3" t="s">
        <v>5442</v>
      </c>
      <c r="E2861" s="3" t="s">
        <v>24400</v>
      </c>
      <c r="F2861" s="3" t="s">
        <v>1620</v>
      </c>
      <c r="G2861" s="3" t="s">
        <v>412</v>
      </c>
      <c r="H2861" s="3" t="s">
        <v>742</v>
      </c>
      <c r="I2861" s="3" t="s">
        <v>742</v>
      </c>
      <c r="J2861" s="3">
        <v>128.6619</v>
      </c>
      <c r="K2861" s="3">
        <v>21668000</v>
      </c>
      <c r="L2861" s="3" t="s">
        <v>59</v>
      </c>
      <c r="M2861" s="3">
        <v>4</v>
      </c>
      <c r="N2861" s="3" t="s">
        <v>5442</v>
      </c>
      <c r="O2861" s="3" t="s">
        <v>24400</v>
      </c>
      <c r="P2861" s="3" t="s">
        <v>1063</v>
      </c>
      <c r="Q2861" s="3" t="s">
        <v>20266</v>
      </c>
      <c r="R2861" s="5" t="s">
        <v>24401</v>
      </c>
      <c r="S2861" s="3" t="s">
        <v>742</v>
      </c>
      <c r="T2861" s="3" t="s">
        <v>412</v>
      </c>
      <c r="V2861" s="3">
        <v>127</v>
      </c>
      <c r="W2861" s="3">
        <v>127</v>
      </c>
      <c r="X2861" s="3">
        <v>127</v>
      </c>
      <c r="Y2861" s="3">
        <v>2859</v>
      </c>
      <c r="Z2861" s="3" t="s">
        <v>59</v>
      </c>
      <c r="AA2861" s="3">
        <v>142</v>
      </c>
      <c r="AB2861" s="3">
        <v>33</v>
      </c>
      <c r="AC2861" s="3">
        <v>21668000</v>
      </c>
      <c r="AD2861" s="3">
        <v>9476000</v>
      </c>
      <c r="AE2861" s="3" t="s">
        <v>742</v>
      </c>
      <c r="AF2861" s="3">
        <v>17</v>
      </c>
      <c r="AG2861" s="3">
        <v>17</v>
      </c>
    </row>
    <row r="2862" spans="1:33" ht="15.75" customHeight="1" x14ac:dyDescent="0.15">
      <c r="A2862" s="3">
        <v>19952</v>
      </c>
      <c r="B2862" s="3">
        <v>2860</v>
      </c>
      <c r="C2862" s="3">
        <v>40</v>
      </c>
      <c r="D2862" s="3" t="s">
        <v>5460</v>
      </c>
      <c r="E2862" s="3" t="s">
        <v>24402</v>
      </c>
      <c r="F2862" s="3" t="s">
        <v>297</v>
      </c>
      <c r="G2862" s="3" t="s">
        <v>146</v>
      </c>
      <c r="H2862" s="3" t="s">
        <v>148</v>
      </c>
      <c r="I2862" s="3" t="s">
        <v>149</v>
      </c>
      <c r="J2862" s="3">
        <v>128.53280000000001</v>
      </c>
      <c r="K2862" s="3">
        <v>7143496</v>
      </c>
      <c r="L2862" s="3" t="s">
        <v>66</v>
      </c>
      <c r="M2862" s="3">
        <v>2</v>
      </c>
      <c r="N2862" s="3" t="s">
        <v>5460</v>
      </c>
      <c r="O2862" s="3" t="s">
        <v>24402</v>
      </c>
      <c r="P2862" s="3" t="s">
        <v>381</v>
      </c>
      <c r="Q2862" s="3" t="s">
        <v>20268</v>
      </c>
      <c r="R2862" s="5" t="s">
        <v>24403</v>
      </c>
      <c r="S2862" s="3" t="s">
        <v>148</v>
      </c>
      <c r="T2862" s="3" t="s">
        <v>146</v>
      </c>
      <c r="V2862" s="3">
        <v>70</v>
      </c>
      <c r="W2862" s="3">
        <v>0</v>
      </c>
      <c r="X2862" s="3">
        <v>127</v>
      </c>
      <c r="Y2862" s="3">
        <v>2860</v>
      </c>
      <c r="Z2862" s="3" t="s">
        <v>66</v>
      </c>
      <c r="AA2862" s="3">
        <v>40</v>
      </c>
      <c r="AB2862" s="3">
        <v>27</v>
      </c>
      <c r="AC2862" s="3">
        <v>7143496</v>
      </c>
      <c r="AD2862" s="3">
        <v>3125808</v>
      </c>
      <c r="AF2862" s="3">
        <v>9</v>
      </c>
      <c r="AG2862" s="3">
        <v>31</v>
      </c>
    </row>
    <row r="2863" spans="1:33" ht="15.75" customHeight="1" x14ac:dyDescent="0.15">
      <c r="A2863" s="3">
        <v>24055</v>
      </c>
      <c r="B2863" s="3">
        <v>2861</v>
      </c>
      <c r="C2863" s="3">
        <v>211</v>
      </c>
      <c r="D2863" s="3" t="s">
        <v>2409</v>
      </c>
      <c r="E2863" s="3" t="s">
        <v>24404</v>
      </c>
      <c r="F2863" s="3" t="s">
        <v>143</v>
      </c>
      <c r="G2863" s="3" t="s">
        <v>77</v>
      </c>
      <c r="H2863" s="3" t="s">
        <v>2413</v>
      </c>
      <c r="I2863" s="3" t="s">
        <v>79</v>
      </c>
      <c r="J2863" s="3">
        <v>128.51779999999999</v>
      </c>
      <c r="K2863" s="3">
        <v>40210000</v>
      </c>
      <c r="L2863" s="3" t="s">
        <v>101</v>
      </c>
      <c r="M2863" s="3">
        <v>1</v>
      </c>
      <c r="N2863" s="3" t="s">
        <v>2409</v>
      </c>
      <c r="O2863" s="3" t="s">
        <v>24404</v>
      </c>
      <c r="P2863" s="3" t="s">
        <v>381</v>
      </c>
      <c r="Q2863" s="3" t="s">
        <v>2411</v>
      </c>
      <c r="R2863" s="5" t="s">
        <v>24405</v>
      </c>
      <c r="S2863" s="3" t="s">
        <v>2413</v>
      </c>
      <c r="T2863" s="3" t="s">
        <v>77</v>
      </c>
      <c r="V2863" s="3">
        <v>101</v>
      </c>
      <c r="W2863" s="3">
        <v>97</v>
      </c>
      <c r="X2863" s="3">
        <v>127</v>
      </c>
      <c r="Y2863" s="3">
        <v>2861</v>
      </c>
      <c r="Z2863" s="3" t="s">
        <v>101</v>
      </c>
      <c r="AA2863" s="3">
        <v>211</v>
      </c>
      <c r="AB2863" s="3">
        <v>109</v>
      </c>
      <c r="AC2863" s="3">
        <v>40210000</v>
      </c>
      <c r="AD2863" s="3">
        <v>17596000</v>
      </c>
      <c r="AE2863" s="3" t="s">
        <v>79</v>
      </c>
      <c r="AF2863" s="3">
        <v>10</v>
      </c>
      <c r="AG2863" s="3">
        <v>6</v>
      </c>
    </row>
    <row r="2864" spans="1:33" ht="15.75" customHeight="1" x14ac:dyDescent="0.15">
      <c r="A2864" s="3">
        <v>19736</v>
      </c>
      <c r="B2864" s="3">
        <v>2862</v>
      </c>
      <c r="C2864" s="3">
        <v>31</v>
      </c>
      <c r="D2864" s="3" t="s">
        <v>5472</v>
      </c>
      <c r="E2864" s="3" t="s">
        <v>24406</v>
      </c>
      <c r="F2864" s="3" t="s">
        <v>1072</v>
      </c>
      <c r="G2864" s="3" t="s">
        <v>575</v>
      </c>
      <c r="H2864" s="3" t="s">
        <v>1375</v>
      </c>
      <c r="I2864" s="3" t="s">
        <v>1375</v>
      </c>
      <c r="J2864" s="3">
        <v>128.52420000000001</v>
      </c>
      <c r="K2864" s="3">
        <v>4848216</v>
      </c>
      <c r="L2864" s="3" t="s">
        <v>59</v>
      </c>
      <c r="M2864" s="3">
        <v>3</v>
      </c>
      <c r="N2864" s="3" t="s">
        <v>5472</v>
      </c>
      <c r="O2864" s="3" t="s">
        <v>24406</v>
      </c>
      <c r="P2864" s="3" t="s">
        <v>179</v>
      </c>
      <c r="Q2864" s="3" t="s">
        <v>20271</v>
      </c>
      <c r="R2864" s="5" t="s">
        <v>24407</v>
      </c>
      <c r="S2864" s="3" t="s">
        <v>1375</v>
      </c>
      <c r="T2864" s="3" t="s">
        <v>575</v>
      </c>
      <c r="V2864" s="3">
        <v>65</v>
      </c>
      <c r="W2864" s="3">
        <v>55</v>
      </c>
      <c r="X2864" s="3">
        <v>127</v>
      </c>
      <c r="Y2864" s="3">
        <v>2862</v>
      </c>
      <c r="Z2864" s="3" t="s">
        <v>59</v>
      </c>
      <c r="AA2864" s="3">
        <v>31</v>
      </c>
      <c r="AB2864" s="3">
        <v>25</v>
      </c>
      <c r="AC2864" s="3">
        <v>4848216</v>
      </c>
      <c r="AD2864" s="3">
        <v>2121533</v>
      </c>
      <c r="AE2864" s="3" t="s">
        <v>1375</v>
      </c>
      <c r="AF2864" s="3">
        <v>17</v>
      </c>
      <c r="AG2864" s="3">
        <v>23</v>
      </c>
    </row>
    <row r="2865" spans="1:33" ht="15.75" customHeight="1" x14ac:dyDescent="0.15">
      <c r="A2865" s="3">
        <v>21870</v>
      </c>
      <c r="B2865" s="3">
        <v>2863</v>
      </c>
      <c r="C2865" s="3">
        <v>700</v>
      </c>
      <c r="D2865" s="3" t="s">
        <v>5476</v>
      </c>
      <c r="E2865" s="3" t="s">
        <v>24408</v>
      </c>
      <c r="F2865" s="3" t="s">
        <v>4372</v>
      </c>
      <c r="G2865" s="3" t="s">
        <v>806</v>
      </c>
      <c r="H2865" s="3" t="s">
        <v>14480</v>
      </c>
      <c r="I2865" s="3" t="s">
        <v>20275</v>
      </c>
      <c r="J2865" s="3">
        <v>128.50319999999999</v>
      </c>
      <c r="K2865" s="3">
        <v>211009000</v>
      </c>
      <c r="L2865" s="3" t="s">
        <v>101</v>
      </c>
      <c r="M2865" s="3">
        <v>6</v>
      </c>
      <c r="N2865" s="3" t="s">
        <v>5476</v>
      </c>
      <c r="O2865" s="3" t="s">
        <v>24408</v>
      </c>
      <c r="P2865" s="3" t="s">
        <v>4433</v>
      </c>
      <c r="Q2865" s="3" t="s">
        <v>20273</v>
      </c>
      <c r="R2865" s="5" t="s">
        <v>24409</v>
      </c>
      <c r="S2865" s="3" t="s">
        <v>14480</v>
      </c>
      <c r="T2865" s="3" t="s">
        <v>806</v>
      </c>
      <c r="V2865" s="3">
        <v>12</v>
      </c>
      <c r="W2865" s="3">
        <v>0</v>
      </c>
      <c r="X2865" s="3">
        <v>127</v>
      </c>
      <c r="Y2865" s="3">
        <v>2863</v>
      </c>
      <c r="Z2865" s="3" t="s">
        <v>101</v>
      </c>
      <c r="AA2865" s="3">
        <v>700</v>
      </c>
      <c r="AB2865" s="3">
        <v>200</v>
      </c>
      <c r="AC2865" s="3">
        <v>211009000</v>
      </c>
      <c r="AD2865" s="3">
        <v>92344000</v>
      </c>
      <c r="AF2865" s="3">
        <v>10</v>
      </c>
      <c r="AG2865" s="3">
        <v>88</v>
      </c>
    </row>
    <row r="2866" spans="1:33" ht="15.75" customHeight="1" x14ac:dyDescent="0.15">
      <c r="A2866" s="3">
        <v>431</v>
      </c>
      <c r="B2866" s="3">
        <v>2864</v>
      </c>
      <c r="C2866" s="3">
        <v>107</v>
      </c>
      <c r="D2866" s="3" t="s">
        <v>5478</v>
      </c>
      <c r="E2866" s="3" t="s">
        <v>24410</v>
      </c>
      <c r="F2866" s="3" t="s">
        <v>1072</v>
      </c>
      <c r="G2866" s="3" t="s">
        <v>575</v>
      </c>
      <c r="H2866" s="3" t="s">
        <v>1375</v>
      </c>
      <c r="I2866" s="3" t="s">
        <v>1375</v>
      </c>
      <c r="J2866" s="3">
        <v>128.44479999999999</v>
      </c>
      <c r="K2866" s="3">
        <v>13062032</v>
      </c>
      <c r="L2866" s="3" t="s">
        <v>221</v>
      </c>
      <c r="M2866" s="3">
        <v>5</v>
      </c>
      <c r="N2866" s="3" t="s">
        <v>5478</v>
      </c>
      <c r="O2866" s="3" t="s">
        <v>24410</v>
      </c>
      <c r="P2866" s="3" t="s">
        <v>835</v>
      </c>
      <c r="Q2866" s="3" t="s">
        <v>20276</v>
      </c>
      <c r="R2866" s="5" t="s">
        <v>24411</v>
      </c>
      <c r="S2866" s="3" t="s">
        <v>1375</v>
      </c>
      <c r="T2866" s="3" t="s">
        <v>575</v>
      </c>
      <c r="V2866" s="3">
        <v>66</v>
      </c>
      <c r="W2866" s="3">
        <v>56</v>
      </c>
      <c r="X2866" s="3">
        <v>127</v>
      </c>
      <c r="Y2866" s="3">
        <v>2864</v>
      </c>
      <c r="Z2866" s="3" t="s">
        <v>221</v>
      </c>
      <c r="AA2866" s="3">
        <v>107</v>
      </c>
      <c r="AB2866" s="3">
        <v>37</v>
      </c>
      <c r="AC2866" s="3">
        <v>13062032</v>
      </c>
      <c r="AD2866" s="3">
        <v>5717807</v>
      </c>
      <c r="AE2866" s="3" t="s">
        <v>1375</v>
      </c>
      <c r="AF2866" s="3">
        <v>2</v>
      </c>
      <c r="AG2866" s="3">
        <v>23</v>
      </c>
    </row>
    <row r="2867" spans="1:33" ht="15.75" customHeight="1" x14ac:dyDescent="0.15">
      <c r="A2867" s="3">
        <v>22602</v>
      </c>
      <c r="B2867" s="3">
        <v>2865</v>
      </c>
      <c r="C2867" s="3">
        <v>125</v>
      </c>
      <c r="D2867" s="3" t="s">
        <v>5480</v>
      </c>
      <c r="E2867" s="3" t="s">
        <v>24412</v>
      </c>
      <c r="F2867" s="3" t="s">
        <v>143</v>
      </c>
      <c r="G2867" s="3" t="s">
        <v>77</v>
      </c>
      <c r="H2867" s="3" t="s">
        <v>8590</v>
      </c>
      <c r="I2867" s="3" t="s">
        <v>8563</v>
      </c>
      <c r="J2867" s="3">
        <v>128.42060000000001</v>
      </c>
      <c r="K2867" s="3">
        <v>31468183</v>
      </c>
      <c r="L2867" s="3" t="s">
        <v>364</v>
      </c>
      <c r="M2867" s="3">
        <v>2</v>
      </c>
      <c r="N2867" s="3" t="s">
        <v>5480</v>
      </c>
      <c r="O2867" s="3" t="s">
        <v>24412</v>
      </c>
      <c r="P2867" s="3" t="s">
        <v>8588</v>
      </c>
      <c r="Q2867" s="3" t="s">
        <v>8585</v>
      </c>
      <c r="R2867" s="5" t="s">
        <v>24413</v>
      </c>
      <c r="S2867" s="3" t="s">
        <v>8590</v>
      </c>
      <c r="T2867" s="3" t="s">
        <v>77</v>
      </c>
      <c r="V2867" s="3">
        <v>102</v>
      </c>
      <c r="W2867" s="3">
        <v>0</v>
      </c>
      <c r="X2867" s="3">
        <v>123</v>
      </c>
      <c r="Y2867" s="3">
        <v>2865</v>
      </c>
      <c r="Z2867" s="3" t="s">
        <v>364</v>
      </c>
      <c r="AA2867" s="3">
        <v>125</v>
      </c>
      <c r="AB2867" s="3">
        <v>81</v>
      </c>
      <c r="AC2867" s="3">
        <v>31468183</v>
      </c>
      <c r="AD2867" s="3">
        <v>13776418</v>
      </c>
      <c r="AF2867" s="3">
        <v>20</v>
      </c>
      <c r="AG2867" s="3">
        <v>109</v>
      </c>
    </row>
    <row r="2868" spans="1:33" ht="15.75" customHeight="1" x14ac:dyDescent="0.15">
      <c r="A2868" s="3">
        <v>22322</v>
      </c>
      <c r="B2868" s="3">
        <v>2866</v>
      </c>
      <c r="C2868" s="3">
        <v>63</v>
      </c>
      <c r="D2868" s="3" t="s">
        <v>5482</v>
      </c>
      <c r="E2868" s="3" t="s">
        <v>24414</v>
      </c>
      <c r="F2868" s="3" t="s">
        <v>4272</v>
      </c>
      <c r="G2868" s="3" t="s">
        <v>780</v>
      </c>
      <c r="H2868" s="3" t="s">
        <v>4411</v>
      </c>
      <c r="I2868" s="3" t="s">
        <v>5445</v>
      </c>
      <c r="J2868" s="3">
        <v>128.23740000000001</v>
      </c>
      <c r="K2868" s="3">
        <v>9929555</v>
      </c>
      <c r="L2868" s="3" t="s">
        <v>221</v>
      </c>
      <c r="M2868" s="3">
        <v>5</v>
      </c>
      <c r="N2868" s="3" t="s">
        <v>5482</v>
      </c>
      <c r="O2868" s="3" t="s">
        <v>24414</v>
      </c>
      <c r="P2868" s="3" t="s">
        <v>1107</v>
      </c>
      <c r="Q2868" s="3" t="s">
        <v>20280</v>
      </c>
      <c r="R2868" s="5" t="s">
        <v>24415</v>
      </c>
      <c r="S2868" s="3" t="s">
        <v>4411</v>
      </c>
      <c r="T2868" s="3" t="s">
        <v>780</v>
      </c>
      <c r="V2868" s="3">
        <v>18</v>
      </c>
      <c r="W2868" s="3">
        <v>0</v>
      </c>
      <c r="X2868" s="3">
        <v>127</v>
      </c>
      <c r="Y2868" s="3">
        <v>2866</v>
      </c>
      <c r="Z2868" s="3" t="s">
        <v>221</v>
      </c>
      <c r="AA2868" s="3">
        <v>63</v>
      </c>
      <c r="AB2868" s="3">
        <v>40</v>
      </c>
      <c r="AC2868" s="3">
        <v>9929555</v>
      </c>
      <c r="AD2868" s="3">
        <v>4350539</v>
      </c>
      <c r="AF2868" s="3">
        <v>2</v>
      </c>
      <c r="AG2868" s="3">
        <v>978</v>
      </c>
    </row>
    <row r="2869" spans="1:33" ht="15.75" customHeight="1" x14ac:dyDescent="0.15">
      <c r="A2869" s="3">
        <v>25540</v>
      </c>
      <c r="B2869" s="3">
        <v>2867</v>
      </c>
      <c r="C2869" s="3">
        <v>14</v>
      </c>
      <c r="D2869" s="3" t="s">
        <v>5484</v>
      </c>
      <c r="E2869" s="3" t="s">
        <v>24416</v>
      </c>
      <c r="F2869" s="3" t="s">
        <v>297</v>
      </c>
      <c r="G2869" s="3" t="s">
        <v>146</v>
      </c>
      <c r="H2869" s="3" t="s">
        <v>10342</v>
      </c>
      <c r="I2869" s="3" t="s">
        <v>2725</v>
      </c>
      <c r="J2869" s="3">
        <v>128.18039999999999</v>
      </c>
      <c r="K2869" s="3">
        <v>4112064</v>
      </c>
      <c r="L2869" s="3" t="s">
        <v>101</v>
      </c>
      <c r="M2869" s="3">
        <v>0</v>
      </c>
      <c r="N2869" s="3" t="s">
        <v>5484</v>
      </c>
      <c r="O2869" s="3" t="s">
        <v>24416</v>
      </c>
      <c r="P2869" s="8">
        <v>36892</v>
      </c>
      <c r="Q2869" s="3" t="s">
        <v>20282</v>
      </c>
      <c r="R2869" s="5" t="s">
        <v>24417</v>
      </c>
      <c r="S2869" s="3" t="s">
        <v>10342</v>
      </c>
      <c r="T2869" s="3" t="s">
        <v>146</v>
      </c>
      <c r="V2869" s="3">
        <v>71</v>
      </c>
      <c r="X2869" s="3">
        <v>127</v>
      </c>
      <c r="Y2869" s="3">
        <v>2867</v>
      </c>
      <c r="Z2869" s="3" t="s">
        <v>101</v>
      </c>
      <c r="AA2869" s="3">
        <v>14</v>
      </c>
      <c r="AB2869" s="3">
        <v>5</v>
      </c>
      <c r="AC2869" s="3">
        <v>4112064</v>
      </c>
      <c r="AD2869" s="3">
        <v>1802111</v>
      </c>
      <c r="AE2869" s="3" t="s">
        <v>2725</v>
      </c>
      <c r="AF2869" s="3">
        <v>10</v>
      </c>
      <c r="AG2869" s="3">
        <v>30</v>
      </c>
    </row>
    <row r="2870" spans="1:33" ht="15.75" customHeight="1" x14ac:dyDescent="0.15">
      <c r="A2870" s="3">
        <v>4007</v>
      </c>
      <c r="B2870" s="3">
        <v>2868</v>
      </c>
      <c r="C2870" s="3">
        <v>230</v>
      </c>
      <c r="D2870" s="3" t="s">
        <v>5503</v>
      </c>
      <c r="E2870" s="3" t="s">
        <v>24418</v>
      </c>
      <c r="F2870" s="3" t="s">
        <v>331</v>
      </c>
      <c r="G2870" s="3" t="s">
        <v>167</v>
      </c>
      <c r="H2870" s="3" t="s">
        <v>14489</v>
      </c>
      <c r="I2870" s="3" t="s">
        <v>271</v>
      </c>
      <c r="J2870" s="3">
        <v>128.16630000000001</v>
      </c>
      <c r="K2870" s="3">
        <v>7166609</v>
      </c>
      <c r="L2870" s="3" t="s">
        <v>600</v>
      </c>
      <c r="M2870" s="3">
        <v>7</v>
      </c>
      <c r="N2870" s="3" t="s">
        <v>5503</v>
      </c>
      <c r="O2870" s="3" t="s">
        <v>24418</v>
      </c>
      <c r="P2870" s="3" t="s">
        <v>541</v>
      </c>
      <c r="Q2870" s="3" t="s">
        <v>20284</v>
      </c>
      <c r="R2870" s="5" t="s">
        <v>24419</v>
      </c>
      <c r="S2870" s="3" t="s">
        <v>14489</v>
      </c>
      <c r="T2870" s="3" t="s">
        <v>167</v>
      </c>
      <c r="V2870" s="3">
        <v>127</v>
      </c>
      <c r="W2870" s="3">
        <v>39</v>
      </c>
      <c r="X2870" s="3">
        <v>45</v>
      </c>
      <c r="Y2870" s="3">
        <v>2868</v>
      </c>
      <c r="Z2870" s="3" t="s">
        <v>600</v>
      </c>
      <c r="AA2870" s="3">
        <v>230</v>
      </c>
      <c r="AB2870" s="3">
        <v>190</v>
      </c>
      <c r="AC2870" s="3">
        <v>7166609</v>
      </c>
      <c r="AD2870" s="3">
        <v>3140958</v>
      </c>
      <c r="AE2870" s="3" t="s">
        <v>271</v>
      </c>
      <c r="AF2870" s="3">
        <v>13</v>
      </c>
      <c r="AG2870" s="3">
        <v>7</v>
      </c>
    </row>
    <row r="2871" spans="1:33" ht="15.75" customHeight="1" x14ac:dyDescent="0.15">
      <c r="A2871" s="3">
        <v>18284</v>
      </c>
      <c r="B2871" s="3">
        <v>2869</v>
      </c>
      <c r="C2871" s="3">
        <v>1476</v>
      </c>
      <c r="D2871" s="3" t="s">
        <v>5508</v>
      </c>
      <c r="E2871" s="3" t="s">
        <v>24420</v>
      </c>
      <c r="F2871" s="3" t="s">
        <v>931</v>
      </c>
      <c r="G2871" s="3" t="s">
        <v>378</v>
      </c>
      <c r="H2871" s="3" t="s">
        <v>14493</v>
      </c>
      <c r="I2871" s="15"/>
      <c r="J2871" s="3">
        <v>128.1251</v>
      </c>
      <c r="K2871" s="3">
        <v>671930112</v>
      </c>
      <c r="L2871" s="3" t="s">
        <v>75</v>
      </c>
      <c r="M2871" s="3">
        <v>4</v>
      </c>
      <c r="N2871" s="3" t="s">
        <v>5508</v>
      </c>
      <c r="O2871" s="3" t="s">
        <v>24420</v>
      </c>
      <c r="P2871" s="3" t="s">
        <v>6091</v>
      </c>
      <c r="Q2871" s="3" t="s">
        <v>20286</v>
      </c>
      <c r="R2871" s="5" t="s">
        <v>24421</v>
      </c>
      <c r="S2871" s="3" t="s">
        <v>14493</v>
      </c>
      <c r="T2871" s="3" t="s">
        <v>378</v>
      </c>
      <c r="V2871" s="3">
        <v>38</v>
      </c>
      <c r="W2871" s="3">
        <v>0</v>
      </c>
      <c r="X2871" s="3">
        <v>71</v>
      </c>
      <c r="Y2871" s="3">
        <v>2869</v>
      </c>
      <c r="Z2871" s="3" t="s">
        <v>75</v>
      </c>
      <c r="AA2871" s="3">
        <v>1476</v>
      </c>
      <c r="AB2871" s="3">
        <v>1638</v>
      </c>
      <c r="AC2871" s="3">
        <v>671930112</v>
      </c>
      <c r="AD2871" s="3">
        <v>294544631</v>
      </c>
      <c r="AF2871" s="3">
        <v>14</v>
      </c>
      <c r="AG2871" s="3">
        <v>373</v>
      </c>
    </row>
    <row r="2872" spans="1:33" ht="15.75" customHeight="1" x14ac:dyDescent="0.15">
      <c r="A2872" s="3">
        <v>24435</v>
      </c>
      <c r="B2872" s="3">
        <v>2870</v>
      </c>
      <c r="C2872" s="3">
        <v>48</v>
      </c>
      <c r="D2872" s="3" t="s">
        <v>5522</v>
      </c>
      <c r="E2872" s="3" t="s">
        <v>24422</v>
      </c>
      <c r="F2872" s="3" t="s">
        <v>36</v>
      </c>
      <c r="G2872" s="3" t="s">
        <v>37</v>
      </c>
      <c r="H2872" s="3" t="s">
        <v>2190</v>
      </c>
      <c r="I2872" s="3" t="s">
        <v>39</v>
      </c>
      <c r="J2872" s="3">
        <v>127.9517</v>
      </c>
      <c r="K2872" s="3">
        <v>10590720</v>
      </c>
      <c r="L2872" s="3" t="s">
        <v>538</v>
      </c>
      <c r="M2872" s="3">
        <v>1</v>
      </c>
      <c r="N2872" s="3" t="s">
        <v>5522</v>
      </c>
      <c r="O2872" s="3" t="s">
        <v>24422</v>
      </c>
      <c r="P2872" s="3" t="s">
        <v>987</v>
      </c>
      <c r="Q2872" s="3" t="s">
        <v>11741</v>
      </c>
      <c r="R2872" s="5" t="s">
        <v>24423</v>
      </c>
      <c r="S2872" s="3" t="s">
        <v>2190</v>
      </c>
      <c r="T2872" s="3" t="s">
        <v>37</v>
      </c>
      <c r="V2872" s="3">
        <v>127</v>
      </c>
      <c r="W2872" s="3">
        <v>127</v>
      </c>
      <c r="X2872" s="3">
        <v>92</v>
      </c>
      <c r="Y2872" s="3">
        <v>2870</v>
      </c>
      <c r="Z2872" s="3" t="s">
        <v>538</v>
      </c>
      <c r="AA2872" s="3">
        <v>48</v>
      </c>
      <c r="AB2872" s="3">
        <v>25</v>
      </c>
      <c r="AC2872" s="3">
        <v>10590720</v>
      </c>
      <c r="AD2872" s="3">
        <v>4646037</v>
      </c>
      <c r="AE2872" s="3" t="s">
        <v>39</v>
      </c>
      <c r="AF2872" s="3">
        <v>3</v>
      </c>
      <c r="AG2872" s="3">
        <v>2</v>
      </c>
    </row>
    <row r="2873" spans="1:33" ht="15.75" customHeight="1" x14ac:dyDescent="0.15">
      <c r="A2873" s="3">
        <v>1050</v>
      </c>
      <c r="B2873" s="3">
        <v>2871</v>
      </c>
      <c r="C2873" s="3">
        <v>284</v>
      </c>
      <c r="D2873" s="3" t="s">
        <v>5524</v>
      </c>
      <c r="E2873" s="3" t="s">
        <v>24424</v>
      </c>
      <c r="F2873" s="3" t="s">
        <v>3068</v>
      </c>
      <c r="G2873" s="3" t="s">
        <v>606</v>
      </c>
      <c r="H2873" s="3" t="s">
        <v>1343</v>
      </c>
      <c r="I2873" s="3" t="s">
        <v>1343</v>
      </c>
      <c r="J2873" s="3">
        <v>127.9228</v>
      </c>
      <c r="K2873" s="3">
        <v>30942763</v>
      </c>
      <c r="L2873" s="3" t="s">
        <v>59</v>
      </c>
      <c r="M2873" s="3">
        <v>6</v>
      </c>
      <c r="N2873" s="3" t="s">
        <v>5524</v>
      </c>
      <c r="O2873" s="3" t="s">
        <v>24424</v>
      </c>
      <c r="P2873" s="3" t="s">
        <v>104</v>
      </c>
      <c r="Q2873" s="3" t="s">
        <v>20288</v>
      </c>
      <c r="R2873" s="5" t="s">
        <v>24425</v>
      </c>
      <c r="S2873" s="3" t="s">
        <v>1343</v>
      </c>
      <c r="T2873" s="3" t="s">
        <v>606</v>
      </c>
      <c r="V2873" s="3">
        <v>62</v>
      </c>
      <c r="W2873" s="3">
        <v>34</v>
      </c>
      <c r="X2873" s="3">
        <v>127</v>
      </c>
      <c r="Y2873" s="3">
        <v>2871</v>
      </c>
      <c r="Z2873" s="3" t="s">
        <v>59</v>
      </c>
      <c r="AA2873" s="3">
        <v>284</v>
      </c>
      <c r="AB2873" s="3">
        <v>42</v>
      </c>
      <c r="AC2873" s="3">
        <v>30942763</v>
      </c>
      <c r="AD2873" s="3">
        <v>13575983</v>
      </c>
      <c r="AE2873" s="3" t="s">
        <v>1343</v>
      </c>
      <c r="AF2873" s="3">
        <v>17</v>
      </c>
      <c r="AG2873" s="3">
        <v>12</v>
      </c>
    </row>
    <row r="2874" spans="1:33" ht="15.75" customHeight="1" x14ac:dyDescent="0.15">
      <c r="A2874" s="3">
        <v>21971</v>
      </c>
      <c r="B2874" s="3">
        <v>2872</v>
      </c>
      <c r="C2874" s="3">
        <v>27</v>
      </c>
      <c r="D2874" s="3" t="s">
        <v>5528</v>
      </c>
      <c r="E2874" s="3" t="s">
        <v>24426</v>
      </c>
      <c r="F2874" s="3" t="s">
        <v>475</v>
      </c>
      <c r="G2874" s="3" t="s">
        <v>277</v>
      </c>
      <c r="H2874" s="3" t="s">
        <v>475</v>
      </c>
      <c r="I2874" s="3" t="s">
        <v>203</v>
      </c>
      <c r="J2874" s="3">
        <v>127.8794</v>
      </c>
      <c r="K2874" s="3">
        <v>4761566</v>
      </c>
      <c r="L2874" s="3" t="s">
        <v>101</v>
      </c>
      <c r="M2874" s="3">
        <v>2</v>
      </c>
      <c r="N2874" s="3" t="s">
        <v>5528</v>
      </c>
      <c r="O2874" s="3" t="s">
        <v>24426</v>
      </c>
      <c r="P2874" s="3" t="s">
        <v>381</v>
      </c>
      <c r="Q2874" s="3" t="s">
        <v>7740</v>
      </c>
      <c r="R2874" s="5" t="s">
        <v>24427</v>
      </c>
      <c r="S2874" s="3" t="s">
        <v>475</v>
      </c>
      <c r="T2874" s="3" t="s">
        <v>277</v>
      </c>
      <c r="V2874" s="3">
        <v>127</v>
      </c>
      <c r="W2874" s="3">
        <v>127</v>
      </c>
      <c r="X2874" s="3">
        <v>127</v>
      </c>
      <c r="Y2874" s="3">
        <v>2872</v>
      </c>
      <c r="Z2874" s="3" t="s">
        <v>101</v>
      </c>
      <c r="AA2874" s="3">
        <v>27</v>
      </c>
      <c r="AB2874" s="3">
        <v>9</v>
      </c>
      <c r="AC2874" s="3">
        <v>4761566</v>
      </c>
      <c r="AD2874" s="3">
        <v>2089511</v>
      </c>
      <c r="AE2874" s="3" t="s">
        <v>203</v>
      </c>
      <c r="AF2874" s="3">
        <v>10</v>
      </c>
      <c r="AG2874" s="3">
        <v>9</v>
      </c>
    </row>
    <row r="2875" spans="1:33" ht="15.75" customHeight="1" x14ac:dyDescent="0.15">
      <c r="A2875" s="3">
        <v>4685</v>
      </c>
      <c r="B2875" s="3">
        <v>2873</v>
      </c>
      <c r="C2875" s="3">
        <v>68</v>
      </c>
      <c r="D2875" s="3" t="s">
        <v>5531</v>
      </c>
      <c r="E2875" s="3" t="s">
        <v>24428</v>
      </c>
      <c r="F2875" s="3" t="s">
        <v>6874</v>
      </c>
      <c r="G2875" s="3" t="s">
        <v>621</v>
      </c>
      <c r="H2875" s="3" t="s">
        <v>6406</v>
      </c>
      <c r="I2875" s="3" t="s">
        <v>6725</v>
      </c>
      <c r="J2875" s="3">
        <v>127.83880000000001</v>
      </c>
      <c r="K2875" s="3">
        <v>16079374</v>
      </c>
      <c r="L2875" s="3" t="s">
        <v>162</v>
      </c>
      <c r="M2875" s="3">
        <v>4</v>
      </c>
      <c r="N2875" s="3" t="s">
        <v>5531</v>
      </c>
      <c r="O2875" s="3" t="s">
        <v>24428</v>
      </c>
      <c r="P2875" s="3" t="s">
        <v>690</v>
      </c>
      <c r="Q2875" s="3" t="s">
        <v>20292</v>
      </c>
      <c r="R2875" s="5" t="s">
        <v>24429</v>
      </c>
      <c r="S2875" s="3" t="s">
        <v>6406</v>
      </c>
      <c r="T2875" s="3" t="s">
        <v>621</v>
      </c>
      <c r="V2875" s="3">
        <v>44</v>
      </c>
      <c r="W2875" s="3">
        <v>0</v>
      </c>
      <c r="X2875" s="3">
        <v>127</v>
      </c>
      <c r="Y2875" s="3">
        <v>2873</v>
      </c>
      <c r="Z2875" s="3" t="s">
        <v>162</v>
      </c>
      <c r="AA2875" s="3">
        <v>68</v>
      </c>
      <c r="AB2875" s="3">
        <v>38</v>
      </c>
      <c r="AC2875" s="3">
        <v>16079374</v>
      </c>
      <c r="AD2875" s="3">
        <v>7057347</v>
      </c>
      <c r="AF2875" s="3">
        <v>8</v>
      </c>
      <c r="AG2875" s="3">
        <v>99</v>
      </c>
    </row>
    <row r="2876" spans="1:33" ht="15.75" customHeight="1" x14ac:dyDescent="0.15">
      <c r="A2876" s="3">
        <v>19919</v>
      </c>
      <c r="B2876" s="3">
        <v>2874</v>
      </c>
      <c r="C2876" s="3">
        <v>288</v>
      </c>
      <c r="D2876" s="3" t="s">
        <v>5247</v>
      </c>
      <c r="E2876" s="3" t="s">
        <v>24430</v>
      </c>
      <c r="F2876" s="3" t="s">
        <v>36</v>
      </c>
      <c r="G2876" s="3" t="s">
        <v>37</v>
      </c>
      <c r="H2876" s="3" t="s">
        <v>89</v>
      </c>
      <c r="I2876" s="3" t="s">
        <v>89</v>
      </c>
      <c r="J2876" s="3">
        <v>127.81910000000001</v>
      </c>
      <c r="K2876" s="3">
        <v>28339898</v>
      </c>
      <c r="L2876" s="3" t="s">
        <v>50</v>
      </c>
      <c r="M2876" s="3">
        <v>3</v>
      </c>
      <c r="N2876" s="3" t="s">
        <v>5247</v>
      </c>
      <c r="O2876" s="3" t="s">
        <v>24430</v>
      </c>
      <c r="P2876" s="3" t="s">
        <v>835</v>
      </c>
      <c r="Q2876" s="3" t="s">
        <v>5249</v>
      </c>
      <c r="R2876" s="5" t="s">
        <v>24431</v>
      </c>
      <c r="S2876" s="3" t="s">
        <v>89</v>
      </c>
      <c r="T2876" s="3" t="s">
        <v>37</v>
      </c>
      <c r="V2876" s="3">
        <v>127</v>
      </c>
      <c r="W2876" s="3">
        <v>107</v>
      </c>
      <c r="X2876" s="3">
        <v>86</v>
      </c>
      <c r="Y2876" s="3">
        <v>2874</v>
      </c>
      <c r="Z2876" s="3" t="s">
        <v>50</v>
      </c>
      <c r="AA2876" s="3">
        <v>288</v>
      </c>
      <c r="AB2876" s="3">
        <v>135</v>
      </c>
      <c r="AC2876" s="3">
        <v>28339898</v>
      </c>
      <c r="AD2876" s="3">
        <v>12439649</v>
      </c>
      <c r="AE2876" s="3" t="s">
        <v>89</v>
      </c>
      <c r="AF2876" s="3">
        <v>11</v>
      </c>
      <c r="AG2876" s="3">
        <v>4</v>
      </c>
    </row>
    <row r="2877" spans="1:33" ht="15.75" customHeight="1" x14ac:dyDescent="0.15">
      <c r="A2877" s="3">
        <v>25906</v>
      </c>
      <c r="B2877" s="3">
        <v>2875</v>
      </c>
      <c r="C2877" s="3">
        <v>38</v>
      </c>
      <c r="D2877" s="3" t="s">
        <v>5554</v>
      </c>
      <c r="E2877" s="3" t="s">
        <v>24432</v>
      </c>
      <c r="F2877" s="3" t="s">
        <v>269</v>
      </c>
      <c r="G2877" s="3" t="s">
        <v>133</v>
      </c>
      <c r="H2877" s="3" t="s">
        <v>1963</v>
      </c>
      <c r="I2877" s="3" t="s">
        <v>1963</v>
      </c>
      <c r="J2877" s="3">
        <v>127.63379999999999</v>
      </c>
      <c r="K2877" s="3">
        <v>6965448</v>
      </c>
      <c r="L2877" s="3" t="s">
        <v>40</v>
      </c>
      <c r="M2877" s="3">
        <v>0</v>
      </c>
      <c r="N2877" s="3" t="s">
        <v>5554</v>
      </c>
      <c r="O2877" s="3" t="s">
        <v>24432</v>
      </c>
      <c r="P2877" s="8">
        <v>37987</v>
      </c>
      <c r="Q2877" s="3" t="s">
        <v>20295</v>
      </c>
      <c r="R2877" s="5" t="s">
        <v>24433</v>
      </c>
      <c r="S2877" s="3" t="s">
        <v>1963</v>
      </c>
      <c r="T2877" s="3" t="s">
        <v>133</v>
      </c>
      <c r="V2877" s="3">
        <v>84</v>
      </c>
      <c r="W2877" s="3">
        <v>29</v>
      </c>
      <c r="X2877" s="3">
        <v>127</v>
      </c>
      <c r="Y2877" s="3">
        <v>2875</v>
      </c>
      <c r="Z2877" s="3" t="s">
        <v>40</v>
      </c>
      <c r="AA2877" s="3">
        <v>38</v>
      </c>
      <c r="AB2877" s="3">
        <v>17</v>
      </c>
      <c r="AC2877" s="3">
        <v>6965448</v>
      </c>
      <c r="AD2877" s="3">
        <v>3059936</v>
      </c>
      <c r="AE2877" s="3" t="s">
        <v>1963</v>
      </c>
      <c r="AF2877" s="3">
        <v>4</v>
      </c>
      <c r="AG2877" s="3">
        <v>43</v>
      </c>
    </row>
    <row r="2878" spans="1:33" ht="15.75" customHeight="1" x14ac:dyDescent="0.15">
      <c r="A2878" s="3">
        <v>12714</v>
      </c>
      <c r="B2878" s="3">
        <v>2876</v>
      </c>
      <c r="C2878" s="3">
        <v>49</v>
      </c>
      <c r="D2878" s="3" t="s">
        <v>5568</v>
      </c>
      <c r="E2878" s="3" t="s">
        <v>24434</v>
      </c>
      <c r="F2878" s="3" t="s">
        <v>931</v>
      </c>
      <c r="G2878" s="3" t="s">
        <v>378</v>
      </c>
      <c r="H2878" s="3" t="s">
        <v>1366</v>
      </c>
      <c r="I2878" s="3" t="s">
        <v>1367</v>
      </c>
      <c r="J2878" s="3">
        <v>127.6001</v>
      </c>
      <c r="K2878" s="3">
        <v>10995000</v>
      </c>
      <c r="L2878" s="3" t="s">
        <v>162</v>
      </c>
      <c r="M2878" s="3">
        <v>4</v>
      </c>
      <c r="N2878" s="3" t="s">
        <v>5568</v>
      </c>
      <c r="O2878" s="3" t="s">
        <v>24434</v>
      </c>
      <c r="P2878" s="3" t="s">
        <v>1107</v>
      </c>
      <c r="Q2878" s="3" t="s">
        <v>20297</v>
      </c>
      <c r="R2878" s="5" t="s">
        <v>24435</v>
      </c>
      <c r="S2878" s="3" t="s">
        <v>1366</v>
      </c>
      <c r="T2878" s="3" t="s">
        <v>378</v>
      </c>
      <c r="V2878" s="3">
        <v>39</v>
      </c>
      <c r="W2878" s="3">
        <v>0</v>
      </c>
      <c r="X2878" s="3">
        <v>127</v>
      </c>
      <c r="Y2878" s="3">
        <v>2876</v>
      </c>
      <c r="Z2878" s="3" t="s">
        <v>162</v>
      </c>
      <c r="AA2878" s="3">
        <v>49</v>
      </c>
      <c r="AB2878" s="3">
        <v>41</v>
      </c>
      <c r="AC2878" s="3">
        <v>10995000</v>
      </c>
      <c r="AD2878" s="3">
        <v>4830841</v>
      </c>
      <c r="AF2878" s="3">
        <v>8</v>
      </c>
      <c r="AG2878" s="3">
        <v>162</v>
      </c>
    </row>
    <row r="2879" spans="1:33" ht="15.75" customHeight="1" x14ac:dyDescent="0.15">
      <c r="A2879" s="3">
        <v>25655</v>
      </c>
      <c r="B2879" s="3">
        <v>2877</v>
      </c>
      <c r="C2879" s="3">
        <v>47</v>
      </c>
      <c r="D2879" s="3" t="s">
        <v>4191</v>
      </c>
      <c r="E2879" s="3" t="s">
        <v>24436</v>
      </c>
      <c r="F2879" s="3" t="s">
        <v>36</v>
      </c>
      <c r="G2879" s="3" t="s">
        <v>37</v>
      </c>
      <c r="H2879" s="3" t="s">
        <v>971</v>
      </c>
      <c r="I2879" s="3" t="s">
        <v>69</v>
      </c>
      <c r="J2879" s="3">
        <v>127.4751</v>
      </c>
      <c r="K2879" s="3">
        <v>10410000</v>
      </c>
      <c r="L2879" s="3" t="s">
        <v>162</v>
      </c>
      <c r="M2879" s="3">
        <v>0</v>
      </c>
      <c r="N2879" s="3" t="s">
        <v>4191</v>
      </c>
      <c r="O2879" s="3" t="s">
        <v>24436</v>
      </c>
      <c r="P2879" s="8">
        <v>36892</v>
      </c>
      <c r="Q2879" s="3" t="s">
        <v>4192</v>
      </c>
      <c r="R2879" s="5" t="s">
        <v>24437</v>
      </c>
      <c r="S2879" s="3" t="s">
        <v>971</v>
      </c>
      <c r="T2879" s="3" t="s">
        <v>37</v>
      </c>
      <c r="V2879" s="3">
        <v>127</v>
      </c>
      <c r="W2879" s="3">
        <v>35</v>
      </c>
      <c r="X2879" s="3">
        <v>127</v>
      </c>
      <c r="Y2879" s="3">
        <v>2877</v>
      </c>
      <c r="Z2879" s="3" t="s">
        <v>162</v>
      </c>
      <c r="AA2879" s="3">
        <v>47</v>
      </c>
      <c r="AB2879" s="3">
        <v>18</v>
      </c>
      <c r="AC2879" s="3">
        <v>10410000</v>
      </c>
      <c r="AD2879" s="3">
        <v>4576325</v>
      </c>
      <c r="AE2879" s="3" t="s">
        <v>69</v>
      </c>
      <c r="AF2879" s="3">
        <v>8</v>
      </c>
      <c r="AG2879" s="3">
        <v>20</v>
      </c>
    </row>
    <row r="2880" spans="1:33" ht="15.75" customHeight="1" x14ac:dyDescent="0.15">
      <c r="A2880" s="3">
        <v>23963</v>
      </c>
      <c r="B2880" s="3">
        <v>2878</v>
      </c>
      <c r="C2880" s="3">
        <v>20</v>
      </c>
      <c r="D2880" s="3" t="s">
        <v>5587</v>
      </c>
      <c r="E2880" s="3" t="s">
        <v>24438</v>
      </c>
      <c r="F2880" s="3" t="s">
        <v>7229</v>
      </c>
      <c r="G2880" s="3" t="s">
        <v>733</v>
      </c>
      <c r="H2880" s="3" t="s">
        <v>14509</v>
      </c>
      <c r="I2880" s="3" t="s">
        <v>12290</v>
      </c>
      <c r="J2880" s="3">
        <v>127.3488</v>
      </c>
      <c r="K2880" s="3">
        <v>16488400</v>
      </c>
      <c r="L2880" s="3" t="s">
        <v>50</v>
      </c>
      <c r="M2880" s="3">
        <v>1</v>
      </c>
      <c r="N2880" s="3" t="s">
        <v>5587</v>
      </c>
      <c r="O2880" s="3" t="s">
        <v>24438</v>
      </c>
      <c r="P2880" s="3" t="s">
        <v>1063</v>
      </c>
      <c r="Q2880" s="3" t="s">
        <v>20300</v>
      </c>
      <c r="R2880" s="5" t="s">
        <v>24439</v>
      </c>
      <c r="S2880" s="3" t="s">
        <v>14509</v>
      </c>
      <c r="T2880" s="3" t="s">
        <v>733</v>
      </c>
      <c r="V2880" s="3">
        <v>24</v>
      </c>
      <c r="W2880" s="3">
        <v>0</v>
      </c>
      <c r="X2880" s="3">
        <v>87</v>
      </c>
      <c r="Y2880" s="3">
        <v>2878</v>
      </c>
      <c r="Z2880" s="3" t="s">
        <v>50</v>
      </c>
      <c r="AA2880" s="3">
        <v>20</v>
      </c>
      <c r="AB2880" s="3">
        <v>13</v>
      </c>
      <c r="AC2880" s="3">
        <v>16488400</v>
      </c>
      <c r="AD2880" s="3">
        <v>7252470</v>
      </c>
      <c r="AF2880" s="3">
        <v>11</v>
      </c>
      <c r="AG2880" s="3">
        <v>141</v>
      </c>
    </row>
    <row r="2881" spans="1:33" ht="15.75" customHeight="1" x14ac:dyDescent="0.15">
      <c r="A2881" s="3">
        <v>23875</v>
      </c>
      <c r="B2881" s="3">
        <v>2879</v>
      </c>
      <c r="C2881" s="3">
        <v>58</v>
      </c>
      <c r="D2881" s="3" t="s">
        <v>4340</v>
      </c>
      <c r="E2881" s="3" t="s">
        <v>24440</v>
      </c>
      <c r="F2881" s="3" t="s">
        <v>36</v>
      </c>
      <c r="G2881" s="3" t="s">
        <v>37</v>
      </c>
      <c r="H2881" s="3" t="s">
        <v>89</v>
      </c>
      <c r="I2881" s="3" t="s">
        <v>89</v>
      </c>
      <c r="J2881" s="3">
        <v>127.29430000000001</v>
      </c>
      <c r="K2881" s="3">
        <v>6036230</v>
      </c>
      <c r="L2881" s="3" t="s">
        <v>71</v>
      </c>
      <c r="M2881" s="3">
        <v>1</v>
      </c>
      <c r="N2881" s="3" t="s">
        <v>4340</v>
      </c>
      <c r="O2881" s="3" t="s">
        <v>24440</v>
      </c>
      <c r="P2881" s="3" t="s">
        <v>787</v>
      </c>
      <c r="Q2881" s="3" t="s">
        <v>4341</v>
      </c>
      <c r="R2881" s="5" t="s">
        <v>24441</v>
      </c>
      <c r="S2881" s="3" t="s">
        <v>89</v>
      </c>
      <c r="T2881" s="3" t="s">
        <v>37</v>
      </c>
      <c r="V2881" s="3">
        <v>127</v>
      </c>
      <c r="W2881" s="3">
        <v>108</v>
      </c>
      <c r="X2881" s="3">
        <v>127</v>
      </c>
      <c r="Y2881" s="3">
        <v>2879</v>
      </c>
      <c r="Z2881" s="3" t="s">
        <v>71</v>
      </c>
      <c r="AA2881" s="3">
        <v>58</v>
      </c>
      <c r="AB2881" s="3">
        <v>25</v>
      </c>
      <c r="AC2881" s="3">
        <v>6036230</v>
      </c>
      <c r="AD2881" s="3">
        <v>2655689</v>
      </c>
      <c r="AE2881" s="3" t="s">
        <v>89</v>
      </c>
      <c r="AF2881" s="3">
        <v>5</v>
      </c>
      <c r="AG2881" s="3">
        <v>4</v>
      </c>
    </row>
    <row r="2882" spans="1:33" ht="15.75" customHeight="1" x14ac:dyDescent="0.15">
      <c r="A2882" s="3">
        <v>11421</v>
      </c>
      <c r="B2882" s="3">
        <v>2880</v>
      </c>
      <c r="C2882" s="3">
        <v>250</v>
      </c>
      <c r="D2882" s="3" t="s">
        <v>5593</v>
      </c>
      <c r="E2882" s="3" t="s">
        <v>24442</v>
      </c>
      <c r="F2882" s="3" t="s">
        <v>143</v>
      </c>
      <c r="G2882" s="3" t="s">
        <v>77</v>
      </c>
      <c r="H2882" s="3" t="s">
        <v>6172</v>
      </c>
      <c r="I2882" s="3" t="s">
        <v>79</v>
      </c>
      <c r="J2882" s="3">
        <v>127.245</v>
      </c>
      <c r="K2882" s="3">
        <v>43727031</v>
      </c>
      <c r="L2882" s="3" t="s">
        <v>226</v>
      </c>
      <c r="M2882" s="3">
        <v>4</v>
      </c>
      <c r="N2882" s="3" t="s">
        <v>5593</v>
      </c>
      <c r="O2882" s="3" t="s">
        <v>24442</v>
      </c>
      <c r="P2882" s="3" t="s">
        <v>1107</v>
      </c>
      <c r="Q2882" s="3" t="s">
        <v>6171</v>
      </c>
      <c r="R2882" s="5" t="s">
        <v>24443</v>
      </c>
      <c r="S2882" s="3" t="s">
        <v>6172</v>
      </c>
      <c r="T2882" s="3" t="s">
        <v>77</v>
      </c>
      <c r="V2882" s="3">
        <v>103</v>
      </c>
      <c r="W2882" s="3">
        <v>98</v>
      </c>
      <c r="X2882" s="3">
        <v>39</v>
      </c>
      <c r="Y2882" s="3">
        <v>2880</v>
      </c>
      <c r="Z2882" s="3" t="s">
        <v>226</v>
      </c>
      <c r="AA2882" s="3">
        <v>250</v>
      </c>
      <c r="AB2882" s="3">
        <v>94</v>
      </c>
      <c r="AC2882" s="3">
        <v>43727031</v>
      </c>
      <c r="AD2882" s="3">
        <v>19242243</v>
      </c>
      <c r="AE2882" s="3" t="s">
        <v>79</v>
      </c>
      <c r="AF2882" s="3">
        <v>24</v>
      </c>
      <c r="AG2882" s="3">
        <v>6</v>
      </c>
    </row>
    <row r="2883" spans="1:33" ht="15.75" customHeight="1" x14ac:dyDescent="0.15">
      <c r="A2883" s="3">
        <v>22427</v>
      </c>
      <c r="B2883" s="3">
        <v>2881</v>
      </c>
      <c r="C2883" s="3">
        <v>46</v>
      </c>
      <c r="D2883" s="3" t="s">
        <v>5607</v>
      </c>
      <c r="E2883" s="3" t="s">
        <v>24444</v>
      </c>
      <c r="F2883" s="3" t="s">
        <v>36</v>
      </c>
      <c r="G2883" s="3" t="s">
        <v>37</v>
      </c>
      <c r="H2883" s="3" t="s">
        <v>11527</v>
      </c>
      <c r="I2883" s="3" t="s">
        <v>39</v>
      </c>
      <c r="J2883" s="3">
        <v>127.21980000000001</v>
      </c>
      <c r="K2883" s="3">
        <v>15280185</v>
      </c>
      <c r="L2883" s="3" t="s">
        <v>356</v>
      </c>
      <c r="M2883" s="3">
        <v>2</v>
      </c>
      <c r="N2883" s="3" t="s">
        <v>5607</v>
      </c>
      <c r="O2883" s="3" t="s">
        <v>24444</v>
      </c>
      <c r="P2883" s="3" t="s">
        <v>1350</v>
      </c>
      <c r="Q2883" s="3" t="s">
        <v>11524</v>
      </c>
      <c r="R2883" s="5" t="s">
        <v>24445</v>
      </c>
      <c r="S2883" s="3" t="s">
        <v>11527</v>
      </c>
      <c r="T2883" s="3" t="s">
        <v>37</v>
      </c>
      <c r="V2883" s="3">
        <v>127</v>
      </c>
      <c r="W2883" s="3">
        <v>127</v>
      </c>
      <c r="X2883" s="3">
        <v>127</v>
      </c>
      <c r="Y2883" s="3">
        <v>2881</v>
      </c>
      <c r="Z2883" s="3" t="s">
        <v>356</v>
      </c>
      <c r="AA2883" s="3">
        <v>46</v>
      </c>
      <c r="AB2883" s="3">
        <v>85</v>
      </c>
      <c r="AC2883" s="3">
        <v>15280185</v>
      </c>
      <c r="AD2883" s="3">
        <v>6724848</v>
      </c>
      <c r="AE2883" s="3" t="s">
        <v>39</v>
      </c>
      <c r="AF2883" s="3">
        <v>18</v>
      </c>
      <c r="AG2883" s="3">
        <v>2</v>
      </c>
    </row>
    <row r="2884" spans="1:33" ht="15.75" customHeight="1" x14ac:dyDescent="0.15">
      <c r="A2884" s="3">
        <v>2525</v>
      </c>
      <c r="B2884" s="3">
        <v>2882</v>
      </c>
      <c r="C2884" s="3">
        <v>29</v>
      </c>
      <c r="D2884" s="3" t="s">
        <v>5610</v>
      </c>
      <c r="E2884" s="3" t="s">
        <v>24446</v>
      </c>
      <c r="F2884" s="3" t="s">
        <v>4061</v>
      </c>
      <c r="G2884" s="3" t="s">
        <v>446</v>
      </c>
      <c r="H2884" s="3" t="s">
        <v>4870</v>
      </c>
      <c r="I2884" s="3" t="s">
        <v>2435</v>
      </c>
      <c r="J2884" s="3">
        <v>127.2235</v>
      </c>
      <c r="K2884" s="3">
        <v>7793851</v>
      </c>
      <c r="L2884" s="3" t="s">
        <v>335</v>
      </c>
      <c r="M2884" s="3">
        <v>6</v>
      </c>
      <c r="N2884" s="3" t="s">
        <v>5610</v>
      </c>
      <c r="O2884" s="3" t="s">
        <v>24446</v>
      </c>
      <c r="P2884" s="3" t="s">
        <v>1107</v>
      </c>
      <c r="Q2884" s="3" t="s">
        <v>20306</v>
      </c>
      <c r="R2884" s="5" t="s">
        <v>24447</v>
      </c>
      <c r="S2884" s="3" t="s">
        <v>4870</v>
      </c>
      <c r="T2884" s="3" t="s">
        <v>446</v>
      </c>
      <c r="V2884" s="3">
        <v>108</v>
      </c>
      <c r="W2884" s="3">
        <v>103</v>
      </c>
      <c r="X2884" s="3">
        <v>91</v>
      </c>
      <c r="Y2884" s="3">
        <v>2882</v>
      </c>
      <c r="Z2884" s="3" t="s">
        <v>335</v>
      </c>
      <c r="AA2884" s="3">
        <v>29</v>
      </c>
      <c r="AB2884" s="3">
        <v>20</v>
      </c>
      <c r="AC2884" s="3">
        <v>7793851</v>
      </c>
      <c r="AD2884" s="3">
        <v>3430037</v>
      </c>
      <c r="AE2884" s="3" t="s">
        <v>2435</v>
      </c>
      <c r="AF2884" s="3">
        <v>21</v>
      </c>
      <c r="AG2884" s="3">
        <v>29</v>
      </c>
    </row>
    <row r="2885" spans="1:33" ht="15.75" customHeight="1" x14ac:dyDescent="0.15">
      <c r="A2885" s="3">
        <v>24049</v>
      </c>
      <c r="B2885" s="3">
        <v>2883</v>
      </c>
      <c r="C2885" s="3">
        <v>9</v>
      </c>
      <c r="D2885" s="3" t="s">
        <v>5615</v>
      </c>
      <c r="E2885" s="3" t="s">
        <v>24448</v>
      </c>
      <c r="F2885" s="3" t="s">
        <v>36</v>
      </c>
      <c r="G2885" s="3" t="s">
        <v>37</v>
      </c>
      <c r="H2885" s="3" t="s">
        <v>588</v>
      </c>
      <c r="I2885" s="3" t="s">
        <v>89</v>
      </c>
      <c r="J2885" s="3">
        <v>127.21</v>
      </c>
      <c r="K2885" s="3">
        <v>2943906</v>
      </c>
      <c r="L2885" s="3" t="s">
        <v>356</v>
      </c>
      <c r="M2885" s="3">
        <v>1</v>
      </c>
      <c r="N2885" s="3" t="s">
        <v>5615</v>
      </c>
      <c r="O2885" s="3" t="s">
        <v>24448</v>
      </c>
      <c r="P2885" s="3" t="s">
        <v>41</v>
      </c>
      <c r="Q2885" s="3" t="s">
        <v>5721</v>
      </c>
      <c r="R2885" s="5" t="s">
        <v>24449</v>
      </c>
      <c r="S2885" s="3" t="s">
        <v>588</v>
      </c>
      <c r="T2885" s="3" t="s">
        <v>37</v>
      </c>
      <c r="V2885" s="3">
        <v>127</v>
      </c>
      <c r="W2885" s="3">
        <v>109</v>
      </c>
      <c r="X2885" s="3">
        <v>127</v>
      </c>
      <c r="Y2885" s="3">
        <v>2883</v>
      </c>
      <c r="Z2885" s="3" t="s">
        <v>356</v>
      </c>
      <c r="AA2885" s="3">
        <v>9</v>
      </c>
      <c r="AB2885" s="3">
        <v>4</v>
      </c>
      <c r="AC2885" s="3">
        <v>2943906</v>
      </c>
      <c r="AD2885" s="3">
        <v>1295676</v>
      </c>
      <c r="AE2885" s="3" t="s">
        <v>89</v>
      </c>
      <c r="AF2885" s="3">
        <v>18</v>
      </c>
      <c r="AG2885" s="3">
        <v>4</v>
      </c>
    </row>
    <row r="2886" spans="1:33" ht="15.75" customHeight="1" x14ac:dyDescent="0.15">
      <c r="A2886" s="3">
        <v>23791</v>
      </c>
      <c r="B2886" s="3">
        <v>2884</v>
      </c>
      <c r="C2886" s="3">
        <v>80</v>
      </c>
      <c r="D2886" s="3" t="s">
        <v>5623</v>
      </c>
      <c r="E2886" s="3" t="s">
        <v>24450</v>
      </c>
      <c r="F2886" s="3" t="s">
        <v>5738</v>
      </c>
      <c r="G2886" s="3" t="s">
        <v>599</v>
      </c>
      <c r="H2886" s="3" t="s">
        <v>3354</v>
      </c>
      <c r="I2886" s="3" t="s">
        <v>3354</v>
      </c>
      <c r="J2886" s="3">
        <v>127.1601</v>
      </c>
      <c r="K2886" s="3">
        <v>7846618</v>
      </c>
      <c r="L2886" s="3" t="s">
        <v>162</v>
      </c>
      <c r="M2886" s="3">
        <v>1</v>
      </c>
      <c r="N2886" s="3" t="s">
        <v>5623</v>
      </c>
      <c r="O2886" s="3" t="s">
        <v>24450</v>
      </c>
      <c r="P2886" s="3" t="s">
        <v>7189</v>
      </c>
      <c r="Q2886" s="3" t="s">
        <v>20308</v>
      </c>
      <c r="R2886" s="5" t="s">
        <v>24451</v>
      </c>
      <c r="S2886" s="3" t="s">
        <v>3354</v>
      </c>
      <c r="T2886" s="3" t="s">
        <v>599</v>
      </c>
      <c r="V2886" s="3">
        <v>58</v>
      </c>
      <c r="W2886" s="3">
        <v>55</v>
      </c>
      <c r="X2886" s="3">
        <v>127</v>
      </c>
      <c r="Y2886" s="3">
        <v>2884</v>
      </c>
      <c r="Z2886" s="3" t="s">
        <v>162</v>
      </c>
      <c r="AA2886" s="3">
        <v>80</v>
      </c>
      <c r="AB2886" s="3">
        <v>32</v>
      </c>
      <c r="AC2886" s="3">
        <v>7846618</v>
      </c>
      <c r="AD2886" s="3">
        <v>3454224</v>
      </c>
      <c r="AE2886" s="3" t="s">
        <v>3354</v>
      </c>
      <c r="AF2886" s="3">
        <v>8</v>
      </c>
      <c r="AG2886" s="3">
        <v>13</v>
      </c>
    </row>
    <row r="2887" spans="1:33" ht="15.75" customHeight="1" x14ac:dyDescent="0.15">
      <c r="A2887" s="3">
        <v>21322</v>
      </c>
      <c r="B2887" s="3">
        <v>2885</v>
      </c>
      <c r="C2887" s="3">
        <v>15</v>
      </c>
      <c r="D2887" s="3" t="s">
        <v>5626</v>
      </c>
      <c r="E2887" s="3" t="s">
        <v>24452</v>
      </c>
      <c r="F2887" s="3" t="s">
        <v>4061</v>
      </c>
      <c r="G2887" s="3" t="s">
        <v>446</v>
      </c>
      <c r="H2887" s="3" t="s">
        <v>2435</v>
      </c>
      <c r="I2887" s="3" t="s">
        <v>2435</v>
      </c>
      <c r="J2887" s="3">
        <v>126.8905</v>
      </c>
      <c r="K2887" s="3">
        <v>4213441</v>
      </c>
      <c r="L2887" s="3" t="s">
        <v>40</v>
      </c>
      <c r="M2887" s="3">
        <v>2</v>
      </c>
      <c r="N2887" s="3" t="s">
        <v>5626</v>
      </c>
      <c r="O2887" s="3" t="s">
        <v>24452</v>
      </c>
      <c r="P2887" s="3" t="s">
        <v>179</v>
      </c>
      <c r="Q2887" s="3" t="s">
        <v>20310</v>
      </c>
      <c r="R2887" s="5" t="s">
        <v>24453</v>
      </c>
      <c r="S2887" s="3" t="s">
        <v>2435</v>
      </c>
      <c r="T2887" s="3" t="s">
        <v>446</v>
      </c>
      <c r="V2887" s="3">
        <v>109</v>
      </c>
      <c r="W2887" s="3">
        <v>104</v>
      </c>
      <c r="X2887" s="3">
        <v>127</v>
      </c>
      <c r="Y2887" s="3">
        <v>2885</v>
      </c>
      <c r="Z2887" s="3" t="s">
        <v>40</v>
      </c>
      <c r="AA2887" s="3">
        <v>15</v>
      </c>
      <c r="AB2887" s="3">
        <v>13</v>
      </c>
      <c r="AC2887" s="3">
        <v>4213441</v>
      </c>
      <c r="AD2887" s="3">
        <v>1857037</v>
      </c>
      <c r="AE2887" s="3" t="s">
        <v>2435</v>
      </c>
      <c r="AF2887" s="3">
        <v>4</v>
      </c>
      <c r="AG2887" s="3">
        <v>29</v>
      </c>
    </row>
    <row r="2888" spans="1:33" ht="15.75" customHeight="1" x14ac:dyDescent="0.15">
      <c r="A2888" s="3">
        <v>4847</v>
      </c>
      <c r="B2888" s="3">
        <v>2886</v>
      </c>
      <c r="C2888" s="3">
        <v>44</v>
      </c>
      <c r="D2888" s="3" t="s">
        <v>5628</v>
      </c>
      <c r="E2888" s="3" t="s">
        <v>24454</v>
      </c>
      <c r="F2888" s="3" t="s">
        <v>1193</v>
      </c>
      <c r="G2888" s="3" t="s">
        <v>564</v>
      </c>
      <c r="H2888" s="3" t="s">
        <v>14525</v>
      </c>
      <c r="I2888" s="3" t="s">
        <v>2049</v>
      </c>
      <c r="J2888" s="3">
        <v>126.7238</v>
      </c>
      <c r="K2888" s="3">
        <v>8579062</v>
      </c>
      <c r="L2888" s="3" t="s">
        <v>59</v>
      </c>
      <c r="M2888" s="3">
        <v>7</v>
      </c>
      <c r="N2888" s="3" t="s">
        <v>5628</v>
      </c>
      <c r="O2888" s="3" t="s">
        <v>24454</v>
      </c>
      <c r="P2888" s="3" t="s">
        <v>1029</v>
      </c>
      <c r="Q2888" s="3" t="s">
        <v>20312</v>
      </c>
      <c r="R2888" s="5" t="s">
        <v>24455</v>
      </c>
      <c r="S2888" s="3" t="s">
        <v>14525</v>
      </c>
      <c r="T2888" s="3" t="s">
        <v>564</v>
      </c>
      <c r="V2888" s="3">
        <v>75</v>
      </c>
      <c r="W2888" s="3">
        <v>34</v>
      </c>
      <c r="X2888" s="3">
        <v>127</v>
      </c>
      <c r="Y2888" s="3">
        <v>2886</v>
      </c>
      <c r="Z2888" s="3" t="s">
        <v>59</v>
      </c>
      <c r="AA2888" s="3">
        <v>44</v>
      </c>
      <c r="AB2888" s="3">
        <v>17</v>
      </c>
      <c r="AC2888" s="3">
        <v>8579062</v>
      </c>
      <c r="AD2888" s="3">
        <v>3783926</v>
      </c>
      <c r="AE2888" s="3" t="s">
        <v>2049</v>
      </c>
      <c r="AF2888" s="3">
        <v>17</v>
      </c>
      <c r="AG2888" s="3">
        <v>35</v>
      </c>
    </row>
    <row r="2889" spans="1:33" ht="15.75" customHeight="1" x14ac:dyDescent="0.15">
      <c r="A2889" s="3">
        <v>5896</v>
      </c>
      <c r="B2889" s="3">
        <v>2887</v>
      </c>
      <c r="C2889" s="3">
        <v>164</v>
      </c>
      <c r="D2889" s="3" t="s">
        <v>5631</v>
      </c>
      <c r="E2889" s="3" t="s">
        <v>24456</v>
      </c>
      <c r="F2889" s="3" t="s">
        <v>3068</v>
      </c>
      <c r="G2889" s="3" t="s">
        <v>606</v>
      </c>
      <c r="H2889" s="3" t="s">
        <v>14528</v>
      </c>
      <c r="I2889" s="3" t="s">
        <v>20316</v>
      </c>
      <c r="J2889" s="3">
        <v>126.5365</v>
      </c>
      <c r="K2889" s="3">
        <v>68669912</v>
      </c>
      <c r="L2889" s="3" t="s">
        <v>478</v>
      </c>
      <c r="M2889" s="3">
        <v>1</v>
      </c>
      <c r="N2889" s="3" t="s">
        <v>5631</v>
      </c>
      <c r="O2889" s="3" t="s">
        <v>24456</v>
      </c>
      <c r="P2889" s="3" t="s">
        <v>9988</v>
      </c>
      <c r="Q2889" s="3" t="s">
        <v>20314</v>
      </c>
      <c r="R2889" s="5" t="s">
        <v>24457</v>
      </c>
      <c r="S2889" s="3" t="s">
        <v>14528</v>
      </c>
      <c r="T2889" s="3" t="s">
        <v>606</v>
      </c>
      <c r="V2889" s="3">
        <v>63</v>
      </c>
      <c r="W2889" s="3">
        <v>0</v>
      </c>
      <c r="X2889" s="3">
        <v>82</v>
      </c>
      <c r="Y2889" s="3">
        <v>2887</v>
      </c>
      <c r="Z2889" s="3" t="s">
        <v>478</v>
      </c>
      <c r="AA2889" s="3">
        <v>164</v>
      </c>
      <c r="AB2889" s="3">
        <v>87</v>
      </c>
      <c r="AC2889" s="3">
        <v>68669912</v>
      </c>
      <c r="AD2889" s="3">
        <v>30312951</v>
      </c>
      <c r="AF2889" s="3">
        <v>15</v>
      </c>
      <c r="AG2889" s="3">
        <v>914</v>
      </c>
    </row>
    <row r="2890" spans="1:33" ht="15.75" customHeight="1" x14ac:dyDescent="0.15">
      <c r="A2890" s="3">
        <v>25516</v>
      </c>
      <c r="B2890" s="3">
        <v>2888</v>
      </c>
      <c r="C2890" s="3">
        <v>13</v>
      </c>
      <c r="D2890" s="3" t="s">
        <v>5635</v>
      </c>
      <c r="E2890" s="3" t="s">
        <v>24458</v>
      </c>
      <c r="F2890" s="3" t="s">
        <v>657</v>
      </c>
      <c r="G2890" s="3" t="s">
        <v>246</v>
      </c>
      <c r="H2890" s="3" t="s">
        <v>3818</v>
      </c>
      <c r="I2890" s="3" t="s">
        <v>3818</v>
      </c>
      <c r="J2890" s="3">
        <v>126.47929999999999</v>
      </c>
      <c r="K2890" s="3">
        <v>10717000</v>
      </c>
      <c r="L2890" s="3" t="s">
        <v>356</v>
      </c>
      <c r="M2890" s="3">
        <v>0</v>
      </c>
      <c r="N2890" s="3" t="s">
        <v>5635</v>
      </c>
      <c r="O2890" s="3" t="s">
        <v>24458</v>
      </c>
      <c r="P2890" s="8">
        <v>39814</v>
      </c>
      <c r="Q2890" s="3" t="s">
        <v>20317</v>
      </c>
      <c r="R2890" s="5" t="s">
        <v>24459</v>
      </c>
      <c r="S2890" s="3" t="s">
        <v>3818</v>
      </c>
      <c r="T2890" s="3" t="s">
        <v>246</v>
      </c>
      <c r="V2890" s="3">
        <v>127</v>
      </c>
      <c r="W2890" s="3">
        <v>55</v>
      </c>
      <c r="X2890" s="3">
        <v>127</v>
      </c>
      <c r="Y2890" s="3">
        <v>2888</v>
      </c>
      <c r="Z2890" s="3" t="s">
        <v>356</v>
      </c>
      <c r="AA2890" s="3">
        <v>13</v>
      </c>
      <c r="AB2890" s="3">
        <v>6</v>
      </c>
      <c r="AC2890" s="3">
        <v>10717000</v>
      </c>
      <c r="AD2890" s="3">
        <v>4732000</v>
      </c>
      <c r="AE2890" s="3" t="s">
        <v>3818</v>
      </c>
      <c r="AF2890" s="3">
        <v>18</v>
      </c>
      <c r="AG2890" s="3">
        <v>22</v>
      </c>
    </row>
    <row r="2891" spans="1:33" ht="15.75" customHeight="1" x14ac:dyDescent="0.15">
      <c r="A2891" s="3">
        <v>19967</v>
      </c>
      <c r="B2891" s="3">
        <v>2889</v>
      </c>
      <c r="C2891" s="3">
        <v>122</v>
      </c>
      <c r="D2891" s="3" t="s">
        <v>5640</v>
      </c>
      <c r="E2891" s="3" t="s">
        <v>24460</v>
      </c>
      <c r="F2891" s="3" t="s">
        <v>331</v>
      </c>
      <c r="G2891" s="3" t="s">
        <v>167</v>
      </c>
      <c r="H2891" s="3" t="s">
        <v>14532</v>
      </c>
      <c r="I2891" s="3" t="s">
        <v>20320</v>
      </c>
      <c r="J2891" s="3">
        <v>126.2544</v>
      </c>
      <c r="K2891" s="3">
        <v>11439691</v>
      </c>
      <c r="L2891" s="3" t="s">
        <v>162</v>
      </c>
      <c r="M2891" s="3">
        <v>3</v>
      </c>
      <c r="N2891" s="3" t="s">
        <v>5640</v>
      </c>
      <c r="O2891" s="3" t="s">
        <v>24460</v>
      </c>
      <c r="P2891" s="3" t="s">
        <v>1107</v>
      </c>
      <c r="Q2891" s="3" t="s">
        <v>20319</v>
      </c>
      <c r="R2891" s="5" t="s">
        <v>24461</v>
      </c>
      <c r="S2891" s="3" t="s">
        <v>14532</v>
      </c>
      <c r="T2891" s="3" t="s">
        <v>167</v>
      </c>
      <c r="V2891" s="3">
        <v>127</v>
      </c>
      <c r="W2891" s="3">
        <v>0</v>
      </c>
      <c r="X2891" s="3">
        <v>127</v>
      </c>
      <c r="Y2891" s="3">
        <v>2889</v>
      </c>
      <c r="Z2891" s="3" t="s">
        <v>162</v>
      </c>
      <c r="AA2891" s="3">
        <v>122</v>
      </c>
      <c r="AB2891" s="3">
        <v>54</v>
      </c>
      <c r="AC2891" s="3">
        <v>11439691</v>
      </c>
      <c r="AD2891" s="3">
        <v>5056119</v>
      </c>
      <c r="AF2891" s="3">
        <v>8</v>
      </c>
      <c r="AG2891" s="3">
        <v>130</v>
      </c>
    </row>
    <row r="2892" spans="1:33" ht="15.75" customHeight="1" x14ac:dyDescent="0.15">
      <c r="A2892" s="3">
        <v>426</v>
      </c>
      <c r="B2892" s="3">
        <v>2890</v>
      </c>
      <c r="C2892" s="3">
        <v>135</v>
      </c>
      <c r="D2892" s="3" t="s">
        <v>5642</v>
      </c>
      <c r="E2892" s="3" t="s">
        <v>24462</v>
      </c>
      <c r="F2892" s="3" t="s">
        <v>1620</v>
      </c>
      <c r="G2892" s="3" t="s">
        <v>412</v>
      </c>
      <c r="H2892" s="3" t="s">
        <v>14534</v>
      </c>
      <c r="I2892" s="3" t="s">
        <v>742</v>
      </c>
      <c r="J2892" s="3">
        <v>126.2204</v>
      </c>
      <c r="K2892" s="3">
        <v>17036656</v>
      </c>
      <c r="L2892" s="3" t="s">
        <v>162</v>
      </c>
      <c r="M2892" s="3">
        <v>4</v>
      </c>
      <c r="N2892" s="3" t="s">
        <v>5642</v>
      </c>
      <c r="O2892" s="3" t="s">
        <v>24462</v>
      </c>
      <c r="P2892" s="3" t="s">
        <v>690</v>
      </c>
      <c r="Q2892" s="3" t="s">
        <v>20321</v>
      </c>
      <c r="R2892" s="5" t="s">
        <v>24463</v>
      </c>
      <c r="S2892" s="3" t="s">
        <v>14534</v>
      </c>
      <c r="T2892" s="3" t="s">
        <v>412</v>
      </c>
      <c r="V2892" s="3">
        <v>127</v>
      </c>
      <c r="W2892" s="3">
        <v>127</v>
      </c>
      <c r="X2892" s="3">
        <v>127</v>
      </c>
      <c r="Y2892" s="3">
        <v>2890</v>
      </c>
      <c r="Z2892" s="3" t="s">
        <v>162</v>
      </c>
      <c r="AA2892" s="3">
        <v>135</v>
      </c>
      <c r="AB2892" s="3">
        <v>85</v>
      </c>
      <c r="AC2892" s="3">
        <v>17036656</v>
      </c>
      <c r="AD2892" s="3">
        <v>7531000</v>
      </c>
      <c r="AE2892" s="3" t="s">
        <v>742</v>
      </c>
      <c r="AF2892" s="3">
        <v>8</v>
      </c>
      <c r="AG2892" s="3">
        <v>17</v>
      </c>
    </row>
    <row r="2893" spans="1:33" ht="15.75" customHeight="1" x14ac:dyDescent="0.15">
      <c r="A2893" s="3">
        <v>22046</v>
      </c>
      <c r="B2893" s="3">
        <v>2891</v>
      </c>
      <c r="C2893" s="3">
        <v>140</v>
      </c>
      <c r="D2893" s="3" t="s">
        <v>5643</v>
      </c>
      <c r="E2893" s="3" t="s">
        <v>24464</v>
      </c>
      <c r="F2893" s="3" t="s">
        <v>1072</v>
      </c>
      <c r="G2893" s="3" t="s">
        <v>575</v>
      </c>
      <c r="H2893" s="3" t="s">
        <v>1375</v>
      </c>
      <c r="I2893" s="3" t="s">
        <v>1375</v>
      </c>
      <c r="J2893" s="3">
        <v>126.1606</v>
      </c>
      <c r="K2893" s="3">
        <v>27748578</v>
      </c>
      <c r="L2893" s="3" t="s">
        <v>59</v>
      </c>
      <c r="M2893" s="3">
        <v>2</v>
      </c>
      <c r="N2893" s="3" t="s">
        <v>5643</v>
      </c>
      <c r="O2893" s="3" t="s">
        <v>24464</v>
      </c>
      <c r="P2893" s="3" t="s">
        <v>787</v>
      </c>
      <c r="Q2893" s="3" t="s">
        <v>20323</v>
      </c>
      <c r="R2893" s="5" t="s">
        <v>24465</v>
      </c>
      <c r="S2893" s="3" t="s">
        <v>1375</v>
      </c>
      <c r="T2893" s="3" t="s">
        <v>575</v>
      </c>
      <c r="V2893" s="3">
        <v>67</v>
      </c>
      <c r="W2893" s="3">
        <v>57</v>
      </c>
      <c r="X2893" s="3">
        <v>127</v>
      </c>
      <c r="Y2893" s="3">
        <v>2891</v>
      </c>
      <c r="Z2893" s="3" t="s">
        <v>59</v>
      </c>
      <c r="AA2893" s="3">
        <v>140</v>
      </c>
      <c r="AB2893" s="3">
        <v>57</v>
      </c>
      <c r="AC2893" s="3">
        <v>27748578</v>
      </c>
      <c r="AD2893" s="3">
        <v>12269412</v>
      </c>
      <c r="AE2893" s="3" t="s">
        <v>1375</v>
      </c>
      <c r="AF2893" s="3">
        <v>17</v>
      </c>
      <c r="AG2893" s="3">
        <v>23</v>
      </c>
    </row>
    <row r="2894" spans="1:33" ht="15.75" customHeight="1" x14ac:dyDescent="0.15">
      <c r="A2894" s="3">
        <v>2139</v>
      </c>
      <c r="B2894" s="3">
        <v>2892</v>
      </c>
      <c r="C2894" s="3">
        <v>330</v>
      </c>
      <c r="D2894" s="3" t="s">
        <v>5645</v>
      </c>
      <c r="E2894" s="3" t="s">
        <v>24466</v>
      </c>
      <c r="F2894" s="3" t="s">
        <v>1105</v>
      </c>
      <c r="G2894" s="3" t="s">
        <v>486</v>
      </c>
      <c r="H2894" s="3" t="s">
        <v>14539</v>
      </c>
      <c r="I2894" s="3" t="s">
        <v>13092</v>
      </c>
      <c r="J2894" s="3">
        <v>126.1056</v>
      </c>
      <c r="K2894" s="3">
        <v>26290580</v>
      </c>
      <c r="L2894" s="3" t="s">
        <v>221</v>
      </c>
      <c r="M2894" s="3">
        <v>5</v>
      </c>
      <c r="N2894" s="3" t="s">
        <v>5645</v>
      </c>
      <c r="O2894" s="3" t="s">
        <v>24466</v>
      </c>
      <c r="P2894" s="3" t="s">
        <v>104</v>
      </c>
      <c r="Q2894" s="3" t="s">
        <v>20325</v>
      </c>
      <c r="R2894" s="5" t="s">
        <v>24467</v>
      </c>
      <c r="S2894" s="3" t="s">
        <v>14539</v>
      </c>
      <c r="T2894" s="3" t="s">
        <v>486</v>
      </c>
      <c r="V2894" s="3">
        <v>60</v>
      </c>
      <c r="W2894" s="3">
        <v>0</v>
      </c>
      <c r="X2894" s="3">
        <v>127</v>
      </c>
      <c r="Y2894" s="3">
        <v>2892</v>
      </c>
      <c r="Z2894" s="3" t="s">
        <v>221</v>
      </c>
      <c r="AA2894" s="3">
        <v>330</v>
      </c>
      <c r="AB2894" s="3">
        <v>225</v>
      </c>
      <c r="AC2894" s="3">
        <v>26290580</v>
      </c>
      <c r="AD2894" s="3">
        <v>11627568</v>
      </c>
      <c r="AF2894" s="3">
        <v>2</v>
      </c>
      <c r="AG2894" s="3">
        <v>144</v>
      </c>
    </row>
    <row r="2895" spans="1:33" ht="15.75" customHeight="1" x14ac:dyDescent="0.15">
      <c r="A2895" s="3">
        <v>24595</v>
      </c>
      <c r="B2895" s="3">
        <v>2893</v>
      </c>
      <c r="C2895" s="3">
        <v>275</v>
      </c>
      <c r="D2895" s="3" t="s">
        <v>5647</v>
      </c>
      <c r="E2895" s="3" t="s">
        <v>24468</v>
      </c>
      <c r="F2895" s="3" t="s">
        <v>1172</v>
      </c>
      <c r="G2895" s="3" t="s">
        <v>565</v>
      </c>
      <c r="H2895" s="3" t="s">
        <v>14542</v>
      </c>
      <c r="I2895" s="3" t="s">
        <v>8629</v>
      </c>
      <c r="J2895" s="3">
        <v>125.9794</v>
      </c>
      <c r="K2895" s="3">
        <v>54435073</v>
      </c>
      <c r="L2895" s="3" t="s">
        <v>340</v>
      </c>
      <c r="M2895" s="3">
        <v>1</v>
      </c>
      <c r="N2895" s="3" t="s">
        <v>5647</v>
      </c>
      <c r="O2895" s="3" t="s">
        <v>24468</v>
      </c>
      <c r="P2895" s="3" t="s">
        <v>6156</v>
      </c>
      <c r="Q2895" s="3" t="s">
        <v>20327</v>
      </c>
      <c r="R2895" s="5" t="s">
        <v>24469</v>
      </c>
      <c r="S2895" s="3" t="s">
        <v>14542</v>
      </c>
      <c r="T2895" s="3" t="s">
        <v>565</v>
      </c>
      <c r="V2895" s="3">
        <v>21</v>
      </c>
      <c r="W2895" s="3">
        <v>0</v>
      </c>
      <c r="X2895" s="3">
        <v>63</v>
      </c>
      <c r="Y2895" s="3">
        <v>2893</v>
      </c>
      <c r="Z2895" s="3" t="s">
        <v>340</v>
      </c>
      <c r="AA2895" s="3">
        <v>275</v>
      </c>
      <c r="AB2895" s="3">
        <v>140</v>
      </c>
      <c r="AC2895" s="3">
        <v>54435073</v>
      </c>
      <c r="AD2895" s="3">
        <v>24088513</v>
      </c>
      <c r="AF2895" s="3">
        <v>6</v>
      </c>
      <c r="AG2895" s="3">
        <v>814</v>
      </c>
    </row>
    <row r="2896" spans="1:33" ht="15.75" customHeight="1" x14ac:dyDescent="0.15">
      <c r="A2896" s="3">
        <v>26198</v>
      </c>
      <c r="B2896" s="3">
        <v>2894</v>
      </c>
      <c r="C2896" s="3">
        <v>62</v>
      </c>
      <c r="D2896" s="3" t="s">
        <v>5650</v>
      </c>
      <c r="E2896" s="3" t="s">
        <v>24470</v>
      </c>
      <c r="F2896" s="3" t="s">
        <v>331</v>
      </c>
      <c r="G2896" s="3" t="s">
        <v>167</v>
      </c>
      <c r="H2896" s="3" t="s">
        <v>14544</v>
      </c>
      <c r="I2896" s="3" t="s">
        <v>20330</v>
      </c>
      <c r="J2896" s="3">
        <v>125.973</v>
      </c>
      <c r="K2896" s="3">
        <v>7594330</v>
      </c>
      <c r="L2896" s="3" t="s">
        <v>162</v>
      </c>
      <c r="M2896" s="3">
        <v>0</v>
      </c>
      <c r="N2896" s="3" t="s">
        <v>5650</v>
      </c>
      <c r="O2896" s="3" t="s">
        <v>24470</v>
      </c>
      <c r="P2896" s="8">
        <v>34700</v>
      </c>
      <c r="Q2896" s="3" t="s">
        <v>20329</v>
      </c>
      <c r="R2896" s="5" t="s">
        <v>24471</v>
      </c>
      <c r="S2896" s="3" t="s">
        <v>14544</v>
      </c>
      <c r="T2896" s="3" t="s">
        <v>167</v>
      </c>
      <c r="V2896" s="3">
        <v>127</v>
      </c>
      <c r="W2896" s="3">
        <v>0</v>
      </c>
      <c r="X2896" s="3">
        <v>127</v>
      </c>
      <c r="Y2896" s="3">
        <v>2894</v>
      </c>
      <c r="Z2896" s="3" t="s">
        <v>162</v>
      </c>
      <c r="AA2896" s="3">
        <v>62</v>
      </c>
      <c r="AB2896" s="3">
        <v>40</v>
      </c>
      <c r="AC2896" s="3">
        <v>7594330</v>
      </c>
      <c r="AD2896" s="3">
        <v>3360724</v>
      </c>
      <c r="AF2896" s="3">
        <v>8</v>
      </c>
      <c r="AG2896" s="3">
        <v>221</v>
      </c>
    </row>
    <row r="2897" spans="1:33" ht="15.75" customHeight="1" x14ac:dyDescent="0.15">
      <c r="A2897" s="3">
        <v>25020</v>
      </c>
      <c r="B2897" s="3">
        <v>2895</v>
      </c>
      <c r="C2897" s="3">
        <v>57</v>
      </c>
      <c r="D2897" s="3" t="s">
        <v>5654</v>
      </c>
      <c r="E2897" s="3" t="s">
        <v>24472</v>
      </c>
      <c r="F2897" s="3" t="s">
        <v>1193</v>
      </c>
      <c r="G2897" s="3" t="s">
        <v>564</v>
      </c>
      <c r="H2897" s="3" t="s">
        <v>391</v>
      </c>
      <c r="I2897" s="3" t="s">
        <v>2049</v>
      </c>
      <c r="J2897" s="3">
        <v>125.9378</v>
      </c>
      <c r="K2897" s="3">
        <v>13824843</v>
      </c>
      <c r="L2897" s="3" t="s">
        <v>215</v>
      </c>
      <c r="M2897" s="3">
        <v>0</v>
      </c>
      <c r="N2897" s="3" t="s">
        <v>5654</v>
      </c>
      <c r="O2897" s="3" t="s">
        <v>24472</v>
      </c>
      <c r="P2897" s="8">
        <v>37622</v>
      </c>
      <c r="Q2897" s="3" t="s">
        <v>20332</v>
      </c>
      <c r="R2897" s="5" t="s">
        <v>24473</v>
      </c>
      <c r="S2897" s="3" t="s">
        <v>391</v>
      </c>
      <c r="T2897" s="3" t="s">
        <v>564</v>
      </c>
      <c r="V2897" s="3">
        <v>76</v>
      </c>
      <c r="W2897" s="3">
        <v>35</v>
      </c>
      <c r="X2897" s="3">
        <v>127</v>
      </c>
      <c r="Y2897" s="3">
        <v>2895</v>
      </c>
      <c r="Z2897" s="3" t="s">
        <v>215</v>
      </c>
      <c r="AA2897" s="3">
        <v>57</v>
      </c>
      <c r="AB2897" s="3">
        <v>34</v>
      </c>
      <c r="AC2897" s="3">
        <v>13824843</v>
      </c>
      <c r="AD2897" s="3">
        <v>6118870</v>
      </c>
      <c r="AE2897" s="3" t="s">
        <v>2049</v>
      </c>
      <c r="AF2897" s="3">
        <v>7</v>
      </c>
      <c r="AG2897" s="3">
        <v>35</v>
      </c>
    </row>
    <row r="2898" spans="1:33" ht="15.75" customHeight="1" x14ac:dyDescent="0.15">
      <c r="A2898" s="3">
        <v>19840</v>
      </c>
      <c r="B2898" s="3">
        <v>2896</v>
      </c>
      <c r="C2898" s="3">
        <v>13</v>
      </c>
      <c r="D2898" s="3" t="s">
        <v>5658</v>
      </c>
      <c r="E2898" s="3" t="s">
        <v>24474</v>
      </c>
      <c r="F2898" s="3" t="s">
        <v>36</v>
      </c>
      <c r="G2898" s="3" t="s">
        <v>37</v>
      </c>
      <c r="H2898" s="3" t="s">
        <v>817</v>
      </c>
      <c r="I2898" s="3" t="s">
        <v>817</v>
      </c>
      <c r="J2898" s="3">
        <v>125.935</v>
      </c>
      <c r="K2898" s="3">
        <v>10036465</v>
      </c>
      <c r="L2898" s="3" t="s">
        <v>162</v>
      </c>
      <c r="M2898" s="3">
        <v>3</v>
      </c>
      <c r="N2898" s="3" t="s">
        <v>5658</v>
      </c>
      <c r="O2898" s="3" t="s">
        <v>24474</v>
      </c>
      <c r="P2898" s="3" t="s">
        <v>835</v>
      </c>
      <c r="Q2898" s="3" t="s">
        <v>10827</v>
      </c>
      <c r="R2898" s="5" t="s">
        <v>24475</v>
      </c>
      <c r="S2898" s="3" t="s">
        <v>817</v>
      </c>
      <c r="T2898" s="3" t="s">
        <v>37</v>
      </c>
      <c r="V2898" s="3">
        <v>127</v>
      </c>
      <c r="W2898" s="3">
        <v>69</v>
      </c>
      <c r="X2898" s="3">
        <v>127</v>
      </c>
      <c r="Y2898" s="3">
        <v>2896</v>
      </c>
      <c r="Z2898" s="3" t="s">
        <v>162</v>
      </c>
      <c r="AA2898" s="3">
        <v>13</v>
      </c>
      <c r="AB2898" s="3">
        <v>4</v>
      </c>
      <c r="AC2898" s="3">
        <v>10036465</v>
      </c>
      <c r="AD2898" s="3">
        <v>4442191</v>
      </c>
      <c r="AE2898" s="3" t="s">
        <v>817</v>
      </c>
      <c r="AF2898" s="3">
        <v>8</v>
      </c>
      <c r="AG2898" s="3">
        <v>11</v>
      </c>
    </row>
    <row r="2899" spans="1:33" ht="15.75" customHeight="1" x14ac:dyDescent="0.15">
      <c r="A2899" s="3">
        <v>19865</v>
      </c>
      <c r="B2899" s="3">
        <v>2897</v>
      </c>
      <c r="C2899" s="3">
        <v>61</v>
      </c>
      <c r="D2899" s="3" t="s">
        <v>5662</v>
      </c>
      <c r="E2899" s="3" t="s">
        <v>24476</v>
      </c>
      <c r="F2899" s="3" t="s">
        <v>657</v>
      </c>
      <c r="G2899" s="3" t="s">
        <v>246</v>
      </c>
      <c r="H2899" s="3" t="s">
        <v>240</v>
      </c>
      <c r="I2899" s="3" t="s">
        <v>240</v>
      </c>
      <c r="J2899" s="3">
        <v>125.8985</v>
      </c>
      <c r="K2899" s="3">
        <v>8730319</v>
      </c>
      <c r="L2899" s="3" t="s">
        <v>101</v>
      </c>
      <c r="M2899" s="3">
        <v>3</v>
      </c>
      <c r="N2899" s="3" t="s">
        <v>5662</v>
      </c>
      <c r="O2899" s="3" t="s">
        <v>24476</v>
      </c>
      <c r="P2899" s="3" t="s">
        <v>4184</v>
      </c>
      <c r="Q2899" s="3" t="s">
        <v>20335</v>
      </c>
      <c r="R2899" s="5" t="s">
        <v>24477</v>
      </c>
      <c r="S2899" s="3" t="s">
        <v>240</v>
      </c>
      <c r="T2899" s="3" t="s">
        <v>246</v>
      </c>
      <c r="V2899" s="3">
        <v>127</v>
      </c>
      <c r="W2899" s="3">
        <v>64</v>
      </c>
      <c r="X2899" s="3">
        <v>127</v>
      </c>
      <c r="Y2899" s="3">
        <v>2897</v>
      </c>
      <c r="Z2899" s="3" t="s">
        <v>101</v>
      </c>
      <c r="AA2899" s="3">
        <v>61</v>
      </c>
      <c r="AB2899" s="3">
        <v>37</v>
      </c>
      <c r="AC2899" s="3">
        <v>8730319</v>
      </c>
      <c r="AD2899" s="3">
        <v>3864709</v>
      </c>
      <c r="AE2899" s="3" t="s">
        <v>240</v>
      </c>
      <c r="AF2899" s="3">
        <v>10</v>
      </c>
      <c r="AG2899" s="3">
        <v>18</v>
      </c>
    </row>
    <row r="2900" spans="1:33" ht="15.75" customHeight="1" x14ac:dyDescent="0.15">
      <c r="A2900" s="3">
        <v>20010</v>
      </c>
      <c r="B2900" s="3">
        <v>2898</v>
      </c>
      <c r="C2900" s="3">
        <v>1250</v>
      </c>
      <c r="D2900" s="3" t="s">
        <v>5669</v>
      </c>
      <c r="E2900" s="3" t="s">
        <v>24478</v>
      </c>
      <c r="F2900" s="3" t="s">
        <v>331</v>
      </c>
      <c r="G2900" s="3" t="s">
        <v>167</v>
      </c>
      <c r="H2900" s="3" t="s">
        <v>14553</v>
      </c>
      <c r="I2900" s="3" t="s">
        <v>20339</v>
      </c>
      <c r="J2900" s="3">
        <v>125.7311</v>
      </c>
      <c r="K2900" s="3">
        <v>165605937</v>
      </c>
      <c r="L2900" s="3" t="s">
        <v>340</v>
      </c>
      <c r="M2900" s="3">
        <v>2</v>
      </c>
      <c r="N2900" s="3" t="s">
        <v>5669</v>
      </c>
      <c r="O2900" s="3" t="s">
        <v>24478</v>
      </c>
      <c r="P2900" s="3" t="s">
        <v>6675</v>
      </c>
      <c r="Q2900" s="3" t="s">
        <v>20337</v>
      </c>
      <c r="R2900" s="5" t="s">
        <v>24479</v>
      </c>
      <c r="S2900" s="3" t="s">
        <v>14553</v>
      </c>
      <c r="T2900" s="3" t="s">
        <v>167</v>
      </c>
      <c r="V2900" s="3">
        <v>127</v>
      </c>
      <c r="W2900" s="3">
        <v>0</v>
      </c>
      <c r="X2900" s="3">
        <v>64</v>
      </c>
      <c r="Y2900" s="3">
        <v>2898</v>
      </c>
      <c r="Z2900" s="3" t="s">
        <v>340</v>
      </c>
      <c r="AA2900" s="3">
        <v>1250</v>
      </c>
      <c r="AB2900" s="3">
        <v>970</v>
      </c>
      <c r="AC2900" s="3">
        <v>165605937</v>
      </c>
      <c r="AD2900" s="3">
        <v>73364262</v>
      </c>
      <c r="AF2900" s="3">
        <v>6</v>
      </c>
      <c r="AG2900" s="3">
        <v>334</v>
      </c>
    </row>
    <row r="2901" spans="1:33" ht="15.75" customHeight="1" x14ac:dyDescent="0.15">
      <c r="A2901" s="3">
        <v>26240</v>
      </c>
      <c r="B2901" s="3">
        <v>2899</v>
      </c>
      <c r="C2901" s="3">
        <v>365</v>
      </c>
      <c r="D2901" s="3" t="s">
        <v>2003</v>
      </c>
      <c r="E2901" s="3" t="s">
        <v>24480</v>
      </c>
      <c r="F2901" s="3" t="s">
        <v>36</v>
      </c>
      <c r="G2901" s="3" t="s">
        <v>37</v>
      </c>
      <c r="H2901" s="3" t="s">
        <v>971</v>
      </c>
      <c r="I2901" s="3" t="s">
        <v>69</v>
      </c>
      <c r="J2901" s="3">
        <v>125.66800000000001</v>
      </c>
      <c r="K2901" s="3">
        <v>45324628</v>
      </c>
      <c r="L2901" s="3" t="s">
        <v>66</v>
      </c>
      <c r="M2901" s="3">
        <v>0</v>
      </c>
      <c r="N2901" s="3" t="s">
        <v>2003</v>
      </c>
      <c r="O2901" s="3" t="s">
        <v>24480</v>
      </c>
      <c r="P2901" s="8">
        <v>37987</v>
      </c>
      <c r="Q2901" s="3" t="s">
        <v>2018</v>
      </c>
      <c r="R2901" s="5" t="s">
        <v>24481</v>
      </c>
      <c r="S2901" s="3" t="s">
        <v>971</v>
      </c>
      <c r="T2901" s="3" t="s">
        <v>37</v>
      </c>
      <c r="V2901" s="3">
        <v>127</v>
      </c>
      <c r="W2901" s="3">
        <v>36</v>
      </c>
      <c r="X2901" s="3">
        <v>127</v>
      </c>
      <c r="Y2901" s="3">
        <v>2899</v>
      </c>
      <c r="Z2901" s="3" t="s">
        <v>66</v>
      </c>
      <c r="AA2901" s="3">
        <v>365</v>
      </c>
      <c r="AB2901" s="3">
        <v>150</v>
      </c>
      <c r="AC2901" s="3">
        <v>45324628</v>
      </c>
      <c r="AD2901" s="3">
        <v>20084648</v>
      </c>
      <c r="AE2901" s="3" t="s">
        <v>69</v>
      </c>
      <c r="AF2901" s="3">
        <v>9</v>
      </c>
      <c r="AG2901" s="3">
        <v>20</v>
      </c>
    </row>
    <row r="2902" spans="1:33" ht="15.75" customHeight="1" x14ac:dyDescent="0.15">
      <c r="A2902" s="3">
        <v>662</v>
      </c>
      <c r="B2902" s="3">
        <v>2900</v>
      </c>
      <c r="C2902" s="3">
        <v>165</v>
      </c>
      <c r="D2902" s="3" t="s">
        <v>510</v>
      </c>
      <c r="E2902" s="3" t="s">
        <v>24482</v>
      </c>
      <c r="F2902" s="3" t="s">
        <v>36</v>
      </c>
      <c r="G2902" s="3" t="s">
        <v>37</v>
      </c>
      <c r="H2902" s="3" t="s">
        <v>543</v>
      </c>
      <c r="I2902" s="3" t="s">
        <v>89</v>
      </c>
      <c r="J2902" s="3">
        <v>125.61060000000001</v>
      </c>
      <c r="K2902" s="3">
        <v>88053519</v>
      </c>
      <c r="L2902" s="3" t="s">
        <v>221</v>
      </c>
      <c r="M2902" s="3">
        <v>6</v>
      </c>
      <c r="N2902" s="3" t="s">
        <v>510</v>
      </c>
      <c r="O2902" s="3" t="s">
        <v>24482</v>
      </c>
      <c r="P2902" s="3" t="s">
        <v>541</v>
      </c>
      <c r="Q2902" s="3" t="s">
        <v>512</v>
      </c>
      <c r="R2902" s="5" t="s">
        <v>24483</v>
      </c>
      <c r="S2902" s="3" t="s">
        <v>543</v>
      </c>
      <c r="T2902" s="3" t="s">
        <v>37</v>
      </c>
      <c r="V2902" s="3">
        <v>127</v>
      </c>
      <c r="W2902" s="3">
        <v>110</v>
      </c>
      <c r="X2902" s="3">
        <v>127</v>
      </c>
      <c r="Y2902" s="3">
        <v>2900</v>
      </c>
      <c r="Z2902" s="3" t="s">
        <v>221</v>
      </c>
      <c r="AA2902" s="3">
        <v>165</v>
      </c>
      <c r="AB2902" s="3">
        <v>65</v>
      </c>
      <c r="AC2902" s="3">
        <v>88053519</v>
      </c>
      <c r="AD2902" s="3">
        <v>39028973</v>
      </c>
      <c r="AE2902" s="3" t="s">
        <v>89</v>
      </c>
      <c r="AF2902" s="3">
        <v>2</v>
      </c>
      <c r="AG2902" s="3">
        <v>4</v>
      </c>
    </row>
    <row r="2903" spans="1:33" ht="15.75" customHeight="1" x14ac:dyDescent="0.15">
      <c r="A2903" s="3">
        <v>17660</v>
      </c>
      <c r="B2903" s="3">
        <v>2901</v>
      </c>
      <c r="C2903" s="3">
        <v>1500</v>
      </c>
      <c r="D2903" s="3" t="s">
        <v>5689</v>
      </c>
      <c r="E2903" s="3" t="s">
        <v>24484</v>
      </c>
      <c r="F2903" s="3" t="s">
        <v>36</v>
      </c>
      <c r="G2903" s="3" t="s">
        <v>37</v>
      </c>
      <c r="H2903" s="3" t="s">
        <v>12428</v>
      </c>
      <c r="I2903" s="3" t="s">
        <v>39</v>
      </c>
      <c r="J2903" s="3">
        <v>125.5994</v>
      </c>
      <c r="K2903" s="3">
        <v>10746689</v>
      </c>
      <c r="L2903" s="3" t="s">
        <v>335</v>
      </c>
      <c r="M2903" s="3">
        <v>4</v>
      </c>
      <c r="N2903" s="3" t="s">
        <v>5689</v>
      </c>
      <c r="O2903" s="3" t="s">
        <v>24484</v>
      </c>
      <c r="P2903" s="3" t="s">
        <v>7961</v>
      </c>
      <c r="Q2903" s="3" t="s">
        <v>12426</v>
      </c>
      <c r="R2903" s="5" t="s">
        <v>24485</v>
      </c>
      <c r="S2903" s="3" t="s">
        <v>12428</v>
      </c>
      <c r="T2903" s="3" t="s">
        <v>37</v>
      </c>
      <c r="V2903" s="3">
        <v>127</v>
      </c>
      <c r="W2903" s="3">
        <v>127</v>
      </c>
      <c r="X2903" s="3">
        <v>92</v>
      </c>
      <c r="Y2903" s="3">
        <v>2901</v>
      </c>
      <c r="Z2903" s="3" t="s">
        <v>335</v>
      </c>
      <c r="AA2903" s="3">
        <v>1500</v>
      </c>
      <c r="AB2903" s="3">
        <v>1000</v>
      </c>
      <c r="AC2903" s="3">
        <v>10746689</v>
      </c>
      <c r="AD2903" s="3">
        <v>4763616</v>
      </c>
      <c r="AE2903" s="3" t="s">
        <v>39</v>
      </c>
      <c r="AF2903" s="3">
        <v>21</v>
      </c>
      <c r="AG2903" s="3">
        <v>2</v>
      </c>
    </row>
    <row r="2904" spans="1:33" ht="15.75" customHeight="1" x14ac:dyDescent="0.15">
      <c r="A2904" s="3">
        <v>22125</v>
      </c>
      <c r="B2904" s="3">
        <v>2902</v>
      </c>
      <c r="C2904" s="3">
        <v>79</v>
      </c>
      <c r="D2904" s="3" t="s">
        <v>5699</v>
      </c>
      <c r="E2904" s="3" t="s">
        <v>24486</v>
      </c>
      <c r="F2904" s="3" t="s">
        <v>5770</v>
      </c>
      <c r="G2904" s="3" t="s">
        <v>881</v>
      </c>
      <c r="H2904" s="3" t="s">
        <v>14562</v>
      </c>
      <c r="I2904" s="3" t="s">
        <v>20345</v>
      </c>
      <c r="J2904" s="3">
        <v>125.5934</v>
      </c>
      <c r="K2904" s="3">
        <v>12740230</v>
      </c>
      <c r="L2904" s="3" t="s">
        <v>478</v>
      </c>
      <c r="M2904" s="3">
        <v>2</v>
      </c>
      <c r="N2904" s="3" t="s">
        <v>5699</v>
      </c>
      <c r="O2904" s="3" t="s">
        <v>24486</v>
      </c>
      <c r="P2904" s="3" t="s">
        <v>541</v>
      </c>
      <c r="Q2904" s="3" t="s">
        <v>20343</v>
      </c>
      <c r="R2904" s="5" t="s">
        <v>24487</v>
      </c>
      <c r="S2904" s="3" t="s">
        <v>14562</v>
      </c>
      <c r="T2904" s="3" t="s">
        <v>881</v>
      </c>
      <c r="V2904" s="3">
        <v>7</v>
      </c>
      <c r="W2904" s="3">
        <v>0</v>
      </c>
      <c r="X2904" s="3">
        <v>83</v>
      </c>
      <c r="Y2904" s="3">
        <v>2902</v>
      </c>
      <c r="Z2904" s="3" t="s">
        <v>478</v>
      </c>
      <c r="AA2904" s="3">
        <v>79</v>
      </c>
      <c r="AB2904" s="3">
        <v>54</v>
      </c>
      <c r="AC2904" s="3">
        <v>12740230</v>
      </c>
      <c r="AD2904" s="3">
        <v>5647430</v>
      </c>
      <c r="AF2904" s="3">
        <v>15</v>
      </c>
      <c r="AG2904" s="3">
        <v>628</v>
      </c>
    </row>
    <row r="2905" spans="1:33" ht="15.75" customHeight="1" x14ac:dyDescent="0.15">
      <c r="A2905" s="3">
        <v>24236</v>
      </c>
      <c r="B2905" s="3">
        <v>2903</v>
      </c>
      <c r="C2905" s="3">
        <v>20</v>
      </c>
      <c r="D2905" s="3" t="s">
        <v>5701</v>
      </c>
      <c r="E2905" s="3" t="s">
        <v>24488</v>
      </c>
      <c r="F2905" s="3" t="s">
        <v>96</v>
      </c>
      <c r="G2905" s="3" t="s">
        <v>61</v>
      </c>
      <c r="H2905" s="3" t="s">
        <v>14566</v>
      </c>
      <c r="I2905" s="15"/>
      <c r="J2905" s="3">
        <v>125.58459999999999</v>
      </c>
      <c r="K2905" s="3">
        <v>69792000</v>
      </c>
      <c r="L2905" s="3" t="s">
        <v>215</v>
      </c>
      <c r="M2905" s="3">
        <v>1</v>
      </c>
      <c r="N2905" s="3" t="s">
        <v>5701</v>
      </c>
      <c r="O2905" s="3" t="s">
        <v>24488</v>
      </c>
      <c r="P2905" s="3" t="s">
        <v>1101</v>
      </c>
      <c r="Q2905" s="3" t="s">
        <v>20346</v>
      </c>
      <c r="R2905" s="5" t="s">
        <v>24489</v>
      </c>
      <c r="S2905" s="3" t="s">
        <v>14566</v>
      </c>
      <c r="T2905" s="3" t="s">
        <v>61</v>
      </c>
      <c r="V2905" s="3">
        <v>127</v>
      </c>
      <c r="W2905" s="3">
        <v>0</v>
      </c>
      <c r="X2905" s="3">
        <v>127</v>
      </c>
      <c r="Y2905" s="3">
        <v>2903</v>
      </c>
      <c r="Z2905" s="3" t="s">
        <v>215</v>
      </c>
      <c r="AA2905" s="3">
        <v>20</v>
      </c>
      <c r="AB2905" s="3">
        <v>12</v>
      </c>
      <c r="AC2905" s="3">
        <v>69792000</v>
      </c>
      <c r="AD2905" s="3">
        <v>30938276</v>
      </c>
      <c r="AF2905" s="3">
        <v>7</v>
      </c>
      <c r="AG2905" s="3">
        <v>373</v>
      </c>
    </row>
    <row r="2906" spans="1:33" ht="15.75" customHeight="1" x14ac:dyDescent="0.15">
      <c r="A2906" s="3">
        <v>19266</v>
      </c>
      <c r="B2906" s="3">
        <v>2904</v>
      </c>
      <c r="C2906" s="3">
        <v>20</v>
      </c>
      <c r="D2906" s="3" t="s">
        <v>5704</v>
      </c>
      <c r="E2906" s="3" t="s">
        <v>24490</v>
      </c>
      <c r="F2906" s="3" t="s">
        <v>947</v>
      </c>
      <c r="G2906" s="3" t="s">
        <v>389</v>
      </c>
      <c r="H2906" s="3" t="s">
        <v>14568</v>
      </c>
      <c r="I2906" s="3" t="s">
        <v>1401</v>
      </c>
      <c r="J2906" s="3">
        <v>125.5437</v>
      </c>
      <c r="K2906" s="3">
        <v>7608368</v>
      </c>
      <c r="L2906" s="3" t="s">
        <v>59</v>
      </c>
      <c r="M2906" s="3">
        <v>1</v>
      </c>
      <c r="N2906" s="3" t="s">
        <v>5704</v>
      </c>
      <c r="O2906" s="3" t="s">
        <v>24490</v>
      </c>
      <c r="P2906" s="3" t="s">
        <v>987</v>
      </c>
      <c r="Q2906" s="3" t="s">
        <v>20348</v>
      </c>
      <c r="R2906" s="5" t="s">
        <v>24491</v>
      </c>
      <c r="S2906" s="3" t="s">
        <v>14568</v>
      </c>
      <c r="T2906" s="3" t="s">
        <v>389</v>
      </c>
      <c r="V2906" s="3">
        <v>35</v>
      </c>
      <c r="W2906" s="3">
        <v>0</v>
      </c>
      <c r="X2906" s="3">
        <v>127</v>
      </c>
      <c r="Y2906" s="3">
        <v>2904</v>
      </c>
      <c r="Z2906" s="3" t="s">
        <v>59</v>
      </c>
      <c r="AA2906" s="3">
        <v>20</v>
      </c>
      <c r="AB2906" s="3">
        <v>5</v>
      </c>
      <c r="AC2906" s="3">
        <v>7608368</v>
      </c>
      <c r="AD2906" s="3">
        <v>3373345</v>
      </c>
      <c r="AF2906" s="3">
        <v>17</v>
      </c>
      <c r="AG2906" s="3">
        <v>21</v>
      </c>
    </row>
    <row r="2907" spans="1:33" ht="15.75" customHeight="1" x14ac:dyDescent="0.15">
      <c r="A2907" s="3">
        <v>25459</v>
      </c>
      <c r="B2907" s="3">
        <v>2905</v>
      </c>
      <c r="C2907" s="3">
        <v>19</v>
      </c>
      <c r="D2907" s="3" t="s">
        <v>5708</v>
      </c>
      <c r="E2907" s="3" t="s">
        <v>24492</v>
      </c>
      <c r="F2907" s="3" t="s">
        <v>5738</v>
      </c>
      <c r="G2907" s="3" t="s">
        <v>599</v>
      </c>
      <c r="H2907" s="3" t="s">
        <v>4692</v>
      </c>
      <c r="I2907" s="3" t="s">
        <v>3354</v>
      </c>
      <c r="J2907" s="3">
        <v>125.5381</v>
      </c>
      <c r="K2907" s="3">
        <v>5093219</v>
      </c>
      <c r="L2907" s="3" t="s">
        <v>478</v>
      </c>
      <c r="M2907" s="3">
        <v>0</v>
      </c>
      <c r="N2907" s="3" t="s">
        <v>5708</v>
      </c>
      <c r="O2907" s="3" t="s">
        <v>24492</v>
      </c>
      <c r="P2907" s="8">
        <v>37257</v>
      </c>
      <c r="Q2907" s="3" t="s">
        <v>20350</v>
      </c>
      <c r="R2907" s="5" t="s">
        <v>24493</v>
      </c>
      <c r="S2907" s="3" t="s">
        <v>4692</v>
      </c>
      <c r="T2907" s="3" t="s">
        <v>599</v>
      </c>
      <c r="V2907" s="3">
        <v>59</v>
      </c>
      <c r="W2907" s="3">
        <v>56</v>
      </c>
      <c r="X2907" s="3">
        <v>84</v>
      </c>
      <c r="Y2907" s="3">
        <v>2905</v>
      </c>
      <c r="Z2907" s="3" t="s">
        <v>478</v>
      </c>
      <c r="AA2907" s="3">
        <v>19</v>
      </c>
      <c r="AB2907" s="3">
        <v>15</v>
      </c>
      <c r="AC2907" s="3">
        <v>5093219</v>
      </c>
      <c r="AD2907" s="3">
        <v>2258252</v>
      </c>
      <c r="AE2907" s="3" t="s">
        <v>3354</v>
      </c>
      <c r="AF2907" s="3">
        <v>15</v>
      </c>
      <c r="AG2907" s="3">
        <v>13</v>
      </c>
    </row>
    <row r="2908" spans="1:33" ht="15.75" customHeight="1" x14ac:dyDescent="0.15">
      <c r="A2908" s="3">
        <v>25835</v>
      </c>
      <c r="B2908" s="3">
        <v>2906</v>
      </c>
      <c r="C2908" s="3">
        <v>944</v>
      </c>
      <c r="D2908" s="3" t="s">
        <v>5710</v>
      </c>
      <c r="E2908" s="3" t="s">
        <v>24494</v>
      </c>
      <c r="F2908" s="3" t="s">
        <v>249</v>
      </c>
      <c r="G2908" s="3" t="s">
        <v>125</v>
      </c>
      <c r="H2908" s="3" t="s">
        <v>14573</v>
      </c>
      <c r="I2908" s="3" t="s">
        <v>16580</v>
      </c>
      <c r="J2908" s="3">
        <v>125.5119</v>
      </c>
      <c r="K2908" s="3">
        <v>22576000</v>
      </c>
      <c r="L2908" s="3" t="s">
        <v>59</v>
      </c>
      <c r="M2908" s="3">
        <v>0</v>
      </c>
      <c r="N2908" s="3" t="s">
        <v>5710</v>
      </c>
      <c r="O2908" s="3" t="s">
        <v>24494</v>
      </c>
      <c r="P2908" s="8">
        <v>38353</v>
      </c>
      <c r="Q2908" s="3" t="s">
        <v>20352</v>
      </c>
      <c r="R2908" s="5" t="s">
        <v>24495</v>
      </c>
      <c r="S2908" s="3" t="s">
        <v>14573</v>
      </c>
      <c r="T2908" s="3" t="s">
        <v>125</v>
      </c>
      <c r="V2908" s="3">
        <v>34</v>
      </c>
      <c r="W2908" s="3">
        <v>0</v>
      </c>
      <c r="X2908" s="3">
        <v>127</v>
      </c>
      <c r="Y2908" s="3">
        <v>2906</v>
      </c>
      <c r="Z2908" s="3" t="s">
        <v>59</v>
      </c>
      <c r="AA2908" s="3">
        <v>944</v>
      </c>
      <c r="AB2908" s="3">
        <v>238</v>
      </c>
      <c r="AC2908" s="3">
        <v>22576000</v>
      </c>
      <c r="AD2908" s="3">
        <v>10011000</v>
      </c>
      <c r="AF2908" s="3">
        <v>17</v>
      </c>
      <c r="AG2908" s="3">
        <v>958</v>
      </c>
    </row>
    <row r="2909" spans="1:33" ht="15.75" customHeight="1" x14ac:dyDescent="0.15">
      <c r="A2909" s="3">
        <v>22228</v>
      </c>
      <c r="B2909" s="3">
        <v>2907</v>
      </c>
      <c r="C2909" s="3">
        <v>65</v>
      </c>
      <c r="D2909" s="3" t="s">
        <v>5713</v>
      </c>
      <c r="E2909" s="3" t="s">
        <v>24496</v>
      </c>
      <c r="F2909" s="3" t="s">
        <v>1105</v>
      </c>
      <c r="G2909" s="3" t="s">
        <v>486</v>
      </c>
      <c r="H2909" s="3" t="s">
        <v>487</v>
      </c>
      <c r="I2909" s="3" t="s">
        <v>488</v>
      </c>
      <c r="J2909" s="3">
        <v>125.3283</v>
      </c>
      <c r="K2909" s="3">
        <v>27055609</v>
      </c>
      <c r="L2909" s="3" t="s">
        <v>162</v>
      </c>
      <c r="M2909" s="3">
        <v>2</v>
      </c>
      <c r="N2909" s="3" t="s">
        <v>5713</v>
      </c>
      <c r="O2909" s="3" t="s">
        <v>24496</v>
      </c>
      <c r="P2909" s="3" t="s">
        <v>6091</v>
      </c>
      <c r="Q2909" s="3" t="s">
        <v>20354</v>
      </c>
      <c r="R2909" s="5" t="s">
        <v>24497</v>
      </c>
      <c r="S2909" s="3" t="s">
        <v>487</v>
      </c>
      <c r="T2909" s="3" t="s">
        <v>486</v>
      </c>
      <c r="V2909" s="3">
        <v>61</v>
      </c>
      <c r="W2909" s="3">
        <v>43</v>
      </c>
      <c r="X2909" s="3">
        <v>127</v>
      </c>
      <c r="Y2909" s="3">
        <v>2907</v>
      </c>
      <c r="Z2909" s="3" t="s">
        <v>162</v>
      </c>
      <c r="AA2909" s="3">
        <v>65</v>
      </c>
      <c r="AB2909" s="3">
        <v>37</v>
      </c>
      <c r="AC2909" s="3">
        <v>27055609</v>
      </c>
      <c r="AD2909" s="3">
        <v>12007194</v>
      </c>
      <c r="AE2909" s="3" t="s">
        <v>488</v>
      </c>
      <c r="AF2909" s="3">
        <v>8</v>
      </c>
      <c r="AG2909" s="3">
        <v>50</v>
      </c>
    </row>
    <row r="2910" spans="1:33" ht="15.75" customHeight="1" x14ac:dyDescent="0.15">
      <c r="A2910" s="3">
        <v>21278</v>
      </c>
      <c r="B2910" s="3">
        <v>2908</v>
      </c>
      <c r="C2910" s="3">
        <v>61</v>
      </c>
      <c r="D2910" s="3" t="s">
        <v>5722</v>
      </c>
      <c r="E2910" s="3" t="s">
        <v>24498</v>
      </c>
      <c r="F2910" s="3" t="s">
        <v>1620</v>
      </c>
      <c r="G2910" s="3" t="s">
        <v>412</v>
      </c>
      <c r="H2910" s="3" t="s">
        <v>14578</v>
      </c>
      <c r="I2910" s="3" t="s">
        <v>742</v>
      </c>
      <c r="J2910" s="3">
        <v>125.1285</v>
      </c>
      <c r="K2910" s="3">
        <v>98084000</v>
      </c>
      <c r="L2910" s="3" t="s">
        <v>162</v>
      </c>
      <c r="M2910" s="3">
        <v>1</v>
      </c>
      <c r="N2910" s="3" t="s">
        <v>5722</v>
      </c>
      <c r="O2910" s="3" t="s">
        <v>24498</v>
      </c>
      <c r="P2910" s="3" t="s">
        <v>41</v>
      </c>
      <c r="Q2910" s="3" t="s">
        <v>20356</v>
      </c>
      <c r="R2910" s="5" t="s">
        <v>24499</v>
      </c>
      <c r="S2910" s="3" t="s">
        <v>14578</v>
      </c>
      <c r="T2910" s="3" t="s">
        <v>412</v>
      </c>
      <c r="V2910" s="3">
        <v>127</v>
      </c>
      <c r="W2910" s="3">
        <v>127</v>
      </c>
      <c r="X2910" s="3">
        <v>127</v>
      </c>
      <c r="Y2910" s="3">
        <v>2908</v>
      </c>
      <c r="Z2910" s="3" t="s">
        <v>162</v>
      </c>
      <c r="AA2910" s="3">
        <v>61</v>
      </c>
      <c r="AB2910" s="3">
        <v>42</v>
      </c>
      <c r="AC2910" s="3">
        <v>98084000</v>
      </c>
      <c r="AD2910" s="3">
        <v>43568000</v>
      </c>
      <c r="AE2910" s="3" t="s">
        <v>742</v>
      </c>
      <c r="AF2910" s="3">
        <v>8</v>
      </c>
      <c r="AG2910" s="3">
        <v>17</v>
      </c>
    </row>
    <row r="2911" spans="1:33" ht="15.75" customHeight="1" x14ac:dyDescent="0.15">
      <c r="A2911" s="3">
        <v>25368</v>
      </c>
      <c r="B2911" s="3">
        <v>2909</v>
      </c>
      <c r="C2911" s="3">
        <v>460</v>
      </c>
      <c r="D2911" s="3" t="s">
        <v>5724</v>
      </c>
      <c r="E2911" s="3" t="s">
        <v>24500</v>
      </c>
      <c r="F2911" s="3" t="s">
        <v>314</v>
      </c>
      <c r="G2911" s="3" t="s">
        <v>153</v>
      </c>
      <c r="H2911" s="3" t="s">
        <v>3261</v>
      </c>
      <c r="I2911" s="3" t="s">
        <v>1401</v>
      </c>
      <c r="J2911" s="3">
        <v>124.99890000000001</v>
      </c>
      <c r="K2911" s="3">
        <v>67751506</v>
      </c>
      <c r="L2911" s="3" t="s">
        <v>101</v>
      </c>
      <c r="M2911" s="3">
        <v>0</v>
      </c>
      <c r="N2911" s="3" t="s">
        <v>5724</v>
      </c>
      <c r="O2911" s="3" t="s">
        <v>24500</v>
      </c>
      <c r="P2911" s="8">
        <v>36161</v>
      </c>
      <c r="Q2911" s="3" t="s">
        <v>20358</v>
      </c>
      <c r="R2911" s="5" t="s">
        <v>24501</v>
      </c>
      <c r="S2911" s="3" t="s">
        <v>3261</v>
      </c>
      <c r="T2911" s="3" t="s">
        <v>153</v>
      </c>
      <c r="V2911" s="3">
        <v>20</v>
      </c>
      <c r="W2911" s="3">
        <v>0</v>
      </c>
      <c r="X2911" s="3">
        <v>127</v>
      </c>
      <c r="Y2911" s="3">
        <v>2909</v>
      </c>
      <c r="Z2911" s="3" t="s">
        <v>101</v>
      </c>
      <c r="AA2911" s="3">
        <v>460</v>
      </c>
      <c r="AB2911" s="3">
        <v>210</v>
      </c>
      <c r="AC2911" s="3">
        <v>67751506</v>
      </c>
      <c r="AD2911" s="3">
        <v>30111926</v>
      </c>
      <c r="AF2911" s="3">
        <v>10</v>
      </c>
      <c r="AG2911" s="3">
        <v>21</v>
      </c>
    </row>
    <row r="2912" spans="1:33" ht="15.75" customHeight="1" x14ac:dyDescent="0.15">
      <c r="A2912" s="3">
        <v>25234</v>
      </c>
      <c r="B2912" s="3">
        <v>2910</v>
      </c>
      <c r="C2912" s="3">
        <v>40</v>
      </c>
      <c r="D2912" s="3" t="s">
        <v>5730</v>
      </c>
      <c r="E2912" s="3" t="s">
        <v>24502</v>
      </c>
      <c r="F2912" s="3" t="s">
        <v>331</v>
      </c>
      <c r="G2912" s="3" t="s">
        <v>167</v>
      </c>
      <c r="H2912" s="3" t="s">
        <v>1743</v>
      </c>
      <c r="I2912" s="3" t="s">
        <v>283</v>
      </c>
      <c r="J2912" s="3">
        <v>124.9716</v>
      </c>
      <c r="K2912" s="3">
        <v>4659965</v>
      </c>
      <c r="L2912" s="3" t="s">
        <v>162</v>
      </c>
      <c r="M2912" s="3">
        <v>0</v>
      </c>
      <c r="N2912" s="3" t="s">
        <v>5730</v>
      </c>
      <c r="O2912" s="3" t="s">
        <v>24502</v>
      </c>
      <c r="P2912" s="8">
        <v>39448</v>
      </c>
      <c r="Q2912" s="3" t="s">
        <v>20360</v>
      </c>
      <c r="R2912" s="5" t="s">
        <v>24503</v>
      </c>
      <c r="S2912" s="3" t="s">
        <v>1743</v>
      </c>
      <c r="T2912" s="3" t="s">
        <v>167</v>
      </c>
      <c r="V2912" s="3">
        <v>127</v>
      </c>
      <c r="W2912" s="3">
        <v>69</v>
      </c>
      <c r="X2912" s="3">
        <v>127</v>
      </c>
      <c r="Y2912" s="3">
        <v>2910</v>
      </c>
      <c r="Z2912" s="3" t="s">
        <v>162</v>
      </c>
      <c r="AA2912" s="3">
        <v>40</v>
      </c>
      <c r="AB2912" s="3">
        <v>20</v>
      </c>
      <c r="AC2912" s="3">
        <v>4659965</v>
      </c>
      <c r="AD2912" s="3">
        <v>2071357</v>
      </c>
      <c r="AE2912" s="3" t="s">
        <v>283</v>
      </c>
      <c r="AF2912" s="3">
        <v>8</v>
      </c>
      <c r="AG2912" s="3">
        <v>1</v>
      </c>
    </row>
    <row r="2913" spans="1:33" ht="15.75" customHeight="1" x14ac:dyDescent="0.15">
      <c r="A2913" s="3">
        <v>17956</v>
      </c>
      <c r="B2913" s="3">
        <v>2911</v>
      </c>
      <c r="C2913" s="3">
        <v>400</v>
      </c>
      <c r="D2913" s="3" t="s">
        <v>4612</v>
      </c>
      <c r="E2913" s="3" t="s">
        <v>24504</v>
      </c>
      <c r="F2913" s="3" t="s">
        <v>36</v>
      </c>
      <c r="G2913" s="3" t="s">
        <v>37</v>
      </c>
      <c r="H2913" s="3" t="s">
        <v>263</v>
      </c>
      <c r="I2913" s="3" t="s">
        <v>89</v>
      </c>
      <c r="J2913" s="3">
        <v>124.9255</v>
      </c>
      <c r="K2913" s="3">
        <v>7413352</v>
      </c>
      <c r="L2913" s="3" t="s">
        <v>59</v>
      </c>
      <c r="M2913" s="3">
        <v>4</v>
      </c>
      <c r="N2913" s="3" t="s">
        <v>4612</v>
      </c>
      <c r="O2913" s="3" t="s">
        <v>24504</v>
      </c>
      <c r="P2913" s="3" t="s">
        <v>987</v>
      </c>
      <c r="Q2913" s="3" t="s">
        <v>4613</v>
      </c>
      <c r="R2913" s="5" t="s">
        <v>24505</v>
      </c>
      <c r="S2913" s="3" t="s">
        <v>263</v>
      </c>
      <c r="T2913" s="3" t="s">
        <v>37</v>
      </c>
      <c r="V2913" s="3">
        <v>127</v>
      </c>
      <c r="W2913" s="3">
        <v>111</v>
      </c>
      <c r="X2913" s="3">
        <v>127</v>
      </c>
      <c r="Y2913" s="3">
        <v>2911</v>
      </c>
      <c r="Z2913" s="3" t="s">
        <v>59</v>
      </c>
      <c r="AA2913" s="3">
        <v>400</v>
      </c>
      <c r="AB2913" s="3">
        <v>300</v>
      </c>
      <c r="AC2913" s="3">
        <v>7413352</v>
      </c>
      <c r="AD2913" s="3">
        <v>3295915</v>
      </c>
      <c r="AE2913" s="3" t="s">
        <v>89</v>
      </c>
      <c r="AF2913" s="3">
        <v>17</v>
      </c>
      <c r="AG2913" s="3">
        <v>4</v>
      </c>
    </row>
    <row r="2914" spans="1:33" ht="15.75" customHeight="1" x14ac:dyDescent="0.15">
      <c r="A2914" s="3">
        <v>22215</v>
      </c>
      <c r="B2914" s="3">
        <v>2912</v>
      </c>
      <c r="C2914" s="3">
        <v>33</v>
      </c>
      <c r="D2914" s="3" t="s">
        <v>5732</v>
      </c>
      <c r="E2914" s="3" t="s">
        <v>24506</v>
      </c>
      <c r="F2914" s="3" t="s">
        <v>931</v>
      </c>
      <c r="G2914" s="3" t="s">
        <v>378</v>
      </c>
      <c r="H2914" s="3" t="s">
        <v>379</v>
      </c>
      <c r="I2914" s="3" t="s">
        <v>380</v>
      </c>
      <c r="J2914" s="3">
        <v>124.837</v>
      </c>
      <c r="K2914" s="3">
        <v>4246947</v>
      </c>
      <c r="L2914" s="3" t="s">
        <v>66</v>
      </c>
      <c r="M2914" s="3">
        <v>2</v>
      </c>
      <c r="N2914" s="3" t="s">
        <v>5732</v>
      </c>
      <c r="O2914" s="3" t="s">
        <v>24506</v>
      </c>
      <c r="P2914" s="3" t="s">
        <v>4472</v>
      </c>
      <c r="Q2914" s="3" t="s">
        <v>20364</v>
      </c>
      <c r="R2914" s="5" t="s">
        <v>24507</v>
      </c>
      <c r="S2914" s="3" t="s">
        <v>379</v>
      </c>
      <c r="T2914" s="3" t="s">
        <v>378</v>
      </c>
      <c r="V2914" s="3">
        <v>40</v>
      </c>
      <c r="W2914" s="3">
        <v>22</v>
      </c>
      <c r="X2914" s="3">
        <v>127</v>
      </c>
      <c r="Y2914" s="3">
        <v>2912</v>
      </c>
      <c r="Z2914" s="3" t="s">
        <v>66</v>
      </c>
      <c r="AA2914" s="3">
        <v>33</v>
      </c>
      <c r="AB2914" s="3">
        <v>33</v>
      </c>
      <c r="AC2914" s="3">
        <v>4246947</v>
      </c>
      <c r="AD2914" s="3">
        <v>1888900</v>
      </c>
      <c r="AE2914" s="3" t="s">
        <v>380</v>
      </c>
      <c r="AF2914" s="3">
        <v>9</v>
      </c>
      <c r="AG2914" s="3">
        <v>81</v>
      </c>
    </row>
    <row r="2915" spans="1:33" ht="15.75" customHeight="1" x14ac:dyDescent="0.15">
      <c r="A2915" s="3">
        <v>24301</v>
      </c>
      <c r="B2915" s="3">
        <v>2913</v>
      </c>
      <c r="C2915" s="3">
        <v>13</v>
      </c>
      <c r="D2915" s="3" t="s">
        <v>5733</v>
      </c>
      <c r="E2915" s="3" t="s">
        <v>24508</v>
      </c>
      <c r="F2915" s="3" t="s">
        <v>331</v>
      </c>
      <c r="G2915" s="3" t="s">
        <v>167</v>
      </c>
      <c r="H2915" s="3" t="s">
        <v>1743</v>
      </c>
      <c r="I2915" s="3" t="s">
        <v>283</v>
      </c>
      <c r="J2915" s="3">
        <v>124.7984</v>
      </c>
      <c r="K2915" s="3">
        <v>3402447</v>
      </c>
      <c r="L2915" s="3" t="s">
        <v>122</v>
      </c>
      <c r="M2915" s="3">
        <v>1</v>
      </c>
      <c r="N2915" s="3" t="s">
        <v>5733</v>
      </c>
      <c r="O2915" s="3" t="s">
        <v>24508</v>
      </c>
      <c r="P2915" s="3" t="s">
        <v>6522</v>
      </c>
      <c r="Q2915" s="3" t="s">
        <v>20366</v>
      </c>
      <c r="R2915" s="5" t="s">
        <v>24509</v>
      </c>
      <c r="S2915" s="3" t="s">
        <v>1743</v>
      </c>
      <c r="T2915" s="3" t="s">
        <v>167</v>
      </c>
      <c r="V2915" s="3">
        <v>127</v>
      </c>
      <c r="W2915" s="3">
        <v>70</v>
      </c>
      <c r="X2915" s="3">
        <v>30</v>
      </c>
      <c r="Y2915" s="3">
        <v>2913</v>
      </c>
      <c r="Z2915" s="3" t="s">
        <v>122</v>
      </c>
      <c r="AA2915" s="3">
        <v>13</v>
      </c>
      <c r="AB2915" s="3">
        <v>3</v>
      </c>
      <c r="AC2915" s="3">
        <v>3402447</v>
      </c>
      <c r="AD2915" s="3">
        <v>1513555</v>
      </c>
      <c r="AE2915" s="3" t="s">
        <v>283</v>
      </c>
      <c r="AF2915" s="3">
        <v>22</v>
      </c>
      <c r="AG2915" s="3">
        <v>1</v>
      </c>
    </row>
    <row r="2916" spans="1:33" ht="15.75" customHeight="1" x14ac:dyDescent="0.15">
      <c r="A2916" s="3">
        <v>3631</v>
      </c>
      <c r="B2916" s="3">
        <v>2914</v>
      </c>
      <c r="C2916" s="3">
        <v>24</v>
      </c>
      <c r="D2916" s="3" t="s">
        <v>5739</v>
      </c>
      <c r="E2916" s="3" t="s">
        <v>24510</v>
      </c>
      <c r="F2916" s="3" t="s">
        <v>855</v>
      </c>
      <c r="G2916" s="3" t="s">
        <v>292</v>
      </c>
      <c r="H2916" s="3" t="s">
        <v>13616</v>
      </c>
      <c r="I2916" s="3" t="s">
        <v>1032</v>
      </c>
      <c r="J2916" s="3">
        <v>124.7812</v>
      </c>
      <c r="K2916" s="3">
        <v>5284607</v>
      </c>
      <c r="L2916" s="3" t="s">
        <v>162</v>
      </c>
      <c r="M2916" s="3">
        <v>3</v>
      </c>
      <c r="N2916" s="3" t="s">
        <v>5739</v>
      </c>
      <c r="O2916" s="3" t="s">
        <v>24510</v>
      </c>
      <c r="P2916" s="3" t="s">
        <v>1029</v>
      </c>
      <c r="Q2916" s="3" t="s">
        <v>20368</v>
      </c>
      <c r="R2916" s="5" t="s">
        <v>24511</v>
      </c>
      <c r="S2916" s="3" t="s">
        <v>13616</v>
      </c>
      <c r="T2916" s="3" t="s">
        <v>292</v>
      </c>
      <c r="V2916" s="3">
        <v>103</v>
      </c>
      <c r="W2916" s="3">
        <v>73</v>
      </c>
      <c r="X2916" s="3">
        <v>127</v>
      </c>
      <c r="Y2916" s="3">
        <v>2914</v>
      </c>
      <c r="Z2916" s="3" t="s">
        <v>162</v>
      </c>
      <c r="AA2916" s="3">
        <v>24</v>
      </c>
      <c r="AB2916" s="3">
        <v>15</v>
      </c>
      <c r="AC2916" s="3">
        <v>5284607</v>
      </c>
      <c r="AD2916" s="3">
        <v>2351000</v>
      </c>
      <c r="AE2916" s="3" t="s">
        <v>1032</v>
      </c>
      <c r="AF2916" s="3">
        <v>8</v>
      </c>
      <c r="AG2916" s="3">
        <v>49</v>
      </c>
    </row>
    <row r="2917" spans="1:33" ht="15.75" customHeight="1" x14ac:dyDescent="0.15">
      <c r="A2917" s="3">
        <v>25069</v>
      </c>
      <c r="B2917" s="3">
        <v>2915</v>
      </c>
      <c r="C2917" s="3">
        <v>20</v>
      </c>
      <c r="D2917" s="3" t="s">
        <v>5751</v>
      </c>
      <c r="E2917" s="3" t="s">
        <v>24512</v>
      </c>
      <c r="F2917" s="3" t="s">
        <v>7229</v>
      </c>
      <c r="G2917" s="3" t="s">
        <v>733</v>
      </c>
      <c r="H2917" s="3" t="s">
        <v>14591</v>
      </c>
      <c r="I2917" s="3" t="s">
        <v>5290</v>
      </c>
      <c r="J2917" s="3">
        <v>124.6377</v>
      </c>
      <c r="K2917" s="3">
        <v>6067202</v>
      </c>
      <c r="L2917" s="3" t="s">
        <v>71</v>
      </c>
      <c r="M2917" s="3">
        <v>0</v>
      </c>
      <c r="N2917" s="3" t="s">
        <v>5751</v>
      </c>
      <c r="O2917" s="3" t="s">
        <v>24512</v>
      </c>
      <c r="P2917" s="8">
        <v>35065</v>
      </c>
      <c r="Q2917" s="3" t="s">
        <v>20370</v>
      </c>
      <c r="R2917" s="5" t="s">
        <v>24513</v>
      </c>
      <c r="S2917" s="3" t="s">
        <v>14591</v>
      </c>
      <c r="T2917" s="3" t="s">
        <v>733</v>
      </c>
      <c r="V2917" s="3">
        <v>25</v>
      </c>
      <c r="W2917" s="3">
        <v>0</v>
      </c>
      <c r="X2917" s="3">
        <v>127</v>
      </c>
      <c r="Y2917" s="3">
        <v>2915</v>
      </c>
      <c r="Z2917" s="3" t="s">
        <v>71</v>
      </c>
      <c r="AA2917" s="3">
        <v>20</v>
      </c>
      <c r="AB2917" s="3">
        <v>20</v>
      </c>
      <c r="AC2917" s="3">
        <v>6067202</v>
      </c>
      <c r="AD2917" s="3">
        <v>2700883</v>
      </c>
      <c r="AF2917" s="3">
        <v>5</v>
      </c>
      <c r="AG2917" s="3">
        <v>58</v>
      </c>
    </row>
    <row r="2918" spans="1:33" ht="15.75" customHeight="1" x14ac:dyDescent="0.15">
      <c r="A2918" s="3">
        <v>273</v>
      </c>
      <c r="B2918" s="3">
        <v>2916</v>
      </c>
      <c r="C2918" s="3">
        <v>242</v>
      </c>
      <c r="D2918" s="3" t="s">
        <v>5753</v>
      </c>
      <c r="E2918" s="3" t="s">
        <v>24514</v>
      </c>
      <c r="F2918" s="3" t="s">
        <v>475</v>
      </c>
      <c r="G2918" s="3" t="s">
        <v>277</v>
      </c>
      <c r="H2918" s="3" t="s">
        <v>3963</v>
      </c>
      <c r="I2918" s="3" t="s">
        <v>3964</v>
      </c>
      <c r="J2918" s="3">
        <v>124.5919</v>
      </c>
      <c r="K2918" s="3">
        <v>112397000</v>
      </c>
      <c r="L2918" s="3" t="s">
        <v>75</v>
      </c>
      <c r="M2918" s="3">
        <v>8</v>
      </c>
      <c r="N2918" s="3" t="s">
        <v>5753</v>
      </c>
      <c r="O2918" s="3" t="s">
        <v>24514</v>
      </c>
      <c r="P2918" s="3" t="s">
        <v>381</v>
      </c>
      <c r="Q2918" s="3" t="s">
        <v>10053</v>
      </c>
      <c r="R2918" s="5" t="s">
        <v>24515</v>
      </c>
      <c r="S2918" s="3" t="s">
        <v>3963</v>
      </c>
      <c r="T2918" s="3" t="s">
        <v>277</v>
      </c>
      <c r="V2918" s="3">
        <v>127</v>
      </c>
      <c r="W2918" s="3">
        <v>0</v>
      </c>
      <c r="X2918" s="3">
        <v>72</v>
      </c>
      <c r="Y2918" s="3">
        <v>2916</v>
      </c>
      <c r="Z2918" s="3" t="s">
        <v>75</v>
      </c>
      <c r="AA2918" s="3">
        <v>242</v>
      </c>
      <c r="AB2918" s="3">
        <v>200</v>
      </c>
      <c r="AC2918" s="3">
        <v>112397000</v>
      </c>
      <c r="AD2918" s="3">
        <v>50045000</v>
      </c>
      <c r="AF2918" s="3">
        <v>14</v>
      </c>
      <c r="AG2918" s="3">
        <v>71</v>
      </c>
    </row>
    <row r="2919" spans="1:33" ht="15.75" customHeight="1" x14ac:dyDescent="0.15">
      <c r="A2919" s="3">
        <v>25042</v>
      </c>
      <c r="B2919" s="3">
        <v>2917</v>
      </c>
      <c r="C2919" s="3">
        <v>55</v>
      </c>
      <c r="D2919" s="3" t="s">
        <v>5756</v>
      </c>
      <c r="E2919" s="3" t="s">
        <v>24516</v>
      </c>
      <c r="F2919" s="3" t="s">
        <v>269</v>
      </c>
      <c r="G2919" s="3" t="s">
        <v>133</v>
      </c>
      <c r="H2919" s="3" t="s">
        <v>14596</v>
      </c>
      <c r="I2919" s="3" t="s">
        <v>12799</v>
      </c>
      <c r="J2919" s="3">
        <v>124.58799999999999</v>
      </c>
      <c r="K2919" s="3">
        <v>19081000</v>
      </c>
      <c r="L2919" s="3" t="s">
        <v>478</v>
      </c>
      <c r="M2919" s="3">
        <v>0</v>
      </c>
      <c r="N2919" s="3" t="s">
        <v>5756</v>
      </c>
      <c r="O2919" s="3" t="s">
        <v>24516</v>
      </c>
      <c r="P2919" s="3" t="s">
        <v>1101</v>
      </c>
      <c r="Q2919" s="3" t="s">
        <v>20373</v>
      </c>
      <c r="R2919" s="5" t="s">
        <v>24517</v>
      </c>
      <c r="S2919" s="3" t="s">
        <v>14596</v>
      </c>
      <c r="T2919" s="3" t="s">
        <v>133</v>
      </c>
      <c r="V2919" s="3">
        <v>85</v>
      </c>
      <c r="W2919" s="3">
        <v>0</v>
      </c>
      <c r="X2919" s="3">
        <v>85</v>
      </c>
      <c r="Y2919" s="3">
        <v>2917</v>
      </c>
      <c r="Z2919" s="3" t="s">
        <v>478</v>
      </c>
      <c r="AA2919" s="3">
        <v>55</v>
      </c>
      <c r="AB2919" s="3">
        <v>35</v>
      </c>
      <c r="AC2919" s="3">
        <v>19081000</v>
      </c>
      <c r="AD2919" s="3">
        <v>8496000</v>
      </c>
      <c r="AF2919" s="3">
        <v>15</v>
      </c>
      <c r="AG2919" s="3">
        <v>287</v>
      </c>
    </row>
    <row r="2920" spans="1:33" ht="15.75" customHeight="1" x14ac:dyDescent="0.15">
      <c r="A2920" s="3">
        <v>1500</v>
      </c>
      <c r="B2920" s="3">
        <v>2918</v>
      </c>
      <c r="C2920" s="3">
        <v>70</v>
      </c>
      <c r="D2920" s="3" t="s">
        <v>5757</v>
      </c>
      <c r="E2920" s="3" t="s">
        <v>24518</v>
      </c>
      <c r="F2920" s="3" t="s">
        <v>1193</v>
      </c>
      <c r="G2920" s="3" t="s">
        <v>564</v>
      </c>
      <c r="H2920" s="3" t="s">
        <v>391</v>
      </c>
      <c r="I2920" s="3" t="s">
        <v>2049</v>
      </c>
      <c r="J2920" s="3">
        <v>124.55759999999999</v>
      </c>
      <c r="K2920" s="3">
        <v>10406000</v>
      </c>
      <c r="L2920" s="3" t="s">
        <v>71</v>
      </c>
      <c r="M2920" s="3">
        <v>2</v>
      </c>
      <c r="N2920" s="3" t="s">
        <v>5757</v>
      </c>
      <c r="O2920" s="3" t="s">
        <v>24518</v>
      </c>
      <c r="P2920" s="3" t="s">
        <v>6091</v>
      </c>
      <c r="Q2920" s="3" t="s">
        <v>20376</v>
      </c>
      <c r="R2920" s="5" t="s">
        <v>24519</v>
      </c>
      <c r="S2920" s="3" t="s">
        <v>391</v>
      </c>
      <c r="T2920" s="3" t="s">
        <v>564</v>
      </c>
      <c r="V2920" s="3">
        <v>77</v>
      </c>
      <c r="W2920" s="3">
        <v>36</v>
      </c>
      <c r="X2920" s="3">
        <v>127</v>
      </c>
      <c r="Y2920" s="3">
        <v>2918</v>
      </c>
      <c r="Z2920" s="3" t="s">
        <v>71</v>
      </c>
      <c r="AA2920" s="3">
        <v>70</v>
      </c>
      <c r="AB2920" s="3">
        <v>50</v>
      </c>
      <c r="AC2920" s="3">
        <v>10406000</v>
      </c>
      <c r="AD2920" s="3">
        <v>4634000</v>
      </c>
      <c r="AE2920" s="3" t="s">
        <v>2049</v>
      </c>
      <c r="AF2920" s="3">
        <v>5</v>
      </c>
      <c r="AG2920" s="3">
        <v>35</v>
      </c>
    </row>
    <row r="2921" spans="1:33" ht="15.75" customHeight="1" x14ac:dyDescent="0.15">
      <c r="A2921" s="3">
        <v>26174</v>
      </c>
      <c r="B2921" s="3">
        <v>2919</v>
      </c>
      <c r="C2921" s="3">
        <v>718</v>
      </c>
      <c r="D2921" s="3" t="s">
        <v>5759</v>
      </c>
      <c r="E2921" s="3" t="s">
        <v>24520</v>
      </c>
      <c r="F2921" s="3" t="s">
        <v>1214</v>
      </c>
      <c r="G2921" s="3" t="s">
        <v>607</v>
      </c>
      <c r="H2921" s="3" t="s">
        <v>6626</v>
      </c>
      <c r="I2921" s="3" t="s">
        <v>608</v>
      </c>
      <c r="J2921" s="3">
        <v>124.474</v>
      </c>
      <c r="K2921" s="3">
        <v>1138554666</v>
      </c>
      <c r="L2921" s="3" t="s">
        <v>398</v>
      </c>
      <c r="M2921" s="3">
        <v>0</v>
      </c>
      <c r="N2921" s="3" t="s">
        <v>5759</v>
      </c>
      <c r="O2921" s="3" t="s">
        <v>24520</v>
      </c>
      <c r="P2921" s="8" t="s">
        <v>20380</v>
      </c>
      <c r="Q2921" s="3" t="s">
        <v>20378</v>
      </c>
      <c r="R2921" s="5" t="s">
        <v>24521</v>
      </c>
      <c r="S2921" s="3" t="s">
        <v>6626</v>
      </c>
      <c r="T2921" s="3" t="s">
        <v>607</v>
      </c>
      <c r="V2921" s="3">
        <v>12</v>
      </c>
      <c r="W2921" s="3">
        <v>0</v>
      </c>
      <c r="X2921" s="3">
        <v>30</v>
      </c>
      <c r="Y2921" s="3">
        <v>2919</v>
      </c>
      <c r="Z2921" s="3" t="s">
        <v>398</v>
      </c>
      <c r="AA2921" s="3">
        <v>718</v>
      </c>
      <c r="AB2921" s="3">
        <v>718</v>
      </c>
      <c r="AC2921" s="3">
        <v>1138554666</v>
      </c>
      <c r="AD2921" s="3">
        <v>507210103</v>
      </c>
      <c r="AF2921" s="3">
        <v>1</v>
      </c>
      <c r="AG2921" s="3">
        <v>161</v>
      </c>
    </row>
    <row r="2922" spans="1:33" ht="15.75" customHeight="1" x14ac:dyDescent="0.15">
      <c r="A2922" s="3">
        <v>22817</v>
      </c>
      <c r="B2922" s="3">
        <v>2920</v>
      </c>
      <c r="C2922" s="3">
        <v>2091</v>
      </c>
      <c r="D2922" s="3" t="s">
        <v>5778</v>
      </c>
      <c r="E2922" s="3" t="s">
        <v>24522</v>
      </c>
      <c r="F2922" s="3" t="s">
        <v>1620</v>
      </c>
      <c r="G2922" s="3" t="s">
        <v>412</v>
      </c>
      <c r="H2922" s="3" t="s">
        <v>742</v>
      </c>
      <c r="I2922" s="3" t="s">
        <v>742</v>
      </c>
      <c r="J2922" s="3">
        <v>124.4481</v>
      </c>
      <c r="K2922" s="3">
        <v>166322933</v>
      </c>
      <c r="L2922" s="3" t="s">
        <v>335</v>
      </c>
      <c r="M2922" s="3">
        <v>7</v>
      </c>
      <c r="N2922" s="3" t="s">
        <v>5778</v>
      </c>
      <c r="O2922" s="3" t="s">
        <v>24522</v>
      </c>
      <c r="P2922" s="3" t="s">
        <v>541</v>
      </c>
      <c r="Q2922" s="3" t="s">
        <v>20382</v>
      </c>
      <c r="R2922" s="5" t="s">
        <v>24523</v>
      </c>
      <c r="S2922" s="3" t="s">
        <v>742</v>
      </c>
      <c r="T2922" s="3" t="s">
        <v>412</v>
      </c>
      <c r="V2922" s="3">
        <v>127</v>
      </c>
      <c r="W2922" s="3">
        <v>127</v>
      </c>
      <c r="X2922" s="3">
        <v>93</v>
      </c>
      <c r="Y2922" s="3">
        <v>2920</v>
      </c>
      <c r="Z2922" s="3" t="s">
        <v>335</v>
      </c>
      <c r="AA2922" s="3">
        <v>2091</v>
      </c>
      <c r="AB2922" s="3">
        <v>925</v>
      </c>
      <c r="AC2922" s="3">
        <v>166322933</v>
      </c>
      <c r="AD2922" s="3">
        <v>74103059</v>
      </c>
      <c r="AE2922" s="3" t="s">
        <v>742</v>
      </c>
      <c r="AF2922" s="3">
        <v>21</v>
      </c>
      <c r="AG2922" s="3">
        <v>17</v>
      </c>
    </row>
    <row r="2923" spans="1:33" ht="15.75" customHeight="1" x14ac:dyDescent="0.15">
      <c r="A2923" s="3">
        <v>18526</v>
      </c>
      <c r="B2923" s="3">
        <v>2921</v>
      </c>
      <c r="C2923" s="3">
        <v>138</v>
      </c>
      <c r="D2923" s="3" t="s">
        <v>5795</v>
      </c>
      <c r="E2923" s="3" t="s">
        <v>24524</v>
      </c>
      <c r="F2923" s="3" t="s">
        <v>4272</v>
      </c>
      <c r="G2923" s="3" t="s">
        <v>780</v>
      </c>
      <c r="H2923" s="3" t="s">
        <v>2403</v>
      </c>
      <c r="I2923" s="3" t="s">
        <v>19925</v>
      </c>
      <c r="J2923" s="3">
        <v>124.336</v>
      </c>
      <c r="K2923" s="3">
        <v>100562981</v>
      </c>
      <c r="L2923" s="3" t="s">
        <v>122</v>
      </c>
      <c r="M2923" s="3">
        <v>4</v>
      </c>
      <c r="N2923" s="3" t="s">
        <v>5795</v>
      </c>
      <c r="O2923" s="3" t="s">
        <v>24524</v>
      </c>
      <c r="P2923" s="3" t="s">
        <v>104</v>
      </c>
      <c r="Q2923" s="3" t="s">
        <v>20384</v>
      </c>
      <c r="R2923" s="5" t="s">
        <v>24525</v>
      </c>
      <c r="S2923" s="3" t="s">
        <v>2403</v>
      </c>
      <c r="T2923" s="3" t="s">
        <v>780</v>
      </c>
      <c r="V2923" s="3">
        <v>19</v>
      </c>
      <c r="W2923" s="3">
        <v>0</v>
      </c>
      <c r="X2923" s="3">
        <v>31</v>
      </c>
      <c r="Y2923" s="3">
        <v>2921</v>
      </c>
      <c r="Z2923" s="3" t="s">
        <v>122</v>
      </c>
      <c r="AA2923" s="3">
        <v>138</v>
      </c>
      <c r="AB2923" s="3">
        <v>55</v>
      </c>
      <c r="AC2923" s="3">
        <v>100562981</v>
      </c>
      <c r="AD2923" s="3">
        <v>44826941</v>
      </c>
      <c r="AF2923" s="3">
        <v>22</v>
      </c>
      <c r="AG2923" s="3">
        <v>132</v>
      </c>
    </row>
    <row r="2924" spans="1:33" ht="15.75" customHeight="1" x14ac:dyDescent="0.15">
      <c r="A2924" s="3">
        <v>25257</v>
      </c>
      <c r="B2924" s="3">
        <v>2922</v>
      </c>
      <c r="C2924" s="3">
        <v>65</v>
      </c>
      <c r="D2924" s="3" t="s">
        <v>5798</v>
      </c>
      <c r="E2924" s="3" t="s">
        <v>24526</v>
      </c>
      <c r="F2924" s="3" t="s">
        <v>657</v>
      </c>
      <c r="G2924" s="3" t="s">
        <v>246</v>
      </c>
      <c r="H2924" s="3" t="s">
        <v>3818</v>
      </c>
      <c r="I2924" s="3" t="s">
        <v>3818</v>
      </c>
      <c r="J2924" s="3">
        <v>124.2251</v>
      </c>
      <c r="K2924" s="3">
        <v>11951231</v>
      </c>
      <c r="L2924" s="3" t="s">
        <v>50</v>
      </c>
      <c r="M2924" s="3">
        <v>0</v>
      </c>
      <c r="N2924" s="3" t="s">
        <v>5798</v>
      </c>
      <c r="O2924" s="3" t="s">
        <v>24526</v>
      </c>
      <c r="P2924" s="8">
        <v>37622</v>
      </c>
      <c r="Q2924" s="3" t="s">
        <v>20386</v>
      </c>
      <c r="R2924" s="5" t="s">
        <v>24527</v>
      </c>
      <c r="S2924" s="3" t="s">
        <v>3818</v>
      </c>
      <c r="T2924" s="3" t="s">
        <v>246</v>
      </c>
      <c r="V2924" s="3">
        <v>127</v>
      </c>
      <c r="W2924" s="3">
        <v>56</v>
      </c>
      <c r="X2924" s="3">
        <v>88</v>
      </c>
      <c r="Y2924" s="3">
        <v>2922</v>
      </c>
      <c r="Z2924" s="3" t="s">
        <v>50</v>
      </c>
      <c r="AA2924" s="3">
        <v>65</v>
      </c>
      <c r="AB2924" s="3">
        <v>30</v>
      </c>
      <c r="AC2924" s="3">
        <v>11951231</v>
      </c>
      <c r="AD2924" s="3">
        <v>5330015</v>
      </c>
      <c r="AE2924" s="3" t="s">
        <v>3818</v>
      </c>
      <c r="AF2924" s="3">
        <v>11</v>
      </c>
      <c r="AG2924" s="3">
        <v>22</v>
      </c>
    </row>
    <row r="2925" spans="1:33" ht="15.75" customHeight="1" x14ac:dyDescent="0.15">
      <c r="A2925" s="3">
        <v>4034</v>
      </c>
      <c r="B2925" s="3">
        <v>2923</v>
      </c>
      <c r="C2925" s="3">
        <v>0</v>
      </c>
      <c r="D2925" s="3" t="s">
        <v>2706</v>
      </c>
      <c r="E2925" s="3" t="s">
        <v>24528</v>
      </c>
      <c r="F2925" s="3" t="s">
        <v>143</v>
      </c>
      <c r="G2925" s="3" t="s">
        <v>77</v>
      </c>
      <c r="H2925" s="3" t="s">
        <v>2710</v>
      </c>
      <c r="I2925" s="3" t="s">
        <v>79</v>
      </c>
      <c r="J2925" s="3">
        <v>124.22709999999999</v>
      </c>
      <c r="K2925" s="3">
        <v>2919195</v>
      </c>
      <c r="L2925" s="3" t="s">
        <v>66</v>
      </c>
      <c r="M2925" s="3">
        <v>2</v>
      </c>
      <c r="N2925" s="3" t="s">
        <v>2706</v>
      </c>
      <c r="O2925" s="3" t="s">
        <v>24528</v>
      </c>
      <c r="P2925" s="3" t="s">
        <v>1029</v>
      </c>
      <c r="Q2925" s="3" t="s">
        <v>2709</v>
      </c>
      <c r="R2925" s="5" t="s">
        <v>24529</v>
      </c>
      <c r="S2925" s="3" t="s">
        <v>2710</v>
      </c>
      <c r="T2925" s="3" t="s">
        <v>77</v>
      </c>
      <c r="V2925" s="3">
        <v>104</v>
      </c>
      <c r="W2925" s="3">
        <v>99</v>
      </c>
      <c r="X2925" s="3">
        <v>127</v>
      </c>
      <c r="Y2925" s="3">
        <v>2923</v>
      </c>
      <c r="Z2925" s="3" t="s">
        <v>66</v>
      </c>
      <c r="AA2925" s="3">
        <v>0</v>
      </c>
      <c r="AB2925" s="3">
        <v>0</v>
      </c>
      <c r="AC2925" s="3">
        <v>2919195</v>
      </c>
      <c r="AD2925" s="3">
        <v>1301892</v>
      </c>
      <c r="AE2925" s="3" t="s">
        <v>79</v>
      </c>
      <c r="AF2925" s="3">
        <v>9</v>
      </c>
      <c r="AG2925" s="3">
        <v>6</v>
      </c>
    </row>
    <row r="2926" spans="1:33" ht="15.75" customHeight="1" x14ac:dyDescent="0.15">
      <c r="A2926" s="3">
        <v>25473</v>
      </c>
      <c r="B2926" s="3">
        <v>2924</v>
      </c>
      <c r="C2926" s="3">
        <v>13</v>
      </c>
      <c r="D2926" s="3" t="s">
        <v>5804</v>
      </c>
      <c r="E2926" s="3" t="s">
        <v>24530</v>
      </c>
      <c r="F2926" s="3" t="s">
        <v>1009</v>
      </c>
      <c r="G2926" s="3" t="s">
        <v>403</v>
      </c>
      <c r="H2926" s="3" t="s">
        <v>11604</v>
      </c>
      <c r="I2926" s="3" t="s">
        <v>1032</v>
      </c>
      <c r="J2926" s="3">
        <v>124.0731</v>
      </c>
      <c r="K2926" s="3">
        <v>8582000</v>
      </c>
      <c r="L2926" s="3" t="s">
        <v>600</v>
      </c>
      <c r="M2926" s="3">
        <v>0</v>
      </c>
      <c r="N2926" s="3" t="s">
        <v>5804</v>
      </c>
      <c r="O2926" s="3" t="s">
        <v>24530</v>
      </c>
      <c r="P2926" s="8">
        <v>39448</v>
      </c>
      <c r="Q2926" s="3" t="s">
        <v>20389</v>
      </c>
      <c r="R2926" s="5" t="s">
        <v>24531</v>
      </c>
      <c r="S2926" s="3" t="s">
        <v>11604</v>
      </c>
      <c r="T2926" s="3" t="s">
        <v>403</v>
      </c>
      <c r="V2926" s="3">
        <v>90</v>
      </c>
      <c r="W2926" s="3">
        <v>74</v>
      </c>
      <c r="X2926" s="3">
        <v>46</v>
      </c>
      <c r="Y2926" s="3">
        <v>2924</v>
      </c>
      <c r="Z2926" s="3" t="s">
        <v>600</v>
      </c>
      <c r="AA2926" s="3">
        <v>13</v>
      </c>
      <c r="AB2926" s="3">
        <v>6</v>
      </c>
      <c r="AC2926" s="3">
        <v>8582000</v>
      </c>
      <c r="AD2926" s="3">
        <v>3830000</v>
      </c>
      <c r="AE2926" s="3" t="s">
        <v>1032</v>
      </c>
      <c r="AF2926" s="3">
        <v>13</v>
      </c>
      <c r="AG2926" s="3">
        <v>49</v>
      </c>
    </row>
    <row r="2927" spans="1:33" ht="15.75" customHeight="1" x14ac:dyDescent="0.15">
      <c r="A2927" s="3">
        <v>22274</v>
      </c>
      <c r="B2927" s="3">
        <v>2925</v>
      </c>
      <c r="C2927" s="3">
        <v>65</v>
      </c>
      <c r="D2927" s="3" t="s">
        <v>5807</v>
      </c>
      <c r="E2927" s="3" t="s">
        <v>24532</v>
      </c>
      <c r="F2927" s="3" t="s">
        <v>657</v>
      </c>
      <c r="G2927" s="3" t="s">
        <v>246</v>
      </c>
      <c r="H2927" s="3" t="s">
        <v>934</v>
      </c>
      <c r="I2927" s="3" t="s">
        <v>264</v>
      </c>
      <c r="J2927" s="3">
        <v>123.9448</v>
      </c>
      <c r="K2927" s="3">
        <v>10330030</v>
      </c>
      <c r="L2927" s="3" t="s">
        <v>478</v>
      </c>
      <c r="M2927" s="3">
        <v>1</v>
      </c>
      <c r="N2927" s="3" t="s">
        <v>5807</v>
      </c>
      <c r="O2927" s="3" t="s">
        <v>24532</v>
      </c>
      <c r="P2927" s="3" t="s">
        <v>8588</v>
      </c>
      <c r="Q2927" s="3" t="s">
        <v>20391</v>
      </c>
      <c r="R2927" s="5" t="s">
        <v>24533</v>
      </c>
      <c r="S2927" s="3" t="s">
        <v>934</v>
      </c>
      <c r="T2927" s="3" t="s">
        <v>246</v>
      </c>
      <c r="V2927" s="3">
        <v>127</v>
      </c>
      <c r="W2927" s="3">
        <v>100</v>
      </c>
      <c r="X2927" s="3">
        <v>86</v>
      </c>
      <c r="Y2927" s="3">
        <v>2925</v>
      </c>
      <c r="Z2927" s="3" t="s">
        <v>478</v>
      </c>
      <c r="AA2927" s="3">
        <v>65</v>
      </c>
      <c r="AB2927" s="3">
        <v>40</v>
      </c>
      <c r="AC2927" s="3">
        <v>10330030</v>
      </c>
      <c r="AD2927" s="3">
        <v>4612758</v>
      </c>
      <c r="AE2927" s="3" t="s">
        <v>264</v>
      </c>
      <c r="AF2927" s="3">
        <v>15</v>
      </c>
      <c r="AG2927" s="3">
        <v>8</v>
      </c>
    </row>
    <row r="2928" spans="1:33" ht="15.75" customHeight="1" x14ac:dyDescent="0.15">
      <c r="A2928" s="3">
        <v>24657</v>
      </c>
      <c r="B2928" s="3">
        <v>2926</v>
      </c>
      <c r="C2928" s="3">
        <v>425</v>
      </c>
      <c r="D2928" s="3" t="s">
        <v>5810</v>
      </c>
      <c r="E2928" s="3" t="s">
        <v>24534</v>
      </c>
      <c r="F2928" s="3" t="s">
        <v>143</v>
      </c>
      <c r="G2928" s="3" t="s">
        <v>77</v>
      </c>
      <c r="H2928" s="3" t="s">
        <v>2626</v>
      </c>
      <c r="I2928" s="3" t="s">
        <v>79</v>
      </c>
      <c r="J2928" s="3">
        <v>123.90989999999999</v>
      </c>
      <c r="K2928" s="3">
        <v>48013000</v>
      </c>
      <c r="L2928" s="3" t="s">
        <v>226</v>
      </c>
      <c r="M2928" s="3">
        <v>0</v>
      </c>
      <c r="N2928" s="3" t="s">
        <v>5810</v>
      </c>
      <c r="O2928" s="3" t="s">
        <v>24534</v>
      </c>
      <c r="P2928" s="3" t="s">
        <v>6091</v>
      </c>
      <c r="Q2928" s="3" t="s">
        <v>6177</v>
      </c>
      <c r="R2928" s="5" t="s">
        <v>24535</v>
      </c>
      <c r="S2928" s="3" t="s">
        <v>2626</v>
      </c>
      <c r="T2928" s="3" t="s">
        <v>77</v>
      </c>
      <c r="V2928" s="3">
        <v>105</v>
      </c>
      <c r="W2928" s="3">
        <v>100</v>
      </c>
      <c r="X2928" s="3">
        <v>40</v>
      </c>
      <c r="Y2928" s="3">
        <v>2926</v>
      </c>
      <c r="Z2928" s="3" t="s">
        <v>226</v>
      </c>
      <c r="AA2928" s="3">
        <v>425</v>
      </c>
      <c r="AB2928" s="3">
        <v>138</v>
      </c>
      <c r="AC2928" s="3">
        <v>48013000</v>
      </c>
      <c r="AD2928" s="3">
        <v>21443000</v>
      </c>
      <c r="AE2928" s="3" t="s">
        <v>79</v>
      </c>
      <c r="AF2928" s="3">
        <v>24</v>
      </c>
      <c r="AG2928" s="3">
        <v>6</v>
      </c>
    </row>
    <row r="2929" spans="1:33" ht="15.75" customHeight="1" x14ac:dyDescent="0.15">
      <c r="A2929" s="3">
        <v>19639</v>
      </c>
      <c r="B2929" s="3">
        <v>2927</v>
      </c>
      <c r="C2929" s="3">
        <v>120</v>
      </c>
      <c r="D2929" s="3" t="s">
        <v>2036</v>
      </c>
      <c r="E2929" s="3" t="s">
        <v>24536</v>
      </c>
      <c r="F2929" s="3" t="s">
        <v>36</v>
      </c>
      <c r="G2929" s="3" t="s">
        <v>37</v>
      </c>
      <c r="H2929" s="3" t="s">
        <v>89</v>
      </c>
      <c r="I2929" s="3" t="s">
        <v>89</v>
      </c>
      <c r="J2929" s="3">
        <v>123.7722</v>
      </c>
      <c r="K2929" s="3">
        <v>20011950</v>
      </c>
      <c r="L2929" s="3" t="s">
        <v>66</v>
      </c>
      <c r="M2929" s="3">
        <v>3</v>
      </c>
      <c r="N2929" s="3" t="s">
        <v>2036</v>
      </c>
      <c r="O2929" s="3" t="s">
        <v>24536</v>
      </c>
      <c r="P2929" s="3" t="s">
        <v>987</v>
      </c>
      <c r="Q2929" s="3" t="s">
        <v>2038</v>
      </c>
      <c r="R2929" s="5" t="s">
        <v>24537</v>
      </c>
      <c r="S2929" s="3" t="s">
        <v>89</v>
      </c>
      <c r="T2929" s="3" t="s">
        <v>37</v>
      </c>
      <c r="V2929" s="3">
        <v>127</v>
      </c>
      <c r="W2929" s="3">
        <v>112</v>
      </c>
      <c r="X2929" s="3">
        <v>127</v>
      </c>
      <c r="Y2929" s="3">
        <v>2927</v>
      </c>
      <c r="Z2929" s="3" t="s">
        <v>66</v>
      </c>
      <c r="AA2929" s="3">
        <v>120</v>
      </c>
      <c r="AB2929" s="3">
        <v>43</v>
      </c>
      <c r="AC2929" s="3">
        <v>20011950</v>
      </c>
      <c r="AD2929" s="3">
        <v>8943000</v>
      </c>
      <c r="AE2929" s="3" t="s">
        <v>89</v>
      </c>
      <c r="AF2929" s="3">
        <v>9</v>
      </c>
      <c r="AG2929" s="3">
        <v>4</v>
      </c>
    </row>
    <row r="2930" spans="1:33" ht="15.75" customHeight="1" x14ac:dyDescent="0.15">
      <c r="A2930" s="3">
        <v>23924</v>
      </c>
      <c r="B2930" s="3">
        <v>2928</v>
      </c>
      <c r="C2930" s="3">
        <v>30</v>
      </c>
      <c r="D2930" s="3" t="s">
        <v>5818</v>
      </c>
      <c r="E2930" s="3" t="s">
        <v>24538</v>
      </c>
      <c r="F2930" s="3" t="s">
        <v>1193</v>
      </c>
      <c r="G2930" s="3" t="s">
        <v>564</v>
      </c>
      <c r="H2930" s="3" t="s">
        <v>2049</v>
      </c>
      <c r="I2930" s="3" t="s">
        <v>2049</v>
      </c>
      <c r="J2930" s="3">
        <v>123.652</v>
      </c>
      <c r="K2930" s="3">
        <v>2445026</v>
      </c>
      <c r="L2930" s="3" t="s">
        <v>71</v>
      </c>
      <c r="M2930" s="3">
        <v>1</v>
      </c>
      <c r="N2930" s="3" t="s">
        <v>5818</v>
      </c>
      <c r="O2930" s="3" t="s">
        <v>24538</v>
      </c>
      <c r="P2930" s="3" t="s">
        <v>179</v>
      </c>
      <c r="Q2930" s="3" t="s">
        <v>20395</v>
      </c>
      <c r="R2930" s="5" t="s">
        <v>24539</v>
      </c>
      <c r="S2930" s="3" t="s">
        <v>2049</v>
      </c>
      <c r="T2930" s="3" t="s">
        <v>564</v>
      </c>
      <c r="V2930" s="3">
        <v>78</v>
      </c>
      <c r="W2930" s="3">
        <v>37</v>
      </c>
      <c r="X2930" s="3">
        <v>127</v>
      </c>
      <c r="Y2930" s="3">
        <v>2928</v>
      </c>
      <c r="Z2930" s="3" t="s">
        <v>71</v>
      </c>
      <c r="AA2930" s="3">
        <v>30</v>
      </c>
      <c r="AB2930" s="3">
        <v>10</v>
      </c>
      <c r="AC2930" s="3">
        <v>2445026</v>
      </c>
      <c r="AD2930" s="3">
        <v>1093228</v>
      </c>
      <c r="AE2930" s="3" t="s">
        <v>2049</v>
      </c>
      <c r="AF2930" s="3">
        <v>5</v>
      </c>
      <c r="AG2930" s="3">
        <v>35</v>
      </c>
    </row>
    <row r="2931" spans="1:33" ht="15.75" customHeight="1" x14ac:dyDescent="0.15">
      <c r="A2931" s="3">
        <v>21842</v>
      </c>
      <c r="B2931" s="3">
        <v>2929</v>
      </c>
      <c r="C2931" s="3">
        <v>24</v>
      </c>
      <c r="D2931" s="3" t="s">
        <v>5821</v>
      </c>
      <c r="E2931" s="3" t="s">
        <v>24540</v>
      </c>
      <c r="F2931" s="3" t="s">
        <v>475</v>
      </c>
      <c r="G2931" s="3" t="s">
        <v>277</v>
      </c>
      <c r="H2931" s="3" t="s">
        <v>9705</v>
      </c>
      <c r="I2931" s="3" t="s">
        <v>9646</v>
      </c>
      <c r="J2931" s="3">
        <v>123.5984</v>
      </c>
      <c r="K2931" s="3">
        <v>4178513</v>
      </c>
      <c r="L2931" s="3" t="s">
        <v>66</v>
      </c>
      <c r="M2931" s="3">
        <v>2</v>
      </c>
      <c r="N2931" s="3" t="s">
        <v>5821</v>
      </c>
      <c r="O2931" s="3" t="s">
        <v>24540</v>
      </c>
      <c r="P2931" s="3" t="s">
        <v>787</v>
      </c>
      <c r="Q2931" s="3" t="s">
        <v>9717</v>
      </c>
      <c r="R2931" s="5" t="s">
        <v>24541</v>
      </c>
      <c r="S2931" s="3" t="s">
        <v>9705</v>
      </c>
      <c r="T2931" s="3" t="s">
        <v>277</v>
      </c>
      <c r="V2931" s="3">
        <v>127</v>
      </c>
      <c r="W2931" s="3">
        <v>0</v>
      </c>
      <c r="X2931" s="3">
        <v>127</v>
      </c>
      <c r="Y2931" s="3">
        <v>2929</v>
      </c>
      <c r="Z2931" s="3" t="s">
        <v>66</v>
      </c>
      <c r="AA2931" s="3">
        <v>24</v>
      </c>
      <c r="AB2931" s="3">
        <v>13</v>
      </c>
      <c r="AC2931" s="3">
        <v>4178513</v>
      </c>
      <c r="AD2931" s="3">
        <v>1868758</v>
      </c>
      <c r="AF2931" s="3">
        <v>9</v>
      </c>
      <c r="AG2931" s="3">
        <v>146</v>
      </c>
    </row>
    <row r="2932" spans="1:33" ht="15.75" customHeight="1" x14ac:dyDescent="0.15">
      <c r="A2932" s="3">
        <v>21925</v>
      </c>
      <c r="B2932" s="3">
        <v>2930</v>
      </c>
      <c r="C2932" s="3">
        <v>109</v>
      </c>
      <c r="D2932" s="3" t="s">
        <v>5823</v>
      </c>
      <c r="E2932" s="3" t="s">
        <v>24542</v>
      </c>
      <c r="F2932" s="3" t="s">
        <v>657</v>
      </c>
      <c r="G2932" s="3" t="s">
        <v>246</v>
      </c>
      <c r="H2932" s="3" t="s">
        <v>4949</v>
      </c>
      <c r="I2932" s="3" t="s">
        <v>3818</v>
      </c>
      <c r="J2932" s="3">
        <v>123.50879999999999</v>
      </c>
      <c r="K2932" s="3">
        <v>14052000</v>
      </c>
      <c r="L2932" s="3" t="s">
        <v>101</v>
      </c>
      <c r="M2932" s="3">
        <v>2</v>
      </c>
      <c r="N2932" s="3" t="s">
        <v>5823</v>
      </c>
      <c r="O2932" s="3" t="s">
        <v>24542</v>
      </c>
      <c r="P2932" s="3" t="s">
        <v>835</v>
      </c>
      <c r="Q2932" s="3" t="s">
        <v>20399</v>
      </c>
      <c r="R2932" s="5" t="s">
        <v>24543</v>
      </c>
      <c r="S2932" s="3" t="s">
        <v>4949</v>
      </c>
      <c r="T2932" s="3" t="s">
        <v>246</v>
      </c>
      <c r="V2932" s="3">
        <v>127</v>
      </c>
      <c r="W2932" s="3">
        <v>57</v>
      </c>
      <c r="X2932" s="3">
        <v>127</v>
      </c>
      <c r="Y2932" s="3">
        <v>2930</v>
      </c>
      <c r="Z2932" s="3" t="s">
        <v>101</v>
      </c>
      <c r="AA2932" s="3">
        <v>109</v>
      </c>
      <c r="AB2932" s="3">
        <v>30</v>
      </c>
      <c r="AC2932" s="3">
        <v>14052000</v>
      </c>
      <c r="AD2932" s="3">
        <v>6287000</v>
      </c>
      <c r="AE2932" s="3" t="s">
        <v>3818</v>
      </c>
      <c r="AF2932" s="3">
        <v>10</v>
      </c>
      <c r="AG2932" s="3">
        <v>22</v>
      </c>
    </row>
    <row r="2933" spans="1:33" ht="15.75" customHeight="1" x14ac:dyDescent="0.15">
      <c r="A2933" s="3">
        <v>423</v>
      </c>
      <c r="B2933" s="3">
        <v>2931</v>
      </c>
      <c r="C2933" s="3">
        <v>7982</v>
      </c>
      <c r="D2933" s="3" t="s">
        <v>5826</v>
      </c>
      <c r="E2933" s="3" t="s">
        <v>24544</v>
      </c>
      <c r="F2933" s="3" t="s">
        <v>855</v>
      </c>
      <c r="G2933" s="3" t="s">
        <v>292</v>
      </c>
      <c r="H2933" s="3" t="s">
        <v>14621</v>
      </c>
      <c r="I2933" s="3" t="s">
        <v>7069</v>
      </c>
      <c r="J2933" s="3">
        <v>123.47450000000001</v>
      </c>
      <c r="K2933" s="3">
        <v>57982514</v>
      </c>
      <c r="L2933" s="3" t="s">
        <v>335</v>
      </c>
      <c r="M2933" s="3">
        <v>5</v>
      </c>
      <c r="N2933" s="3" t="s">
        <v>5826</v>
      </c>
      <c r="O2933" s="3" t="s">
        <v>24544</v>
      </c>
      <c r="P2933" s="3" t="s">
        <v>987</v>
      </c>
      <c r="Q2933" s="3" t="s">
        <v>20401</v>
      </c>
      <c r="R2933" s="5" t="s">
        <v>24545</v>
      </c>
      <c r="S2933" s="3" t="s">
        <v>14621</v>
      </c>
      <c r="T2933" s="3" t="s">
        <v>292</v>
      </c>
      <c r="V2933" s="3">
        <v>104</v>
      </c>
      <c r="W2933" s="3">
        <v>0</v>
      </c>
      <c r="X2933" s="3">
        <v>94</v>
      </c>
      <c r="Y2933" s="3">
        <v>2931</v>
      </c>
      <c r="Z2933" s="3" t="s">
        <v>335</v>
      </c>
      <c r="AA2933" s="3">
        <v>7982</v>
      </c>
      <c r="AB2933" s="3">
        <v>2869</v>
      </c>
      <c r="AC2933" s="3">
        <v>57982514</v>
      </c>
      <c r="AD2933" s="3">
        <v>25945916</v>
      </c>
      <c r="AF2933" s="3">
        <v>21</v>
      </c>
      <c r="AG2933" s="3">
        <v>112</v>
      </c>
    </row>
    <row r="2934" spans="1:33" ht="15.75" customHeight="1" x14ac:dyDescent="0.15">
      <c r="A2934" s="3">
        <v>186</v>
      </c>
      <c r="B2934" s="3">
        <v>2932</v>
      </c>
      <c r="C2934" s="3">
        <v>72</v>
      </c>
      <c r="D2934" s="3" t="s">
        <v>5486</v>
      </c>
      <c r="E2934" s="3" t="s">
        <v>24546</v>
      </c>
      <c r="F2934" s="3" t="s">
        <v>36</v>
      </c>
      <c r="G2934" s="3" t="s">
        <v>37</v>
      </c>
      <c r="H2934" s="3" t="s">
        <v>323</v>
      </c>
      <c r="I2934" s="3" t="s">
        <v>89</v>
      </c>
      <c r="J2934" s="3">
        <v>123.37860000000001</v>
      </c>
      <c r="K2934" s="3">
        <v>20736922</v>
      </c>
      <c r="L2934" s="3" t="s">
        <v>162</v>
      </c>
      <c r="M2934" s="3">
        <v>5</v>
      </c>
      <c r="N2934" s="3" t="s">
        <v>5486</v>
      </c>
      <c r="O2934" s="3" t="s">
        <v>24546</v>
      </c>
      <c r="P2934" s="3" t="s">
        <v>787</v>
      </c>
      <c r="Q2934" s="3" t="s">
        <v>5487</v>
      </c>
      <c r="R2934" s="5" t="s">
        <v>24547</v>
      </c>
      <c r="S2934" s="3" t="s">
        <v>323</v>
      </c>
      <c r="T2934" s="3" t="s">
        <v>37</v>
      </c>
      <c r="V2934" s="3">
        <v>127</v>
      </c>
      <c r="W2934" s="3">
        <v>113</v>
      </c>
      <c r="X2934" s="3">
        <v>127</v>
      </c>
      <c r="Y2934" s="3">
        <v>2932</v>
      </c>
      <c r="Z2934" s="3" t="s">
        <v>162</v>
      </c>
      <c r="AA2934" s="3">
        <v>72</v>
      </c>
      <c r="AB2934" s="3">
        <v>50</v>
      </c>
      <c r="AC2934" s="3">
        <v>20736922</v>
      </c>
      <c r="AD2934" s="3">
        <v>9283307</v>
      </c>
      <c r="AE2934" s="3" t="s">
        <v>89</v>
      </c>
      <c r="AF2934" s="3">
        <v>8</v>
      </c>
      <c r="AG2934" s="3">
        <v>4</v>
      </c>
    </row>
    <row r="2935" spans="1:33" ht="15.75" customHeight="1" x14ac:dyDescent="0.15">
      <c r="A2935" s="3">
        <v>25952</v>
      </c>
      <c r="B2935" s="3">
        <v>2933</v>
      </c>
      <c r="C2935" s="3">
        <v>41</v>
      </c>
      <c r="D2935" s="3" t="s">
        <v>5829</v>
      </c>
      <c r="E2935" s="3" t="s">
        <v>24548</v>
      </c>
      <c r="F2935" s="3" t="s">
        <v>1105</v>
      </c>
      <c r="G2935" s="3" t="s">
        <v>486</v>
      </c>
      <c r="H2935" s="3" t="s">
        <v>10630</v>
      </c>
      <c r="I2935" s="3" t="s">
        <v>12273</v>
      </c>
      <c r="J2935" s="3">
        <v>123.23569999999999</v>
      </c>
      <c r="K2935" s="3">
        <v>4147087</v>
      </c>
      <c r="L2935" s="3" t="s">
        <v>538</v>
      </c>
      <c r="M2935" s="3">
        <v>0</v>
      </c>
      <c r="N2935" s="3" t="s">
        <v>5829</v>
      </c>
      <c r="O2935" s="3" t="s">
        <v>24548</v>
      </c>
      <c r="P2935" s="8">
        <v>38353</v>
      </c>
      <c r="Q2935" s="3" t="s">
        <v>20403</v>
      </c>
      <c r="R2935" s="5" t="s">
        <v>24549</v>
      </c>
      <c r="S2935" s="3" t="s">
        <v>10630</v>
      </c>
      <c r="T2935" s="3" t="s">
        <v>486</v>
      </c>
      <c r="V2935" s="3">
        <v>62</v>
      </c>
      <c r="W2935" s="3">
        <v>0</v>
      </c>
      <c r="X2935" s="3">
        <v>93</v>
      </c>
      <c r="Y2935" s="3">
        <v>2933</v>
      </c>
      <c r="Z2935" s="3" t="s">
        <v>538</v>
      </c>
      <c r="AA2935" s="3">
        <v>41</v>
      </c>
      <c r="AB2935" s="3">
        <v>29</v>
      </c>
      <c r="AC2935" s="3">
        <v>4147087</v>
      </c>
      <c r="AD2935" s="3">
        <v>1857717</v>
      </c>
      <c r="AF2935" s="3">
        <v>3</v>
      </c>
      <c r="AG2935" s="3">
        <v>219</v>
      </c>
    </row>
    <row r="2936" spans="1:33" ht="15.75" customHeight="1" x14ac:dyDescent="0.15">
      <c r="A2936" s="3">
        <v>20169</v>
      </c>
      <c r="B2936" s="3">
        <v>2934</v>
      </c>
      <c r="C2936" s="3">
        <v>115</v>
      </c>
      <c r="D2936" s="3" t="s">
        <v>5831</v>
      </c>
      <c r="E2936" s="3" t="s">
        <v>24550</v>
      </c>
      <c r="F2936" s="3" t="s">
        <v>96</v>
      </c>
      <c r="G2936" s="3" t="s">
        <v>61</v>
      </c>
      <c r="H2936" s="3" t="s">
        <v>3165</v>
      </c>
      <c r="I2936" s="3" t="s">
        <v>63</v>
      </c>
      <c r="J2936" s="3">
        <v>123.1645</v>
      </c>
      <c r="K2936" s="3">
        <v>22047663</v>
      </c>
      <c r="L2936" s="3" t="s">
        <v>162</v>
      </c>
      <c r="M2936" s="3">
        <v>3</v>
      </c>
      <c r="N2936" s="3" t="s">
        <v>5831</v>
      </c>
      <c r="O2936" s="3" t="s">
        <v>24550</v>
      </c>
      <c r="P2936" s="3" t="s">
        <v>1000</v>
      </c>
      <c r="Q2936" s="3" t="s">
        <v>20405</v>
      </c>
      <c r="R2936" s="5" t="s">
        <v>24551</v>
      </c>
      <c r="S2936" s="3" t="s">
        <v>3165</v>
      </c>
      <c r="T2936" s="3" t="s">
        <v>61</v>
      </c>
      <c r="V2936" s="3">
        <v>127</v>
      </c>
      <c r="W2936" s="3">
        <v>127</v>
      </c>
      <c r="X2936" s="3">
        <v>127</v>
      </c>
      <c r="Y2936" s="3">
        <v>2934</v>
      </c>
      <c r="Z2936" s="3" t="s">
        <v>162</v>
      </c>
      <c r="AA2936" s="3">
        <v>115</v>
      </c>
      <c r="AB2936" s="3">
        <v>60</v>
      </c>
      <c r="AC2936" s="3">
        <v>22047663</v>
      </c>
      <c r="AD2936" s="3">
        <v>9879555</v>
      </c>
      <c r="AE2936" s="3" t="s">
        <v>63</v>
      </c>
      <c r="AF2936" s="3">
        <v>8</v>
      </c>
      <c r="AG2936" s="3">
        <v>3</v>
      </c>
    </row>
    <row r="2937" spans="1:33" ht="15.75" customHeight="1" x14ac:dyDescent="0.15">
      <c r="A2937" s="3">
        <v>19681</v>
      </c>
      <c r="B2937" s="3">
        <v>2935</v>
      </c>
      <c r="C2937" s="3">
        <v>94</v>
      </c>
      <c r="D2937" s="3" t="s">
        <v>5836</v>
      </c>
      <c r="E2937" s="3" t="s">
        <v>24552</v>
      </c>
      <c r="F2937" s="3" t="s">
        <v>1438</v>
      </c>
      <c r="G2937" s="3" t="s">
        <v>495</v>
      </c>
      <c r="H2937" s="3" t="s">
        <v>14630</v>
      </c>
      <c r="I2937" s="3" t="s">
        <v>2566</v>
      </c>
      <c r="J2937" s="3">
        <v>123.1589</v>
      </c>
      <c r="K2937" s="3">
        <v>14030000</v>
      </c>
      <c r="L2937" s="3" t="s">
        <v>226</v>
      </c>
      <c r="M2937" s="3">
        <v>3</v>
      </c>
      <c r="N2937" s="3" t="s">
        <v>5836</v>
      </c>
      <c r="O2937" s="3" t="s">
        <v>24552</v>
      </c>
      <c r="P2937" s="3" t="s">
        <v>179</v>
      </c>
      <c r="Q2937" s="3" t="s">
        <v>20407</v>
      </c>
      <c r="R2937" s="5" t="s">
        <v>24553</v>
      </c>
      <c r="S2937" s="3" t="s">
        <v>14630</v>
      </c>
      <c r="T2937" s="3" t="s">
        <v>495</v>
      </c>
      <c r="V2937" s="3">
        <v>82</v>
      </c>
      <c r="W2937" s="3">
        <v>20</v>
      </c>
      <c r="X2937" s="3">
        <v>41</v>
      </c>
      <c r="Y2937" s="3">
        <v>2935</v>
      </c>
      <c r="Z2937" s="3" t="s">
        <v>226</v>
      </c>
      <c r="AA2937" s="3">
        <v>94</v>
      </c>
      <c r="AB2937" s="3">
        <v>50</v>
      </c>
      <c r="AC2937" s="3">
        <v>14030000</v>
      </c>
      <c r="AD2937" s="3">
        <v>6287000</v>
      </c>
      <c r="AE2937" s="3" t="s">
        <v>2566</v>
      </c>
      <c r="AF2937" s="3">
        <v>24</v>
      </c>
      <c r="AG2937" s="3">
        <v>47</v>
      </c>
    </row>
    <row r="2938" spans="1:33" ht="15.75" customHeight="1" x14ac:dyDescent="0.15">
      <c r="A2938" s="3">
        <v>24466</v>
      </c>
      <c r="B2938" s="3">
        <v>2936</v>
      </c>
      <c r="C2938" s="3">
        <v>34</v>
      </c>
      <c r="D2938" s="3" t="s">
        <v>5839</v>
      </c>
      <c r="E2938" s="3" t="s">
        <v>24554</v>
      </c>
      <c r="F2938" s="3" t="s">
        <v>331</v>
      </c>
      <c r="G2938" s="3" t="s">
        <v>167</v>
      </c>
      <c r="H2938" s="3" t="s">
        <v>14633</v>
      </c>
      <c r="I2938" s="3" t="s">
        <v>271</v>
      </c>
      <c r="J2938" s="3">
        <v>123.1367</v>
      </c>
      <c r="K2938" s="3">
        <v>3861767</v>
      </c>
      <c r="L2938" s="3" t="s">
        <v>101</v>
      </c>
      <c r="M2938" s="3">
        <v>1</v>
      </c>
      <c r="N2938" s="3" t="s">
        <v>5839</v>
      </c>
      <c r="O2938" s="3" t="s">
        <v>24554</v>
      </c>
      <c r="P2938" s="3" t="s">
        <v>179</v>
      </c>
      <c r="Q2938" s="3" t="s">
        <v>20409</v>
      </c>
      <c r="R2938" s="5" t="s">
        <v>24555</v>
      </c>
      <c r="S2938" s="3" t="s">
        <v>14633</v>
      </c>
      <c r="T2938" s="3" t="s">
        <v>167</v>
      </c>
      <c r="V2938" s="3">
        <v>127</v>
      </c>
      <c r="W2938" s="3">
        <v>40</v>
      </c>
      <c r="X2938" s="3">
        <v>127</v>
      </c>
      <c r="Y2938" s="3">
        <v>2936</v>
      </c>
      <c r="Z2938" s="3" t="s">
        <v>101</v>
      </c>
      <c r="AA2938" s="3">
        <v>34</v>
      </c>
      <c r="AB2938" s="3">
        <v>23</v>
      </c>
      <c r="AC2938" s="3">
        <v>3861767</v>
      </c>
      <c r="AD2938" s="3">
        <v>1730673</v>
      </c>
      <c r="AE2938" s="3" t="s">
        <v>271</v>
      </c>
      <c r="AF2938" s="3">
        <v>10</v>
      </c>
      <c r="AG2938" s="3">
        <v>7</v>
      </c>
    </row>
    <row r="2939" spans="1:33" ht="15.75" customHeight="1" x14ac:dyDescent="0.15">
      <c r="A2939" s="3">
        <v>22377</v>
      </c>
      <c r="B2939" s="3">
        <v>2937</v>
      </c>
      <c r="C2939" s="3">
        <v>563</v>
      </c>
      <c r="D2939" s="3" t="s">
        <v>5841</v>
      </c>
      <c r="E2939" s="3" t="s">
        <v>24556</v>
      </c>
      <c r="F2939" s="3" t="s">
        <v>475</v>
      </c>
      <c r="G2939" s="3" t="s">
        <v>277</v>
      </c>
      <c r="H2939" s="3" t="s">
        <v>475</v>
      </c>
      <c r="I2939" s="3" t="s">
        <v>203</v>
      </c>
      <c r="J2939" s="3">
        <v>123.02970000000001</v>
      </c>
      <c r="K2939" s="3">
        <v>57066771</v>
      </c>
      <c r="L2939" s="3" t="s">
        <v>59</v>
      </c>
      <c r="M2939" s="3">
        <v>2</v>
      </c>
      <c r="N2939" s="3" t="s">
        <v>5841</v>
      </c>
      <c r="O2939" s="3" t="s">
        <v>24556</v>
      </c>
      <c r="P2939" s="3" t="s">
        <v>381</v>
      </c>
      <c r="Q2939" s="3" t="s">
        <v>7045</v>
      </c>
      <c r="R2939" s="5" t="s">
        <v>24557</v>
      </c>
      <c r="S2939" s="3" t="s">
        <v>475</v>
      </c>
      <c r="T2939" s="3" t="s">
        <v>277</v>
      </c>
      <c r="V2939" s="3">
        <v>127</v>
      </c>
      <c r="W2939" s="3">
        <v>127</v>
      </c>
      <c r="X2939" s="3">
        <v>127</v>
      </c>
      <c r="Y2939" s="3">
        <v>2937</v>
      </c>
      <c r="Z2939" s="3" t="s">
        <v>59</v>
      </c>
      <c r="AA2939" s="3">
        <v>563</v>
      </c>
      <c r="AB2939" s="3">
        <v>189</v>
      </c>
      <c r="AC2939" s="3">
        <v>57066771</v>
      </c>
      <c r="AD2939" s="3">
        <v>25587072</v>
      </c>
      <c r="AE2939" s="3" t="s">
        <v>203</v>
      </c>
      <c r="AF2939" s="3">
        <v>17</v>
      </c>
      <c r="AG2939" s="3">
        <v>9</v>
      </c>
    </row>
    <row r="2940" spans="1:33" ht="15.75" customHeight="1" x14ac:dyDescent="0.15">
      <c r="A2940" s="3">
        <v>1242</v>
      </c>
      <c r="B2940" s="3">
        <v>2938</v>
      </c>
      <c r="C2940" s="3">
        <v>568</v>
      </c>
      <c r="D2940" s="3" t="s">
        <v>5845</v>
      </c>
      <c r="E2940" s="3" t="s">
        <v>24558</v>
      </c>
      <c r="F2940" s="3" t="s">
        <v>297</v>
      </c>
      <c r="G2940" s="3" t="s">
        <v>146</v>
      </c>
      <c r="H2940" s="3" t="s">
        <v>2725</v>
      </c>
      <c r="I2940" s="3" t="s">
        <v>2725</v>
      </c>
      <c r="J2940" s="3">
        <v>122.9269</v>
      </c>
      <c r="K2940" s="3">
        <v>350152337</v>
      </c>
      <c r="L2940" s="3" t="s">
        <v>600</v>
      </c>
      <c r="M2940" s="3">
        <v>7</v>
      </c>
      <c r="N2940" s="3" t="s">
        <v>5845</v>
      </c>
      <c r="O2940" s="3" t="s">
        <v>24558</v>
      </c>
      <c r="P2940" s="3" t="s">
        <v>104</v>
      </c>
      <c r="Q2940" s="3" t="s">
        <v>20412</v>
      </c>
      <c r="R2940" s="5" t="s">
        <v>24559</v>
      </c>
      <c r="S2940" s="3" t="s">
        <v>2725</v>
      </c>
      <c r="T2940" s="3" t="s">
        <v>146</v>
      </c>
      <c r="V2940" s="3">
        <v>72</v>
      </c>
      <c r="X2940" s="3">
        <v>47</v>
      </c>
      <c r="Y2940" s="3">
        <v>2938</v>
      </c>
      <c r="Z2940" s="3" t="s">
        <v>600</v>
      </c>
      <c r="AA2940" s="3">
        <v>568</v>
      </c>
      <c r="AB2940" s="3">
        <v>223</v>
      </c>
      <c r="AC2940" s="3">
        <v>350152337</v>
      </c>
      <c r="AD2940" s="3">
        <v>157070489</v>
      </c>
      <c r="AE2940" s="3" t="s">
        <v>2725</v>
      </c>
      <c r="AF2940" s="3">
        <v>13</v>
      </c>
      <c r="AG2940" s="3">
        <v>30</v>
      </c>
    </row>
    <row r="2941" spans="1:33" ht="15.75" customHeight="1" x14ac:dyDescent="0.15">
      <c r="A2941" s="3">
        <v>24079</v>
      </c>
      <c r="B2941" s="3">
        <v>2939</v>
      </c>
      <c r="C2941" s="3">
        <v>140</v>
      </c>
      <c r="D2941" s="3" t="s">
        <v>5850</v>
      </c>
      <c r="E2941" s="3" t="s">
        <v>24560</v>
      </c>
      <c r="F2941" s="3" t="s">
        <v>36</v>
      </c>
      <c r="G2941" s="3" t="s">
        <v>37</v>
      </c>
      <c r="H2941" s="3" t="s">
        <v>9046</v>
      </c>
      <c r="I2941" s="3" t="s">
        <v>1718</v>
      </c>
      <c r="J2941" s="3">
        <v>122.9307</v>
      </c>
      <c r="K2941" s="3">
        <v>60030547</v>
      </c>
      <c r="L2941" s="3" t="s">
        <v>59</v>
      </c>
      <c r="M2941" s="3">
        <v>1</v>
      </c>
      <c r="N2941" s="3" t="s">
        <v>5850</v>
      </c>
      <c r="O2941" s="3" t="s">
        <v>24560</v>
      </c>
      <c r="P2941" s="3" t="s">
        <v>381</v>
      </c>
      <c r="Q2941" s="15"/>
      <c r="R2941" s="5" t="s">
        <v>24561</v>
      </c>
      <c r="S2941" s="3" t="s">
        <v>9046</v>
      </c>
      <c r="T2941" s="3" t="s">
        <v>37</v>
      </c>
      <c r="V2941" s="3">
        <v>127</v>
      </c>
      <c r="W2941" s="3">
        <v>0</v>
      </c>
      <c r="X2941" s="3">
        <v>127</v>
      </c>
      <c r="Y2941" s="3">
        <v>2939</v>
      </c>
      <c r="Z2941" s="3" t="s">
        <v>59</v>
      </c>
      <c r="AA2941" s="3">
        <v>140</v>
      </c>
      <c r="AB2941" s="3">
        <v>82</v>
      </c>
      <c r="AC2941" s="3">
        <v>60030547</v>
      </c>
      <c r="AD2941" s="3">
        <v>26927894</v>
      </c>
      <c r="AF2941" s="3">
        <v>17</v>
      </c>
      <c r="AG2941" s="3">
        <v>54</v>
      </c>
    </row>
    <row r="2942" spans="1:33" ht="15.75" customHeight="1" x14ac:dyDescent="0.15">
      <c r="A2942" s="3">
        <v>21510</v>
      </c>
      <c r="B2942" s="3">
        <v>2940</v>
      </c>
      <c r="C2942" s="3">
        <v>908</v>
      </c>
      <c r="D2942" s="3" t="s">
        <v>5854</v>
      </c>
      <c r="E2942" s="3" t="s">
        <v>24562</v>
      </c>
      <c r="F2942" s="3" t="s">
        <v>657</v>
      </c>
      <c r="G2942" s="3" t="s">
        <v>246</v>
      </c>
      <c r="H2942" s="3" t="s">
        <v>264</v>
      </c>
      <c r="I2942" s="3" t="s">
        <v>264</v>
      </c>
      <c r="J2942" s="3">
        <v>122.889</v>
      </c>
      <c r="K2942" s="3">
        <v>148322903</v>
      </c>
      <c r="L2942" s="3" t="s">
        <v>221</v>
      </c>
      <c r="M2942" s="3">
        <v>2</v>
      </c>
      <c r="N2942" s="3" t="s">
        <v>5854</v>
      </c>
      <c r="O2942" s="3" t="s">
        <v>24562</v>
      </c>
      <c r="P2942" s="3" t="s">
        <v>541</v>
      </c>
      <c r="Q2942" s="3" t="s">
        <v>20416</v>
      </c>
      <c r="R2942" s="5" t="s">
        <v>24563</v>
      </c>
      <c r="S2942" s="3" t="s">
        <v>264</v>
      </c>
      <c r="T2942" s="3" t="s">
        <v>246</v>
      </c>
      <c r="V2942" s="3">
        <v>127</v>
      </c>
      <c r="W2942" s="3">
        <v>101</v>
      </c>
      <c r="X2942" s="3">
        <v>127</v>
      </c>
      <c r="Y2942" s="3">
        <v>2940</v>
      </c>
      <c r="Z2942" s="3" t="s">
        <v>221</v>
      </c>
      <c r="AA2942" s="3">
        <v>908</v>
      </c>
      <c r="AB2942" s="3">
        <v>542</v>
      </c>
      <c r="AC2942" s="3">
        <v>148322903</v>
      </c>
      <c r="AD2942" s="3">
        <v>66545644</v>
      </c>
      <c r="AE2942" s="3" t="s">
        <v>264</v>
      </c>
      <c r="AF2942" s="3">
        <v>2</v>
      </c>
      <c r="AG2942" s="3">
        <v>8</v>
      </c>
    </row>
    <row r="2943" spans="1:33" ht="15.75" customHeight="1" x14ac:dyDescent="0.15">
      <c r="A2943" s="3">
        <v>21253</v>
      </c>
      <c r="B2943" s="3">
        <v>2941</v>
      </c>
      <c r="C2943" s="3">
        <v>65</v>
      </c>
      <c r="D2943" s="3" t="s">
        <v>5856</v>
      </c>
      <c r="E2943" s="3" t="s">
        <v>24564</v>
      </c>
      <c r="F2943" s="3" t="s">
        <v>1121</v>
      </c>
      <c r="G2943" s="3" t="s">
        <v>497</v>
      </c>
      <c r="H2943" s="3" t="s">
        <v>498</v>
      </c>
      <c r="I2943" s="3" t="s">
        <v>499</v>
      </c>
      <c r="J2943" s="3">
        <v>122.88809999999999</v>
      </c>
      <c r="K2943" s="3">
        <v>19340000</v>
      </c>
      <c r="L2943" s="3" t="s">
        <v>101</v>
      </c>
      <c r="M2943" s="3">
        <v>2</v>
      </c>
      <c r="N2943" s="3" t="s">
        <v>5856</v>
      </c>
      <c r="O2943" s="3" t="s">
        <v>24564</v>
      </c>
      <c r="P2943" s="3" t="s">
        <v>835</v>
      </c>
      <c r="Q2943" s="3" t="s">
        <v>20417</v>
      </c>
      <c r="R2943" s="5" t="s">
        <v>24565</v>
      </c>
      <c r="S2943" s="3" t="s">
        <v>498</v>
      </c>
      <c r="T2943" s="3" t="s">
        <v>497</v>
      </c>
      <c r="V2943" s="3">
        <v>34</v>
      </c>
      <c r="W2943" s="3">
        <v>0</v>
      </c>
      <c r="X2943" s="3">
        <v>127</v>
      </c>
      <c r="Y2943" s="3">
        <v>2941</v>
      </c>
      <c r="Z2943" s="3" t="s">
        <v>101</v>
      </c>
      <c r="AA2943" s="3">
        <v>65</v>
      </c>
      <c r="AB2943" s="3">
        <v>50</v>
      </c>
      <c r="AC2943" s="3">
        <v>19340000</v>
      </c>
      <c r="AD2943" s="3">
        <v>8677000</v>
      </c>
      <c r="AF2943" s="3">
        <v>10</v>
      </c>
      <c r="AG2943" s="3">
        <v>78</v>
      </c>
    </row>
    <row r="2944" spans="1:33" ht="15.75" customHeight="1" x14ac:dyDescent="0.15">
      <c r="A2944" s="3">
        <v>25582</v>
      </c>
      <c r="B2944" s="3">
        <v>2942</v>
      </c>
      <c r="C2944" s="3">
        <v>6</v>
      </c>
      <c r="D2944" s="3" t="s">
        <v>5860</v>
      </c>
      <c r="E2944" s="3" t="s">
        <v>24566</v>
      </c>
      <c r="F2944" s="3" t="s">
        <v>210</v>
      </c>
      <c r="G2944" s="3" t="s">
        <v>114</v>
      </c>
      <c r="H2944" s="3" t="s">
        <v>115</v>
      </c>
      <c r="I2944" s="3" t="s">
        <v>116</v>
      </c>
      <c r="J2944" s="3">
        <v>122.8259</v>
      </c>
      <c r="K2944" s="3">
        <v>2025574</v>
      </c>
      <c r="L2944" s="3" t="s">
        <v>221</v>
      </c>
      <c r="M2944" s="3">
        <v>0</v>
      </c>
      <c r="N2944" s="3" t="s">
        <v>5860</v>
      </c>
      <c r="O2944" s="3" t="s">
        <v>24566</v>
      </c>
      <c r="P2944" s="8">
        <v>39814</v>
      </c>
      <c r="Q2944" s="3" t="s">
        <v>20419</v>
      </c>
      <c r="R2944" s="5" t="s">
        <v>24567</v>
      </c>
      <c r="S2944" s="3" t="s">
        <v>115</v>
      </c>
      <c r="T2944" s="3" t="s">
        <v>114</v>
      </c>
      <c r="V2944" s="3">
        <v>58</v>
      </c>
      <c r="W2944" s="3">
        <v>50</v>
      </c>
      <c r="X2944" s="3">
        <v>127</v>
      </c>
      <c r="Y2944" s="3">
        <v>2942</v>
      </c>
      <c r="Z2944" s="3" t="s">
        <v>221</v>
      </c>
      <c r="AA2944" s="3">
        <v>6</v>
      </c>
      <c r="AB2944" s="3">
        <v>3</v>
      </c>
      <c r="AC2944" s="3">
        <v>2025574</v>
      </c>
      <c r="AD2944" s="3">
        <v>909039</v>
      </c>
      <c r="AE2944" s="3" t="s">
        <v>116</v>
      </c>
      <c r="AF2944" s="3">
        <v>2</v>
      </c>
      <c r="AG2944" s="3">
        <v>46</v>
      </c>
    </row>
    <row r="2945" spans="1:33" ht="15.75" customHeight="1" x14ac:dyDescent="0.15">
      <c r="A2945" s="3">
        <v>23781</v>
      </c>
      <c r="B2945" s="3">
        <v>2943</v>
      </c>
      <c r="C2945" s="3">
        <v>41</v>
      </c>
      <c r="D2945" s="3" t="s">
        <v>5861</v>
      </c>
      <c r="E2945" s="3" t="s">
        <v>24568</v>
      </c>
      <c r="F2945" s="3" t="s">
        <v>3068</v>
      </c>
      <c r="G2945" s="3" t="s">
        <v>606</v>
      </c>
      <c r="H2945" s="3" t="s">
        <v>14649</v>
      </c>
      <c r="I2945" s="3" t="s">
        <v>1343</v>
      </c>
      <c r="J2945" s="3">
        <v>122.81019999999999</v>
      </c>
      <c r="K2945" s="3">
        <v>6356842</v>
      </c>
      <c r="L2945" s="3" t="s">
        <v>335</v>
      </c>
      <c r="M2945" s="3">
        <v>1</v>
      </c>
      <c r="N2945" s="3" t="s">
        <v>5861</v>
      </c>
      <c r="O2945" s="3" t="s">
        <v>24568</v>
      </c>
      <c r="P2945" s="3" t="s">
        <v>987</v>
      </c>
      <c r="Q2945" s="3" t="s">
        <v>20421</v>
      </c>
      <c r="R2945" s="5" t="s">
        <v>24569</v>
      </c>
      <c r="S2945" s="3" t="s">
        <v>14649</v>
      </c>
      <c r="T2945" s="3" t="s">
        <v>606</v>
      </c>
      <c r="V2945" s="3">
        <v>64</v>
      </c>
      <c r="W2945" s="3">
        <v>35</v>
      </c>
      <c r="X2945" s="3">
        <v>95</v>
      </c>
      <c r="Y2945" s="3">
        <v>2943</v>
      </c>
      <c r="Z2945" s="3" t="s">
        <v>335</v>
      </c>
      <c r="AA2945" s="3">
        <v>41</v>
      </c>
      <c r="AB2945" s="3">
        <v>20</v>
      </c>
      <c r="AC2945" s="3">
        <v>6356842</v>
      </c>
      <c r="AD2945" s="3">
        <v>2853030</v>
      </c>
      <c r="AE2945" s="3" t="s">
        <v>1343</v>
      </c>
      <c r="AF2945" s="3">
        <v>21</v>
      </c>
      <c r="AG2945" s="3">
        <v>12</v>
      </c>
    </row>
    <row r="2946" spans="1:33" ht="15.75" customHeight="1" x14ac:dyDescent="0.15">
      <c r="A2946" s="3">
        <v>25802</v>
      </c>
      <c r="B2946" s="3">
        <v>2944</v>
      </c>
      <c r="C2946" s="3">
        <v>25</v>
      </c>
      <c r="D2946" s="3" t="s">
        <v>5863</v>
      </c>
      <c r="E2946" s="3" t="s">
        <v>24570</v>
      </c>
      <c r="F2946" s="3" t="s">
        <v>1009</v>
      </c>
      <c r="G2946" s="3" t="s">
        <v>403</v>
      </c>
      <c r="H2946" s="3" t="s">
        <v>14651</v>
      </c>
      <c r="I2946" s="3" t="s">
        <v>203</v>
      </c>
      <c r="J2946" s="3">
        <v>122.78440000000001</v>
      </c>
      <c r="K2946" s="3">
        <v>9928748</v>
      </c>
      <c r="L2946" s="3" t="s">
        <v>162</v>
      </c>
      <c r="M2946" s="3">
        <v>0</v>
      </c>
      <c r="N2946" s="3" t="s">
        <v>5863</v>
      </c>
      <c r="O2946" s="3" t="s">
        <v>24570</v>
      </c>
      <c r="P2946" s="8">
        <v>33239</v>
      </c>
      <c r="Q2946" s="3" t="s">
        <v>20423</v>
      </c>
      <c r="R2946" s="5" t="s">
        <v>24571</v>
      </c>
      <c r="S2946" s="3" t="s">
        <v>14651</v>
      </c>
      <c r="T2946" s="3" t="s">
        <v>403</v>
      </c>
      <c r="V2946" s="3">
        <v>91</v>
      </c>
      <c r="W2946" s="3">
        <v>127</v>
      </c>
      <c r="X2946" s="3">
        <v>127</v>
      </c>
      <c r="Y2946" s="3">
        <v>2944</v>
      </c>
      <c r="Z2946" s="3" t="s">
        <v>162</v>
      </c>
      <c r="AA2946" s="3">
        <v>25</v>
      </c>
      <c r="AB2946" s="3">
        <v>15</v>
      </c>
      <c r="AC2946" s="3">
        <v>9928748</v>
      </c>
      <c r="AD2946" s="3">
        <v>4456662</v>
      </c>
      <c r="AE2946" s="3" t="s">
        <v>203</v>
      </c>
      <c r="AF2946" s="3">
        <v>8</v>
      </c>
      <c r="AG2946" s="3">
        <v>9</v>
      </c>
    </row>
    <row r="2947" spans="1:33" ht="15.75" customHeight="1" x14ac:dyDescent="0.15">
      <c r="A2947" s="3">
        <v>3042</v>
      </c>
      <c r="B2947" s="3">
        <v>2945</v>
      </c>
      <c r="C2947" s="3">
        <v>213</v>
      </c>
      <c r="D2947" s="3" t="s">
        <v>5865</v>
      </c>
      <c r="E2947" s="3" t="s">
        <v>24572</v>
      </c>
      <c r="F2947" s="3" t="s">
        <v>6874</v>
      </c>
      <c r="G2947" s="3" t="s">
        <v>621</v>
      </c>
      <c r="H2947" s="3" t="s">
        <v>2653</v>
      </c>
      <c r="I2947" s="3" t="s">
        <v>4662</v>
      </c>
      <c r="J2947" s="3">
        <v>122.599</v>
      </c>
      <c r="K2947" s="3">
        <v>40306000</v>
      </c>
      <c r="L2947" s="3" t="s">
        <v>162</v>
      </c>
      <c r="M2947" s="3">
        <v>5</v>
      </c>
      <c r="N2947" s="3" t="s">
        <v>5865</v>
      </c>
      <c r="O2947" s="3" t="s">
        <v>24572</v>
      </c>
      <c r="P2947" s="3" t="s">
        <v>835</v>
      </c>
      <c r="Q2947" s="3" t="s">
        <v>20426</v>
      </c>
      <c r="R2947" s="5" t="s">
        <v>24573</v>
      </c>
      <c r="S2947" s="3" t="s">
        <v>2653</v>
      </c>
      <c r="T2947" s="3" t="s">
        <v>621</v>
      </c>
      <c r="V2947" s="3">
        <v>45</v>
      </c>
      <c r="W2947" s="3">
        <v>30</v>
      </c>
      <c r="X2947" s="3">
        <v>127</v>
      </c>
      <c r="Y2947" s="3">
        <v>2945</v>
      </c>
      <c r="Z2947" s="3" t="s">
        <v>162</v>
      </c>
      <c r="AA2947" s="3">
        <v>213</v>
      </c>
      <c r="AB2947" s="3">
        <v>121</v>
      </c>
      <c r="AC2947" s="3">
        <v>40306000</v>
      </c>
      <c r="AD2947" s="3">
        <v>18107000</v>
      </c>
      <c r="AE2947" s="3" t="s">
        <v>4662</v>
      </c>
      <c r="AF2947" s="3">
        <v>8</v>
      </c>
      <c r="AG2947" s="3">
        <v>82</v>
      </c>
    </row>
    <row r="2948" spans="1:33" ht="15.75" customHeight="1" x14ac:dyDescent="0.15">
      <c r="A2948" s="3">
        <v>1841</v>
      </c>
      <c r="B2948" s="3">
        <v>2946</v>
      </c>
      <c r="C2948" s="3">
        <v>177</v>
      </c>
      <c r="D2948" s="3" t="s">
        <v>5870</v>
      </c>
      <c r="E2948" s="3" t="s">
        <v>24574</v>
      </c>
      <c r="F2948" s="3" t="s">
        <v>331</v>
      </c>
      <c r="G2948" s="3" t="s">
        <v>167</v>
      </c>
      <c r="H2948" s="3" t="s">
        <v>14656</v>
      </c>
      <c r="I2948" s="3" t="s">
        <v>283</v>
      </c>
      <c r="J2948" s="3">
        <v>122.535</v>
      </c>
      <c r="K2948" s="3">
        <v>61332289</v>
      </c>
      <c r="L2948" s="3" t="s">
        <v>221</v>
      </c>
      <c r="M2948" s="3">
        <v>7</v>
      </c>
      <c r="N2948" s="3" t="s">
        <v>5870</v>
      </c>
      <c r="O2948" s="3" t="s">
        <v>24574</v>
      </c>
      <c r="P2948" s="3" t="s">
        <v>4433</v>
      </c>
      <c r="Q2948" s="3" t="s">
        <v>20429</v>
      </c>
      <c r="R2948" s="5" t="s">
        <v>24575</v>
      </c>
      <c r="S2948" s="3" t="s">
        <v>14656</v>
      </c>
      <c r="T2948" s="3" t="s">
        <v>167</v>
      </c>
      <c r="V2948" s="3">
        <v>127</v>
      </c>
      <c r="W2948" s="3">
        <v>71</v>
      </c>
      <c r="X2948" s="3">
        <v>127</v>
      </c>
      <c r="Y2948" s="3">
        <v>2946</v>
      </c>
      <c r="Z2948" s="3" t="s">
        <v>221</v>
      </c>
      <c r="AA2948" s="3">
        <v>177</v>
      </c>
      <c r="AB2948" s="3">
        <v>100</v>
      </c>
      <c r="AC2948" s="3">
        <v>61332289</v>
      </c>
      <c r="AD2948" s="3">
        <v>27560739</v>
      </c>
      <c r="AE2948" s="3" t="s">
        <v>283</v>
      </c>
      <c r="AF2948" s="3">
        <v>2</v>
      </c>
      <c r="AG2948" s="3">
        <v>1</v>
      </c>
    </row>
    <row r="2949" spans="1:33" ht="15.75" customHeight="1" x14ac:dyDescent="0.15">
      <c r="A2949" s="3">
        <v>18645</v>
      </c>
      <c r="B2949" s="3">
        <v>2947</v>
      </c>
      <c r="C2949" s="3">
        <v>65</v>
      </c>
      <c r="D2949" s="3" t="s">
        <v>5873</v>
      </c>
      <c r="E2949" s="3" t="s">
        <v>6516</v>
      </c>
      <c r="F2949" s="3" t="s">
        <v>1009</v>
      </c>
      <c r="G2949" s="3" t="s">
        <v>403</v>
      </c>
      <c r="H2949" s="3" t="s">
        <v>10113</v>
      </c>
      <c r="I2949" s="3" t="s">
        <v>1032</v>
      </c>
      <c r="J2949" s="3">
        <v>122.51860000000001</v>
      </c>
      <c r="K2949" s="3">
        <v>104511308</v>
      </c>
      <c r="L2949" s="3" t="s">
        <v>335</v>
      </c>
      <c r="M2949" s="3">
        <v>4</v>
      </c>
      <c r="N2949" s="3" t="s">
        <v>5873</v>
      </c>
      <c r="O2949" s="3" t="s">
        <v>6516</v>
      </c>
      <c r="P2949" s="3" t="s">
        <v>2080</v>
      </c>
      <c r="Q2949" s="3" t="s">
        <v>20431</v>
      </c>
      <c r="R2949" s="5" t="s">
        <v>24576</v>
      </c>
      <c r="S2949" s="3" t="s">
        <v>10113</v>
      </c>
      <c r="T2949" s="3" t="s">
        <v>403</v>
      </c>
      <c r="V2949" s="3">
        <v>92</v>
      </c>
      <c r="W2949" s="3">
        <v>75</v>
      </c>
      <c r="X2949" s="3">
        <v>96</v>
      </c>
      <c r="Y2949" s="3">
        <v>2947</v>
      </c>
      <c r="Z2949" s="3" t="s">
        <v>335</v>
      </c>
      <c r="AA2949" s="3">
        <v>65</v>
      </c>
      <c r="AB2949" s="3">
        <v>46</v>
      </c>
      <c r="AC2949" s="3">
        <v>104511308</v>
      </c>
      <c r="AD2949" s="3">
        <v>46967439</v>
      </c>
      <c r="AE2949" s="3" t="s">
        <v>1032</v>
      </c>
      <c r="AF2949" s="3">
        <v>21</v>
      </c>
      <c r="AG2949" s="3">
        <v>49</v>
      </c>
    </row>
    <row r="2950" spans="1:33" ht="15.75" customHeight="1" x14ac:dyDescent="0.15">
      <c r="A2950" s="3">
        <v>21626</v>
      </c>
      <c r="B2950" s="3">
        <v>2948</v>
      </c>
      <c r="C2950" s="3">
        <v>26</v>
      </c>
      <c r="D2950" s="3" t="s">
        <v>5876</v>
      </c>
      <c r="E2950" s="3" t="s">
        <v>6526</v>
      </c>
      <c r="F2950" s="3" t="s">
        <v>1318</v>
      </c>
      <c r="G2950" s="3" t="s">
        <v>707</v>
      </c>
      <c r="H2950" s="3" t="s">
        <v>14661</v>
      </c>
      <c r="I2950" s="3" t="s">
        <v>4751</v>
      </c>
      <c r="J2950" s="3">
        <v>122.4592</v>
      </c>
      <c r="K2950" s="3">
        <v>3818677</v>
      </c>
      <c r="L2950" s="3" t="s">
        <v>162</v>
      </c>
      <c r="M2950" s="3">
        <v>2</v>
      </c>
      <c r="N2950" s="3" t="s">
        <v>5876</v>
      </c>
      <c r="O2950" s="3" t="s">
        <v>6526</v>
      </c>
      <c r="P2950" s="3" t="s">
        <v>179</v>
      </c>
      <c r="Q2950" s="3" t="s">
        <v>20433</v>
      </c>
      <c r="R2950" s="5" t="s">
        <v>24577</v>
      </c>
      <c r="S2950" s="3" t="s">
        <v>14661</v>
      </c>
      <c r="T2950" s="3" t="s">
        <v>707</v>
      </c>
      <c r="V2950" s="3">
        <v>18</v>
      </c>
      <c r="W2950" s="3">
        <v>0</v>
      </c>
      <c r="X2950" s="3">
        <v>127</v>
      </c>
      <c r="Y2950" s="3">
        <v>2948</v>
      </c>
      <c r="Z2950" s="3" t="s">
        <v>162</v>
      </c>
      <c r="AA2950" s="3">
        <v>26</v>
      </c>
      <c r="AB2950" s="3">
        <v>12</v>
      </c>
      <c r="AC2950" s="3">
        <v>3818677</v>
      </c>
      <c r="AD2950" s="3">
        <v>1716574</v>
      </c>
      <c r="AF2950" s="3">
        <v>8</v>
      </c>
      <c r="AG2950" s="3">
        <v>841</v>
      </c>
    </row>
    <row r="2951" spans="1:33" ht="15.75" customHeight="1" x14ac:dyDescent="0.15">
      <c r="A2951" s="3">
        <v>22161</v>
      </c>
      <c r="B2951" s="3">
        <v>2949</v>
      </c>
      <c r="C2951" s="3">
        <v>20</v>
      </c>
      <c r="D2951" s="3" t="s">
        <v>5886</v>
      </c>
      <c r="E2951" s="3" t="s">
        <v>6535</v>
      </c>
      <c r="F2951" s="3" t="s">
        <v>210</v>
      </c>
      <c r="G2951" s="3" t="s">
        <v>114</v>
      </c>
      <c r="H2951" s="3" t="s">
        <v>116</v>
      </c>
      <c r="I2951" s="3" t="s">
        <v>116</v>
      </c>
      <c r="J2951" s="3">
        <v>122.3599</v>
      </c>
      <c r="K2951" s="3">
        <v>4756934</v>
      </c>
      <c r="L2951" s="3" t="s">
        <v>478</v>
      </c>
      <c r="M2951" s="3">
        <v>2</v>
      </c>
      <c r="N2951" s="3" t="s">
        <v>5886</v>
      </c>
      <c r="O2951" s="3" t="s">
        <v>6535</v>
      </c>
      <c r="P2951" s="3" t="s">
        <v>104</v>
      </c>
      <c r="Q2951" s="3" t="s">
        <v>20435</v>
      </c>
      <c r="R2951" s="5" t="s">
        <v>24578</v>
      </c>
      <c r="S2951" s="3" t="s">
        <v>116</v>
      </c>
      <c r="T2951" s="3" t="s">
        <v>114</v>
      </c>
      <c r="V2951" s="3">
        <v>59</v>
      </c>
      <c r="W2951" s="3">
        <v>51</v>
      </c>
      <c r="X2951" s="3">
        <v>87</v>
      </c>
      <c r="Y2951" s="3">
        <v>2949</v>
      </c>
      <c r="Z2951" s="3" t="s">
        <v>478</v>
      </c>
      <c r="AA2951" s="3">
        <v>20</v>
      </c>
      <c r="AB2951" s="3">
        <v>8</v>
      </c>
      <c r="AC2951" s="3">
        <v>4756934</v>
      </c>
      <c r="AD2951" s="3">
        <v>2139295</v>
      </c>
      <c r="AE2951" s="3" t="s">
        <v>116</v>
      </c>
      <c r="AF2951" s="3">
        <v>15</v>
      </c>
      <c r="AG2951" s="3">
        <v>46</v>
      </c>
    </row>
    <row r="2952" spans="1:33" ht="15.75" customHeight="1" x14ac:dyDescent="0.15">
      <c r="A2952" s="3">
        <v>23980</v>
      </c>
      <c r="B2952" s="3">
        <v>2950</v>
      </c>
      <c r="C2952" s="3">
        <v>12</v>
      </c>
      <c r="D2952" s="3" t="s">
        <v>5889</v>
      </c>
      <c r="E2952" s="3" t="s">
        <v>6547</v>
      </c>
      <c r="F2952" s="3" t="s">
        <v>657</v>
      </c>
      <c r="G2952" s="3" t="s">
        <v>246</v>
      </c>
      <c r="H2952" s="3" t="s">
        <v>240</v>
      </c>
      <c r="I2952" s="3" t="s">
        <v>240</v>
      </c>
      <c r="J2952" s="3">
        <v>122.28440000000001</v>
      </c>
      <c r="K2952" s="3">
        <v>3041920</v>
      </c>
      <c r="L2952" s="3" t="s">
        <v>478</v>
      </c>
      <c r="M2952" s="3">
        <v>1</v>
      </c>
      <c r="N2952" s="3" t="s">
        <v>5889</v>
      </c>
      <c r="O2952" s="3" t="s">
        <v>6547</v>
      </c>
      <c r="P2952" s="3" t="s">
        <v>690</v>
      </c>
      <c r="Q2952" s="3" t="s">
        <v>20437</v>
      </c>
      <c r="R2952" s="5" t="s">
        <v>24579</v>
      </c>
      <c r="S2952" s="3" t="s">
        <v>240</v>
      </c>
      <c r="T2952" s="3" t="s">
        <v>246</v>
      </c>
      <c r="V2952" s="3">
        <v>127</v>
      </c>
      <c r="W2952" s="3">
        <v>65</v>
      </c>
      <c r="X2952" s="3">
        <v>88</v>
      </c>
      <c r="Y2952" s="3">
        <v>2950</v>
      </c>
      <c r="Z2952" s="3" t="s">
        <v>478</v>
      </c>
      <c r="AA2952" s="3">
        <v>12</v>
      </c>
      <c r="AB2952" s="3">
        <v>8</v>
      </c>
      <c r="AC2952" s="3">
        <v>3041920</v>
      </c>
      <c r="AD2952" s="3">
        <v>1368481</v>
      </c>
      <c r="AE2952" s="3" t="s">
        <v>240</v>
      </c>
      <c r="AF2952" s="3">
        <v>15</v>
      </c>
      <c r="AG2952" s="3">
        <v>18</v>
      </c>
    </row>
    <row r="2953" spans="1:33" ht="15.75" customHeight="1" x14ac:dyDescent="0.15">
      <c r="A2953" s="3">
        <v>25953</v>
      </c>
      <c r="B2953" s="3">
        <v>2951</v>
      </c>
      <c r="C2953" s="3">
        <v>12</v>
      </c>
      <c r="D2953" s="3" t="s">
        <v>5891</v>
      </c>
      <c r="E2953" s="3" t="s">
        <v>6558</v>
      </c>
      <c r="F2953" s="3" t="s">
        <v>657</v>
      </c>
      <c r="G2953" s="3" t="s">
        <v>246</v>
      </c>
      <c r="H2953" s="3" t="s">
        <v>240</v>
      </c>
      <c r="I2953" s="3" t="s">
        <v>240</v>
      </c>
      <c r="J2953" s="3">
        <v>122.2821</v>
      </c>
      <c r="K2953" s="3">
        <v>2035342</v>
      </c>
      <c r="L2953" s="3" t="s">
        <v>59</v>
      </c>
      <c r="M2953" s="3">
        <v>0</v>
      </c>
      <c r="N2953" s="3" t="s">
        <v>5891</v>
      </c>
      <c r="O2953" s="3" t="s">
        <v>6558</v>
      </c>
      <c r="P2953" s="8">
        <v>38353</v>
      </c>
      <c r="Q2953" s="3" t="s">
        <v>20439</v>
      </c>
      <c r="R2953" s="5" t="s">
        <v>24580</v>
      </c>
      <c r="S2953" s="3" t="s">
        <v>240</v>
      </c>
      <c r="T2953" s="3" t="s">
        <v>246</v>
      </c>
      <c r="V2953" s="3">
        <v>127</v>
      </c>
      <c r="W2953" s="3">
        <v>66</v>
      </c>
      <c r="X2953" s="3">
        <v>127</v>
      </c>
      <c r="Y2953" s="3">
        <v>2951</v>
      </c>
      <c r="Z2953" s="3" t="s">
        <v>59</v>
      </c>
      <c r="AA2953" s="3">
        <v>12</v>
      </c>
      <c r="AB2953" s="3">
        <v>5</v>
      </c>
      <c r="AC2953" s="3">
        <v>2035342</v>
      </c>
      <c r="AD2953" s="3">
        <v>915657</v>
      </c>
      <c r="AE2953" s="3" t="s">
        <v>240</v>
      </c>
      <c r="AF2953" s="3">
        <v>17</v>
      </c>
      <c r="AG2953" s="3">
        <v>18</v>
      </c>
    </row>
    <row r="2954" spans="1:33" ht="15.75" customHeight="1" x14ac:dyDescent="0.15">
      <c r="A2954" s="3">
        <v>25110</v>
      </c>
      <c r="B2954" s="3">
        <v>2952</v>
      </c>
      <c r="C2954" s="3">
        <v>652</v>
      </c>
      <c r="D2954" s="3" t="s">
        <v>5894</v>
      </c>
      <c r="E2954" s="3" t="s">
        <v>6570</v>
      </c>
      <c r="F2954" s="3" t="s">
        <v>1009</v>
      </c>
      <c r="G2954" s="3" t="s">
        <v>403</v>
      </c>
      <c r="H2954" s="3" t="s">
        <v>12319</v>
      </c>
      <c r="I2954" s="3" t="s">
        <v>203</v>
      </c>
      <c r="J2954" s="3">
        <v>122.1611</v>
      </c>
      <c r="K2954" s="3">
        <v>41463607</v>
      </c>
      <c r="L2954" s="3" t="s">
        <v>59</v>
      </c>
      <c r="M2954" s="3">
        <v>0</v>
      </c>
      <c r="N2954" s="3" t="s">
        <v>5894</v>
      </c>
      <c r="O2954" s="3" t="s">
        <v>6570</v>
      </c>
      <c r="P2954" s="8">
        <v>36161</v>
      </c>
      <c r="Q2954" s="3" t="s">
        <v>20442</v>
      </c>
      <c r="R2954" s="5" t="s">
        <v>24581</v>
      </c>
      <c r="S2954" s="3" t="s">
        <v>12319</v>
      </c>
      <c r="T2954" s="3" t="s">
        <v>403</v>
      </c>
      <c r="V2954" s="3">
        <v>93</v>
      </c>
      <c r="W2954" s="3">
        <v>127</v>
      </c>
      <c r="X2954" s="3">
        <v>127</v>
      </c>
      <c r="Y2954" s="3">
        <v>2952</v>
      </c>
      <c r="Z2954" s="3" t="s">
        <v>59</v>
      </c>
      <c r="AA2954" s="3">
        <v>652</v>
      </c>
      <c r="AB2954" s="3">
        <v>224</v>
      </c>
      <c r="AC2954" s="3">
        <v>41463607</v>
      </c>
      <c r="AD2954" s="3">
        <v>18663759</v>
      </c>
      <c r="AE2954" s="3" t="s">
        <v>203</v>
      </c>
      <c r="AF2954" s="3">
        <v>17</v>
      </c>
      <c r="AG2954" s="3">
        <v>9</v>
      </c>
    </row>
    <row r="2955" spans="1:33" ht="15.75" customHeight="1" x14ac:dyDescent="0.15">
      <c r="A2955" s="3">
        <v>24316</v>
      </c>
      <c r="B2955" s="3">
        <v>2953</v>
      </c>
      <c r="C2955" s="3">
        <v>38</v>
      </c>
      <c r="D2955" s="3" t="s">
        <v>5909</v>
      </c>
      <c r="E2955" s="3" t="s">
        <v>6579</v>
      </c>
      <c r="F2955" s="3" t="s">
        <v>331</v>
      </c>
      <c r="G2955" s="3" t="s">
        <v>167</v>
      </c>
      <c r="H2955" s="3" t="s">
        <v>12795</v>
      </c>
      <c r="I2955" s="3" t="s">
        <v>271</v>
      </c>
      <c r="J2955" s="3">
        <v>122.1251</v>
      </c>
      <c r="K2955" s="3">
        <v>12230626</v>
      </c>
      <c r="L2955" s="3" t="s">
        <v>221</v>
      </c>
      <c r="M2955" s="3">
        <v>1</v>
      </c>
      <c r="N2955" s="3" t="s">
        <v>5909</v>
      </c>
      <c r="O2955" s="3" t="s">
        <v>6579</v>
      </c>
      <c r="P2955" s="3" t="s">
        <v>541</v>
      </c>
      <c r="Q2955" s="3" t="s">
        <v>20443</v>
      </c>
      <c r="R2955" s="5" t="s">
        <v>24582</v>
      </c>
      <c r="S2955" s="3" t="s">
        <v>12795</v>
      </c>
      <c r="T2955" s="3" t="s">
        <v>167</v>
      </c>
      <c r="V2955" s="3">
        <v>127</v>
      </c>
      <c r="W2955" s="3">
        <v>41</v>
      </c>
      <c r="X2955" s="3">
        <v>127</v>
      </c>
      <c r="Y2955" s="3">
        <v>2953</v>
      </c>
      <c r="Z2955" s="3" t="s">
        <v>221</v>
      </c>
      <c r="AA2955" s="3">
        <v>38</v>
      </c>
      <c r="AB2955" s="3">
        <v>19</v>
      </c>
      <c r="AC2955" s="3">
        <v>12230626</v>
      </c>
      <c r="AD2955" s="3">
        <v>5506187</v>
      </c>
      <c r="AE2955" s="3" t="s">
        <v>271</v>
      </c>
      <c r="AF2955" s="3">
        <v>2</v>
      </c>
      <c r="AG2955" s="3">
        <v>7</v>
      </c>
    </row>
    <row r="2956" spans="1:33" ht="15.75" customHeight="1" x14ac:dyDescent="0.15">
      <c r="A2956" s="3">
        <v>2573</v>
      </c>
      <c r="B2956" s="3">
        <v>2954</v>
      </c>
      <c r="C2956" s="3">
        <v>333</v>
      </c>
      <c r="D2956" s="3" t="s">
        <v>5912</v>
      </c>
      <c r="E2956" s="3" t="s">
        <v>6592</v>
      </c>
      <c r="F2956" s="3" t="s">
        <v>249</v>
      </c>
      <c r="G2956" s="3" t="s">
        <v>125</v>
      </c>
      <c r="H2956" s="3" t="s">
        <v>126</v>
      </c>
      <c r="I2956" s="3" t="s">
        <v>127</v>
      </c>
      <c r="J2956" s="3">
        <v>122.0805</v>
      </c>
      <c r="K2956" s="3">
        <v>38739454</v>
      </c>
      <c r="L2956" s="3" t="s">
        <v>162</v>
      </c>
      <c r="M2956" s="3">
        <v>5</v>
      </c>
      <c r="N2956" s="3" t="s">
        <v>5912</v>
      </c>
      <c r="O2956" s="3" t="s">
        <v>6592</v>
      </c>
      <c r="P2956" s="3" t="s">
        <v>6522</v>
      </c>
      <c r="Q2956" s="3" t="s">
        <v>20445</v>
      </c>
      <c r="R2956" s="5" t="s">
        <v>24583</v>
      </c>
      <c r="S2956" s="3" t="s">
        <v>126</v>
      </c>
      <c r="T2956" s="3" t="s">
        <v>125</v>
      </c>
      <c r="V2956" s="3">
        <v>35</v>
      </c>
      <c r="W2956" s="3">
        <v>35</v>
      </c>
      <c r="X2956" s="3">
        <v>127</v>
      </c>
      <c r="Y2956" s="3">
        <v>2954</v>
      </c>
      <c r="Z2956" s="3" t="s">
        <v>162</v>
      </c>
      <c r="AA2956" s="3">
        <v>333</v>
      </c>
      <c r="AB2956" s="3">
        <v>185</v>
      </c>
      <c r="AC2956" s="3">
        <v>38739454</v>
      </c>
      <c r="AD2956" s="3">
        <v>17443880</v>
      </c>
      <c r="AE2956" s="3" t="s">
        <v>127</v>
      </c>
      <c r="AF2956" s="3">
        <v>8</v>
      </c>
      <c r="AG2956" s="3">
        <v>10</v>
      </c>
    </row>
    <row r="2957" spans="1:33" ht="15.75" customHeight="1" x14ac:dyDescent="0.15">
      <c r="A2957" s="3">
        <v>26222</v>
      </c>
      <c r="B2957" s="3">
        <v>2955</v>
      </c>
      <c r="C2957" s="3">
        <v>9</v>
      </c>
      <c r="D2957" s="3" t="s">
        <v>5924</v>
      </c>
      <c r="E2957" s="3" t="s">
        <v>6604</v>
      </c>
      <c r="F2957" s="3" t="s">
        <v>36</v>
      </c>
      <c r="G2957" s="3" t="s">
        <v>37</v>
      </c>
      <c r="H2957" s="3" t="s">
        <v>4315</v>
      </c>
      <c r="I2957" s="3" t="s">
        <v>4358</v>
      </c>
      <c r="J2957" s="3">
        <v>122.0637</v>
      </c>
      <c r="K2957" s="3">
        <v>2023000</v>
      </c>
      <c r="L2957" s="3" t="s">
        <v>221</v>
      </c>
      <c r="M2957" s="3">
        <v>0</v>
      </c>
      <c r="N2957" s="3" t="s">
        <v>5924</v>
      </c>
      <c r="O2957" s="3" t="s">
        <v>6604</v>
      </c>
      <c r="P2957" s="8">
        <v>39448</v>
      </c>
      <c r="Q2957" s="3" t="s">
        <v>9536</v>
      </c>
      <c r="R2957" s="5" t="s">
        <v>24584</v>
      </c>
      <c r="S2957" s="3" t="s">
        <v>4315</v>
      </c>
      <c r="T2957" s="3" t="s">
        <v>37</v>
      </c>
      <c r="V2957" s="3">
        <v>127</v>
      </c>
      <c r="W2957" s="3">
        <v>0</v>
      </c>
      <c r="X2957" s="3">
        <v>127</v>
      </c>
      <c r="Y2957" s="3">
        <v>2955</v>
      </c>
      <c r="Z2957" s="3" t="s">
        <v>221</v>
      </c>
      <c r="AA2957" s="3">
        <v>9</v>
      </c>
      <c r="AB2957" s="3">
        <v>2</v>
      </c>
      <c r="AC2957" s="3">
        <v>2023000</v>
      </c>
      <c r="AD2957" s="3">
        <v>911000</v>
      </c>
      <c r="AF2957" s="3">
        <v>2</v>
      </c>
      <c r="AG2957" s="3">
        <v>247</v>
      </c>
    </row>
    <row r="2958" spans="1:33" ht="15.75" customHeight="1" x14ac:dyDescent="0.15">
      <c r="A2958" s="3">
        <v>25350</v>
      </c>
      <c r="B2958" s="3">
        <v>2956</v>
      </c>
      <c r="C2958" s="3">
        <v>272</v>
      </c>
      <c r="D2958" s="3" t="s">
        <v>5926</v>
      </c>
      <c r="E2958" s="3" t="s">
        <v>6612</v>
      </c>
      <c r="F2958" s="3" t="s">
        <v>36</v>
      </c>
      <c r="G2958" s="3" t="s">
        <v>37</v>
      </c>
      <c r="H2958" s="3" t="s">
        <v>2190</v>
      </c>
      <c r="I2958" s="3" t="s">
        <v>39</v>
      </c>
      <c r="J2958" s="3">
        <v>122.0517</v>
      </c>
      <c r="K2958" s="3">
        <v>28083983</v>
      </c>
      <c r="L2958" s="3" t="s">
        <v>335</v>
      </c>
      <c r="M2958" s="3">
        <v>0</v>
      </c>
      <c r="N2958" s="3" t="s">
        <v>5926</v>
      </c>
      <c r="O2958" s="3" t="s">
        <v>6612</v>
      </c>
      <c r="P2958" s="8">
        <v>35431</v>
      </c>
      <c r="Q2958" s="3" t="s">
        <v>11745</v>
      </c>
      <c r="R2958" s="5" t="s">
        <v>24585</v>
      </c>
      <c r="S2958" s="3" t="s">
        <v>2190</v>
      </c>
      <c r="T2958" s="3" t="s">
        <v>37</v>
      </c>
      <c r="V2958" s="3">
        <v>127</v>
      </c>
      <c r="W2958" s="3">
        <v>127</v>
      </c>
      <c r="X2958" s="3">
        <v>97</v>
      </c>
      <c r="Y2958" s="3">
        <v>2956</v>
      </c>
      <c r="Z2958" s="3" t="s">
        <v>335</v>
      </c>
      <c r="AA2958" s="3">
        <v>272</v>
      </c>
      <c r="AB2958" s="3">
        <v>81</v>
      </c>
      <c r="AC2958" s="3">
        <v>28083983</v>
      </c>
      <c r="AD2958" s="3">
        <v>12647495</v>
      </c>
      <c r="AE2958" s="3" t="s">
        <v>39</v>
      </c>
      <c r="AF2958" s="3">
        <v>21</v>
      </c>
      <c r="AG2958" s="3">
        <v>2</v>
      </c>
    </row>
    <row r="2959" spans="1:33" ht="15.75" customHeight="1" x14ac:dyDescent="0.15">
      <c r="A2959" s="3">
        <v>20480</v>
      </c>
      <c r="B2959" s="3">
        <v>2957</v>
      </c>
      <c r="C2959" s="3">
        <v>35</v>
      </c>
      <c r="D2959" s="3" t="s">
        <v>5929</v>
      </c>
      <c r="E2959" s="3" t="s">
        <v>6625</v>
      </c>
      <c r="F2959" s="3" t="s">
        <v>1318</v>
      </c>
      <c r="G2959" s="3" t="s">
        <v>707</v>
      </c>
      <c r="H2959" s="3" t="s">
        <v>7540</v>
      </c>
      <c r="I2959" s="3" t="s">
        <v>711</v>
      </c>
      <c r="J2959" s="3">
        <v>122.04810000000001</v>
      </c>
      <c r="K2959" s="3">
        <v>5519983</v>
      </c>
      <c r="L2959" s="3" t="s">
        <v>71</v>
      </c>
      <c r="M2959" s="3">
        <v>3</v>
      </c>
      <c r="N2959" s="3" t="s">
        <v>5929</v>
      </c>
      <c r="O2959" s="3" t="s">
        <v>6625</v>
      </c>
      <c r="P2959" s="3" t="s">
        <v>787</v>
      </c>
      <c r="Q2959" s="3" t="s">
        <v>20450</v>
      </c>
      <c r="R2959" s="5" t="s">
        <v>24586</v>
      </c>
      <c r="S2959" s="3" t="s">
        <v>7540</v>
      </c>
      <c r="T2959" s="3" t="s">
        <v>707</v>
      </c>
      <c r="V2959" s="3">
        <v>19</v>
      </c>
      <c r="W2959" s="3">
        <v>0</v>
      </c>
      <c r="X2959" s="3">
        <v>127</v>
      </c>
      <c r="Y2959" s="3">
        <v>2957</v>
      </c>
      <c r="Z2959" s="3" t="s">
        <v>71</v>
      </c>
      <c r="AA2959" s="3">
        <v>35</v>
      </c>
      <c r="AB2959" s="3">
        <v>21</v>
      </c>
      <c r="AC2959" s="3">
        <v>5519983</v>
      </c>
      <c r="AD2959" s="3">
        <v>2485940</v>
      </c>
      <c r="AF2959" s="3">
        <v>5</v>
      </c>
      <c r="AG2959" s="3">
        <v>38</v>
      </c>
    </row>
    <row r="2960" spans="1:33" ht="15.75" customHeight="1" x14ac:dyDescent="0.15">
      <c r="A2960" s="3">
        <v>25884</v>
      </c>
      <c r="B2960" s="3">
        <v>2958</v>
      </c>
      <c r="C2960" s="3">
        <v>70</v>
      </c>
      <c r="D2960" s="3" t="s">
        <v>5933</v>
      </c>
      <c r="E2960" s="3" t="s">
        <v>6641</v>
      </c>
      <c r="F2960" s="3" t="s">
        <v>331</v>
      </c>
      <c r="G2960" s="3" t="s">
        <v>167</v>
      </c>
      <c r="H2960" s="3" t="s">
        <v>2237</v>
      </c>
      <c r="I2960" s="3" t="s">
        <v>2088</v>
      </c>
      <c r="J2960" s="3">
        <v>122.0262</v>
      </c>
      <c r="K2960" s="3">
        <v>36461739</v>
      </c>
      <c r="L2960" s="3" t="s">
        <v>364</v>
      </c>
      <c r="M2960" s="3">
        <v>0</v>
      </c>
      <c r="N2960" s="3" t="s">
        <v>5933</v>
      </c>
      <c r="O2960" s="3" t="s">
        <v>6641</v>
      </c>
      <c r="P2960" s="8">
        <v>31778</v>
      </c>
      <c r="Q2960" s="3" t="s">
        <v>20453</v>
      </c>
      <c r="R2960" s="5" t="s">
        <v>24587</v>
      </c>
      <c r="S2960" s="3" t="s">
        <v>2237</v>
      </c>
      <c r="T2960" s="3" t="s">
        <v>167</v>
      </c>
      <c r="V2960" s="3">
        <v>127</v>
      </c>
      <c r="W2960" s="3">
        <v>33</v>
      </c>
      <c r="X2960" s="3">
        <v>124</v>
      </c>
      <c r="Y2960" s="3">
        <v>2958</v>
      </c>
      <c r="Z2960" s="3" t="s">
        <v>364</v>
      </c>
      <c r="AA2960" s="3">
        <v>70</v>
      </c>
      <c r="AB2960" s="3">
        <v>53</v>
      </c>
      <c r="AC2960" s="3">
        <v>36461739</v>
      </c>
      <c r="AD2960" s="3">
        <v>16422265</v>
      </c>
      <c r="AE2960" s="3" t="s">
        <v>2088</v>
      </c>
      <c r="AF2960" s="3">
        <v>20</v>
      </c>
      <c r="AG2960" s="3">
        <v>68</v>
      </c>
    </row>
    <row r="2961" spans="1:33" ht="15.75" customHeight="1" x14ac:dyDescent="0.15">
      <c r="A2961" s="3">
        <v>23763</v>
      </c>
      <c r="B2961" s="3">
        <v>2959</v>
      </c>
      <c r="C2961" s="3">
        <v>300</v>
      </c>
      <c r="D2961" s="3" t="s">
        <v>5936</v>
      </c>
      <c r="E2961" s="3" t="s">
        <v>6648</v>
      </c>
      <c r="F2961" s="3" t="s">
        <v>657</v>
      </c>
      <c r="G2961" s="3" t="s">
        <v>246</v>
      </c>
      <c r="H2961" s="3" t="s">
        <v>3818</v>
      </c>
      <c r="I2961" s="3" t="s">
        <v>3818</v>
      </c>
      <c r="J2961" s="3">
        <v>121.9903</v>
      </c>
      <c r="K2961" s="3">
        <v>33514612</v>
      </c>
      <c r="L2961" s="3" t="s">
        <v>335</v>
      </c>
      <c r="M2961" s="3">
        <v>1</v>
      </c>
      <c r="N2961" s="3" t="s">
        <v>5936</v>
      </c>
      <c r="O2961" s="3" t="s">
        <v>6648</v>
      </c>
      <c r="P2961" s="3" t="s">
        <v>1000</v>
      </c>
      <c r="Q2961" s="3" t="s">
        <v>20455</v>
      </c>
      <c r="R2961" s="5" t="s">
        <v>24588</v>
      </c>
      <c r="S2961" s="3" t="s">
        <v>3818</v>
      </c>
      <c r="T2961" s="3" t="s">
        <v>246</v>
      </c>
      <c r="V2961" s="3">
        <v>127</v>
      </c>
      <c r="W2961" s="3">
        <v>58</v>
      </c>
      <c r="X2961" s="3">
        <v>98</v>
      </c>
      <c r="Y2961" s="3">
        <v>2959</v>
      </c>
      <c r="Z2961" s="3" t="s">
        <v>335</v>
      </c>
      <c r="AA2961" s="3">
        <v>300</v>
      </c>
      <c r="AB2961" s="3">
        <v>133</v>
      </c>
      <c r="AC2961" s="3">
        <v>33514612</v>
      </c>
      <c r="AD2961" s="3">
        <v>15097331</v>
      </c>
      <c r="AE2961" s="3" t="s">
        <v>3818</v>
      </c>
      <c r="AF2961" s="3">
        <v>21</v>
      </c>
      <c r="AG2961" s="3">
        <v>22</v>
      </c>
    </row>
    <row r="2962" spans="1:33" ht="15.75" customHeight="1" x14ac:dyDescent="0.15">
      <c r="A2962" s="3">
        <v>101</v>
      </c>
      <c r="B2962" s="3">
        <v>2960</v>
      </c>
      <c r="C2962" s="3">
        <v>347</v>
      </c>
      <c r="D2962" s="3" t="s">
        <v>5937</v>
      </c>
      <c r="E2962" s="3" t="s">
        <v>6656</v>
      </c>
      <c r="F2962" s="3" t="s">
        <v>1121</v>
      </c>
      <c r="G2962" s="3" t="s">
        <v>497</v>
      </c>
      <c r="H2962" s="3" t="s">
        <v>7469</v>
      </c>
      <c r="I2962" s="3" t="s">
        <v>1587</v>
      </c>
      <c r="J2962" s="3">
        <v>121.9602</v>
      </c>
      <c r="K2962" s="3">
        <v>14845030</v>
      </c>
      <c r="L2962" s="3" t="s">
        <v>162</v>
      </c>
      <c r="M2962" s="3">
        <v>5</v>
      </c>
      <c r="N2962" s="3" t="s">
        <v>5937</v>
      </c>
      <c r="O2962" s="3" t="s">
        <v>6656</v>
      </c>
      <c r="P2962" s="3" t="s">
        <v>787</v>
      </c>
      <c r="Q2962" s="3" t="s">
        <v>20457</v>
      </c>
      <c r="R2962" s="5" t="s">
        <v>24589</v>
      </c>
      <c r="S2962" s="3" t="s">
        <v>7469</v>
      </c>
      <c r="T2962" s="3" t="s">
        <v>497</v>
      </c>
      <c r="V2962" s="3">
        <v>35</v>
      </c>
      <c r="W2962" s="3">
        <v>0</v>
      </c>
      <c r="X2962" s="3">
        <v>127</v>
      </c>
      <c r="Y2962" s="3">
        <v>2960</v>
      </c>
      <c r="Z2962" s="3" t="s">
        <v>162</v>
      </c>
      <c r="AA2962" s="3">
        <v>347</v>
      </c>
      <c r="AB2962" s="3">
        <v>207</v>
      </c>
      <c r="AC2962" s="3">
        <v>14845030</v>
      </c>
      <c r="AD2962" s="3">
        <v>6688148</v>
      </c>
      <c r="AF2962" s="3">
        <v>8</v>
      </c>
      <c r="AG2962" s="3">
        <v>27</v>
      </c>
    </row>
    <row r="2963" spans="1:33" ht="15.75" customHeight="1" x14ac:dyDescent="0.15">
      <c r="A2963" s="3">
        <v>25202</v>
      </c>
      <c r="B2963" s="3">
        <v>2961</v>
      </c>
      <c r="C2963" s="3">
        <v>26</v>
      </c>
      <c r="D2963" s="3" t="s">
        <v>5939</v>
      </c>
      <c r="E2963" s="3" t="s">
        <v>6662</v>
      </c>
      <c r="F2963" s="3" t="s">
        <v>96</v>
      </c>
      <c r="G2963" s="3" t="s">
        <v>61</v>
      </c>
      <c r="H2963" s="3" t="s">
        <v>679</v>
      </c>
      <c r="I2963" s="3" t="s">
        <v>251</v>
      </c>
      <c r="J2963" s="3">
        <v>121.9109</v>
      </c>
      <c r="K2963" s="3">
        <v>2251759</v>
      </c>
      <c r="L2963" s="3" t="s">
        <v>59</v>
      </c>
      <c r="M2963" s="3">
        <v>0</v>
      </c>
      <c r="N2963" s="3" t="s">
        <v>5939</v>
      </c>
      <c r="O2963" s="3" t="s">
        <v>6662</v>
      </c>
      <c r="P2963" s="8">
        <v>39083</v>
      </c>
      <c r="Q2963" s="3" t="s">
        <v>20459</v>
      </c>
      <c r="R2963" s="5" t="s">
        <v>24590</v>
      </c>
      <c r="S2963" s="3" t="s">
        <v>679</v>
      </c>
      <c r="T2963" s="3" t="s">
        <v>61</v>
      </c>
      <c r="V2963" s="3">
        <v>127</v>
      </c>
      <c r="W2963" s="3">
        <v>0</v>
      </c>
      <c r="X2963" s="3">
        <v>127</v>
      </c>
      <c r="Y2963" s="3">
        <v>2961</v>
      </c>
      <c r="Z2963" s="3" t="s">
        <v>59</v>
      </c>
      <c r="AA2963" s="3">
        <v>26</v>
      </c>
      <c r="AB2963" s="3">
        <v>8</v>
      </c>
      <c r="AC2963" s="3">
        <v>2251759</v>
      </c>
      <c r="AD2963" s="3">
        <v>1014713</v>
      </c>
      <c r="AF2963" s="3">
        <v>17</v>
      </c>
      <c r="AG2963" s="3">
        <v>40</v>
      </c>
    </row>
    <row r="2964" spans="1:33" ht="15.75" customHeight="1" x14ac:dyDescent="0.15">
      <c r="A2964" s="3">
        <v>19229</v>
      </c>
      <c r="B2964" s="3">
        <v>2962</v>
      </c>
      <c r="C2964" s="3">
        <v>87</v>
      </c>
      <c r="D2964" s="3" t="s">
        <v>5941</v>
      </c>
      <c r="E2964" s="3" t="s">
        <v>6671</v>
      </c>
      <c r="F2964" s="3" t="s">
        <v>36</v>
      </c>
      <c r="G2964" s="3" t="s">
        <v>37</v>
      </c>
      <c r="H2964" s="3" t="s">
        <v>12689</v>
      </c>
      <c r="I2964" s="3" t="s">
        <v>39</v>
      </c>
      <c r="J2964" s="3">
        <v>121.8638</v>
      </c>
      <c r="K2964" s="3">
        <v>17283580</v>
      </c>
      <c r="L2964" s="3" t="s">
        <v>75</v>
      </c>
      <c r="M2964" s="3">
        <v>2</v>
      </c>
      <c r="N2964" s="3" t="s">
        <v>5941</v>
      </c>
      <c r="O2964" s="3" t="s">
        <v>6671</v>
      </c>
      <c r="P2964" s="3" t="s">
        <v>987</v>
      </c>
      <c r="Q2964" s="3" t="s">
        <v>12686</v>
      </c>
      <c r="R2964" s="5" t="s">
        <v>24591</v>
      </c>
      <c r="S2964" s="3" t="s">
        <v>12689</v>
      </c>
      <c r="T2964" s="3" t="s">
        <v>37</v>
      </c>
      <c r="V2964" s="3">
        <v>127</v>
      </c>
      <c r="W2964" s="3">
        <v>127</v>
      </c>
      <c r="X2964" s="3">
        <v>73</v>
      </c>
      <c r="Y2964" s="3">
        <v>2962</v>
      </c>
      <c r="Z2964" s="3" t="s">
        <v>75</v>
      </c>
      <c r="AA2964" s="3">
        <v>87</v>
      </c>
      <c r="AB2964" s="3">
        <v>54</v>
      </c>
      <c r="AC2964" s="3">
        <v>17283580</v>
      </c>
      <c r="AD2964" s="3">
        <v>7790176</v>
      </c>
      <c r="AE2964" s="3" t="s">
        <v>39</v>
      </c>
      <c r="AF2964" s="3">
        <v>14</v>
      </c>
      <c r="AG2964" s="3">
        <v>2</v>
      </c>
    </row>
    <row r="2965" spans="1:33" ht="15.75" customHeight="1" x14ac:dyDescent="0.15">
      <c r="A2965" s="3">
        <v>20317</v>
      </c>
      <c r="B2965" s="3">
        <v>2963</v>
      </c>
      <c r="C2965" s="3">
        <v>33</v>
      </c>
      <c r="D2965" s="3" t="s">
        <v>5944</v>
      </c>
      <c r="E2965" s="3" t="s">
        <v>6682</v>
      </c>
      <c r="F2965" s="3" t="s">
        <v>36</v>
      </c>
      <c r="G2965" s="3" t="s">
        <v>37</v>
      </c>
      <c r="H2965" s="3" t="s">
        <v>7222</v>
      </c>
      <c r="I2965" s="3" t="s">
        <v>39</v>
      </c>
      <c r="J2965" s="3">
        <v>121.67919999999999</v>
      </c>
      <c r="K2965" s="3">
        <v>18080241</v>
      </c>
      <c r="L2965" s="3" t="s">
        <v>677</v>
      </c>
      <c r="M2965" s="3">
        <v>3</v>
      </c>
      <c r="N2965" s="3" t="s">
        <v>5944</v>
      </c>
      <c r="O2965" s="3" t="s">
        <v>6682</v>
      </c>
      <c r="P2965" s="3" t="s">
        <v>1029</v>
      </c>
      <c r="Q2965" s="3" t="s">
        <v>11269</v>
      </c>
      <c r="R2965" s="5" t="s">
        <v>24592</v>
      </c>
      <c r="S2965" s="3" t="s">
        <v>7222</v>
      </c>
      <c r="T2965" s="3" t="s">
        <v>37</v>
      </c>
      <c r="V2965" s="3">
        <v>127</v>
      </c>
      <c r="W2965" s="3">
        <v>127</v>
      </c>
      <c r="X2965" s="3">
        <v>42</v>
      </c>
      <c r="Y2965" s="3">
        <v>2963</v>
      </c>
      <c r="Z2965" s="3" t="s">
        <v>677</v>
      </c>
      <c r="AA2965" s="3">
        <v>33</v>
      </c>
      <c r="AB2965" s="3">
        <v>10</v>
      </c>
      <c r="AC2965" s="3">
        <v>18080241</v>
      </c>
      <c r="AD2965" s="3">
        <v>8156038</v>
      </c>
      <c r="AE2965" s="3" t="s">
        <v>39</v>
      </c>
      <c r="AF2965" s="3">
        <v>12</v>
      </c>
      <c r="AG2965" s="3">
        <v>2</v>
      </c>
    </row>
    <row r="2966" spans="1:33" ht="15.75" customHeight="1" x14ac:dyDescent="0.15">
      <c r="A2966" s="3">
        <v>25195</v>
      </c>
      <c r="B2966" s="3">
        <v>2964</v>
      </c>
      <c r="C2966" s="3">
        <v>50</v>
      </c>
      <c r="D2966" s="3" t="s">
        <v>5947</v>
      </c>
      <c r="E2966" s="3" t="s">
        <v>6690</v>
      </c>
      <c r="F2966" s="3" t="s">
        <v>475</v>
      </c>
      <c r="G2966" s="3" t="s">
        <v>277</v>
      </c>
      <c r="H2966" s="3" t="s">
        <v>991</v>
      </c>
      <c r="I2966" s="3" t="s">
        <v>203</v>
      </c>
      <c r="J2966" s="3">
        <v>121.66249999999999</v>
      </c>
      <c r="K2966" s="3">
        <v>115625529</v>
      </c>
      <c r="L2966" s="3" t="s">
        <v>40</v>
      </c>
      <c r="M2966" s="3">
        <v>0</v>
      </c>
      <c r="N2966" s="3" t="s">
        <v>5947</v>
      </c>
      <c r="O2966" s="3" t="s">
        <v>6690</v>
      </c>
      <c r="P2966" s="8">
        <v>36526</v>
      </c>
      <c r="Q2966" s="3" t="s">
        <v>7345</v>
      </c>
      <c r="R2966" s="5" t="s">
        <v>24593</v>
      </c>
      <c r="S2966" s="3" t="s">
        <v>991</v>
      </c>
      <c r="T2966" s="3" t="s">
        <v>277</v>
      </c>
      <c r="V2966" s="3">
        <v>127</v>
      </c>
      <c r="W2966" s="3">
        <v>127</v>
      </c>
      <c r="X2966" s="3">
        <v>127</v>
      </c>
      <c r="Y2966" s="3">
        <v>2964</v>
      </c>
      <c r="Z2966" s="3" t="s">
        <v>40</v>
      </c>
      <c r="AA2966" s="3">
        <v>50</v>
      </c>
      <c r="AB2966" s="3">
        <v>50</v>
      </c>
      <c r="AC2966" s="3">
        <v>115625529</v>
      </c>
      <c r="AD2966" s="3">
        <v>52162872</v>
      </c>
      <c r="AE2966" s="3" t="s">
        <v>203</v>
      </c>
      <c r="AF2966" s="3">
        <v>4</v>
      </c>
      <c r="AG2966" s="3">
        <v>9</v>
      </c>
    </row>
    <row r="2967" spans="1:33" ht="15.75" customHeight="1" x14ac:dyDescent="0.15">
      <c r="A2967" s="3">
        <v>17611</v>
      </c>
      <c r="B2967" s="3">
        <v>2965</v>
      </c>
      <c r="C2967" s="3">
        <v>65</v>
      </c>
      <c r="D2967" s="3" t="s">
        <v>5951</v>
      </c>
      <c r="E2967" s="3" t="s">
        <v>6698</v>
      </c>
      <c r="F2967" s="3" t="s">
        <v>1438</v>
      </c>
      <c r="G2967" s="3" t="s">
        <v>495</v>
      </c>
      <c r="H2967" s="3" t="s">
        <v>5419</v>
      </c>
      <c r="I2967" s="3" t="s">
        <v>1709</v>
      </c>
      <c r="J2967" s="3">
        <v>121.6206</v>
      </c>
      <c r="K2967" s="3">
        <v>21384610</v>
      </c>
      <c r="L2967" s="3" t="s">
        <v>162</v>
      </c>
      <c r="M2967" s="3">
        <v>4</v>
      </c>
      <c r="N2967" s="3" t="s">
        <v>5951</v>
      </c>
      <c r="O2967" s="3" t="s">
        <v>6698</v>
      </c>
      <c r="P2967" s="3" t="s">
        <v>987</v>
      </c>
      <c r="Q2967" s="3" t="s">
        <v>20464</v>
      </c>
      <c r="R2967" s="5" t="s">
        <v>24594</v>
      </c>
      <c r="S2967" s="3" t="s">
        <v>5419</v>
      </c>
      <c r="T2967" s="3" t="s">
        <v>495</v>
      </c>
      <c r="V2967" s="3">
        <v>83</v>
      </c>
      <c r="W2967" s="3">
        <v>22</v>
      </c>
      <c r="X2967" s="3">
        <v>127</v>
      </c>
      <c r="Y2967" s="3">
        <v>2965</v>
      </c>
      <c r="Z2967" s="3" t="s">
        <v>162</v>
      </c>
      <c r="AA2967" s="3">
        <v>65</v>
      </c>
      <c r="AB2967" s="3">
        <v>27</v>
      </c>
      <c r="AC2967" s="3">
        <v>21384610</v>
      </c>
      <c r="AD2967" s="3">
        <v>9649198</v>
      </c>
      <c r="AE2967" s="3" t="s">
        <v>1709</v>
      </c>
      <c r="AF2967" s="3">
        <v>8</v>
      </c>
      <c r="AG2967" s="3">
        <v>19</v>
      </c>
    </row>
    <row r="2968" spans="1:33" ht="15.75" customHeight="1" x14ac:dyDescent="0.15">
      <c r="A2968" s="3">
        <v>20853</v>
      </c>
      <c r="B2968" s="3">
        <v>2966</v>
      </c>
      <c r="C2968" s="3">
        <v>102</v>
      </c>
      <c r="D2968" s="3" t="s">
        <v>5952</v>
      </c>
      <c r="E2968" s="3" t="s">
        <v>6709</v>
      </c>
      <c r="F2968" s="3" t="s">
        <v>1620</v>
      </c>
      <c r="G2968" s="3" t="s">
        <v>412</v>
      </c>
      <c r="H2968" s="3" t="s">
        <v>14335</v>
      </c>
      <c r="I2968" s="3" t="s">
        <v>742</v>
      </c>
      <c r="J2968" s="3">
        <v>121.6114</v>
      </c>
      <c r="K2968" s="3">
        <v>12649916</v>
      </c>
      <c r="L2968" s="3" t="s">
        <v>335</v>
      </c>
      <c r="M2968" s="3">
        <v>3</v>
      </c>
      <c r="N2968" s="3" t="s">
        <v>5952</v>
      </c>
      <c r="O2968" s="3" t="s">
        <v>6709</v>
      </c>
      <c r="P2968" s="3" t="s">
        <v>6091</v>
      </c>
      <c r="Q2968" s="3" t="s">
        <v>20466</v>
      </c>
      <c r="R2968" s="5" t="s">
        <v>24595</v>
      </c>
      <c r="S2968" s="3" t="s">
        <v>14335</v>
      </c>
      <c r="T2968" s="3" t="s">
        <v>412</v>
      </c>
      <c r="V2968" s="3">
        <v>127</v>
      </c>
      <c r="W2968" s="3">
        <v>127</v>
      </c>
      <c r="X2968" s="3">
        <v>99</v>
      </c>
      <c r="Y2968" s="3">
        <v>2966</v>
      </c>
      <c r="Z2968" s="3" t="s">
        <v>335</v>
      </c>
      <c r="AA2968" s="3">
        <v>102</v>
      </c>
      <c r="AB2968" s="3">
        <v>59</v>
      </c>
      <c r="AC2968" s="3">
        <v>12649916</v>
      </c>
      <c r="AD2968" s="3">
        <v>5708152</v>
      </c>
      <c r="AE2968" s="3" t="s">
        <v>742</v>
      </c>
      <c r="AF2968" s="3">
        <v>21</v>
      </c>
      <c r="AG2968" s="3">
        <v>17</v>
      </c>
    </row>
    <row r="2969" spans="1:33" ht="15.75" customHeight="1" x14ac:dyDescent="0.15">
      <c r="A2969" s="3">
        <v>25859</v>
      </c>
      <c r="B2969" s="3">
        <v>2967</v>
      </c>
      <c r="C2969" s="3">
        <v>180</v>
      </c>
      <c r="D2969" s="3" t="s">
        <v>5955</v>
      </c>
      <c r="E2969" s="3" t="s">
        <v>6717</v>
      </c>
      <c r="F2969" s="3" t="s">
        <v>331</v>
      </c>
      <c r="G2969" s="3" t="s">
        <v>167</v>
      </c>
      <c r="H2969" s="3" t="s">
        <v>271</v>
      </c>
      <c r="I2969" s="3" t="s">
        <v>271</v>
      </c>
      <c r="J2969" s="3">
        <v>121.5313</v>
      </c>
      <c r="K2969" s="3">
        <v>15671743</v>
      </c>
      <c r="L2969" s="3" t="s">
        <v>398</v>
      </c>
      <c r="M2969" s="3">
        <v>0</v>
      </c>
      <c r="N2969" s="3" t="s">
        <v>5955</v>
      </c>
      <c r="O2969" s="3" t="s">
        <v>6717</v>
      </c>
      <c r="P2969" s="8">
        <v>38718</v>
      </c>
      <c r="Q2969" s="3" t="s">
        <v>20468</v>
      </c>
      <c r="R2969" s="5" t="s">
        <v>24596</v>
      </c>
      <c r="S2969" s="3" t="s">
        <v>271</v>
      </c>
      <c r="T2969" s="3" t="s">
        <v>167</v>
      </c>
      <c r="V2969" s="3">
        <v>127</v>
      </c>
      <c r="W2969" s="3">
        <v>42</v>
      </c>
      <c r="X2969" s="3">
        <v>31</v>
      </c>
      <c r="Y2969" s="3">
        <v>2967</v>
      </c>
      <c r="Z2969" s="3" t="s">
        <v>398</v>
      </c>
      <c r="AA2969" s="3">
        <v>180</v>
      </c>
      <c r="AB2969" s="3">
        <v>34</v>
      </c>
      <c r="AC2969" s="3">
        <v>15671743</v>
      </c>
      <c r="AD2969" s="3">
        <v>7074279</v>
      </c>
      <c r="AE2969" s="3" t="s">
        <v>271</v>
      </c>
      <c r="AF2969" s="3">
        <v>1</v>
      </c>
      <c r="AG2969" s="3">
        <v>7</v>
      </c>
    </row>
    <row r="2970" spans="1:33" ht="15.75" customHeight="1" x14ac:dyDescent="0.15">
      <c r="A2970" s="3">
        <v>24901</v>
      </c>
      <c r="B2970" s="3">
        <v>2968</v>
      </c>
      <c r="C2970" s="3">
        <v>7</v>
      </c>
      <c r="D2970" s="3" t="s">
        <v>5956</v>
      </c>
      <c r="E2970" s="3" t="s">
        <v>6724</v>
      </c>
      <c r="F2970" s="3" t="s">
        <v>331</v>
      </c>
      <c r="G2970" s="3" t="s">
        <v>167</v>
      </c>
      <c r="H2970" s="3" t="s">
        <v>14698</v>
      </c>
      <c r="I2970" s="15"/>
      <c r="J2970" s="3">
        <v>121.4068</v>
      </c>
      <c r="K2970" s="3">
        <v>2684197</v>
      </c>
      <c r="L2970" s="3" t="s">
        <v>59</v>
      </c>
      <c r="M2970" s="3">
        <v>0</v>
      </c>
      <c r="N2970" s="3" t="s">
        <v>5956</v>
      </c>
      <c r="O2970" s="3" t="s">
        <v>6724</v>
      </c>
      <c r="P2970" s="8">
        <v>39814</v>
      </c>
      <c r="Q2970" s="3" t="s">
        <v>20470</v>
      </c>
      <c r="R2970" s="5" t="s">
        <v>24597</v>
      </c>
      <c r="S2970" s="3" t="s">
        <v>14698</v>
      </c>
      <c r="T2970" s="3" t="s">
        <v>167</v>
      </c>
      <c r="V2970" s="3">
        <v>127</v>
      </c>
      <c r="W2970" s="3">
        <v>0</v>
      </c>
      <c r="X2970" s="3">
        <v>127</v>
      </c>
      <c r="Y2970" s="3">
        <v>2968</v>
      </c>
      <c r="Z2970" s="3" t="s">
        <v>59</v>
      </c>
      <c r="AA2970" s="3">
        <v>7</v>
      </c>
      <c r="AB2970" s="3">
        <v>3</v>
      </c>
      <c r="AC2970" s="3">
        <v>2684197</v>
      </c>
      <c r="AD2970" s="3">
        <v>1212337</v>
      </c>
      <c r="AF2970" s="3">
        <v>17</v>
      </c>
      <c r="AG2970" s="3">
        <v>373</v>
      </c>
    </row>
    <row r="2971" spans="1:33" ht="15.75" customHeight="1" x14ac:dyDescent="0.15">
      <c r="A2971" s="3">
        <v>18179</v>
      </c>
      <c r="B2971" s="3">
        <v>2969</v>
      </c>
      <c r="C2971" s="3">
        <v>230</v>
      </c>
      <c r="D2971" s="3" t="s">
        <v>5961</v>
      </c>
      <c r="E2971" s="3" t="s">
        <v>6734</v>
      </c>
      <c r="F2971" s="3" t="s">
        <v>657</v>
      </c>
      <c r="G2971" s="3" t="s">
        <v>246</v>
      </c>
      <c r="H2971" s="3" t="s">
        <v>6013</v>
      </c>
      <c r="I2971" s="3" t="s">
        <v>264</v>
      </c>
      <c r="J2971" s="3">
        <v>121.3943</v>
      </c>
      <c r="K2971" s="3">
        <v>33132213</v>
      </c>
      <c r="L2971" s="3" t="s">
        <v>162</v>
      </c>
      <c r="M2971" s="3">
        <v>4</v>
      </c>
      <c r="N2971" s="3" t="s">
        <v>5961</v>
      </c>
      <c r="O2971" s="3" t="s">
        <v>6734</v>
      </c>
      <c r="P2971" s="3" t="s">
        <v>835</v>
      </c>
      <c r="Q2971" s="3" t="s">
        <v>20472</v>
      </c>
      <c r="R2971" s="5" t="s">
        <v>24598</v>
      </c>
      <c r="S2971" s="3" t="s">
        <v>6013</v>
      </c>
      <c r="T2971" s="3" t="s">
        <v>246</v>
      </c>
      <c r="V2971" s="3">
        <v>127</v>
      </c>
      <c r="W2971" s="3">
        <v>102</v>
      </c>
      <c r="X2971" s="3">
        <v>127</v>
      </c>
      <c r="Y2971" s="3">
        <v>2969</v>
      </c>
      <c r="Z2971" s="3" t="s">
        <v>162</v>
      </c>
      <c r="AA2971" s="3">
        <v>230</v>
      </c>
      <c r="AB2971" s="3">
        <v>130</v>
      </c>
      <c r="AC2971" s="3">
        <v>33132213</v>
      </c>
      <c r="AD2971" s="3">
        <v>14965249</v>
      </c>
      <c r="AE2971" s="3" t="s">
        <v>264</v>
      </c>
      <c r="AF2971" s="3">
        <v>8</v>
      </c>
      <c r="AG2971" s="3">
        <v>8</v>
      </c>
    </row>
    <row r="2972" spans="1:33" ht="15.75" customHeight="1" x14ac:dyDescent="0.15">
      <c r="A2972" s="3">
        <v>1848</v>
      </c>
      <c r="B2972" s="3">
        <v>2970</v>
      </c>
      <c r="C2972" s="3">
        <v>225</v>
      </c>
      <c r="D2972" s="3" t="s">
        <v>5962</v>
      </c>
      <c r="E2972" s="3" t="s">
        <v>6741</v>
      </c>
      <c r="F2972" s="3" t="s">
        <v>855</v>
      </c>
      <c r="G2972" s="3" t="s">
        <v>292</v>
      </c>
      <c r="H2972" s="3" t="s">
        <v>12144</v>
      </c>
      <c r="I2972" s="3" t="s">
        <v>1032</v>
      </c>
      <c r="J2972" s="3">
        <v>121.18859999999999</v>
      </c>
      <c r="K2972" s="3">
        <v>113034000</v>
      </c>
      <c r="L2972" s="3" t="s">
        <v>162</v>
      </c>
      <c r="M2972" s="3">
        <v>6</v>
      </c>
      <c r="N2972" s="3" t="s">
        <v>5962</v>
      </c>
      <c r="O2972" s="3" t="s">
        <v>6741</v>
      </c>
      <c r="P2972" s="3" t="s">
        <v>381</v>
      </c>
      <c r="Q2972" s="3" t="s">
        <v>20475</v>
      </c>
      <c r="R2972" s="5" t="s">
        <v>24599</v>
      </c>
      <c r="S2972" s="3" t="s">
        <v>12144</v>
      </c>
      <c r="T2972" s="3" t="s">
        <v>292</v>
      </c>
      <c r="V2972" s="3">
        <v>105</v>
      </c>
      <c r="W2972" s="3">
        <v>76</v>
      </c>
      <c r="X2972" s="3">
        <v>127</v>
      </c>
      <c r="Y2972" s="3">
        <v>2970</v>
      </c>
      <c r="Z2972" s="3" t="s">
        <v>162</v>
      </c>
      <c r="AA2972" s="3">
        <v>225</v>
      </c>
      <c r="AB2972" s="3">
        <v>175</v>
      </c>
      <c r="AC2972" s="3">
        <v>113034000</v>
      </c>
      <c r="AD2972" s="3">
        <v>51103000</v>
      </c>
      <c r="AE2972" s="3" t="s">
        <v>1032</v>
      </c>
      <c r="AF2972" s="3">
        <v>8</v>
      </c>
      <c r="AG2972" s="3">
        <v>49</v>
      </c>
    </row>
    <row r="2973" spans="1:33" ht="15.75" customHeight="1" x14ac:dyDescent="0.15">
      <c r="A2973" s="3">
        <v>22207</v>
      </c>
      <c r="B2973" s="3">
        <v>2971</v>
      </c>
      <c r="C2973" s="3">
        <v>210</v>
      </c>
      <c r="D2973" s="3" t="s">
        <v>5965</v>
      </c>
      <c r="E2973" s="3" t="s">
        <v>6751</v>
      </c>
      <c r="F2973" s="3" t="s">
        <v>657</v>
      </c>
      <c r="G2973" s="3" t="s">
        <v>246</v>
      </c>
      <c r="H2973" s="3" t="s">
        <v>3189</v>
      </c>
      <c r="I2973" s="3" t="s">
        <v>3190</v>
      </c>
      <c r="J2973" s="3">
        <v>121.15179999999999</v>
      </c>
      <c r="K2973" s="3">
        <v>4540605</v>
      </c>
      <c r="L2973" s="3" t="s">
        <v>600</v>
      </c>
      <c r="M2973" s="3">
        <v>2</v>
      </c>
      <c r="N2973" s="3" t="s">
        <v>5965</v>
      </c>
      <c r="O2973" s="3" t="s">
        <v>6751</v>
      </c>
      <c r="P2973" s="3" t="s">
        <v>787</v>
      </c>
      <c r="Q2973" s="3" t="s">
        <v>20477</v>
      </c>
      <c r="R2973" s="5" t="s">
        <v>24600</v>
      </c>
      <c r="S2973" s="3" t="s">
        <v>3189</v>
      </c>
      <c r="T2973" s="3" t="s">
        <v>246</v>
      </c>
      <c r="V2973" s="3">
        <v>127</v>
      </c>
      <c r="W2973" s="3">
        <v>0</v>
      </c>
      <c r="X2973" s="3">
        <v>48</v>
      </c>
      <c r="Y2973" s="3">
        <v>2971</v>
      </c>
      <c r="Z2973" s="3" t="s">
        <v>600</v>
      </c>
      <c r="AA2973" s="3">
        <v>210</v>
      </c>
      <c r="AB2973" s="3">
        <v>100</v>
      </c>
      <c r="AC2973" s="3">
        <v>4540605</v>
      </c>
      <c r="AD2973" s="3">
        <v>2053162</v>
      </c>
      <c r="AF2973" s="3">
        <v>13</v>
      </c>
      <c r="AG2973" s="3">
        <v>14</v>
      </c>
    </row>
    <row r="2974" spans="1:33" ht="15.75" customHeight="1" x14ac:dyDescent="0.15">
      <c r="A2974" s="3">
        <v>25198</v>
      </c>
      <c r="B2974" s="3">
        <v>2972</v>
      </c>
      <c r="C2974" s="3">
        <v>36</v>
      </c>
      <c r="D2974" s="3" t="s">
        <v>5968</v>
      </c>
      <c r="E2974" s="3" t="s">
        <v>6761</v>
      </c>
      <c r="F2974" s="3" t="s">
        <v>1702</v>
      </c>
      <c r="G2974" s="3" t="s">
        <v>836</v>
      </c>
      <c r="H2974" s="3" t="s">
        <v>760</v>
      </c>
      <c r="I2974" s="3" t="s">
        <v>838</v>
      </c>
      <c r="J2974" s="3">
        <v>121.13079999999999</v>
      </c>
      <c r="K2974" s="3">
        <v>4572100</v>
      </c>
      <c r="L2974" s="3" t="s">
        <v>59</v>
      </c>
      <c r="M2974" s="3">
        <v>0</v>
      </c>
      <c r="N2974" s="3" t="s">
        <v>5968</v>
      </c>
      <c r="O2974" s="3" t="s">
        <v>6761</v>
      </c>
      <c r="P2974" s="8">
        <v>32509</v>
      </c>
      <c r="Q2974" s="3" t="s">
        <v>20479</v>
      </c>
      <c r="R2974" s="5" t="s">
        <v>24601</v>
      </c>
      <c r="S2974" s="3" t="s">
        <v>760</v>
      </c>
      <c r="T2974" s="3" t="s">
        <v>836</v>
      </c>
      <c r="V2974" s="3">
        <v>9</v>
      </c>
      <c r="W2974" s="3">
        <v>0</v>
      </c>
      <c r="X2974" s="3">
        <v>127</v>
      </c>
      <c r="Y2974" s="3">
        <v>2972</v>
      </c>
      <c r="Z2974" s="3" t="s">
        <v>59</v>
      </c>
      <c r="AA2974" s="3">
        <v>36</v>
      </c>
      <c r="AB2974" s="3">
        <v>18</v>
      </c>
      <c r="AC2974" s="3">
        <v>4572100</v>
      </c>
      <c r="AD2974" s="3">
        <v>2067600</v>
      </c>
      <c r="AF2974" s="3">
        <v>17</v>
      </c>
      <c r="AG2974" s="3">
        <v>55</v>
      </c>
    </row>
    <row r="2975" spans="1:33" ht="15.75" customHeight="1" x14ac:dyDescent="0.15">
      <c r="A2975" s="3">
        <v>26101</v>
      </c>
      <c r="B2975" s="3">
        <v>2973</v>
      </c>
      <c r="C2975" s="3">
        <v>20</v>
      </c>
      <c r="D2975" s="3" t="s">
        <v>5987</v>
      </c>
      <c r="E2975" s="3" t="s">
        <v>6765</v>
      </c>
      <c r="F2975" s="3" t="s">
        <v>297</v>
      </c>
      <c r="G2975" s="3" t="s">
        <v>146</v>
      </c>
      <c r="H2975" s="3" t="s">
        <v>2724</v>
      </c>
      <c r="I2975" s="3" t="s">
        <v>2725</v>
      </c>
      <c r="J2975" s="3">
        <v>120.97190000000001</v>
      </c>
      <c r="K2975" s="3">
        <v>3456000</v>
      </c>
      <c r="L2975" s="3" t="s">
        <v>40</v>
      </c>
      <c r="M2975" s="3">
        <v>0</v>
      </c>
      <c r="N2975" s="3" t="s">
        <v>5987</v>
      </c>
      <c r="O2975" s="3" t="s">
        <v>6765</v>
      </c>
      <c r="P2975" s="8">
        <v>31778</v>
      </c>
      <c r="Q2975" s="3" t="s">
        <v>20481</v>
      </c>
      <c r="R2975" s="5" t="s">
        <v>24602</v>
      </c>
      <c r="S2975" s="3" t="s">
        <v>2724</v>
      </c>
      <c r="T2975" s="3" t="s">
        <v>146</v>
      </c>
      <c r="V2975" s="3">
        <v>73</v>
      </c>
      <c r="X2975" s="3">
        <v>127</v>
      </c>
      <c r="Y2975" s="3">
        <v>2973</v>
      </c>
      <c r="Z2975" s="3" t="s">
        <v>40</v>
      </c>
      <c r="AA2975" s="3">
        <v>20</v>
      </c>
      <c r="AB2975" s="3">
        <v>10</v>
      </c>
      <c r="AC2975" s="3">
        <v>3456000</v>
      </c>
      <c r="AD2975" s="3">
        <v>1564000</v>
      </c>
      <c r="AE2975" s="3" t="s">
        <v>2725</v>
      </c>
      <c r="AF2975" s="3">
        <v>4</v>
      </c>
      <c r="AG2975" s="3">
        <v>30</v>
      </c>
    </row>
    <row r="2976" spans="1:33" ht="15.75" customHeight="1" x14ac:dyDescent="0.15">
      <c r="A2976" s="3">
        <v>21533</v>
      </c>
      <c r="B2976" s="3">
        <v>2974</v>
      </c>
      <c r="C2976" s="3">
        <v>98</v>
      </c>
      <c r="D2976" s="3" t="s">
        <v>5990</v>
      </c>
      <c r="E2976" s="3" t="s">
        <v>6773</v>
      </c>
      <c r="F2976" s="3" t="s">
        <v>657</v>
      </c>
      <c r="G2976" s="3" t="s">
        <v>246</v>
      </c>
      <c r="H2976" s="3" t="s">
        <v>264</v>
      </c>
      <c r="I2976" s="3" t="s">
        <v>264</v>
      </c>
      <c r="J2976" s="3">
        <v>120.7547</v>
      </c>
      <c r="K2976" s="3">
        <v>4276894</v>
      </c>
      <c r="L2976" s="3" t="s">
        <v>40</v>
      </c>
      <c r="M2976" s="3">
        <v>2</v>
      </c>
      <c r="N2976" s="3" t="s">
        <v>5990</v>
      </c>
      <c r="O2976" s="3" t="s">
        <v>6773</v>
      </c>
      <c r="P2976" s="3" t="s">
        <v>179</v>
      </c>
      <c r="Q2976" s="3" t="s">
        <v>20483</v>
      </c>
      <c r="R2976" s="5" t="s">
        <v>24603</v>
      </c>
      <c r="S2976" s="3" t="s">
        <v>264</v>
      </c>
      <c r="T2976" s="3" t="s">
        <v>246</v>
      </c>
      <c r="V2976" s="3">
        <v>127</v>
      </c>
      <c r="W2976" s="3">
        <v>103</v>
      </c>
      <c r="X2976" s="3">
        <v>127</v>
      </c>
      <c r="Y2976" s="3">
        <v>2974</v>
      </c>
      <c r="Z2976" s="3" t="s">
        <v>40</v>
      </c>
      <c r="AA2976" s="3">
        <v>98</v>
      </c>
      <c r="AB2976" s="3">
        <v>38</v>
      </c>
      <c r="AC2976" s="3">
        <v>4276894</v>
      </c>
      <c r="AD2976" s="3">
        <v>1937397</v>
      </c>
      <c r="AE2976" s="3" t="s">
        <v>264</v>
      </c>
      <c r="AF2976" s="3">
        <v>4</v>
      </c>
      <c r="AG2976" s="3">
        <v>8</v>
      </c>
    </row>
    <row r="2977" spans="1:33" ht="15.75" customHeight="1" x14ac:dyDescent="0.15">
      <c r="A2977" s="3">
        <v>25903</v>
      </c>
      <c r="B2977" s="3">
        <v>2975</v>
      </c>
      <c r="C2977" s="3">
        <v>24</v>
      </c>
      <c r="D2977" s="3" t="s">
        <v>5991</v>
      </c>
      <c r="E2977" s="3" t="s">
        <v>6783</v>
      </c>
      <c r="F2977" s="3" t="s">
        <v>96</v>
      </c>
      <c r="G2977" s="3" t="s">
        <v>61</v>
      </c>
      <c r="H2977" s="3" t="s">
        <v>1902</v>
      </c>
      <c r="I2977" s="3" t="s">
        <v>63</v>
      </c>
      <c r="J2977" s="3">
        <v>120.6747</v>
      </c>
      <c r="K2977" s="3">
        <v>21521964</v>
      </c>
      <c r="L2977" s="3" t="s">
        <v>59</v>
      </c>
      <c r="M2977" s="3">
        <v>0</v>
      </c>
      <c r="N2977" s="3" t="s">
        <v>5991</v>
      </c>
      <c r="O2977" s="3" t="s">
        <v>6783</v>
      </c>
      <c r="P2977" s="8">
        <v>30317</v>
      </c>
      <c r="Q2977" s="3" t="s">
        <v>20485</v>
      </c>
      <c r="R2977" s="5" t="s">
        <v>24604</v>
      </c>
      <c r="S2977" s="3" t="s">
        <v>1902</v>
      </c>
      <c r="T2977" s="3" t="s">
        <v>61</v>
      </c>
      <c r="V2977" s="3">
        <v>127</v>
      </c>
      <c r="W2977" s="3">
        <v>127</v>
      </c>
      <c r="X2977" s="3">
        <v>127</v>
      </c>
      <c r="Y2977" s="3">
        <v>2975</v>
      </c>
      <c r="Z2977" s="3" t="s">
        <v>59</v>
      </c>
      <c r="AA2977" s="3">
        <v>24</v>
      </c>
      <c r="AB2977" s="3">
        <v>19</v>
      </c>
      <c r="AC2977" s="3">
        <v>21521964</v>
      </c>
      <c r="AD2977" s="3">
        <v>9752803</v>
      </c>
      <c r="AE2977" s="3" t="s">
        <v>63</v>
      </c>
      <c r="AF2977" s="3">
        <v>17</v>
      </c>
      <c r="AG2977" s="3">
        <v>3</v>
      </c>
    </row>
    <row r="2978" spans="1:33" ht="15.75" customHeight="1" x14ac:dyDescent="0.15">
      <c r="A2978" s="3">
        <v>3043</v>
      </c>
      <c r="B2978" s="3">
        <v>2976</v>
      </c>
      <c r="C2978" s="3">
        <v>25</v>
      </c>
      <c r="D2978" s="3" t="s">
        <v>5994</v>
      </c>
      <c r="E2978" s="3" t="s">
        <v>6788</v>
      </c>
      <c r="F2978" s="3" t="s">
        <v>269</v>
      </c>
      <c r="G2978" s="3" t="s">
        <v>133</v>
      </c>
      <c r="H2978" s="3" t="s">
        <v>1963</v>
      </c>
      <c r="I2978" s="3" t="s">
        <v>1963</v>
      </c>
      <c r="J2978" s="3">
        <v>120.6576</v>
      </c>
      <c r="K2978" s="3">
        <v>7733037</v>
      </c>
      <c r="L2978" s="3" t="s">
        <v>71</v>
      </c>
      <c r="M2978" s="3">
        <v>3</v>
      </c>
      <c r="N2978" s="3" t="s">
        <v>5994</v>
      </c>
      <c r="O2978" s="3" t="s">
        <v>6788</v>
      </c>
      <c r="P2978" s="3" t="s">
        <v>104</v>
      </c>
      <c r="Q2978" s="3" t="s">
        <v>20487</v>
      </c>
      <c r="R2978" s="5" t="s">
        <v>24605</v>
      </c>
      <c r="S2978" s="3" t="s">
        <v>1963</v>
      </c>
      <c r="T2978" s="3" t="s">
        <v>133</v>
      </c>
      <c r="V2978" s="3">
        <v>86</v>
      </c>
      <c r="W2978" s="3">
        <v>30</v>
      </c>
      <c r="X2978" s="3">
        <v>127</v>
      </c>
      <c r="Y2978" s="3">
        <v>2976</v>
      </c>
      <c r="Z2978" s="3" t="s">
        <v>71</v>
      </c>
      <c r="AA2978" s="3">
        <v>25</v>
      </c>
      <c r="AB2978" s="3">
        <v>17</v>
      </c>
      <c r="AC2978" s="3">
        <v>7733037</v>
      </c>
      <c r="AD2978" s="3">
        <v>3504542</v>
      </c>
      <c r="AE2978" s="3" t="s">
        <v>1963</v>
      </c>
      <c r="AF2978" s="3">
        <v>5</v>
      </c>
      <c r="AG2978" s="3">
        <v>43</v>
      </c>
    </row>
    <row r="2979" spans="1:33" ht="15.75" customHeight="1" x14ac:dyDescent="0.15">
      <c r="A2979" s="3">
        <v>25159</v>
      </c>
      <c r="B2979" s="3">
        <v>2977</v>
      </c>
      <c r="C2979" s="3">
        <v>60</v>
      </c>
      <c r="D2979" s="3" t="s">
        <v>5998</v>
      </c>
      <c r="E2979" s="3" t="s">
        <v>6794</v>
      </c>
      <c r="F2979" s="3" t="s">
        <v>1105</v>
      </c>
      <c r="G2979" s="3" t="s">
        <v>486</v>
      </c>
      <c r="H2979" s="3" t="s">
        <v>487</v>
      </c>
      <c r="I2979" s="3" t="s">
        <v>488</v>
      </c>
      <c r="J2979" s="3">
        <v>120.6283</v>
      </c>
      <c r="K2979" s="3">
        <v>22576867</v>
      </c>
      <c r="L2979" s="3" t="s">
        <v>162</v>
      </c>
      <c r="M2979" s="3">
        <v>0</v>
      </c>
      <c r="N2979" s="3" t="s">
        <v>5998</v>
      </c>
      <c r="O2979" s="3" t="s">
        <v>6794</v>
      </c>
      <c r="P2979" s="8">
        <v>35431</v>
      </c>
      <c r="Q2979" s="3" t="s">
        <v>20489</v>
      </c>
      <c r="R2979" s="5" t="s">
        <v>24606</v>
      </c>
      <c r="S2979" s="3" t="s">
        <v>487</v>
      </c>
      <c r="T2979" s="3" t="s">
        <v>486</v>
      </c>
      <c r="V2979" s="3">
        <v>63</v>
      </c>
      <c r="W2979" s="3">
        <v>44</v>
      </c>
      <c r="X2979" s="3">
        <v>127</v>
      </c>
      <c r="Y2979" s="3">
        <v>2977</v>
      </c>
      <c r="Z2979" s="3" t="s">
        <v>162</v>
      </c>
      <c r="AA2979" s="3">
        <v>60</v>
      </c>
      <c r="AB2979" s="3">
        <v>60</v>
      </c>
      <c r="AC2979" s="3">
        <v>22576867</v>
      </c>
      <c r="AD2979" s="3">
        <v>10232989</v>
      </c>
      <c r="AE2979" s="3" t="s">
        <v>488</v>
      </c>
      <c r="AF2979" s="3">
        <v>8</v>
      </c>
      <c r="AG2979" s="3">
        <v>50</v>
      </c>
    </row>
    <row r="2980" spans="1:33" ht="15.75" customHeight="1" x14ac:dyDescent="0.15">
      <c r="A2980" s="3">
        <v>26018</v>
      </c>
      <c r="B2980" s="3">
        <v>2978</v>
      </c>
      <c r="C2980" s="3">
        <v>34</v>
      </c>
      <c r="D2980" s="3" t="s">
        <v>6000</v>
      </c>
      <c r="E2980" s="3" t="s">
        <v>6806</v>
      </c>
      <c r="F2980" s="3" t="s">
        <v>210</v>
      </c>
      <c r="G2980" s="3" t="s">
        <v>114</v>
      </c>
      <c r="H2980" s="3" t="s">
        <v>115</v>
      </c>
      <c r="I2980" s="3" t="s">
        <v>116</v>
      </c>
      <c r="J2980" s="3">
        <v>120.6331</v>
      </c>
      <c r="K2980" s="3">
        <v>20594691</v>
      </c>
      <c r="L2980" s="3" t="s">
        <v>364</v>
      </c>
      <c r="M2980" s="3">
        <v>0</v>
      </c>
      <c r="N2980" s="3" t="s">
        <v>6000</v>
      </c>
      <c r="O2980" s="3" t="s">
        <v>6806</v>
      </c>
      <c r="P2980" s="8">
        <v>31048</v>
      </c>
      <c r="Q2980" s="3" t="s">
        <v>20491</v>
      </c>
      <c r="R2980" s="5" t="s">
        <v>24607</v>
      </c>
      <c r="S2980" s="3" t="s">
        <v>115</v>
      </c>
      <c r="T2980" s="3" t="s">
        <v>114</v>
      </c>
      <c r="V2980" s="3">
        <v>60</v>
      </c>
      <c r="W2980" s="3">
        <v>52</v>
      </c>
      <c r="X2980" s="3">
        <v>125</v>
      </c>
      <c r="Y2980" s="3">
        <v>2978</v>
      </c>
      <c r="Z2980" s="3" t="s">
        <v>364</v>
      </c>
      <c r="AA2980" s="3">
        <v>34</v>
      </c>
      <c r="AB2980" s="3">
        <v>19</v>
      </c>
      <c r="AC2980" s="3">
        <v>20594691</v>
      </c>
      <c r="AD2980" s="3">
        <v>9334361</v>
      </c>
      <c r="AE2980" s="3" t="s">
        <v>116</v>
      </c>
      <c r="AF2980" s="3">
        <v>20</v>
      </c>
      <c r="AG2980" s="3">
        <v>46</v>
      </c>
    </row>
    <row r="2981" spans="1:33" ht="15.75" customHeight="1" x14ac:dyDescent="0.15">
      <c r="A2981" s="3">
        <v>24067</v>
      </c>
      <c r="B2981" s="3">
        <v>2979</v>
      </c>
      <c r="C2981" s="3">
        <v>65</v>
      </c>
      <c r="D2981" s="3" t="s">
        <v>6006</v>
      </c>
      <c r="E2981" s="3" t="s">
        <v>6813</v>
      </c>
      <c r="F2981" s="3" t="s">
        <v>1172</v>
      </c>
      <c r="G2981" s="3" t="s">
        <v>565</v>
      </c>
      <c r="H2981" s="3" t="s">
        <v>550</v>
      </c>
      <c r="I2981" s="3" t="s">
        <v>583</v>
      </c>
      <c r="J2981" s="3">
        <v>120.6198</v>
      </c>
      <c r="K2981" s="3">
        <v>3514112</v>
      </c>
      <c r="L2981" s="3" t="s">
        <v>340</v>
      </c>
      <c r="M2981" s="3">
        <v>1</v>
      </c>
      <c r="N2981" s="3" t="s">
        <v>6006</v>
      </c>
      <c r="O2981" s="3" t="s">
        <v>6813</v>
      </c>
      <c r="P2981" s="3" t="s">
        <v>3380</v>
      </c>
      <c r="Q2981" s="3" t="s">
        <v>20493</v>
      </c>
      <c r="R2981" s="5" t="s">
        <v>24608</v>
      </c>
      <c r="S2981" s="3" t="s">
        <v>550</v>
      </c>
      <c r="T2981" s="3" t="s">
        <v>565</v>
      </c>
      <c r="V2981" s="3">
        <v>22</v>
      </c>
      <c r="W2981" s="3">
        <v>0</v>
      </c>
      <c r="X2981" s="3">
        <v>65</v>
      </c>
      <c r="Y2981" s="3">
        <v>2979</v>
      </c>
      <c r="Z2981" s="3" t="s">
        <v>340</v>
      </c>
      <c r="AA2981" s="3">
        <v>65</v>
      </c>
      <c r="AB2981" s="3">
        <v>35</v>
      </c>
      <c r="AC2981" s="3">
        <v>3514112</v>
      </c>
      <c r="AD2981" s="3">
        <v>1592836</v>
      </c>
      <c r="AF2981" s="3">
        <v>6</v>
      </c>
      <c r="AG2981" s="3">
        <v>33</v>
      </c>
    </row>
    <row r="2982" spans="1:33" ht="15.75" customHeight="1" x14ac:dyDescent="0.15">
      <c r="A2982" s="3">
        <v>23961</v>
      </c>
      <c r="B2982" s="3">
        <v>2980</v>
      </c>
      <c r="C2982" s="3">
        <v>52</v>
      </c>
      <c r="D2982" s="3" t="s">
        <v>6011</v>
      </c>
      <c r="E2982" s="3" t="s">
        <v>6823</v>
      </c>
      <c r="F2982" s="3" t="s">
        <v>36</v>
      </c>
      <c r="G2982" s="3" t="s">
        <v>37</v>
      </c>
      <c r="H2982" s="3" t="s">
        <v>9240</v>
      </c>
      <c r="I2982" s="3" t="s">
        <v>5922</v>
      </c>
      <c r="J2982" s="3">
        <v>120.5819</v>
      </c>
      <c r="K2982" s="3">
        <v>7311661</v>
      </c>
      <c r="L2982" s="3" t="s">
        <v>66</v>
      </c>
      <c r="M2982" s="3">
        <v>1</v>
      </c>
      <c r="N2982" s="3" t="s">
        <v>6011</v>
      </c>
      <c r="O2982" s="3" t="s">
        <v>6823</v>
      </c>
      <c r="P2982" s="3" t="s">
        <v>787</v>
      </c>
      <c r="Q2982" s="3" t="s">
        <v>9238</v>
      </c>
      <c r="R2982" s="5" t="s">
        <v>24609</v>
      </c>
      <c r="S2982" s="3" t="s">
        <v>9240</v>
      </c>
      <c r="T2982" s="3" t="s">
        <v>37</v>
      </c>
      <c r="V2982" s="3">
        <v>127</v>
      </c>
      <c r="W2982" s="3">
        <v>0</v>
      </c>
      <c r="X2982" s="3">
        <v>127</v>
      </c>
      <c r="Y2982" s="3">
        <v>2980</v>
      </c>
      <c r="Z2982" s="3" t="s">
        <v>66</v>
      </c>
      <c r="AA2982" s="3">
        <v>52</v>
      </c>
      <c r="AB2982" s="3">
        <v>26</v>
      </c>
      <c r="AC2982" s="3">
        <v>7311661</v>
      </c>
      <c r="AD2982" s="3">
        <v>3314715</v>
      </c>
      <c r="AF2982" s="3">
        <v>9</v>
      </c>
      <c r="AG2982" s="3">
        <v>75</v>
      </c>
    </row>
    <row r="2983" spans="1:33" ht="15.75" customHeight="1" x14ac:dyDescent="0.15">
      <c r="A2983" s="3">
        <v>20274</v>
      </c>
      <c r="B2983" s="3">
        <v>2981</v>
      </c>
      <c r="C2983" s="3">
        <v>37</v>
      </c>
      <c r="D2983" s="3" t="s">
        <v>6016</v>
      </c>
      <c r="E2983" s="3" t="s">
        <v>6828</v>
      </c>
      <c r="F2983" s="3" t="s">
        <v>6874</v>
      </c>
      <c r="G2983" s="3" t="s">
        <v>621</v>
      </c>
      <c r="H2983" s="3" t="s">
        <v>4662</v>
      </c>
      <c r="I2983" s="3" t="s">
        <v>4662</v>
      </c>
      <c r="J2983" s="3">
        <v>120.5647</v>
      </c>
      <c r="K2983" s="3">
        <v>5311521</v>
      </c>
      <c r="L2983" s="3" t="s">
        <v>162</v>
      </c>
      <c r="M2983" s="3">
        <v>3</v>
      </c>
      <c r="N2983" s="3" t="s">
        <v>6016</v>
      </c>
      <c r="O2983" s="3" t="s">
        <v>6828</v>
      </c>
      <c r="P2983" s="3" t="s">
        <v>787</v>
      </c>
      <c r="Q2983" s="3" t="s">
        <v>20497</v>
      </c>
      <c r="R2983" s="5" t="s">
        <v>24610</v>
      </c>
      <c r="S2983" s="3" t="s">
        <v>4662</v>
      </c>
      <c r="T2983" s="3" t="s">
        <v>621</v>
      </c>
      <c r="V2983" s="3">
        <v>46</v>
      </c>
      <c r="W2983" s="3">
        <v>31</v>
      </c>
      <c r="X2983" s="3">
        <v>127</v>
      </c>
      <c r="Y2983" s="3">
        <v>2981</v>
      </c>
      <c r="Z2983" s="3" t="s">
        <v>162</v>
      </c>
      <c r="AA2983" s="3">
        <v>37</v>
      </c>
      <c r="AB2983" s="3">
        <v>23</v>
      </c>
      <c r="AC2983" s="3">
        <v>5311521</v>
      </c>
      <c r="AD2983" s="3">
        <v>2408146</v>
      </c>
      <c r="AE2983" s="3" t="s">
        <v>4662</v>
      </c>
      <c r="AF2983" s="3">
        <v>8</v>
      </c>
      <c r="AG2983" s="3">
        <v>82</v>
      </c>
    </row>
    <row r="2984" spans="1:33" ht="15.75" customHeight="1" x14ac:dyDescent="0.15">
      <c r="A2984" s="3">
        <v>20580</v>
      </c>
      <c r="B2984" s="3">
        <v>2982</v>
      </c>
      <c r="C2984" s="3">
        <v>205</v>
      </c>
      <c r="D2984" s="3" t="s">
        <v>6023</v>
      </c>
      <c r="E2984" s="3" t="s">
        <v>6841</v>
      </c>
      <c r="F2984" s="3" t="s">
        <v>657</v>
      </c>
      <c r="G2984" s="3" t="s">
        <v>246</v>
      </c>
      <c r="H2984" s="3" t="s">
        <v>6013</v>
      </c>
      <c r="I2984" s="3" t="s">
        <v>264</v>
      </c>
      <c r="J2984" s="3">
        <v>120.518</v>
      </c>
      <c r="K2984" s="3">
        <v>23397205</v>
      </c>
      <c r="L2984" s="3" t="s">
        <v>162</v>
      </c>
      <c r="M2984" s="3">
        <v>3</v>
      </c>
      <c r="N2984" s="3" t="s">
        <v>6023</v>
      </c>
      <c r="O2984" s="3" t="s">
        <v>6841</v>
      </c>
      <c r="P2984" s="3" t="s">
        <v>1350</v>
      </c>
      <c r="Q2984" s="3" t="s">
        <v>20499</v>
      </c>
      <c r="R2984" s="5" t="s">
        <v>24611</v>
      </c>
      <c r="S2984" s="3" t="s">
        <v>6013</v>
      </c>
      <c r="T2984" s="3" t="s">
        <v>246</v>
      </c>
      <c r="V2984" s="3">
        <v>127</v>
      </c>
      <c r="W2984" s="3">
        <v>104</v>
      </c>
      <c r="X2984" s="3">
        <v>127</v>
      </c>
      <c r="Y2984" s="3">
        <v>2982</v>
      </c>
      <c r="Z2984" s="3" t="s">
        <v>162</v>
      </c>
      <c r="AA2984" s="3">
        <v>205</v>
      </c>
      <c r="AB2984" s="3">
        <v>85</v>
      </c>
      <c r="AC2984" s="3">
        <v>23397205</v>
      </c>
      <c r="AD2984" s="3">
        <v>10610113</v>
      </c>
      <c r="AE2984" s="3" t="s">
        <v>264</v>
      </c>
      <c r="AF2984" s="3">
        <v>8</v>
      </c>
      <c r="AG2984" s="3">
        <v>8</v>
      </c>
    </row>
    <row r="2985" spans="1:33" ht="15.75" customHeight="1" x14ac:dyDescent="0.15">
      <c r="A2985" s="3">
        <v>4525</v>
      </c>
      <c r="B2985" s="3">
        <v>2983</v>
      </c>
      <c r="C2985" s="3">
        <v>85</v>
      </c>
      <c r="D2985" s="3" t="s">
        <v>6024</v>
      </c>
      <c r="E2985" s="3" t="s">
        <v>6847</v>
      </c>
      <c r="F2985" s="3" t="s">
        <v>6874</v>
      </c>
      <c r="G2985" s="3" t="s">
        <v>621</v>
      </c>
      <c r="H2985" s="3" t="s">
        <v>14725</v>
      </c>
      <c r="I2985" s="3" t="s">
        <v>20503</v>
      </c>
      <c r="J2985" s="3">
        <v>120.3113</v>
      </c>
      <c r="K2985" s="3">
        <v>54975244</v>
      </c>
      <c r="L2985" s="3" t="s">
        <v>50</v>
      </c>
      <c r="M2985" s="3">
        <v>5</v>
      </c>
      <c r="N2985" s="3" t="s">
        <v>6024</v>
      </c>
      <c r="O2985" s="3" t="s">
        <v>6847</v>
      </c>
      <c r="P2985" s="3" t="s">
        <v>6522</v>
      </c>
      <c r="Q2985" s="3" t="s">
        <v>20501</v>
      </c>
      <c r="R2985" s="5" t="s">
        <v>24612</v>
      </c>
      <c r="S2985" s="3" t="s">
        <v>14725</v>
      </c>
      <c r="T2985" s="3" t="s">
        <v>621</v>
      </c>
      <c r="V2985" s="3">
        <v>47</v>
      </c>
      <c r="W2985" s="3">
        <v>0</v>
      </c>
      <c r="X2985" s="3">
        <v>89</v>
      </c>
      <c r="Y2985" s="3">
        <v>2983</v>
      </c>
      <c r="Z2985" s="3" t="s">
        <v>50</v>
      </c>
      <c r="AA2985" s="3">
        <v>85</v>
      </c>
      <c r="AB2985" s="3">
        <v>43</v>
      </c>
      <c r="AC2985" s="3">
        <v>54975244</v>
      </c>
      <c r="AD2985" s="3">
        <v>24953441</v>
      </c>
      <c r="AF2985" s="3">
        <v>11</v>
      </c>
      <c r="AG2985" s="3">
        <v>354</v>
      </c>
    </row>
    <row r="2986" spans="1:33" ht="15.75" customHeight="1" x14ac:dyDescent="0.15">
      <c r="A2986" s="3">
        <v>23522</v>
      </c>
      <c r="B2986" s="3">
        <v>2984</v>
      </c>
      <c r="C2986" s="3">
        <v>13</v>
      </c>
      <c r="D2986" s="3" t="s">
        <v>6028</v>
      </c>
      <c r="E2986" s="3" t="s">
        <v>6856</v>
      </c>
      <c r="F2986" s="3" t="s">
        <v>331</v>
      </c>
      <c r="G2986" s="3" t="s">
        <v>167</v>
      </c>
      <c r="H2986" s="3" t="s">
        <v>283</v>
      </c>
      <c r="I2986" s="3" t="s">
        <v>283</v>
      </c>
      <c r="J2986" s="3">
        <v>120.1512</v>
      </c>
      <c r="K2986" s="3">
        <v>2417089</v>
      </c>
      <c r="L2986" s="3" t="s">
        <v>356</v>
      </c>
      <c r="M2986" s="3">
        <v>1</v>
      </c>
      <c r="N2986" s="3" t="s">
        <v>6028</v>
      </c>
      <c r="O2986" s="3" t="s">
        <v>6856</v>
      </c>
      <c r="P2986" s="3" t="s">
        <v>179</v>
      </c>
      <c r="Q2986" s="3" t="s">
        <v>20504</v>
      </c>
      <c r="R2986" s="5" t="s">
        <v>24613</v>
      </c>
      <c r="S2986" s="3" t="s">
        <v>283</v>
      </c>
      <c r="T2986" s="3" t="s">
        <v>167</v>
      </c>
      <c r="V2986" s="3">
        <v>127</v>
      </c>
      <c r="W2986" s="3">
        <v>72</v>
      </c>
      <c r="X2986" s="3">
        <v>127</v>
      </c>
      <c r="Y2986" s="3">
        <v>2984</v>
      </c>
      <c r="Z2986" s="3" t="s">
        <v>356</v>
      </c>
      <c r="AA2986" s="3">
        <v>13</v>
      </c>
      <c r="AB2986" s="3">
        <v>4</v>
      </c>
      <c r="AC2986" s="3">
        <v>2417089</v>
      </c>
      <c r="AD2986" s="3">
        <v>1097922</v>
      </c>
      <c r="AE2986" s="3" t="s">
        <v>283</v>
      </c>
      <c r="AF2986" s="3">
        <v>18</v>
      </c>
      <c r="AG2986" s="3">
        <v>1</v>
      </c>
    </row>
    <row r="2987" spans="1:33" ht="15.75" customHeight="1" x14ac:dyDescent="0.15">
      <c r="A2987" s="3">
        <v>25806</v>
      </c>
      <c r="B2987" s="3">
        <v>2985</v>
      </c>
      <c r="C2987" s="3">
        <v>199</v>
      </c>
      <c r="D2987" s="3" t="s">
        <v>6040</v>
      </c>
      <c r="E2987" s="3" t="s">
        <v>6864</v>
      </c>
      <c r="F2987" s="3" t="s">
        <v>931</v>
      </c>
      <c r="G2987" s="3" t="s">
        <v>378</v>
      </c>
      <c r="H2987" s="3" t="s">
        <v>14729</v>
      </c>
      <c r="I2987" s="3" t="s">
        <v>20510</v>
      </c>
      <c r="J2987" s="3">
        <v>120.0826</v>
      </c>
      <c r="K2987" s="3">
        <v>37375836</v>
      </c>
      <c r="L2987" s="3" t="s">
        <v>59</v>
      </c>
      <c r="M2987" s="3">
        <v>0</v>
      </c>
      <c r="N2987" s="3" t="s">
        <v>6040</v>
      </c>
      <c r="O2987" s="3" t="s">
        <v>6864</v>
      </c>
      <c r="P2987" s="8" t="s">
        <v>20508</v>
      </c>
      <c r="Q2987" s="3" t="s">
        <v>20506</v>
      </c>
      <c r="R2987" s="5" t="s">
        <v>24614</v>
      </c>
      <c r="S2987" s="3" t="s">
        <v>14729</v>
      </c>
      <c r="T2987" s="3" t="s">
        <v>378</v>
      </c>
      <c r="V2987" s="3">
        <v>41</v>
      </c>
      <c r="W2987" s="3">
        <v>0</v>
      </c>
      <c r="X2987" s="3">
        <v>127</v>
      </c>
      <c r="Y2987" s="3">
        <v>2985</v>
      </c>
      <c r="Z2987" s="3" t="s">
        <v>59</v>
      </c>
      <c r="AA2987" s="3">
        <v>199</v>
      </c>
      <c r="AB2987" s="3">
        <v>138</v>
      </c>
      <c r="AC2987" s="3">
        <v>37375836</v>
      </c>
      <c r="AD2987" s="3">
        <v>16982638</v>
      </c>
      <c r="AF2987" s="3">
        <v>17</v>
      </c>
      <c r="AG2987" s="3">
        <v>668</v>
      </c>
    </row>
    <row r="2988" spans="1:33" ht="15.75" customHeight="1" x14ac:dyDescent="0.15">
      <c r="A2988" s="3">
        <v>22534</v>
      </c>
      <c r="B2988" s="3">
        <v>2986</v>
      </c>
      <c r="C2988" s="3">
        <v>40</v>
      </c>
      <c r="D2988" s="3" t="s">
        <v>6043</v>
      </c>
      <c r="E2988" s="3" t="s">
        <v>6872</v>
      </c>
      <c r="F2988" s="3" t="s">
        <v>210</v>
      </c>
      <c r="G2988" s="3" t="s">
        <v>114</v>
      </c>
      <c r="H2988" s="3" t="s">
        <v>116</v>
      </c>
      <c r="I2988" s="3" t="s">
        <v>116</v>
      </c>
      <c r="J2988" s="3">
        <v>120.0485</v>
      </c>
      <c r="K2988" s="3">
        <v>109695228</v>
      </c>
      <c r="L2988" s="3" t="s">
        <v>538</v>
      </c>
      <c r="M2988" s="3">
        <v>2</v>
      </c>
      <c r="N2988" s="3" t="s">
        <v>6043</v>
      </c>
      <c r="O2988" s="3" t="s">
        <v>6872</v>
      </c>
      <c r="P2988" s="3" t="s">
        <v>381</v>
      </c>
      <c r="Q2988" s="3" t="s">
        <v>20511</v>
      </c>
      <c r="R2988" s="5" t="s">
        <v>24615</v>
      </c>
      <c r="S2988" s="3" t="s">
        <v>116</v>
      </c>
      <c r="T2988" s="3" t="s">
        <v>114</v>
      </c>
      <c r="V2988" s="3">
        <v>61</v>
      </c>
      <c r="W2988" s="3">
        <v>53</v>
      </c>
      <c r="X2988" s="3">
        <v>94</v>
      </c>
      <c r="Y2988" s="3">
        <v>2986</v>
      </c>
      <c r="Z2988" s="3" t="s">
        <v>538</v>
      </c>
      <c r="AA2988" s="3">
        <v>40</v>
      </c>
      <c r="AB2988" s="3">
        <v>30</v>
      </c>
      <c r="AC2988" s="3">
        <v>109695228</v>
      </c>
      <c r="AD2988" s="3">
        <v>49850479</v>
      </c>
      <c r="AE2988" s="3" t="s">
        <v>116</v>
      </c>
      <c r="AF2988" s="3">
        <v>3</v>
      </c>
      <c r="AG2988" s="3">
        <v>46</v>
      </c>
    </row>
    <row r="2989" spans="1:33" ht="15.75" customHeight="1" x14ac:dyDescent="0.15">
      <c r="A2989" s="3">
        <v>24527</v>
      </c>
      <c r="B2989" s="3">
        <v>2987</v>
      </c>
      <c r="C2989" s="3">
        <v>26</v>
      </c>
      <c r="D2989" s="3" t="s">
        <v>6047</v>
      </c>
      <c r="E2989" s="3" t="s">
        <v>6879</v>
      </c>
      <c r="F2989" s="3" t="s">
        <v>7229</v>
      </c>
      <c r="G2989" s="3" t="s">
        <v>733</v>
      </c>
      <c r="H2989" s="3" t="s">
        <v>5362</v>
      </c>
      <c r="I2989" s="3" t="s">
        <v>10624</v>
      </c>
      <c r="J2989" s="3">
        <v>119.99420000000001</v>
      </c>
      <c r="K2989" s="3">
        <v>7592000</v>
      </c>
      <c r="L2989" s="3" t="s">
        <v>478</v>
      </c>
      <c r="M2989" s="3">
        <v>1</v>
      </c>
      <c r="N2989" s="3" t="s">
        <v>6047</v>
      </c>
      <c r="O2989" s="3" t="s">
        <v>6879</v>
      </c>
      <c r="P2989" s="3" t="s">
        <v>10163</v>
      </c>
      <c r="Q2989" s="3" t="s">
        <v>20514</v>
      </c>
      <c r="R2989" s="5" t="s">
        <v>24616</v>
      </c>
      <c r="S2989" s="3" t="s">
        <v>5362</v>
      </c>
      <c r="T2989" s="3" t="s">
        <v>733</v>
      </c>
      <c r="V2989" s="3">
        <v>26</v>
      </c>
      <c r="W2989" s="3">
        <v>0</v>
      </c>
      <c r="X2989" s="3">
        <v>89</v>
      </c>
      <c r="Y2989" s="3">
        <v>2987</v>
      </c>
      <c r="Z2989" s="3" t="s">
        <v>478</v>
      </c>
      <c r="AA2989" s="3">
        <v>26</v>
      </c>
      <c r="AB2989" s="3">
        <v>19</v>
      </c>
      <c r="AC2989" s="3">
        <v>7592000</v>
      </c>
      <c r="AD2989" s="3">
        <v>3451000</v>
      </c>
      <c r="AF2989" s="3">
        <v>15</v>
      </c>
      <c r="AG2989" s="3">
        <v>100</v>
      </c>
    </row>
    <row r="2990" spans="1:33" ht="15.75" customHeight="1" x14ac:dyDescent="0.15">
      <c r="A2990" s="3">
        <v>21003</v>
      </c>
      <c r="B2990" s="3">
        <v>2988</v>
      </c>
      <c r="C2990" s="3">
        <v>85</v>
      </c>
      <c r="D2990" s="3" t="s">
        <v>6051</v>
      </c>
      <c r="E2990" s="3" t="s">
        <v>6893</v>
      </c>
      <c r="F2990" s="3" t="s">
        <v>1620</v>
      </c>
      <c r="G2990" s="3" t="s">
        <v>412</v>
      </c>
      <c r="H2990" s="3" t="s">
        <v>14735</v>
      </c>
      <c r="I2990" s="3" t="s">
        <v>742</v>
      </c>
      <c r="J2990" s="3">
        <v>119.8977</v>
      </c>
      <c r="K2990" s="3">
        <v>38680000</v>
      </c>
      <c r="L2990" s="3" t="s">
        <v>40</v>
      </c>
      <c r="M2990" s="3">
        <v>2</v>
      </c>
      <c r="N2990" s="3" t="s">
        <v>6051</v>
      </c>
      <c r="O2990" s="3" t="s">
        <v>6893</v>
      </c>
      <c r="P2990" s="3" t="s">
        <v>41</v>
      </c>
      <c r="Q2990" s="3" t="s">
        <v>20516</v>
      </c>
      <c r="R2990" s="5" t="s">
        <v>24617</v>
      </c>
      <c r="S2990" s="3" t="s">
        <v>14735</v>
      </c>
      <c r="T2990" s="3" t="s">
        <v>412</v>
      </c>
      <c r="V2990" s="3">
        <v>127</v>
      </c>
      <c r="W2990" s="3">
        <v>127</v>
      </c>
      <c r="X2990" s="3">
        <v>127</v>
      </c>
      <c r="Y2990" s="3">
        <v>2988</v>
      </c>
      <c r="Z2990" s="3" t="s">
        <v>40</v>
      </c>
      <c r="AA2990" s="3">
        <v>85</v>
      </c>
      <c r="AB2990" s="3">
        <v>40</v>
      </c>
      <c r="AC2990" s="3">
        <v>38680000</v>
      </c>
      <c r="AD2990" s="3">
        <v>17590000</v>
      </c>
      <c r="AE2990" s="3" t="s">
        <v>742</v>
      </c>
      <c r="AF2990" s="3">
        <v>4</v>
      </c>
      <c r="AG2990" s="3">
        <v>17</v>
      </c>
    </row>
    <row r="2991" spans="1:33" ht="15.75" customHeight="1" x14ac:dyDescent="0.15">
      <c r="A2991" s="3">
        <v>989</v>
      </c>
      <c r="B2991" s="3">
        <v>2989</v>
      </c>
      <c r="C2991" s="3">
        <v>250</v>
      </c>
      <c r="D2991" s="3" t="s">
        <v>6052</v>
      </c>
      <c r="E2991" s="3" t="s">
        <v>6903</v>
      </c>
      <c r="F2991" s="3" t="s">
        <v>1009</v>
      </c>
      <c r="G2991" s="3" t="s">
        <v>403</v>
      </c>
      <c r="H2991" s="3" t="s">
        <v>12319</v>
      </c>
      <c r="I2991" s="3" t="s">
        <v>203</v>
      </c>
      <c r="J2991" s="3">
        <v>119.89409999999999</v>
      </c>
      <c r="K2991" s="3">
        <v>26663803</v>
      </c>
      <c r="L2991" s="3" t="s">
        <v>162</v>
      </c>
      <c r="M2991" s="3">
        <v>7</v>
      </c>
      <c r="N2991" s="3" t="s">
        <v>6052</v>
      </c>
      <c r="O2991" s="3" t="s">
        <v>6903</v>
      </c>
      <c r="P2991" s="3" t="s">
        <v>1063</v>
      </c>
      <c r="Q2991" s="3" t="s">
        <v>20518</v>
      </c>
      <c r="R2991" s="5" t="s">
        <v>24618</v>
      </c>
      <c r="S2991" s="3" t="s">
        <v>12319</v>
      </c>
      <c r="T2991" s="3" t="s">
        <v>403</v>
      </c>
      <c r="V2991" s="3">
        <v>94</v>
      </c>
      <c r="W2991" s="3">
        <v>127</v>
      </c>
      <c r="X2991" s="3">
        <v>127</v>
      </c>
      <c r="Y2991" s="3">
        <v>2989</v>
      </c>
      <c r="Z2991" s="3" t="s">
        <v>162</v>
      </c>
      <c r="AA2991" s="3">
        <v>250</v>
      </c>
      <c r="AB2991" s="3">
        <v>200</v>
      </c>
      <c r="AC2991" s="3">
        <v>26663803</v>
      </c>
      <c r="AD2991" s="3">
        <v>12125750</v>
      </c>
      <c r="AE2991" s="3" t="s">
        <v>203</v>
      </c>
      <c r="AF2991" s="3">
        <v>8</v>
      </c>
      <c r="AG2991" s="3">
        <v>9</v>
      </c>
    </row>
    <row r="2992" spans="1:33" ht="15.75" customHeight="1" x14ac:dyDescent="0.15">
      <c r="A2992" s="3">
        <v>3711</v>
      </c>
      <c r="B2992" s="3">
        <v>2990</v>
      </c>
      <c r="C2992" s="3">
        <v>227</v>
      </c>
      <c r="D2992" s="3" t="s">
        <v>6054</v>
      </c>
      <c r="E2992" s="3" t="s">
        <v>6913</v>
      </c>
      <c r="F2992" s="3" t="s">
        <v>1702</v>
      </c>
      <c r="G2992" s="3" t="s">
        <v>836</v>
      </c>
      <c r="H2992" s="3" t="s">
        <v>9363</v>
      </c>
      <c r="I2992" s="3" t="s">
        <v>838</v>
      </c>
      <c r="J2992" s="3">
        <v>119.8501</v>
      </c>
      <c r="K2992" s="3">
        <v>84169384</v>
      </c>
      <c r="L2992" s="3" t="s">
        <v>162</v>
      </c>
      <c r="M2992" s="3">
        <v>5</v>
      </c>
      <c r="N2992" s="3" t="s">
        <v>6054</v>
      </c>
      <c r="O2992" s="3" t="s">
        <v>6913</v>
      </c>
      <c r="P2992" s="3" t="s">
        <v>6522</v>
      </c>
      <c r="Q2992" s="3" t="s">
        <v>20520</v>
      </c>
      <c r="R2992" s="5" t="s">
        <v>24619</v>
      </c>
      <c r="S2992" s="3" t="s">
        <v>9363</v>
      </c>
      <c r="T2992" s="3" t="s">
        <v>836</v>
      </c>
      <c r="V2992" s="3">
        <v>10</v>
      </c>
      <c r="W2992" s="3">
        <v>0</v>
      </c>
      <c r="X2992" s="3">
        <v>127</v>
      </c>
      <c r="Y2992" s="3">
        <v>2990</v>
      </c>
      <c r="Z2992" s="3" t="s">
        <v>162</v>
      </c>
      <c r="AA2992" s="3">
        <v>227</v>
      </c>
      <c r="AB2992" s="3">
        <v>185</v>
      </c>
      <c r="AC2992" s="3">
        <v>84169384</v>
      </c>
      <c r="AD2992" s="3">
        <v>38284895</v>
      </c>
      <c r="AF2992" s="3">
        <v>8</v>
      </c>
      <c r="AG2992" s="3">
        <v>55</v>
      </c>
    </row>
    <row r="2993" spans="1:33" ht="15.75" customHeight="1" x14ac:dyDescent="0.15">
      <c r="A2993" s="3">
        <v>19290</v>
      </c>
      <c r="B2993" s="3">
        <v>2991</v>
      </c>
      <c r="C2993" s="3">
        <v>62</v>
      </c>
      <c r="D2993" s="3" t="s">
        <v>2265</v>
      </c>
      <c r="E2993" s="3" t="s">
        <v>6919</v>
      </c>
      <c r="F2993" s="3" t="s">
        <v>143</v>
      </c>
      <c r="G2993" s="3" t="s">
        <v>77</v>
      </c>
      <c r="H2993" s="3" t="s">
        <v>79</v>
      </c>
      <c r="I2993" s="3" t="s">
        <v>79</v>
      </c>
      <c r="J2993" s="3">
        <v>119.78749999999999</v>
      </c>
      <c r="K2993" s="3">
        <v>7182533</v>
      </c>
      <c r="L2993" s="3" t="s">
        <v>71</v>
      </c>
      <c r="M2993" s="3">
        <v>1</v>
      </c>
      <c r="N2993" s="3" t="s">
        <v>2265</v>
      </c>
      <c r="O2993" s="3" t="s">
        <v>6919</v>
      </c>
      <c r="P2993" s="3" t="s">
        <v>179</v>
      </c>
      <c r="Q2993" s="3" t="s">
        <v>2268</v>
      </c>
      <c r="R2993" s="5" t="s">
        <v>24620</v>
      </c>
      <c r="S2993" s="3" t="s">
        <v>79</v>
      </c>
      <c r="T2993" s="3" t="s">
        <v>77</v>
      </c>
      <c r="V2993" s="3">
        <v>106</v>
      </c>
      <c r="W2993" s="3">
        <v>101</v>
      </c>
      <c r="X2993" s="3">
        <v>127</v>
      </c>
      <c r="Y2993" s="3">
        <v>2991</v>
      </c>
      <c r="Z2993" s="3" t="s">
        <v>71</v>
      </c>
      <c r="AA2993" s="3">
        <v>62</v>
      </c>
      <c r="AB2993" s="3">
        <v>37</v>
      </c>
      <c r="AC2993" s="3">
        <v>7182533</v>
      </c>
      <c r="AD2993" s="3">
        <v>3267944</v>
      </c>
      <c r="AE2993" s="3" t="s">
        <v>79</v>
      </c>
      <c r="AF2993" s="3">
        <v>5</v>
      </c>
      <c r="AG2993" s="3">
        <v>6</v>
      </c>
    </row>
    <row r="2994" spans="1:33" ht="15.75" customHeight="1" x14ac:dyDescent="0.15">
      <c r="A2994" s="3">
        <v>2064</v>
      </c>
      <c r="B2994" s="3">
        <v>2992</v>
      </c>
      <c r="C2994" s="3">
        <v>50</v>
      </c>
      <c r="D2994" s="3" t="s">
        <v>6073</v>
      </c>
      <c r="E2994" s="3" t="s">
        <v>6926</v>
      </c>
      <c r="F2994" s="3" t="s">
        <v>4061</v>
      </c>
      <c r="G2994" s="3" t="s">
        <v>446</v>
      </c>
      <c r="H2994" s="3" t="s">
        <v>2435</v>
      </c>
      <c r="I2994" s="3" t="s">
        <v>2435</v>
      </c>
      <c r="J2994" s="3">
        <v>119.7747</v>
      </c>
      <c r="K2994" s="3">
        <v>9085129</v>
      </c>
      <c r="L2994" s="3" t="s">
        <v>59</v>
      </c>
      <c r="M2994" s="3">
        <v>2</v>
      </c>
      <c r="N2994" s="3" t="s">
        <v>6073</v>
      </c>
      <c r="O2994" s="3" t="s">
        <v>6926</v>
      </c>
      <c r="P2994" s="3" t="s">
        <v>2080</v>
      </c>
      <c r="Q2994" s="3" t="s">
        <v>20523</v>
      </c>
      <c r="R2994" s="5" t="s">
        <v>24621</v>
      </c>
      <c r="S2994" s="3" t="s">
        <v>2435</v>
      </c>
      <c r="T2994" s="3" t="s">
        <v>446</v>
      </c>
      <c r="V2994" s="3">
        <v>110</v>
      </c>
      <c r="W2994" s="3">
        <v>105</v>
      </c>
      <c r="X2994" s="3">
        <v>127</v>
      </c>
      <c r="Y2994" s="3">
        <v>2992</v>
      </c>
      <c r="Z2994" s="3" t="s">
        <v>59</v>
      </c>
      <c r="AA2994" s="3">
        <v>50</v>
      </c>
      <c r="AB2994" s="3">
        <v>25</v>
      </c>
      <c r="AC2994" s="3">
        <v>9085129</v>
      </c>
      <c r="AD2994" s="3">
        <v>4133837</v>
      </c>
      <c r="AE2994" s="3" t="s">
        <v>2435</v>
      </c>
      <c r="AF2994" s="3">
        <v>17</v>
      </c>
      <c r="AG2994" s="3">
        <v>29</v>
      </c>
    </row>
    <row r="2995" spans="1:33" ht="15.75" customHeight="1" x14ac:dyDescent="0.15">
      <c r="A2995" s="3">
        <v>894</v>
      </c>
      <c r="B2995" s="3">
        <v>2993</v>
      </c>
      <c r="C2995" s="3">
        <v>148</v>
      </c>
      <c r="D2995" s="3" t="s">
        <v>6075</v>
      </c>
      <c r="E2995" s="3" t="s">
        <v>6938</v>
      </c>
      <c r="F2995" s="3" t="s">
        <v>96</v>
      </c>
      <c r="G2995" s="3" t="s">
        <v>61</v>
      </c>
      <c r="H2995" s="3" t="s">
        <v>7907</v>
      </c>
      <c r="I2995" s="3" t="s">
        <v>63</v>
      </c>
      <c r="J2995" s="3">
        <v>119.7063</v>
      </c>
      <c r="K2995" s="3">
        <v>34013909</v>
      </c>
      <c r="L2995" s="3" t="s">
        <v>162</v>
      </c>
      <c r="M2995" s="3">
        <v>5</v>
      </c>
      <c r="N2995" s="3" t="s">
        <v>6075</v>
      </c>
      <c r="O2995" s="3" t="s">
        <v>6938</v>
      </c>
      <c r="P2995" s="3" t="s">
        <v>690</v>
      </c>
      <c r="Q2995" s="3" t="s">
        <v>20525</v>
      </c>
      <c r="R2995" s="5" t="s">
        <v>24622</v>
      </c>
      <c r="S2995" s="3" t="s">
        <v>7907</v>
      </c>
      <c r="T2995" s="3" t="s">
        <v>61</v>
      </c>
      <c r="V2995" s="3">
        <v>127</v>
      </c>
      <c r="W2995" s="3">
        <v>127</v>
      </c>
      <c r="X2995" s="3">
        <v>127</v>
      </c>
      <c r="Y2995" s="3">
        <v>2993</v>
      </c>
      <c r="Z2995" s="3" t="s">
        <v>162</v>
      </c>
      <c r="AA2995" s="3">
        <v>148</v>
      </c>
      <c r="AB2995" s="3">
        <v>64</v>
      </c>
      <c r="AC2995" s="3">
        <v>34013909</v>
      </c>
      <c r="AD2995" s="3">
        <v>15481535</v>
      </c>
      <c r="AE2995" s="3" t="s">
        <v>63</v>
      </c>
      <c r="AF2995" s="3">
        <v>8</v>
      </c>
      <c r="AG2995" s="3">
        <v>3</v>
      </c>
    </row>
    <row r="2996" spans="1:33" ht="15.75" customHeight="1" x14ac:dyDescent="0.15">
      <c r="A2996" s="3">
        <v>2852</v>
      </c>
      <c r="B2996" s="3">
        <v>2994</v>
      </c>
      <c r="C2996" s="3">
        <v>118</v>
      </c>
      <c r="D2996" s="3" t="s">
        <v>6077</v>
      </c>
      <c r="E2996" s="3" t="s">
        <v>6945</v>
      </c>
      <c r="F2996" s="3" t="s">
        <v>1438</v>
      </c>
      <c r="G2996" s="3" t="s">
        <v>495</v>
      </c>
      <c r="H2996" s="3" t="s">
        <v>2682</v>
      </c>
      <c r="I2996" s="3" t="s">
        <v>2682</v>
      </c>
      <c r="J2996" s="3">
        <v>119.6789</v>
      </c>
      <c r="K2996" s="3">
        <v>14176921</v>
      </c>
      <c r="L2996" s="3" t="s">
        <v>59</v>
      </c>
      <c r="M2996" s="3">
        <v>7</v>
      </c>
      <c r="N2996" s="3" t="s">
        <v>6077</v>
      </c>
      <c r="O2996" s="3" t="s">
        <v>6945</v>
      </c>
      <c r="P2996" s="3" t="s">
        <v>104</v>
      </c>
      <c r="Q2996" s="3" t="s">
        <v>20527</v>
      </c>
      <c r="R2996" s="5" t="s">
        <v>24623</v>
      </c>
      <c r="S2996" s="3" t="s">
        <v>2682</v>
      </c>
      <c r="T2996" s="3" t="s">
        <v>495</v>
      </c>
      <c r="V2996" s="3">
        <v>84</v>
      </c>
      <c r="W2996" s="3">
        <v>26</v>
      </c>
      <c r="X2996" s="3">
        <v>127</v>
      </c>
      <c r="Y2996" s="3">
        <v>2994</v>
      </c>
      <c r="Z2996" s="3" t="s">
        <v>59</v>
      </c>
      <c r="AA2996" s="3">
        <v>118</v>
      </c>
      <c r="AB2996" s="3">
        <v>46</v>
      </c>
      <c r="AC2996" s="3">
        <v>14176921</v>
      </c>
      <c r="AD2996" s="3">
        <v>6453475</v>
      </c>
      <c r="AE2996" s="3" t="s">
        <v>2682</v>
      </c>
      <c r="AF2996" s="3">
        <v>17</v>
      </c>
      <c r="AG2996" s="3">
        <v>79</v>
      </c>
    </row>
    <row r="2997" spans="1:33" ht="15.75" customHeight="1" x14ac:dyDescent="0.15">
      <c r="A2997" s="3">
        <v>22420</v>
      </c>
      <c r="B2997" s="3">
        <v>2995</v>
      </c>
      <c r="C2997" s="3">
        <v>35</v>
      </c>
      <c r="D2997" s="3" t="s">
        <v>6078</v>
      </c>
      <c r="E2997" s="3" t="s">
        <v>6950</v>
      </c>
      <c r="F2997" s="3" t="s">
        <v>657</v>
      </c>
      <c r="G2997" s="3" t="s">
        <v>246</v>
      </c>
      <c r="H2997" s="3" t="s">
        <v>240</v>
      </c>
      <c r="I2997" s="3" t="s">
        <v>240</v>
      </c>
      <c r="J2997" s="3">
        <v>119.6033</v>
      </c>
      <c r="K2997" s="3">
        <v>3566288</v>
      </c>
      <c r="L2997" s="3" t="s">
        <v>526</v>
      </c>
      <c r="M2997" s="3">
        <v>2</v>
      </c>
      <c r="N2997" s="3" t="s">
        <v>6078</v>
      </c>
      <c r="O2997" s="3" t="s">
        <v>6950</v>
      </c>
      <c r="P2997" s="3" t="s">
        <v>541</v>
      </c>
      <c r="Q2997" s="3" t="s">
        <v>20529</v>
      </c>
      <c r="R2997" s="5" t="s">
        <v>24624</v>
      </c>
      <c r="S2997" s="3" t="s">
        <v>240</v>
      </c>
      <c r="T2997" s="3" t="s">
        <v>246</v>
      </c>
      <c r="V2997" s="3">
        <v>127</v>
      </c>
      <c r="W2997" s="3">
        <v>67</v>
      </c>
      <c r="X2997" s="3">
        <v>42</v>
      </c>
      <c r="Y2997" s="3">
        <v>2995</v>
      </c>
      <c r="Z2997" s="3" t="s">
        <v>526</v>
      </c>
      <c r="AA2997" s="3">
        <v>35</v>
      </c>
      <c r="AB2997" s="3">
        <v>20</v>
      </c>
      <c r="AC2997" s="3">
        <v>3566288</v>
      </c>
      <c r="AD2997" s="3">
        <v>1623968</v>
      </c>
      <c r="AE2997" s="3" t="s">
        <v>240</v>
      </c>
      <c r="AF2997" s="3">
        <v>19</v>
      </c>
      <c r="AG2997" s="3">
        <v>18</v>
      </c>
    </row>
    <row r="2998" spans="1:33" ht="15.75" customHeight="1" x14ac:dyDescent="0.15">
      <c r="A2998" s="3">
        <v>25059</v>
      </c>
      <c r="B2998" s="3">
        <v>2996</v>
      </c>
      <c r="C2998" s="3">
        <v>15</v>
      </c>
      <c r="D2998" s="3" t="s">
        <v>6081</v>
      </c>
      <c r="E2998" s="3" t="s">
        <v>6956</v>
      </c>
      <c r="F2998" s="3" t="s">
        <v>657</v>
      </c>
      <c r="G2998" s="3" t="s">
        <v>246</v>
      </c>
      <c r="H2998" s="3" t="s">
        <v>264</v>
      </c>
      <c r="I2998" s="3" t="s">
        <v>264</v>
      </c>
      <c r="J2998" s="3">
        <v>119.5372</v>
      </c>
      <c r="K2998" s="3">
        <v>9659139</v>
      </c>
      <c r="L2998" s="3" t="s">
        <v>526</v>
      </c>
      <c r="M2998" s="3">
        <v>0</v>
      </c>
      <c r="N2998" s="3" t="s">
        <v>6081</v>
      </c>
      <c r="O2998" s="3" t="s">
        <v>6956</v>
      </c>
      <c r="P2998" s="3" t="s">
        <v>690</v>
      </c>
      <c r="Q2998" s="3" t="s">
        <v>20531</v>
      </c>
      <c r="R2998" s="5" t="s">
        <v>24625</v>
      </c>
      <c r="S2998" s="3" t="s">
        <v>264</v>
      </c>
      <c r="T2998" s="3" t="s">
        <v>246</v>
      </c>
      <c r="V2998" s="3">
        <v>127</v>
      </c>
      <c r="W2998" s="3">
        <v>105</v>
      </c>
      <c r="X2998" s="3">
        <v>43</v>
      </c>
      <c r="Y2998" s="3">
        <v>2996</v>
      </c>
      <c r="Z2998" s="3" t="s">
        <v>526</v>
      </c>
      <c r="AA2998" s="3">
        <v>15</v>
      </c>
      <c r="AB2998" s="3">
        <v>15</v>
      </c>
      <c r="AC2998" s="3">
        <v>9659139</v>
      </c>
      <c r="AD2998" s="3">
        <v>4399773</v>
      </c>
      <c r="AE2998" s="3" t="s">
        <v>264</v>
      </c>
      <c r="AF2998" s="3">
        <v>19</v>
      </c>
      <c r="AG2998" s="3">
        <v>8</v>
      </c>
    </row>
    <row r="2999" spans="1:33" ht="15.75" customHeight="1" x14ac:dyDescent="0.15">
      <c r="A2999" s="3">
        <v>26055</v>
      </c>
      <c r="B2999" s="3">
        <v>2997</v>
      </c>
      <c r="C2999" s="3">
        <v>35</v>
      </c>
      <c r="D2999" s="3" t="s">
        <v>6082</v>
      </c>
      <c r="E2999" s="3" t="s">
        <v>6968</v>
      </c>
      <c r="F2999" s="3" t="s">
        <v>657</v>
      </c>
      <c r="G2999" s="3" t="s">
        <v>246</v>
      </c>
      <c r="H2999" s="3" t="s">
        <v>240</v>
      </c>
      <c r="I2999" s="3" t="s">
        <v>240</v>
      </c>
      <c r="J2999" s="3">
        <v>119.3691</v>
      </c>
      <c r="K2999" s="3">
        <v>20306122</v>
      </c>
      <c r="L2999" s="3" t="s">
        <v>364</v>
      </c>
      <c r="M2999" s="3">
        <v>0</v>
      </c>
      <c r="N2999" s="3" t="s">
        <v>6082</v>
      </c>
      <c r="O2999" s="3" t="s">
        <v>6968</v>
      </c>
      <c r="P2999" s="8">
        <v>37257</v>
      </c>
      <c r="Q2999" s="3" t="s">
        <v>20533</v>
      </c>
      <c r="R2999" s="5" t="s">
        <v>24626</v>
      </c>
      <c r="S2999" s="3" t="s">
        <v>240</v>
      </c>
      <c r="T2999" s="3" t="s">
        <v>246</v>
      </c>
      <c r="V2999" s="3">
        <v>127</v>
      </c>
      <c r="W2999" s="3">
        <v>68</v>
      </c>
      <c r="X2999" s="3">
        <v>126</v>
      </c>
      <c r="Y2999" s="3">
        <v>2997</v>
      </c>
      <c r="Z2999" s="3" t="s">
        <v>364</v>
      </c>
      <c r="AA2999" s="3">
        <v>35</v>
      </c>
      <c r="AB2999" s="3">
        <v>17</v>
      </c>
      <c r="AC2999" s="3">
        <v>20306122</v>
      </c>
      <c r="AD2999" s="3">
        <v>9256599</v>
      </c>
      <c r="AE2999" s="3" t="s">
        <v>240</v>
      </c>
      <c r="AF2999" s="3">
        <v>20</v>
      </c>
      <c r="AG2999" s="3">
        <v>18</v>
      </c>
    </row>
    <row r="3000" spans="1:33" ht="15.75" customHeight="1" x14ac:dyDescent="0.15">
      <c r="A3000" s="3">
        <v>23642</v>
      </c>
      <c r="B3000" s="3">
        <v>2998</v>
      </c>
      <c r="C3000" s="3">
        <v>15</v>
      </c>
      <c r="D3000" s="3" t="s">
        <v>6085</v>
      </c>
      <c r="E3000" s="3" t="s">
        <v>6975</v>
      </c>
      <c r="F3000" s="3" t="s">
        <v>855</v>
      </c>
      <c r="G3000" s="3" t="s">
        <v>292</v>
      </c>
      <c r="H3000" s="3" t="s">
        <v>2279</v>
      </c>
      <c r="I3000" s="3" t="s">
        <v>2280</v>
      </c>
      <c r="J3000" s="3">
        <v>119.291</v>
      </c>
      <c r="K3000" s="3">
        <v>3067705</v>
      </c>
      <c r="L3000" s="3" t="s">
        <v>71</v>
      </c>
      <c r="M3000" s="3">
        <v>1</v>
      </c>
      <c r="N3000" s="3" t="s">
        <v>6085</v>
      </c>
      <c r="O3000" s="3" t="s">
        <v>6975</v>
      </c>
      <c r="P3000" s="3" t="s">
        <v>91</v>
      </c>
      <c r="Q3000" s="3" t="s">
        <v>20536</v>
      </c>
      <c r="R3000" s="5" t="s">
        <v>24627</v>
      </c>
      <c r="S3000" s="3" t="s">
        <v>2279</v>
      </c>
      <c r="T3000" s="3" t="s">
        <v>292</v>
      </c>
      <c r="V3000" s="3">
        <v>106</v>
      </c>
      <c r="W3000" s="3">
        <v>27</v>
      </c>
      <c r="X3000" s="3">
        <v>127</v>
      </c>
      <c r="Y3000" s="3">
        <v>2998</v>
      </c>
      <c r="Z3000" s="3" t="s">
        <v>71</v>
      </c>
      <c r="AA3000" s="3">
        <v>15</v>
      </c>
      <c r="AB3000" s="3">
        <v>12</v>
      </c>
      <c r="AC3000" s="3">
        <v>3067705</v>
      </c>
      <c r="AD3000" s="3">
        <v>1398920</v>
      </c>
      <c r="AE3000" s="3" t="s">
        <v>2280</v>
      </c>
      <c r="AF3000" s="3">
        <v>5</v>
      </c>
      <c r="AG3000" s="3">
        <v>52</v>
      </c>
    </row>
    <row r="3001" spans="1:33" ht="15.75" customHeight="1" x14ac:dyDescent="0.15">
      <c r="A3001" s="3">
        <v>24141</v>
      </c>
      <c r="B3001" s="3">
        <v>2999</v>
      </c>
      <c r="C3001" s="3">
        <v>16</v>
      </c>
      <c r="D3001" s="3" t="s">
        <v>6088</v>
      </c>
      <c r="E3001" s="3" t="s">
        <v>6980</v>
      </c>
      <c r="F3001" s="3" t="s">
        <v>4061</v>
      </c>
      <c r="G3001" s="3" t="s">
        <v>446</v>
      </c>
      <c r="H3001" s="3" t="s">
        <v>14756</v>
      </c>
      <c r="I3001" s="3" t="s">
        <v>2435</v>
      </c>
      <c r="J3001" s="3">
        <v>119.24760000000001</v>
      </c>
      <c r="K3001" s="3">
        <v>2904816</v>
      </c>
      <c r="L3001" s="3" t="s">
        <v>162</v>
      </c>
      <c r="M3001" s="3">
        <v>1</v>
      </c>
      <c r="N3001" s="3" t="s">
        <v>6088</v>
      </c>
      <c r="O3001" s="3" t="s">
        <v>6980</v>
      </c>
      <c r="P3001" s="3" t="s">
        <v>41</v>
      </c>
      <c r="Q3001" s="3" t="s">
        <v>20537</v>
      </c>
      <c r="R3001" s="5" t="s">
        <v>24628</v>
      </c>
      <c r="S3001" s="3" t="s">
        <v>14756</v>
      </c>
      <c r="T3001" s="3" t="s">
        <v>446</v>
      </c>
      <c r="V3001" s="3">
        <v>111</v>
      </c>
      <c r="W3001" s="3">
        <v>106</v>
      </c>
      <c r="X3001" s="3">
        <v>127</v>
      </c>
      <c r="Y3001" s="3">
        <v>2999</v>
      </c>
      <c r="Z3001" s="3" t="s">
        <v>162</v>
      </c>
      <c r="AA3001" s="3">
        <v>16</v>
      </c>
      <c r="AB3001" s="3">
        <v>9</v>
      </c>
      <c r="AC3001" s="3">
        <v>2904816</v>
      </c>
      <c r="AD3001" s="3">
        <v>1324902</v>
      </c>
      <c r="AE3001" s="3" t="s">
        <v>2435</v>
      </c>
      <c r="AF3001" s="3">
        <v>8</v>
      </c>
      <c r="AG3001" s="3">
        <v>29</v>
      </c>
    </row>
    <row r="3002" spans="1:33" ht="15.75" customHeight="1" x14ac:dyDescent="0.15">
      <c r="A3002" s="3">
        <v>26012</v>
      </c>
      <c r="B3002" s="3">
        <v>3000</v>
      </c>
      <c r="C3002" s="3">
        <v>17</v>
      </c>
      <c r="D3002" s="3" t="s">
        <v>6103</v>
      </c>
      <c r="E3002" s="3" t="s">
        <v>6985</v>
      </c>
      <c r="F3002" s="3" t="s">
        <v>143</v>
      </c>
      <c r="G3002" s="3" t="s">
        <v>77</v>
      </c>
      <c r="H3002" s="3" t="s">
        <v>6030</v>
      </c>
      <c r="I3002" s="3" t="s">
        <v>79</v>
      </c>
      <c r="J3002" s="3">
        <v>119.1897</v>
      </c>
      <c r="K3002" s="3">
        <v>5951000</v>
      </c>
      <c r="L3002" s="3" t="s">
        <v>677</v>
      </c>
      <c r="M3002" s="3">
        <v>0</v>
      </c>
      <c r="N3002" s="3" t="s">
        <v>6103</v>
      </c>
      <c r="O3002" s="3" t="s">
        <v>6985</v>
      </c>
      <c r="P3002" s="8">
        <v>35796</v>
      </c>
      <c r="Q3002" s="3" t="s">
        <v>6540</v>
      </c>
      <c r="R3002" s="5" t="s">
        <v>24629</v>
      </c>
      <c r="S3002" s="3" t="s">
        <v>6030</v>
      </c>
      <c r="T3002" s="3" t="s">
        <v>77</v>
      </c>
      <c r="V3002" s="3">
        <v>107</v>
      </c>
      <c r="W3002" s="3">
        <v>102</v>
      </c>
      <c r="X3002" s="3">
        <v>43</v>
      </c>
      <c r="Y3002" s="3">
        <v>3000</v>
      </c>
      <c r="Z3002" s="3" t="s">
        <v>677</v>
      </c>
      <c r="AA3002" s="3">
        <v>17</v>
      </c>
      <c r="AB3002" s="3">
        <v>10</v>
      </c>
      <c r="AC3002" s="3">
        <v>5951000</v>
      </c>
      <c r="AD3002" s="3">
        <v>2715000</v>
      </c>
      <c r="AE3002" s="3" t="s">
        <v>79</v>
      </c>
      <c r="AF3002" s="3">
        <v>12</v>
      </c>
      <c r="AG3002" s="3">
        <v>6</v>
      </c>
    </row>
    <row r="3003" spans="1:33" ht="15.75" customHeight="1" x14ac:dyDescent="0.15">
      <c r="A3003" s="3">
        <v>25681</v>
      </c>
      <c r="B3003" s="3">
        <v>3001</v>
      </c>
      <c r="C3003" s="3">
        <v>3</v>
      </c>
      <c r="D3003" s="3" t="s">
        <v>6992</v>
      </c>
      <c r="E3003" s="3" t="s">
        <v>6990</v>
      </c>
      <c r="F3003" s="3" t="s">
        <v>331</v>
      </c>
      <c r="G3003" s="3" t="s">
        <v>167</v>
      </c>
      <c r="H3003" s="3" t="s">
        <v>3411</v>
      </c>
      <c r="I3003" s="3" t="s">
        <v>271</v>
      </c>
      <c r="J3003" s="3">
        <v>119.0672</v>
      </c>
      <c r="K3003" s="3">
        <v>3842814</v>
      </c>
      <c r="L3003" s="3" t="s">
        <v>335</v>
      </c>
      <c r="M3003" s="3">
        <v>0</v>
      </c>
      <c r="N3003" s="3" t="s">
        <v>6992</v>
      </c>
      <c r="O3003" s="3" t="s">
        <v>6990</v>
      </c>
      <c r="P3003" s="8">
        <v>35796</v>
      </c>
      <c r="Q3003" s="3" t="s">
        <v>20540</v>
      </c>
      <c r="R3003" s="5" t="s">
        <v>24630</v>
      </c>
      <c r="S3003" s="3" t="s">
        <v>3411</v>
      </c>
      <c r="T3003" s="3" t="s">
        <v>167</v>
      </c>
      <c r="V3003" s="3">
        <v>127</v>
      </c>
      <c r="W3003" s="3">
        <v>43</v>
      </c>
      <c r="X3003" s="3">
        <v>100</v>
      </c>
      <c r="Y3003" s="3">
        <v>3001</v>
      </c>
      <c r="Z3003" s="3" t="s">
        <v>335</v>
      </c>
      <c r="AA3003" s="3">
        <v>3</v>
      </c>
      <c r="AB3003" s="3">
        <v>5</v>
      </c>
      <c r="AC3003" s="3">
        <v>3842814</v>
      </c>
      <c r="AD3003" s="3">
        <v>1754171</v>
      </c>
      <c r="AE3003" s="3" t="s">
        <v>271</v>
      </c>
      <c r="AF3003" s="3">
        <v>21</v>
      </c>
      <c r="AG3003" s="3">
        <v>7</v>
      </c>
    </row>
    <row r="3004" spans="1:33" ht="15.75" customHeight="1" x14ac:dyDescent="0.15">
      <c r="A3004" s="3">
        <v>19820</v>
      </c>
      <c r="B3004" s="3">
        <v>3002</v>
      </c>
      <c r="C3004" s="3">
        <v>84</v>
      </c>
      <c r="D3004" s="3" t="s">
        <v>4631</v>
      </c>
      <c r="E3004" s="3" t="s">
        <v>7000</v>
      </c>
      <c r="F3004" s="3" t="s">
        <v>36</v>
      </c>
      <c r="G3004" s="3" t="s">
        <v>37</v>
      </c>
      <c r="H3004" s="3" t="s">
        <v>4635</v>
      </c>
      <c r="I3004" s="3" t="s">
        <v>89</v>
      </c>
      <c r="J3004" s="3">
        <v>118.8741</v>
      </c>
      <c r="K3004" s="3">
        <v>20748094</v>
      </c>
      <c r="L3004" s="3" t="s">
        <v>59</v>
      </c>
      <c r="M3004" s="3">
        <v>3</v>
      </c>
      <c r="N3004" s="3" t="s">
        <v>4631</v>
      </c>
      <c r="O3004" s="3" t="s">
        <v>7000</v>
      </c>
      <c r="P3004" s="3" t="s">
        <v>179</v>
      </c>
      <c r="Q3004" s="3" t="s">
        <v>4633</v>
      </c>
      <c r="R3004" s="5" t="s">
        <v>24631</v>
      </c>
      <c r="S3004" s="3" t="s">
        <v>4635</v>
      </c>
      <c r="T3004" s="3" t="s">
        <v>37</v>
      </c>
      <c r="V3004" s="3">
        <v>127</v>
      </c>
      <c r="W3004" s="3">
        <v>114</v>
      </c>
      <c r="X3004" s="3">
        <v>127</v>
      </c>
      <c r="Y3004" s="3">
        <v>3002</v>
      </c>
      <c r="Z3004" s="3" t="s">
        <v>59</v>
      </c>
      <c r="AA3004" s="3">
        <v>84</v>
      </c>
      <c r="AB3004" s="3">
        <v>55</v>
      </c>
      <c r="AC3004" s="3">
        <v>20748094</v>
      </c>
      <c r="AD3004" s="3">
        <v>9479464</v>
      </c>
      <c r="AE3004" s="3" t="s">
        <v>89</v>
      </c>
      <c r="AF3004" s="3">
        <v>17</v>
      </c>
      <c r="AG3004" s="3">
        <v>4</v>
      </c>
    </row>
    <row r="3005" spans="1:33" ht="15.75" customHeight="1" x14ac:dyDescent="0.15">
      <c r="A3005" s="3">
        <v>4882</v>
      </c>
      <c r="B3005" s="3">
        <v>3003</v>
      </c>
      <c r="C3005" s="3">
        <v>51</v>
      </c>
      <c r="D3005" s="3" t="s">
        <v>7015</v>
      </c>
      <c r="E3005" s="3" t="s">
        <v>7013</v>
      </c>
      <c r="F3005" s="3" t="s">
        <v>1172</v>
      </c>
      <c r="G3005" s="3" t="s">
        <v>565</v>
      </c>
      <c r="H3005" s="3" t="s">
        <v>14764</v>
      </c>
      <c r="I3005" s="3" t="s">
        <v>583</v>
      </c>
      <c r="J3005" s="3">
        <v>118.86369999999999</v>
      </c>
      <c r="K3005" s="3">
        <v>38898129</v>
      </c>
      <c r="L3005" s="3" t="s">
        <v>364</v>
      </c>
      <c r="M3005" s="3">
        <v>5</v>
      </c>
      <c r="N3005" s="3" t="s">
        <v>7015</v>
      </c>
      <c r="O3005" s="3" t="s">
        <v>7013</v>
      </c>
      <c r="P3005" s="3" t="s">
        <v>987</v>
      </c>
      <c r="Q3005" s="3" t="s">
        <v>20544</v>
      </c>
      <c r="R3005" s="5" t="s">
        <v>24632</v>
      </c>
      <c r="S3005" s="3" t="s">
        <v>14764</v>
      </c>
      <c r="T3005" s="3" t="s">
        <v>565</v>
      </c>
      <c r="V3005" s="3">
        <v>23</v>
      </c>
      <c r="W3005" s="3">
        <v>0</v>
      </c>
      <c r="X3005" s="3">
        <v>127</v>
      </c>
      <c r="Y3005" s="3">
        <v>3003</v>
      </c>
      <c r="Z3005" s="3" t="s">
        <v>364</v>
      </c>
      <c r="AA3005" s="3">
        <v>51</v>
      </c>
      <c r="AB3005" s="3">
        <v>15</v>
      </c>
      <c r="AC3005" s="3">
        <v>38898129</v>
      </c>
      <c r="AD3005" s="3">
        <v>17772761</v>
      </c>
      <c r="AF3005" s="3">
        <v>20</v>
      </c>
      <c r="AG3005" s="3">
        <v>33</v>
      </c>
    </row>
    <row r="3006" spans="1:33" ht="15.75" customHeight="1" x14ac:dyDescent="0.15">
      <c r="A3006" s="3">
        <v>152</v>
      </c>
      <c r="B3006" s="3">
        <v>3004</v>
      </c>
      <c r="C3006" s="3">
        <v>145</v>
      </c>
      <c r="D3006" s="3" t="s">
        <v>3235</v>
      </c>
      <c r="E3006" s="3" t="s">
        <v>7025</v>
      </c>
      <c r="F3006" s="3" t="s">
        <v>475</v>
      </c>
      <c r="G3006" s="3" t="s">
        <v>277</v>
      </c>
      <c r="H3006" s="3" t="s">
        <v>475</v>
      </c>
      <c r="I3006" s="3" t="s">
        <v>203</v>
      </c>
      <c r="J3006" s="3">
        <v>118.83159999999999</v>
      </c>
      <c r="K3006" s="3">
        <v>111440000</v>
      </c>
      <c r="L3006" s="3" t="s">
        <v>71</v>
      </c>
      <c r="M3006" s="3">
        <v>3</v>
      </c>
      <c r="N3006" s="3" t="s">
        <v>3235</v>
      </c>
      <c r="O3006" s="3" t="s">
        <v>7025</v>
      </c>
      <c r="P3006" s="3" t="s">
        <v>381</v>
      </c>
      <c r="Q3006" s="3" t="s">
        <v>3236</v>
      </c>
      <c r="R3006" s="5" t="s">
        <v>24633</v>
      </c>
      <c r="S3006" s="3" t="s">
        <v>475</v>
      </c>
      <c r="T3006" s="3" t="s">
        <v>277</v>
      </c>
      <c r="V3006" s="3">
        <v>127</v>
      </c>
      <c r="W3006" s="3">
        <v>127</v>
      </c>
      <c r="X3006" s="3">
        <v>127</v>
      </c>
      <c r="Y3006" s="3">
        <v>3004</v>
      </c>
      <c r="Z3006" s="3" t="s">
        <v>71</v>
      </c>
      <c r="AA3006" s="3">
        <v>145</v>
      </c>
      <c r="AB3006" s="3">
        <v>85</v>
      </c>
      <c r="AC3006" s="3">
        <v>111440000</v>
      </c>
      <c r="AD3006" s="3">
        <v>50925007</v>
      </c>
      <c r="AE3006" s="3" t="s">
        <v>203</v>
      </c>
      <c r="AF3006" s="3">
        <v>5</v>
      </c>
      <c r="AG3006" s="3">
        <v>9</v>
      </c>
    </row>
    <row r="3007" spans="1:33" ht="15.75" customHeight="1" x14ac:dyDescent="0.15">
      <c r="A3007" s="3">
        <v>25200</v>
      </c>
      <c r="B3007" s="3">
        <v>3005</v>
      </c>
      <c r="C3007" s="3">
        <v>35</v>
      </c>
      <c r="D3007" s="3" t="s">
        <v>7033</v>
      </c>
      <c r="E3007" s="3" t="s">
        <v>7032</v>
      </c>
      <c r="F3007" s="3" t="s">
        <v>331</v>
      </c>
      <c r="G3007" s="3" t="s">
        <v>167</v>
      </c>
      <c r="H3007" s="3" t="s">
        <v>1743</v>
      </c>
      <c r="I3007" s="3" t="s">
        <v>283</v>
      </c>
      <c r="J3007" s="3">
        <v>118.7266</v>
      </c>
      <c r="K3007" s="3">
        <v>12484551</v>
      </c>
      <c r="L3007" s="3" t="s">
        <v>335</v>
      </c>
      <c r="M3007" s="3">
        <v>0</v>
      </c>
      <c r="N3007" s="3" t="s">
        <v>7033</v>
      </c>
      <c r="O3007" s="3" t="s">
        <v>7032</v>
      </c>
      <c r="P3007" s="8">
        <v>37622</v>
      </c>
      <c r="Q3007" s="3" t="s">
        <v>20547</v>
      </c>
      <c r="R3007" s="5" t="s">
        <v>24634</v>
      </c>
      <c r="S3007" s="3" t="s">
        <v>1743</v>
      </c>
      <c r="T3007" s="3" t="s">
        <v>167</v>
      </c>
      <c r="V3007" s="3">
        <v>127</v>
      </c>
      <c r="W3007" s="3">
        <v>73</v>
      </c>
      <c r="X3007" s="3">
        <v>101</v>
      </c>
      <c r="Y3007" s="3">
        <v>3005</v>
      </c>
      <c r="Z3007" s="3" t="s">
        <v>335</v>
      </c>
      <c r="AA3007" s="3">
        <v>35</v>
      </c>
      <c r="AB3007" s="3">
        <v>30</v>
      </c>
      <c r="AC3007" s="3">
        <v>12484551</v>
      </c>
      <c r="AD3007" s="3">
        <v>5707835</v>
      </c>
      <c r="AE3007" s="3" t="s">
        <v>283</v>
      </c>
      <c r="AF3007" s="3">
        <v>21</v>
      </c>
      <c r="AG3007" s="3">
        <v>1</v>
      </c>
    </row>
    <row r="3008" spans="1:33" ht="15.75" customHeight="1" x14ac:dyDescent="0.15">
      <c r="A3008" s="3">
        <v>20177</v>
      </c>
      <c r="B3008" s="3">
        <v>3006</v>
      </c>
      <c r="C3008" s="3">
        <v>76</v>
      </c>
      <c r="D3008" s="3" t="s">
        <v>7041</v>
      </c>
      <c r="E3008" s="3" t="s">
        <v>7040</v>
      </c>
      <c r="F3008" s="3" t="s">
        <v>331</v>
      </c>
      <c r="G3008" s="3" t="s">
        <v>167</v>
      </c>
      <c r="H3008" s="3" t="s">
        <v>283</v>
      </c>
      <c r="I3008" s="3" t="s">
        <v>283</v>
      </c>
      <c r="J3008" s="3">
        <v>118.7218</v>
      </c>
      <c r="K3008" s="3">
        <v>11913237</v>
      </c>
      <c r="L3008" s="3" t="s">
        <v>71</v>
      </c>
      <c r="M3008" s="3">
        <v>3</v>
      </c>
      <c r="N3008" s="3" t="s">
        <v>7041</v>
      </c>
      <c r="O3008" s="3" t="s">
        <v>7040</v>
      </c>
      <c r="P3008" s="3" t="s">
        <v>1000</v>
      </c>
      <c r="Q3008" s="3" t="s">
        <v>20549</v>
      </c>
      <c r="R3008" s="5" t="s">
        <v>24635</v>
      </c>
      <c r="S3008" s="3" t="s">
        <v>283</v>
      </c>
      <c r="T3008" s="3" t="s">
        <v>167</v>
      </c>
      <c r="V3008" s="3">
        <v>127</v>
      </c>
      <c r="W3008" s="3">
        <v>74</v>
      </c>
      <c r="X3008" s="3">
        <v>127</v>
      </c>
      <c r="Y3008" s="3">
        <v>3006</v>
      </c>
      <c r="Z3008" s="3" t="s">
        <v>71</v>
      </c>
      <c r="AA3008" s="3">
        <v>76</v>
      </c>
      <c r="AB3008" s="3">
        <v>45</v>
      </c>
      <c r="AC3008" s="3">
        <v>11913237</v>
      </c>
      <c r="AD3008" s="3">
        <v>5446754</v>
      </c>
      <c r="AE3008" s="3" t="s">
        <v>283</v>
      </c>
      <c r="AF3008" s="3">
        <v>5</v>
      </c>
      <c r="AG3008" s="3">
        <v>1</v>
      </c>
    </row>
    <row r="3009" spans="1:33" ht="15.75" customHeight="1" x14ac:dyDescent="0.15">
      <c r="A3009" s="3">
        <v>19807</v>
      </c>
      <c r="B3009" s="3">
        <v>3007</v>
      </c>
      <c r="C3009" s="3">
        <v>2722</v>
      </c>
      <c r="D3009" s="3" t="s">
        <v>7048</v>
      </c>
      <c r="E3009" s="3" t="s">
        <v>7047</v>
      </c>
      <c r="F3009" s="3" t="s">
        <v>657</v>
      </c>
      <c r="G3009" s="3" t="s">
        <v>246</v>
      </c>
      <c r="H3009" s="3" t="s">
        <v>264</v>
      </c>
      <c r="I3009" s="3" t="s">
        <v>264</v>
      </c>
      <c r="J3009" s="3">
        <v>118.72320000000001</v>
      </c>
      <c r="K3009" s="3">
        <v>11177580</v>
      </c>
      <c r="L3009" s="3" t="s">
        <v>50</v>
      </c>
      <c r="M3009" s="3">
        <v>3</v>
      </c>
      <c r="N3009" s="3" t="s">
        <v>7048</v>
      </c>
      <c r="O3009" s="3" t="s">
        <v>7047</v>
      </c>
      <c r="P3009" s="3" t="s">
        <v>787</v>
      </c>
      <c r="Q3009" s="3" t="s">
        <v>20551</v>
      </c>
      <c r="R3009" s="5" t="s">
        <v>24636</v>
      </c>
      <c r="S3009" s="3" t="s">
        <v>264</v>
      </c>
      <c r="T3009" s="3" t="s">
        <v>246</v>
      </c>
      <c r="V3009" s="3">
        <v>127</v>
      </c>
      <c r="W3009" s="3">
        <v>106</v>
      </c>
      <c r="X3009" s="3">
        <v>90</v>
      </c>
      <c r="Y3009" s="3">
        <v>3007</v>
      </c>
      <c r="Z3009" s="3" t="s">
        <v>50</v>
      </c>
      <c r="AA3009" s="3">
        <v>2722</v>
      </c>
      <c r="AB3009" s="3">
        <v>1280</v>
      </c>
      <c r="AC3009" s="3">
        <v>11177580</v>
      </c>
      <c r="AD3009" s="3">
        <v>5110377</v>
      </c>
      <c r="AE3009" s="3" t="s">
        <v>264</v>
      </c>
      <c r="AF3009" s="3">
        <v>11</v>
      </c>
      <c r="AG3009" s="3">
        <v>8</v>
      </c>
    </row>
    <row r="3010" spans="1:33" ht="15.75" customHeight="1" x14ac:dyDescent="0.15">
      <c r="A3010" s="3">
        <v>25813</v>
      </c>
      <c r="B3010" s="3">
        <v>3008</v>
      </c>
      <c r="C3010" s="3">
        <v>19</v>
      </c>
      <c r="D3010" s="3" t="s">
        <v>7058</v>
      </c>
      <c r="E3010" s="3" t="s">
        <v>7056</v>
      </c>
      <c r="F3010" s="3" t="s">
        <v>855</v>
      </c>
      <c r="G3010" s="3" t="s">
        <v>292</v>
      </c>
      <c r="H3010" s="3" t="s">
        <v>1032</v>
      </c>
      <c r="I3010" s="3" t="s">
        <v>1032</v>
      </c>
      <c r="J3010" s="3">
        <v>118.67440000000001</v>
      </c>
      <c r="K3010" s="3">
        <v>2123342</v>
      </c>
      <c r="L3010" s="3" t="s">
        <v>71</v>
      </c>
      <c r="M3010" s="3">
        <v>0</v>
      </c>
      <c r="N3010" s="3" t="s">
        <v>7058</v>
      </c>
      <c r="O3010" s="3" t="s">
        <v>7056</v>
      </c>
      <c r="P3010" s="8">
        <v>38718</v>
      </c>
      <c r="Q3010" s="3" t="s">
        <v>20553</v>
      </c>
      <c r="R3010" s="5" t="s">
        <v>24637</v>
      </c>
      <c r="S3010" s="3" t="s">
        <v>1032</v>
      </c>
      <c r="T3010" s="3" t="s">
        <v>292</v>
      </c>
      <c r="V3010" s="3">
        <v>107</v>
      </c>
      <c r="W3010" s="3">
        <v>77</v>
      </c>
      <c r="X3010" s="3">
        <v>127</v>
      </c>
      <c r="Y3010" s="3">
        <v>3008</v>
      </c>
      <c r="Z3010" s="3" t="s">
        <v>71</v>
      </c>
      <c r="AA3010" s="3">
        <v>19</v>
      </c>
      <c r="AB3010" s="3">
        <v>5</v>
      </c>
      <c r="AC3010" s="3">
        <v>2123342</v>
      </c>
      <c r="AD3010" s="3">
        <v>971006</v>
      </c>
      <c r="AE3010" s="3" t="s">
        <v>1032</v>
      </c>
      <c r="AF3010" s="3">
        <v>5</v>
      </c>
      <c r="AG3010" s="3">
        <v>49</v>
      </c>
    </row>
    <row r="3011" spans="1:33" ht="15.75" customHeight="1" x14ac:dyDescent="0.15">
      <c r="A3011" s="3">
        <v>21231</v>
      </c>
      <c r="B3011" s="3">
        <v>3009</v>
      </c>
      <c r="C3011" s="3">
        <v>35</v>
      </c>
      <c r="D3011" s="3" t="s">
        <v>7066</v>
      </c>
      <c r="E3011" s="3" t="s">
        <v>7065</v>
      </c>
      <c r="F3011" s="3" t="s">
        <v>331</v>
      </c>
      <c r="G3011" s="3" t="s">
        <v>167</v>
      </c>
      <c r="H3011" s="3" t="s">
        <v>168</v>
      </c>
      <c r="I3011" s="3" t="s">
        <v>169</v>
      </c>
      <c r="J3011" s="3">
        <v>118.524</v>
      </c>
      <c r="K3011" s="3">
        <v>9324295</v>
      </c>
      <c r="L3011" s="3" t="s">
        <v>538</v>
      </c>
      <c r="M3011" s="3">
        <v>2</v>
      </c>
      <c r="N3011" s="3" t="s">
        <v>7066</v>
      </c>
      <c r="O3011" s="3" t="s">
        <v>7065</v>
      </c>
      <c r="P3011" s="3" t="s">
        <v>1000</v>
      </c>
      <c r="Q3011" s="3" t="s">
        <v>20555</v>
      </c>
      <c r="R3011" s="5" t="s">
        <v>24638</v>
      </c>
      <c r="S3011" s="3" t="s">
        <v>168</v>
      </c>
      <c r="T3011" s="3" t="s">
        <v>167</v>
      </c>
      <c r="V3011" s="3">
        <v>127</v>
      </c>
      <c r="W3011" s="3">
        <v>0</v>
      </c>
      <c r="X3011" s="3">
        <v>95</v>
      </c>
      <c r="Y3011" s="3">
        <v>3009</v>
      </c>
      <c r="Z3011" s="3" t="s">
        <v>538</v>
      </c>
      <c r="AA3011" s="3">
        <v>35</v>
      </c>
      <c r="AB3011" s="3">
        <v>7</v>
      </c>
      <c r="AC3011" s="3">
        <v>9324295</v>
      </c>
      <c r="AD3011" s="3">
        <v>4266944</v>
      </c>
      <c r="AF3011" s="3">
        <v>3</v>
      </c>
      <c r="AG3011" s="3">
        <v>64</v>
      </c>
    </row>
    <row r="3012" spans="1:33" ht="15.75" customHeight="1" x14ac:dyDescent="0.15">
      <c r="A3012" s="3">
        <v>23915</v>
      </c>
      <c r="B3012" s="3">
        <v>3010</v>
      </c>
      <c r="C3012" s="3">
        <v>16</v>
      </c>
      <c r="D3012" s="3" t="s">
        <v>7077</v>
      </c>
      <c r="E3012" s="3" t="s">
        <v>7075</v>
      </c>
      <c r="F3012" s="3" t="s">
        <v>1009</v>
      </c>
      <c r="G3012" s="3" t="s">
        <v>403</v>
      </c>
      <c r="H3012" s="3" t="s">
        <v>13939</v>
      </c>
      <c r="I3012" s="3" t="s">
        <v>203</v>
      </c>
      <c r="J3012" s="3">
        <v>118.5089</v>
      </c>
      <c r="K3012" s="3">
        <v>5891000</v>
      </c>
      <c r="L3012" s="3" t="s">
        <v>59</v>
      </c>
      <c r="M3012" s="3">
        <v>1</v>
      </c>
      <c r="N3012" s="3" t="s">
        <v>7077</v>
      </c>
      <c r="O3012" s="3" t="s">
        <v>7075</v>
      </c>
      <c r="P3012" s="3" t="s">
        <v>104</v>
      </c>
      <c r="Q3012" s="3" t="s">
        <v>20557</v>
      </c>
      <c r="R3012" s="5" t="s">
        <v>24639</v>
      </c>
      <c r="S3012" s="3" t="s">
        <v>13939</v>
      </c>
      <c r="T3012" s="3" t="s">
        <v>403</v>
      </c>
      <c r="V3012" s="3">
        <v>95</v>
      </c>
      <c r="W3012" s="3">
        <v>127</v>
      </c>
      <c r="X3012" s="3">
        <v>127</v>
      </c>
      <c r="Y3012" s="3">
        <v>3010</v>
      </c>
      <c r="Z3012" s="3" t="s">
        <v>59</v>
      </c>
      <c r="AA3012" s="3">
        <v>16</v>
      </c>
      <c r="AB3012" s="3">
        <v>9</v>
      </c>
      <c r="AC3012" s="3">
        <v>5891000</v>
      </c>
      <c r="AD3012" s="3">
        <v>2696000</v>
      </c>
      <c r="AE3012" s="3" t="s">
        <v>203</v>
      </c>
      <c r="AF3012" s="3">
        <v>17</v>
      </c>
      <c r="AG3012" s="3">
        <v>9</v>
      </c>
    </row>
    <row r="3013" spans="1:33" ht="15.75" customHeight="1" x14ac:dyDescent="0.15">
      <c r="A3013" s="3">
        <v>25573</v>
      </c>
      <c r="B3013" s="3">
        <v>3011</v>
      </c>
      <c r="C3013" s="3">
        <v>24</v>
      </c>
      <c r="D3013" s="3" t="s">
        <v>7088</v>
      </c>
      <c r="E3013" s="3" t="s">
        <v>7087</v>
      </c>
      <c r="F3013" s="3" t="s">
        <v>331</v>
      </c>
      <c r="G3013" s="3" t="s">
        <v>167</v>
      </c>
      <c r="H3013" s="3" t="s">
        <v>2237</v>
      </c>
      <c r="I3013" s="3" t="s">
        <v>2088</v>
      </c>
      <c r="J3013" s="3">
        <v>118.4983</v>
      </c>
      <c r="K3013" s="3">
        <v>6620789</v>
      </c>
      <c r="L3013" s="3" t="s">
        <v>101</v>
      </c>
      <c r="M3013" s="3">
        <v>0</v>
      </c>
      <c r="N3013" s="3" t="s">
        <v>7088</v>
      </c>
      <c r="O3013" s="3" t="s">
        <v>7087</v>
      </c>
      <c r="P3013" s="8">
        <v>40179</v>
      </c>
      <c r="Q3013" s="3" t="s">
        <v>20559</v>
      </c>
      <c r="R3013" s="5" t="s">
        <v>24640</v>
      </c>
      <c r="S3013" s="3" t="s">
        <v>2237</v>
      </c>
      <c r="T3013" s="3" t="s">
        <v>167</v>
      </c>
      <c r="V3013" s="3">
        <v>127</v>
      </c>
      <c r="W3013" s="3">
        <v>34</v>
      </c>
      <c r="X3013" s="3">
        <v>127</v>
      </c>
      <c r="Y3013" s="3">
        <v>3011</v>
      </c>
      <c r="Z3013" s="3" t="s">
        <v>101</v>
      </c>
      <c r="AA3013" s="3">
        <v>24</v>
      </c>
      <c r="AB3013" s="3">
        <v>21</v>
      </c>
      <c r="AC3013" s="3">
        <v>6620789</v>
      </c>
      <c r="AD3013" s="3">
        <v>3030133</v>
      </c>
      <c r="AE3013" s="3" t="s">
        <v>2088</v>
      </c>
      <c r="AF3013" s="3">
        <v>10</v>
      </c>
      <c r="AG3013" s="3">
        <v>68</v>
      </c>
    </row>
    <row r="3014" spans="1:33" ht="15.75" customHeight="1" x14ac:dyDescent="0.15">
      <c r="A3014" s="3">
        <v>19476</v>
      </c>
      <c r="B3014" s="3">
        <v>3012</v>
      </c>
      <c r="C3014" s="3">
        <v>41</v>
      </c>
      <c r="D3014" s="3" t="s">
        <v>7100</v>
      </c>
      <c r="E3014" s="3" t="s">
        <v>7099</v>
      </c>
      <c r="F3014" s="3" t="s">
        <v>475</v>
      </c>
      <c r="G3014" s="3" t="s">
        <v>277</v>
      </c>
      <c r="H3014" s="3" t="s">
        <v>475</v>
      </c>
      <c r="I3014" s="3" t="s">
        <v>203</v>
      </c>
      <c r="J3014" s="3">
        <v>118.44240000000001</v>
      </c>
      <c r="K3014" s="3">
        <v>35344272</v>
      </c>
      <c r="L3014" s="3" t="s">
        <v>335</v>
      </c>
      <c r="M3014" s="3">
        <v>3</v>
      </c>
      <c r="N3014" s="3" t="s">
        <v>7100</v>
      </c>
      <c r="O3014" s="3" t="s">
        <v>7099</v>
      </c>
      <c r="P3014" s="3" t="s">
        <v>1000</v>
      </c>
      <c r="Q3014" s="3" t="s">
        <v>7846</v>
      </c>
      <c r="R3014" s="5" t="s">
        <v>24641</v>
      </c>
      <c r="S3014" s="3" t="s">
        <v>475</v>
      </c>
      <c r="T3014" s="3" t="s">
        <v>277</v>
      </c>
      <c r="V3014" s="3">
        <v>127</v>
      </c>
      <c r="W3014" s="3">
        <v>127</v>
      </c>
      <c r="X3014" s="3">
        <v>102</v>
      </c>
      <c r="Y3014" s="3">
        <v>3012</v>
      </c>
      <c r="Z3014" s="3" t="s">
        <v>335</v>
      </c>
      <c r="AA3014" s="3">
        <v>41</v>
      </c>
      <c r="AB3014" s="3">
        <v>35</v>
      </c>
      <c r="AC3014" s="3">
        <v>35344272</v>
      </c>
      <c r="AD3014" s="3">
        <v>16180137</v>
      </c>
      <c r="AE3014" s="3" t="s">
        <v>203</v>
      </c>
      <c r="AF3014" s="3">
        <v>21</v>
      </c>
      <c r="AG3014" s="3">
        <v>9</v>
      </c>
    </row>
    <row r="3015" spans="1:33" ht="15.75" customHeight="1" x14ac:dyDescent="0.15">
      <c r="A3015" s="3">
        <v>18161</v>
      </c>
      <c r="B3015" s="3">
        <v>3013</v>
      </c>
      <c r="C3015" s="3">
        <v>1025</v>
      </c>
      <c r="D3015" s="3" t="s">
        <v>7114</v>
      </c>
      <c r="E3015" s="3" t="s">
        <v>7111</v>
      </c>
      <c r="F3015" s="3" t="s">
        <v>1009</v>
      </c>
      <c r="G3015" s="3" t="s">
        <v>403</v>
      </c>
      <c r="H3015" s="3" t="s">
        <v>14781</v>
      </c>
      <c r="I3015" s="3" t="s">
        <v>203</v>
      </c>
      <c r="J3015" s="3">
        <v>118.4328</v>
      </c>
      <c r="K3015" s="3">
        <v>68127000</v>
      </c>
      <c r="L3015" s="3" t="s">
        <v>162</v>
      </c>
      <c r="M3015" s="3">
        <v>4</v>
      </c>
      <c r="N3015" s="3" t="s">
        <v>7114</v>
      </c>
      <c r="O3015" s="3" t="s">
        <v>7111</v>
      </c>
      <c r="P3015" s="3" t="s">
        <v>1101</v>
      </c>
      <c r="Q3015" s="3" t="s">
        <v>20562</v>
      </c>
      <c r="R3015" s="5" t="s">
        <v>24642</v>
      </c>
      <c r="S3015" s="3" t="s">
        <v>14781</v>
      </c>
      <c r="T3015" s="3" t="s">
        <v>403</v>
      </c>
      <c r="V3015" s="3">
        <v>96</v>
      </c>
      <c r="W3015" s="3">
        <v>127</v>
      </c>
      <c r="X3015" s="3">
        <v>127</v>
      </c>
      <c r="Y3015" s="3">
        <v>3013</v>
      </c>
      <c r="Z3015" s="3" t="s">
        <v>162</v>
      </c>
      <c r="AA3015" s="3">
        <v>1025</v>
      </c>
      <c r="AB3015" s="3">
        <v>700</v>
      </c>
      <c r="AC3015" s="3">
        <v>68127000</v>
      </c>
      <c r="AD3015" s="3">
        <v>31189000</v>
      </c>
      <c r="AE3015" s="3" t="s">
        <v>203</v>
      </c>
      <c r="AF3015" s="3">
        <v>8</v>
      </c>
      <c r="AG3015" s="3">
        <v>9</v>
      </c>
    </row>
    <row r="3016" spans="1:33" ht="15.75" customHeight="1" x14ac:dyDescent="0.15">
      <c r="A3016" s="3">
        <v>3025</v>
      </c>
      <c r="B3016" s="3">
        <v>3014</v>
      </c>
      <c r="C3016" s="3">
        <v>88</v>
      </c>
      <c r="D3016" s="3" t="s">
        <v>7125</v>
      </c>
      <c r="E3016" s="3" t="s">
        <v>7124</v>
      </c>
      <c r="F3016" s="3" t="s">
        <v>96</v>
      </c>
      <c r="G3016" s="3" t="s">
        <v>61</v>
      </c>
      <c r="H3016" s="3" t="s">
        <v>6316</v>
      </c>
      <c r="I3016" s="3" t="s">
        <v>63</v>
      </c>
      <c r="J3016" s="3">
        <v>118.4166</v>
      </c>
      <c r="K3016" s="3">
        <v>5623900</v>
      </c>
      <c r="L3016" s="3" t="s">
        <v>40</v>
      </c>
      <c r="M3016" s="3">
        <v>6</v>
      </c>
      <c r="N3016" s="3" t="s">
        <v>7125</v>
      </c>
      <c r="O3016" s="3" t="s">
        <v>7124</v>
      </c>
      <c r="P3016" s="3" t="s">
        <v>104</v>
      </c>
      <c r="Q3016" s="3" t="s">
        <v>20564</v>
      </c>
      <c r="R3016" s="5" t="s">
        <v>24643</v>
      </c>
      <c r="S3016" s="3" t="s">
        <v>6316</v>
      </c>
      <c r="T3016" s="3" t="s">
        <v>61</v>
      </c>
      <c r="V3016" s="3">
        <v>127</v>
      </c>
      <c r="W3016" s="3">
        <v>127</v>
      </c>
      <c r="X3016" s="3">
        <v>127</v>
      </c>
      <c r="Y3016" s="3">
        <v>3014</v>
      </c>
      <c r="Z3016" s="3" t="s">
        <v>40</v>
      </c>
      <c r="AA3016" s="3">
        <v>88</v>
      </c>
      <c r="AB3016" s="3">
        <v>40</v>
      </c>
      <c r="AC3016" s="3">
        <v>5623900</v>
      </c>
      <c r="AD3016" s="3">
        <v>2574850</v>
      </c>
      <c r="AE3016" s="3" t="s">
        <v>63</v>
      </c>
      <c r="AF3016" s="3">
        <v>4</v>
      </c>
      <c r="AG3016" s="3">
        <v>3</v>
      </c>
    </row>
    <row r="3017" spans="1:33" ht="15.75" customHeight="1" x14ac:dyDescent="0.15">
      <c r="A3017" s="3">
        <v>1616</v>
      </c>
      <c r="B3017" s="3">
        <v>3015</v>
      </c>
      <c r="C3017" s="3">
        <v>628</v>
      </c>
      <c r="D3017" s="3" t="s">
        <v>7138</v>
      </c>
      <c r="E3017" s="3" t="s">
        <v>7136</v>
      </c>
      <c r="F3017" s="3" t="s">
        <v>36</v>
      </c>
      <c r="G3017" s="3" t="s">
        <v>37</v>
      </c>
      <c r="H3017" s="3" t="s">
        <v>5399</v>
      </c>
      <c r="I3017" s="3" t="s">
        <v>817</v>
      </c>
      <c r="J3017" s="3">
        <v>118.401</v>
      </c>
      <c r="K3017" s="3">
        <v>136330955</v>
      </c>
      <c r="L3017" s="3" t="s">
        <v>50</v>
      </c>
      <c r="M3017" s="3">
        <v>9</v>
      </c>
      <c r="N3017" s="3" t="s">
        <v>7138</v>
      </c>
      <c r="O3017" s="3" t="s">
        <v>7136</v>
      </c>
      <c r="P3017" s="3" t="s">
        <v>1350</v>
      </c>
      <c r="Q3017" s="3" t="s">
        <v>10367</v>
      </c>
      <c r="R3017" s="5" t="s">
        <v>24644</v>
      </c>
      <c r="S3017" s="3" t="s">
        <v>5399</v>
      </c>
      <c r="T3017" s="3" t="s">
        <v>37</v>
      </c>
      <c r="V3017" s="3">
        <v>127</v>
      </c>
      <c r="W3017" s="3">
        <v>70</v>
      </c>
      <c r="X3017" s="3">
        <v>91</v>
      </c>
      <c r="Y3017" s="3">
        <v>3015</v>
      </c>
      <c r="Z3017" s="3" t="s">
        <v>50</v>
      </c>
      <c r="AA3017" s="3">
        <v>628</v>
      </c>
      <c r="AB3017" s="3">
        <v>354</v>
      </c>
      <c r="AC3017" s="3">
        <v>136330955</v>
      </c>
      <c r="AD3017" s="3">
        <v>62422312</v>
      </c>
      <c r="AE3017" s="3" t="s">
        <v>817</v>
      </c>
      <c r="AF3017" s="3">
        <v>11</v>
      </c>
      <c r="AG3017" s="3">
        <v>11</v>
      </c>
    </row>
    <row r="3018" spans="1:33" ht="15.75" customHeight="1" x14ac:dyDescent="0.15">
      <c r="A3018" s="3">
        <v>26529</v>
      </c>
      <c r="B3018" s="3">
        <v>3016</v>
      </c>
      <c r="C3018" s="3">
        <v>22</v>
      </c>
      <c r="D3018" s="3" t="s">
        <v>7147</v>
      </c>
      <c r="E3018" s="3" t="s">
        <v>7146</v>
      </c>
      <c r="F3018" s="3" t="s">
        <v>36</v>
      </c>
      <c r="G3018" s="3" t="s">
        <v>37</v>
      </c>
      <c r="H3018" s="3" t="s">
        <v>39</v>
      </c>
      <c r="I3018" s="3" t="s">
        <v>39</v>
      </c>
      <c r="J3018" s="3">
        <v>118.3546</v>
      </c>
      <c r="K3018" s="3">
        <v>15139835</v>
      </c>
      <c r="L3018" s="3" t="s">
        <v>40</v>
      </c>
      <c r="M3018" s="3">
        <v>0</v>
      </c>
      <c r="N3018" s="3" t="s">
        <v>7147</v>
      </c>
      <c r="O3018" s="3" t="s">
        <v>7146</v>
      </c>
      <c r="P3018" s="8">
        <v>39814</v>
      </c>
      <c r="Q3018" s="3" t="s">
        <v>12057</v>
      </c>
      <c r="R3018" s="5" t="s">
        <v>24645</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15">
      <c r="A3019" s="3">
        <v>22787</v>
      </c>
      <c r="B3019" s="3">
        <v>3017</v>
      </c>
      <c r="C3019" s="3">
        <v>803</v>
      </c>
      <c r="D3019" s="3" t="s">
        <v>7156</v>
      </c>
      <c r="E3019" s="3" t="s">
        <v>7155</v>
      </c>
      <c r="F3019" s="3" t="s">
        <v>1121</v>
      </c>
      <c r="G3019" s="3" t="s">
        <v>497</v>
      </c>
      <c r="H3019" s="3" t="s">
        <v>12314</v>
      </c>
      <c r="I3019" s="3" t="s">
        <v>9548</v>
      </c>
      <c r="J3019" s="3">
        <v>118.3368</v>
      </c>
      <c r="K3019" s="3">
        <v>48228789</v>
      </c>
      <c r="L3019" s="3" t="s">
        <v>59</v>
      </c>
      <c r="M3019" s="3">
        <v>1</v>
      </c>
      <c r="N3019" s="3" t="s">
        <v>7156</v>
      </c>
      <c r="O3019" s="3" t="s">
        <v>7155</v>
      </c>
      <c r="P3019" s="3" t="s">
        <v>6156</v>
      </c>
      <c r="Q3019" s="3" t="s">
        <v>20568</v>
      </c>
      <c r="R3019" s="5" t="s">
        <v>24646</v>
      </c>
      <c r="S3019" s="3" t="s">
        <v>12314</v>
      </c>
      <c r="T3019" s="3" t="s">
        <v>497</v>
      </c>
      <c r="V3019" s="3">
        <v>36</v>
      </c>
      <c r="W3019" s="3">
        <v>0</v>
      </c>
      <c r="X3019" s="3">
        <v>127</v>
      </c>
      <c r="Y3019" s="3">
        <v>3017</v>
      </c>
      <c r="Z3019" s="3" t="s">
        <v>59</v>
      </c>
      <c r="AA3019" s="3">
        <v>803</v>
      </c>
      <c r="AB3019" s="3">
        <v>413</v>
      </c>
      <c r="AC3019" s="3">
        <v>48228789</v>
      </c>
      <c r="AD3019" s="3">
        <v>22089173</v>
      </c>
      <c r="AF3019" s="3">
        <v>17</v>
      </c>
      <c r="AG3019" s="3">
        <v>171</v>
      </c>
    </row>
    <row r="3020" spans="1:33" ht="15.75" customHeight="1" x14ac:dyDescent="0.15">
      <c r="A3020" s="3">
        <v>23592</v>
      </c>
      <c r="B3020" s="3">
        <v>3018</v>
      </c>
      <c r="C3020" s="3">
        <v>70</v>
      </c>
      <c r="D3020" s="3" t="s">
        <v>7165</v>
      </c>
      <c r="E3020" s="3" t="s">
        <v>7164</v>
      </c>
      <c r="F3020" s="3" t="s">
        <v>1105</v>
      </c>
      <c r="G3020" s="3" t="s">
        <v>486</v>
      </c>
      <c r="H3020" s="3" t="s">
        <v>14790</v>
      </c>
      <c r="I3020" s="3" t="s">
        <v>488</v>
      </c>
      <c r="J3020" s="3">
        <v>118.2668</v>
      </c>
      <c r="K3020" s="3">
        <v>2946119</v>
      </c>
      <c r="L3020" s="3" t="s">
        <v>162</v>
      </c>
      <c r="M3020" s="3">
        <v>1</v>
      </c>
      <c r="N3020" s="3" t="s">
        <v>7165</v>
      </c>
      <c r="O3020" s="3" t="s">
        <v>7164</v>
      </c>
      <c r="P3020" s="3" t="s">
        <v>1000</v>
      </c>
      <c r="Q3020" s="3" t="s">
        <v>20570</v>
      </c>
      <c r="R3020" s="5" t="s">
        <v>24647</v>
      </c>
      <c r="S3020" s="3" t="s">
        <v>14790</v>
      </c>
      <c r="T3020" s="3" t="s">
        <v>486</v>
      </c>
      <c r="V3020" s="3">
        <v>64</v>
      </c>
      <c r="W3020" s="3">
        <v>45</v>
      </c>
      <c r="X3020" s="3">
        <v>127</v>
      </c>
      <c r="Y3020" s="3">
        <v>3018</v>
      </c>
      <c r="Z3020" s="3" t="s">
        <v>162</v>
      </c>
      <c r="AA3020" s="3">
        <v>70</v>
      </c>
      <c r="AB3020" s="3">
        <v>15</v>
      </c>
      <c r="AC3020" s="3">
        <v>2946119</v>
      </c>
      <c r="AD3020" s="3">
        <v>1349779</v>
      </c>
      <c r="AE3020" s="3" t="s">
        <v>488</v>
      </c>
      <c r="AF3020" s="3">
        <v>8</v>
      </c>
      <c r="AG3020" s="3">
        <v>50</v>
      </c>
    </row>
    <row r="3021" spans="1:33" ht="15.75" customHeight="1" x14ac:dyDescent="0.15">
      <c r="A3021" s="3">
        <v>21056</v>
      </c>
      <c r="B3021" s="3">
        <v>3019</v>
      </c>
      <c r="C3021" s="3">
        <v>151</v>
      </c>
      <c r="D3021" s="3" t="s">
        <v>7174</v>
      </c>
      <c r="E3021" s="3" t="s">
        <v>7172</v>
      </c>
      <c r="F3021" s="3" t="s">
        <v>1193</v>
      </c>
      <c r="G3021" s="3" t="s">
        <v>564</v>
      </c>
      <c r="H3021" s="3" t="s">
        <v>391</v>
      </c>
      <c r="I3021" s="3" t="s">
        <v>2049</v>
      </c>
      <c r="J3021" s="3">
        <v>118.2518</v>
      </c>
      <c r="K3021" s="3">
        <v>35488463</v>
      </c>
      <c r="L3021" s="3" t="s">
        <v>215</v>
      </c>
      <c r="M3021" s="3">
        <v>2</v>
      </c>
      <c r="N3021" s="3" t="s">
        <v>7174</v>
      </c>
      <c r="O3021" s="3" t="s">
        <v>7172</v>
      </c>
      <c r="P3021" s="3" t="s">
        <v>41</v>
      </c>
      <c r="Q3021" s="3" t="s">
        <v>20573</v>
      </c>
      <c r="R3021" s="5" t="s">
        <v>24648</v>
      </c>
      <c r="S3021" s="3" t="s">
        <v>391</v>
      </c>
      <c r="T3021" s="3" t="s">
        <v>564</v>
      </c>
      <c r="V3021" s="3">
        <v>79</v>
      </c>
      <c r="W3021" s="3">
        <v>38</v>
      </c>
      <c r="X3021" s="3">
        <v>127</v>
      </c>
      <c r="Y3021" s="3">
        <v>3019</v>
      </c>
      <c r="Z3021" s="3" t="s">
        <v>215</v>
      </c>
      <c r="AA3021" s="3">
        <v>151</v>
      </c>
      <c r="AB3021" s="3">
        <v>91</v>
      </c>
      <c r="AC3021" s="3">
        <v>35488463</v>
      </c>
      <c r="AD3021" s="3">
        <v>16260331</v>
      </c>
      <c r="AE3021" s="3" t="s">
        <v>2049</v>
      </c>
      <c r="AF3021" s="3">
        <v>7</v>
      </c>
      <c r="AG3021" s="3">
        <v>35</v>
      </c>
    </row>
    <row r="3022" spans="1:33" ht="15.75" customHeight="1" x14ac:dyDescent="0.15">
      <c r="A3022" s="3">
        <v>3852</v>
      </c>
      <c r="B3022" s="3">
        <v>3020</v>
      </c>
      <c r="C3022" s="3">
        <v>2961</v>
      </c>
      <c r="D3022" s="3" t="s">
        <v>7183</v>
      </c>
      <c r="E3022" s="3" t="s">
        <v>7179</v>
      </c>
      <c r="F3022" s="3" t="s">
        <v>4061</v>
      </c>
      <c r="G3022" s="3" t="s">
        <v>446</v>
      </c>
      <c r="H3022" s="3" t="s">
        <v>2435</v>
      </c>
      <c r="I3022" s="3" t="s">
        <v>2435</v>
      </c>
      <c r="J3022" s="3">
        <v>118.2283</v>
      </c>
      <c r="K3022" s="3">
        <v>257489011</v>
      </c>
      <c r="L3022" s="3" t="s">
        <v>59</v>
      </c>
      <c r="M3022" s="3">
        <v>6</v>
      </c>
      <c r="N3022" s="3" t="s">
        <v>7183</v>
      </c>
      <c r="O3022" s="3" t="s">
        <v>7179</v>
      </c>
      <c r="P3022" s="3" t="s">
        <v>690</v>
      </c>
      <c r="Q3022" s="3" t="s">
        <v>20575</v>
      </c>
      <c r="R3022" s="5" t="s">
        <v>24649</v>
      </c>
      <c r="S3022" s="3" t="s">
        <v>2435</v>
      </c>
      <c r="T3022" s="3" t="s">
        <v>446</v>
      </c>
      <c r="V3022" s="3">
        <v>112</v>
      </c>
      <c r="W3022" s="3">
        <v>107</v>
      </c>
      <c r="X3022" s="3">
        <v>127</v>
      </c>
      <c r="Y3022" s="3">
        <v>3020</v>
      </c>
      <c r="Z3022" s="3" t="s">
        <v>59</v>
      </c>
      <c r="AA3022" s="3">
        <v>2961</v>
      </c>
      <c r="AB3022" s="3">
        <v>1779</v>
      </c>
      <c r="AC3022" s="3">
        <v>257489011</v>
      </c>
      <c r="AD3022" s="3">
        <v>117990635</v>
      </c>
      <c r="AE3022" s="3" t="s">
        <v>2435</v>
      </c>
      <c r="AF3022" s="3">
        <v>17</v>
      </c>
      <c r="AG3022" s="3">
        <v>29</v>
      </c>
    </row>
    <row r="3023" spans="1:33" ht="15.75" customHeight="1" x14ac:dyDescent="0.15">
      <c r="A3023" s="3">
        <v>25583</v>
      </c>
      <c r="B3023" s="3">
        <v>3021</v>
      </c>
      <c r="C3023" s="3">
        <v>21</v>
      </c>
      <c r="D3023" s="3" t="s">
        <v>7197</v>
      </c>
      <c r="E3023" s="3" t="s">
        <v>7194</v>
      </c>
      <c r="F3023" s="3" t="s">
        <v>7490</v>
      </c>
      <c r="G3023" s="3" t="s">
        <v>933</v>
      </c>
      <c r="H3023" s="3" t="s">
        <v>11018</v>
      </c>
      <c r="I3023" s="3" t="s">
        <v>12884</v>
      </c>
      <c r="J3023" s="3">
        <v>118.1846</v>
      </c>
      <c r="K3023" s="3">
        <v>2185463</v>
      </c>
      <c r="L3023" s="3" t="s">
        <v>66</v>
      </c>
      <c r="M3023" s="3">
        <v>0</v>
      </c>
      <c r="N3023" s="3" t="s">
        <v>7197</v>
      </c>
      <c r="O3023" s="3" t="s">
        <v>7194</v>
      </c>
      <c r="P3023" s="8">
        <v>39083</v>
      </c>
      <c r="Q3023" s="3" t="s">
        <v>20577</v>
      </c>
      <c r="R3023" s="5" t="s">
        <v>24650</v>
      </c>
      <c r="S3023" s="3" t="s">
        <v>11018</v>
      </c>
      <c r="T3023" s="3" t="s">
        <v>933</v>
      </c>
      <c r="V3023" s="3">
        <v>3</v>
      </c>
      <c r="W3023" s="3">
        <v>0</v>
      </c>
      <c r="X3023" s="3">
        <v>127</v>
      </c>
      <c r="Y3023" s="3">
        <v>3021</v>
      </c>
      <c r="Z3023" s="3" t="s">
        <v>66</v>
      </c>
      <c r="AA3023" s="3">
        <v>21</v>
      </c>
      <c r="AB3023" s="3">
        <v>10</v>
      </c>
      <c r="AC3023" s="3">
        <v>2185463</v>
      </c>
      <c r="AD3023" s="3">
        <v>1001658</v>
      </c>
      <c r="AF3023" s="3">
        <v>9</v>
      </c>
      <c r="AG3023" s="3">
        <v>369</v>
      </c>
    </row>
    <row r="3024" spans="1:33" ht="15.75" customHeight="1" x14ac:dyDescent="0.15">
      <c r="A3024" s="3">
        <v>25219</v>
      </c>
      <c r="B3024" s="3">
        <v>3022</v>
      </c>
      <c r="C3024" s="3">
        <v>23</v>
      </c>
      <c r="D3024" s="3" t="s">
        <v>7205</v>
      </c>
      <c r="E3024" s="3" t="s">
        <v>7204</v>
      </c>
      <c r="F3024" s="3" t="s">
        <v>269</v>
      </c>
      <c r="G3024" s="3" t="s">
        <v>133</v>
      </c>
      <c r="H3024" s="3" t="s">
        <v>10759</v>
      </c>
      <c r="I3024" s="3" t="s">
        <v>1963</v>
      </c>
      <c r="J3024" s="3">
        <v>118.1544</v>
      </c>
      <c r="K3024" s="3">
        <v>3251818</v>
      </c>
      <c r="L3024" s="3" t="s">
        <v>71</v>
      </c>
      <c r="M3024" s="3">
        <v>0</v>
      </c>
      <c r="N3024" s="3" t="s">
        <v>7205</v>
      </c>
      <c r="O3024" s="3" t="s">
        <v>7204</v>
      </c>
      <c r="P3024" s="8">
        <v>37987</v>
      </c>
      <c r="Q3024" s="3" t="s">
        <v>20579</v>
      </c>
      <c r="R3024" s="5" t="s">
        <v>24651</v>
      </c>
      <c r="S3024" s="3" t="s">
        <v>10759</v>
      </c>
      <c r="T3024" s="3" t="s">
        <v>133</v>
      </c>
      <c r="V3024" s="3">
        <v>87</v>
      </c>
      <c r="W3024" s="3">
        <v>31</v>
      </c>
      <c r="X3024" s="3">
        <v>127</v>
      </c>
      <c r="Y3024" s="3">
        <v>3022</v>
      </c>
      <c r="Z3024" s="3" t="s">
        <v>71</v>
      </c>
      <c r="AA3024" s="3">
        <v>23</v>
      </c>
      <c r="AB3024" s="3">
        <v>6</v>
      </c>
      <c r="AC3024" s="3">
        <v>3251818</v>
      </c>
      <c r="AD3024" s="3">
        <v>1490604</v>
      </c>
      <c r="AE3024" s="3" t="s">
        <v>1963</v>
      </c>
      <c r="AF3024" s="3">
        <v>5</v>
      </c>
      <c r="AG3024" s="3">
        <v>43</v>
      </c>
    </row>
    <row r="3025" spans="1:33" ht="15.75" customHeight="1" x14ac:dyDescent="0.15">
      <c r="A3025" s="3">
        <v>24844</v>
      </c>
      <c r="B3025" s="3">
        <v>3023</v>
      </c>
      <c r="C3025" s="3">
        <v>18</v>
      </c>
      <c r="D3025" s="3" t="s">
        <v>7050</v>
      </c>
      <c r="E3025" s="3" t="s">
        <v>7214</v>
      </c>
      <c r="F3025" s="3" t="s">
        <v>475</v>
      </c>
      <c r="G3025" s="3" t="s">
        <v>277</v>
      </c>
      <c r="H3025" s="3" t="s">
        <v>277</v>
      </c>
      <c r="I3025" s="3" t="s">
        <v>203</v>
      </c>
      <c r="J3025" s="3">
        <v>118.11879999999999</v>
      </c>
      <c r="K3025" s="3">
        <v>2134135</v>
      </c>
      <c r="L3025" s="3" t="s">
        <v>59</v>
      </c>
      <c r="M3025" s="3">
        <v>0</v>
      </c>
      <c r="N3025" s="3" t="s">
        <v>7050</v>
      </c>
      <c r="O3025" s="3" t="s">
        <v>7214</v>
      </c>
      <c r="P3025" s="8">
        <v>39083</v>
      </c>
      <c r="Q3025" s="3" t="s">
        <v>7053</v>
      </c>
      <c r="R3025" s="5" t="s">
        <v>24652</v>
      </c>
      <c r="S3025" s="3" t="s">
        <v>277</v>
      </c>
      <c r="T3025" s="3" t="s">
        <v>277</v>
      </c>
      <c r="V3025" s="3">
        <v>127</v>
      </c>
      <c r="W3025" s="3">
        <v>127</v>
      </c>
      <c r="X3025" s="3">
        <v>127</v>
      </c>
      <c r="Y3025" s="3">
        <v>3023</v>
      </c>
      <c r="Z3025" s="3" t="s">
        <v>59</v>
      </c>
      <c r="AA3025" s="3">
        <v>18</v>
      </c>
      <c r="AB3025" s="3">
        <v>9</v>
      </c>
      <c r="AC3025" s="3">
        <v>2134135</v>
      </c>
      <c r="AD3025" s="3">
        <v>978428</v>
      </c>
      <c r="AE3025" s="3" t="s">
        <v>203</v>
      </c>
      <c r="AF3025" s="3">
        <v>17</v>
      </c>
      <c r="AG3025" s="3">
        <v>9</v>
      </c>
    </row>
    <row r="3026" spans="1:33" ht="15.75" customHeight="1" x14ac:dyDescent="0.15">
      <c r="A3026" s="3">
        <v>24330</v>
      </c>
      <c r="B3026" s="3">
        <v>3024</v>
      </c>
      <c r="C3026" s="3">
        <v>60</v>
      </c>
      <c r="D3026" s="3" t="s">
        <v>7225</v>
      </c>
      <c r="E3026" s="3" t="s">
        <v>7224</v>
      </c>
      <c r="F3026" s="3" t="s">
        <v>1620</v>
      </c>
      <c r="G3026" s="3" t="s">
        <v>412</v>
      </c>
      <c r="H3026" s="3" t="s">
        <v>742</v>
      </c>
      <c r="I3026" s="3" t="s">
        <v>742</v>
      </c>
      <c r="J3026" s="3">
        <v>118.0577</v>
      </c>
      <c r="K3026" s="3">
        <v>40495740</v>
      </c>
      <c r="L3026" s="3" t="s">
        <v>162</v>
      </c>
      <c r="M3026" s="3">
        <v>1</v>
      </c>
      <c r="N3026" s="3" t="s">
        <v>7225</v>
      </c>
      <c r="O3026" s="3" t="s">
        <v>7224</v>
      </c>
      <c r="P3026" s="3" t="s">
        <v>3926</v>
      </c>
      <c r="Q3026" s="3" t="s">
        <v>20583</v>
      </c>
      <c r="R3026" s="5" t="s">
        <v>24653</v>
      </c>
      <c r="S3026" s="3" t="s">
        <v>742</v>
      </c>
      <c r="T3026" s="3" t="s">
        <v>412</v>
      </c>
      <c r="V3026" s="3">
        <v>127</v>
      </c>
      <c r="W3026" s="3">
        <v>127</v>
      </c>
      <c r="X3026" s="3">
        <v>127</v>
      </c>
      <c r="Y3026" s="3">
        <v>3024</v>
      </c>
      <c r="Z3026" s="3" t="s">
        <v>162</v>
      </c>
      <c r="AA3026" s="3">
        <v>60</v>
      </c>
      <c r="AB3026" s="3">
        <v>35</v>
      </c>
      <c r="AC3026" s="3">
        <v>40495740</v>
      </c>
      <c r="AD3026" s="3">
        <v>18571108</v>
      </c>
      <c r="AE3026" s="3" t="s">
        <v>742</v>
      </c>
      <c r="AF3026" s="3">
        <v>8</v>
      </c>
      <c r="AG3026" s="3">
        <v>17</v>
      </c>
    </row>
    <row r="3027" spans="1:33" ht="15.75" customHeight="1" x14ac:dyDescent="0.15">
      <c r="A3027" s="3">
        <v>25826</v>
      </c>
      <c r="B3027" s="3">
        <v>3025</v>
      </c>
      <c r="C3027" s="3">
        <v>16</v>
      </c>
      <c r="D3027" s="3" t="s">
        <v>7238</v>
      </c>
      <c r="E3027" s="3" t="s">
        <v>7236</v>
      </c>
      <c r="F3027" s="3" t="s">
        <v>1172</v>
      </c>
      <c r="G3027" s="3" t="s">
        <v>565</v>
      </c>
      <c r="H3027" s="3" t="s">
        <v>11035</v>
      </c>
      <c r="I3027" s="3" t="s">
        <v>583</v>
      </c>
      <c r="J3027" s="3">
        <v>117.9151</v>
      </c>
      <c r="K3027" s="3">
        <v>5441775</v>
      </c>
      <c r="L3027" s="3" t="s">
        <v>40</v>
      </c>
      <c r="M3027" s="3">
        <v>0</v>
      </c>
      <c r="N3027" s="3" t="s">
        <v>7238</v>
      </c>
      <c r="O3027" s="3" t="s">
        <v>7236</v>
      </c>
      <c r="P3027" s="8">
        <v>39814</v>
      </c>
      <c r="Q3027" s="3" t="s">
        <v>20585</v>
      </c>
      <c r="R3027" s="5" t="s">
        <v>24654</v>
      </c>
      <c r="S3027" s="3" t="s">
        <v>11035</v>
      </c>
      <c r="T3027" s="3" t="s">
        <v>565</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15">
      <c r="A3028" s="3">
        <v>25756</v>
      </c>
      <c r="B3028" s="3">
        <v>3026</v>
      </c>
      <c r="C3028" s="3">
        <v>9</v>
      </c>
      <c r="D3028" s="3" t="s">
        <v>7249</v>
      </c>
      <c r="E3028" s="3" t="s">
        <v>7247</v>
      </c>
      <c r="F3028" s="3" t="s">
        <v>314</v>
      </c>
      <c r="G3028" s="3" t="s">
        <v>153</v>
      </c>
      <c r="H3028" s="3" t="s">
        <v>14805</v>
      </c>
      <c r="I3028" s="3" t="s">
        <v>1401</v>
      </c>
      <c r="J3028" s="3">
        <v>117.905</v>
      </c>
      <c r="K3028" s="3">
        <v>2259124</v>
      </c>
      <c r="L3028" s="3" t="s">
        <v>101</v>
      </c>
      <c r="M3028" s="3">
        <v>0</v>
      </c>
      <c r="N3028" s="3" t="s">
        <v>7249</v>
      </c>
      <c r="O3028" s="3" t="s">
        <v>7247</v>
      </c>
      <c r="P3028" s="8">
        <v>35796</v>
      </c>
      <c r="Q3028" s="3" t="s">
        <v>20587</v>
      </c>
      <c r="R3028" s="5" t="s">
        <v>24655</v>
      </c>
      <c r="S3028" s="3" t="s">
        <v>14805</v>
      </c>
      <c r="T3028" s="3" t="s">
        <v>153</v>
      </c>
      <c r="V3028" s="3">
        <v>21</v>
      </c>
      <c r="W3028" s="3">
        <v>0</v>
      </c>
      <c r="X3028" s="3">
        <v>127</v>
      </c>
      <c r="Y3028" s="3">
        <v>3026</v>
      </c>
      <c r="Z3028" s="3" t="s">
        <v>101</v>
      </c>
      <c r="AA3028" s="3">
        <v>9</v>
      </c>
      <c r="AB3028" s="3">
        <v>4</v>
      </c>
      <c r="AC3028" s="3">
        <v>2259124</v>
      </c>
      <c r="AD3028" s="3">
        <v>1036747</v>
      </c>
      <c r="AF3028" s="3">
        <v>10</v>
      </c>
      <c r="AG3028" s="3">
        <v>21</v>
      </c>
    </row>
    <row r="3029" spans="1:33" ht="15.75" customHeight="1" x14ac:dyDescent="0.15">
      <c r="A3029" s="3">
        <v>25776</v>
      </c>
      <c r="B3029" s="3">
        <v>3027</v>
      </c>
      <c r="C3029" s="3">
        <v>110</v>
      </c>
      <c r="D3029" s="3" t="s">
        <v>7258</v>
      </c>
      <c r="E3029" s="3" t="s">
        <v>7257</v>
      </c>
      <c r="F3029" s="3" t="s">
        <v>931</v>
      </c>
      <c r="G3029" s="3" t="s">
        <v>378</v>
      </c>
      <c r="H3029" s="3" t="s">
        <v>379</v>
      </c>
      <c r="I3029" s="3" t="s">
        <v>380</v>
      </c>
      <c r="J3029" s="3">
        <v>117.8308</v>
      </c>
      <c r="K3029" s="3">
        <v>57604467</v>
      </c>
      <c r="L3029" s="3" t="s">
        <v>101</v>
      </c>
      <c r="M3029" s="3">
        <v>0</v>
      </c>
      <c r="N3029" s="3" t="s">
        <v>7258</v>
      </c>
      <c r="O3029" s="3" t="s">
        <v>7257</v>
      </c>
      <c r="P3029" s="8">
        <v>37622</v>
      </c>
      <c r="Q3029" s="3" t="s">
        <v>20589</v>
      </c>
      <c r="R3029" s="5" t="s">
        <v>24656</v>
      </c>
      <c r="S3029" s="3" t="s">
        <v>379</v>
      </c>
      <c r="T3029" s="3" t="s">
        <v>378</v>
      </c>
      <c r="V3029" s="3">
        <v>42</v>
      </c>
      <c r="W3029" s="3">
        <v>23</v>
      </c>
      <c r="X3029" s="3">
        <v>127</v>
      </c>
      <c r="Y3029" s="3">
        <v>3027</v>
      </c>
      <c r="Z3029" s="3" t="s">
        <v>101</v>
      </c>
      <c r="AA3029" s="3">
        <v>110</v>
      </c>
      <c r="AB3029" s="3">
        <v>80</v>
      </c>
      <c r="AC3029" s="3">
        <v>57604467</v>
      </c>
      <c r="AD3029" s="3">
        <v>26444589</v>
      </c>
      <c r="AE3029" s="3" t="s">
        <v>380</v>
      </c>
      <c r="AF3029" s="3">
        <v>10</v>
      </c>
      <c r="AG3029" s="3">
        <v>81</v>
      </c>
    </row>
    <row r="3030" spans="1:33" ht="15.75" customHeight="1" x14ac:dyDescent="0.15">
      <c r="A3030" s="3">
        <v>25929</v>
      </c>
      <c r="B3030" s="3">
        <v>3028</v>
      </c>
      <c r="C3030" s="3">
        <v>210</v>
      </c>
      <c r="D3030" s="3" t="s">
        <v>7266</v>
      </c>
      <c r="E3030" s="3" t="s">
        <v>7264</v>
      </c>
      <c r="F3030" s="3" t="s">
        <v>947</v>
      </c>
      <c r="G3030" s="3" t="s">
        <v>389</v>
      </c>
      <c r="H3030" s="3" t="s">
        <v>11429</v>
      </c>
      <c r="I3030" s="3" t="s">
        <v>1421</v>
      </c>
      <c r="J3030" s="3">
        <v>117.7358</v>
      </c>
      <c r="K3030" s="3">
        <v>95805461</v>
      </c>
      <c r="L3030" s="3" t="s">
        <v>40</v>
      </c>
      <c r="M3030" s="3">
        <v>0</v>
      </c>
      <c r="N3030" s="3" t="s">
        <v>7266</v>
      </c>
      <c r="O3030" s="3" t="s">
        <v>7264</v>
      </c>
      <c r="P3030" s="8">
        <v>36892</v>
      </c>
      <c r="Q3030" s="3" t="s">
        <v>20591</v>
      </c>
      <c r="R3030" s="5" t="s">
        <v>24657</v>
      </c>
      <c r="S3030" s="3" t="s">
        <v>11429</v>
      </c>
      <c r="T3030" s="3" t="s">
        <v>389</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15">
      <c r="A3031" s="3">
        <v>21762</v>
      </c>
      <c r="B3031" s="3">
        <v>3029</v>
      </c>
      <c r="C3031" s="3">
        <v>174</v>
      </c>
      <c r="D3031" s="3" t="s">
        <v>7275</v>
      </c>
      <c r="E3031" s="3" t="s">
        <v>7273</v>
      </c>
      <c r="F3031" s="3" t="s">
        <v>36</v>
      </c>
      <c r="G3031" s="3" t="s">
        <v>37</v>
      </c>
      <c r="H3031" s="3" t="s">
        <v>1479</v>
      </c>
      <c r="I3031" s="3" t="s">
        <v>39</v>
      </c>
      <c r="J3031" s="3">
        <v>117.7373</v>
      </c>
      <c r="K3031" s="3">
        <v>12239029</v>
      </c>
      <c r="L3031" s="3" t="s">
        <v>71</v>
      </c>
      <c r="M3031" s="3">
        <v>2</v>
      </c>
      <c r="N3031" s="3" t="s">
        <v>7275</v>
      </c>
      <c r="O3031" s="3" t="s">
        <v>7273</v>
      </c>
      <c r="P3031" s="3" t="s">
        <v>91</v>
      </c>
      <c r="Q3031" s="3" t="s">
        <v>11238</v>
      </c>
      <c r="R3031" s="5" t="s">
        <v>24658</v>
      </c>
      <c r="S3031" s="3" t="s">
        <v>1479</v>
      </c>
      <c r="T3031" s="3" t="s">
        <v>37</v>
      </c>
      <c r="V3031" s="3">
        <v>127</v>
      </c>
      <c r="W3031" s="3">
        <v>127</v>
      </c>
      <c r="X3031" s="3">
        <v>127</v>
      </c>
      <c r="Y3031" s="3">
        <v>3029</v>
      </c>
      <c r="Z3031" s="3" t="s">
        <v>71</v>
      </c>
      <c r="AA3031" s="3">
        <v>174</v>
      </c>
      <c r="AB3031" s="3">
        <v>98</v>
      </c>
      <c r="AC3031" s="3">
        <v>12239029</v>
      </c>
      <c r="AD3031" s="3">
        <v>5621007</v>
      </c>
      <c r="AE3031" s="3" t="s">
        <v>39</v>
      </c>
      <c r="AF3031" s="3">
        <v>5</v>
      </c>
      <c r="AG3031" s="3">
        <v>2</v>
      </c>
    </row>
    <row r="3032" spans="1:33" ht="15.75" customHeight="1" x14ac:dyDescent="0.15">
      <c r="A3032" s="3">
        <v>23570</v>
      </c>
      <c r="B3032" s="3">
        <v>3030</v>
      </c>
      <c r="C3032" s="3">
        <v>1294</v>
      </c>
      <c r="D3032" s="3" t="s">
        <v>7284</v>
      </c>
      <c r="E3032" s="3" t="s">
        <v>7282</v>
      </c>
      <c r="F3032" s="3" t="s">
        <v>657</v>
      </c>
      <c r="G3032" s="3" t="s">
        <v>246</v>
      </c>
      <c r="H3032" s="3" t="s">
        <v>3818</v>
      </c>
      <c r="I3032" s="3" t="s">
        <v>3818</v>
      </c>
      <c r="J3032" s="3">
        <v>117.7127</v>
      </c>
      <c r="K3032" s="3">
        <v>574742000</v>
      </c>
      <c r="L3032" s="3" t="s">
        <v>340</v>
      </c>
      <c r="M3032" s="3">
        <v>1</v>
      </c>
      <c r="N3032" s="3" t="s">
        <v>7284</v>
      </c>
      <c r="O3032" s="3" t="s">
        <v>7282</v>
      </c>
      <c r="P3032" s="3" t="s">
        <v>41</v>
      </c>
      <c r="Q3032" s="3" t="s">
        <v>20595</v>
      </c>
      <c r="R3032" s="5" t="s">
        <v>24659</v>
      </c>
      <c r="S3032" s="3" t="s">
        <v>3818</v>
      </c>
      <c r="T3032" s="3" t="s">
        <v>246</v>
      </c>
      <c r="V3032" s="3">
        <v>127</v>
      </c>
      <c r="W3032" s="3">
        <v>59</v>
      </c>
      <c r="X3032" s="3">
        <v>66</v>
      </c>
      <c r="Y3032" s="3">
        <v>3030</v>
      </c>
      <c r="Z3032" s="3" t="s">
        <v>340</v>
      </c>
      <c r="AA3032" s="3">
        <v>1294</v>
      </c>
      <c r="AB3032" s="3">
        <v>842</v>
      </c>
      <c r="AC3032" s="3">
        <v>574742000</v>
      </c>
      <c r="AD3032" s="3">
        <v>263991000</v>
      </c>
      <c r="AE3032" s="3" t="s">
        <v>3818</v>
      </c>
      <c r="AF3032" s="3">
        <v>6</v>
      </c>
      <c r="AG3032" s="3">
        <v>22</v>
      </c>
    </row>
    <row r="3033" spans="1:33" ht="15.75" customHeight="1" x14ac:dyDescent="0.15">
      <c r="A3033" s="3">
        <v>23883</v>
      </c>
      <c r="B3033" s="3">
        <v>3031</v>
      </c>
      <c r="C3033" s="3">
        <v>24</v>
      </c>
      <c r="D3033" s="3" t="s">
        <v>7293</v>
      </c>
      <c r="E3033" s="3" t="s">
        <v>7290</v>
      </c>
      <c r="F3033" s="3" t="s">
        <v>657</v>
      </c>
      <c r="G3033" s="3" t="s">
        <v>246</v>
      </c>
      <c r="H3033" s="3" t="s">
        <v>264</v>
      </c>
      <c r="I3033" s="3" t="s">
        <v>264</v>
      </c>
      <c r="J3033" s="3">
        <v>117.6628</v>
      </c>
      <c r="K3033" s="3">
        <v>16640093</v>
      </c>
      <c r="L3033" s="3" t="s">
        <v>122</v>
      </c>
      <c r="M3033" s="3">
        <v>1</v>
      </c>
      <c r="N3033" s="3" t="s">
        <v>7293</v>
      </c>
      <c r="O3033" s="3" t="s">
        <v>7290</v>
      </c>
      <c r="P3033" s="3" t="s">
        <v>690</v>
      </c>
      <c r="Q3033" s="3" t="s">
        <v>20597</v>
      </c>
      <c r="R3033" s="5" t="s">
        <v>24660</v>
      </c>
      <c r="S3033" s="3" t="s">
        <v>264</v>
      </c>
      <c r="T3033" s="3" t="s">
        <v>246</v>
      </c>
      <c r="V3033" s="3">
        <v>127</v>
      </c>
      <c r="W3033" s="3">
        <v>107</v>
      </c>
      <c r="X3033" s="3">
        <v>32</v>
      </c>
      <c r="Y3033" s="3">
        <v>3031</v>
      </c>
      <c r="Z3033" s="3" t="s">
        <v>122</v>
      </c>
      <c r="AA3033" s="3">
        <v>24</v>
      </c>
      <c r="AB3033" s="3">
        <v>18</v>
      </c>
      <c r="AC3033" s="3">
        <v>16640093</v>
      </c>
      <c r="AD3033" s="3">
        <v>7644895</v>
      </c>
      <c r="AE3033" s="3" t="s">
        <v>264</v>
      </c>
      <c r="AF3033" s="3">
        <v>22</v>
      </c>
      <c r="AG3033" s="3">
        <v>8</v>
      </c>
    </row>
    <row r="3034" spans="1:33" ht="15.75" customHeight="1" x14ac:dyDescent="0.15">
      <c r="A3034" s="3">
        <v>22271</v>
      </c>
      <c r="B3034" s="3">
        <v>3032</v>
      </c>
      <c r="C3034" s="3">
        <v>385</v>
      </c>
      <c r="D3034" s="3" t="s">
        <v>7301</v>
      </c>
      <c r="E3034" s="3" t="s">
        <v>7300</v>
      </c>
      <c r="F3034" s="3" t="s">
        <v>4061</v>
      </c>
      <c r="G3034" s="3" t="s">
        <v>446</v>
      </c>
      <c r="H3034" s="3" t="s">
        <v>14816</v>
      </c>
      <c r="I3034" s="3" t="s">
        <v>13681</v>
      </c>
      <c r="J3034" s="3">
        <v>117.62609999999999</v>
      </c>
      <c r="K3034" s="3">
        <v>265112638</v>
      </c>
      <c r="L3034" s="3" t="s">
        <v>356</v>
      </c>
      <c r="M3034" s="3">
        <v>2</v>
      </c>
      <c r="N3034" s="3" t="s">
        <v>7301</v>
      </c>
      <c r="O3034" s="3" t="s">
        <v>7300</v>
      </c>
      <c r="P3034" s="3" t="s">
        <v>7857</v>
      </c>
      <c r="Q3034" s="3" t="s">
        <v>20599</v>
      </c>
      <c r="R3034" s="5" t="s">
        <v>24661</v>
      </c>
      <c r="S3034" s="3" t="s">
        <v>14816</v>
      </c>
      <c r="T3034" s="3" t="s">
        <v>446</v>
      </c>
      <c r="V3034" s="3">
        <v>113</v>
      </c>
      <c r="W3034" s="3">
        <v>0</v>
      </c>
      <c r="X3034" s="3">
        <v>127</v>
      </c>
      <c r="Y3034" s="3">
        <v>3032</v>
      </c>
      <c r="Z3034" s="3" t="s">
        <v>356</v>
      </c>
      <c r="AA3034" s="3">
        <v>385</v>
      </c>
      <c r="AB3034" s="3">
        <v>255</v>
      </c>
      <c r="AC3034" s="3">
        <v>265112638</v>
      </c>
      <c r="AD3034" s="3">
        <v>121820232</v>
      </c>
      <c r="AF3034" s="3">
        <v>18</v>
      </c>
      <c r="AG3034" s="3">
        <v>86</v>
      </c>
    </row>
    <row r="3035" spans="1:33" ht="15.75" customHeight="1" x14ac:dyDescent="0.15">
      <c r="A3035" s="3">
        <v>4393</v>
      </c>
      <c r="B3035" s="3">
        <v>3033</v>
      </c>
      <c r="C3035" s="3">
        <v>48</v>
      </c>
      <c r="D3035" s="3" t="s">
        <v>7309</v>
      </c>
      <c r="E3035" s="3" t="s">
        <v>7308</v>
      </c>
      <c r="F3035" s="3" t="s">
        <v>36</v>
      </c>
      <c r="G3035" s="3" t="s">
        <v>37</v>
      </c>
      <c r="H3035" s="3" t="s">
        <v>3081</v>
      </c>
      <c r="I3035" s="3" t="s">
        <v>39</v>
      </c>
      <c r="J3035" s="3">
        <v>117.57299999999999</v>
      </c>
      <c r="K3035" s="3">
        <v>36521481</v>
      </c>
      <c r="L3035" s="3" t="s">
        <v>364</v>
      </c>
      <c r="M3035" s="3">
        <v>2</v>
      </c>
      <c r="N3035" s="3" t="s">
        <v>7309</v>
      </c>
      <c r="O3035" s="3" t="s">
        <v>7308</v>
      </c>
      <c r="P3035" s="3" t="s">
        <v>5028</v>
      </c>
      <c r="Q3035" s="3" t="s">
        <v>11187</v>
      </c>
      <c r="R3035" s="5" t="s">
        <v>24662</v>
      </c>
      <c r="S3035" s="3" t="s">
        <v>3081</v>
      </c>
      <c r="T3035" s="3" t="s">
        <v>37</v>
      </c>
      <c r="V3035" s="3">
        <v>127</v>
      </c>
      <c r="W3035" s="3">
        <v>127</v>
      </c>
      <c r="X3035" s="3">
        <v>127</v>
      </c>
      <c r="Y3035" s="3">
        <v>3033</v>
      </c>
      <c r="Z3035" s="3" t="s">
        <v>364</v>
      </c>
      <c r="AA3035" s="3">
        <v>48</v>
      </c>
      <c r="AB3035" s="3">
        <v>46</v>
      </c>
      <c r="AC3035" s="3">
        <v>36521481</v>
      </c>
      <c r="AD3035" s="3">
        <v>16785851</v>
      </c>
      <c r="AE3035" s="3" t="s">
        <v>39</v>
      </c>
      <c r="AF3035" s="3">
        <v>20</v>
      </c>
      <c r="AG3035" s="3">
        <v>2</v>
      </c>
    </row>
    <row r="3036" spans="1:33" ht="15.75" customHeight="1" x14ac:dyDescent="0.15">
      <c r="A3036" s="3">
        <v>1143</v>
      </c>
      <c r="B3036" s="3">
        <v>3034</v>
      </c>
      <c r="C3036" s="3">
        <v>267</v>
      </c>
      <c r="D3036" s="3" t="s">
        <v>7317</v>
      </c>
      <c r="E3036" s="3" t="s">
        <v>7316</v>
      </c>
      <c r="F3036" s="3" t="s">
        <v>1009</v>
      </c>
      <c r="G3036" s="3" t="s">
        <v>403</v>
      </c>
      <c r="H3036" s="3" t="s">
        <v>2724</v>
      </c>
      <c r="I3036" s="3" t="s">
        <v>203</v>
      </c>
      <c r="J3036" s="3">
        <v>117.5202</v>
      </c>
      <c r="K3036" s="3">
        <v>58172363</v>
      </c>
      <c r="L3036" s="3" t="s">
        <v>526</v>
      </c>
      <c r="M3036" s="3">
        <v>6</v>
      </c>
      <c r="N3036" s="3" t="s">
        <v>7317</v>
      </c>
      <c r="O3036" s="3" t="s">
        <v>7316</v>
      </c>
      <c r="P3036" s="3" t="s">
        <v>104</v>
      </c>
      <c r="Q3036" s="3" t="s">
        <v>20602</v>
      </c>
      <c r="R3036" s="5" t="s">
        <v>24663</v>
      </c>
      <c r="S3036" s="3" t="s">
        <v>2724</v>
      </c>
      <c r="T3036" s="3" t="s">
        <v>403</v>
      </c>
      <c r="V3036" s="3">
        <v>97</v>
      </c>
      <c r="W3036" s="3">
        <v>127</v>
      </c>
      <c r="X3036" s="3">
        <v>44</v>
      </c>
      <c r="Y3036" s="3">
        <v>3034</v>
      </c>
      <c r="Z3036" s="3" t="s">
        <v>526</v>
      </c>
      <c r="AA3036" s="3">
        <v>267</v>
      </c>
      <c r="AB3036" s="3">
        <v>181</v>
      </c>
      <c r="AC3036" s="3">
        <v>58172363</v>
      </c>
      <c r="AD3036" s="3">
        <v>26743435</v>
      </c>
      <c r="AE3036" s="3" t="s">
        <v>203</v>
      </c>
      <c r="AF3036" s="3">
        <v>19</v>
      </c>
      <c r="AG3036" s="3">
        <v>9</v>
      </c>
    </row>
    <row r="3037" spans="1:33" ht="15.75" customHeight="1" x14ac:dyDescent="0.15">
      <c r="A3037" s="3">
        <v>25876</v>
      </c>
      <c r="B3037" s="3">
        <v>3035</v>
      </c>
      <c r="C3037" s="3">
        <v>47</v>
      </c>
      <c r="D3037" s="3" t="s">
        <v>7326</v>
      </c>
      <c r="E3037" s="3" t="s">
        <v>7325</v>
      </c>
      <c r="F3037" s="3" t="s">
        <v>3877</v>
      </c>
      <c r="G3037" s="3" t="s">
        <v>731</v>
      </c>
      <c r="H3037" s="3" t="s">
        <v>14823</v>
      </c>
      <c r="I3037" s="3" t="s">
        <v>20605</v>
      </c>
      <c r="J3037" s="3">
        <v>117.49720000000001</v>
      </c>
      <c r="K3037" s="3">
        <v>21548448</v>
      </c>
      <c r="L3037" s="3" t="s">
        <v>364</v>
      </c>
      <c r="M3037" s="3">
        <v>0</v>
      </c>
      <c r="N3037" s="3" t="s">
        <v>7326</v>
      </c>
      <c r="O3037" s="3" t="s">
        <v>7325</v>
      </c>
      <c r="P3037" s="8">
        <v>27030</v>
      </c>
      <c r="Q3037" s="3" t="s">
        <v>20604</v>
      </c>
      <c r="R3037" s="5" t="s">
        <v>24664</v>
      </c>
      <c r="S3037" s="3" t="s">
        <v>14823</v>
      </c>
      <c r="T3037" s="3" t="s">
        <v>731</v>
      </c>
      <c r="V3037" s="3">
        <v>36</v>
      </c>
      <c r="W3037" s="3">
        <v>0</v>
      </c>
      <c r="X3037" s="3">
        <v>127</v>
      </c>
      <c r="Y3037" s="3">
        <v>3035</v>
      </c>
      <c r="Z3037" s="3" t="s">
        <v>364</v>
      </c>
      <c r="AA3037" s="3">
        <v>47</v>
      </c>
      <c r="AB3037" s="3">
        <v>47</v>
      </c>
      <c r="AC3037" s="3">
        <v>21548448</v>
      </c>
      <c r="AD3037" s="3">
        <v>9907460</v>
      </c>
      <c r="AF3037" s="3">
        <v>20</v>
      </c>
      <c r="AG3037" s="3">
        <v>537</v>
      </c>
    </row>
    <row r="3038" spans="1:33" ht="15.75" customHeight="1" x14ac:dyDescent="0.15">
      <c r="A3038" s="3">
        <v>4</v>
      </c>
      <c r="B3038" s="3">
        <v>3036</v>
      </c>
      <c r="C3038" s="3">
        <v>45</v>
      </c>
      <c r="D3038" s="3" t="s">
        <v>7332</v>
      </c>
      <c r="E3038" s="3" t="s">
        <v>7331</v>
      </c>
      <c r="F3038" s="3" t="s">
        <v>1072</v>
      </c>
      <c r="G3038" s="3" t="s">
        <v>575</v>
      </c>
      <c r="H3038" s="3" t="s">
        <v>9647</v>
      </c>
      <c r="I3038" s="3" t="s">
        <v>1375</v>
      </c>
      <c r="J3038" s="3">
        <v>117.4658</v>
      </c>
      <c r="K3038" s="3">
        <v>10023000</v>
      </c>
      <c r="L3038" s="3" t="s">
        <v>526</v>
      </c>
      <c r="M3038" s="3">
        <v>3</v>
      </c>
      <c r="N3038" s="3" t="s">
        <v>7332</v>
      </c>
      <c r="O3038" s="3" t="s">
        <v>7331</v>
      </c>
      <c r="P3038" s="3" t="s">
        <v>787</v>
      </c>
      <c r="Q3038" s="3" t="s">
        <v>20607</v>
      </c>
      <c r="R3038" s="5" t="s">
        <v>24665</v>
      </c>
      <c r="S3038" s="3" t="s">
        <v>9647</v>
      </c>
      <c r="T3038" s="3" t="s">
        <v>575</v>
      </c>
      <c r="V3038" s="3">
        <v>68</v>
      </c>
      <c r="W3038" s="3">
        <v>58</v>
      </c>
      <c r="X3038" s="3">
        <v>45</v>
      </c>
      <c r="Y3038" s="3">
        <v>3036</v>
      </c>
      <c r="Z3038" s="3" t="s">
        <v>526</v>
      </c>
      <c r="AA3038" s="3">
        <v>45</v>
      </c>
      <c r="AB3038" s="3">
        <v>23</v>
      </c>
      <c r="AC3038" s="3">
        <v>10023000</v>
      </c>
      <c r="AD3038" s="3">
        <v>4609000</v>
      </c>
      <c r="AE3038" s="3" t="s">
        <v>1375</v>
      </c>
      <c r="AF3038" s="3">
        <v>19</v>
      </c>
      <c r="AG3038" s="3">
        <v>23</v>
      </c>
    </row>
    <row r="3039" spans="1:33" ht="15.75" customHeight="1" x14ac:dyDescent="0.15">
      <c r="A3039" s="3">
        <v>23619</v>
      </c>
      <c r="B3039" s="3">
        <v>3037</v>
      </c>
      <c r="C3039" s="3">
        <v>73</v>
      </c>
      <c r="D3039" s="3" t="s">
        <v>7342</v>
      </c>
      <c r="E3039" s="3" t="s">
        <v>7340</v>
      </c>
      <c r="F3039" s="3" t="s">
        <v>96</v>
      </c>
      <c r="G3039" s="3" t="s">
        <v>61</v>
      </c>
      <c r="H3039" s="3" t="s">
        <v>1675</v>
      </c>
      <c r="I3039" s="3" t="s">
        <v>63</v>
      </c>
      <c r="J3039" s="3">
        <v>117.4635</v>
      </c>
      <c r="K3039" s="3">
        <v>14460454</v>
      </c>
      <c r="L3039" s="3" t="s">
        <v>215</v>
      </c>
      <c r="M3039" s="3">
        <v>1</v>
      </c>
      <c r="N3039" s="3" t="s">
        <v>7342</v>
      </c>
      <c r="O3039" s="3" t="s">
        <v>7340</v>
      </c>
      <c r="P3039" s="3" t="s">
        <v>41</v>
      </c>
      <c r="Q3039" s="3" t="s">
        <v>20609</v>
      </c>
      <c r="R3039" s="5" t="s">
        <v>24666</v>
      </c>
      <c r="S3039" s="3" t="s">
        <v>1675</v>
      </c>
      <c r="T3039" s="3" t="s">
        <v>61</v>
      </c>
      <c r="V3039" s="3">
        <v>127</v>
      </c>
      <c r="W3039" s="3">
        <v>127</v>
      </c>
      <c r="X3039" s="3">
        <v>127</v>
      </c>
      <c r="Y3039" s="3">
        <v>3037</v>
      </c>
      <c r="Z3039" s="3" t="s">
        <v>215</v>
      </c>
      <c r="AA3039" s="3">
        <v>73</v>
      </c>
      <c r="AB3039" s="3">
        <v>41</v>
      </c>
      <c r="AC3039" s="3">
        <v>14460454</v>
      </c>
      <c r="AD3039" s="3">
        <v>6649600</v>
      </c>
      <c r="AE3039" s="3" t="s">
        <v>63</v>
      </c>
      <c r="AF3039" s="3">
        <v>7</v>
      </c>
      <c r="AG3039" s="3">
        <v>3</v>
      </c>
    </row>
    <row r="3040" spans="1:33" ht="15.75" customHeight="1" x14ac:dyDescent="0.15">
      <c r="A3040" s="3">
        <v>2480</v>
      </c>
      <c r="B3040" s="3">
        <v>3038</v>
      </c>
      <c r="C3040" s="3">
        <v>105</v>
      </c>
      <c r="D3040" s="3" t="s">
        <v>7349</v>
      </c>
      <c r="E3040" s="3" t="s">
        <v>7348</v>
      </c>
      <c r="F3040" s="3" t="s">
        <v>3877</v>
      </c>
      <c r="G3040" s="3" t="s">
        <v>731</v>
      </c>
      <c r="H3040" s="3" t="s">
        <v>8857</v>
      </c>
      <c r="I3040" s="3" t="s">
        <v>9266</v>
      </c>
      <c r="J3040" s="3">
        <v>117.354</v>
      </c>
      <c r="K3040" s="3">
        <v>38865333</v>
      </c>
      <c r="L3040" s="3" t="s">
        <v>340</v>
      </c>
      <c r="M3040" s="3">
        <v>7</v>
      </c>
      <c r="N3040" s="3" t="s">
        <v>7349</v>
      </c>
      <c r="O3040" s="3" t="s">
        <v>7348</v>
      </c>
      <c r="P3040" s="3" t="s">
        <v>690</v>
      </c>
      <c r="Q3040" s="3" t="s">
        <v>20611</v>
      </c>
      <c r="R3040" s="5" t="s">
        <v>24667</v>
      </c>
      <c r="S3040" s="3" t="s">
        <v>8857</v>
      </c>
      <c r="T3040" s="3" t="s">
        <v>731</v>
      </c>
      <c r="V3040" s="3">
        <v>37</v>
      </c>
      <c r="W3040" s="3">
        <v>0</v>
      </c>
      <c r="X3040" s="3">
        <v>67</v>
      </c>
      <c r="Y3040" s="3">
        <v>3038</v>
      </c>
      <c r="Z3040" s="3" t="s">
        <v>340</v>
      </c>
      <c r="AA3040" s="3">
        <v>105</v>
      </c>
      <c r="AB3040" s="3">
        <v>54</v>
      </c>
      <c r="AC3040" s="3">
        <v>38865333</v>
      </c>
      <c r="AD3040" s="3">
        <v>17881119</v>
      </c>
      <c r="AF3040" s="3">
        <v>6</v>
      </c>
      <c r="AG3040" s="3">
        <v>107</v>
      </c>
    </row>
    <row r="3041" spans="1:33" ht="15.75" customHeight="1" x14ac:dyDescent="0.15">
      <c r="A3041" s="3">
        <v>26324</v>
      </c>
      <c r="B3041" s="3">
        <v>3039</v>
      </c>
      <c r="C3041" s="3">
        <v>900</v>
      </c>
      <c r="D3041" s="3" t="s">
        <v>7358</v>
      </c>
      <c r="E3041" s="3" t="s">
        <v>7357</v>
      </c>
      <c r="F3041" s="3" t="s">
        <v>657</v>
      </c>
      <c r="G3041" s="3" t="s">
        <v>246</v>
      </c>
      <c r="H3041" s="3" t="s">
        <v>14831</v>
      </c>
      <c r="I3041" s="3" t="s">
        <v>20615</v>
      </c>
      <c r="J3041" s="3">
        <v>117.3426</v>
      </c>
      <c r="K3041" s="3">
        <v>37515645</v>
      </c>
      <c r="L3041" s="3" t="s">
        <v>122</v>
      </c>
      <c r="M3041" s="3">
        <v>0</v>
      </c>
      <c r="N3041" s="3" t="s">
        <v>7358</v>
      </c>
      <c r="O3041" s="3" t="s">
        <v>7357</v>
      </c>
      <c r="P3041" s="8">
        <v>36892</v>
      </c>
      <c r="Q3041" s="3" t="s">
        <v>20613</v>
      </c>
      <c r="R3041" s="5" t="s">
        <v>24668</v>
      </c>
      <c r="S3041" s="3" t="s">
        <v>14831</v>
      </c>
      <c r="T3041" s="3" t="s">
        <v>246</v>
      </c>
      <c r="V3041" s="3">
        <v>127</v>
      </c>
      <c r="W3041" s="3">
        <v>0</v>
      </c>
      <c r="X3041" s="3">
        <v>33</v>
      </c>
      <c r="Y3041" s="3">
        <v>3039</v>
      </c>
      <c r="Z3041" s="3" t="s">
        <v>122</v>
      </c>
      <c r="AA3041" s="3">
        <v>900</v>
      </c>
      <c r="AB3041" s="3">
        <v>575</v>
      </c>
      <c r="AC3041" s="3">
        <v>37515645</v>
      </c>
      <c r="AD3041" s="3">
        <v>17261066</v>
      </c>
      <c r="AF3041" s="3">
        <v>22</v>
      </c>
      <c r="AG3041" s="3">
        <v>870</v>
      </c>
    </row>
    <row r="3042" spans="1:33" ht="15.75" customHeight="1" x14ac:dyDescent="0.15">
      <c r="A3042" s="3">
        <v>24153</v>
      </c>
      <c r="B3042" s="3">
        <v>3040</v>
      </c>
      <c r="C3042" s="3">
        <v>57</v>
      </c>
      <c r="D3042" s="3" t="s">
        <v>7366</v>
      </c>
      <c r="E3042" s="3" t="s">
        <v>7365</v>
      </c>
      <c r="F3042" s="3" t="s">
        <v>1620</v>
      </c>
      <c r="G3042" s="3" t="s">
        <v>412</v>
      </c>
      <c r="H3042" s="3" t="s">
        <v>14834</v>
      </c>
      <c r="I3042" s="3" t="s">
        <v>20618</v>
      </c>
      <c r="J3042" s="3">
        <v>117.16719999999999</v>
      </c>
      <c r="K3042" s="3">
        <v>9163900</v>
      </c>
      <c r="L3042" s="3" t="s">
        <v>162</v>
      </c>
      <c r="M3042" s="3">
        <v>1</v>
      </c>
      <c r="N3042" s="3" t="s">
        <v>7366</v>
      </c>
      <c r="O3042" s="3" t="s">
        <v>7365</v>
      </c>
      <c r="P3042" s="3" t="s">
        <v>381</v>
      </c>
      <c r="Q3042" s="3" t="s">
        <v>20616</v>
      </c>
      <c r="R3042" s="5" t="s">
        <v>24669</v>
      </c>
      <c r="S3042" s="3" t="s">
        <v>14834</v>
      </c>
      <c r="T3042" s="3" t="s">
        <v>412</v>
      </c>
      <c r="V3042" s="3">
        <v>127</v>
      </c>
      <c r="W3042" s="3">
        <v>0</v>
      </c>
      <c r="X3042" s="3">
        <v>127</v>
      </c>
      <c r="Y3042" s="3">
        <v>3040</v>
      </c>
      <c r="Z3042" s="3" t="s">
        <v>162</v>
      </c>
      <c r="AA3042" s="3">
        <v>57</v>
      </c>
      <c r="AB3042" s="3">
        <v>31</v>
      </c>
      <c r="AC3042" s="3">
        <v>9163900</v>
      </c>
      <c r="AD3042" s="3">
        <v>4219744</v>
      </c>
      <c r="AF3042" s="3">
        <v>8</v>
      </c>
      <c r="AG3042" s="3">
        <v>190</v>
      </c>
    </row>
    <row r="3043" spans="1:33" ht="15.75" customHeight="1" x14ac:dyDescent="0.15">
      <c r="A3043" s="3">
        <v>2992</v>
      </c>
      <c r="B3043" s="3">
        <v>3041</v>
      </c>
      <c r="C3043" s="3">
        <v>30</v>
      </c>
      <c r="D3043" s="3" t="s">
        <v>7378</v>
      </c>
      <c r="E3043" s="3" t="s">
        <v>7377</v>
      </c>
      <c r="F3043" s="3" t="s">
        <v>1438</v>
      </c>
      <c r="G3043" s="3" t="s">
        <v>495</v>
      </c>
      <c r="H3043" s="3" t="s">
        <v>2682</v>
      </c>
      <c r="I3043" s="3" t="s">
        <v>2682</v>
      </c>
      <c r="J3043" s="3">
        <v>117.1687</v>
      </c>
      <c r="K3043" s="3">
        <v>9123255</v>
      </c>
      <c r="L3043" s="3" t="s">
        <v>335</v>
      </c>
      <c r="M3043" s="3">
        <v>6</v>
      </c>
      <c r="N3043" s="3" t="s">
        <v>7378</v>
      </c>
      <c r="O3043" s="3" t="s">
        <v>7377</v>
      </c>
      <c r="P3043" s="3" t="s">
        <v>381</v>
      </c>
      <c r="Q3043" s="3" t="s">
        <v>20619</v>
      </c>
      <c r="R3043" s="5" t="s">
        <v>24670</v>
      </c>
      <c r="S3043" s="3" t="s">
        <v>2682</v>
      </c>
      <c r="T3043" s="3" t="s">
        <v>495</v>
      </c>
      <c r="V3043" s="3">
        <v>85</v>
      </c>
      <c r="W3043" s="3">
        <v>27</v>
      </c>
      <c r="X3043" s="3">
        <v>103</v>
      </c>
      <c r="Y3043" s="3">
        <v>3041</v>
      </c>
      <c r="Z3043" s="3" t="s">
        <v>335</v>
      </c>
      <c r="AA3043" s="3">
        <v>30</v>
      </c>
      <c r="AB3043" s="3">
        <v>15</v>
      </c>
      <c r="AC3043" s="3">
        <v>9123255</v>
      </c>
      <c r="AD3043" s="3">
        <v>4200999</v>
      </c>
      <c r="AE3043" s="3" t="s">
        <v>2682</v>
      </c>
      <c r="AF3043" s="3">
        <v>21</v>
      </c>
      <c r="AG3043" s="3">
        <v>79</v>
      </c>
    </row>
    <row r="3044" spans="1:33" ht="15.75" customHeight="1" x14ac:dyDescent="0.15">
      <c r="A3044" s="3">
        <v>25418</v>
      </c>
      <c r="B3044" s="3">
        <v>3042</v>
      </c>
      <c r="C3044" s="3">
        <v>110</v>
      </c>
      <c r="D3044" s="3" t="s">
        <v>7387</v>
      </c>
      <c r="E3044" s="3" t="s">
        <v>7386</v>
      </c>
      <c r="F3044" s="3" t="s">
        <v>331</v>
      </c>
      <c r="G3044" s="3" t="s">
        <v>167</v>
      </c>
      <c r="H3044" s="3" t="s">
        <v>14839</v>
      </c>
      <c r="I3044" s="3" t="s">
        <v>271</v>
      </c>
      <c r="J3044" s="3">
        <v>117.0976</v>
      </c>
      <c r="K3044" s="3">
        <v>2387748</v>
      </c>
      <c r="L3044" s="3" t="s">
        <v>101</v>
      </c>
      <c r="M3044" s="3">
        <v>0</v>
      </c>
      <c r="N3044" s="3" t="s">
        <v>7387</v>
      </c>
      <c r="O3044" s="3" t="s">
        <v>7386</v>
      </c>
      <c r="P3044" s="8">
        <v>38718</v>
      </c>
      <c r="Q3044" s="3" t="s">
        <v>20621</v>
      </c>
      <c r="R3044" s="5" t="s">
        <v>24671</v>
      </c>
      <c r="S3044" s="3" t="s">
        <v>14839</v>
      </c>
      <c r="T3044" s="3" t="s">
        <v>167</v>
      </c>
      <c r="V3044" s="3">
        <v>127</v>
      </c>
      <c r="W3044" s="3">
        <v>44</v>
      </c>
      <c r="X3044" s="3">
        <v>127</v>
      </c>
      <c r="Y3044" s="3">
        <v>3042</v>
      </c>
      <c r="Z3044" s="3" t="s">
        <v>101</v>
      </c>
      <c r="AA3044" s="3">
        <v>110</v>
      </c>
      <c r="AB3044" s="3">
        <v>50</v>
      </c>
      <c r="AC3044" s="3">
        <v>2387748</v>
      </c>
      <c r="AD3044" s="3">
        <v>1099850</v>
      </c>
      <c r="AE3044" s="3" t="s">
        <v>271</v>
      </c>
      <c r="AF3044" s="3">
        <v>10</v>
      </c>
      <c r="AG3044" s="3">
        <v>7</v>
      </c>
    </row>
    <row r="3045" spans="1:33" ht="15.75" customHeight="1" x14ac:dyDescent="0.15">
      <c r="A3045" s="3">
        <v>19389</v>
      </c>
      <c r="B3045" s="3">
        <v>3043</v>
      </c>
      <c r="C3045" s="3">
        <v>14</v>
      </c>
      <c r="D3045" s="3" t="s">
        <v>7395</v>
      </c>
      <c r="E3045" s="3" t="s">
        <v>7394</v>
      </c>
      <c r="F3045" s="3" t="s">
        <v>331</v>
      </c>
      <c r="G3045" s="3" t="s">
        <v>167</v>
      </c>
      <c r="H3045" s="3" t="s">
        <v>9746</v>
      </c>
      <c r="I3045" s="3" t="s">
        <v>182</v>
      </c>
      <c r="J3045" s="3">
        <v>117.0077</v>
      </c>
      <c r="K3045" s="3">
        <v>9990593</v>
      </c>
      <c r="L3045" s="3" t="s">
        <v>364</v>
      </c>
      <c r="M3045" s="3">
        <v>3</v>
      </c>
      <c r="N3045" s="3" t="s">
        <v>7395</v>
      </c>
      <c r="O3045" s="3" t="s">
        <v>7394</v>
      </c>
      <c r="P3045" s="3" t="s">
        <v>179</v>
      </c>
      <c r="Q3045" s="3" t="s">
        <v>20623</v>
      </c>
      <c r="R3045" s="5" t="s">
        <v>24672</v>
      </c>
      <c r="S3045" s="3" t="s">
        <v>9746</v>
      </c>
      <c r="T3045" s="3" t="s">
        <v>167</v>
      </c>
      <c r="V3045" s="3">
        <v>127</v>
      </c>
      <c r="W3045" s="3">
        <v>0</v>
      </c>
      <c r="X3045" s="3">
        <v>127</v>
      </c>
      <c r="Y3045" s="3">
        <v>3043</v>
      </c>
      <c r="Z3045" s="3" t="s">
        <v>364</v>
      </c>
      <c r="AA3045" s="3">
        <v>14</v>
      </c>
      <c r="AB3045" s="3">
        <v>9</v>
      </c>
      <c r="AC3045" s="3">
        <v>9990593</v>
      </c>
      <c r="AD3045" s="3">
        <v>4603796</v>
      </c>
      <c r="AF3045" s="3">
        <v>20</v>
      </c>
      <c r="AG3045" s="3">
        <v>576</v>
      </c>
    </row>
    <row r="3046" spans="1:33" ht="15.75" customHeight="1" x14ac:dyDescent="0.15">
      <c r="A3046" s="3">
        <v>21922</v>
      </c>
      <c r="B3046" s="3">
        <v>3044</v>
      </c>
      <c r="C3046" s="3">
        <v>20</v>
      </c>
      <c r="D3046" s="3" t="s">
        <v>7404</v>
      </c>
      <c r="E3046" s="3" t="s">
        <v>7402</v>
      </c>
      <c r="F3046" s="3" t="s">
        <v>36</v>
      </c>
      <c r="G3046" s="3" t="s">
        <v>37</v>
      </c>
      <c r="H3046" s="3" t="s">
        <v>2586</v>
      </c>
      <c r="I3046" s="3" t="s">
        <v>39</v>
      </c>
      <c r="J3046" s="3">
        <v>116.99420000000001</v>
      </c>
      <c r="K3046" s="3">
        <v>3904359</v>
      </c>
      <c r="L3046" s="3" t="s">
        <v>526</v>
      </c>
      <c r="M3046" s="3">
        <v>1</v>
      </c>
      <c r="N3046" s="3" t="s">
        <v>7404</v>
      </c>
      <c r="O3046" s="3" t="s">
        <v>7402</v>
      </c>
      <c r="P3046" s="3" t="s">
        <v>388</v>
      </c>
      <c r="Q3046" s="3" t="s">
        <v>11495</v>
      </c>
      <c r="R3046" s="5" t="s">
        <v>24673</v>
      </c>
      <c r="S3046" s="3" t="s">
        <v>2586</v>
      </c>
      <c r="T3046" s="3" t="s">
        <v>37</v>
      </c>
      <c r="V3046" s="3">
        <v>127</v>
      </c>
      <c r="W3046" s="3">
        <v>127</v>
      </c>
      <c r="X3046" s="3">
        <v>46</v>
      </c>
      <c r="Y3046" s="3">
        <v>3044</v>
      </c>
      <c r="Z3046" s="3" t="s">
        <v>526</v>
      </c>
      <c r="AA3046" s="3">
        <v>20</v>
      </c>
      <c r="AB3046" s="3">
        <v>2</v>
      </c>
      <c r="AC3046" s="3">
        <v>3904359</v>
      </c>
      <c r="AD3046" s="3">
        <v>1799292</v>
      </c>
      <c r="AE3046" s="3" t="s">
        <v>39</v>
      </c>
      <c r="AF3046" s="3">
        <v>19</v>
      </c>
      <c r="AG3046" s="3">
        <v>2</v>
      </c>
    </row>
    <row r="3047" spans="1:33" ht="15.75" customHeight="1" x14ac:dyDescent="0.15">
      <c r="A3047" s="3">
        <v>3089</v>
      </c>
      <c r="B3047" s="3">
        <v>3045</v>
      </c>
      <c r="C3047" s="3">
        <v>17</v>
      </c>
      <c r="D3047" s="3" t="s">
        <v>7411</v>
      </c>
      <c r="E3047" s="3" t="s">
        <v>7410</v>
      </c>
      <c r="F3047" s="3" t="s">
        <v>1438</v>
      </c>
      <c r="G3047" s="3" t="s">
        <v>495</v>
      </c>
      <c r="H3047" s="3" t="s">
        <v>5419</v>
      </c>
      <c r="I3047" s="3" t="s">
        <v>1709</v>
      </c>
      <c r="J3047" s="3">
        <v>116.9348</v>
      </c>
      <c r="K3047" s="3">
        <v>8280027</v>
      </c>
      <c r="L3047" s="3" t="s">
        <v>40</v>
      </c>
      <c r="M3047" s="3">
        <v>5</v>
      </c>
      <c r="N3047" s="3" t="s">
        <v>7411</v>
      </c>
      <c r="O3047" s="3" t="s">
        <v>7410</v>
      </c>
      <c r="P3047" s="3" t="s">
        <v>4472</v>
      </c>
      <c r="Q3047" s="3" t="s">
        <v>20626</v>
      </c>
      <c r="R3047" s="5" t="s">
        <v>24674</v>
      </c>
      <c r="S3047" s="3" t="s">
        <v>5419</v>
      </c>
      <c r="T3047" s="3" t="s">
        <v>495</v>
      </c>
      <c r="V3047" s="3">
        <v>86</v>
      </c>
      <c r="W3047" s="3">
        <v>23</v>
      </c>
      <c r="X3047" s="3">
        <v>127</v>
      </c>
      <c r="Y3047" s="3">
        <v>3045</v>
      </c>
      <c r="Z3047" s="3" t="s">
        <v>40</v>
      </c>
      <c r="AA3047" s="3">
        <v>17</v>
      </c>
      <c r="AB3047" s="3">
        <v>12</v>
      </c>
      <c r="AC3047" s="3">
        <v>8280027</v>
      </c>
      <c r="AD3047" s="3">
        <v>3816828</v>
      </c>
      <c r="AE3047" s="3" t="s">
        <v>1709</v>
      </c>
      <c r="AF3047" s="3">
        <v>4</v>
      </c>
      <c r="AG3047" s="3">
        <v>19</v>
      </c>
    </row>
    <row r="3048" spans="1:33" ht="15.75" customHeight="1" x14ac:dyDescent="0.15">
      <c r="A3048" s="3">
        <v>6019</v>
      </c>
      <c r="B3048" s="3">
        <v>3046</v>
      </c>
      <c r="C3048" s="3">
        <v>25</v>
      </c>
      <c r="D3048" s="3" t="s">
        <v>7417</v>
      </c>
      <c r="E3048" s="3" t="s">
        <v>7416</v>
      </c>
      <c r="F3048" s="3" t="s">
        <v>331</v>
      </c>
      <c r="G3048" s="3" t="s">
        <v>167</v>
      </c>
      <c r="H3048" s="3" t="s">
        <v>2237</v>
      </c>
      <c r="I3048" s="3" t="s">
        <v>2088</v>
      </c>
      <c r="J3048" s="3">
        <v>116.87260000000001</v>
      </c>
      <c r="K3048" s="3">
        <v>13263204</v>
      </c>
      <c r="L3048" s="3" t="s">
        <v>101</v>
      </c>
      <c r="M3048" s="3">
        <v>3</v>
      </c>
      <c r="N3048" s="3" t="s">
        <v>7417</v>
      </c>
      <c r="O3048" s="3" t="s">
        <v>7416</v>
      </c>
      <c r="P3048" s="3" t="s">
        <v>2080</v>
      </c>
      <c r="Q3048" s="3" t="s">
        <v>20628</v>
      </c>
      <c r="R3048" s="5" t="s">
        <v>24675</v>
      </c>
      <c r="S3048" s="3" t="s">
        <v>2237</v>
      </c>
      <c r="T3048" s="3" t="s">
        <v>167</v>
      </c>
      <c r="V3048" s="3">
        <v>127</v>
      </c>
      <c r="W3048" s="3">
        <v>35</v>
      </c>
      <c r="X3048" s="3">
        <v>127</v>
      </c>
      <c r="Y3048" s="3">
        <v>3046</v>
      </c>
      <c r="Z3048" s="3" t="s">
        <v>101</v>
      </c>
      <c r="AA3048" s="3">
        <v>25</v>
      </c>
      <c r="AB3048" s="3">
        <v>26</v>
      </c>
      <c r="AC3048" s="3">
        <v>13263204</v>
      </c>
      <c r="AD3048" s="3">
        <v>6115667</v>
      </c>
      <c r="AE3048" s="3" t="s">
        <v>2088</v>
      </c>
      <c r="AF3048" s="3">
        <v>10</v>
      </c>
      <c r="AG3048" s="3">
        <v>68</v>
      </c>
    </row>
    <row r="3049" spans="1:33" ht="15.75" customHeight="1" x14ac:dyDescent="0.15">
      <c r="A3049" s="3">
        <v>25585</v>
      </c>
      <c r="B3049" s="3">
        <v>3047</v>
      </c>
      <c r="C3049" s="3">
        <v>110</v>
      </c>
      <c r="D3049" s="3" t="s">
        <v>7424</v>
      </c>
      <c r="E3049" s="3" t="s">
        <v>7422</v>
      </c>
      <c r="F3049" s="3" t="s">
        <v>1620</v>
      </c>
      <c r="G3049" s="3" t="s">
        <v>412</v>
      </c>
      <c r="H3049" s="3" t="s">
        <v>742</v>
      </c>
      <c r="I3049" s="3" t="s">
        <v>742</v>
      </c>
      <c r="J3049" s="3">
        <v>116.76730000000001</v>
      </c>
      <c r="K3049" s="3">
        <v>8778248</v>
      </c>
      <c r="L3049" s="3" t="s">
        <v>538</v>
      </c>
      <c r="M3049" s="3">
        <v>0</v>
      </c>
      <c r="N3049" s="3" t="s">
        <v>7424</v>
      </c>
      <c r="O3049" s="3" t="s">
        <v>7422</v>
      </c>
      <c r="P3049" s="8">
        <v>35065</v>
      </c>
      <c r="Q3049" s="3" t="s">
        <v>20630</v>
      </c>
      <c r="R3049" s="5" t="s">
        <v>24676</v>
      </c>
      <c r="S3049" s="3" t="s">
        <v>742</v>
      </c>
      <c r="T3049" s="3" t="s">
        <v>412</v>
      </c>
      <c r="V3049" s="3">
        <v>127</v>
      </c>
      <c r="W3049" s="3">
        <v>127</v>
      </c>
      <c r="X3049" s="3">
        <v>96</v>
      </c>
      <c r="Y3049" s="3">
        <v>3047</v>
      </c>
      <c r="Z3049" s="3" t="s">
        <v>538</v>
      </c>
      <c r="AA3049" s="3">
        <v>110</v>
      </c>
      <c r="AB3049" s="3">
        <v>49</v>
      </c>
      <c r="AC3049" s="3">
        <v>8778248</v>
      </c>
      <c r="AD3049" s="3">
        <v>4049618</v>
      </c>
      <c r="AE3049" s="3" t="s">
        <v>742</v>
      </c>
      <c r="AF3049" s="3">
        <v>3</v>
      </c>
      <c r="AG3049" s="3">
        <v>17</v>
      </c>
    </row>
    <row r="3050" spans="1:33" ht="15.75" customHeight="1" x14ac:dyDescent="0.15">
      <c r="A3050" s="3">
        <v>26016</v>
      </c>
      <c r="B3050" s="3">
        <v>3048</v>
      </c>
      <c r="C3050" s="3">
        <v>44</v>
      </c>
      <c r="D3050" s="5" t="s">
        <v>7431</v>
      </c>
      <c r="E3050" s="3" t="s">
        <v>7430</v>
      </c>
      <c r="F3050" s="3" t="s">
        <v>3877</v>
      </c>
      <c r="G3050" s="3" t="s">
        <v>731</v>
      </c>
      <c r="H3050" s="3" t="s">
        <v>14849</v>
      </c>
      <c r="I3050" s="3" t="s">
        <v>20605</v>
      </c>
      <c r="J3050" s="3">
        <v>116.7276</v>
      </c>
      <c r="K3050" s="3">
        <v>9727929</v>
      </c>
      <c r="L3050" s="3" t="s">
        <v>356</v>
      </c>
      <c r="M3050" s="3">
        <v>0</v>
      </c>
      <c r="N3050" s="5" t="s">
        <v>7431</v>
      </c>
      <c r="O3050" s="3" t="s">
        <v>7430</v>
      </c>
      <c r="P3050" s="8">
        <v>36161</v>
      </c>
      <c r="Q3050" s="3" t="s">
        <v>20633</v>
      </c>
      <c r="R3050" s="5" t="s">
        <v>24677</v>
      </c>
      <c r="S3050" s="3" t="s">
        <v>14849</v>
      </c>
      <c r="T3050" s="3" t="s">
        <v>731</v>
      </c>
      <c r="V3050" s="3">
        <v>38</v>
      </c>
      <c r="W3050" s="3">
        <v>0</v>
      </c>
      <c r="X3050" s="3">
        <v>127</v>
      </c>
      <c r="Y3050" s="3">
        <v>3048</v>
      </c>
      <c r="Z3050" s="3" t="s">
        <v>356</v>
      </c>
      <c r="AA3050" s="3">
        <v>44</v>
      </c>
      <c r="AB3050" s="3">
        <v>24</v>
      </c>
      <c r="AC3050" s="3">
        <v>9727929</v>
      </c>
      <c r="AD3050" s="3">
        <v>4488552</v>
      </c>
      <c r="AF3050" s="3">
        <v>18</v>
      </c>
      <c r="AG3050" s="3">
        <v>537</v>
      </c>
    </row>
    <row r="3051" spans="1:33" ht="15.75" customHeight="1" x14ac:dyDescent="0.15">
      <c r="A3051" s="3">
        <v>2122</v>
      </c>
      <c r="B3051" s="3">
        <v>3049</v>
      </c>
      <c r="C3051" s="3">
        <v>60</v>
      </c>
      <c r="D3051" s="3" t="s">
        <v>7440</v>
      </c>
      <c r="E3051" s="3" t="s">
        <v>7438</v>
      </c>
      <c r="F3051" s="3" t="s">
        <v>657</v>
      </c>
      <c r="G3051" s="3" t="s">
        <v>246</v>
      </c>
      <c r="H3051" s="3" t="s">
        <v>3818</v>
      </c>
      <c r="I3051" s="3" t="s">
        <v>3818</v>
      </c>
      <c r="J3051" s="3">
        <v>116.62479999999999</v>
      </c>
      <c r="K3051" s="3">
        <v>18127195</v>
      </c>
      <c r="L3051" s="3" t="s">
        <v>86</v>
      </c>
      <c r="M3051" s="3">
        <v>4</v>
      </c>
      <c r="N3051" s="3" t="s">
        <v>7440</v>
      </c>
      <c r="O3051" s="3" t="s">
        <v>7438</v>
      </c>
      <c r="P3051" s="3" t="s">
        <v>3926</v>
      </c>
      <c r="Q3051" s="3" t="s">
        <v>20635</v>
      </c>
      <c r="R3051" s="5" t="s">
        <v>24678</v>
      </c>
      <c r="S3051" s="3" t="s">
        <v>3818</v>
      </c>
      <c r="T3051" s="3" t="s">
        <v>246</v>
      </c>
      <c r="V3051" s="3">
        <v>127</v>
      </c>
      <c r="W3051" s="3">
        <v>60</v>
      </c>
      <c r="X3051" s="3">
        <v>79</v>
      </c>
      <c r="Y3051" s="3">
        <v>3049</v>
      </c>
      <c r="Z3051" s="3" t="s">
        <v>86</v>
      </c>
      <c r="AA3051" s="3">
        <v>60</v>
      </c>
      <c r="AB3051" s="3">
        <v>40</v>
      </c>
      <c r="AC3051" s="3">
        <v>18127195</v>
      </c>
      <c r="AD3051" s="3">
        <v>8368013</v>
      </c>
      <c r="AE3051" s="3" t="s">
        <v>3818</v>
      </c>
      <c r="AF3051" s="3">
        <v>16</v>
      </c>
      <c r="AG3051" s="3">
        <v>22</v>
      </c>
    </row>
    <row r="3052" spans="1:33" ht="15.75" customHeight="1" x14ac:dyDescent="0.15">
      <c r="A3052" s="3">
        <v>19803</v>
      </c>
      <c r="B3052" s="3">
        <v>3050</v>
      </c>
      <c r="C3052" s="3">
        <v>25</v>
      </c>
      <c r="D3052" s="3" t="s">
        <v>7451</v>
      </c>
      <c r="E3052" s="3" t="s">
        <v>7447</v>
      </c>
      <c r="F3052" s="3" t="s">
        <v>657</v>
      </c>
      <c r="G3052" s="3" t="s">
        <v>246</v>
      </c>
      <c r="H3052" s="3" t="s">
        <v>240</v>
      </c>
      <c r="I3052" s="3" t="s">
        <v>240</v>
      </c>
      <c r="J3052" s="3">
        <v>116.5501</v>
      </c>
      <c r="K3052" s="3">
        <v>14927877</v>
      </c>
      <c r="L3052" s="3" t="s">
        <v>40</v>
      </c>
      <c r="M3052" s="3">
        <v>3</v>
      </c>
      <c r="N3052" s="3" t="s">
        <v>7451</v>
      </c>
      <c r="O3052" s="3" t="s">
        <v>7447</v>
      </c>
      <c r="P3052" s="3" t="s">
        <v>987</v>
      </c>
      <c r="Q3052" s="3" t="s">
        <v>20637</v>
      </c>
      <c r="R3052" s="5" t="s">
        <v>24679</v>
      </c>
      <c r="S3052" s="3" t="s">
        <v>240</v>
      </c>
      <c r="T3052" s="3" t="s">
        <v>246</v>
      </c>
      <c r="V3052" s="3">
        <v>127</v>
      </c>
      <c r="W3052" s="3">
        <v>69</v>
      </c>
      <c r="X3052" s="3">
        <v>127</v>
      </c>
      <c r="Y3052" s="3">
        <v>3050</v>
      </c>
      <c r="Z3052" s="3" t="s">
        <v>40</v>
      </c>
      <c r="AA3052" s="3">
        <v>25</v>
      </c>
      <c r="AB3052" s="3">
        <v>12</v>
      </c>
      <c r="AC3052" s="3">
        <v>14927877</v>
      </c>
      <c r="AD3052" s="3">
        <v>6893498</v>
      </c>
      <c r="AE3052" s="3" t="s">
        <v>240</v>
      </c>
      <c r="AF3052" s="3">
        <v>4</v>
      </c>
      <c r="AG3052" s="3">
        <v>18</v>
      </c>
    </row>
    <row r="3053" spans="1:33" ht="15.75" customHeight="1" x14ac:dyDescent="0.15">
      <c r="A3053" s="3">
        <v>26618</v>
      </c>
      <c r="B3053" s="3">
        <v>3051</v>
      </c>
      <c r="C3053" s="3">
        <v>34</v>
      </c>
      <c r="D3053" s="3" t="s">
        <v>7460</v>
      </c>
      <c r="E3053" s="3" t="s">
        <v>7459</v>
      </c>
      <c r="F3053" s="3" t="s">
        <v>210</v>
      </c>
      <c r="G3053" s="3" t="s">
        <v>114</v>
      </c>
      <c r="H3053" s="3" t="s">
        <v>11778</v>
      </c>
      <c r="I3053" s="3" t="s">
        <v>116</v>
      </c>
      <c r="J3053" s="3">
        <v>116.503</v>
      </c>
      <c r="K3053" s="3">
        <v>40730169</v>
      </c>
      <c r="L3053" s="3" t="s">
        <v>340</v>
      </c>
      <c r="M3053" s="3">
        <v>0</v>
      </c>
      <c r="N3053" s="3" t="s">
        <v>7460</v>
      </c>
      <c r="O3053" s="3" t="s">
        <v>7459</v>
      </c>
      <c r="P3053" s="8">
        <v>36526</v>
      </c>
      <c r="Q3053" s="3" t="s">
        <v>20639</v>
      </c>
      <c r="R3053" s="5" t="s">
        <v>24680</v>
      </c>
      <c r="S3053" s="3" t="s">
        <v>11778</v>
      </c>
      <c r="T3053" s="3" t="s">
        <v>114</v>
      </c>
      <c r="V3053" s="3">
        <v>62</v>
      </c>
      <c r="W3053" s="3">
        <v>54</v>
      </c>
      <c r="X3053" s="3">
        <v>68</v>
      </c>
      <c r="Y3053" s="3">
        <v>3051</v>
      </c>
      <c r="Z3053" s="3" t="s">
        <v>340</v>
      </c>
      <c r="AA3053" s="3">
        <v>34</v>
      </c>
      <c r="AB3053" s="3">
        <v>16</v>
      </c>
      <c r="AC3053" s="3">
        <v>40730169</v>
      </c>
      <c r="AD3053" s="3">
        <v>18812749</v>
      </c>
      <c r="AE3053" s="3" t="s">
        <v>116</v>
      </c>
      <c r="AF3053" s="3">
        <v>6</v>
      </c>
      <c r="AG3053" s="3">
        <v>46</v>
      </c>
    </row>
    <row r="3054" spans="1:33" ht="15.75" customHeight="1" x14ac:dyDescent="0.15">
      <c r="A3054" s="3">
        <v>25987</v>
      </c>
      <c r="B3054" s="3">
        <v>3052</v>
      </c>
      <c r="C3054" s="3">
        <v>6</v>
      </c>
      <c r="D3054" s="3" t="s">
        <v>7468</v>
      </c>
      <c r="E3054" s="3" t="s">
        <v>7465</v>
      </c>
      <c r="F3054" s="3" t="s">
        <v>331</v>
      </c>
      <c r="G3054" s="3" t="s">
        <v>167</v>
      </c>
      <c r="H3054" s="3" t="s">
        <v>2237</v>
      </c>
      <c r="I3054" s="3" t="s">
        <v>2088</v>
      </c>
      <c r="J3054" s="3">
        <v>116.4663</v>
      </c>
      <c r="K3054" s="3">
        <v>4050402</v>
      </c>
      <c r="L3054" s="3" t="s">
        <v>71</v>
      </c>
      <c r="M3054" s="3">
        <v>0</v>
      </c>
      <c r="N3054" s="3" t="s">
        <v>7468</v>
      </c>
      <c r="O3054" s="3" t="s">
        <v>7465</v>
      </c>
      <c r="P3054" s="8">
        <v>38353</v>
      </c>
      <c r="Q3054" s="3" t="s">
        <v>20641</v>
      </c>
      <c r="R3054" s="5" t="s">
        <v>24681</v>
      </c>
      <c r="S3054" s="3" t="s">
        <v>2237</v>
      </c>
      <c r="T3054" s="3" t="s">
        <v>167</v>
      </c>
      <c r="V3054" s="3">
        <v>127</v>
      </c>
      <c r="W3054" s="3">
        <v>36</v>
      </c>
      <c r="X3054" s="3">
        <v>127</v>
      </c>
      <c r="Y3054" s="3">
        <v>3052</v>
      </c>
      <c r="Z3054" s="3" t="s">
        <v>71</v>
      </c>
      <c r="AA3054" s="3">
        <v>6</v>
      </c>
      <c r="AB3054" s="3">
        <v>2</v>
      </c>
      <c r="AC3054" s="3">
        <v>4050402</v>
      </c>
      <c r="AD3054" s="3">
        <v>1871147</v>
      </c>
      <c r="AE3054" s="3" t="s">
        <v>2088</v>
      </c>
      <c r="AF3054" s="3">
        <v>5</v>
      </c>
      <c r="AG3054" s="3">
        <v>68</v>
      </c>
    </row>
    <row r="3055" spans="1:33" ht="15.75" customHeight="1" x14ac:dyDescent="0.15">
      <c r="A3055" s="3">
        <v>21702</v>
      </c>
      <c r="B3055" s="3">
        <v>3053</v>
      </c>
      <c r="C3055" s="3">
        <v>25</v>
      </c>
      <c r="D3055" s="3" t="s">
        <v>7480</v>
      </c>
      <c r="E3055" s="3" t="s">
        <v>7476</v>
      </c>
      <c r="F3055" s="3" t="s">
        <v>4061</v>
      </c>
      <c r="G3055" s="3" t="s">
        <v>446</v>
      </c>
      <c r="H3055" s="3" t="s">
        <v>2435</v>
      </c>
      <c r="I3055" s="3" t="s">
        <v>2435</v>
      </c>
      <c r="J3055" s="3">
        <v>116.438</v>
      </c>
      <c r="K3055" s="3">
        <v>3321330</v>
      </c>
      <c r="L3055" s="3" t="s">
        <v>71</v>
      </c>
      <c r="M3055" s="3">
        <v>2</v>
      </c>
      <c r="N3055" s="3" t="s">
        <v>7480</v>
      </c>
      <c r="O3055" s="3" t="s">
        <v>7476</v>
      </c>
      <c r="P3055" s="3" t="s">
        <v>787</v>
      </c>
      <c r="Q3055" s="3" t="s">
        <v>20643</v>
      </c>
      <c r="R3055" s="5" t="s">
        <v>24682</v>
      </c>
      <c r="S3055" s="3" t="s">
        <v>2435</v>
      </c>
      <c r="T3055" s="3" t="s">
        <v>446</v>
      </c>
      <c r="V3055" s="3">
        <v>114</v>
      </c>
      <c r="W3055" s="3">
        <v>108</v>
      </c>
      <c r="X3055" s="3">
        <v>127</v>
      </c>
      <c r="Y3055" s="3">
        <v>3053</v>
      </c>
      <c r="Z3055" s="3" t="s">
        <v>71</v>
      </c>
      <c r="AA3055" s="3">
        <v>25</v>
      </c>
      <c r="AB3055" s="3">
        <v>8</v>
      </c>
      <c r="AC3055" s="3">
        <v>3321330</v>
      </c>
      <c r="AD3055" s="3">
        <v>1534541</v>
      </c>
      <c r="AE3055" s="3" t="s">
        <v>2435</v>
      </c>
      <c r="AF3055" s="3">
        <v>5</v>
      </c>
      <c r="AG3055" s="3">
        <v>29</v>
      </c>
    </row>
    <row r="3056" spans="1:33" ht="15.75" customHeight="1" x14ac:dyDescent="0.15">
      <c r="A3056" s="3">
        <v>22930</v>
      </c>
      <c r="B3056" s="3">
        <v>3054</v>
      </c>
      <c r="C3056" s="3">
        <v>33</v>
      </c>
      <c r="D3056" s="3" t="s">
        <v>4356</v>
      </c>
      <c r="E3056" s="3" t="s">
        <v>7485</v>
      </c>
      <c r="F3056" s="3" t="s">
        <v>36</v>
      </c>
      <c r="G3056" s="3" t="s">
        <v>37</v>
      </c>
      <c r="H3056" s="3" t="s">
        <v>828</v>
      </c>
      <c r="I3056" s="3" t="s">
        <v>89</v>
      </c>
      <c r="J3056" s="3">
        <v>116.42310000000001</v>
      </c>
      <c r="K3056" s="3">
        <v>33026032</v>
      </c>
      <c r="L3056" s="3" t="s">
        <v>71</v>
      </c>
      <c r="M3056" s="3">
        <v>1</v>
      </c>
      <c r="N3056" s="3" t="s">
        <v>4356</v>
      </c>
      <c r="O3056" s="3" t="s">
        <v>7485</v>
      </c>
      <c r="P3056" s="3" t="s">
        <v>91</v>
      </c>
      <c r="Q3056" s="3" t="s">
        <v>4359</v>
      </c>
      <c r="R3056" s="5" t="s">
        <v>24683</v>
      </c>
      <c r="S3056" s="3" t="s">
        <v>828</v>
      </c>
      <c r="T3056" s="3" t="s">
        <v>37</v>
      </c>
      <c r="V3056" s="3">
        <v>127</v>
      </c>
      <c r="W3056" s="3">
        <v>115</v>
      </c>
      <c r="X3056" s="3">
        <v>127</v>
      </c>
      <c r="Y3056" s="3">
        <v>3054</v>
      </c>
      <c r="Z3056" s="3" t="s">
        <v>71</v>
      </c>
      <c r="AA3056" s="3">
        <v>33</v>
      </c>
      <c r="AB3056" s="3">
        <v>13</v>
      </c>
      <c r="AC3056" s="3">
        <v>33026032</v>
      </c>
      <c r="AD3056" s="3">
        <v>15259938</v>
      </c>
      <c r="AE3056" s="3" t="s">
        <v>89</v>
      </c>
      <c r="AF3056" s="3">
        <v>5</v>
      </c>
      <c r="AG3056" s="3">
        <v>4</v>
      </c>
    </row>
    <row r="3057" spans="1:33" ht="15.75" customHeight="1" x14ac:dyDescent="0.15">
      <c r="A3057" s="3">
        <v>19631</v>
      </c>
      <c r="B3057" s="3">
        <v>3055</v>
      </c>
      <c r="C3057" s="3">
        <v>56</v>
      </c>
      <c r="D3057" s="3" t="s">
        <v>7495</v>
      </c>
      <c r="E3057" s="3" t="s">
        <v>7494</v>
      </c>
      <c r="F3057" s="3" t="s">
        <v>657</v>
      </c>
      <c r="G3057" s="3" t="s">
        <v>246</v>
      </c>
      <c r="H3057" s="3" t="s">
        <v>12911</v>
      </c>
      <c r="I3057" s="3" t="s">
        <v>240</v>
      </c>
      <c r="J3057" s="3">
        <v>116.3942</v>
      </c>
      <c r="K3057" s="3">
        <v>4437363</v>
      </c>
      <c r="L3057" s="3" t="s">
        <v>215</v>
      </c>
      <c r="M3057" s="3">
        <v>3</v>
      </c>
      <c r="N3057" s="3" t="s">
        <v>7495</v>
      </c>
      <c r="O3057" s="3" t="s">
        <v>7494</v>
      </c>
      <c r="P3057" s="3" t="s">
        <v>1000</v>
      </c>
      <c r="Q3057" s="3" t="s">
        <v>20647</v>
      </c>
      <c r="R3057" s="5" t="s">
        <v>24684</v>
      </c>
      <c r="S3057" s="3" t="s">
        <v>12911</v>
      </c>
      <c r="T3057" s="3" t="s">
        <v>246</v>
      </c>
      <c r="V3057" s="3">
        <v>127</v>
      </c>
      <c r="W3057" s="3">
        <v>70</v>
      </c>
      <c r="X3057" s="3">
        <v>127</v>
      </c>
      <c r="Y3057" s="3">
        <v>3055</v>
      </c>
      <c r="Z3057" s="3" t="s">
        <v>215</v>
      </c>
      <c r="AA3057" s="3">
        <v>56</v>
      </c>
      <c r="AB3057" s="3">
        <v>29</v>
      </c>
      <c r="AC3057" s="3">
        <v>4437363</v>
      </c>
      <c r="AD3057" s="3">
        <v>2050592</v>
      </c>
      <c r="AE3057" s="3" t="s">
        <v>240</v>
      </c>
      <c r="AF3057" s="3">
        <v>7</v>
      </c>
      <c r="AG3057" s="3">
        <v>18</v>
      </c>
    </row>
    <row r="3058" spans="1:33" ht="15.75" customHeight="1" x14ac:dyDescent="0.15">
      <c r="A3058" s="3">
        <v>23847</v>
      </c>
      <c r="B3058" s="3">
        <v>3056</v>
      </c>
      <c r="C3058" s="3">
        <v>123</v>
      </c>
      <c r="D3058" s="3" t="s">
        <v>7505</v>
      </c>
      <c r="E3058" s="3" t="s">
        <v>7504</v>
      </c>
      <c r="F3058" s="3" t="s">
        <v>475</v>
      </c>
      <c r="G3058" s="3" t="s">
        <v>277</v>
      </c>
      <c r="H3058" s="3" t="s">
        <v>475</v>
      </c>
      <c r="I3058" s="3" t="s">
        <v>203</v>
      </c>
      <c r="J3058" s="3">
        <v>116.36799999999999</v>
      </c>
      <c r="K3058" s="3">
        <v>79260659</v>
      </c>
      <c r="L3058" s="3" t="s">
        <v>478</v>
      </c>
      <c r="M3058" s="3">
        <v>5</v>
      </c>
      <c r="N3058" s="3" t="s">
        <v>7505</v>
      </c>
      <c r="O3058" s="3" t="s">
        <v>7504</v>
      </c>
      <c r="P3058" s="3" t="s">
        <v>690</v>
      </c>
      <c r="Q3058" s="3" t="s">
        <v>8109</v>
      </c>
      <c r="R3058" s="5" t="s">
        <v>24685</v>
      </c>
      <c r="S3058" s="3" t="s">
        <v>475</v>
      </c>
      <c r="T3058" s="3" t="s">
        <v>277</v>
      </c>
      <c r="V3058" s="3">
        <v>127</v>
      </c>
      <c r="W3058" s="3">
        <v>127</v>
      </c>
      <c r="X3058" s="3">
        <v>90</v>
      </c>
      <c r="Y3058" s="3">
        <v>3056</v>
      </c>
      <c r="Z3058" s="3" t="s">
        <v>478</v>
      </c>
      <c r="AA3058" s="3">
        <v>123</v>
      </c>
      <c r="AB3058" s="3">
        <v>52</v>
      </c>
      <c r="AC3058" s="3">
        <v>79260659</v>
      </c>
      <c r="AD3058" s="3">
        <v>36632347</v>
      </c>
      <c r="AE3058" s="3" t="s">
        <v>203</v>
      </c>
      <c r="AF3058" s="3">
        <v>15</v>
      </c>
      <c r="AG3058" s="3">
        <v>9</v>
      </c>
    </row>
    <row r="3059" spans="1:33" ht="15.75" customHeight="1" x14ac:dyDescent="0.15">
      <c r="A3059" s="3">
        <v>21967</v>
      </c>
      <c r="B3059" s="3">
        <v>3057</v>
      </c>
      <c r="C3059" s="3">
        <v>31</v>
      </c>
      <c r="D3059" s="3" t="s">
        <v>7517</v>
      </c>
      <c r="E3059" s="3" t="s">
        <v>7515</v>
      </c>
      <c r="F3059" s="3" t="s">
        <v>657</v>
      </c>
      <c r="G3059" s="3" t="s">
        <v>246</v>
      </c>
      <c r="H3059" s="3" t="s">
        <v>14864</v>
      </c>
      <c r="I3059" s="3" t="s">
        <v>20651</v>
      </c>
      <c r="J3059" s="3">
        <v>116.34990000000001</v>
      </c>
      <c r="K3059" s="3">
        <v>3141677</v>
      </c>
      <c r="L3059" s="3" t="s">
        <v>66</v>
      </c>
      <c r="M3059" s="3">
        <v>2</v>
      </c>
      <c r="N3059" s="3" t="s">
        <v>7517</v>
      </c>
      <c r="O3059" s="3" t="s">
        <v>7515</v>
      </c>
      <c r="P3059" s="3" t="s">
        <v>987</v>
      </c>
      <c r="Q3059" s="3" t="s">
        <v>20650</v>
      </c>
      <c r="R3059" s="5" t="s">
        <v>24686</v>
      </c>
      <c r="S3059" s="3" t="s">
        <v>14864</v>
      </c>
      <c r="T3059" s="3" t="s">
        <v>246</v>
      </c>
      <c r="V3059" s="3">
        <v>127</v>
      </c>
      <c r="W3059" s="3">
        <v>0</v>
      </c>
      <c r="X3059" s="3">
        <v>127</v>
      </c>
      <c r="Y3059" s="3">
        <v>3057</v>
      </c>
      <c r="Z3059" s="3" t="s">
        <v>66</v>
      </c>
      <c r="AA3059" s="3">
        <v>31</v>
      </c>
      <c r="AB3059" s="3">
        <v>13</v>
      </c>
      <c r="AC3059" s="3">
        <v>3141677</v>
      </c>
      <c r="AD3059" s="3">
        <v>1452128</v>
      </c>
      <c r="AF3059" s="3">
        <v>9</v>
      </c>
      <c r="AG3059" s="3">
        <v>279</v>
      </c>
    </row>
    <row r="3060" spans="1:33" ht="15.75" customHeight="1" x14ac:dyDescent="0.15">
      <c r="A3060" s="3">
        <v>284</v>
      </c>
      <c r="B3060" s="3">
        <v>3058</v>
      </c>
      <c r="C3060" s="3">
        <v>140</v>
      </c>
      <c r="D3060" s="3" t="s">
        <v>7528</v>
      </c>
      <c r="E3060" s="3" t="s">
        <v>7526</v>
      </c>
      <c r="F3060" s="3" t="s">
        <v>5738</v>
      </c>
      <c r="G3060" s="3" t="s">
        <v>599</v>
      </c>
      <c r="H3060" s="3" t="s">
        <v>14866</v>
      </c>
      <c r="I3060" s="3" t="s">
        <v>3354</v>
      </c>
      <c r="J3060" s="3">
        <v>116.3416</v>
      </c>
      <c r="K3060" s="3">
        <v>798666000</v>
      </c>
      <c r="L3060" s="3" t="s">
        <v>101</v>
      </c>
      <c r="M3060" s="3">
        <v>5</v>
      </c>
      <c r="N3060" s="3" t="s">
        <v>7528</v>
      </c>
      <c r="O3060" s="3" t="s">
        <v>7526</v>
      </c>
      <c r="P3060" s="3" t="s">
        <v>104</v>
      </c>
      <c r="Q3060" s="3" t="s">
        <v>20653</v>
      </c>
      <c r="R3060" s="5" t="s">
        <v>24687</v>
      </c>
      <c r="S3060" s="3" t="s">
        <v>14866</v>
      </c>
      <c r="T3060" s="3" t="s">
        <v>599</v>
      </c>
      <c r="V3060" s="3">
        <v>60</v>
      </c>
      <c r="W3060" s="3">
        <v>57</v>
      </c>
      <c r="X3060" s="3">
        <v>127</v>
      </c>
      <c r="Y3060" s="3">
        <v>3058</v>
      </c>
      <c r="Z3060" s="3" t="s">
        <v>101</v>
      </c>
      <c r="AA3060" s="3">
        <v>140</v>
      </c>
      <c r="AB3060" s="3">
        <v>80</v>
      </c>
      <c r="AC3060" s="3">
        <v>798666000</v>
      </c>
      <c r="AD3060" s="3">
        <v>369169000</v>
      </c>
      <c r="AE3060" s="3" t="s">
        <v>3354</v>
      </c>
      <c r="AF3060" s="3">
        <v>10</v>
      </c>
      <c r="AG3060" s="3">
        <v>13</v>
      </c>
    </row>
    <row r="3061" spans="1:33" ht="15.75" customHeight="1" x14ac:dyDescent="0.15">
      <c r="A3061" s="3">
        <v>1154</v>
      </c>
      <c r="B3061" s="3">
        <v>3059</v>
      </c>
      <c r="C3061" s="3">
        <v>1600</v>
      </c>
      <c r="D3061" s="3" t="s">
        <v>7537</v>
      </c>
      <c r="E3061" s="3" t="s">
        <v>7536</v>
      </c>
      <c r="F3061" s="3" t="s">
        <v>657</v>
      </c>
      <c r="G3061" s="3" t="s">
        <v>246</v>
      </c>
      <c r="H3061" s="3" t="s">
        <v>3189</v>
      </c>
      <c r="I3061" s="3" t="s">
        <v>3190</v>
      </c>
      <c r="J3061" s="3">
        <v>116.3171</v>
      </c>
      <c r="K3061" s="3">
        <v>111608856</v>
      </c>
      <c r="L3061" s="3" t="s">
        <v>101</v>
      </c>
      <c r="M3061" s="3">
        <v>6</v>
      </c>
      <c r="N3061" s="3" t="s">
        <v>7537</v>
      </c>
      <c r="O3061" s="3" t="s">
        <v>7536</v>
      </c>
      <c r="P3061" s="3" t="s">
        <v>690</v>
      </c>
      <c r="Q3061" s="3" t="s">
        <v>20655</v>
      </c>
      <c r="R3061" s="5" t="s">
        <v>24688</v>
      </c>
      <c r="S3061" s="3" t="s">
        <v>3189</v>
      </c>
      <c r="T3061" s="3" t="s">
        <v>246</v>
      </c>
      <c r="V3061" s="3">
        <v>127</v>
      </c>
      <c r="W3061" s="3">
        <v>0</v>
      </c>
      <c r="X3061" s="3">
        <v>127</v>
      </c>
      <c r="Y3061" s="3">
        <v>3059</v>
      </c>
      <c r="Z3061" s="3" t="s">
        <v>101</v>
      </c>
      <c r="AA3061" s="3">
        <v>1600</v>
      </c>
      <c r="AB3061" s="3">
        <v>632</v>
      </c>
      <c r="AC3061" s="3">
        <v>111608856</v>
      </c>
      <c r="AD3061" s="3">
        <v>51595021</v>
      </c>
      <c r="AF3061" s="3">
        <v>10</v>
      </c>
      <c r="AG3061" s="3">
        <v>14</v>
      </c>
    </row>
    <row r="3062" spans="1:33" ht="15.75" customHeight="1" x14ac:dyDescent="0.15">
      <c r="A3062" s="3">
        <v>25888</v>
      </c>
      <c r="B3062" s="3">
        <v>3060</v>
      </c>
      <c r="C3062" s="3">
        <v>5</v>
      </c>
      <c r="D3062" s="3" t="s">
        <v>6825</v>
      </c>
      <c r="E3062" s="3" t="s">
        <v>7548</v>
      </c>
      <c r="F3062" s="3" t="s">
        <v>475</v>
      </c>
      <c r="G3062" s="3" t="s">
        <v>277</v>
      </c>
      <c r="H3062" s="3" t="s">
        <v>475</v>
      </c>
      <c r="I3062" s="3" t="s">
        <v>203</v>
      </c>
      <c r="J3062" s="3">
        <v>116.3156</v>
      </c>
      <c r="K3062" s="3">
        <v>2113987</v>
      </c>
      <c r="L3062" s="3" t="s">
        <v>71</v>
      </c>
      <c r="M3062" s="3">
        <v>0</v>
      </c>
      <c r="N3062" s="3" t="s">
        <v>6825</v>
      </c>
      <c r="O3062" s="3" t="s">
        <v>7548</v>
      </c>
      <c r="P3062" s="8">
        <v>37257</v>
      </c>
      <c r="Q3062" s="3" t="s">
        <v>6827</v>
      </c>
      <c r="R3062" s="5" t="s">
        <v>24689</v>
      </c>
      <c r="S3062" s="3" t="s">
        <v>475</v>
      </c>
      <c r="T3062" s="3" t="s">
        <v>277</v>
      </c>
      <c r="V3062" s="3">
        <v>127</v>
      </c>
      <c r="W3062" s="3">
        <v>127</v>
      </c>
      <c r="X3062" s="3">
        <v>127</v>
      </c>
      <c r="Y3062" s="3">
        <v>3060</v>
      </c>
      <c r="Z3062" s="3" t="s">
        <v>71</v>
      </c>
      <c r="AA3062" s="3">
        <v>5</v>
      </c>
      <c r="AB3062" s="3">
        <v>2</v>
      </c>
      <c r="AC3062" s="3">
        <v>2113987</v>
      </c>
      <c r="AD3062" s="3">
        <v>977270</v>
      </c>
      <c r="AE3062" s="3" t="s">
        <v>203</v>
      </c>
      <c r="AF3062" s="3">
        <v>5</v>
      </c>
      <c r="AG3062" s="3">
        <v>9</v>
      </c>
    </row>
    <row r="3063" spans="1:33" ht="15.75" customHeight="1" x14ac:dyDescent="0.15">
      <c r="A3063" s="3">
        <v>22151</v>
      </c>
      <c r="B3063" s="3">
        <v>3061</v>
      </c>
      <c r="C3063" s="3">
        <v>29</v>
      </c>
      <c r="D3063" s="3" t="s">
        <v>6832</v>
      </c>
      <c r="E3063" s="3" t="s">
        <v>7555</v>
      </c>
      <c r="F3063" s="3" t="s">
        <v>475</v>
      </c>
      <c r="G3063" s="3" t="s">
        <v>277</v>
      </c>
      <c r="H3063" s="3" t="s">
        <v>475</v>
      </c>
      <c r="I3063" s="3" t="s">
        <v>203</v>
      </c>
      <c r="J3063" s="3">
        <v>116.30710000000001</v>
      </c>
      <c r="K3063" s="3">
        <v>5013766</v>
      </c>
      <c r="L3063" s="3" t="s">
        <v>71</v>
      </c>
      <c r="M3063" s="3">
        <v>3</v>
      </c>
      <c r="N3063" s="3" t="s">
        <v>6832</v>
      </c>
      <c r="O3063" s="3" t="s">
        <v>7555</v>
      </c>
      <c r="P3063" s="3" t="s">
        <v>987</v>
      </c>
      <c r="Q3063" s="3" t="s">
        <v>6834</v>
      </c>
      <c r="R3063" s="5" t="s">
        <v>24690</v>
      </c>
      <c r="S3063" s="3" t="s">
        <v>475</v>
      </c>
      <c r="T3063" s="3" t="s">
        <v>277</v>
      </c>
      <c r="V3063" s="3">
        <v>127</v>
      </c>
      <c r="W3063" s="3">
        <v>127</v>
      </c>
      <c r="X3063" s="3">
        <v>127</v>
      </c>
      <c r="Y3063" s="3">
        <v>3061</v>
      </c>
      <c r="Z3063" s="3" t="s">
        <v>71</v>
      </c>
      <c r="AA3063" s="3">
        <v>29</v>
      </c>
      <c r="AB3063" s="3">
        <v>16</v>
      </c>
      <c r="AC3063" s="3">
        <v>5013766</v>
      </c>
      <c r="AD3063" s="3">
        <v>2317892</v>
      </c>
      <c r="AE3063" s="3" t="s">
        <v>203</v>
      </c>
      <c r="AF3063" s="3">
        <v>5</v>
      </c>
      <c r="AG3063" s="3">
        <v>9</v>
      </c>
    </row>
    <row r="3064" spans="1:33" ht="15.75" customHeight="1" x14ac:dyDescent="0.15">
      <c r="A3064" s="3">
        <v>24266</v>
      </c>
      <c r="B3064" s="3">
        <v>3062</v>
      </c>
      <c r="C3064" s="3">
        <v>48</v>
      </c>
      <c r="D3064" s="3" t="s">
        <v>7564</v>
      </c>
      <c r="E3064" s="3" t="s">
        <v>7562</v>
      </c>
      <c r="F3064" s="3" t="s">
        <v>1072</v>
      </c>
      <c r="G3064" s="3" t="s">
        <v>575</v>
      </c>
      <c r="H3064" s="3" t="s">
        <v>1375</v>
      </c>
      <c r="I3064" s="3" t="s">
        <v>1375</v>
      </c>
      <c r="J3064" s="3">
        <v>116.2141</v>
      </c>
      <c r="K3064" s="3">
        <v>5494000</v>
      </c>
      <c r="L3064" s="3" t="s">
        <v>71</v>
      </c>
      <c r="M3064" s="3">
        <v>1</v>
      </c>
      <c r="N3064" s="3" t="s">
        <v>7564</v>
      </c>
      <c r="O3064" s="3" t="s">
        <v>7562</v>
      </c>
      <c r="P3064" s="3" t="s">
        <v>1107</v>
      </c>
      <c r="Q3064" s="3" t="s">
        <v>20659</v>
      </c>
      <c r="R3064" s="5" t="s">
        <v>24691</v>
      </c>
      <c r="S3064" s="3" t="s">
        <v>1375</v>
      </c>
      <c r="T3064" s="3" t="s">
        <v>575</v>
      </c>
      <c r="V3064" s="3">
        <v>69</v>
      </c>
      <c r="W3064" s="3">
        <v>59</v>
      </c>
      <c r="X3064" s="3">
        <v>127</v>
      </c>
      <c r="Y3064" s="3">
        <v>3062</v>
      </c>
      <c r="Z3064" s="3" t="s">
        <v>71</v>
      </c>
      <c r="AA3064" s="3">
        <v>48</v>
      </c>
      <c r="AB3064" s="3">
        <v>16</v>
      </c>
      <c r="AC3064" s="3">
        <v>5494000</v>
      </c>
      <c r="AD3064" s="3">
        <v>2541000</v>
      </c>
      <c r="AE3064" s="3" t="s">
        <v>1375</v>
      </c>
      <c r="AF3064" s="3">
        <v>5</v>
      </c>
      <c r="AG3064" s="3">
        <v>23</v>
      </c>
    </row>
    <row r="3065" spans="1:33" ht="15.75" customHeight="1" x14ac:dyDescent="0.15">
      <c r="A3065" s="3">
        <v>2043</v>
      </c>
      <c r="B3065" s="3">
        <v>3063</v>
      </c>
      <c r="C3065" s="3">
        <v>25</v>
      </c>
      <c r="D3065" s="3" t="s">
        <v>7575</v>
      </c>
      <c r="E3065" s="3" t="s">
        <v>7574</v>
      </c>
      <c r="F3065" s="3" t="s">
        <v>331</v>
      </c>
      <c r="G3065" s="3" t="s">
        <v>167</v>
      </c>
      <c r="H3065" s="3" t="s">
        <v>2543</v>
      </c>
      <c r="I3065" s="3" t="s">
        <v>2088</v>
      </c>
      <c r="J3065" s="3">
        <v>116.20050000000001</v>
      </c>
      <c r="K3065" s="3">
        <v>4162974</v>
      </c>
      <c r="L3065" s="3" t="s">
        <v>59</v>
      </c>
      <c r="M3065" s="3">
        <v>4</v>
      </c>
      <c r="N3065" s="3" t="s">
        <v>7575</v>
      </c>
      <c r="O3065" s="3" t="s">
        <v>7574</v>
      </c>
      <c r="P3065" s="3" t="s">
        <v>835</v>
      </c>
      <c r="Q3065" s="3" t="s">
        <v>20661</v>
      </c>
      <c r="R3065" s="5" t="s">
        <v>24692</v>
      </c>
      <c r="S3065" s="3" t="s">
        <v>2543</v>
      </c>
      <c r="T3065" s="3" t="s">
        <v>167</v>
      </c>
      <c r="V3065" s="3">
        <v>127</v>
      </c>
      <c r="W3065" s="3">
        <v>37</v>
      </c>
      <c r="X3065" s="3">
        <v>127</v>
      </c>
      <c r="Y3065" s="3">
        <v>3063</v>
      </c>
      <c r="Z3065" s="3" t="s">
        <v>59</v>
      </c>
      <c r="AA3065" s="3">
        <v>25</v>
      </c>
      <c r="AB3065" s="3">
        <v>25</v>
      </c>
      <c r="AC3065" s="3">
        <v>4162974</v>
      </c>
      <c r="AD3065" s="3">
        <v>1925515</v>
      </c>
      <c r="AE3065" s="3" t="s">
        <v>2088</v>
      </c>
      <c r="AF3065" s="3">
        <v>17</v>
      </c>
      <c r="AG3065" s="3">
        <v>68</v>
      </c>
    </row>
    <row r="3066" spans="1:33" ht="15.75" customHeight="1" x14ac:dyDescent="0.15">
      <c r="A3066" s="3">
        <v>7965</v>
      </c>
      <c r="B3066" s="3">
        <v>3064</v>
      </c>
      <c r="C3066" s="3">
        <v>69</v>
      </c>
      <c r="D3066" s="3" t="s">
        <v>7586</v>
      </c>
      <c r="E3066" s="3" t="s">
        <v>7584</v>
      </c>
      <c r="F3066" s="3" t="s">
        <v>635</v>
      </c>
      <c r="G3066" s="3" t="s">
        <v>236</v>
      </c>
      <c r="H3066" s="3" t="s">
        <v>614</v>
      </c>
      <c r="I3066" s="3" t="s">
        <v>686</v>
      </c>
      <c r="J3066" s="3">
        <v>116.096</v>
      </c>
      <c r="K3066" s="3">
        <v>14511681</v>
      </c>
      <c r="L3066" s="3" t="s">
        <v>215</v>
      </c>
      <c r="M3066" s="3">
        <v>4</v>
      </c>
      <c r="N3066" s="3" t="s">
        <v>7586</v>
      </c>
      <c r="O3066" s="3" t="s">
        <v>7584</v>
      </c>
      <c r="P3066" s="3" t="s">
        <v>987</v>
      </c>
      <c r="Q3066" s="3" t="s">
        <v>20664</v>
      </c>
      <c r="R3066" s="5" t="s">
        <v>24693</v>
      </c>
      <c r="S3066" s="3" t="s">
        <v>614</v>
      </c>
      <c r="T3066" s="3" t="s">
        <v>236</v>
      </c>
      <c r="V3066" s="3">
        <v>35</v>
      </c>
      <c r="W3066" s="3">
        <v>0</v>
      </c>
      <c r="X3066" s="3">
        <v>127</v>
      </c>
      <c r="Y3066" s="3">
        <v>3064</v>
      </c>
      <c r="Z3066" s="3" t="s">
        <v>215</v>
      </c>
      <c r="AA3066" s="3">
        <v>69</v>
      </c>
      <c r="AB3066" s="3">
        <v>39</v>
      </c>
      <c r="AC3066" s="3">
        <v>14511681</v>
      </c>
      <c r="AD3066" s="3">
        <v>6715387</v>
      </c>
      <c r="AF3066" s="3">
        <v>7</v>
      </c>
      <c r="AG3066" s="3">
        <v>69</v>
      </c>
    </row>
    <row r="3067" spans="1:33" ht="15.75" customHeight="1" x14ac:dyDescent="0.15">
      <c r="A3067" s="3">
        <v>19897</v>
      </c>
      <c r="B3067" s="3">
        <v>3065</v>
      </c>
      <c r="C3067" s="3">
        <v>277</v>
      </c>
      <c r="D3067" s="3" t="s">
        <v>7593</v>
      </c>
      <c r="E3067" s="3" t="s">
        <v>7592</v>
      </c>
      <c r="F3067" s="3" t="s">
        <v>475</v>
      </c>
      <c r="G3067" s="3" t="s">
        <v>277</v>
      </c>
      <c r="H3067" s="3" t="s">
        <v>7719</v>
      </c>
      <c r="I3067" s="3" t="s">
        <v>203</v>
      </c>
      <c r="J3067" s="3">
        <v>116.0189</v>
      </c>
      <c r="K3067" s="3">
        <v>18144714</v>
      </c>
      <c r="L3067" s="3" t="s">
        <v>101</v>
      </c>
      <c r="M3067" s="3">
        <v>3</v>
      </c>
      <c r="N3067" s="3" t="s">
        <v>7593</v>
      </c>
      <c r="O3067" s="3" t="s">
        <v>7592</v>
      </c>
      <c r="P3067" s="3" t="s">
        <v>987</v>
      </c>
      <c r="Q3067" s="3" t="s">
        <v>7750</v>
      </c>
      <c r="R3067" s="5" t="s">
        <v>24694</v>
      </c>
      <c r="S3067" s="3" t="s">
        <v>7719</v>
      </c>
      <c r="T3067" s="3" t="s">
        <v>277</v>
      </c>
      <c r="V3067" s="3">
        <v>127</v>
      </c>
      <c r="W3067" s="3">
        <v>127</v>
      </c>
      <c r="X3067" s="3">
        <v>127</v>
      </c>
      <c r="Y3067" s="3">
        <v>3065</v>
      </c>
      <c r="Z3067" s="3" t="s">
        <v>101</v>
      </c>
      <c r="AA3067" s="3">
        <v>277</v>
      </c>
      <c r="AB3067" s="3">
        <v>99</v>
      </c>
      <c r="AC3067" s="3">
        <v>18144714</v>
      </c>
      <c r="AD3067" s="3">
        <v>8399597</v>
      </c>
      <c r="AE3067" s="3" t="s">
        <v>203</v>
      </c>
      <c r="AF3067" s="3">
        <v>10</v>
      </c>
      <c r="AG3067" s="3">
        <v>9</v>
      </c>
    </row>
    <row r="3068" spans="1:33" ht="15.75" customHeight="1" x14ac:dyDescent="0.15">
      <c r="A3068" s="3">
        <v>19671</v>
      </c>
      <c r="B3068" s="3">
        <v>3066</v>
      </c>
      <c r="C3068" s="3">
        <v>41</v>
      </c>
      <c r="D3068" s="3" t="s">
        <v>7608</v>
      </c>
      <c r="E3068" s="3" t="s">
        <v>7605</v>
      </c>
      <c r="F3068" s="3" t="s">
        <v>657</v>
      </c>
      <c r="G3068" s="3" t="s">
        <v>246</v>
      </c>
      <c r="H3068" s="3" t="s">
        <v>3818</v>
      </c>
      <c r="I3068" s="3" t="s">
        <v>3818</v>
      </c>
      <c r="J3068" s="3">
        <v>115.96120000000001</v>
      </c>
      <c r="K3068" s="3">
        <v>9283981</v>
      </c>
      <c r="L3068" s="3" t="s">
        <v>101</v>
      </c>
      <c r="M3068" s="3">
        <v>3</v>
      </c>
      <c r="N3068" s="3" t="s">
        <v>7608</v>
      </c>
      <c r="O3068" s="3" t="s">
        <v>7605</v>
      </c>
      <c r="P3068" s="3" t="s">
        <v>835</v>
      </c>
      <c r="Q3068" s="3" t="s">
        <v>20667</v>
      </c>
      <c r="R3068" s="5" t="s">
        <v>24695</v>
      </c>
      <c r="S3068" s="3" t="s">
        <v>3818</v>
      </c>
      <c r="T3068" s="3" t="s">
        <v>246</v>
      </c>
      <c r="V3068" s="3">
        <v>127</v>
      </c>
      <c r="W3068" s="3">
        <v>61</v>
      </c>
      <c r="X3068" s="3">
        <v>127</v>
      </c>
      <c r="Y3068" s="3">
        <v>3066</v>
      </c>
      <c r="Z3068" s="3" t="s">
        <v>101</v>
      </c>
      <c r="AA3068" s="3">
        <v>41</v>
      </c>
      <c r="AB3068" s="3">
        <v>31</v>
      </c>
      <c r="AC3068" s="3">
        <v>9283981</v>
      </c>
      <c r="AD3068" s="3">
        <v>4298912</v>
      </c>
      <c r="AE3068" s="3" t="s">
        <v>3818</v>
      </c>
      <c r="AF3068" s="3">
        <v>10</v>
      </c>
      <c r="AG3068" s="3">
        <v>22</v>
      </c>
    </row>
    <row r="3069" spans="1:33" ht="15.75" customHeight="1" x14ac:dyDescent="0.15">
      <c r="A3069" s="3">
        <v>2239</v>
      </c>
      <c r="B3069" s="3">
        <v>3067</v>
      </c>
      <c r="C3069" s="3">
        <v>300</v>
      </c>
      <c r="D3069" s="3" t="s">
        <v>7615</v>
      </c>
      <c r="E3069" s="3" t="s">
        <v>7614</v>
      </c>
      <c r="F3069" s="3" t="s">
        <v>1620</v>
      </c>
      <c r="G3069" s="3" t="s">
        <v>412</v>
      </c>
      <c r="H3069" s="3" t="s">
        <v>14883</v>
      </c>
      <c r="I3069" s="3" t="s">
        <v>742</v>
      </c>
      <c r="J3069" s="3">
        <v>115.5598</v>
      </c>
      <c r="K3069" s="3">
        <v>168638930</v>
      </c>
      <c r="L3069" s="3" t="s">
        <v>356</v>
      </c>
      <c r="M3069" s="3">
        <v>6</v>
      </c>
      <c r="N3069" s="3" t="s">
        <v>7615</v>
      </c>
      <c r="O3069" s="3" t="s">
        <v>7614</v>
      </c>
      <c r="P3069" s="3" t="s">
        <v>381</v>
      </c>
      <c r="Q3069" s="3" t="s">
        <v>20670</v>
      </c>
      <c r="R3069" s="5" t="s">
        <v>24696</v>
      </c>
      <c r="S3069" s="3" t="s">
        <v>14883</v>
      </c>
      <c r="T3069" s="3" t="s">
        <v>412</v>
      </c>
      <c r="V3069" s="3">
        <v>127</v>
      </c>
      <c r="W3069" s="3">
        <v>127</v>
      </c>
      <c r="X3069" s="3">
        <v>127</v>
      </c>
      <c r="Y3069" s="3">
        <v>3067</v>
      </c>
      <c r="Z3069" s="3" t="s">
        <v>356</v>
      </c>
      <c r="AA3069" s="3">
        <v>300</v>
      </c>
      <c r="AB3069" s="3">
        <v>160</v>
      </c>
      <c r="AC3069" s="3">
        <v>168638930</v>
      </c>
      <c r="AD3069" s="3">
        <v>78233000</v>
      </c>
      <c r="AE3069" s="3" t="s">
        <v>742</v>
      </c>
      <c r="AF3069" s="3">
        <v>18</v>
      </c>
      <c r="AG3069" s="3">
        <v>17</v>
      </c>
    </row>
    <row r="3070" spans="1:33" ht="15.75" customHeight="1" x14ac:dyDescent="0.15">
      <c r="A3070" s="3">
        <v>3949</v>
      </c>
      <c r="B3070" s="3">
        <v>3068</v>
      </c>
      <c r="C3070" s="3">
        <v>57</v>
      </c>
      <c r="D3070" s="3" t="s">
        <v>7624</v>
      </c>
      <c r="E3070" s="3" t="s">
        <v>7622</v>
      </c>
      <c r="F3070" s="3" t="s">
        <v>96</v>
      </c>
      <c r="G3070" s="3" t="s">
        <v>61</v>
      </c>
      <c r="H3070" s="3" t="s">
        <v>2729</v>
      </c>
      <c r="I3070" s="3" t="s">
        <v>251</v>
      </c>
      <c r="J3070" s="3">
        <v>115.536</v>
      </c>
      <c r="K3070" s="3">
        <v>16786111</v>
      </c>
      <c r="L3070" s="3" t="s">
        <v>59</v>
      </c>
      <c r="M3070" s="3">
        <v>2</v>
      </c>
      <c r="N3070" s="3" t="s">
        <v>7624</v>
      </c>
      <c r="O3070" s="3" t="s">
        <v>7622</v>
      </c>
      <c r="P3070" s="3" t="s">
        <v>1029</v>
      </c>
      <c r="Q3070" s="3" t="s">
        <v>20672</v>
      </c>
      <c r="R3070" s="5" t="s">
        <v>24697</v>
      </c>
      <c r="S3070" s="3" t="s">
        <v>2729</v>
      </c>
      <c r="T3070" s="3" t="s">
        <v>61</v>
      </c>
      <c r="V3070" s="3">
        <v>127</v>
      </c>
      <c r="W3070" s="3">
        <v>0</v>
      </c>
      <c r="X3070" s="3">
        <v>127</v>
      </c>
      <c r="Y3070" s="3">
        <v>3068</v>
      </c>
      <c r="Z3070" s="3" t="s">
        <v>59</v>
      </c>
      <c r="AA3070" s="3">
        <v>57</v>
      </c>
      <c r="AB3070" s="3">
        <v>50</v>
      </c>
      <c r="AC3070" s="3">
        <v>16786111</v>
      </c>
      <c r="AD3070" s="3">
        <v>7788079</v>
      </c>
      <c r="AF3070" s="3">
        <v>17</v>
      </c>
      <c r="AG3070" s="3">
        <v>40</v>
      </c>
    </row>
    <row r="3071" spans="1:33" ht="15.75" customHeight="1" x14ac:dyDescent="0.15">
      <c r="A3071" s="3">
        <v>25546</v>
      </c>
      <c r="B3071" s="3">
        <v>3069</v>
      </c>
      <c r="C3071" s="3">
        <v>25</v>
      </c>
      <c r="D3071" s="3" t="s">
        <v>7633</v>
      </c>
      <c r="E3071" s="3" t="s">
        <v>7632</v>
      </c>
      <c r="F3071" s="3" t="s">
        <v>7229</v>
      </c>
      <c r="G3071" s="3" t="s">
        <v>733</v>
      </c>
      <c r="H3071" s="3" t="s">
        <v>13760</v>
      </c>
      <c r="I3071" s="3" t="s">
        <v>6740</v>
      </c>
      <c r="J3071" s="3">
        <v>115.48560000000001</v>
      </c>
      <c r="K3071" s="3">
        <v>18149728</v>
      </c>
      <c r="L3071" s="3" t="s">
        <v>340</v>
      </c>
      <c r="M3071" s="3">
        <v>0</v>
      </c>
      <c r="N3071" s="3" t="s">
        <v>7633</v>
      </c>
      <c r="O3071" s="3" t="s">
        <v>7632</v>
      </c>
      <c r="P3071" s="8">
        <v>36892</v>
      </c>
      <c r="Q3071" s="3" t="s">
        <v>20674</v>
      </c>
      <c r="R3071" s="5" t="s">
        <v>24698</v>
      </c>
      <c r="S3071" s="3" t="s">
        <v>13760</v>
      </c>
      <c r="T3071" s="3" t="s">
        <v>733</v>
      </c>
      <c r="V3071" s="3">
        <v>27</v>
      </c>
      <c r="W3071" s="3">
        <v>0</v>
      </c>
      <c r="X3071" s="3">
        <v>69</v>
      </c>
      <c r="Y3071" s="3">
        <v>3069</v>
      </c>
      <c r="Z3071" s="3" t="s">
        <v>340</v>
      </c>
      <c r="AA3071" s="3">
        <v>25</v>
      </c>
      <c r="AB3071" s="3">
        <v>15</v>
      </c>
      <c r="AC3071" s="3">
        <v>18149728</v>
      </c>
      <c r="AD3071" s="3">
        <v>8422711</v>
      </c>
      <c r="AF3071" s="3">
        <v>6</v>
      </c>
      <c r="AG3071" s="3">
        <v>70</v>
      </c>
    </row>
    <row r="3072" spans="1:33" ht="15.75" customHeight="1" x14ac:dyDescent="0.15">
      <c r="A3072" s="3">
        <v>17549</v>
      </c>
      <c r="B3072" s="3">
        <v>3070</v>
      </c>
      <c r="C3072" s="3">
        <v>1400</v>
      </c>
      <c r="D3072" s="3" t="s">
        <v>7641</v>
      </c>
      <c r="E3072" s="3" t="s">
        <v>7639</v>
      </c>
      <c r="F3072" s="3" t="s">
        <v>1009</v>
      </c>
      <c r="G3072" s="3" t="s">
        <v>403</v>
      </c>
      <c r="H3072" s="3" t="s">
        <v>12684</v>
      </c>
      <c r="I3072" s="3" t="s">
        <v>203</v>
      </c>
      <c r="J3072" s="3">
        <v>115.44750000000001</v>
      </c>
      <c r="K3072" s="3">
        <v>78494000</v>
      </c>
      <c r="L3072" s="3" t="s">
        <v>66</v>
      </c>
      <c r="M3072" s="3">
        <v>4</v>
      </c>
      <c r="N3072" s="3" t="s">
        <v>7641</v>
      </c>
      <c r="O3072" s="3" t="s">
        <v>7639</v>
      </c>
      <c r="P3072" s="3" t="s">
        <v>1063</v>
      </c>
      <c r="Q3072" s="3" t="s">
        <v>20677</v>
      </c>
      <c r="R3072" s="5" t="s">
        <v>24699</v>
      </c>
      <c r="S3072" s="3" t="s">
        <v>12684</v>
      </c>
      <c r="T3072" s="3" t="s">
        <v>403</v>
      </c>
      <c r="V3072" s="3">
        <v>98</v>
      </c>
      <c r="W3072" s="3">
        <v>127</v>
      </c>
      <c r="X3072" s="3">
        <v>127</v>
      </c>
      <c r="Y3072" s="3">
        <v>3070</v>
      </c>
      <c r="Z3072" s="3" t="s">
        <v>66</v>
      </c>
      <c r="AA3072" s="3">
        <v>1400</v>
      </c>
      <c r="AB3072" s="3">
        <v>800</v>
      </c>
      <c r="AC3072" s="3">
        <v>78494000</v>
      </c>
      <c r="AD3072" s="3">
        <v>36433000</v>
      </c>
      <c r="AE3072" s="3" t="s">
        <v>203</v>
      </c>
      <c r="AF3072" s="3">
        <v>9</v>
      </c>
      <c r="AG3072" s="3">
        <v>9</v>
      </c>
    </row>
    <row r="3073" spans="1:33" ht="15.75" customHeight="1" x14ac:dyDescent="0.15">
      <c r="A3073" s="3">
        <v>25619</v>
      </c>
      <c r="B3073" s="3">
        <v>3071</v>
      </c>
      <c r="C3073" s="3">
        <v>33</v>
      </c>
      <c r="D3073" s="3" t="s">
        <v>7650</v>
      </c>
      <c r="E3073" s="3" t="s">
        <v>7649</v>
      </c>
      <c r="F3073" s="3" t="s">
        <v>855</v>
      </c>
      <c r="G3073" s="3" t="s">
        <v>292</v>
      </c>
      <c r="H3073" s="3" t="s">
        <v>1032</v>
      </c>
      <c r="I3073" s="3" t="s">
        <v>1032</v>
      </c>
      <c r="J3073" s="3">
        <v>115.4224</v>
      </c>
      <c r="K3073" s="3">
        <v>5326115</v>
      </c>
      <c r="L3073" s="3" t="s">
        <v>59</v>
      </c>
      <c r="M3073" s="3">
        <v>0</v>
      </c>
      <c r="N3073" s="3" t="s">
        <v>7650</v>
      </c>
      <c r="O3073" s="3" t="s">
        <v>7649</v>
      </c>
      <c r="P3073" s="8">
        <v>36161</v>
      </c>
      <c r="Q3073" s="3" t="s">
        <v>20679</v>
      </c>
      <c r="R3073" s="5" t="s">
        <v>24700</v>
      </c>
      <c r="S3073" s="3" t="s">
        <v>1032</v>
      </c>
      <c r="T3073" s="3" t="s">
        <v>292</v>
      </c>
      <c r="V3073" s="3">
        <v>108</v>
      </c>
      <c r="W3073" s="3">
        <v>78</v>
      </c>
      <c r="X3073" s="3">
        <v>127</v>
      </c>
      <c r="Y3073" s="3">
        <v>3071</v>
      </c>
      <c r="Z3073" s="3" t="s">
        <v>59</v>
      </c>
      <c r="AA3073" s="3">
        <v>33</v>
      </c>
      <c r="AB3073" s="3">
        <v>13</v>
      </c>
      <c r="AC3073" s="3">
        <v>5326115</v>
      </c>
      <c r="AD3073" s="3">
        <v>2472405</v>
      </c>
      <c r="AE3073" s="3" t="s">
        <v>1032</v>
      </c>
      <c r="AF3073" s="3">
        <v>17</v>
      </c>
      <c r="AG3073" s="3">
        <v>49</v>
      </c>
    </row>
    <row r="3074" spans="1:33" ht="15.75" customHeight="1" x14ac:dyDescent="0.15">
      <c r="A3074" s="3">
        <v>26552</v>
      </c>
      <c r="B3074" s="3">
        <v>3072</v>
      </c>
      <c r="C3074" s="3">
        <v>11</v>
      </c>
      <c r="D3074" s="3" t="s">
        <v>7658</v>
      </c>
      <c r="E3074" s="3" t="s">
        <v>7656</v>
      </c>
      <c r="F3074" s="3" t="s">
        <v>1193</v>
      </c>
      <c r="G3074" s="3" t="s">
        <v>564</v>
      </c>
      <c r="H3074" s="3" t="s">
        <v>7475</v>
      </c>
      <c r="I3074" s="3" t="s">
        <v>2049</v>
      </c>
      <c r="J3074" s="3">
        <v>115.40600000000001</v>
      </c>
      <c r="K3074" s="3">
        <v>2800773</v>
      </c>
      <c r="L3074" s="3" t="s">
        <v>162</v>
      </c>
      <c r="M3074" s="3">
        <v>0</v>
      </c>
      <c r="N3074" s="3" t="s">
        <v>7658</v>
      </c>
      <c r="O3074" s="3" t="s">
        <v>7656</v>
      </c>
      <c r="P3074" s="8">
        <v>39083</v>
      </c>
      <c r="Q3074" s="3" t="s">
        <v>20681</v>
      </c>
      <c r="R3074" s="5" t="s">
        <v>24701</v>
      </c>
      <c r="S3074" s="3" t="s">
        <v>7475</v>
      </c>
      <c r="T3074" s="3" t="s">
        <v>564</v>
      </c>
      <c r="V3074" s="3">
        <v>80</v>
      </c>
      <c r="W3074" s="3">
        <v>39</v>
      </c>
      <c r="X3074" s="3">
        <v>127</v>
      </c>
      <c r="Y3074" s="3">
        <v>3072</v>
      </c>
      <c r="Z3074" s="3" t="s">
        <v>162</v>
      </c>
      <c r="AA3074" s="3">
        <v>11</v>
      </c>
      <c r="AB3074" s="3">
        <v>4</v>
      </c>
      <c r="AC3074" s="3">
        <v>2800773</v>
      </c>
      <c r="AD3074" s="3">
        <v>1300230</v>
      </c>
      <c r="AE3074" s="3" t="s">
        <v>2049</v>
      </c>
      <c r="AF3074" s="3">
        <v>8</v>
      </c>
      <c r="AG3074" s="3">
        <v>35</v>
      </c>
    </row>
    <row r="3075" spans="1:33" ht="15.75" customHeight="1" x14ac:dyDescent="0.15">
      <c r="A3075" s="3">
        <v>26164</v>
      </c>
      <c r="B3075" s="3">
        <v>3073</v>
      </c>
      <c r="C3075" s="3">
        <v>16</v>
      </c>
      <c r="D3075" s="3" t="s">
        <v>7670</v>
      </c>
      <c r="E3075" s="3" t="s">
        <v>7668</v>
      </c>
      <c r="F3075" s="3" t="s">
        <v>1620</v>
      </c>
      <c r="G3075" s="3" t="s">
        <v>412</v>
      </c>
      <c r="H3075" s="3" t="s">
        <v>14897</v>
      </c>
      <c r="I3075" s="3" t="s">
        <v>742</v>
      </c>
      <c r="J3075" s="3">
        <v>115.346</v>
      </c>
      <c r="K3075" s="3">
        <v>26556367</v>
      </c>
      <c r="L3075" s="3" t="s">
        <v>478</v>
      </c>
      <c r="M3075" s="3">
        <v>0</v>
      </c>
      <c r="N3075" s="3" t="s">
        <v>7670</v>
      </c>
      <c r="O3075" s="3" t="s">
        <v>7668</v>
      </c>
      <c r="P3075" s="8">
        <v>38353</v>
      </c>
      <c r="Q3075" s="3" t="s">
        <v>20683</v>
      </c>
      <c r="R3075" s="5" t="s">
        <v>24702</v>
      </c>
      <c r="S3075" s="3" t="s">
        <v>14897</v>
      </c>
      <c r="T3075" s="3" t="s">
        <v>412</v>
      </c>
      <c r="V3075" s="3">
        <v>127</v>
      </c>
      <c r="W3075" s="3">
        <v>127</v>
      </c>
      <c r="X3075" s="3">
        <v>91</v>
      </c>
      <c r="Y3075" s="3">
        <v>3073</v>
      </c>
      <c r="Z3075" s="3" t="s">
        <v>478</v>
      </c>
      <c r="AA3075" s="3">
        <v>16</v>
      </c>
      <c r="AB3075" s="3">
        <v>7</v>
      </c>
      <c r="AC3075" s="3">
        <v>26556367</v>
      </c>
      <c r="AD3075" s="3">
        <v>12331953</v>
      </c>
      <c r="AE3075" s="3" t="s">
        <v>742</v>
      </c>
      <c r="AF3075" s="3">
        <v>15</v>
      </c>
      <c r="AG3075" s="3">
        <v>17</v>
      </c>
    </row>
    <row r="3076" spans="1:33" ht="15.75" customHeight="1" x14ac:dyDescent="0.15">
      <c r="A3076" s="3">
        <v>17468</v>
      </c>
      <c r="B3076" s="3">
        <v>3074</v>
      </c>
      <c r="C3076" s="3">
        <v>110</v>
      </c>
      <c r="D3076" s="3" t="s">
        <v>7675</v>
      </c>
      <c r="E3076" s="3" t="s">
        <v>7674</v>
      </c>
      <c r="F3076" s="3" t="s">
        <v>96</v>
      </c>
      <c r="G3076" s="3" t="s">
        <v>61</v>
      </c>
      <c r="H3076" s="3" t="s">
        <v>3165</v>
      </c>
      <c r="I3076" s="3" t="s">
        <v>63</v>
      </c>
      <c r="J3076" s="3">
        <v>115.29859999999999</v>
      </c>
      <c r="K3076" s="3">
        <v>14661758</v>
      </c>
      <c r="L3076" s="3" t="s">
        <v>162</v>
      </c>
      <c r="M3076" s="3">
        <v>4</v>
      </c>
      <c r="N3076" s="3" t="s">
        <v>7675</v>
      </c>
      <c r="O3076" s="3" t="s">
        <v>7674</v>
      </c>
      <c r="P3076" s="3" t="s">
        <v>1350</v>
      </c>
      <c r="Q3076" s="3" t="s">
        <v>20685</v>
      </c>
      <c r="R3076" s="5" t="s">
        <v>24703</v>
      </c>
      <c r="S3076" s="3" t="s">
        <v>3165</v>
      </c>
      <c r="T3076" s="3" t="s">
        <v>61</v>
      </c>
      <c r="V3076" s="3">
        <v>127</v>
      </c>
      <c r="W3076" s="3">
        <v>127</v>
      </c>
      <c r="X3076" s="3">
        <v>127</v>
      </c>
      <c r="Y3076" s="3">
        <v>3074</v>
      </c>
      <c r="Z3076" s="3" t="s">
        <v>162</v>
      </c>
      <c r="AA3076" s="3">
        <v>110</v>
      </c>
      <c r="AB3076" s="3">
        <v>75</v>
      </c>
      <c r="AC3076" s="3">
        <v>14661758</v>
      </c>
      <c r="AD3076" s="3">
        <v>6809965</v>
      </c>
      <c r="AE3076" s="3" t="s">
        <v>63</v>
      </c>
      <c r="AF3076" s="3">
        <v>8</v>
      </c>
      <c r="AG3076" s="3">
        <v>3</v>
      </c>
    </row>
    <row r="3077" spans="1:33" ht="15.75" customHeight="1" x14ac:dyDescent="0.15">
      <c r="A3077" s="3">
        <v>22101</v>
      </c>
      <c r="B3077" s="3">
        <v>3075</v>
      </c>
      <c r="C3077" s="3">
        <v>28</v>
      </c>
      <c r="D3077" s="3" t="s">
        <v>7684</v>
      </c>
      <c r="E3077" s="3" t="s">
        <v>7683</v>
      </c>
      <c r="F3077" s="3" t="s">
        <v>96</v>
      </c>
      <c r="G3077" s="3" t="s">
        <v>61</v>
      </c>
      <c r="H3077" s="3" t="s">
        <v>1902</v>
      </c>
      <c r="I3077" s="3" t="s">
        <v>63</v>
      </c>
      <c r="J3077" s="3">
        <v>115.2608</v>
      </c>
      <c r="K3077" s="3">
        <v>22777937</v>
      </c>
      <c r="L3077" s="3" t="s">
        <v>221</v>
      </c>
      <c r="M3077" s="3">
        <v>2</v>
      </c>
      <c r="N3077" s="3" t="s">
        <v>7684</v>
      </c>
      <c r="O3077" s="3" t="s">
        <v>7683</v>
      </c>
      <c r="P3077" s="3" t="s">
        <v>1029</v>
      </c>
      <c r="Q3077" s="3" t="s">
        <v>20687</v>
      </c>
      <c r="R3077" s="5" t="s">
        <v>24704</v>
      </c>
      <c r="S3077" s="3" t="s">
        <v>1902</v>
      </c>
      <c r="T3077" s="3" t="s">
        <v>61</v>
      </c>
      <c r="V3077" s="3">
        <v>127</v>
      </c>
      <c r="W3077" s="3">
        <v>127</v>
      </c>
      <c r="X3077" s="3">
        <v>127</v>
      </c>
      <c r="Y3077" s="3">
        <v>3075</v>
      </c>
      <c r="Z3077" s="3" t="s">
        <v>221</v>
      </c>
      <c r="AA3077" s="3">
        <v>28</v>
      </c>
      <c r="AB3077" s="3">
        <v>26</v>
      </c>
      <c r="AC3077" s="3">
        <v>22777937</v>
      </c>
      <c r="AD3077" s="3">
        <v>10581552</v>
      </c>
      <c r="AE3077" s="3" t="s">
        <v>63</v>
      </c>
      <c r="AF3077" s="3">
        <v>2</v>
      </c>
      <c r="AG3077" s="3">
        <v>3</v>
      </c>
    </row>
    <row r="3078" spans="1:33" ht="15.75" customHeight="1" x14ac:dyDescent="0.15">
      <c r="A3078" s="3">
        <v>23733</v>
      </c>
      <c r="B3078" s="3">
        <v>3076</v>
      </c>
      <c r="C3078" s="3">
        <v>31</v>
      </c>
      <c r="D3078" s="3" t="s">
        <v>7691</v>
      </c>
      <c r="E3078" s="3" t="s">
        <v>7690</v>
      </c>
      <c r="F3078" s="3" t="s">
        <v>297</v>
      </c>
      <c r="G3078" s="3" t="s">
        <v>146</v>
      </c>
      <c r="H3078" s="3" t="s">
        <v>148</v>
      </c>
      <c r="I3078" s="3" t="s">
        <v>149</v>
      </c>
      <c r="J3078" s="3">
        <v>115.2594</v>
      </c>
      <c r="K3078" s="3">
        <v>7047088</v>
      </c>
      <c r="L3078" s="3" t="s">
        <v>641</v>
      </c>
      <c r="M3078" s="3">
        <v>1</v>
      </c>
      <c r="N3078" s="3" t="s">
        <v>7691</v>
      </c>
      <c r="O3078" s="3" t="s">
        <v>7690</v>
      </c>
      <c r="P3078" s="3" t="s">
        <v>1000</v>
      </c>
      <c r="Q3078" s="3" t="s">
        <v>20689</v>
      </c>
      <c r="R3078" s="5" t="s">
        <v>24705</v>
      </c>
      <c r="S3078" s="3" t="s">
        <v>148</v>
      </c>
      <c r="T3078" s="3" t="s">
        <v>146</v>
      </c>
      <c r="V3078" s="3">
        <v>74</v>
      </c>
      <c r="W3078" s="3">
        <v>0</v>
      </c>
      <c r="X3078" s="3">
        <v>25</v>
      </c>
      <c r="Y3078" s="3">
        <v>3076</v>
      </c>
      <c r="Z3078" s="3" t="s">
        <v>641</v>
      </c>
      <c r="AA3078" s="3">
        <v>31</v>
      </c>
      <c r="AB3078" s="3">
        <v>17</v>
      </c>
      <c r="AC3078" s="3">
        <v>7047088</v>
      </c>
      <c r="AD3078" s="3">
        <v>3273765</v>
      </c>
      <c r="AF3078" s="3">
        <v>23</v>
      </c>
      <c r="AG3078" s="3">
        <v>31</v>
      </c>
    </row>
    <row r="3079" spans="1:33" ht="15.75" customHeight="1" x14ac:dyDescent="0.15">
      <c r="A3079" s="3">
        <v>22460</v>
      </c>
      <c r="B3079" s="3">
        <v>3077</v>
      </c>
      <c r="C3079" s="3">
        <v>18</v>
      </c>
      <c r="D3079" s="3" t="s">
        <v>1348</v>
      </c>
      <c r="E3079" s="3" t="s">
        <v>7699</v>
      </c>
      <c r="F3079" s="3" t="s">
        <v>36</v>
      </c>
      <c r="G3079" s="3" t="s">
        <v>37</v>
      </c>
      <c r="H3079" s="3" t="s">
        <v>1368</v>
      </c>
      <c r="I3079" s="3" t="s">
        <v>89</v>
      </c>
      <c r="J3079" s="3">
        <v>115.2206</v>
      </c>
      <c r="K3079" s="3">
        <v>3001101</v>
      </c>
      <c r="L3079" s="3" t="s">
        <v>478</v>
      </c>
      <c r="M3079" s="3">
        <v>2</v>
      </c>
      <c r="N3079" s="3" t="s">
        <v>1348</v>
      </c>
      <c r="O3079" s="3" t="s">
        <v>7699</v>
      </c>
      <c r="P3079" s="3" t="s">
        <v>1350</v>
      </c>
      <c r="Q3079" s="3" t="s">
        <v>1349</v>
      </c>
      <c r="R3079" s="5" t="s">
        <v>24706</v>
      </c>
      <c r="S3079" s="3" t="s">
        <v>1368</v>
      </c>
      <c r="T3079" s="3" t="s">
        <v>37</v>
      </c>
      <c r="V3079" s="3">
        <v>127</v>
      </c>
      <c r="W3079" s="3">
        <v>116</v>
      </c>
      <c r="X3079" s="3">
        <v>92</v>
      </c>
      <c r="Y3079" s="3">
        <v>3077</v>
      </c>
      <c r="Z3079" s="3" t="s">
        <v>478</v>
      </c>
      <c r="AA3079" s="3">
        <v>18</v>
      </c>
      <c r="AB3079" s="3">
        <v>12</v>
      </c>
      <c r="AC3079" s="3">
        <v>3001101</v>
      </c>
      <c r="AD3079" s="3">
        <v>1394430</v>
      </c>
      <c r="AE3079" s="3" t="s">
        <v>89</v>
      </c>
      <c r="AF3079" s="3">
        <v>15</v>
      </c>
      <c r="AG3079" s="3">
        <v>4</v>
      </c>
    </row>
    <row r="3080" spans="1:33" ht="15.75" customHeight="1" x14ac:dyDescent="0.15">
      <c r="A3080" s="3">
        <v>17467</v>
      </c>
      <c r="B3080" s="3">
        <v>3078</v>
      </c>
      <c r="C3080" s="3">
        <v>75</v>
      </c>
      <c r="D3080" s="5" t="s">
        <v>7710</v>
      </c>
      <c r="E3080" s="3" t="s">
        <v>7708</v>
      </c>
      <c r="F3080" s="3" t="s">
        <v>36</v>
      </c>
      <c r="G3080" s="3" t="s">
        <v>37</v>
      </c>
      <c r="H3080" s="3" t="s">
        <v>4498</v>
      </c>
      <c r="I3080" s="3" t="s">
        <v>817</v>
      </c>
      <c r="J3080" s="3">
        <v>115.20010000000001</v>
      </c>
      <c r="K3080" s="3">
        <v>7396903</v>
      </c>
      <c r="L3080" s="3" t="s">
        <v>122</v>
      </c>
      <c r="M3080" s="3">
        <v>2</v>
      </c>
      <c r="N3080" s="5" t="s">
        <v>7710</v>
      </c>
      <c r="O3080" s="3" t="s">
        <v>7708</v>
      </c>
      <c r="P3080" s="3" t="s">
        <v>835</v>
      </c>
      <c r="Q3080" s="3" t="s">
        <v>10253</v>
      </c>
      <c r="R3080" s="5" t="s">
        <v>24707</v>
      </c>
      <c r="S3080" s="3" t="s">
        <v>4498</v>
      </c>
      <c r="T3080" s="3" t="s">
        <v>37</v>
      </c>
      <c r="V3080" s="3">
        <v>127</v>
      </c>
      <c r="W3080" s="3">
        <v>71</v>
      </c>
      <c r="X3080" s="3">
        <v>34</v>
      </c>
      <c r="Y3080" s="3">
        <v>3078</v>
      </c>
      <c r="Z3080" s="3" t="s">
        <v>122</v>
      </c>
      <c r="AA3080" s="3">
        <v>75</v>
      </c>
      <c r="AB3080" s="3">
        <v>32</v>
      </c>
      <c r="AC3080" s="3">
        <v>7396903</v>
      </c>
      <c r="AD3080" s="3">
        <v>3437221</v>
      </c>
      <c r="AE3080" s="3" t="s">
        <v>817</v>
      </c>
      <c r="AF3080" s="3">
        <v>22</v>
      </c>
      <c r="AG3080" s="3">
        <v>11</v>
      </c>
    </row>
    <row r="3081" spans="1:33" ht="15.75" customHeight="1" x14ac:dyDescent="0.15">
      <c r="A3081" s="3">
        <v>25204</v>
      </c>
      <c r="B3081" s="3">
        <v>3079</v>
      </c>
      <c r="C3081" s="3">
        <v>65</v>
      </c>
      <c r="D3081" s="3" t="s">
        <v>7726</v>
      </c>
      <c r="E3081" s="3" t="s">
        <v>7722</v>
      </c>
      <c r="F3081" s="3" t="s">
        <v>269</v>
      </c>
      <c r="G3081" s="3" t="s">
        <v>133</v>
      </c>
      <c r="H3081" s="3" t="s">
        <v>189</v>
      </c>
      <c r="I3081" s="3" t="s">
        <v>190</v>
      </c>
      <c r="J3081" s="3">
        <v>115.1799</v>
      </c>
      <c r="K3081" s="3">
        <v>6926263</v>
      </c>
      <c r="L3081" s="3" t="s">
        <v>66</v>
      </c>
      <c r="M3081" s="3">
        <v>0</v>
      </c>
      <c r="N3081" s="3" t="s">
        <v>7726</v>
      </c>
      <c r="O3081" s="3" t="s">
        <v>7722</v>
      </c>
      <c r="P3081" s="8">
        <v>37987</v>
      </c>
      <c r="Q3081" s="3" t="s">
        <v>20694</v>
      </c>
      <c r="R3081" s="5" t="s">
        <v>24708</v>
      </c>
      <c r="S3081" s="3" t="s">
        <v>189</v>
      </c>
      <c r="T3081" s="3" t="s">
        <v>133</v>
      </c>
      <c r="V3081" s="3">
        <v>88</v>
      </c>
      <c r="W3081" s="3">
        <v>0</v>
      </c>
      <c r="X3081" s="3">
        <v>127</v>
      </c>
      <c r="Y3081" s="3">
        <v>3079</v>
      </c>
      <c r="Z3081" s="3" t="s">
        <v>66</v>
      </c>
      <c r="AA3081" s="3">
        <v>65</v>
      </c>
      <c r="AB3081" s="3">
        <v>30</v>
      </c>
      <c r="AC3081" s="3">
        <v>6926263</v>
      </c>
      <c r="AD3081" s="3">
        <v>3218825</v>
      </c>
      <c r="AF3081" s="3">
        <v>9</v>
      </c>
      <c r="AG3081" s="3">
        <v>36</v>
      </c>
    </row>
    <row r="3082" spans="1:33" ht="15.75" customHeight="1" x14ac:dyDescent="0.15">
      <c r="A3082" s="3">
        <v>23956</v>
      </c>
      <c r="B3082" s="3">
        <v>3080</v>
      </c>
      <c r="C3082" s="3">
        <v>4</v>
      </c>
      <c r="D3082" s="3" t="s">
        <v>7737</v>
      </c>
      <c r="E3082" s="3" t="s">
        <v>7735</v>
      </c>
      <c r="F3082" s="3" t="s">
        <v>855</v>
      </c>
      <c r="G3082" s="3" t="s">
        <v>292</v>
      </c>
      <c r="H3082" s="3" t="s">
        <v>14911</v>
      </c>
      <c r="I3082" s="3" t="s">
        <v>1032</v>
      </c>
      <c r="J3082" s="3">
        <v>115.15009999999999</v>
      </c>
      <c r="K3082" s="3">
        <v>2626015</v>
      </c>
      <c r="L3082" s="3" t="s">
        <v>356</v>
      </c>
      <c r="M3082" s="3">
        <v>1</v>
      </c>
      <c r="N3082" s="3" t="s">
        <v>7737</v>
      </c>
      <c r="O3082" s="3" t="s">
        <v>7735</v>
      </c>
      <c r="P3082" s="3" t="s">
        <v>1000</v>
      </c>
      <c r="Q3082" s="3" t="s">
        <v>20696</v>
      </c>
      <c r="R3082" s="5" t="s">
        <v>24709</v>
      </c>
      <c r="S3082" s="3" t="s">
        <v>14911</v>
      </c>
      <c r="T3082" s="3" t="s">
        <v>292</v>
      </c>
      <c r="V3082" s="3">
        <v>109</v>
      </c>
      <c r="W3082" s="3">
        <v>79</v>
      </c>
      <c r="X3082" s="3">
        <v>127</v>
      </c>
      <c r="Y3082" s="3">
        <v>3080</v>
      </c>
      <c r="Z3082" s="3" t="s">
        <v>356</v>
      </c>
      <c r="AA3082" s="3">
        <v>4</v>
      </c>
      <c r="AB3082" s="3">
        <v>2</v>
      </c>
      <c r="AC3082" s="3">
        <v>2626015</v>
      </c>
      <c r="AD3082" s="3">
        <v>1220550</v>
      </c>
      <c r="AE3082" s="3" t="s">
        <v>1032</v>
      </c>
      <c r="AF3082" s="3">
        <v>18</v>
      </c>
      <c r="AG3082" s="3">
        <v>49</v>
      </c>
    </row>
    <row r="3083" spans="1:33" ht="15.75" customHeight="1" x14ac:dyDescent="0.15">
      <c r="A3083" s="3">
        <v>20852</v>
      </c>
      <c r="B3083" s="3">
        <v>3081</v>
      </c>
      <c r="C3083" s="3">
        <v>45</v>
      </c>
      <c r="D3083" s="3" t="s">
        <v>7744</v>
      </c>
      <c r="E3083" s="3" t="s">
        <v>7743</v>
      </c>
      <c r="F3083" s="3" t="s">
        <v>1193</v>
      </c>
      <c r="G3083" s="3" t="s">
        <v>564</v>
      </c>
      <c r="H3083" s="3" t="s">
        <v>7862</v>
      </c>
      <c r="I3083" s="3" t="s">
        <v>63</v>
      </c>
      <c r="J3083" s="3">
        <v>115.12739999999999</v>
      </c>
      <c r="K3083" s="3">
        <v>20432800</v>
      </c>
      <c r="L3083" s="3" t="s">
        <v>538</v>
      </c>
      <c r="M3083" s="3">
        <v>2</v>
      </c>
      <c r="N3083" s="3" t="s">
        <v>7744</v>
      </c>
      <c r="O3083" s="3" t="s">
        <v>7743</v>
      </c>
      <c r="P3083" s="3" t="s">
        <v>1063</v>
      </c>
      <c r="Q3083" s="3" t="s">
        <v>20698</v>
      </c>
      <c r="R3083" s="5" t="s">
        <v>24710</v>
      </c>
      <c r="S3083" s="3" t="s">
        <v>7862</v>
      </c>
      <c r="T3083" s="3" t="s">
        <v>564</v>
      </c>
      <c r="V3083" s="3">
        <v>81</v>
      </c>
      <c r="W3083" s="3">
        <v>127</v>
      </c>
      <c r="X3083" s="3">
        <v>97</v>
      </c>
      <c r="Y3083" s="3">
        <v>3081</v>
      </c>
      <c r="Z3083" s="3" t="s">
        <v>538</v>
      </c>
      <c r="AA3083" s="3">
        <v>45</v>
      </c>
      <c r="AB3083" s="3">
        <v>20</v>
      </c>
      <c r="AC3083" s="3">
        <v>20432800</v>
      </c>
      <c r="AD3083" s="3">
        <v>9498000</v>
      </c>
      <c r="AE3083" s="3" t="s">
        <v>63</v>
      </c>
      <c r="AF3083" s="3">
        <v>3</v>
      </c>
      <c r="AG3083" s="3">
        <v>3</v>
      </c>
    </row>
    <row r="3084" spans="1:33" ht="15.75" customHeight="1" x14ac:dyDescent="0.15">
      <c r="A3084" s="3">
        <v>22172</v>
      </c>
      <c r="B3084" s="3">
        <v>3082</v>
      </c>
      <c r="C3084" s="3">
        <v>92</v>
      </c>
      <c r="D3084" s="3" t="s">
        <v>7761</v>
      </c>
      <c r="E3084" s="3" t="s">
        <v>7760</v>
      </c>
      <c r="F3084" s="3" t="s">
        <v>5738</v>
      </c>
      <c r="G3084" s="3" t="s">
        <v>599</v>
      </c>
      <c r="H3084" s="3" t="s">
        <v>14916</v>
      </c>
      <c r="I3084" s="3" t="s">
        <v>20701</v>
      </c>
      <c r="J3084" s="3">
        <v>115.0355</v>
      </c>
      <c r="K3084" s="3">
        <v>13226508</v>
      </c>
      <c r="L3084" s="3" t="s">
        <v>162</v>
      </c>
      <c r="M3084" s="3">
        <v>2</v>
      </c>
      <c r="N3084" s="3" t="s">
        <v>7761</v>
      </c>
      <c r="O3084" s="3" t="s">
        <v>7760</v>
      </c>
      <c r="P3084" s="3" t="s">
        <v>381</v>
      </c>
      <c r="Q3084" s="3" t="s">
        <v>20700</v>
      </c>
      <c r="R3084" s="5" t="s">
        <v>24711</v>
      </c>
      <c r="S3084" s="3" t="s">
        <v>14916</v>
      </c>
      <c r="T3084" s="3" t="s">
        <v>599</v>
      </c>
      <c r="V3084" s="3">
        <v>61</v>
      </c>
      <c r="W3084" s="3">
        <v>0</v>
      </c>
      <c r="X3084" s="3">
        <v>127</v>
      </c>
      <c r="Y3084" s="3">
        <v>3082</v>
      </c>
      <c r="Z3084" s="3" t="s">
        <v>162</v>
      </c>
      <c r="AA3084" s="3">
        <v>92</v>
      </c>
      <c r="AB3084" s="3">
        <v>42</v>
      </c>
      <c r="AC3084" s="3">
        <v>13226508</v>
      </c>
      <c r="AD3084" s="3">
        <v>6150848</v>
      </c>
      <c r="AF3084" s="3">
        <v>8</v>
      </c>
      <c r="AG3084" s="3">
        <v>332</v>
      </c>
    </row>
    <row r="3085" spans="1:33" ht="15.75" customHeight="1" x14ac:dyDescent="0.15">
      <c r="A3085" s="3">
        <v>22519</v>
      </c>
      <c r="B3085" s="3">
        <v>3083</v>
      </c>
      <c r="C3085" s="3">
        <v>25</v>
      </c>
      <c r="D3085" s="3" t="s">
        <v>7770</v>
      </c>
      <c r="E3085" s="3" t="s">
        <v>7768</v>
      </c>
      <c r="F3085" s="3" t="s">
        <v>1438</v>
      </c>
      <c r="G3085" s="3" t="s">
        <v>495</v>
      </c>
      <c r="H3085" s="3" t="s">
        <v>3431</v>
      </c>
      <c r="I3085" s="3" t="s">
        <v>2566</v>
      </c>
      <c r="J3085" s="3">
        <v>115.0363</v>
      </c>
      <c r="K3085" s="3">
        <v>3840239</v>
      </c>
      <c r="L3085" s="3" t="s">
        <v>162</v>
      </c>
      <c r="M3085" s="3">
        <v>2</v>
      </c>
      <c r="N3085" s="3" t="s">
        <v>7770</v>
      </c>
      <c r="O3085" s="3" t="s">
        <v>7768</v>
      </c>
      <c r="P3085" s="3" t="s">
        <v>690</v>
      </c>
      <c r="Q3085" s="3" t="s">
        <v>20703</v>
      </c>
      <c r="R3085" s="5" t="s">
        <v>24712</v>
      </c>
      <c r="S3085" s="3" t="s">
        <v>3431</v>
      </c>
      <c r="T3085" s="3" t="s">
        <v>495</v>
      </c>
      <c r="V3085" s="3">
        <v>87</v>
      </c>
      <c r="W3085" s="3">
        <v>21</v>
      </c>
      <c r="X3085" s="3">
        <v>127</v>
      </c>
      <c r="Y3085" s="3">
        <v>3083</v>
      </c>
      <c r="Z3085" s="3" t="s">
        <v>162</v>
      </c>
      <c r="AA3085" s="3">
        <v>25</v>
      </c>
      <c r="AB3085" s="3">
        <v>12</v>
      </c>
      <c r="AC3085" s="3">
        <v>3840239</v>
      </c>
      <c r="AD3085" s="3">
        <v>1785856</v>
      </c>
      <c r="AE3085" s="3" t="s">
        <v>2566</v>
      </c>
      <c r="AF3085" s="3">
        <v>8</v>
      </c>
      <c r="AG3085" s="3">
        <v>47</v>
      </c>
    </row>
    <row r="3086" spans="1:33" ht="15.75" customHeight="1" x14ac:dyDescent="0.15">
      <c r="A3086" s="3">
        <v>24004</v>
      </c>
      <c r="B3086" s="3">
        <v>3084</v>
      </c>
      <c r="C3086" s="3">
        <v>71</v>
      </c>
      <c r="D3086" s="3" t="s">
        <v>7784</v>
      </c>
      <c r="E3086" s="3" t="s">
        <v>7782</v>
      </c>
      <c r="F3086" s="3" t="s">
        <v>635</v>
      </c>
      <c r="G3086" s="3" t="s">
        <v>236</v>
      </c>
      <c r="H3086" s="3" t="s">
        <v>614</v>
      </c>
      <c r="I3086" s="3" t="s">
        <v>686</v>
      </c>
      <c r="J3086" s="3">
        <v>115.00660000000001</v>
      </c>
      <c r="K3086" s="3">
        <v>9592627</v>
      </c>
      <c r="L3086" s="3" t="s">
        <v>59</v>
      </c>
      <c r="M3086" s="3">
        <v>1</v>
      </c>
      <c r="N3086" s="3" t="s">
        <v>7784</v>
      </c>
      <c r="O3086" s="3" t="s">
        <v>7782</v>
      </c>
      <c r="P3086" s="3" t="s">
        <v>179</v>
      </c>
      <c r="Q3086" s="3" t="s">
        <v>20705</v>
      </c>
      <c r="R3086" s="5" t="s">
        <v>24713</v>
      </c>
      <c r="S3086" s="3" t="s">
        <v>614</v>
      </c>
      <c r="T3086" s="3" t="s">
        <v>236</v>
      </c>
      <c r="V3086" s="3">
        <v>36</v>
      </c>
      <c r="W3086" s="3">
        <v>0</v>
      </c>
      <c r="X3086" s="3">
        <v>127</v>
      </c>
      <c r="Y3086" s="3">
        <v>3084</v>
      </c>
      <c r="Z3086" s="3" t="s">
        <v>59</v>
      </c>
      <c r="AA3086" s="3">
        <v>71</v>
      </c>
      <c r="AB3086" s="3">
        <v>29</v>
      </c>
      <c r="AC3086" s="3">
        <v>9592627</v>
      </c>
      <c r="AD3086" s="3">
        <v>4461549</v>
      </c>
      <c r="AF3086" s="3">
        <v>17</v>
      </c>
      <c r="AG3086" s="3">
        <v>69</v>
      </c>
    </row>
    <row r="3087" spans="1:33" ht="15.75" customHeight="1" x14ac:dyDescent="0.15">
      <c r="A3087" s="3">
        <v>25795</v>
      </c>
      <c r="B3087" s="3">
        <v>3085</v>
      </c>
      <c r="C3087" s="3">
        <v>100</v>
      </c>
      <c r="D3087" s="3" t="s">
        <v>7791</v>
      </c>
      <c r="E3087" s="3" t="s">
        <v>7789</v>
      </c>
      <c r="F3087" s="3" t="s">
        <v>3068</v>
      </c>
      <c r="G3087" s="3" t="s">
        <v>606</v>
      </c>
      <c r="H3087" s="3" t="s">
        <v>1343</v>
      </c>
      <c r="I3087" s="3" t="s">
        <v>1343</v>
      </c>
      <c r="J3087" s="3">
        <v>114.9692</v>
      </c>
      <c r="K3087" s="3">
        <v>13723744</v>
      </c>
      <c r="L3087" s="3" t="s">
        <v>478</v>
      </c>
      <c r="M3087" s="3">
        <v>0</v>
      </c>
      <c r="N3087" s="3" t="s">
        <v>7791</v>
      </c>
      <c r="O3087" s="3" t="s">
        <v>7789</v>
      </c>
      <c r="P3087" s="8">
        <v>33239</v>
      </c>
      <c r="Q3087" s="3" t="s">
        <v>20707</v>
      </c>
      <c r="R3087" s="5" t="s">
        <v>24714</v>
      </c>
      <c r="S3087" s="3" t="s">
        <v>1343</v>
      </c>
      <c r="T3087" s="3" t="s">
        <v>606</v>
      </c>
      <c r="V3087" s="3">
        <v>65</v>
      </c>
      <c r="W3087" s="3">
        <v>36</v>
      </c>
      <c r="X3087" s="3">
        <v>93</v>
      </c>
      <c r="Y3087" s="3">
        <v>3085</v>
      </c>
      <c r="Z3087" s="3" t="s">
        <v>478</v>
      </c>
      <c r="AA3087" s="3">
        <v>100</v>
      </c>
      <c r="AB3087" s="3">
        <v>45</v>
      </c>
      <c r="AC3087" s="3">
        <v>13723744</v>
      </c>
      <c r="AD3087" s="3">
        <v>6384052</v>
      </c>
      <c r="AE3087" s="3" t="s">
        <v>1343</v>
      </c>
      <c r="AF3087" s="3">
        <v>15</v>
      </c>
      <c r="AG3087" s="3">
        <v>12</v>
      </c>
    </row>
    <row r="3088" spans="1:33" ht="15.75" customHeight="1" x14ac:dyDescent="0.15">
      <c r="A3088" s="3">
        <v>19705</v>
      </c>
      <c r="B3088" s="3">
        <v>3086</v>
      </c>
      <c r="C3088" s="3">
        <v>15</v>
      </c>
      <c r="D3088" s="3" t="s">
        <v>6318</v>
      </c>
      <c r="E3088" s="3" t="s">
        <v>7797</v>
      </c>
      <c r="F3088" s="3" t="s">
        <v>143</v>
      </c>
      <c r="G3088" s="3" t="s">
        <v>77</v>
      </c>
      <c r="H3088" s="3" t="s">
        <v>6322</v>
      </c>
      <c r="I3088" s="3" t="s">
        <v>79</v>
      </c>
      <c r="J3088" s="3">
        <v>114.956</v>
      </c>
      <c r="K3088" s="3">
        <v>9646283</v>
      </c>
      <c r="L3088" s="3" t="s">
        <v>101</v>
      </c>
      <c r="M3088" s="3">
        <v>3</v>
      </c>
      <c r="N3088" s="3" t="s">
        <v>6318</v>
      </c>
      <c r="O3088" s="3" t="s">
        <v>7797</v>
      </c>
      <c r="P3088" s="3" t="s">
        <v>1000</v>
      </c>
      <c r="Q3088" s="3" t="s">
        <v>6321</v>
      </c>
      <c r="R3088" s="5" t="s">
        <v>24715</v>
      </c>
      <c r="S3088" s="3" t="s">
        <v>6322</v>
      </c>
      <c r="T3088" s="3" t="s">
        <v>77</v>
      </c>
      <c r="V3088" s="3">
        <v>108</v>
      </c>
      <c r="W3088" s="3">
        <v>103</v>
      </c>
      <c r="X3088" s="3">
        <v>127</v>
      </c>
      <c r="Y3088" s="3">
        <v>3086</v>
      </c>
      <c r="Z3088" s="3" t="s">
        <v>101</v>
      </c>
      <c r="AA3088" s="3">
        <v>15</v>
      </c>
      <c r="AB3088" s="3">
        <v>6</v>
      </c>
      <c r="AC3088" s="3">
        <v>9646283</v>
      </c>
      <c r="AD3088" s="3">
        <v>4487561</v>
      </c>
      <c r="AE3088" s="3" t="s">
        <v>79</v>
      </c>
      <c r="AF3088" s="3">
        <v>10</v>
      </c>
      <c r="AG3088" s="3">
        <v>6</v>
      </c>
    </row>
    <row r="3089" spans="1:33" ht="15.75" customHeight="1" x14ac:dyDescent="0.15">
      <c r="A3089" s="3">
        <v>19407</v>
      </c>
      <c r="B3089" s="3">
        <v>3087</v>
      </c>
      <c r="C3089" s="3">
        <v>22</v>
      </c>
      <c r="D3089" s="3" t="s">
        <v>7803</v>
      </c>
      <c r="E3089" s="3" t="s">
        <v>7801</v>
      </c>
      <c r="F3089" s="3" t="s">
        <v>7229</v>
      </c>
      <c r="G3089" s="3" t="s">
        <v>733</v>
      </c>
      <c r="H3089" s="3" t="s">
        <v>9926</v>
      </c>
      <c r="I3089" s="3" t="s">
        <v>10624</v>
      </c>
      <c r="J3089" s="3">
        <v>114.9406</v>
      </c>
      <c r="K3089" s="3">
        <v>32032815</v>
      </c>
      <c r="L3089" s="3" t="s">
        <v>86</v>
      </c>
      <c r="M3089" s="3">
        <v>3</v>
      </c>
      <c r="N3089" s="3" t="s">
        <v>7803</v>
      </c>
      <c r="O3089" s="3" t="s">
        <v>7801</v>
      </c>
      <c r="P3089" s="3" t="s">
        <v>541</v>
      </c>
      <c r="Q3089" s="3" t="s">
        <v>20711</v>
      </c>
      <c r="R3089" s="5" t="s">
        <v>24716</v>
      </c>
      <c r="S3089" s="3" t="s">
        <v>9926</v>
      </c>
      <c r="T3089" s="3" t="s">
        <v>733</v>
      </c>
      <c r="V3089" s="3">
        <v>28</v>
      </c>
      <c r="W3089" s="3">
        <v>0</v>
      </c>
      <c r="X3089" s="3">
        <v>80</v>
      </c>
      <c r="Y3089" s="3">
        <v>3087</v>
      </c>
      <c r="Z3089" s="3" t="s">
        <v>86</v>
      </c>
      <c r="AA3089" s="3">
        <v>22</v>
      </c>
      <c r="AB3089" s="3">
        <v>11</v>
      </c>
      <c r="AC3089" s="3">
        <v>32032815</v>
      </c>
      <c r="AD3089" s="3">
        <v>14903103</v>
      </c>
      <c r="AF3089" s="3">
        <v>16</v>
      </c>
      <c r="AG3089" s="3">
        <v>100</v>
      </c>
    </row>
    <row r="3090" spans="1:33" ht="15.75" customHeight="1" x14ac:dyDescent="0.15">
      <c r="A3090" s="3">
        <v>22458</v>
      </c>
      <c r="B3090" s="3">
        <v>3088</v>
      </c>
      <c r="C3090" s="3">
        <v>116</v>
      </c>
      <c r="D3090" s="3" t="s">
        <v>7813</v>
      </c>
      <c r="E3090" s="3" t="s">
        <v>7811</v>
      </c>
      <c r="F3090" s="3" t="s">
        <v>36</v>
      </c>
      <c r="G3090" s="3" t="s">
        <v>37</v>
      </c>
      <c r="H3090" s="3" t="s">
        <v>817</v>
      </c>
      <c r="I3090" s="3" t="s">
        <v>817</v>
      </c>
      <c r="J3090" s="3">
        <v>114.9301</v>
      </c>
      <c r="K3090" s="3">
        <v>42755076</v>
      </c>
      <c r="L3090" s="3" t="s">
        <v>226</v>
      </c>
      <c r="M3090" s="3">
        <v>2</v>
      </c>
      <c r="N3090" s="3" t="s">
        <v>7813</v>
      </c>
      <c r="O3090" s="3" t="s">
        <v>7811</v>
      </c>
      <c r="P3090" s="3" t="s">
        <v>541</v>
      </c>
      <c r="Q3090" s="3" t="s">
        <v>10838</v>
      </c>
      <c r="R3090" s="5" t="s">
        <v>24717</v>
      </c>
      <c r="S3090" s="3" t="s">
        <v>817</v>
      </c>
      <c r="T3090" s="3" t="s">
        <v>37</v>
      </c>
      <c r="V3090" s="3">
        <v>127</v>
      </c>
      <c r="W3090" s="3">
        <v>72</v>
      </c>
      <c r="X3090" s="3">
        <v>42</v>
      </c>
      <c r="Y3090" s="3">
        <v>3088</v>
      </c>
      <c r="Z3090" s="3" t="s">
        <v>226</v>
      </c>
      <c r="AA3090" s="3">
        <v>116</v>
      </c>
      <c r="AB3090" s="3">
        <v>78</v>
      </c>
      <c r="AC3090" s="3">
        <v>42755076</v>
      </c>
      <c r="AD3090" s="3">
        <v>19892545</v>
      </c>
      <c r="AE3090" s="3" t="s">
        <v>817</v>
      </c>
      <c r="AF3090" s="3">
        <v>24</v>
      </c>
      <c r="AG3090" s="3">
        <v>11</v>
      </c>
    </row>
    <row r="3091" spans="1:33" ht="15.75" customHeight="1" x14ac:dyDescent="0.15">
      <c r="A3091" s="3">
        <v>24380</v>
      </c>
      <c r="B3091" s="3">
        <v>3089</v>
      </c>
      <c r="C3091" s="3">
        <v>30</v>
      </c>
      <c r="D3091" s="3" t="s">
        <v>7822</v>
      </c>
      <c r="E3091" s="3" t="s">
        <v>7820</v>
      </c>
      <c r="F3091" s="3" t="s">
        <v>36</v>
      </c>
      <c r="G3091" s="3" t="s">
        <v>37</v>
      </c>
      <c r="H3091" s="3" t="s">
        <v>817</v>
      </c>
      <c r="I3091" s="3" t="s">
        <v>817</v>
      </c>
      <c r="J3091" s="3">
        <v>114.876</v>
      </c>
      <c r="K3091" s="3">
        <v>3330108</v>
      </c>
      <c r="L3091" s="3" t="s">
        <v>162</v>
      </c>
      <c r="M3091" s="3">
        <v>1</v>
      </c>
      <c r="N3091" s="3" t="s">
        <v>7822</v>
      </c>
      <c r="O3091" s="3" t="s">
        <v>7820</v>
      </c>
      <c r="P3091" s="3" t="s">
        <v>104</v>
      </c>
      <c r="Q3091" s="3" t="s">
        <v>10844</v>
      </c>
      <c r="R3091" s="5" t="s">
        <v>24718</v>
      </c>
      <c r="S3091" s="3" t="s">
        <v>817</v>
      </c>
      <c r="T3091" s="3" t="s">
        <v>37</v>
      </c>
      <c r="V3091" s="3">
        <v>127</v>
      </c>
      <c r="W3091" s="3">
        <v>73</v>
      </c>
      <c r="X3091" s="3">
        <v>127</v>
      </c>
      <c r="Y3091" s="3">
        <v>3089</v>
      </c>
      <c r="Z3091" s="3" t="s">
        <v>162</v>
      </c>
      <c r="AA3091" s="3">
        <v>30</v>
      </c>
      <c r="AB3091" s="3">
        <v>10</v>
      </c>
      <c r="AC3091" s="3">
        <v>3330108</v>
      </c>
      <c r="AD3091" s="3">
        <v>1549781</v>
      </c>
      <c r="AE3091" s="3" t="s">
        <v>817</v>
      </c>
      <c r="AF3091" s="3">
        <v>8</v>
      </c>
      <c r="AG3091" s="3">
        <v>11</v>
      </c>
    </row>
    <row r="3092" spans="1:33" ht="15.75" customHeight="1" x14ac:dyDescent="0.15">
      <c r="A3092" s="3">
        <v>19762</v>
      </c>
      <c r="B3092" s="3">
        <v>3090</v>
      </c>
      <c r="C3092" s="3">
        <v>37</v>
      </c>
      <c r="D3092" s="3" t="s">
        <v>5885</v>
      </c>
      <c r="E3092" s="3" t="s">
        <v>7830</v>
      </c>
      <c r="F3092" s="3" t="s">
        <v>143</v>
      </c>
      <c r="G3092" s="3" t="s">
        <v>77</v>
      </c>
      <c r="H3092" s="3" t="s">
        <v>2576</v>
      </c>
      <c r="I3092" s="3" t="s">
        <v>79</v>
      </c>
      <c r="J3092" s="3">
        <v>114.83540000000001</v>
      </c>
      <c r="K3092" s="3">
        <v>6377144</v>
      </c>
      <c r="L3092" s="3" t="s">
        <v>71</v>
      </c>
      <c r="M3092" s="3">
        <v>3</v>
      </c>
      <c r="N3092" s="3" t="s">
        <v>5885</v>
      </c>
      <c r="O3092" s="3" t="s">
        <v>7830</v>
      </c>
      <c r="P3092" s="3" t="s">
        <v>179</v>
      </c>
      <c r="Q3092" s="3" t="s">
        <v>5895</v>
      </c>
      <c r="R3092" s="5" t="s">
        <v>24719</v>
      </c>
      <c r="S3092" s="3" t="s">
        <v>2576</v>
      </c>
      <c r="T3092" s="3" t="s">
        <v>77</v>
      </c>
      <c r="V3092" s="3">
        <v>109</v>
      </c>
      <c r="W3092" s="3">
        <v>104</v>
      </c>
      <c r="X3092" s="3">
        <v>127</v>
      </c>
      <c r="Y3092" s="3">
        <v>3090</v>
      </c>
      <c r="Z3092" s="3" t="s">
        <v>71</v>
      </c>
      <c r="AA3092" s="3">
        <v>37</v>
      </c>
      <c r="AB3092" s="3">
        <v>20</v>
      </c>
      <c r="AC3092" s="3">
        <v>6377144</v>
      </c>
      <c r="AD3092" s="3">
        <v>2968386</v>
      </c>
      <c r="AE3092" s="3" t="s">
        <v>79</v>
      </c>
      <c r="AF3092" s="3">
        <v>5</v>
      </c>
      <c r="AG3092" s="3">
        <v>6</v>
      </c>
    </row>
    <row r="3093" spans="1:33" ht="15.75" customHeight="1" x14ac:dyDescent="0.15">
      <c r="A3093" s="3">
        <v>1807</v>
      </c>
      <c r="B3093" s="3">
        <v>3091</v>
      </c>
      <c r="C3093" s="3">
        <v>488</v>
      </c>
      <c r="D3093" s="5" t="s">
        <v>7842</v>
      </c>
      <c r="E3093" s="3" t="s">
        <v>7840</v>
      </c>
      <c r="F3093" s="3" t="s">
        <v>3662</v>
      </c>
      <c r="G3093" s="3" t="s">
        <v>878</v>
      </c>
      <c r="H3093" s="3" t="s">
        <v>1764</v>
      </c>
      <c r="I3093" s="3" t="s">
        <v>1765</v>
      </c>
      <c r="J3093" s="3">
        <v>114.8276</v>
      </c>
      <c r="K3093" s="3">
        <v>420482000</v>
      </c>
      <c r="L3093" s="3" t="s">
        <v>356</v>
      </c>
      <c r="M3093" s="3">
        <v>8</v>
      </c>
      <c r="N3093" s="5" t="s">
        <v>7842</v>
      </c>
      <c r="O3093" s="3" t="s">
        <v>7840</v>
      </c>
      <c r="P3093" s="3" t="s">
        <v>541</v>
      </c>
      <c r="Q3093" s="3" t="s">
        <v>20717</v>
      </c>
      <c r="R3093" s="5" t="s">
        <v>24720</v>
      </c>
      <c r="S3093" s="3" t="s">
        <v>1764</v>
      </c>
      <c r="T3093" s="3" t="s">
        <v>878</v>
      </c>
      <c r="V3093" s="3">
        <v>9</v>
      </c>
      <c r="W3093" s="3">
        <v>0</v>
      </c>
      <c r="X3093" s="3">
        <v>127</v>
      </c>
      <c r="Y3093" s="3">
        <v>3091</v>
      </c>
      <c r="Z3093" s="3" t="s">
        <v>356</v>
      </c>
      <c r="AA3093" s="3">
        <v>488</v>
      </c>
      <c r="AB3093" s="3">
        <v>182</v>
      </c>
      <c r="AC3093" s="3">
        <v>420482000</v>
      </c>
      <c r="AD3093" s="3">
        <v>195730000</v>
      </c>
      <c r="AF3093" s="3">
        <v>18</v>
      </c>
      <c r="AG3093" s="3">
        <v>159</v>
      </c>
    </row>
    <row r="3094" spans="1:33" ht="15.75" customHeight="1" x14ac:dyDescent="0.15">
      <c r="A3094" s="3">
        <v>118</v>
      </c>
      <c r="B3094" s="3">
        <v>3092</v>
      </c>
      <c r="C3094" s="3">
        <v>202</v>
      </c>
      <c r="D3094" s="3" t="s">
        <v>7852</v>
      </c>
      <c r="E3094" s="3" t="s">
        <v>7851</v>
      </c>
      <c r="F3094" s="3" t="s">
        <v>657</v>
      </c>
      <c r="G3094" s="3" t="s">
        <v>246</v>
      </c>
      <c r="H3094" s="3" t="s">
        <v>4268</v>
      </c>
      <c r="I3094" s="3" t="s">
        <v>264</v>
      </c>
      <c r="J3094" s="3">
        <v>114.72020000000001</v>
      </c>
      <c r="K3094" s="3">
        <v>27475857</v>
      </c>
      <c r="L3094" s="3" t="s">
        <v>162</v>
      </c>
      <c r="M3094" s="3">
        <v>5</v>
      </c>
      <c r="N3094" s="3" t="s">
        <v>7852</v>
      </c>
      <c r="O3094" s="3" t="s">
        <v>7851</v>
      </c>
      <c r="P3094" s="3" t="s">
        <v>835</v>
      </c>
      <c r="Q3094" s="3" t="s">
        <v>20719</v>
      </c>
      <c r="R3094" s="5" t="s">
        <v>24721</v>
      </c>
      <c r="S3094" s="3" t="s">
        <v>4268</v>
      </c>
      <c r="T3094" s="3" t="s">
        <v>246</v>
      </c>
      <c r="V3094" s="3">
        <v>127</v>
      </c>
      <c r="W3094" s="3">
        <v>108</v>
      </c>
      <c r="X3094" s="3">
        <v>127</v>
      </c>
      <c r="Y3094" s="3">
        <v>3092</v>
      </c>
      <c r="Z3094" s="3" t="s">
        <v>162</v>
      </c>
      <c r="AA3094" s="3">
        <v>202</v>
      </c>
      <c r="AB3094" s="3">
        <v>125</v>
      </c>
      <c r="AC3094" s="3">
        <v>27475857</v>
      </c>
      <c r="AD3094" s="3">
        <v>12796120</v>
      </c>
      <c r="AE3094" s="3" t="s">
        <v>264</v>
      </c>
      <c r="AF3094" s="3">
        <v>8</v>
      </c>
      <c r="AG3094" s="3">
        <v>8</v>
      </c>
    </row>
    <row r="3095" spans="1:33" ht="15.75" customHeight="1" x14ac:dyDescent="0.15">
      <c r="A3095" s="3">
        <v>4038</v>
      </c>
      <c r="B3095" s="3">
        <v>3093</v>
      </c>
      <c r="C3095" s="3">
        <v>28</v>
      </c>
      <c r="D3095" s="3" t="s">
        <v>7867</v>
      </c>
      <c r="E3095" s="3" t="s">
        <v>7863</v>
      </c>
      <c r="F3095" s="3" t="s">
        <v>5738</v>
      </c>
      <c r="G3095" s="3" t="s">
        <v>599</v>
      </c>
      <c r="H3095" s="3" t="s">
        <v>14936</v>
      </c>
      <c r="I3095" s="3" t="s">
        <v>20701</v>
      </c>
      <c r="J3095" s="3">
        <v>114.7071</v>
      </c>
      <c r="K3095" s="3">
        <v>9195731</v>
      </c>
      <c r="L3095" s="3" t="s">
        <v>356</v>
      </c>
      <c r="M3095" s="3">
        <v>7</v>
      </c>
      <c r="N3095" s="3" t="s">
        <v>7867</v>
      </c>
      <c r="O3095" s="3" t="s">
        <v>7863</v>
      </c>
      <c r="P3095" s="3" t="s">
        <v>690</v>
      </c>
      <c r="Q3095" s="3" t="s">
        <v>20721</v>
      </c>
      <c r="R3095" s="5" t="s">
        <v>24722</v>
      </c>
      <c r="S3095" s="3" t="s">
        <v>14936</v>
      </c>
      <c r="T3095" s="3" t="s">
        <v>599</v>
      </c>
      <c r="V3095" s="3">
        <v>62</v>
      </c>
      <c r="W3095" s="3">
        <v>0</v>
      </c>
      <c r="X3095" s="3">
        <v>127</v>
      </c>
      <c r="Y3095" s="3">
        <v>3093</v>
      </c>
      <c r="Z3095" s="3" t="s">
        <v>356</v>
      </c>
      <c r="AA3095" s="3">
        <v>28</v>
      </c>
      <c r="AB3095" s="3">
        <v>18</v>
      </c>
      <c r="AC3095" s="3">
        <v>9195731</v>
      </c>
      <c r="AD3095" s="3">
        <v>4282919</v>
      </c>
      <c r="AF3095" s="3">
        <v>18</v>
      </c>
      <c r="AG3095" s="3">
        <v>332</v>
      </c>
    </row>
    <row r="3096" spans="1:33" ht="15.75" customHeight="1" x14ac:dyDescent="0.15">
      <c r="A3096" s="3">
        <v>24978</v>
      </c>
      <c r="B3096" s="3">
        <v>3094</v>
      </c>
      <c r="C3096" s="3">
        <v>30</v>
      </c>
      <c r="D3096" s="3" t="s">
        <v>7878</v>
      </c>
      <c r="E3096" s="3" t="s">
        <v>7877</v>
      </c>
      <c r="F3096" s="3" t="s">
        <v>855</v>
      </c>
      <c r="G3096" s="3" t="s">
        <v>292</v>
      </c>
      <c r="H3096" s="3" t="s">
        <v>7091</v>
      </c>
      <c r="I3096" s="3" t="s">
        <v>1032</v>
      </c>
      <c r="J3096" s="3">
        <v>114.71420000000001</v>
      </c>
      <c r="K3096" s="3">
        <v>8303000</v>
      </c>
      <c r="L3096" s="3" t="s">
        <v>162</v>
      </c>
      <c r="M3096" s="3">
        <v>0</v>
      </c>
      <c r="N3096" s="3" t="s">
        <v>7878</v>
      </c>
      <c r="O3096" s="3" t="s">
        <v>7877</v>
      </c>
      <c r="P3096" s="8">
        <v>38718</v>
      </c>
      <c r="Q3096" s="3" t="s">
        <v>20723</v>
      </c>
      <c r="R3096" s="5" t="s">
        <v>24723</v>
      </c>
      <c r="S3096" s="3" t="s">
        <v>7091</v>
      </c>
      <c r="T3096" s="3" t="s">
        <v>292</v>
      </c>
      <c r="V3096" s="3">
        <v>110</v>
      </c>
      <c r="W3096" s="3">
        <v>80</v>
      </c>
      <c r="X3096" s="3">
        <v>127</v>
      </c>
      <c r="Y3096" s="3">
        <v>3094</v>
      </c>
      <c r="Z3096" s="3" t="s">
        <v>162</v>
      </c>
      <c r="AA3096" s="3">
        <v>30</v>
      </c>
      <c r="AB3096" s="3">
        <v>10</v>
      </c>
      <c r="AC3096" s="3">
        <v>8303000</v>
      </c>
      <c r="AD3096" s="3">
        <v>3867000</v>
      </c>
      <c r="AE3096" s="3" t="s">
        <v>1032</v>
      </c>
      <c r="AF3096" s="3">
        <v>8</v>
      </c>
      <c r="AG3096" s="3">
        <v>49</v>
      </c>
    </row>
    <row r="3097" spans="1:33" ht="15.75" customHeight="1" x14ac:dyDescent="0.15">
      <c r="A3097" s="3">
        <v>420</v>
      </c>
      <c r="B3097" s="3">
        <v>3095</v>
      </c>
      <c r="C3097" s="3">
        <v>93</v>
      </c>
      <c r="D3097" s="3" t="s">
        <v>7885</v>
      </c>
      <c r="E3097" s="3" t="s">
        <v>7884</v>
      </c>
      <c r="F3097" s="3" t="s">
        <v>4061</v>
      </c>
      <c r="G3097" s="3" t="s">
        <v>446</v>
      </c>
      <c r="H3097" s="3" t="s">
        <v>2435</v>
      </c>
      <c r="I3097" s="3" t="s">
        <v>2435</v>
      </c>
      <c r="J3097" s="3">
        <v>114.5598</v>
      </c>
      <c r="K3097" s="3">
        <v>50062800</v>
      </c>
      <c r="L3097" s="3" t="s">
        <v>162</v>
      </c>
      <c r="M3097" s="3">
        <v>4</v>
      </c>
      <c r="N3097" s="3" t="s">
        <v>7885</v>
      </c>
      <c r="O3097" s="3" t="s">
        <v>7884</v>
      </c>
      <c r="P3097" s="3" t="s">
        <v>381</v>
      </c>
      <c r="Q3097" s="3" t="s">
        <v>20725</v>
      </c>
      <c r="R3097" s="5" t="s">
        <v>24724</v>
      </c>
      <c r="S3097" s="3" t="s">
        <v>2435</v>
      </c>
      <c r="T3097" s="3" t="s">
        <v>446</v>
      </c>
      <c r="V3097" s="3">
        <v>115</v>
      </c>
      <c r="W3097" s="3">
        <v>109</v>
      </c>
      <c r="X3097" s="3">
        <v>127</v>
      </c>
      <c r="Y3097" s="3">
        <v>3095</v>
      </c>
      <c r="Z3097" s="3" t="s">
        <v>162</v>
      </c>
      <c r="AA3097" s="3">
        <v>93</v>
      </c>
      <c r="AB3097" s="3">
        <v>42</v>
      </c>
      <c r="AC3097" s="3">
        <v>50062800</v>
      </c>
      <c r="AD3097" s="3">
        <v>23332793</v>
      </c>
      <c r="AE3097" s="3" t="s">
        <v>2435</v>
      </c>
      <c r="AF3097" s="3">
        <v>8</v>
      </c>
      <c r="AG3097" s="3">
        <v>29</v>
      </c>
    </row>
    <row r="3098" spans="1:33" ht="15.75" customHeight="1" x14ac:dyDescent="0.15">
      <c r="A3098" s="3">
        <v>20686</v>
      </c>
      <c r="B3098" s="3">
        <v>3096</v>
      </c>
      <c r="C3098" s="3">
        <v>507</v>
      </c>
      <c r="D3098" s="3" t="s">
        <v>7894</v>
      </c>
      <c r="E3098" s="3" t="s">
        <v>7892</v>
      </c>
      <c r="F3098" s="3" t="s">
        <v>269</v>
      </c>
      <c r="G3098" s="3" t="s">
        <v>133</v>
      </c>
      <c r="H3098" s="3" t="s">
        <v>189</v>
      </c>
      <c r="I3098" s="3" t="s">
        <v>16409</v>
      </c>
      <c r="J3098" s="3">
        <v>114.4983</v>
      </c>
      <c r="K3098" s="3">
        <v>58247000</v>
      </c>
      <c r="L3098" s="3" t="s">
        <v>162</v>
      </c>
      <c r="M3098" s="3">
        <v>3</v>
      </c>
      <c r="N3098" s="3" t="s">
        <v>7894</v>
      </c>
      <c r="O3098" s="3" t="s">
        <v>7892</v>
      </c>
      <c r="P3098" s="3" t="s">
        <v>6156</v>
      </c>
      <c r="Q3098" s="3" t="s">
        <v>20728</v>
      </c>
      <c r="R3098" s="5" t="s">
        <v>24725</v>
      </c>
      <c r="S3098" s="3" t="s">
        <v>189</v>
      </c>
      <c r="T3098" s="3" t="s">
        <v>133</v>
      </c>
      <c r="V3098" s="3">
        <v>89</v>
      </c>
      <c r="W3098" s="3">
        <v>0</v>
      </c>
      <c r="X3098" s="3">
        <v>127</v>
      </c>
      <c r="Y3098" s="3">
        <v>3096</v>
      </c>
      <c r="Z3098" s="3" t="s">
        <v>162</v>
      </c>
      <c r="AA3098" s="3">
        <v>507</v>
      </c>
      <c r="AB3098" s="3">
        <v>560</v>
      </c>
      <c r="AC3098" s="3">
        <v>58247000</v>
      </c>
      <c r="AD3098" s="3">
        <v>27155000</v>
      </c>
      <c r="AF3098" s="3">
        <v>8</v>
      </c>
      <c r="AG3098" s="3">
        <v>90</v>
      </c>
    </row>
    <row r="3099" spans="1:33" ht="15.75" customHeight="1" x14ac:dyDescent="0.15">
      <c r="A3099" s="3">
        <v>22094</v>
      </c>
      <c r="B3099" s="3">
        <v>3097</v>
      </c>
      <c r="C3099" s="3">
        <v>70</v>
      </c>
      <c r="D3099" s="3" t="s">
        <v>7908</v>
      </c>
      <c r="E3099" s="3" t="s">
        <v>7905</v>
      </c>
      <c r="F3099" s="3" t="s">
        <v>475</v>
      </c>
      <c r="G3099" s="3" t="s">
        <v>277</v>
      </c>
      <c r="H3099" s="3" t="s">
        <v>10174</v>
      </c>
      <c r="I3099" s="3" t="s">
        <v>10175</v>
      </c>
      <c r="J3099" s="3">
        <v>114.3177</v>
      </c>
      <c r="K3099" s="3">
        <v>7435531</v>
      </c>
      <c r="L3099" s="3" t="s">
        <v>101</v>
      </c>
      <c r="M3099" s="3">
        <v>2</v>
      </c>
      <c r="N3099" s="3" t="s">
        <v>7908</v>
      </c>
      <c r="O3099" s="3" t="s">
        <v>7905</v>
      </c>
      <c r="P3099" s="3" t="s">
        <v>1101</v>
      </c>
      <c r="Q3099" s="3" t="s">
        <v>10172</v>
      </c>
      <c r="R3099" s="5" t="s">
        <v>24726</v>
      </c>
      <c r="S3099" s="3" t="s">
        <v>10174</v>
      </c>
      <c r="T3099" s="3" t="s">
        <v>277</v>
      </c>
      <c r="V3099" s="3">
        <v>127</v>
      </c>
      <c r="W3099" s="3">
        <v>0</v>
      </c>
      <c r="X3099" s="3">
        <v>127</v>
      </c>
      <c r="Y3099" s="3">
        <v>3097</v>
      </c>
      <c r="Z3099" s="3" t="s">
        <v>101</v>
      </c>
      <c r="AA3099" s="3">
        <v>70</v>
      </c>
      <c r="AB3099" s="3">
        <v>35</v>
      </c>
      <c r="AC3099" s="3">
        <v>7435531</v>
      </c>
      <c r="AD3099" s="3">
        <v>3469397</v>
      </c>
      <c r="AF3099" s="3">
        <v>10</v>
      </c>
      <c r="AG3099" s="3">
        <v>419</v>
      </c>
    </row>
    <row r="3100" spans="1:33" ht="15.75" customHeight="1" x14ac:dyDescent="0.15">
      <c r="A3100" s="3">
        <v>25542</v>
      </c>
      <c r="B3100" s="3">
        <v>3098</v>
      </c>
      <c r="C3100" s="3">
        <v>450</v>
      </c>
      <c r="D3100" s="3" t="s">
        <v>7917</v>
      </c>
      <c r="E3100" s="3" t="s">
        <v>7916</v>
      </c>
      <c r="F3100" s="3" t="s">
        <v>657</v>
      </c>
      <c r="G3100" s="3" t="s">
        <v>246</v>
      </c>
      <c r="H3100" s="3" t="s">
        <v>14947</v>
      </c>
      <c r="I3100" s="3" t="s">
        <v>20732</v>
      </c>
      <c r="J3100" s="3">
        <v>114.0994</v>
      </c>
      <c r="K3100" s="3">
        <v>8422452</v>
      </c>
      <c r="L3100" s="3" t="s">
        <v>478</v>
      </c>
      <c r="M3100" s="3">
        <v>0</v>
      </c>
      <c r="N3100" s="3" t="s">
        <v>7917</v>
      </c>
      <c r="O3100" s="3" t="s">
        <v>7916</v>
      </c>
      <c r="P3100" s="8">
        <v>34700</v>
      </c>
      <c r="Q3100" s="3" t="s">
        <v>20731</v>
      </c>
      <c r="R3100" s="5" t="s">
        <v>24727</v>
      </c>
      <c r="S3100" s="3" t="s">
        <v>14947</v>
      </c>
      <c r="T3100" s="3" t="s">
        <v>246</v>
      </c>
      <c r="V3100" s="3">
        <v>127</v>
      </c>
      <c r="W3100" s="3">
        <v>0</v>
      </c>
      <c r="X3100" s="3">
        <v>94</v>
      </c>
      <c r="Y3100" s="3">
        <v>3098</v>
      </c>
      <c r="Z3100" s="3" t="s">
        <v>478</v>
      </c>
      <c r="AA3100" s="3">
        <v>450</v>
      </c>
      <c r="AB3100" s="3">
        <v>250</v>
      </c>
      <c r="AC3100" s="3">
        <v>8422452</v>
      </c>
      <c r="AD3100" s="3">
        <v>3933898</v>
      </c>
      <c r="AF3100" s="3">
        <v>15</v>
      </c>
      <c r="AG3100" s="3">
        <v>875</v>
      </c>
    </row>
    <row r="3101" spans="1:33" ht="15.75" customHeight="1" x14ac:dyDescent="0.15">
      <c r="A3101" s="3">
        <v>4821</v>
      </c>
      <c r="B3101" s="3">
        <v>3099</v>
      </c>
      <c r="C3101" s="3">
        <v>890</v>
      </c>
      <c r="D3101" s="3" t="s">
        <v>7925</v>
      </c>
      <c r="E3101" s="3" t="s">
        <v>7924</v>
      </c>
      <c r="F3101" s="3" t="s">
        <v>1105</v>
      </c>
      <c r="G3101" s="3" t="s">
        <v>486</v>
      </c>
      <c r="H3101" s="3" t="s">
        <v>10272</v>
      </c>
      <c r="I3101" s="3" t="s">
        <v>488</v>
      </c>
      <c r="J3101" s="3">
        <v>114.0894</v>
      </c>
      <c r="K3101" s="3">
        <v>74699517</v>
      </c>
      <c r="L3101" s="3" t="s">
        <v>335</v>
      </c>
      <c r="M3101" s="3">
        <v>4</v>
      </c>
      <c r="N3101" s="3" t="s">
        <v>7925</v>
      </c>
      <c r="O3101" s="3" t="s">
        <v>7924</v>
      </c>
      <c r="P3101" s="3" t="s">
        <v>1029</v>
      </c>
      <c r="Q3101" s="3" t="s">
        <v>20734</v>
      </c>
      <c r="R3101" s="5" t="s">
        <v>24728</v>
      </c>
      <c r="S3101" s="3" t="s">
        <v>10272</v>
      </c>
      <c r="T3101" s="3" t="s">
        <v>486</v>
      </c>
      <c r="V3101" s="3">
        <v>65</v>
      </c>
      <c r="W3101" s="3">
        <v>46</v>
      </c>
      <c r="X3101" s="3">
        <v>104</v>
      </c>
      <c r="Y3101" s="3">
        <v>3099</v>
      </c>
      <c r="Z3101" s="3" t="s">
        <v>335</v>
      </c>
      <c r="AA3101" s="3">
        <v>890</v>
      </c>
      <c r="AB3101" s="3">
        <v>320</v>
      </c>
      <c r="AC3101" s="3">
        <v>74699517</v>
      </c>
      <c r="AD3101" s="3">
        <v>34891743</v>
      </c>
      <c r="AE3101" s="3" t="s">
        <v>488</v>
      </c>
      <c r="AF3101" s="3">
        <v>21</v>
      </c>
      <c r="AG3101" s="3">
        <v>50</v>
      </c>
    </row>
    <row r="3102" spans="1:33" ht="15.75" customHeight="1" x14ac:dyDescent="0.15">
      <c r="A3102" s="3">
        <v>21595</v>
      </c>
      <c r="B3102" s="3">
        <v>3100</v>
      </c>
      <c r="C3102" s="3">
        <v>80</v>
      </c>
      <c r="D3102" s="3" t="s">
        <v>7935</v>
      </c>
      <c r="E3102" s="3" t="s">
        <v>7933</v>
      </c>
      <c r="F3102" s="3" t="s">
        <v>1193</v>
      </c>
      <c r="G3102" s="3" t="s">
        <v>564</v>
      </c>
      <c r="H3102" s="3" t="s">
        <v>11042</v>
      </c>
      <c r="I3102" s="3" t="s">
        <v>2049</v>
      </c>
      <c r="J3102" s="3">
        <v>114.0831</v>
      </c>
      <c r="K3102" s="3">
        <v>14639000</v>
      </c>
      <c r="L3102" s="3" t="s">
        <v>215</v>
      </c>
      <c r="M3102" s="3">
        <v>2</v>
      </c>
      <c r="N3102" s="3" t="s">
        <v>7935</v>
      </c>
      <c r="O3102" s="3" t="s">
        <v>7933</v>
      </c>
      <c r="P3102" s="3" t="s">
        <v>835</v>
      </c>
      <c r="Q3102" s="3" t="s">
        <v>20736</v>
      </c>
      <c r="R3102" s="5" t="s">
        <v>24729</v>
      </c>
      <c r="S3102" s="3" t="s">
        <v>11042</v>
      </c>
      <c r="T3102" s="3" t="s">
        <v>564</v>
      </c>
      <c r="V3102" s="3">
        <v>82</v>
      </c>
      <c r="W3102" s="3">
        <v>40</v>
      </c>
      <c r="X3102" s="3">
        <v>127</v>
      </c>
      <c r="Y3102" s="3">
        <v>3100</v>
      </c>
      <c r="Z3102" s="3" t="s">
        <v>215</v>
      </c>
      <c r="AA3102" s="3">
        <v>80</v>
      </c>
      <c r="AB3102" s="3">
        <v>50</v>
      </c>
      <c r="AC3102" s="3">
        <v>14639000</v>
      </c>
      <c r="AD3102" s="3">
        <v>6838000</v>
      </c>
      <c r="AE3102" s="3" t="s">
        <v>2049</v>
      </c>
      <c r="AF3102" s="3">
        <v>7</v>
      </c>
      <c r="AG3102" s="3">
        <v>35</v>
      </c>
    </row>
    <row r="3103" spans="1:33" ht="15.75" customHeight="1" x14ac:dyDescent="0.15">
      <c r="A3103" s="3">
        <v>24564</v>
      </c>
      <c r="B3103" s="3">
        <v>3101</v>
      </c>
      <c r="C3103" s="3">
        <v>23</v>
      </c>
      <c r="D3103" s="3" t="s">
        <v>4987</v>
      </c>
      <c r="E3103" s="3" t="s">
        <v>7943</v>
      </c>
      <c r="F3103" s="3" t="s">
        <v>36</v>
      </c>
      <c r="G3103" s="3" t="s">
        <v>37</v>
      </c>
      <c r="H3103" s="3" t="s">
        <v>543</v>
      </c>
      <c r="I3103" s="3" t="s">
        <v>89</v>
      </c>
      <c r="J3103" s="3">
        <v>114.0646</v>
      </c>
      <c r="K3103" s="3">
        <v>9406000</v>
      </c>
      <c r="L3103" s="3" t="s">
        <v>526</v>
      </c>
      <c r="M3103" s="3">
        <v>1</v>
      </c>
      <c r="N3103" s="3" t="s">
        <v>4987</v>
      </c>
      <c r="O3103" s="3" t="s">
        <v>7943</v>
      </c>
      <c r="P3103" s="3" t="s">
        <v>541</v>
      </c>
      <c r="Q3103" s="3" t="s">
        <v>4989</v>
      </c>
      <c r="R3103" s="5" t="s">
        <v>24730</v>
      </c>
      <c r="S3103" s="3" t="s">
        <v>543</v>
      </c>
      <c r="T3103" s="3" t="s">
        <v>37</v>
      </c>
      <c r="V3103" s="3">
        <v>127</v>
      </c>
      <c r="W3103" s="3">
        <v>117</v>
      </c>
      <c r="X3103" s="3">
        <v>47</v>
      </c>
      <c r="Y3103" s="3">
        <v>3101</v>
      </c>
      <c r="Z3103" s="3" t="s">
        <v>526</v>
      </c>
      <c r="AA3103" s="3">
        <v>23</v>
      </c>
      <c r="AB3103" s="3">
        <v>25</v>
      </c>
      <c r="AC3103" s="3">
        <v>9406000</v>
      </c>
      <c r="AD3103" s="3">
        <v>4394000</v>
      </c>
      <c r="AE3103" s="3" t="s">
        <v>89</v>
      </c>
      <c r="AF3103" s="3">
        <v>19</v>
      </c>
      <c r="AG3103" s="3">
        <v>4</v>
      </c>
    </row>
    <row r="3104" spans="1:33" ht="15.75" customHeight="1" x14ac:dyDescent="0.15">
      <c r="A3104" s="3">
        <v>17976</v>
      </c>
      <c r="B3104" s="3">
        <v>3102</v>
      </c>
      <c r="C3104" s="3">
        <v>38</v>
      </c>
      <c r="D3104" s="3" t="s">
        <v>6843</v>
      </c>
      <c r="E3104" s="3" t="s">
        <v>7951</v>
      </c>
      <c r="F3104" s="3" t="s">
        <v>475</v>
      </c>
      <c r="G3104" s="3" t="s">
        <v>277</v>
      </c>
      <c r="H3104" s="3" t="s">
        <v>475</v>
      </c>
      <c r="I3104" s="3" t="s">
        <v>203</v>
      </c>
      <c r="J3104" s="3">
        <v>114.0453</v>
      </c>
      <c r="K3104" s="3">
        <v>11064000</v>
      </c>
      <c r="L3104" s="3" t="s">
        <v>71</v>
      </c>
      <c r="M3104" s="3">
        <v>5</v>
      </c>
      <c r="N3104" s="3" t="s">
        <v>6843</v>
      </c>
      <c r="O3104" s="3" t="s">
        <v>7951</v>
      </c>
      <c r="P3104" s="3" t="s">
        <v>835</v>
      </c>
      <c r="Q3104" s="3" t="s">
        <v>6844</v>
      </c>
      <c r="R3104" s="5" t="s">
        <v>24731</v>
      </c>
      <c r="S3104" s="3" t="s">
        <v>475</v>
      </c>
      <c r="T3104" s="3" t="s">
        <v>277</v>
      </c>
      <c r="V3104" s="3">
        <v>127</v>
      </c>
      <c r="W3104" s="3">
        <v>127</v>
      </c>
      <c r="X3104" s="3">
        <v>127</v>
      </c>
      <c r="Y3104" s="3">
        <v>3102</v>
      </c>
      <c r="Z3104" s="3" t="s">
        <v>71</v>
      </c>
      <c r="AA3104" s="3">
        <v>38</v>
      </c>
      <c r="AB3104" s="3">
        <v>12</v>
      </c>
      <c r="AC3104" s="3">
        <v>11064000</v>
      </c>
      <c r="AD3104" s="3">
        <v>5169000</v>
      </c>
      <c r="AE3104" s="3" t="s">
        <v>203</v>
      </c>
      <c r="AF3104" s="3">
        <v>5</v>
      </c>
      <c r="AG3104" s="3">
        <v>9</v>
      </c>
    </row>
    <row r="3105" spans="1:33" ht="15.75" customHeight="1" x14ac:dyDescent="0.15">
      <c r="A3105" s="3">
        <v>25000</v>
      </c>
      <c r="B3105" s="3">
        <v>3103</v>
      </c>
      <c r="C3105" s="3">
        <v>41</v>
      </c>
      <c r="D3105" s="3" t="s">
        <v>7959</v>
      </c>
      <c r="E3105" s="3" t="s">
        <v>7958</v>
      </c>
      <c r="F3105" s="3" t="s">
        <v>36</v>
      </c>
      <c r="G3105" s="3" t="s">
        <v>37</v>
      </c>
      <c r="H3105" s="3" t="s">
        <v>817</v>
      </c>
      <c r="I3105" s="3" t="s">
        <v>817</v>
      </c>
      <c r="J3105" s="3">
        <v>114.0324</v>
      </c>
      <c r="K3105" s="3">
        <v>3809509</v>
      </c>
      <c r="L3105" s="3" t="s">
        <v>162</v>
      </c>
      <c r="M3105" s="3">
        <v>0</v>
      </c>
      <c r="N3105" s="3" t="s">
        <v>7959</v>
      </c>
      <c r="O3105" s="3" t="s">
        <v>7958</v>
      </c>
      <c r="P3105" s="8">
        <v>38718</v>
      </c>
      <c r="Q3105" s="3" t="s">
        <v>10852</v>
      </c>
      <c r="R3105" s="5" t="s">
        <v>24732</v>
      </c>
      <c r="S3105" s="3" t="s">
        <v>817</v>
      </c>
      <c r="T3105" s="3" t="s">
        <v>37</v>
      </c>
      <c r="V3105" s="3">
        <v>127</v>
      </c>
      <c r="W3105" s="3">
        <v>74</v>
      </c>
      <c r="X3105" s="3">
        <v>127</v>
      </c>
      <c r="Y3105" s="3">
        <v>3103</v>
      </c>
      <c r="Z3105" s="3" t="s">
        <v>162</v>
      </c>
      <c r="AA3105" s="3">
        <v>41</v>
      </c>
      <c r="AB3105" s="3">
        <v>16</v>
      </c>
      <c r="AC3105" s="3">
        <v>3809509</v>
      </c>
      <c r="AD3105" s="3">
        <v>1779875</v>
      </c>
      <c r="AE3105" s="3" t="s">
        <v>817</v>
      </c>
      <c r="AF3105" s="3">
        <v>8</v>
      </c>
      <c r="AG3105" s="3">
        <v>11</v>
      </c>
    </row>
    <row r="3106" spans="1:33" ht="15.75" customHeight="1" x14ac:dyDescent="0.15">
      <c r="A3106" s="3">
        <v>24126</v>
      </c>
      <c r="B3106" s="3">
        <v>3104</v>
      </c>
      <c r="C3106" s="3">
        <v>1000</v>
      </c>
      <c r="D3106" s="3" t="s">
        <v>1098</v>
      </c>
      <c r="E3106" s="3" t="s">
        <v>7966</v>
      </c>
      <c r="F3106" s="3" t="s">
        <v>36</v>
      </c>
      <c r="G3106" s="3" t="s">
        <v>37</v>
      </c>
      <c r="H3106" s="3" t="s">
        <v>588</v>
      </c>
      <c r="I3106" s="3" t="s">
        <v>89</v>
      </c>
      <c r="J3106" s="3">
        <v>113.97029999999999</v>
      </c>
      <c r="K3106" s="3">
        <v>43130000</v>
      </c>
      <c r="L3106" s="3" t="s">
        <v>162</v>
      </c>
      <c r="M3106" s="3">
        <v>1</v>
      </c>
      <c r="N3106" s="3" t="s">
        <v>1098</v>
      </c>
      <c r="O3106" s="3" t="s">
        <v>7966</v>
      </c>
      <c r="P3106" s="3" t="s">
        <v>1101</v>
      </c>
      <c r="Q3106" s="3" t="s">
        <v>1100</v>
      </c>
      <c r="R3106" s="5" t="s">
        <v>24733</v>
      </c>
      <c r="S3106" s="3" t="s">
        <v>588</v>
      </c>
      <c r="T3106" s="3" t="s">
        <v>37</v>
      </c>
      <c r="V3106" s="3">
        <v>127</v>
      </c>
      <c r="W3106" s="3">
        <v>118</v>
      </c>
      <c r="X3106" s="3">
        <v>127</v>
      </c>
      <c r="Y3106" s="3">
        <v>3104</v>
      </c>
      <c r="Z3106" s="3" t="s">
        <v>162</v>
      </c>
      <c r="AA3106" s="3">
        <v>1000</v>
      </c>
      <c r="AB3106" s="3">
        <v>800</v>
      </c>
      <c r="AC3106" s="3">
        <v>43130000</v>
      </c>
      <c r="AD3106" s="3">
        <v>20157000</v>
      </c>
      <c r="AE3106" s="3" t="s">
        <v>89</v>
      </c>
      <c r="AF3106" s="3">
        <v>8</v>
      </c>
      <c r="AG3106" s="3">
        <v>4</v>
      </c>
    </row>
    <row r="3107" spans="1:33" ht="15.75" customHeight="1" x14ac:dyDescent="0.15">
      <c r="A3107" s="3">
        <v>8181</v>
      </c>
      <c r="B3107" s="3">
        <v>3105</v>
      </c>
      <c r="C3107" s="3">
        <v>273</v>
      </c>
      <c r="D3107" s="3" t="s">
        <v>7979</v>
      </c>
      <c r="E3107" s="3" t="s">
        <v>7978</v>
      </c>
      <c r="F3107" s="3" t="s">
        <v>931</v>
      </c>
      <c r="G3107" s="3" t="s">
        <v>378</v>
      </c>
      <c r="H3107" s="3" t="s">
        <v>13807</v>
      </c>
      <c r="I3107" s="3" t="s">
        <v>18627</v>
      </c>
      <c r="J3107" s="3">
        <v>113.93380000000001</v>
      </c>
      <c r="K3107" s="3">
        <v>227354512</v>
      </c>
      <c r="L3107" s="3" t="s">
        <v>335</v>
      </c>
      <c r="M3107" s="3">
        <v>2</v>
      </c>
      <c r="N3107" s="3" t="s">
        <v>7979</v>
      </c>
      <c r="O3107" s="3" t="s">
        <v>7978</v>
      </c>
      <c r="P3107" s="3" t="s">
        <v>6522</v>
      </c>
      <c r="Q3107" s="3" t="s">
        <v>20743</v>
      </c>
      <c r="R3107" s="5" t="s">
        <v>24734</v>
      </c>
      <c r="S3107" s="3" t="s">
        <v>13807</v>
      </c>
      <c r="T3107" s="3" t="s">
        <v>378</v>
      </c>
      <c r="V3107" s="3">
        <v>43</v>
      </c>
      <c r="W3107" s="3">
        <v>0</v>
      </c>
      <c r="X3107" s="3">
        <v>105</v>
      </c>
      <c r="Y3107" s="3">
        <v>3105</v>
      </c>
      <c r="Z3107" s="3" t="s">
        <v>335</v>
      </c>
      <c r="AA3107" s="3">
        <v>273</v>
      </c>
      <c r="AB3107" s="3">
        <v>97</v>
      </c>
      <c r="AC3107" s="3">
        <v>227354512</v>
      </c>
      <c r="AD3107" s="3">
        <v>106273326</v>
      </c>
      <c r="AF3107" s="3">
        <v>21</v>
      </c>
      <c r="AG3107" s="3">
        <v>142</v>
      </c>
    </row>
    <row r="3108" spans="1:33" ht="15.75" customHeight="1" x14ac:dyDescent="0.15">
      <c r="A3108" s="3">
        <v>19552</v>
      </c>
      <c r="B3108" s="3">
        <v>3106</v>
      </c>
      <c r="C3108" s="3">
        <v>53</v>
      </c>
      <c r="D3108" s="3" t="s">
        <v>7982</v>
      </c>
      <c r="E3108" s="3" t="s">
        <v>7981</v>
      </c>
      <c r="F3108" s="3" t="s">
        <v>1105</v>
      </c>
      <c r="G3108" s="3" t="s">
        <v>486</v>
      </c>
      <c r="H3108" s="3" t="s">
        <v>1502</v>
      </c>
      <c r="I3108" s="3" t="s">
        <v>488</v>
      </c>
      <c r="J3108" s="3">
        <v>113.9153</v>
      </c>
      <c r="K3108" s="3">
        <v>8149582</v>
      </c>
      <c r="L3108" s="3" t="s">
        <v>526</v>
      </c>
      <c r="M3108" s="3">
        <v>3</v>
      </c>
      <c r="N3108" s="3" t="s">
        <v>7982</v>
      </c>
      <c r="O3108" s="3" t="s">
        <v>7981</v>
      </c>
      <c r="P3108" s="3" t="s">
        <v>179</v>
      </c>
      <c r="Q3108" s="3" t="s">
        <v>20746</v>
      </c>
      <c r="R3108" s="5" t="s">
        <v>24735</v>
      </c>
      <c r="S3108" s="3" t="s">
        <v>1502</v>
      </c>
      <c r="T3108" s="3" t="s">
        <v>486</v>
      </c>
      <c r="V3108" s="3">
        <v>66</v>
      </c>
      <c r="W3108" s="3">
        <v>47</v>
      </c>
      <c r="X3108" s="3">
        <v>48</v>
      </c>
      <c r="Y3108" s="3">
        <v>3106</v>
      </c>
      <c r="Z3108" s="3" t="s">
        <v>526</v>
      </c>
      <c r="AA3108" s="3">
        <v>53</v>
      </c>
      <c r="AB3108" s="3">
        <v>0</v>
      </c>
      <c r="AC3108" s="3">
        <v>8149582</v>
      </c>
      <c r="AD3108" s="3">
        <v>3809724</v>
      </c>
      <c r="AE3108" s="3" t="s">
        <v>488</v>
      </c>
      <c r="AF3108" s="3">
        <v>19</v>
      </c>
      <c r="AG3108" s="3">
        <v>50</v>
      </c>
    </row>
    <row r="3109" spans="1:33" ht="15.75" customHeight="1" x14ac:dyDescent="0.15">
      <c r="A3109" s="3">
        <v>20166</v>
      </c>
      <c r="B3109" s="3">
        <v>3107</v>
      </c>
      <c r="C3109" s="3">
        <v>100</v>
      </c>
      <c r="D3109" s="3" t="s">
        <v>7986</v>
      </c>
      <c r="E3109" s="3" t="s">
        <v>7985</v>
      </c>
      <c r="F3109" s="3" t="s">
        <v>475</v>
      </c>
      <c r="G3109" s="3" t="s">
        <v>277</v>
      </c>
      <c r="H3109" s="3" t="s">
        <v>9887</v>
      </c>
      <c r="I3109" s="3" t="s">
        <v>6294</v>
      </c>
      <c r="J3109" s="3">
        <v>113.8301</v>
      </c>
      <c r="K3109" s="3">
        <v>21748728</v>
      </c>
      <c r="L3109" s="3" t="s">
        <v>356</v>
      </c>
      <c r="M3109" s="3">
        <v>3</v>
      </c>
      <c r="N3109" s="3" t="s">
        <v>7986</v>
      </c>
      <c r="O3109" s="3" t="s">
        <v>7985</v>
      </c>
      <c r="P3109" s="3" t="s">
        <v>8609</v>
      </c>
      <c r="Q3109" s="3" t="s">
        <v>9894</v>
      </c>
      <c r="R3109" s="5" t="s">
        <v>24736</v>
      </c>
      <c r="S3109" s="3" t="s">
        <v>9887</v>
      </c>
      <c r="T3109" s="3" t="s">
        <v>277</v>
      </c>
      <c r="V3109" s="3">
        <v>127</v>
      </c>
      <c r="W3109" s="3">
        <v>0</v>
      </c>
      <c r="X3109" s="3">
        <v>127</v>
      </c>
      <c r="Y3109" s="3">
        <v>3107</v>
      </c>
      <c r="Z3109" s="3" t="s">
        <v>356</v>
      </c>
      <c r="AA3109" s="3">
        <v>100</v>
      </c>
      <c r="AB3109" s="3">
        <v>50</v>
      </c>
      <c r="AC3109" s="3">
        <v>21748728</v>
      </c>
      <c r="AD3109" s="3">
        <v>10171030</v>
      </c>
      <c r="AF3109" s="3">
        <v>18</v>
      </c>
      <c r="AG3109" s="3">
        <v>51</v>
      </c>
    </row>
    <row r="3110" spans="1:33" ht="15.75" customHeight="1" x14ac:dyDescent="0.15">
      <c r="A3110" s="3">
        <v>3738</v>
      </c>
      <c r="B3110" s="3">
        <v>3108</v>
      </c>
      <c r="C3110" s="3">
        <v>330</v>
      </c>
      <c r="D3110" s="3" t="s">
        <v>7996</v>
      </c>
      <c r="E3110" s="3" t="s">
        <v>7995</v>
      </c>
      <c r="F3110" s="3" t="s">
        <v>269</v>
      </c>
      <c r="G3110" s="3" t="s">
        <v>133</v>
      </c>
      <c r="H3110" s="3" t="s">
        <v>10739</v>
      </c>
      <c r="I3110" s="3" t="s">
        <v>12490</v>
      </c>
      <c r="J3110" s="3">
        <v>113.71599999999999</v>
      </c>
      <c r="K3110" s="3">
        <v>44592034</v>
      </c>
      <c r="L3110" s="3" t="s">
        <v>59</v>
      </c>
      <c r="M3110" s="3">
        <v>4</v>
      </c>
      <c r="N3110" s="3" t="s">
        <v>7996</v>
      </c>
      <c r="O3110" s="3" t="s">
        <v>7995</v>
      </c>
      <c r="P3110" s="3" t="s">
        <v>1239</v>
      </c>
      <c r="Q3110" s="3" t="s">
        <v>20749</v>
      </c>
      <c r="R3110" s="5" t="s">
        <v>24737</v>
      </c>
      <c r="S3110" s="3" t="s">
        <v>10739</v>
      </c>
      <c r="T3110" s="3" t="s">
        <v>133</v>
      </c>
      <c r="V3110" s="3">
        <v>90</v>
      </c>
      <c r="W3110" s="3">
        <v>0</v>
      </c>
      <c r="X3110" s="3">
        <v>127</v>
      </c>
      <c r="Y3110" s="3">
        <v>3108</v>
      </c>
      <c r="Z3110" s="3" t="s">
        <v>59</v>
      </c>
      <c r="AA3110" s="3">
        <v>330</v>
      </c>
      <c r="AB3110" s="3">
        <v>193</v>
      </c>
      <c r="AC3110" s="3">
        <v>44592034</v>
      </c>
      <c r="AD3110" s="3">
        <v>20865093</v>
      </c>
      <c r="AF3110" s="3">
        <v>17</v>
      </c>
      <c r="AG3110" s="3">
        <v>299</v>
      </c>
    </row>
    <row r="3111" spans="1:33" ht="15.75" customHeight="1" x14ac:dyDescent="0.15">
      <c r="A3111" s="3">
        <v>73</v>
      </c>
      <c r="B3111" s="3">
        <v>3109</v>
      </c>
      <c r="C3111" s="3">
        <v>67</v>
      </c>
      <c r="D3111" s="3" t="s">
        <v>8007</v>
      </c>
      <c r="E3111" s="3" t="s">
        <v>8006</v>
      </c>
      <c r="F3111" s="3" t="s">
        <v>657</v>
      </c>
      <c r="G3111" s="3" t="s">
        <v>246</v>
      </c>
      <c r="H3111" s="3" t="s">
        <v>240</v>
      </c>
      <c r="I3111" s="3" t="s">
        <v>240</v>
      </c>
      <c r="J3111" s="3">
        <v>113.6922</v>
      </c>
      <c r="K3111" s="3">
        <v>11315000</v>
      </c>
      <c r="L3111" s="3" t="s">
        <v>71</v>
      </c>
      <c r="M3111" s="3">
        <v>3</v>
      </c>
      <c r="N3111" s="3" t="s">
        <v>8007</v>
      </c>
      <c r="O3111" s="3" t="s">
        <v>8006</v>
      </c>
      <c r="P3111" s="3" t="s">
        <v>835</v>
      </c>
      <c r="Q3111" s="3" t="s">
        <v>20751</v>
      </c>
      <c r="R3111" s="5" t="s">
        <v>24738</v>
      </c>
      <c r="S3111" s="3" t="s">
        <v>240</v>
      </c>
      <c r="T3111" s="3" t="s">
        <v>246</v>
      </c>
      <c r="V3111" s="3">
        <v>127</v>
      </c>
      <c r="W3111" s="3">
        <v>71</v>
      </c>
      <c r="X3111" s="3">
        <v>127</v>
      </c>
      <c r="Y3111" s="3">
        <v>3109</v>
      </c>
      <c r="Z3111" s="3" t="s">
        <v>71</v>
      </c>
      <c r="AA3111" s="3">
        <v>67</v>
      </c>
      <c r="AB3111" s="3">
        <v>26</v>
      </c>
      <c r="AC3111" s="3">
        <v>11315000</v>
      </c>
      <c r="AD3111" s="3">
        <v>5295000</v>
      </c>
      <c r="AE3111" s="3" t="s">
        <v>240</v>
      </c>
      <c r="AF3111" s="3">
        <v>5</v>
      </c>
      <c r="AG3111" s="3">
        <v>18</v>
      </c>
    </row>
    <row r="3112" spans="1:33" ht="15.75" customHeight="1" x14ac:dyDescent="0.15">
      <c r="A3112" s="3">
        <v>1025</v>
      </c>
      <c r="B3112" s="3">
        <v>3110</v>
      </c>
      <c r="C3112" s="3">
        <v>182</v>
      </c>
      <c r="D3112" s="3" t="s">
        <v>5255</v>
      </c>
      <c r="E3112" s="3" t="s">
        <v>8012</v>
      </c>
      <c r="F3112" s="3" t="s">
        <v>36</v>
      </c>
      <c r="G3112" s="3" t="s">
        <v>37</v>
      </c>
      <c r="H3112" s="3" t="s">
        <v>923</v>
      </c>
      <c r="I3112" s="3" t="s">
        <v>89</v>
      </c>
      <c r="J3112" s="3">
        <v>113.62949999999999</v>
      </c>
      <c r="K3112" s="3">
        <v>17882083</v>
      </c>
      <c r="L3112" s="3" t="s">
        <v>50</v>
      </c>
      <c r="M3112" s="3">
        <v>5</v>
      </c>
      <c r="N3112" s="3" t="s">
        <v>5255</v>
      </c>
      <c r="O3112" s="3" t="s">
        <v>8012</v>
      </c>
      <c r="P3112" s="3" t="s">
        <v>787</v>
      </c>
      <c r="Q3112" s="3" t="s">
        <v>5257</v>
      </c>
      <c r="R3112" s="5" t="s">
        <v>24739</v>
      </c>
      <c r="S3112" s="3" t="s">
        <v>923</v>
      </c>
      <c r="T3112" s="3" t="s">
        <v>37</v>
      </c>
      <c r="V3112" s="3">
        <v>127</v>
      </c>
      <c r="W3112" s="3">
        <v>119</v>
      </c>
      <c r="X3112" s="3">
        <v>92</v>
      </c>
      <c r="Y3112" s="3">
        <v>3110</v>
      </c>
      <c r="Z3112" s="3" t="s">
        <v>50</v>
      </c>
      <c r="AA3112" s="3">
        <v>182</v>
      </c>
      <c r="AB3112" s="3">
        <v>98</v>
      </c>
      <c r="AC3112" s="3">
        <v>17882083</v>
      </c>
      <c r="AD3112" s="3">
        <v>8370605</v>
      </c>
      <c r="AE3112" s="3" t="s">
        <v>89</v>
      </c>
      <c r="AF3112" s="3">
        <v>11</v>
      </c>
      <c r="AG3112" s="3">
        <v>4</v>
      </c>
    </row>
    <row r="3113" spans="1:33" ht="15.75" customHeight="1" x14ac:dyDescent="0.15">
      <c r="A3113" s="3">
        <v>24997</v>
      </c>
      <c r="B3113" s="3">
        <v>3111</v>
      </c>
      <c r="C3113" s="3">
        <v>61</v>
      </c>
      <c r="D3113" s="3" t="s">
        <v>8018</v>
      </c>
      <c r="E3113" s="3" t="s">
        <v>8016</v>
      </c>
      <c r="F3113" s="3" t="s">
        <v>297</v>
      </c>
      <c r="G3113" s="3" t="s">
        <v>146</v>
      </c>
      <c r="H3113" s="3" t="s">
        <v>2725</v>
      </c>
      <c r="I3113" s="3" t="s">
        <v>2725</v>
      </c>
      <c r="J3113" s="3">
        <v>113.59910000000001</v>
      </c>
      <c r="K3113" s="3">
        <v>11733000</v>
      </c>
      <c r="L3113" s="3" t="s">
        <v>221</v>
      </c>
      <c r="M3113" s="3">
        <v>0</v>
      </c>
      <c r="N3113" s="3" t="s">
        <v>8018</v>
      </c>
      <c r="O3113" s="3" t="s">
        <v>8016</v>
      </c>
      <c r="P3113" s="8">
        <v>35796</v>
      </c>
      <c r="Q3113" s="3" t="s">
        <v>20755</v>
      </c>
      <c r="R3113" s="5" t="s">
        <v>24740</v>
      </c>
      <c r="S3113" s="3" t="s">
        <v>2725</v>
      </c>
      <c r="T3113" s="3" t="s">
        <v>146</v>
      </c>
      <c r="V3113" s="3">
        <v>75</v>
      </c>
      <c r="X3113" s="3">
        <v>127</v>
      </c>
      <c r="Y3113" s="3">
        <v>3111</v>
      </c>
      <c r="Z3113" s="3" t="s">
        <v>221</v>
      </c>
      <c r="AA3113" s="3">
        <v>61</v>
      </c>
      <c r="AB3113" s="3">
        <v>35</v>
      </c>
      <c r="AC3113" s="3">
        <v>11733000</v>
      </c>
      <c r="AD3113" s="3">
        <v>5493000</v>
      </c>
      <c r="AE3113" s="3" t="s">
        <v>2725</v>
      </c>
      <c r="AF3113" s="3">
        <v>2</v>
      </c>
      <c r="AG3113" s="3">
        <v>30</v>
      </c>
    </row>
    <row r="3114" spans="1:33" ht="15.75" customHeight="1" x14ac:dyDescent="0.15">
      <c r="A3114" s="3">
        <v>26278</v>
      </c>
      <c r="B3114" s="3">
        <v>3112</v>
      </c>
      <c r="C3114" s="3">
        <v>10</v>
      </c>
      <c r="D3114" s="3" t="s">
        <v>2292</v>
      </c>
      <c r="E3114" s="3" t="s">
        <v>8024</v>
      </c>
      <c r="F3114" s="3" t="s">
        <v>143</v>
      </c>
      <c r="G3114" s="3" t="s">
        <v>77</v>
      </c>
      <c r="H3114" s="3" t="s">
        <v>79</v>
      </c>
      <c r="I3114" s="3" t="s">
        <v>79</v>
      </c>
      <c r="J3114" s="3">
        <v>113.5834</v>
      </c>
      <c r="K3114" s="3">
        <v>2891735</v>
      </c>
      <c r="L3114" s="3" t="s">
        <v>59</v>
      </c>
      <c r="M3114" s="3">
        <v>0</v>
      </c>
      <c r="N3114" s="3" t="s">
        <v>2292</v>
      </c>
      <c r="O3114" s="3" t="s">
        <v>8024</v>
      </c>
      <c r="P3114" s="8">
        <v>40179</v>
      </c>
      <c r="Q3114" s="3" t="s">
        <v>2293</v>
      </c>
      <c r="R3114" s="5" t="s">
        <v>24741</v>
      </c>
      <c r="S3114" s="3" t="s">
        <v>79</v>
      </c>
      <c r="T3114" s="3" t="s">
        <v>77</v>
      </c>
      <c r="V3114" s="3">
        <v>110</v>
      </c>
      <c r="W3114" s="3">
        <v>105</v>
      </c>
      <c r="X3114" s="3">
        <v>127</v>
      </c>
      <c r="Y3114" s="3">
        <v>3112</v>
      </c>
      <c r="Z3114" s="3" t="s">
        <v>59</v>
      </c>
      <c r="AA3114" s="3">
        <v>10</v>
      </c>
      <c r="AB3114" s="3">
        <v>9</v>
      </c>
      <c r="AC3114" s="3">
        <v>2891735</v>
      </c>
      <c r="AD3114" s="3">
        <v>1353914</v>
      </c>
      <c r="AE3114" s="3" t="s">
        <v>79</v>
      </c>
      <c r="AF3114" s="3">
        <v>17</v>
      </c>
      <c r="AG3114" s="3">
        <v>6</v>
      </c>
    </row>
    <row r="3115" spans="1:33" ht="15.75" customHeight="1" x14ac:dyDescent="0.15">
      <c r="A3115" s="3">
        <v>1784</v>
      </c>
      <c r="B3115" s="3">
        <v>3113</v>
      </c>
      <c r="C3115" s="3">
        <v>120</v>
      </c>
      <c r="D3115" s="5" t="s">
        <v>8036</v>
      </c>
      <c r="E3115" s="3" t="s">
        <v>8032</v>
      </c>
      <c r="F3115" s="3" t="s">
        <v>1172</v>
      </c>
      <c r="G3115" s="3" t="s">
        <v>565</v>
      </c>
      <c r="H3115" s="3" t="s">
        <v>7827</v>
      </c>
      <c r="I3115" s="3" t="s">
        <v>8152</v>
      </c>
      <c r="J3115" s="3">
        <v>113.53570000000001</v>
      </c>
      <c r="K3115" s="3">
        <v>50737118</v>
      </c>
      <c r="L3115" s="3" t="s">
        <v>40</v>
      </c>
      <c r="M3115" s="3">
        <v>6</v>
      </c>
      <c r="N3115" s="5" t="s">
        <v>8036</v>
      </c>
      <c r="O3115" s="3" t="s">
        <v>8032</v>
      </c>
      <c r="P3115" s="3" t="s">
        <v>835</v>
      </c>
      <c r="Q3115" s="3" t="s">
        <v>20758</v>
      </c>
      <c r="R3115" s="5" t="s">
        <v>24742</v>
      </c>
      <c r="S3115" s="3" t="s">
        <v>7827</v>
      </c>
      <c r="T3115" s="3" t="s">
        <v>565</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15">
      <c r="A3116" s="3">
        <v>23653</v>
      </c>
      <c r="B3116" s="3">
        <v>3114</v>
      </c>
      <c r="C3116" s="3">
        <v>46</v>
      </c>
      <c r="D3116" s="3" t="s">
        <v>8056</v>
      </c>
      <c r="E3116" s="3" t="s">
        <v>8045</v>
      </c>
      <c r="F3116" s="3" t="s">
        <v>1072</v>
      </c>
      <c r="G3116" s="3" t="s">
        <v>575</v>
      </c>
      <c r="H3116" s="3" t="s">
        <v>1375</v>
      </c>
      <c r="I3116" s="3" t="s">
        <v>1375</v>
      </c>
      <c r="J3116" s="3">
        <v>113.544</v>
      </c>
      <c r="K3116" s="3">
        <v>7862127</v>
      </c>
      <c r="L3116" s="3" t="s">
        <v>335</v>
      </c>
      <c r="M3116" s="3">
        <v>1</v>
      </c>
      <c r="N3116" s="3" t="s">
        <v>8056</v>
      </c>
      <c r="O3116" s="3" t="s">
        <v>8045</v>
      </c>
      <c r="P3116" s="3" t="s">
        <v>41</v>
      </c>
      <c r="Q3116" s="3" t="s">
        <v>20761</v>
      </c>
      <c r="R3116" s="5" t="s">
        <v>24743</v>
      </c>
      <c r="S3116" s="3" t="s">
        <v>1375</v>
      </c>
      <c r="T3116" s="3" t="s">
        <v>575</v>
      </c>
      <c r="V3116" s="3">
        <v>70</v>
      </c>
      <c r="W3116" s="3">
        <v>60</v>
      </c>
      <c r="X3116" s="3">
        <v>106</v>
      </c>
      <c r="Y3116" s="3">
        <v>3114</v>
      </c>
      <c r="Z3116" s="3" t="s">
        <v>335</v>
      </c>
      <c r="AA3116" s="3">
        <v>46</v>
      </c>
      <c r="AB3116" s="3">
        <v>26</v>
      </c>
      <c r="AC3116" s="3">
        <v>7862127</v>
      </c>
      <c r="AD3116" s="3">
        <v>3681736</v>
      </c>
      <c r="AE3116" s="3" t="s">
        <v>1375</v>
      </c>
      <c r="AF3116" s="3">
        <v>21</v>
      </c>
      <c r="AG3116" s="3">
        <v>23</v>
      </c>
    </row>
    <row r="3117" spans="1:33" ht="15.75" customHeight="1" x14ac:dyDescent="0.15">
      <c r="A3117" s="3">
        <v>24887</v>
      </c>
      <c r="B3117" s="3">
        <v>3115</v>
      </c>
      <c r="C3117" s="3">
        <v>22</v>
      </c>
      <c r="D3117" s="3" t="s">
        <v>8064</v>
      </c>
      <c r="E3117" s="3" t="s">
        <v>8063</v>
      </c>
      <c r="F3117" s="3" t="s">
        <v>1193</v>
      </c>
      <c r="G3117" s="3" t="s">
        <v>564</v>
      </c>
      <c r="H3117" s="3" t="s">
        <v>14982</v>
      </c>
      <c r="I3117" s="3" t="s">
        <v>20764</v>
      </c>
      <c r="J3117" s="3">
        <v>113.3026</v>
      </c>
      <c r="K3117" s="3">
        <v>4474681</v>
      </c>
      <c r="L3117" s="3" t="s">
        <v>162</v>
      </c>
      <c r="M3117" s="3">
        <v>0</v>
      </c>
      <c r="N3117" s="3" t="s">
        <v>8064</v>
      </c>
      <c r="O3117" s="3" t="s">
        <v>8063</v>
      </c>
      <c r="P3117" s="8">
        <v>36892</v>
      </c>
      <c r="Q3117" s="3" t="s">
        <v>20763</v>
      </c>
      <c r="R3117" s="5" t="s">
        <v>24744</v>
      </c>
      <c r="S3117" s="3" t="s">
        <v>14982</v>
      </c>
      <c r="T3117" s="3" t="s">
        <v>564</v>
      </c>
      <c r="V3117" s="3">
        <v>83</v>
      </c>
      <c r="W3117" s="3">
        <v>0</v>
      </c>
      <c r="X3117" s="3">
        <v>127</v>
      </c>
      <c r="Y3117" s="3">
        <v>3115</v>
      </c>
      <c r="Z3117" s="3" t="s">
        <v>162</v>
      </c>
      <c r="AA3117" s="3">
        <v>22</v>
      </c>
      <c r="AB3117" s="3">
        <v>11</v>
      </c>
      <c r="AC3117" s="3">
        <v>4474681</v>
      </c>
      <c r="AD3117" s="3">
        <v>2097809</v>
      </c>
      <c r="AF3117" s="3">
        <v>8</v>
      </c>
      <c r="AG3117" s="3">
        <v>26</v>
      </c>
    </row>
    <row r="3118" spans="1:33" ht="15.75" customHeight="1" x14ac:dyDescent="0.15">
      <c r="A3118" s="3">
        <v>20137</v>
      </c>
      <c r="B3118" s="3">
        <v>3116</v>
      </c>
      <c r="C3118" s="3">
        <v>83</v>
      </c>
      <c r="D3118" s="3" t="s">
        <v>3421</v>
      </c>
      <c r="E3118" s="3" t="s">
        <v>8075</v>
      </c>
      <c r="F3118" s="3" t="s">
        <v>475</v>
      </c>
      <c r="G3118" s="3" t="s">
        <v>277</v>
      </c>
      <c r="H3118" s="3" t="s">
        <v>475</v>
      </c>
      <c r="I3118" s="3" t="s">
        <v>203</v>
      </c>
      <c r="J3118" s="3">
        <v>113.20820000000001</v>
      </c>
      <c r="K3118" s="3">
        <v>17385000</v>
      </c>
      <c r="L3118" s="3" t="s">
        <v>221</v>
      </c>
      <c r="M3118" s="3">
        <v>2</v>
      </c>
      <c r="N3118" s="3" t="s">
        <v>3421</v>
      </c>
      <c r="O3118" s="3" t="s">
        <v>8075</v>
      </c>
      <c r="P3118" s="3" t="s">
        <v>1063</v>
      </c>
      <c r="Q3118" s="3" t="s">
        <v>3423</v>
      </c>
      <c r="R3118" s="5" t="s">
        <v>24745</v>
      </c>
      <c r="S3118" s="3" t="s">
        <v>475</v>
      </c>
      <c r="T3118" s="3" t="s">
        <v>277</v>
      </c>
      <c r="V3118" s="3">
        <v>127</v>
      </c>
      <c r="W3118" s="3">
        <v>127</v>
      </c>
      <c r="X3118" s="3">
        <v>127</v>
      </c>
      <c r="Y3118" s="3">
        <v>3116</v>
      </c>
      <c r="Z3118" s="3" t="s">
        <v>221</v>
      </c>
      <c r="AA3118" s="3">
        <v>83</v>
      </c>
      <c r="AB3118" s="3">
        <v>46</v>
      </c>
      <c r="AC3118" s="3">
        <v>17385000</v>
      </c>
      <c r="AD3118" s="3">
        <v>8154000</v>
      </c>
      <c r="AE3118" s="3" t="s">
        <v>203</v>
      </c>
      <c r="AF3118" s="3">
        <v>2</v>
      </c>
      <c r="AG3118" s="3">
        <v>9</v>
      </c>
    </row>
    <row r="3119" spans="1:33" ht="15.75" customHeight="1" x14ac:dyDescent="0.15">
      <c r="A3119" s="3">
        <v>25058</v>
      </c>
      <c r="B3119" s="3">
        <v>3117</v>
      </c>
      <c r="C3119" s="3">
        <v>26</v>
      </c>
      <c r="D3119" s="3" t="s">
        <v>8084</v>
      </c>
      <c r="E3119" s="3" t="s">
        <v>8083</v>
      </c>
      <c r="F3119" s="3" t="s">
        <v>1009</v>
      </c>
      <c r="G3119" s="3" t="s">
        <v>403</v>
      </c>
      <c r="H3119" s="3" t="s">
        <v>14985</v>
      </c>
      <c r="I3119" s="3" t="s">
        <v>203</v>
      </c>
      <c r="J3119" s="3">
        <v>113.1538</v>
      </c>
      <c r="K3119" s="3">
        <v>2079202</v>
      </c>
      <c r="L3119" s="3" t="s">
        <v>101</v>
      </c>
      <c r="M3119" s="3">
        <v>0</v>
      </c>
      <c r="N3119" s="3" t="s">
        <v>8084</v>
      </c>
      <c r="O3119" s="3" t="s">
        <v>8083</v>
      </c>
      <c r="P3119" s="3" t="s">
        <v>91</v>
      </c>
      <c r="Q3119" s="3" t="s">
        <v>20767</v>
      </c>
      <c r="R3119" s="5" t="s">
        <v>24746</v>
      </c>
      <c r="S3119" s="3" t="s">
        <v>14985</v>
      </c>
      <c r="T3119" s="3" t="s">
        <v>403</v>
      </c>
      <c r="V3119" s="3">
        <v>99</v>
      </c>
      <c r="W3119" s="3">
        <v>127</v>
      </c>
      <c r="X3119" s="3">
        <v>127</v>
      </c>
      <c r="Y3119" s="3">
        <v>3117</v>
      </c>
      <c r="Z3119" s="3" t="s">
        <v>101</v>
      </c>
      <c r="AA3119" s="3">
        <v>26</v>
      </c>
      <c r="AB3119" s="3">
        <v>11</v>
      </c>
      <c r="AC3119" s="3">
        <v>2079202</v>
      </c>
      <c r="AD3119" s="3">
        <v>975447</v>
      </c>
      <c r="AE3119" s="3" t="s">
        <v>203</v>
      </c>
      <c r="AF3119" s="3">
        <v>10</v>
      </c>
      <c r="AG3119" s="3">
        <v>9</v>
      </c>
    </row>
    <row r="3120" spans="1:33" ht="15.75" customHeight="1" x14ac:dyDescent="0.15">
      <c r="A3120" s="3">
        <v>3754</v>
      </c>
      <c r="B3120" s="3">
        <v>3118</v>
      </c>
      <c r="C3120" s="3">
        <v>155</v>
      </c>
      <c r="D3120" s="3" t="s">
        <v>8094</v>
      </c>
      <c r="E3120" s="3" t="s">
        <v>8092</v>
      </c>
      <c r="F3120" s="3" t="s">
        <v>1620</v>
      </c>
      <c r="G3120" s="3" t="s">
        <v>412</v>
      </c>
      <c r="H3120" s="3" t="s">
        <v>742</v>
      </c>
      <c r="I3120" s="3" t="s">
        <v>742</v>
      </c>
      <c r="J3120" s="3">
        <v>113.1382</v>
      </c>
      <c r="K3120" s="3">
        <v>98943000</v>
      </c>
      <c r="L3120" s="3" t="s">
        <v>75</v>
      </c>
      <c r="M3120" s="3">
        <v>5</v>
      </c>
      <c r="N3120" s="3" t="s">
        <v>8094</v>
      </c>
      <c r="O3120" s="3" t="s">
        <v>8092</v>
      </c>
      <c r="P3120" s="3" t="s">
        <v>6675</v>
      </c>
      <c r="Q3120" s="3" t="s">
        <v>20769</v>
      </c>
      <c r="R3120" s="5" t="s">
        <v>24747</v>
      </c>
      <c r="S3120" s="3" t="s">
        <v>742</v>
      </c>
      <c r="T3120" s="3" t="s">
        <v>412</v>
      </c>
      <c r="V3120" s="3">
        <v>127</v>
      </c>
      <c r="W3120" s="3">
        <v>127</v>
      </c>
      <c r="X3120" s="3">
        <v>74</v>
      </c>
      <c r="Y3120" s="3">
        <v>3118</v>
      </c>
      <c r="Z3120" s="3" t="s">
        <v>75</v>
      </c>
      <c r="AA3120" s="3">
        <v>155</v>
      </c>
      <c r="AB3120" s="3">
        <v>88</v>
      </c>
      <c r="AC3120" s="3">
        <v>98943000</v>
      </c>
      <c r="AD3120" s="3">
        <v>46422000</v>
      </c>
      <c r="AE3120" s="3" t="s">
        <v>742</v>
      </c>
      <c r="AF3120" s="3">
        <v>14</v>
      </c>
      <c r="AG3120" s="3">
        <v>17</v>
      </c>
    </row>
    <row r="3121" spans="1:33" ht="15.75" customHeight="1" x14ac:dyDescent="0.15">
      <c r="A3121" s="3">
        <v>2598</v>
      </c>
      <c r="B3121" s="3">
        <v>3119</v>
      </c>
      <c r="C3121" s="3">
        <v>200</v>
      </c>
      <c r="D3121" s="3" t="s">
        <v>8100</v>
      </c>
      <c r="E3121" s="3" t="s">
        <v>8099</v>
      </c>
      <c r="F3121" s="3" t="s">
        <v>36</v>
      </c>
      <c r="G3121" s="3" t="s">
        <v>37</v>
      </c>
      <c r="H3121" s="3" t="s">
        <v>817</v>
      </c>
      <c r="I3121" s="3" t="s">
        <v>817</v>
      </c>
      <c r="J3121" s="3">
        <v>113.1431</v>
      </c>
      <c r="K3121" s="3">
        <v>37744614</v>
      </c>
      <c r="L3121" s="3" t="s">
        <v>66</v>
      </c>
      <c r="M3121" s="3">
        <v>7</v>
      </c>
      <c r="N3121" s="3" t="s">
        <v>8100</v>
      </c>
      <c r="O3121" s="3" t="s">
        <v>8099</v>
      </c>
      <c r="P3121" s="3" t="s">
        <v>1029</v>
      </c>
      <c r="Q3121" s="3" t="s">
        <v>10858</v>
      </c>
      <c r="R3121" s="5" t="s">
        <v>24748</v>
      </c>
      <c r="S3121" s="3" t="s">
        <v>817</v>
      </c>
      <c r="T3121" s="3" t="s">
        <v>37</v>
      </c>
      <c r="V3121" s="3">
        <v>127</v>
      </c>
      <c r="W3121" s="3">
        <v>75</v>
      </c>
      <c r="X3121" s="3">
        <v>127</v>
      </c>
      <c r="Y3121" s="3">
        <v>3119</v>
      </c>
      <c r="Z3121" s="3" t="s">
        <v>66</v>
      </c>
      <c r="AA3121" s="3">
        <v>200</v>
      </c>
      <c r="AB3121" s="3">
        <v>104</v>
      </c>
      <c r="AC3121" s="3">
        <v>37744614</v>
      </c>
      <c r="AD3121" s="3">
        <v>17708580</v>
      </c>
      <c r="AE3121" s="3" t="s">
        <v>817</v>
      </c>
      <c r="AF3121" s="3">
        <v>9</v>
      </c>
      <c r="AG3121" s="3">
        <v>11</v>
      </c>
    </row>
    <row r="3122" spans="1:33" ht="15.75" customHeight="1" x14ac:dyDescent="0.15">
      <c r="A3122" s="3">
        <v>471</v>
      </c>
      <c r="B3122" s="3">
        <v>3120</v>
      </c>
      <c r="C3122" s="3">
        <v>90</v>
      </c>
      <c r="D3122" s="3" t="s">
        <v>8106</v>
      </c>
      <c r="E3122" s="3" t="s">
        <v>8104</v>
      </c>
      <c r="F3122" s="3" t="s">
        <v>4061</v>
      </c>
      <c r="G3122" s="3" t="s">
        <v>446</v>
      </c>
      <c r="H3122" s="3" t="s">
        <v>2435</v>
      </c>
      <c r="I3122" s="3" t="s">
        <v>2435</v>
      </c>
      <c r="J3122" s="3">
        <v>113.027</v>
      </c>
      <c r="K3122" s="3">
        <v>34041173</v>
      </c>
      <c r="L3122" s="3" t="s">
        <v>162</v>
      </c>
      <c r="M3122" s="3">
        <v>5</v>
      </c>
      <c r="N3122" s="3" t="s">
        <v>8106</v>
      </c>
      <c r="O3122" s="3" t="s">
        <v>8104</v>
      </c>
      <c r="P3122" s="3" t="s">
        <v>835</v>
      </c>
      <c r="Q3122" s="3" t="s">
        <v>20772</v>
      </c>
      <c r="R3122" s="5" t="s">
        <v>24749</v>
      </c>
      <c r="S3122" s="3" t="s">
        <v>2435</v>
      </c>
      <c r="T3122" s="3" t="s">
        <v>446</v>
      </c>
      <c r="V3122" s="3">
        <v>116</v>
      </c>
      <c r="W3122" s="3">
        <v>110</v>
      </c>
      <c r="X3122" s="3">
        <v>127</v>
      </c>
      <c r="Y3122" s="3">
        <v>3120</v>
      </c>
      <c r="Z3122" s="3" t="s">
        <v>162</v>
      </c>
      <c r="AA3122" s="3">
        <v>90</v>
      </c>
      <c r="AB3122" s="3">
        <v>42</v>
      </c>
      <c r="AC3122" s="3">
        <v>34041173</v>
      </c>
      <c r="AD3122" s="3">
        <v>15979746</v>
      </c>
      <c r="AE3122" s="3" t="s">
        <v>2435</v>
      </c>
      <c r="AF3122" s="3">
        <v>8</v>
      </c>
      <c r="AG3122" s="3">
        <v>29</v>
      </c>
    </row>
    <row r="3123" spans="1:33" ht="15.75" customHeight="1" x14ac:dyDescent="0.15">
      <c r="A3123" s="3">
        <v>20623</v>
      </c>
      <c r="B3123" s="3">
        <v>3121</v>
      </c>
      <c r="C3123" s="3">
        <v>1227</v>
      </c>
      <c r="D3123" s="3" t="s">
        <v>8117</v>
      </c>
      <c r="E3123" s="3" t="s">
        <v>8116</v>
      </c>
      <c r="F3123" s="3" t="s">
        <v>36</v>
      </c>
      <c r="G3123" s="3" t="s">
        <v>37</v>
      </c>
      <c r="H3123" s="3" t="s">
        <v>12066</v>
      </c>
      <c r="I3123" s="3" t="s">
        <v>39</v>
      </c>
      <c r="J3123" s="3">
        <v>113.0102</v>
      </c>
      <c r="K3123" s="3">
        <v>569240000</v>
      </c>
      <c r="L3123" s="3" t="s">
        <v>221</v>
      </c>
      <c r="M3123" s="3">
        <v>3</v>
      </c>
      <c r="N3123" s="3" t="s">
        <v>8117</v>
      </c>
      <c r="O3123" s="3" t="s">
        <v>8116</v>
      </c>
      <c r="P3123" s="3" t="s">
        <v>5028</v>
      </c>
      <c r="Q3123" s="3" t="s">
        <v>12062</v>
      </c>
      <c r="R3123" s="5" t="s">
        <v>24750</v>
      </c>
      <c r="S3123" s="3" t="s">
        <v>12066</v>
      </c>
      <c r="T3123" s="3" t="s">
        <v>37</v>
      </c>
      <c r="V3123" s="3">
        <v>127</v>
      </c>
      <c r="W3123" s="3">
        <v>127</v>
      </c>
      <c r="X3123" s="3">
        <v>127</v>
      </c>
      <c r="Y3123" s="3">
        <v>3121</v>
      </c>
      <c r="Z3123" s="3" t="s">
        <v>221</v>
      </c>
      <c r="AA3123" s="3">
        <v>1227</v>
      </c>
      <c r="AB3123" s="3">
        <v>728</v>
      </c>
      <c r="AC3123" s="3">
        <v>569240000</v>
      </c>
      <c r="AD3123" s="3">
        <v>267236000</v>
      </c>
      <c r="AE3123" s="3" t="s">
        <v>39</v>
      </c>
      <c r="AF3123" s="3">
        <v>2</v>
      </c>
      <c r="AG3123" s="3">
        <v>2</v>
      </c>
    </row>
    <row r="3124" spans="1:33" ht="15.75" customHeight="1" x14ac:dyDescent="0.15">
      <c r="A3124" s="3">
        <v>57</v>
      </c>
      <c r="B3124" s="3">
        <v>3122</v>
      </c>
      <c r="C3124" s="3">
        <v>1469</v>
      </c>
      <c r="D3124" s="3" t="s">
        <v>7898</v>
      </c>
      <c r="E3124" s="3" t="s">
        <v>8118</v>
      </c>
      <c r="F3124" s="3" t="s">
        <v>475</v>
      </c>
      <c r="G3124" s="3" t="s">
        <v>277</v>
      </c>
      <c r="H3124" s="3" t="s">
        <v>475</v>
      </c>
      <c r="I3124" s="3" t="s">
        <v>203</v>
      </c>
      <c r="J3124" s="3">
        <v>112.943</v>
      </c>
      <c r="K3124" s="3">
        <v>33583810</v>
      </c>
      <c r="L3124" s="3" t="s">
        <v>398</v>
      </c>
      <c r="M3124" s="3">
        <v>5</v>
      </c>
      <c r="N3124" s="3" t="s">
        <v>7898</v>
      </c>
      <c r="O3124" s="3" t="s">
        <v>8118</v>
      </c>
      <c r="P3124" s="3" t="s">
        <v>787</v>
      </c>
      <c r="Q3124" s="3" t="s">
        <v>7901</v>
      </c>
      <c r="R3124" s="5" t="s">
        <v>24751</v>
      </c>
      <c r="S3124" s="3" t="s">
        <v>475</v>
      </c>
      <c r="T3124" s="3" t="s">
        <v>277</v>
      </c>
      <c r="V3124" s="3">
        <v>127</v>
      </c>
      <c r="W3124" s="3">
        <v>127</v>
      </c>
      <c r="X3124" s="3">
        <v>32</v>
      </c>
      <c r="Y3124" s="3">
        <v>3122</v>
      </c>
      <c r="Z3124" s="3" t="s">
        <v>398</v>
      </c>
      <c r="AA3124" s="3">
        <v>1469</v>
      </c>
      <c r="AB3124" s="3">
        <v>822</v>
      </c>
      <c r="AC3124" s="3">
        <v>33583810</v>
      </c>
      <c r="AD3124" s="3">
        <v>15771268</v>
      </c>
      <c r="AE3124" s="3" t="s">
        <v>203</v>
      </c>
      <c r="AF3124" s="3">
        <v>1</v>
      </c>
      <c r="AG3124" s="3">
        <v>9</v>
      </c>
    </row>
    <row r="3125" spans="1:33" ht="15.75" customHeight="1" x14ac:dyDescent="0.15">
      <c r="A3125" s="3">
        <v>21918</v>
      </c>
      <c r="B3125" s="3">
        <v>3123</v>
      </c>
      <c r="C3125" s="3">
        <v>18</v>
      </c>
      <c r="D3125" s="3" t="s">
        <v>8124</v>
      </c>
      <c r="E3125" s="3" t="s">
        <v>8122</v>
      </c>
      <c r="F3125" s="3" t="s">
        <v>4061</v>
      </c>
      <c r="G3125" s="3" t="s">
        <v>446</v>
      </c>
      <c r="H3125" s="3" t="s">
        <v>8135</v>
      </c>
      <c r="I3125" s="3" t="s">
        <v>2435</v>
      </c>
      <c r="J3125" s="3">
        <v>112.93259999999999</v>
      </c>
      <c r="K3125" s="3">
        <v>6229322</v>
      </c>
      <c r="L3125" s="3" t="s">
        <v>356</v>
      </c>
      <c r="M3125" s="3">
        <v>2</v>
      </c>
      <c r="N3125" s="3" t="s">
        <v>8124</v>
      </c>
      <c r="O3125" s="3" t="s">
        <v>8122</v>
      </c>
      <c r="P3125" s="3" t="s">
        <v>179</v>
      </c>
      <c r="Q3125" s="3" t="s">
        <v>20777</v>
      </c>
      <c r="R3125" s="5" t="s">
        <v>24752</v>
      </c>
      <c r="S3125" s="3" t="s">
        <v>8135</v>
      </c>
      <c r="T3125" s="3" t="s">
        <v>446</v>
      </c>
      <c r="V3125" s="3">
        <v>117</v>
      </c>
      <c r="W3125" s="3">
        <v>111</v>
      </c>
      <c r="X3125" s="3">
        <v>127</v>
      </c>
      <c r="Y3125" s="3">
        <v>3123</v>
      </c>
      <c r="Z3125" s="3" t="s">
        <v>356</v>
      </c>
      <c r="AA3125" s="3">
        <v>18</v>
      </c>
      <c r="AB3125" s="3">
        <v>10</v>
      </c>
      <c r="AC3125" s="3">
        <v>6229322</v>
      </c>
      <c r="AD3125" s="3">
        <v>2925490</v>
      </c>
      <c r="AE3125" s="3" t="s">
        <v>2435</v>
      </c>
      <c r="AF3125" s="3">
        <v>18</v>
      </c>
      <c r="AG3125" s="3">
        <v>29</v>
      </c>
    </row>
    <row r="3126" spans="1:33" ht="15.75" customHeight="1" x14ac:dyDescent="0.15">
      <c r="A3126" s="3">
        <v>22018</v>
      </c>
      <c r="B3126" s="3">
        <v>3124</v>
      </c>
      <c r="C3126" s="3">
        <v>974</v>
      </c>
      <c r="D3126" s="3" t="s">
        <v>8128</v>
      </c>
      <c r="E3126" s="3" t="s">
        <v>8126</v>
      </c>
      <c r="F3126" s="3" t="s">
        <v>855</v>
      </c>
      <c r="G3126" s="3" t="s">
        <v>292</v>
      </c>
      <c r="H3126" s="3" t="s">
        <v>14999</v>
      </c>
      <c r="I3126" s="3" t="s">
        <v>12411</v>
      </c>
      <c r="J3126" s="3">
        <v>112.8948</v>
      </c>
      <c r="K3126" s="3">
        <v>39415509</v>
      </c>
      <c r="L3126" s="3" t="s">
        <v>364</v>
      </c>
      <c r="M3126" s="3">
        <v>2</v>
      </c>
      <c r="N3126" s="3" t="s">
        <v>8128</v>
      </c>
      <c r="O3126" s="3" t="s">
        <v>8126</v>
      </c>
      <c r="P3126" s="3" t="s">
        <v>104</v>
      </c>
      <c r="Q3126" s="3" t="s">
        <v>20779</v>
      </c>
      <c r="R3126" s="5" t="s">
        <v>24753</v>
      </c>
      <c r="S3126" s="3" t="s">
        <v>14999</v>
      </c>
      <c r="T3126" s="3" t="s">
        <v>292</v>
      </c>
      <c r="V3126" s="3">
        <v>111</v>
      </c>
      <c r="W3126" s="3">
        <v>0</v>
      </c>
      <c r="X3126" s="3">
        <v>127</v>
      </c>
      <c r="Y3126" s="3">
        <v>3124</v>
      </c>
      <c r="Z3126" s="3" t="s">
        <v>364</v>
      </c>
      <c r="AA3126" s="3">
        <v>974</v>
      </c>
      <c r="AB3126" s="3">
        <v>557</v>
      </c>
      <c r="AC3126" s="3">
        <v>39415509</v>
      </c>
      <c r="AD3126" s="3">
        <v>18514082</v>
      </c>
      <c r="AF3126" s="3">
        <v>20</v>
      </c>
      <c r="AG3126" s="3">
        <v>133</v>
      </c>
    </row>
    <row r="3127" spans="1:33" ht="15.75" customHeight="1" x14ac:dyDescent="0.15">
      <c r="A3127" s="3">
        <v>21094</v>
      </c>
      <c r="B3127" s="3">
        <v>3125</v>
      </c>
      <c r="C3127" s="3">
        <v>78</v>
      </c>
      <c r="D3127" s="3" t="s">
        <v>8133</v>
      </c>
      <c r="E3127" s="3" t="s">
        <v>8132</v>
      </c>
      <c r="F3127" s="3" t="s">
        <v>36</v>
      </c>
      <c r="G3127" s="3" t="s">
        <v>37</v>
      </c>
      <c r="H3127" s="3" t="s">
        <v>11281</v>
      </c>
      <c r="I3127" s="3" t="s">
        <v>39</v>
      </c>
      <c r="J3127" s="3">
        <v>112.8856</v>
      </c>
      <c r="K3127" s="3">
        <v>33605720</v>
      </c>
      <c r="L3127" s="3" t="s">
        <v>40</v>
      </c>
      <c r="M3127" s="3">
        <v>4</v>
      </c>
      <c r="N3127" s="3" t="s">
        <v>8133</v>
      </c>
      <c r="O3127" s="3" t="s">
        <v>8132</v>
      </c>
      <c r="P3127" s="3" t="s">
        <v>41</v>
      </c>
      <c r="Q3127" s="3" t="s">
        <v>11279</v>
      </c>
      <c r="R3127" s="5" t="s">
        <v>24754</v>
      </c>
      <c r="S3127" s="3" t="s">
        <v>11281</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15">
      <c r="A3128" s="3">
        <v>19974</v>
      </c>
      <c r="B3128" s="3">
        <v>3126</v>
      </c>
      <c r="C3128" s="3">
        <v>9</v>
      </c>
      <c r="D3128" s="3" t="s">
        <v>8147</v>
      </c>
      <c r="E3128" s="3" t="s">
        <v>8146</v>
      </c>
      <c r="F3128" s="3" t="s">
        <v>331</v>
      </c>
      <c r="G3128" s="3" t="s">
        <v>167</v>
      </c>
      <c r="H3128" s="3" t="s">
        <v>6543</v>
      </c>
      <c r="I3128" s="3" t="s">
        <v>283</v>
      </c>
      <c r="J3128" s="3">
        <v>112.8087</v>
      </c>
      <c r="K3128" s="3">
        <v>9495820</v>
      </c>
      <c r="L3128" s="3" t="s">
        <v>340</v>
      </c>
      <c r="M3128" s="3">
        <v>3</v>
      </c>
      <c r="N3128" s="3" t="s">
        <v>8147</v>
      </c>
      <c r="O3128" s="3" t="s">
        <v>8146</v>
      </c>
      <c r="P3128" s="3" t="s">
        <v>1000</v>
      </c>
      <c r="Q3128" s="3" t="s">
        <v>20782</v>
      </c>
      <c r="R3128" s="5" t="s">
        <v>24755</v>
      </c>
      <c r="S3128" s="3" t="s">
        <v>6543</v>
      </c>
      <c r="T3128" s="3" t="s">
        <v>167</v>
      </c>
      <c r="V3128" s="3">
        <v>127</v>
      </c>
      <c r="W3128" s="3">
        <v>75</v>
      </c>
      <c r="X3128" s="3">
        <v>70</v>
      </c>
      <c r="Y3128" s="3">
        <v>3126</v>
      </c>
      <c r="Z3128" s="3" t="s">
        <v>340</v>
      </c>
      <c r="AA3128" s="3">
        <v>9</v>
      </c>
      <c r="AB3128" s="3">
        <v>4</v>
      </c>
      <c r="AC3128" s="3">
        <v>9495820</v>
      </c>
      <c r="AD3128" s="3">
        <v>4462139</v>
      </c>
      <c r="AE3128" s="3" t="s">
        <v>283</v>
      </c>
      <c r="AF3128" s="3">
        <v>6</v>
      </c>
      <c r="AG3128" s="3">
        <v>1</v>
      </c>
    </row>
    <row r="3129" spans="1:33" ht="15.75" customHeight="1" x14ac:dyDescent="0.15">
      <c r="A3129" s="3">
        <v>2900</v>
      </c>
      <c r="B3129" s="3">
        <v>3127</v>
      </c>
      <c r="C3129" s="3">
        <v>98</v>
      </c>
      <c r="D3129" s="3" t="s">
        <v>4024</v>
      </c>
      <c r="E3129" s="3" t="s">
        <v>8155</v>
      </c>
      <c r="F3129" s="3" t="s">
        <v>475</v>
      </c>
      <c r="G3129" s="3" t="s">
        <v>277</v>
      </c>
      <c r="H3129" s="3" t="s">
        <v>4037</v>
      </c>
      <c r="I3129" s="3" t="s">
        <v>203</v>
      </c>
      <c r="J3129" s="3">
        <v>112.7915</v>
      </c>
      <c r="K3129" s="3">
        <v>21443000</v>
      </c>
      <c r="L3129" s="3" t="s">
        <v>66</v>
      </c>
      <c r="M3129" s="3">
        <v>6</v>
      </c>
      <c r="N3129" s="3" t="s">
        <v>4024</v>
      </c>
      <c r="O3129" s="3" t="s">
        <v>8155</v>
      </c>
      <c r="P3129" s="3" t="s">
        <v>541</v>
      </c>
      <c r="Q3129" s="3" t="s">
        <v>4027</v>
      </c>
      <c r="R3129" s="5" t="s">
        <v>24756</v>
      </c>
      <c r="S3129" s="3" t="s">
        <v>4037</v>
      </c>
      <c r="T3129" s="3" t="s">
        <v>277</v>
      </c>
      <c r="V3129" s="3">
        <v>127</v>
      </c>
      <c r="W3129" s="3">
        <v>127</v>
      </c>
      <c r="X3129" s="3">
        <v>127</v>
      </c>
      <c r="Y3129" s="3">
        <v>3127</v>
      </c>
      <c r="Z3129" s="3" t="s">
        <v>66</v>
      </c>
      <c r="AA3129" s="3">
        <v>98</v>
      </c>
      <c r="AB3129" s="3">
        <v>80</v>
      </c>
      <c r="AC3129" s="3">
        <v>21443000</v>
      </c>
      <c r="AD3129" s="3">
        <v>10077000</v>
      </c>
      <c r="AE3129" s="3" t="s">
        <v>203</v>
      </c>
      <c r="AF3129" s="3">
        <v>9</v>
      </c>
      <c r="AG3129" s="3">
        <v>9</v>
      </c>
    </row>
    <row r="3130" spans="1:33" ht="15.75" customHeight="1" x14ac:dyDescent="0.15">
      <c r="A3130" s="3">
        <v>21004</v>
      </c>
      <c r="B3130" s="3">
        <v>3128</v>
      </c>
      <c r="C3130" s="3">
        <v>79</v>
      </c>
      <c r="D3130" s="3" t="s">
        <v>8166</v>
      </c>
      <c r="E3130" s="3" t="s">
        <v>8162</v>
      </c>
      <c r="F3130" s="3" t="s">
        <v>7229</v>
      </c>
      <c r="G3130" s="3" t="s">
        <v>733</v>
      </c>
      <c r="H3130" s="3" t="s">
        <v>4910</v>
      </c>
      <c r="I3130" s="3" t="s">
        <v>5290</v>
      </c>
      <c r="J3130" s="3">
        <v>112.7933</v>
      </c>
      <c r="K3130" s="3">
        <v>15717549</v>
      </c>
      <c r="L3130" s="3" t="s">
        <v>71</v>
      </c>
      <c r="M3130" s="3">
        <v>2</v>
      </c>
      <c r="N3130" s="3" t="s">
        <v>8166</v>
      </c>
      <c r="O3130" s="3" t="s">
        <v>8162</v>
      </c>
      <c r="P3130" s="3" t="s">
        <v>41</v>
      </c>
      <c r="Q3130" s="3" t="s">
        <v>20785</v>
      </c>
      <c r="R3130" s="5" t="s">
        <v>24757</v>
      </c>
      <c r="S3130" s="3" t="s">
        <v>4910</v>
      </c>
      <c r="T3130" s="3" t="s">
        <v>733</v>
      </c>
      <c r="V3130" s="3">
        <v>29</v>
      </c>
      <c r="W3130" s="3">
        <v>0</v>
      </c>
      <c r="X3130" s="3">
        <v>127</v>
      </c>
      <c r="Y3130" s="3">
        <v>3128</v>
      </c>
      <c r="Z3130" s="3" t="s">
        <v>71</v>
      </c>
      <c r="AA3130" s="3">
        <v>79</v>
      </c>
      <c r="AB3130" s="3">
        <v>28</v>
      </c>
      <c r="AC3130" s="3">
        <v>15717549</v>
      </c>
      <c r="AD3130" s="3">
        <v>7386299</v>
      </c>
      <c r="AF3130" s="3">
        <v>5</v>
      </c>
      <c r="AG3130" s="3">
        <v>58</v>
      </c>
    </row>
    <row r="3131" spans="1:33" ht="15.75" customHeight="1" x14ac:dyDescent="0.15">
      <c r="A3131" s="3">
        <v>24490</v>
      </c>
      <c r="B3131" s="3">
        <v>3129</v>
      </c>
      <c r="C3131" s="3">
        <v>40</v>
      </c>
      <c r="D3131" s="3" t="s">
        <v>8173</v>
      </c>
      <c r="E3131" s="3" t="s">
        <v>8172</v>
      </c>
      <c r="F3131" s="3" t="s">
        <v>657</v>
      </c>
      <c r="G3131" s="3" t="s">
        <v>246</v>
      </c>
      <c r="H3131" s="3" t="s">
        <v>3189</v>
      </c>
      <c r="I3131" s="3" t="s">
        <v>3190</v>
      </c>
      <c r="J3131" s="3">
        <v>112.7676</v>
      </c>
      <c r="K3131" s="3">
        <v>5566000</v>
      </c>
      <c r="L3131" s="3" t="s">
        <v>59</v>
      </c>
      <c r="M3131" s="3">
        <v>1</v>
      </c>
      <c r="N3131" s="3" t="s">
        <v>8173</v>
      </c>
      <c r="O3131" s="3" t="s">
        <v>8172</v>
      </c>
      <c r="P3131" s="3" t="s">
        <v>787</v>
      </c>
      <c r="Q3131" s="3" t="s">
        <v>20788</v>
      </c>
      <c r="R3131" s="5" t="s">
        <v>24758</v>
      </c>
      <c r="S3131" s="3" t="s">
        <v>3189</v>
      </c>
      <c r="T3131" s="3" t="s">
        <v>246</v>
      </c>
      <c r="V3131" s="3">
        <v>127</v>
      </c>
      <c r="W3131" s="3">
        <v>0</v>
      </c>
      <c r="X3131" s="3">
        <v>127</v>
      </c>
      <c r="Y3131" s="3">
        <v>3129</v>
      </c>
      <c r="Z3131" s="3" t="s">
        <v>59</v>
      </c>
      <c r="AA3131" s="3">
        <v>40</v>
      </c>
      <c r="AB3131" s="3">
        <v>33</v>
      </c>
      <c r="AC3131" s="3">
        <v>5566000</v>
      </c>
      <c r="AD3131" s="3">
        <v>2616000</v>
      </c>
      <c r="AF3131" s="3">
        <v>17</v>
      </c>
      <c r="AG3131" s="3">
        <v>14</v>
      </c>
    </row>
    <row r="3132" spans="1:33" ht="15.75" customHeight="1" x14ac:dyDescent="0.15">
      <c r="A3132" s="3">
        <v>21521</v>
      </c>
      <c r="B3132" s="3">
        <v>3130</v>
      </c>
      <c r="C3132" s="3">
        <v>142</v>
      </c>
      <c r="D3132" s="3" t="s">
        <v>8181</v>
      </c>
      <c r="E3132" s="3" t="s">
        <v>8179</v>
      </c>
      <c r="F3132" s="3" t="s">
        <v>249</v>
      </c>
      <c r="G3132" s="3" t="s">
        <v>125</v>
      </c>
      <c r="H3132" s="3" t="s">
        <v>4108</v>
      </c>
      <c r="I3132" s="3" t="s">
        <v>4129</v>
      </c>
      <c r="J3132" s="3">
        <v>112.7547</v>
      </c>
      <c r="K3132" s="3">
        <v>23600964</v>
      </c>
      <c r="L3132" s="3" t="s">
        <v>162</v>
      </c>
      <c r="M3132" s="3">
        <v>4</v>
      </c>
      <c r="N3132" s="3" t="s">
        <v>8181</v>
      </c>
      <c r="O3132" s="3" t="s">
        <v>8179</v>
      </c>
      <c r="P3132" s="3" t="s">
        <v>1000</v>
      </c>
      <c r="Q3132" s="3" t="s">
        <v>20790</v>
      </c>
      <c r="R3132" s="5" t="s">
        <v>24759</v>
      </c>
      <c r="S3132" s="3" t="s">
        <v>4108</v>
      </c>
      <c r="T3132" s="3" t="s">
        <v>125</v>
      </c>
      <c r="V3132" s="3">
        <v>36</v>
      </c>
      <c r="W3132" s="3">
        <v>0</v>
      </c>
      <c r="X3132" s="3">
        <v>127</v>
      </c>
      <c r="Y3132" s="3">
        <v>3130</v>
      </c>
      <c r="Z3132" s="3" t="s">
        <v>162</v>
      </c>
      <c r="AA3132" s="3">
        <v>142</v>
      </c>
      <c r="AB3132" s="3">
        <v>97</v>
      </c>
      <c r="AC3132" s="3">
        <v>23600964</v>
      </c>
      <c r="AD3132" s="3">
        <v>11093038</v>
      </c>
      <c r="AF3132" s="3">
        <v>8</v>
      </c>
      <c r="AG3132" s="3">
        <v>960</v>
      </c>
    </row>
    <row r="3133" spans="1:33" ht="15.75" customHeight="1" x14ac:dyDescent="0.15">
      <c r="A3133" s="3">
        <v>1605</v>
      </c>
      <c r="B3133" s="3">
        <v>3131</v>
      </c>
      <c r="C3133" s="3">
        <v>2363</v>
      </c>
      <c r="D3133" s="3" t="s">
        <v>8194</v>
      </c>
      <c r="E3133" s="3" t="s">
        <v>8193</v>
      </c>
      <c r="F3133" s="3" t="s">
        <v>1438</v>
      </c>
      <c r="G3133" s="3" t="s">
        <v>495</v>
      </c>
      <c r="H3133" s="3" t="s">
        <v>2566</v>
      </c>
      <c r="I3133" s="3" t="s">
        <v>2566</v>
      </c>
      <c r="J3133" s="3">
        <v>112.7047</v>
      </c>
      <c r="K3133" s="3">
        <v>1621033577</v>
      </c>
      <c r="L3133" s="3" t="s">
        <v>340</v>
      </c>
      <c r="M3133" s="3">
        <v>9</v>
      </c>
      <c r="N3133" s="3" t="s">
        <v>8194</v>
      </c>
      <c r="O3133" s="3" t="s">
        <v>8193</v>
      </c>
      <c r="P3133" s="3" t="s">
        <v>1029</v>
      </c>
      <c r="Q3133" s="3" t="s">
        <v>20792</v>
      </c>
      <c r="R3133" s="5" t="s">
        <v>24760</v>
      </c>
      <c r="S3133" s="3" t="s">
        <v>2566</v>
      </c>
      <c r="T3133" s="3" t="s">
        <v>495</v>
      </c>
      <c r="V3133" s="3">
        <v>88</v>
      </c>
      <c r="W3133" s="3">
        <v>22</v>
      </c>
      <c r="X3133" s="3">
        <v>71</v>
      </c>
      <c r="Y3133" s="3">
        <v>3131</v>
      </c>
      <c r="Z3133" s="3" t="s">
        <v>340</v>
      </c>
      <c r="AA3133" s="3">
        <v>2363</v>
      </c>
      <c r="AB3133" s="3">
        <v>1091</v>
      </c>
      <c r="AC3133" s="3">
        <v>1621033577</v>
      </c>
      <c r="AD3133" s="3">
        <v>762105319</v>
      </c>
      <c r="AE3133" s="3" t="s">
        <v>2566</v>
      </c>
      <c r="AF3133" s="3">
        <v>6</v>
      </c>
      <c r="AG3133" s="3">
        <v>47</v>
      </c>
    </row>
    <row r="3134" spans="1:33" ht="15.75" customHeight="1" x14ac:dyDescent="0.15">
      <c r="A3134" s="3">
        <v>19990</v>
      </c>
      <c r="B3134" s="3">
        <v>3132</v>
      </c>
      <c r="C3134" s="3">
        <v>37</v>
      </c>
      <c r="D3134" s="3" t="s">
        <v>8203</v>
      </c>
      <c r="E3134" s="3" t="s">
        <v>8201</v>
      </c>
      <c r="F3134" s="3" t="s">
        <v>1620</v>
      </c>
      <c r="G3134" s="3" t="s">
        <v>412</v>
      </c>
      <c r="H3134" s="3" t="s">
        <v>742</v>
      </c>
      <c r="I3134" s="3" t="s">
        <v>742</v>
      </c>
      <c r="J3134" s="3">
        <v>112.7007</v>
      </c>
      <c r="K3134" s="3">
        <v>5206594</v>
      </c>
      <c r="L3134" s="3" t="s">
        <v>526</v>
      </c>
      <c r="M3134" s="3">
        <v>3</v>
      </c>
      <c r="N3134" s="3" t="s">
        <v>8203</v>
      </c>
      <c r="O3134" s="3" t="s">
        <v>8201</v>
      </c>
      <c r="P3134" s="3" t="s">
        <v>690</v>
      </c>
      <c r="Q3134" s="3" t="s">
        <v>20794</v>
      </c>
      <c r="R3134" s="5" t="s">
        <v>24761</v>
      </c>
      <c r="S3134" s="3" t="s">
        <v>742</v>
      </c>
      <c r="T3134" s="3" t="s">
        <v>412</v>
      </c>
      <c r="V3134" s="3">
        <v>127</v>
      </c>
      <c r="W3134" s="3">
        <v>127</v>
      </c>
      <c r="X3134" s="3">
        <v>49</v>
      </c>
      <c r="Y3134" s="3">
        <v>3132</v>
      </c>
      <c r="Z3134" s="3" t="s">
        <v>526</v>
      </c>
      <c r="AA3134" s="3">
        <v>37</v>
      </c>
      <c r="AB3134" s="3">
        <v>8</v>
      </c>
      <c r="AC3134" s="3">
        <v>5206594</v>
      </c>
      <c r="AD3134" s="3">
        <v>2447850</v>
      </c>
      <c r="AE3134" s="3" t="s">
        <v>742</v>
      </c>
      <c r="AF3134" s="3">
        <v>19</v>
      </c>
      <c r="AG3134" s="3">
        <v>17</v>
      </c>
    </row>
    <row r="3135" spans="1:33" ht="15.75" customHeight="1" x14ac:dyDescent="0.15">
      <c r="A3135" s="3">
        <v>17461</v>
      </c>
      <c r="B3135" s="3">
        <v>3133</v>
      </c>
      <c r="C3135" s="3">
        <v>50</v>
      </c>
      <c r="D3135" s="3" t="s">
        <v>8209</v>
      </c>
      <c r="E3135" s="3" t="s">
        <v>8207</v>
      </c>
      <c r="F3135" s="3" t="s">
        <v>210</v>
      </c>
      <c r="G3135" s="3" t="s">
        <v>114</v>
      </c>
      <c r="H3135" s="3" t="s">
        <v>115</v>
      </c>
      <c r="I3135" s="3" t="s">
        <v>116</v>
      </c>
      <c r="J3135" s="3">
        <v>112.6934</v>
      </c>
      <c r="K3135" s="3">
        <v>19504937</v>
      </c>
      <c r="L3135" s="3" t="s">
        <v>66</v>
      </c>
      <c r="M3135" s="3">
        <v>4</v>
      </c>
      <c r="N3135" s="3" t="s">
        <v>8209</v>
      </c>
      <c r="O3135" s="3" t="s">
        <v>8207</v>
      </c>
      <c r="P3135" s="3" t="s">
        <v>987</v>
      </c>
      <c r="Q3135" s="3" t="s">
        <v>20796</v>
      </c>
      <c r="R3135" s="5" t="s">
        <v>24762</v>
      </c>
      <c r="S3135" s="3" t="s">
        <v>115</v>
      </c>
      <c r="T3135" s="3" t="s">
        <v>114</v>
      </c>
      <c r="V3135" s="3">
        <v>63</v>
      </c>
      <c r="W3135" s="3">
        <v>55</v>
      </c>
      <c r="X3135" s="3">
        <v>127</v>
      </c>
      <c r="Y3135" s="3">
        <v>3133</v>
      </c>
      <c r="Z3135" s="3" t="s">
        <v>66</v>
      </c>
      <c r="AA3135" s="3">
        <v>50</v>
      </c>
      <c r="AB3135" s="3">
        <v>27</v>
      </c>
      <c r="AC3135" s="3">
        <v>19504937</v>
      </c>
      <c r="AD3135" s="3">
        <v>9170449</v>
      </c>
      <c r="AE3135" s="3" t="s">
        <v>116</v>
      </c>
      <c r="AF3135" s="3">
        <v>9</v>
      </c>
      <c r="AG3135" s="3">
        <v>46</v>
      </c>
    </row>
    <row r="3136" spans="1:33" ht="15.75" customHeight="1" x14ac:dyDescent="0.15">
      <c r="A3136" s="3">
        <v>26073</v>
      </c>
      <c r="B3136" s="3">
        <v>3134</v>
      </c>
      <c r="C3136" s="3">
        <v>40</v>
      </c>
      <c r="D3136" s="3" t="s">
        <v>8219</v>
      </c>
      <c r="E3136" s="3" t="s">
        <v>8218</v>
      </c>
      <c r="F3136" s="3" t="s">
        <v>36</v>
      </c>
      <c r="G3136" s="3" t="s">
        <v>37</v>
      </c>
      <c r="H3136" s="3" t="s">
        <v>39</v>
      </c>
      <c r="I3136" s="3" t="s">
        <v>39</v>
      </c>
      <c r="J3136" s="3">
        <v>112.691</v>
      </c>
      <c r="K3136" s="3">
        <v>14480000</v>
      </c>
      <c r="L3136" s="3" t="s">
        <v>86</v>
      </c>
      <c r="M3136" s="3">
        <v>0</v>
      </c>
      <c r="N3136" s="3" t="s">
        <v>8219</v>
      </c>
      <c r="O3136" s="3" t="s">
        <v>8218</v>
      </c>
      <c r="P3136" s="8">
        <v>39448</v>
      </c>
      <c r="Q3136" s="3" t="s">
        <v>12069</v>
      </c>
      <c r="R3136" s="5" t="s">
        <v>24763</v>
      </c>
      <c r="S3136" s="3" t="s">
        <v>39</v>
      </c>
      <c r="T3136" s="3" t="s">
        <v>37</v>
      </c>
      <c r="V3136" s="3">
        <v>127</v>
      </c>
      <c r="W3136" s="3">
        <v>127</v>
      </c>
      <c r="X3136" s="3">
        <v>81</v>
      </c>
      <c r="Y3136" s="3">
        <v>3134</v>
      </c>
      <c r="Z3136" s="3" t="s">
        <v>86</v>
      </c>
      <c r="AA3136" s="3">
        <v>40</v>
      </c>
      <c r="AB3136" s="3">
        <v>30</v>
      </c>
      <c r="AC3136" s="3">
        <v>14480000</v>
      </c>
      <c r="AD3136" s="3">
        <v>6808000</v>
      </c>
      <c r="AE3136" s="3" t="s">
        <v>39</v>
      </c>
      <c r="AF3136" s="3">
        <v>16</v>
      </c>
      <c r="AG3136" s="3">
        <v>2</v>
      </c>
    </row>
    <row r="3137" spans="1:33" ht="15.75" customHeight="1" x14ac:dyDescent="0.15">
      <c r="A3137" s="3">
        <v>23708</v>
      </c>
      <c r="B3137" s="3">
        <v>3135</v>
      </c>
      <c r="C3137" s="3">
        <v>16</v>
      </c>
      <c r="D3137" s="3" t="s">
        <v>8226</v>
      </c>
      <c r="E3137" s="3" t="s">
        <v>8225</v>
      </c>
      <c r="F3137" s="3" t="s">
        <v>4061</v>
      </c>
      <c r="G3137" s="3" t="s">
        <v>446</v>
      </c>
      <c r="H3137" s="3" t="s">
        <v>2435</v>
      </c>
      <c r="I3137" s="3" t="s">
        <v>2435</v>
      </c>
      <c r="J3137" s="3">
        <v>112.6568</v>
      </c>
      <c r="K3137" s="3">
        <v>6748611</v>
      </c>
      <c r="L3137" s="3" t="s">
        <v>478</v>
      </c>
      <c r="M3137" s="3">
        <v>1</v>
      </c>
      <c r="N3137" s="3" t="s">
        <v>8226</v>
      </c>
      <c r="O3137" s="3" t="s">
        <v>8225</v>
      </c>
      <c r="P3137" s="3" t="s">
        <v>2080</v>
      </c>
      <c r="Q3137" s="3" t="s">
        <v>20799</v>
      </c>
      <c r="R3137" s="5" t="s">
        <v>24764</v>
      </c>
      <c r="S3137" s="3" t="s">
        <v>2435</v>
      </c>
      <c r="T3137" s="3" t="s">
        <v>446</v>
      </c>
      <c r="V3137" s="3">
        <v>118</v>
      </c>
      <c r="W3137" s="3">
        <v>112</v>
      </c>
      <c r="X3137" s="3">
        <v>95</v>
      </c>
      <c r="Y3137" s="3">
        <v>3135</v>
      </c>
      <c r="Z3137" s="3" t="s">
        <v>478</v>
      </c>
      <c r="AA3137" s="3">
        <v>16</v>
      </c>
      <c r="AB3137" s="3">
        <v>14</v>
      </c>
      <c r="AC3137" s="3">
        <v>6748611</v>
      </c>
      <c r="AD3137" s="3">
        <v>3173475</v>
      </c>
      <c r="AE3137" s="3" t="s">
        <v>2435</v>
      </c>
      <c r="AF3137" s="3">
        <v>15</v>
      </c>
      <c r="AG3137" s="3">
        <v>29</v>
      </c>
    </row>
    <row r="3138" spans="1:33" ht="15.75" customHeight="1" x14ac:dyDescent="0.15">
      <c r="A3138" s="3">
        <v>25448</v>
      </c>
      <c r="B3138" s="3">
        <v>3136</v>
      </c>
      <c r="C3138" s="3">
        <v>8</v>
      </c>
      <c r="D3138" s="3" t="s">
        <v>8232</v>
      </c>
      <c r="E3138" s="3" t="s">
        <v>8231</v>
      </c>
      <c r="F3138" s="3" t="s">
        <v>1318</v>
      </c>
      <c r="G3138" s="3" t="s">
        <v>707</v>
      </c>
      <c r="H3138" s="3" t="s">
        <v>637</v>
      </c>
      <c r="I3138" s="3" t="s">
        <v>711</v>
      </c>
      <c r="J3138" s="3">
        <v>112.5947</v>
      </c>
      <c r="K3138" s="3">
        <v>2937634</v>
      </c>
      <c r="L3138" s="3" t="s">
        <v>364</v>
      </c>
      <c r="M3138" s="3">
        <v>0</v>
      </c>
      <c r="N3138" s="3" t="s">
        <v>8232</v>
      </c>
      <c r="O3138" s="3" t="s">
        <v>8231</v>
      </c>
      <c r="P3138" s="8">
        <v>38353</v>
      </c>
      <c r="Q3138" s="3" t="s">
        <v>20801</v>
      </c>
      <c r="R3138" s="5" t="s">
        <v>24765</v>
      </c>
      <c r="S3138" s="3" t="s">
        <v>637</v>
      </c>
      <c r="T3138" s="3" t="s">
        <v>707</v>
      </c>
      <c r="V3138" s="3">
        <v>20</v>
      </c>
      <c r="W3138" s="3">
        <v>0</v>
      </c>
      <c r="X3138" s="3">
        <v>127</v>
      </c>
      <c r="Y3138" s="3">
        <v>3136</v>
      </c>
      <c r="Z3138" s="3" t="s">
        <v>364</v>
      </c>
      <c r="AA3138" s="3">
        <v>8</v>
      </c>
      <c r="AB3138" s="3">
        <v>4</v>
      </c>
      <c r="AC3138" s="3">
        <v>2937634</v>
      </c>
      <c r="AD3138" s="3">
        <v>1381800</v>
      </c>
      <c r="AF3138" s="3">
        <v>20</v>
      </c>
      <c r="AG3138" s="3">
        <v>38</v>
      </c>
    </row>
    <row r="3139" spans="1:33" ht="15.75" customHeight="1" x14ac:dyDescent="0.15">
      <c r="A3139" s="3">
        <v>274</v>
      </c>
      <c r="B3139" s="3">
        <v>3137</v>
      </c>
      <c r="C3139" s="3">
        <v>199</v>
      </c>
      <c r="D3139" s="3" t="s">
        <v>8241</v>
      </c>
      <c r="E3139" s="3" t="s">
        <v>8238</v>
      </c>
      <c r="F3139" s="3" t="s">
        <v>249</v>
      </c>
      <c r="G3139" s="3" t="s">
        <v>125</v>
      </c>
      <c r="H3139" s="3" t="s">
        <v>126</v>
      </c>
      <c r="I3139" s="3" t="s">
        <v>127</v>
      </c>
      <c r="J3139" s="3">
        <v>112.4402</v>
      </c>
      <c r="K3139" s="3">
        <v>31541000</v>
      </c>
      <c r="L3139" s="3" t="s">
        <v>66</v>
      </c>
      <c r="M3139" s="3">
        <v>6</v>
      </c>
      <c r="N3139" s="3" t="s">
        <v>8241</v>
      </c>
      <c r="O3139" s="3" t="s">
        <v>8238</v>
      </c>
      <c r="P3139" s="3" t="s">
        <v>1063</v>
      </c>
      <c r="Q3139" s="3" t="s">
        <v>20803</v>
      </c>
      <c r="R3139" s="5" t="s">
        <v>24766</v>
      </c>
      <c r="S3139" s="3" t="s">
        <v>126</v>
      </c>
      <c r="T3139" s="3" t="s">
        <v>125</v>
      </c>
      <c r="V3139" s="3">
        <v>37</v>
      </c>
      <c r="W3139" s="3">
        <v>36</v>
      </c>
      <c r="X3139" s="3">
        <v>127</v>
      </c>
      <c r="Y3139" s="3">
        <v>3137</v>
      </c>
      <c r="Z3139" s="3" t="s">
        <v>66</v>
      </c>
      <c r="AA3139" s="3">
        <v>199</v>
      </c>
      <c r="AB3139" s="3">
        <v>78</v>
      </c>
      <c r="AC3139" s="3">
        <v>31541000</v>
      </c>
      <c r="AD3139" s="3">
        <v>14847000</v>
      </c>
      <c r="AE3139" s="3" t="s">
        <v>127</v>
      </c>
      <c r="AF3139" s="3">
        <v>9</v>
      </c>
      <c r="AG3139" s="3">
        <v>10</v>
      </c>
    </row>
    <row r="3140" spans="1:33" ht="15.75" customHeight="1" x14ac:dyDescent="0.15">
      <c r="A3140" s="3">
        <v>26230</v>
      </c>
      <c r="B3140" s="3">
        <v>3138</v>
      </c>
      <c r="C3140" s="3">
        <v>63</v>
      </c>
      <c r="D3140" s="3" t="s">
        <v>8251</v>
      </c>
      <c r="E3140" s="3" t="s">
        <v>8249</v>
      </c>
      <c r="F3140" s="3" t="s">
        <v>1438</v>
      </c>
      <c r="G3140" s="3" t="s">
        <v>495</v>
      </c>
      <c r="H3140" s="3" t="s">
        <v>15023</v>
      </c>
      <c r="I3140" s="3" t="s">
        <v>20807</v>
      </c>
      <c r="J3140" s="3">
        <v>112.39279999999999</v>
      </c>
      <c r="K3140" s="3">
        <v>18625400</v>
      </c>
      <c r="L3140" s="3" t="s">
        <v>364</v>
      </c>
      <c r="M3140" s="3">
        <v>0</v>
      </c>
      <c r="N3140" s="3" t="s">
        <v>8251</v>
      </c>
      <c r="O3140" s="3" t="s">
        <v>8249</v>
      </c>
      <c r="P3140" s="8">
        <v>37257</v>
      </c>
      <c r="Q3140" s="3" t="s">
        <v>20805</v>
      </c>
      <c r="R3140" s="5" t="s">
        <v>24767</v>
      </c>
      <c r="S3140" s="3" t="s">
        <v>15023</v>
      </c>
      <c r="T3140" s="3" t="s">
        <v>495</v>
      </c>
      <c r="V3140" s="3">
        <v>89</v>
      </c>
      <c r="W3140" s="3">
        <v>0</v>
      </c>
      <c r="X3140" s="3">
        <v>127</v>
      </c>
      <c r="Y3140" s="3">
        <v>3138</v>
      </c>
      <c r="Z3140" s="3" t="s">
        <v>364</v>
      </c>
      <c r="AA3140" s="3">
        <v>63</v>
      </c>
      <c r="AB3140" s="3">
        <v>48</v>
      </c>
      <c r="AC3140" s="3">
        <v>18625400</v>
      </c>
      <c r="AD3140" s="3">
        <v>8769316</v>
      </c>
      <c r="AF3140" s="3">
        <v>20</v>
      </c>
      <c r="AG3140" s="3">
        <v>651</v>
      </c>
    </row>
    <row r="3141" spans="1:33" ht="15.75" customHeight="1" x14ac:dyDescent="0.15">
      <c r="A3141" s="3">
        <v>25556</v>
      </c>
      <c r="B3141" s="3">
        <v>3139</v>
      </c>
      <c r="C3141" s="3">
        <v>93</v>
      </c>
      <c r="D3141" s="3" t="s">
        <v>8261</v>
      </c>
      <c r="E3141" s="3" t="s">
        <v>8260</v>
      </c>
      <c r="F3141" s="3" t="s">
        <v>1172</v>
      </c>
      <c r="G3141" s="3" t="s">
        <v>565</v>
      </c>
      <c r="H3141" s="3" t="s">
        <v>550</v>
      </c>
      <c r="I3141" s="3" t="s">
        <v>583</v>
      </c>
      <c r="J3141" s="3">
        <v>112.3222</v>
      </c>
      <c r="K3141" s="3">
        <v>8235618</v>
      </c>
      <c r="L3141" s="3" t="s">
        <v>71</v>
      </c>
      <c r="M3141" s="3">
        <v>0</v>
      </c>
      <c r="N3141" s="3" t="s">
        <v>8261</v>
      </c>
      <c r="O3141" s="3" t="s">
        <v>8260</v>
      </c>
      <c r="P3141" s="8">
        <v>35065</v>
      </c>
      <c r="Q3141" s="3" t="s">
        <v>20808</v>
      </c>
      <c r="R3141" s="5" t="s">
        <v>24768</v>
      </c>
      <c r="S3141" s="3" t="s">
        <v>550</v>
      </c>
      <c r="T3141" s="3" t="s">
        <v>565</v>
      </c>
      <c r="V3141" s="3">
        <v>26</v>
      </c>
      <c r="W3141" s="3">
        <v>0</v>
      </c>
      <c r="X3141" s="3">
        <v>127</v>
      </c>
      <c r="Y3141" s="3">
        <v>3139</v>
      </c>
      <c r="Z3141" s="3" t="s">
        <v>71</v>
      </c>
      <c r="AA3141" s="3">
        <v>93</v>
      </c>
      <c r="AB3141" s="3">
        <v>39</v>
      </c>
      <c r="AC3141" s="3">
        <v>8235618</v>
      </c>
      <c r="AD3141" s="3">
        <v>3878830</v>
      </c>
      <c r="AF3141" s="3">
        <v>5</v>
      </c>
      <c r="AG3141" s="3">
        <v>33</v>
      </c>
    </row>
    <row r="3142" spans="1:33" ht="15.75" customHeight="1" x14ac:dyDescent="0.15">
      <c r="A3142" s="3">
        <v>25182</v>
      </c>
      <c r="B3142" s="3">
        <v>3140</v>
      </c>
      <c r="C3142" s="3">
        <v>6</v>
      </c>
      <c r="D3142" s="3" t="s">
        <v>8268</v>
      </c>
      <c r="E3142" s="3" t="s">
        <v>8266</v>
      </c>
      <c r="F3142" s="3" t="s">
        <v>947</v>
      </c>
      <c r="G3142" s="3" t="s">
        <v>389</v>
      </c>
      <c r="H3142" s="3" t="s">
        <v>10927</v>
      </c>
      <c r="I3142" s="3" t="s">
        <v>1401</v>
      </c>
      <c r="J3142" s="3">
        <v>112.2859</v>
      </c>
      <c r="K3142" s="3">
        <v>3651258</v>
      </c>
      <c r="L3142" s="3" t="s">
        <v>101</v>
      </c>
      <c r="M3142" s="3">
        <v>0</v>
      </c>
      <c r="N3142" s="3" t="s">
        <v>8268</v>
      </c>
      <c r="O3142" s="3" t="s">
        <v>8266</v>
      </c>
      <c r="P3142" s="8">
        <v>38718</v>
      </c>
      <c r="Q3142" s="3" t="s">
        <v>20810</v>
      </c>
      <c r="R3142" s="5" t="s">
        <v>24769</v>
      </c>
      <c r="S3142" s="3" t="s">
        <v>10927</v>
      </c>
      <c r="T3142" s="3" t="s">
        <v>389</v>
      </c>
      <c r="V3142" s="3">
        <v>37</v>
      </c>
      <c r="W3142" s="3">
        <v>0</v>
      </c>
      <c r="X3142" s="3">
        <v>127</v>
      </c>
      <c r="Y3142" s="3">
        <v>3140</v>
      </c>
      <c r="Z3142" s="3" t="s">
        <v>101</v>
      </c>
      <c r="AA3142" s="3">
        <v>6</v>
      </c>
      <c r="AB3142" s="3">
        <v>6</v>
      </c>
      <c r="AC3142" s="3">
        <v>3651258</v>
      </c>
      <c r="AD3142" s="3">
        <v>1719972</v>
      </c>
      <c r="AF3142" s="3">
        <v>10</v>
      </c>
      <c r="AG3142" s="3">
        <v>21</v>
      </c>
    </row>
    <row r="3143" spans="1:33" ht="15.75" customHeight="1" x14ac:dyDescent="0.15">
      <c r="A3143" s="3">
        <v>25532</v>
      </c>
      <c r="B3143" s="3">
        <v>3141</v>
      </c>
      <c r="C3143" s="3">
        <v>20</v>
      </c>
      <c r="D3143" s="3" t="s">
        <v>8272</v>
      </c>
      <c r="E3143" s="3" t="s">
        <v>8270</v>
      </c>
      <c r="F3143" s="3" t="s">
        <v>331</v>
      </c>
      <c r="G3143" s="3" t="s">
        <v>167</v>
      </c>
      <c r="H3143" s="3" t="s">
        <v>14839</v>
      </c>
      <c r="I3143" s="3" t="s">
        <v>271</v>
      </c>
      <c r="J3143" s="3">
        <v>112.2701</v>
      </c>
      <c r="K3143" s="3">
        <v>7951000</v>
      </c>
      <c r="L3143" s="3" t="s">
        <v>215</v>
      </c>
      <c r="M3143" s="3">
        <v>0</v>
      </c>
      <c r="N3143" s="3" t="s">
        <v>8272</v>
      </c>
      <c r="O3143" s="3" t="s">
        <v>8270</v>
      </c>
      <c r="P3143" s="8">
        <v>39814</v>
      </c>
      <c r="Q3143" s="3" t="s">
        <v>20812</v>
      </c>
      <c r="R3143" s="5" t="s">
        <v>24770</v>
      </c>
      <c r="S3143" s="3" t="s">
        <v>14839</v>
      </c>
      <c r="T3143" s="3" t="s">
        <v>167</v>
      </c>
      <c r="V3143" s="3">
        <v>127</v>
      </c>
      <c r="W3143" s="3">
        <v>45</v>
      </c>
      <c r="X3143" s="3">
        <v>127</v>
      </c>
      <c r="Y3143" s="3">
        <v>3141</v>
      </c>
      <c r="Z3143" s="3" t="s">
        <v>215</v>
      </c>
      <c r="AA3143" s="3">
        <v>20</v>
      </c>
      <c r="AB3143" s="3">
        <v>11</v>
      </c>
      <c r="AC3143" s="3">
        <v>7951000</v>
      </c>
      <c r="AD3143" s="3">
        <v>3745700</v>
      </c>
      <c r="AE3143" s="3" t="s">
        <v>271</v>
      </c>
      <c r="AF3143" s="3">
        <v>7</v>
      </c>
      <c r="AG3143" s="3">
        <v>7</v>
      </c>
    </row>
    <row r="3144" spans="1:33" ht="15.75" customHeight="1" x14ac:dyDescent="0.15">
      <c r="A3144" s="3">
        <v>5492</v>
      </c>
      <c r="B3144" s="3">
        <v>3142</v>
      </c>
      <c r="C3144" s="3">
        <v>52</v>
      </c>
      <c r="D3144" s="3" t="s">
        <v>8281</v>
      </c>
      <c r="E3144" s="3" t="s">
        <v>8277</v>
      </c>
      <c r="F3144" s="3" t="s">
        <v>36</v>
      </c>
      <c r="G3144" s="3" t="s">
        <v>37</v>
      </c>
      <c r="H3144" s="3" t="s">
        <v>817</v>
      </c>
      <c r="I3144" s="3" t="s">
        <v>817</v>
      </c>
      <c r="J3144" s="3">
        <v>112.22280000000001</v>
      </c>
      <c r="K3144" s="3">
        <v>96604900</v>
      </c>
      <c r="L3144" s="3" t="s">
        <v>221</v>
      </c>
      <c r="M3144" s="3">
        <v>5</v>
      </c>
      <c r="N3144" s="3" t="s">
        <v>8281</v>
      </c>
      <c r="O3144" s="3" t="s">
        <v>8277</v>
      </c>
      <c r="P3144" s="3" t="s">
        <v>787</v>
      </c>
      <c r="Q3144" s="3" t="s">
        <v>10865</v>
      </c>
      <c r="R3144" s="5" t="s">
        <v>24771</v>
      </c>
      <c r="S3144" s="3" t="s">
        <v>817</v>
      </c>
      <c r="T3144" s="3" t="s">
        <v>37</v>
      </c>
      <c r="V3144" s="3">
        <v>127</v>
      </c>
      <c r="W3144" s="3">
        <v>76</v>
      </c>
      <c r="X3144" s="3">
        <v>127</v>
      </c>
      <c r="Y3144" s="3">
        <v>3142</v>
      </c>
      <c r="Z3144" s="3" t="s">
        <v>221</v>
      </c>
      <c r="AA3144" s="3">
        <v>52</v>
      </c>
      <c r="AB3144" s="3">
        <v>33</v>
      </c>
      <c r="AC3144" s="3">
        <v>96604900</v>
      </c>
      <c r="AD3144" s="3">
        <v>45520500</v>
      </c>
      <c r="AE3144" s="3" t="s">
        <v>817</v>
      </c>
      <c r="AF3144" s="3">
        <v>2</v>
      </c>
      <c r="AG3144" s="3">
        <v>11</v>
      </c>
    </row>
    <row r="3145" spans="1:33" ht="15.75" customHeight="1" x14ac:dyDescent="0.15">
      <c r="A3145" s="3">
        <v>11095</v>
      </c>
      <c r="B3145" s="3">
        <v>3143</v>
      </c>
      <c r="C3145" s="3">
        <v>222</v>
      </c>
      <c r="D3145" s="3" t="s">
        <v>8289</v>
      </c>
      <c r="E3145" s="3" t="s">
        <v>8287</v>
      </c>
      <c r="F3145" s="3" t="s">
        <v>297</v>
      </c>
      <c r="G3145" s="3" t="s">
        <v>146</v>
      </c>
      <c r="H3145" s="3" t="s">
        <v>2724</v>
      </c>
      <c r="I3145" s="3" t="s">
        <v>2725</v>
      </c>
      <c r="J3145" s="3">
        <v>112.1876</v>
      </c>
      <c r="K3145" s="3">
        <v>319682168</v>
      </c>
      <c r="L3145" s="3" t="s">
        <v>364</v>
      </c>
      <c r="M3145" s="3">
        <v>1</v>
      </c>
      <c r="N3145" s="3" t="s">
        <v>8289</v>
      </c>
      <c r="O3145" s="3" t="s">
        <v>8287</v>
      </c>
      <c r="P3145" s="3" t="s">
        <v>1029</v>
      </c>
      <c r="Q3145" s="3" t="s">
        <v>20816</v>
      </c>
      <c r="R3145" s="5" t="s">
        <v>24772</v>
      </c>
      <c r="S3145" s="3" t="s">
        <v>2724</v>
      </c>
      <c r="T3145" s="3" t="s">
        <v>146</v>
      </c>
      <c r="V3145" s="3">
        <v>76</v>
      </c>
      <c r="X3145" s="3">
        <v>127</v>
      </c>
      <c r="Y3145" s="3">
        <v>3143</v>
      </c>
      <c r="Z3145" s="3" t="s">
        <v>364</v>
      </c>
      <c r="AA3145" s="3">
        <v>222</v>
      </c>
      <c r="AB3145" s="3">
        <v>170</v>
      </c>
      <c r="AC3145" s="3">
        <v>319682168</v>
      </c>
      <c r="AD3145" s="3">
        <v>150660128</v>
      </c>
      <c r="AE3145" s="3" t="s">
        <v>2725</v>
      </c>
      <c r="AF3145" s="3">
        <v>20</v>
      </c>
      <c r="AG3145" s="3">
        <v>30</v>
      </c>
    </row>
    <row r="3146" spans="1:33" ht="15.75" customHeight="1" x14ac:dyDescent="0.15">
      <c r="A3146" s="3">
        <v>24630</v>
      </c>
      <c r="B3146" s="3">
        <v>3144</v>
      </c>
      <c r="C3146" s="3">
        <v>223</v>
      </c>
      <c r="D3146" s="3" t="s">
        <v>8301</v>
      </c>
      <c r="E3146" s="3" t="s">
        <v>8300</v>
      </c>
      <c r="F3146" s="3" t="s">
        <v>657</v>
      </c>
      <c r="G3146" s="3" t="s">
        <v>246</v>
      </c>
      <c r="H3146" s="3" t="s">
        <v>264</v>
      </c>
      <c r="I3146" s="3" t="s">
        <v>264</v>
      </c>
      <c r="J3146" s="3">
        <v>112.14100000000001</v>
      </c>
      <c r="K3146" s="3">
        <v>23908360</v>
      </c>
      <c r="L3146" s="3" t="s">
        <v>364</v>
      </c>
      <c r="M3146" s="3">
        <v>0</v>
      </c>
      <c r="N3146" s="3" t="s">
        <v>8301</v>
      </c>
      <c r="O3146" s="3" t="s">
        <v>8300</v>
      </c>
      <c r="P3146" s="3" t="s">
        <v>1107</v>
      </c>
      <c r="Q3146" s="3" t="s">
        <v>20818</v>
      </c>
      <c r="R3146" s="5" t="s">
        <v>24773</v>
      </c>
      <c r="S3146" s="3" t="s">
        <v>264</v>
      </c>
      <c r="T3146" s="3" t="s">
        <v>246</v>
      </c>
      <c r="V3146" s="3">
        <v>127</v>
      </c>
      <c r="W3146" s="3">
        <v>109</v>
      </c>
      <c r="X3146" s="3">
        <v>127</v>
      </c>
      <c r="Y3146" s="3">
        <v>3144</v>
      </c>
      <c r="Z3146" s="3" t="s">
        <v>364</v>
      </c>
      <c r="AA3146" s="3">
        <v>223</v>
      </c>
      <c r="AB3146" s="3">
        <v>120</v>
      </c>
      <c r="AC3146" s="3">
        <v>23908360</v>
      </c>
      <c r="AD3146" s="3">
        <v>11270032</v>
      </c>
      <c r="AE3146" s="3" t="s">
        <v>264</v>
      </c>
      <c r="AF3146" s="3">
        <v>20</v>
      </c>
      <c r="AG3146" s="3">
        <v>8</v>
      </c>
    </row>
    <row r="3147" spans="1:33" ht="15.75" customHeight="1" x14ac:dyDescent="0.15">
      <c r="A3147" s="3">
        <v>9398</v>
      </c>
      <c r="B3147" s="3">
        <v>3145</v>
      </c>
      <c r="C3147" s="3">
        <v>64</v>
      </c>
      <c r="D3147" s="3" t="s">
        <v>8309</v>
      </c>
      <c r="E3147" s="3" t="s">
        <v>8307</v>
      </c>
      <c r="F3147" s="3" t="s">
        <v>1193</v>
      </c>
      <c r="G3147" s="3" t="s">
        <v>564</v>
      </c>
      <c r="H3147" s="3" t="s">
        <v>2049</v>
      </c>
      <c r="I3147" s="3" t="s">
        <v>2049</v>
      </c>
      <c r="J3147" s="3">
        <v>112.13549999999999</v>
      </c>
      <c r="K3147" s="3">
        <v>11500145</v>
      </c>
      <c r="L3147" s="3" t="s">
        <v>71</v>
      </c>
      <c r="M3147" s="3">
        <v>2</v>
      </c>
      <c r="N3147" s="3" t="s">
        <v>8309</v>
      </c>
      <c r="O3147" s="3" t="s">
        <v>8307</v>
      </c>
      <c r="P3147" s="3" t="s">
        <v>2080</v>
      </c>
      <c r="Q3147" s="3" t="s">
        <v>20820</v>
      </c>
      <c r="R3147" s="5" t="s">
        <v>24774</v>
      </c>
      <c r="S3147" s="3" t="s">
        <v>2049</v>
      </c>
      <c r="T3147" s="3" t="s">
        <v>564</v>
      </c>
      <c r="V3147" s="3">
        <v>84</v>
      </c>
      <c r="W3147" s="3">
        <v>41</v>
      </c>
      <c r="X3147" s="3">
        <v>127</v>
      </c>
      <c r="Y3147" s="3">
        <v>3145</v>
      </c>
      <c r="Z3147" s="3" t="s">
        <v>71</v>
      </c>
      <c r="AA3147" s="3">
        <v>64</v>
      </c>
      <c r="AB3147" s="3">
        <v>33</v>
      </c>
      <c r="AC3147" s="3">
        <v>11500145</v>
      </c>
      <c r="AD3147" s="3">
        <v>5421132</v>
      </c>
      <c r="AE3147" s="3" t="s">
        <v>2049</v>
      </c>
      <c r="AF3147" s="3">
        <v>5</v>
      </c>
      <c r="AG3147" s="3">
        <v>35</v>
      </c>
    </row>
    <row r="3148" spans="1:33" ht="15.75" customHeight="1" x14ac:dyDescent="0.15">
      <c r="A3148" s="3">
        <v>1711</v>
      </c>
      <c r="B3148" s="3">
        <v>3146</v>
      </c>
      <c r="C3148" s="3">
        <v>79</v>
      </c>
      <c r="D3148" s="3" t="s">
        <v>8319</v>
      </c>
      <c r="E3148" s="3" t="s">
        <v>8318</v>
      </c>
      <c r="F3148" s="3" t="s">
        <v>7229</v>
      </c>
      <c r="G3148" s="3" t="s">
        <v>733</v>
      </c>
      <c r="H3148" s="3" t="s">
        <v>6076</v>
      </c>
      <c r="I3148" s="3" t="s">
        <v>10624</v>
      </c>
      <c r="J3148" s="3">
        <v>112.1183</v>
      </c>
      <c r="K3148" s="3">
        <v>15516474</v>
      </c>
      <c r="L3148" s="3" t="s">
        <v>226</v>
      </c>
      <c r="M3148" s="3">
        <v>5</v>
      </c>
      <c r="N3148" s="3" t="s">
        <v>8319</v>
      </c>
      <c r="O3148" s="3" t="s">
        <v>8318</v>
      </c>
      <c r="P3148" s="3" t="s">
        <v>1107</v>
      </c>
      <c r="Q3148" s="3" t="s">
        <v>20822</v>
      </c>
      <c r="R3148" s="5" t="s">
        <v>24775</v>
      </c>
      <c r="S3148" s="3" t="s">
        <v>6076</v>
      </c>
      <c r="T3148" s="3" t="s">
        <v>733</v>
      </c>
      <c r="V3148" s="3">
        <v>30</v>
      </c>
      <c r="W3148" s="3">
        <v>0</v>
      </c>
      <c r="X3148" s="3">
        <v>43</v>
      </c>
      <c r="Y3148" s="3">
        <v>3146</v>
      </c>
      <c r="Z3148" s="3" t="s">
        <v>226</v>
      </c>
      <c r="AA3148" s="3">
        <v>79</v>
      </c>
      <c r="AB3148" s="3">
        <v>30</v>
      </c>
      <c r="AC3148" s="3">
        <v>15516474</v>
      </c>
      <c r="AD3148" s="3">
        <v>7315008</v>
      </c>
      <c r="AF3148" s="3">
        <v>24</v>
      </c>
      <c r="AG3148" s="3">
        <v>100</v>
      </c>
    </row>
    <row r="3149" spans="1:33" ht="15.75" customHeight="1" x14ac:dyDescent="0.15">
      <c r="A3149" s="3">
        <v>21655</v>
      </c>
      <c r="B3149" s="3">
        <v>3147</v>
      </c>
      <c r="C3149" s="3">
        <v>113</v>
      </c>
      <c r="D3149" s="3" t="s">
        <v>8328</v>
      </c>
      <c r="E3149" s="3" t="s">
        <v>8327</v>
      </c>
      <c r="F3149" s="3" t="s">
        <v>96</v>
      </c>
      <c r="G3149" s="3" t="s">
        <v>61</v>
      </c>
      <c r="H3149" s="3" t="s">
        <v>218</v>
      </c>
      <c r="I3149" s="3" t="s">
        <v>63</v>
      </c>
      <c r="J3149" s="3">
        <v>112.1045</v>
      </c>
      <c r="K3149" s="3">
        <v>36821256</v>
      </c>
      <c r="L3149" s="3" t="s">
        <v>59</v>
      </c>
      <c r="M3149" s="3">
        <v>2</v>
      </c>
      <c r="N3149" s="3" t="s">
        <v>8328</v>
      </c>
      <c r="O3149" s="3" t="s">
        <v>8327</v>
      </c>
      <c r="P3149" s="3" t="s">
        <v>987</v>
      </c>
      <c r="Q3149" s="3" t="s">
        <v>20824</v>
      </c>
      <c r="R3149" s="5" t="s">
        <v>24776</v>
      </c>
      <c r="S3149" s="3" t="s">
        <v>218</v>
      </c>
      <c r="T3149" s="3" t="s">
        <v>61</v>
      </c>
      <c r="V3149" s="3">
        <v>127</v>
      </c>
      <c r="W3149" s="3">
        <v>127</v>
      </c>
      <c r="X3149" s="3">
        <v>127</v>
      </c>
      <c r="Y3149" s="3">
        <v>3147</v>
      </c>
      <c r="Z3149" s="3" t="s">
        <v>59</v>
      </c>
      <c r="AA3149" s="3">
        <v>113</v>
      </c>
      <c r="AB3149" s="3">
        <v>44</v>
      </c>
      <c r="AC3149" s="3">
        <v>36821256</v>
      </c>
      <c r="AD3149" s="3">
        <v>17359960</v>
      </c>
      <c r="AE3149" s="3" t="s">
        <v>63</v>
      </c>
      <c r="AF3149" s="3">
        <v>17</v>
      </c>
      <c r="AG3149" s="3">
        <v>3</v>
      </c>
    </row>
    <row r="3150" spans="1:33" ht="15.75" customHeight="1" x14ac:dyDescent="0.15">
      <c r="A3150" s="3">
        <v>22049</v>
      </c>
      <c r="B3150" s="3">
        <v>3148</v>
      </c>
      <c r="C3150" s="3">
        <v>58</v>
      </c>
      <c r="D3150" s="3" t="s">
        <v>8335</v>
      </c>
      <c r="E3150" s="3" t="s">
        <v>8333</v>
      </c>
      <c r="F3150" s="3" t="s">
        <v>1121</v>
      </c>
      <c r="G3150" s="3" t="s">
        <v>497</v>
      </c>
      <c r="H3150" s="3" t="s">
        <v>13765</v>
      </c>
      <c r="I3150" s="3" t="s">
        <v>1587</v>
      </c>
      <c r="J3150" s="3">
        <v>111.7294</v>
      </c>
      <c r="K3150" s="3">
        <v>5992714</v>
      </c>
      <c r="L3150" s="3" t="s">
        <v>478</v>
      </c>
      <c r="M3150" s="3">
        <v>2</v>
      </c>
      <c r="N3150" s="3" t="s">
        <v>8335</v>
      </c>
      <c r="O3150" s="3" t="s">
        <v>8333</v>
      </c>
      <c r="P3150" s="3" t="s">
        <v>381</v>
      </c>
      <c r="Q3150" s="3" t="s">
        <v>20827</v>
      </c>
      <c r="R3150" s="5" t="s">
        <v>24777</v>
      </c>
      <c r="S3150" s="3" t="s">
        <v>13765</v>
      </c>
      <c r="T3150" s="3" t="s">
        <v>497</v>
      </c>
      <c r="V3150" s="3">
        <v>37</v>
      </c>
      <c r="W3150" s="3">
        <v>0</v>
      </c>
      <c r="X3150" s="3">
        <v>96</v>
      </c>
      <c r="Y3150" s="3">
        <v>3148</v>
      </c>
      <c r="Z3150" s="3" t="s">
        <v>478</v>
      </c>
      <c r="AA3150" s="3">
        <v>58</v>
      </c>
      <c r="AB3150" s="3">
        <v>29</v>
      </c>
      <c r="AC3150" s="3">
        <v>5992714</v>
      </c>
      <c r="AD3150" s="3">
        <v>2830365</v>
      </c>
      <c r="AF3150" s="3">
        <v>15</v>
      </c>
      <c r="AG3150" s="3">
        <v>27</v>
      </c>
    </row>
    <row r="3151" spans="1:33" ht="15.75" customHeight="1" x14ac:dyDescent="0.15">
      <c r="A3151" s="3">
        <v>24160</v>
      </c>
      <c r="B3151" s="3">
        <v>3149</v>
      </c>
      <c r="C3151" s="3">
        <v>15</v>
      </c>
      <c r="D3151" s="3" t="s">
        <v>8344</v>
      </c>
      <c r="E3151" s="3" t="s">
        <v>8342</v>
      </c>
      <c r="F3151" s="3" t="s">
        <v>210</v>
      </c>
      <c r="G3151" s="3" t="s">
        <v>114</v>
      </c>
      <c r="H3151" s="3" t="s">
        <v>115</v>
      </c>
      <c r="I3151" s="3" t="s">
        <v>116</v>
      </c>
      <c r="J3151" s="3">
        <v>111.6307</v>
      </c>
      <c r="K3151" s="3">
        <v>4603555</v>
      </c>
      <c r="L3151" s="3" t="s">
        <v>101</v>
      </c>
      <c r="M3151" s="3">
        <v>1</v>
      </c>
      <c r="N3151" s="3" t="s">
        <v>8344</v>
      </c>
      <c r="O3151" s="3" t="s">
        <v>8342</v>
      </c>
      <c r="P3151" s="3" t="s">
        <v>987</v>
      </c>
      <c r="Q3151" s="3" t="s">
        <v>20829</v>
      </c>
      <c r="R3151" s="5" t="s">
        <v>24778</v>
      </c>
      <c r="S3151" s="3" t="s">
        <v>115</v>
      </c>
      <c r="T3151" s="3" t="s">
        <v>114</v>
      </c>
      <c r="V3151" s="3">
        <v>64</v>
      </c>
      <c r="W3151" s="3">
        <v>56</v>
      </c>
      <c r="X3151" s="3">
        <v>127</v>
      </c>
      <c r="Y3151" s="3">
        <v>3149</v>
      </c>
      <c r="Z3151" s="3" t="s">
        <v>101</v>
      </c>
      <c r="AA3151" s="3">
        <v>15</v>
      </c>
      <c r="AB3151" s="3">
        <v>9</v>
      </c>
      <c r="AC3151" s="3">
        <v>4603555</v>
      </c>
      <c r="AD3151" s="3">
        <v>2175277</v>
      </c>
      <c r="AE3151" s="3" t="s">
        <v>116</v>
      </c>
      <c r="AF3151" s="3">
        <v>10</v>
      </c>
      <c r="AG3151" s="3">
        <v>46</v>
      </c>
    </row>
    <row r="3152" spans="1:33" ht="15.75" customHeight="1" x14ac:dyDescent="0.15">
      <c r="A3152" s="3">
        <v>23576</v>
      </c>
      <c r="B3152" s="3">
        <v>3150</v>
      </c>
      <c r="C3152" s="3">
        <v>74</v>
      </c>
      <c r="D3152" s="3" t="s">
        <v>8352</v>
      </c>
      <c r="E3152" s="3" t="s">
        <v>8349</v>
      </c>
      <c r="F3152" s="3" t="s">
        <v>855</v>
      </c>
      <c r="G3152" s="3" t="s">
        <v>292</v>
      </c>
      <c r="H3152" s="3" t="s">
        <v>931</v>
      </c>
      <c r="I3152" s="3" t="s">
        <v>20832</v>
      </c>
      <c r="J3152" s="3">
        <v>111.4589</v>
      </c>
      <c r="K3152" s="3">
        <v>7535741</v>
      </c>
      <c r="L3152" s="3" t="s">
        <v>641</v>
      </c>
      <c r="M3152" s="3">
        <v>1</v>
      </c>
      <c r="N3152" s="3" t="s">
        <v>8352</v>
      </c>
      <c r="O3152" s="3" t="s">
        <v>8349</v>
      </c>
      <c r="P3152" s="3" t="s">
        <v>1239</v>
      </c>
      <c r="Q3152" s="3" t="s">
        <v>20831</v>
      </c>
      <c r="R3152" s="5" t="s">
        <v>24779</v>
      </c>
      <c r="S3152" s="3" t="s">
        <v>931</v>
      </c>
      <c r="T3152" s="3" t="s">
        <v>292</v>
      </c>
      <c r="V3152" s="3">
        <v>112</v>
      </c>
      <c r="W3152" s="3">
        <v>0</v>
      </c>
      <c r="X3152" s="3">
        <v>26</v>
      </c>
      <c r="Y3152" s="3">
        <v>3150</v>
      </c>
      <c r="Z3152" s="3" t="s">
        <v>641</v>
      </c>
      <c r="AA3152" s="3">
        <v>74</v>
      </c>
      <c r="AB3152" s="3">
        <v>35</v>
      </c>
      <c r="AC3152" s="3">
        <v>7535741</v>
      </c>
      <c r="AD3152" s="3">
        <v>3563691</v>
      </c>
      <c r="AF3152" s="3">
        <v>23</v>
      </c>
      <c r="AG3152" s="3">
        <v>357</v>
      </c>
    </row>
    <row r="3153" spans="1:33" ht="15.75" customHeight="1" x14ac:dyDescent="0.15">
      <c r="A3153" s="3">
        <v>25320</v>
      </c>
      <c r="B3153" s="3">
        <v>3151</v>
      </c>
      <c r="C3153" s="3">
        <v>251</v>
      </c>
      <c r="D3153" s="3" t="s">
        <v>8362</v>
      </c>
      <c r="E3153" s="3" t="s">
        <v>8361</v>
      </c>
      <c r="F3153" s="3" t="s">
        <v>855</v>
      </c>
      <c r="G3153" s="3" t="s">
        <v>292</v>
      </c>
      <c r="H3153" s="3" t="s">
        <v>15047</v>
      </c>
      <c r="I3153" s="3" t="s">
        <v>20835</v>
      </c>
      <c r="J3153" s="3">
        <v>111.4443</v>
      </c>
      <c r="K3153" s="3">
        <v>73097031</v>
      </c>
      <c r="L3153" s="3" t="s">
        <v>86</v>
      </c>
      <c r="M3153" s="3">
        <v>0</v>
      </c>
      <c r="N3153" s="3" t="s">
        <v>8362</v>
      </c>
      <c r="O3153" s="3" t="s">
        <v>8361</v>
      </c>
      <c r="P3153" s="8">
        <v>39448</v>
      </c>
      <c r="Q3153" s="3" t="s">
        <v>20834</v>
      </c>
      <c r="R3153" s="5" t="s">
        <v>24780</v>
      </c>
      <c r="S3153" s="3" t="s">
        <v>15047</v>
      </c>
      <c r="T3153" s="3" t="s">
        <v>292</v>
      </c>
      <c r="V3153" s="3">
        <v>113</v>
      </c>
      <c r="W3153" s="3">
        <v>0</v>
      </c>
      <c r="X3153" s="3">
        <v>82</v>
      </c>
      <c r="Y3153" s="3">
        <v>3151</v>
      </c>
      <c r="Z3153" s="3" t="s">
        <v>86</v>
      </c>
      <c r="AA3153" s="3">
        <v>251</v>
      </c>
      <c r="AB3153" s="3">
        <v>112</v>
      </c>
      <c r="AC3153" s="3">
        <v>73097031</v>
      </c>
      <c r="AD3153" s="3">
        <v>34570355</v>
      </c>
      <c r="AF3153" s="3">
        <v>16</v>
      </c>
      <c r="AG3153" s="3">
        <v>209</v>
      </c>
    </row>
    <row r="3154" spans="1:33" ht="15.75" customHeight="1" x14ac:dyDescent="0.15">
      <c r="A3154" s="3">
        <v>24139</v>
      </c>
      <c r="B3154" s="3">
        <v>3152</v>
      </c>
      <c r="C3154" s="3">
        <v>100</v>
      </c>
      <c r="D3154" s="3" t="s">
        <v>8374</v>
      </c>
      <c r="E3154" s="3" t="s">
        <v>8373</v>
      </c>
      <c r="F3154" s="3" t="s">
        <v>5738</v>
      </c>
      <c r="G3154" s="3" t="s">
        <v>599</v>
      </c>
      <c r="H3154" s="3" t="s">
        <v>9271</v>
      </c>
      <c r="I3154" s="3" t="s">
        <v>3354</v>
      </c>
      <c r="J3154" s="3">
        <v>111.3578</v>
      </c>
      <c r="K3154" s="3">
        <v>20470000</v>
      </c>
      <c r="L3154" s="3" t="s">
        <v>162</v>
      </c>
      <c r="M3154" s="3">
        <v>1</v>
      </c>
      <c r="N3154" s="3" t="s">
        <v>8374</v>
      </c>
      <c r="O3154" s="3" t="s">
        <v>8373</v>
      </c>
      <c r="P3154" s="3" t="s">
        <v>9988</v>
      </c>
      <c r="Q3154" s="3" t="s">
        <v>20837</v>
      </c>
      <c r="R3154" s="5" t="s">
        <v>24781</v>
      </c>
      <c r="S3154" s="3" t="s">
        <v>9271</v>
      </c>
      <c r="T3154" s="3" t="s">
        <v>599</v>
      </c>
      <c r="V3154" s="3">
        <v>63</v>
      </c>
      <c r="W3154" s="3">
        <v>58</v>
      </c>
      <c r="X3154" s="3">
        <v>127</v>
      </c>
      <c r="Y3154" s="3">
        <v>3152</v>
      </c>
      <c r="Z3154" s="3" t="s">
        <v>162</v>
      </c>
      <c r="AA3154" s="3">
        <v>100</v>
      </c>
      <c r="AB3154" s="3">
        <v>55</v>
      </c>
      <c r="AC3154" s="3">
        <v>20470000</v>
      </c>
      <c r="AD3154" s="3">
        <v>9685000</v>
      </c>
      <c r="AE3154" s="3" t="s">
        <v>3354</v>
      </c>
      <c r="AF3154" s="3">
        <v>8</v>
      </c>
      <c r="AG3154" s="3">
        <v>13</v>
      </c>
    </row>
    <row r="3155" spans="1:33" ht="15.75" customHeight="1" x14ac:dyDescent="0.15">
      <c r="A3155" s="3">
        <v>1759</v>
      </c>
      <c r="B3155" s="3">
        <v>3153</v>
      </c>
      <c r="C3155" s="3">
        <v>51</v>
      </c>
      <c r="D3155" s="3" t="s">
        <v>8383</v>
      </c>
      <c r="E3155" s="3" t="s">
        <v>8381</v>
      </c>
      <c r="F3155" s="3" t="s">
        <v>4061</v>
      </c>
      <c r="G3155" s="3" t="s">
        <v>446</v>
      </c>
      <c r="H3155" s="3" t="s">
        <v>4870</v>
      </c>
      <c r="I3155" s="3" t="s">
        <v>2435</v>
      </c>
      <c r="J3155" s="3">
        <v>111.29179999999999</v>
      </c>
      <c r="K3155" s="3">
        <v>7363645</v>
      </c>
      <c r="L3155" s="3" t="s">
        <v>71</v>
      </c>
      <c r="M3155" s="3">
        <v>5</v>
      </c>
      <c r="N3155" s="3" t="s">
        <v>8383</v>
      </c>
      <c r="O3155" s="3" t="s">
        <v>8381</v>
      </c>
      <c r="P3155" s="3" t="s">
        <v>1063</v>
      </c>
      <c r="Q3155" s="3" t="s">
        <v>20839</v>
      </c>
      <c r="R3155" s="5" t="s">
        <v>24782</v>
      </c>
      <c r="S3155" s="3" t="s">
        <v>4870</v>
      </c>
      <c r="T3155" s="3" t="s">
        <v>446</v>
      </c>
      <c r="V3155" s="3">
        <v>119</v>
      </c>
      <c r="W3155" s="3">
        <v>113</v>
      </c>
      <c r="X3155" s="3">
        <v>127</v>
      </c>
      <c r="Y3155" s="3">
        <v>3153</v>
      </c>
      <c r="Z3155" s="3" t="s">
        <v>71</v>
      </c>
      <c r="AA3155" s="3">
        <v>51</v>
      </c>
      <c r="AB3155" s="3">
        <v>26</v>
      </c>
      <c r="AC3155" s="3">
        <v>7363645</v>
      </c>
      <c r="AD3155" s="3">
        <v>3485060</v>
      </c>
      <c r="AE3155" s="3" t="s">
        <v>2435</v>
      </c>
      <c r="AF3155" s="3">
        <v>5</v>
      </c>
      <c r="AG3155" s="3">
        <v>29</v>
      </c>
    </row>
    <row r="3156" spans="1:33" ht="15.75" customHeight="1" x14ac:dyDescent="0.15">
      <c r="A3156" s="3">
        <v>21622</v>
      </c>
      <c r="B3156" s="3">
        <v>3154</v>
      </c>
      <c r="C3156" s="3">
        <v>83</v>
      </c>
      <c r="D3156" s="3" t="s">
        <v>8397</v>
      </c>
      <c r="E3156" s="3" t="s">
        <v>8396</v>
      </c>
      <c r="F3156" s="3" t="s">
        <v>36</v>
      </c>
      <c r="G3156" s="3" t="s">
        <v>37</v>
      </c>
      <c r="H3156" s="3" t="s">
        <v>2190</v>
      </c>
      <c r="I3156" s="3" t="s">
        <v>39</v>
      </c>
      <c r="J3156" s="3">
        <v>111.2323</v>
      </c>
      <c r="K3156" s="3">
        <v>11830000</v>
      </c>
      <c r="L3156" s="3" t="s">
        <v>101</v>
      </c>
      <c r="M3156" s="3">
        <v>2</v>
      </c>
      <c r="N3156" s="3" t="s">
        <v>8397</v>
      </c>
      <c r="O3156" s="3" t="s">
        <v>8396</v>
      </c>
      <c r="P3156" s="3" t="s">
        <v>1000</v>
      </c>
      <c r="Q3156" s="3" t="s">
        <v>11751</v>
      </c>
      <c r="R3156" s="5" t="s">
        <v>24783</v>
      </c>
      <c r="S3156" s="3" t="s">
        <v>2190</v>
      </c>
      <c r="T3156" s="3" t="s">
        <v>37</v>
      </c>
      <c r="V3156" s="3">
        <v>127</v>
      </c>
      <c r="W3156" s="3">
        <v>127</v>
      </c>
      <c r="X3156" s="3">
        <v>127</v>
      </c>
      <c r="Y3156" s="3">
        <v>3154</v>
      </c>
      <c r="Z3156" s="3" t="s">
        <v>101</v>
      </c>
      <c r="AA3156" s="3">
        <v>83</v>
      </c>
      <c r="AB3156" s="3">
        <v>47</v>
      </c>
      <c r="AC3156" s="3">
        <v>11830000</v>
      </c>
      <c r="AD3156" s="3">
        <v>5600469</v>
      </c>
      <c r="AE3156" s="3" t="s">
        <v>39</v>
      </c>
      <c r="AF3156" s="3">
        <v>10</v>
      </c>
      <c r="AG3156" s="3">
        <v>2</v>
      </c>
    </row>
    <row r="3157" spans="1:33" ht="15.75" customHeight="1" x14ac:dyDescent="0.15">
      <c r="A3157" s="3">
        <v>1493</v>
      </c>
      <c r="B3157" s="3">
        <v>3155</v>
      </c>
      <c r="C3157" s="3">
        <v>28</v>
      </c>
      <c r="D3157" s="3" t="s">
        <v>8406</v>
      </c>
      <c r="E3157" s="3" t="s">
        <v>8404</v>
      </c>
      <c r="F3157" s="3" t="s">
        <v>249</v>
      </c>
      <c r="G3157" s="3" t="s">
        <v>125</v>
      </c>
      <c r="H3157" s="3" t="s">
        <v>15054</v>
      </c>
      <c r="I3157" s="3" t="s">
        <v>127</v>
      </c>
      <c r="J3157" s="3">
        <v>111.2154</v>
      </c>
      <c r="K3157" s="3">
        <v>46305343</v>
      </c>
      <c r="L3157" s="3" t="s">
        <v>50</v>
      </c>
      <c r="M3157" s="3">
        <v>4</v>
      </c>
      <c r="N3157" s="3" t="s">
        <v>8406</v>
      </c>
      <c r="O3157" s="3" t="s">
        <v>8404</v>
      </c>
      <c r="P3157" s="3" t="s">
        <v>6091</v>
      </c>
      <c r="Q3157" s="3" t="s">
        <v>20842</v>
      </c>
      <c r="R3157" s="5" t="s">
        <v>24784</v>
      </c>
      <c r="S3157" s="3" t="s">
        <v>15054</v>
      </c>
      <c r="T3157" s="3" t="s">
        <v>125</v>
      </c>
      <c r="V3157" s="3">
        <v>38</v>
      </c>
      <c r="W3157" s="3">
        <v>37</v>
      </c>
      <c r="X3157" s="3">
        <v>93</v>
      </c>
      <c r="Y3157" s="3">
        <v>3155</v>
      </c>
      <c r="Z3157" s="3" t="s">
        <v>50</v>
      </c>
      <c r="AA3157" s="3">
        <v>28</v>
      </c>
      <c r="AB3157" s="3">
        <v>23</v>
      </c>
      <c r="AC3157" s="3">
        <v>46305343</v>
      </c>
      <c r="AD3157" s="3">
        <v>21923277</v>
      </c>
      <c r="AE3157" s="3" t="s">
        <v>127</v>
      </c>
      <c r="AF3157" s="3">
        <v>11</v>
      </c>
      <c r="AG3157" s="3">
        <v>10</v>
      </c>
    </row>
    <row r="3158" spans="1:33" ht="15.75" customHeight="1" x14ac:dyDescent="0.15">
      <c r="A3158" s="3">
        <v>22263</v>
      </c>
      <c r="B3158" s="3">
        <v>3156</v>
      </c>
      <c r="C3158" s="3">
        <v>15</v>
      </c>
      <c r="D3158" s="3" t="s">
        <v>8415</v>
      </c>
      <c r="E3158" s="3" t="s">
        <v>8412</v>
      </c>
      <c r="F3158" s="3" t="s">
        <v>314</v>
      </c>
      <c r="G3158" s="3" t="s">
        <v>153</v>
      </c>
      <c r="H3158" s="3" t="s">
        <v>10927</v>
      </c>
      <c r="I3158" s="3" t="s">
        <v>1401</v>
      </c>
      <c r="J3158" s="3">
        <v>111.1437</v>
      </c>
      <c r="K3158" s="3">
        <v>4320000</v>
      </c>
      <c r="L3158" s="3" t="s">
        <v>71</v>
      </c>
      <c r="M3158" s="3">
        <v>3</v>
      </c>
      <c r="N3158" s="3" t="s">
        <v>8415</v>
      </c>
      <c r="O3158" s="3" t="s">
        <v>8412</v>
      </c>
      <c r="P3158" s="3" t="s">
        <v>835</v>
      </c>
      <c r="Q3158" s="3" t="s">
        <v>20844</v>
      </c>
      <c r="R3158" s="5" t="s">
        <v>24785</v>
      </c>
      <c r="S3158" s="3" t="s">
        <v>10927</v>
      </c>
      <c r="T3158" s="3" t="s">
        <v>153</v>
      </c>
      <c r="V3158" s="3">
        <v>22</v>
      </c>
      <c r="W3158" s="3">
        <v>0</v>
      </c>
      <c r="X3158" s="3">
        <v>127</v>
      </c>
      <c r="Y3158" s="3">
        <v>3156</v>
      </c>
      <c r="Z3158" s="3" t="s">
        <v>71</v>
      </c>
      <c r="AA3158" s="3">
        <v>15</v>
      </c>
      <c r="AB3158" s="3">
        <v>8</v>
      </c>
      <c r="AC3158" s="3">
        <v>4320000</v>
      </c>
      <c r="AD3158" s="3">
        <v>2046000</v>
      </c>
      <c r="AF3158" s="3">
        <v>5</v>
      </c>
      <c r="AG3158" s="3">
        <v>21</v>
      </c>
    </row>
    <row r="3159" spans="1:33" ht="15.75" customHeight="1" x14ac:dyDescent="0.15">
      <c r="A3159" s="3">
        <v>20254</v>
      </c>
      <c r="B3159" s="3">
        <v>3157</v>
      </c>
      <c r="C3159" s="3">
        <v>95</v>
      </c>
      <c r="D3159" s="3" t="s">
        <v>8424</v>
      </c>
      <c r="E3159" s="3" t="s">
        <v>8423</v>
      </c>
      <c r="F3159" s="3" t="s">
        <v>1193</v>
      </c>
      <c r="G3159" s="3" t="s">
        <v>564</v>
      </c>
      <c r="H3159" s="3" t="s">
        <v>2049</v>
      </c>
      <c r="I3159" s="3" t="s">
        <v>2049</v>
      </c>
      <c r="J3159" s="3">
        <v>111.13209999999999</v>
      </c>
      <c r="K3159" s="3">
        <v>43341525</v>
      </c>
      <c r="L3159" s="3" t="s">
        <v>101</v>
      </c>
      <c r="M3159" s="3">
        <v>3</v>
      </c>
      <c r="N3159" s="3" t="s">
        <v>8424</v>
      </c>
      <c r="O3159" s="3" t="s">
        <v>8423</v>
      </c>
      <c r="P3159" s="3" t="s">
        <v>104</v>
      </c>
      <c r="Q3159" s="3" t="s">
        <v>20846</v>
      </c>
      <c r="R3159" s="5" t="s">
        <v>24786</v>
      </c>
      <c r="S3159" s="3" t="s">
        <v>2049</v>
      </c>
      <c r="T3159" s="3" t="s">
        <v>564</v>
      </c>
      <c r="V3159" s="3">
        <v>85</v>
      </c>
      <c r="W3159" s="3">
        <v>42</v>
      </c>
      <c r="X3159" s="3">
        <v>127</v>
      </c>
      <c r="Y3159" s="3">
        <v>3157</v>
      </c>
      <c r="Z3159" s="3" t="s">
        <v>101</v>
      </c>
      <c r="AA3159" s="3">
        <v>95</v>
      </c>
      <c r="AB3159" s="3">
        <v>48</v>
      </c>
      <c r="AC3159" s="3">
        <v>43341525</v>
      </c>
      <c r="AD3159" s="3">
        <v>20528153</v>
      </c>
      <c r="AE3159" s="3" t="s">
        <v>2049</v>
      </c>
      <c r="AF3159" s="3">
        <v>10</v>
      </c>
      <c r="AG3159" s="3">
        <v>35</v>
      </c>
    </row>
    <row r="3160" spans="1:33" ht="15.75" customHeight="1" x14ac:dyDescent="0.15">
      <c r="A3160" s="3">
        <v>25950</v>
      </c>
      <c r="B3160" s="3">
        <v>3158</v>
      </c>
      <c r="C3160" s="3">
        <v>270</v>
      </c>
      <c r="D3160" s="3" t="s">
        <v>8435</v>
      </c>
      <c r="E3160" s="3" t="s">
        <v>8434</v>
      </c>
      <c r="F3160" s="3" t="s">
        <v>657</v>
      </c>
      <c r="G3160" s="3" t="s">
        <v>246</v>
      </c>
      <c r="H3160" s="3" t="s">
        <v>15059</v>
      </c>
      <c r="I3160" s="3" t="s">
        <v>20615</v>
      </c>
      <c r="J3160" s="3">
        <v>111.0849</v>
      </c>
      <c r="K3160" s="3">
        <v>28038631</v>
      </c>
      <c r="L3160" s="3" t="s">
        <v>226</v>
      </c>
      <c r="M3160" s="3">
        <v>0</v>
      </c>
      <c r="N3160" s="3" t="s">
        <v>8435</v>
      </c>
      <c r="O3160" s="3" t="s">
        <v>8434</v>
      </c>
      <c r="P3160" s="8">
        <v>28856</v>
      </c>
      <c r="Q3160" s="3" t="s">
        <v>20847</v>
      </c>
      <c r="R3160" s="5" t="s">
        <v>24787</v>
      </c>
      <c r="S3160" s="3" t="s">
        <v>15059</v>
      </c>
      <c r="T3160" s="3" t="s">
        <v>246</v>
      </c>
      <c r="V3160" s="3">
        <v>127</v>
      </c>
      <c r="W3160" s="3">
        <v>0</v>
      </c>
      <c r="X3160" s="3">
        <v>44</v>
      </c>
      <c r="Y3160" s="3">
        <v>3158</v>
      </c>
      <c r="Z3160" s="3" t="s">
        <v>226</v>
      </c>
      <c r="AA3160" s="3">
        <v>270</v>
      </c>
      <c r="AB3160" s="3">
        <v>125</v>
      </c>
      <c r="AC3160" s="3">
        <v>28038631</v>
      </c>
      <c r="AD3160" s="3">
        <v>13283104</v>
      </c>
      <c r="AF3160" s="3">
        <v>24</v>
      </c>
      <c r="AG3160" s="3">
        <v>870</v>
      </c>
    </row>
    <row r="3161" spans="1:33" ht="15.75" customHeight="1" x14ac:dyDescent="0.15">
      <c r="A3161" s="3">
        <v>17473</v>
      </c>
      <c r="B3161" s="3">
        <v>3159</v>
      </c>
      <c r="C3161" s="3">
        <v>140</v>
      </c>
      <c r="D3161" s="3" t="s">
        <v>8446</v>
      </c>
      <c r="E3161" s="3" t="s">
        <v>8445</v>
      </c>
      <c r="F3161" s="3" t="s">
        <v>1620</v>
      </c>
      <c r="G3161" s="3" t="s">
        <v>412</v>
      </c>
      <c r="H3161" s="3" t="s">
        <v>742</v>
      </c>
      <c r="I3161" s="3" t="s">
        <v>742</v>
      </c>
      <c r="J3161" s="3">
        <v>111.0827</v>
      </c>
      <c r="K3161" s="3">
        <v>21484000</v>
      </c>
      <c r="L3161" s="3" t="s">
        <v>71</v>
      </c>
      <c r="M3161" s="3">
        <v>3</v>
      </c>
      <c r="N3161" s="3" t="s">
        <v>8446</v>
      </c>
      <c r="O3161" s="3" t="s">
        <v>8445</v>
      </c>
      <c r="P3161" s="3" t="s">
        <v>987</v>
      </c>
      <c r="Q3161" s="3" t="s">
        <v>20850</v>
      </c>
      <c r="R3161" s="5" t="s">
        <v>24788</v>
      </c>
      <c r="S3161" s="3" t="s">
        <v>742</v>
      </c>
      <c r="T3161" s="3" t="s">
        <v>412</v>
      </c>
      <c r="V3161" s="3">
        <v>127</v>
      </c>
      <c r="W3161" s="3">
        <v>127</v>
      </c>
      <c r="X3161" s="3">
        <v>127</v>
      </c>
      <c r="Y3161" s="3">
        <v>3159</v>
      </c>
      <c r="Z3161" s="3" t="s">
        <v>71</v>
      </c>
      <c r="AA3161" s="3">
        <v>140</v>
      </c>
      <c r="AB3161" s="3">
        <v>65</v>
      </c>
      <c r="AC3161" s="3">
        <v>21484000</v>
      </c>
      <c r="AD3161" s="3">
        <v>10178000</v>
      </c>
      <c r="AE3161" s="3" t="s">
        <v>742</v>
      </c>
      <c r="AF3161" s="3">
        <v>5</v>
      </c>
      <c r="AG3161" s="3">
        <v>17</v>
      </c>
    </row>
    <row r="3162" spans="1:33" ht="15.75" customHeight="1" x14ac:dyDescent="0.15">
      <c r="A3162" s="3">
        <v>21983</v>
      </c>
      <c r="B3162" s="3">
        <v>3160</v>
      </c>
      <c r="C3162" s="3">
        <v>188</v>
      </c>
      <c r="D3162" s="3" t="s">
        <v>8461</v>
      </c>
      <c r="E3162" s="3" t="s">
        <v>8459</v>
      </c>
      <c r="F3162" s="3" t="s">
        <v>657</v>
      </c>
      <c r="G3162" s="3" t="s">
        <v>246</v>
      </c>
      <c r="H3162" s="3" t="s">
        <v>4268</v>
      </c>
      <c r="I3162" s="3" t="s">
        <v>264</v>
      </c>
      <c r="J3162" s="3">
        <v>110.9992</v>
      </c>
      <c r="K3162" s="3">
        <v>31124950</v>
      </c>
      <c r="L3162" s="3" t="s">
        <v>162</v>
      </c>
      <c r="M3162" s="3">
        <v>2</v>
      </c>
      <c r="N3162" s="3" t="s">
        <v>8461</v>
      </c>
      <c r="O3162" s="3" t="s">
        <v>8459</v>
      </c>
      <c r="P3162" s="3" t="s">
        <v>541</v>
      </c>
      <c r="Q3162" s="3" t="s">
        <v>20852</v>
      </c>
      <c r="R3162" s="5" t="s">
        <v>24789</v>
      </c>
      <c r="S3162" s="3" t="s">
        <v>4268</v>
      </c>
      <c r="T3162" s="3" t="s">
        <v>246</v>
      </c>
      <c r="V3162" s="3">
        <v>127</v>
      </c>
      <c r="W3162" s="3">
        <v>110</v>
      </c>
      <c r="X3162" s="3">
        <v>127</v>
      </c>
      <c r="Y3162" s="3">
        <v>3160</v>
      </c>
      <c r="Z3162" s="3" t="s">
        <v>162</v>
      </c>
      <c r="AA3162" s="3">
        <v>188</v>
      </c>
      <c r="AB3162" s="3">
        <v>76</v>
      </c>
      <c r="AC3162" s="3">
        <v>31124950</v>
      </c>
      <c r="AD3162" s="3">
        <v>14751216</v>
      </c>
      <c r="AE3162" s="3" t="s">
        <v>264</v>
      </c>
      <c r="AF3162" s="3">
        <v>8</v>
      </c>
      <c r="AG3162" s="3">
        <v>8</v>
      </c>
    </row>
    <row r="3163" spans="1:33" ht="15.75" customHeight="1" x14ac:dyDescent="0.15">
      <c r="A3163" s="3">
        <v>21489</v>
      </c>
      <c r="B3163" s="3">
        <v>3161</v>
      </c>
      <c r="C3163" s="3">
        <v>110</v>
      </c>
      <c r="D3163" s="3" t="s">
        <v>8472</v>
      </c>
      <c r="E3163" s="3" t="s">
        <v>8468</v>
      </c>
      <c r="F3163" s="3" t="s">
        <v>331</v>
      </c>
      <c r="G3163" s="3" t="s">
        <v>167</v>
      </c>
      <c r="H3163" s="3" t="s">
        <v>12974</v>
      </c>
      <c r="I3163" s="3" t="s">
        <v>283</v>
      </c>
      <c r="J3163" s="3">
        <v>110.9795</v>
      </c>
      <c r="K3163" s="3">
        <v>25984168</v>
      </c>
      <c r="L3163" s="3" t="s">
        <v>398</v>
      </c>
      <c r="M3163" s="3">
        <v>2</v>
      </c>
      <c r="N3163" s="3" t="s">
        <v>8472</v>
      </c>
      <c r="O3163" s="3" t="s">
        <v>8468</v>
      </c>
      <c r="P3163" s="3" t="s">
        <v>690</v>
      </c>
      <c r="Q3163" s="3" t="s">
        <v>20854</v>
      </c>
      <c r="R3163" s="5" t="s">
        <v>24790</v>
      </c>
      <c r="S3163" s="3" t="s">
        <v>12974</v>
      </c>
      <c r="T3163" s="3" t="s">
        <v>167</v>
      </c>
      <c r="V3163" s="3">
        <v>127</v>
      </c>
      <c r="W3163" s="3">
        <v>76</v>
      </c>
      <c r="X3163" s="3">
        <v>33</v>
      </c>
      <c r="Y3163" s="3">
        <v>3161</v>
      </c>
      <c r="Z3163" s="3" t="s">
        <v>398</v>
      </c>
      <c r="AA3163" s="3">
        <v>110</v>
      </c>
      <c r="AB3163" s="3">
        <v>60</v>
      </c>
      <c r="AC3163" s="3">
        <v>25984168</v>
      </c>
      <c r="AD3163" s="3">
        <v>12315969</v>
      </c>
      <c r="AE3163" s="3" t="s">
        <v>283</v>
      </c>
      <c r="AF3163" s="3">
        <v>1</v>
      </c>
      <c r="AG3163" s="3">
        <v>1</v>
      </c>
    </row>
    <row r="3164" spans="1:33" ht="15.75" customHeight="1" x14ac:dyDescent="0.15">
      <c r="A3164" s="3">
        <v>26503</v>
      </c>
      <c r="B3164" s="3">
        <v>3162</v>
      </c>
      <c r="C3164" s="3">
        <v>55</v>
      </c>
      <c r="D3164" s="3" t="s">
        <v>8481</v>
      </c>
      <c r="E3164" s="3" t="s">
        <v>8479</v>
      </c>
      <c r="F3164" s="3" t="s">
        <v>269</v>
      </c>
      <c r="G3164" s="3" t="s">
        <v>133</v>
      </c>
      <c r="H3164" s="3" t="s">
        <v>1963</v>
      </c>
      <c r="I3164" s="3" t="s">
        <v>1963</v>
      </c>
      <c r="J3164" s="3">
        <v>110.8946</v>
      </c>
      <c r="K3164" s="3">
        <v>12246331</v>
      </c>
      <c r="L3164" s="3" t="s">
        <v>526</v>
      </c>
      <c r="M3164" s="3">
        <v>0</v>
      </c>
      <c r="N3164" s="3" t="s">
        <v>8481</v>
      </c>
      <c r="O3164" s="3" t="s">
        <v>8479</v>
      </c>
      <c r="P3164" s="8">
        <v>37987</v>
      </c>
      <c r="Q3164" s="3" t="s">
        <v>20856</v>
      </c>
      <c r="R3164" s="5" t="s">
        <v>24791</v>
      </c>
      <c r="S3164" s="3" t="s">
        <v>1963</v>
      </c>
      <c r="T3164" s="3" t="s">
        <v>133</v>
      </c>
      <c r="V3164" s="3">
        <v>91</v>
      </c>
      <c r="W3164" s="3">
        <v>32</v>
      </c>
      <c r="X3164" s="3">
        <v>50</v>
      </c>
      <c r="Y3164" s="3">
        <v>3162</v>
      </c>
      <c r="Z3164" s="3" t="s">
        <v>526</v>
      </c>
      <c r="AA3164" s="3">
        <v>55</v>
      </c>
      <c r="AB3164" s="3">
        <v>8</v>
      </c>
      <c r="AC3164" s="3">
        <v>12246331</v>
      </c>
      <c r="AD3164" s="3">
        <v>5806848</v>
      </c>
      <c r="AE3164" s="3" t="s">
        <v>1963</v>
      </c>
      <c r="AF3164" s="3">
        <v>19</v>
      </c>
      <c r="AG3164" s="3">
        <v>43</v>
      </c>
    </row>
    <row r="3165" spans="1:33" ht="15.75" customHeight="1" x14ac:dyDescent="0.15">
      <c r="A3165" s="3">
        <v>25629</v>
      </c>
      <c r="B3165" s="3">
        <v>3163</v>
      </c>
      <c r="C3165" s="3">
        <v>82</v>
      </c>
      <c r="D3165" s="3" t="s">
        <v>8492</v>
      </c>
      <c r="E3165" s="3" t="s">
        <v>8489</v>
      </c>
      <c r="F3165" s="3" t="s">
        <v>331</v>
      </c>
      <c r="G3165" s="3" t="s">
        <v>167</v>
      </c>
      <c r="H3165" s="3" t="s">
        <v>15069</v>
      </c>
      <c r="I3165" s="3" t="s">
        <v>2088</v>
      </c>
      <c r="J3165" s="3">
        <v>110.7851</v>
      </c>
      <c r="K3165" s="3">
        <v>5418059</v>
      </c>
      <c r="L3165" s="3" t="s">
        <v>40</v>
      </c>
      <c r="M3165" s="3">
        <v>0</v>
      </c>
      <c r="N3165" s="3" t="s">
        <v>8492</v>
      </c>
      <c r="O3165" s="3" t="s">
        <v>8489</v>
      </c>
      <c r="P3165" s="8">
        <v>37622</v>
      </c>
      <c r="Q3165" s="3" t="s">
        <v>20858</v>
      </c>
      <c r="R3165" s="5" t="s">
        <v>24792</v>
      </c>
      <c r="S3165" s="3" t="s">
        <v>15069</v>
      </c>
      <c r="T3165" s="3" t="s">
        <v>167</v>
      </c>
      <c r="V3165" s="3">
        <v>127</v>
      </c>
      <c r="W3165" s="3">
        <v>38</v>
      </c>
      <c r="X3165" s="3">
        <v>127</v>
      </c>
      <c r="Y3165" s="3">
        <v>3163</v>
      </c>
      <c r="Z3165" s="3" t="s">
        <v>40</v>
      </c>
      <c r="AA3165" s="3">
        <v>82</v>
      </c>
      <c r="AB3165" s="3">
        <v>24</v>
      </c>
      <c r="AC3165" s="3">
        <v>5418059</v>
      </c>
      <c r="AD3165" s="3">
        <v>2570419</v>
      </c>
      <c r="AE3165" s="3" t="s">
        <v>2088</v>
      </c>
      <c r="AF3165" s="3">
        <v>4</v>
      </c>
      <c r="AG3165" s="3">
        <v>68</v>
      </c>
    </row>
    <row r="3166" spans="1:33" ht="15.75" customHeight="1" x14ac:dyDescent="0.15">
      <c r="A3166" s="3">
        <v>25033</v>
      </c>
      <c r="B3166" s="3">
        <v>3164</v>
      </c>
      <c r="C3166" s="3">
        <v>15</v>
      </c>
      <c r="D3166" s="3" t="s">
        <v>8501</v>
      </c>
      <c r="E3166" s="3" t="s">
        <v>8500</v>
      </c>
      <c r="F3166" s="3" t="s">
        <v>931</v>
      </c>
      <c r="G3166" s="3" t="s">
        <v>378</v>
      </c>
      <c r="H3166" s="3" t="s">
        <v>379</v>
      </c>
      <c r="I3166" s="3" t="s">
        <v>380</v>
      </c>
      <c r="J3166" s="3">
        <v>110.7715</v>
      </c>
      <c r="K3166" s="3">
        <v>7782118</v>
      </c>
      <c r="L3166" s="3" t="s">
        <v>59</v>
      </c>
      <c r="M3166" s="3">
        <v>0</v>
      </c>
      <c r="N3166" s="3" t="s">
        <v>8501</v>
      </c>
      <c r="O3166" s="3" t="s">
        <v>8500</v>
      </c>
      <c r="P3166" s="8">
        <v>39448</v>
      </c>
      <c r="Q3166" s="3" t="s">
        <v>20860</v>
      </c>
      <c r="R3166" s="5" t="s">
        <v>24793</v>
      </c>
      <c r="S3166" s="3" t="s">
        <v>379</v>
      </c>
      <c r="T3166" s="3" t="s">
        <v>378</v>
      </c>
      <c r="V3166" s="3">
        <v>44</v>
      </c>
      <c r="W3166" s="3">
        <v>24</v>
      </c>
      <c r="X3166" s="3">
        <v>127</v>
      </c>
      <c r="Y3166" s="3">
        <v>3164</v>
      </c>
      <c r="Z3166" s="3" t="s">
        <v>59</v>
      </c>
      <c r="AA3166" s="3">
        <v>15</v>
      </c>
      <c r="AB3166" s="3">
        <v>5</v>
      </c>
      <c r="AC3166" s="3">
        <v>7782118</v>
      </c>
      <c r="AD3166" s="3">
        <v>3692206</v>
      </c>
      <c r="AE3166" s="3" t="s">
        <v>380</v>
      </c>
      <c r="AF3166" s="3">
        <v>17</v>
      </c>
      <c r="AG3166" s="3">
        <v>81</v>
      </c>
    </row>
    <row r="3167" spans="1:33" ht="15.75" customHeight="1" x14ac:dyDescent="0.15">
      <c r="A3167" s="3">
        <v>21900</v>
      </c>
      <c r="B3167" s="3">
        <v>3165</v>
      </c>
      <c r="C3167" s="3">
        <v>18</v>
      </c>
      <c r="D3167" s="3" t="s">
        <v>8508</v>
      </c>
      <c r="E3167" s="3" t="s">
        <v>8506</v>
      </c>
      <c r="F3167" s="3" t="s">
        <v>657</v>
      </c>
      <c r="G3167" s="3" t="s">
        <v>246</v>
      </c>
      <c r="H3167" s="3" t="s">
        <v>6013</v>
      </c>
      <c r="I3167" s="3" t="s">
        <v>264</v>
      </c>
      <c r="J3167" s="3">
        <v>110.7706</v>
      </c>
      <c r="K3167" s="3">
        <v>7350227</v>
      </c>
      <c r="L3167" s="3" t="s">
        <v>600</v>
      </c>
      <c r="M3167" s="3">
        <v>2</v>
      </c>
      <c r="N3167" s="3" t="s">
        <v>8508</v>
      </c>
      <c r="O3167" s="3" t="s">
        <v>8506</v>
      </c>
      <c r="P3167" s="3" t="s">
        <v>1000</v>
      </c>
      <c r="Q3167" s="3" t="s">
        <v>20862</v>
      </c>
      <c r="R3167" s="5" t="s">
        <v>24794</v>
      </c>
      <c r="S3167" s="3" t="s">
        <v>6013</v>
      </c>
      <c r="T3167" s="3" t="s">
        <v>246</v>
      </c>
      <c r="V3167" s="3">
        <v>127</v>
      </c>
      <c r="W3167" s="3">
        <v>111</v>
      </c>
      <c r="X3167" s="3">
        <v>49</v>
      </c>
      <c r="Y3167" s="3">
        <v>3165</v>
      </c>
      <c r="Z3167" s="3" t="s">
        <v>600</v>
      </c>
      <c r="AA3167" s="3">
        <v>18</v>
      </c>
      <c r="AB3167" s="3">
        <v>8</v>
      </c>
      <c r="AC3167" s="3">
        <v>7350227</v>
      </c>
      <c r="AD3167" s="3">
        <v>3487311</v>
      </c>
      <c r="AE3167" s="3" t="s">
        <v>264</v>
      </c>
      <c r="AF3167" s="3">
        <v>13</v>
      </c>
      <c r="AG3167" s="3">
        <v>8</v>
      </c>
    </row>
    <row r="3168" spans="1:33" ht="15.75" customHeight="1" x14ac:dyDescent="0.15">
      <c r="A3168" s="3">
        <v>26249</v>
      </c>
      <c r="B3168" s="3">
        <v>3166</v>
      </c>
      <c r="C3168" s="3">
        <v>16</v>
      </c>
      <c r="D3168" s="3" t="s">
        <v>8516</v>
      </c>
      <c r="E3168" s="3" t="s">
        <v>8514</v>
      </c>
      <c r="F3168" s="3" t="s">
        <v>36</v>
      </c>
      <c r="G3168" s="3" t="s">
        <v>37</v>
      </c>
      <c r="H3168" s="3" t="s">
        <v>9029</v>
      </c>
      <c r="I3168" s="3" t="s">
        <v>9030</v>
      </c>
      <c r="J3168" s="3">
        <v>110.7632</v>
      </c>
      <c r="K3168" s="3">
        <v>9528054</v>
      </c>
      <c r="L3168" s="3" t="s">
        <v>162</v>
      </c>
      <c r="M3168" s="3">
        <v>0</v>
      </c>
      <c r="N3168" s="3" t="s">
        <v>8516</v>
      </c>
      <c r="O3168" s="3" t="s">
        <v>8514</v>
      </c>
      <c r="P3168" s="8">
        <v>39448</v>
      </c>
      <c r="Q3168" s="3" t="s">
        <v>9023</v>
      </c>
      <c r="R3168" s="5" t="s">
        <v>24795</v>
      </c>
      <c r="S3168" s="3" t="s">
        <v>9029</v>
      </c>
      <c r="T3168" s="3" t="s">
        <v>37</v>
      </c>
      <c r="V3168" s="3">
        <v>127</v>
      </c>
      <c r="W3168" s="3">
        <v>0</v>
      </c>
      <c r="X3168" s="3">
        <v>127</v>
      </c>
      <c r="Y3168" s="3">
        <v>3166</v>
      </c>
      <c r="Z3168" s="3" t="s">
        <v>162</v>
      </c>
      <c r="AA3168" s="3">
        <v>16</v>
      </c>
      <c r="AB3168" s="3">
        <v>14</v>
      </c>
      <c r="AC3168" s="3">
        <v>9528054</v>
      </c>
      <c r="AD3168" s="3">
        <v>4520739</v>
      </c>
      <c r="AF3168" s="3">
        <v>8</v>
      </c>
      <c r="AG3168" s="3">
        <v>212</v>
      </c>
    </row>
    <row r="3169" spans="1:33" ht="15.75" customHeight="1" x14ac:dyDescent="0.15">
      <c r="A3169" s="3">
        <v>24846</v>
      </c>
      <c r="B3169" s="3">
        <v>3167</v>
      </c>
      <c r="C3169" s="3">
        <v>25</v>
      </c>
      <c r="D3169" s="3" t="s">
        <v>8525</v>
      </c>
      <c r="E3169" s="3" t="s">
        <v>8524</v>
      </c>
      <c r="F3169" s="3" t="s">
        <v>269</v>
      </c>
      <c r="G3169" s="3" t="s">
        <v>133</v>
      </c>
      <c r="H3169" s="3" t="s">
        <v>6378</v>
      </c>
      <c r="I3169" s="3" t="s">
        <v>190</v>
      </c>
      <c r="J3169" s="3">
        <v>110.7186</v>
      </c>
      <c r="K3169" s="3">
        <v>2859230</v>
      </c>
      <c r="L3169" s="3" t="s">
        <v>66</v>
      </c>
      <c r="M3169" s="3">
        <v>0</v>
      </c>
      <c r="N3169" s="3" t="s">
        <v>8525</v>
      </c>
      <c r="O3169" s="3" t="s">
        <v>8524</v>
      </c>
      <c r="P3169" s="8">
        <v>38718</v>
      </c>
      <c r="Q3169" s="3" t="s">
        <v>20865</v>
      </c>
      <c r="R3169" s="5" t="s">
        <v>24796</v>
      </c>
      <c r="S3169" s="3" t="s">
        <v>6378</v>
      </c>
      <c r="T3169" s="3" t="s">
        <v>133</v>
      </c>
      <c r="V3169" s="3">
        <v>92</v>
      </c>
      <c r="W3169" s="3">
        <v>0</v>
      </c>
      <c r="X3169" s="3">
        <v>127</v>
      </c>
      <c r="Y3169" s="3">
        <v>3167</v>
      </c>
      <c r="Z3169" s="3" t="s">
        <v>66</v>
      </c>
      <c r="AA3169" s="3">
        <v>25</v>
      </c>
      <c r="AB3169" s="3">
        <v>13</v>
      </c>
      <c r="AC3169" s="3">
        <v>2859230</v>
      </c>
      <c r="AD3169" s="3">
        <v>1356895</v>
      </c>
      <c r="AF3169" s="3">
        <v>9</v>
      </c>
      <c r="AG3169" s="3">
        <v>36</v>
      </c>
    </row>
    <row r="3170" spans="1:33" ht="15.75" customHeight="1" x14ac:dyDescent="0.15">
      <c r="A3170" s="3">
        <v>3033</v>
      </c>
      <c r="B3170" s="3">
        <v>3168</v>
      </c>
      <c r="C3170" s="3">
        <v>88</v>
      </c>
      <c r="D3170" s="3" t="s">
        <v>8535</v>
      </c>
      <c r="E3170" s="3" t="s">
        <v>8534</v>
      </c>
      <c r="F3170" s="3" t="s">
        <v>6874</v>
      </c>
      <c r="G3170" s="3" t="s">
        <v>621</v>
      </c>
      <c r="H3170" s="3" t="s">
        <v>6219</v>
      </c>
      <c r="I3170" s="3" t="s">
        <v>6514</v>
      </c>
      <c r="J3170" s="3">
        <v>110.56659999999999</v>
      </c>
      <c r="K3170" s="3">
        <v>32611994</v>
      </c>
      <c r="L3170" s="3" t="s">
        <v>364</v>
      </c>
      <c r="M3170" s="3">
        <v>2</v>
      </c>
      <c r="N3170" s="3" t="s">
        <v>8535</v>
      </c>
      <c r="O3170" s="3" t="s">
        <v>8534</v>
      </c>
      <c r="P3170" s="3" t="s">
        <v>4433</v>
      </c>
      <c r="Q3170" s="3" t="s">
        <v>20867</v>
      </c>
      <c r="R3170" s="5" t="s">
        <v>24797</v>
      </c>
      <c r="S3170" s="3" t="s">
        <v>6219</v>
      </c>
      <c r="T3170" s="3" t="s">
        <v>621</v>
      </c>
      <c r="V3170" s="3">
        <v>48</v>
      </c>
      <c r="W3170" s="3">
        <v>0</v>
      </c>
      <c r="X3170" s="3">
        <v>127</v>
      </c>
      <c r="Y3170" s="3">
        <v>3168</v>
      </c>
      <c r="Z3170" s="3" t="s">
        <v>364</v>
      </c>
      <c r="AA3170" s="3">
        <v>88</v>
      </c>
      <c r="AB3170" s="3">
        <v>63</v>
      </c>
      <c r="AC3170" s="3">
        <v>32611994</v>
      </c>
      <c r="AD3170" s="3">
        <v>15487731</v>
      </c>
      <c r="AF3170" s="3">
        <v>20</v>
      </c>
      <c r="AG3170" s="3">
        <v>105</v>
      </c>
    </row>
    <row r="3171" spans="1:33" ht="15.75" customHeight="1" x14ac:dyDescent="0.15">
      <c r="A3171" s="3">
        <v>18471</v>
      </c>
      <c r="B3171" s="3">
        <v>3169</v>
      </c>
      <c r="C3171" s="3">
        <v>27</v>
      </c>
      <c r="D3171" s="3" t="s">
        <v>8567</v>
      </c>
      <c r="E3171" s="3" t="s">
        <v>8566</v>
      </c>
      <c r="F3171" s="3" t="s">
        <v>1172</v>
      </c>
      <c r="G3171" s="3" t="s">
        <v>565</v>
      </c>
      <c r="H3171" s="3" t="s">
        <v>7827</v>
      </c>
      <c r="I3171" s="3" t="s">
        <v>8152</v>
      </c>
      <c r="J3171" s="3">
        <v>110.52249999999999</v>
      </c>
      <c r="K3171" s="3">
        <v>10445096</v>
      </c>
      <c r="L3171" s="3" t="s">
        <v>226</v>
      </c>
      <c r="M3171" s="3">
        <v>3</v>
      </c>
      <c r="N3171" s="3" t="s">
        <v>8567</v>
      </c>
      <c r="O3171" s="3" t="s">
        <v>8566</v>
      </c>
      <c r="P3171" s="3" t="s">
        <v>690</v>
      </c>
      <c r="Q3171" s="3" t="s">
        <v>20869</v>
      </c>
      <c r="R3171" s="5" t="s">
        <v>24798</v>
      </c>
      <c r="S3171" s="3" t="s">
        <v>7827</v>
      </c>
      <c r="T3171" s="3" t="s">
        <v>565</v>
      </c>
      <c r="V3171" s="3">
        <v>27</v>
      </c>
      <c r="W3171" s="3">
        <v>0</v>
      </c>
      <c r="X3171" s="3">
        <v>45</v>
      </c>
      <c r="Y3171" s="3">
        <v>3169</v>
      </c>
      <c r="Z3171" s="3" t="s">
        <v>226</v>
      </c>
      <c r="AA3171" s="3">
        <v>27</v>
      </c>
      <c r="AB3171" s="3">
        <v>23</v>
      </c>
      <c r="AC3171" s="3">
        <v>10445096</v>
      </c>
      <c r="AD3171" s="3">
        <v>4961511</v>
      </c>
      <c r="AF3171" s="3">
        <v>24</v>
      </c>
      <c r="AG3171" s="3">
        <v>139</v>
      </c>
    </row>
    <row r="3172" spans="1:33" ht="15.75" customHeight="1" x14ac:dyDescent="0.15">
      <c r="A3172" s="3">
        <v>24244</v>
      </c>
      <c r="B3172" s="3">
        <v>3170</v>
      </c>
      <c r="C3172" s="3">
        <v>36</v>
      </c>
      <c r="D3172" s="3" t="s">
        <v>8581</v>
      </c>
      <c r="E3172" s="3" t="s">
        <v>8578</v>
      </c>
      <c r="F3172" s="3" t="s">
        <v>1193</v>
      </c>
      <c r="G3172" s="3" t="s">
        <v>564</v>
      </c>
      <c r="H3172" s="3" t="s">
        <v>4814</v>
      </c>
      <c r="I3172" s="3" t="s">
        <v>63</v>
      </c>
      <c r="J3172" s="3">
        <v>110.3954</v>
      </c>
      <c r="K3172" s="3">
        <v>3267409</v>
      </c>
      <c r="L3172" s="3" t="s">
        <v>340</v>
      </c>
      <c r="M3172" s="3">
        <v>1</v>
      </c>
      <c r="N3172" s="3" t="s">
        <v>8581</v>
      </c>
      <c r="O3172" s="3" t="s">
        <v>8578</v>
      </c>
      <c r="P3172" s="3" t="s">
        <v>835</v>
      </c>
      <c r="Q3172" s="3" t="s">
        <v>20871</v>
      </c>
      <c r="R3172" s="5" t="s">
        <v>24799</v>
      </c>
      <c r="S3172" s="3" t="s">
        <v>4814</v>
      </c>
      <c r="T3172" s="3" t="s">
        <v>564</v>
      </c>
      <c r="V3172" s="3">
        <v>86</v>
      </c>
      <c r="W3172" s="3">
        <v>127</v>
      </c>
      <c r="X3172" s="3">
        <v>72</v>
      </c>
      <c r="Y3172" s="3">
        <v>3170</v>
      </c>
      <c r="Z3172" s="3" t="s">
        <v>340</v>
      </c>
      <c r="AA3172" s="3">
        <v>36</v>
      </c>
      <c r="AB3172" s="3">
        <v>24</v>
      </c>
      <c r="AC3172" s="3">
        <v>3267409</v>
      </c>
      <c r="AD3172" s="3">
        <v>1552985</v>
      </c>
      <c r="AE3172" s="3" t="s">
        <v>63</v>
      </c>
      <c r="AF3172" s="3">
        <v>6</v>
      </c>
      <c r="AG3172" s="3">
        <v>3</v>
      </c>
    </row>
    <row r="3173" spans="1:33" ht="15.75" customHeight="1" x14ac:dyDescent="0.15">
      <c r="A3173" s="3">
        <v>18687</v>
      </c>
      <c r="B3173" s="3">
        <v>3171</v>
      </c>
      <c r="C3173" s="3">
        <v>40</v>
      </c>
      <c r="D3173" s="3" t="s">
        <v>8593</v>
      </c>
      <c r="E3173" s="3" t="s">
        <v>8592</v>
      </c>
      <c r="F3173" s="3" t="s">
        <v>1121</v>
      </c>
      <c r="G3173" s="3" t="s">
        <v>497</v>
      </c>
      <c r="H3173" s="3" t="s">
        <v>7469</v>
      </c>
      <c r="I3173" s="3" t="s">
        <v>1587</v>
      </c>
      <c r="J3173" s="3">
        <v>110.373</v>
      </c>
      <c r="K3173" s="3">
        <v>27866609</v>
      </c>
      <c r="L3173" s="3" t="s">
        <v>101</v>
      </c>
      <c r="M3173" s="3">
        <v>4</v>
      </c>
      <c r="N3173" s="3" t="s">
        <v>8593</v>
      </c>
      <c r="O3173" s="3" t="s">
        <v>8592</v>
      </c>
      <c r="P3173" s="3" t="s">
        <v>6675</v>
      </c>
      <c r="Q3173" s="3" t="s">
        <v>20873</v>
      </c>
      <c r="R3173" s="5" t="s">
        <v>24800</v>
      </c>
      <c r="S3173" s="3" t="s">
        <v>7469</v>
      </c>
      <c r="T3173" s="3" t="s">
        <v>497</v>
      </c>
      <c r="V3173" s="3">
        <v>38</v>
      </c>
      <c r="W3173" s="3">
        <v>0</v>
      </c>
      <c r="X3173" s="3">
        <v>127</v>
      </c>
      <c r="Y3173" s="3">
        <v>3171</v>
      </c>
      <c r="Z3173" s="3" t="s">
        <v>101</v>
      </c>
      <c r="AA3173" s="3">
        <v>40</v>
      </c>
      <c r="AB3173" s="3">
        <v>30</v>
      </c>
      <c r="AC3173" s="3">
        <v>27866609</v>
      </c>
      <c r="AD3173" s="3">
        <v>13246283</v>
      </c>
      <c r="AF3173" s="3">
        <v>10</v>
      </c>
      <c r="AG3173" s="3">
        <v>27</v>
      </c>
    </row>
    <row r="3174" spans="1:33" ht="15.75" customHeight="1" x14ac:dyDescent="0.15">
      <c r="A3174" s="3">
        <v>26447</v>
      </c>
      <c r="B3174" s="3">
        <v>3172</v>
      </c>
      <c r="C3174" s="3">
        <v>55</v>
      </c>
      <c r="D3174" s="3" t="s">
        <v>8603</v>
      </c>
      <c r="E3174" s="3" t="s">
        <v>8602</v>
      </c>
      <c r="F3174" s="3" t="s">
        <v>331</v>
      </c>
      <c r="G3174" s="3" t="s">
        <v>167</v>
      </c>
      <c r="H3174" s="3" t="s">
        <v>271</v>
      </c>
      <c r="I3174" s="3" t="s">
        <v>271</v>
      </c>
      <c r="J3174" s="3">
        <v>110.36499999999999</v>
      </c>
      <c r="K3174" s="3">
        <v>5015140</v>
      </c>
      <c r="L3174" s="3" t="s">
        <v>162</v>
      </c>
      <c r="M3174" s="3">
        <v>0</v>
      </c>
      <c r="N3174" s="3" t="s">
        <v>8603</v>
      </c>
      <c r="O3174" s="3" t="s">
        <v>8602</v>
      </c>
      <c r="P3174" s="8">
        <v>39083</v>
      </c>
      <c r="Q3174" s="3" t="s">
        <v>20875</v>
      </c>
      <c r="R3174" s="5" t="s">
        <v>24801</v>
      </c>
      <c r="S3174" s="3" t="s">
        <v>271</v>
      </c>
      <c r="T3174" s="3" t="s">
        <v>167</v>
      </c>
      <c r="V3174" s="3">
        <v>127</v>
      </c>
      <c r="W3174" s="3">
        <v>46</v>
      </c>
      <c r="X3174" s="3">
        <v>127</v>
      </c>
      <c r="Y3174" s="3">
        <v>3172</v>
      </c>
      <c r="Z3174" s="3" t="s">
        <v>162</v>
      </c>
      <c r="AA3174" s="3">
        <v>55</v>
      </c>
      <c r="AB3174" s="3">
        <v>19</v>
      </c>
      <c r="AC3174" s="3">
        <v>5015140</v>
      </c>
      <c r="AD3174" s="3">
        <v>2384018</v>
      </c>
      <c r="AE3174" s="3" t="s">
        <v>271</v>
      </c>
      <c r="AF3174" s="3">
        <v>8</v>
      </c>
      <c r="AG3174" s="3">
        <v>7</v>
      </c>
    </row>
    <row r="3175" spans="1:33" ht="15.75" customHeight="1" x14ac:dyDescent="0.15">
      <c r="A3175" s="3">
        <v>2910</v>
      </c>
      <c r="B3175" s="3">
        <v>3173</v>
      </c>
      <c r="C3175" s="3">
        <v>18</v>
      </c>
      <c r="D3175" s="3" t="s">
        <v>8614</v>
      </c>
      <c r="E3175" s="3" t="s">
        <v>8613</v>
      </c>
      <c r="F3175" s="3" t="s">
        <v>36</v>
      </c>
      <c r="G3175" s="3" t="s">
        <v>37</v>
      </c>
      <c r="H3175" s="3" t="s">
        <v>5064</v>
      </c>
      <c r="I3175" s="3" t="s">
        <v>5043</v>
      </c>
      <c r="J3175" s="3">
        <v>110.3445</v>
      </c>
      <c r="K3175" s="3">
        <v>5199617</v>
      </c>
      <c r="L3175" s="3" t="s">
        <v>478</v>
      </c>
      <c r="M3175" s="3">
        <v>1</v>
      </c>
      <c r="N3175" s="3" t="s">
        <v>8614</v>
      </c>
      <c r="O3175" s="3" t="s">
        <v>8613</v>
      </c>
      <c r="P3175" s="3" t="s">
        <v>6675</v>
      </c>
      <c r="Q3175" s="3" t="s">
        <v>9002</v>
      </c>
      <c r="R3175" s="5" t="s">
        <v>24802</v>
      </c>
      <c r="S3175" s="3" t="s">
        <v>5064</v>
      </c>
      <c r="T3175" s="3" t="s">
        <v>37</v>
      </c>
      <c r="V3175" s="3">
        <v>127</v>
      </c>
      <c r="W3175" s="3">
        <v>0</v>
      </c>
      <c r="X3175" s="3">
        <v>97</v>
      </c>
      <c r="Y3175" s="3">
        <v>3173</v>
      </c>
      <c r="Z3175" s="3" t="s">
        <v>478</v>
      </c>
      <c r="AA3175" s="3">
        <v>18</v>
      </c>
      <c r="AB3175" s="3">
        <v>12</v>
      </c>
      <c r="AC3175" s="3">
        <v>5199617</v>
      </c>
      <c r="AD3175" s="3">
        <v>2471953</v>
      </c>
      <c r="AF3175" s="3">
        <v>15</v>
      </c>
      <c r="AG3175" s="3">
        <v>67</v>
      </c>
    </row>
    <row r="3176" spans="1:33" ht="15.75" customHeight="1" x14ac:dyDescent="0.15">
      <c r="A3176" s="3">
        <v>22273</v>
      </c>
      <c r="B3176" s="3">
        <v>3174</v>
      </c>
      <c r="C3176" s="3">
        <v>95</v>
      </c>
      <c r="D3176" s="3" t="s">
        <v>8621</v>
      </c>
      <c r="E3176" s="3" t="s">
        <v>8620</v>
      </c>
      <c r="F3176" s="3" t="s">
        <v>657</v>
      </c>
      <c r="G3176" s="3" t="s">
        <v>246</v>
      </c>
      <c r="H3176" s="3" t="s">
        <v>6013</v>
      </c>
      <c r="I3176" s="3" t="s">
        <v>264</v>
      </c>
      <c r="J3176" s="3">
        <v>110.1748</v>
      </c>
      <c r="K3176" s="3">
        <v>75693243</v>
      </c>
      <c r="L3176" s="3" t="s">
        <v>335</v>
      </c>
      <c r="M3176" s="3">
        <v>2</v>
      </c>
      <c r="N3176" s="3" t="s">
        <v>8621</v>
      </c>
      <c r="O3176" s="3" t="s">
        <v>8620</v>
      </c>
      <c r="P3176" s="3" t="s">
        <v>1029</v>
      </c>
      <c r="Q3176" s="3" t="s">
        <v>20878</v>
      </c>
      <c r="R3176" s="5" t="s">
        <v>24803</v>
      </c>
      <c r="S3176" s="3" t="s">
        <v>6013</v>
      </c>
      <c r="T3176" s="3" t="s">
        <v>246</v>
      </c>
      <c r="V3176" s="3">
        <v>127</v>
      </c>
      <c r="W3176" s="3">
        <v>112</v>
      </c>
      <c r="X3176" s="3">
        <v>107</v>
      </c>
      <c r="Y3176" s="3">
        <v>3174</v>
      </c>
      <c r="Z3176" s="3" t="s">
        <v>335</v>
      </c>
      <c r="AA3176" s="3">
        <v>95</v>
      </c>
      <c r="AB3176" s="3">
        <v>36</v>
      </c>
      <c r="AC3176" s="3">
        <v>75693243</v>
      </c>
      <c r="AD3176" s="3">
        <v>36014419</v>
      </c>
      <c r="AE3176" s="3" t="s">
        <v>264</v>
      </c>
      <c r="AF3176" s="3">
        <v>21</v>
      </c>
      <c r="AG3176" s="3">
        <v>8</v>
      </c>
    </row>
    <row r="3177" spans="1:33" ht="15.75" customHeight="1" x14ac:dyDescent="0.15">
      <c r="A3177" s="3">
        <v>18264</v>
      </c>
      <c r="B3177" s="3">
        <v>3175</v>
      </c>
      <c r="C3177" s="3">
        <v>0</v>
      </c>
      <c r="D3177" s="3" t="s">
        <v>8636</v>
      </c>
      <c r="E3177" s="3" t="s">
        <v>8631</v>
      </c>
      <c r="F3177" s="3" t="s">
        <v>269</v>
      </c>
      <c r="G3177" s="3" t="s">
        <v>133</v>
      </c>
      <c r="H3177" s="3" t="s">
        <v>10762</v>
      </c>
      <c r="I3177" s="3" t="s">
        <v>6704</v>
      </c>
      <c r="J3177" s="3">
        <v>110.14360000000001</v>
      </c>
      <c r="K3177" s="3">
        <v>6575960</v>
      </c>
      <c r="L3177" s="3" t="s">
        <v>356</v>
      </c>
      <c r="M3177" s="3">
        <v>4</v>
      </c>
      <c r="N3177" s="3" t="s">
        <v>8636</v>
      </c>
      <c r="O3177" s="3" t="s">
        <v>8631</v>
      </c>
      <c r="P3177" s="3" t="s">
        <v>104</v>
      </c>
      <c r="Q3177" s="3" t="s">
        <v>20880</v>
      </c>
      <c r="R3177" s="5" t="s">
        <v>24804</v>
      </c>
      <c r="S3177" s="3" t="s">
        <v>10762</v>
      </c>
      <c r="T3177" s="3" t="s">
        <v>133</v>
      </c>
      <c r="V3177" s="3">
        <v>93</v>
      </c>
      <c r="W3177" s="3">
        <v>0</v>
      </c>
      <c r="X3177" s="3">
        <v>127</v>
      </c>
      <c r="Y3177" s="3">
        <v>3175</v>
      </c>
      <c r="Z3177" s="3" t="s">
        <v>356</v>
      </c>
      <c r="AA3177" s="3">
        <v>0</v>
      </c>
      <c r="AB3177" s="3">
        <v>0</v>
      </c>
      <c r="AC3177" s="3">
        <v>6575960</v>
      </c>
      <c r="AD3177" s="3">
        <v>3129270</v>
      </c>
      <c r="AF3177" s="3">
        <v>18</v>
      </c>
      <c r="AG3177" s="3">
        <v>509</v>
      </c>
    </row>
    <row r="3178" spans="1:33" ht="15.75" customHeight="1" x14ac:dyDescent="0.15">
      <c r="A3178" s="3">
        <v>2833</v>
      </c>
      <c r="B3178" s="3">
        <v>3176</v>
      </c>
      <c r="C3178" s="3">
        <v>110</v>
      </c>
      <c r="D3178" s="3" t="s">
        <v>8645</v>
      </c>
      <c r="E3178" s="3" t="s">
        <v>8644</v>
      </c>
      <c r="F3178" s="3" t="s">
        <v>1121</v>
      </c>
      <c r="G3178" s="3" t="s">
        <v>497</v>
      </c>
      <c r="H3178" s="3" t="s">
        <v>9115</v>
      </c>
      <c r="I3178" s="3" t="s">
        <v>1587</v>
      </c>
      <c r="J3178" s="3">
        <v>110.1292</v>
      </c>
      <c r="K3178" s="3">
        <v>15386941</v>
      </c>
      <c r="L3178" s="3" t="s">
        <v>66</v>
      </c>
      <c r="M3178" s="3">
        <v>7</v>
      </c>
      <c r="N3178" s="3" t="s">
        <v>8645</v>
      </c>
      <c r="O3178" s="3" t="s">
        <v>8644</v>
      </c>
      <c r="P3178" s="3" t="s">
        <v>541</v>
      </c>
      <c r="Q3178" s="3" t="s">
        <v>20882</v>
      </c>
      <c r="R3178" s="5" t="s">
        <v>24805</v>
      </c>
      <c r="S3178" s="3" t="s">
        <v>9115</v>
      </c>
      <c r="T3178" s="3" t="s">
        <v>497</v>
      </c>
      <c r="V3178" s="3">
        <v>39</v>
      </c>
      <c r="W3178" s="3">
        <v>0</v>
      </c>
      <c r="X3178" s="3">
        <v>127</v>
      </c>
      <c r="Y3178" s="3">
        <v>3176</v>
      </c>
      <c r="Z3178" s="3" t="s">
        <v>66</v>
      </c>
      <c r="AA3178" s="3">
        <v>110</v>
      </c>
      <c r="AB3178" s="3">
        <v>40</v>
      </c>
      <c r="AC3178" s="3">
        <v>15386941</v>
      </c>
      <c r="AD3178" s="3">
        <v>7322609</v>
      </c>
      <c r="AF3178" s="3">
        <v>9</v>
      </c>
      <c r="AG3178" s="3">
        <v>27</v>
      </c>
    </row>
    <row r="3179" spans="1:33" ht="15.75" customHeight="1" x14ac:dyDescent="0.15">
      <c r="A3179" s="3">
        <v>21731</v>
      </c>
      <c r="B3179" s="3">
        <v>3177</v>
      </c>
      <c r="C3179" s="3">
        <v>96</v>
      </c>
      <c r="D3179" s="3" t="s">
        <v>8656</v>
      </c>
      <c r="E3179" s="3" t="s">
        <v>8653</v>
      </c>
      <c r="F3179" s="3" t="s">
        <v>297</v>
      </c>
      <c r="G3179" s="3" t="s">
        <v>146</v>
      </c>
      <c r="H3179" s="3" t="s">
        <v>2725</v>
      </c>
      <c r="I3179" s="3" t="s">
        <v>2725</v>
      </c>
      <c r="J3179" s="3">
        <v>110.0596</v>
      </c>
      <c r="K3179" s="3">
        <v>11187023</v>
      </c>
      <c r="L3179" s="3" t="s">
        <v>86</v>
      </c>
      <c r="M3179" s="3">
        <v>2</v>
      </c>
      <c r="N3179" s="3" t="s">
        <v>8656</v>
      </c>
      <c r="O3179" s="3" t="s">
        <v>8653</v>
      </c>
      <c r="P3179" s="3" t="s">
        <v>1000</v>
      </c>
      <c r="Q3179" s="3" t="s">
        <v>20884</v>
      </c>
      <c r="R3179" s="5" t="s">
        <v>24806</v>
      </c>
      <c r="S3179" s="3" t="s">
        <v>2725</v>
      </c>
      <c r="T3179" s="3" t="s">
        <v>146</v>
      </c>
      <c r="V3179" s="3">
        <v>77</v>
      </c>
      <c r="X3179" s="3">
        <v>83</v>
      </c>
      <c r="Y3179" s="3">
        <v>3177</v>
      </c>
      <c r="Z3179" s="3" t="s">
        <v>86</v>
      </c>
      <c r="AA3179" s="3">
        <v>96</v>
      </c>
      <c r="AB3179" s="3">
        <v>42</v>
      </c>
      <c r="AC3179" s="3">
        <v>11187023</v>
      </c>
      <c r="AD3179" s="3">
        <v>5325643</v>
      </c>
      <c r="AE3179" s="3" t="s">
        <v>2725</v>
      </c>
      <c r="AF3179" s="3">
        <v>16</v>
      </c>
      <c r="AG3179" s="3">
        <v>30</v>
      </c>
    </row>
    <row r="3180" spans="1:33" ht="15.75" customHeight="1" x14ac:dyDescent="0.15">
      <c r="A3180" s="3">
        <v>20289</v>
      </c>
      <c r="B3180" s="3">
        <v>3178</v>
      </c>
      <c r="C3180" s="3">
        <v>36</v>
      </c>
      <c r="D3180" s="3" t="s">
        <v>8665</v>
      </c>
      <c r="E3180" s="3" t="s">
        <v>8664</v>
      </c>
      <c r="F3180" s="3" t="s">
        <v>1072</v>
      </c>
      <c r="G3180" s="3" t="s">
        <v>575</v>
      </c>
      <c r="H3180" s="3" t="s">
        <v>1375</v>
      </c>
      <c r="I3180" s="3" t="s">
        <v>1375</v>
      </c>
      <c r="J3180" s="3">
        <v>110.0299</v>
      </c>
      <c r="K3180" s="3">
        <v>7273458</v>
      </c>
      <c r="L3180" s="3" t="s">
        <v>66</v>
      </c>
      <c r="M3180" s="3">
        <v>3</v>
      </c>
      <c r="N3180" s="3" t="s">
        <v>8665</v>
      </c>
      <c r="O3180" s="3" t="s">
        <v>8664</v>
      </c>
      <c r="P3180" s="3" t="s">
        <v>381</v>
      </c>
      <c r="Q3180" s="3" t="s">
        <v>20886</v>
      </c>
      <c r="R3180" s="5" t="s">
        <v>24807</v>
      </c>
      <c r="S3180" s="3" t="s">
        <v>1375</v>
      </c>
      <c r="T3180" s="3" t="s">
        <v>575</v>
      </c>
      <c r="V3180" s="3">
        <v>71</v>
      </c>
      <c r="W3180" s="3">
        <v>61</v>
      </c>
      <c r="X3180" s="3">
        <v>127</v>
      </c>
      <c r="Y3180" s="3">
        <v>3178</v>
      </c>
      <c r="Z3180" s="3" t="s">
        <v>66</v>
      </c>
      <c r="AA3180" s="3">
        <v>36</v>
      </c>
      <c r="AB3180" s="3">
        <v>19</v>
      </c>
      <c r="AC3180" s="3">
        <v>7273458</v>
      </c>
      <c r="AD3180" s="3">
        <v>3463058</v>
      </c>
      <c r="AE3180" s="3" t="s">
        <v>1375</v>
      </c>
      <c r="AF3180" s="3">
        <v>9</v>
      </c>
      <c r="AG3180" s="3">
        <v>23</v>
      </c>
    </row>
    <row r="3181" spans="1:33" ht="15.75" customHeight="1" x14ac:dyDescent="0.15">
      <c r="A3181" s="3">
        <v>1809</v>
      </c>
      <c r="B3181" s="3">
        <v>3179</v>
      </c>
      <c r="C3181" s="3">
        <v>238</v>
      </c>
      <c r="D3181" s="3" t="s">
        <v>8674</v>
      </c>
      <c r="E3181" s="3" t="s">
        <v>8672</v>
      </c>
      <c r="F3181" s="3" t="s">
        <v>1438</v>
      </c>
      <c r="G3181" s="3" t="s">
        <v>495</v>
      </c>
      <c r="H3181" s="3" t="s">
        <v>2566</v>
      </c>
      <c r="I3181" s="3" t="s">
        <v>2566</v>
      </c>
      <c r="J3181" s="3">
        <v>110.0232</v>
      </c>
      <c r="K3181" s="3">
        <v>110912699</v>
      </c>
      <c r="L3181" s="3" t="s">
        <v>335</v>
      </c>
      <c r="M3181" s="3">
        <v>6</v>
      </c>
      <c r="N3181" s="3" t="s">
        <v>8674</v>
      </c>
      <c r="O3181" s="3" t="s">
        <v>8672</v>
      </c>
      <c r="P3181" s="3" t="s">
        <v>104</v>
      </c>
      <c r="Q3181" s="3" t="s">
        <v>20888</v>
      </c>
      <c r="R3181" s="5" t="s">
        <v>24808</v>
      </c>
      <c r="S3181" s="3" t="s">
        <v>2566</v>
      </c>
      <c r="T3181" s="3" t="s">
        <v>495</v>
      </c>
      <c r="V3181" s="3">
        <v>90</v>
      </c>
      <c r="W3181" s="3">
        <v>23</v>
      </c>
      <c r="X3181" s="3">
        <v>108</v>
      </c>
      <c r="Y3181" s="3">
        <v>3179</v>
      </c>
      <c r="Z3181" s="3" t="s">
        <v>335</v>
      </c>
      <c r="AA3181" s="3">
        <v>238</v>
      </c>
      <c r="AB3181" s="3">
        <v>129</v>
      </c>
      <c r="AC3181" s="3">
        <v>110912699</v>
      </c>
      <c r="AD3181" s="3">
        <v>52809740</v>
      </c>
      <c r="AE3181" s="3" t="s">
        <v>2566</v>
      </c>
      <c r="AF3181" s="3">
        <v>21</v>
      </c>
      <c r="AG3181" s="3">
        <v>47</v>
      </c>
    </row>
    <row r="3182" spans="1:33" ht="15.75" customHeight="1" x14ac:dyDescent="0.15">
      <c r="A3182" s="3">
        <v>26134</v>
      </c>
      <c r="B3182" s="3">
        <v>3180</v>
      </c>
      <c r="C3182" s="3">
        <v>82</v>
      </c>
      <c r="D3182" s="3" t="s">
        <v>8680</v>
      </c>
      <c r="E3182" s="3" t="s">
        <v>8679</v>
      </c>
      <c r="F3182" s="3" t="s">
        <v>210</v>
      </c>
      <c r="G3182" s="3" t="s">
        <v>114</v>
      </c>
      <c r="H3182" s="3" t="s">
        <v>116</v>
      </c>
      <c r="I3182" s="3" t="s">
        <v>116</v>
      </c>
      <c r="J3182" s="3">
        <v>109.9961</v>
      </c>
      <c r="K3182" s="3">
        <v>4009831</v>
      </c>
      <c r="L3182" s="3" t="s">
        <v>71</v>
      </c>
      <c r="M3182" s="3">
        <v>0</v>
      </c>
      <c r="N3182" s="3" t="s">
        <v>8680</v>
      </c>
      <c r="O3182" s="3" t="s">
        <v>8679</v>
      </c>
      <c r="P3182" s="8">
        <v>35065</v>
      </c>
      <c r="Q3182" s="3" t="s">
        <v>20890</v>
      </c>
      <c r="R3182" s="5" t="s">
        <v>24809</v>
      </c>
      <c r="S3182" s="3" t="s">
        <v>116</v>
      </c>
      <c r="T3182" s="3" t="s">
        <v>114</v>
      </c>
      <c r="V3182" s="3">
        <v>65</v>
      </c>
      <c r="W3182" s="3">
        <v>57</v>
      </c>
      <c r="X3182" s="3">
        <v>127</v>
      </c>
      <c r="Y3182" s="3">
        <v>3180</v>
      </c>
      <c r="Z3182" s="3" t="s">
        <v>71</v>
      </c>
      <c r="AA3182" s="3">
        <v>82</v>
      </c>
      <c r="AB3182" s="3">
        <v>66</v>
      </c>
      <c r="AC3182" s="3">
        <v>4009831</v>
      </c>
      <c r="AD3182" s="3">
        <v>1909479</v>
      </c>
      <c r="AE3182" s="3" t="s">
        <v>116</v>
      </c>
      <c r="AF3182" s="3">
        <v>5</v>
      </c>
      <c r="AG3182" s="3">
        <v>46</v>
      </c>
    </row>
    <row r="3183" spans="1:33" ht="15.75" customHeight="1" x14ac:dyDescent="0.15">
      <c r="A3183" s="3">
        <v>26509</v>
      </c>
      <c r="B3183" s="3">
        <v>3181</v>
      </c>
      <c r="C3183" s="3">
        <v>13</v>
      </c>
      <c r="D3183" s="3" t="s">
        <v>8689</v>
      </c>
      <c r="E3183" s="3" t="s">
        <v>8688</v>
      </c>
      <c r="F3183" s="3" t="s">
        <v>331</v>
      </c>
      <c r="G3183" s="3" t="s">
        <v>167</v>
      </c>
      <c r="H3183" s="3" t="s">
        <v>271</v>
      </c>
      <c r="I3183" s="3" t="s">
        <v>271</v>
      </c>
      <c r="J3183" s="3">
        <v>109.88120000000001</v>
      </c>
      <c r="K3183" s="3">
        <v>7581714</v>
      </c>
      <c r="L3183" s="3" t="s">
        <v>229</v>
      </c>
      <c r="M3183" s="3">
        <v>0</v>
      </c>
      <c r="N3183" s="3" t="s">
        <v>8689</v>
      </c>
      <c r="O3183" s="3" t="s">
        <v>8688</v>
      </c>
      <c r="P3183" s="8">
        <v>34700</v>
      </c>
      <c r="Q3183" s="3" t="s">
        <v>20892</v>
      </c>
      <c r="R3183" s="5" t="s">
        <v>24810</v>
      </c>
      <c r="S3183" s="3" t="s">
        <v>271</v>
      </c>
      <c r="T3183" s="3" t="s">
        <v>167</v>
      </c>
      <c r="V3183" s="3">
        <v>127</v>
      </c>
      <c r="W3183" s="3">
        <v>47</v>
      </c>
      <c r="X3183" s="3">
        <v>17</v>
      </c>
      <c r="Y3183" s="3">
        <v>3181</v>
      </c>
      <c r="Z3183" s="3" t="s">
        <v>229</v>
      </c>
      <c r="AA3183" s="3">
        <v>13</v>
      </c>
      <c r="AB3183" s="3">
        <v>6</v>
      </c>
      <c r="AC3183" s="3">
        <v>7581714</v>
      </c>
      <c r="AD3183" s="3">
        <v>3612383</v>
      </c>
      <c r="AE3183" s="3" t="s">
        <v>271</v>
      </c>
      <c r="AF3183" s="3">
        <v>25</v>
      </c>
      <c r="AG3183" s="3">
        <v>7</v>
      </c>
    </row>
    <row r="3184" spans="1:33" ht="15.75" customHeight="1" x14ac:dyDescent="0.15">
      <c r="A3184" s="3">
        <v>2123</v>
      </c>
      <c r="B3184" s="3">
        <v>3182</v>
      </c>
      <c r="C3184" s="3">
        <v>37</v>
      </c>
      <c r="D3184" s="3" t="s">
        <v>8696</v>
      </c>
      <c r="E3184" s="3" t="s">
        <v>8694</v>
      </c>
      <c r="F3184" s="3" t="s">
        <v>3068</v>
      </c>
      <c r="G3184" s="3" t="s">
        <v>606</v>
      </c>
      <c r="H3184" s="3" t="s">
        <v>15100</v>
      </c>
      <c r="I3184" s="3" t="s">
        <v>1343</v>
      </c>
      <c r="J3184" s="3">
        <v>109.8689</v>
      </c>
      <c r="K3184" s="3">
        <v>16307803</v>
      </c>
      <c r="L3184" s="3" t="s">
        <v>40</v>
      </c>
      <c r="M3184" s="3">
        <v>5</v>
      </c>
      <c r="N3184" s="3" t="s">
        <v>8696</v>
      </c>
      <c r="O3184" s="3" t="s">
        <v>8694</v>
      </c>
      <c r="P3184" s="3" t="s">
        <v>381</v>
      </c>
      <c r="Q3184" s="3" t="s">
        <v>20894</v>
      </c>
      <c r="R3184" s="5" t="s">
        <v>24811</v>
      </c>
      <c r="S3184" s="3" t="s">
        <v>15100</v>
      </c>
      <c r="T3184" s="3" t="s">
        <v>606</v>
      </c>
      <c r="V3184" s="3">
        <v>66</v>
      </c>
      <c r="W3184" s="3">
        <v>37</v>
      </c>
      <c r="X3184" s="3">
        <v>127</v>
      </c>
      <c r="Y3184" s="3">
        <v>3182</v>
      </c>
      <c r="Z3184" s="3" t="s">
        <v>40</v>
      </c>
      <c r="AA3184" s="3">
        <v>37</v>
      </c>
      <c r="AB3184" s="3">
        <v>29</v>
      </c>
      <c r="AC3184" s="3">
        <v>16307803</v>
      </c>
      <c r="AD3184" s="3">
        <v>7770472</v>
      </c>
      <c r="AE3184" s="3" t="s">
        <v>1343</v>
      </c>
      <c r="AF3184" s="3">
        <v>4</v>
      </c>
      <c r="AG3184" s="3">
        <v>12</v>
      </c>
    </row>
    <row r="3185" spans="1:33" ht="15.75" customHeight="1" x14ac:dyDescent="0.15">
      <c r="A3185" s="3">
        <v>21293</v>
      </c>
      <c r="B3185" s="3">
        <v>3183</v>
      </c>
      <c r="C3185" s="3">
        <v>110</v>
      </c>
      <c r="D3185" s="3" t="s">
        <v>8709</v>
      </c>
      <c r="E3185" s="3" t="s">
        <v>8706</v>
      </c>
      <c r="F3185" s="3" t="s">
        <v>1072</v>
      </c>
      <c r="G3185" s="3" t="s">
        <v>575</v>
      </c>
      <c r="H3185" s="3" t="s">
        <v>9647</v>
      </c>
      <c r="I3185" s="3" t="s">
        <v>1375</v>
      </c>
      <c r="J3185" s="3">
        <v>109.7848</v>
      </c>
      <c r="K3185" s="3">
        <v>10636328</v>
      </c>
      <c r="L3185" s="3" t="s">
        <v>162</v>
      </c>
      <c r="M3185" s="3">
        <v>2</v>
      </c>
      <c r="N3185" s="3" t="s">
        <v>8709</v>
      </c>
      <c r="O3185" s="3" t="s">
        <v>8706</v>
      </c>
      <c r="P3185" s="3" t="s">
        <v>987</v>
      </c>
      <c r="Q3185" s="3" t="s">
        <v>20896</v>
      </c>
      <c r="R3185" s="5" t="s">
        <v>24812</v>
      </c>
      <c r="S3185" s="3" t="s">
        <v>9647</v>
      </c>
      <c r="T3185" s="3" t="s">
        <v>575</v>
      </c>
      <c r="V3185" s="3">
        <v>72</v>
      </c>
      <c r="W3185" s="3">
        <v>62</v>
      </c>
      <c r="X3185" s="3">
        <v>127</v>
      </c>
      <c r="Y3185" s="3">
        <v>3183</v>
      </c>
      <c r="Z3185" s="3" t="s">
        <v>162</v>
      </c>
      <c r="AA3185" s="3">
        <v>110</v>
      </c>
      <c r="AB3185" s="3">
        <v>45</v>
      </c>
      <c r="AC3185" s="3">
        <v>10636328</v>
      </c>
      <c r="AD3185" s="3">
        <v>5070113</v>
      </c>
      <c r="AE3185" s="3" t="s">
        <v>1375</v>
      </c>
      <c r="AF3185" s="3">
        <v>8</v>
      </c>
      <c r="AG3185" s="3">
        <v>23</v>
      </c>
    </row>
    <row r="3186" spans="1:33" ht="15.75" customHeight="1" x14ac:dyDescent="0.15">
      <c r="A3186" s="3">
        <v>23604</v>
      </c>
      <c r="B3186" s="3">
        <v>3184</v>
      </c>
      <c r="C3186" s="3">
        <v>22</v>
      </c>
      <c r="D3186" s="3" t="s">
        <v>8716</v>
      </c>
      <c r="E3186" s="3" t="s">
        <v>8715</v>
      </c>
      <c r="F3186" s="3" t="s">
        <v>4061</v>
      </c>
      <c r="G3186" s="3" t="s">
        <v>446</v>
      </c>
      <c r="H3186" s="3" t="s">
        <v>14004</v>
      </c>
      <c r="I3186" s="3" t="s">
        <v>2435</v>
      </c>
      <c r="J3186" s="3">
        <v>109.76949999999999</v>
      </c>
      <c r="K3186" s="3">
        <v>14068244</v>
      </c>
      <c r="L3186" s="3" t="s">
        <v>478</v>
      </c>
      <c r="M3186" s="3">
        <v>1</v>
      </c>
      <c r="N3186" s="3" t="s">
        <v>8716</v>
      </c>
      <c r="O3186" s="3" t="s">
        <v>8715</v>
      </c>
      <c r="P3186" s="3" t="s">
        <v>541</v>
      </c>
      <c r="Q3186" s="3" t="s">
        <v>20900</v>
      </c>
      <c r="R3186" s="5" t="s">
        <v>24813</v>
      </c>
      <c r="S3186" s="3" t="s">
        <v>14004</v>
      </c>
      <c r="T3186" s="3" t="s">
        <v>446</v>
      </c>
      <c r="V3186" s="3">
        <v>120</v>
      </c>
      <c r="W3186" s="3">
        <v>114</v>
      </c>
      <c r="X3186" s="3">
        <v>98</v>
      </c>
      <c r="Y3186" s="3">
        <v>3184</v>
      </c>
      <c r="Z3186" s="3" t="s">
        <v>478</v>
      </c>
      <c r="AA3186" s="3">
        <v>22</v>
      </c>
      <c r="AB3186" s="3">
        <v>14</v>
      </c>
      <c r="AC3186" s="3">
        <v>14068244</v>
      </c>
      <c r="AD3186" s="3">
        <v>6706524</v>
      </c>
      <c r="AE3186" s="3" t="s">
        <v>2435</v>
      </c>
      <c r="AF3186" s="3">
        <v>15</v>
      </c>
      <c r="AG3186" s="3">
        <v>29</v>
      </c>
    </row>
    <row r="3187" spans="1:33" ht="15.75" customHeight="1" x14ac:dyDescent="0.15">
      <c r="A3187" s="3">
        <v>18103</v>
      </c>
      <c r="B3187" s="3">
        <v>3185</v>
      </c>
      <c r="C3187" s="3">
        <v>1000</v>
      </c>
      <c r="D3187" s="3" t="s">
        <v>4039</v>
      </c>
      <c r="E3187" s="3" t="s">
        <v>8724</v>
      </c>
      <c r="F3187" s="3" t="s">
        <v>475</v>
      </c>
      <c r="G3187" s="3" t="s">
        <v>277</v>
      </c>
      <c r="H3187" s="3" t="s">
        <v>475</v>
      </c>
      <c r="I3187" s="3" t="s">
        <v>203</v>
      </c>
      <c r="J3187" s="3">
        <v>109.76139999999999</v>
      </c>
      <c r="K3187" s="3">
        <v>38904081</v>
      </c>
      <c r="L3187" s="3" t="s">
        <v>66</v>
      </c>
      <c r="M3187" s="3">
        <v>4</v>
      </c>
      <c r="N3187" s="3" t="s">
        <v>4039</v>
      </c>
      <c r="O3187" s="3" t="s">
        <v>8724</v>
      </c>
      <c r="P3187" s="3" t="s">
        <v>1029</v>
      </c>
      <c r="Q3187" s="3" t="s">
        <v>4042</v>
      </c>
      <c r="R3187" s="5" t="s">
        <v>24814</v>
      </c>
      <c r="S3187" s="3" t="s">
        <v>475</v>
      </c>
      <c r="T3187" s="3" t="s">
        <v>277</v>
      </c>
      <c r="V3187" s="3">
        <v>127</v>
      </c>
      <c r="W3187" s="3">
        <v>127</v>
      </c>
      <c r="X3187" s="3">
        <v>127</v>
      </c>
      <c r="Y3187" s="3">
        <v>3185</v>
      </c>
      <c r="Z3187" s="3" t="s">
        <v>66</v>
      </c>
      <c r="AA3187" s="3">
        <v>1000</v>
      </c>
      <c r="AB3187" s="3">
        <v>525</v>
      </c>
      <c r="AC3187" s="3">
        <v>38904081</v>
      </c>
      <c r="AD3187" s="3">
        <v>18546828</v>
      </c>
      <c r="AE3187" s="3" t="s">
        <v>203</v>
      </c>
      <c r="AF3187" s="3">
        <v>9</v>
      </c>
      <c r="AG3187" s="3">
        <v>9</v>
      </c>
    </row>
    <row r="3188" spans="1:33" ht="15.75" customHeight="1" x14ac:dyDescent="0.15">
      <c r="A3188" s="3">
        <v>21288</v>
      </c>
      <c r="B3188" s="3">
        <v>3186</v>
      </c>
      <c r="C3188" s="3">
        <v>115</v>
      </c>
      <c r="D3188" s="3" t="s">
        <v>8734</v>
      </c>
      <c r="E3188" s="3" t="s">
        <v>8733</v>
      </c>
      <c r="F3188" s="3" t="s">
        <v>1105</v>
      </c>
      <c r="G3188" s="3" t="s">
        <v>486</v>
      </c>
      <c r="H3188" s="3" t="s">
        <v>8947</v>
      </c>
      <c r="I3188" s="3" t="s">
        <v>488</v>
      </c>
      <c r="J3188" s="3">
        <v>109.75109999999999</v>
      </c>
      <c r="K3188" s="3">
        <v>18227645</v>
      </c>
      <c r="L3188" s="3" t="s">
        <v>71</v>
      </c>
      <c r="M3188" s="3">
        <v>2</v>
      </c>
      <c r="N3188" s="3" t="s">
        <v>8734</v>
      </c>
      <c r="O3188" s="3" t="s">
        <v>8733</v>
      </c>
      <c r="P3188" s="3" t="s">
        <v>41</v>
      </c>
      <c r="Q3188" s="3" t="s">
        <v>20903</v>
      </c>
      <c r="R3188" s="5" t="s">
        <v>24815</v>
      </c>
      <c r="S3188" s="3" t="s">
        <v>8947</v>
      </c>
      <c r="T3188" s="3" t="s">
        <v>486</v>
      </c>
      <c r="V3188" s="3">
        <v>67</v>
      </c>
      <c r="W3188" s="3">
        <v>48</v>
      </c>
      <c r="X3188" s="3">
        <v>127</v>
      </c>
      <c r="Y3188" s="3">
        <v>3186</v>
      </c>
      <c r="Z3188" s="3" t="s">
        <v>71</v>
      </c>
      <c r="AA3188" s="3">
        <v>115</v>
      </c>
      <c r="AB3188" s="3">
        <v>65</v>
      </c>
      <c r="AC3188" s="3">
        <v>18227645</v>
      </c>
      <c r="AD3188" s="3">
        <v>8690129</v>
      </c>
      <c r="AE3188" s="3" t="s">
        <v>488</v>
      </c>
      <c r="AF3188" s="3">
        <v>5</v>
      </c>
      <c r="AG3188" s="3">
        <v>50</v>
      </c>
    </row>
    <row r="3189" spans="1:33" ht="15.75" customHeight="1" x14ac:dyDescent="0.15">
      <c r="A3189" s="3">
        <v>23946</v>
      </c>
      <c r="B3189" s="3">
        <v>3187</v>
      </c>
      <c r="C3189" s="3">
        <v>75</v>
      </c>
      <c r="D3189" s="3" t="s">
        <v>8741</v>
      </c>
      <c r="E3189" s="3" t="s">
        <v>8739</v>
      </c>
      <c r="F3189" s="3" t="s">
        <v>1702</v>
      </c>
      <c r="G3189" s="3" t="s">
        <v>836</v>
      </c>
      <c r="H3189" s="3" t="s">
        <v>15109</v>
      </c>
      <c r="I3189" s="3" t="s">
        <v>838</v>
      </c>
      <c r="J3189" s="3">
        <v>109.6763</v>
      </c>
      <c r="K3189" s="3">
        <v>11593000</v>
      </c>
      <c r="L3189" s="3" t="s">
        <v>335</v>
      </c>
      <c r="M3189" s="3">
        <v>1</v>
      </c>
      <c r="N3189" s="3" t="s">
        <v>8741</v>
      </c>
      <c r="O3189" s="3" t="s">
        <v>8739</v>
      </c>
      <c r="P3189" s="3" t="s">
        <v>104</v>
      </c>
      <c r="Q3189" s="3" t="s">
        <v>20905</v>
      </c>
      <c r="R3189" s="5" t="s">
        <v>24816</v>
      </c>
      <c r="S3189" s="3" t="s">
        <v>15109</v>
      </c>
      <c r="T3189" s="3" t="s">
        <v>836</v>
      </c>
      <c r="V3189" s="3">
        <v>11</v>
      </c>
      <c r="W3189" s="3">
        <v>0</v>
      </c>
      <c r="X3189" s="3">
        <v>109</v>
      </c>
      <c r="Y3189" s="3">
        <v>3187</v>
      </c>
      <c r="Z3189" s="3" t="s">
        <v>335</v>
      </c>
      <c r="AA3189" s="3">
        <v>75</v>
      </c>
      <c r="AB3189" s="3">
        <v>45</v>
      </c>
      <c r="AC3189" s="3">
        <v>11593000</v>
      </c>
      <c r="AD3189" s="3">
        <v>5529000</v>
      </c>
      <c r="AF3189" s="3">
        <v>21</v>
      </c>
      <c r="AG3189" s="3">
        <v>55</v>
      </c>
    </row>
    <row r="3190" spans="1:33" ht="15.75" customHeight="1" x14ac:dyDescent="0.15">
      <c r="A3190" s="3">
        <v>12595</v>
      </c>
      <c r="B3190" s="3">
        <v>3188</v>
      </c>
      <c r="C3190" s="3">
        <v>330</v>
      </c>
      <c r="D3190" s="3" t="s">
        <v>8749</v>
      </c>
      <c r="E3190" s="3" t="s">
        <v>8748</v>
      </c>
      <c r="F3190" s="3" t="s">
        <v>1009</v>
      </c>
      <c r="G3190" s="3" t="s">
        <v>403</v>
      </c>
      <c r="H3190" s="3" t="s">
        <v>15112</v>
      </c>
      <c r="I3190" s="3" t="s">
        <v>203</v>
      </c>
      <c r="J3190" s="3">
        <v>109.6494</v>
      </c>
      <c r="K3190" s="3">
        <v>63655013</v>
      </c>
      <c r="L3190" s="3" t="s">
        <v>162</v>
      </c>
      <c r="M3190" s="3">
        <v>3</v>
      </c>
      <c r="N3190" s="3" t="s">
        <v>8749</v>
      </c>
      <c r="O3190" s="3" t="s">
        <v>8748</v>
      </c>
      <c r="P3190" s="3" t="s">
        <v>2080</v>
      </c>
      <c r="Q3190" s="3" t="s">
        <v>20907</v>
      </c>
      <c r="R3190" s="5" t="s">
        <v>24817</v>
      </c>
      <c r="S3190" s="3" t="s">
        <v>15112</v>
      </c>
      <c r="T3190" s="3" t="s">
        <v>403</v>
      </c>
      <c r="V3190" s="3">
        <v>100</v>
      </c>
      <c r="W3190" s="3">
        <v>127</v>
      </c>
      <c r="X3190" s="3">
        <v>127</v>
      </c>
      <c r="Y3190" s="3">
        <v>3188</v>
      </c>
      <c r="Z3190" s="3" t="s">
        <v>162</v>
      </c>
      <c r="AA3190" s="3">
        <v>330</v>
      </c>
      <c r="AB3190" s="3">
        <v>220</v>
      </c>
      <c r="AC3190" s="3">
        <v>63655013</v>
      </c>
      <c r="AD3190" s="3">
        <v>30362596</v>
      </c>
      <c r="AE3190" s="3" t="s">
        <v>203</v>
      </c>
      <c r="AF3190" s="3">
        <v>8</v>
      </c>
      <c r="AG3190" s="3">
        <v>9</v>
      </c>
    </row>
    <row r="3191" spans="1:33" ht="15.75" customHeight="1" x14ac:dyDescent="0.15">
      <c r="A3191" s="3">
        <v>2244</v>
      </c>
      <c r="B3191" s="3">
        <v>3189</v>
      </c>
      <c r="C3191" s="3">
        <v>17</v>
      </c>
      <c r="D3191" s="3" t="s">
        <v>8756</v>
      </c>
      <c r="E3191" s="3" t="s">
        <v>8754</v>
      </c>
      <c r="F3191" s="3" t="s">
        <v>36</v>
      </c>
      <c r="G3191" s="3" t="s">
        <v>37</v>
      </c>
      <c r="H3191" s="3" t="s">
        <v>4315</v>
      </c>
      <c r="I3191" s="3" t="s">
        <v>4358</v>
      </c>
      <c r="J3191" s="3">
        <v>109.64190000000001</v>
      </c>
      <c r="K3191" s="3">
        <v>10727154</v>
      </c>
      <c r="L3191" s="3" t="s">
        <v>356</v>
      </c>
      <c r="M3191" s="3">
        <v>7</v>
      </c>
      <c r="N3191" s="3" t="s">
        <v>8756</v>
      </c>
      <c r="O3191" s="3" t="s">
        <v>8754</v>
      </c>
      <c r="P3191" s="3" t="s">
        <v>541</v>
      </c>
      <c r="Q3191" s="3" t="s">
        <v>9545</v>
      </c>
      <c r="R3191" s="5" t="s">
        <v>24818</v>
      </c>
      <c r="S3191" s="3" t="s">
        <v>4315</v>
      </c>
      <c r="T3191" s="3" t="s">
        <v>37</v>
      </c>
      <c r="V3191" s="3">
        <v>127</v>
      </c>
      <c r="W3191" s="3">
        <v>0</v>
      </c>
      <c r="X3191" s="3">
        <v>127</v>
      </c>
      <c r="Y3191" s="3">
        <v>3189</v>
      </c>
      <c r="Z3191" s="3" t="s">
        <v>356</v>
      </c>
      <c r="AA3191" s="3">
        <v>17</v>
      </c>
      <c r="AB3191" s="3">
        <v>13</v>
      </c>
      <c r="AC3191" s="3">
        <v>10727154</v>
      </c>
      <c r="AD3191" s="3">
        <v>5116893</v>
      </c>
      <c r="AF3191" s="3">
        <v>18</v>
      </c>
      <c r="AG3191" s="3">
        <v>247</v>
      </c>
    </row>
    <row r="3192" spans="1:33" ht="15.75" customHeight="1" x14ac:dyDescent="0.15">
      <c r="A3192" s="3">
        <v>24965</v>
      </c>
      <c r="B3192" s="3">
        <v>3190</v>
      </c>
      <c r="C3192" s="3">
        <v>38</v>
      </c>
      <c r="D3192" s="3" t="s">
        <v>8767</v>
      </c>
      <c r="E3192" s="3" t="s">
        <v>8766</v>
      </c>
      <c r="F3192" s="3" t="s">
        <v>210</v>
      </c>
      <c r="G3192" s="3" t="s">
        <v>114</v>
      </c>
      <c r="H3192" s="3" t="s">
        <v>116</v>
      </c>
      <c r="I3192" s="3" t="s">
        <v>116</v>
      </c>
      <c r="J3192" s="3">
        <v>109.5894</v>
      </c>
      <c r="K3192" s="3">
        <v>3664593</v>
      </c>
      <c r="L3192" s="3" t="s">
        <v>71</v>
      </c>
      <c r="M3192" s="3">
        <v>0</v>
      </c>
      <c r="N3192" s="3" t="s">
        <v>8767</v>
      </c>
      <c r="O3192" s="3" t="s">
        <v>8766</v>
      </c>
      <c r="P3192" s="3" t="s">
        <v>1000</v>
      </c>
      <c r="Q3192" s="3" t="s">
        <v>20911</v>
      </c>
      <c r="R3192" s="5" t="s">
        <v>24819</v>
      </c>
      <c r="S3192" s="3" t="s">
        <v>116</v>
      </c>
      <c r="T3192" s="3" t="s">
        <v>114</v>
      </c>
      <c r="V3192" s="3">
        <v>66</v>
      </c>
      <c r="W3192" s="3">
        <v>58</v>
      </c>
      <c r="X3192" s="3">
        <v>127</v>
      </c>
      <c r="Y3192" s="3">
        <v>3190</v>
      </c>
      <c r="Z3192" s="3" t="s">
        <v>71</v>
      </c>
      <c r="AA3192" s="3">
        <v>38</v>
      </c>
      <c r="AB3192" s="3">
        <v>17</v>
      </c>
      <c r="AC3192" s="3">
        <v>3664593</v>
      </c>
      <c r="AD3192" s="3">
        <v>1748463</v>
      </c>
      <c r="AE3192" s="3" t="s">
        <v>116</v>
      </c>
      <c r="AF3192" s="3">
        <v>5</v>
      </c>
      <c r="AG3192" s="3">
        <v>46</v>
      </c>
    </row>
    <row r="3193" spans="1:33" ht="15.75" customHeight="1" x14ac:dyDescent="0.15">
      <c r="A3193" s="3">
        <v>19991</v>
      </c>
      <c r="B3193" s="3">
        <v>3191</v>
      </c>
      <c r="C3193" s="3">
        <v>22</v>
      </c>
      <c r="D3193" s="3" t="s">
        <v>8778</v>
      </c>
      <c r="E3193" s="3" t="s">
        <v>8776</v>
      </c>
      <c r="F3193" s="3" t="s">
        <v>269</v>
      </c>
      <c r="G3193" s="3" t="s">
        <v>133</v>
      </c>
      <c r="H3193" s="3" t="s">
        <v>1963</v>
      </c>
      <c r="I3193" s="3" t="s">
        <v>1963</v>
      </c>
      <c r="J3193" s="3">
        <v>109.4563</v>
      </c>
      <c r="K3193" s="3">
        <v>8328943</v>
      </c>
      <c r="L3193" s="3" t="s">
        <v>340</v>
      </c>
      <c r="M3193" s="3">
        <v>3</v>
      </c>
      <c r="N3193" s="3" t="s">
        <v>8778</v>
      </c>
      <c r="O3193" s="3" t="s">
        <v>8776</v>
      </c>
      <c r="P3193" s="3" t="s">
        <v>835</v>
      </c>
      <c r="Q3193" s="3" t="s">
        <v>20913</v>
      </c>
      <c r="R3193" s="5" t="s">
        <v>24820</v>
      </c>
      <c r="S3193" s="3" t="s">
        <v>1963</v>
      </c>
      <c r="T3193" s="3" t="s">
        <v>133</v>
      </c>
      <c r="V3193" s="3">
        <v>94</v>
      </c>
      <c r="W3193" s="3">
        <v>33</v>
      </c>
      <c r="X3193" s="3">
        <v>73</v>
      </c>
      <c r="Y3193" s="3">
        <v>3191</v>
      </c>
      <c r="Z3193" s="3" t="s">
        <v>340</v>
      </c>
      <c r="AA3193" s="3">
        <v>22</v>
      </c>
      <c r="AB3193" s="3">
        <v>15</v>
      </c>
      <c r="AC3193" s="3">
        <v>8328943</v>
      </c>
      <c r="AD3193" s="3">
        <v>3976459</v>
      </c>
      <c r="AE3193" s="3" t="s">
        <v>1963</v>
      </c>
      <c r="AF3193" s="3">
        <v>6</v>
      </c>
      <c r="AG3193" s="3">
        <v>43</v>
      </c>
    </row>
    <row r="3194" spans="1:33" ht="15.75" customHeight="1" x14ac:dyDescent="0.15">
      <c r="A3194" s="3">
        <v>24303</v>
      </c>
      <c r="B3194" s="3">
        <v>3192</v>
      </c>
      <c r="C3194" s="3">
        <v>100</v>
      </c>
      <c r="D3194" s="3" t="s">
        <v>8786</v>
      </c>
      <c r="E3194" s="3" t="s">
        <v>8784</v>
      </c>
      <c r="F3194" s="3" t="s">
        <v>36</v>
      </c>
      <c r="G3194" s="3" t="s">
        <v>37</v>
      </c>
      <c r="H3194" s="3" t="s">
        <v>817</v>
      </c>
      <c r="I3194" s="3" t="s">
        <v>817</v>
      </c>
      <c r="J3194" s="3">
        <v>109.4502</v>
      </c>
      <c r="K3194" s="3">
        <v>26707000</v>
      </c>
      <c r="L3194" s="3" t="s">
        <v>221</v>
      </c>
      <c r="M3194" s="3">
        <v>1</v>
      </c>
      <c r="N3194" s="3" t="s">
        <v>8786</v>
      </c>
      <c r="O3194" s="3" t="s">
        <v>8784</v>
      </c>
      <c r="P3194" s="3" t="s">
        <v>541</v>
      </c>
      <c r="Q3194" s="3" t="s">
        <v>10876</v>
      </c>
      <c r="R3194" s="5" t="s">
        <v>24821</v>
      </c>
      <c r="S3194" s="3" t="s">
        <v>817</v>
      </c>
      <c r="T3194" s="3" t="s">
        <v>37</v>
      </c>
      <c r="V3194" s="3">
        <v>127</v>
      </c>
      <c r="W3194" s="3">
        <v>77</v>
      </c>
      <c r="X3194" s="3">
        <v>127</v>
      </c>
      <c r="Y3194" s="3">
        <v>3192</v>
      </c>
      <c r="Z3194" s="3" t="s">
        <v>221</v>
      </c>
      <c r="AA3194" s="3">
        <v>100</v>
      </c>
      <c r="AB3194" s="3">
        <v>45</v>
      </c>
      <c r="AC3194" s="3">
        <v>26707000</v>
      </c>
      <c r="AD3194" s="3">
        <v>12751000</v>
      </c>
      <c r="AE3194" s="3" t="s">
        <v>817</v>
      </c>
      <c r="AF3194" s="3">
        <v>2</v>
      </c>
      <c r="AG3194" s="3">
        <v>11</v>
      </c>
    </row>
    <row r="3195" spans="1:33" ht="15.75" customHeight="1" x14ac:dyDescent="0.15">
      <c r="A3195" s="3">
        <v>18438</v>
      </c>
      <c r="B3195" s="3">
        <v>3193</v>
      </c>
      <c r="C3195" s="3">
        <v>201</v>
      </c>
      <c r="D3195" s="3" t="s">
        <v>5038</v>
      </c>
      <c r="E3195" s="3" t="s">
        <v>8800</v>
      </c>
      <c r="F3195" s="3" t="s">
        <v>36</v>
      </c>
      <c r="G3195" s="3" t="s">
        <v>37</v>
      </c>
      <c r="H3195" s="3" t="s">
        <v>1629</v>
      </c>
      <c r="I3195" s="3" t="s">
        <v>69</v>
      </c>
      <c r="J3195" s="3">
        <v>109.3661</v>
      </c>
      <c r="K3195" s="3">
        <v>40189817</v>
      </c>
      <c r="L3195" s="3" t="s">
        <v>641</v>
      </c>
      <c r="M3195" s="3">
        <v>4</v>
      </c>
      <c r="N3195" s="3" t="s">
        <v>5038</v>
      </c>
      <c r="O3195" s="3" t="s">
        <v>8800</v>
      </c>
      <c r="P3195" s="3" t="s">
        <v>381</v>
      </c>
      <c r="Q3195" s="3" t="s">
        <v>5042</v>
      </c>
      <c r="R3195" s="5" t="s">
        <v>24822</v>
      </c>
      <c r="S3195" s="3" t="s">
        <v>1629</v>
      </c>
      <c r="T3195" s="3" t="s">
        <v>37</v>
      </c>
      <c r="V3195" s="3">
        <v>127</v>
      </c>
      <c r="W3195" s="3">
        <v>37</v>
      </c>
      <c r="X3195" s="3">
        <v>27</v>
      </c>
      <c r="Y3195" s="3">
        <v>3193</v>
      </c>
      <c r="Z3195" s="3" t="s">
        <v>641</v>
      </c>
      <c r="AA3195" s="3">
        <v>201</v>
      </c>
      <c r="AB3195" s="3">
        <v>90</v>
      </c>
      <c r="AC3195" s="3">
        <v>40189817</v>
      </c>
      <c r="AD3195" s="3">
        <v>19195948</v>
      </c>
      <c r="AE3195" s="3" t="s">
        <v>69</v>
      </c>
      <c r="AF3195" s="3">
        <v>23</v>
      </c>
      <c r="AG3195" s="3">
        <v>20</v>
      </c>
    </row>
    <row r="3196" spans="1:33" ht="15.75" customHeight="1" x14ac:dyDescent="0.15">
      <c r="A3196" s="3">
        <v>22380</v>
      </c>
      <c r="B3196" s="3">
        <v>3194</v>
      </c>
      <c r="C3196" s="3">
        <v>61</v>
      </c>
      <c r="D3196" s="3" t="s">
        <v>8815</v>
      </c>
      <c r="E3196" s="3" t="s">
        <v>8810</v>
      </c>
      <c r="F3196" s="3" t="s">
        <v>164</v>
      </c>
      <c r="G3196" s="3" t="s">
        <v>92</v>
      </c>
      <c r="H3196" s="3" t="s">
        <v>126</v>
      </c>
      <c r="I3196" s="3" t="s">
        <v>7602</v>
      </c>
      <c r="J3196" s="3">
        <v>109.3292</v>
      </c>
      <c r="K3196" s="3">
        <v>10703000</v>
      </c>
      <c r="L3196" s="3" t="s">
        <v>162</v>
      </c>
      <c r="M3196" s="3">
        <v>2</v>
      </c>
      <c r="N3196" s="3" t="s">
        <v>8815</v>
      </c>
      <c r="O3196" s="3" t="s">
        <v>8810</v>
      </c>
      <c r="P3196" s="3" t="s">
        <v>541</v>
      </c>
      <c r="Q3196" s="3" t="s">
        <v>20917</v>
      </c>
      <c r="R3196" s="5" t="s">
        <v>24823</v>
      </c>
      <c r="S3196" s="3" t="s">
        <v>126</v>
      </c>
      <c r="T3196" s="3" t="s">
        <v>92</v>
      </c>
      <c r="V3196" s="3">
        <v>11</v>
      </c>
      <c r="W3196" s="3">
        <v>0</v>
      </c>
      <c r="X3196" s="3">
        <v>127</v>
      </c>
      <c r="Y3196" s="3">
        <v>3194</v>
      </c>
      <c r="Z3196" s="3" t="s">
        <v>162</v>
      </c>
      <c r="AA3196" s="3">
        <v>61</v>
      </c>
      <c r="AB3196" s="3">
        <v>40</v>
      </c>
      <c r="AC3196" s="3">
        <v>10703000</v>
      </c>
      <c r="AD3196" s="3">
        <v>5113000</v>
      </c>
      <c r="AF3196" s="3">
        <v>8</v>
      </c>
      <c r="AG3196" s="3">
        <v>98</v>
      </c>
    </row>
    <row r="3197" spans="1:33" ht="15.75" customHeight="1" x14ac:dyDescent="0.15">
      <c r="A3197" s="3">
        <v>2948</v>
      </c>
      <c r="B3197" s="3">
        <v>3195</v>
      </c>
      <c r="C3197" s="3">
        <v>60</v>
      </c>
      <c r="D3197" s="3" t="s">
        <v>8827</v>
      </c>
      <c r="E3197" s="3" t="s">
        <v>8822</v>
      </c>
      <c r="F3197" s="3" t="s">
        <v>1438</v>
      </c>
      <c r="G3197" s="3" t="s">
        <v>495</v>
      </c>
      <c r="H3197" s="3" t="s">
        <v>15127</v>
      </c>
      <c r="I3197" s="3" t="s">
        <v>2682</v>
      </c>
      <c r="J3197" s="3">
        <v>109.274</v>
      </c>
      <c r="K3197" s="3">
        <v>9441352</v>
      </c>
      <c r="L3197" s="3" t="s">
        <v>478</v>
      </c>
      <c r="M3197" s="3">
        <v>7</v>
      </c>
      <c r="N3197" s="3" t="s">
        <v>8827</v>
      </c>
      <c r="O3197" s="3" t="s">
        <v>8822</v>
      </c>
      <c r="P3197" s="3" t="s">
        <v>381</v>
      </c>
      <c r="Q3197" s="3" t="s">
        <v>20920</v>
      </c>
      <c r="R3197" s="5" t="s">
        <v>24824</v>
      </c>
      <c r="S3197" s="3" t="s">
        <v>15127</v>
      </c>
      <c r="T3197" s="3" t="s">
        <v>495</v>
      </c>
      <c r="V3197" s="3">
        <v>91</v>
      </c>
      <c r="W3197" s="3">
        <v>28</v>
      </c>
      <c r="X3197" s="3">
        <v>99</v>
      </c>
      <c r="Y3197" s="3">
        <v>3195</v>
      </c>
      <c r="Z3197" s="3" t="s">
        <v>478</v>
      </c>
      <c r="AA3197" s="3">
        <v>60</v>
      </c>
      <c r="AB3197" s="3">
        <v>17</v>
      </c>
      <c r="AC3197" s="3">
        <v>9441352</v>
      </c>
      <c r="AD3197" s="3">
        <v>4511479</v>
      </c>
      <c r="AE3197" s="3" t="s">
        <v>2682</v>
      </c>
      <c r="AF3197" s="3">
        <v>15</v>
      </c>
      <c r="AG3197" s="3">
        <v>79</v>
      </c>
    </row>
    <row r="3198" spans="1:33" ht="15.75" customHeight="1" x14ac:dyDescent="0.15">
      <c r="A3198" s="3">
        <v>21928</v>
      </c>
      <c r="B3198" s="3">
        <v>3196</v>
      </c>
      <c r="C3198" s="3">
        <v>102</v>
      </c>
      <c r="D3198" s="3" t="s">
        <v>8838</v>
      </c>
      <c r="E3198" s="3" t="s">
        <v>8837</v>
      </c>
      <c r="F3198" s="3" t="s">
        <v>36</v>
      </c>
      <c r="G3198" s="3" t="s">
        <v>37</v>
      </c>
      <c r="H3198" s="3" t="s">
        <v>4498</v>
      </c>
      <c r="I3198" s="3" t="s">
        <v>817</v>
      </c>
      <c r="J3198" s="3">
        <v>109.1399</v>
      </c>
      <c r="K3198" s="3">
        <v>18069418</v>
      </c>
      <c r="L3198" s="3" t="s">
        <v>71</v>
      </c>
      <c r="M3198" s="3">
        <v>2</v>
      </c>
      <c r="N3198" s="3" t="s">
        <v>8838</v>
      </c>
      <c r="O3198" s="3" t="s">
        <v>8837</v>
      </c>
      <c r="P3198" s="3" t="s">
        <v>1063</v>
      </c>
      <c r="Q3198" s="3" t="s">
        <v>10264</v>
      </c>
      <c r="R3198" s="5" t="s">
        <v>24825</v>
      </c>
      <c r="S3198" s="3" t="s">
        <v>4498</v>
      </c>
      <c r="T3198" s="3" t="s">
        <v>37</v>
      </c>
      <c r="V3198" s="3">
        <v>127</v>
      </c>
      <c r="W3198" s="3">
        <v>78</v>
      </c>
      <c r="X3198" s="3">
        <v>127</v>
      </c>
      <c r="Y3198" s="3">
        <v>3196</v>
      </c>
      <c r="Z3198" s="3" t="s">
        <v>71</v>
      </c>
      <c r="AA3198" s="3">
        <v>102</v>
      </c>
      <c r="AB3198" s="3">
        <v>38</v>
      </c>
      <c r="AC3198" s="3">
        <v>18069418</v>
      </c>
      <c r="AD3198" s="3">
        <v>8639872</v>
      </c>
      <c r="AE3198" s="3" t="s">
        <v>817</v>
      </c>
      <c r="AF3198" s="3">
        <v>5</v>
      </c>
      <c r="AG3198" s="3">
        <v>11</v>
      </c>
    </row>
    <row r="3199" spans="1:33" ht="15.75" customHeight="1" x14ac:dyDescent="0.15">
      <c r="A3199" s="3">
        <v>22431</v>
      </c>
      <c r="B3199" s="3">
        <v>3197</v>
      </c>
      <c r="C3199" s="3">
        <v>14</v>
      </c>
      <c r="D3199" s="3" t="s">
        <v>8847</v>
      </c>
      <c r="E3199" s="3" t="s">
        <v>8846</v>
      </c>
      <c r="F3199" s="3" t="s">
        <v>331</v>
      </c>
      <c r="G3199" s="3" t="s">
        <v>167</v>
      </c>
      <c r="H3199" s="3" t="s">
        <v>9746</v>
      </c>
      <c r="I3199" s="3" t="s">
        <v>182</v>
      </c>
      <c r="J3199" s="3">
        <v>109.1407</v>
      </c>
      <c r="K3199" s="3">
        <v>3836526</v>
      </c>
      <c r="L3199" s="3" t="s">
        <v>356</v>
      </c>
      <c r="M3199" s="3">
        <v>1</v>
      </c>
      <c r="N3199" s="3" t="s">
        <v>8847</v>
      </c>
      <c r="O3199" s="3" t="s">
        <v>8846</v>
      </c>
      <c r="P3199" s="3" t="s">
        <v>787</v>
      </c>
      <c r="Q3199" s="3" t="s">
        <v>20923</v>
      </c>
      <c r="R3199" s="5" t="s">
        <v>24826</v>
      </c>
      <c r="S3199" s="3" t="s">
        <v>9746</v>
      </c>
      <c r="T3199" s="3" t="s">
        <v>167</v>
      </c>
      <c r="V3199" s="3">
        <v>127</v>
      </c>
      <c r="W3199" s="3">
        <v>0</v>
      </c>
      <c r="X3199" s="3">
        <v>127</v>
      </c>
      <c r="Y3199" s="3">
        <v>3197</v>
      </c>
      <c r="Z3199" s="3" t="s">
        <v>356</v>
      </c>
      <c r="AA3199" s="3">
        <v>14</v>
      </c>
      <c r="AB3199" s="3">
        <v>10</v>
      </c>
      <c r="AC3199" s="3">
        <v>3836526</v>
      </c>
      <c r="AD3199" s="3">
        <v>1834423</v>
      </c>
      <c r="AF3199" s="3">
        <v>18</v>
      </c>
      <c r="AG3199" s="3">
        <v>576</v>
      </c>
    </row>
    <row r="3200" spans="1:33" ht="15.75" customHeight="1" x14ac:dyDescent="0.15">
      <c r="A3200" s="3">
        <v>25223</v>
      </c>
      <c r="B3200" s="3">
        <v>3198</v>
      </c>
      <c r="C3200" s="3">
        <v>315</v>
      </c>
      <c r="D3200" s="3" t="s">
        <v>8856</v>
      </c>
      <c r="E3200" s="3" t="s">
        <v>8854</v>
      </c>
      <c r="F3200" s="3" t="s">
        <v>1009</v>
      </c>
      <c r="G3200" s="3" t="s">
        <v>403</v>
      </c>
      <c r="H3200" s="3" t="s">
        <v>10145</v>
      </c>
      <c r="I3200" s="3" t="s">
        <v>203</v>
      </c>
      <c r="J3200" s="3">
        <v>109.0702</v>
      </c>
      <c r="K3200" s="3">
        <v>282599176</v>
      </c>
      <c r="L3200" s="3" t="s">
        <v>59</v>
      </c>
      <c r="M3200" s="3">
        <v>0</v>
      </c>
      <c r="N3200" s="3" t="s">
        <v>8856</v>
      </c>
      <c r="O3200" s="3" t="s">
        <v>8854</v>
      </c>
      <c r="P3200" s="8">
        <v>35065</v>
      </c>
      <c r="Q3200" s="3" t="s">
        <v>20925</v>
      </c>
      <c r="R3200" s="5" t="s">
        <v>24827</v>
      </c>
      <c r="S3200" s="3" t="s">
        <v>10145</v>
      </c>
      <c r="T3200" s="3" t="s">
        <v>403</v>
      </c>
      <c r="V3200" s="3">
        <v>101</v>
      </c>
      <c r="W3200" s="3">
        <v>127</v>
      </c>
      <c r="X3200" s="3">
        <v>127</v>
      </c>
      <c r="Y3200" s="3">
        <v>3198</v>
      </c>
      <c r="Z3200" s="3" t="s">
        <v>59</v>
      </c>
      <c r="AA3200" s="3">
        <v>315</v>
      </c>
      <c r="AB3200" s="3">
        <v>120</v>
      </c>
      <c r="AC3200" s="3">
        <v>282599176</v>
      </c>
      <c r="AD3200" s="3">
        <v>135169488</v>
      </c>
      <c r="AE3200" s="3" t="s">
        <v>203</v>
      </c>
      <c r="AF3200" s="3">
        <v>17</v>
      </c>
      <c r="AG3200" s="3">
        <v>9</v>
      </c>
    </row>
    <row r="3201" spans="1:33" ht="15.75" customHeight="1" x14ac:dyDescent="0.15">
      <c r="A3201" s="3">
        <v>17782</v>
      </c>
      <c r="B3201" s="3">
        <v>3199</v>
      </c>
      <c r="C3201" s="3">
        <v>48</v>
      </c>
      <c r="D3201" s="3" t="s">
        <v>8867</v>
      </c>
      <c r="E3201" s="3" t="s">
        <v>8865</v>
      </c>
      <c r="F3201" s="3" t="s">
        <v>1620</v>
      </c>
      <c r="G3201" s="3" t="s">
        <v>412</v>
      </c>
      <c r="H3201" s="3" t="s">
        <v>15134</v>
      </c>
      <c r="I3201" s="15"/>
      <c r="J3201" s="3">
        <v>109.051</v>
      </c>
      <c r="K3201" s="3">
        <v>7170974</v>
      </c>
      <c r="L3201" s="3" t="s">
        <v>478</v>
      </c>
      <c r="M3201" s="3">
        <v>4</v>
      </c>
      <c r="N3201" s="3" t="s">
        <v>8867</v>
      </c>
      <c r="O3201" s="3" t="s">
        <v>8865</v>
      </c>
      <c r="P3201" s="3" t="s">
        <v>835</v>
      </c>
      <c r="Q3201" s="3" t="s">
        <v>20927</v>
      </c>
      <c r="R3201" s="5" t="s">
        <v>24828</v>
      </c>
      <c r="S3201" s="3" t="s">
        <v>15134</v>
      </c>
      <c r="T3201" s="3" t="s">
        <v>412</v>
      </c>
      <c r="V3201" s="3">
        <v>127</v>
      </c>
      <c r="W3201" s="3">
        <v>0</v>
      </c>
      <c r="X3201" s="3">
        <v>100</v>
      </c>
      <c r="Y3201" s="3">
        <v>3199</v>
      </c>
      <c r="Z3201" s="3" t="s">
        <v>478</v>
      </c>
      <c r="AA3201" s="3">
        <v>48</v>
      </c>
      <c r="AB3201" s="3">
        <v>27</v>
      </c>
      <c r="AC3201" s="3">
        <v>7170974</v>
      </c>
      <c r="AD3201" s="3">
        <v>3430251</v>
      </c>
      <c r="AF3201" s="3">
        <v>15</v>
      </c>
      <c r="AG3201" s="3">
        <v>373</v>
      </c>
    </row>
    <row r="3202" spans="1:33" ht="15.75" customHeight="1" x14ac:dyDescent="0.15">
      <c r="A3202" s="3">
        <v>25185</v>
      </c>
      <c r="B3202" s="3">
        <v>3200</v>
      </c>
      <c r="C3202" s="3">
        <v>27</v>
      </c>
      <c r="D3202" s="3" t="s">
        <v>8875</v>
      </c>
      <c r="E3202" s="3" t="s">
        <v>8873</v>
      </c>
      <c r="F3202" s="3" t="s">
        <v>6728</v>
      </c>
      <c r="G3202" s="3" t="s">
        <v>803</v>
      </c>
      <c r="H3202" s="3" t="s">
        <v>7662</v>
      </c>
      <c r="I3202" s="3" t="s">
        <v>8005</v>
      </c>
      <c r="J3202" s="3">
        <v>109.0234</v>
      </c>
      <c r="K3202" s="3">
        <v>3669750</v>
      </c>
      <c r="L3202" s="3" t="s">
        <v>335</v>
      </c>
      <c r="M3202" s="3">
        <v>0</v>
      </c>
      <c r="N3202" s="3" t="s">
        <v>8875</v>
      </c>
      <c r="O3202" s="3" t="s">
        <v>8873</v>
      </c>
      <c r="P3202" s="8">
        <v>37257</v>
      </c>
      <c r="Q3202" s="3" t="s">
        <v>20929</v>
      </c>
      <c r="R3202" s="5" t="s">
        <v>24829</v>
      </c>
      <c r="S3202" s="3" t="s">
        <v>7662</v>
      </c>
      <c r="T3202" s="3" t="s">
        <v>803</v>
      </c>
      <c r="V3202" s="3">
        <v>16</v>
      </c>
      <c r="W3202" s="3">
        <v>0</v>
      </c>
      <c r="X3202" s="3">
        <v>110</v>
      </c>
      <c r="Y3202" s="3">
        <v>3200</v>
      </c>
      <c r="Z3202" s="3" t="s">
        <v>335</v>
      </c>
      <c r="AA3202" s="3">
        <v>27</v>
      </c>
      <c r="AB3202" s="3">
        <v>11</v>
      </c>
      <c r="AC3202" s="3">
        <v>3669750</v>
      </c>
      <c r="AD3202" s="3">
        <v>1755665</v>
      </c>
      <c r="AF3202" s="3">
        <v>21</v>
      </c>
      <c r="AG3202" s="3">
        <v>97</v>
      </c>
    </row>
    <row r="3203" spans="1:33" ht="15.75" customHeight="1" x14ac:dyDescent="0.15">
      <c r="A3203" s="3">
        <v>26165</v>
      </c>
      <c r="B3203" s="3">
        <v>3201</v>
      </c>
      <c r="C3203" s="3">
        <v>24</v>
      </c>
      <c r="D3203" s="3" t="s">
        <v>8882</v>
      </c>
      <c r="E3203" s="3" t="s">
        <v>8881</v>
      </c>
      <c r="F3203" s="3" t="s">
        <v>5770</v>
      </c>
      <c r="G3203" s="3" t="s">
        <v>881</v>
      </c>
      <c r="H3203" s="3" t="s">
        <v>5419</v>
      </c>
      <c r="I3203" s="3" t="s">
        <v>20933</v>
      </c>
      <c r="J3203" s="3">
        <v>108.7988</v>
      </c>
      <c r="K3203" s="3">
        <v>6169321</v>
      </c>
      <c r="L3203" s="3" t="s">
        <v>221</v>
      </c>
      <c r="M3203" s="3">
        <v>0</v>
      </c>
      <c r="N3203" s="3" t="s">
        <v>8882</v>
      </c>
      <c r="O3203" s="3" t="s">
        <v>8881</v>
      </c>
      <c r="P3203" s="8">
        <v>33239</v>
      </c>
      <c r="Q3203" s="3" t="s">
        <v>20931</v>
      </c>
      <c r="R3203" s="5" t="s">
        <v>24830</v>
      </c>
      <c r="S3203" s="3" t="s">
        <v>5419</v>
      </c>
      <c r="T3203" s="3" t="s">
        <v>881</v>
      </c>
      <c r="V3203" s="3">
        <v>8</v>
      </c>
      <c r="W3203" s="3">
        <v>0</v>
      </c>
      <c r="X3203" s="3">
        <v>127</v>
      </c>
      <c r="Y3203" s="3">
        <v>3201</v>
      </c>
      <c r="Z3203" s="3" t="s">
        <v>221</v>
      </c>
      <c r="AA3203" s="3">
        <v>24</v>
      </c>
      <c r="AB3203" s="3">
        <v>18</v>
      </c>
      <c r="AC3203" s="3">
        <v>6169321</v>
      </c>
      <c r="AD3203" s="3">
        <v>2954672</v>
      </c>
      <c r="AF3203" s="3">
        <v>2</v>
      </c>
      <c r="AG3203" s="3">
        <v>627</v>
      </c>
    </row>
    <row r="3204" spans="1:33" ht="15.75" customHeight="1" x14ac:dyDescent="0.15">
      <c r="A3204" s="3">
        <v>22242</v>
      </c>
      <c r="B3204" s="3">
        <v>3202</v>
      </c>
      <c r="C3204" s="3">
        <v>16</v>
      </c>
      <c r="D3204" s="3" t="s">
        <v>8893</v>
      </c>
      <c r="E3204" s="3" t="s">
        <v>8892</v>
      </c>
      <c r="F3204" s="3" t="s">
        <v>1620</v>
      </c>
      <c r="G3204" s="3" t="s">
        <v>412</v>
      </c>
      <c r="H3204" s="3" t="s">
        <v>2736</v>
      </c>
      <c r="I3204" s="3" t="s">
        <v>742</v>
      </c>
      <c r="J3204" s="3">
        <v>108.7739</v>
      </c>
      <c r="K3204" s="3">
        <v>19059000</v>
      </c>
      <c r="L3204" s="3" t="s">
        <v>335</v>
      </c>
      <c r="M3204" s="3">
        <v>2</v>
      </c>
      <c r="N3204" s="3" t="s">
        <v>8893</v>
      </c>
      <c r="O3204" s="3" t="s">
        <v>8892</v>
      </c>
      <c r="P3204" s="3" t="s">
        <v>541</v>
      </c>
      <c r="Q3204" s="3" t="s">
        <v>20935</v>
      </c>
      <c r="R3204" s="5" t="s">
        <v>24831</v>
      </c>
      <c r="S3204" s="3" t="s">
        <v>2736</v>
      </c>
      <c r="T3204" s="3" t="s">
        <v>412</v>
      </c>
      <c r="V3204" s="3">
        <v>127</v>
      </c>
      <c r="W3204" s="3">
        <v>127</v>
      </c>
      <c r="X3204" s="3">
        <v>111</v>
      </c>
      <c r="Y3204" s="3">
        <v>3202</v>
      </c>
      <c r="Z3204" s="3" t="s">
        <v>335</v>
      </c>
      <c r="AA3204" s="3">
        <v>16</v>
      </c>
      <c r="AB3204" s="3">
        <v>8</v>
      </c>
      <c r="AC3204" s="3">
        <v>19059000</v>
      </c>
      <c r="AD3204" s="3">
        <v>9129014</v>
      </c>
      <c r="AE3204" s="3" t="s">
        <v>742</v>
      </c>
      <c r="AF3204" s="3">
        <v>21</v>
      </c>
      <c r="AG3204" s="3">
        <v>17</v>
      </c>
    </row>
    <row r="3205" spans="1:33" ht="15.75" customHeight="1" x14ac:dyDescent="0.15">
      <c r="A3205" s="3">
        <v>1083</v>
      </c>
      <c r="B3205" s="3">
        <v>3203</v>
      </c>
      <c r="C3205" s="3">
        <v>180</v>
      </c>
      <c r="D3205" s="3" t="s">
        <v>8902</v>
      </c>
      <c r="E3205" s="3" t="s">
        <v>8900</v>
      </c>
      <c r="F3205" s="3" t="s">
        <v>475</v>
      </c>
      <c r="G3205" s="3" t="s">
        <v>277</v>
      </c>
      <c r="H3205" s="3" t="s">
        <v>9789</v>
      </c>
      <c r="I3205" s="3" t="s">
        <v>9646</v>
      </c>
      <c r="J3205" s="3">
        <v>108.7255</v>
      </c>
      <c r="K3205" s="3">
        <v>28873000</v>
      </c>
      <c r="L3205" s="3" t="s">
        <v>101</v>
      </c>
      <c r="M3205" s="3">
        <v>7</v>
      </c>
      <c r="N3205" s="3" t="s">
        <v>8902</v>
      </c>
      <c r="O3205" s="3" t="s">
        <v>8900</v>
      </c>
      <c r="P3205" s="3" t="s">
        <v>104</v>
      </c>
      <c r="Q3205" s="3" t="s">
        <v>9786</v>
      </c>
      <c r="R3205" s="5" t="s">
        <v>24832</v>
      </c>
      <c r="S3205" s="3" t="s">
        <v>9789</v>
      </c>
      <c r="T3205" s="3" t="s">
        <v>277</v>
      </c>
      <c r="V3205" s="3">
        <v>127</v>
      </c>
      <c r="W3205" s="3">
        <v>0</v>
      </c>
      <c r="X3205" s="3">
        <v>127</v>
      </c>
      <c r="Y3205" s="3">
        <v>3203</v>
      </c>
      <c r="Z3205" s="3" t="s">
        <v>101</v>
      </c>
      <c r="AA3205" s="3">
        <v>180</v>
      </c>
      <c r="AB3205" s="3">
        <v>85</v>
      </c>
      <c r="AC3205" s="3">
        <v>28873000</v>
      </c>
      <c r="AD3205" s="3">
        <v>13833000</v>
      </c>
      <c r="AF3205" s="3">
        <v>10</v>
      </c>
      <c r="AG3205" s="3">
        <v>146</v>
      </c>
    </row>
    <row r="3206" spans="1:33" ht="15.75" customHeight="1" x14ac:dyDescent="0.15">
      <c r="A3206" s="3">
        <v>25819</v>
      </c>
      <c r="B3206" s="3">
        <v>3204</v>
      </c>
      <c r="C3206" s="3">
        <v>286</v>
      </c>
      <c r="D3206" s="3" t="s">
        <v>8910</v>
      </c>
      <c r="E3206" s="3" t="s">
        <v>8909</v>
      </c>
      <c r="F3206" s="3" t="s">
        <v>1009</v>
      </c>
      <c r="G3206" s="3" t="s">
        <v>403</v>
      </c>
      <c r="H3206" s="3" t="s">
        <v>8924</v>
      </c>
      <c r="I3206" s="3" t="s">
        <v>203</v>
      </c>
      <c r="J3206" s="3">
        <v>108.6703</v>
      </c>
      <c r="K3206" s="3">
        <v>443457224</v>
      </c>
      <c r="L3206" s="3" t="s">
        <v>398</v>
      </c>
      <c r="M3206" s="3">
        <v>0</v>
      </c>
      <c r="N3206" s="3" t="s">
        <v>8910</v>
      </c>
      <c r="O3206" s="3" t="s">
        <v>8909</v>
      </c>
      <c r="P3206" s="8">
        <v>39814</v>
      </c>
      <c r="Q3206" s="3" t="s">
        <v>20938</v>
      </c>
      <c r="R3206" s="5" t="s">
        <v>24833</v>
      </c>
      <c r="S3206" s="3" t="s">
        <v>8924</v>
      </c>
      <c r="T3206" s="3" t="s">
        <v>403</v>
      </c>
      <c r="V3206" s="3">
        <v>102</v>
      </c>
      <c r="W3206" s="3">
        <v>127</v>
      </c>
      <c r="X3206" s="3">
        <v>34</v>
      </c>
      <c r="Y3206" s="3">
        <v>3204</v>
      </c>
      <c r="Z3206" s="3" t="s">
        <v>398</v>
      </c>
      <c r="AA3206" s="3">
        <v>286</v>
      </c>
      <c r="AB3206" s="3">
        <v>162</v>
      </c>
      <c r="AC3206" s="3">
        <v>443457224</v>
      </c>
      <c r="AD3206" s="3">
        <v>212515700</v>
      </c>
      <c r="AE3206" s="3" t="s">
        <v>203</v>
      </c>
      <c r="AF3206" s="3">
        <v>1</v>
      </c>
      <c r="AG3206" s="3">
        <v>9</v>
      </c>
    </row>
    <row r="3207" spans="1:33" ht="15.75" customHeight="1" x14ac:dyDescent="0.15">
      <c r="A3207" s="3">
        <v>10859</v>
      </c>
      <c r="B3207" s="3">
        <v>3205</v>
      </c>
      <c r="C3207" s="3">
        <v>40</v>
      </c>
      <c r="D3207" s="3" t="s">
        <v>8918</v>
      </c>
      <c r="E3207" s="3" t="s">
        <v>8916</v>
      </c>
      <c r="F3207" s="3" t="s">
        <v>36</v>
      </c>
      <c r="G3207" s="3" t="s">
        <v>37</v>
      </c>
      <c r="H3207" s="3" t="s">
        <v>39</v>
      </c>
      <c r="I3207" s="3" t="s">
        <v>39</v>
      </c>
      <c r="J3207" s="3">
        <v>108.65770000000001</v>
      </c>
      <c r="K3207" s="3">
        <v>10447625</v>
      </c>
      <c r="L3207" s="3" t="s">
        <v>101</v>
      </c>
      <c r="M3207" s="3">
        <v>3</v>
      </c>
      <c r="N3207" s="3" t="s">
        <v>8918</v>
      </c>
      <c r="O3207" s="3" t="s">
        <v>8916</v>
      </c>
      <c r="P3207" s="3" t="s">
        <v>1350</v>
      </c>
      <c r="Q3207" s="3" t="s">
        <v>12074</v>
      </c>
      <c r="R3207" s="5" t="s">
        <v>24834</v>
      </c>
      <c r="S3207" s="3" t="s">
        <v>39</v>
      </c>
      <c r="T3207" s="3" t="s">
        <v>37</v>
      </c>
      <c r="V3207" s="3">
        <v>127</v>
      </c>
      <c r="W3207" s="3">
        <v>127</v>
      </c>
      <c r="X3207" s="3">
        <v>127</v>
      </c>
      <c r="Y3207" s="3">
        <v>3205</v>
      </c>
      <c r="Z3207" s="3" t="s">
        <v>101</v>
      </c>
      <c r="AA3207" s="3">
        <v>40</v>
      </c>
      <c r="AB3207" s="3">
        <v>17</v>
      </c>
      <c r="AC3207" s="3">
        <v>10447625</v>
      </c>
      <c r="AD3207" s="3">
        <v>5007064</v>
      </c>
      <c r="AE3207" s="3" t="s">
        <v>39</v>
      </c>
      <c r="AF3207" s="3">
        <v>10</v>
      </c>
      <c r="AG3207" s="3">
        <v>2</v>
      </c>
    </row>
    <row r="3208" spans="1:33" ht="15.75" customHeight="1" x14ac:dyDescent="0.15">
      <c r="A3208" s="3">
        <v>21546</v>
      </c>
      <c r="B3208" s="3">
        <v>3206</v>
      </c>
      <c r="C3208" s="3">
        <v>30</v>
      </c>
      <c r="D3208" s="3" t="s">
        <v>6549</v>
      </c>
      <c r="E3208" s="3" t="s">
        <v>8925</v>
      </c>
      <c r="F3208" s="3" t="s">
        <v>143</v>
      </c>
      <c r="G3208" s="3" t="s">
        <v>77</v>
      </c>
      <c r="H3208" s="3" t="s">
        <v>1086</v>
      </c>
      <c r="I3208" s="3" t="s">
        <v>79</v>
      </c>
      <c r="J3208" s="3">
        <v>108.5162</v>
      </c>
      <c r="K3208" s="3">
        <v>3993440</v>
      </c>
      <c r="L3208" s="3" t="s">
        <v>538</v>
      </c>
      <c r="M3208" s="3">
        <v>2</v>
      </c>
      <c r="N3208" s="3" t="s">
        <v>6549</v>
      </c>
      <c r="O3208" s="3" t="s">
        <v>8925</v>
      </c>
      <c r="P3208" s="3" t="s">
        <v>987</v>
      </c>
      <c r="Q3208" s="3" t="s">
        <v>6556</v>
      </c>
      <c r="R3208" s="5" t="s">
        <v>24835</v>
      </c>
      <c r="S3208" s="3" t="s">
        <v>1086</v>
      </c>
      <c r="T3208" s="3" t="s">
        <v>77</v>
      </c>
      <c r="V3208" s="3">
        <v>111</v>
      </c>
      <c r="W3208" s="3">
        <v>106</v>
      </c>
      <c r="X3208" s="3">
        <v>98</v>
      </c>
      <c r="Y3208" s="3">
        <v>3206</v>
      </c>
      <c r="Z3208" s="3" t="s">
        <v>538</v>
      </c>
      <c r="AA3208" s="3">
        <v>30</v>
      </c>
      <c r="AB3208" s="3">
        <v>13</v>
      </c>
      <c r="AC3208" s="3">
        <v>3993440</v>
      </c>
      <c r="AD3208" s="3">
        <v>1915170</v>
      </c>
      <c r="AE3208" s="3" t="s">
        <v>79</v>
      </c>
      <c r="AF3208" s="3">
        <v>3</v>
      </c>
      <c r="AG3208" s="3">
        <v>6</v>
      </c>
    </row>
    <row r="3209" spans="1:33" ht="15.75" customHeight="1" x14ac:dyDescent="0.15">
      <c r="A3209" s="3">
        <v>26416</v>
      </c>
      <c r="B3209" s="3">
        <v>3207</v>
      </c>
      <c r="C3209" s="3">
        <v>35</v>
      </c>
      <c r="D3209" s="3" t="s">
        <v>8936</v>
      </c>
      <c r="E3209" s="3" t="s">
        <v>8935</v>
      </c>
      <c r="F3209" s="3" t="s">
        <v>1438</v>
      </c>
      <c r="G3209" s="3" t="s">
        <v>495</v>
      </c>
      <c r="H3209" s="3" t="s">
        <v>5419</v>
      </c>
      <c r="I3209" s="3" t="s">
        <v>1709</v>
      </c>
      <c r="J3209" s="3">
        <v>108.49460000000001</v>
      </c>
      <c r="K3209" s="3">
        <v>8914904</v>
      </c>
      <c r="L3209" s="3" t="s">
        <v>86</v>
      </c>
      <c r="M3209" s="3">
        <v>0</v>
      </c>
      <c r="N3209" s="3" t="s">
        <v>8936</v>
      </c>
      <c r="O3209" s="3" t="s">
        <v>8935</v>
      </c>
      <c r="P3209" s="8">
        <v>38353</v>
      </c>
      <c r="Q3209" s="3" t="s">
        <v>20943</v>
      </c>
      <c r="R3209" s="5" t="s">
        <v>24836</v>
      </c>
      <c r="S3209" s="3" t="s">
        <v>5419</v>
      </c>
      <c r="T3209" s="3" t="s">
        <v>495</v>
      </c>
      <c r="V3209" s="3">
        <v>92</v>
      </c>
      <c r="W3209" s="3">
        <v>24</v>
      </c>
      <c r="X3209" s="3">
        <v>84</v>
      </c>
      <c r="Y3209" s="3">
        <v>3207</v>
      </c>
      <c r="Z3209" s="3" t="s">
        <v>86</v>
      </c>
      <c r="AA3209" s="3">
        <v>35</v>
      </c>
      <c r="AB3209" s="3">
        <v>17</v>
      </c>
      <c r="AC3209" s="3">
        <v>8914904</v>
      </c>
      <c r="AD3209" s="3">
        <v>4275845</v>
      </c>
      <c r="AE3209" s="3" t="s">
        <v>1709</v>
      </c>
      <c r="AF3209" s="3">
        <v>16</v>
      </c>
      <c r="AG3209" s="3">
        <v>19</v>
      </c>
    </row>
    <row r="3210" spans="1:33" ht="15.75" customHeight="1" x14ac:dyDescent="0.15">
      <c r="A3210" s="3">
        <v>25222</v>
      </c>
      <c r="B3210" s="3">
        <v>3208</v>
      </c>
      <c r="C3210" s="3">
        <v>4</v>
      </c>
      <c r="D3210" s="3" t="s">
        <v>8944</v>
      </c>
      <c r="E3210" s="3" t="s">
        <v>8943</v>
      </c>
      <c r="F3210" s="3" t="s">
        <v>331</v>
      </c>
      <c r="G3210" s="3" t="s">
        <v>167</v>
      </c>
      <c r="H3210" s="3" t="s">
        <v>14839</v>
      </c>
      <c r="I3210" s="3" t="s">
        <v>271</v>
      </c>
      <c r="J3210" s="3">
        <v>108.46720000000001</v>
      </c>
      <c r="K3210" s="3">
        <v>2311882</v>
      </c>
      <c r="L3210" s="3" t="s">
        <v>221</v>
      </c>
      <c r="M3210" s="3">
        <v>0</v>
      </c>
      <c r="N3210" s="3" t="s">
        <v>8944</v>
      </c>
      <c r="O3210" s="3" t="s">
        <v>8943</v>
      </c>
      <c r="P3210" s="8">
        <v>39448</v>
      </c>
      <c r="Q3210" s="3" t="s">
        <v>20945</v>
      </c>
      <c r="R3210" s="5" t="s">
        <v>24837</v>
      </c>
      <c r="S3210" s="3" t="s">
        <v>14839</v>
      </c>
      <c r="T3210" s="3" t="s">
        <v>167</v>
      </c>
      <c r="V3210" s="3">
        <v>127</v>
      </c>
      <c r="W3210" s="3">
        <v>48</v>
      </c>
      <c r="X3210" s="3">
        <v>127</v>
      </c>
      <c r="Y3210" s="3">
        <v>3208</v>
      </c>
      <c r="Z3210" s="3" t="s">
        <v>221</v>
      </c>
      <c r="AA3210" s="3">
        <v>4</v>
      </c>
      <c r="AB3210" s="3">
        <v>4</v>
      </c>
      <c r="AC3210" s="3">
        <v>2311882</v>
      </c>
      <c r="AD3210" s="3">
        <v>1108991</v>
      </c>
      <c r="AE3210" s="3" t="s">
        <v>271</v>
      </c>
      <c r="AF3210" s="3">
        <v>2</v>
      </c>
      <c r="AG3210" s="3">
        <v>7</v>
      </c>
    </row>
    <row r="3211" spans="1:33" ht="15.75" customHeight="1" x14ac:dyDescent="0.15">
      <c r="A3211" s="3">
        <v>21856</v>
      </c>
      <c r="B3211" s="3">
        <v>3209</v>
      </c>
      <c r="C3211" s="3">
        <v>5</v>
      </c>
      <c r="D3211" s="3" t="s">
        <v>8386</v>
      </c>
      <c r="E3211" s="3" t="s">
        <v>8955</v>
      </c>
      <c r="F3211" s="3" t="s">
        <v>475</v>
      </c>
      <c r="G3211" s="3" t="s">
        <v>277</v>
      </c>
      <c r="H3211" s="3" t="s">
        <v>991</v>
      </c>
      <c r="I3211" s="3" t="s">
        <v>203</v>
      </c>
      <c r="J3211" s="3">
        <v>108.4483</v>
      </c>
      <c r="K3211" s="3">
        <v>2869958</v>
      </c>
      <c r="L3211" s="3" t="s">
        <v>356</v>
      </c>
      <c r="M3211" s="3">
        <v>2</v>
      </c>
      <c r="N3211" s="3" t="s">
        <v>8386</v>
      </c>
      <c r="O3211" s="3" t="s">
        <v>8955</v>
      </c>
      <c r="P3211" s="3" t="s">
        <v>987</v>
      </c>
      <c r="Q3211" s="3" t="s">
        <v>8388</v>
      </c>
      <c r="R3211" s="5" t="s">
        <v>24838</v>
      </c>
      <c r="S3211" s="3" t="s">
        <v>991</v>
      </c>
      <c r="T3211" s="3" t="s">
        <v>277</v>
      </c>
      <c r="V3211" s="3">
        <v>127</v>
      </c>
      <c r="W3211" s="3">
        <v>127</v>
      </c>
      <c r="X3211" s="3">
        <v>127</v>
      </c>
      <c r="Y3211" s="3">
        <v>3209</v>
      </c>
      <c r="Z3211" s="3" t="s">
        <v>356</v>
      </c>
      <c r="AA3211" s="3">
        <v>5</v>
      </c>
      <c r="AB3211" s="3">
        <v>3</v>
      </c>
      <c r="AC3211" s="3">
        <v>2869958</v>
      </c>
      <c r="AD3211" s="3">
        <v>1376820</v>
      </c>
      <c r="AE3211" s="3" t="s">
        <v>203</v>
      </c>
      <c r="AF3211" s="3">
        <v>18</v>
      </c>
      <c r="AG3211" s="3">
        <v>9</v>
      </c>
    </row>
    <row r="3212" spans="1:33" ht="15.75" customHeight="1" x14ac:dyDescent="0.15">
      <c r="A3212" s="3">
        <v>25717</v>
      </c>
      <c r="B3212" s="3">
        <v>3210</v>
      </c>
      <c r="C3212" s="3">
        <v>135</v>
      </c>
      <c r="D3212" s="3" t="s">
        <v>8965</v>
      </c>
      <c r="E3212" s="3" t="s">
        <v>8964</v>
      </c>
      <c r="F3212" s="3" t="s">
        <v>1105</v>
      </c>
      <c r="G3212" s="3" t="s">
        <v>486</v>
      </c>
      <c r="H3212" s="3" t="s">
        <v>1502</v>
      </c>
      <c r="I3212" s="3" t="s">
        <v>488</v>
      </c>
      <c r="J3212" s="3">
        <v>108.3901</v>
      </c>
      <c r="K3212" s="3">
        <v>26005000</v>
      </c>
      <c r="L3212" s="3" t="s">
        <v>221</v>
      </c>
      <c r="M3212" s="3">
        <v>0</v>
      </c>
      <c r="N3212" s="3" t="s">
        <v>8965</v>
      </c>
      <c r="O3212" s="3" t="s">
        <v>8964</v>
      </c>
      <c r="P3212" s="8">
        <v>39083</v>
      </c>
      <c r="Q3212" s="3" t="s">
        <v>20948</v>
      </c>
      <c r="R3212" s="5" t="s">
        <v>24839</v>
      </c>
      <c r="S3212" s="3" t="s">
        <v>1502</v>
      </c>
      <c r="T3212" s="3" t="s">
        <v>486</v>
      </c>
      <c r="V3212" s="3">
        <v>68</v>
      </c>
      <c r="W3212" s="3">
        <v>49</v>
      </c>
      <c r="X3212" s="3">
        <v>127</v>
      </c>
      <c r="Y3212" s="3">
        <v>3210</v>
      </c>
      <c r="Z3212" s="3" t="s">
        <v>221</v>
      </c>
      <c r="AA3212" s="3">
        <v>135</v>
      </c>
      <c r="AB3212" s="3">
        <v>70</v>
      </c>
      <c r="AC3212" s="3">
        <v>26005000</v>
      </c>
      <c r="AD3212" s="3">
        <v>12479000</v>
      </c>
      <c r="AE3212" s="3" t="s">
        <v>488</v>
      </c>
      <c r="AF3212" s="3">
        <v>2</v>
      </c>
      <c r="AG3212" s="3">
        <v>50</v>
      </c>
    </row>
    <row r="3213" spans="1:33" ht="15.75" customHeight="1" x14ac:dyDescent="0.15">
      <c r="A3213" s="3">
        <v>19652</v>
      </c>
      <c r="B3213" s="3">
        <v>3211</v>
      </c>
      <c r="C3213" s="3">
        <v>42</v>
      </c>
      <c r="D3213" s="3" t="s">
        <v>8979</v>
      </c>
      <c r="E3213" s="3" t="s">
        <v>8976</v>
      </c>
      <c r="F3213" s="3" t="s">
        <v>4061</v>
      </c>
      <c r="G3213" s="3" t="s">
        <v>446</v>
      </c>
      <c r="H3213" s="3" t="s">
        <v>15155</v>
      </c>
      <c r="I3213" s="3" t="s">
        <v>20186</v>
      </c>
      <c r="J3213" s="3">
        <v>108.36450000000001</v>
      </c>
      <c r="K3213" s="3">
        <v>17333580</v>
      </c>
      <c r="L3213" s="3" t="s">
        <v>478</v>
      </c>
      <c r="M3213" s="3">
        <v>3</v>
      </c>
      <c r="N3213" s="3" t="s">
        <v>8979</v>
      </c>
      <c r="O3213" s="3" t="s">
        <v>8976</v>
      </c>
      <c r="P3213" s="3" t="s">
        <v>1000</v>
      </c>
      <c r="Q3213" s="3" t="s">
        <v>20950</v>
      </c>
      <c r="R3213" s="5" t="s">
        <v>24840</v>
      </c>
      <c r="S3213" s="3" t="s">
        <v>15155</v>
      </c>
      <c r="T3213" s="3" t="s">
        <v>446</v>
      </c>
      <c r="V3213" s="3">
        <v>121</v>
      </c>
      <c r="W3213" s="3">
        <v>0</v>
      </c>
      <c r="X3213" s="3">
        <v>101</v>
      </c>
      <c r="Y3213" s="3">
        <v>3211</v>
      </c>
      <c r="Z3213" s="3" t="s">
        <v>478</v>
      </c>
      <c r="AA3213" s="3">
        <v>42</v>
      </c>
      <c r="AB3213" s="3">
        <v>25</v>
      </c>
      <c r="AC3213" s="3">
        <v>17333580</v>
      </c>
      <c r="AD3213" s="3">
        <v>8318875</v>
      </c>
      <c r="AF3213" s="3">
        <v>15</v>
      </c>
      <c r="AG3213" s="3">
        <v>302</v>
      </c>
    </row>
    <row r="3214" spans="1:33" ht="15.75" customHeight="1" x14ac:dyDescent="0.15">
      <c r="A3214" s="3">
        <v>20032</v>
      </c>
      <c r="B3214" s="3">
        <v>3212</v>
      </c>
      <c r="C3214" s="3">
        <v>592</v>
      </c>
      <c r="D3214" s="3" t="s">
        <v>8990</v>
      </c>
      <c r="E3214" s="3" t="s">
        <v>8986</v>
      </c>
      <c r="F3214" s="3" t="s">
        <v>931</v>
      </c>
      <c r="G3214" s="3" t="s">
        <v>378</v>
      </c>
      <c r="H3214" s="3" t="s">
        <v>11735</v>
      </c>
      <c r="I3214" s="3" t="s">
        <v>5445</v>
      </c>
      <c r="J3214" s="3">
        <v>108.2629</v>
      </c>
      <c r="K3214" s="3">
        <v>98266472</v>
      </c>
      <c r="L3214" s="3" t="s">
        <v>340</v>
      </c>
      <c r="M3214" s="3">
        <v>3</v>
      </c>
      <c r="N3214" s="3" t="s">
        <v>8990</v>
      </c>
      <c r="O3214" s="3" t="s">
        <v>8986</v>
      </c>
      <c r="P3214" s="3" t="s">
        <v>2080</v>
      </c>
      <c r="Q3214" s="3" t="s">
        <v>20952</v>
      </c>
      <c r="R3214" s="5" t="s">
        <v>24841</v>
      </c>
      <c r="S3214" s="3" t="s">
        <v>11735</v>
      </c>
      <c r="T3214" s="3" t="s">
        <v>378</v>
      </c>
      <c r="V3214" s="3">
        <v>45</v>
      </c>
      <c r="W3214" s="3">
        <v>0</v>
      </c>
      <c r="X3214" s="3">
        <v>74</v>
      </c>
      <c r="Y3214" s="3">
        <v>3212</v>
      </c>
      <c r="Z3214" s="3" t="s">
        <v>340</v>
      </c>
      <c r="AA3214" s="3">
        <v>592</v>
      </c>
      <c r="AB3214" s="3">
        <v>162</v>
      </c>
      <c r="AC3214" s="3">
        <v>98266472</v>
      </c>
      <c r="AD3214" s="3">
        <v>47183868</v>
      </c>
      <c r="AF3214" s="3">
        <v>6</v>
      </c>
      <c r="AG3214" s="3">
        <v>978</v>
      </c>
    </row>
    <row r="3215" spans="1:33" ht="15.75" customHeight="1" x14ac:dyDescent="0.15">
      <c r="A3215" s="3">
        <v>18529</v>
      </c>
      <c r="B3215" s="3">
        <v>3213</v>
      </c>
      <c r="C3215" s="3">
        <v>62</v>
      </c>
      <c r="D3215" s="3" t="s">
        <v>8998</v>
      </c>
      <c r="E3215" s="3" t="s">
        <v>8997</v>
      </c>
      <c r="F3215" s="3" t="s">
        <v>1438</v>
      </c>
      <c r="G3215" s="3" t="s">
        <v>495</v>
      </c>
      <c r="H3215" s="3" t="s">
        <v>13518</v>
      </c>
      <c r="I3215" s="3" t="s">
        <v>11196</v>
      </c>
      <c r="J3215" s="3">
        <v>108.2538</v>
      </c>
      <c r="K3215" s="3">
        <v>25676203</v>
      </c>
      <c r="L3215" s="3" t="s">
        <v>50</v>
      </c>
      <c r="M3215" s="3">
        <v>4</v>
      </c>
      <c r="N3215" s="3" t="s">
        <v>8998</v>
      </c>
      <c r="O3215" s="3" t="s">
        <v>8997</v>
      </c>
      <c r="P3215" s="3" t="s">
        <v>8609</v>
      </c>
      <c r="Q3215" s="3" t="s">
        <v>20954</v>
      </c>
      <c r="R3215" s="5" t="s">
        <v>24842</v>
      </c>
      <c r="S3215" s="3" t="s">
        <v>13518</v>
      </c>
      <c r="T3215" s="3" t="s">
        <v>495</v>
      </c>
      <c r="V3215" s="3">
        <v>93</v>
      </c>
      <c r="W3215" s="3">
        <v>0</v>
      </c>
      <c r="X3215" s="3">
        <v>94</v>
      </c>
      <c r="Y3215" s="3">
        <v>3213</v>
      </c>
      <c r="Z3215" s="3" t="s">
        <v>50</v>
      </c>
      <c r="AA3215" s="3">
        <v>62</v>
      </c>
      <c r="AB3215" s="3">
        <v>45</v>
      </c>
      <c r="AC3215" s="3">
        <v>25676203</v>
      </c>
      <c r="AD3215" s="3">
        <v>12329283</v>
      </c>
      <c r="AF3215" s="3">
        <v>11</v>
      </c>
      <c r="AG3215" s="3">
        <v>300</v>
      </c>
    </row>
    <row r="3216" spans="1:33" ht="15.75" customHeight="1" x14ac:dyDescent="0.15">
      <c r="A3216" s="3">
        <v>23774</v>
      </c>
      <c r="B3216" s="3">
        <v>3214</v>
      </c>
      <c r="C3216" s="3">
        <v>413</v>
      </c>
      <c r="D3216" s="3" t="s">
        <v>9006</v>
      </c>
      <c r="E3216" s="3" t="s">
        <v>9005</v>
      </c>
      <c r="F3216" s="3" t="s">
        <v>657</v>
      </c>
      <c r="G3216" s="3" t="s">
        <v>246</v>
      </c>
      <c r="H3216" s="3" t="s">
        <v>11871</v>
      </c>
      <c r="I3216" s="3" t="s">
        <v>3818</v>
      </c>
      <c r="J3216" s="3">
        <v>108.2366</v>
      </c>
      <c r="K3216" s="3">
        <v>9794830</v>
      </c>
      <c r="L3216" s="3" t="s">
        <v>162</v>
      </c>
      <c r="M3216" s="3">
        <v>1</v>
      </c>
      <c r="N3216" s="3" t="s">
        <v>9006</v>
      </c>
      <c r="O3216" s="3" t="s">
        <v>9005</v>
      </c>
      <c r="P3216" s="3" t="s">
        <v>835</v>
      </c>
      <c r="Q3216" s="3" t="s">
        <v>20957</v>
      </c>
      <c r="R3216" s="5" t="s">
        <v>24843</v>
      </c>
      <c r="S3216" s="3" t="s">
        <v>11871</v>
      </c>
      <c r="T3216" s="3" t="s">
        <v>246</v>
      </c>
      <c r="V3216" s="3">
        <v>127</v>
      </c>
      <c r="W3216" s="3">
        <v>62</v>
      </c>
      <c r="X3216" s="3">
        <v>127</v>
      </c>
      <c r="Y3216" s="3">
        <v>3214</v>
      </c>
      <c r="Z3216" s="3" t="s">
        <v>162</v>
      </c>
      <c r="AA3216" s="3">
        <v>413</v>
      </c>
      <c r="AB3216" s="3">
        <v>229</v>
      </c>
      <c r="AC3216" s="3">
        <v>9794830</v>
      </c>
      <c r="AD3216" s="3">
        <v>4703703</v>
      </c>
      <c r="AE3216" s="3" t="s">
        <v>3818</v>
      </c>
      <c r="AF3216" s="3">
        <v>8</v>
      </c>
      <c r="AG3216" s="3">
        <v>22</v>
      </c>
    </row>
    <row r="3217" spans="1:33" ht="15.75" customHeight="1" x14ac:dyDescent="0.15">
      <c r="A3217" s="3">
        <v>1201</v>
      </c>
      <c r="B3217" s="3">
        <v>3215</v>
      </c>
      <c r="C3217" s="3">
        <v>595</v>
      </c>
      <c r="D3217" s="3" t="s">
        <v>9020</v>
      </c>
      <c r="E3217" s="3" t="s">
        <v>9019</v>
      </c>
      <c r="F3217" s="3" t="s">
        <v>96</v>
      </c>
      <c r="G3217" s="3" t="s">
        <v>61</v>
      </c>
      <c r="H3217" s="3" t="s">
        <v>3840</v>
      </c>
      <c r="I3217" s="3" t="s">
        <v>63</v>
      </c>
      <c r="J3217" s="3">
        <v>108.0154</v>
      </c>
      <c r="K3217" s="3">
        <v>26026550</v>
      </c>
      <c r="L3217" s="3" t="s">
        <v>66</v>
      </c>
      <c r="M3217" s="3">
        <v>4</v>
      </c>
      <c r="N3217" s="3" t="s">
        <v>9020</v>
      </c>
      <c r="O3217" s="3" t="s">
        <v>9019</v>
      </c>
      <c r="P3217" s="3" t="s">
        <v>1000</v>
      </c>
      <c r="Q3217" s="3" t="s">
        <v>20959</v>
      </c>
      <c r="R3217" s="5" t="s">
        <v>24844</v>
      </c>
      <c r="S3217" s="3" t="s">
        <v>3840</v>
      </c>
      <c r="T3217" s="3" t="s">
        <v>61</v>
      </c>
      <c r="V3217" s="3">
        <v>127</v>
      </c>
      <c r="W3217" s="3">
        <v>127</v>
      </c>
      <c r="X3217" s="3">
        <v>127</v>
      </c>
      <c r="Y3217" s="3">
        <v>3215</v>
      </c>
      <c r="Z3217" s="3" t="s">
        <v>66</v>
      </c>
      <c r="AA3217" s="3">
        <v>595</v>
      </c>
      <c r="AB3217" s="3">
        <v>129</v>
      </c>
      <c r="AC3217" s="3">
        <v>26026550</v>
      </c>
      <c r="AD3217" s="3">
        <v>12511838</v>
      </c>
      <c r="AE3217" s="3" t="s">
        <v>63</v>
      </c>
      <c r="AF3217" s="3">
        <v>9</v>
      </c>
      <c r="AG3217" s="3">
        <v>3</v>
      </c>
    </row>
    <row r="3218" spans="1:33" ht="15.75" customHeight="1" x14ac:dyDescent="0.15">
      <c r="A3218" s="3">
        <v>2507</v>
      </c>
      <c r="B3218" s="3">
        <v>3216</v>
      </c>
      <c r="C3218" s="3">
        <v>125</v>
      </c>
      <c r="D3218" s="3" t="s">
        <v>9034</v>
      </c>
      <c r="E3218" s="3" t="s">
        <v>9032</v>
      </c>
      <c r="F3218" s="3" t="s">
        <v>1438</v>
      </c>
      <c r="G3218" s="3" t="s">
        <v>495</v>
      </c>
      <c r="H3218" s="3" t="s">
        <v>10680</v>
      </c>
      <c r="I3218" s="3" t="s">
        <v>2566</v>
      </c>
      <c r="J3218" s="3">
        <v>108.0086</v>
      </c>
      <c r="K3218" s="3">
        <v>33269919</v>
      </c>
      <c r="L3218" s="3" t="s">
        <v>162</v>
      </c>
      <c r="M3218" s="3">
        <v>6</v>
      </c>
      <c r="N3218" s="3" t="s">
        <v>9034</v>
      </c>
      <c r="O3218" s="3" t="s">
        <v>9032</v>
      </c>
      <c r="P3218" s="3" t="s">
        <v>3380</v>
      </c>
      <c r="Q3218" s="3" t="s">
        <v>20961</v>
      </c>
      <c r="R3218" s="5" t="s">
        <v>24845</v>
      </c>
      <c r="S3218" s="3" t="s">
        <v>10680</v>
      </c>
      <c r="T3218" s="3" t="s">
        <v>495</v>
      </c>
      <c r="V3218" s="3">
        <v>94</v>
      </c>
      <c r="W3218" s="3">
        <v>24</v>
      </c>
      <c r="X3218" s="3">
        <v>127</v>
      </c>
      <c r="Y3218" s="3">
        <v>3216</v>
      </c>
      <c r="Z3218" s="3" t="s">
        <v>162</v>
      </c>
      <c r="AA3218" s="3">
        <v>125</v>
      </c>
      <c r="AB3218" s="3">
        <v>40</v>
      </c>
      <c r="AC3218" s="3">
        <v>33269919</v>
      </c>
      <c r="AD3218" s="3">
        <v>15994491</v>
      </c>
      <c r="AE3218" s="3" t="s">
        <v>2566</v>
      </c>
      <c r="AF3218" s="3">
        <v>8</v>
      </c>
      <c r="AG3218" s="3">
        <v>47</v>
      </c>
    </row>
    <row r="3219" spans="1:33" ht="15.75" customHeight="1" x14ac:dyDescent="0.15">
      <c r="A3219" s="3">
        <v>25277</v>
      </c>
      <c r="B3219" s="3">
        <v>3217</v>
      </c>
      <c r="C3219" s="3">
        <v>20</v>
      </c>
      <c r="D3219" s="3" t="s">
        <v>9041</v>
      </c>
      <c r="E3219" s="3" t="s">
        <v>9040</v>
      </c>
      <c r="F3219" s="3" t="s">
        <v>36</v>
      </c>
      <c r="G3219" s="3" t="s">
        <v>37</v>
      </c>
      <c r="H3219" s="3" t="s">
        <v>12629</v>
      </c>
      <c r="I3219" s="3" t="s">
        <v>39</v>
      </c>
      <c r="J3219" s="3">
        <v>107.9956</v>
      </c>
      <c r="K3219" s="3">
        <v>9537499</v>
      </c>
      <c r="L3219" s="3" t="s">
        <v>356</v>
      </c>
      <c r="M3219" s="3">
        <v>0</v>
      </c>
      <c r="N3219" s="3" t="s">
        <v>9041</v>
      </c>
      <c r="O3219" s="3" t="s">
        <v>9040</v>
      </c>
      <c r="P3219" s="8">
        <v>38353</v>
      </c>
      <c r="Q3219" s="3" t="s">
        <v>12628</v>
      </c>
      <c r="R3219" s="5" t="s">
        <v>24846</v>
      </c>
      <c r="S3219" s="3" t="s">
        <v>12629</v>
      </c>
      <c r="T3219" s="3" t="s">
        <v>37</v>
      </c>
      <c r="V3219" s="3">
        <v>127</v>
      </c>
      <c r="W3219" s="3">
        <v>127</v>
      </c>
      <c r="X3219" s="3">
        <v>127</v>
      </c>
      <c r="Y3219" s="3">
        <v>3217</v>
      </c>
      <c r="Z3219" s="3" t="s">
        <v>356</v>
      </c>
      <c r="AA3219" s="3">
        <v>20</v>
      </c>
      <c r="AB3219" s="3">
        <v>10</v>
      </c>
      <c r="AC3219" s="3">
        <v>9537499</v>
      </c>
      <c r="AD3219" s="3">
        <v>4585434</v>
      </c>
      <c r="AE3219" s="3" t="s">
        <v>39</v>
      </c>
      <c r="AF3219" s="3">
        <v>18</v>
      </c>
      <c r="AG3219" s="3">
        <v>2</v>
      </c>
    </row>
    <row r="3220" spans="1:33" ht="15.75" customHeight="1" x14ac:dyDescent="0.15">
      <c r="A3220" s="3">
        <v>26140</v>
      </c>
      <c r="B3220" s="3">
        <v>3218</v>
      </c>
      <c r="C3220" s="3">
        <v>30</v>
      </c>
      <c r="D3220" s="3" t="s">
        <v>9049</v>
      </c>
      <c r="E3220" s="3" t="s">
        <v>9047</v>
      </c>
      <c r="F3220" s="3" t="s">
        <v>1009</v>
      </c>
      <c r="G3220" s="3" t="s">
        <v>403</v>
      </c>
      <c r="H3220" s="3" t="s">
        <v>15168</v>
      </c>
      <c r="I3220" s="3" t="s">
        <v>203</v>
      </c>
      <c r="J3220" s="3">
        <v>107.973</v>
      </c>
      <c r="K3220" s="3">
        <v>8321000</v>
      </c>
      <c r="L3220" s="3" t="s">
        <v>75</v>
      </c>
      <c r="M3220" s="3">
        <v>0</v>
      </c>
      <c r="N3220" s="3" t="s">
        <v>9049</v>
      </c>
      <c r="O3220" s="3" t="s">
        <v>9047</v>
      </c>
      <c r="P3220" s="8">
        <v>37622</v>
      </c>
      <c r="Q3220" s="3" t="s">
        <v>20965</v>
      </c>
      <c r="R3220" s="5" t="s">
        <v>24847</v>
      </c>
      <c r="S3220" s="3" t="s">
        <v>15168</v>
      </c>
      <c r="T3220" s="3" t="s">
        <v>403</v>
      </c>
      <c r="V3220" s="3">
        <v>103</v>
      </c>
      <c r="W3220" s="3">
        <v>127</v>
      </c>
      <c r="X3220" s="3">
        <v>75</v>
      </c>
      <c r="Y3220" s="3">
        <v>3218</v>
      </c>
      <c r="Z3220" s="3" t="s">
        <v>75</v>
      </c>
      <c r="AA3220" s="3">
        <v>30</v>
      </c>
      <c r="AB3220" s="3">
        <v>20</v>
      </c>
      <c r="AC3220" s="3">
        <v>8321000</v>
      </c>
      <c r="AD3220" s="3">
        <v>4001000</v>
      </c>
      <c r="AE3220" s="3" t="s">
        <v>203</v>
      </c>
      <c r="AF3220" s="3">
        <v>14</v>
      </c>
      <c r="AG3220" s="3">
        <v>9</v>
      </c>
    </row>
    <row r="3221" spans="1:33" ht="15.75" customHeight="1" x14ac:dyDescent="0.15">
      <c r="A3221" s="3">
        <v>25938</v>
      </c>
      <c r="B3221" s="3">
        <v>3219</v>
      </c>
      <c r="C3221" s="3">
        <v>180</v>
      </c>
      <c r="D3221" s="3" t="s">
        <v>9057</v>
      </c>
      <c r="E3221" s="3" t="s">
        <v>9056</v>
      </c>
      <c r="F3221" s="3" t="s">
        <v>947</v>
      </c>
      <c r="G3221" s="3" t="s">
        <v>389</v>
      </c>
      <c r="H3221" s="3" t="s">
        <v>9329</v>
      </c>
      <c r="I3221" s="3" t="s">
        <v>15468</v>
      </c>
      <c r="J3221" s="3">
        <v>107.8446</v>
      </c>
      <c r="K3221" s="3">
        <v>5887026</v>
      </c>
      <c r="L3221" s="3" t="s">
        <v>526</v>
      </c>
      <c r="M3221" s="3">
        <v>0</v>
      </c>
      <c r="N3221" s="3" t="s">
        <v>9057</v>
      </c>
      <c r="O3221" s="3" t="s">
        <v>9056</v>
      </c>
      <c r="P3221" s="8">
        <v>37257</v>
      </c>
      <c r="Q3221" s="3" t="s">
        <v>20966</v>
      </c>
      <c r="R3221" s="5" t="s">
        <v>24848</v>
      </c>
      <c r="S3221" s="3" t="s">
        <v>9329</v>
      </c>
      <c r="T3221" s="3" t="s">
        <v>389</v>
      </c>
      <c r="V3221" s="3">
        <v>38</v>
      </c>
      <c r="W3221" s="3">
        <v>0</v>
      </c>
      <c r="X3221" s="3">
        <v>51</v>
      </c>
      <c r="Y3221" s="3">
        <v>3219</v>
      </c>
      <c r="Z3221" s="3" t="s">
        <v>526</v>
      </c>
      <c r="AA3221" s="3">
        <v>180</v>
      </c>
      <c r="AB3221" s="3">
        <v>100</v>
      </c>
      <c r="AC3221" s="3">
        <v>5887026</v>
      </c>
      <c r="AD3221" s="3">
        <v>2832417</v>
      </c>
      <c r="AF3221" s="3">
        <v>19</v>
      </c>
      <c r="AG3221" s="3">
        <v>102</v>
      </c>
    </row>
    <row r="3222" spans="1:33" ht="15.75" customHeight="1" x14ac:dyDescent="0.15">
      <c r="A3222" s="3">
        <v>1030</v>
      </c>
      <c r="B3222" s="3">
        <v>3220</v>
      </c>
      <c r="C3222" s="3">
        <v>64</v>
      </c>
      <c r="D3222" s="3" t="s">
        <v>9066</v>
      </c>
      <c r="E3222" s="3" t="s">
        <v>9064</v>
      </c>
      <c r="F3222" s="3" t="s">
        <v>4061</v>
      </c>
      <c r="G3222" s="3" t="s">
        <v>446</v>
      </c>
      <c r="H3222" s="3" t="s">
        <v>2435</v>
      </c>
      <c r="I3222" s="3" t="s">
        <v>2435</v>
      </c>
      <c r="J3222" s="3">
        <v>107.7914</v>
      </c>
      <c r="K3222" s="3">
        <v>23745823</v>
      </c>
      <c r="L3222" s="3" t="s">
        <v>71</v>
      </c>
      <c r="M3222" s="3">
        <v>5</v>
      </c>
      <c r="N3222" s="3" t="s">
        <v>9066</v>
      </c>
      <c r="O3222" s="3" t="s">
        <v>9064</v>
      </c>
      <c r="P3222" s="3" t="s">
        <v>179</v>
      </c>
      <c r="Q3222" s="3" t="s">
        <v>20968</v>
      </c>
      <c r="R3222" s="5" t="s">
        <v>24849</v>
      </c>
      <c r="S3222" s="3" t="s">
        <v>2435</v>
      </c>
      <c r="T3222" s="3" t="s">
        <v>446</v>
      </c>
      <c r="V3222" s="3">
        <v>122</v>
      </c>
      <c r="W3222" s="3">
        <v>115</v>
      </c>
      <c r="X3222" s="3">
        <v>127</v>
      </c>
      <c r="Y3222" s="3">
        <v>3220</v>
      </c>
      <c r="Z3222" s="3" t="s">
        <v>71</v>
      </c>
      <c r="AA3222" s="3">
        <v>64</v>
      </c>
      <c r="AB3222" s="3">
        <v>35</v>
      </c>
      <c r="AC3222" s="3">
        <v>23745823</v>
      </c>
      <c r="AD3222" s="3">
        <v>11427720</v>
      </c>
      <c r="AE3222" s="3" t="s">
        <v>2435</v>
      </c>
      <c r="AF3222" s="3">
        <v>5</v>
      </c>
      <c r="AG3222" s="3">
        <v>29</v>
      </c>
    </row>
    <row r="3223" spans="1:33" ht="15.75" customHeight="1" x14ac:dyDescent="0.15">
      <c r="A3223" s="3">
        <v>21997</v>
      </c>
      <c r="B3223" s="3">
        <v>3221</v>
      </c>
      <c r="C3223" s="3">
        <v>896</v>
      </c>
      <c r="D3223" s="3" t="s">
        <v>9073</v>
      </c>
      <c r="E3223" s="3" t="s">
        <v>9072</v>
      </c>
      <c r="F3223" s="3" t="s">
        <v>269</v>
      </c>
      <c r="G3223" s="3" t="s">
        <v>133</v>
      </c>
      <c r="H3223" s="3" t="s">
        <v>8857</v>
      </c>
      <c r="I3223" s="3" t="s">
        <v>20972</v>
      </c>
      <c r="J3223" s="3">
        <v>107.7409</v>
      </c>
      <c r="K3223" s="3">
        <v>172427000</v>
      </c>
      <c r="L3223" s="3" t="s">
        <v>356</v>
      </c>
      <c r="M3223" s="3">
        <v>3</v>
      </c>
      <c r="N3223" s="3" t="s">
        <v>9073</v>
      </c>
      <c r="O3223" s="3" t="s">
        <v>9072</v>
      </c>
      <c r="P3223" s="3" t="s">
        <v>1350</v>
      </c>
      <c r="Q3223" s="3" t="s">
        <v>20970</v>
      </c>
      <c r="R3223" s="5" t="s">
        <v>24850</v>
      </c>
      <c r="S3223" s="3" t="s">
        <v>8857</v>
      </c>
      <c r="T3223" s="3" t="s">
        <v>133</v>
      </c>
      <c r="V3223" s="3">
        <v>95</v>
      </c>
      <c r="W3223" s="3">
        <v>0</v>
      </c>
      <c r="X3223" s="3">
        <v>127</v>
      </c>
      <c r="Y3223" s="3">
        <v>3221</v>
      </c>
      <c r="Z3223" s="3" t="s">
        <v>356</v>
      </c>
      <c r="AA3223" s="3">
        <v>896</v>
      </c>
      <c r="AB3223" s="3">
        <v>586</v>
      </c>
      <c r="AC3223" s="3">
        <v>172427000</v>
      </c>
      <c r="AD3223" s="3">
        <v>83001000</v>
      </c>
      <c r="AF3223" s="3">
        <v>18</v>
      </c>
      <c r="AG3223" s="3">
        <v>277</v>
      </c>
    </row>
    <row r="3224" spans="1:33" ht="15.75" customHeight="1" x14ac:dyDescent="0.15">
      <c r="A3224" s="3">
        <v>24066</v>
      </c>
      <c r="B3224" s="3">
        <v>3222</v>
      </c>
      <c r="C3224" s="3">
        <v>9</v>
      </c>
      <c r="D3224" s="3" t="s">
        <v>4880</v>
      </c>
      <c r="E3224" s="3" t="s">
        <v>9080</v>
      </c>
      <c r="F3224" s="3" t="s">
        <v>36</v>
      </c>
      <c r="G3224" s="3" t="s">
        <v>37</v>
      </c>
      <c r="H3224" s="3" t="s">
        <v>4892</v>
      </c>
      <c r="I3224" s="3" t="s">
        <v>89</v>
      </c>
      <c r="J3224" s="3">
        <v>107.6925</v>
      </c>
      <c r="K3224" s="3">
        <v>7267662</v>
      </c>
      <c r="L3224" s="3" t="s">
        <v>40</v>
      </c>
      <c r="M3224" s="3">
        <v>1</v>
      </c>
      <c r="N3224" s="3" t="s">
        <v>4880</v>
      </c>
      <c r="O3224" s="3" t="s">
        <v>9080</v>
      </c>
      <c r="P3224" s="3" t="s">
        <v>541</v>
      </c>
      <c r="Q3224" s="3" t="s">
        <v>4882</v>
      </c>
      <c r="R3224" s="5" t="s">
        <v>24851</v>
      </c>
      <c r="S3224" s="3" t="s">
        <v>4892</v>
      </c>
      <c r="T3224" s="3" t="s">
        <v>37</v>
      </c>
      <c r="V3224" s="3">
        <v>127</v>
      </c>
      <c r="W3224" s="3">
        <v>120</v>
      </c>
      <c r="X3224" s="3">
        <v>127</v>
      </c>
      <c r="Y3224" s="3">
        <v>3222</v>
      </c>
      <c r="Z3224" s="3" t="s">
        <v>40</v>
      </c>
      <c r="AA3224" s="3">
        <v>9</v>
      </c>
      <c r="AB3224" s="3">
        <v>9</v>
      </c>
      <c r="AC3224" s="3">
        <v>7267662</v>
      </c>
      <c r="AD3224" s="3">
        <v>3499242</v>
      </c>
      <c r="AE3224" s="3" t="s">
        <v>89</v>
      </c>
      <c r="AF3224" s="3">
        <v>4</v>
      </c>
      <c r="AG3224" s="3">
        <v>4</v>
      </c>
    </row>
    <row r="3225" spans="1:33" ht="15.75" customHeight="1" x14ac:dyDescent="0.15">
      <c r="A3225" s="3">
        <v>5758</v>
      </c>
      <c r="B3225" s="3">
        <v>3223</v>
      </c>
      <c r="C3225" s="3">
        <v>1089</v>
      </c>
      <c r="D3225" s="3" t="s">
        <v>9094</v>
      </c>
      <c r="E3225" s="3" t="s">
        <v>9091</v>
      </c>
      <c r="F3225" s="3" t="s">
        <v>96</v>
      </c>
      <c r="G3225" s="3" t="s">
        <v>61</v>
      </c>
      <c r="H3225" s="3" t="s">
        <v>3840</v>
      </c>
      <c r="I3225" s="3" t="s">
        <v>63</v>
      </c>
      <c r="J3225" s="3">
        <v>107.64960000000001</v>
      </c>
      <c r="K3225" s="3">
        <v>233475414</v>
      </c>
      <c r="L3225" s="3" t="s">
        <v>215</v>
      </c>
      <c r="M3225" s="3">
        <v>3</v>
      </c>
      <c r="N3225" s="3" t="s">
        <v>9094</v>
      </c>
      <c r="O3225" s="3" t="s">
        <v>9091</v>
      </c>
      <c r="P3225" s="3" t="s">
        <v>1063</v>
      </c>
      <c r="Q3225" s="3" t="s">
        <v>20975</v>
      </c>
      <c r="R3225" s="5" t="s">
        <v>24852</v>
      </c>
      <c r="S3225" s="3" t="s">
        <v>3840</v>
      </c>
      <c r="T3225" s="3" t="s">
        <v>61</v>
      </c>
      <c r="V3225" s="3">
        <v>127</v>
      </c>
      <c r="W3225" s="3">
        <v>127</v>
      </c>
      <c r="X3225" s="3">
        <v>127</v>
      </c>
      <c r="Y3225" s="3">
        <v>3223</v>
      </c>
      <c r="Z3225" s="3" t="s">
        <v>215</v>
      </c>
      <c r="AA3225" s="3">
        <v>1089</v>
      </c>
      <c r="AB3225" s="3">
        <v>550</v>
      </c>
      <c r="AC3225" s="3">
        <v>233475414</v>
      </c>
      <c r="AD3225" s="3">
        <v>112437194</v>
      </c>
      <c r="AE3225" s="3" t="s">
        <v>63</v>
      </c>
      <c r="AF3225" s="3">
        <v>7</v>
      </c>
      <c r="AG3225" s="3">
        <v>3</v>
      </c>
    </row>
    <row r="3226" spans="1:33" ht="15.75" customHeight="1" x14ac:dyDescent="0.15">
      <c r="A3226" s="3">
        <v>19972</v>
      </c>
      <c r="B3226" s="3">
        <v>3224</v>
      </c>
      <c r="C3226" s="3">
        <v>12</v>
      </c>
      <c r="D3226" s="3" t="s">
        <v>9104</v>
      </c>
      <c r="E3226" s="3" t="s">
        <v>9103</v>
      </c>
      <c r="F3226" s="3" t="s">
        <v>1702</v>
      </c>
      <c r="G3226" s="3" t="s">
        <v>836</v>
      </c>
      <c r="H3226" s="3" t="s">
        <v>10426</v>
      </c>
      <c r="I3226" s="3" t="s">
        <v>838</v>
      </c>
      <c r="J3226" s="3">
        <v>107.63249999999999</v>
      </c>
      <c r="K3226" s="3">
        <v>9050341</v>
      </c>
      <c r="L3226" s="3" t="s">
        <v>50</v>
      </c>
      <c r="M3226" s="3">
        <v>4</v>
      </c>
      <c r="N3226" s="3" t="s">
        <v>9104</v>
      </c>
      <c r="O3226" s="3" t="s">
        <v>9103</v>
      </c>
      <c r="P3226" s="3" t="s">
        <v>987</v>
      </c>
      <c r="Q3226" s="3" t="s">
        <v>20977</v>
      </c>
      <c r="R3226" s="5" t="s">
        <v>24853</v>
      </c>
      <c r="S3226" s="3" t="s">
        <v>10426</v>
      </c>
      <c r="T3226" s="3" t="s">
        <v>836</v>
      </c>
      <c r="V3226" s="3">
        <v>12</v>
      </c>
      <c r="W3226" s="3">
        <v>0</v>
      </c>
      <c r="X3226" s="3">
        <v>95</v>
      </c>
      <c r="Y3226" s="3">
        <v>3224</v>
      </c>
      <c r="Z3226" s="3" t="s">
        <v>50</v>
      </c>
      <c r="AA3226" s="3">
        <v>12</v>
      </c>
      <c r="AB3226" s="3">
        <v>8</v>
      </c>
      <c r="AC3226" s="3">
        <v>9050341</v>
      </c>
      <c r="AD3226" s="3">
        <v>4358826</v>
      </c>
      <c r="AF3226" s="3">
        <v>11</v>
      </c>
      <c r="AG3226" s="3">
        <v>55</v>
      </c>
    </row>
    <row r="3227" spans="1:33" ht="15.75" customHeight="1" x14ac:dyDescent="0.15">
      <c r="A3227" s="3">
        <v>17912</v>
      </c>
      <c r="B3227" s="3">
        <v>3225</v>
      </c>
      <c r="C3227" s="3">
        <v>105</v>
      </c>
      <c r="D3227" s="3" t="s">
        <v>9113</v>
      </c>
      <c r="E3227" s="3" t="s">
        <v>9110</v>
      </c>
      <c r="F3227" s="3" t="s">
        <v>331</v>
      </c>
      <c r="G3227" s="3" t="s">
        <v>167</v>
      </c>
      <c r="H3227" s="3" t="s">
        <v>7109</v>
      </c>
      <c r="I3227" s="3" t="s">
        <v>283</v>
      </c>
      <c r="J3227" s="3">
        <v>107.5171</v>
      </c>
      <c r="K3227" s="3">
        <v>9110000</v>
      </c>
      <c r="L3227" s="3" t="s">
        <v>40</v>
      </c>
      <c r="M3227" s="3">
        <v>4</v>
      </c>
      <c r="N3227" s="3" t="s">
        <v>9113</v>
      </c>
      <c r="O3227" s="3" t="s">
        <v>9110</v>
      </c>
      <c r="P3227" s="3" t="s">
        <v>787</v>
      </c>
      <c r="Q3227" s="3" t="s">
        <v>20978</v>
      </c>
      <c r="R3227" s="5" t="s">
        <v>24854</v>
      </c>
      <c r="S3227" s="3" t="s">
        <v>7109</v>
      </c>
      <c r="T3227" s="3" t="s">
        <v>167</v>
      </c>
      <c r="V3227" s="3">
        <v>127</v>
      </c>
      <c r="W3227" s="3">
        <v>77</v>
      </c>
      <c r="X3227" s="3">
        <v>127</v>
      </c>
      <c r="Y3227" s="3">
        <v>3225</v>
      </c>
      <c r="Z3227" s="3" t="s">
        <v>40</v>
      </c>
      <c r="AA3227" s="3">
        <v>105</v>
      </c>
      <c r="AB3227" s="3">
        <v>52</v>
      </c>
      <c r="AC3227" s="3">
        <v>9110000</v>
      </c>
      <c r="AD3227" s="3">
        <v>4390000</v>
      </c>
      <c r="AE3227" s="3" t="s">
        <v>283</v>
      </c>
      <c r="AF3227" s="3">
        <v>4</v>
      </c>
      <c r="AG3227" s="3">
        <v>1</v>
      </c>
    </row>
    <row r="3228" spans="1:33" ht="15.75" customHeight="1" x14ac:dyDescent="0.15">
      <c r="A3228" s="3">
        <v>2053</v>
      </c>
      <c r="B3228" s="3">
        <v>3226</v>
      </c>
      <c r="C3228" s="3">
        <v>4329</v>
      </c>
      <c r="D3228" s="3" t="s">
        <v>9122</v>
      </c>
      <c r="E3228" s="3" t="s">
        <v>9121</v>
      </c>
      <c r="F3228" s="3" t="s">
        <v>6874</v>
      </c>
      <c r="G3228" s="3" t="s">
        <v>621</v>
      </c>
      <c r="H3228" s="3" t="s">
        <v>6406</v>
      </c>
      <c r="I3228" s="3" t="s">
        <v>6725</v>
      </c>
      <c r="J3228" s="3">
        <v>107.5111</v>
      </c>
      <c r="K3228" s="3">
        <v>1013667345</v>
      </c>
      <c r="L3228" s="3" t="s">
        <v>356</v>
      </c>
      <c r="M3228" s="3">
        <v>5</v>
      </c>
      <c r="N3228" s="3" t="s">
        <v>9122</v>
      </c>
      <c r="O3228" s="3" t="s">
        <v>9121</v>
      </c>
      <c r="P3228" s="3" t="s">
        <v>1101</v>
      </c>
      <c r="Q3228" s="3" t="s">
        <v>20980</v>
      </c>
      <c r="R3228" s="5" t="s">
        <v>24855</v>
      </c>
      <c r="S3228" s="3" t="s">
        <v>6406</v>
      </c>
      <c r="T3228" s="3" t="s">
        <v>621</v>
      </c>
      <c r="V3228" s="3">
        <v>49</v>
      </c>
      <c r="W3228" s="3">
        <v>0</v>
      </c>
      <c r="X3228" s="3">
        <v>127</v>
      </c>
      <c r="Y3228" s="3">
        <v>3226</v>
      </c>
      <c r="Z3228" s="3" t="s">
        <v>356</v>
      </c>
      <c r="AA3228" s="3">
        <v>4329</v>
      </c>
      <c r="AB3228" s="3">
        <v>360</v>
      </c>
      <c r="AC3228" s="3">
        <v>1013667345</v>
      </c>
      <c r="AD3228" s="3">
        <v>488488185</v>
      </c>
      <c r="AF3228" s="3">
        <v>18</v>
      </c>
      <c r="AG3228" s="3">
        <v>99</v>
      </c>
    </row>
    <row r="3229" spans="1:33" ht="15.75" customHeight="1" x14ac:dyDescent="0.15">
      <c r="A3229" s="3">
        <v>26027</v>
      </c>
      <c r="B3229" s="3">
        <v>3227</v>
      </c>
      <c r="C3229" s="3">
        <v>307</v>
      </c>
      <c r="D3229" s="3" t="s">
        <v>9130</v>
      </c>
      <c r="E3229" s="3" t="s">
        <v>9129</v>
      </c>
      <c r="F3229" s="3" t="s">
        <v>36</v>
      </c>
      <c r="G3229" s="3" t="s">
        <v>37</v>
      </c>
      <c r="H3229" s="3" t="s">
        <v>7503</v>
      </c>
      <c r="I3229" s="3" t="s">
        <v>5922</v>
      </c>
      <c r="J3229" s="3">
        <v>107.4765</v>
      </c>
      <c r="K3229" s="3">
        <v>13350804</v>
      </c>
      <c r="L3229" s="3" t="s">
        <v>75</v>
      </c>
      <c r="M3229" s="3">
        <v>0</v>
      </c>
      <c r="N3229" s="3" t="s">
        <v>9130</v>
      </c>
      <c r="O3229" s="3" t="s">
        <v>9129</v>
      </c>
      <c r="P3229" s="8" t="s">
        <v>9332</v>
      </c>
      <c r="Q3229" s="3" t="s">
        <v>9324</v>
      </c>
      <c r="R3229" s="5" t="s">
        <v>24856</v>
      </c>
      <c r="S3229" s="3" t="s">
        <v>7503</v>
      </c>
      <c r="T3229" s="3" t="s">
        <v>37</v>
      </c>
      <c r="V3229" s="3">
        <v>127</v>
      </c>
      <c r="W3229" s="3">
        <v>0</v>
      </c>
      <c r="X3229" s="3">
        <v>76</v>
      </c>
      <c r="Y3229" s="3">
        <v>3227</v>
      </c>
      <c r="Z3229" s="3" t="s">
        <v>75</v>
      </c>
      <c r="AA3229" s="3">
        <v>307</v>
      </c>
      <c r="AB3229" s="3">
        <v>272</v>
      </c>
      <c r="AC3229" s="3">
        <v>13350804</v>
      </c>
      <c r="AD3229" s="3">
        <v>6434851</v>
      </c>
      <c r="AF3229" s="3">
        <v>14</v>
      </c>
      <c r="AG3229" s="3">
        <v>75</v>
      </c>
    </row>
    <row r="3230" spans="1:33" ht="15.75" customHeight="1" x14ac:dyDescent="0.15">
      <c r="A3230" s="3">
        <v>10621</v>
      </c>
      <c r="B3230" s="3">
        <v>3228</v>
      </c>
      <c r="C3230" s="3">
        <v>150</v>
      </c>
      <c r="D3230" s="3" t="s">
        <v>9142</v>
      </c>
      <c r="E3230" s="3" t="s">
        <v>9140</v>
      </c>
      <c r="F3230" s="3" t="s">
        <v>947</v>
      </c>
      <c r="G3230" s="3" t="s">
        <v>389</v>
      </c>
      <c r="H3230" s="3" t="s">
        <v>15187</v>
      </c>
      <c r="I3230" s="3" t="s">
        <v>1421</v>
      </c>
      <c r="J3230" s="3">
        <v>107.45610000000001</v>
      </c>
      <c r="K3230" s="3">
        <v>19718439</v>
      </c>
      <c r="L3230" s="3" t="s">
        <v>162</v>
      </c>
      <c r="M3230" s="3">
        <v>4</v>
      </c>
      <c r="N3230" s="3" t="s">
        <v>9142</v>
      </c>
      <c r="O3230" s="3" t="s">
        <v>9140</v>
      </c>
      <c r="P3230" s="3" t="s">
        <v>1029</v>
      </c>
      <c r="Q3230" s="3" t="s">
        <v>20984</v>
      </c>
      <c r="R3230" s="5" t="s">
        <v>24857</v>
      </c>
      <c r="S3230" s="3" t="s">
        <v>15187</v>
      </c>
      <c r="T3230" s="3" t="s">
        <v>389</v>
      </c>
      <c r="V3230" s="3">
        <v>39</v>
      </c>
      <c r="W3230" s="3">
        <v>0</v>
      </c>
      <c r="X3230" s="3">
        <v>127</v>
      </c>
      <c r="Y3230" s="3">
        <v>3228</v>
      </c>
      <c r="Z3230" s="3" t="s">
        <v>162</v>
      </c>
      <c r="AA3230" s="3">
        <v>150</v>
      </c>
      <c r="AB3230" s="3">
        <v>90</v>
      </c>
      <c r="AC3230" s="3">
        <v>19718439</v>
      </c>
      <c r="AD3230" s="3">
        <v>9504872</v>
      </c>
      <c r="AF3230" s="3">
        <v>8</v>
      </c>
      <c r="AG3230" s="3">
        <v>74</v>
      </c>
    </row>
    <row r="3231" spans="1:33" ht="15.75" customHeight="1" x14ac:dyDescent="0.15">
      <c r="A3231" s="3">
        <v>25900</v>
      </c>
      <c r="B3231" s="3">
        <v>3229</v>
      </c>
      <c r="C3231" s="3">
        <v>11</v>
      </c>
      <c r="D3231" s="3" t="s">
        <v>9153</v>
      </c>
      <c r="E3231" s="3" t="s">
        <v>9151</v>
      </c>
      <c r="F3231" s="3" t="s">
        <v>5738</v>
      </c>
      <c r="G3231" s="3" t="s">
        <v>599</v>
      </c>
      <c r="H3231" s="3" t="s">
        <v>3354</v>
      </c>
      <c r="I3231" s="3" t="s">
        <v>3354</v>
      </c>
      <c r="J3231" s="3">
        <v>107.4263</v>
      </c>
      <c r="K3231" s="3">
        <v>2057731</v>
      </c>
      <c r="L3231" s="3" t="s">
        <v>677</v>
      </c>
      <c r="M3231" s="3">
        <v>0</v>
      </c>
      <c r="N3231" s="3" t="s">
        <v>9153</v>
      </c>
      <c r="O3231" s="3" t="s">
        <v>9151</v>
      </c>
      <c r="P3231" s="8">
        <v>36161</v>
      </c>
      <c r="Q3231" s="3" t="s">
        <v>20986</v>
      </c>
      <c r="R3231" s="5" t="s">
        <v>24858</v>
      </c>
      <c r="S3231" s="3" t="s">
        <v>3354</v>
      </c>
      <c r="T3231" s="3" t="s">
        <v>599</v>
      </c>
      <c r="V3231" s="3">
        <v>64</v>
      </c>
      <c r="W3231" s="3">
        <v>59</v>
      </c>
      <c r="X3231" s="3">
        <v>44</v>
      </c>
      <c r="Y3231" s="3">
        <v>3229</v>
      </c>
      <c r="Z3231" s="3" t="s">
        <v>677</v>
      </c>
      <c r="AA3231" s="3">
        <v>11</v>
      </c>
      <c r="AB3231" s="3">
        <v>4</v>
      </c>
      <c r="AC3231" s="3">
        <v>2057731</v>
      </c>
      <c r="AD3231" s="3">
        <v>992030</v>
      </c>
      <c r="AE3231" s="3" t="s">
        <v>3354</v>
      </c>
      <c r="AF3231" s="3">
        <v>12</v>
      </c>
      <c r="AG3231" s="3">
        <v>13</v>
      </c>
    </row>
    <row r="3232" spans="1:33" ht="15.75" customHeight="1" x14ac:dyDescent="0.15">
      <c r="A3232" s="3">
        <v>20301</v>
      </c>
      <c r="B3232" s="3">
        <v>3230</v>
      </c>
      <c r="C3232" s="3">
        <v>164</v>
      </c>
      <c r="D3232" s="3" t="s">
        <v>9164</v>
      </c>
      <c r="E3232" s="3" t="s">
        <v>9163</v>
      </c>
      <c r="F3232" s="3" t="s">
        <v>1009</v>
      </c>
      <c r="G3232" s="3" t="s">
        <v>403</v>
      </c>
      <c r="H3232" s="3" t="s">
        <v>15191</v>
      </c>
      <c r="I3232" s="3" t="s">
        <v>1032</v>
      </c>
      <c r="J3232" s="3">
        <v>107.3014</v>
      </c>
      <c r="K3232" s="3">
        <v>62811784</v>
      </c>
      <c r="L3232" s="3" t="s">
        <v>40</v>
      </c>
      <c r="M3232" s="3">
        <v>3</v>
      </c>
      <c r="N3232" s="3" t="s">
        <v>9164</v>
      </c>
      <c r="O3232" s="3" t="s">
        <v>9163</v>
      </c>
      <c r="P3232" s="3" t="s">
        <v>2080</v>
      </c>
      <c r="Q3232" s="3" t="s">
        <v>20988</v>
      </c>
      <c r="R3232" s="5" t="s">
        <v>24859</v>
      </c>
      <c r="S3232" s="3" t="s">
        <v>15191</v>
      </c>
      <c r="T3232" s="3" t="s">
        <v>403</v>
      </c>
      <c r="V3232" s="3">
        <v>104</v>
      </c>
      <c r="W3232" s="3">
        <v>81</v>
      </c>
      <c r="X3232" s="3">
        <v>127</v>
      </c>
      <c r="Y3232" s="3">
        <v>3230</v>
      </c>
      <c r="Z3232" s="3" t="s">
        <v>40</v>
      </c>
      <c r="AA3232" s="3">
        <v>164</v>
      </c>
      <c r="AB3232" s="3">
        <v>121</v>
      </c>
      <c r="AC3232" s="3">
        <v>62811784</v>
      </c>
      <c r="AD3232" s="3">
        <v>30299739</v>
      </c>
      <c r="AE3232" s="3" t="s">
        <v>1032</v>
      </c>
      <c r="AF3232" s="3">
        <v>4</v>
      </c>
      <c r="AG3232" s="3">
        <v>49</v>
      </c>
    </row>
    <row r="3233" spans="1:33" ht="15.75" customHeight="1" x14ac:dyDescent="0.15">
      <c r="A3233" s="3">
        <v>20771</v>
      </c>
      <c r="B3233" s="3">
        <v>3231</v>
      </c>
      <c r="C3233" s="3">
        <v>14</v>
      </c>
      <c r="D3233" s="3" t="s">
        <v>9170</v>
      </c>
      <c r="E3233" s="3" t="s">
        <v>9168</v>
      </c>
      <c r="F3233" s="3" t="s">
        <v>855</v>
      </c>
      <c r="G3233" s="3" t="s">
        <v>292</v>
      </c>
      <c r="H3233" s="3" t="s">
        <v>1032</v>
      </c>
      <c r="I3233" s="3" t="s">
        <v>1032</v>
      </c>
      <c r="J3233" s="3">
        <v>107.285</v>
      </c>
      <c r="K3233" s="3">
        <v>4487922</v>
      </c>
      <c r="L3233" s="3" t="s">
        <v>122</v>
      </c>
      <c r="M3233" s="3">
        <v>3</v>
      </c>
      <c r="N3233" s="3" t="s">
        <v>9170</v>
      </c>
      <c r="O3233" s="3" t="s">
        <v>9168</v>
      </c>
      <c r="P3233" s="3" t="s">
        <v>787</v>
      </c>
      <c r="Q3233" s="3" t="s">
        <v>20990</v>
      </c>
      <c r="R3233" s="5" t="s">
        <v>24860</v>
      </c>
      <c r="S3233" s="3" t="s">
        <v>1032</v>
      </c>
      <c r="T3233" s="3" t="s">
        <v>292</v>
      </c>
      <c r="V3233" s="3">
        <v>114</v>
      </c>
      <c r="W3233" s="3">
        <v>82</v>
      </c>
      <c r="X3233" s="3">
        <v>35</v>
      </c>
      <c r="Y3233" s="3">
        <v>3231</v>
      </c>
      <c r="Z3233" s="3" t="s">
        <v>122</v>
      </c>
      <c r="AA3233" s="3">
        <v>14</v>
      </c>
      <c r="AB3233" s="3">
        <v>7</v>
      </c>
      <c r="AC3233" s="3">
        <v>4487922</v>
      </c>
      <c r="AD3233" s="3">
        <v>2165097</v>
      </c>
      <c r="AE3233" s="3" t="s">
        <v>1032</v>
      </c>
      <c r="AF3233" s="3">
        <v>22</v>
      </c>
      <c r="AG3233" s="3">
        <v>49</v>
      </c>
    </row>
    <row r="3234" spans="1:33" ht="15.75" customHeight="1" x14ac:dyDescent="0.15">
      <c r="A3234" s="3">
        <v>24121</v>
      </c>
      <c r="B3234" s="3">
        <v>3232</v>
      </c>
      <c r="C3234" s="3">
        <v>17</v>
      </c>
      <c r="D3234" s="5" t="s">
        <v>9183</v>
      </c>
      <c r="E3234" s="3" t="s">
        <v>9180</v>
      </c>
      <c r="F3234" s="3" t="s">
        <v>36</v>
      </c>
      <c r="G3234" s="3" t="s">
        <v>37</v>
      </c>
      <c r="H3234" s="3" t="s">
        <v>817</v>
      </c>
      <c r="I3234" s="3" t="s">
        <v>817</v>
      </c>
      <c r="J3234" s="3">
        <v>107.1773</v>
      </c>
      <c r="K3234" s="3">
        <v>9927890</v>
      </c>
      <c r="L3234" s="3" t="s">
        <v>59</v>
      </c>
      <c r="M3234" s="3">
        <v>1</v>
      </c>
      <c r="N3234" s="5" t="s">
        <v>9183</v>
      </c>
      <c r="O3234" s="3" t="s">
        <v>9180</v>
      </c>
      <c r="P3234" s="3" t="s">
        <v>1000</v>
      </c>
      <c r="Q3234" s="3" t="s">
        <v>10886</v>
      </c>
      <c r="R3234" s="5" t="s">
        <v>24861</v>
      </c>
      <c r="S3234" s="3" t="s">
        <v>817</v>
      </c>
      <c r="T3234" s="3" t="s">
        <v>37</v>
      </c>
      <c r="V3234" s="3">
        <v>127</v>
      </c>
      <c r="W3234" s="3">
        <v>79</v>
      </c>
      <c r="X3234" s="3">
        <v>127</v>
      </c>
      <c r="Y3234" s="3">
        <v>3232</v>
      </c>
      <c r="Z3234" s="3" t="s">
        <v>59</v>
      </c>
      <c r="AA3234" s="3">
        <v>17</v>
      </c>
      <c r="AB3234" s="3">
        <v>10</v>
      </c>
      <c r="AC3234" s="3">
        <v>9927890</v>
      </c>
      <c r="AD3234" s="3">
        <v>4791978</v>
      </c>
      <c r="AE3234" s="3" t="s">
        <v>817</v>
      </c>
      <c r="AF3234" s="3">
        <v>17</v>
      </c>
      <c r="AG3234" s="3">
        <v>11</v>
      </c>
    </row>
    <row r="3235" spans="1:33" ht="15.75" customHeight="1" x14ac:dyDescent="0.15">
      <c r="A3235" s="3">
        <v>22193</v>
      </c>
      <c r="B3235" s="3">
        <v>3233</v>
      </c>
      <c r="C3235" s="3">
        <v>10</v>
      </c>
      <c r="D3235" s="3" t="s">
        <v>9193</v>
      </c>
      <c r="E3235" s="3" t="s">
        <v>9191</v>
      </c>
      <c r="F3235" s="3" t="s">
        <v>6767</v>
      </c>
      <c r="G3235" s="3" t="s">
        <v>796</v>
      </c>
      <c r="H3235" s="3" t="s">
        <v>15198</v>
      </c>
      <c r="I3235" s="3" t="s">
        <v>4522</v>
      </c>
      <c r="J3235" s="3">
        <v>107.0527</v>
      </c>
      <c r="K3235" s="3">
        <v>10113856</v>
      </c>
      <c r="L3235" s="3" t="s">
        <v>478</v>
      </c>
      <c r="M3235" s="3">
        <v>3</v>
      </c>
      <c r="N3235" s="3" t="s">
        <v>9193</v>
      </c>
      <c r="O3235" s="3" t="s">
        <v>9191</v>
      </c>
      <c r="P3235" s="3" t="s">
        <v>1107</v>
      </c>
      <c r="Q3235" s="3" t="s">
        <v>20993</v>
      </c>
      <c r="R3235" s="5" t="s">
        <v>24862</v>
      </c>
      <c r="S3235" s="3" t="s">
        <v>15198</v>
      </c>
      <c r="T3235" s="3" t="s">
        <v>796</v>
      </c>
      <c r="V3235" s="3">
        <v>20</v>
      </c>
      <c r="W3235" s="3">
        <v>0</v>
      </c>
      <c r="X3235" s="3">
        <v>102</v>
      </c>
      <c r="Y3235" s="3">
        <v>3233</v>
      </c>
      <c r="Z3235" s="3" t="s">
        <v>478</v>
      </c>
      <c r="AA3235" s="3">
        <v>10</v>
      </c>
      <c r="AB3235" s="3">
        <v>8</v>
      </c>
      <c r="AC3235" s="3">
        <v>10113856</v>
      </c>
      <c r="AD3235" s="3">
        <v>4884677</v>
      </c>
      <c r="AF3235" s="3">
        <v>15</v>
      </c>
      <c r="AG3235" s="3">
        <v>57</v>
      </c>
    </row>
    <row r="3236" spans="1:33" ht="15.75" customHeight="1" x14ac:dyDescent="0.15">
      <c r="A3236" s="3">
        <v>21927</v>
      </c>
      <c r="B3236" s="3">
        <v>3234</v>
      </c>
      <c r="C3236" s="3">
        <v>24</v>
      </c>
      <c r="D3236" s="3" t="s">
        <v>9207</v>
      </c>
      <c r="E3236" s="3" t="s">
        <v>9206</v>
      </c>
      <c r="F3236" s="3" t="s">
        <v>1438</v>
      </c>
      <c r="G3236" s="3" t="s">
        <v>495</v>
      </c>
      <c r="H3236" s="3" t="s">
        <v>9243</v>
      </c>
      <c r="I3236" s="3" t="s">
        <v>2682</v>
      </c>
      <c r="J3236" s="3">
        <v>107.02760000000001</v>
      </c>
      <c r="K3236" s="3">
        <v>4837200</v>
      </c>
      <c r="L3236" s="3" t="s">
        <v>398</v>
      </c>
      <c r="M3236" s="3">
        <v>2</v>
      </c>
      <c r="N3236" s="3" t="s">
        <v>9207</v>
      </c>
      <c r="O3236" s="3" t="s">
        <v>9206</v>
      </c>
      <c r="P3236" s="3" t="s">
        <v>179</v>
      </c>
      <c r="Q3236" s="3" t="s">
        <v>20996</v>
      </c>
      <c r="R3236" s="5" t="s">
        <v>24863</v>
      </c>
      <c r="S3236" s="3" t="s">
        <v>9243</v>
      </c>
      <c r="T3236" s="3" t="s">
        <v>495</v>
      </c>
      <c r="V3236" s="3">
        <v>95</v>
      </c>
      <c r="W3236" s="3">
        <v>29</v>
      </c>
      <c r="X3236" s="3">
        <v>35</v>
      </c>
      <c r="Y3236" s="3">
        <v>3234</v>
      </c>
      <c r="Z3236" s="3" t="s">
        <v>398</v>
      </c>
      <c r="AA3236" s="3">
        <v>24</v>
      </c>
      <c r="AB3236" s="3">
        <v>16</v>
      </c>
      <c r="AC3236" s="3">
        <v>4837200</v>
      </c>
      <c r="AD3236" s="3">
        <v>2336500</v>
      </c>
      <c r="AE3236" s="3" t="s">
        <v>2682</v>
      </c>
      <c r="AF3236" s="3">
        <v>1</v>
      </c>
      <c r="AG3236" s="3">
        <v>79</v>
      </c>
    </row>
    <row r="3237" spans="1:33" ht="15.75" customHeight="1" x14ac:dyDescent="0.15">
      <c r="A3237" s="3">
        <v>2831</v>
      </c>
      <c r="B3237" s="3">
        <v>3235</v>
      </c>
      <c r="C3237" s="3">
        <v>124</v>
      </c>
      <c r="D3237" s="3" t="s">
        <v>9219</v>
      </c>
      <c r="E3237" s="3" t="s">
        <v>9215</v>
      </c>
      <c r="F3237" s="3" t="s">
        <v>4272</v>
      </c>
      <c r="G3237" s="3" t="s">
        <v>780</v>
      </c>
      <c r="H3237" s="3" t="s">
        <v>15202</v>
      </c>
      <c r="I3237" s="3" t="s">
        <v>2566</v>
      </c>
      <c r="J3237" s="3">
        <v>106.9688</v>
      </c>
      <c r="K3237" s="3">
        <v>13381163</v>
      </c>
      <c r="L3237" s="3" t="s">
        <v>59</v>
      </c>
      <c r="M3237" s="3">
        <v>7</v>
      </c>
      <c r="N3237" s="3" t="s">
        <v>9219</v>
      </c>
      <c r="O3237" s="3" t="s">
        <v>9215</v>
      </c>
      <c r="P3237" s="3" t="s">
        <v>104</v>
      </c>
      <c r="Q3237" s="3" t="s">
        <v>20998</v>
      </c>
      <c r="R3237" s="5" t="s">
        <v>24864</v>
      </c>
      <c r="S3237" s="3" t="s">
        <v>15202</v>
      </c>
      <c r="T3237" s="3" t="s">
        <v>780</v>
      </c>
      <c r="V3237" s="3">
        <v>20</v>
      </c>
      <c r="W3237" s="3">
        <v>25</v>
      </c>
      <c r="X3237" s="3">
        <v>127</v>
      </c>
      <c r="Y3237" s="3">
        <v>3235</v>
      </c>
      <c r="Z3237" s="3" t="s">
        <v>59</v>
      </c>
      <c r="AA3237" s="3">
        <v>124</v>
      </c>
      <c r="AB3237" s="3">
        <v>55</v>
      </c>
      <c r="AC3237" s="3">
        <v>13381163</v>
      </c>
      <c r="AD3237" s="3">
        <v>6465304</v>
      </c>
      <c r="AE3237" s="3" t="s">
        <v>2566</v>
      </c>
      <c r="AF3237" s="3">
        <v>17</v>
      </c>
      <c r="AG3237" s="3">
        <v>47</v>
      </c>
    </row>
    <row r="3238" spans="1:33" ht="15.75" customHeight="1" x14ac:dyDescent="0.15">
      <c r="A3238" s="3">
        <v>19509</v>
      </c>
      <c r="B3238" s="3">
        <v>3236</v>
      </c>
      <c r="C3238" s="3">
        <v>115</v>
      </c>
      <c r="D3238" s="3" t="s">
        <v>9228</v>
      </c>
      <c r="E3238" s="3" t="s">
        <v>9226</v>
      </c>
      <c r="F3238" s="3" t="s">
        <v>4061</v>
      </c>
      <c r="G3238" s="3" t="s">
        <v>446</v>
      </c>
      <c r="H3238" s="3" t="s">
        <v>2435</v>
      </c>
      <c r="I3238" s="3" t="s">
        <v>2435</v>
      </c>
      <c r="J3238" s="3">
        <v>106.9666</v>
      </c>
      <c r="K3238" s="3">
        <v>7902398</v>
      </c>
      <c r="L3238" s="3" t="s">
        <v>66</v>
      </c>
      <c r="M3238" s="3">
        <v>3</v>
      </c>
      <c r="N3238" s="3" t="s">
        <v>9228</v>
      </c>
      <c r="O3238" s="3" t="s">
        <v>9226</v>
      </c>
      <c r="P3238" s="8">
        <v>39083</v>
      </c>
      <c r="Q3238" s="3" t="s">
        <v>21000</v>
      </c>
      <c r="R3238" s="5" t="s">
        <v>24865</v>
      </c>
      <c r="S3238" s="3" t="s">
        <v>2435</v>
      </c>
      <c r="T3238" s="3" t="s">
        <v>446</v>
      </c>
      <c r="V3238" s="3">
        <v>123</v>
      </c>
      <c r="W3238" s="3">
        <v>116</v>
      </c>
      <c r="X3238" s="3">
        <v>127</v>
      </c>
      <c r="Y3238" s="3">
        <v>3236</v>
      </c>
      <c r="Z3238" s="3" t="s">
        <v>66</v>
      </c>
      <c r="AA3238" s="3">
        <v>115</v>
      </c>
      <c r="AB3238" s="3">
        <v>115</v>
      </c>
      <c r="AC3238" s="3">
        <v>7902398</v>
      </c>
      <c r="AD3238" s="3">
        <v>3818200</v>
      </c>
      <c r="AE3238" s="3" t="s">
        <v>2435</v>
      </c>
      <c r="AF3238" s="3">
        <v>9</v>
      </c>
      <c r="AG3238" s="3">
        <v>29</v>
      </c>
    </row>
    <row r="3239" spans="1:33" ht="15.75" customHeight="1" x14ac:dyDescent="0.15">
      <c r="A3239" s="3">
        <v>25752</v>
      </c>
      <c r="B3239" s="3">
        <v>3237</v>
      </c>
      <c r="C3239" s="3">
        <v>25</v>
      </c>
      <c r="D3239" s="3" t="s">
        <v>9236</v>
      </c>
      <c r="E3239" s="3" t="s">
        <v>9234</v>
      </c>
      <c r="F3239" s="3" t="s">
        <v>6767</v>
      </c>
      <c r="G3239" s="3" t="s">
        <v>796</v>
      </c>
      <c r="H3239" s="3" t="s">
        <v>4456</v>
      </c>
      <c r="I3239" s="3" t="s">
        <v>4522</v>
      </c>
      <c r="J3239" s="3">
        <v>106.9422</v>
      </c>
      <c r="K3239" s="3">
        <v>2308306</v>
      </c>
      <c r="L3239" s="3" t="s">
        <v>40</v>
      </c>
      <c r="M3239" s="3">
        <v>0</v>
      </c>
      <c r="N3239" s="3" t="s">
        <v>9236</v>
      </c>
      <c r="O3239" s="3" t="s">
        <v>9234</v>
      </c>
      <c r="P3239" s="8">
        <v>40179</v>
      </c>
      <c r="Q3239" s="3" t="s">
        <v>21002</v>
      </c>
      <c r="R3239" s="5" t="s">
        <v>24866</v>
      </c>
      <c r="S3239" s="3" t="s">
        <v>4456</v>
      </c>
      <c r="T3239" s="3" t="s">
        <v>796</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15">
      <c r="A3240" s="3">
        <v>20331</v>
      </c>
      <c r="B3240" s="3">
        <v>3238</v>
      </c>
      <c r="C3240" s="3">
        <v>48</v>
      </c>
      <c r="D3240" s="3" t="s">
        <v>9246</v>
      </c>
      <c r="E3240" s="3" t="s">
        <v>9244</v>
      </c>
      <c r="F3240" s="3" t="s">
        <v>1105</v>
      </c>
      <c r="G3240" s="3" t="s">
        <v>486</v>
      </c>
      <c r="H3240" s="3" t="s">
        <v>3101</v>
      </c>
      <c r="I3240" s="3" t="s">
        <v>3117</v>
      </c>
      <c r="J3240" s="3">
        <v>106.89060000000001</v>
      </c>
      <c r="K3240" s="3">
        <v>6900692</v>
      </c>
      <c r="L3240" s="3" t="s">
        <v>40</v>
      </c>
      <c r="M3240" s="3">
        <v>3</v>
      </c>
      <c r="N3240" s="3" t="s">
        <v>9246</v>
      </c>
      <c r="O3240" s="3" t="s">
        <v>9244</v>
      </c>
      <c r="P3240" s="3" t="s">
        <v>1029</v>
      </c>
      <c r="Q3240" s="3" t="s">
        <v>21004</v>
      </c>
      <c r="R3240" s="5" t="s">
        <v>24867</v>
      </c>
      <c r="S3240" s="3" t="s">
        <v>3101</v>
      </c>
      <c r="T3240" s="3" t="s">
        <v>486</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15">
      <c r="A3241" s="3">
        <v>25060</v>
      </c>
      <c r="B3241" s="3">
        <v>3239</v>
      </c>
      <c r="C3241" s="3">
        <v>33</v>
      </c>
      <c r="D3241" s="3" t="s">
        <v>9257</v>
      </c>
      <c r="E3241" s="3" t="s">
        <v>9256</v>
      </c>
      <c r="F3241" s="3" t="s">
        <v>249</v>
      </c>
      <c r="G3241" s="3" t="s">
        <v>125</v>
      </c>
      <c r="H3241" s="3" t="s">
        <v>126</v>
      </c>
      <c r="I3241" s="3" t="s">
        <v>127</v>
      </c>
      <c r="J3241" s="3">
        <v>106.88120000000001</v>
      </c>
      <c r="K3241" s="3">
        <v>2872721</v>
      </c>
      <c r="L3241" s="3" t="s">
        <v>66</v>
      </c>
      <c r="M3241" s="3">
        <v>0</v>
      </c>
      <c r="N3241" s="3" t="s">
        <v>9257</v>
      </c>
      <c r="O3241" s="3" t="s">
        <v>9256</v>
      </c>
      <c r="P3241" s="3" t="s">
        <v>987</v>
      </c>
      <c r="Q3241" s="3" t="s">
        <v>21006</v>
      </c>
      <c r="R3241" s="5" t="s">
        <v>24868</v>
      </c>
      <c r="S3241" s="3" t="s">
        <v>126</v>
      </c>
      <c r="T3241" s="3" t="s">
        <v>125</v>
      </c>
      <c r="V3241" s="3">
        <v>39</v>
      </c>
      <c r="W3241" s="3">
        <v>38</v>
      </c>
      <c r="X3241" s="3">
        <v>127</v>
      </c>
      <c r="Y3241" s="3">
        <v>3239</v>
      </c>
      <c r="Z3241" s="3" t="s">
        <v>66</v>
      </c>
      <c r="AA3241" s="3">
        <v>33</v>
      </c>
      <c r="AB3241" s="3">
        <v>11</v>
      </c>
      <c r="AC3241" s="3">
        <v>2872721</v>
      </c>
      <c r="AD3241" s="3">
        <v>1388585</v>
      </c>
      <c r="AE3241" s="3" t="s">
        <v>127</v>
      </c>
      <c r="AF3241" s="3">
        <v>9</v>
      </c>
      <c r="AG3241" s="3">
        <v>10</v>
      </c>
    </row>
    <row r="3242" spans="1:33" ht="15.75" customHeight="1" x14ac:dyDescent="0.15">
      <c r="A3242" s="3">
        <v>25605</v>
      </c>
      <c r="B3242" s="3">
        <v>3240</v>
      </c>
      <c r="C3242" s="3">
        <v>120</v>
      </c>
      <c r="D3242" s="3" t="s">
        <v>7060</v>
      </c>
      <c r="E3242" s="3" t="s">
        <v>9262</v>
      </c>
      <c r="F3242" s="3" t="s">
        <v>475</v>
      </c>
      <c r="G3242" s="3" t="s">
        <v>277</v>
      </c>
      <c r="H3242" s="3" t="s">
        <v>7062</v>
      </c>
      <c r="I3242" s="3" t="s">
        <v>203</v>
      </c>
      <c r="J3242" s="3">
        <v>106.7298</v>
      </c>
      <c r="K3242" s="3">
        <v>53087800</v>
      </c>
      <c r="L3242" s="3" t="s">
        <v>59</v>
      </c>
      <c r="M3242" s="3">
        <v>0</v>
      </c>
      <c r="N3242" s="3" t="s">
        <v>7060</v>
      </c>
      <c r="O3242" s="3" t="s">
        <v>9262</v>
      </c>
      <c r="P3242" s="8">
        <v>37622</v>
      </c>
      <c r="Q3242" s="3" t="s">
        <v>7061</v>
      </c>
      <c r="R3242" s="5" t="s">
        <v>24869</v>
      </c>
      <c r="S3242" s="3" t="s">
        <v>7062</v>
      </c>
      <c r="T3242" s="3" t="s">
        <v>277</v>
      </c>
      <c r="V3242" s="3">
        <v>127</v>
      </c>
      <c r="W3242" s="3">
        <v>127</v>
      </c>
      <c r="X3242" s="3">
        <v>127</v>
      </c>
      <c r="Y3242" s="3">
        <v>3240</v>
      </c>
      <c r="Z3242" s="3" t="s">
        <v>59</v>
      </c>
      <c r="AA3242" s="3">
        <v>120</v>
      </c>
      <c r="AB3242" s="3">
        <v>45</v>
      </c>
      <c r="AC3242" s="3">
        <v>53087800</v>
      </c>
      <c r="AD3242" s="3">
        <v>25679800</v>
      </c>
      <c r="AE3242" s="3" t="s">
        <v>203</v>
      </c>
      <c r="AF3242" s="3">
        <v>17</v>
      </c>
      <c r="AG3242" s="3">
        <v>9</v>
      </c>
    </row>
    <row r="3243" spans="1:33" ht="15.75" customHeight="1" x14ac:dyDescent="0.15">
      <c r="A3243" s="3">
        <v>265</v>
      </c>
      <c r="B3243" s="3">
        <v>3241</v>
      </c>
      <c r="C3243" s="3">
        <v>418</v>
      </c>
      <c r="D3243" s="3" t="s">
        <v>9272</v>
      </c>
      <c r="E3243" s="3" t="s">
        <v>9267</v>
      </c>
      <c r="F3243" s="3" t="s">
        <v>96</v>
      </c>
      <c r="G3243" s="3" t="s">
        <v>61</v>
      </c>
      <c r="H3243" s="3" t="s">
        <v>1902</v>
      </c>
      <c r="I3243" s="3" t="s">
        <v>63</v>
      </c>
      <c r="J3243" s="3">
        <v>106.71259999999999</v>
      </c>
      <c r="K3243" s="3">
        <v>1724988401</v>
      </c>
      <c r="L3243" s="3" t="s">
        <v>215</v>
      </c>
      <c r="M3243" s="3">
        <v>6</v>
      </c>
      <c r="N3243" s="3" t="s">
        <v>9272</v>
      </c>
      <c r="O3243" s="3" t="s">
        <v>9267</v>
      </c>
      <c r="P3243" s="3" t="s">
        <v>835</v>
      </c>
      <c r="Q3243" s="3" t="s">
        <v>21010</v>
      </c>
      <c r="R3243" s="5" t="s">
        <v>24870</v>
      </c>
      <c r="S3243" s="3" t="s">
        <v>1902</v>
      </c>
      <c r="T3243" s="3" t="s">
        <v>61</v>
      </c>
      <c r="V3243" s="3">
        <v>127</v>
      </c>
      <c r="W3243" s="3">
        <v>127</v>
      </c>
      <c r="X3243" s="3">
        <v>127</v>
      </c>
      <c r="Y3243" s="3">
        <v>3241</v>
      </c>
      <c r="Z3243" s="3" t="s">
        <v>215</v>
      </c>
      <c r="AA3243" s="3">
        <v>418</v>
      </c>
      <c r="AB3243" s="3">
        <v>180</v>
      </c>
      <c r="AC3243" s="3">
        <v>1724988401</v>
      </c>
      <c r="AD3243" s="3">
        <v>834486480</v>
      </c>
      <c r="AE3243" s="3" t="s">
        <v>63</v>
      </c>
      <c r="AF3243" s="3">
        <v>7</v>
      </c>
      <c r="AG3243" s="3">
        <v>3</v>
      </c>
    </row>
    <row r="3244" spans="1:33" ht="15.75" customHeight="1" x14ac:dyDescent="0.15">
      <c r="A3244" s="3">
        <v>1515</v>
      </c>
      <c r="B3244" s="3">
        <v>3242</v>
      </c>
      <c r="C3244" s="3">
        <v>44</v>
      </c>
      <c r="D3244" s="3" t="s">
        <v>9280</v>
      </c>
      <c r="E3244" s="3" t="s">
        <v>9279</v>
      </c>
      <c r="F3244" s="3" t="s">
        <v>36</v>
      </c>
      <c r="G3244" s="3" t="s">
        <v>37</v>
      </c>
      <c r="H3244" s="3" t="s">
        <v>89</v>
      </c>
      <c r="I3244" s="3" t="s">
        <v>39</v>
      </c>
      <c r="J3244" s="3">
        <v>106.6793</v>
      </c>
      <c r="K3244" s="3">
        <v>16610595</v>
      </c>
      <c r="L3244" s="3" t="s">
        <v>71</v>
      </c>
      <c r="M3244" s="3">
        <v>6</v>
      </c>
      <c r="N3244" s="3" t="s">
        <v>9280</v>
      </c>
      <c r="O3244" s="3" t="s">
        <v>9279</v>
      </c>
      <c r="P3244" s="3" t="s">
        <v>1063</v>
      </c>
      <c r="Q3244" s="3" t="s">
        <v>12394</v>
      </c>
      <c r="R3244" s="5" t="s">
        <v>24871</v>
      </c>
      <c r="S3244" s="3" t="s">
        <v>89</v>
      </c>
      <c r="T3244" s="3" t="s">
        <v>37</v>
      </c>
      <c r="V3244" s="3">
        <v>127</v>
      </c>
      <c r="W3244" s="3">
        <v>127</v>
      </c>
      <c r="X3244" s="3">
        <v>127</v>
      </c>
      <c r="Y3244" s="3">
        <v>3242</v>
      </c>
      <c r="Z3244" s="3" t="s">
        <v>71</v>
      </c>
      <c r="AA3244" s="3">
        <v>44</v>
      </c>
      <c r="AB3244" s="3">
        <v>29</v>
      </c>
      <c r="AC3244" s="3">
        <v>16610595</v>
      </c>
      <c r="AD3244" s="3">
        <v>8036893</v>
      </c>
      <c r="AE3244" s="3" t="s">
        <v>39</v>
      </c>
      <c r="AF3244" s="3">
        <v>5</v>
      </c>
      <c r="AG3244" s="3">
        <v>2</v>
      </c>
    </row>
    <row r="3245" spans="1:33" ht="15.75" customHeight="1" x14ac:dyDescent="0.15">
      <c r="A3245" s="3">
        <v>25927</v>
      </c>
      <c r="B3245" s="3">
        <v>3243</v>
      </c>
      <c r="C3245" s="3">
        <v>31</v>
      </c>
      <c r="D3245" s="3" t="s">
        <v>9289</v>
      </c>
      <c r="E3245" s="3" t="s">
        <v>9286</v>
      </c>
      <c r="F3245" s="3" t="s">
        <v>1438</v>
      </c>
      <c r="G3245" s="3" t="s">
        <v>495</v>
      </c>
      <c r="H3245" s="3" t="s">
        <v>4618</v>
      </c>
      <c r="I3245" s="3" t="s">
        <v>2566</v>
      </c>
      <c r="J3245" s="3">
        <v>106.67740000000001</v>
      </c>
      <c r="K3245" s="3">
        <v>2593874</v>
      </c>
      <c r="L3245" s="3" t="s">
        <v>641</v>
      </c>
      <c r="M3245" s="3">
        <v>0</v>
      </c>
      <c r="N3245" s="3" t="s">
        <v>9289</v>
      </c>
      <c r="O3245" s="3" t="s">
        <v>9286</v>
      </c>
      <c r="P3245" s="8">
        <v>35065</v>
      </c>
      <c r="Q3245" s="3" t="s">
        <v>21013</v>
      </c>
      <c r="R3245" s="5" t="s">
        <v>24872</v>
      </c>
      <c r="S3245" s="3" t="s">
        <v>4618</v>
      </c>
      <c r="T3245" s="3" t="s">
        <v>495</v>
      </c>
      <c r="V3245" s="3">
        <v>96</v>
      </c>
      <c r="W3245" s="3">
        <v>26</v>
      </c>
      <c r="X3245" s="3">
        <v>28</v>
      </c>
      <c r="Y3245" s="3">
        <v>3243</v>
      </c>
      <c r="Z3245" s="3" t="s">
        <v>641</v>
      </c>
      <c r="AA3245" s="3">
        <v>31</v>
      </c>
      <c r="AB3245" s="3">
        <v>21</v>
      </c>
      <c r="AC3245" s="3">
        <v>2593874</v>
      </c>
      <c r="AD3245" s="3">
        <v>1255035</v>
      </c>
      <c r="AE3245" s="3" t="s">
        <v>2566</v>
      </c>
      <c r="AF3245" s="3">
        <v>23</v>
      </c>
      <c r="AG3245" s="3">
        <v>47</v>
      </c>
    </row>
    <row r="3246" spans="1:33" ht="15.75" customHeight="1" x14ac:dyDescent="0.15">
      <c r="A3246" s="3">
        <v>2572</v>
      </c>
      <c r="B3246" s="3">
        <v>3244</v>
      </c>
      <c r="C3246" s="3">
        <v>143</v>
      </c>
      <c r="D3246" s="3" t="s">
        <v>9300</v>
      </c>
      <c r="E3246" s="3" t="s">
        <v>9297</v>
      </c>
      <c r="F3246" s="3" t="s">
        <v>4061</v>
      </c>
      <c r="G3246" s="3" t="s">
        <v>446</v>
      </c>
      <c r="H3246" s="3" t="s">
        <v>10673</v>
      </c>
      <c r="I3246" s="3" t="s">
        <v>2435</v>
      </c>
      <c r="J3246" s="3">
        <v>106.5899</v>
      </c>
      <c r="K3246" s="3">
        <v>19562000</v>
      </c>
      <c r="L3246" s="3" t="s">
        <v>162</v>
      </c>
      <c r="M3246" s="3">
        <v>6</v>
      </c>
      <c r="N3246" s="3" t="s">
        <v>9300</v>
      </c>
      <c r="O3246" s="3" t="s">
        <v>9297</v>
      </c>
      <c r="P3246" s="3" t="s">
        <v>1029</v>
      </c>
      <c r="Q3246" s="3" t="s">
        <v>21015</v>
      </c>
      <c r="R3246" s="5" t="s">
        <v>24873</v>
      </c>
      <c r="S3246" s="3" t="s">
        <v>10673</v>
      </c>
      <c r="T3246" s="3" t="s">
        <v>446</v>
      </c>
      <c r="V3246" s="3">
        <v>124</v>
      </c>
      <c r="W3246" s="3">
        <v>117</v>
      </c>
      <c r="X3246" s="3">
        <v>127</v>
      </c>
      <c r="Y3246" s="3">
        <v>3244</v>
      </c>
      <c r="Z3246" s="3" t="s">
        <v>162</v>
      </c>
      <c r="AA3246" s="3">
        <v>143</v>
      </c>
      <c r="AB3246" s="3">
        <v>89</v>
      </c>
      <c r="AC3246" s="3">
        <v>19562000</v>
      </c>
      <c r="AD3246" s="3">
        <v>9469000</v>
      </c>
      <c r="AE3246" s="3" t="s">
        <v>2435</v>
      </c>
      <c r="AF3246" s="3">
        <v>8</v>
      </c>
      <c r="AG3246" s="3">
        <v>29</v>
      </c>
    </row>
    <row r="3247" spans="1:33" ht="15.75" customHeight="1" x14ac:dyDescent="0.15">
      <c r="A3247" s="3">
        <v>25312</v>
      </c>
      <c r="B3247" s="3">
        <v>3245</v>
      </c>
      <c r="C3247" s="3">
        <v>170</v>
      </c>
      <c r="D3247" s="3" t="s">
        <v>5627</v>
      </c>
      <c r="E3247" s="3" t="s">
        <v>9305</v>
      </c>
      <c r="F3247" s="3" t="s">
        <v>36</v>
      </c>
      <c r="G3247" s="3" t="s">
        <v>37</v>
      </c>
      <c r="H3247" s="3" t="s">
        <v>89</v>
      </c>
      <c r="I3247" s="3" t="s">
        <v>89</v>
      </c>
      <c r="J3247" s="3">
        <v>106.5823</v>
      </c>
      <c r="K3247" s="3">
        <v>17823217</v>
      </c>
      <c r="L3247" s="3" t="s">
        <v>677</v>
      </c>
      <c r="M3247" s="3">
        <v>0</v>
      </c>
      <c r="N3247" s="3" t="s">
        <v>5627</v>
      </c>
      <c r="O3247" s="3" t="s">
        <v>9305</v>
      </c>
      <c r="P3247" s="8">
        <v>35065</v>
      </c>
      <c r="Q3247" s="3" t="s">
        <v>5630</v>
      </c>
      <c r="R3247" s="5" t="s">
        <v>24874</v>
      </c>
      <c r="S3247" s="3" t="s">
        <v>89</v>
      </c>
      <c r="T3247" s="3" t="s">
        <v>37</v>
      </c>
      <c r="V3247" s="3">
        <v>127</v>
      </c>
      <c r="W3247" s="3">
        <v>121</v>
      </c>
      <c r="X3247" s="3">
        <v>45</v>
      </c>
      <c r="Y3247" s="3">
        <v>3245</v>
      </c>
      <c r="Z3247" s="3" t="s">
        <v>677</v>
      </c>
      <c r="AA3247" s="3">
        <v>170</v>
      </c>
      <c r="AB3247" s="3">
        <v>45</v>
      </c>
      <c r="AC3247" s="3">
        <v>17823217</v>
      </c>
      <c r="AD3247" s="3">
        <v>8627660</v>
      </c>
      <c r="AE3247" s="3" t="s">
        <v>89</v>
      </c>
      <c r="AF3247" s="3">
        <v>12</v>
      </c>
      <c r="AG3247" s="3">
        <v>4</v>
      </c>
    </row>
    <row r="3248" spans="1:33" ht="15.75" customHeight="1" x14ac:dyDescent="0.15">
      <c r="A3248" s="3">
        <v>3277</v>
      </c>
      <c r="B3248" s="3">
        <v>3246</v>
      </c>
      <c r="C3248" s="3">
        <v>75</v>
      </c>
      <c r="D3248" s="3" t="s">
        <v>9315</v>
      </c>
      <c r="E3248" s="3" t="s">
        <v>9313</v>
      </c>
      <c r="F3248" s="3" t="s">
        <v>1438</v>
      </c>
      <c r="G3248" s="3" t="s">
        <v>495</v>
      </c>
      <c r="H3248" s="3" t="s">
        <v>13415</v>
      </c>
      <c r="I3248" s="3" t="s">
        <v>11196</v>
      </c>
      <c r="J3248" s="3">
        <v>106.5252</v>
      </c>
      <c r="K3248" s="3">
        <v>65287790</v>
      </c>
      <c r="L3248" s="3" t="s">
        <v>364</v>
      </c>
      <c r="M3248" s="3">
        <v>3</v>
      </c>
      <c r="N3248" s="3" t="s">
        <v>9315</v>
      </c>
      <c r="O3248" s="3" t="s">
        <v>9313</v>
      </c>
      <c r="P3248" s="3" t="s">
        <v>7857</v>
      </c>
      <c r="Q3248" s="3" t="s">
        <v>21018</v>
      </c>
      <c r="R3248" s="5" t="s">
        <v>24875</v>
      </c>
      <c r="S3248" s="3" t="s">
        <v>13415</v>
      </c>
      <c r="T3248" s="3" t="s">
        <v>495</v>
      </c>
      <c r="V3248" s="3">
        <v>97</v>
      </c>
      <c r="W3248" s="3">
        <v>0</v>
      </c>
      <c r="X3248" s="3">
        <v>127</v>
      </c>
      <c r="Y3248" s="3">
        <v>3246</v>
      </c>
      <c r="Z3248" s="3" t="s">
        <v>364</v>
      </c>
      <c r="AA3248" s="3">
        <v>75</v>
      </c>
      <c r="AB3248" s="3">
        <v>61</v>
      </c>
      <c r="AC3248" s="3">
        <v>65287790</v>
      </c>
      <c r="AD3248" s="3">
        <v>31612498</v>
      </c>
      <c r="AF3248" s="3">
        <v>20</v>
      </c>
      <c r="AG3248" s="3">
        <v>300</v>
      </c>
    </row>
    <row r="3249" spans="1:33" ht="15.75" customHeight="1" x14ac:dyDescent="0.15">
      <c r="A3249" s="3">
        <v>7328</v>
      </c>
      <c r="B3249" s="3">
        <v>3247</v>
      </c>
      <c r="C3249" s="3">
        <v>37</v>
      </c>
      <c r="D3249" s="3" t="s">
        <v>9323</v>
      </c>
      <c r="E3249" s="3" t="s">
        <v>9320</v>
      </c>
      <c r="F3249" s="3" t="s">
        <v>36</v>
      </c>
      <c r="G3249" s="3" t="s">
        <v>37</v>
      </c>
      <c r="H3249" s="3" t="s">
        <v>817</v>
      </c>
      <c r="I3249" s="3" t="s">
        <v>817</v>
      </c>
      <c r="J3249" s="3">
        <v>106.3661</v>
      </c>
      <c r="K3249" s="3">
        <v>18942343</v>
      </c>
      <c r="L3249" s="3" t="s">
        <v>59</v>
      </c>
      <c r="M3249" s="3">
        <v>4</v>
      </c>
      <c r="N3249" s="3" t="s">
        <v>9323</v>
      </c>
      <c r="O3249" s="3" t="s">
        <v>9320</v>
      </c>
      <c r="P3249" s="3" t="s">
        <v>690</v>
      </c>
      <c r="Q3249" s="3" t="s">
        <v>10895</v>
      </c>
      <c r="R3249" s="5" t="s">
        <v>24876</v>
      </c>
      <c r="S3249" s="3" t="s">
        <v>817</v>
      </c>
      <c r="T3249" s="3" t="s">
        <v>37</v>
      </c>
      <c r="V3249" s="3">
        <v>127</v>
      </c>
      <c r="W3249" s="3">
        <v>80</v>
      </c>
      <c r="X3249" s="3">
        <v>127</v>
      </c>
      <c r="Y3249" s="3">
        <v>3247</v>
      </c>
      <c r="Z3249" s="3" t="s">
        <v>59</v>
      </c>
      <c r="AA3249" s="3">
        <v>37</v>
      </c>
      <c r="AB3249" s="3">
        <v>26</v>
      </c>
      <c r="AC3249" s="3">
        <v>18942343</v>
      </c>
      <c r="AD3249" s="3">
        <v>9178999</v>
      </c>
      <c r="AE3249" s="3" t="s">
        <v>817</v>
      </c>
      <c r="AF3249" s="3">
        <v>17</v>
      </c>
      <c r="AG3249" s="3">
        <v>11</v>
      </c>
    </row>
    <row r="3250" spans="1:33" ht="15.75" customHeight="1" x14ac:dyDescent="0.15">
      <c r="A3250" s="3">
        <v>1670</v>
      </c>
      <c r="B3250" s="3">
        <v>3248</v>
      </c>
      <c r="C3250" s="3">
        <v>345</v>
      </c>
      <c r="D3250" s="3" t="s">
        <v>9337</v>
      </c>
      <c r="E3250" s="3" t="s">
        <v>9336</v>
      </c>
      <c r="F3250" s="3" t="s">
        <v>1105</v>
      </c>
      <c r="G3250" s="3" t="s">
        <v>486</v>
      </c>
      <c r="H3250" s="3" t="s">
        <v>15225</v>
      </c>
      <c r="I3250" s="3" t="s">
        <v>488</v>
      </c>
      <c r="J3250" s="3">
        <v>106.33920000000001</v>
      </c>
      <c r="K3250" s="3">
        <v>45066000</v>
      </c>
      <c r="L3250" s="3" t="s">
        <v>335</v>
      </c>
      <c r="M3250" s="3">
        <v>7</v>
      </c>
      <c r="N3250" s="3" t="s">
        <v>9337</v>
      </c>
      <c r="O3250" s="3" t="s">
        <v>9336</v>
      </c>
      <c r="P3250" s="3" t="s">
        <v>104</v>
      </c>
      <c r="Q3250" s="3" t="s">
        <v>21021</v>
      </c>
      <c r="R3250" s="5" t="s">
        <v>24877</v>
      </c>
      <c r="S3250" s="3" t="s">
        <v>15225</v>
      </c>
      <c r="T3250" s="3" t="s">
        <v>486</v>
      </c>
      <c r="V3250" s="3">
        <v>70</v>
      </c>
      <c r="W3250" s="3">
        <v>50</v>
      </c>
      <c r="X3250" s="3">
        <v>112</v>
      </c>
      <c r="Y3250" s="3">
        <v>3248</v>
      </c>
      <c r="Z3250" s="3" t="s">
        <v>335</v>
      </c>
      <c r="AA3250" s="3">
        <v>345</v>
      </c>
      <c r="AB3250" s="3">
        <v>220</v>
      </c>
      <c r="AC3250" s="3">
        <v>45066000</v>
      </c>
      <c r="AD3250" s="3">
        <v>21840740</v>
      </c>
      <c r="AE3250" s="3" t="s">
        <v>488</v>
      </c>
      <c r="AF3250" s="3">
        <v>21</v>
      </c>
      <c r="AG3250" s="3">
        <v>50</v>
      </c>
    </row>
    <row r="3251" spans="1:33" ht="15.75" customHeight="1" x14ac:dyDescent="0.15">
      <c r="A3251" s="3">
        <v>25158</v>
      </c>
      <c r="B3251" s="3">
        <v>3249</v>
      </c>
      <c r="C3251" s="3">
        <v>10</v>
      </c>
      <c r="D3251" s="3" t="s">
        <v>9354</v>
      </c>
      <c r="E3251" s="3" t="s">
        <v>9349</v>
      </c>
      <c r="F3251" s="3" t="s">
        <v>1009</v>
      </c>
      <c r="G3251" s="3" t="s">
        <v>403</v>
      </c>
      <c r="H3251" s="3" t="s">
        <v>15047</v>
      </c>
      <c r="I3251" s="3" t="s">
        <v>203</v>
      </c>
      <c r="J3251" s="3">
        <v>106.2662</v>
      </c>
      <c r="K3251" s="3">
        <v>5790778</v>
      </c>
      <c r="L3251" s="3" t="s">
        <v>162</v>
      </c>
      <c r="M3251" s="3">
        <v>0</v>
      </c>
      <c r="N3251" s="3" t="s">
        <v>9354</v>
      </c>
      <c r="O3251" s="3" t="s">
        <v>9349</v>
      </c>
      <c r="P3251" s="8">
        <v>37622</v>
      </c>
      <c r="Q3251" s="3" t="s">
        <v>21023</v>
      </c>
      <c r="R3251" s="5" t="s">
        <v>24878</v>
      </c>
      <c r="S3251" s="3" t="s">
        <v>15047</v>
      </c>
      <c r="T3251" s="3" t="s">
        <v>403</v>
      </c>
      <c r="V3251" s="3">
        <v>105</v>
      </c>
      <c r="W3251" s="3">
        <v>127</v>
      </c>
      <c r="X3251" s="3">
        <v>127</v>
      </c>
      <c r="Y3251" s="3">
        <v>3249</v>
      </c>
      <c r="Z3251" s="3" t="s">
        <v>162</v>
      </c>
      <c r="AA3251" s="3">
        <v>10</v>
      </c>
      <c r="AB3251" s="3">
        <v>10</v>
      </c>
      <c r="AC3251" s="3">
        <v>5790778</v>
      </c>
      <c r="AD3251" s="3">
        <v>2807429</v>
      </c>
      <c r="AE3251" s="3" t="s">
        <v>203</v>
      </c>
      <c r="AF3251" s="3">
        <v>8</v>
      </c>
      <c r="AG3251" s="3">
        <v>9</v>
      </c>
    </row>
    <row r="3252" spans="1:33" ht="15.75" customHeight="1" x14ac:dyDescent="0.15">
      <c r="A3252" s="3">
        <v>19766</v>
      </c>
      <c r="B3252" s="3">
        <v>3250</v>
      </c>
      <c r="C3252" s="3">
        <v>92</v>
      </c>
      <c r="D3252" s="3" t="s">
        <v>9362</v>
      </c>
      <c r="E3252" s="3" t="s">
        <v>9360</v>
      </c>
      <c r="F3252" s="3" t="s">
        <v>4061</v>
      </c>
      <c r="G3252" s="3" t="s">
        <v>446</v>
      </c>
      <c r="H3252" s="3" t="s">
        <v>2435</v>
      </c>
      <c r="I3252" s="3" t="s">
        <v>2435</v>
      </c>
      <c r="J3252" s="3">
        <v>106.2116</v>
      </c>
      <c r="K3252" s="3">
        <v>19426068</v>
      </c>
      <c r="L3252" s="3" t="s">
        <v>162</v>
      </c>
      <c r="M3252" s="3">
        <v>3</v>
      </c>
      <c r="N3252" s="3" t="s">
        <v>9362</v>
      </c>
      <c r="O3252" s="3" t="s">
        <v>9360</v>
      </c>
      <c r="P3252" s="3" t="s">
        <v>1000</v>
      </c>
      <c r="Q3252" s="3" t="s">
        <v>21026</v>
      </c>
      <c r="R3252" s="5" t="s">
        <v>24879</v>
      </c>
      <c r="S3252" s="3" t="s">
        <v>2435</v>
      </c>
      <c r="T3252" s="3" t="s">
        <v>446</v>
      </c>
      <c r="V3252" s="3">
        <v>125</v>
      </c>
      <c r="W3252" s="3">
        <v>118</v>
      </c>
      <c r="X3252" s="3">
        <v>127</v>
      </c>
      <c r="Y3252" s="3">
        <v>3250</v>
      </c>
      <c r="Z3252" s="3" t="s">
        <v>162</v>
      </c>
      <c r="AA3252" s="3">
        <v>92</v>
      </c>
      <c r="AB3252" s="3">
        <v>50</v>
      </c>
      <c r="AC3252" s="3">
        <v>19426068</v>
      </c>
      <c r="AD3252" s="3">
        <v>9420452</v>
      </c>
      <c r="AE3252" s="3" t="s">
        <v>2435</v>
      </c>
      <c r="AF3252" s="3">
        <v>8</v>
      </c>
      <c r="AG3252" s="3">
        <v>29</v>
      </c>
    </row>
    <row r="3253" spans="1:33" ht="15.75" customHeight="1" x14ac:dyDescent="0.15">
      <c r="A3253" s="3">
        <v>23535</v>
      </c>
      <c r="B3253" s="3">
        <v>3251</v>
      </c>
      <c r="C3253" s="3">
        <v>62</v>
      </c>
      <c r="D3253" s="3" t="s">
        <v>9372</v>
      </c>
      <c r="E3253" s="3" t="s">
        <v>9370</v>
      </c>
      <c r="F3253" s="3" t="s">
        <v>6181</v>
      </c>
      <c r="G3253" s="3" t="s">
        <v>809</v>
      </c>
      <c r="H3253" s="3" t="s">
        <v>828</v>
      </c>
      <c r="I3253" s="3" t="s">
        <v>1032</v>
      </c>
      <c r="J3253" s="3">
        <v>106.2015</v>
      </c>
      <c r="K3253" s="3">
        <v>8413296</v>
      </c>
      <c r="L3253" s="3" t="s">
        <v>59</v>
      </c>
      <c r="M3253" s="3">
        <v>1</v>
      </c>
      <c r="N3253" s="3" t="s">
        <v>9372</v>
      </c>
      <c r="O3253" s="3" t="s">
        <v>9370</v>
      </c>
      <c r="P3253" s="3" t="s">
        <v>1000</v>
      </c>
      <c r="Q3253" s="3" t="s">
        <v>21028</v>
      </c>
      <c r="R3253" s="5" t="s">
        <v>24880</v>
      </c>
      <c r="S3253" s="3" t="s">
        <v>828</v>
      </c>
      <c r="T3253" s="3" t="s">
        <v>809</v>
      </c>
      <c r="V3253" s="3">
        <v>11</v>
      </c>
      <c r="W3253" s="3">
        <v>83</v>
      </c>
      <c r="X3253" s="3">
        <v>127</v>
      </c>
      <c r="Y3253" s="3">
        <v>3251</v>
      </c>
      <c r="Z3253" s="3" t="s">
        <v>59</v>
      </c>
      <c r="AA3253" s="3">
        <v>62</v>
      </c>
      <c r="AB3253" s="3">
        <v>30</v>
      </c>
      <c r="AC3253" s="3">
        <v>8413296</v>
      </c>
      <c r="AD3253" s="3">
        <v>4080134</v>
      </c>
      <c r="AE3253" s="3" t="s">
        <v>1032</v>
      </c>
      <c r="AF3253" s="3">
        <v>17</v>
      </c>
      <c r="AG3253" s="3">
        <v>49</v>
      </c>
    </row>
    <row r="3254" spans="1:33" ht="15.75" customHeight="1" x14ac:dyDescent="0.15">
      <c r="A3254" s="3">
        <v>21975</v>
      </c>
      <c r="B3254" s="3">
        <v>3252</v>
      </c>
      <c r="C3254" s="3">
        <v>27</v>
      </c>
      <c r="D3254" s="3" t="s">
        <v>9379</v>
      </c>
      <c r="E3254" s="3" t="s">
        <v>9377</v>
      </c>
      <c r="F3254" s="3" t="s">
        <v>1105</v>
      </c>
      <c r="G3254" s="3" t="s">
        <v>486</v>
      </c>
      <c r="H3254" s="3" t="s">
        <v>13415</v>
      </c>
      <c r="I3254" s="3" t="s">
        <v>11652</v>
      </c>
      <c r="J3254" s="3">
        <v>106.1965</v>
      </c>
      <c r="K3254" s="3">
        <v>4949679</v>
      </c>
      <c r="L3254" s="3" t="s">
        <v>162</v>
      </c>
      <c r="M3254" s="3">
        <v>2</v>
      </c>
      <c r="N3254" s="3" t="s">
        <v>9379</v>
      </c>
      <c r="O3254" s="3" t="s">
        <v>9377</v>
      </c>
      <c r="P3254" s="3" t="s">
        <v>381</v>
      </c>
      <c r="Q3254" s="3" t="s">
        <v>21030</v>
      </c>
      <c r="R3254" s="5" t="s">
        <v>24881</v>
      </c>
      <c r="S3254" s="3" t="s">
        <v>13415</v>
      </c>
      <c r="T3254" s="3" t="s">
        <v>486</v>
      </c>
      <c r="V3254" s="3">
        <v>71</v>
      </c>
      <c r="W3254" s="3">
        <v>0</v>
      </c>
      <c r="X3254" s="3">
        <v>127</v>
      </c>
      <c r="Y3254" s="3">
        <v>3252</v>
      </c>
      <c r="Z3254" s="3" t="s">
        <v>162</v>
      </c>
      <c r="AA3254" s="3">
        <v>27</v>
      </c>
      <c r="AB3254" s="3">
        <v>15</v>
      </c>
      <c r="AC3254" s="3">
        <v>4949679</v>
      </c>
      <c r="AD3254" s="3">
        <v>2400467</v>
      </c>
      <c r="AF3254" s="3">
        <v>8</v>
      </c>
      <c r="AG3254" s="3">
        <v>307</v>
      </c>
    </row>
    <row r="3255" spans="1:33" ht="15.75" customHeight="1" x14ac:dyDescent="0.15">
      <c r="A3255" s="3">
        <v>25554</v>
      </c>
      <c r="B3255" s="3">
        <v>3253</v>
      </c>
      <c r="C3255" s="3">
        <v>34</v>
      </c>
      <c r="D3255" s="3" t="s">
        <v>9395</v>
      </c>
      <c r="E3255" s="3" t="s">
        <v>9392</v>
      </c>
      <c r="F3255" s="3" t="s">
        <v>96</v>
      </c>
      <c r="G3255" s="3" t="s">
        <v>61</v>
      </c>
      <c r="H3255" s="3" t="s">
        <v>3840</v>
      </c>
      <c r="I3255" s="3" t="s">
        <v>63</v>
      </c>
      <c r="J3255" s="3">
        <v>106.1831</v>
      </c>
      <c r="K3255" s="3">
        <v>5202000</v>
      </c>
      <c r="L3255" s="3" t="s">
        <v>162</v>
      </c>
      <c r="M3255" s="3">
        <v>0</v>
      </c>
      <c r="N3255" s="3" t="s">
        <v>9395</v>
      </c>
      <c r="O3255" s="3" t="s">
        <v>9392</v>
      </c>
      <c r="P3255" s="8">
        <v>39448</v>
      </c>
      <c r="Q3255" s="3" t="s">
        <v>21032</v>
      </c>
      <c r="R3255" s="5" t="s">
        <v>24882</v>
      </c>
      <c r="S3255" s="3" t="s">
        <v>3840</v>
      </c>
      <c r="T3255" s="3" t="s">
        <v>61</v>
      </c>
      <c r="V3255" s="3">
        <v>127</v>
      </c>
      <c r="W3255" s="3">
        <v>127</v>
      </c>
      <c r="X3255" s="3">
        <v>127</v>
      </c>
      <c r="Y3255" s="3">
        <v>3253</v>
      </c>
      <c r="Z3255" s="3" t="s">
        <v>162</v>
      </c>
      <c r="AA3255" s="3">
        <v>34</v>
      </c>
      <c r="AB3255" s="3">
        <v>16</v>
      </c>
      <c r="AC3255" s="3">
        <v>5202000</v>
      </c>
      <c r="AD3255" s="3">
        <v>2523000</v>
      </c>
      <c r="AE3255" s="3" t="s">
        <v>63</v>
      </c>
      <c r="AF3255" s="3">
        <v>8</v>
      </c>
      <c r="AG3255" s="3">
        <v>3</v>
      </c>
    </row>
    <row r="3256" spans="1:33" ht="15.75" customHeight="1" x14ac:dyDescent="0.15">
      <c r="A3256" s="3">
        <v>17892</v>
      </c>
      <c r="B3256" s="3">
        <v>3254</v>
      </c>
      <c r="C3256" s="3">
        <v>104</v>
      </c>
      <c r="D3256" s="3" t="s">
        <v>9410</v>
      </c>
      <c r="E3256" s="3" t="s">
        <v>9405</v>
      </c>
      <c r="F3256" s="3" t="s">
        <v>1214</v>
      </c>
      <c r="G3256" s="3" t="s">
        <v>607</v>
      </c>
      <c r="H3256" s="3" t="s">
        <v>15236</v>
      </c>
      <c r="I3256" s="3" t="s">
        <v>18775</v>
      </c>
      <c r="J3256" s="3">
        <v>106.0891</v>
      </c>
      <c r="K3256" s="3">
        <v>16597325</v>
      </c>
      <c r="L3256" s="3" t="s">
        <v>356</v>
      </c>
      <c r="M3256" s="3">
        <v>4</v>
      </c>
      <c r="N3256" s="3" t="s">
        <v>9410</v>
      </c>
      <c r="O3256" s="3" t="s">
        <v>9405</v>
      </c>
      <c r="P3256" s="3" t="s">
        <v>987</v>
      </c>
      <c r="Q3256" s="3" t="s">
        <v>21034</v>
      </c>
      <c r="R3256" s="5" t="s">
        <v>24883</v>
      </c>
      <c r="S3256" s="3" t="s">
        <v>15236</v>
      </c>
      <c r="T3256" s="3" t="s">
        <v>607</v>
      </c>
      <c r="V3256" s="3">
        <v>13</v>
      </c>
      <c r="W3256" s="3">
        <v>0</v>
      </c>
      <c r="X3256" s="3">
        <v>127</v>
      </c>
      <c r="Y3256" s="3">
        <v>3254</v>
      </c>
      <c r="Z3256" s="3" t="s">
        <v>356</v>
      </c>
      <c r="AA3256" s="3">
        <v>104</v>
      </c>
      <c r="AB3256" s="3">
        <v>38</v>
      </c>
      <c r="AC3256" s="3">
        <v>16597325</v>
      </c>
      <c r="AD3256" s="3">
        <v>8053472</v>
      </c>
      <c r="AF3256" s="3">
        <v>18</v>
      </c>
      <c r="AG3256" s="3">
        <v>174</v>
      </c>
    </row>
    <row r="3257" spans="1:33" ht="15.75" customHeight="1" x14ac:dyDescent="0.15">
      <c r="A3257" s="3">
        <v>23643</v>
      </c>
      <c r="B3257" s="3">
        <v>3255</v>
      </c>
      <c r="C3257" s="3">
        <v>11</v>
      </c>
      <c r="D3257" s="3" t="s">
        <v>9418</v>
      </c>
      <c r="E3257" s="3" t="s">
        <v>9417</v>
      </c>
      <c r="F3257" s="3" t="s">
        <v>1193</v>
      </c>
      <c r="G3257" s="3" t="s">
        <v>564</v>
      </c>
      <c r="H3257" s="3" t="s">
        <v>2885</v>
      </c>
      <c r="I3257" s="3" t="s">
        <v>63</v>
      </c>
      <c r="J3257" s="3">
        <v>106.05119999999999</v>
      </c>
      <c r="K3257" s="3">
        <v>6873374</v>
      </c>
      <c r="L3257" s="3" t="s">
        <v>71</v>
      </c>
      <c r="M3257" s="3">
        <v>1</v>
      </c>
      <c r="N3257" s="3" t="s">
        <v>9418</v>
      </c>
      <c r="O3257" s="3" t="s">
        <v>9417</v>
      </c>
      <c r="P3257" s="3" t="s">
        <v>179</v>
      </c>
      <c r="Q3257" s="3" t="s">
        <v>21036</v>
      </c>
      <c r="R3257" s="5" t="s">
        <v>24884</v>
      </c>
      <c r="S3257" s="3" t="s">
        <v>2885</v>
      </c>
      <c r="T3257" s="3" t="s">
        <v>564</v>
      </c>
      <c r="V3257" s="3">
        <v>87</v>
      </c>
      <c r="W3257" s="3">
        <v>127</v>
      </c>
      <c r="X3257" s="3">
        <v>127</v>
      </c>
      <c r="Y3257" s="3">
        <v>3255</v>
      </c>
      <c r="Z3257" s="3" t="s">
        <v>71</v>
      </c>
      <c r="AA3257" s="3">
        <v>11</v>
      </c>
      <c r="AB3257" s="3">
        <v>5</v>
      </c>
      <c r="AC3257" s="3">
        <v>6873374</v>
      </c>
      <c r="AD3257" s="3">
        <v>3335761</v>
      </c>
      <c r="AE3257" s="3" t="s">
        <v>63</v>
      </c>
      <c r="AF3257" s="3">
        <v>5</v>
      </c>
      <c r="AG3257" s="3">
        <v>3</v>
      </c>
    </row>
    <row r="3258" spans="1:33" ht="15.75" customHeight="1" x14ac:dyDescent="0.15">
      <c r="A3258" s="3">
        <v>22563</v>
      </c>
      <c r="B3258" s="3">
        <v>3256</v>
      </c>
      <c r="C3258" s="3">
        <v>400</v>
      </c>
      <c r="D3258" s="3" t="s">
        <v>9425</v>
      </c>
      <c r="E3258" s="3" t="s">
        <v>9423</v>
      </c>
      <c r="F3258" s="3" t="s">
        <v>269</v>
      </c>
      <c r="G3258" s="3" t="s">
        <v>133</v>
      </c>
      <c r="H3258" s="3" t="s">
        <v>1963</v>
      </c>
      <c r="I3258" s="3" t="s">
        <v>1963</v>
      </c>
      <c r="J3258" s="3">
        <v>106.0059</v>
      </c>
      <c r="K3258" s="3">
        <v>54161000</v>
      </c>
      <c r="L3258" s="3" t="s">
        <v>335</v>
      </c>
      <c r="M3258" s="3">
        <v>2</v>
      </c>
      <c r="N3258" s="3" t="s">
        <v>9425</v>
      </c>
      <c r="O3258" s="3" t="s">
        <v>9423</v>
      </c>
      <c r="P3258" s="3" t="s">
        <v>6675</v>
      </c>
      <c r="Q3258" s="3" t="s">
        <v>21038</v>
      </c>
      <c r="R3258" s="5" t="s">
        <v>24885</v>
      </c>
      <c r="S3258" s="3" t="s">
        <v>1963</v>
      </c>
      <c r="T3258" s="3" t="s">
        <v>133</v>
      </c>
      <c r="V3258" s="3">
        <v>96</v>
      </c>
      <c r="W3258" s="3">
        <v>34</v>
      </c>
      <c r="X3258" s="3">
        <v>113</v>
      </c>
      <c r="Y3258" s="3">
        <v>3256</v>
      </c>
      <c r="Z3258" s="3" t="s">
        <v>335</v>
      </c>
      <c r="AA3258" s="3">
        <v>400</v>
      </c>
      <c r="AB3258" s="3">
        <v>200</v>
      </c>
      <c r="AC3258" s="3">
        <v>54161000</v>
      </c>
      <c r="AD3258" s="3">
        <v>26291000</v>
      </c>
      <c r="AE3258" s="3" t="s">
        <v>1963</v>
      </c>
      <c r="AF3258" s="3">
        <v>21</v>
      </c>
      <c r="AG3258" s="3">
        <v>43</v>
      </c>
    </row>
    <row r="3259" spans="1:33" ht="15.75" customHeight="1" x14ac:dyDescent="0.15">
      <c r="A3259" s="3">
        <v>26024</v>
      </c>
      <c r="B3259" s="3">
        <v>3257</v>
      </c>
      <c r="C3259" s="3">
        <v>172</v>
      </c>
      <c r="D3259" s="3" t="s">
        <v>6327</v>
      </c>
      <c r="E3259" s="3" t="s">
        <v>9431</v>
      </c>
      <c r="F3259" s="3" t="s">
        <v>143</v>
      </c>
      <c r="G3259" s="3" t="s">
        <v>77</v>
      </c>
      <c r="H3259" s="3" t="s">
        <v>79</v>
      </c>
      <c r="I3259" s="3" t="s">
        <v>79</v>
      </c>
      <c r="J3259" s="3">
        <v>105.9115</v>
      </c>
      <c r="K3259" s="3">
        <v>65475282</v>
      </c>
      <c r="L3259" s="3" t="s">
        <v>101</v>
      </c>
      <c r="M3259" s="3">
        <v>0</v>
      </c>
      <c r="N3259" s="3" t="s">
        <v>6327</v>
      </c>
      <c r="O3259" s="3" t="s">
        <v>9431</v>
      </c>
      <c r="P3259" s="8">
        <v>39814</v>
      </c>
      <c r="Q3259" s="3" t="s">
        <v>6328</v>
      </c>
      <c r="R3259" s="5" t="s">
        <v>24886</v>
      </c>
      <c r="S3259" s="3" t="s">
        <v>79</v>
      </c>
      <c r="T3259" s="3" t="s">
        <v>77</v>
      </c>
      <c r="V3259" s="3">
        <v>112</v>
      </c>
      <c r="W3259" s="3">
        <v>107</v>
      </c>
      <c r="X3259" s="3">
        <v>127</v>
      </c>
      <c r="Y3259" s="3">
        <v>3257</v>
      </c>
      <c r="Z3259" s="3" t="s">
        <v>101</v>
      </c>
      <c r="AA3259" s="3">
        <v>172</v>
      </c>
      <c r="AB3259" s="3">
        <v>104</v>
      </c>
      <c r="AC3259" s="3">
        <v>65475282</v>
      </c>
      <c r="AD3259" s="3">
        <v>31797785</v>
      </c>
      <c r="AE3259" s="3" t="s">
        <v>79</v>
      </c>
      <c r="AF3259" s="3">
        <v>10</v>
      </c>
      <c r="AG3259" s="3">
        <v>6</v>
      </c>
    </row>
    <row r="3260" spans="1:33" ht="15.75" customHeight="1" x14ac:dyDescent="0.15">
      <c r="A3260" s="3">
        <v>21917</v>
      </c>
      <c r="B3260" s="3">
        <v>3258</v>
      </c>
      <c r="C3260" s="3">
        <v>127</v>
      </c>
      <c r="D3260" s="3" t="s">
        <v>9440</v>
      </c>
      <c r="E3260" s="3" t="s">
        <v>9439</v>
      </c>
      <c r="F3260" s="3" t="s">
        <v>657</v>
      </c>
      <c r="G3260" s="3" t="s">
        <v>246</v>
      </c>
      <c r="H3260" s="3" t="s">
        <v>3818</v>
      </c>
      <c r="I3260" s="3" t="s">
        <v>3818</v>
      </c>
      <c r="J3260" s="3">
        <v>105.82080000000001</v>
      </c>
      <c r="K3260" s="3">
        <v>10658056</v>
      </c>
      <c r="L3260" s="3" t="s">
        <v>101</v>
      </c>
      <c r="M3260" s="3">
        <v>2</v>
      </c>
      <c r="N3260" s="3" t="s">
        <v>9440</v>
      </c>
      <c r="O3260" s="3" t="s">
        <v>9439</v>
      </c>
      <c r="P3260" s="3" t="s">
        <v>381</v>
      </c>
      <c r="Q3260" s="3" t="s">
        <v>21041</v>
      </c>
      <c r="R3260" s="5" t="s">
        <v>24887</v>
      </c>
      <c r="S3260" s="3" t="s">
        <v>3818</v>
      </c>
      <c r="T3260" s="3" t="s">
        <v>246</v>
      </c>
      <c r="V3260" s="3">
        <v>127</v>
      </c>
      <c r="W3260" s="3">
        <v>63</v>
      </c>
      <c r="X3260" s="3">
        <v>127</v>
      </c>
      <c r="Y3260" s="3">
        <v>3258</v>
      </c>
      <c r="Z3260" s="3" t="s">
        <v>101</v>
      </c>
      <c r="AA3260" s="3">
        <v>127</v>
      </c>
      <c r="AB3260" s="3">
        <v>65</v>
      </c>
      <c r="AC3260" s="3">
        <v>10658056</v>
      </c>
      <c r="AD3260" s="3">
        <v>5178317</v>
      </c>
      <c r="AE3260" s="3" t="s">
        <v>3818</v>
      </c>
      <c r="AF3260" s="3">
        <v>10</v>
      </c>
      <c r="AG3260" s="3">
        <v>22</v>
      </c>
    </row>
    <row r="3261" spans="1:33" ht="15.75" customHeight="1" x14ac:dyDescent="0.15">
      <c r="A3261" s="3">
        <v>1393</v>
      </c>
      <c r="B3261" s="3">
        <v>3259</v>
      </c>
      <c r="C3261" s="3">
        <v>246</v>
      </c>
      <c r="D3261" s="3" t="s">
        <v>9446</v>
      </c>
      <c r="E3261" s="3" t="s">
        <v>9444</v>
      </c>
      <c r="F3261" s="3" t="s">
        <v>4061</v>
      </c>
      <c r="G3261" s="3" t="s">
        <v>446</v>
      </c>
      <c r="H3261" s="3" t="s">
        <v>4803</v>
      </c>
      <c r="I3261" s="3" t="s">
        <v>2435</v>
      </c>
      <c r="J3261" s="3">
        <v>105.742</v>
      </c>
      <c r="K3261" s="3">
        <v>63152000</v>
      </c>
      <c r="L3261" s="3" t="s">
        <v>162</v>
      </c>
      <c r="M3261" s="3">
        <v>6</v>
      </c>
      <c r="N3261" s="3" t="s">
        <v>9446</v>
      </c>
      <c r="O3261" s="3" t="s">
        <v>9444</v>
      </c>
      <c r="P3261" s="3" t="s">
        <v>381</v>
      </c>
      <c r="Q3261" s="3" t="s">
        <v>21043</v>
      </c>
      <c r="R3261" s="5" t="s">
        <v>24888</v>
      </c>
      <c r="S3261" s="3" t="s">
        <v>4803</v>
      </c>
      <c r="T3261" s="3" t="s">
        <v>446</v>
      </c>
      <c r="V3261" s="3">
        <v>126</v>
      </c>
      <c r="W3261" s="3">
        <v>119</v>
      </c>
      <c r="X3261" s="3">
        <v>127</v>
      </c>
      <c r="Y3261" s="3">
        <v>3259</v>
      </c>
      <c r="Z3261" s="3" t="s">
        <v>162</v>
      </c>
      <c r="AA3261" s="3">
        <v>246</v>
      </c>
      <c r="AB3261" s="3">
        <v>137</v>
      </c>
      <c r="AC3261" s="3">
        <v>63152000</v>
      </c>
      <c r="AD3261" s="3">
        <v>30694755</v>
      </c>
      <c r="AE3261" s="3" t="s">
        <v>2435</v>
      </c>
      <c r="AF3261" s="3">
        <v>8</v>
      </c>
      <c r="AG3261" s="3">
        <v>29</v>
      </c>
    </row>
    <row r="3262" spans="1:33" ht="15.75" customHeight="1" x14ac:dyDescent="0.15">
      <c r="A3262" s="3">
        <v>21551</v>
      </c>
      <c r="B3262" s="3">
        <v>3260</v>
      </c>
      <c r="C3262" s="3">
        <v>30</v>
      </c>
      <c r="D3262" s="3" t="s">
        <v>9452</v>
      </c>
      <c r="E3262" s="3" t="s">
        <v>9450</v>
      </c>
      <c r="F3262" s="3" t="s">
        <v>36</v>
      </c>
      <c r="G3262" s="3" t="s">
        <v>37</v>
      </c>
      <c r="H3262" s="3" t="s">
        <v>38</v>
      </c>
      <c r="I3262" s="3" t="s">
        <v>39</v>
      </c>
      <c r="J3262" s="3">
        <v>105.5175</v>
      </c>
      <c r="K3262" s="3">
        <v>3728136</v>
      </c>
      <c r="L3262" s="3" t="s">
        <v>40</v>
      </c>
      <c r="M3262" s="3">
        <v>2</v>
      </c>
      <c r="N3262" s="3" t="s">
        <v>9452</v>
      </c>
      <c r="O3262" s="3" t="s">
        <v>9450</v>
      </c>
      <c r="P3262" s="3" t="s">
        <v>179</v>
      </c>
      <c r="Q3262" s="3" t="s">
        <v>11454</v>
      </c>
      <c r="R3262" s="5" t="s">
        <v>24889</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15">
      <c r="A3263" s="3">
        <v>21864</v>
      </c>
      <c r="B3263" s="3">
        <v>3261</v>
      </c>
      <c r="C3263" s="3">
        <v>27</v>
      </c>
      <c r="D3263" s="3" t="s">
        <v>2471</v>
      </c>
      <c r="E3263" s="3" t="s">
        <v>9456</v>
      </c>
      <c r="F3263" s="3" t="s">
        <v>143</v>
      </c>
      <c r="G3263" s="3" t="s">
        <v>77</v>
      </c>
      <c r="H3263" s="3" t="s">
        <v>2476</v>
      </c>
      <c r="I3263" s="3" t="s">
        <v>79</v>
      </c>
      <c r="J3263" s="3">
        <v>105.5022</v>
      </c>
      <c r="K3263" s="3">
        <v>5431762</v>
      </c>
      <c r="L3263" s="3" t="s">
        <v>162</v>
      </c>
      <c r="M3263" s="3">
        <v>2</v>
      </c>
      <c r="N3263" s="3" t="s">
        <v>2471</v>
      </c>
      <c r="O3263" s="3" t="s">
        <v>9456</v>
      </c>
      <c r="P3263" s="3" t="s">
        <v>1000</v>
      </c>
      <c r="Q3263" s="3" t="s">
        <v>2474</v>
      </c>
      <c r="R3263" s="5" t="s">
        <v>24890</v>
      </c>
      <c r="S3263" s="3" t="s">
        <v>2476</v>
      </c>
      <c r="T3263" s="3" t="s">
        <v>77</v>
      </c>
      <c r="V3263" s="3">
        <v>113</v>
      </c>
      <c r="W3263" s="3">
        <v>108</v>
      </c>
      <c r="X3263" s="3">
        <v>127</v>
      </c>
      <c r="Y3263" s="3">
        <v>3261</v>
      </c>
      <c r="Z3263" s="3" t="s">
        <v>162</v>
      </c>
      <c r="AA3263" s="3">
        <v>27</v>
      </c>
      <c r="AB3263" s="3">
        <v>14</v>
      </c>
      <c r="AC3263" s="3">
        <v>5431762</v>
      </c>
      <c r="AD3263" s="3">
        <v>2643165</v>
      </c>
      <c r="AE3263" s="3" t="s">
        <v>79</v>
      </c>
      <c r="AF3263" s="3">
        <v>8</v>
      </c>
      <c r="AG3263" s="3">
        <v>6</v>
      </c>
    </row>
    <row r="3264" spans="1:33" ht="15.75" customHeight="1" x14ac:dyDescent="0.15">
      <c r="A3264" s="3">
        <v>26044</v>
      </c>
      <c r="B3264" s="3">
        <v>3262</v>
      </c>
      <c r="C3264" s="3">
        <v>33</v>
      </c>
      <c r="D3264" s="3" t="s">
        <v>9465</v>
      </c>
      <c r="E3264" s="3" t="s">
        <v>9464</v>
      </c>
      <c r="F3264" s="3" t="s">
        <v>1193</v>
      </c>
      <c r="G3264" s="3" t="s">
        <v>564</v>
      </c>
      <c r="H3264" s="3" t="s">
        <v>2885</v>
      </c>
      <c r="I3264" s="3" t="s">
        <v>63</v>
      </c>
      <c r="J3264" s="3">
        <v>105.3969</v>
      </c>
      <c r="K3264" s="3">
        <v>11722000</v>
      </c>
      <c r="L3264" s="3" t="s">
        <v>221</v>
      </c>
      <c r="M3264" s="3">
        <v>0</v>
      </c>
      <c r="N3264" s="3" t="s">
        <v>9465</v>
      </c>
      <c r="O3264" s="3" t="s">
        <v>9464</v>
      </c>
      <c r="P3264" s="8">
        <v>32143</v>
      </c>
      <c r="Q3264" s="3" t="s">
        <v>21047</v>
      </c>
      <c r="R3264" s="5" t="s">
        <v>24891</v>
      </c>
      <c r="S3264" s="3" t="s">
        <v>2885</v>
      </c>
      <c r="T3264" s="3" t="s">
        <v>564</v>
      </c>
      <c r="V3264" s="3">
        <v>88</v>
      </c>
      <c r="W3264" s="3">
        <v>127</v>
      </c>
      <c r="X3264" s="3">
        <v>127</v>
      </c>
      <c r="Y3264" s="3">
        <v>3262</v>
      </c>
      <c r="Z3264" s="3" t="s">
        <v>221</v>
      </c>
      <c r="AA3264" s="3">
        <v>33</v>
      </c>
      <c r="AB3264" s="3">
        <v>22</v>
      </c>
      <c r="AC3264" s="3">
        <v>11722000</v>
      </c>
      <c r="AD3264" s="3">
        <v>5707000</v>
      </c>
      <c r="AE3264" s="3" t="s">
        <v>63</v>
      </c>
      <c r="AF3264" s="3">
        <v>2</v>
      </c>
      <c r="AG3264" s="3">
        <v>3</v>
      </c>
    </row>
    <row r="3265" spans="1:33" ht="15.75" customHeight="1" x14ac:dyDescent="0.15">
      <c r="A3265" s="3">
        <v>24825</v>
      </c>
      <c r="B3265" s="3">
        <v>3263</v>
      </c>
      <c r="C3265" s="3">
        <v>10</v>
      </c>
      <c r="D3265" s="3" t="s">
        <v>9473</v>
      </c>
      <c r="E3265" s="3" t="s">
        <v>9472</v>
      </c>
      <c r="F3265" s="3" t="s">
        <v>96</v>
      </c>
      <c r="G3265" s="3" t="s">
        <v>61</v>
      </c>
      <c r="H3265" s="3" t="s">
        <v>62</v>
      </c>
      <c r="I3265" s="3" t="s">
        <v>63</v>
      </c>
      <c r="J3265" s="3">
        <v>105.3562</v>
      </c>
      <c r="K3265" s="3">
        <v>5035331</v>
      </c>
      <c r="L3265" s="3" t="s">
        <v>59</v>
      </c>
      <c r="M3265" s="3">
        <v>0</v>
      </c>
      <c r="N3265" s="3" t="s">
        <v>9473</v>
      </c>
      <c r="O3265" s="3" t="s">
        <v>9472</v>
      </c>
      <c r="P3265" s="8">
        <v>37987</v>
      </c>
      <c r="Q3265" s="3" t="s">
        <v>21050</v>
      </c>
      <c r="R3265" s="5" t="s">
        <v>24892</v>
      </c>
      <c r="S3265" s="3" t="s">
        <v>62</v>
      </c>
      <c r="T3265" s="3" t="s">
        <v>61</v>
      </c>
      <c r="V3265" s="3">
        <v>127</v>
      </c>
      <c r="W3265" s="3">
        <v>127</v>
      </c>
      <c r="X3265" s="3">
        <v>127</v>
      </c>
      <c r="Y3265" s="3">
        <v>3263</v>
      </c>
      <c r="Z3265" s="3" t="s">
        <v>59</v>
      </c>
      <c r="AA3265" s="3">
        <v>10</v>
      </c>
      <c r="AB3265" s="3">
        <v>10</v>
      </c>
      <c r="AC3265" s="3">
        <v>5035331</v>
      </c>
      <c r="AD3265" s="3">
        <v>2451998</v>
      </c>
      <c r="AE3265" s="3" t="s">
        <v>63</v>
      </c>
      <c r="AF3265" s="3">
        <v>17</v>
      </c>
      <c r="AG3265" s="3">
        <v>3</v>
      </c>
    </row>
    <row r="3266" spans="1:33" ht="15.75" customHeight="1" x14ac:dyDescent="0.15">
      <c r="A3266" s="3">
        <v>18277</v>
      </c>
      <c r="B3266" s="3">
        <v>3264</v>
      </c>
      <c r="C3266" s="3">
        <v>84</v>
      </c>
      <c r="D3266" s="3" t="s">
        <v>9481</v>
      </c>
      <c r="E3266" s="3" t="s">
        <v>9480</v>
      </c>
      <c r="F3266" s="3" t="s">
        <v>96</v>
      </c>
      <c r="G3266" s="3" t="s">
        <v>61</v>
      </c>
      <c r="H3266" s="3" t="s">
        <v>62</v>
      </c>
      <c r="I3266" s="3" t="s">
        <v>63</v>
      </c>
      <c r="J3266" s="3">
        <v>105.2847</v>
      </c>
      <c r="K3266" s="3">
        <v>11349190</v>
      </c>
      <c r="L3266" s="3" t="s">
        <v>215</v>
      </c>
      <c r="M3266" s="3">
        <v>4</v>
      </c>
      <c r="N3266" s="3" t="s">
        <v>9481</v>
      </c>
      <c r="O3266" s="3" t="s">
        <v>9480</v>
      </c>
      <c r="P3266" s="3" t="s">
        <v>835</v>
      </c>
      <c r="Q3266" s="3" t="s">
        <v>21052</v>
      </c>
      <c r="R3266" s="5" t="s">
        <v>24893</v>
      </c>
      <c r="S3266" s="3" t="s">
        <v>62</v>
      </c>
      <c r="T3266" s="3" t="s">
        <v>61</v>
      </c>
      <c r="V3266" s="3">
        <v>127</v>
      </c>
      <c r="W3266" s="3">
        <v>127</v>
      </c>
      <c r="X3266" s="3">
        <v>127</v>
      </c>
      <c r="Y3266" s="3">
        <v>3264</v>
      </c>
      <c r="Z3266" s="3" t="s">
        <v>215</v>
      </c>
      <c r="AA3266" s="3">
        <v>84</v>
      </c>
      <c r="AB3266" s="3">
        <v>42</v>
      </c>
      <c r="AC3266" s="3">
        <v>11349190</v>
      </c>
      <c r="AD3266" s="3">
        <v>5528513</v>
      </c>
      <c r="AE3266" s="3" t="s">
        <v>63</v>
      </c>
      <c r="AF3266" s="3">
        <v>7</v>
      </c>
      <c r="AG3266" s="3">
        <v>3</v>
      </c>
    </row>
    <row r="3267" spans="1:33" ht="15.75" customHeight="1" x14ac:dyDescent="0.15">
      <c r="A3267" s="3">
        <v>24805</v>
      </c>
      <c r="B3267" s="3">
        <v>3265</v>
      </c>
      <c r="C3267" s="3">
        <v>110</v>
      </c>
      <c r="D3267" s="3" t="s">
        <v>9490</v>
      </c>
      <c r="E3267" s="3" t="s">
        <v>9488</v>
      </c>
      <c r="F3267" s="3" t="s">
        <v>314</v>
      </c>
      <c r="G3267" s="3" t="s">
        <v>153</v>
      </c>
      <c r="H3267" s="3" t="s">
        <v>154</v>
      </c>
      <c r="I3267" s="3" t="s">
        <v>1401</v>
      </c>
      <c r="J3267" s="3">
        <v>105.2559</v>
      </c>
      <c r="K3267" s="3">
        <v>11950000</v>
      </c>
      <c r="L3267" s="3" t="s">
        <v>226</v>
      </c>
      <c r="M3267" s="3">
        <v>0</v>
      </c>
      <c r="N3267" s="3" t="s">
        <v>9490</v>
      </c>
      <c r="O3267" s="3" t="s">
        <v>9488</v>
      </c>
      <c r="P3267" s="8">
        <v>26299</v>
      </c>
      <c r="Q3267" s="3" t="s">
        <v>21054</v>
      </c>
      <c r="R3267" s="5" t="s">
        <v>24894</v>
      </c>
      <c r="S3267" s="3" t="s">
        <v>154</v>
      </c>
      <c r="T3267" s="3" t="s">
        <v>153</v>
      </c>
      <c r="V3267" s="3">
        <v>23</v>
      </c>
      <c r="W3267" s="3">
        <v>0</v>
      </c>
      <c r="X3267" s="3">
        <v>46</v>
      </c>
      <c r="Y3267" s="3">
        <v>3265</v>
      </c>
      <c r="Z3267" s="3" t="s">
        <v>226</v>
      </c>
      <c r="AA3267" s="3">
        <v>110</v>
      </c>
      <c r="AB3267" s="3">
        <v>125</v>
      </c>
      <c r="AC3267" s="3">
        <v>11950000</v>
      </c>
      <c r="AD3267" s="3">
        <v>5822000</v>
      </c>
      <c r="AE3267" s="15"/>
      <c r="AF3267" s="3">
        <v>24</v>
      </c>
      <c r="AG3267" s="3">
        <v>21</v>
      </c>
    </row>
    <row r="3268" spans="1:33" ht="15.75" customHeight="1" x14ac:dyDescent="0.15">
      <c r="A3268" s="3">
        <v>1372</v>
      </c>
      <c r="B3268" s="3">
        <v>3266</v>
      </c>
      <c r="C3268" s="3">
        <v>63</v>
      </c>
      <c r="D3268" s="3" t="s">
        <v>9503</v>
      </c>
      <c r="E3268" s="3" t="s">
        <v>9500</v>
      </c>
      <c r="F3268" s="3" t="s">
        <v>855</v>
      </c>
      <c r="G3268" s="3" t="s">
        <v>292</v>
      </c>
      <c r="H3268" s="3" t="s">
        <v>677</v>
      </c>
      <c r="I3268" s="3" t="s">
        <v>1032</v>
      </c>
      <c r="J3268" s="3">
        <v>105.2058</v>
      </c>
      <c r="K3268" s="3">
        <v>12161975</v>
      </c>
      <c r="L3268" s="3" t="s">
        <v>162</v>
      </c>
      <c r="M3268" s="3">
        <v>7</v>
      </c>
      <c r="N3268" s="3" t="s">
        <v>9503</v>
      </c>
      <c r="O3268" s="3" t="s">
        <v>9500</v>
      </c>
      <c r="P3268" s="3" t="s">
        <v>104</v>
      </c>
      <c r="Q3268" s="3" t="s">
        <v>21056</v>
      </c>
      <c r="R3268" s="5" t="s">
        <v>24895</v>
      </c>
      <c r="S3268" s="3" t="s">
        <v>677</v>
      </c>
      <c r="T3268" s="3" t="s">
        <v>292</v>
      </c>
      <c r="V3268" s="3">
        <v>115</v>
      </c>
      <c r="W3268" s="3">
        <v>84</v>
      </c>
      <c r="X3268" s="3">
        <v>127</v>
      </c>
      <c r="Y3268" s="3">
        <v>3266</v>
      </c>
      <c r="Z3268" s="3" t="s">
        <v>162</v>
      </c>
      <c r="AA3268" s="3">
        <v>63</v>
      </c>
      <c r="AB3268" s="3">
        <v>32</v>
      </c>
      <c r="AC3268" s="3">
        <v>12161975</v>
      </c>
      <c r="AD3268" s="3">
        <v>5926720</v>
      </c>
      <c r="AE3268" s="3" t="s">
        <v>1032</v>
      </c>
      <c r="AF3268" s="3">
        <v>8</v>
      </c>
      <c r="AG3268" s="3">
        <v>49</v>
      </c>
    </row>
    <row r="3269" spans="1:33" ht="15.75" customHeight="1" x14ac:dyDescent="0.15">
      <c r="A3269" s="3">
        <v>2644</v>
      </c>
      <c r="B3269" s="3">
        <v>3267</v>
      </c>
      <c r="C3269" s="3">
        <v>22</v>
      </c>
      <c r="D3269" s="3" t="s">
        <v>9513</v>
      </c>
      <c r="E3269" s="3" t="s">
        <v>9512</v>
      </c>
      <c r="F3269" s="3" t="s">
        <v>931</v>
      </c>
      <c r="G3269" s="3" t="s">
        <v>378</v>
      </c>
      <c r="H3269" s="3" t="s">
        <v>379</v>
      </c>
      <c r="I3269" s="3" t="s">
        <v>380</v>
      </c>
      <c r="J3269" s="3">
        <v>105.1992</v>
      </c>
      <c r="K3269" s="3">
        <v>3120865</v>
      </c>
      <c r="L3269" s="3" t="s">
        <v>71</v>
      </c>
      <c r="M3269" s="3">
        <v>1</v>
      </c>
      <c r="N3269" s="3" t="s">
        <v>9513</v>
      </c>
      <c r="O3269" s="3" t="s">
        <v>9512</v>
      </c>
      <c r="P3269" s="3" t="s">
        <v>4433</v>
      </c>
      <c r="Q3269" s="3" t="s">
        <v>21058</v>
      </c>
      <c r="R3269" s="5" t="s">
        <v>24896</v>
      </c>
      <c r="S3269" s="3" t="s">
        <v>379</v>
      </c>
      <c r="T3269" s="3" t="s">
        <v>378</v>
      </c>
      <c r="V3269" s="3">
        <v>46</v>
      </c>
      <c r="W3269" s="3">
        <v>25</v>
      </c>
      <c r="X3269" s="3">
        <v>127</v>
      </c>
      <c r="Y3269" s="3">
        <v>3267</v>
      </c>
      <c r="Z3269" s="3" t="s">
        <v>71</v>
      </c>
      <c r="AA3269" s="3">
        <v>22</v>
      </c>
      <c r="AB3269" s="3">
        <v>16</v>
      </c>
      <c r="AC3269" s="3">
        <v>3120865</v>
      </c>
      <c r="AD3269" s="3">
        <v>1520895</v>
      </c>
      <c r="AE3269" s="3" t="s">
        <v>380</v>
      </c>
      <c r="AF3269" s="3">
        <v>5</v>
      </c>
      <c r="AG3269" s="3">
        <v>81</v>
      </c>
    </row>
    <row r="3270" spans="1:33" ht="15.75" customHeight="1" x14ac:dyDescent="0.15">
      <c r="A3270" s="3">
        <v>23577</v>
      </c>
      <c r="B3270" s="3">
        <v>3268</v>
      </c>
      <c r="C3270" s="3">
        <v>7500</v>
      </c>
      <c r="D3270" s="3" t="s">
        <v>9523</v>
      </c>
      <c r="E3270" s="3" t="s">
        <v>9521</v>
      </c>
      <c r="F3270" s="3" t="s">
        <v>1620</v>
      </c>
      <c r="G3270" s="3" t="s">
        <v>412</v>
      </c>
      <c r="H3270" s="3" t="s">
        <v>11408</v>
      </c>
      <c r="I3270" s="3" t="s">
        <v>742</v>
      </c>
      <c r="J3270" s="3">
        <v>104.79519999999999</v>
      </c>
      <c r="K3270" s="3">
        <v>1041888929</v>
      </c>
      <c r="L3270" s="3" t="s">
        <v>50</v>
      </c>
      <c r="M3270" s="3">
        <v>1</v>
      </c>
      <c r="N3270" s="3" t="s">
        <v>9523</v>
      </c>
      <c r="O3270" s="3" t="s">
        <v>9521</v>
      </c>
      <c r="P3270" s="3" t="s">
        <v>91</v>
      </c>
      <c r="Q3270" s="3" t="s">
        <v>21060</v>
      </c>
      <c r="R3270" s="5" t="s">
        <v>24897</v>
      </c>
      <c r="S3270" s="3" t="s">
        <v>11408</v>
      </c>
      <c r="T3270" s="3" t="s">
        <v>412</v>
      </c>
      <c r="V3270" s="3">
        <v>127</v>
      </c>
      <c r="W3270" s="3">
        <v>127</v>
      </c>
      <c r="X3270" s="3">
        <v>96</v>
      </c>
      <c r="Y3270" s="3">
        <v>3268</v>
      </c>
      <c r="Z3270" s="3" t="s">
        <v>50</v>
      </c>
      <c r="AA3270" s="3">
        <v>7500</v>
      </c>
      <c r="AB3270" s="3">
        <v>4526</v>
      </c>
      <c r="AC3270" s="3">
        <v>1041888929</v>
      </c>
      <c r="AD3270" s="3">
        <v>508746835</v>
      </c>
      <c r="AE3270" s="3" t="s">
        <v>742</v>
      </c>
      <c r="AF3270" s="3">
        <v>11</v>
      </c>
      <c r="AG3270" s="3">
        <v>17</v>
      </c>
    </row>
    <row r="3271" spans="1:33" ht="15.75" customHeight="1" x14ac:dyDescent="0.15">
      <c r="A3271" s="3">
        <v>24120</v>
      </c>
      <c r="B3271" s="3">
        <v>3269</v>
      </c>
      <c r="C3271" s="3">
        <v>333</v>
      </c>
      <c r="D3271" s="3" t="s">
        <v>9530</v>
      </c>
      <c r="E3271" s="3" t="s">
        <v>9528</v>
      </c>
      <c r="F3271" s="3" t="s">
        <v>21189</v>
      </c>
      <c r="G3271" s="3" t="s">
        <v>915</v>
      </c>
      <c r="H3271" s="3" t="s">
        <v>13158</v>
      </c>
      <c r="I3271" s="3" t="s">
        <v>16835</v>
      </c>
      <c r="J3271" s="3">
        <v>104.6897</v>
      </c>
      <c r="K3271" s="3">
        <v>28703480</v>
      </c>
      <c r="L3271" s="3" t="s">
        <v>101</v>
      </c>
      <c r="M3271" s="3">
        <v>1</v>
      </c>
      <c r="N3271" s="3" t="s">
        <v>9530</v>
      </c>
      <c r="O3271" s="3" t="s">
        <v>9528</v>
      </c>
      <c r="P3271" s="3" t="s">
        <v>6522</v>
      </c>
      <c r="Q3271" s="3" t="s">
        <v>21062</v>
      </c>
      <c r="R3271" s="5" t="s">
        <v>24898</v>
      </c>
      <c r="S3271" s="3" t="s">
        <v>13158</v>
      </c>
      <c r="T3271" s="3" t="s">
        <v>915</v>
      </c>
      <c r="V3271" s="3">
        <v>4</v>
      </c>
      <c r="W3271" s="3">
        <v>0</v>
      </c>
      <c r="X3271" s="3">
        <v>127</v>
      </c>
      <c r="Y3271" s="3">
        <v>3269</v>
      </c>
      <c r="Z3271" s="3" t="s">
        <v>101</v>
      </c>
      <c r="AA3271" s="3">
        <v>333</v>
      </c>
      <c r="AB3271" s="3">
        <v>210</v>
      </c>
      <c r="AC3271" s="3">
        <v>28703480</v>
      </c>
      <c r="AD3271" s="3">
        <v>14022921</v>
      </c>
      <c r="AE3271" s="15"/>
      <c r="AF3271" s="3">
        <v>10</v>
      </c>
      <c r="AG3271" s="3">
        <v>118</v>
      </c>
    </row>
    <row r="3272" spans="1:33" ht="15.75" customHeight="1" x14ac:dyDescent="0.15">
      <c r="A3272" s="3">
        <v>23691</v>
      </c>
      <c r="B3272" s="3">
        <v>3270</v>
      </c>
      <c r="C3272" s="3">
        <v>13</v>
      </c>
      <c r="D3272" s="3" t="s">
        <v>6620</v>
      </c>
      <c r="E3272" s="3" t="s">
        <v>9534</v>
      </c>
      <c r="F3272" s="3" t="s">
        <v>143</v>
      </c>
      <c r="G3272" s="3" t="s">
        <v>77</v>
      </c>
      <c r="H3272" s="3" t="s">
        <v>2321</v>
      </c>
      <c r="I3272" s="3" t="s">
        <v>79</v>
      </c>
      <c r="J3272" s="3">
        <v>104.6794</v>
      </c>
      <c r="K3272" s="3">
        <v>14493000</v>
      </c>
      <c r="L3272" s="3" t="s">
        <v>122</v>
      </c>
      <c r="M3272" s="3">
        <v>1</v>
      </c>
      <c r="N3272" s="3" t="s">
        <v>6620</v>
      </c>
      <c r="O3272" s="3" t="s">
        <v>9534</v>
      </c>
      <c r="P3272" s="3" t="s">
        <v>41</v>
      </c>
      <c r="Q3272" s="3" t="s">
        <v>6622</v>
      </c>
      <c r="R3272" s="5" t="s">
        <v>24899</v>
      </c>
      <c r="S3272" s="3" t="s">
        <v>2321</v>
      </c>
      <c r="T3272" s="3" t="s">
        <v>77</v>
      </c>
      <c r="V3272" s="3">
        <v>114</v>
      </c>
      <c r="W3272" s="3">
        <v>109</v>
      </c>
      <c r="X3272" s="3">
        <v>36</v>
      </c>
      <c r="Y3272" s="3">
        <v>3270</v>
      </c>
      <c r="Z3272" s="3" t="s">
        <v>122</v>
      </c>
      <c r="AA3272" s="3">
        <v>13</v>
      </c>
      <c r="AB3272" s="3">
        <v>5</v>
      </c>
      <c r="AC3272" s="3">
        <v>14493000</v>
      </c>
      <c r="AD3272" s="3">
        <v>7080829</v>
      </c>
      <c r="AE3272" s="3" t="s">
        <v>79</v>
      </c>
      <c r="AF3272" s="3">
        <v>22</v>
      </c>
      <c r="AG3272" s="3">
        <v>6</v>
      </c>
    </row>
    <row r="3273" spans="1:33" ht="15.75" customHeight="1" x14ac:dyDescent="0.15">
      <c r="A3273" s="3">
        <v>21683</v>
      </c>
      <c r="B3273" s="3">
        <v>3271</v>
      </c>
      <c r="C3273" s="3">
        <v>13</v>
      </c>
      <c r="D3273" s="5" t="s">
        <v>9542</v>
      </c>
      <c r="E3273" s="3" t="s">
        <v>9539</v>
      </c>
      <c r="F3273" s="3" t="s">
        <v>1438</v>
      </c>
      <c r="G3273" s="3" t="s">
        <v>495</v>
      </c>
      <c r="H3273" s="3" t="s">
        <v>7516</v>
      </c>
      <c r="I3273" s="3" t="s">
        <v>6851</v>
      </c>
      <c r="J3273" s="3">
        <v>104.6343</v>
      </c>
      <c r="K3273" s="3">
        <v>4116060</v>
      </c>
      <c r="L3273" s="3" t="s">
        <v>526</v>
      </c>
      <c r="M3273" s="3">
        <v>2</v>
      </c>
      <c r="N3273" s="5" t="s">
        <v>9542</v>
      </c>
      <c r="O3273" s="3" t="s">
        <v>9539</v>
      </c>
      <c r="P3273" s="3" t="s">
        <v>179</v>
      </c>
      <c r="Q3273" s="3" t="s">
        <v>21066</v>
      </c>
      <c r="R3273" s="5" t="s">
        <v>24900</v>
      </c>
      <c r="S3273" s="3" t="s">
        <v>7516</v>
      </c>
      <c r="T3273" s="3" t="s">
        <v>495</v>
      </c>
      <c r="V3273" s="3">
        <v>98</v>
      </c>
      <c r="W3273" s="3">
        <v>0</v>
      </c>
      <c r="X3273" s="3">
        <v>52</v>
      </c>
      <c r="Y3273" s="3">
        <v>3271</v>
      </c>
      <c r="Z3273" s="3" t="s">
        <v>526</v>
      </c>
      <c r="AA3273" s="3">
        <v>13</v>
      </c>
      <c r="AB3273" s="3">
        <v>8</v>
      </c>
      <c r="AC3273" s="3">
        <v>4116060</v>
      </c>
      <c r="AD3273" s="3">
        <v>2011422</v>
      </c>
      <c r="AE3273" s="15"/>
      <c r="AF3273" s="3">
        <v>19</v>
      </c>
      <c r="AG3273" s="3">
        <v>39</v>
      </c>
    </row>
    <row r="3274" spans="1:33" ht="15.75" customHeight="1" x14ac:dyDescent="0.15">
      <c r="A3274" s="3">
        <v>23734</v>
      </c>
      <c r="B3274" s="3">
        <v>3272</v>
      </c>
      <c r="C3274" s="3">
        <v>23</v>
      </c>
      <c r="D3274" s="3" t="s">
        <v>9553</v>
      </c>
      <c r="E3274" s="3" t="s">
        <v>9552</v>
      </c>
      <c r="F3274" s="3" t="s">
        <v>1438</v>
      </c>
      <c r="G3274" s="3" t="s">
        <v>495</v>
      </c>
      <c r="H3274" s="3" t="s">
        <v>15269</v>
      </c>
      <c r="I3274" s="3" t="s">
        <v>11196</v>
      </c>
      <c r="J3274" s="3">
        <v>104.60039999999999</v>
      </c>
      <c r="K3274" s="3">
        <v>8074808</v>
      </c>
      <c r="L3274" s="3" t="s">
        <v>478</v>
      </c>
      <c r="M3274" s="3">
        <v>1</v>
      </c>
      <c r="N3274" s="3" t="s">
        <v>9553</v>
      </c>
      <c r="O3274" s="3" t="s">
        <v>9552</v>
      </c>
      <c r="P3274" s="3" t="s">
        <v>1000</v>
      </c>
      <c r="Q3274" s="3" t="s">
        <v>21068</v>
      </c>
      <c r="R3274" s="3" t="s">
        <v>24901</v>
      </c>
      <c r="S3274" s="3" t="s">
        <v>15269</v>
      </c>
      <c r="T3274" s="3" t="s">
        <v>495</v>
      </c>
      <c r="V3274" s="3">
        <v>99</v>
      </c>
      <c r="W3274" s="3">
        <v>0</v>
      </c>
      <c r="X3274" s="3">
        <v>103</v>
      </c>
      <c r="Y3274" s="3">
        <v>3272</v>
      </c>
      <c r="Z3274" s="3" t="s">
        <v>478</v>
      </c>
      <c r="AA3274" s="3">
        <v>23</v>
      </c>
      <c r="AB3274" s="3">
        <v>12</v>
      </c>
      <c r="AC3274" s="3">
        <v>8074808</v>
      </c>
      <c r="AD3274" s="3">
        <v>3946623</v>
      </c>
      <c r="AE3274" s="15"/>
      <c r="AF3274" s="3">
        <v>15</v>
      </c>
      <c r="AG3274" s="3">
        <v>300</v>
      </c>
    </row>
    <row r="3275" spans="1:33" ht="15.75" customHeight="1" x14ac:dyDescent="0.15">
      <c r="A3275" s="3">
        <v>25736</v>
      </c>
      <c r="B3275" s="3">
        <v>3273</v>
      </c>
      <c r="C3275" s="3">
        <v>31</v>
      </c>
      <c r="D3275" s="3" t="s">
        <v>9561</v>
      </c>
      <c r="E3275" s="3" t="s">
        <v>9560</v>
      </c>
      <c r="F3275" s="3" t="s">
        <v>1105</v>
      </c>
      <c r="G3275" s="3" t="s">
        <v>486</v>
      </c>
      <c r="H3275" s="3" t="s">
        <v>13049</v>
      </c>
      <c r="I3275" s="3" t="s">
        <v>3475</v>
      </c>
      <c r="J3275" s="3">
        <v>104.5886</v>
      </c>
      <c r="K3275" s="3">
        <v>4921122</v>
      </c>
      <c r="L3275" s="3" t="s">
        <v>162</v>
      </c>
      <c r="M3275" s="3">
        <v>0</v>
      </c>
      <c r="N3275" s="3" t="s">
        <v>9561</v>
      </c>
      <c r="O3275" s="3" t="s">
        <v>9560</v>
      </c>
      <c r="P3275" s="8">
        <v>35431</v>
      </c>
      <c r="Q3275" s="3" t="s">
        <v>21070</v>
      </c>
      <c r="R3275" s="5" t="s">
        <v>24902</v>
      </c>
      <c r="S3275" s="3" t="s">
        <v>13049</v>
      </c>
      <c r="T3275" s="3" t="s">
        <v>486</v>
      </c>
      <c r="V3275" s="3">
        <v>72</v>
      </c>
      <c r="W3275" s="3">
        <v>0</v>
      </c>
      <c r="X3275" s="3">
        <v>127</v>
      </c>
      <c r="Y3275" s="3">
        <v>3273</v>
      </c>
      <c r="Z3275" s="3" t="s">
        <v>162</v>
      </c>
      <c r="AA3275" s="3">
        <v>31</v>
      </c>
      <c r="AB3275" s="3">
        <v>15</v>
      </c>
      <c r="AC3275" s="3">
        <v>4921122</v>
      </c>
      <c r="AD3275" s="3">
        <v>2405375</v>
      </c>
      <c r="AE3275" s="15"/>
      <c r="AF3275" s="3">
        <v>8</v>
      </c>
      <c r="AG3275" s="3">
        <v>85</v>
      </c>
    </row>
    <row r="3276" spans="1:33" ht="15.75" customHeight="1" x14ac:dyDescent="0.15">
      <c r="A3276" s="3">
        <v>24351</v>
      </c>
      <c r="B3276" s="3">
        <v>3274</v>
      </c>
      <c r="C3276" s="3">
        <v>42</v>
      </c>
      <c r="D3276" s="3" t="s">
        <v>9571</v>
      </c>
      <c r="E3276" s="3" t="s">
        <v>9570</v>
      </c>
      <c r="F3276" s="3" t="s">
        <v>3877</v>
      </c>
      <c r="G3276" s="3" t="s">
        <v>731</v>
      </c>
      <c r="H3276" s="3" t="s">
        <v>15273</v>
      </c>
      <c r="I3276" s="3" t="s">
        <v>21073</v>
      </c>
      <c r="J3276" s="3">
        <v>104.4984</v>
      </c>
      <c r="K3276" s="3">
        <v>6910000</v>
      </c>
      <c r="L3276" s="3" t="s">
        <v>478</v>
      </c>
      <c r="M3276" s="3">
        <v>1</v>
      </c>
      <c r="N3276" s="3" t="s">
        <v>9571</v>
      </c>
      <c r="O3276" s="3" t="s">
        <v>9570</v>
      </c>
      <c r="P3276" s="3" t="s">
        <v>690</v>
      </c>
      <c r="Q3276" s="3" t="s">
        <v>21072</v>
      </c>
      <c r="R3276" s="5" t="s">
        <v>24903</v>
      </c>
      <c r="S3276" s="3" t="s">
        <v>15273</v>
      </c>
      <c r="T3276" s="3" t="s">
        <v>731</v>
      </c>
      <c r="V3276" s="3">
        <v>39</v>
      </c>
      <c r="W3276" s="3">
        <v>0</v>
      </c>
      <c r="X3276" s="3">
        <v>104</v>
      </c>
      <c r="Y3276" s="3">
        <v>3274</v>
      </c>
      <c r="Z3276" s="3" t="s">
        <v>478</v>
      </c>
      <c r="AA3276" s="3">
        <v>42</v>
      </c>
      <c r="AB3276" s="3">
        <v>27</v>
      </c>
      <c r="AC3276" s="3">
        <v>6910000</v>
      </c>
      <c r="AD3276" s="3">
        <v>3379000</v>
      </c>
      <c r="AE3276" s="15"/>
      <c r="AF3276" s="3">
        <v>15</v>
      </c>
      <c r="AG3276" s="3">
        <v>534</v>
      </c>
    </row>
    <row r="3277" spans="1:33" ht="15.75" customHeight="1" x14ac:dyDescent="0.15">
      <c r="A3277" s="3">
        <v>18557</v>
      </c>
      <c r="B3277" s="3">
        <v>3275</v>
      </c>
      <c r="C3277" s="3">
        <v>56</v>
      </c>
      <c r="D3277" s="3" t="s">
        <v>9582</v>
      </c>
      <c r="E3277" s="3" t="s">
        <v>9581</v>
      </c>
      <c r="F3277" s="3" t="s">
        <v>331</v>
      </c>
      <c r="G3277" s="3" t="s">
        <v>167</v>
      </c>
      <c r="H3277" s="3" t="s">
        <v>13252</v>
      </c>
      <c r="I3277" s="15"/>
      <c r="J3277" s="3">
        <v>104.46810000000001</v>
      </c>
      <c r="K3277" s="3">
        <v>7344735</v>
      </c>
      <c r="L3277" s="3" t="s">
        <v>40</v>
      </c>
      <c r="M3277" s="3">
        <v>4</v>
      </c>
      <c r="N3277" s="3" t="s">
        <v>9582</v>
      </c>
      <c r="O3277" s="3" t="s">
        <v>9581</v>
      </c>
      <c r="P3277" s="3" t="s">
        <v>787</v>
      </c>
      <c r="Q3277" s="3" t="s">
        <v>21075</v>
      </c>
      <c r="R3277" s="5" t="s">
        <v>24904</v>
      </c>
      <c r="S3277" s="3" t="s">
        <v>13252</v>
      </c>
      <c r="T3277" s="3" t="s">
        <v>167</v>
      </c>
      <c r="V3277" s="3">
        <v>127</v>
      </c>
      <c r="W3277" s="3">
        <v>0</v>
      </c>
      <c r="X3277" s="3">
        <v>127</v>
      </c>
      <c r="Y3277" s="3">
        <v>3275</v>
      </c>
      <c r="Z3277" s="3" t="s">
        <v>40</v>
      </c>
      <c r="AA3277" s="3">
        <v>56</v>
      </c>
      <c r="AB3277" s="3">
        <v>41</v>
      </c>
      <c r="AC3277" s="3">
        <v>7344735</v>
      </c>
      <c r="AD3277" s="3">
        <v>3592117</v>
      </c>
      <c r="AE3277" s="15"/>
      <c r="AF3277" s="3">
        <v>4</v>
      </c>
      <c r="AG3277" s="3">
        <v>373</v>
      </c>
    </row>
    <row r="3278" spans="1:33" ht="15.75" customHeight="1" x14ac:dyDescent="0.15">
      <c r="A3278" s="3">
        <v>17442</v>
      </c>
      <c r="B3278" s="3">
        <v>3276</v>
      </c>
      <c r="C3278" s="3">
        <v>122</v>
      </c>
      <c r="D3278" s="3" t="s">
        <v>9591</v>
      </c>
      <c r="E3278" s="3" t="s">
        <v>9590</v>
      </c>
      <c r="F3278" s="3" t="s">
        <v>1072</v>
      </c>
      <c r="G3278" s="3" t="s">
        <v>575</v>
      </c>
      <c r="H3278" s="3" t="s">
        <v>1375</v>
      </c>
      <c r="I3278" s="3" t="s">
        <v>1375</v>
      </c>
      <c r="J3278" s="3">
        <v>104.1782</v>
      </c>
      <c r="K3278" s="3">
        <v>15543164</v>
      </c>
      <c r="L3278" s="3" t="s">
        <v>59</v>
      </c>
      <c r="M3278" s="3">
        <v>4</v>
      </c>
      <c r="N3278" s="3" t="s">
        <v>9591</v>
      </c>
      <c r="O3278" s="3" t="s">
        <v>9590</v>
      </c>
      <c r="P3278" s="3" t="s">
        <v>1000</v>
      </c>
      <c r="Q3278" s="3" t="s">
        <v>21077</v>
      </c>
      <c r="R3278" s="5" t="s">
        <v>24905</v>
      </c>
      <c r="S3278" s="3" t="s">
        <v>1375</v>
      </c>
      <c r="T3278" s="3" t="s">
        <v>575</v>
      </c>
      <c r="V3278" s="3">
        <v>73</v>
      </c>
      <c r="W3278" s="3">
        <v>63</v>
      </c>
      <c r="X3278" s="3">
        <v>127</v>
      </c>
      <c r="Y3278" s="3">
        <v>3276</v>
      </c>
      <c r="Z3278" s="3" t="s">
        <v>59</v>
      </c>
      <c r="AA3278" s="3">
        <v>122</v>
      </c>
      <c r="AB3278" s="3">
        <v>61</v>
      </c>
      <c r="AC3278" s="3">
        <v>15543164</v>
      </c>
      <c r="AD3278" s="3">
        <v>7612548</v>
      </c>
      <c r="AE3278" s="3" t="s">
        <v>1375</v>
      </c>
      <c r="AF3278" s="3">
        <v>17</v>
      </c>
      <c r="AG3278" s="3">
        <v>23</v>
      </c>
    </row>
    <row r="3279" spans="1:33" ht="15.75" customHeight="1" x14ac:dyDescent="0.15">
      <c r="A3279" s="3">
        <v>25129</v>
      </c>
      <c r="B3279" s="3">
        <v>3277</v>
      </c>
      <c r="C3279" s="3">
        <v>29</v>
      </c>
      <c r="D3279" s="3" t="s">
        <v>9601</v>
      </c>
      <c r="E3279" s="3" t="s">
        <v>9600</v>
      </c>
      <c r="F3279" s="3" t="s">
        <v>6767</v>
      </c>
      <c r="G3279" s="3" t="s">
        <v>796</v>
      </c>
      <c r="H3279" s="3" t="s">
        <v>4716</v>
      </c>
      <c r="I3279" s="3" t="s">
        <v>4522</v>
      </c>
      <c r="J3279" s="3">
        <v>104.16930000000001</v>
      </c>
      <c r="K3279" s="3">
        <v>2268715</v>
      </c>
      <c r="L3279" s="3" t="s">
        <v>221</v>
      </c>
      <c r="M3279" s="3">
        <v>0</v>
      </c>
      <c r="N3279" s="3" t="s">
        <v>9601</v>
      </c>
      <c r="O3279" s="3" t="s">
        <v>9600</v>
      </c>
      <c r="P3279" s="8">
        <v>38353</v>
      </c>
      <c r="Q3279" s="3" t="s">
        <v>21079</v>
      </c>
      <c r="R3279" s="5" t="s">
        <v>24906</v>
      </c>
      <c r="S3279" s="3" t="s">
        <v>4716</v>
      </c>
      <c r="T3279" s="3" t="s">
        <v>796</v>
      </c>
      <c r="V3279" s="3">
        <v>22</v>
      </c>
      <c r="W3279" s="3">
        <v>0</v>
      </c>
      <c r="X3279" s="3">
        <v>127</v>
      </c>
      <c r="Y3279" s="3">
        <v>3277</v>
      </c>
      <c r="Z3279" s="3" t="s">
        <v>221</v>
      </c>
      <c r="AA3279" s="3">
        <v>29</v>
      </c>
      <c r="AB3279" s="3">
        <v>12</v>
      </c>
      <c r="AC3279" s="3">
        <v>2268715</v>
      </c>
      <c r="AD3279" s="3">
        <v>1111193</v>
      </c>
      <c r="AE3279" s="15"/>
      <c r="AF3279" s="3">
        <v>2</v>
      </c>
      <c r="AG3279" s="3">
        <v>57</v>
      </c>
    </row>
    <row r="3280" spans="1:33" ht="15.75" customHeight="1" x14ac:dyDescent="0.15">
      <c r="A3280" s="3">
        <v>25011</v>
      </c>
      <c r="B3280" s="3">
        <v>3278</v>
      </c>
      <c r="C3280" s="3">
        <v>19</v>
      </c>
      <c r="D3280" s="3" t="s">
        <v>9613</v>
      </c>
      <c r="E3280" s="3" t="s">
        <v>9611</v>
      </c>
      <c r="F3280" s="3" t="s">
        <v>297</v>
      </c>
      <c r="G3280" s="3" t="s">
        <v>146</v>
      </c>
      <c r="H3280" s="3" t="s">
        <v>10342</v>
      </c>
      <c r="I3280" s="3" t="s">
        <v>2725</v>
      </c>
      <c r="J3280" s="3">
        <v>104.086</v>
      </c>
      <c r="K3280" s="3">
        <v>3448305</v>
      </c>
      <c r="L3280" s="3" t="s">
        <v>101</v>
      </c>
      <c r="M3280" s="3">
        <v>0</v>
      </c>
      <c r="N3280" s="3" t="s">
        <v>9613</v>
      </c>
      <c r="O3280" s="3" t="s">
        <v>9611</v>
      </c>
      <c r="P3280" s="8">
        <v>27030</v>
      </c>
      <c r="Q3280" s="3" t="s">
        <v>21081</v>
      </c>
      <c r="R3280" s="5" t="s">
        <v>24907</v>
      </c>
      <c r="S3280" s="3" t="s">
        <v>10342</v>
      </c>
      <c r="T3280" s="3" t="s">
        <v>146</v>
      </c>
      <c r="V3280" s="3">
        <v>78</v>
      </c>
      <c r="W3280" s="15"/>
      <c r="X3280" s="3">
        <v>127</v>
      </c>
      <c r="Y3280" s="3">
        <v>3278</v>
      </c>
      <c r="Z3280" s="3" t="s">
        <v>101</v>
      </c>
      <c r="AA3280" s="3">
        <v>19</v>
      </c>
      <c r="AB3280" s="3">
        <v>13</v>
      </c>
      <c r="AC3280" s="3">
        <v>3448305</v>
      </c>
      <c r="AD3280" s="3">
        <v>1689633</v>
      </c>
      <c r="AE3280" s="3" t="s">
        <v>2725</v>
      </c>
      <c r="AF3280" s="3">
        <v>10</v>
      </c>
      <c r="AG3280" s="3">
        <v>30</v>
      </c>
    </row>
    <row r="3281" spans="1:33" ht="15.75" customHeight="1" x14ac:dyDescent="0.15">
      <c r="A3281" s="3">
        <v>22143</v>
      </c>
      <c r="B3281" s="3">
        <v>3279</v>
      </c>
      <c r="C3281" s="3">
        <v>76</v>
      </c>
      <c r="D3281" s="3" t="s">
        <v>9623</v>
      </c>
      <c r="E3281" s="3" t="s">
        <v>9621</v>
      </c>
      <c r="F3281" s="3" t="s">
        <v>1193</v>
      </c>
      <c r="G3281" s="3" t="s">
        <v>564</v>
      </c>
      <c r="H3281" s="3" t="s">
        <v>15284</v>
      </c>
      <c r="I3281" s="3" t="s">
        <v>2049</v>
      </c>
      <c r="J3281" s="3">
        <v>104.0705</v>
      </c>
      <c r="K3281" s="3">
        <v>18520679</v>
      </c>
      <c r="L3281" s="3" t="s">
        <v>221</v>
      </c>
      <c r="M3281" s="3">
        <v>3</v>
      </c>
      <c r="N3281" s="3" t="s">
        <v>9623</v>
      </c>
      <c r="O3281" s="3" t="s">
        <v>9621</v>
      </c>
      <c r="P3281" s="3" t="s">
        <v>541</v>
      </c>
      <c r="Q3281" s="3" t="s">
        <v>21084</v>
      </c>
      <c r="R3281" s="5" t="s">
        <v>24908</v>
      </c>
      <c r="S3281" s="3" t="s">
        <v>15284</v>
      </c>
      <c r="T3281" s="3" t="s">
        <v>564</v>
      </c>
      <c r="V3281" s="3">
        <v>89</v>
      </c>
      <c r="W3281" s="3">
        <v>43</v>
      </c>
      <c r="X3281" s="3">
        <v>127</v>
      </c>
      <c r="Y3281" s="3">
        <v>3279</v>
      </c>
      <c r="Z3281" s="3" t="s">
        <v>221</v>
      </c>
      <c r="AA3281" s="3">
        <v>76</v>
      </c>
      <c r="AB3281" s="3">
        <v>55</v>
      </c>
      <c r="AC3281" s="3">
        <v>18520679</v>
      </c>
      <c r="AD3281" s="3">
        <v>9075627</v>
      </c>
      <c r="AE3281" s="3" t="s">
        <v>2049</v>
      </c>
      <c r="AF3281" s="3">
        <v>2</v>
      </c>
      <c r="AG3281" s="3">
        <v>35</v>
      </c>
    </row>
    <row r="3282" spans="1:33" ht="15.75" customHeight="1" x14ac:dyDescent="0.15">
      <c r="A3282" s="3">
        <v>1202</v>
      </c>
      <c r="B3282" s="3">
        <v>3280</v>
      </c>
      <c r="C3282" s="3">
        <v>12</v>
      </c>
      <c r="D3282" s="3" t="s">
        <v>9631</v>
      </c>
      <c r="E3282" s="3" t="s">
        <v>9629</v>
      </c>
      <c r="F3282" s="3" t="s">
        <v>36</v>
      </c>
      <c r="G3282" s="3" t="s">
        <v>37</v>
      </c>
      <c r="H3282" s="3" t="s">
        <v>4498</v>
      </c>
      <c r="I3282" s="3" t="s">
        <v>817</v>
      </c>
      <c r="J3282" s="3">
        <v>104.00960000000001</v>
      </c>
      <c r="K3282" s="3">
        <v>7529018</v>
      </c>
      <c r="L3282" s="3" t="s">
        <v>478</v>
      </c>
      <c r="M3282" s="3">
        <v>4</v>
      </c>
      <c r="N3282" s="3" t="s">
        <v>9631</v>
      </c>
      <c r="O3282" s="3" t="s">
        <v>9629</v>
      </c>
      <c r="P3282" s="3" t="s">
        <v>787</v>
      </c>
      <c r="Q3282" s="3" t="s">
        <v>10271</v>
      </c>
      <c r="R3282" s="5" t="s">
        <v>24909</v>
      </c>
      <c r="S3282" s="3" t="s">
        <v>4498</v>
      </c>
      <c r="T3282" s="3" t="s">
        <v>37</v>
      </c>
      <c r="V3282" s="3">
        <v>127</v>
      </c>
      <c r="W3282" s="3">
        <v>81</v>
      </c>
      <c r="X3282" s="3">
        <v>105</v>
      </c>
      <c r="Y3282" s="3">
        <v>3280</v>
      </c>
      <c r="Z3282" s="3" t="s">
        <v>478</v>
      </c>
      <c r="AA3282" s="3">
        <v>12</v>
      </c>
      <c r="AB3282" s="3">
        <v>8</v>
      </c>
      <c r="AC3282" s="3">
        <v>7529018</v>
      </c>
      <c r="AD3282" s="3">
        <v>3690522</v>
      </c>
      <c r="AE3282" s="3" t="s">
        <v>817</v>
      </c>
      <c r="AF3282" s="3">
        <v>15</v>
      </c>
      <c r="AG3282" s="3">
        <v>11</v>
      </c>
    </row>
    <row r="3283" spans="1:33" ht="15.75" customHeight="1" x14ac:dyDescent="0.15">
      <c r="A3283" s="3">
        <v>17770</v>
      </c>
      <c r="B3283" s="3">
        <v>3281</v>
      </c>
      <c r="C3283" s="3">
        <v>15</v>
      </c>
      <c r="D3283" s="3" t="s">
        <v>6119</v>
      </c>
      <c r="E3283" s="3" t="s">
        <v>9637</v>
      </c>
      <c r="F3283" s="3" t="s">
        <v>143</v>
      </c>
      <c r="G3283" s="3" t="s">
        <v>77</v>
      </c>
      <c r="H3283" s="3" t="s">
        <v>6126</v>
      </c>
      <c r="I3283" s="3" t="s">
        <v>79</v>
      </c>
      <c r="J3283" s="3">
        <v>104.01009999999999</v>
      </c>
      <c r="K3283" s="3">
        <v>7463565</v>
      </c>
      <c r="L3283" s="3" t="s">
        <v>40</v>
      </c>
      <c r="M3283" s="3">
        <v>4</v>
      </c>
      <c r="N3283" s="3" t="s">
        <v>6119</v>
      </c>
      <c r="O3283" s="3" t="s">
        <v>9637</v>
      </c>
      <c r="P3283" s="3" t="s">
        <v>787</v>
      </c>
      <c r="Q3283" s="3" t="s">
        <v>6120</v>
      </c>
      <c r="R3283" s="5" t="s">
        <v>24910</v>
      </c>
      <c r="S3283" s="3" t="s">
        <v>6126</v>
      </c>
      <c r="T3283" s="3" t="s">
        <v>77</v>
      </c>
      <c r="V3283" s="3">
        <v>115</v>
      </c>
      <c r="W3283" s="3">
        <v>110</v>
      </c>
      <c r="X3283" s="3">
        <v>127</v>
      </c>
      <c r="Y3283" s="3">
        <v>3281</v>
      </c>
      <c r="Z3283" s="3" t="s">
        <v>40</v>
      </c>
      <c r="AA3283" s="3">
        <v>15</v>
      </c>
      <c r="AB3283" s="3">
        <v>8</v>
      </c>
      <c r="AC3283" s="3">
        <v>7463565</v>
      </c>
      <c r="AD3283" s="3">
        <v>3658429</v>
      </c>
      <c r="AE3283" s="3" t="s">
        <v>79</v>
      </c>
      <c r="AF3283" s="3">
        <v>4</v>
      </c>
      <c r="AG3283" s="3">
        <v>6</v>
      </c>
    </row>
    <row r="3284" spans="1:33" ht="15.75" customHeight="1" x14ac:dyDescent="0.15">
      <c r="A3284" s="3">
        <v>18025</v>
      </c>
      <c r="B3284" s="3">
        <v>3282</v>
      </c>
      <c r="C3284" s="3">
        <v>70</v>
      </c>
      <c r="D3284" s="3" t="s">
        <v>15288</v>
      </c>
      <c r="E3284" s="3" t="s">
        <v>24911</v>
      </c>
      <c r="F3284" s="3" t="s">
        <v>331</v>
      </c>
      <c r="G3284" s="3" t="s">
        <v>167</v>
      </c>
      <c r="H3284" s="3" t="s">
        <v>1743</v>
      </c>
      <c r="I3284" s="3" t="s">
        <v>283</v>
      </c>
      <c r="J3284" s="3">
        <v>103.9693</v>
      </c>
      <c r="K3284" s="3">
        <v>7747680</v>
      </c>
      <c r="L3284" s="3" t="s">
        <v>71</v>
      </c>
      <c r="M3284" s="3">
        <v>3</v>
      </c>
      <c r="N3284" s="3" t="s">
        <v>15288</v>
      </c>
      <c r="O3284" s="3" t="s">
        <v>24911</v>
      </c>
      <c r="P3284" s="3" t="s">
        <v>787</v>
      </c>
      <c r="Q3284" s="3" t="s">
        <v>21088</v>
      </c>
      <c r="R3284" s="5" t="s">
        <v>24912</v>
      </c>
      <c r="S3284" s="3" t="s">
        <v>1743</v>
      </c>
      <c r="T3284" s="3" t="s">
        <v>167</v>
      </c>
      <c r="V3284" s="3">
        <v>127</v>
      </c>
      <c r="W3284" s="3">
        <v>78</v>
      </c>
      <c r="X3284" s="3">
        <v>127</v>
      </c>
      <c r="Y3284" s="3">
        <v>3282</v>
      </c>
      <c r="Z3284" s="3" t="s">
        <v>71</v>
      </c>
      <c r="AA3284" s="3">
        <v>70</v>
      </c>
      <c r="AB3284" s="3">
        <v>25</v>
      </c>
      <c r="AC3284" s="3">
        <v>7747680</v>
      </c>
      <c r="AD3284" s="3">
        <v>3798454</v>
      </c>
      <c r="AE3284" s="3" t="s">
        <v>283</v>
      </c>
      <c r="AF3284" s="3">
        <v>5</v>
      </c>
      <c r="AG3284" s="3">
        <v>1</v>
      </c>
    </row>
    <row r="3285" spans="1:33" ht="15.75" customHeight="1" x14ac:dyDescent="0.15">
      <c r="A3285" s="3">
        <v>25114</v>
      </c>
      <c r="B3285" s="3">
        <v>3283</v>
      </c>
      <c r="C3285" s="3">
        <v>38</v>
      </c>
      <c r="D3285" s="3" t="s">
        <v>15292</v>
      </c>
      <c r="E3285" s="3" t="s">
        <v>24913</v>
      </c>
      <c r="F3285" s="3" t="s">
        <v>1438</v>
      </c>
      <c r="G3285" s="3" t="s">
        <v>495</v>
      </c>
      <c r="H3285" s="3" t="s">
        <v>15294</v>
      </c>
      <c r="I3285" s="3" t="s">
        <v>2682</v>
      </c>
      <c r="J3285" s="3">
        <v>103.93819999999999</v>
      </c>
      <c r="K3285" s="3">
        <v>6424334</v>
      </c>
      <c r="L3285" s="3" t="s">
        <v>221</v>
      </c>
      <c r="M3285" s="3">
        <v>0</v>
      </c>
      <c r="N3285" s="3" t="s">
        <v>15292</v>
      </c>
      <c r="O3285" s="3" t="s">
        <v>24913</v>
      </c>
      <c r="P3285" s="8">
        <v>33239</v>
      </c>
      <c r="Q3285" s="3" t="s">
        <v>21090</v>
      </c>
      <c r="R3285" s="5" t="s">
        <v>24914</v>
      </c>
      <c r="S3285" s="3" t="s">
        <v>15294</v>
      </c>
      <c r="T3285" s="3" t="s">
        <v>495</v>
      </c>
      <c r="V3285" s="3">
        <v>100</v>
      </c>
      <c r="W3285" s="3">
        <v>30</v>
      </c>
      <c r="X3285" s="3">
        <v>127</v>
      </c>
      <c r="Y3285" s="3">
        <v>3283</v>
      </c>
      <c r="Z3285" s="3" t="s">
        <v>221</v>
      </c>
      <c r="AA3285" s="3">
        <v>38</v>
      </c>
      <c r="AB3285" s="3">
        <v>22</v>
      </c>
      <c r="AC3285" s="3">
        <v>6424334</v>
      </c>
      <c r="AD3285" s="3">
        <v>3150138</v>
      </c>
      <c r="AE3285" s="3" t="s">
        <v>2682</v>
      </c>
      <c r="AF3285" s="3">
        <v>2</v>
      </c>
      <c r="AG3285" s="3">
        <v>79</v>
      </c>
    </row>
    <row r="3286" spans="1:33" ht="15.75" customHeight="1" x14ac:dyDescent="0.15">
      <c r="A3286" s="3">
        <v>20226</v>
      </c>
      <c r="B3286" s="3">
        <v>3284</v>
      </c>
      <c r="C3286" s="3">
        <v>140</v>
      </c>
      <c r="D3286" s="3" t="s">
        <v>15295</v>
      </c>
      <c r="E3286" s="3" t="s">
        <v>24915</v>
      </c>
      <c r="F3286" s="3" t="s">
        <v>1620</v>
      </c>
      <c r="G3286" s="3" t="s">
        <v>412</v>
      </c>
      <c r="H3286" s="3" t="s">
        <v>10834</v>
      </c>
      <c r="I3286" s="3" t="s">
        <v>742</v>
      </c>
      <c r="J3286" s="3">
        <v>103.8058</v>
      </c>
      <c r="K3286" s="3">
        <v>22208894</v>
      </c>
      <c r="L3286" s="3" t="s">
        <v>526</v>
      </c>
      <c r="M3286" s="3">
        <v>3</v>
      </c>
      <c r="N3286" s="3" t="s">
        <v>15295</v>
      </c>
      <c r="O3286" s="3" t="s">
        <v>24915</v>
      </c>
      <c r="P3286" s="3" t="s">
        <v>104</v>
      </c>
      <c r="Q3286" s="3" t="s">
        <v>21092</v>
      </c>
      <c r="R3286" s="5" t="s">
        <v>24916</v>
      </c>
      <c r="S3286" s="3" t="s">
        <v>10834</v>
      </c>
      <c r="T3286" s="3" t="s">
        <v>412</v>
      </c>
      <c r="V3286" s="3">
        <v>127</v>
      </c>
      <c r="W3286" s="3">
        <v>127</v>
      </c>
      <c r="X3286" s="3">
        <v>53</v>
      </c>
      <c r="Y3286" s="3">
        <v>3284</v>
      </c>
      <c r="Z3286" s="3" t="s">
        <v>526</v>
      </c>
      <c r="AA3286" s="3">
        <v>140</v>
      </c>
      <c r="AB3286" s="3">
        <v>50</v>
      </c>
      <c r="AC3286" s="3">
        <v>22208894</v>
      </c>
      <c r="AD3286" s="3">
        <v>10897085</v>
      </c>
      <c r="AE3286" s="3" t="s">
        <v>742</v>
      </c>
      <c r="AF3286" s="3">
        <v>19</v>
      </c>
      <c r="AG3286" s="3">
        <v>17</v>
      </c>
    </row>
    <row r="3287" spans="1:33" ht="15.75" customHeight="1" x14ac:dyDescent="0.15">
      <c r="A3287" s="3">
        <v>26564</v>
      </c>
      <c r="B3287" s="3">
        <v>3285</v>
      </c>
      <c r="C3287" s="3">
        <v>63</v>
      </c>
      <c r="D3287" s="3" t="s">
        <v>9615</v>
      </c>
      <c r="E3287" s="3" t="s">
        <v>24917</v>
      </c>
      <c r="F3287" s="3" t="s">
        <v>36</v>
      </c>
      <c r="G3287" s="3" t="s">
        <v>37</v>
      </c>
      <c r="H3287" s="3" t="s">
        <v>9617</v>
      </c>
      <c r="I3287" s="3" t="s">
        <v>9618</v>
      </c>
      <c r="J3287" s="3">
        <v>103.7987</v>
      </c>
      <c r="K3287" s="3">
        <v>3796168</v>
      </c>
      <c r="L3287" s="3" t="s">
        <v>101</v>
      </c>
      <c r="M3287" s="3">
        <v>0</v>
      </c>
      <c r="N3287" s="3" t="s">
        <v>9615</v>
      </c>
      <c r="O3287" s="3" t="s">
        <v>24917</v>
      </c>
      <c r="P3287" s="8">
        <v>36892</v>
      </c>
      <c r="Q3287" s="3" t="s">
        <v>9616</v>
      </c>
      <c r="R3287" s="5" t="s">
        <v>24918</v>
      </c>
      <c r="S3287" s="3" t="s">
        <v>9617</v>
      </c>
      <c r="T3287" s="3" t="s">
        <v>37</v>
      </c>
      <c r="V3287" s="3">
        <v>127</v>
      </c>
      <c r="W3287" s="3">
        <v>0</v>
      </c>
      <c r="X3287" s="3">
        <v>127</v>
      </c>
      <c r="Y3287" s="3">
        <v>3285</v>
      </c>
      <c r="Z3287" s="3" t="s">
        <v>101</v>
      </c>
      <c r="AA3287" s="3">
        <v>63</v>
      </c>
      <c r="AB3287" s="3">
        <v>29</v>
      </c>
      <c r="AC3287" s="3">
        <v>3796168</v>
      </c>
      <c r="AD3287" s="3">
        <v>1862705</v>
      </c>
      <c r="AE3287" s="15"/>
      <c r="AF3287" s="3">
        <v>10</v>
      </c>
      <c r="AG3287" s="3">
        <v>172</v>
      </c>
    </row>
    <row r="3288" spans="1:33" ht="15.75" customHeight="1" x14ac:dyDescent="0.15">
      <c r="A3288" s="3">
        <v>23762</v>
      </c>
      <c r="B3288" s="3">
        <v>3286</v>
      </c>
      <c r="C3288" s="3">
        <v>14</v>
      </c>
      <c r="D3288" s="3" t="s">
        <v>5907</v>
      </c>
      <c r="E3288" s="3" t="s">
        <v>24919</v>
      </c>
      <c r="F3288" s="3" t="s">
        <v>143</v>
      </c>
      <c r="G3288" s="3" t="s">
        <v>77</v>
      </c>
      <c r="H3288" s="3" t="s">
        <v>2261</v>
      </c>
      <c r="I3288" s="3" t="s">
        <v>79</v>
      </c>
      <c r="J3288" s="3">
        <v>103.7641</v>
      </c>
      <c r="K3288" s="3">
        <v>3302104</v>
      </c>
      <c r="L3288" s="3" t="s">
        <v>71</v>
      </c>
      <c r="M3288" s="3">
        <v>1</v>
      </c>
      <c r="N3288" s="3" t="s">
        <v>5907</v>
      </c>
      <c r="O3288" s="3" t="s">
        <v>24919</v>
      </c>
      <c r="P3288" s="3" t="s">
        <v>41</v>
      </c>
      <c r="Q3288" s="3" t="s">
        <v>5911</v>
      </c>
      <c r="R3288" s="5" t="s">
        <v>24920</v>
      </c>
      <c r="S3288" s="3" t="s">
        <v>2261</v>
      </c>
      <c r="T3288" s="3" t="s">
        <v>77</v>
      </c>
      <c r="V3288" s="3">
        <v>116</v>
      </c>
      <c r="W3288" s="3">
        <v>111</v>
      </c>
      <c r="X3288" s="3">
        <v>127</v>
      </c>
      <c r="Y3288" s="3">
        <v>3286</v>
      </c>
      <c r="Z3288" s="3" t="s">
        <v>71</v>
      </c>
      <c r="AA3288" s="3">
        <v>14</v>
      </c>
      <c r="AB3288" s="3">
        <v>4</v>
      </c>
      <c r="AC3288" s="3">
        <v>3302104</v>
      </c>
      <c r="AD3288" s="3">
        <v>1620552</v>
      </c>
      <c r="AE3288" s="3" t="s">
        <v>79</v>
      </c>
      <c r="AF3288" s="3">
        <v>5</v>
      </c>
      <c r="AG3288" s="3">
        <v>6</v>
      </c>
    </row>
    <row r="3289" spans="1:33" ht="15.75" customHeight="1" x14ac:dyDescent="0.15">
      <c r="A3289" s="3">
        <v>4262</v>
      </c>
      <c r="B3289" s="3">
        <v>3287</v>
      </c>
      <c r="C3289" s="3">
        <v>121</v>
      </c>
      <c r="D3289" s="3" t="s">
        <v>15303</v>
      </c>
      <c r="E3289" s="3" t="s">
        <v>24921</v>
      </c>
      <c r="F3289" s="3" t="s">
        <v>1105</v>
      </c>
      <c r="G3289" s="3" t="s">
        <v>486</v>
      </c>
      <c r="H3289" s="3" t="s">
        <v>487</v>
      </c>
      <c r="I3289" s="3" t="s">
        <v>488</v>
      </c>
      <c r="J3289" s="3">
        <v>103.73820000000001</v>
      </c>
      <c r="K3289" s="3">
        <v>43695178</v>
      </c>
      <c r="L3289" s="3" t="s">
        <v>478</v>
      </c>
      <c r="M3289" s="3">
        <v>6</v>
      </c>
      <c r="N3289" s="3" t="s">
        <v>15303</v>
      </c>
      <c r="O3289" s="3" t="s">
        <v>24921</v>
      </c>
      <c r="P3289" s="3" t="s">
        <v>1101</v>
      </c>
      <c r="Q3289" s="3" t="s">
        <v>21096</v>
      </c>
      <c r="R3289" s="5" t="s">
        <v>24922</v>
      </c>
      <c r="S3289" s="3" t="s">
        <v>487</v>
      </c>
      <c r="T3289" s="3" t="s">
        <v>486</v>
      </c>
      <c r="V3289" s="3">
        <v>73</v>
      </c>
      <c r="W3289" s="3">
        <v>51</v>
      </c>
      <c r="X3289" s="3">
        <v>106</v>
      </c>
      <c r="Y3289" s="3">
        <v>3287</v>
      </c>
      <c r="Z3289" s="3" t="s">
        <v>478</v>
      </c>
      <c r="AA3289" s="3">
        <v>121</v>
      </c>
      <c r="AB3289" s="3">
        <v>76</v>
      </c>
      <c r="AC3289" s="3">
        <v>43695178</v>
      </c>
      <c r="AD3289" s="3">
        <v>21446729</v>
      </c>
      <c r="AE3289" s="3" t="s">
        <v>488</v>
      </c>
      <c r="AF3289" s="3">
        <v>15</v>
      </c>
      <c r="AG3289" s="3">
        <v>50</v>
      </c>
    </row>
    <row r="3290" spans="1:33" ht="15.75" customHeight="1" x14ac:dyDescent="0.15">
      <c r="A3290" s="3">
        <v>17555</v>
      </c>
      <c r="B3290" s="3">
        <v>3288</v>
      </c>
      <c r="C3290" s="3">
        <v>107</v>
      </c>
      <c r="D3290" s="3" t="s">
        <v>15305</v>
      </c>
      <c r="E3290" s="3" t="s">
        <v>24923</v>
      </c>
      <c r="F3290" s="3" t="s">
        <v>96</v>
      </c>
      <c r="G3290" s="3" t="s">
        <v>61</v>
      </c>
      <c r="H3290" s="3" t="s">
        <v>62</v>
      </c>
      <c r="I3290" s="3" t="s">
        <v>63</v>
      </c>
      <c r="J3290" s="3">
        <v>103.58799999999999</v>
      </c>
      <c r="K3290" s="3">
        <v>21706375</v>
      </c>
      <c r="L3290" s="3" t="s">
        <v>59</v>
      </c>
      <c r="M3290" s="3">
        <v>4</v>
      </c>
      <c r="N3290" s="3" t="s">
        <v>15305</v>
      </c>
      <c r="O3290" s="3" t="s">
        <v>24923</v>
      </c>
      <c r="P3290" s="3" t="s">
        <v>835</v>
      </c>
      <c r="Q3290" s="3" t="s">
        <v>21098</v>
      </c>
      <c r="R3290" s="5" t="s">
        <v>24924</v>
      </c>
      <c r="S3290" s="3" t="s">
        <v>62</v>
      </c>
      <c r="T3290" s="3" t="s">
        <v>61</v>
      </c>
      <c r="V3290" s="3">
        <v>127</v>
      </c>
      <c r="W3290" s="3">
        <v>127</v>
      </c>
      <c r="X3290" s="3">
        <v>127</v>
      </c>
      <c r="Y3290" s="3">
        <v>3288</v>
      </c>
      <c r="Z3290" s="3" t="s">
        <v>59</v>
      </c>
      <c r="AA3290" s="3">
        <v>107</v>
      </c>
      <c r="AB3290" s="3">
        <v>77</v>
      </c>
      <c r="AC3290" s="3">
        <v>21706375</v>
      </c>
      <c r="AD3290" s="3">
        <v>10661915</v>
      </c>
      <c r="AE3290" s="3" t="s">
        <v>63</v>
      </c>
      <c r="AF3290" s="3">
        <v>17</v>
      </c>
      <c r="AG3290" s="3">
        <v>3</v>
      </c>
    </row>
    <row r="3291" spans="1:33" ht="15.75" customHeight="1" x14ac:dyDescent="0.15">
      <c r="A3291" s="3">
        <v>25325</v>
      </c>
      <c r="B3291" s="3">
        <v>3289</v>
      </c>
      <c r="C3291" s="3">
        <v>25</v>
      </c>
      <c r="D3291" s="3" t="s">
        <v>15308</v>
      </c>
      <c r="E3291" s="3" t="s">
        <v>24925</v>
      </c>
      <c r="F3291" s="3" t="s">
        <v>657</v>
      </c>
      <c r="G3291" s="3" t="s">
        <v>246</v>
      </c>
      <c r="H3291" s="3" t="s">
        <v>15310</v>
      </c>
      <c r="I3291" s="3" t="s">
        <v>21099</v>
      </c>
      <c r="J3291" s="3">
        <v>103.5706</v>
      </c>
      <c r="K3291" s="3">
        <v>6757619</v>
      </c>
      <c r="L3291" s="3" t="s">
        <v>478</v>
      </c>
      <c r="M3291" s="3">
        <v>0</v>
      </c>
      <c r="N3291" s="3" t="s">
        <v>15308</v>
      </c>
      <c r="O3291" s="3" t="s">
        <v>24925</v>
      </c>
      <c r="P3291" s="8">
        <v>32143</v>
      </c>
      <c r="Q3291" s="15"/>
      <c r="R3291" s="5" t="s">
        <v>24926</v>
      </c>
      <c r="S3291" s="3" t="s">
        <v>15310</v>
      </c>
      <c r="T3291" s="3" t="s">
        <v>246</v>
      </c>
      <c r="V3291" s="3">
        <v>127</v>
      </c>
      <c r="W3291" s="3">
        <v>0</v>
      </c>
      <c r="X3291" s="3">
        <v>107</v>
      </c>
      <c r="Y3291" s="3">
        <v>3289</v>
      </c>
      <c r="Z3291" s="3" t="s">
        <v>478</v>
      </c>
      <c r="AA3291" s="3">
        <v>25</v>
      </c>
      <c r="AB3291" s="3">
        <v>20</v>
      </c>
      <c r="AC3291" s="3">
        <v>6757619</v>
      </c>
      <c r="AD3291" s="3">
        <v>3319546</v>
      </c>
      <c r="AE3291" s="15"/>
      <c r="AF3291" s="3">
        <v>15</v>
      </c>
      <c r="AG3291" s="3">
        <v>89</v>
      </c>
    </row>
    <row r="3292" spans="1:33" ht="15.75" customHeight="1" x14ac:dyDescent="0.15">
      <c r="A3292" s="3">
        <v>23943</v>
      </c>
      <c r="B3292" s="3">
        <v>3290</v>
      </c>
      <c r="C3292" s="3">
        <v>10</v>
      </c>
      <c r="D3292" s="3" t="s">
        <v>15311</v>
      </c>
      <c r="E3292" s="3" t="s">
        <v>24927</v>
      </c>
      <c r="F3292" s="3" t="s">
        <v>314</v>
      </c>
      <c r="G3292" s="3" t="s">
        <v>153</v>
      </c>
      <c r="H3292" s="80" t="s">
        <v>3261</v>
      </c>
      <c r="I3292" s="81"/>
      <c r="J3292" s="3">
        <v>103.4652</v>
      </c>
      <c r="K3292" s="3">
        <v>2127461</v>
      </c>
      <c r="L3292" s="3" t="s">
        <v>364</v>
      </c>
      <c r="M3292" s="3">
        <v>1</v>
      </c>
      <c r="N3292" s="3" t="s">
        <v>15311</v>
      </c>
      <c r="O3292" s="3" t="s">
        <v>24927</v>
      </c>
      <c r="P3292" s="3" t="s">
        <v>787</v>
      </c>
      <c r="Q3292" s="3" t="s">
        <v>21101</v>
      </c>
      <c r="R3292" s="5" t="s">
        <v>24928</v>
      </c>
      <c r="S3292" s="3" t="s">
        <v>3261</v>
      </c>
      <c r="T3292" s="3" t="s">
        <v>153</v>
      </c>
      <c r="V3292" s="3">
        <v>24</v>
      </c>
      <c r="W3292" s="3">
        <v>0</v>
      </c>
      <c r="X3292" s="3">
        <v>127</v>
      </c>
      <c r="Y3292" s="3">
        <v>3290</v>
      </c>
      <c r="Z3292" s="3" t="s">
        <v>364</v>
      </c>
      <c r="AA3292" s="3">
        <v>10</v>
      </c>
      <c r="AB3292" s="3">
        <v>4</v>
      </c>
      <c r="AC3292" s="3">
        <v>2127461</v>
      </c>
      <c r="AD3292" s="3">
        <v>1045614</v>
      </c>
      <c r="AE3292" s="15"/>
      <c r="AF3292" s="3">
        <v>20</v>
      </c>
      <c r="AG3292" s="3">
        <v>373</v>
      </c>
    </row>
    <row r="3293" spans="1:33" ht="15.75" customHeight="1" x14ac:dyDescent="0.15">
      <c r="A3293" s="3">
        <v>19773</v>
      </c>
      <c r="B3293" s="3">
        <v>3291</v>
      </c>
      <c r="C3293" s="3">
        <v>72</v>
      </c>
      <c r="D3293" s="3" t="s">
        <v>5502</v>
      </c>
      <c r="E3293" s="3" t="s">
        <v>24929</v>
      </c>
      <c r="F3293" s="3" t="s">
        <v>36</v>
      </c>
      <c r="G3293" s="3" t="s">
        <v>37</v>
      </c>
      <c r="H3293" s="3" t="s">
        <v>244</v>
      </c>
      <c r="I3293" s="3" t="s">
        <v>89</v>
      </c>
      <c r="J3293" s="3">
        <v>103.3828</v>
      </c>
      <c r="K3293" s="3">
        <v>5344900</v>
      </c>
      <c r="L3293" s="3" t="s">
        <v>162</v>
      </c>
      <c r="M3293" s="3">
        <v>3</v>
      </c>
      <c r="N3293" s="3" t="s">
        <v>5502</v>
      </c>
      <c r="O3293" s="3" t="s">
        <v>24929</v>
      </c>
      <c r="P3293" s="3" t="s">
        <v>1000</v>
      </c>
      <c r="Q3293" s="3" t="s">
        <v>5505</v>
      </c>
      <c r="R3293" s="5" t="s">
        <v>24930</v>
      </c>
      <c r="S3293" s="3" t="s">
        <v>244</v>
      </c>
      <c r="T3293" s="3" t="s">
        <v>37</v>
      </c>
      <c r="V3293" s="3">
        <v>127</v>
      </c>
      <c r="W3293" s="3">
        <v>122</v>
      </c>
      <c r="X3293" s="3">
        <v>127</v>
      </c>
      <c r="Y3293" s="3">
        <v>3291</v>
      </c>
      <c r="Z3293" s="3" t="s">
        <v>162</v>
      </c>
      <c r="AA3293" s="3">
        <v>72</v>
      </c>
      <c r="AB3293" s="3">
        <v>27</v>
      </c>
      <c r="AC3293" s="3">
        <v>5344900</v>
      </c>
      <c r="AD3293" s="3">
        <v>2628000</v>
      </c>
      <c r="AE3293" s="3" t="s">
        <v>89</v>
      </c>
      <c r="AF3293" s="3">
        <v>8</v>
      </c>
      <c r="AG3293" s="3">
        <v>4</v>
      </c>
    </row>
    <row r="3294" spans="1:33" ht="15.75" customHeight="1" x14ac:dyDescent="0.15">
      <c r="A3294" s="3">
        <v>1173</v>
      </c>
      <c r="B3294" s="3">
        <v>3292</v>
      </c>
      <c r="C3294" s="3">
        <v>65</v>
      </c>
      <c r="D3294" s="3" t="s">
        <v>4181</v>
      </c>
      <c r="E3294" s="3" t="s">
        <v>24931</v>
      </c>
      <c r="F3294" s="3" t="s">
        <v>36</v>
      </c>
      <c r="G3294" s="3" t="s">
        <v>37</v>
      </c>
      <c r="H3294" s="3" t="s">
        <v>588</v>
      </c>
      <c r="I3294" s="3" t="s">
        <v>89</v>
      </c>
      <c r="J3294" s="3">
        <v>103.09180000000001</v>
      </c>
      <c r="K3294" s="3">
        <v>19225406</v>
      </c>
      <c r="L3294" s="3" t="s">
        <v>229</v>
      </c>
      <c r="M3294" s="3">
        <v>2</v>
      </c>
      <c r="N3294" s="3" t="s">
        <v>4181</v>
      </c>
      <c r="O3294" s="3" t="s">
        <v>24931</v>
      </c>
      <c r="P3294" s="3" t="s">
        <v>4184</v>
      </c>
      <c r="Q3294" s="3" t="s">
        <v>4183</v>
      </c>
      <c r="R3294" s="5" t="s">
        <v>24932</v>
      </c>
      <c r="S3294" s="3" t="s">
        <v>588</v>
      </c>
      <c r="T3294" s="3" t="s">
        <v>37</v>
      </c>
      <c r="V3294" s="3">
        <v>127</v>
      </c>
      <c r="W3294" s="3">
        <v>123</v>
      </c>
      <c r="X3294" s="3">
        <v>18</v>
      </c>
      <c r="Y3294" s="3">
        <v>3292</v>
      </c>
      <c r="Z3294" s="3" t="s">
        <v>229</v>
      </c>
      <c r="AA3294" s="3">
        <v>65</v>
      </c>
      <c r="AB3294" s="3">
        <v>50</v>
      </c>
      <c r="AC3294" s="3">
        <v>19225406</v>
      </c>
      <c r="AD3294" s="3">
        <v>9466364</v>
      </c>
      <c r="AE3294" s="3" t="s">
        <v>89</v>
      </c>
      <c r="AF3294" s="3">
        <v>25</v>
      </c>
      <c r="AG3294" s="3">
        <v>4</v>
      </c>
    </row>
    <row r="3295" spans="1:33" ht="15.75" customHeight="1" x14ac:dyDescent="0.15">
      <c r="A3295" s="3">
        <v>22854</v>
      </c>
      <c r="B3295" s="3">
        <v>3293</v>
      </c>
      <c r="C3295" s="3">
        <v>456</v>
      </c>
      <c r="D3295" s="3" t="s">
        <v>15318</v>
      </c>
      <c r="E3295" s="3" t="s">
        <v>24933</v>
      </c>
      <c r="F3295" s="3" t="s">
        <v>1438</v>
      </c>
      <c r="G3295" s="3" t="s">
        <v>495</v>
      </c>
      <c r="H3295" s="3" t="s">
        <v>15294</v>
      </c>
      <c r="I3295" s="3" t="s">
        <v>3887</v>
      </c>
      <c r="J3295" s="3">
        <v>103.0437</v>
      </c>
      <c r="K3295" s="3">
        <v>158753917</v>
      </c>
      <c r="L3295" s="3" t="s">
        <v>340</v>
      </c>
      <c r="M3295" s="3">
        <v>8</v>
      </c>
      <c r="N3295" s="3" t="s">
        <v>15318</v>
      </c>
      <c r="O3295" s="3" t="s">
        <v>24933</v>
      </c>
      <c r="P3295" s="3" t="s">
        <v>1029</v>
      </c>
      <c r="Q3295" s="3" t="s">
        <v>21105</v>
      </c>
      <c r="R3295" s="5" t="s">
        <v>24934</v>
      </c>
      <c r="S3295" s="3" t="s">
        <v>15294</v>
      </c>
      <c r="T3295" s="3" t="s">
        <v>495</v>
      </c>
      <c r="V3295" s="3">
        <v>101</v>
      </c>
      <c r="W3295" s="3">
        <v>0</v>
      </c>
      <c r="X3295" s="3">
        <v>75</v>
      </c>
      <c r="Y3295" s="3">
        <v>3293</v>
      </c>
      <c r="Z3295" s="3" t="s">
        <v>340</v>
      </c>
      <c r="AA3295" s="3">
        <v>456</v>
      </c>
      <c r="AB3295" s="3">
        <v>312</v>
      </c>
      <c r="AC3295" s="3">
        <v>158753917</v>
      </c>
      <c r="AD3295" s="3">
        <v>78187068</v>
      </c>
      <c r="AE3295" s="15"/>
      <c r="AF3295" s="3">
        <v>6</v>
      </c>
      <c r="AG3295" s="3">
        <v>34</v>
      </c>
    </row>
    <row r="3296" spans="1:33" ht="15.75" customHeight="1" x14ac:dyDescent="0.15">
      <c r="A3296" s="3">
        <v>799</v>
      </c>
      <c r="B3296" s="3">
        <v>3294</v>
      </c>
      <c r="C3296" s="3">
        <v>98</v>
      </c>
      <c r="D3296" s="3" t="s">
        <v>15321</v>
      </c>
      <c r="E3296" s="3" t="s">
        <v>24935</v>
      </c>
      <c r="F3296" s="3" t="s">
        <v>3068</v>
      </c>
      <c r="G3296" s="3" t="s">
        <v>606</v>
      </c>
      <c r="H3296" s="3" t="s">
        <v>8869</v>
      </c>
      <c r="I3296" s="3" t="s">
        <v>2457</v>
      </c>
      <c r="J3296" s="3">
        <v>103.0283</v>
      </c>
      <c r="K3296" s="3">
        <v>15562570</v>
      </c>
      <c r="L3296" s="3" t="s">
        <v>66</v>
      </c>
      <c r="M3296" s="3">
        <v>6</v>
      </c>
      <c r="N3296" s="3" t="s">
        <v>15321</v>
      </c>
      <c r="O3296" s="3" t="s">
        <v>24935</v>
      </c>
      <c r="P3296" s="3" t="s">
        <v>1063</v>
      </c>
      <c r="Q3296" s="3" t="s">
        <v>21107</v>
      </c>
      <c r="R3296" s="5" t="s">
        <v>24936</v>
      </c>
      <c r="S3296" s="3" t="s">
        <v>8869</v>
      </c>
      <c r="T3296" s="3" t="s">
        <v>606</v>
      </c>
      <c r="V3296" s="3">
        <v>67</v>
      </c>
      <c r="W3296" s="3">
        <v>0</v>
      </c>
      <c r="X3296" s="3">
        <v>127</v>
      </c>
      <c r="Y3296" s="3">
        <v>3294</v>
      </c>
      <c r="Z3296" s="3" t="s">
        <v>66</v>
      </c>
      <c r="AA3296" s="3">
        <v>98</v>
      </c>
      <c r="AB3296" s="3">
        <v>78</v>
      </c>
      <c r="AC3296" s="3">
        <v>15562570</v>
      </c>
      <c r="AD3296" s="3">
        <v>7665221</v>
      </c>
      <c r="AE3296" s="15"/>
      <c r="AF3296" s="3">
        <v>9</v>
      </c>
      <c r="AG3296" s="3">
        <v>48</v>
      </c>
    </row>
    <row r="3297" spans="1:33" ht="15.75" customHeight="1" x14ac:dyDescent="0.15">
      <c r="A3297" s="3">
        <v>26573</v>
      </c>
      <c r="B3297" s="3">
        <v>3295</v>
      </c>
      <c r="C3297" s="3">
        <v>20</v>
      </c>
      <c r="D3297" s="3" t="s">
        <v>15324</v>
      </c>
      <c r="E3297" s="3" t="s">
        <v>24937</v>
      </c>
      <c r="F3297" s="3" t="s">
        <v>657</v>
      </c>
      <c r="G3297" s="3" t="s">
        <v>246</v>
      </c>
      <c r="H3297" s="3" t="s">
        <v>14265</v>
      </c>
      <c r="I3297" s="3" t="s">
        <v>264</v>
      </c>
      <c r="J3297" s="3">
        <v>102.9499</v>
      </c>
      <c r="K3297" s="3">
        <v>4159236</v>
      </c>
      <c r="L3297" s="3" t="s">
        <v>162</v>
      </c>
      <c r="M3297" s="3">
        <v>0</v>
      </c>
      <c r="N3297" s="3" t="s">
        <v>15324</v>
      </c>
      <c r="O3297" s="3" t="s">
        <v>24937</v>
      </c>
      <c r="P3297" s="8">
        <v>36526</v>
      </c>
      <c r="Q3297" s="3" t="s">
        <v>21109</v>
      </c>
      <c r="R3297" s="5" t="s">
        <v>24938</v>
      </c>
      <c r="S3297" s="3" t="s">
        <v>14265</v>
      </c>
      <c r="T3297" s="3" t="s">
        <v>246</v>
      </c>
      <c r="V3297" s="3">
        <v>127</v>
      </c>
      <c r="W3297" s="3">
        <v>113</v>
      </c>
      <c r="X3297" s="3">
        <v>127</v>
      </c>
      <c r="Y3297" s="3">
        <v>3295</v>
      </c>
      <c r="Z3297" s="3" t="s">
        <v>162</v>
      </c>
      <c r="AA3297" s="3">
        <v>20</v>
      </c>
      <c r="AB3297" s="3">
        <v>10</v>
      </c>
      <c r="AC3297" s="3">
        <v>4159236</v>
      </c>
      <c r="AD3297" s="3">
        <v>2049391</v>
      </c>
      <c r="AE3297" s="3" t="s">
        <v>264</v>
      </c>
      <c r="AF3297" s="3">
        <v>8</v>
      </c>
      <c r="AG3297" s="3">
        <v>8</v>
      </c>
    </row>
    <row r="3298" spans="1:33" ht="15.75" customHeight="1" x14ac:dyDescent="0.15">
      <c r="A3298" s="3">
        <v>24124</v>
      </c>
      <c r="B3298" s="3">
        <v>3296</v>
      </c>
      <c r="C3298" s="3">
        <v>15</v>
      </c>
      <c r="D3298" s="3" t="s">
        <v>15327</v>
      </c>
      <c r="E3298" s="3" t="s">
        <v>24939</v>
      </c>
      <c r="F3298" s="3" t="s">
        <v>1214</v>
      </c>
      <c r="G3298" s="3" t="s">
        <v>607</v>
      </c>
      <c r="H3298" s="3" t="s">
        <v>15329</v>
      </c>
      <c r="I3298" s="3" t="s">
        <v>10574</v>
      </c>
      <c r="J3298" s="3">
        <v>102.9075</v>
      </c>
      <c r="K3298" s="3">
        <v>3026554</v>
      </c>
      <c r="L3298" s="3" t="s">
        <v>71</v>
      </c>
      <c r="M3298" s="3">
        <v>1</v>
      </c>
      <c r="N3298" s="3" t="s">
        <v>15327</v>
      </c>
      <c r="O3298" s="3" t="s">
        <v>24939</v>
      </c>
      <c r="P3298" s="3" t="s">
        <v>179</v>
      </c>
      <c r="Q3298" s="3" t="s">
        <v>21112</v>
      </c>
      <c r="R3298" s="5" t="s">
        <v>24940</v>
      </c>
      <c r="S3298" s="3" t="s">
        <v>15329</v>
      </c>
      <c r="T3298" s="3" t="s">
        <v>607</v>
      </c>
      <c r="V3298" s="3">
        <v>14</v>
      </c>
      <c r="W3298" s="3">
        <v>0</v>
      </c>
      <c r="X3298" s="3">
        <v>127</v>
      </c>
      <c r="Y3298" s="3">
        <v>3296</v>
      </c>
      <c r="Z3298" s="3" t="s">
        <v>71</v>
      </c>
      <c r="AA3298" s="3">
        <v>15</v>
      </c>
      <c r="AB3298" s="3">
        <v>9</v>
      </c>
      <c r="AC3298" s="3">
        <v>3026554</v>
      </c>
      <c r="AD3298" s="3">
        <v>1491593</v>
      </c>
      <c r="AE3298" s="15"/>
      <c r="AF3298" s="3">
        <v>5</v>
      </c>
      <c r="AG3298" s="3">
        <v>37</v>
      </c>
    </row>
    <row r="3299" spans="1:33" ht="15.75" customHeight="1" x14ac:dyDescent="0.15">
      <c r="A3299" s="3">
        <v>25531</v>
      </c>
      <c r="B3299" s="3">
        <v>3297</v>
      </c>
      <c r="C3299" s="3">
        <v>52</v>
      </c>
      <c r="D3299" s="3" t="s">
        <v>7268</v>
      </c>
      <c r="E3299" s="3" t="s">
        <v>24941</v>
      </c>
      <c r="F3299" s="3" t="s">
        <v>475</v>
      </c>
      <c r="G3299" s="3" t="s">
        <v>277</v>
      </c>
      <c r="H3299" s="3" t="s">
        <v>7272</v>
      </c>
      <c r="I3299" s="3" t="s">
        <v>203</v>
      </c>
      <c r="J3299" s="3">
        <v>102.8674</v>
      </c>
      <c r="K3299" s="3">
        <v>7899903</v>
      </c>
      <c r="L3299" s="3" t="s">
        <v>364</v>
      </c>
      <c r="M3299" s="3">
        <v>0</v>
      </c>
      <c r="N3299" s="3" t="s">
        <v>7268</v>
      </c>
      <c r="O3299" s="3" t="s">
        <v>24941</v>
      </c>
      <c r="P3299" s="8">
        <v>36161</v>
      </c>
      <c r="Q3299" s="3" t="s">
        <v>7271</v>
      </c>
      <c r="R3299" s="5" t="s">
        <v>24942</v>
      </c>
      <c r="S3299" s="3" t="s">
        <v>7272</v>
      </c>
      <c r="T3299" s="3" t="s">
        <v>277</v>
      </c>
      <c r="V3299" s="3">
        <v>127</v>
      </c>
      <c r="W3299" s="3">
        <v>127</v>
      </c>
      <c r="X3299" s="3">
        <v>127</v>
      </c>
      <c r="Y3299" s="3">
        <v>3297</v>
      </c>
      <c r="Z3299" s="3" t="s">
        <v>364</v>
      </c>
      <c r="AA3299" s="3">
        <v>52</v>
      </c>
      <c r="AB3299" s="3">
        <v>19</v>
      </c>
      <c r="AC3299" s="3">
        <v>7899903</v>
      </c>
      <c r="AD3299" s="3">
        <v>3894122</v>
      </c>
      <c r="AE3299" s="3" t="s">
        <v>203</v>
      </c>
      <c r="AF3299" s="3">
        <v>20</v>
      </c>
      <c r="AG3299" s="3">
        <v>9</v>
      </c>
    </row>
    <row r="3300" spans="1:33" ht="15.75" customHeight="1" x14ac:dyDescent="0.15">
      <c r="A3300" s="3">
        <v>18662</v>
      </c>
      <c r="B3300" s="3">
        <v>3298</v>
      </c>
      <c r="C3300" s="3">
        <v>628</v>
      </c>
      <c r="D3300" s="3" t="s">
        <v>15333</v>
      </c>
      <c r="E3300" s="3" t="s">
        <v>24943</v>
      </c>
      <c r="F3300" s="3" t="s">
        <v>1105</v>
      </c>
      <c r="G3300" s="3" t="s">
        <v>486</v>
      </c>
      <c r="H3300" s="3" t="s">
        <v>8947</v>
      </c>
      <c r="I3300" s="3" t="s">
        <v>488</v>
      </c>
      <c r="J3300" s="3">
        <v>102.80249999999999</v>
      </c>
      <c r="K3300" s="3">
        <v>15300304</v>
      </c>
      <c r="L3300" s="3" t="s">
        <v>335</v>
      </c>
      <c r="M3300" s="3">
        <v>4</v>
      </c>
      <c r="N3300" s="3" t="s">
        <v>15333</v>
      </c>
      <c r="O3300" s="3" t="s">
        <v>24943</v>
      </c>
      <c r="P3300" s="3" t="s">
        <v>987</v>
      </c>
      <c r="Q3300" s="3" t="s">
        <v>21116</v>
      </c>
      <c r="R3300" s="5" t="s">
        <v>24944</v>
      </c>
      <c r="S3300" s="3" t="s">
        <v>8947</v>
      </c>
      <c r="T3300" s="3" t="s">
        <v>486</v>
      </c>
      <c r="V3300" s="3">
        <v>74</v>
      </c>
      <c r="W3300" s="3">
        <v>52</v>
      </c>
      <c r="X3300" s="3">
        <v>114</v>
      </c>
      <c r="Y3300" s="3">
        <v>3298</v>
      </c>
      <c r="Z3300" s="3" t="s">
        <v>335</v>
      </c>
      <c r="AA3300" s="3">
        <v>628</v>
      </c>
      <c r="AB3300" s="3">
        <v>218</v>
      </c>
      <c r="AC3300" s="3">
        <v>15300304</v>
      </c>
      <c r="AD3300" s="3">
        <v>7544436</v>
      </c>
      <c r="AE3300" s="3" t="s">
        <v>488</v>
      </c>
      <c r="AF3300" s="3">
        <v>21</v>
      </c>
      <c r="AG3300" s="3">
        <v>50</v>
      </c>
    </row>
    <row r="3301" spans="1:33" ht="15.75" customHeight="1" x14ac:dyDescent="0.15">
      <c r="A3301" s="3">
        <v>5019</v>
      </c>
      <c r="B3301" s="3">
        <v>3299</v>
      </c>
      <c r="C3301" s="3">
        <v>87</v>
      </c>
      <c r="D3301" s="3" t="s">
        <v>15335</v>
      </c>
      <c r="E3301" s="3" t="s">
        <v>24945</v>
      </c>
      <c r="F3301" s="3" t="s">
        <v>4061</v>
      </c>
      <c r="G3301" s="3" t="s">
        <v>446</v>
      </c>
      <c r="H3301" s="3" t="s">
        <v>4870</v>
      </c>
      <c r="I3301" s="3" t="s">
        <v>2435</v>
      </c>
      <c r="J3301" s="3">
        <v>102.7452</v>
      </c>
      <c r="K3301" s="3">
        <v>39748022</v>
      </c>
      <c r="L3301" s="3" t="s">
        <v>101</v>
      </c>
      <c r="M3301" s="3">
        <v>4</v>
      </c>
      <c r="N3301" s="3" t="s">
        <v>15335</v>
      </c>
      <c r="O3301" s="3" t="s">
        <v>24945</v>
      </c>
      <c r="P3301" s="3" t="s">
        <v>835</v>
      </c>
      <c r="Q3301" s="3" t="s">
        <v>21118</v>
      </c>
      <c r="R3301" s="5" t="s">
        <v>24946</v>
      </c>
      <c r="S3301" s="3" t="s">
        <v>4870</v>
      </c>
      <c r="T3301" s="3" t="s">
        <v>446</v>
      </c>
      <c r="V3301" s="3">
        <v>127</v>
      </c>
      <c r="W3301" s="3">
        <v>120</v>
      </c>
      <c r="X3301" s="3">
        <v>127</v>
      </c>
      <c r="Y3301" s="3">
        <v>3299</v>
      </c>
      <c r="Z3301" s="3" t="s">
        <v>101</v>
      </c>
      <c r="AA3301" s="3">
        <v>87</v>
      </c>
      <c r="AB3301" s="3">
        <v>98</v>
      </c>
      <c r="AC3301" s="3">
        <v>39748022</v>
      </c>
      <c r="AD3301" s="3">
        <v>19604916</v>
      </c>
      <c r="AE3301" s="3" t="s">
        <v>2435</v>
      </c>
      <c r="AF3301" s="3">
        <v>10</v>
      </c>
      <c r="AG3301" s="3">
        <v>29</v>
      </c>
    </row>
    <row r="3302" spans="1:33" ht="15.75" customHeight="1" x14ac:dyDescent="0.15">
      <c r="A3302" s="3">
        <v>2676</v>
      </c>
      <c r="B3302" s="3">
        <v>3300</v>
      </c>
      <c r="C3302" s="3">
        <v>198</v>
      </c>
      <c r="D3302" s="3" t="s">
        <v>15338</v>
      </c>
      <c r="E3302" s="3" t="s">
        <v>24947</v>
      </c>
      <c r="F3302" s="3" t="s">
        <v>6874</v>
      </c>
      <c r="G3302" s="3" t="s">
        <v>621</v>
      </c>
      <c r="H3302" s="3" t="s">
        <v>1272</v>
      </c>
      <c r="I3302" s="3" t="s">
        <v>6514</v>
      </c>
      <c r="J3302" s="3">
        <v>102.73009999999999</v>
      </c>
      <c r="K3302" s="3">
        <v>30129324</v>
      </c>
      <c r="L3302" s="3" t="s">
        <v>364</v>
      </c>
      <c r="M3302" s="3">
        <v>2</v>
      </c>
      <c r="N3302" s="3" t="s">
        <v>15338</v>
      </c>
      <c r="O3302" s="3" t="s">
        <v>24947</v>
      </c>
      <c r="P3302" s="3" t="s">
        <v>690</v>
      </c>
      <c r="Q3302" s="3" t="s">
        <v>21120</v>
      </c>
      <c r="R3302" s="5" t="s">
        <v>24948</v>
      </c>
      <c r="S3302" s="3" t="s">
        <v>1272</v>
      </c>
      <c r="T3302" s="3" t="s">
        <v>621</v>
      </c>
      <c r="V3302" s="3">
        <v>50</v>
      </c>
      <c r="W3302" s="3">
        <v>0</v>
      </c>
      <c r="X3302" s="3">
        <v>127</v>
      </c>
      <c r="Y3302" s="3">
        <v>3300</v>
      </c>
      <c r="Z3302" s="3" t="s">
        <v>364</v>
      </c>
      <c r="AA3302" s="3">
        <v>198</v>
      </c>
      <c r="AB3302" s="3">
        <v>125</v>
      </c>
      <c r="AC3302" s="3">
        <v>30129324</v>
      </c>
      <c r="AD3302" s="3">
        <v>14861794</v>
      </c>
      <c r="AE3302" s="15"/>
      <c r="AF3302" s="3">
        <v>20</v>
      </c>
      <c r="AG3302" s="3">
        <v>105</v>
      </c>
    </row>
    <row r="3303" spans="1:33" ht="15.75" customHeight="1" x14ac:dyDescent="0.15">
      <c r="A3303" s="3">
        <v>24890</v>
      </c>
      <c r="B3303" s="3">
        <v>3301</v>
      </c>
      <c r="C3303" s="3">
        <v>20</v>
      </c>
      <c r="D3303" s="3" t="s">
        <v>5923</v>
      </c>
      <c r="E3303" s="3" t="s">
        <v>24949</v>
      </c>
      <c r="F3303" s="3" t="s">
        <v>143</v>
      </c>
      <c r="G3303" s="3" t="s">
        <v>77</v>
      </c>
      <c r="H3303" s="3" t="s">
        <v>5928</v>
      </c>
      <c r="I3303" s="3" t="s">
        <v>79</v>
      </c>
      <c r="J3303" s="3">
        <v>102.6969</v>
      </c>
      <c r="K3303" s="3">
        <v>7416321</v>
      </c>
      <c r="L3303" s="3" t="s">
        <v>71</v>
      </c>
      <c r="M3303" s="3">
        <v>0</v>
      </c>
      <c r="N3303" s="3" t="s">
        <v>5923</v>
      </c>
      <c r="O3303" s="3" t="s">
        <v>24949</v>
      </c>
      <c r="P3303" s="8">
        <v>37257</v>
      </c>
      <c r="Q3303" s="3" t="s">
        <v>5925</v>
      </c>
      <c r="R3303" s="5" t="s">
        <v>24950</v>
      </c>
      <c r="S3303" s="3" t="s">
        <v>5928</v>
      </c>
      <c r="T3303" s="3" t="s">
        <v>77</v>
      </c>
      <c r="V3303" s="3">
        <v>117</v>
      </c>
      <c r="W3303" s="3">
        <v>112</v>
      </c>
      <c r="X3303" s="3">
        <v>127</v>
      </c>
      <c r="Y3303" s="3">
        <v>3301</v>
      </c>
      <c r="Z3303" s="3" t="s">
        <v>71</v>
      </c>
      <c r="AA3303" s="3">
        <v>20</v>
      </c>
      <c r="AB3303" s="3">
        <v>1</v>
      </c>
      <c r="AC3303" s="3">
        <v>7416321</v>
      </c>
      <c r="AD3303" s="3">
        <v>3658823</v>
      </c>
      <c r="AE3303" s="3" t="s">
        <v>79</v>
      </c>
      <c r="AF3303" s="3">
        <v>5</v>
      </c>
      <c r="AG3303" s="3">
        <v>6</v>
      </c>
    </row>
    <row r="3304" spans="1:33" ht="15.75" customHeight="1" x14ac:dyDescent="0.15">
      <c r="A3304" s="3">
        <v>25444</v>
      </c>
      <c r="B3304" s="3">
        <v>3302</v>
      </c>
      <c r="C3304" s="3">
        <v>26</v>
      </c>
      <c r="D3304" s="3" t="s">
        <v>15343</v>
      </c>
      <c r="E3304" s="3" t="s">
        <v>24951</v>
      </c>
      <c r="F3304" s="3" t="s">
        <v>4061</v>
      </c>
      <c r="G3304" s="3" t="s">
        <v>446</v>
      </c>
      <c r="H3304" s="3" t="s">
        <v>2435</v>
      </c>
      <c r="I3304" s="3" t="s">
        <v>2435</v>
      </c>
      <c r="J3304" s="3">
        <v>102.6301</v>
      </c>
      <c r="K3304" s="3">
        <v>2128190</v>
      </c>
      <c r="L3304" s="3" t="s">
        <v>66</v>
      </c>
      <c r="M3304" s="3">
        <v>0</v>
      </c>
      <c r="N3304" s="3" t="s">
        <v>15343</v>
      </c>
      <c r="O3304" s="3" t="s">
        <v>24951</v>
      </c>
      <c r="P3304" s="8">
        <v>39083</v>
      </c>
      <c r="Q3304" s="3" t="s">
        <v>21123</v>
      </c>
      <c r="R3304" s="5" t="s">
        <v>24952</v>
      </c>
      <c r="S3304" s="3" t="s">
        <v>2435</v>
      </c>
      <c r="T3304" s="3" t="s">
        <v>446</v>
      </c>
      <c r="V3304" s="3">
        <v>127</v>
      </c>
      <c r="W3304" s="3">
        <v>121</v>
      </c>
      <c r="X3304" s="3">
        <v>127</v>
      </c>
      <c r="Y3304" s="3">
        <v>3302</v>
      </c>
      <c r="Z3304" s="3" t="s">
        <v>66</v>
      </c>
      <c r="AA3304" s="3">
        <v>26</v>
      </c>
      <c r="AB3304" s="3">
        <v>6</v>
      </c>
      <c r="AC3304" s="3">
        <v>2128190</v>
      </c>
      <c r="AD3304" s="3">
        <v>1050283</v>
      </c>
      <c r="AE3304" s="3" t="s">
        <v>2435</v>
      </c>
      <c r="AF3304" s="3">
        <v>9</v>
      </c>
      <c r="AG3304" s="3">
        <v>29</v>
      </c>
    </row>
    <row r="3305" spans="1:33" ht="15.75" customHeight="1" x14ac:dyDescent="0.15">
      <c r="A3305" s="3">
        <v>25113</v>
      </c>
      <c r="B3305" s="3">
        <v>3303</v>
      </c>
      <c r="C3305" s="3">
        <v>23</v>
      </c>
      <c r="D3305" s="3" t="s">
        <v>6431</v>
      </c>
      <c r="E3305" s="3" t="s">
        <v>24953</v>
      </c>
      <c r="F3305" s="3" t="s">
        <v>143</v>
      </c>
      <c r="G3305" s="3" t="s">
        <v>77</v>
      </c>
      <c r="H3305" s="3" t="s">
        <v>2626</v>
      </c>
      <c r="I3305" s="3" t="s">
        <v>79</v>
      </c>
      <c r="J3305" s="3">
        <v>102.6153</v>
      </c>
      <c r="K3305" s="3">
        <v>2474543</v>
      </c>
      <c r="L3305" s="3" t="s">
        <v>162</v>
      </c>
      <c r="M3305" s="3">
        <v>0</v>
      </c>
      <c r="N3305" s="3" t="s">
        <v>6431</v>
      </c>
      <c r="O3305" s="3" t="s">
        <v>24953</v>
      </c>
      <c r="P3305" s="8">
        <v>37257</v>
      </c>
      <c r="Q3305" s="3" t="s">
        <v>6435</v>
      </c>
      <c r="R3305" s="5" t="s">
        <v>24954</v>
      </c>
      <c r="S3305" s="3" t="s">
        <v>2626</v>
      </c>
      <c r="T3305" s="3" t="s">
        <v>77</v>
      </c>
      <c r="V3305" s="3">
        <v>118</v>
      </c>
      <c r="W3305" s="3">
        <v>113</v>
      </c>
      <c r="X3305" s="3">
        <v>127</v>
      </c>
      <c r="Y3305" s="3">
        <v>3303</v>
      </c>
      <c r="Z3305" s="3" t="s">
        <v>162</v>
      </c>
      <c r="AA3305" s="3">
        <v>23</v>
      </c>
      <c r="AB3305" s="3">
        <v>17</v>
      </c>
      <c r="AC3305" s="3">
        <v>2474543</v>
      </c>
      <c r="AD3305" s="3">
        <v>1221301</v>
      </c>
      <c r="AE3305" s="3" t="s">
        <v>79</v>
      </c>
      <c r="AF3305" s="3">
        <v>8</v>
      </c>
      <c r="AG3305" s="3">
        <v>6</v>
      </c>
    </row>
    <row r="3306" spans="1:33" ht="15.75" customHeight="1" x14ac:dyDescent="0.15">
      <c r="A3306" s="3">
        <v>1955</v>
      </c>
      <c r="B3306" s="3">
        <v>3304</v>
      </c>
      <c r="C3306" s="3">
        <v>139</v>
      </c>
      <c r="D3306" s="3" t="s">
        <v>15348</v>
      </c>
      <c r="E3306" s="3" t="s">
        <v>24955</v>
      </c>
      <c r="F3306" s="3" t="s">
        <v>297</v>
      </c>
      <c r="G3306" s="3" t="s">
        <v>146</v>
      </c>
      <c r="H3306" s="3" t="s">
        <v>4618</v>
      </c>
      <c r="I3306" s="3" t="s">
        <v>4789</v>
      </c>
      <c r="J3306" s="3">
        <v>102.58969999999999</v>
      </c>
      <c r="K3306" s="3">
        <v>16380210</v>
      </c>
      <c r="L3306" s="3" t="s">
        <v>215</v>
      </c>
      <c r="M3306" s="3">
        <v>3</v>
      </c>
      <c r="N3306" s="3" t="s">
        <v>15348</v>
      </c>
      <c r="O3306" s="3" t="s">
        <v>24955</v>
      </c>
      <c r="P3306" s="3" t="s">
        <v>4433</v>
      </c>
      <c r="Q3306" s="3" t="s">
        <v>21126</v>
      </c>
      <c r="R3306" s="5" t="s">
        <v>24956</v>
      </c>
      <c r="S3306" s="3" t="s">
        <v>4618</v>
      </c>
      <c r="T3306" s="3" t="s">
        <v>146</v>
      </c>
      <c r="V3306" s="3">
        <v>79</v>
      </c>
      <c r="W3306" s="3">
        <v>0</v>
      </c>
      <c r="X3306" s="3">
        <v>127</v>
      </c>
      <c r="Y3306" s="3">
        <v>3304</v>
      </c>
      <c r="Z3306" s="3" t="s">
        <v>215</v>
      </c>
      <c r="AA3306" s="3">
        <v>139</v>
      </c>
      <c r="AB3306" s="3">
        <v>66</v>
      </c>
      <c r="AC3306" s="3">
        <v>16380210</v>
      </c>
      <c r="AD3306" s="3">
        <v>8085411</v>
      </c>
      <c r="AE3306" s="15"/>
      <c r="AF3306" s="3">
        <v>7</v>
      </c>
      <c r="AG3306" s="3">
        <v>120</v>
      </c>
    </row>
    <row r="3307" spans="1:33" ht="15.75" customHeight="1" x14ac:dyDescent="0.15">
      <c r="A3307" s="3">
        <v>19443</v>
      </c>
      <c r="B3307" s="3">
        <v>3305</v>
      </c>
      <c r="C3307" s="3">
        <v>27</v>
      </c>
      <c r="D3307" s="3" t="s">
        <v>15351</v>
      </c>
      <c r="E3307" s="3" t="s">
        <v>24957</v>
      </c>
      <c r="F3307" s="3" t="s">
        <v>2319</v>
      </c>
      <c r="G3307" s="3" t="s">
        <v>740</v>
      </c>
      <c r="H3307" s="3" t="s">
        <v>1072</v>
      </c>
      <c r="I3307" s="3" t="s">
        <v>63</v>
      </c>
      <c r="J3307" s="3">
        <v>102.5592</v>
      </c>
      <c r="K3307" s="3">
        <v>11576092</v>
      </c>
      <c r="L3307" s="3" t="s">
        <v>538</v>
      </c>
      <c r="M3307" s="3">
        <v>3</v>
      </c>
      <c r="N3307" s="3" t="s">
        <v>15351</v>
      </c>
      <c r="O3307" s="3" t="s">
        <v>24957</v>
      </c>
      <c r="P3307" s="3" t="s">
        <v>835</v>
      </c>
      <c r="Q3307" s="3" t="s">
        <v>21128</v>
      </c>
      <c r="R3307" s="5" t="s">
        <v>24958</v>
      </c>
      <c r="S3307" s="3" t="s">
        <v>1072</v>
      </c>
      <c r="T3307" s="3" t="s">
        <v>740</v>
      </c>
      <c r="V3307" s="3">
        <v>29</v>
      </c>
      <c r="W3307" s="3">
        <v>127</v>
      </c>
      <c r="X3307" s="3">
        <v>99</v>
      </c>
      <c r="Y3307" s="3">
        <v>3305</v>
      </c>
      <c r="Z3307" s="3" t="s">
        <v>538</v>
      </c>
      <c r="AA3307" s="3">
        <v>27</v>
      </c>
      <c r="AB3307" s="3">
        <v>10</v>
      </c>
      <c r="AC3307" s="3">
        <v>11576092</v>
      </c>
      <c r="AD3307" s="3">
        <v>5714918</v>
      </c>
      <c r="AE3307" s="3" t="s">
        <v>63</v>
      </c>
      <c r="AF3307" s="3">
        <v>3</v>
      </c>
      <c r="AG3307" s="3">
        <v>3</v>
      </c>
    </row>
    <row r="3308" spans="1:33" ht="15.75" customHeight="1" x14ac:dyDescent="0.15">
      <c r="A3308" s="3">
        <v>14132</v>
      </c>
      <c r="B3308" s="3">
        <v>3306</v>
      </c>
      <c r="C3308" s="3">
        <v>157</v>
      </c>
      <c r="D3308" s="3" t="s">
        <v>15353</v>
      </c>
      <c r="E3308" s="3" t="s">
        <v>24959</v>
      </c>
      <c r="F3308" s="3" t="s">
        <v>269</v>
      </c>
      <c r="G3308" s="3" t="s">
        <v>133</v>
      </c>
      <c r="H3308" s="3" t="s">
        <v>12065</v>
      </c>
      <c r="I3308" s="3" t="s">
        <v>6704</v>
      </c>
      <c r="J3308" s="3">
        <v>102.41370000000001</v>
      </c>
      <c r="K3308" s="3">
        <v>94299861</v>
      </c>
      <c r="L3308" s="3" t="s">
        <v>641</v>
      </c>
      <c r="M3308" s="3">
        <v>3</v>
      </c>
      <c r="N3308" s="3" t="s">
        <v>15353</v>
      </c>
      <c r="O3308" s="3" t="s">
        <v>24959</v>
      </c>
      <c r="P3308" s="3" t="s">
        <v>6675</v>
      </c>
      <c r="Q3308" s="3" t="s">
        <v>21130</v>
      </c>
      <c r="R3308" s="5" t="s">
        <v>24960</v>
      </c>
      <c r="S3308" s="3" t="s">
        <v>12065</v>
      </c>
      <c r="T3308" s="3" t="s">
        <v>133</v>
      </c>
      <c r="V3308" s="3">
        <v>97</v>
      </c>
      <c r="W3308" s="3">
        <v>0</v>
      </c>
      <c r="X3308" s="3">
        <v>29</v>
      </c>
      <c r="Y3308" s="3">
        <v>3306</v>
      </c>
      <c r="Z3308" s="3" t="s">
        <v>641</v>
      </c>
      <c r="AA3308" s="3">
        <v>157</v>
      </c>
      <c r="AB3308" s="3">
        <v>140</v>
      </c>
      <c r="AC3308" s="3">
        <v>94299861</v>
      </c>
      <c r="AD3308" s="3">
        <v>46587690</v>
      </c>
      <c r="AE3308" s="15"/>
      <c r="AF3308" s="3">
        <v>23</v>
      </c>
      <c r="AG3308" s="3">
        <v>509</v>
      </c>
    </row>
    <row r="3309" spans="1:33" ht="15.75" customHeight="1" x14ac:dyDescent="0.15">
      <c r="A3309" s="3">
        <v>25786</v>
      </c>
      <c r="B3309" s="3">
        <v>3307</v>
      </c>
      <c r="C3309" s="3">
        <v>89</v>
      </c>
      <c r="D3309" s="3" t="s">
        <v>15356</v>
      </c>
      <c r="E3309" s="3" t="s">
        <v>24961</v>
      </c>
      <c r="F3309" s="3" t="s">
        <v>269</v>
      </c>
      <c r="G3309" s="3" t="s">
        <v>133</v>
      </c>
      <c r="H3309" s="3" t="s">
        <v>10942</v>
      </c>
      <c r="I3309" s="3" t="s">
        <v>12799</v>
      </c>
      <c r="J3309" s="3">
        <v>102.38500000000001</v>
      </c>
      <c r="K3309" s="3">
        <v>9108766</v>
      </c>
      <c r="L3309" s="3" t="s">
        <v>162</v>
      </c>
      <c r="M3309" s="3">
        <v>0</v>
      </c>
      <c r="N3309" s="3" t="s">
        <v>15356</v>
      </c>
      <c r="O3309" s="3" t="s">
        <v>24961</v>
      </c>
      <c r="P3309" s="8">
        <v>36526</v>
      </c>
      <c r="Q3309" s="3" t="s">
        <v>21132</v>
      </c>
      <c r="R3309" s="5" t="s">
        <v>24962</v>
      </c>
      <c r="S3309" s="3" t="s">
        <v>10942</v>
      </c>
      <c r="T3309" s="3" t="s">
        <v>133</v>
      </c>
      <c r="V3309" s="3">
        <v>98</v>
      </c>
      <c r="W3309" s="3">
        <v>0</v>
      </c>
      <c r="X3309" s="3">
        <v>127</v>
      </c>
      <c r="Y3309" s="3">
        <v>3307</v>
      </c>
      <c r="Z3309" s="3" t="s">
        <v>162</v>
      </c>
      <c r="AA3309" s="3">
        <v>89</v>
      </c>
      <c r="AB3309" s="3">
        <v>55</v>
      </c>
      <c r="AC3309" s="3">
        <v>9108766</v>
      </c>
      <c r="AD3309" s="3">
        <v>4500713</v>
      </c>
      <c r="AE3309" s="15"/>
      <c r="AF3309" s="3">
        <v>8</v>
      </c>
      <c r="AG3309" s="3">
        <v>287</v>
      </c>
    </row>
    <row r="3310" spans="1:33" ht="15.75" customHeight="1" x14ac:dyDescent="0.15">
      <c r="A3310" s="3">
        <v>19302</v>
      </c>
      <c r="B3310" s="3">
        <v>3308</v>
      </c>
      <c r="C3310" s="3">
        <v>45</v>
      </c>
      <c r="D3310" s="3" t="s">
        <v>12241</v>
      </c>
      <c r="E3310" s="3" t="s">
        <v>12241</v>
      </c>
      <c r="F3310" s="3" t="s">
        <v>36</v>
      </c>
      <c r="G3310" s="3" t="s">
        <v>37</v>
      </c>
      <c r="H3310" s="3" t="s">
        <v>7821</v>
      </c>
      <c r="I3310" s="3" t="s">
        <v>39</v>
      </c>
      <c r="J3310" s="3">
        <v>102.3134</v>
      </c>
      <c r="K3310" s="3">
        <v>45991700</v>
      </c>
      <c r="L3310" s="3" t="s">
        <v>71</v>
      </c>
      <c r="M3310" s="3">
        <v>3</v>
      </c>
      <c r="N3310" s="3" t="s">
        <v>12241</v>
      </c>
      <c r="O3310" s="3" t="s">
        <v>12241</v>
      </c>
      <c r="P3310" s="3" t="s">
        <v>104</v>
      </c>
      <c r="Q3310" s="3" t="s">
        <v>12243</v>
      </c>
      <c r="R3310" s="5" t="s">
        <v>24963</v>
      </c>
      <c r="S3310" s="3" t="s">
        <v>7821</v>
      </c>
      <c r="T3310" s="3" t="s">
        <v>37</v>
      </c>
      <c r="V3310" s="3">
        <v>127</v>
      </c>
      <c r="W3310" s="3">
        <v>127</v>
      </c>
      <c r="X3310" s="3">
        <v>127</v>
      </c>
      <c r="Y3310" s="3">
        <v>3308</v>
      </c>
      <c r="Z3310" s="3" t="s">
        <v>71</v>
      </c>
      <c r="AA3310" s="3">
        <v>45</v>
      </c>
      <c r="AB3310" s="3">
        <v>20</v>
      </c>
      <c r="AC3310" s="3">
        <v>45991700</v>
      </c>
      <c r="AD3310" s="3">
        <v>22732900</v>
      </c>
      <c r="AE3310" s="3" t="s">
        <v>39</v>
      </c>
      <c r="AF3310" s="3">
        <v>5</v>
      </c>
      <c r="AG3310" s="3">
        <v>2</v>
      </c>
    </row>
    <row r="3311" spans="1:33" ht="15.75" customHeight="1" x14ac:dyDescent="0.15">
      <c r="A3311" s="3">
        <v>1456</v>
      </c>
      <c r="B3311" s="3">
        <v>3309</v>
      </c>
      <c r="C3311" s="3">
        <v>215</v>
      </c>
      <c r="D3311" s="3" t="s">
        <v>15360</v>
      </c>
      <c r="E3311" s="3" t="s">
        <v>24964</v>
      </c>
      <c r="F3311" s="3" t="s">
        <v>96</v>
      </c>
      <c r="G3311" s="3" t="s">
        <v>61</v>
      </c>
      <c r="H3311" s="3" t="s">
        <v>3840</v>
      </c>
      <c r="I3311" s="3" t="s">
        <v>63</v>
      </c>
      <c r="J3311" s="3">
        <v>102.2587</v>
      </c>
      <c r="K3311" s="3">
        <v>37480000</v>
      </c>
      <c r="L3311" s="3" t="s">
        <v>215</v>
      </c>
      <c r="M3311" s="3">
        <v>6</v>
      </c>
      <c r="N3311" s="3" t="s">
        <v>15360</v>
      </c>
      <c r="O3311" s="3" t="s">
        <v>24964</v>
      </c>
      <c r="P3311" s="3" t="s">
        <v>381</v>
      </c>
      <c r="Q3311" s="3" t="s">
        <v>21136</v>
      </c>
      <c r="R3311" s="5" t="s">
        <v>24965</v>
      </c>
      <c r="S3311" s="3" t="s">
        <v>3840</v>
      </c>
      <c r="T3311" s="3" t="s">
        <v>61</v>
      </c>
      <c r="V3311" s="3">
        <v>127</v>
      </c>
      <c r="W3311" s="3">
        <v>127</v>
      </c>
      <c r="X3311" s="3">
        <v>127</v>
      </c>
      <c r="Y3311" s="3">
        <v>3309</v>
      </c>
      <c r="Z3311" s="3" t="s">
        <v>215</v>
      </c>
      <c r="AA3311" s="3">
        <v>215</v>
      </c>
      <c r="AB3311" s="3">
        <v>150</v>
      </c>
      <c r="AC3311" s="3">
        <v>37480000</v>
      </c>
      <c r="AD3311" s="3">
        <v>18530724</v>
      </c>
      <c r="AE3311" s="3" t="s">
        <v>63</v>
      </c>
      <c r="AF3311" s="3">
        <v>7</v>
      </c>
      <c r="AG3311" s="3">
        <v>3</v>
      </c>
    </row>
    <row r="3312" spans="1:33" ht="15.75" customHeight="1" x14ac:dyDescent="0.15">
      <c r="A3312" s="3">
        <v>2264</v>
      </c>
      <c r="B3312" s="3">
        <v>3310</v>
      </c>
      <c r="C3312" s="3">
        <v>45</v>
      </c>
      <c r="D3312" s="3" t="s">
        <v>15363</v>
      </c>
      <c r="E3312" s="3" t="s">
        <v>24966</v>
      </c>
      <c r="F3312" s="3" t="s">
        <v>635</v>
      </c>
      <c r="G3312" s="3" t="s">
        <v>236</v>
      </c>
      <c r="H3312" s="3" t="s">
        <v>15365</v>
      </c>
      <c r="I3312" s="3" t="s">
        <v>686</v>
      </c>
      <c r="J3312" s="3">
        <v>102.2213</v>
      </c>
      <c r="K3312" s="3">
        <v>11517685</v>
      </c>
      <c r="L3312" s="3" t="s">
        <v>162</v>
      </c>
      <c r="M3312" s="3">
        <v>5</v>
      </c>
      <c r="N3312" s="3" t="s">
        <v>15363</v>
      </c>
      <c r="O3312" s="3" t="s">
        <v>24966</v>
      </c>
      <c r="P3312" s="3" t="s">
        <v>1063</v>
      </c>
      <c r="Q3312" s="3" t="s">
        <v>21138</v>
      </c>
      <c r="R3312" s="5" t="s">
        <v>24967</v>
      </c>
      <c r="S3312" s="3" t="s">
        <v>15365</v>
      </c>
      <c r="T3312" s="3" t="s">
        <v>236</v>
      </c>
      <c r="V3312" s="3">
        <v>37</v>
      </c>
      <c r="W3312" s="3">
        <v>0</v>
      </c>
      <c r="X3312" s="3">
        <v>127</v>
      </c>
      <c r="Y3312" s="3">
        <v>3310</v>
      </c>
      <c r="Z3312" s="3" t="s">
        <v>162</v>
      </c>
      <c r="AA3312" s="3">
        <v>45</v>
      </c>
      <c r="AB3312" s="3">
        <v>31</v>
      </c>
      <c r="AC3312" s="3">
        <v>11517685</v>
      </c>
      <c r="AD3312" s="3">
        <v>5695584</v>
      </c>
      <c r="AE3312" s="15"/>
      <c r="AF3312" s="3">
        <v>8</v>
      </c>
      <c r="AG3312" s="3">
        <v>69</v>
      </c>
    </row>
    <row r="3313" spans="1:33" ht="15.75" customHeight="1" x14ac:dyDescent="0.15">
      <c r="A3313" s="3">
        <v>24226</v>
      </c>
      <c r="B3313" s="3">
        <v>3311</v>
      </c>
      <c r="C3313" s="3">
        <v>261</v>
      </c>
      <c r="D3313" s="3" t="s">
        <v>15367</v>
      </c>
      <c r="E3313" s="3" t="s">
        <v>24968</v>
      </c>
      <c r="F3313" s="3" t="s">
        <v>1438</v>
      </c>
      <c r="G3313" s="3" t="s">
        <v>495</v>
      </c>
      <c r="H3313" s="3" t="s">
        <v>15370</v>
      </c>
      <c r="I3313" s="3" t="s">
        <v>3887</v>
      </c>
      <c r="J3313" s="3">
        <v>102.206</v>
      </c>
      <c r="K3313" s="3">
        <v>52996692</v>
      </c>
      <c r="L3313" s="3" t="s">
        <v>162</v>
      </c>
      <c r="M3313" s="3">
        <v>1</v>
      </c>
      <c r="N3313" s="3" t="s">
        <v>15367</v>
      </c>
      <c r="O3313" s="3" t="s">
        <v>24968</v>
      </c>
      <c r="P3313" s="3" t="s">
        <v>6091</v>
      </c>
      <c r="Q3313" s="3" t="s">
        <v>21140</v>
      </c>
      <c r="R3313" s="5" t="s">
        <v>24969</v>
      </c>
      <c r="S3313" s="3" t="s">
        <v>15370</v>
      </c>
      <c r="T3313" s="3" t="s">
        <v>495</v>
      </c>
      <c r="V3313" s="3">
        <v>102</v>
      </c>
      <c r="W3313" s="3">
        <v>0</v>
      </c>
      <c r="X3313" s="3">
        <v>127</v>
      </c>
      <c r="Y3313" s="3">
        <v>3311</v>
      </c>
      <c r="Z3313" s="3" t="s">
        <v>162</v>
      </c>
      <c r="AA3313" s="3">
        <v>261</v>
      </c>
      <c r="AB3313" s="3">
        <v>170</v>
      </c>
      <c r="AC3313" s="3">
        <v>52996692</v>
      </c>
      <c r="AD3313" s="3">
        <v>26209259</v>
      </c>
      <c r="AE3313" s="15"/>
      <c r="AF3313" s="3">
        <v>8</v>
      </c>
      <c r="AG3313" s="3">
        <v>34</v>
      </c>
    </row>
    <row r="3314" spans="1:33" ht="15.75" customHeight="1" x14ac:dyDescent="0.15">
      <c r="A3314" s="3">
        <v>24068</v>
      </c>
      <c r="B3314" s="3">
        <v>3312</v>
      </c>
      <c r="C3314" s="3">
        <v>80</v>
      </c>
      <c r="D3314" s="3" t="s">
        <v>15371</v>
      </c>
      <c r="E3314" s="3" t="s">
        <v>24970</v>
      </c>
      <c r="F3314" s="3" t="s">
        <v>269</v>
      </c>
      <c r="G3314" s="3" t="s">
        <v>133</v>
      </c>
      <c r="H3314" s="3" t="s">
        <v>1963</v>
      </c>
      <c r="I3314" s="3" t="s">
        <v>1963</v>
      </c>
      <c r="J3314" s="3">
        <v>102.1978</v>
      </c>
      <c r="K3314" s="3">
        <v>119573540</v>
      </c>
      <c r="L3314" s="3" t="s">
        <v>162</v>
      </c>
      <c r="M3314" s="3">
        <v>1</v>
      </c>
      <c r="N3314" s="3" t="s">
        <v>15371</v>
      </c>
      <c r="O3314" s="3" t="s">
        <v>24970</v>
      </c>
      <c r="P3314" s="3" t="s">
        <v>1350</v>
      </c>
      <c r="Q3314" s="3" t="s">
        <v>21142</v>
      </c>
      <c r="R3314" s="5" t="s">
        <v>24971</v>
      </c>
      <c r="S3314" s="3" t="s">
        <v>1963</v>
      </c>
      <c r="T3314" s="3" t="s">
        <v>133</v>
      </c>
      <c r="V3314" s="3">
        <v>99</v>
      </c>
      <c r="W3314" s="3">
        <v>35</v>
      </c>
      <c r="X3314" s="3">
        <v>127</v>
      </c>
      <c r="Y3314" s="3">
        <v>3312</v>
      </c>
      <c r="Z3314" s="3" t="s">
        <v>162</v>
      </c>
      <c r="AA3314" s="3">
        <v>80</v>
      </c>
      <c r="AB3314" s="3">
        <v>52</v>
      </c>
      <c r="AC3314" s="3">
        <v>119573540</v>
      </c>
      <c r="AD3314" s="3">
        <v>59136908</v>
      </c>
      <c r="AE3314" s="3" t="s">
        <v>1963</v>
      </c>
      <c r="AF3314" s="3">
        <v>8</v>
      </c>
      <c r="AG3314" s="3">
        <v>43</v>
      </c>
    </row>
    <row r="3315" spans="1:33" ht="15.75" customHeight="1" x14ac:dyDescent="0.15">
      <c r="A3315" s="3">
        <v>22860</v>
      </c>
      <c r="B3315" s="3">
        <v>3313</v>
      </c>
      <c r="C3315" s="3">
        <v>135</v>
      </c>
      <c r="D3315" s="3" t="s">
        <v>15373</v>
      </c>
      <c r="E3315" s="3" t="s">
        <v>24972</v>
      </c>
      <c r="F3315" s="3" t="s">
        <v>657</v>
      </c>
      <c r="G3315" s="3" t="s">
        <v>246</v>
      </c>
      <c r="H3315" s="3" t="s">
        <v>15376</v>
      </c>
      <c r="I3315" s="3" t="s">
        <v>264</v>
      </c>
      <c r="J3315" s="3">
        <v>102.12430000000001</v>
      </c>
      <c r="K3315" s="3">
        <v>36187478</v>
      </c>
      <c r="L3315" s="3" t="s">
        <v>641</v>
      </c>
      <c r="M3315" s="3">
        <v>1</v>
      </c>
      <c r="N3315" s="3" t="s">
        <v>15373</v>
      </c>
      <c r="O3315" s="3" t="s">
        <v>24972</v>
      </c>
      <c r="P3315" s="3" t="s">
        <v>787</v>
      </c>
      <c r="Q3315" s="3" t="s">
        <v>21144</v>
      </c>
      <c r="R3315" s="5" t="s">
        <v>24973</v>
      </c>
      <c r="S3315" s="3" t="s">
        <v>15376</v>
      </c>
      <c r="T3315" s="3" t="s">
        <v>246</v>
      </c>
      <c r="V3315" s="3">
        <v>127</v>
      </c>
      <c r="W3315" s="3">
        <v>114</v>
      </c>
      <c r="X3315" s="3">
        <v>30</v>
      </c>
      <c r="Y3315" s="3">
        <v>3313</v>
      </c>
      <c r="Z3315" s="3" t="s">
        <v>641</v>
      </c>
      <c r="AA3315" s="3">
        <v>135</v>
      </c>
      <c r="AB3315" s="3">
        <v>63</v>
      </c>
      <c r="AC3315" s="3">
        <v>36187478</v>
      </c>
      <c r="AD3315" s="3">
        <v>17903572</v>
      </c>
      <c r="AE3315" s="3" t="s">
        <v>264</v>
      </c>
      <c r="AF3315" s="3">
        <v>23</v>
      </c>
      <c r="AG3315" s="3">
        <v>8</v>
      </c>
    </row>
    <row r="3316" spans="1:33" ht="15.75" customHeight="1" x14ac:dyDescent="0.15">
      <c r="A3316" s="3">
        <v>18062</v>
      </c>
      <c r="B3316" s="3">
        <v>3314</v>
      </c>
      <c r="C3316" s="3">
        <v>114</v>
      </c>
      <c r="D3316" s="3" t="s">
        <v>15378</v>
      </c>
      <c r="E3316" s="3" t="s">
        <v>24974</v>
      </c>
      <c r="F3316" s="3" t="s">
        <v>855</v>
      </c>
      <c r="G3316" s="3" t="s">
        <v>292</v>
      </c>
      <c r="H3316" s="3" t="s">
        <v>9453</v>
      </c>
      <c r="I3316" s="3" t="s">
        <v>1032</v>
      </c>
      <c r="J3316" s="3">
        <v>102.0886</v>
      </c>
      <c r="K3316" s="3">
        <v>22448000</v>
      </c>
      <c r="L3316" s="3" t="s">
        <v>59</v>
      </c>
      <c r="M3316" s="3">
        <v>4</v>
      </c>
      <c r="N3316" s="3" t="s">
        <v>15378</v>
      </c>
      <c r="O3316" s="3" t="s">
        <v>24974</v>
      </c>
      <c r="P3316" s="3" t="s">
        <v>835</v>
      </c>
      <c r="Q3316" s="3" t="s">
        <v>21146</v>
      </c>
      <c r="R3316" s="5" t="s">
        <v>24975</v>
      </c>
      <c r="S3316" s="3" t="s">
        <v>9453</v>
      </c>
      <c r="T3316" s="3" t="s">
        <v>292</v>
      </c>
      <c r="V3316" s="3">
        <v>116</v>
      </c>
      <c r="W3316" s="3">
        <v>85</v>
      </c>
      <c r="X3316" s="3">
        <v>127</v>
      </c>
      <c r="Y3316" s="3">
        <v>3314</v>
      </c>
      <c r="Z3316" s="3" t="s">
        <v>59</v>
      </c>
      <c r="AA3316" s="3">
        <v>114</v>
      </c>
      <c r="AB3316" s="3">
        <v>62</v>
      </c>
      <c r="AC3316" s="3">
        <v>22448000</v>
      </c>
      <c r="AD3316" s="3">
        <v>11108000</v>
      </c>
      <c r="AE3316" s="3" t="s">
        <v>1032</v>
      </c>
      <c r="AF3316" s="3">
        <v>17</v>
      </c>
      <c r="AG3316" s="3">
        <v>49</v>
      </c>
    </row>
    <row r="3317" spans="1:33" ht="15.75" customHeight="1" x14ac:dyDescent="0.15">
      <c r="A3317" s="3">
        <v>22883</v>
      </c>
      <c r="B3317" s="3">
        <v>3315</v>
      </c>
      <c r="C3317" s="3">
        <v>228</v>
      </c>
      <c r="D3317" s="3" t="s">
        <v>15380</v>
      </c>
      <c r="E3317" s="3" t="s">
        <v>24976</v>
      </c>
      <c r="F3317" s="3" t="s">
        <v>6874</v>
      </c>
      <c r="G3317" s="3" t="s">
        <v>621</v>
      </c>
      <c r="H3317" s="3" t="s">
        <v>2653</v>
      </c>
      <c r="I3317" s="3" t="s">
        <v>4662</v>
      </c>
      <c r="J3317" s="3">
        <v>102.0162</v>
      </c>
      <c r="K3317" s="3">
        <v>8964172</v>
      </c>
      <c r="L3317" s="3" t="s">
        <v>50</v>
      </c>
      <c r="M3317" s="3">
        <v>1</v>
      </c>
      <c r="N3317" s="3" t="s">
        <v>15380</v>
      </c>
      <c r="O3317" s="3" t="s">
        <v>24976</v>
      </c>
      <c r="P3317" s="3" t="s">
        <v>541</v>
      </c>
      <c r="Q3317" s="3" t="s">
        <v>21148</v>
      </c>
      <c r="R3317" s="5" t="s">
        <v>24977</v>
      </c>
      <c r="S3317" s="3" t="s">
        <v>2653</v>
      </c>
      <c r="T3317" s="3" t="s">
        <v>621</v>
      </c>
      <c r="V3317" s="3">
        <v>51</v>
      </c>
      <c r="W3317" s="3">
        <v>32</v>
      </c>
      <c r="X3317" s="3">
        <v>97</v>
      </c>
      <c r="Y3317" s="3">
        <v>3315</v>
      </c>
      <c r="Z3317" s="3" t="s">
        <v>50</v>
      </c>
      <c r="AA3317" s="3">
        <v>228</v>
      </c>
      <c r="AB3317" s="3">
        <v>75</v>
      </c>
      <c r="AC3317" s="3">
        <v>8964172</v>
      </c>
      <c r="AD3317" s="3">
        <v>4437353</v>
      </c>
      <c r="AE3317" s="3" t="s">
        <v>4662</v>
      </c>
      <c r="AF3317" s="3">
        <v>11</v>
      </c>
      <c r="AG3317" s="3">
        <v>82</v>
      </c>
    </row>
    <row r="3318" spans="1:33" ht="15.75" customHeight="1" x14ac:dyDescent="0.15">
      <c r="A3318" s="3">
        <v>2362</v>
      </c>
      <c r="B3318" s="3">
        <v>3316</v>
      </c>
      <c r="C3318" s="3">
        <v>48</v>
      </c>
      <c r="D3318" s="3" t="s">
        <v>15383</v>
      </c>
      <c r="E3318" s="3" t="s">
        <v>24978</v>
      </c>
      <c r="F3318" s="3" t="s">
        <v>249</v>
      </c>
      <c r="G3318" s="3" t="s">
        <v>125</v>
      </c>
      <c r="H3318" s="3" t="s">
        <v>126</v>
      </c>
      <c r="I3318" s="3" t="s">
        <v>127</v>
      </c>
      <c r="J3318" s="3">
        <v>101.9166</v>
      </c>
      <c r="K3318" s="3">
        <v>6970531</v>
      </c>
      <c r="L3318" s="3" t="s">
        <v>101</v>
      </c>
      <c r="M3318" s="3">
        <v>6</v>
      </c>
      <c r="N3318" s="3" t="s">
        <v>15383</v>
      </c>
      <c r="O3318" s="3" t="s">
        <v>24978</v>
      </c>
      <c r="P3318" s="3" t="s">
        <v>104</v>
      </c>
      <c r="Q3318" s="3" t="s">
        <v>21150</v>
      </c>
      <c r="R3318" s="5" t="s">
        <v>24979</v>
      </c>
      <c r="S3318" s="3" t="s">
        <v>126</v>
      </c>
      <c r="T3318" s="3" t="s">
        <v>125</v>
      </c>
      <c r="V3318" s="3">
        <v>40</v>
      </c>
      <c r="W3318" s="3">
        <v>39</v>
      </c>
      <c r="X3318" s="3">
        <v>127</v>
      </c>
      <c r="Y3318" s="3">
        <v>3316</v>
      </c>
      <c r="Z3318" s="3" t="s">
        <v>101</v>
      </c>
      <c r="AA3318" s="3">
        <v>48</v>
      </c>
      <c r="AB3318" s="3">
        <v>32</v>
      </c>
      <c r="AC3318" s="3">
        <v>6970531</v>
      </c>
      <c r="AD3318" s="3">
        <v>3452183</v>
      </c>
      <c r="AE3318" s="3" t="s">
        <v>127</v>
      </c>
      <c r="AF3318" s="3">
        <v>10</v>
      </c>
      <c r="AG3318" s="3">
        <v>10</v>
      </c>
    </row>
    <row r="3319" spans="1:33" ht="15.75" customHeight="1" x14ac:dyDescent="0.15">
      <c r="A3319" s="3">
        <v>1539</v>
      </c>
      <c r="B3319" s="3">
        <v>3317</v>
      </c>
      <c r="C3319" s="3">
        <v>1144</v>
      </c>
      <c r="D3319" s="3" t="s">
        <v>15386</v>
      </c>
      <c r="E3319" s="3" t="s">
        <v>24980</v>
      </c>
      <c r="F3319" s="3" t="s">
        <v>6874</v>
      </c>
      <c r="G3319" s="3" t="s">
        <v>621</v>
      </c>
      <c r="H3319" s="3" t="s">
        <v>2653</v>
      </c>
      <c r="I3319" s="3" t="s">
        <v>4662</v>
      </c>
      <c r="J3319" s="3">
        <v>101.8985</v>
      </c>
      <c r="K3319" s="3">
        <v>92958427</v>
      </c>
      <c r="L3319" s="3" t="s">
        <v>101</v>
      </c>
      <c r="M3319" s="3">
        <v>5</v>
      </c>
      <c r="N3319" s="3" t="s">
        <v>15386</v>
      </c>
      <c r="O3319" s="3" t="s">
        <v>24980</v>
      </c>
      <c r="P3319" s="3" t="s">
        <v>541</v>
      </c>
      <c r="Q3319" s="3" t="s">
        <v>21152</v>
      </c>
      <c r="R3319" s="5" t="s">
        <v>24981</v>
      </c>
      <c r="S3319" s="3" t="s">
        <v>2653</v>
      </c>
      <c r="T3319" s="3" t="s">
        <v>621</v>
      </c>
      <c r="V3319" s="3">
        <v>52</v>
      </c>
      <c r="W3319" s="3">
        <v>33</v>
      </c>
      <c r="X3319" s="3">
        <v>127</v>
      </c>
      <c r="Y3319" s="3">
        <v>3317</v>
      </c>
      <c r="Z3319" s="3" t="s">
        <v>101</v>
      </c>
      <c r="AA3319" s="3">
        <v>1144</v>
      </c>
      <c r="AB3319" s="3">
        <v>600</v>
      </c>
      <c r="AC3319" s="3">
        <v>92958427</v>
      </c>
      <c r="AD3319" s="3">
        <v>46042150</v>
      </c>
      <c r="AE3319" s="3" t="s">
        <v>4662</v>
      </c>
      <c r="AF3319" s="3">
        <v>10</v>
      </c>
      <c r="AG3319" s="3">
        <v>82</v>
      </c>
    </row>
    <row r="3320" spans="1:33" ht="15.75" customHeight="1" x14ac:dyDescent="0.15">
      <c r="A3320" s="3">
        <v>24307</v>
      </c>
      <c r="B3320" s="3">
        <v>3318</v>
      </c>
      <c r="C3320" s="3">
        <v>375</v>
      </c>
      <c r="D3320" s="3" t="s">
        <v>1104</v>
      </c>
      <c r="E3320" s="3" t="s">
        <v>24982</v>
      </c>
      <c r="F3320" s="3" t="s">
        <v>36</v>
      </c>
      <c r="G3320" s="3" t="s">
        <v>37</v>
      </c>
      <c r="H3320" s="3" t="s">
        <v>188</v>
      </c>
      <c r="I3320" s="3" t="s">
        <v>69</v>
      </c>
      <c r="J3320" s="3">
        <v>101.88420000000001</v>
      </c>
      <c r="K3320" s="3">
        <v>112181000</v>
      </c>
      <c r="L3320" s="3" t="s">
        <v>162</v>
      </c>
      <c r="M3320" s="3">
        <v>1</v>
      </c>
      <c r="N3320" s="3" t="s">
        <v>1104</v>
      </c>
      <c r="O3320" s="3" t="s">
        <v>24982</v>
      </c>
      <c r="P3320" s="3" t="s">
        <v>1107</v>
      </c>
      <c r="Q3320" s="3" t="s">
        <v>1106</v>
      </c>
      <c r="R3320" s="5" t="s">
        <v>24983</v>
      </c>
      <c r="S3320" s="3" t="s">
        <v>188</v>
      </c>
      <c r="T3320" s="3" t="s">
        <v>37</v>
      </c>
      <c r="V3320" s="3">
        <v>127</v>
      </c>
      <c r="W3320" s="3">
        <v>38</v>
      </c>
      <c r="X3320" s="3">
        <v>127</v>
      </c>
      <c r="Y3320" s="3">
        <v>3318</v>
      </c>
      <c r="Z3320" s="3" t="s">
        <v>162</v>
      </c>
      <c r="AA3320" s="3">
        <v>375</v>
      </c>
      <c r="AB3320" s="3">
        <v>122</v>
      </c>
      <c r="AC3320" s="3">
        <v>112181000</v>
      </c>
      <c r="AD3320" s="3">
        <v>55567000</v>
      </c>
      <c r="AE3320" s="3" t="s">
        <v>69</v>
      </c>
      <c r="AF3320" s="3">
        <v>8</v>
      </c>
      <c r="AG3320" s="3">
        <v>20</v>
      </c>
    </row>
    <row r="3321" spans="1:33" ht="15.75" customHeight="1" x14ac:dyDescent="0.15">
      <c r="A3321" s="3">
        <v>9062</v>
      </c>
      <c r="B3321" s="3">
        <v>3319</v>
      </c>
      <c r="C3321" s="3">
        <v>58</v>
      </c>
      <c r="D3321" s="3" t="s">
        <v>15391</v>
      </c>
      <c r="E3321" s="3" t="s">
        <v>24984</v>
      </c>
      <c r="F3321" s="3" t="s">
        <v>1121</v>
      </c>
      <c r="G3321" s="3" t="s">
        <v>497</v>
      </c>
      <c r="H3321" s="3" t="s">
        <v>15393</v>
      </c>
      <c r="I3321" s="3" t="s">
        <v>8367</v>
      </c>
      <c r="J3321" s="3">
        <v>101.86020000000001</v>
      </c>
      <c r="K3321" s="3">
        <v>39888418</v>
      </c>
      <c r="L3321" s="3" t="s">
        <v>478</v>
      </c>
      <c r="M3321" s="3">
        <v>2</v>
      </c>
      <c r="N3321" s="3" t="s">
        <v>15391</v>
      </c>
      <c r="O3321" s="3" t="s">
        <v>24984</v>
      </c>
      <c r="P3321" s="3" t="s">
        <v>7189</v>
      </c>
      <c r="Q3321" s="3" t="s">
        <v>21155</v>
      </c>
      <c r="R3321" s="5" t="s">
        <v>24985</v>
      </c>
      <c r="S3321" s="3" t="s">
        <v>15393</v>
      </c>
      <c r="T3321" s="3" t="s">
        <v>497</v>
      </c>
      <c r="V3321" s="3">
        <v>40</v>
      </c>
      <c r="W3321" s="3">
        <v>0</v>
      </c>
      <c r="X3321" s="3">
        <v>108</v>
      </c>
      <c r="Y3321" s="3">
        <v>3319</v>
      </c>
      <c r="Z3321" s="3" t="s">
        <v>478</v>
      </c>
      <c r="AA3321" s="3">
        <v>58</v>
      </c>
      <c r="AB3321" s="3">
        <v>54</v>
      </c>
      <c r="AC3321" s="3">
        <v>39888418</v>
      </c>
      <c r="AD3321" s="3">
        <v>19760415</v>
      </c>
      <c r="AE3321" s="15"/>
      <c r="AF3321" s="3">
        <v>15</v>
      </c>
      <c r="AG3321" s="3">
        <v>722</v>
      </c>
    </row>
    <row r="3322" spans="1:33" ht="15.75" customHeight="1" x14ac:dyDescent="0.15">
      <c r="A3322" s="3">
        <v>26208</v>
      </c>
      <c r="B3322" s="3">
        <v>3320</v>
      </c>
      <c r="C3322" s="3">
        <v>59</v>
      </c>
      <c r="D3322" s="3" t="s">
        <v>15395</v>
      </c>
      <c r="E3322" s="3" t="s">
        <v>24986</v>
      </c>
      <c r="F3322" s="3" t="s">
        <v>657</v>
      </c>
      <c r="G3322" s="3" t="s">
        <v>246</v>
      </c>
      <c r="H3322" s="3" t="s">
        <v>15397</v>
      </c>
      <c r="I3322" s="3" t="s">
        <v>240</v>
      </c>
      <c r="J3322" s="3">
        <v>101.67910000000001</v>
      </c>
      <c r="K3322" s="3">
        <v>3967637</v>
      </c>
      <c r="L3322" s="3" t="s">
        <v>538</v>
      </c>
      <c r="M3322" s="3">
        <v>0</v>
      </c>
      <c r="N3322" s="3" t="s">
        <v>15395</v>
      </c>
      <c r="O3322" s="3" t="s">
        <v>24986</v>
      </c>
      <c r="P3322" s="8">
        <v>34700</v>
      </c>
      <c r="Q3322" s="3" t="s">
        <v>21158</v>
      </c>
      <c r="R3322" s="5" t="s">
        <v>24987</v>
      </c>
      <c r="S3322" s="3" t="s">
        <v>15397</v>
      </c>
      <c r="T3322" s="3" t="s">
        <v>246</v>
      </c>
      <c r="V3322" s="3">
        <v>127</v>
      </c>
      <c r="W3322" s="3">
        <v>72</v>
      </c>
      <c r="X3322" s="3">
        <v>100</v>
      </c>
      <c r="Y3322" s="3">
        <v>3320</v>
      </c>
      <c r="Z3322" s="3" t="s">
        <v>538</v>
      </c>
      <c r="AA3322" s="3">
        <v>59</v>
      </c>
      <c r="AB3322" s="3">
        <v>21</v>
      </c>
      <c r="AC3322" s="3">
        <v>3967637</v>
      </c>
      <c r="AD3322" s="3">
        <v>1967302</v>
      </c>
      <c r="AE3322" s="3" t="s">
        <v>240</v>
      </c>
      <c r="AF3322" s="3">
        <v>3</v>
      </c>
      <c r="AG3322" s="3">
        <v>18</v>
      </c>
    </row>
    <row r="3323" spans="1:33" ht="15.75" customHeight="1" x14ac:dyDescent="0.15">
      <c r="A3323" s="3">
        <v>17379</v>
      </c>
      <c r="B3323" s="3">
        <v>3321</v>
      </c>
      <c r="C3323" s="3">
        <v>74</v>
      </c>
      <c r="D3323" s="3" t="s">
        <v>2178</v>
      </c>
      <c r="E3323" s="3" t="s">
        <v>24988</v>
      </c>
      <c r="F3323" s="3" t="s">
        <v>36</v>
      </c>
      <c r="G3323" s="3" t="s">
        <v>37</v>
      </c>
      <c r="H3323" s="3" t="s">
        <v>106</v>
      </c>
      <c r="I3323" s="3" t="s">
        <v>89</v>
      </c>
      <c r="J3323" s="3">
        <v>101.6452</v>
      </c>
      <c r="K3323" s="3">
        <v>26087609</v>
      </c>
      <c r="L3323" s="3" t="s">
        <v>75</v>
      </c>
      <c r="M3323" s="3">
        <v>4</v>
      </c>
      <c r="N3323" s="3" t="s">
        <v>2178</v>
      </c>
      <c r="O3323" s="3" t="s">
        <v>24988</v>
      </c>
      <c r="P3323" s="3" t="s">
        <v>179</v>
      </c>
      <c r="Q3323" s="3" t="s">
        <v>2192</v>
      </c>
      <c r="R3323" s="5" t="s">
        <v>24989</v>
      </c>
      <c r="S3323" s="3" t="s">
        <v>106</v>
      </c>
      <c r="T3323" s="3" t="s">
        <v>37</v>
      </c>
      <c r="V3323" s="3">
        <v>127</v>
      </c>
      <c r="W3323" s="3">
        <v>124</v>
      </c>
      <c r="X3323" s="3">
        <v>77</v>
      </c>
      <c r="Y3323" s="3">
        <v>3321</v>
      </c>
      <c r="Z3323" s="3" t="s">
        <v>75</v>
      </c>
      <c r="AA3323" s="3">
        <v>74</v>
      </c>
      <c r="AB3323" s="3">
        <v>65</v>
      </c>
      <c r="AC3323" s="3">
        <v>26087609</v>
      </c>
      <c r="AD3323" s="3">
        <v>12937383</v>
      </c>
      <c r="AE3323" s="3" t="s">
        <v>89</v>
      </c>
      <c r="AF3323" s="3">
        <v>14</v>
      </c>
      <c r="AG3323" s="3">
        <v>4</v>
      </c>
    </row>
    <row r="3324" spans="1:33" ht="15.75" customHeight="1" x14ac:dyDescent="0.15">
      <c r="A3324" s="3">
        <v>29</v>
      </c>
      <c r="B3324" s="3">
        <v>3322</v>
      </c>
      <c r="C3324" s="3">
        <v>144</v>
      </c>
      <c r="D3324" s="3" t="s">
        <v>15401</v>
      </c>
      <c r="E3324" s="3" t="s">
        <v>24990</v>
      </c>
      <c r="F3324" s="3" t="s">
        <v>96</v>
      </c>
      <c r="G3324" s="3" t="s">
        <v>61</v>
      </c>
      <c r="H3324" s="3" t="s">
        <v>218</v>
      </c>
      <c r="I3324" s="3" t="s">
        <v>63</v>
      </c>
      <c r="J3324" s="3">
        <v>101.5823</v>
      </c>
      <c r="K3324" s="3">
        <v>46610923</v>
      </c>
      <c r="L3324" s="3" t="s">
        <v>75</v>
      </c>
      <c r="M3324" s="3">
        <v>5</v>
      </c>
      <c r="N3324" s="3" t="s">
        <v>15401</v>
      </c>
      <c r="O3324" s="3" t="s">
        <v>24990</v>
      </c>
      <c r="P3324" s="3" t="s">
        <v>1063</v>
      </c>
      <c r="Q3324" s="3" t="s">
        <v>21161</v>
      </c>
      <c r="R3324" s="5" t="s">
        <v>24991</v>
      </c>
      <c r="S3324" s="3" t="s">
        <v>218</v>
      </c>
      <c r="T3324" s="3" t="s">
        <v>61</v>
      </c>
      <c r="V3324" s="3">
        <v>127</v>
      </c>
      <c r="W3324" s="3">
        <v>127</v>
      </c>
      <c r="X3324" s="3">
        <v>78</v>
      </c>
      <c r="Y3324" s="3">
        <v>3322</v>
      </c>
      <c r="Z3324" s="3" t="s">
        <v>75</v>
      </c>
      <c r="AA3324" s="3">
        <v>144</v>
      </c>
      <c r="AB3324" s="3">
        <v>94</v>
      </c>
      <c r="AC3324" s="3">
        <v>46610923</v>
      </c>
      <c r="AD3324" s="3">
        <v>23122523</v>
      </c>
      <c r="AE3324" s="3" t="s">
        <v>63</v>
      </c>
      <c r="AF3324" s="3">
        <v>14</v>
      </c>
      <c r="AG3324" s="3">
        <v>3</v>
      </c>
    </row>
    <row r="3325" spans="1:33" ht="15.75" customHeight="1" x14ac:dyDescent="0.15">
      <c r="A3325" s="3">
        <v>25039</v>
      </c>
      <c r="B3325" s="3">
        <v>3323</v>
      </c>
      <c r="C3325" s="3">
        <v>85</v>
      </c>
      <c r="D3325" s="3" t="s">
        <v>15405</v>
      </c>
      <c r="E3325" s="3" t="s">
        <v>24992</v>
      </c>
      <c r="F3325" s="3" t="s">
        <v>1620</v>
      </c>
      <c r="G3325" s="3" t="s">
        <v>412</v>
      </c>
      <c r="H3325" s="3" t="s">
        <v>14335</v>
      </c>
      <c r="I3325" s="3" t="s">
        <v>742</v>
      </c>
      <c r="J3325" s="3">
        <v>101.5441</v>
      </c>
      <c r="K3325" s="3">
        <v>2219000</v>
      </c>
      <c r="L3325" s="3" t="s">
        <v>335</v>
      </c>
      <c r="M3325" s="3">
        <v>0</v>
      </c>
      <c r="N3325" s="3" t="s">
        <v>15405</v>
      </c>
      <c r="O3325" s="3" t="s">
        <v>24992</v>
      </c>
      <c r="P3325" s="3" t="s">
        <v>388</v>
      </c>
      <c r="Q3325" s="3" t="s">
        <v>21163</v>
      </c>
      <c r="R3325" s="5" t="s">
        <v>24993</v>
      </c>
      <c r="S3325" s="3" t="s">
        <v>14335</v>
      </c>
      <c r="T3325" s="3" t="s">
        <v>412</v>
      </c>
      <c r="V3325" s="3">
        <v>127</v>
      </c>
      <c r="W3325" s="3">
        <v>127</v>
      </c>
      <c r="X3325" s="3">
        <v>115</v>
      </c>
      <c r="Y3325" s="3">
        <v>3323</v>
      </c>
      <c r="Z3325" s="3" t="s">
        <v>335</v>
      </c>
      <c r="AA3325" s="3">
        <v>85</v>
      </c>
      <c r="AB3325" s="3">
        <v>40</v>
      </c>
      <c r="AC3325" s="3">
        <v>2219000</v>
      </c>
      <c r="AD3325" s="3">
        <v>1101000</v>
      </c>
      <c r="AE3325" s="3" t="s">
        <v>742</v>
      </c>
      <c r="AF3325" s="3">
        <v>21</v>
      </c>
      <c r="AG3325" s="3">
        <v>17</v>
      </c>
    </row>
    <row r="3326" spans="1:33" ht="15.75" customHeight="1" x14ac:dyDescent="0.15">
      <c r="A3326" s="3">
        <v>26085</v>
      </c>
      <c r="B3326" s="3">
        <v>3324</v>
      </c>
      <c r="C3326" s="3">
        <v>462</v>
      </c>
      <c r="D3326" s="3" t="s">
        <v>15407</v>
      </c>
      <c r="E3326" s="3" t="s">
        <v>24994</v>
      </c>
      <c r="F3326" s="3" t="s">
        <v>7229</v>
      </c>
      <c r="G3326" s="3" t="s">
        <v>733</v>
      </c>
      <c r="H3326" s="3" t="s">
        <v>15409</v>
      </c>
      <c r="I3326" s="3" t="s">
        <v>5290</v>
      </c>
      <c r="J3326" s="3">
        <v>101.46980000000001</v>
      </c>
      <c r="K3326" s="3">
        <v>6292272</v>
      </c>
      <c r="L3326" s="3" t="s">
        <v>101</v>
      </c>
      <c r="M3326" s="3">
        <v>0</v>
      </c>
      <c r="N3326" s="3" t="s">
        <v>15407</v>
      </c>
      <c r="O3326" s="3" t="s">
        <v>24994</v>
      </c>
      <c r="P3326" s="8">
        <v>36526</v>
      </c>
      <c r="Q3326" s="3" t="s">
        <v>21165</v>
      </c>
      <c r="R3326" s="5" t="s">
        <v>24995</v>
      </c>
      <c r="S3326" s="3" t="s">
        <v>15409</v>
      </c>
      <c r="T3326" s="3" t="s">
        <v>733</v>
      </c>
      <c r="V3326" s="3">
        <v>31</v>
      </c>
      <c r="W3326" s="3">
        <v>0</v>
      </c>
      <c r="X3326" s="3">
        <v>127</v>
      </c>
      <c r="Y3326" s="3">
        <v>3324</v>
      </c>
      <c r="Z3326" s="3" t="s">
        <v>101</v>
      </c>
      <c r="AA3326" s="3">
        <v>462</v>
      </c>
      <c r="AB3326" s="3">
        <v>220</v>
      </c>
      <c r="AC3326" s="3">
        <v>6292272</v>
      </c>
      <c r="AD3326" s="3">
        <v>3123183</v>
      </c>
      <c r="AE3326" s="15"/>
      <c r="AF3326" s="3">
        <v>10</v>
      </c>
      <c r="AG3326" s="3">
        <v>58</v>
      </c>
    </row>
    <row r="3327" spans="1:33" ht="15.75" customHeight="1" x14ac:dyDescent="0.15">
      <c r="A3327" s="3">
        <v>19597</v>
      </c>
      <c r="B3327" s="3">
        <v>3325</v>
      </c>
      <c r="C3327" s="3">
        <v>66</v>
      </c>
      <c r="D3327" s="3" t="s">
        <v>12621</v>
      </c>
      <c r="E3327" s="3" t="s">
        <v>24996</v>
      </c>
      <c r="F3327" s="3" t="s">
        <v>36</v>
      </c>
      <c r="G3327" s="3" t="s">
        <v>37</v>
      </c>
      <c r="H3327" s="3" t="s">
        <v>12624</v>
      </c>
      <c r="I3327" s="3" t="s">
        <v>39</v>
      </c>
      <c r="J3327" s="3">
        <v>101.4397</v>
      </c>
      <c r="K3327" s="3">
        <v>14855248</v>
      </c>
      <c r="L3327" s="3" t="s">
        <v>71</v>
      </c>
      <c r="M3327" s="3">
        <v>3</v>
      </c>
      <c r="N3327" s="3" t="s">
        <v>12621</v>
      </c>
      <c r="O3327" s="3" t="s">
        <v>24996</v>
      </c>
      <c r="P3327" s="3" t="s">
        <v>1000</v>
      </c>
      <c r="Q3327" s="3" t="s">
        <v>12622</v>
      </c>
      <c r="R3327" s="5" t="s">
        <v>24997</v>
      </c>
      <c r="S3327" s="3" t="s">
        <v>12624</v>
      </c>
      <c r="T3327" s="3" t="s">
        <v>37</v>
      </c>
      <c r="V3327" s="3">
        <v>127</v>
      </c>
      <c r="W3327" s="3">
        <v>127</v>
      </c>
      <c r="X3327" s="3">
        <v>127</v>
      </c>
      <c r="Y3327" s="3">
        <v>3325</v>
      </c>
      <c r="Z3327" s="3" t="s">
        <v>71</v>
      </c>
      <c r="AA3327" s="3">
        <v>66</v>
      </c>
      <c r="AB3327" s="3">
        <v>23</v>
      </c>
      <c r="AC3327" s="3">
        <v>14855248</v>
      </c>
      <c r="AD3327" s="3">
        <v>7374539</v>
      </c>
      <c r="AE3327" s="3" t="s">
        <v>39</v>
      </c>
      <c r="AF3327" s="3">
        <v>5</v>
      </c>
      <c r="AG3327" s="3">
        <v>2</v>
      </c>
    </row>
    <row r="3328" spans="1:33" ht="15.75" customHeight="1" x14ac:dyDescent="0.15">
      <c r="A3328" s="3">
        <v>26576</v>
      </c>
      <c r="B3328" s="3">
        <v>3326</v>
      </c>
      <c r="C3328" s="3">
        <v>35</v>
      </c>
      <c r="D3328" s="3" t="s">
        <v>15413</v>
      </c>
      <c r="E3328" s="3" t="s">
        <v>24998</v>
      </c>
      <c r="F3328" s="3" t="s">
        <v>657</v>
      </c>
      <c r="G3328" s="3" t="s">
        <v>246</v>
      </c>
      <c r="H3328" s="3" t="s">
        <v>10012</v>
      </c>
      <c r="I3328" s="3" t="s">
        <v>264</v>
      </c>
      <c r="J3328" s="3">
        <v>101.3861</v>
      </c>
      <c r="K3328" s="3">
        <v>8847854</v>
      </c>
      <c r="L3328" s="3" t="s">
        <v>50</v>
      </c>
      <c r="M3328" s="3">
        <v>0</v>
      </c>
      <c r="N3328" s="3" t="s">
        <v>15413</v>
      </c>
      <c r="O3328" s="3" t="s">
        <v>24998</v>
      </c>
      <c r="P3328" s="8">
        <v>35796</v>
      </c>
      <c r="Q3328" s="3" t="s">
        <v>21169</v>
      </c>
      <c r="R3328" s="5" t="s">
        <v>24999</v>
      </c>
      <c r="S3328" s="3" t="s">
        <v>10012</v>
      </c>
      <c r="T3328" s="3" t="s">
        <v>246</v>
      </c>
      <c r="V3328" s="3">
        <v>127</v>
      </c>
      <c r="W3328" s="3">
        <v>115</v>
      </c>
      <c r="X3328" s="3">
        <v>98</v>
      </c>
      <c r="Y3328" s="3">
        <v>3326</v>
      </c>
      <c r="Z3328" s="3" t="s">
        <v>50</v>
      </c>
      <c r="AA3328" s="3">
        <v>35</v>
      </c>
      <c r="AB3328" s="3">
        <v>25</v>
      </c>
      <c r="AC3328" s="3">
        <v>8847854</v>
      </c>
      <c r="AD3328" s="3">
        <v>4393479</v>
      </c>
      <c r="AE3328" s="3" t="s">
        <v>264</v>
      </c>
      <c r="AF3328" s="3">
        <v>11</v>
      </c>
      <c r="AG3328" s="3">
        <v>8</v>
      </c>
    </row>
    <row r="3329" spans="1:33" ht="15.75" customHeight="1" x14ac:dyDescent="0.15">
      <c r="A3329" s="3">
        <v>22073</v>
      </c>
      <c r="B3329" s="3">
        <v>3327</v>
      </c>
      <c r="C3329" s="3">
        <v>61</v>
      </c>
      <c r="D3329" s="3" t="s">
        <v>10106</v>
      </c>
      <c r="E3329" s="3" t="s">
        <v>25000</v>
      </c>
      <c r="F3329" s="3" t="s">
        <v>475</v>
      </c>
      <c r="G3329" s="3" t="s">
        <v>277</v>
      </c>
      <c r="H3329" s="3" t="s">
        <v>10112</v>
      </c>
      <c r="I3329" s="3" t="s">
        <v>3964</v>
      </c>
      <c r="J3329" s="3">
        <v>101.3485</v>
      </c>
      <c r="K3329" s="3">
        <v>63706476</v>
      </c>
      <c r="L3329" s="3" t="s">
        <v>162</v>
      </c>
      <c r="M3329" s="3">
        <v>3</v>
      </c>
      <c r="N3329" s="3" t="s">
        <v>10106</v>
      </c>
      <c r="O3329" s="3" t="s">
        <v>25000</v>
      </c>
      <c r="P3329" s="3" t="s">
        <v>1029</v>
      </c>
      <c r="Q3329" s="3" t="s">
        <v>10108</v>
      </c>
      <c r="R3329" s="5" t="s">
        <v>25001</v>
      </c>
      <c r="S3329" s="3" t="s">
        <v>10112</v>
      </c>
      <c r="T3329" s="3" t="s">
        <v>277</v>
      </c>
      <c r="V3329" s="3">
        <v>127</v>
      </c>
      <c r="W3329" s="3">
        <v>0</v>
      </c>
      <c r="X3329" s="3">
        <v>127</v>
      </c>
      <c r="Y3329" s="3">
        <v>3327</v>
      </c>
      <c r="Z3329" s="3" t="s">
        <v>162</v>
      </c>
      <c r="AA3329" s="3">
        <v>61</v>
      </c>
      <c r="AB3329" s="3">
        <v>38</v>
      </c>
      <c r="AC3329" s="3">
        <v>63706476</v>
      </c>
      <c r="AD3329" s="3">
        <v>31639904</v>
      </c>
      <c r="AE3329" s="15"/>
      <c r="AF3329" s="3">
        <v>8</v>
      </c>
      <c r="AG3329" s="3">
        <v>71</v>
      </c>
    </row>
    <row r="3330" spans="1:33" ht="15.75" customHeight="1" x14ac:dyDescent="0.15">
      <c r="A3330" s="3">
        <v>4114</v>
      </c>
      <c r="B3330" s="3">
        <v>3328</v>
      </c>
      <c r="C3330" s="3">
        <v>113</v>
      </c>
      <c r="D3330" s="3" t="s">
        <v>15418</v>
      </c>
      <c r="E3330" s="3" t="s">
        <v>25002</v>
      </c>
      <c r="F3330" s="3" t="s">
        <v>1105</v>
      </c>
      <c r="G3330" s="3" t="s">
        <v>486</v>
      </c>
      <c r="H3330" s="3" t="s">
        <v>1502</v>
      </c>
      <c r="I3330" s="3" t="s">
        <v>488</v>
      </c>
      <c r="J3330" s="3">
        <v>101.34099999999999</v>
      </c>
      <c r="K3330" s="3">
        <v>14813697</v>
      </c>
      <c r="L3330" s="3" t="s">
        <v>71</v>
      </c>
      <c r="M3330" s="3">
        <v>5</v>
      </c>
      <c r="N3330" s="3" t="s">
        <v>15418</v>
      </c>
      <c r="O3330" s="3" t="s">
        <v>25002</v>
      </c>
      <c r="P3330" s="3" t="s">
        <v>1029</v>
      </c>
      <c r="Q3330" s="3" t="s">
        <v>21172</v>
      </c>
      <c r="R3330" s="5" t="s">
        <v>25003</v>
      </c>
      <c r="S3330" s="3" t="s">
        <v>1502</v>
      </c>
      <c r="T3330" s="3" t="s">
        <v>486</v>
      </c>
      <c r="V3330" s="3">
        <v>75</v>
      </c>
      <c r="W3330" s="3">
        <v>53</v>
      </c>
      <c r="X3330" s="3">
        <v>127</v>
      </c>
      <c r="Y3330" s="3">
        <v>3328</v>
      </c>
      <c r="Z3330" s="3" t="s">
        <v>71</v>
      </c>
      <c r="AA3330" s="3">
        <v>113</v>
      </c>
      <c r="AB3330" s="3">
        <v>65</v>
      </c>
      <c r="AC3330" s="3">
        <v>14813697</v>
      </c>
      <c r="AD3330" s="3">
        <v>7357516</v>
      </c>
      <c r="AE3330" s="3" t="s">
        <v>488</v>
      </c>
      <c r="AF3330" s="3">
        <v>5</v>
      </c>
      <c r="AG3330" s="3">
        <v>50</v>
      </c>
    </row>
    <row r="3331" spans="1:33" ht="15.75" customHeight="1" x14ac:dyDescent="0.15">
      <c r="A3331" s="3">
        <v>26105</v>
      </c>
      <c r="B3331" s="3">
        <v>3329</v>
      </c>
      <c r="C3331" s="3">
        <v>24</v>
      </c>
      <c r="D3331" s="3" t="s">
        <v>15420</v>
      </c>
      <c r="E3331" s="3" t="s">
        <v>25004</v>
      </c>
      <c r="F3331" s="3" t="s">
        <v>1009</v>
      </c>
      <c r="G3331" s="3" t="s">
        <v>403</v>
      </c>
      <c r="H3331" s="3" t="s">
        <v>3353</v>
      </c>
      <c r="I3331" s="3" t="s">
        <v>203</v>
      </c>
      <c r="J3331" s="3">
        <v>101.30500000000001</v>
      </c>
      <c r="K3331" s="3">
        <v>48309873</v>
      </c>
      <c r="L3331" s="3" t="s">
        <v>59</v>
      </c>
      <c r="M3331" s="3">
        <v>0</v>
      </c>
      <c r="N3331" s="3" t="s">
        <v>15420</v>
      </c>
      <c r="O3331" s="3" t="s">
        <v>25004</v>
      </c>
      <c r="P3331" s="8">
        <v>39814</v>
      </c>
      <c r="Q3331" s="3" t="s">
        <v>21174</v>
      </c>
      <c r="R3331" s="5" t="s">
        <v>25005</v>
      </c>
      <c r="S3331" s="3" t="s">
        <v>3353</v>
      </c>
      <c r="T3331" s="3" t="s">
        <v>403</v>
      </c>
      <c r="V3331" s="3">
        <v>106</v>
      </c>
      <c r="W3331" s="3">
        <v>127</v>
      </c>
      <c r="X3331" s="3">
        <v>127</v>
      </c>
      <c r="Y3331" s="3">
        <v>3329</v>
      </c>
      <c r="Z3331" s="3" t="s">
        <v>59</v>
      </c>
      <c r="AA3331" s="3">
        <v>24</v>
      </c>
      <c r="AB3331" s="3">
        <v>10</v>
      </c>
      <c r="AC3331" s="3">
        <v>48309873</v>
      </c>
      <c r="AD3331" s="3">
        <v>23998353</v>
      </c>
      <c r="AE3331" s="3" t="s">
        <v>203</v>
      </c>
      <c r="AF3331" s="3">
        <v>17</v>
      </c>
      <c r="AG3331" s="3">
        <v>9</v>
      </c>
    </row>
    <row r="3332" spans="1:33" ht="15.75" customHeight="1" x14ac:dyDescent="0.15">
      <c r="A3332" s="3">
        <v>21680</v>
      </c>
      <c r="B3332" s="3">
        <v>3330</v>
      </c>
      <c r="C3332" s="3">
        <v>6</v>
      </c>
      <c r="D3332" s="3" t="s">
        <v>15422</v>
      </c>
      <c r="E3332" s="3" t="s">
        <v>25006</v>
      </c>
      <c r="F3332" s="3" t="s">
        <v>1620</v>
      </c>
      <c r="G3332" s="3" t="s">
        <v>412</v>
      </c>
      <c r="H3332" s="3" t="s">
        <v>15425</v>
      </c>
      <c r="I3332" s="3" t="s">
        <v>742</v>
      </c>
      <c r="J3332" s="3">
        <v>101.2718</v>
      </c>
      <c r="K3332" s="3">
        <v>3524324</v>
      </c>
      <c r="L3332" s="3" t="s">
        <v>364</v>
      </c>
      <c r="M3332" s="3">
        <v>2</v>
      </c>
      <c r="N3332" s="3" t="s">
        <v>15422</v>
      </c>
      <c r="O3332" s="3" t="s">
        <v>25006</v>
      </c>
      <c r="P3332" s="3" t="s">
        <v>21178</v>
      </c>
      <c r="Q3332" s="3" t="s">
        <v>21176</v>
      </c>
      <c r="R3332" s="5" t="s">
        <v>25007</v>
      </c>
      <c r="S3332" s="3" t="s">
        <v>15425</v>
      </c>
      <c r="T3332" s="3" t="s">
        <v>412</v>
      </c>
      <c r="V3332" s="3">
        <v>127</v>
      </c>
      <c r="W3332" s="3">
        <v>127</v>
      </c>
      <c r="X3332" s="3">
        <v>127</v>
      </c>
      <c r="Y3332" s="3">
        <v>3330</v>
      </c>
      <c r="Z3332" s="3" t="s">
        <v>364</v>
      </c>
      <c r="AA3332" s="3">
        <v>6</v>
      </c>
      <c r="AB3332" s="3">
        <v>4</v>
      </c>
      <c r="AC3332" s="3">
        <v>3524324</v>
      </c>
      <c r="AD3332" s="3">
        <v>1751027</v>
      </c>
      <c r="AE3332" s="3" t="s">
        <v>742</v>
      </c>
      <c r="AF3332" s="3">
        <v>20</v>
      </c>
      <c r="AG3332" s="3">
        <v>17</v>
      </c>
    </row>
    <row r="3333" spans="1:33" ht="15.75" customHeight="1" x14ac:dyDescent="0.15">
      <c r="A3333" s="3">
        <v>25387</v>
      </c>
      <c r="B3333" s="3">
        <v>3331</v>
      </c>
      <c r="C3333" s="3">
        <v>148</v>
      </c>
      <c r="D3333" s="3" t="s">
        <v>15426</v>
      </c>
      <c r="E3333" s="3" t="s">
        <v>25008</v>
      </c>
      <c r="F3333" s="3" t="s">
        <v>657</v>
      </c>
      <c r="G3333" s="3" t="s">
        <v>246</v>
      </c>
      <c r="H3333" s="3" t="s">
        <v>3818</v>
      </c>
      <c r="I3333" s="3" t="s">
        <v>3818</v>
      </c>
      <c r="J3333" s="3">
        <v>101.2359</v>
      </c>
      <c r="K3333" s="3">
        <v>26201354</v>
      </c>
      <c r="L3333" s="3" t="s">
        <v>162</v>
      </c>
      <c r="M3333" s="3">
        <v>0</v>
      </c>
      <c r="N3333" s="3" t="s">
        <v>15426</v>
      </c>
      <c r="O3333" s="3" t="s">
        <v>25008</v>
      </c>
      <c r="P3333" s="8">
        <v>38718</v>
      </c>
      <c r="Q3333" s="3" t="s">
        <v>21180</v>
      </c>
      <c r="R3333" s="5" t="s">
        <v>25009</v>
      </c>
      <c r="S3333" s="3" t="s">
        <v>3818</v>
      </c>
      <c r="T3333" s="3" t="s">
        <v>246</v>
      </c>
      <c r="V3333" s="3">
        <v>127</v>
      </c>
      <c r="W3333" s="3">
        <v>64</v>
      </c>
      <c r="X3333" s="3">
        <v>127</v>
      </c>
      <c r="Y3333" s="3">
        <v>3331</v>
      </c>
      <c r="Z3333" s="3" t="s">
        <v>162</v>
      </c>
      <c r="AA3333" s="3">
        <v>148</v>
      </c>
      <c r="AB3333" s="3">
        <v>21</v>
      </c>
      <c r="AC3333" s="3">
        <v>26201354</v>
      </c>
      <c r="AD3333" s="3">
        <v>13020220</v>
      </c>
      <c r="AE3333" s="3" t="s">
        <v>3818</v>
      </c>
      <c r="AF3333" s="3">
        <v>8</v>
      </c>
      <c r="AG3333" s="3">
        <v>22</v>
      </c>
    </row>
    <row r="3334" spans="1:33" ht="15.75" customHeight="1" x14ac:dyDescent="0.15">
      <c r="A3334" s="3">
        <v>24145</v>
      </c>
      <c r="B3334" s="3">
        <v>3332</v>
      </c>
      <c r="C3334" s="3">
        <v>40</v>
      </c>
      <c r="D3334" s="3" t="s">
        <v>15428</v>
      </c>
      <c r="E3334" s="3" t="s">
        <v>25010</v>
      </c>
      <c r="F3334" s="3" t="s">
        <v>1121</v>
      </c>
      <c r="G3334" s="3" t="s">
        <v>497</v>
      </c>
      <c r="H3334" s="3" t="s">
        <v>7469</v>
      </c>
      <c r="I3334" s="3" t="s">
        <v>1587</v>
      </c>
      <c r="J3334" s="3">
        <v>101.14570000000001</v>
      </c>
      <c r="K3334" s="3">
        <v>7316136</v>
      </c>
      <c r="L3334" s="3" t="s">
        <v>71</v>
      </c>
      <c r="M3334" s="3">
        <v>1</v>
      </c>
      <c r="N3334" s="3" t="s">
        <v>15428</v>
      </c>
      <c r="O3334" s="3" t="s">
        <v>25010</v>
      </c>
      <c r="P3334" s="3" t="s">
        <v>2080</v>
      </c>
      <c r="Q3334" s="3" t="s">
        <v>21182</v>
      </c>
      <c r="R3334" s="5" t="s">
        <v>25011</v>
      </c>
      <c r="S3334" s="3" t="s">
        <v>7469</v>
      </c>
      <c r="T3334" s="3" t="s">
        <v>497</v>
      </c>
      <c r="V3334" s="3">
        <v>41</v>
      </c>
      <c r="W3334" s="3">
        <v>0</v>
      </c>
      <c r="X3334" s="3">
        <v>127</v>
      </c>
      <c r="Y3334" s="3">
        <v>3332</v>
      </c>
      <c r="Z3334" s="3" t="s">
        <v>71</v>
      </c>
      <c r="AA3334" s="3">
        <v>40</v>
      </c>
      <c r="AB3334" s="3">
        <v>19</v>
      </c>
      <c r="AC3334" s="3">
        <v>7316136</v>
      </c>
      <c r="AD3334" s="3">
        <v>3637233</v>
      </c>
      <c r="AE3334" s="15"/>
      <c r="AF3334" s="3">
        <v>5</v>
      </c>
      <c r="AG3334" s="3">
        <v>27</v>
      </c>
    </row>
    <row r="3335" spans="1:33" ht="15.75" customHeight="1" x14ac:dyDescent="0.15">
      <c r="A3335" s="3">
        <v>21840</v>
      </c>
      <c r="B3335" s="3">
        <v>3333</v>
      </c>
      <c r="C3335" s="3">
        <v>69</v>
      </c>
      <c r="D3335" s="3" t="s">
        <v>2422</v>
      </c>
      <c r="E3335" s="3" t="s">
        <v>25012</v>
      </c>
      <c r="F3335" s="3" t="s">
        <v>143</v>
      </c>
      <c r="G3335" s="3" t="s">
        <v>77</v>
      </c>
      <c r="H3335" s="3" t="s">
        <v>1094</v>
      </c>
      <c r="I3335" s="3" t="s">
        <v>79</v>
      </c>
      <c r="J3335" s="3">
        <v>101.1546</v>
      </c>
      <c r="K3335" s="3">
        <v>4352673</v>
      </c>
      <c r="L3335" s="3" t="s">
        <v>101</v>
      </c>
      <c r="M3335" s="3">
        <v>2</v>
      </c>
      <c r="N3335" s="3" t="s">
        <v>2422</v>
      </c>
      <c r="O3335" s="3" t="s">
        <v>25012</v>
      </c>
      <c r="P3335" s="3" t="s">
        <v>787</v>
      </c>
      <c r="Q3335" s="3" t="s">
        <v>2425</v>
      </c>
      <c r="R3335" s="5" t="s">
        <v>25013</v>
      </c>
      <c r="S3335" s="3" t="s">
        <v>1094</v>
      </c>
      <c r="T3335" s="3" t="s">
        <v>77</v>
      </c>
      <c r="V3335" s="3">
        <v>119</v>
      </c>
      <c r="W3335" s="3">
        <v>114</v>
      </c>
      <c r="X3335" s="3">
        <v>127</v>
      </c>
      <c r="Y3335" s="3">
        <v>3333</v>
      </c>
      <c r="Z3335" s="3" t="s">
        <v>101</v>
      </c>
      <c r="AA3335" s="3">
        <v>69</v>
      </c>
      <c r="AB3335" s="3">
        <v>20</v>
      </c>
      <c r="AC3335" s="3">
        <v>4352673</v>
      </c>
      <c r="AD3335" s="3">
        <v>2163845</v>
      </c>
      <c r="AE3335" s="3" t="s">
        <v>79</v>
      </c>
      <c r="AF3335" s="3">
        <v>10</v>
      </c>
      <c r="AG3335" s="3">
        <v>6</v>
      </c>
    </row>
    <row r="3336" spans="1:33" ht="15.75" customHeight="1" x14ac:dyDescent="0.15">
      <c r="A3336" s="3">
        <v>524</v>
      </c>
      <c r="B3336" s="3">
        <v>3334</v>
      </c>
      <c r="C3336" s="3">
        <v>102</v>
      </c>
      <c r="D3336" s="3" t="s">
        <v>15432</v>
      </c>
      <c r="E3336" s="3" t="s">
        <v>25014</v>
      </c>
      <c r="F3336" s="3" t="s">
        <v>2319</v>
      </c>
      <c r="G3336" s="3" t="s">
        <v>740</v>
      </c>
      <c r="H3336" s="3" t="s">
        <v>1072</v>
      </c>
      <c r="I3336" s="3" t="s">
        <v>63</v>
      </c>
      <c r="J3336" s="3">
        <v>100.99379999999999</v>
      </c>
      <c r="K3336" s="3">
        <v>26698000</v>
      </c>
      <c r="L3336" s="3" t="s">
        <v>215</v>
      </c>
      <c r="M3336" s="3">
        <v>5</v>
      </c>
      <c r="N3336" s="3" t="s">
        <v>15432</v>
      </c>
      <c r="O3336" s="3" t="s">
        <v>25014</v>
      </c>
      <c r="P3336" s="3" t="s">
        <v>104</v>
      </c>
      <c r="Q3336" s="3" t="s">
        <v>21185</v>
      </c>
      <c r="R3336" s="5" t="s">
        <v>25015</v>
      </c>
      <c r="S3336" s="3" t="s">
        <v>1072</v>
      </c>
      <c r="T3336" s="3" t="s">
        <v>740</v>
      </c>
      <c r="V3336" s="3">
        <v>30</v>
      </c>
      <c r="W3336" s="3">
        <v>127</v>
      </c>
      <c r="X3336" s="3">
        <v>127</v>
      </c>
      <c r="Y3336" s="3">
        <v>3334</v>
      </c>
      <c r="Z3336" s="3" t="s">
        <v>215</v>
      </c>
      <c r="AA3336" s="3">
        <v>102</v>
      </c>
      <c r="AB3336" s="3">
        <v>32</v>
      </c>
      <c r="AC3336" s="3">
        <v>26698000</v>
      </c>
      <c r="AD3336" s="3">
        <v>13283000</v>
      </c>
      <c r="AE3336" s="3" t="s">
        <v>63</v>
      </c>
      <c r="AF3336" s="3">
        <v>7</v>
      </c>
      <c r="AG3336" s="3">
        <v>3</v>
      </c>
    </row>
    <row r="3337" spans="1:33" ht="15.75" customHeight="1" x14ac:dyDescent="0.15">
      <c r="A3337" s="3">
        <v>25046</v>
      </c>
      <c r="B3337" s="3">
        <v>3335</v>
      </c>
      <c r="C3337" s="3">
        <v>96</v>
      </c>
      <c r="D3337" s="3" t="s">
        <v>15434</v>
      </c>
      <c r="E3337" s="3" t="s">
        <v>25016</v>
      </c>
      <c r="F3337" s="3" t="s">
        <v>1193</v>
      </c>
      <c r="G3337" s="3" t="s">
        <v>564</v>
      </c>
      <c r="H3337" s="3" t="s">
        <v>9951</v>
      </c>
      <c r="I3337" s="3" t="s">
        <v>63</v>
      </c>
      <c r="J3337" s="3">
        <v>100.9841</v>
      </c>
      <c r="K3337" s="3">
        <v>9775680</v>
      </c>
      <c r="L3337" s="3" t="s">
        <v>162</v>
      </c>
      <c r="M3337" s="3">
        <v>0</v>
      </c>
      <c r="N3337" s="3" t="s">
        <v>15434</v>
      </c>
      <c r="O3337" s="3" t="s">
        <v>25016</v>
      </c>
      <c r="P3337" s="3" t="s">
        <v>690</v>
      </c>
      <c r="Q3337" s="3" t="s">
        <v>21187</v>
      </c>
      <c r="R3337" s="5" t="s">
        <v>25017</v>
      </c>
      <c r="S3337" s="3" t="s">
        <v>9951</v>
      </c>
      <c r="T3337" s="3" t="s">
        <v>564</v>
      </c>
      <c r="V3337" s="3">
        <v>90</v>
      </c>
      <c r="W3337" s="3">
        <v>127</v>
      </c>
      <c r="X3337" s="3">
        <v>127</v>
      </c>
      <c r="Y3337" s="3">
        <v>3335</v>
      </c>
      <c r="Z3337" s="3" t="s">
        <v>162</v>
      </c>
      <c r="AA3337" s="3">
        <v>96</v>
      </c>
      <c r="AB3337" s="3">
        <v>52</v>
      </c>
      <c r="AC3337" s="3">
        <v>9775680</v>
      </c>
      <c r="AD3337" s="3">
        <v>4863906</v>
      </c>
      <c r="AE3337" s="3" t="s">
        <v>63</v>
      </c>
      <c r="AF3337" s="3">
        <v>8</v>
      </c>
      <c r="AG3337" s="3">
        <v>3</v>
      </c>
    </row>
    <row r="3338" spans="1:33" ht="15.75" customHeight="1" x14ac:dyDescent="0.15">
      <c r="A3338" s="3">
        <v>25616</v>
      </c>
      <c r="B3338" s="3">
        <v>3336</v>
      </c>
      <c r="C3338" s="3">
        <v>91</v>
      </c>
      <c r="D3338" s="3" t="s">
        <v>9209</v>
      </c>
      <c r="E3338" s="3" t="s">
        <v>25018</v>
      </c>
      <c r="F3338" s="3" t="s">
        <v>36</v>
      </c>
      <c r="G3338" s="3" t="s">
        <v>37</v>
      </c>
      <c r="H3338" s="3" t="s">
        <v>9202</v>
      </c>
      <c r="I3338" s="3" t="s">
        <v>1718</v>
      </c>
      <c r="J3338" s="3">
        <v>100.8844</v>
      </c>
      <c r="K3338" s="3">
        <v>30663000</v>
      </c>
      <c r="L3338" s="3" t="s">
        <v>59</v>
      </c>
      <c r="M3338" s="3">
        <v>0</v>
      </c>
      <c r="N3338" s="3" t="s">
        <v>9209</v>
      </c>
      <c r="O3338" s="3" t="s">
        <v>25018</v>
      </c>
      <c r="P3338" s="8">
        <v>32509</v>
      </c>
      <c r="Q3338" s="3" t="s">
        <v>9212</v>
      </c>
      <c r="R3338" s="5" t="s">
        <v>25019</v>
      </c>
      <c r="S3338" s="3" t="s">
        <v>9202</v>
      </c>
      <c r="T3338" s="3" t="s">
        <v>37</v>
      </c>
      <c r="V3338" s="3">
        <v>127</v>
      </c>
      <c r="W3338" s="3">
        <v>0</v>
      </c>
      <c r="X3338" s="3">
        <v>127</v>
      </c>
      <c r="Y3338" s="3">
        <v>3336</v>
      </c>
      <c r="Z3338" s="3" t="s">
        <v>59</v>
      </c>
      <c r="AA3338" s="3">
        <v>91</v>
      </c>
      <c r="AB3338" s="3">
        <v>70</v>
      </c>
      <c r="AC3338" s="3">
        <v>30663000</v>
      </c>
      <c r="AD3338" s="3">
        <v>15264000</v>
      </c>
      <c r="AE3338" s="15"/>
      <c r="AF3338" s="3">
        <v>17</v>
      </c>
      <c r="AG3338" s="3">
        <v>54</v>
      </c>
    </row>
    <row r="3339" spans="1:33" ht="15.75" customHeight="1" x14ac:dyDescent="0.15">
      <c r="A3339" s="3">
        <v>22355</v>
      </c>
      <c r="B3339" s="3">
        <v>3337</v>
      </c>
      <c r="C3339" s="3">
        <v>30</v>
      </c>
      <c r="D3339" s="3" t="s">
        <v>15439</v>
      </c>
      <c r="E3339" s="3" t="s">
        <v>25020</v>
      </c>
      <c r="F3339" s="3" t="s">
        <v>269</v>
      </c>
      <c r="G3339" s="3" t="s">
        <v>133</v>
      </c>
      <c r="H3339" s="3" t="s">
        <v>189</v>
      </c>
      <c r="I3339" s="3" t="s">
        <v>190</v>
      </c>
      <c r="J3339" s="3">
        <v>100.8385</v>
      </c>
      <c r="K3339" s="3">
        <v>3810922</v>
      </c>
      <c r="L3339" s="3" t="s">
        <v>71</v>
      </c>
      <c r="M3339" s="3">
        <v>1</v>
      </c>
      <c r="N3339" s="3" t="s">
        <v>15439</v>
      </c>
      <c r="O3339" s="3" t="s">
        <v>25020</v>
      </c>
      <c r="P3339" s="3" t="s">
        <v>787</v>
      </c>
      <c r="Q3339" s="3" t="s">
        <v>21191</v>
      </c>
      <c r="R3339" s="5" t="s">
        <v>25021</v>
      </c>
      <c r="S3339" s="3" t="s">
        <v>189</v>
      </c>
      <c r="T3339" s="3" t="s">
        <v>133</v>
      </c>
      <c r="V3339" s="3">
        <v>100</v>
      </c>
      <c r="W3339" s="3">
        <v>0</v>
      </c>
      <c r="X3339" s="3">
        <v>127</v>
      </c>
      <c r="Y3339" s="3">
        <v>3337</v>
      </c>
      <c r="Z3339" s="3" t="s">
        <v>71</v>
      </c>
      <c r="AA3339" s="3">
        <v>30</v>
      </c>
      <c r="AB3339" s="3">
        <v>21</v>
      </c>
      <c r="AC3339" s="3">
        <v>3810922</v>
      </c>
      <c r="AD3339" s="3">
        <v>1897506</v>
      </c>
      <c r="AE3339" s="15"/>
      <c r="AF3339" s="3">
        <v>5</v>
      </c>
      <c r="AG3339" s="3">
        <v>36</v>
      </c>
    </row>
    <row r="3340" spans="1:33" ht="15.75" customHeight="1" x14ac:dyDescent="0.15">
      <c r="A3340" s="3">
        <v>26248</v>
      </c>
      <c r="B3340" s="3">
        <v>3338</v>
      </c>
      <c r="C3340" s="3">
        <v>97</v>
      </c>
      <c r="D3340" s="3" t="s">
        <v>15441</v>
      </c>
      <c r="E3340" s="3" t="s">
        <v>25022</v>
      </c>
      <c r="F3340" s="3" t="s">
        <v>4061</v>
      </c>
      <c r="G3340" s="3" t="s">
        <v>446</v>
      </c>
      <c r="H3340" s="3" t="s">
        <v>8135</v>
      </c>
      <c r="I3340" s="3" t="s">
        <v>2435</v>
      </c>
      <c r="J3340" s="3">
        <v>100.77719999999999</v>
      </c>
      <c r="K3340" s="3">
        <v>27382000</v>
      </c>
      <c r="L3340" s="3" t="s">
        <v>478</v>
      </c>
      <c r="M3340" s="3">
        <v>0</v>
      </c>
      <c r="N3340" s="3" t="s">
        <v>15441</v>
      </c>
      <c r="O3340" s="3" t="s">
        <v>25022</v>
      </c>
      <c r="P3340" s="8">
        <v>28491</v>
      </c>
      <c r="Q3340" s="3" t="s">
        <v>21193</v>
      </c>
      <c r="R3340" s="5" t="s">
        <v>25023</v>
      </c>
      <c r="S3340" s="3" t="s">
        <v>8135</v>
      </c>
      <c r="T3340" s="3" t="s">
        <v>446</v>
      </c>
      <c r="V3340" s="3">
        <v>127</v>
      </c>
      <c r="W3340" s="3">
        <v>122</v>
      </c>
      <c r="X3340" s="3">
        <v>109</v>
      </c>
      <c r="Y3340" s="3">
        <v>3338</v>
      </c>
      <c r="Z3340" s="3" t="s">
        <v>478</v>
      </c>
      <c r="AA3340" s="3">
        <v>97</v>
      </c>
      <c r="AB3340" s="3">
        <v>12</v>
      </c>
      <c r="AC3340" s="3">
        <v>27382000</v>
      </c>
      <c r="AD3340" s="3">
        <v>13638000</v>
      </c>
      <c r="AE3340" s="3" t="s">
        <v>2435</v>
      </c>
      <c r="AF3340" s="3">
        <v>15</v>
      </c>
      <c r="AG3340" s="3">
        <v>29</v>
      </c>
    </row>
    <row r="3341" spans="1:33" ht="15.75" customHeight="1" x14ac:dyDescent="0.15">
      <c r="A3341" s="3">
        <v>20047</v>
      </c>
      <c r="B3341" s="3">
        <v>3339</v>
      </c>
      <c r="C3341" s="3">
        <v>116</v>
      </c>
      <c r="D3341" s="5" t="s">
        <v>10902</v>
      </c>
      <c r="E3341" s="3" t="s">
        <v>25024</v>
      </c>
      <c r="F3341" s="3" t="s">
        <v>36</v>
      </c>
      <c r="G3341" s="3" t="s">
        <v>37</v>
      </c>
      <c r="H3341" s="3" t="s">
        <v>817</v>
      </c>
      <c r="I3341" s="3" t="s">
        <v>817</v>
      </c>
      <c r="J3341" s="3">
        <v>100.6272</v>
      </c>
      <c r="K3341" s="3">
        <v>42175617</v>
      </c>
      <c r="L3341" s="3" t="s">
        <v>356</v>
      </c>
      <c r="M3341" s="3">
        <v>3</v>
      </c>
      <c r="N3341" s="5" t="s">
        <v>10902</v>
      </c>
      <c r="O3341" s="3" t="s">
        <v>25024</v>
      </c>
      <c r="P3341" s="3" t="s">
        <v>6522</v>
      </c>
      <c r="Q3341" s="3" t="s">
        <v>10906</v>
      </c>
      <c r="R3341" s="5" t="s">
        <v>25025</v>
      </c>
      <c r="S3341" s="3" t="s">
        <v>817</v>
      </c>
      <c r="T3341" s="3" t="s">
        <v>37</v>
      </c>
      <c r="V3341" s="3">
        <v>127</v>
      </c>
      <c r="W3341" s="3">
        <v>82</v>
      </c>
      <c r="X3341" s="3">
        <v>127</v>
      </c>
      <c r="Y3341" s="3">
        <v>3339</v>
      </c>
      <c r="Z3341" s="3" t="s">
        <v>356</v>
      </c>
      <c r="AA3341" s="3">
        <v>116</v>
      </c>
      <c r="AB3341" s="3">
        <v>40</v>
      </c>
      <c r="AC3341" s="3">
        <v>42175617</v>
      </c>
      <c r="AD3341" s="3">
        <v>21021883</v>
      </c>
      <c r="AE3341" s="3" t="s">
        <v>817</v>
      </c>
      <c r="AF3341" s="3">
        <v>18</v>
      </c>
      <c r="AG3341" s="3">
        <v>11</v>
      </c>
    </row>
    <row r="3342" spans="1:33" ht="15.75" customHeight="1" x14ac:dyDescent="0.15">
      <c r="A3342" s="3">
        <v>5664</v>
      </c>
      <c r="B3342" s="3">
        <v>3340</v>
      </c>
      <c r="C3342" s="3">
        <v>45</v>
      </c>
      <c r="D3342" s="3" t="s">
        <v>15447</v>
      </c>
      <c r="E3342" s="3" t="s">
        <v>25026</v>
      </c>
      <c r="F3342" s="3" t="s">
        <v>855</v>
      </c>
      <c r="G3342" s="3" t="s">
        <v>292</v>
      </c>
      <c r="H3342" s="3" t="s">
        <v>14621</v>
      </c>
      <c r="I3342" s="3" t="s">
        <v>7069</v>
      </c>
      <c r="J3342" s="3">
        <v>100.621</v>
      </c>
      <c r="K3342" s="3">
        <v>12922000</v>
      </c>
      <c r="L3342" s="3" t="s">
        <v>478</v>
      </c>
      <c r="M3342" s="3">
        <v>1</v>
      </c>
      <c r="N3342" s="3" t="s">
        <v>15447</v>
      </c>
      <c r="O3342" s="3" t="s">
        <v>25026</v>
      </c>
      <c r="P3342" s="3" t="s">
        <v>541</v>
      </c>
      <c r="Q3342" s="3" t="s">
        <v>21197</v>
      </c>
      <c r="R3342" s="5" t="s">
        <v>25027</v>
      </c>
      <c r="S3342" s="3" t="s">
        <v>14621</v>
      </c>
      <c r="T3342" s="3" t="s">
        <v>292</v>
      </c>
      <c r="V3342" s="3">
        <v>117</v>
      </c>
      <c r="W3342" s="3">
        <v>0</v>
      </c>
      <c r="X3342" s="3">
        <v>110</v>
      </c>
      <c r="Y3342" s="3">
        <v>3340</v>
      </c>
      <c r="Z3342" s="3" t="s">
        <v>478</v>
      </c>
      <c r="AA3342" s="3">
        <v>45</v>
      </c>
      <c r="AB3342" s="3">
        <v>20</v>
      </c>
      <c r="AC3342" s="3">
        <v>12922000</v>
      </c>
      <c r="AD3342" s="3">
        <v>6441000</v>
      </c>
      <c r="AE3342" s="15"/>
      <c r="AF3342" s="3">
        <v>15</v>
      </c>
      <c r="AG3342" s="3">
        <v>112</v>
      </c>
    </row>
    <row r="3343" spans="1:33" ht="15.75" customHeight="1" x14ac:dyDescent="0.15">
      <c r="A3343" s="3">
        <v>25560</v>
      </c>
      <c r="B3343" s="3">
        <v>3341</v>
      </c>
      <c r="C3343" s="3">
        <v>13</v>
      </c>
      <c r="D3343" s="3" t="s">
        <v>15450</v>
      </c>
      <c r="E3343" s="3" t="s">
        <v>25028</v>
      </c>
      <c r="F3343" s="3" t="s">
        <v>1105</v>
      </c>
      <c r="G3343" s="3" t="s">
        <v>486</v>
      </c>
      <c r="H3343" s="3" t="s">
        <v>3148</v>
      </c>
      <c r="I3343" s="3" t="s">
        <v>21200</v>
      </c>
      <c r="J3343" s="3">
        <v>100.6022</v>
      </c>
      <c r="K3343" s="3">
        <v>1991715</v>
      </c>
      <c r="L3343" s="3" t="s">
        <v>101</v>
      </c>
      <c r="M3343" s="3">
        <v>0</v>
      </c>
      <c r="N3343" s="3" t="s">
        <v>15450</v>
      </c>
      <c r="O3343" s="3" t="s">
        <v>25028</v>
      </c>
      <c r="P3343" s="8">
        <v>37257</v>
      </c>
      <c r="Q3343" s="3" t="s">
        <v>21199</v>
      </c>
      <c r="R3343" s="5" t="s">
        <v>25029</v>
      </c>
      <c r="S3343" s="3" t="s">
        <v>3148</v>
      </c>
      <c r="T3343" s="3" t="s">
        <v>486</v>
      </c>
      <c r="V3343" s="3">
        <v>76</v>
      </c>
      <c r="W3343" s="3">
        <v>0</v>
      </c>
      <c r="X3343" s="3">
        <v>127</v>
      </c>
      <c r="Y3343" s="3">
        <v>3341</v>
      </c>
      <c r="Z3343" s="3" t="s">
        <v>101</v>
      </c>
      <c r="AA3343" s="3">
        <v>13</v>
      </c>
      <c r="AB3343" s="3">
        <v>7</v>
      </c>
      <c r="AC3343" s="3">
        <v>1991715</v>
      </c>
      <c r="AD3343" s="3">
        <v>992868</v>
      </c>
      <c r="AE3343" s="15"/>
      <c r="AF3343" s="3">
        <v>10</v>
      </c>
      <c r="AG3343" s="3">
        <v>690</v>
      </c>
    </row>
    <row r="3344" spans="1:33" ht="15.75" customHeight="1" x14ac:dyDescent="0.15">
      <c r="A3344" s="3">
        <v>24416</v>
      </c>
      <c r="B3344" s="3">
        <v>3342</v>
      </c>
      <c r="C3344" s="3">
        <v>12</v>
      </c>
      <c r="D3344" s="3" t="s">
        <v>15453</v>
      </c>
      <c r="E3344" s="3" t="s">
        <v>25030</v>
      </c>
      <c r="F3344" s="3" t="s">
        <v>1009</v>
      </c>
      <c r="G3344" s="3" t="s">
        <v>403</v>
      </c>
      <c r="H3344" s="3" t="s">
        <v>15455</v>
      </c>
      <c r="I3344" s="3" t="s">
        <v>203</v>
      </c>
      <c r="J3344" s="3">
        <v>100.59350000000001</v>
      </c>
      <c r="K3344" s="3">
        <v>2577436</v>
      </c>
      <c r="L3344" s="3" t="s">
        <v>162</v>
      </c>
      <c r="M3344" s="3">
        <v>1</v>
      </c>
      <c r="N3344" s="3" t="s">
        <v>15453</v>
      </c>
      <c r="O3344" s="3" t="s">
        <v>25030</v>
      </c>
      <c r="P3344" s="3" t="s">
        <v>104</v>
      </c>
      <c r="Q3344" s="3" t="s">
        <v>21202</v>
      </c>
      <c r="R3344" s="5" t="s">
        <v>25031</v>
      </c>
      <c r="S3344" s="3" t="s">
        <v>15455</v>
      </c>
      <c r="T3344" s="3" t="s">
        <v>403</v>
      </c>
      <c r="V3344" s="3">
        <v>107</v>
      </c>
      <c r="W3344" s="3">
        <v>127</v>
      </c>
      <c r="X3344" s="3">
        <v>127</v>
      </c>
      <c r="Y3344" s="3">
        <v>3342</v>
      </c>
      <c r="Z3344" s="3" t="s">
        <v>162</v>
      </c>
      <c r="AA3344" s="3">
        <v>12</v>
      </c>
      <c r="AB3344" s="3">
        <v>11</v>
      </c>
      <c r="AC3344" s="3">
        <v>2577436</v>
      </c>
      <c r="AD3344" s="3">
        <v>1284905</v>
      </c>
      <c r="AE3344" s="3" t="s">
        <v>203</v>
      </c>
      <c r="AF3344" s="3">
        <v>8</v>
      </c>
      <c r="AG3344" s="3">
        <v>9</v>
      </c>
    </row>
    <row r="3345" spans="1:33" ht="15.75" customHeight="1" x14ac:dyDescent="0.15">
      <c r="A3345" s="3">
        <v>25838</v>
      </c>
      <c r="B3345" s="3">
        <v>3343</v>
      </c>
      <c r="C3345" s="3">
        <v>34</v>
      </c>
      <c r="D3345" s="3" t="s">
        <v>15456</v>
      </c>
      <c r="E3345" s="3" t="s">
        <v>25032</v>
      </c>
      <c r="F3345" s="3" t="s">
        <v>1121</v>
      </c>
      <c r="G3345" s="3" t="s">
        <v>497</v>
      </c>
      <c r="H3345" s="3" t="s">
        <v>15458</v>
      </c>
      <c r="I3345" s="3" t="s">
        <v>9673</v>
      </c>
      <c r="J3345" s="3">
        <v>100.57559999999999</v>
      </c>
      <c r="K3345" s="3">
        <v>7112008</v>
      </c>
      <c r="L3345" s="3" t="s">
        <v>340</v>
      </c>
      <c r="M3345" s="3">
        <v>0</v>
      </c>
      <c r="N3345" s="3" t="s">
        <v>15456</v>
      </c>
      <c r="O3345" s="3" t="s">
        <v>25032</v>
      </c>
      <c r="P3345" s="8">
        <v>38353</v>
      </c>
      <c r="Q3345" s="3" t="s">
        <v>21204</v>
      </c>
      <c r="R3345" s="5" t="s">
        <v>25033</v>
      </c>
      <c r="S3345" s="3" t="s">
        <v>15458</v>
      </c>
      <c r="T3345" s="3" t="s">
        <v>497</v>
      </c>
      <c r="V3345" s="3">
        <v>42</v>
      </c>
      <c r="W3345" s="3">
        <v>0</v>
      </c>
      <c r="X3345" s="3">
        <v>76</v>
      </c>
      <c r="Y3345" s="3">
        <v>3343</v>
      </c>
      <c r="Z3345" s="3" t="s">
        <v>340</v>
      </c>
      <c r="AA3345" s="3">
        <v>34</v>
      </c>
      <c r="AB3345" s="3">
        <v>24</v>
      </c>
      <c r="AC3345" s="3">
        <v>7112008</v>
      </c>
      <c r="AD3345" s="3">
        <v>3545800</v>
      </c>
      <c r="AE3345" s="15"/>
      <c r="AF3345" s="3">
        <v>6</v>
      </c>
      <c r="AG3345" s="3">
        <v>282</v>
      </c>
    </row>
    <row r="3346" spans="1:33" ht="15.75" customHeight="1" x14ac:dyDescent="0.15">
      <c r="A3346" s="3">
        <v>17602</v>
      </c>
      <c r="B3346" s="3">
        <v>3344</v>
      </c>
      <c r="C3346" s="3">
        <v>48</v>
      </c>
      <c r="D3346" s="3" t="s">
        <v>15460</v>
      </c>
      <c r="E3346" s="3" t="s">
        <v>25034</v>
      </c>
      <c r="F3346" s="3" t="s">
        <v>3877</v>
      </c>
      <c r="G3346" s="3" t="s">
        <v>731</v>
      </c>
      <c r="H3346" s="3" t="s">
        <v>8626</v>
      </c>
      <c r="I3346" s="3" t="s">
        <v>21073</v>
      </c>
      <c r="J3346" s="3">
        <v>100.56189999999999</v>
      </c>
      <c r="K3346" s="3">
        <v>8630180</v>
      </c>
      <c r="L3346" s="3" t="s">
        <v>478</v>
      </c>
      <c r="M3346" s="3">
        <v>1</v>
      </c>
      <c r="N3346" s="3" t="s">
        <v>15460</v>
      </c>
      <c r="O3346" s="3" t="s">
        <v>25034</v>
      </c>
      <c r="P3346" s="3" t="s">
        <v>835</v>
      </c>
      <c r="Q3346" s="3" t="s">
        <v>21206</v>
      </c>
      <c r="R3346" s="5" t="s">
        <v>25035</v>
      </c>
      <c r="S3346" s="3" t="s">
        <v>8626</v>
      </c>
      <c r="T3346" s="3" t="s">
        <v>731</v>
      </c>
      <c r="V3346" s="3">
        <v>40</v>
      </c>
      <c r="W3346" s="3">
        <v>0</v>
      </c>
      <c r="X3346" s="3">
        <v>111</v>
      </c>
      <c r="Y3346" s="3">
        <v>3344</v>
      </c>
      <c r="Z3346" s="3" t="s">
        <v>478</v>
      </c>
      <c r="AA3346" s="3">
        <v>48</v>
      </c>
      <c r="AB3346" s="3">
        <v>20</v>
      </c>
      <c r="AC3346" s="3">
        <v>8630180</v>
      </c>
      <c r="AD3346" s="3">
        <v>4303000</v>
      </c>
      <c r="AE3346" s="15"/>
      <c r="AF3346" s="3">
        <v>15</v>
      </c>
      <c r="AG3346" s="3">
        <v>534</v>
      </c>
    </row>
    <row r="3347" spans="1:33" ht="15.75" customHeight="1" x14ac:dyDescent="0.15">
      <c r="A3347" s="3">
        <v>1214</v>
      </c>
      <c r="B3347" s="3">
        <v>3345</v>
      </c>
      <c r="C3347" s="3">
        <v>0</v>
      </c>
      <c r="D3347" s="3" t="s">
        <v>15462</v>
      </c>
      <c r="E3347" s="3" t="s">
        <v>25036</v>
      </c>
      <c r="F3347" s="3" t="s">
        <v>855</v>
      </c>
      <c r="G3347" s="3" t="s">
        <v>292</v>
      </c>
      <c r="H3347" s="3" t="s">
        <v>5493</v>
      </c>
      <c r="I3347" s="3" t="s">
        <v>1032</v>
      </c>
      <c r="J3347" s="3">
        <v>100.5489</v>
      </c>
      <c r="K3347" s="3">
        <v>86092370</v>
      </c>
      <c r="L3347" s="3" t="s">
        <v>101</v>
      </c>
      <c r="M3347" s="3">
        <v>7</v>
      </c>
      <c r="N3347" s="3" t="s">
        <v>15462</v>
      </c>
      <c r="O3347" s="3" t="s">
        <v>25036</v>
      </c>
      <c r="P3347" s="3" t="s">
        <v>1063</v>
      </c>
      <c r="Q3347" s="3" t="s">
        <v>21208</v>
      </c>
      <c r="R3347" s="5" t="s">
        <v>25037</v>
      </c>
      <c r="S3347" s="3" t="s">
        <v>5493</v>
      </c>
      <c r="T3347" s="3" t="s">
        <v>292</v>
      </c>
      <c r="V3347" s="3">
        <v>118</v>
      </c>
      <c r="W3347" s="3">
        <v>86</v>
      </c>
      <c r="X3347" s="3">
        <v>127</v>
      </c>
      <c r="Y3347" s="3">
        <v>3345</v>
      </c>
      <c r="Z3347" s="3" t="s">
        <v>101</v>
      </c>
      <c r="AA3347" s="3">
        <v>0</v>
      </c>
      <c r="AB3347" s="3">
        <v>0</v>
      </c>
      <c r="AC3347" s="3">
        <v>86092370</v>
      </c>
      <c r="AD3347" s="3">
        <v>42928375</v>
      </c>
      <c r="AE3347" s="3" t="s">
        <v>1032</v>
      </c>
      <c r="AF3347" s="3">
        <v>10</v>
      </c>
      <c r="AG3347" s="3">
        <v>49</v>
      </c>
    </row>
    <row r="3348" spans="1:33" ht="15.75" customHeight="1" x14ac:dyDescent="0.15">
      <c r="A3348" s="3">
        <v>3231</v>
      </c>
      <c r="B3348" s="3">
        <v>3346</v>
      </c>
      <c r="C3348" s="3">
        <v>1054</v>
      </c>
      <c r="D3348" s="3" t="s">
        <v>15464</v>
      </c>
      <c r="E3348" s="3" t="s">
        <v>25038</v>
      </c>
      <c r="F3348" s="3" t="s">
        <v>1620</v>
      </c>
      <c r="G3348" s="3" t="s">
        <v>412</v>
      </c>
      <c r="H3348" s="3" t="s">
        <v>14534</v>
      </c>
      <c r="I3348" s="3" t="s">
        <v>742</v>
      </c>
      <c r="J3348" s="3">
        <v>100.53660000000001</v>
      </c>
      <c r="K3348" s="3">
        <v>27514085</v>
      </c>
      <c r="L3348" s="3" t="s">
        <v>335</v>
      </c>
      <c r="M3348" s="3">
        <v>4</v>
      </c>
      <c r="N3348" s="3" t="s">
        <v>15464</v>
      </c>
      <c r="O3348" s="3" t="s">
        <v>25038</v>
      </c>
      <c r="P3348" s="3" t="s">
        <v>4433</v>
      </c>
      <c r="Q3348" s="3" t="s">
        <v>21210</v>
      </c>
      <c r="R3348" s="5" t="s">
        <v>25039</v>
      </c>
      <c r="S3348" s="3" t="s">
        <v>14534</v>
      </c>
      <c r="T3348" s="3" t="s">
        <v>412</v>
      </c>
      <c r="V3348" s="3">
        <v>127</v>
      </c>
      <c r="W3348" s="3">
        <v>127</v>
      </c>
      <c r="X3348" s="3">
        <v>116</v>
      </c>
      <c r="Y3348" s="3">
        <v>3346</v>
      </c>
      <c r="Z3348" s="3" t="s">
        <v>335</v>
      </c>
      <c r="AA3348" s="3">
        <v>1054</v>
      </c>
      <c r="AB3348" s="3">
        <v>513</v>
      </c>
      <c r="AC3348" s="3">
        <v>27514085</v>
      </c>
      <c r="AD3348" s="3">
        <v>13720230</v>
      </c>
      <c r="AE3348" s="3" t="s">
        <v>742</v>
      </c>
      <c r="AF3348" s="3">
        <v>21</v>
      </c>
      <c r="AG3348" s="3">
        <v>17</v>
      </c>
    </row>
    <row r="3349" spans="1:33" ht="15.75" customHeight="1" x14ac:dyDescent="0.15">
      <c r="A3349" s="3">
        <v>26559</v>
      </c>
      <c r="B3349" s="3">
        <v>3347</v>
      </c>
      <c r="C3349" s="3">
        <v>33</v>
      </c>
      <c r="D3349" s="3" t="s">
        <v>8639</v>
      </c>
      <c r="E3349" s="3" t="s">
        <v>25040</v>
      </c>
      <c r="F3349" s="3" t="s">
        <v>143</v>
      </c>
      <c r="G3349" s="3" t="s">
        <v>77</v>
      </c>
      <c r="H3349" s="3" t="s">
        <v>8642</v>
      </c>
      <c r="I3349" s="3" t="s">
        <v>838</v>
      </c>
      <c r="J3349" s="3">
        <v>100.48650000000001</v>
      </c>
      <c r="K3349" s="3">
        <v>5043281</v>
      </c>
      <c r="L3349" s="3" t="s">
        <v>335</v>
      </c>
      <c r="M3349" s="3">
        <v>0</v>
      </c>
      <c r="N3349" s="3" t="s">
        <v>8639</v>
      </c>
      <c r="O3349" s="3" t="s">
        <v>25040</v>
      </c>
      <c r="P3349" s="8">
        <v>37257</v>
      </c>
      <c r="Q3349" s="3" t="s">
        <v>8641</v>
      </c>
      <c r="R3349" s="5" t="s">
        <v>25041</v>
      </c>
      <c r="S3349" s="3" t="s">
        <v>8642</v>
      </c>
      <c r="T3349" s="3" t="s">
        <v>77</v>
      </c>
      <c r="V3349" s="3">
        <v>120</v>
      </c>
      <c r="W3349" s="3">
        <v>0</v>
      </c>
      <c r="X3349" s="3">
        <v>117</v>
      </c>
      <c r="Y3349" s="3">
        <v>3347</v>
      </c>
      <c r="Z3349" s="3" t="s">
        <v>335</v>
      </c>
      <c r="AA3349" s="3">
        <v>33</v>
      </c>
      <c r="AB3349" s="3">
        <v>12</v>
      </c>
      <c r="AC3349" s="3">
        <v>5043281</v>
      </c>
      <c r="AD3349" s="3">
        <v>2515521</v>
      </c>
      <c r="AE3349" s="15"/>
      <c r="AF3349" s="3">
        <v>21</v>
      </c>
      <c r="AG3349" s="3">
        <v>55</v>
      </c>
    </row>
    <row r="3350" spans="1:33" ht="15.75" customHeight="1" x14ac:dyDescent="0.15">
      <c r="A3350" s="3">
        <v>18510</v>
      </c>
      <c r="B3350" s="3">
        <v>3348</v>
      </c>
      <c r="C3350" s="3">
        <v>47</v>
      </c>
      <c r="D3350" s="3" t="s">
        <v>15469</v>
      </c>
      <c r="E3350" s="3" t="s">
        <v>25042</v>
      </c>
      <c r="F3350" s="3" t="s">
        <v>657</v>
      </c>
      <c r="G3350" s="3" t="s">
        <v>246</v>
      </c>
      <c r="H3350" s="3" t="s">
        <v>12109</v>
      </c>
      <c r="I3350" s="3" t="s">
        <v>264</v>
      </c>
      <c r="J3350" s="3">
        <v>100.273</v>
      </c>
      <c r="K3350" s="3">
        <v>8512204</v>
      </c>
      <c r="L3350" s="3" t="s">
        <v>75</v>
      </c>
      <c r="M3350" s="3">
        <v>1</v>
      </c>
      <c r="N3350" s="3" t="s">
        <v>15469</v>
      </c>
      <c r="O3350" s="3" t="s">
        <v>25042</v>
      </c>
      <c r="P3350" s="3" t="s">
        <v>2080</v>
      </c>
      <c r="Q3350" s="3" t="s">
        <v>21213</v>
      </c>
      <c r="R3350" s="5" t="s">
        <v>25043</v>
      </c>
      <c r="S3350" s="3" t="s">
        <v>12109</v>
      </c>
      <c r="T3350" s="3" t="s">
        <v>246</v>
      </c>
      <c r="V3350" s="3">
        <v>127</v>
      </c>
      <c r="W3350" s="3">
        <v>116</v>
      </c>
      <c r="X3350" s="3">
        <v>79</v>
      </c>
      <c r="Y3350" s="3">
        <v>3348</v>
      </c>
      <c r="Z3350" s="3" t="s">
        <v>75</v>
      </c>
      <c r="AA3350" s="3">
        <v>47</v>
      </c>
      <c r="AB3350" s="3">
        <v>26</v>
      </c>
      <c r="AC3350" s="3">
        <v>8512204</v>
      </c>
      <c r="AD3350" s="3">
        <v>4250300</v>
      </c>
      <c r="AE3350" s="3" t="s">
        <v>264</v>
      </c>
      <c r="AF3350" s="3">
        <v>14</v>
      </c>
      <c r="AG3350" s="3">
        <v>8</v>
      </c>
    </row>
    <row r="3351" spans="1:33" ht="15.75" customHeight="1" x14ac:dyDescent="0.15">
      <c r="A3351" s="3">
        <v>17294</v>
      </c>
      <c r="B3351" s="3">
        <v>3349</v>
      </c>
      <c r="C3351" s="3">
        <v>17</v>
      </c>
      <c r="D3351" s="3" t="s">
        <v>15473</v>
      </c>
      <c r="E3351" s="3" t="s">
        <v>25044</v>
      </c>
      <c r="F3351" s="3" t="s">
        <v>4061</v>
      </c>
      <c r="G3351" s="3" t="s">
        <v>446</v>
      </c>
      <c r="H3351" s="3" t="s">
        <v>2435</v>
      </c>
      <c r="I3351" s="3" t="s">
        <v>2435</v>
      </c>
      <c r="J3351" s="3">
        <v>100.24809999999999</v>
      </c>
      <c r="K3351" s="3">
        <v>8463600</v>
      </c>
      <c r="L3351" s="3" t="s">
        <v>335</v>
      </c>
      <c r="M3351" s="3">
        <v>4</v>
      </c>
      <c r="N3351" s="3" t="s">
        <v>15473</v>
      </c>
      <c r="O3351" s="3" t="s">
        <v>25044</v>
      </c>
      <c r="P3351" s="3" t="s">
        <v>179</v>
      </c>
      <c r="Q3351" s="3" t="s">
        <v>21215</v>
      </c>
      <c r="R3351" s="5" t="s">
        <v>25045</v>
      </c>
      <c r="S3351" s="3" t="s">
        <v>2435</v>
      </c>
      <c r="T3351" s="3" t="s">
        <v>446</v>
      </c>
      <c r="V3351" s="3">
        <v>127</v>
      </c>
      <c r="W3351" s="3">
        <v>123</v>
      </c>
      <c r="X3351" s="3">
        <v>118</v>
      </c>
      <c r="Y3351" s="3">
        <v>3349</v>
      </c>
      <c r="Z3351" s="3" t="s">
        <v>335</v>
      </c>
      <c r="AA3351" s="3">
        <v>17</v>
      </c>
      <c r="AB3351" s="3">
        <v>5</v>
      </c>
      <c r="AC3351" s="3">
        <v>8463600</v>
      </c>
      <c r="AD3351" s="3">
        <v>4226557</v>
      </c>
      <c r="AE3351" s="3" t="s">
        <v>2435</v>
      </c>
      <c r="AF3351" s="3">
        <v>21</v>
      </c>
      <c r="AG3351" s="3">
        <v>29</v>
      </c>
    </row>
    <row r="3352" spans="1:33" ht="15.75" customHeight="1" x14ac:dyDescent="0.15">
      <c r="A3352" s="3">
        <v>25808</v>
      </c>
      <c r="B3352" s="3">
        <v>3350</v>
      </c>
      <c r="C3352" s="3">
        <v>75</v>
      </c>
      <c r="D3352" s="3" t="s">
        <v>15475</v>
      </c>
      <c r="E3352" s="3" t="s">
        <v>25046</v>
      </c>
      <c r="F3352" s="3" t="s">
        <v>1438</v>
      </c>
      <c r="G3352" s="3" t="s">
        <v>495</v>
      </c>
      <c r="H3352" s="3" t="s">
        <v>15294</v>
      </c>
      <c r="I3352" s="3" t="s">
        <v>3887</v>
      </c>
      <c r="J3352" s="3">
        <v>100.2368</v>
      </c>
      <c r="K3352" s="3">
        <v>5084812</v>
      </c>
      <c r="L3352" s="3" t="s">
        <v>526</v>
      </c>
      <c r="M3352" s="3">
        <v>0</v>
      </c>
      <c r="N3352" s="3" t="s">
        <v>15475</v>
      </c>
      <c r="O3352" s="3" t="s">
        <v>25046</v>
      </c>
      <c r="P3352" s="8">
        <v>39083</v>
      </c>
      <c r="Q3352" s="3" t="s">
        <v>21217</v>
      </c>
      <c r="R3352" s="5" t="s">
        <v>25047</v>
      </c>
      <c r="S3352" s="3" t="s">
        <v>15294</v>
      </c>
      <c r="T3352" s="3" t="s">
        <v>495</v>
      </c>
      <c r="V3352" s="3">
        <v>103</v>
      </c>
      <c r="W3352" s="3">
        <v>0</v>
      </c>
      <c r="X3352" s="3">
        <v>54</v>
      </c>
      <c r="Y3352" s="3">
        <v>3350</v>
      </c>
      <c r="Z3352" s="3" t="s">
        <v>526</v>
      </c>
      <c r="AA3352" s="3">
        <v>75</v>
      </c>
      <c r="AB3352" s="3">
        <v>26</v>
      </c>
      <c r="AC3352" s="3">
        <v>5084812</v>
      </c>
      <c r="AD3352" s="3">
        <v>2539399</v>
      </c>
      <c r="AE3352" s="15"/>
      <c r="AF3352" s="3">
        <v>19</v>
      </c>
      <c r="AG3352" s="3">
        <v>34</v>
      </c>
    </row>
    <row r="3353" spans="1:33" ht="15.75" customHeight="1" x14ac:dyDescent="0.15">
      <c r="A3353" s="3">
        <v>22148</v>
      </c>
      <c r="B3353" s="3">
        <v>3351</v>
      </c>
      <c r="C3353" s="3">
        <v>48</v>
      </c>
      <c r="D3353" s="5" t="s">
        <v>10911</v>
      </c>
      <c r="E3353" s="3" t="s">
        <v>25048</v>
      </c>
      <c r="F3353" s="3" t="s">
        <v>36</v>
      </c>
      <c r="G3353" s="3" t="s">
        <v>37</v>
      </c>
      <c r="H3353" s="3" t="s">
        <v>817</v>
      </c>
      <c r="I3353" s="3" t="s">
        <v>817</v>
      </c>
      <c r="J3353" s="3">
        <v>100.2393</v>
      </c>
      <c r="K3353" s="3">
        <v>3622702</v>
      </c>
      <c r="L3353" s="3" t="s">
        <v>335</v>
      </c>
      <c r="M3353" s="3">
        <v>2</v>
      </c>
      <c r="N3353" s="5" t="s">
        <v>10911</v>
      </c>
      <c r="O3353" s="3" t="s">
        <v>25048</v>
      </c>
      <c r="P3353" s="3" t="s">
        <v>987</v>
      </c>
      <c r="Q3353" s="3" t="s">
        <v>10914</v>
      </c>
      <c r="R3353" s="5" t="s">
        <v>25049</v>
      </c>
      <c r="S3353" s="3" t="s">
        <v>817</v>
      </c>
      <c r="T3353" s="3" t="s">
        <v>37</v>
      </c>
      <c r="V3353" s="3">
        <v>127</v>
      </c>
      <c r="W3353" s="3">
        <v>83</v>
      </c>
      <c r="X3353" s="3">
        <v>119</v>
      </c>
      <c r="Y3353" s="3">
        <v>3351</v>
      </c>
      <c r="Z3353" s="3" t="s">
        <v>335</v>
      </c>
      <c r="AA3353" s="3">
        <v>48</v>
      </c>
      <c r="AB3353" s="3">
        <v>18</v>
      </c>
      <c r="AC3353" s="3">
        <v>3622702</v>
      </c>
      <c r="AD3353" s="3">
        <v>1809186</v>
      </c>
      <c r="AE3353" s="3" t="s">
        <v>817</v>
      </c>
      <c r="AF3353" s="3">
        <v>21</v>
      </c>
      <c r="AG3353" s="3">
        <v>11</v>
      </c>
    </row>
    <row r="3354" spans="1:33" ht="15.75" customHeight="1" x14ac:dyDescent="0.15">
      <c r="A3354" s="3">
        <v>41</v>
      </c>
      <c r="B3354" s="3">
        <v>3352</v>
      </c>
      <c r="C3354" s="3">
        <v>628</v>
      </c>
      <c r="D3354" s="3" t="s">
        <v>15480</v>
      </c>
      <c r="E3354" s="3" t="s">
        <v>25050</v>
      </c>
      <c r="F3354" s="3" t="s">
        <v>1072</v>
      </c>
      <c r="G3354" s="3" t="s">
        <v>575</v>
      </c>
      <c r="H3354" s="3" t="s">
        <v>3552</v>
      </c>
      <c r="I3354" s="3" t="s">
        <v>1375</v>
      </c>
      <c r="J3354" s="3">
        <v>100.17359999999999</v>
      </c>
      <c r="K3354" s="3">
        <v>79138770</v>
      </c>
      <c r="L3354" s="3" t="s">
        <v>162</v>
      </c>
      <c r="M3354" s="3">
        <v>5</v>
      </c>
      <c r="N3354" s="3" t="s">
        <v>15480</v>
      </c>
      <c r="O3354" s="3" t="s">
        <v>25050</v>
      </c>
      <c r="P3354" s="3" t="s">
        <v>987</v>
      </c>
      <c r="Q3354" s="3" t="s">
        <v>21220</v>
      </c>
      <c r="R3354" s="5" t="s">
        <v>25051</v>
      </c>
      <c r="S3354" s="3" t="s">
        <v>3552</v>
      </c>
      <c r="T3354" s="3" t="s">
        <v>575</v>
      </c>
      <c r="V3354" s="3">
        <v>74</v>
      </c>
      <c r="W3354" s="3">
        <v>64</v>
      </c>
      <c r="X3354" s="3">
        <v>127</v>
      </c>
      <c r="Y3354" s="3">
        <v>3352</v>
      </c>
      <c r="Z3354" s="3" t="s">
        <v>162</v>
      </c>
      <c r="AA3354" s="3">
        <v>628</v>
      </c>
      <c r="AB3354" s="3">
        <v>275</v>
      </c>
      <c r="AC3354" s="3">
        <v>79138770</v>
      </c>
      <c r="AD3354" s="3">
        <v>39535066</v>
      </c>
      <c r="AE3354" s="3" t="s">
        <v>1375</v>
      </c>
      <c r="AF3354" s="3">
        <v>8</v>
      </c>
      <c r="AG3354" s="3">
        <v>23</v>
      </c>
    </row>
    <row r="3355" spans="1:33" ht="15.75" customHeight="1" x14ac:dyDescent="0.15">
      <c r="A3355" s="3">
        <v>19751</v>
      </c>
      <c r="B3355" s="3">
        <v>3353</v>
      </c>
      <c r="C3355" s="3">
        <v>48</v>
      </c>
      <c r="D3355" s="3" t="s">
        <v>15483</v>
      </c>
      <c r="E3355" s="3" t="s">
        <v>25052</v>
      </c>
      <c r="F3355" s="3" t="s">
        <v>1072</v>
      </c>
      <c r="G3355" s="3" t="s">
        <v>575</v>
      </c>
      <c r="H3355" s="3" t="s">
        <v>15485</v>
      </c>
      <c r="I3355" s="3" t="s">
        <v>1375</v>
      </c>
      <c r="J3355" s="3">
        <v>100.03660000000001</v>
      </c>
      <c r="K3355" s="3">
        <v>13090938</v>
      </c>
      <c r="L3355" s="3" t="s">
        <v>356</v>
      </c>
      <c r="M3355" s="3">
        <v>1</v>
      </c>
      <c r="N3355" s="3" t="s">
        <v>15483</v>
      </c>
      <c r="O3355" s="3" t="s">
        <v>25052</v>
      </c>
      <c r="P3355" s="3" t="s">
        <v>987</v>
      </c>
      <c r="Q3355" s="3" t="s">
        <v>21222</v>
      </c>
      <c r="R3355" s="5" t="s">
        <v>25053</v>
      </c>
      <c r="S3355" s="3" t="s">
        <v>15485</v>
      </c>
      <c r="T3355" s="3" t="s">
        <v>575</v>
      </c>
      <c r="V3355" s="3">
        <v>75</v>
      </c>
      <c r="W3355" s="3">
        <v>65</v>
      </c>
      <c r="X3355" s="3">
        <v>127</v>
      </c>
      <c r="Y3355" s="3">
        <v>3353</v>
      </c>
      <c r="Z3355" s="3" t="s">
        <v>356</v>
      </c>
      <c r="AA3355" s="3">
        <v>48</v>
      </c>
      <c r="AB3355" s="3">
        <v>20</v>
      </c>
      <c r="AC3355" s="3">
        <v>13090938</v>
      </c>
      <c r="AD3355" s="3">
        <v>6544273</v>
      </c>
      <c r="AE3355" s="3" t="s">
        <v>1375</v>
      </c>
      <c r="AF3355" s="3">
        <v>18</v>
      </c>
      <c r="AG3355" s="3">
        <v>23</v>
      </c>
    </row>
    <row r="3356" spans="1:33" ht="15.75" customHeight="1" x14ac:dyDescent="0.15">
      <c r="A3356" s="3">
        <v>25633</v>
      </c>
      <c r="B3356" s="3">
        <v>3354</v>
      </c>
      <c r="C3356" s="3">
        <v>28</v>
      </c>
      <c r="D3356" s="3" t="s">
        <v>15487</v>
      </c>
      <c r="E3356" s="3" t="s">
        <v>25054</v>
      </c>
      <c r="F3356" s="3" t="s">
        <v>3877</v>
      </c>
      <c r="G3356" s="3" t="s">
        <v>731</v>
      </c>
      <c r="H3356" s="3" t="s">
        <v>6599</v>
      </c>
      <c r="I3356" s="3" t="s">
        <v>2338</v>
      </c>
      <c r="J3356" s="3">
        <v>100.04259999999999</v>
      </c>
      <c r="K3356" s="3">
        <v>5447573</v>
      </c>
      <c r="L3356" s="3" t="s">
        <v>364</v>
      </c>
      <c r="M3356" s="3">
        <v>0</v>
      </c>
      <c r="N3356" s="3" t="s">
        <v>15487</v>
      </c>
      <c r="O3356" s="3" t="s">
        <v>25054</v>
      </c>
      <c r="P3356" s="8">
        <v>33604</v>
      </c>
      <c r="Q3356" s="3" t="s">
        <v>21224</v>
      </c>
      <c r="R3356" s="5" t="s">
        <v>25055</v>
      </c>
      <c r="S3356" s="3" t="s">
        <v>6599</v>
      </c>
      <c r="T3356" s="3" t="s">
        <v>731</v>
      </c>
      <c r="V3356" s="3">
        <v>41</v>
      </c>
      <c r="W3356" s="3">
        <v>0</v>
      </c>
      <c r="X3356" s="3">
        <v>127</v>
      </c>
      <c r="Y3356" s="3">
        <v>3354</v>
      </c>
      <c r="Z3356" s="3" t="s">
        <v>364</v>
      </c>
      <c r="AA3356" s="3">
        <v>28</v>
      </c>
      <c r="AB3356" s="3">
        <v>18</v>
      </c>
      <c r="AC3356" s="3">
        <v>5447573</v>
      </c>
      <c r="AD3356" s="3">
        <v>2723207</v>
      </c>
      <c r="AE3356" s="15"/>
      <c r="AF3356" s="3">
        <v>20</v>
      </c>
      <c r="AG3356" s="3">
        <v>536</v>
      </c>
    </row>
    <row r="3357" spans="1:33" ht="15.75" customHeight="1" x14ac:dyDescent="0.15">
      <c r="A3357" s="3">
        <v>10040</v>
      </c>
      <c r="B3357" s="3">
        <v>3355</v>
      </c>
      <c r="C3357" s="3">
        <v>48</v>
      </c>
      <c r="D3357" s="3" t="s">
        <v>15490</v>
      </c>
      <c r="E3357" s="3" t="s">
        <v>25056</v>
      </c>
      <c r="F3357" s="3" t="s">
        <v>297</v>
      </c>
      <c r="G3357" s="3" t="s">
        <v>146</v>
      </c>
      <c r="H3357" s="3" t="s">
        <v>2725</v>
      </c>
      <c r="I3357" s="3" t="s">
        <v>2725</v>
      </c>
      <c r="J3357" s="3">
        <v>100</v>
      </c>
      <c r="K3357" s="3">
        <v>4972000</v>
      </c>
      <c r="L3357" s="3" t="s">
        <v>221</v>
      </c>
      <c r="M3357" s="3">
        <v>1</v>
      </c>
      <c r="N3357" s="3" t="s">
        <v>15490</v>
      </c>
      <c r="O3357" s="3" t="s">
        <v>25056</v>
      </c>
      <c r="P3357" s="3" t="s">
        <v>1063</v>
      </c>
      <c r="Q3357" s="3" t="s">
        <v>21226</v>
      </c>
      <c r="R3357" s="5" t="s">
        <v>25057</v>
      </c>
      <c r="S3357" s="3" t="s">
        <v>2725</v>
      </c>
      <c r="T3357" s="3" t="s">
        <v>146</v>
      </c>
      <c r="V3357" s="3">
        <v>80</v>
      </c>
      <c r="W3357" s="15"/>
      <c r="X3357" s="3">
        <v>127</v>
      </c>
      <c r="Y3357" s="3">
        <v>3355</v>
      </c>
      <c r="Z3357" s="3" t="s">
        <v>221</v>
      </c>
      <c r="AA3357" s="3">
        <v>48</v>
      </c>
      <c r="AB3357" s="3">
        <v>37</v>
      </c>
      <c r="AC3357" s="3">
        <v>4972000</v>
      </c>
      <c r="AD3357" s="3">
        <v>2486000</v>
      </c>
      <c r="AE3357" s="3" t="s">
        <v>2725</v>
      </c>
      <c r="AF3357" s="3">
        <v>2</v>
      </c>
      <c r="AG3357" s="3">
        <v>30</v>
      </c>
    </row>
    <row r="3358" spans="1:33" ht="15.75" customHeight="1" x14ac:dyDescent="0.15">
      <c r="A3358" s="3">
        <v>18464</v>
      </c>
      <c r="B3358" s="3">
        <v>3356</v>
      </c>
      <c r="C3358" s="3">
        <v>83</v>
      </c>
      <c r="D3358" s="3" t="s">
        <v>15492</v>
      </c>
      <c r="E3358" s="3" t="s">
        <v>25058</v>
      </c>
      <c r="F3358" s="3" t="s">
        <v>657</v>
      </c>
      <c r="G3358" s="3" t="s">
        <v>246</v>
      </c>
      <c r="H3358" s="3" t="s">
        <v>646</v>
      </c>
      <c r="I3358" s="3" t="s">
        <v>719</v>
      </c>
      <c r="J3358" s="3">
        <v>99.961500000000001</v>
      </c>
      <c r="K3358" s="3">
        <v>22121112</v>
      </c>
      <c r="L3358" s="3" t="s">
        <v>526</v>
      </c>
      <c r="M3358" s="3">
        <v>4</v>
      </c>
      <c r="N3358" s="3" t="s">
        <v>15492</v>
      </c>
      <c r="O3358" s="3" t="s">
        <v>25058</v>
      </c>
      <c r="P3358" s="3" t="s">
        <v>104</v>
      </c>
      <c r="Q3358" s="3" t="s">
        <v>21228</v>
      </c>
      <c r="R3358" s="5" t="s">
        <v>25059</v>
      </c>
      <c r="S3358" s="3" t="s">
        <v>646</v>
      </c>
      <c r="T3358" s="3" t="s">
        <v>246</v>
      </c>
      <c r="V3358" s="3">
        <v>127</v>
      </c>
      <c r="W3358" s="3">
        <v>0</v>
      </c>
      <c r="X3358" s="3">
        <v>55</v>
      </c>
      <c r="Y3358" s="3">
        <v>3356</v>
      </c>
      <c r="Z3358" s="3" t="s">
        <v>526</v>
      </c>
      <c r="AA3358" s="3">
        <v>83</v>
      </c>
      <c r="AB3358" s="3">
        <v>48</v>
      </c>
      <c r="AC3358" s="3">
        <v>22121112</v>
      </c>
      <c r="AD3358" s="3">
        <v>11062688</v>
      </c>
      <c r="AE3358" s="15"/>
      <c r="AF3358" s="3">
        <v>19</v>
      </c>
      <c r="AG3358" s="3">
        <v>404</v>
      </c>
    </row>
    <row r="3359" spans="1:33" ht="15.75" customHeight="1" x14ac:dyDescent="0.15">
      <c r="A3359" s="3">
        <v>24392</v>
      </c>
      <c r="B3359" s="3">
        <v>3357</v>
      </c>
      <c r="C3359" s="3">
        <v>1059</v>
      </c>
      <c r="D3359" s="3" t="s">
        <v>11755</v>
      </c>
      <c r="E3359" s="3" t="s">
        <v>25060</v>
      </c>
      <c r="F3359" s="3" t="s">
        <v>36</v>
      </c>
      <c r="G3359" s="3" t="s">
        <v>37</v>
      </c>
      <c r="H3359" s="3" t="s">
        <v>2190</v>
      </c>
      <c r="I3359" s="3" t="s">
        <v>39</v>
      </c>
      <c r="J3359" s="3">
        <v>99.827799999999996</v>
      </c>
      <c r="K3359" s="3">
        <v>29854306</v>
      </c>
      <c r="L3359" s="3" t="s">
        <v>364</v>
      </c>
      <c r="M3359" s="3">
        <v>1</v>
      </c>
      <c r="N3359" s="3" t="s">
        <v>11755</v>
      </c>
      <c r="O3359" s="3" t="s">
        <v>25060</v>
      </c>
      <c r="P3359" s="3" t="s">
        <v>787</v>
      </c>
      <c r="Q3359" s="3" t="s">
        <v>11758</v>
      </c>
      <c r="R3359" s="5" t="s">
        <v>25061</v>
      </c>
      <c r="S3359" s="3" t="s">
        <v>2190</v>
      </c>
      <c r="T3359" s="3" t="s">
        <v>37</v>
      </c>
      <c r="V3359" s="3">
        <v>127</v>
      </c>
      <c r="W3359" s="3">
        <v>127</v>
      </c>
      <c r="X3359" s="3">
        <v>127</v>
      </c>
      <c r="Y3359" s="3">
        <v>3357</v>
      </c>
      <c r="Z3359" s="3" t="s">
        <v>364</v>
      </c>
      <c r="AA3359" s="3">
        <v>1059</v>
      </c>
      <c r="AB3359" s="3">
        <v>637</v>
      </c>
      <c r="AC3359" s="3">
        <v>29854306</v>
      </c>
      <c r="AD3359" s="3">
        <v>14940018</v>
      </c>
      <c r="AE3359" s="3" t="s">
        <v>39</v>
      </c>
      <c r="AF3359" s="3">
        <v>20</v>
      </c>
      <c r="AG3359" s="3">
        <v>2</v>
      </c>
    </row>
    <row r="3360" spans="1:33" ht="15.75" customHeight="1" x14ac:dyDescent="0.15">
      <c r="A3360" s="3">
        <v>18288</v>
      </c>
      <c r="B3360" s="3">
        <v>3358</v>
      </c>
      <c r="C3360" s="3">
        <v>148</v>
      </c>
      <c r="D3360" s="3" t="s">
        <v>15497</v>
      </c>
      <c r="E3360" s="3" t="s">
        <v>25062</v>
      </c>
      <c r="F3360" s="3" t="s">
        <v>1105</v>
      </c>
      <c r="G3360" s="3" t="s">
        <v>486</v>
      </c>
      <c r="H3360" s="3" t="s">
        <v>1502</v>
      </c>
      <c r="I3360" s="3" t="s">
        <v>488</v>
      </c>
      <c r="J3360" s="3">
        <v>99.813699999999997</v>
      </c>
      <c r="K3360" s="3">
        <v>5723227</v>
      </c>
      <c r="L3360" s="3" t="s">
        <v>162</v>
      </c>
      <c r="M3360" s="3">
        <v>3</v>
      </c>
      <c r="N3360" s="3" t="s">
        <v>15497</v>
      </c>
      <c r="O3360" s="3" t="s">
        <v>25062</v>
      </c>
      <c r="P3360" s="3" t="s">
        <v>690</v>
      </c>
      <c r="Q3360" s="3" t="s">
        <v>21231</v>
      </c>
      <c r="R3360" s="5" t="s">
        <v>25063</v>
      </c>
      <c r="S3360" s="3" t="s">
        <v>1502</v>
      </c>
      <c r="T3360" s="3" t="s">
        <v>486</v>
      </c>
      <c r="V3360" s="3">
        <v>77</v>
      </c>
      <c r="W3360" s="3">
        <v>54</v>
      </c>
      <c r="X3360" s="3">
        <v>127</v>
      </c>
      <c r="Y3360" s="3">
        <v>3358</v>
      </c>
      <c r="Z3360" s="3" t="s">
        <v>162</v>
      </c>
      <c r="AA3360" s="3">
        <v>148</v>
      </c>
      <c r="AB3360" s="3">
        <v>60</v>
      </c>
      <c r="AC3360" s="3">
        <v>5723227</v>
      </c>
      <c r="AD3360" s="3">
        <v>2864282</v>
      </c>
      <c r="AE3360" s="3" t="s">
        <v>488</v>
      </c>
      <c r="AF3360" s="3">
        <v>8</v>
      </c>
      <c r="AG3360" s="3">
        <v>50</v>
      </c>
    </row>
    <row r="3361" spans="1:33" ht="15.75" customHeight="1" x14ac:dyDescent="0.15">
      <c r="A3361" s="3">
        <v>1344</v>
      </c>
      <c r="B3361" s="3">
        <v>3359</v>
      </c>
      <c r="C3361" s="3">
        <v>229</v>
      </c>
      <c r="D3361" s="3" t="s">
        <v>15500</v>
      </c>
      <c r="E3361" s="3" t="s">
        <v>25064</v>
      </c>
      <c r="F3361" s="3" t="s">
        <v>1009</v>
      </c>
      <c r="G3361" s="3" t="s">
        <v>403</v>
      </c>
      <c r="H3361" s="3" t="s">
        <v>15047</v>
      </c>
      <c r="I3361" s="3" t="s">
        <v>203</v>
      </c>
      <c r="J3361" s="3">
        <v>99.747200000000007</v>
      </c>
      <c r="K3361" s="3">
        <v>26953332</v>
      </c>
      <c r="L3361" s="3" t="s">
        <v>215</v>
      </c>
      <c r="M3361" s="3">
        <v>6</v>
      </c>
      <c r="N3361" s="3" t="s">
        <v>15500</v>
      </c>
      <c r="O3361" s="3" t="s">
        <v>25064</v>
      </c>
      <c r="P3361" s="3" t="s">
        <v>1029</v>
      </c>
      <c r="Q3361" s="3" t="s">
        <v>21233</v>
      </c>
      <c r="R3361" s="5" t="s">
        <v>25065</v>
      </c>
      <c r="S3361" s="3" t="s">
        <v>15047</v>
      </c>
      <c r="T3361" s="3" t="s">
        <v>403</v>
      </c>
      <c r="V3361" s="3">
        <v>108</v>
      </c>
      <c r="W3361" s="3">
        <v>127</v>
      </c>
      <c r="X3361" s="3">
        <v>127</v>
      </c>
      <c r="Y3361" s="3">
        <v>3359</v>
      </c>
      <c r="Z3361" s="3" t="s">
        <v>215</v>
      </c>
      <c r="AA3361" s="3">
        <v>229</v>
      </c>
      <c r="AB3361" s="3">
        <v>74</v>
      </c>
      <c r="AC3361" s="3">
        <v>26953332</v>
      </c>
      <c r="AD3361" s="3">
        <v>13493723</v>
      </c>
      <c r="AE3361" s="3" t="s">
        <v>203</v>
      </c>
      <c r="AF3361" s="3">
        <v>7</v>
      </c>
      <c r="AG3361" s="3">
        <v>9</v>
      </c>
    </row>
    <row r="3362" spans="1:33" ht="15.75" customHeight="1" x14ac:dyDescent="0.15">
      <c r="A3362" s="3">
        <v>1832</v>
      </c>
      <c r="B3362" s="3">
        <v>3360</v>
      </c>
      <c r="C3362" s="3">
        <v>400</v>
      </c>
      <c r="D3362" s="3" t="s">
        <v>15502</v>
      </c>
      <c r="E3362" s="3" t="s">
        <v>25066</v>
      </c>
      <c r="F3362" s="3" t="s">
        <v>855</v>
      </c>
      <c r="G3362" s="3" t="s">
        <v>292</v>
      </c>
      <c r="H3362" s="3" t="s">
        <v>7091</v>
      </c>
      <c r="I3362" s="3" t="s">
        <v>1032</v>
      </c>
      <c r="J3362" s="3">
        <v>99.739900000000006</v>
      </c>
      <c r="K3362" s="3">
        <v>60663000</v>
      </c>
      <c r="L3362" s="3" t="s">
        <v>66</v>
      </c>
      <c r="M3362" s="3">
        <v>6</v>
      </c>
      <c r="N3362" s="3" t="s">
        <v>15502</v>
      </c>
      <c r="O3362" s="3" t="s">
        <v>25066</v>
      </c>
      <c r="P3362" s="3" t="s">
        <v>1107</v>
      </c>
      <c r="Q3362" s="3" t="s">
        <v>21235</v>
      </c>
      <c r="R3362" s="5" t="s">
        <v>25067</v>
      </c>
      <c r="S3362" s="3" t="s">
        <v>7091</v>
      </c>
      <c r="T3362" s="3" t="s">
        <v>292</v>
      </c>
      <c r="V3362" s="3">
        <v>119</v>
      </c>
      <c r="W3362" s="3">
        <v>87</v>
      </c>
      <c r="X3362" s="3">
        <v>127</v>
      </c>
      <c r="Y3362" s="3">
        <v>3360</v>
      </c>
      <c r="Z3362" s="3" t="s">
        <v>66</v>
      </c>
      <c r="AA3362" s="3">
        <v>400</v>
      </c>
      <c r="AB3362" s="3">
        <v>185</v>
      </c>
      <c r="AC3362" s="3">
        <v>60663000</v>
      </c>
      <c r="AD3362" s="3">
        <v>30371000</v>
      </c>
      <c r="AE3362" s="3" t="s">
        <v>1032</v>
      </c>
      <c r="AF3362" s="3">
        <v>9</v>
      </c>
      <c r="AG3362" s="3">
        <v>49</v>
      </c>
    </row>
    <row r="3363" spans="1:33" ht="15.75" customHeight="1" x14ac:dyDescent="0.15">
      <c r="A3363" s="3">
        <v>1674</v>
      </c>
      <c r="B3363" s="3">
        <v>3361</v>
      </c>
      <c r="C3363" s="3">
        <v>48</v>
      </c>
      <c r="D3363" s="3" t="s">
        <v>12289</v>
      </c>
      <c r="E3363" s="3" t="s">
        <v>25068</v>
      </c>
      <c r="F3363" s="3" t="s">
        <v>36</v>
      </c>
      <c r="G3363" s="3" t="s">
        <v>37</v>
      </c>
      <c r="H3363" s="3" t="s">
        <v>9489</v>
      </c>
      <c r="I3363" s="3" t="s">
        <v>39</v>
      </c>
      <c r="J3363" s="3">
        <v>99.731399999999994</v>
      </c>
      <c r="K3363" s="3">
        <v>11755500</v>
      </c>
      <c r="L3363" s="3" t="s">
        <v>75</v>
      </c>
      <c r="M3363" s="3">
        <v>6</v>
      </c>
      <c r="N3363" s="3" t="s">
        <v>12289</v>
      </c>
      <c r="O3363" s="3" t="s">
        <v>25068</v>
      </c>
      <c r="P3363" s="3" t="s">
        <v>104</v>
      </c>
      <c r="Q3363" s="3" t="s">
        <v>12295</v>
      </c>
      <c r="R3363" s="5" t="s">
        <v>25069</v>
      </c>
      <c r="S3363" s="3" t="s">
        <v>9489</v>
      </c>
      <c r="T3363" s="3" t="s">
        <v>37</v>
      </c>
      <c r="V3363" s="3">
        <v>127</v>
      </c>
      <c r="W3363" s="3">
        <v>127</v>
      </c>
      <c r="X3363" s="3">
        <v>80</v>
      </c>
      <c r="Y3363" s="3">
        <v>3361</v>
      </c>
      <c r="Z3363" s="3" t="s">
        <v>75</v>
      </c>
      <c r="AA3363" s="3">
        <v>48</v>
      </c>
      <c r="AB3363" s="3">
        <v>24</v>
      </c>
      <c r="AC3363" s="3">
        <v>11755500</v>
      </c>
      <c r="AD3363" s="3">
        <v>5885655</v>
      </c>
      <c r="AE3363" s="3" t="s">
        <v>39</v>
      </c>
      <c r="AF3363" s="3">
        <v>14</v>
      </c>
      <c r="AG3363" s="3">
        <v>2</v>
      </c>
    </row>
    <row r="3364" spans="1:33" ht="15.75" customHeight="1" x14ac:dyDescent="0.15">
      <c r="A3364" s="3">
        <v>22730</v>
      </c>
      <c r="B3364" s="3">
        <v>3362</v>
      </c>
      <c r="C3364" s="3">
        <v>81</v>
      </c>
      <c r="D3364" s="3" t="s">
        <v>15507</v>
      </c>
      <c r="E3364" s="3" t="s">
        <v>25070</v>
      </c>
      <c r="F3364" s="3" t="s">
        <v>6874</v>
      </c>
      <c r="G3364" s="3" t="s">
        <v>621</v>
      </c>
      <c r="H3364" s="3" t="s">
        <v>4662</v>
      </c>
      <c r="I3364" s="3" t="s">
        <v>4662</v>
      </c>
      <c r="J3364" s="3">
        <v>99.729799999999997</v>
      </c>
      <c r="K3364" s="3">
        <v>9000445</v>
      </c>
      <c r="L3364" s="3" t="s">
        <v>59</v>
      </c>
      <c r="M3364" s="3">
        <v>2</v>
      </c>
      <c r="N3364" s="3" t="s">
        <v>15507</v>
      </c>
      <c r="O3364" s="3" t="s">
        <v>25070</v>
      </c>
      <c r="P3364" s="3" t="s">
        <v>21240</v>
      </c>
      <c r="Q3364" s="3" t="s">
        <v>21239</v>
      </c>
      <c r="R3364" s="5" t="s">
        <v>25071</v>
      </c>
      <c r="S3364" s="3" t="s">
        <v>4662</v>
      </c>
      <c r="T3364" s="3" t="s">
        <v>621</v>
      </c>
      <c r="V3364" s="3">
        <v>53</v>
      </c>
      <c r="W3364" s="3">
        <v>34</v>
      </c>
      <c r="X3364" s="3">
        <v>127</v>
      </c>
      <c r="Y3364" s="3">
        <v>3362</v>
      </c>
      <c r="Z3364" s="3" t="s">
        <v>59</v>
      </c>
      <c r="AA3364" s="3">
        <v>81</v>
      </c>
      <c r="AB3364" s="3">
        <v>58</v>
      </c>
      <c r="AC3364" s="3">
        <v>9000445</v>
      </c>
      <c r="AD3364" s="3">
        <v>4506311</v>
      </c>
      <c r="AE3364" s="3" t="s">
        <v>4662</v>
      </c>
      <c r="AF3364" s="3">
        <v>17</v>
      </c>
      <c r="AG3364" s="3">
        <v>82</v>
      </c>
    </row>
    <row r="3365" spans="1:33" ht="15.75" customHeight="1" x14ac:dyDescent="0.15">
      <c r="A3365" s="3">
        <v>26116</v>
      </c>
      <c r="B3365" s="3">
        <v>3363</v>
      </c>
      <c r="C3365" s="3">
        <v>106</v>
      </c>
      <c r="D3365" s="3" t="s">
        <v>15510</v>
      </c>
      <c r="E3365" s="3" t="s">
        <v>25072</v>
      </c>
      <c r="F3365" s="3" t="s">
        <v>3068</v>
      </c>
      <c r="G3365" s="3" t="s">
        <v>606</v>
      </c>
      <c r="H3365" s="3" t="s">
        <v>1343</v>
      </c>
      <c r="I3365" s="3" t="s">
        <v>1343</v>
      </c>
      <c r="J3365" s="3">
        <v>99.685699999999997</v>
      </c>
      <c r="K3365" s="3">
        <v>76250829</v>
      </c>
      <c r="L3365" s="3" t="s">
        <v>162</v>
      </c>
      <c r="M3365" s="3">
        <v>0</v>
      </c>
      <c r="N3365" s="3" t="s">
        <v>15510</v>
      </c>
      <c r="O3365" s="3" t="s">
        <v>25072</v>
      </c>
      <c r="P3365" s="8">
        <v>30317</v>
      </c>
      <c r="Q3365" s="3" t="s">
        <v>21242</v>
      </c>
      <c r="R3365" s="5" t="s">
        <v>25073</v>
      </c>
      <c r="S3365" s="3" t="s">
        <v>1343</v>
      </c>
      <c r="T3365" s="3" t="s">
        <v>606</v>
      </c>
      <c r="V3365" s="3">
        <v>68</v>
      </c>
      <c r="W3365" s="3">
        <v>38</v>
      </c>
      <c r="X3365" s="3">
        <v>127</v>
      </c>
      <c r="Y3365" s="3">
        <v>3363</v>
      </c>
      <c r="Z3365" s="3" t="s">
        <v>162</v>
      </c>
      <c r="AA3365" s="3">
        <v>106</v>
      </c>
      <c r="AB3365" s="3">
        <v>100</v>
      </c>
      <c r="AC3365" s="3">
        <v>76250829</v>
      </c>
      <c r="AD3365" s="3">
        <v>38185427</v>
      </c>
      <c r="AE3365" s="3" t="s">
        <v>1343</v>
      </c>
      <c r="AF3365" s="3">
        <v>8</v>
      </c>
      <c r="AG3365" s="3">
        <v>12</v>
      </c>
    </row>
    <row r="3366" spans="1:33" ht="15.75" customHeight="1" x14ac:dyDescent="0.15">
      <c r="A3366" s="3">
        <v>17491</v>
      </c>
      <c r="B3366" s="3">
        <v>3364</v>
      </c>
      <c r="C3366" s="3">
        <v>241</v>
      </c>
      <c r="D3366" s="3" t="s">
        <v>15513</v>
      </c>
      <c r="E3366" s="3" t="s">
        <v>25074</v>
      </c>
      <c r="F3366" s="3" t="s">
        <v>657</v>
      </c>
      <c r="G3366" s="3" t="s">
        <v>246</v>
      </c>
      <c r="H3366" s="3" t="s">
        <v>240</v>
      </c>
      <c r="I3366" s="3" t="s">
        <v>240</v>
      </c>
      <c r="J3366" s="3">
        <v>99.691800000000001</v>
      </c>
      <c r="K3366" s="3">
        <v>6949945</v>
      </c>
      <c r="L3366" s="3" t="s">
        <v>221</v>
      </c>
      <c r="M3366" s="3">
        <v>2</v>
      </c>
      <c r="N3366" s="3" t="s">
        <v>15513</v>
      </c>
      <c r="O3366" s="3" t="s">
        <v>25074</v>
      </c>
      <c r="P3366" s="3" t="s">
        <v>1000</v>
      </c>
      <c r="Q3366" s="3" t="s">
        <v>21244</v>
      </c>
      <c r="R3366" s="5" t="s">
        <v>25075</v>
      </c>
      <c r="S3366" s="3" t="s">
        <v>240</v>
      </c>
      <c r="T3366" s="3" t="s">
        <v>246</v>
      </c>
      <c r="V3366" s="3">
        <v>127</v>
      </c>
      <c r="W3366" s="3">
        <v>73</v>
      </c>
      <c r="X3366" s="3">
        <v>127</v>
      </c>
      <c r="Y3366" s="3">
        <v>3364</v>
      </c>
      <c r="Z3366" s="3" t="s">
        <v>221</v>
      </c>
      <c r="AA3366" s="3">
        <v>241</v>
      </c>
      <c r="AB3366" s="3">
        <v>148</v>
      </c>
      <c r="AC3366" s="3">
        <v>6949945</v>
      </c>
      <c r="AD3366" s="3">
        <v>3480336</v>
      </c>
      <c r="AE3366" s="3" t="s">
        <v>240</v>
      </c>
      <c r="AF3366" s="3">
        <v>2</v>
      </c>
      <c r="AG3366" s="3">
        <v>18</v>
      </c>
    </row>
    <row r="3367" spans="1:33" ht="15.75" customHeight="1" x14ac:dyDescent="0.15">
      <c r="A3367" s="3">
        <v>23854</v>
      </c>
      <c r="B3367" s="3">
        <v>3365</v>
      </c>
      <c r="C3367" s="3">
        <v>8</v>
      </c>
      <c r="D3367" s="3" t="s">
        <v>8841</v>
      </c>
      <c r="E3367" s="3" t="s">
        <v>25076</v>
      </c>
      <c r="F3367" s="3" t="s">
        <v>36</v>
      </c>
      <c r="G3367" s="3" t="s">
        <v>37</v>
      </c>
      <c r="H3367" s="3" t="s">
        <v>8819</v>
      </c>
      <c r="I3367" s="3" t="s">
        <v>8820</v>
      </c>
      <c r="J3367" s="3">
        <v>99.692099999999996</v>
      </c>
      <c r="K3367" s="3">
        <v>2594000</v>
      </c>
      <c r="L3367" s="3" t="s">
        <v>71</v>
      </c>
      <c r="M3367" s="3">
        <v>1</v>
      </c>
      <c r="N3367" s="3" t="s">
        <v>8841</v>
      </c>
      <c r="O3367" s="3" t="s">
        <v>25076</v>
      </c>
      <c r="P3367" s="3" t="s">
        <v>835</v>
      </c>
      <c r="Q3367" s="3" t="s">
        <v>8843</v>
      </c>
      <c r="R3367" s="5" t="s">
        <v>25077</v>
      </c>
      <c r="S3367" s="3" t="s">
        <v>8819</v>
      </c>
      <c r="T3367" s="3" t="s">
        <v>37</v>
      </c>
      <c r="V3367" s="3">
        <v>127</v>
      </c>
      <c r="W3367" s="3">
        <v>0</v>
      </c>
      <c r="X3367" s="3">
        <v>127</v>
      </c>
      <c r="Y3367" s="3">
        <v>3365</v>
      </c>
      <c r="Z3367" s="3" t="s">
        <v>71</v>
      </c>
      <c r="AA3367" s="3">
        <v>8</v>
      </c>
      <c r="AB3367" s="3">
        <v>1</v>
      </c>
      <c r="AC3367" s="3">
        <v>2594000</v>
      </c>
      <c r="AD3367" s="3">
        <v>1299000</v>
      </c>
      <c r="AE3367" s="15"/>
      <c r="AF3367" s="3">
        <v>5</v>
      </c>
      <c r="AG3367" s="3">
        <v>143</v>
      </c>
    </row>
    <row r="3368" spans="1:33" ht="15.75" customHeight="1" x14ac:dyDescent="0.15">
      <c r="A3368" s="3">
        <v>7036</v>
      </c>
      <c r="B3368" s="3">
        <v>3366</v>
      </c>
      <c r="C3368" s="3">
        <v>110</v>
      </c>
      <c r="D3368" s="3" t="s">
        <v>15518</v>
      </c>
      <c r="E3368" s="3" t="s">
        <v>25078</v>
      </c>
      <c r="F3368" s="3" t="s">
        <v>5738</v>
      </c>
      <c r="G3368" s="3" t="s">
        <v>599</v>
      </c>
      <c r="H3368" s="3" t="s">
        <v>11411</v>
      </c>
      <c r="I3368" s="3" t="s">
        <v>3354</v>
      </c>
      <c r="J3368" s="3">
        <v>99.672300000000007</v>
      </c>
      <c r="K3368" s="3">
        <v>13406000</v>
      </c>
      <c r="L3368" s="3" t="s">
        <v>66</v>
      </c>
      <c r="M3368" s="3">
        <v>2</v>
      </c>
      <c r="N3368" s="3" t="s">
        <v>15518</v>
      </c>
      <c r="O3368" s="3" t="s">
        <v>25078</v>
      </c>
      <c r="P3368" s="3" t="s">
        <v>1029</v>
      </c>
      <c r="Q3368" s="3" t="s">
        <v>21247</v>
      </c>
      <c r="R3368" s="5" t="s">
        <v>25079</v>
      </c>
      <c r="S3368" s="3" t="s">
        <v>11411</v>
      </c>
      <c r="T3368" s="3" t="s">
        <v>599</v>
      </c>
      <c r="V3368" s="3">
        <v>65</v>
      </c>
      <c r="W3368" s="3">
        <v>60</v>
      </c>
      <c r="X3368" s="3">
        <v>127</v>
      </c>
      <c r="Y3368" s="3">
        <v>3366</v>
      </c>
      <c r="Z3368" s="3" t="s">
        <v>66</v>
      </c>
      <c r="AA3368" s="3">
        <v>110</v>
      </c>
      <c r="AB3368" s="3">
        <v>50</v>
      </c>
      <c r="AC3368" s="3">
        <v>13406000</v>
      </c>
      <c r="AD3368" s="3">
        <v>6714000</v>
      </c>
      <c r="AE3368" s="3" t="s">
        <v>3354</v>
      </c>
      <c r="AF3368" s="3">
        <v>9</v>
      </c>
      <c r="AG3368" s="3">
        <v>13</v>
      </c>
    </row>
    <row r="3369" spans="1:33" ht="15.75" customHeight="1" x14ac:dyDescent="0.15">
      <c r="A3369" s="3">
        <v>23948</v>
      </c>
      <c r="B3369" s="3">
        <v>3367</v>
      </c>
      <c r="C3369" s="3">
        <v>39</v>
      </c>
      <c r="D3369" s="3" t="s">
        <v>15520</v>
      </c>
      <c r="E3369" s="3" t="s">
        <v>25080</v>
      </c>
      <c r="F3369" s="3" t="s">
        <v>210</v>
      </c>
      <c r="G3369" s="3" t="s">
        <v>114</v>
      </c>
      <c r="H3369" s="3" t="s">
        <v>256</v>
      </c>
      <c r="I3369" s="3" t="s">
        <v>116</v>
      </c>
      <c r="J3369" s="3">
        <v>99.6584</v>
      </c>
      <c r="K3369" s="3">
        <v>12058864</v>
      </c>
      <c r="L3369" s="3" t="s">
        <v>59</v>
      </c>
      <c r="M3369" s="3">
        <v>1</v>
      </c>
      <c r="N3369" s="3" t="s">
        <v>15520</v>
      </c>
      <c r="O3369" s="3" t="s">
        <v>25080</v>
      </c>
      <c r="P3369" s="3" t="s">
        <v>381</v>
      </c>
      <c r="Q3369" s="3" t="s">
        <v>21249</v>
      </c>
      <c r="R3369" s="5" t="s">
        <v>25081</v>
      </c>
      <c r="S3369" s="3" t="s">
        <v>256</v>
      </c>
      <c r="T3369" s="3" t="s">
        <v>114</v>
      </c>
      <c r="V3369" s="3">
        <v>67</v>
      </c>
      <c r="W3369" s="3">
        <v>59</v>
      </c>
      <c r="X3369" s="3">
        <v>127</v>
      </c>
      <c r="Y3369" s="3">
        <v>3367</v>
      </c>
      <c r="Z3369" s="3" t="s">
        <v>59</v>
      </c>
      <c r="AA3369" s="3">
        <v>39</v>
      </c>
      <c r="AB3369" s="3">
        <v>11</v>
      </c>
      <c r="AC3369" s="3">
        <v>12058864</v>
      </c>
      <c r="AD3369" s="3">
        <v>6039748</v>
      </c>
      <c r="AE3369" s="3" t="s">
        <v>116</v>
      </c>
      <c r="AF3369" s="3">
        <v>17</v>
      </c>
      <c r="AG3369" s="3">
        <v>46</v>
      </c>
    </row>
    <row r="3370" spans="1:33" ht="15.75" customHeight="1" x14ac:dyDescent="0.15">
      <c r="A3370" s="3">
        <v>3095</v>
      </c>
      <c r="B3370" s="3">
        <v>3368</v>
      </c>
      <c r="C3370" s="3">
        <v>91</v>
      </c>
      <c r="D3370" s="3" t="s">
        <v>15524</v>
      </c>
      <c r="E3370" s="3" t="s">
        <v>25082</v>
      </c>
      <c r="F3370" s="3" t="s">
        <v>657</v>
      </c>
      <c r="G3370" s="3" t="s">
        <v>246</v>
      </c>
      <c r="H3370" s="3" t="s">
        <v>3818</v>
      </c>
      <c r="I3370" s="3" t="s">
        <v>3818</v>
      </c>
      <c r="J3370" s="3">
        <v>99.635800000000003</v>
      </c>
      <c r="K3370" s="3">
        <v>13864938</v>
      </c>
      <c r="L3370" s="3" t="s">
        <v>162</v>
      </c>
      <c r="M3370" s="3">
        <v>4</v>
      </c>
      <c r="N3370" s="3" t="s">
        <v>15524</v>
      </c>
      <c r="O3370" s="3" t="s">
        <v>25082</v>
      </c>
      <c r="P3370" s="3" t="s">
        <v>1029</v>
      </c>
      <c r="Q3370" s="3" t="s">
        <v>21251</v>
      </c>
      <c r="R3370" s="5" t="s">
        <v>25083</v>
      </c>
      <c r="S3370" s="3" t="s">
        <v>3818</v>
      </c>
      <c r="T3370" s="3" t="s">
        <v>246</v>
      </c>
      <c r="V3370" s="3">
        <v>127</v>
      </c>
      <c r="W3370" s="3">
        <v>65</v>
      </c>
      <c r="X3370" s="3">
        <v>127</v>
      </c>
      <c r="Y3370" s="3">
        <v>3368</v>
      </c>
      <c r="Z3370" s="3" t="s">
        <v>162</v>
      </c>
      <c r="AA3370" s="3">
        <v>91</v>
      </c>
      <c r="AB3370" s="3">
        <v>48</v>
      </c>
      <c r="AC3370" s="3">
        <v>13864938</v>
      </c>
      <c r="AD3370" s="3">
        <v>6945115</v>
      </c>
      <c r="AE3370" s="3" t="s">
        <v>3818</v>
      </c>
      <c r="AF3370" s="3">
        <v>8</v>
      </c>
      <c r="AG3370" s="3">
        <v>22</v>
      </c>
    </row>
    <row r="3371" spans="1:33" ht="15.75" customHeight="1" x14ac:dyDescent="0.15">
      <c r="A3371" s="3">
        <v>19520</v>
      </c>
      <c r="B3371" s="3">
        <v>3369</v>
      </c>
      <c r="C3371" s="3">
        <v>67</v>
      </c>
      <c r="D3371" s="3" t="s">
        <v>15527</v>
      </c>
      <c r="E3371" s="3" t="s">
        <v>25084</v>
      </c>
      <c r="F3371" s="3" t="s">
        <v>947</v>
      </c>
      <c r="G3371" s="3" t="s">
        <v>389</v>
      </c>
      <c r="H3371" s="80" t="s">
        <v>7190</v>
      </c>
      <c r="I3371" s="81"/>
      <c r="J3371" s="3">
        <v>99.635400000000004</v>
      </c>
      <c r="K3371" s="3">
        <v>12531086</v>
      </c>
      <c r="L3371" s="3" t="s">
        <v>50</v>
      </c>
      <c r="M3371" s="3">
        <v>3</v>
      </c>
      <c r="N3371" s="3" t="s">
        <v>15527</v>
      </c>
      <c r="O3371" s="3" t="s">
        <v>25084</v>
      </c>
      <c r="P3371" s="3" t="s">
        <v>104</v>
      </c>
      <c r="Q3371" s="3" t="s">
        <v>21254</v>
      </c>
      <c r="R3371" s="5" t="s">
        <v>25085</v>
      </c>
      <c r="S3371" s="3" t="s">
        <v>7190</v>
      </c>
      <c r="T3371" s="3" t="s">
        <v>389</v>
      </c>
      <c r="V3371" s="3">
        <v>40</v>
      </c>
      <c r="W3371" s="3">
        <v>0</v>
      </c>
      <c r="X3371" s="3">
        <v>99</v>
      </c>
      <c r="Y3371" s="3">
        <v>3369</v>
      </c>
      <c r="Z3371" s="3" t="s">
        <v>50</v>
      </c>
      <c r="AA3371" s="3">
        <v>67</v>
      </c>
      <c r="AB3371" s="3">
        <v>58</v>
      </c>
      <c r="AC3371" s="3">
        <v>12531086</v>
      </c>
      <c r="AD3371" s="3">
        <v>6276986</v>
      </c>
      <c r="AE3371" s="15"/>
      <c r="AF3371" s="3">
        <v>11</v>
      </c>
      <c r="AG3371" s="3">
        <v>373</v>
      </c>
    </row>
    <row r="3372" spans="1:33" ht="15.75" customHeight="1" x14ac:dyDescent="0.15">
      <c r="A3372" s="3">
        <v>26064</v>
      </c>
      <c r="B3372" s="3">
        <v>3370</v>
      </c>
      <c r="C3372" s="3">
        <v>37</v>
      </c>
      <c r="D3372" s="3" t="s">
        <v>15530</v>
      </c>
      <c r="E3372" s="3" t="s">
        <v>25086</v>
      </c>
      <c r="F3372" s="3" t="s">
        <v>931</v>
      </c>
      <c r="G3372" s="3" t="s">
        <v>378</v>
      </c>
      <c r="H3372" s="3" t="s">
        <v>10448</v>
      </c>
      <c r="I3372" s="3" t="s">
        <v>21257</v>
      </c>
      <c r="J3372" s="3">
        <v>99.560100000000006</v>
      </c>
      <c r="K3372" s="3">
        <v>2533132</v>
      </c>
      <c r="L3372" s="3" t="s">
        <v>71</v>
      </c>
      <c r="M3372" s="3">
        <v>0</v>
      </c>
      <c r="N3372" s="3" t="s">
        <v>15530</v>
      </c>
      <c r="O3372" s="3" t="s">
        <v>25086</v>
      </c>
      <c r="P3372" s="8">
        <v>37987</v>
      </c>
      <c r="Q3372" s="3" t="s">
        <v>21256</v>
      </c>
      <c r="R3372" s="5" t="s">
        <v>25087</v>
      </c>
      <c r="S3372" s="3" t="s">
        <v>10448</v>
      </c>
      <c r="T3372" s="3" t="s">
        <v>378</v>
      </c>
      <c r="V3372" s="3">
        <v>47</v>
      </c>
      <c r="W3372" s="3">
        <v>0</v>
      </c>
      <c r="X3372" s="3">
        <v>127</v>
      </c>
      <c r="Y3372" s="3">
        <v>3370</v>
      </c>
      <c r="Z3372" s="3" t="s">
        <v>71</v>
      </c>
      <c r="AA3372" s="3">
        <v>37</v>
      </c>
      <c r="AB3372" s="3">
        <v>14</v>
      </c>
      <c r="AC3372" s="3">
        <v>2533132</v>
      </c>
      <c r="AD3372" s="3">
        <v>1269358</v>
      </c>
      <c r="AE3372" s="15"/>
      <c r="AF3372" s="3">
        <v>5</v>
      </c>
      <c r="AG3372" s="3">
        <v>115</v>
      </c>
    </row>
    <row r="3373" spans="1:33" ht="15.75" customHeight="1" x14ac:dyDescent="0.15">
      <c r="A3373" s="3">
        <v>1114</v>
      </c>
      <c r="B3373" s="3">
        <v>3371</v>
      </c>
      <c r="C3373" s="3">
        <v>74</v>
      </c>
      <c r="D3373" s="3" t="s">
        <v>15532</v>
      </c>
      <c r="E3373" s="3" t="s">
        <v>25088</v>
      </c>
      <c r="F3373" s="3" t="s">
        <v>269</v>
      </c>
      <c r="G3373" s="3" t="s">
        <v>133</v>
      </c>
      <c r="H3373" s="3" t="s">
        <v>189</v>
      </c>
      <c r="I3373" s="3" t="s">
        <v>190</v>
      </c>
      <c r="J3373" s="3">
        <v>99.533199999999994</v>
      </c>
      <c r="K3373" s="3">
        <v>6996263</v>
      </c>
      <c r="L3373" s="3" t="s">
        <v>162</v>
      </c>
      <c r="M3373" s="3">
        <v>5</v>
      </c>
      <c r="N3373" s="3" t="s">
        <v>15532</v>
      </c>
      <c r="O3373" s="3" t="s">
        <v>25088</v>
      </c>
      <c r="P3373" s="3" t="s">
        <v>690</v>
      </c>
      <c r="Q3373" s="3" t="s">
        <v>21259</v>
      </c>
      <c r="R3373" s="5" t="s">
        <v>25089</v>
      </c>
      <c r="S3373" s="3" t="s">
        <v>189</v>
      </c>
      <c r="T3373" s="3" t="s">
        <v>133</v>
      </c>
      <c r="V3373" s="3">
        <v>101</v>
      </c>
      <c r="W3373" s="3">
        <v>0</v>
      </c>
      <c r="X3373" s="3">
        <v>127</v>
      </c>
      <c r="Y3373" s="3">
        <v>3371</v>
      </c>
      <c r="Z3373" s="3" t="s">
        <v>162</v>
      </c>
      <c r="AA3373" s="3">
        <v>74</v>
      </c>
      <c r="AB3373" s="3">
        <v>37</v>
      </c>
      <c r="AC3373" s="3">
        <v>6996263</v>
      </c>
      <c r="AD3373" s="3">
        <v>3506315</v>
      </c>
      <c r="AE3373" s="15"/>
      <c r="AF3373" s="3">
        <v>8</v>
      </c>
      <c r="AG3373" s="3">
        <v>36</v>
      </c>
    </row>
    <row r="3374" spans="1:33" ht="15.75" customHeight="1" x14ac:dyDescent="0.15">
      <c r="A3374" s="3">
        <v>24366</v>
      </c>
      <c r="B3374" s="3">
        <v>3372</v>
      </c>
      <c r="C3374" s="3">
        <v>11</v>
      </c>
      <c r="D3374" s="3" t="s">
        <v>15535</v>
      </c>
      <c r="E3374" s="3" t="s">
        <v>25090</v>
      </c>
      <c r="F3374" s="3" t="s">
        <v>6728</v>
      </c>
      <c r="G3374" s="3" t="s">
        <v>803</v>
      </c>
      <c r="H3374" s="3" t="s">
        <v>8308</v>
      </c>
      <c r="I3374" s="15"/>
      <c r="J3374" s="3">
        <v>99.489800000000002</v>
      </c>
      <c r="K3374" s="3">
        <v>2704718</v>
      </c>
      <c r="L3374" s="3" t="s">
        <v>40</v>
      </c>
      <c r="M3374" s="3">
        <v>1</v>
      </c>
      <c r="N3374" s="3" t="s">
        <v>15535</v>
      </c>
      <c r="O3374" s="3" t="s">
        <v>25090</v>
      </c>
      <c r="P3374" s="3" t="s">
        <v>41</v>
      </c>
      <c r="Q3374" s="3" t="s">
        <v>21261</v>
      </c>
      <c r="R3374" s="5" t="s">
        <v>25091</v>
      </c>
      <c r="S3374" s="3" t="s">
        <v>8308</v>
      </c>
      <c r="T3374" s="3" t="s">
        <v>803</v>
      </c>
      <c r="V3374" s="3">
        <v>17</v>
      </c>
      <c r="W3374" s="3">
        <v>0</v>
      </c>
      <c r="X3374" s="3">
        <v>127</v>
      </c>
      <c r="Y3374" s="3">
        <v>3372</v>
      </c>
      <c r="Z3374" s="3" t="s">
        <v>40</v>
      </c>
      <c r="AA3374" s="3">
        <v>11</v>
      </c>
      <c r="AB3374" s="3">
        <v>5</v>
      </c>
      <c r="AC3374" s="3">
        <v>2704718</v>
      </c>
      <c r="AD3374" s="3">
        <v>1355818</v>
      </c>
      <c r="AE3374" s="15"/>
      <c r="AF3374" s="3">
        <v>4</v>
      </c>
      <c r="AG3374" s="3">
        <v>373</v>
      </c>
    </row>
    <row r="3375" spans="1:33" ht="15.75" customHeight="1" x14ac:dyDescent="0.15">
      <c r="A3375" s="3">
        <v>17905</v>
      </c>
      <c r="B3375" s="3">
        <v>3373</v>
      </c>
      <c r="C3375" s="3">
        <v>67</v>
      </c>
      <c r="D3375" s="3" t="s">
        <v>15538</v>
      </c>
      <c r="E3375" s="3" t="s">
        <v>25092</v>
      </c>
      <c r="F3375" s="3" t="s">
        <v>297</v>
      </c>
      <c r="G3375" s="3" t="s">
        <v>146</v>
      </c>
      <c r="H3375" s="3" t="s">
        <v>2724</v>
      </c>
      <c r="I3375" s="3" t="s">
        <v>2725</v>
      </c>
      <c r="J3375" s="3">
        <v>99.320099999999996</v>
      </c>
      <c r="K3375" s="3">
        <v>6849519</v>
      </c>
      <c r="L3375" s="3" t="s">
        <v>66</v>
      </c>
      <c r="M3375" s="3">
        <v>4</v>
      </c>
      <c r="N3375" s="3" t="s">
        <v>15538</v>
      </c>
      <c r="O3375" s="3" t="s">
        <v>25092</v>
      </c>
      <c r="P3375" s="3" t="s">
        <v>987</v>
      </c>
      <c r="Q3375" s="3" t="s">
        <v>21264</v>
      </c>
      <c r="R3375" s="5" t="s">
        <v>25093</v>
      </c>
      <c r="S3375" s="3" t="s">
        <v>2724</v>
      </c>
      <c r="T3375" s="3" t="s">
        <v>146</v>
      </c>
      <c r="V3375" s="3">
        <v>81</v>
      </c>
      <c r="W3375" s="15"/>
      <c r="X3375" s="3">
        <v>127</v>
      </c>
      <c r="Y3375" s="3">
        <v>3373</v>
      </c>
      <c r="Z3375" s="3" t="s">
        <v>66</v>
      </c>
      <c r="AA3375" s="3">
        <v>67</v>
      </c>
      <c r="AB3375" s="3">
        <v>33</v>
      </c>
      <c r="AC3375" s="3">
        <v>6849519</v>
      </c>
      <c r="AD3375" s="3">
        <v>3436442</v>
      </c>
      <c r="AE3375" s="3" t="s">
        <v>2725</v>
      </c>
      <c r="AF3375" s="3">
        <v>9</v>
      </c>
      <c r="AG3375" s="3">
        <v>30</v>
      </c>
    </row>
    <row r="3376" spans="1:33" ht="15.75" customHeight="1" x14ac:dyDescent="0.15">
      <c r="A3376" s="3">
        <v>24389</v>
      </c>
      <c r="B3376" s="3">
        <v>3374</v>
      </c>
      <c r="C3376" s="3">
        <v>398</v>
      </c>
      <c r="D3376" s="3" t="s">
        <v>7068</v>
      </c>
      <c r="E3376" s="3" t="s">
        <v>25094</v>
      </c>
      <c r="F3376" s="3" t="s">
        <v>475</v>
      </c>
      <c r="G3376" s="3" t="s">
        <v>277</v>
      </c>
      <c r="H3376" s="3" t="s">
        <v>475</v>
      </c>
      <c r="I3376" s="3" t="s">
        <v>203</v>
      </c>
      <c r="J3376" s="3">
        <v>99.279600000000002</v>
      </c>
      <c r="K3376" s="3">
        <v>411333000</v>
      </c>
      <c r="L3376" s="3" t="s">
        <v>59</v>
      </c>
      <c r="M3376" s="3">
        <v>1</v>
      </c>
      <c r="N3376" s="3" t="s">
        <v>7068</v>
      </c>
      <c r="O3376" s="3" t="s">
        <v>25094</v>
      </c>
      <c r="P3376" s="3" t="s">
        <v>7073</v>
      </c>
      <c r="Q3376" s="3" t="s">
        <v>7070</v>
      </c>
      <c r="R3376" s="5" t="s">
        <v>25095</v>
      </c>
      <c r="S3376" s="3" t="s">
        <v>475</v>
      </c>
      <c r="T3376" s="3" t="s">
        <v>277</v>
      </c>
      <c r="V3376" s="3">
        <v>127</v>
      </c>
      <c r="W3376" s="3">
        <v>127</v>
      </c>
      <c r="X3376" s="3">
        <v>127</v>
      </c>
      <c r="Y3376" s="3">
        <v>3374</v>
      </c>
      <c r="Z3376" s="3" t="s">
        <v>59</v>
      </c>
      <c r="AA3376" s="3">
        <v>398</v>
      </c>
      <c r="AB3376" s="3">
        <v>260</v>
      </c>
      <c r="AC3376" s="3">
        <v>411333000</v>
      </c>
      <c r="AD3376" s="3">
        <v>206410000</v>
      </c>
      <c r="AE3376" s="3" t="s">
        <v>203</v>
      </c>
      <c r="AF3376" s="3">
        <v>17</v>
      </c>
      <c r="AG3376" s="3">
        <v>9</v>
      </c>
    </row>
    <row r="3377" spans="1:33" ht="15.75" customHeight="1" x14ac:dyDescent="0.15">
      <c r="A3377" s="3">
        <v>19905</v>
      </c>
      <c r="B3377" s="3">
        <v>3375</v>
      </c>
      <c r="C3377" s="3">
        <v>220</v>
      </c>
      <c r="D3377" s="3" t="s">
        <v>8718</v>
      </c>
      <c r="E3377" s="3" t="s">
        <v>25096</v>
      </c>
      <c r="F3377" s="3" t="s">
        <v>143</v>
      </c>
      <c r="G3377" s="3" t="s">
        <v>77</v>
      </c>
      <c r="H3377" s="3" t="s">
        <v>8721</v>
      </c>
      <c r="I3377" s="3" t="s">
        <v>5760</v>
      </c>
      <c r="J3377" s="3">
        <v>99.250200000000007</v>
      </c>
      <c r="K3377" s="3">
        <v>86094000</v>
      </c>
      <c r="L3377" s="3" t="s">
        <v>86</v>
      </c>
      <c r="M3377" s="3">
        <v>1</v>
      </c>
      <c r="N3377" s="3" t="s">
        <v>8718</v>
      </c>
      <c r="O3377" s="3" t="s">
        <v>25096</v>
      </c>
      <c r="P3377" s="3" t="s">
        <v>41</v>
      </c>
      <c r="Q3377" s="3" t="s">
        <v>8719</v>
      </c>
      <c r="R3377" s="5" t="s">
        <v>25097</v>
      </c>
      <c r="S3377" s="3" t="s">
        <v>8721</v>
      </c>
      <c r="T3377" s="3" t="s">
        <v>77</v>
      </c>
      <c r="V3377" s="3">
        <v>121</v>
      </c>
      <c r="W3377" s="3">
        <v>0</v>
      </c>
      <c r="X3377" s="3">
        <v>85</v>
      </c>
      <c r="Y3377" s="3">
        <v>3375</v>
      </c>
      <c r="Z3377" s="3" t="s">
        <v>86</v>
      </c>
      <c r="AA3377" s="3">
        <v>220</v>
      </c>
      <c r="AB3377" s="3">
        <v>0</v>
      </c>
      <c r="AC3377" s="3">
        <v>86094000</v>
      </c>
      <c r="AD3377" s="3">
        <v>43209000</v>
      </c>
      <c r="AE3377" s="15"/>
      <c r="AF3377" s="3">
        <v>16</v>
      </c>
      <c r="AG3377" s="3">
        <v>113</v>
      </c>
    </row>
    <row r="3378" spans="1:33" ht="15.75" customHeight="1" x14ac:dyDescent="0.15">
      <c r="A3378" s="3">
        <v>26337</v>
      </c>
      <c r="B3378" s="3">
        <v>3376</v>
      </c>
      <c r="C3378" s="3">
        <v>80</v>
      </c>
      <c r="D3378" s="3" t="s">
        <v>15547</v>
      </c>
      <c r="E3378" s="3" t="s">
        <v>25098</v>
      </c>
      <c r="F3378" s="3" t="s">
        <v>1438</v>
      </c>
      <c r="G3378" s="3" t="s">
        <v>495</v>
      </c>
      <c r="H3378" s="3" t="s">
        <v>11071</v>
      </c>
      <c r="I3378" s="3" t="s">
        <v>1709</v>
      </c>
      <c r="J3378" s="3">
        <v>99.240399999999994</v>
      </c>
      <c r="K3378" s="3">
        <v>33094853</v>
      </c>
      <c r="L3378" s="3" t="s">
        <v>538</v>
      </c>
      <c r="M3378" s="3">
        <v>0</v>
      </c>
      <c r="N3378" s="3" t="s">
        <v>15547</v>
      </c>
      <c r="O3378" s="3" t="s">
        <v>25098</v>
      </c>
      <c r="P3378" s="8">
        <v>37257</v>
      </c>
      <c r="Q3378" s="3" t="s">
        <v>21269</v>
      </c>
      <c r="R3378" s="5" t="s">
        <v>25099</v>
      </c>
      <c r="S3378" s="3" t="s">
        <v>11071</v>
      </c>
      <c r="T3378" s="3" t="s">
        <v>495</v>
      </c>
      <c r="V3378" s="3">
        <v>104</v>
      </c>
      <c r="W3378" s="3">
        <v>25</v>
      </c>
      <c r="X3378" s="3">
        <v>101</v>
      </c>
      <c r="Y3378" s="3">
        <v>3376</v>
      </c>
      <c r="Z3378" s="3" t="s">
        <v>538</v>
      </c>
      <c r="AA3378" s="3">
        <v>80</v>
      </c>
      <c r="AB3378" s="3">
        <v>15</v>
      </c>
      <c r="AC3378" s="3">
        <v>33094853</v>
      </c>
      <c r="AD3378" s="3">
        <v>16610514</v>
      </c>
      <c r="AE3378" s="3" t="s">
        <v>1709</v>
      </c>
      <c r="AF3378" s="3">
        <v>3</v>
      </c>
      <c r="AG3378" s="3">
        <v>19</v>
      </c>
    </row>
    <row r="3379" spans="1:33" ht="15.75" customHeight="1" x14ac:dyDescent="0.15">
      <c r="A3379" s="3">
        <v>19405</v>
      </c>
      <c r="B3379" s="3">
        <v>3377</v>
      </c>
      <c r="C3379" s="3">
        <v>64</v>
      </c>
      <c r="D3379" s="3" t="s">
        <v>15550</v>
      </c>
      <c r="E3379" s="3" t="s">
        <v>25100</v>
      </c>
      <c r="F3379" s="3" t="s">
        <v>1009</v>
      </c>
      <c r="G3379" s="3" t="s">
        <v>403</v>
      </c>
      <c r="H3379" s="3" t="s">
        <v>6210</v>
      </c>
      <c r="I3379" s="3" t="s">
        <v>203</v>
      </c>
      <c r="J3379" s="3">
        <v>99.202100000000002</v>
      </c>
      <c r="K3379" s="3">
        <v>6389662</v>
      </c>
      <c r="L3379" s="3" t="s">
        <v>162</v>
      </c>
      <c r="M3379" s="3">
        <v>3</v>
      </c>
      <c r="N3379" s="3" t="s">
        <v>15550</v>
      </c>
      <c r="O3379" s="3" t="s">
        <v>25100</v>
      </c>
      <c r="P3379" s="3" t="s">
        <v>787</v>
      </c>
      <c r="Q3379" s="3" t="s">
        <v>21271</v>
      </c>
      <c r="R3379" s="5" t="s">
        <v>25101</v>
      </c>
      <c r="S3379" s="3" t="s">
        <v>6210</v>
      </c>
      <c r="T3379" s="3" t="s">
        <v>403</v>
      </c>
      <c r="V3379" s="3">
        <v>109</v>
      </c>
      <c r="W3379" s="3">
        <v>127</v>
      </c>
      <c r="X3379" s="3">
        <v>127</v>
      </c>
      <c r="Y3379" s="3">
        <v>3377</v>
      </c>
      <c r="Z3379" s="3" t="s">
        <v>162</v>
      </c>
      <c r="AA3379" s="3">
        <v>64</v>
      </c>
      <c r="AB3379" s="3">
        <v>17</v>
      </c>
      <c r="AC3379" s="3">
        <v>6389662</v>
      </c>
      <c r="AD3379" s="3">
        <v>3207628</v>
      </c>
      <c r="AE3379" s="3" t="s">
        <v>203</v>
      </c>
      <c r="AF3379" s="3">
        <v>8</v>
      </c>
      <c r="AG3379" s="3">
        <v>9</v>
      </c>
    </row>
    <row r="3380" spans="1:33" ht="15.75" customHeight="1" x14ac:dyDescent="0.15">
      <c r="A3380" s="3">
        <v>20406</v>
      </c>
      <c r="B3380" s="3">
        <v>3378</v>
      </c>
      <c r="C3380" s="3">
        <v>29</v>
      </c>
      <c r="D3380" s="3" t="s">
        <v>15553</v>
      </c>
      <c r="E3380" s="3" t="s">
        <v>25102</v>
      </c>
      <c r="F3380" s="3" t="s">
        <v>1105</v>
      </c>
      <c r="G3380" s="3" t="s">
        <v>486</v>
      </c>
      <c r="H3380" s="3" t="s">
        <v>13548</v>
      </c>
      <c r="I3380" s="3" t="s">
        <v>11652</v>
      </c>
      <c r="J3380" s="3">
        <v>99.182599999999994</v>
      </c>
      <c r="K3380" s="3">
        <v>5838094</v>
      </c>
      <c r="L3380" s="3" t="s">
        <v>478</v>
      </c>
      <c r="M3380" s="3">
        <v>3</v>
      </c>
      <c r="N3380" s="3" t="s">
        <v>15553</v>
      </c>
      <c r="O3380" s="3" t="s">
        <v>25102</v>
      </c>
      <c r="P3380" s="3" t="s">
        <v>787</v>
      </c>
      <c r="Q3380" s="3" t="s">
        <v>21273</v>
      </c>
      <c r="R3380" s="5" t="s">
        <v>25103</v>
      </c>
      <c r="S3380" s="3" t="s">
        <v>13548</v>
      </c>
      <c r="T3380" s="3" t="s">
        <v>486</v>
      </c>
      <c r="V3380" s="3">
        <v>78</v>
      </c>
      <c r="W3380" s="3">
        <v>0</v>
      </c>
      <c r="X3380" s="3">
        <v>112</v>
      </c>
      <c r="Y3380" s="3">
        <v>3378</v>
      </c>
      <c r="Z3380" s="3" t="s">
        <v>478</v>
      </c>
      <c r="AA3380" s="3">
        <v>29</v>
      </c>
      <c r="AB3380" s="3">
        <v>13</v>
      </c>
      <c r="AC3380" s="3">
        <v>5838094</v>
      </c>
      <c r="AD3380" s="3">
        <v>2931026</v>
      </c>
      <c r="AE3380" s="15"/>
      <c r="AF3380" s="3">
        <v>15</v>
      </c>
      <c r="AG3380" s="3">
        <v>307</v>
      </c>
    </row>
    <row r="3381" spans="1:33" ht="15.75" customHeight="1" x14ac:dyDescent="0.15">
      <c r="A3381" s="3">
        <v>25278</v>
      </c>
      <c r="B3381" s="3">
        <v>3379</v>
      </c>
      <c r="C3381" s="3">
        <v>29</v>
      </c>
      <c r="D3381" s="3" t="s">
        <v>15555</v>
      </c>
      <c r="E3381" s="3" t="s">
        <v>25104</v>
      </c>
      <c r="F3381" s="3" t="s">
        <v>96</v>
      </c>
      <c r="G3381" s="3" t="s">
        <v>61</v>
      </c>
      <c r="H3381" s="3" t="s">
        <v>3241</v>
      </c>
      <c r="I3381" s="3" t="s">
        <v>63</v>
      </c>
      <c r="J3381" s="3">
        <v>99.144300000000001</v>
      </c>
      <c r="K3381" s="3">
        <v>2301312</v>
      </c>
      <c r="L3381" s="3" t="s">
        <v>364</v>
      </c>
      <c r="M3381" s="3">
        <v>0</v>
      </c>
      <c r="N3381" s="3" t="s">
        <v>15555</v>
      </c>
      <c r="O3381" s="3" t="s">
        <v>25104</v>
      </c>
      <c r="P3381" s="8">
        <v>38718</v>
      </c>
      <c r="Q3381" s="3" t="s">
        <v>21275</v>
      </c>
      <c r="R3381" s="5" t="s">
        <v>25105</v>
      </c>
      <c r="S3381" s="3" t="s">
        <v>3241</v>
      </c>
      <c r="T3381" s="3" t="s">
        <v>61</v>
      </c>
      <c r="V3381" s="3">
        <v>127</v>
      </c>
      <c r="W3381" s="3">
        <v>127</v>
      </c>
      <c r="X3381" s="3">
        <v>127</v>
      </c>
      <c r="Y3381" s="3">
        <v>3379</v>
      </c>
      <c r="Z3381" s="3" t="s">
        <v>364</v>
      </c>
      <c r="AA3381" s="3">
        <v>29</v>
      </c>
      <c r="AB3381" s="3">
        <v>16</v>
      </c>
      <c r="AC3381" s="3">
        <v>2301312</v>
      </c>
      <c r="AD3381" s="3">
        <v>1155600</v>
      </c>
      <c r="AE3381" s="3" t="s">
        <v>63</v>
      </c>
      <c r="AF3381" s="3">
        <v>20</v>
      </c>
      <c r="AG3381" s="3">
        <v>3</v>
      </c>
    </row>
    <row r="3382" spans="1:33" ht="15.75" customHeight="1" x14ac:dyDescent="0.15">
      <c r="A3382" s="3">
        <v>21758</v>
      </c>
      <c r="B3382" s="3">
        <v>3380</v>
      </c>
      <c r="C3382" s="3">
        <v>35</v>
      </c>
      <c r="D3382" s="3" t="s">
        <v>15559</v>
      </c>
      <c r="E3382" s="3" t="s">
        <v>25106</v>
      </c>
      <c r="F3382" s="3" t="s">
        <v>1193</v>
      </c>
      <c r="G3382" s="3" t="s">
        <v>564</v>
      </c>
      <c r="H3382" s="3" t="s">
        <v>15561</v>
      </c>
      <c r="I3382" s="3" t="s">
        <v>63</v>
      </c>
      <c r="J3382" s="3">
        <v>99.128600000000006</v>
      </c>
      <c r="K3382" s="3">
        <v>8436046</v>
      </c>
      <c r="L3382" s="3" t="s">
        <v>215</v>
      </c>
      <c r="M3382" s="3">
        <v>2</v>
      </c>
      <c r="N3382" s="3" t="s">
        <v>15559</v>
      </c>
      <c r="O3382" s="3" t="s">
        <v>25106</v>
      </c>
      <c r="P3382" s="3" t="s">
        <v>1063</v>
      </c>
      <c r="Q3382" s="3" t="s">
        <v>21277</v>
      </c>
      <c r="R3382" s="5" t="s">
        <v>25107</v>
      </c>
      <c r="S3382" s="3" t="s">
        <v>15561</v>
      </c>
      <c r="T3382" s="3" t="s">
        <v>564</v>
      </c>
      <c r="V3382" s="3">
        <v>91</v>
      </c>
      <c r="W3382" s="3">
        <v>127</v>
      </c>
      <c r="X3382" s="3">
        <v>127</v>
      </c>
      <c r="Y3382" s="3">
        <v>3380</v>
      </c>
      <c r="Z3382" s="3" t="s">
        <v>215</v>
      </c>
      <c r="AA3382" s="3">
        <v>35</v>
      </c>
      <c r="AB3382" s="3">
        <v>15</v>
      </c>
      <c r="AC3382" s="3">
        <v>8436046</v>
      </c>
      <c r="AD3382" s="3">
        <v>4236481</v>
      </c>
      <c r="AE3382" s="3" t="s">
        <v>63</v>
      </c>
      <c r="AF3382" s="3">
        <v>7</v>
      </c>
      <c r="AG3382" s="3">
        <v>3</v>
      </c>
    </row>
    <row r="3383" spans="1:33" ht="15.75" customHeight="1" x14ac:dyDescent="0.15">
      <c r="A3383" s="3">
        <v>4212</v>
      </c>
      <c r="B3383" s="3">
        <v>3381</v>
      </c>
      <c r="C3383" s="3">
        <v>137</v>
      </c>
      <c r="D3383" s="3" t="s">
        <v>15562</v>
      </c>
      <c r="E3383" s="3" t="s">
        <v>25108</v>
      </c>
      <c r="F3383" s="3" t="s">
        <v>269</v>
      </c>
      <c r="G3383" s="3" t="s">
        <v>133</v>
      </c>
      <c r="H3383" s="3" t="s">
        <v>11925</v>
      </c>
      <c r="I3383" s="3" t="s">
        <v>14102</v>
      </c>
      <c r="J3383" s="3">
        <v>99.106700000000004</v>
      </c>
      <c r="K3383" s="3">
        <v>27638000</v>
      </c>
      <c r="L3383" s="3" t="s">
        <v>478</v>
      </c>
      <c r="M3383" s="3">
        <v>6</v>
      </c>
      <c r="N3383" s="3" t="s">
        <v>15562</v>
      </c>
      <c r="O3383" s="3" t="s">
        <v>25108</v>
      </c>
      <c r="P3383" s="3" t="s">
        <v>6522</v>
      </c>
      <c r="Q3383" s="3" t="s">
        <v>21280</v>
      </c>
      <c r="R3383" s="5" t="s">
        <v>25109</v>
      </c>
      <c r="S3383" s="3" t="s">
        <v>11925</v>
      </c>
      <c r="T3383" s="3" t="s">
        <v>133</v>
      </c>
      <c r="V3383" s="3">
        <v>102</v>
      </c>
      <c r="W3383" s="3">
        <v>0</v>
      </c>
      <c r="X3383" s="3">
        <v>113</v>
      </c>
      <c r="Y3383" s="3">
        <v>3381</v>
      </c>
      <c r="Z3383" s="3" t="s">
        <v>478</v>
      </c>
      <c r="AA3383" s="3">
        <v>137</v>
      </c>
      <c r="AB3383" s="3">
        <v>82</v>
      </c>
      <c r="AC3383" s="3">
        <v>27638000</v>
      </c>
      <c r="AD3383" s="3">
        <v>13881000</v>
      </c>
      <c r="AE3383" s="15"/>
      <c r="AF3383" s="3">
        <v>15</v>
      </c>
      <c r="AG3383" s="3">
        <v>245</v>
      </c>
    </row>
    <row r="3384" spans="1:33" ht="15.75" customHeight="1" x14ac:dyDescent="0.15">
      <c r="A3384" s="3">
        <v>17776</v>
      </c>
      <c r="B3384" s="3">
        <v>3382</v>
      </c>
      <c r="C3384" s="3">
        <v>65</v>
      </c>
      <c r="D3384" s="3" t="s">
        <v>15565</v>
      </c>
      <c r="E3384" s="3" t="s">
        <v>25110</v>
      </c>
      <c r="F3384" s="3" t="s">
        <v>96</v>
      </c>
      <c r="G3384" s="3" t="s">
        <v>61</v>
      </c>
      <c r="H3384" s="3" t="s">
        <v>7907</v>
      </c>
      <c r="I3384" s="3" t="s">
        <v>63</v>
      </c>
      <c r="J3384" s="3">
        <v>99.003100000000003</v>
      </c>
      <c r="K3384" s="3">
        <v>10240051</v>
      </c>
      <c r="L3384" s="3" t="s">
        <v>600</v>
      </c>
      <c r="M3384" s="3">
        <v>4</v>
      </c>
      <c r="N3384" s="3" t="s">
        <v>15565</v>
      </c>
      <c r="O3384" s="3" t="s">
        <v>25110</v>
      </c>
      <c r="P3384" s="3" t="s">
        <v>987</v>
      </c>
      <c r="Q3384" s="3" t="s">
        <v>21282</v>
      </c>
      <c r="R3384" s="5" t="s">
        <v>25111</v>
      </c>
      <c r="S3384" s="3" t="s">
        <v>7907</v>
      </c>
      <c r="T3384" s="3" t="s">
        <v>61</v>
      </c>
      <c r="V3384" s="3">
        <v>127</v>
      </c>
      <c r="W3384" s="3">
        <v>127</v>
      </c>
      <c r="X3384" s="3">
        <v>50</v>
      </c>
      <c r="Y3384" s="3">
        <v>3382</v>
      </c>
      <c r="Z3384" s="3" t="s">
        <v>600</v>
      </c>
      <c r="AA3384" s="3">
        <v>65</v>
      </c>
      <c r="AB3384" s="3">
        <v>35</v>
      </c>
      <c r="AC3384" s="3">
        <v>10240051</v>
      </c>
      <c r="AD3384" s="3">
        <v>5145674</v>
      </c>
      <c r="AE3384" s="3" t="s">
        <v>63</v>
      </c>
      <c r="AF3384" s="3">
        <v>13</v>
      </c>
      <c r="AG3384" s="3">
        <v>3</v>
      </c>
    </row>
    <row r="3385" spans="1:33" ht="15.75" customHeight="1" x14ac:dyDescent="0.15">
      <c r="A3385" s="3">
        <v>777</v>
      </c>
      <c r="B3385" s="3">
        <v>3383</v>
      </c>
      <c r="C3385" s="3">
        <v>32</v>
      </c>
      <c r="D3385" s="3" t="s">
        <v>15567</v>
      </c>
      <c r="E3385" s="3" t="s">
        <v>25112</v>
      </c>
      <c r="F3385" s="3" t="s">
        <v>657</v>
      </c>
      <c r="G3385" s="3" t="s">
        <v>246</v>
      </c>
      <c r="H3385" s="3" t="s">
        <v>240</v>
      </c>
      <c r="I3385" s="3" t="s">
        <v>240</v>
      </c>
      <c r="J3385" s="3">
        <v>98.996399999999994</v>
      </c>
      <c r="K3385" s="3">
        <v>7019209</v>
      </c>
      <c r="L3385" s="3" t="s">
        <v>340</v>
      </c>
      <c r="M3385" s="3">
        <v>5</v>
      </c>
      <c r="N3385" s="3" t="s">
        <v>15567</v>
      </c>
      <c r="O3385" s="3" t="s">
        <v>25112</v>
      </c>
      <c r="P3385" s="3" t="s">
        <v>835</v>
      </c>
      <c r="Q3385" s="3" t="s">
        <v>21284</v>
      </c>
      <c r="R3385" s="5" t="s">
        <v>25113</v>
      </c>
      <c r="S3385" s="3" t="s">
        <v>240</v>
      </c>
      <c r="T3385" s="3" t="s">
        <v>246</v>
      </c>
      <c r="V3385" s="3">
        <v>127</v>
      </c>
      <c r="W3385" s="3">
        <v>74</v>
      </c>
      <c r="X3385" s="3">
        <v>77</v>
      </c>
      <c r="Y3385" s="3">
        <v>3383</v>
      </c>
      <c r="Z3385" s="3" t="s">
        <v>340</v>
      </c>
      <c r="AA3385" s="3">
        <v>32</v>
      </c>
      <c r="AB3385" s="3">
        <v>25</v>
      </c>
      <c r="AC3385" s="3">
        <v>7019209</v>
      </c>
      <c r="AD3385" s="3">
        <v>3527305</v>
      </c>
      <c r="AE3385" s="3" t="s">
        <v>240</v>
      </c>
      <c r="AF3385" s="3">
        <v>6</v>
      </c>
      <c r="AG3385" s="3">
        <v>18</v>
      </c>
    </row>
    <row r="3386" spans="1:33" ht="15.75" customHeight="1" x14ac:dyDescent="0.15">
      <c r="A3386" s="3">
        <v>22446</v>
      </c>
      <c r="B3386" s="3">
        <v>3384</v>
      </c>
      <c r="C3386" s="3">
        <v>55</v>
      </c>
      <c r="D3386" s="3" t="s">
        <v>15569</v>
      </c>
      <c r="E3386" s="3" t="s">
        <v>25114</v>
      </c>
      <c r="F3386" s="3" t="s">
        <v>210</v>
      </c>
      <c r="G3386" s="3" t="s">
        <v>114</v>
      </c>
      <c r="H3386" s="3" t="s">
        <v>116</v>
      </c>
      <c r="I3386" s="3" t="s">
        <v>116</v>
      </c>
      <c r="J3386" s="3">
        <v>98.998400000000004</v>
      </c>
      <c r="K3386" s="3">
        <v>6920000</v>
      </c>
      <c r="L3386" s="3" t="s">
        <v>478</v>
      </c>
      <c r="M3386" s="3">
        <v>2</v>
      </c>
      <c r="N3386" s="3" t="s">
        <v>15569</v>
      </c>
      <c r="O3386" s="3" t="s">
        <v>25114</v>
      </c>
      <c r="P3386" s="3" t="s">
        <v>1101</v>
      </c>
      <c r="Q3386" s="3" t="s">
        <v>21286</v>
      </c>
      <c r="R3386" s="5" t="s">
        <v>25115</v>
      </c>
      <c r="S3386" s="3" t="s">
        <v>116</v>
      </c>
      <c r="T3386" s="3" t="s">
        <v>114</v>
      </c>
      <c r="V3386" s="3">
        <v>68</v>
      </c>
      <c r="W3386" s="3">
        <v>60</v>
      </c>
      <c r="X3386" s="3">
        <v>114</v>
      </c>
      <c r="Y3386" s="3">
        <v>3384</v>
      </c>
      <c r="Z3386" s="3" t="s">
        <v>478</v>
      </c>
      <c r="AA3386" s="3">
        <v>55</v>
      </c>
      <c r="AB3386" s="3">
        <v>35</v>
      </c>
      <c r="AC3386" s="3">
        <v>6920000</v>
      </c>
      <c r="AD3386" s="3">
        <v>3477415</v>
      </c>
      <c r="AE3386" s="3" t="s">
        <v>116</v>
      </c>
      <c r="AF3386" s="3">
        <v>15</v>
      </c>
      <c r="AG3386" s="3">
        <v>46</v>
      </c>
    </row>
    <row r="3387" spans="1:33" ht="15.75" customHeight="1" x14ac:dyDescent="0.15">
      <c r="A3387" s="3">
        <v>1558</v>
      </c>
      <c r="B3387" s="3">
        <v>3385</v>
      </c>
      <c r="C3387" s="3">
        <v>180</v>
      </c>
      <c r="D3387" s="3" t="s">
        <v>7987</v>
      </c>
      <c r="E3387" s="3" t="s">
        <v>25116</v>
      </c>
      <c r="F3387" s="3" t="s">
        <v>475</v>
      </c>
      <c r="G3387" s="3" t="s">
        <v>277</v>
      </c>
      <c r="H3387" s="3" t="s">
        <v>6771</v>
      </c>
      <c r="I3387" s="3" t="s">
        <v>203</v>
      </c>
      <c r="J3387" s="3">
        <v>98.974500000000006</v>
      </c>
      <c r="K3387" s="3">
        <v>26820857</v>
      </c>
      <c r="L3387" s="3" t="s">
        <v>162</v>
      </c>
      <c r="M3387" s="3">
        <v>5</v>
      </c>
      <c r="N3387" s="3" t="s">
        <v>7987</v>
      </c>
      <c r="O3387" s="3" t="s">
        <v>25116</v>
      </c>
      <c r="P3387" s="3" t="s">
        <v>541</v>
      </c>
      <c r="Q3387" s="3" t="s">
        <v>7989</v>
      </c>
      <c r="R3387" s="5" t="s">
        <v>25117</v>
      </c>
      <c r="S3387" s="3" t="s">
        <v>6771</v>
      </c>
      <c r="T3387" s="3" t="s">
        <v>277</v>
      </c>
      <c r="V3387" s="3">
        <v>127</v>
      </c>
      <c r="W3387" s="3">
        <v>127</v>
      </c>
      <c r="X3387" s="3">
        <v>127</v>
      </c>
      <c r="Y3387" s="3">
        <v>3385</v>
      </c>
      <c r="Z3387" s="3" t="s">
        <v>162</v>
      </c>
      <c r="AA3387" s="3">
        <v>180</v>
      </c>
      <c r="AB3387" s="3">
        <v>110</v>
      </c>
      <c r="AC3387" s="3">
        <v>26820857</v>
      </c>
      <c r="AD3387" s="3">
        <v>13479542</v>
      </c>
      <c r="AE3387" s="3" t="s">
        <v>203</v>
      </c>
      <c r="AF3387" s="3">
        <v>8</v>
      </c>
      <c r="AG3387" s="3">
        <v>9</v>
      </c>
    </row>
    <row r="3388" spans="1:33" ht="15.75" customHeight="1" x14ac:dyDescent="0.15">
      <c r="A3388" s="3">
        <v>22217</v>
      </c>
      <c r="B3388" s="3">
        <v>3386</v>
      </c>
      <c r="C3388" s="3">
        <v>14</v>
      </c>
      <c r="D3388" s="3" t="s">
        <v>4361</v>
      </c>
      <c r="E3388" s="3" t="s">
        <v>25118</v>
      </c>
      <c r="F3388" s="3" t="s">
        <v>36</v>
      </c>
      <c r="G3388" s="3" t="s">
        <v>37</v>
      </c>
      <c r="H3388" s="3" t="s">
        <v>4385</v>
      </c>
      <c r="I3388" s="3" t="s">
        <v>89</v>
      </c>
      <c r="J3388" s="3">
        <v>98.947999999999993</v>
      </c>
      <c r="K3388" s="3">
        <v>6808000</v>
      </c>
      <c r="L3388" s="3" t="s">
        <v>71</v>
      </c>
      <c r="M3388" s="3">
        <v>4</v>
      </c>
      <c r="N3388" s="3" t="s">
        <v>4361</v>
      </c>
      <c r="O3388" s="3" t="s">
        <v>25118</v>
      </c>
      <c r="P3388" s="3" t="s">
        <v>104</v>
      </c>
      <c r="Q3388" s="3" t="s">
        <v>4384</v>
      </c>
      <c r="R3388" s="5" t="s">
        <v>25119</v>
      </c>
      <c r="S3388" s="3" t="s">
        <v>4385</v>
      </c>
      <c r="T3388" s="3" t="s">
        <v>37</v>
      </c>
      <c r="V3388" s="3">
        <v>127</v>
      </c>
      <c r="W3388" s="3">
        <v>125</v>
      </c>
      <c r="X3388" s="3">
        <v>127</v>
      </c>
      <c r="Y3388" s="3">
        <v>3386</v>
      </c>
      <c r="Z3388" s="3" t="s">
        <v>71</v>
      </c>
      <c r="AA3388" s="3">
        <v>14</v>
      </c>
      <c r="AB3388" s="3">
        <v>6</v>
      </c>
      <c r="AC3388" s="3">
        <v>6808000</v>
      </c>
      <c r="AD3388" s="3">
        <v>3422000</v>
      </c>
      <c r="AE3388" s="3" t="s">
        <v>89</v>
      </c>
      <c r="AF3388" s="3">
        <v>5</v>
      </c>
      <c r="AG3388" s="3">
        <v>4</v>
      </c>
    </row>
    <row r="3389" spans="1:33" ht="15.75" customHeight="1" x14ac:dyDescent="0.15">
      <c r="A3389" s="3">
        <v>24056</v>
      </c>
      <c r="B3389" s="3">
        <v>3387</v>
      </c>
      <c r="C3389" s="3">
        <v>32</v>
      </c>
      <c r="D3389" s="3" t="s">
        <v>2480</v>
      </c>
      <c r="E3389" s="3" t="s">
        <v>25120</v>
      </c>
      <c r="F3389" s="3" t="s">
        <v>143</v>
      </c>
      <c r="G3389" s="3" t="s">
        <v>77</v>
      </c>
      <c r="H3389" s="3" t="s">
        <v>2347</v>
      </c>
      <c r="I3389" s="3" t="s">
        <v>79</v>
      </c>
      <c r="J3389" s="3">
        <v>98.915300000000002</v>
      </c>
      <c r="K3389" s="3">
        <v>3804652</v>
      </c>
      <c r="L3389" s="3" t="s">
        <v>162</v>
      </c>
      <c r="M3389" s="3">
        <v>1</v>
      </c>
      <c r="N3389" s="3" t="s">
        <v>2480</v>
      </c>
      <c r="O3389" s="3" t="s">
        <v>25120</v>
      </c>
      <c r="P3389" s="3" t="s">
        <v>541</v>
      </c>
      <c r="Q3389" s="3" t="s">
        <v>2482</v>
      </c>
      <c r="R3389" s="5" t="s">
        <v>25121</v>
      </c>
      <c r="S3389" s="3" t="s">
        <v>2347</v>
      </c>
      <c r="T3389" s="3" t="s">
        <v>77</v>
      </c>
      <c r="V3389" s="3">
        <v>122</v>
      </c>
      <c r="W3389" s="3">
        <v>115</v>
      </c>
      <c r="X3389" s="3">
        <v>127</v>
      </c>
      <c r="Y3389" s="3">
        <v>3387</v>
      </c>
      <c r="Z3389" s="3" t="s">
        <v>162</v>
      </c>
      <c r="AA3389" s="3">
        <v>32</v>
      </c>
      <c r="AB3389" s="3">
        <v>12</v>
      </c>
      <c r="AC3389" s="3">
        <v>3804652</v>
      </c>
      <c r="AD3389" s="3">
        <v>1912700</v>
      </c>
      <c r="AE3389" s="3" t="s">
        <v>79</v>
      </c>
      <c r="AF3389" s="3">
        <v>8</v>
      </c>
      <c r="AG3389" s="3">
        <v>6</v>
      </c>
    </row>
    <row r="3390" spans="1:33" ht="15.75" customHeight="1" x14ac:dyDescent="0.15">
      <c r="A3390" s="3">
        <v>24292</v>
      </c>
      <c r="B3390" s="3">
        <v>3388</v>
      </c>
      <c r="C3390" s="3">
        <v>38</v>
      </c>
      <c r="D3390" s="3" t="s">
        <v>15577</v>
      </c>
      <c r="E3390" s="3" t="s">
        <v>25122</v>
      </c>
      <c r="F3390" s="3" t="s">
        <v>947</v>
      </c>
      <c r="G3390" s="3" t="s">
        <v>389</v>
      </c>
      <c r="H3390" s="3" t="s">
        <v>11429</v>
      </c>
      <c r="I3390" s="3" t="s">
        <v>1421</v>
      </c>
      <c r="J3390" s="3">
        <v>98.911299999999997</v>
      </c>
      <c r="K3390" s="3">
        <v>6390395</v>
      </c>
      <c r="L3390" s="3" t="s">
        <v>162</v>
      </c>
      <c r="M3390" s="3">
        <v>1</v>
      </c>
      <c r="N3390" s="3" t="s">
        <v>15577</v>
      </c>
      <c r="O3390" s="3" t="s">
        <v>25122</v>
      </c>
      <c r="P3390" s="3" t="s">
        <v>9988</v>
      </c>
      <c r="Q3390" s="3" t="s">
        <v>21291</v>
      </c>
      <c r="R3390" s="5" t="s">
        <v>25123</v>
      </c>
      <c r="S3390" s="3" t="s">
        <v>11429</v>
      </c>
      <c r="T3390" s="3" t="s">
        <v>389</v>
      </c>
      <c r="V3390" s="3">
        <v>41</v>
      </c>
      <c r="W3390" s="3">
        <v>0</v>
      </c>
      <c r="X3390" s="3">
        <v>127</v>
      </c>
      <c r="Y3390" s="3">
        <v>3388</v>
      </c>
      <c r="Z3390" s="3" t="s">
        <v>162</v>
      </c>
      <c r="AA3390" s="3">
        <v>38</v>
      </c>
      <c r="AB3390" s="3">
        <v>20</v>
      </c>
      <c r="AC3390" s="3">
        <v>6390395</v>
      </c>
      <c r="AD3390" s="3">
        <v>3212686</v>
      </c>
      <c r="AE3390" s="15"/>
      <c r="AF3390" s="3">
        <v>8</v>
      </c>
      <c r="AG3390" s="3">
        <v>74</v>
      </c>
    </row>
    <row r="3391" spans="1:33" ht="15.75" customHeight="1" x14ac:dyDescent="0.15">
      <c r="A3391" s="3">
        <v>24175</v>
      </c>
      <c r="B3391" s="3">
        <v>3389</v>
      </c>
      <c r="C3391" s="3">
        <v>11</v>
      </c>
      <c r="D3391" s="3" t="s">
        <v>15580</v>
      </c>
      <c r="E3391" s="3" t="s">
        <v>25124</v>
      </c>
      <c r="F3391" s="3" t="s">
        <v>1438</v>
      </c>
      <c r="G3391" s="3" t="s">
        <v>495</v>
      </c>
      <c r="H3391" s="3" t="s">
        <v>15582</v>
      </c>
      <c r="I3391" s="3" t="s">
        <v>2566</v>
      </c>
      <c r="J3391" s="3">
        <v>98.908900000000003</v>
      </c>
      <c r="K3391" s="3">
        <v>2168381</v>
      </c>
      <c r="L3391" s="3" t="s">
        <v>75</v>
      </c>
      <c r="M3391" s="3">
        <v>1</v>
      </c>
      <c r="N3391" s="3" t="s">
        <v>15580</v>
      </c>
      <c r="O3391" s="3" t="s">
        <v>25124</v>
      </c>
      <c r="P3391" s="3" t="s">
        <v>787</v>
      </c>
      <c r="Q3391" s="3" t="s">
        <v>21294</v>
      </c>
      <c r="R3391" s="5" t="s">
        <v>25125</v>
      </c>
      <c r="S3391" s="3" t="s">
        <v>15582</v>
      </c>
      <c r="T3391" s="3" t="s">
        <v>495</v>
      </c>
      <c r="V3391" s="3">
        <v>105</v>
      </c>
      <c r="W3391" s="3">
        <v>27</v>
      </c>
      <c r="X3391" s="3">
        <v>81</v>
      </c>
      <c r="Y3391" s="3">
        <v>3389</v>
      </c>
      <c r="Z3391" s="3" t="s">
        <v>75</v>
      </c>
      <c r="AA3391" s="3">
        <v>11</v>
      </c>
      <c r="AB3391" s="3">
        <v>7</v>
      </c>
      <c r="AC3391" s="3">
        <v>2168381</v>
      </c>
      <c r="AD3391" s="3">
        <v>1090138</v>
      </c>
      <c r="AE3391" s="3" t="s">
        <v>2566</v>
      </c>
      <c r="AF3391" s="3">
        <v>14</v>
      </c>
      <c r="AG3391" s="3">
        <v>47</v>
      </c>
    </row>
    <row r="3392" spans="1:33" ht="15.75" customHeight="1" x14ac:dyDescent="0.15">
      <c r="A3392" s="3">
        <v>25998</v>
      </c>
      <c r="B3392" s="3">
        <v>3390</v>
      </c>
      <c r="C3392" s="3">
        <v>15</v>
      </c>
      <c r="D3392" s="3" t="s">
        <v>10923</v>
      </c>
      <c r="E3392" s="3" t="s">
        <v>25126</v>
      </c>
      <c r="F3392" s="3" t="s">
        <v>36</v>
      </c>
      <c r="G3392" s="3" t="s">
        <v>37</v>
      </c>
      <c r="H3392" s="3" t="s">
        <v>10252</v>
      </c>
      <c r="I3392" s="3" t="s">
        <v>817</v>
      </c>
      <c r="J3392" s="3">
        <v>98.9131</v>
      </c>
      <c r="K3392" s="3">
        <v>2092532</v>
      </c>
      <c r="L3392" s="3" t="s">
        <v>478</v>
      </c>
      <c r="M3392" s="3">
        <v>0</v>
      </c>
      <c r="N3392" s="3" t="s">
        <v>10923</v>
      </c>
      <c r="O3392" s="3" t="s">
        <v>25126</v>
      </c>
      <c r="P3392" s="8">
        <v>39083</v>
      </c>
      <c r="Q3392" s="3" t="s">
        <v>10925</v>
      </c>
      <c r="R3392" s="5" t="s">
        <v>25127</v>
      </c>
      <c r="S3392" s="3" t="s">
        <v>10252</v>
      </c>
      <c r="T3392" s="3" t="s">
        <v>37</v>
      </c>
      <c r="V3392" s="3">
        <v>127</v>
      </c>
      <c r="W3392" s="3">
        <v>84</v>
      </c>
      <c r="X3392" s="3">
        <v>115</v>
      </c>
      <c r="Y3392" s="3">
        <v>3390</v>
      </c>
      <c r="Z3392" s="3" t="s">
        <v>478</v>
      </c>
      <c r="AA3392" s="3">
        <v>15</v>
      </c>
      <c r="AB3392" s="3">
        <v>6</v>
      </c>
      <c r="AC3392" s="3">
        <v>2092532</v>
      </c>
      <c r="AD3392" s="3">
        <v>1051983</v>
      </c>
      <c r="AE3392" s="3" t="s">
        <v>817</v>
      </c>
      <c r="AF3392" s="3">
        <v>15</v>
      </c>
      <c r="AG3392" s="3">
        <v>11</v>
      </c>
    </row>
    <row r="3393" spans="1:33" ht="15.75" customHeight="1" x14ac:dyDescent="0.15">
      <c r="A3393" s="3">
        <v>2077</v>
      </c>
      <c r="B3393" s="3">
        <v>3391</v>
      </c>
      <c r="C3393" s="3">
        <v>82</v>
      </c>
      <c r="D3393" s="3" t="s">
        <v>15585</v>
      </c>
      <c r="E3393" s="3" t="s">
        <v>25128</v>
      </c>
      <c r="F3393" s="3" t="s">
        <v>947</v>
      </c>
      <c r="G3393" s="3" t="s">
        <v>389</v>
      </c>
      <c r="H3393" s="3" t="s">
        <v>15587</v>
      </c>
      <c r="I3393" s="3" t="s">
        <v>21298</v>
      </c>
      <c r="J3393" s="3">
        <v>98.871799999999993</v>
      </c>
      <c r="K3393" s="3">
        <v>36015095</v>
      </c>
      <c r="L3393" s="3" t="s">
        <v>50</v>
      </c>
      <c r="M3393" s="3">
        <v>5</v>
      </c>
      <c r="N3393" s="3" t="s">
        <v>15585</v>
      </c>
      <c r="O3393" s="3" t="s">
        <v>25128</v>
      </c>
      <c r="P3393" s="3" t="s">
        <v>690</v>
      </c>
      <c r="Q3393" s="3" t="s">
        <v>21297</v>
      </c>
      <c r="R3393" s="5" t="s">
        <v>25129</v>
      </c>
      <c r="S3393" s="3" t="s">
        <v>15587</v>
      </c>
      <c r="T3393" s="3" t="s">
        <v>389</v>
      </c>
      <c r="V3393" s="3">
        <v>42</v>
      </c>
      <c r="W3393" s="3">
        <v>0</v>
      </c>
      <c r="X3393" s="3">
        <v>100</v>
      </c>
      <c r="Y3393" s="3">
        <v>3391</v>
      </c>
      <c r="Z3393" s="3" t="s">
        <v>50</v>
      </c>
      <c r="AA3393" s="3">
        <v>82</v>
      </c>
      <c r="AB3393" s="3">
        <v>25</v>
      </c>
      <c r="AC3393" s="3">
        <v>36015095</v>
      </c>
      <c r="AD3393" s="3">
        <v>18109708</v>
      </c>
      <c r="AE3393" s="15"/>
      <c r="AF3393" s="3">
        <v>11</v>
      </c>
      <c r="AG3393" s="3">
        <v>236</v>
      </c>
    </row>
    <row r="3394" spans="1:33" ht="15.75" customHeight="1" x14ac:dyDescent="0.15">
      <c r="A3394" s="3">
        <v>3699</v>
      </c>
      <c r="B3394" s="3">
        <v>3392</v>
      </c>
      <c r="C3394" s="3">
        <v>38</v>
      </c>
      <c r="D3394" s="3" t="s">
        <v>15588</v>
      </c>
      <c r="E3394" s="3" t="s">
        <v>25130</v>
      </c>
      <c r="F3394" s="3" t="s">
        <v>6181</v>
      </c>
      <c r="G3394" s="3" t="s">
        <v>809</v>
      </c>
      <c r="H3394" s="3" t="s">
        <v>137</v>
      </c>
      <c r="I3394" s="3" t="s">
        <v>1032</v>
      </c>
      <c r="J3394" s="3">
        <v>98.738299999999995</v>
      </c>
      <c r="K3394" s="3">
        <v>7246000</v>
      </c>
      <c r="L3394" s="3" t="s">
        <v>641</v>
      </c>
      <c r="M3394" s="3">
        <v>1</v>
      </c>
      <c r="N3394" s="3" t="s">
        <v>15588</v>
      </c>
      <c r="O3394" s="3" t="s">
        <v>25130</v>
      </c>
      <c r="P3394" s="3" t="s">
        <v>787</v>
      </c>
      <c r="Q3394" s="3" t="s">
        <v>21300</v>
      </c>
      <c r="R3394" s="5" t="s">
        <v>25131</v>
      </c>
      <c r="S3394" s="3" t="s">
        <v>137</v>
      </c>
      <c r="T3394" s="3" t="s">
        <v>809</v>
      </c>
      <c r="V3394" s="3">
        <v>12</v>
      </c>
      <c r="W3394" s="3">
        <v>88</v>
      </c>
      <c r="X3394" s="3">
        <v>31</v>
      </c>
      <c r="Y3394" s="3">
        <v>3392</v>
      </c>
      <c r="Z3394" s="3" t="s">
        <v>641</v>
      </c>
      <c r="AA3394" s="3">
        <v>38</v>
      </c>
      <c r="AB3394" s="3">
        <v>36</v>
      </c>
      <c r="AC3394" s="3">
        <v>7246000</v>
      </c>
      <c r="AD3394" s="3">
        <v>3646000</v>
      </c>
      <c r="AE3394" s="3" t="s">
        <v>1032</v>
      </c>
      <c r="AF3394" s="3">
        <v>23</v>
      </c>
      <c r="AG3394" s="3">
        <v>49</v>
      </c>
    </row>
    <row r="3395" spans="1:33" ht="15.75" customHeight="1" x14ac:dyDescent="0.15">
      <c r="A3395" s="3">
        <v>253</v>
      </c>
      <c r="B3395" s="3">
        <v>3393</v>
      </c>
      <c r="C3395" s="3">
        <v>40</v>
      </c>
      <c r="D3395" s="3" t="s">
        <v>10932</v>
      </c>
      <c r="E3395" s="3" t="s">
        <v>25132</v>
      </c>
      <c r="F3395" s="3" t="s">
        <v>36</v>
      </c>
      <c r="G3395" s="3" t="s">
        <v>37</v>
      </c>
      <c r="H3395" s="3" t="s">
        <v>817</v>
      </c>
      <c r="I3395" s="3" t="s">
        <v>817</v>
      </c>
      <c r="J3395" s="3">
        <v>98.633300000000006</v>
      </c>
      <c r="K3395" s="3">
        <v>22464525</v>
      </c>
      <c r="L3395" s="3" t="s">
        <v>40</v>
      </c>
      <c r="M3395" s="3">
        <v>5</v>
      </c>
      <c r="N3395" s="3" t="s">
        <v>10932</v>
      </c>
      <c r="O3395" s="3" t="s">
        <v>25132</v>
      </c>
      <c r="P3395" s="3" t="s">
        <v>835</v>
      </c>
      <c r="Q3395" s="3" t="s">
        <v>10933</v>
      </c>
      <c r="R3395" s="5" t="s">
        <v>25133</v>
      </c>
      <c r="S3395" s="3" t="s">
        <v>817</v>
      </c>
      <c r="T3395" s="3" t="s">
        <v>37</v>
      </c>
      <c r="V3395" s="3">
        <v>127</v>
      </c>
      <c r="W3395" s="3">
        <v>85</v>
      </c>
      <c r="X3395" s="3">
        <v>127</v>
      </c>
      <c r="Y3395" s="3">
        <v>3393</v>
      </c>
      <c r="Z3395" s="3" t="s">
        <v>40</v>
      </c>
      <c r="AA3395" s="3">
        <v>40</v>
      </c>
      <c r="AB3395" s="3">
        <v>24</v>
      </c>
      <c r="AC3395" s="3">
        <v>22464525</v>
      </c>
      <c r="AD3395" s="3">
        <v>11309549</v>
      </c>
      <c r="AE3395" s="3" t="s">
        <v>817</v>
      </c>
      <c r="AF3395" s="3">
        <v>4</v>
      </c>
      <c r="AG3395" s="3">
        <v>11</v>
      </c>
    </row>
    <row r="3396" spans="1:33" ht="15.75" customHeight="1" x14ac:dyDescent="0.15">
      <c r="A3396" s="3">
        <v>24161</v>
      </c>
      <c r="B3396" s="3">
        <v>3394</v>
      </c>
      <c r="C3396" s="3">
        <v>190</v>
      </c>
      <c r="D3396" s="3" t="s">
        <v>15593</v>
      </c>
      <c r="E3396" s="3" t="s">
        <v>25134</v>
      </c>
      <c r="F3396" s="3" t="s">
        <v>1438</v>
      </c>
      <c r="G3396" s="3" t="s">
        <v>495</v>
      </c>
      <c r="H3396" s="3" t="s">
        <v>11653</v>
      </c>
      <c r="I3396" s="3" t="s">
        <v>6851</v>
      </c>
      <c r="J3396" s="3">
        <v>98.608099999999993</v>
      </c>
      <c r="K3396" s="3">
        <v>9015850</v>
      </c>
      <c r="L3396" s="3" t="s">
        <v>101</v>
      </c>
      <c r="M3396" s="3">
        <v>1</v>
      </c>
      <c r="N3396" s="3" t="s">
        <v>15593</v>
      </c>
      <c r="O3396" s="3" t="s">
        <v>25134</v>
      </c>
      <c r="P3396" s="3" t="s">
        <v>1000</v>
      </c>
      <c r="Q3396" s="3" t="s">
        <v>21303</v>
      </c>
      <c r="R3396" s="5" t="s">
        <v>25135</v>
      </c>
      <c r="S3396" s="3" t="s">
        <v>11653</v>
      </c>
      <c r="T3396" s="3" t="s">
        <v>495</v>
      </c>
      <c r="V3396" s="3">
        <v>106</v>
      </c>
      <c r="W3396" s="3">
        <v>0</v>
      </c>
      <c r="X3396" s="3">
        <v>127</v>
      </c>
      <c r="Y3396" s="3">
        <v>3394</v>
      </c>
      <c r="Z3396" s="3" t="s">
        <v>101</v>
      </c>
      <c r="AA3396" s="3">
        <v>190</v>
      </c>
      <c r="AB3396" s="3">
        <v>172</v>
      </c>
      <c r="AC3396" s="3">
        <v>9015850</v>
      </c>
      <c r="AD3396" s="3">
        <v>4539518</v>
      </c>
      <c r="AE3396" s="15"/>
      <c r="AF3396" s="3">
        <v>10</v>
      </c>
      <c r="AG3396" s="3">
        <v>39</v>
      </c>
    </row>
    <row r="3397" spans="1:33" ht="15.75" customHeight="1" x14ac:dyDescent="0.15">
      <c r="A3397" s="3">
        <v>24086</v>
      </c>
      <c r="B3397" s="3">
        <v>3395</v>
      </c>
      <c r="C3397" s="3">
        <v>239</v>
      </c>
      <c r="D3397" s="3" t="s">
        <v>15595</v>
      </c>
      <c r="E3397" s="3" t="s">
        <v>25136</v>
      </c>
      <c r="F3397" s="3" t="s">
        <v>657</v>
      </c>
      <c r="G3397" s="3" t="s">
        <v>246</v>
      </c>
      <c r="H3397" s="3" t="s">
        <v>3189</v>
      </c>
      <c r="I3397" s="3" t="s">
        <v>3190</v>
      </c>
      <c r="J3397" s="3">
        <v>98.587800000000001</v>
      </c>
      <c r="K3397" s="3">
        <v>951065127</v>
      </c>
      <c r="L3397" s="3" t="s">
        <v>75</v>
      </c>
      <c r="M3397" s="3">
        <v>1</v>
      </c>
      <c r="N3397" s="3" t="s">
        <v>15595</v>
      </c>
      <c r="O3397" s="3" t="s">
        <v>25136</v>
      </c>
      <c r="P3397" s="3" t="s">
        <v>388</v>
      </c>
      <c r="Q3397" s="3" t="s">
        <v>21305</v>
      </c>
      <c r="R3397" s="5" t="s">
        <v>25137</v>
      </c>
      <c r="S3397" s="3" t="s">
        <v>3189</v>
      </c>
      <c r="T3397" s="3" t="s">
        <v>246</v>
      </c>
      <c r="V3397" s="3">
        <v>127</v>
      </c>
      <c r="W3397" s="3">
        <v>0</v>
      </c>
      <c r="X3397" s="3">
        <v>82</v>
      </c>
      <c r="Y3397" s="3">
        <v>3395</v>
      </c>
      <c r="Z3397" s="3" t="s">
        <v>75</v>
      </c>
      <c r="AA3397" s="3">
        <v>239</v>
      </c>
      <c r="AB3397" s="3">
        <v>239</v>
      </c>
      <c r="AC3397" s="3">
        <v>951065127</v>
      </c>
      <c r="AD3397" s="3">
        <v>478914058</v>
      </c>
      <c r="AE3397" s="15"/>
      <c r="AF3397" s="3">
        <v>14</v>
      </c>
      <c r="AG3397" s="3">
        <v>14</v>
      </c>
    </row>
    <row r="3398" spans="1:33" ht="15.75" customHeight="1" x14ac:dyDescent="0.15">
      <c r="A3398" s="3">
        <v>25648</v>
      </c>
      <c r="B3398" s="3">
        <v>3396</v>
      </c>
      <c r="C3398" s="3">
        <v>140</v>
      </c>
      <c r="D3398" s="3" t="s">
        <v>15599</v>
      </c>
      <c r="E3398" s="3" t="s">
        <v>25138</v>
      </c>
      <c r="F3398" s="3" t="s">
        <v>331</v>
      </c>
      <c r="G3398" s="3" t="s">
        <v>167</v>
      </c>
      <c r="H3398" s="3" t="s">
        <v>271</v>
      </c>
      <c r="I3398" s="3" t="s">
        <v>271</v>
      </c>
      <c r="J3398" s="3">
        <v>98.53</v>
      </c>
      <c r="K3398" s="3">
        <v>8829384</v>
      </c>
      <c r="L3398" s="3" t="s">
        <v>526</v>
      </c>
      <c r="M3398" s="3">
        <v>0</v>
      </c>
      <c r="N3398" s="3" t="s">
        <v>15599</v>
      </c>
      <c r="O3398" s="3" t="s">
        <v>25138</v>
      </c>
      <c r="P3398" s="8">
        <v>35065</v>
      </c>
      <c r="Q3398" s="3" t="s">
        <v>21307</v>
      </c>
      <c r="R3398" s="5" t="s">
        <v>25139</v>
      </c>
      <c r="S3398" s="3" t="s">
        <v>271</v>
      </c>
      <c r="T3398" s="3" t="s">
        <v>167</v>
      </c>
      <c r="V3398" s="3">
        <v>127</v>
      </c>
      <c r="W3398" s="3">
        <v>49</v>
      </c>
      <c r="X3398" s="3">
        <v>56</v>
      </c>
      <c r="Y3398" s="3">
        <v>3396</v>
      </c>
      <c r="Z3398" s="3" t="s">
        <v>526</v>
      </c>
      <c r="AA3398" s="3">
        <v>140</v>
      </c>
      <c r="AB3398" s="3">
        <v>80</v>
      </c>
      <c r="AC3398" s="3">
        <v>8829384</v>
      </c>
      <c r="AD3398" s="3">
        <v>4447381</v>
      </c>
      <c r="AE3398" s="3" t="s">
        <v>271</v>
      </c>
      <c r="AF3398" s="3">
        <v>19</v>
      </c>
      <c r="AG3398" s="3">
        <v>7</v>
      </c>
    </row>
    <row r="3399" spans="1:33" ht="15.75" customHeight="1" x14ac:dyDescent="0.15">
      <c r="A3399" s="3">
        <v>6753</v>
      </c>
      <c r="B3399" s="3">
        <v>3397</v>
      </c>
      <c r="C3399" s="3">
        <v>25</v>
      </c>
      <c r="D3399" s="3" t="s">
        <v>15601</v>
      </c>
      <c r="E3399" s="3" t="s">
        <v>25140</v>
      </c>
      <c r="F3399" s="3" t="s">
        <v>657</v>
      </c>
      <c r="G3399" s="3" t="s">
        <v>246</v>
      </c>
      <c r="H3399" s="3" t="s">
        <v>240</v>
      </c>
      <c r="I3399" s="3" t="s">
        <v>240</v>
      </c>
      <c r="J3399" s="3">
        <v>98.531099999999995</v>
      </c>
      <c r="K3399" s="3">
        <v>4703040</v>
      </c>
      <c r="L3399" s="3" t="s">
        <v>66</v>
      </c>
      <c r="M3399" s="3">
        <v>2</v>
      </c>
      <c r="N3399" s="3" t="s">
        <v>15601</v>
      </c>
      <c r="O3399" s="3" t="s">
        <v>25140</v>
      </c>
      <c r="P3399" s="3" t="s">
        <v>4184</v>
      </c>
      <c r="Q3399" s="3" t="s">
        <v>21309</v>
      </c>
      <c r="R3399" s="5" t="s">
        <v>25141</v>
      </c>
      <c r="S3399" s="3" t="s">
        <v>240</v>
      </c>
      <c r="T3399" s="3" t="s">
        <v>246</v>
      </c>
      <c r="V3399" s="3">
        <v>127</v>
      </c>
      <c r="W3399" s="3">
        <v>75</v>
      </c>
      <c r="X3399" s="3">
        <v>127</v>
      </c>
      <c r="Y3399" s="3">
        <v>3397</v>
      </c>
      <c r="Z3399" s="3" t="s">
        <v>66</v>
      </c>
      <c r="AA3399" s="3">
        <v>25</v>
      </c>
      <c r="AB3399" s="3">
        <v>12</v>
      </c>
      <c r="AC3399" s="3">
        <v>4703040</v>
      </c>
      <c r="AD3399" s="3">
        <v>2368919</v>
      </c>
      <c r="AE3399" s="3" t="s">
        <v>240</v>
      </c>
      <c r="AF3399" s="3">
        <v>9</v>
      </c>
      <c r="AG3399" s="3">
        <v>18</v>
      </c>
    </row>
    <row r="3400" spans="1:33" ht="15.75" customHeight="1" x14ac:dyDescent="0.15">
      <c r="A3400" s="3">
        <v>25908</v>
      </c>
      <c r="B3400" s="3">
        <v>3398</v>
      </c>
      <c r="C3400" s="3">
        <v>19</v>
      </c>
      <c r="D3400" s="3" t="s">
        <v>12698</v>
      </c>
      <c r="E3400" s="3" t="s">
        <v>25142</v>
      </c>
      <c r="F3400" s="3" t="s">
        <v>36</v>
      </c>
      <c r="G3400" s="3" t="s">
        <v>37</v>
      </c>
      <c r="H3400" s="3" t="s">
        <v>12669</v>
      </c>
      <c r="I3400" s="3" t="s">
        <v>39</v>
      </c>
      <c r="J3400" s="3">
        <v>98.424099999999996</v>
      </c>
      <c r="K3400" s="3">
        <v>2675815</v>
      </c>
      <c r="L3400" s="3" t="s">
        <v>66</v>
      </c>
      <c r="M3400" s="3">
        <v>0</v>
      </c>
      <c r="N3400" s="3" t="s">
        <v>12698</v>
      </c>
      <c r="O3400" s="3" t="s">
        <v>25142</v>
      </c>
      <c r="P3400" s="8">
        <v>39814</v>
      </c>
      <c r="Q3400" s="3" t="s">
        <v>12700</v>
      </c>
      <c r="R3400" s="5" t="s">
        <v>25143</v>
      </c>
      <c r="S3400" s="3" t="s">
        <v>12669</v>
      </c>
      <c r="T3400" s="3" t="s">
        <v>37</v>
      </c>
      <c r="V3400" s="3">
        <v>127</v>
      </c>
      <c r="W3400" s="3">
        <v>127</v>
      </c>
      <c r="X3400" s="3">
        <v>127</v>
      </c>
      <c r="Y3400" s="3">
        <v>3398</v>
      </c>
      <c r="Z3400" s="3" t="s">
        <v>66</v>
      </c>
      <c r="AA3400" s="3">
        <v>19</v>
      </c>
      <c r="AB3400" s="3">
        <v>5</v>
      </c>
      <c r="AC3400" s="3">
        <v>2675815</v>
      </c>
      <c r="AD3400" s="3">
        <v>1348533</v>
      </c>
      <c r="AE3400" s="3" t="s">
        <v>39</v>
      </c>
      <c r="AF3400" s="3">
        <v>9</v>
      </c>
      <c r="AG3400" s="3">
        <v>2</v>
      </c>
    </row>
    <row r="3401" spans="1:33" ht="15.75" customHeight="1" x14ac:dyDescent="0.15">
      <c r="A3401" s="3">
        <v>26475</v>
      </c>
      <c r="B3401" s="3">
        <v>3399</v>
      </c>
      <c r="C3401" s="3">
        <v>46</v>
      </c>
      <c r="D3401" s="3" t="s">
        <v>15606</v>
      </c>
      <c r="E3401" s="3" t="s">
        <v>25144</v>
      </c>
      <c r="F3401" s="3" t="s">
        <v>657</v>
      </c>
      <c r="G3401" s="3" t="s">
        <v>246</v>
      </c>
      <c r="H3401" s="3" t="s">
        <v>3818</v>
      </c>
      <c r="I3401" s="3" t="s">
        <v>3818</v>
      </c>
      <c r="J3401" s="3">
        <v>98.352900000000005</v>
      </c>
      <c r="K3401" s="3">
        <v>5735943</v>
      </c>
      <c r="L3401" s="3" t="s">
        <v>335</v>
      </c>
      <c r="M3401" s="3">
        <v>0</v>
      </c>
      <c r="N3401" s="3" t="s">
        <v>15606</v>
      </c>
      <c r="O3401" s="3" t="s">
        <v>25144</v>
      </c>
      <c r="P3401" s="8">
        <v>39083</v>
      </c>
      <c r="Q3401" s="3" t="s">
        <v>21312</v>
      </c>
      <c r="R3401" s="5" t="s">
        <v>25145</v>
      </c>
      <c r="S3401" s="3" t="s">
        <v>3818</v>
      </c>
      <c r="T3401" s="3" t="s">
        <v>246</v>
      </c>
      <c r="V3401" s="3">
        <v>127</v>
      </c>
      <c r="W3401" s="3">
        <v>66</v>
      </c>
      <c r="X3401" s="3">
        <v>120</v>
      </c>
      <c r="Y3401" s="3">
        <v>3399</v>
      </c>
      <c r="Z3401" s="3" t="s">
        <v>335</v>
      </c>
      <c r="AA3401" s="3">
        <v>46</v>
      </c>
      <c r="AB3401" s="3">
        <v>19</v>
      </c>
      <c r="AC3401" s="3">
        <v>5735943</v>
      </c>
      <c r="AD3401" s="3">
        <v>2891787</v>
      </c>
      <c r="AE3401" s="3" t="s">
        <v>3818</v>
      </c>
      <c r="AF3401" s="3">
        <v>21</v>
      </c>
      <c r="AG3401" s="3">
        <v>22</v>
      </c>
    </row>
    <row r="3402" spans="1:33" ht="15.75" customHeight="1" x14ac:dyDescent="0.15">
      <c r="A3402" s="3">
        <v>20914</v>
      </c>
      <c r="B3402" s="3">
        <v>3400</v>
      </c>
      <c r="C3402" s="3">
        <v>40</v>
      </c>
      <c r="D3402" s="3" t="s">
        <v>15608</v>
      </c>
      <c r="E3402" s="3" t="s">
        <v>25146</v>
      </c>
      <c r="F3402" s="3" t="s">
        <v>1105</v>
      </c>
      <c r="G3402" s="3" t="s">
        <v>486</v>
      </c>
      <c r="H3402" s="3" t="s">
        <v>15611</v>
      </c>
      <c r="I3402" s="3" t="s">
        <v>488</v>
      </c>
      <c r="J3402" s="3">
        <v>98.330799999999996</v>
      </c>
      <c r="K3402" s="3">
        <v>6670286</v>
      </c>
      <c r="L3402" s="3" t="s">
        <v>66</v>
      </c>
      <c r="M3402" s="3">
        <v>3</v>
      </c>
      <c r="N3402" s="3" t="s">
        <v>15608</v>
      </c>
      <c r="O3402" s="3" t="s">
        <v>25146</v>
      </c>
      <c r="P3402" s="3" t="s">
        <v>541</v>
      </c>
      <c r="Q3402" s="3" t="s">
        <v>21314</v>
      </c>
      <c r="R3402" s="5" t="s">
        <v>25147</v>
      </c>
      <c r="S3402" s="3" t="s">
        <v>15611</v>
      </c>
      <c r="T3402" s="3" t="s">
        <v>486</v>
      </c>
      <c r="V3402" s="3">
        <v>79</v>
      </c>
      <c r="W3402" s="3">
        <v>55</v>
      </c>
      <c r="X3402" s="3">
        <v>127</v>
      </c>
      <c r="Y3402" s="3">
        <v>3400</v>
      </c>
      <c r="Z3402" s="3" t="s">
        <v>66</v>
      </c>
      <c r="AA3402" s="3">
        <v>40</v>
      </c>
      <c r="AB3402" s="3">
        <v>20</v>
      </c>
      <c r="AC3402" s="3">
        <v>6670286</v>
      </c>
      <c r="AD3402" s="3">
        <v>3363213</v>
      </c>
      <c r="AE3402" s="3" t="s">
        <v>488</v>
      </c>
      <c r="AF3402" s="3">
        <v>9</v>
      </c>
      <c r="AG3402" s="3">
        <v>50</v>
      </c>
    </row>
    <row r="3403" spans="1:33" ht="15.75" customHeight="1" x14ac:dyDescent="0.15">
      <c r="A3403" s="3">
        <v>20516</v>
      </c>
      <c r="B3403" s="3">
        <v>3401</v>
      </c>
      <c r="C3403" s="3">
        <v>190</v>
      </c>
      <c r="D3403" s="3" t="s">
        <v>15613</v>
      </c>
      <c r="E3403" s="3" t="s">
        <v>25148</v>
      </c>
      <c r="F3403" s="3" t="s">
        <v>5770</v>
      </c>
      <c r="G3403" s="3" t="s">
        <v>881</v>
      </c>
      <c r="H3403" s="3" t="s">
        <v>10748</v>
      </c>
      <c r="I3403" s="3" t="s">
        <v>10150</v>
      </c>
      <c r="J3403" s="3">
        <v>98.215500000000006</v>
      </c>
      <c r="K3403" s="3">
        <v>109447768</v>
      </c>
      <c r="L3403" s="3" t="s">
        <v>398</v>
      </c>
      <c r="M3403" s="3">
        <v>3</v>
      </c>
      <c r="N3403" s="3" t="s">
        <v>15613</v>
      </c>
      <c r="O3403" s="3" t="s">
        <v>25148</v>
      </c>
      <c r="P3403" s="3" t="s">
        <v>6522</v>
      </c>
      <c r="Q3403" s="3" t="s">
        <v>21316</v>
      </c>
      <c r="R3403" s="5" t="s">
        <v>25149</v>
      </c>
      <c r="S3403" s="3" t="s">
        <v>10748</v>
      </c>
      <c r="T3403" s="3" t="s">
        <v>881</v>
      </c>
      <c r="V3403" s="3">
        <v>9</v>
      </c>
      <c r="W3403" s="3">
        <v>0</v>
      </c>
      <c r="X3403" s="3">
        <v>36</v>
      </c>
      <c r="Y3403" s="3">
        <v>3401</v>
      </c>
      <c r="Z3403" s="3" t="s">
        <v>398</v>
      </c>
      <c r="AA3403" s="3">
        <v>190</v>
      </c>
      <c r="AB3403" s="3">
        <v>90</v>
      </c>
      <c r="AC3403" s="3">
        <v>109447768</v>
      </c>
      <c r="AD3403" s="3">
        <v>55216561</v>
      </c>
      <c r="AE3403" s="15"/>
      <c r="AF3403" s="3">
        <v>1</v>
      </c>
      <c r="AG3403" s="3">
        <v>96</v>
      </c>
    </row>
    <row r="3404" spans="1:33" ht="15.75" customHeight="1" x14ac:dyDescent="0.15">
      <c r="A3404" s="3">
        <v>26090</v>
      </c>
      <c r="B3404" s="3">
        <v>3402</v>
      </c>
      <c r="C3404" s="3">
        <v>60</v>
      </c>
      <c r="D3404" s="3" t="s">
        <v>15616</v>
      </c>
      <c r="E3404" s="3" t="s">
        <v>25150</v>
      </c>
      <c r="F3404" s="3" t="s">
        <v>1105</v>
      </c>
      <c r="G3404" s="3" t="s">
        <v>486</v>
      </c>
      <c r="H3404" s="3" t="s">
        <v>15611</v>
      </c>
      <c r="I3404" s="3" t="s">
        <v>488</v>
      </c>
      <c r="J3404" s="3">
        <v>98.186199999999999</v>
      </c>
      <c r="K3404" s="3">
        <v>6236458</v>
      </c>
      <c r="L3404" s="3" t="s">
        <v>162</v>
      </c>
      <c r="M3404" s="3">
        <v>0</v>
      </c>
      <c r="N3404" s="3" t="s">
        <v>15616</v>
      </c>
      <c r="O3404" s="3" t="s">
        <v>25150</v>
      </c>
      <c r="P3404" s="8">
        <v>38353</v>
      </c>
      <c r="Q3404" s="3" t="s">
        <v>21317</v>
      </c>
      <c r="R3404" s="5" t="s">
        <v>25151</v>
      </c>
      <c r="S3404" s="3" t="s">
        <v>15611</v>
      </c>
      <c r="T3404" s="3" t="s">
        <v>486</v>
      </c>
      <c r="V3404" s="3">
        <v>80</v>
      </c>
      <c r="W3404" s="3">
        <v>56</v>
      </c>
      <c r="X3404" s="3">
        <v>127</v>
      </c>
      <c r="Y3404" s="3">
        <v>3402</v>
      </c>
      <c r="Z3404" s="3" t="s">
        <v>162</v>
      </c>
      <c r="AA3404" s="3">
        <v>60</v>
      </c>
      <c r="AB3404" s="3">
        <v>20</v>
      </c>
      <c r="AC3404" s="3">
        <v>6236458</v>
      </c>
      <c r="AD3404" s="3">
        <v>3146767</v>
      </c>
      <c r="AE3404" s="3" t="s">
        <v>488</v>
      </c>
      <c r="AF3404" s="3">
        <v>8</v>
      </c>
      <c r="AG3404" s="3">
        <v>50</v>
      </c>
    </row>
    <row r="3405" spans="1:33" ht="15.75" customHeight="1" x14ac:dyDescent="0.15">
      <c r="A3405" s="3">
        <v>19342</v>
      </c>
      <c r="B3405" s="3">
        <v>3403</v>
      </c>
      <c r="C3405" s="3">
        <v>42</v>
      </c>
      <c r="D3405" s="3" t="s">
        <v>15619</v>
      </c>
      <c r="E3405" s="3" t="s">
        <v>25152</v>
      </c>
      <c r="F3405" s="3" t="s">
        <v>269</v>
      </c>
      <c r="G3405" s="3" t="s">
        <v>133</v>
      </c>
      <c r="H3405" s="3" t="s">
        <v>189</v>
      </c>
      <c r="I3405" s="3" t="s">
        <v>190</v>
      </c>
      <c r="J3405" s="3">
        <v>98.099400000000003</v>
      </c>
      <c r="K3405" s="3">
        <v>15014369</v>
      </c>
      <c r="L3405" s="3" t="s">
        <v>221</v>
      </c>
      <c r="M3405" s="3">
        <v>2</v>
      </c>
      <c r="N3405" s="3" t="s">
        <v>15619</v>
      </c>
      <c r="O3405" s="3" t="s">
        <v>25152</v>
      </c>
      <c r="P3405" s="3" t="s">
        <v>987</v>
      </c>
      <c r="Q3405" s="3" t="s">
        <v>21319</v>
      </c>
      <c r="R3405" s="5" t="s">
        <v>25153</v>
      </c>
      <c r="S3405" s="3" t="s">
        <v>189</v>
      </c>
      <c r="T3405" s="3" t="s">
        <v>133</v>
      </c>
      <c r="V3405" s="3">
        <v>103</v>
      </c>
      <c r="W3405" s="3">
        <v>0</v>
      </c>
      <c r="X3405" s="3">
        <v>127</v>
      </c>
      <c r="Y3405" s="3">
        <v>3403</v>
      </c>
      <c r="Z3405" s="3" t="s">
        <v>221</v>
      </c>
      <c r="AA3405" s="3">
        <v>42</v>
      </c>
      <c r="AB3405" s="3">
        <v>24</v>
      </c>
      <c r="AC3405" s="3">
        <v>15014369</v>
      </c>
      <c r="AD3405" s="3">
        <v>7579208</v>
      </c>
      <c r="AE3405" s="15"/>
      <c r="AF3405" s="3">
        <v>2</v>
      </c>
      <c r="AG3405" s="3">
        <v>36</v>
      </c>
    </row>
    <row r="3406" spans="1:33" ht="15.75" customHeight="1" x14ac:dyDescent="0.15">
      <c r="A3406" s="3">
        <v>162</v>
      </c>
      <c r="B3406" s="3">
        <v>3404</v>
      </c>
      <c r="C3406" s="3">
        <v>162</v>
      </c>
      <c r="D3406" s="3" t="s">
        <v>15622</v>
      </c>
      <c r="E3406" s="3" t="s">
        <v>25154</v>
      </c>
      <c r="F3406" s="3" t="s">
        <v>855</v>
      </c>
      <c r="G3406" s="3" t="s">
        <v>292</v>
      </c>
      <c r="H3406" s="3" t="s">
        <v>2279</v>
      </c>
      <c r="I3406" s="3" t="s">
        <v>2280</v>
      </c>
      <c r="J3406" s="3">
        <v>98.080399999999997</v>
      </c>
      <c r="K3406" s="3">
        <v>26098590</v>
      </c>
      <c r="L3406" s="3" t="s">
        <v>162</v>
      </c>
      <c r="M3406" s="3">
        <v>3</v>
      </c>
      <c r="N3406" s="3" t="s">
        <v>15622</v>
      </c>
      <c r="O3406" s="3" t="s">
        <v>25154</v>
      </c>
      <c r="P3406" s="3" t="s">
        <v>1350</v>
      </c>
      <c r="Q3406" s="3" t="s">
        <v>21321</v>
      </c>
      <c r="R3406" s="5" t="s">
        <v>25155</v>
      </c>
      <c r="S3406" s="3" t="s">
        <v>2279</v>
      </c>
      <c r="T3406" s="3" t="s">
        <v>292</v>
      </c>
      <c r="V3406" s="3">
        <v>120</v>
      </c>
      <c r="W3406" s="3">
        <v>28</v>
      </c>
      <c r="X3406" s="3">
        <v>127</v>
      </c>
      <c r="Y3406" s="3">
        <v>3404</v>
      </c>
      <c r="Z3406" s="3" t="s">
        <v>162</v>
      </c>
      <c r="AA3406" s="3">
        <v>162</v>
      </c>
      <c r="AB3406" s="3">
        <v>71</v>
      </c>
      <c r="AC3406" s="3">
        <v>26098590</v>
      </c>
      <c r="AD3406" s="3">
        <v>13175753</v>
      </c>
      <c r="AE3406" s="3" t="s">
        <v>2280</v>
      </c>
      <c r="AF3406" s="3">
        <v>8</v>
      </c>
      <c r="AG3406" s="3">
        <v>52</v>
      </c>
    </row>
    <row r="3407" spans="1:33" ht="15.75" customHeight="1" x14ac:dyDescent="0.15">
      <c r="A3407" s="3">
        <v>23807</v>
      </c>
      <c r="B3407" s="3">
        <v>3405</v>
      </c>
      <c r="C3407" s="3">
        <v>29</v>
      </c>
      <c r="D3407" s="3" t="s">
        <v>15625</v>
      </c>
      <c r="E3407" s="3" t="s">
        <v>25156</v>
      </c>
      <c r="F3407" s="3" t="s">
        <v>331</v>
      </c>
      <c r="G3407" s="3" t="s">
        <v>167</v>
      </c>
      <c r="H3407" s="3" t="s">
        <v>2237</v>
      </c>
      <c r="I3407" s="3" t="s">
        <v>2088</v>
      </c>
      <c r="J3407" s="3">
        <v>98.033799999999999</v>
      </c>
      <c r="K3407" s="3">
        <v>4793739</v>
      </c>
      <c r="L3407" s="3" t="s">
        <v>66</v>
      </c>
      <c r="M3407" s="3">
        <v>1</v>
      </c>
      <c r="N3407" s="3" t="s">
        <v>15625</v>
      </c>
      <c r="O3407" s="3" t="s">
        <v>25156</v>
      </c>
      <c r="P3407" s="3" t="s">
        <v>179</v>
      </c>
      <c r="Q3407" s="3" t="s">
        <v>21323</v>
      </c>
      <c r="R3407" s="5" t="s">
        <v>25157</v>
      </c>
      <c r="S3407" s="3" t="s">
        <v>2237</v>
      </c>
      <c r="T3407" s="3" t="s">
        <v>167</v>
      </c>
      <c r="V3407" s="3">
        <v>127</v>
      </c>
      <c r="W3407" s="3">
        <v>39</v>
      </c>
      <c r="X3407" s="3">
        <v>127</v>
      </c>
      <c r="Y3407" s="3">
        <v>3405</v>
      </c>
      <c r="Z3407" s="3" t="s">
        <v>66</v>
      </c>
      <c r="AA3407" s="3">
        <v>29</v>
      </c>
      <c r="AB3407" s="3">
        <v>28</v>
      </c>
      <c r="AC3407" s="3">
        <v>4793739</v>
      </c>
      <c r="AD3407" s="3">
        <v>2420667</v>
      </c>
      <c r="AE3407" s="3" t="s">
        <v>2088</v>
      </c>
      <c r="AF3407" s="3">
        <v>9</v>
      </c>
      <c r="AG3407" s="3">
        <v>68</v>
      </c>
    </row>
    <row r="3408" spans="1:33" ht="15.75" customHeight="1" x14ac:dyDescent="0.15">
      <c r="A3408" s="3">
        <v>22092</v>
      </c>
      <c r="B3408" s="3">
        <v>3406</v>
      </c>
      <c r="C3408" s="3">
        <v>1218</v>
      </c>
      <c r="D3408" s="3" t="s">
        <v>5308</v>
      </c>
      <c r="E3408" s="3" t="s">
        <v>25158</v>
      </c>
      <c r="F3408" s="3" t="s">
        <v>36</v>
      </c>
      <c r="G3408" s="3" t="s">
        <v>37</v>
      </c>
      <c r="H3408" s="3" t="s">
        <v>68</v>
      </c>
      <c r="I3408" s="3" t="s">
        <v>69</v>
      </c>
      <c r="J3408" s="3">
        <v>97.979100000000003</v>
      </c>
      <c r="K3408" s="3">
        <v>77497271</v>
      </c>
      <c r="L3408" s="3" t="s">
        <v>101</v>
      </c>
      <c r="M3408" s="3">
        <v>2</v>
      </c>
      <c r="N3408" s="3" t="s">
        <v>5308</v>
      </c>
      <c r="O3408" s="3" t="s">
        <v>25158</v>
      </c>
      <c r="P3408" s="3" t="s">
        <v>104</v>
      </c>
      <c r="Q3408" s="3" t="s">
        <v>5310</v>
      </c>
      <c r="R3408" s="5" t="s">
        <v>25159</v>
      </c>
      <c r="S3408" s="3" t="s">
        <v>68</v>
      </c>
      <c r="T3408" s="3" t="s">
        <v>37</v>
      </c>
      <c r="V3408" s="3">
        <v>127</v>
      </c>
      <c r="W3408" s="3">
        <v>39</v>
      </c>
      <c r="X3408" s="3">
        <v>127</v>
      </c>
      <c r="Y3408" s="3">
        <v>3406</v>
      </c>
      <c r="Z3408" s="3" t="s">
        <v>101</v>
      </c>
      <c r="AA3408" s="3">
        <v>1218</v>
      </c>
      <c r="AB3408" s="3">
        <v>493</v>
      </c>
      <c r="AC3408" s="3">
        <v>77497271</v>
      </c>
      <c r="AD3408" s="3">
        <v>39144175</v>
      </c>
      <c r="AE3408" s="3" t="s">
        <v>69</v>
      </c>
      <c r="AF3408" s="3">
        <v>10</v>
      </c>
      <c r="AG3408" s="3">
        <v>20</v>
      </c>
    </row>
    <row r="3409" spans="1:33" ht="15.75" customHeight="1" x14ac:dyDescent="0.15">
      <c r="A3409" s="3">
        <v>26513</v>
      </c>
      <c r="B3409" s="3">
        <v>3407</v>
      </c>
      <c r="C3409" s="3">
        <v>34</v>
      </c>
      <c r="D3409" s="3" t="s">
        <v>15629</v>
      </c>
      <c r="E3409" s="3" t="s">
        <v>25160</v>
      </c>
      <c r="F3409" s="3" t="s">
        <v>657</v>
      </c>
      <c r="G3409" s="3" t="s">
        <v>246</v>
      </c>
      <c r="H3409" s="3" t="s">
        <v>4949</v>
      </c>
      <c r="I3409" s="3" t="s">
        <v>3818</v>
      </c>
      <c r="J3409" s="3">
        <v>97.887600000000006</v>
      </c>
      <c r="K3409" s="3">
        <v>3484346</v>
      </c>
      <c r="L3409" s="3" t="s">
        <v>101</v>
      </c>
      <c r="M3409" s="3">
        <v>0</v>
      </c>
      <c r="N3409" s="3" t="s">
        <v>15629</v>
      </c>
      <c r="O3409" s="3" t="s">
        <v>25160</v>
      </c>
      <c r="P3409" s="8">
        <v>39083</v>
      </c>
      <c r="Q3409" s="3" t="s">
        <v>21327</v>
      </c>
      <c r="R3409" s="5" t="s">
        <v>25161</v>
      </c>
      <c r="S3409" s="3" t="s">
        <v>4949</v>
      </c>
      <c r="T3409" s="3" t="s">
        <v>246</v>
      </c>
      <c r="V3409" s="3">
        <v>127</v>
      </c>
      <c r="W3409" s="3">
        <v>67</v>
      </c>
      <c r="X3409" s="3">
        <v>127</v>
      </c>
      <c r="Y3409" s="3">
        <v>3407</v>
      </c>
      <c r="Z3409" s="3" t="s">
        <v>101</v>
      </c>
      <c r="AA3409" s="3">
        <v>34</v>
      </c>
      <c r="AB3409" s="3">
        <v>21</v>
      </c>
      <c r="AC3409" s="3">
        <v>3484346</v>
      </c>
      <c r="AD3409" s="3">
        <v>1760770</v>
      </c>
      <c r="AE3409" s="3" t="s">
        <v>3818</v>
      </c>
      <c r="AF3409" s="3">
        <v>10</v>
      </c>
      <c r="AG3409" s="3">
        <v>22</v>
      </c>
    </row>
    <row r="3410" spans="1:33" ht="15.75" customHeight="1" x14ac:dyDescent="0.15">
      <c r="A3410" s="3">
        <v>22846</v>
      </c>
      <c r="B3410" s="3">
        <v>3408</v>
      </c>
      <c r="C3410" s="3">
        <v>194</v>
      </c>
      <c r="D3410" s="3" t="s">
        <v>2348</v>
      </c>
      <c r="E3410" s="3" t="s">
        <v>25162</v>
      </c>
      <c r="F3410" s="3" t="s">
        <v>143</v>
      </c>
      <c r="G3410" s="3" t="s">
        <v>77</v>
      </c>
      <c r="H3410" s="3" t="s">
        <v>2352</v>
      </c>
      <c r="I3410" s="3" t="s">
        <v>79</v>
      </c>
      <c r="J3410" s="3">
        <v>97.882999999999996</v>
      </c>
      <c r="K3410" s="3">
        <v>61121303</v>
      </c>
      <c r="L3410" s="3" t="s">
        <v>86</v>
      </c>
      <c r="M3410" s="3">
        <v>0</v>
      </c>
      <c r="N3410" s="3" t="s">
        <v>2348</v>
      </c>
      <c r="O3410" s="3" t="s">
        <v>25162</v>
      </c>
      <c r="P3410" s="3" t="s">
        <v>987</v>
      </c>
      <c r="Q3410" s="3" t="s">
        <v>2350</v>
      </c>
      <c r="R3410" s="5" t="s">
        <v>25163</v>
      </c>
      <c r="S3410" s="3" t="s">
        <v>2352</v>
      </c>
      <c r="T3410" s="3" t="s">
        <v>77</v>
      </c>
      <c r="V3410" s="3">
        <v>123</v>
      </c>
      <c r="W3410" s="3">
        <v>116</v>
      </c>
      <c r="X3410" s="3">
        <v>86</v>
      </c>
      <c r="Y3410" s="3">
        <v>3408</v>
      </c>
      <c r="Z3410" s="3" t="s">
        <v>86</v>
      </c>
      <c r="AA3410" s="3">
        <v>194</v>
      </c>
      <c r="AB3410" s="3">
        <v>50</v>
      </c>
      <c r="AC3410" s="3">
        <v>61121303</v>
      </c>
      <c r="AD3410" s="3">
        <v>30887600</v>
      </c>
      <c r="AE3410" s="3" t="s">
        <v>79</v>
      </c>
      <c r="AF3410" s="3">
        <v>16</v>
      </c>
      <c r="AG3410" s="3">
        <v>6</v>
      </c>
    </row>
    <row r="3411" spans="1:33" ht="15.75" customHeight="1" x14ac:dyDescent="0.15">
      <c r="A3411" s="3">
        <v>580</v>
      </c>
      <c r="B3411" s="3">
        <v>3409</v>
      </c>
      <c r="C3411" s="3">
        <v>35</v>
      </c>
      <c r="D3411" s="3" t="s">
        <v>15633</v>
      </c>
      <c r="E3411" s="3" t="s">
        <v>25164</v>
      </c>
      <c r="F3411" s="3" t="s">
        <v>1438</v>
      </c>
      <c r="G3411" s="3" t="s">
        <v>495</v>
      </c>
      <c r="H3411" s="3" t="s">
        <v>12617</v>
      </c>
      <c r="I3411" s="3" t="s">
        <v>2566</v>
      </c>
      <c r="J3411" s="3">
        <v>97.872900000000001</v>
      </c>
      <c r="K3411" s="3">
        <v>308022533</v>
      </c>
      <c r="L3411" s="3" t="s">
        <v>86</v>
      </c>
      <c r="M3411" s="3">
        <v>4</v>
      </c>
      <c r="N3411" s="3" t="s">
        <v>15633</v>
      </c>
      <c r="O3411" s="3" t="s">
        <v>25164</v>
      </c>
      <c r="P3411" s="3" t="s">
        <v>9988</v>
      </c>
      <c r="Q3411" s="3" t="s">
        <v>21330</v>
      </c>
      <c r="R3411" s="5" t="s">
        <v>25165</v>
      </c>
      <c r="S3411" s="3" t="s">
        <v>12617</v>
      </c>
      <c r="T3411" s="3" t="s">
        <v>495</v>
      </c>
      <c r="V3411" s="3">
        <v>107</v>
      </c>
      <c r="W3411" s="3">
        <v>28</v>
      </c>
      <c r="X3411" s="3">
        <v>87</v>
      </c>
      <c r="Y3411" s="3">
        <v>3409</v>
      </c>
      <c r="Z3411" s="3" t="s">
        <v>86</v>
      </c>
      <c r="AA3411" s="3">
        <v>35</v>
      </c>
      <c r="AB3411" s="3">
        <v>12</v>
      </c>
      <c r="AC3411" s="3">
        <v>308022533</v>
      </c>
      <c r="AD3411" s="3">
        <v>155666881</v>
      </c>
      <c r="AE3411" s="3" t="s">
        <v>2566</v>
      </c>
      <c r="AF3411" s="3">
        <v>16</v>
      </c>
      <c r="AG3411" s="3">
        <v>47</v>
      </c>
    </row>
    <row r="3412" spans="1:33" ht="15.75" customHeight="1" x14ac:dyDescent="0.15">
      <c r="A3412" s="3">
        <v>22800</v>
      </c>
      <c r="B3412" s="3">
        <v>3410</v>
      </c>
      <c r="C3412" s="3">
        <v>146</v>
      </c>
      <c r="D3412" s="3" t="s">
        <v>15636</v>
      </c>
      <c r="E3412" s="3" t="s">
        <v>25166</v>
      </c>
      <c r="F3412" s="3" t="s">
        <v>1620</v>
      </c>
      <c r="G3412" s="3" t="s">
        <v>412</v>
      </c>
      <c r="H3412" s="3" t="s">
        <v>10834</v>
      </c>
      <c r="I3412" s="3" t="s">
        <v>742</v>
      </c>
      <c r="J3412" s="3">
        <v>97.836399999999998</v>
      </c>
      <c r="K3412" s="3">
        <v>25718203</v>
      </c>
      <c r="L3412" s="3" t="s">
        <v>162</v>
      </c>
      <c r="M3412" s="3">
        <v>2</v>
      </c>
      <c r="N3412" s="3" t="s">
        <v>15636</v>
      </c>
      <c r="O3412" s="3" t="s">
        <v>25166</v>
      </c>
      <c r="P3412" s="3" t="s">
        <v>7961</v>
      </c>
      <c r="Q3412" s="3" t="s">
        <v>21332</v>
      </c>
      <c r="R3412" s="5" t="s">
        <v>25167</v>
      </c>
      <c r="S3412" s="3" t="s">
        <v>10834</v>
      </c>
      <c r="T3412" s="3" t="s">
        <v>412</v>
      </c>
      <c r="V3412" s="3">
        <v>127</v>
      </c>
      <c r="W3412" s="3">
        <v>127</v>
      </c>
      <c r="X3412" s="3">
        <v>127</v>
      </c>
      <c r="Y3412" s="3">
        <v>3410</v>
      </c>
      <c r="Z3412" s="3" t="s">
        <v>162</v>
      </c>
      <c r="AA3412" s="3">
        <v>146</v>
      </c>
      <c r="AB3412" s="3">
        <v>73</v>
      </c>
      <c r="AC3412" s="3">
        <v>25718203</v>
      </c>
      <c r="AD3412" s="3">
        <v>12999730</v>
      </c>
      <c r="AE3412" s="3" t="s">
        <v>742</v>
      </c>
      <c r="AF3412" s="3">
        <v>8</v>
      </c>
      <c r="AG3412" s="3">
        <v>17</v>
      </c>
    </row>
    <row r="3413" spans="1:33" ht="15.75" customHeight="1" x14ac:dyDescent="0.15">
      <c r="A3413" s="3">
        <v>1895</v>
      </c>
      <c r="B3413" s="3">
        <v>3411</v>
      </c>
      <c r="C3413" s="3">
        <v>11</v>
      </c>
      <c r="D3413" s="3" t="s">
        <v>15639</v>
      </c>
      <c r="E3413" s="3" t="s">
        <v>25168</v>
      </c>
      <c r="F3413" s="3" t="s">
        <v>3877</v>
      </c>
      <c r="G3413" s="3" t="s">
        <v>731</v>
      </c>
      <c r="H3413" s="3" t="s">
        <v>8857</v>
      </c>
      <c r="I3413" s="3" t="s">
        <v>9266</v>
      </c>
      <c r="J3413" s="3">
        <v>97.841499999999996</v>
      </c>
      <c r="K3413" s="3">
        <v>7939818</v>
      </c>
      <c r="L3413" s="3" t="s">
        <v>122</v>
      </c>
      <c r="M3413" s="3">
        <v>5</v>
      </c>
      <c r="N3413" s="3" t="s">
        <v>15639</v>
      </c>
      <c r="O3413" s="3" t="s">
        <v>25168</v>
      </c>
      <c r="P3413" s="3" t="s">
        <v>381</v>
      </c>
      <c r="Q3413" s="3" t="s">
        <v>21334</v>
      </c>
      <c r="R3413" s="5" t="s">
        <v>25169</v>
      </c>
      <c r="S3413" s="3" t="s">
        <v>8857</v>
      </c>
      <c r="T3413" s="3" t="s">
        <v>731</v>
      </c>
      <c r="V3413" s="3">
        <v>42</v>
      </c>
      <c r="W3413" s="3">
        <v>0</v>
      </c>
      <c r="X3413" s="3">
        <v>37</v>
      </c>
      <c r="Y3413" s="3">
        <v>3411</v>
      </c>
      <c r="Z3413" s="3" t="s">
        <v>122</v>
      </c>
      <c r="AA3413" s="3">
        <v>11</v>
      </c>
      <c r="AB3413" s="3">
        <v>8</v>
      </c>
      <c r="AC3413" s="3">
        <v>7939818</v>
      </c>
      <c r="AD3413" s="3">
        <v>4013222</v>
      </c>
      <c r="AE3413" s="15"/>
      <c r="AF3413" s="3">
        <v>22</v>
      </c>
      <c r="AG3413" s="3">
        <v>107</v>
      </c>
    </row>
    <row r="3414" spans="1:33" ht="15.75" customHeight="1" x14ac:dyDescent="0.15">
      <c r="A3414" s="3">
        <v>20250</v>
      </c>
      <c r="B3414" s="3">
        <v>3412</v>
      </c>
      <c r="C3414" s="3">
        <v>20</v>
      </c>
      <c r="D3414" s="3" t="s">
        <v>15642</v>
      </c>
      <c r="E3414" s="3" t="s">
        <v>25170</v>
      </c>
      <c r="F3414" s="3" t="s">
        <v>4061</v>
      </c>
      <c r="G3414" s="3" t="s">
        <v>446</v>
      </c>
      <c r="H3414" s="3" t="s">
        <v>11889</v>
      </c>
      <c r="I3414" s="3" t="s">
        <v>2435</v>
      </c>
      <c r="J3414" s="3">
        <v>97.760099999999994</v>
      </c>
      <c r="K3414" s="3">
        <v>5307589</v>
      </c>
      <c r="L3414" s="3" t="s">
        <v>66</v>
      </c>
      <c r="M3414" s="3">
        <v>3</v>
      </c>
      <c r="N3414" s="3" t="s">
        <v>15642</v>
      </c>
      <c r="O3414" s="3" t="s">
        <v>25170</v>
      </c>
      <c r="P3414" s="3" t="s">
        <v>3926</v>
      </c>
      <c r="Q3414" s="3" t="s">
        <v>21336</v>
      </c>
      <c r="R3414" s="5" t="s">
        <v>25171</v>
      </c>
      <c r="S3414" s="3" t="s">
        <v>11889</v>
      </c>
      <c r="T3414" s="3" t="s">
        <v>446</v>
      </c>
      <c r="V3414" s="3">
        <v>127</v>
      </c>
      <c r="W3414" s="3">
        <v>124</v>
      </c>
      <c r="X3414" s="3">
        <v>127</v>
      </c>
      <c r="Y3414" s="3">
        <v>3412</v>
      </c>
      <c r="Z3414" s="3" t="s">
        <v>66</v>
      </c>
      <c r="AA3414" s="3">
        <v>20</v>
      </c>
      <c r="AB3414" s="3">
        <v>14</v>
      </c>
      <c r="AC3414" s="3">
        <v>5307589</v>
      </c>
      <c r="AD3414" s="3">
        <v>2683852</v>
      </c>
      <c r="AE3414" s="3" t="s">
        <v>2435</v>
      </c>
      <c r="AF3414" s="3">
        <v>9</v>
      </c>
      <c r="AG3414" s="3">
        <v>29</v>
      </c>
    </row>
    <row r="3415" spans="1:33" ht="15.75" customHeight="1" x14ac:dyDescent="0.15">
      <c r="A3415" s="3">
        <v>25954</v>
      </c>
      <c r="B3415" s="3">
        <v>3413</v>
      </c>
      <c r="C3415" s="3">
        <v>131</v>
      </c>
      <c r="D3415" s="3" t="s">
        <v>15644</v>
      </c>
      <c r="E3415" s="3" t="s">
        <v>25172</v>
      </c>
      <c r="F3415" s="3" t="s">
        <v>1438</v>
      </c>
      <c r="G3415" s="3" t="s">
        <v>495</v>
      </c>
      <c r="H3415" s="3" t="s">
        <v>11640</v>
      </c>
      <c r="I3415" s="3" t="s">
        <v>3887</v>
      </c>
      <c r="J3415" s="3">
        <v>97.730500000000006</v>
      </c>
      <c r="K3415" s="3">
        <v>15955422</v>
      </c>
      <c r="L3415" s="3" t="s">
        <v>226</v>
      </c>
      <c r="M3415" s="3">
        <v>0</v>
      </c>
      <c r="N3415" s="3" t="s">
        <v>15644</v>
      </c>
      <c r="O3415" s="3" t="s">
        <v>25172</v>
      </c>
      <c r="P3415" s="8">
        <v>33970</v>
      </c>
      <c r="Q3415" s="3" t="s">
        <v>21338</v>
      </c>
      <c r="R3415" s="5" t="s">
        <v>25173</v>
      </c>
      <c r="S3415" s="3" t="s">
        <v>11640</v>
      </c>
      <c r="T3415" s="3" t="s">
        <v>495</v>
      </c>
      <c r="V3415" s="3">
        <v>108</v>
      </c>
      <c r="W3415" s="3">
        <v>0</v>
      </c>
      <c r="X3415" s="3">
        <v>47</v>
      </c>
      <c r="Y3415" s="3">
        <v>3413</v>
      </c>
      <c r="Z3415" s="3" t="s">
        <v>226</v>
      </c>
      <c r="AA3415" s="3">
        <v>131</v>
      </c>
      <c r="AB3415" s="3">
        <v>73</v>
      </c>
      <c r="AC3415" s="3">
        <v>15955422</v>
      </c>
      <c r="AD3415" s="3">
        <v>8069276</v>
      </c>
      <c r="AE3415" s="15"/>
      <c r="AF3415" s="3">
        <v>24</v>
      </c>
      <c r="AG3415" s="3">
        <v>34</v>
      </c>
    </row>
    <row r="3416" spans="1:33" ht="15.75" customHeight="1" x14ac:dyDescent="0.15">
      <c r="A3416" s="3">
        <v>553</v>
      </c>
      <c r="B3416" s="3">
        <v>3414</v>
      </c>
      <c r="C3416" s="3">
        <v>315</v>
      </c>
      <c r="D3416" s="3" t="s">
        <v>15647</v>
      </c>
      <c r="E3416" s="3" t="s">
        <v>25174</v>
      </c>
      <c r="F3416" s="3" t="s">
        <v>657</v>
      </c>
      <c r="G3416" s="3" t="s">
        <v>246</v>
      </c>
      <c r="H3416" s="3" t="s">
        <v>264</v>
      </c>
      <c r="I3416" s="3" t="s">
        <v>264</v>
      </c>
      <c r="J3416" s="3">
        <v>97.6584</v>
      </c>
      <c r="K3416" s="3">
        <v>57653000</v>
      </c>
      <c r="L3416" s="3" t="s">
        <v>162</v>
      </c>
      <c r="M3416" s="3">
        <v>6</v>
      </c>
      <c r="N3416" s="3" t="s">
        <v>15647</v>
      </c>
      <c r="O3416" s="3" t="s">
        <v>25174</v>
      </c>
      <c r="P3416" s="3" t="s">
        <v>787</v>
      </c>
      <c r="Q3416" s="3" t="s">
        <v>21340</v>
      </c>
      <c r="R3416" s="5" t="s">
        <v>25175</v>
      </c>
      <c r="S3416" s="3" t="s">
        <v>264</v>
      </c>
      <c r="T3416" s="3" t="s">
        <v>246</v>
      </c>
      <c r="V3416" s="3">
        <v>127</v>
      </c>
      <c r="W3416" s="3">
        <v>117</v>
      </c>
      <c r="X3416" s="3">
        <v>127</v>
      </c>
      <c r="Y3416" s="3">
        <v>3414</v>
      </c>
      <c r="Z3416" s="3" t="s">
        <v>162</v>
      </c>
      <c r="AA3416" s="3">
        <v>315</v>
      </c>
      <c r="AB3416" s="3">
        <v>184</v>
      </c>
      <c r="AC3416" s="3">
        <v>57653000</v>
      </c>
      <c r="AD3416" s="3">
        <v>29168000</v>
      </c>
      <c r="AE3416" s="3" t="s">
        <v>264</v>
      </c>
      <c r="AF3416" s="3">
        <v>8</v>
      </c>
      <c r="AG3416" s="3">
        <v>8</v>
      </c>
    </row>
    <row r="3417" spans="1:33" ht="15.75" customHeight="1" x14ac:dyDescent="0.15">
      <c r="A3417" s="3">
        <v>23775</v>
      </c>
      <c r="B3417" s="3">
        <v>3415</v>
      </c>
      <c r="C3417" s="3">
        <v>12</v>
      </c>
      <c r="D3417" s="3" t="s">
        <v>15650</v>
      </c>
      <c r="E3417" s="3" t="s">
        <v>25176</v>
      </c>
      <c r="F3417" s="3" t="s">
        <v>210</v>
      </c>
      <c r="G3417" s="3" t="s">
        <v>114</v>
      </c>
      <c r="H3417" s="3" t="s">
        <v>12871</v>
      </c>
      <c r="I3417" s="3" t="s">
        <v>116</v>
      </c>
      <c r="J3417" s="3">
        <v>97.658299999999997</v>
      </c>
      <c r="K3417" s="3">
        <v>2886557</v>
      </c>
      <c r="L3417" s="3" t="s">
        <v>356</v>
      </c>
      <c r="M3417" s="3">
        <v>1</v>
      </c>
      <c r="N3417" s="3" t="s">
        <v>15650</v>
      </c>
      <c r="O3417" s="3" t="s">
        <v>25176</v>
      </c>
      <c r="P3417" s="3" t="s">
        <v>787</v>
      </c>
      <c r="Q3417" s="3" t="s">
        <v>21342</v>
      </c>
      <c r="R3417" s="5" t="s">
        <v>25177</v>
      </c>
      <c r="S3417" s="3" t="s">
        <v>12871</v>
      </c>
      <c r="T3417" s="3" t="s">
        <v>114</v>
      </c>
      <c r="V3417" s="3">
        <v>69</v>
      </c>
      <c r="W3417" s="3">
        <v>61</v>
      </c>
      <c r="X3417" s="3">
        <v>127</v>
      </c>
      <c r="Y3417" s="3">
        <v>3415</v>
      </c>
      <c r="Z3417" s="3" t="s">
        <v>356</v>
      </c>
      <c r="AA3417" s="3">
        <v>12</v>
      </c>
      <c r="AB3417" s="3">
        <v>6</v>
      </c>
      <c r="AC3417" s="3">
        <v>2886557</v>
      </c>
      <c r="AD3417" s="3">
        <v>1460377</v>
      </c>
      <c r="AE3417" s="3" t="s">
        <v>116</v>
      </c>
      <c r="AF3417" s="3">
        <v>18</v>
      </c>
      <c r="AG3417" s="3">
        <v>46</v>
      </c>
    </row>
    <row r="3418" spans="1:33" ht="15.75" customHeight="1" x14ac:dyDescent="0.15">
      <c r="A3418" s="3">
        <v>25285</v>
      </c>
      <c r="B3418" s="3">
        <v>3416</v>
      </c>
      <c r="C3418" s="3">
        <v>600</v>
      </c>
      <c r="D3418" s="3" t="s">
        <v>15653</v>
      </c>
      <c r="E3418" s="3" t="s">
        <v>25178</v>
      </c>
      <c r="F3418" s="3" t="s">
        <v>4272</v>
      </c>
      <c r="G3418" s="3" t="s">
        <v>780</v>
      </c>
      <c r="H3418" s="3" t="s">
        <v>15655</v>
      </c>
      <c r="I3418" s="3" t="s">
        <v>21346</v>
      </c>
      <c r="J3418" s="3">
        <v>97.608400000000003</v>
      </c>
      <c r="K3418" s="3">
        <v>55937000</v>
      </c>
      <c r="L3418" s="3" t="s">
        <v>50</v>
      </c>
      <c r="M3418" s="3">
        <v>0</v>
      </c>
      <c r="N3418" s="3" t="s">
        <v>15653</v>
      </c>
      <c r="O3418" s="3" t="s">
        <v>25178</v>
      </c>
      <c r="P3418" s="8">
        <v>27760</v>
      </c>
      <c r="Q3418" s="3" t="s">
        <v>21344</v>
      </c>
      <c r="R3418" s="5" t="s">
        <v>25179</v>
      </c>
      <c r="S3418" s="3" t="s">
        <v>15655</v>
      </c>
      <c r="T3418" s="3" t="s">
        <v>780</v>
      </c>
      <c r="V3418" s="3">
        <v>21</v>
      </c>
      <c r="W3418" s="3">
        <v>0</v>
      </c>
      <c r="X3418" s="3">
        <v>101</v>
      </c>
      <c r="Y3418" s="3">
        <v>3416</v>
      </c>
      <c r="Z3418" s="3" t="s">
        <v>50</v>
      </c>
      <c r="AA3418" s="3">
        <v>600</v>
      </c>
      <c r="AB3418" s="3">
        <v>240</v>
      </c>
      <c r="AC3418" s="3">
        <v>55937000</v>
      </c>
      <c r="AD3418" s="3">
        <v>28307000</v>
      </c>
      <c r="AE3418" s="15"/>
      <c r="AF3418" s="3">
        <v>11</v>
      </c>
      <c r="AG3418" s="3">
        <v>639</v>
      </c>
    </row>
    <row r="3419" spans="1:33" ht="15.75" customHeight="1" x14ac:dyDescent="0.15">
      <c r="A3419" s="3">
        <v>18788</v>
      </c>
      <c r="B3419" s="3">
        <v>3417</v>
      </c>
      <c r="C3419" s="3">
        <v>136</v>
      </c>
      <c r="D3419" s="3" t="s">
        <v>15657</v>
      </c>
      <c r="E3419" s="3" t="s">
        <v>25180</v>
      </c>
      <c r="F3419" s="3" t="s">
        <v>331</v>
      </c>
      <c r="G3419" s="3" t="s">
        <v>167</v>
      </c>
      <c r="H3419" s="3" t="s">
        <v>15659</v>
      </c>
      <c r="I3419" s="3" t="s">
        <v>283</v>
      </c>
      <c r="J3419" s="3">
        <v>97.563800000000001</v>
      </c>
      <c r="K3419" s="3">
        <v>106681491</v>
      </c>
      <c r="L3419" s="3" t="s">
        <v>162</v>
      </c>
      <c r="M3419" s="3">
        <v>4</v>
      </c>
      <c r="N3419" s="3" t="s">
        <v>15657</v>
      </c>
      <c r="O3419" s="3" t="s">
        <v>25180</v>
      </c>
      <c r="P3419" s="3" t="s">
        <v>1107</v>
      </c>
      <c r="Q3419" s="3" t="s">
        <v>21347</v>
      </c>
      <c r="R3419" s="5" t="s">
        <v>25181</v>
      </c>
      <c r="S3419" s="3" t="s">
        <v>15659</v>
      </c>
      <c r="T3419" s="3" t="s">
        <v>167</v>
      </c>
      <c r="V3419" s="3">
        <v>127</v>
      </c>
      <c r="W3419" s="3">
        <v>79</v>
      </c>
      <c r="X3419" s="3">
        <v>127</v>
      </c>
      <c r="Y3419" s="3">
        <v>3417</v>
      </c>
      <c r="Z3419" s="3" t="s">
        <v>162</v>
      </c>
      <c r="AA3419" s="3">
        <v>136</v>
      </c>
      <c r="AB3419" s="3">
        <v>98</v>
      </c>
      <c r="AC3419" s="3">
        <v>106681491</v>
      </c>
      <c r="AD3419" s="3">
        <v>53998503</v>
      </c>
      <c r="AE3419" s="3" t="s">
        <v>283</v>
      </c>
      <c r="AF3419" s="3">
        <v>8</v>
      </c>
      <c r="AG3419" s="3">
        <v>1</v>
      </c>
    </row>
    <row r="3420" spans="1:33" ht="15.75" customHeight="1" x14ac:dyDescent="0.15">
      <c r="A3420" s="3">
        <v>26579</v>
      </c>
      <c r="B3420" s="3">
        <v>3418</v>
      </c>
      <c r="C3420" s="3">
        <v>15</v>
      </c>
      <c r="D3420" s="3" t="s">
        <v>15660</v>
      </c>
      <c r="E3420" s="3" t="s">
        <v>25182</v>
      </c>
      <c r="F3420" s="3" t="s">
        <v>1121</v>
      </c>
      <c r="G3420" s="3" t="s">
        <v>497</v>
      </c>
      <c r="H3420" s="3" t="s">
        <v>15663</v>
      </c>
      <c r="I3420" s="3" t="s">
        <v>1587</v>
      </c>
      <c r="J3420" s="3">
        <v>97.544399999999996</v>
      </c>
      <c r="K3420" s="3">
        <v>3043737</v>
      </c>
      <c r="L3420" s="3" t="s">
        <v>75</v>
      </c>
      <c r="M3420" s="3">
        <v>0</v>
      </c>
      <c r="N3420" s="3" t="s">
        <v>15660</v>
      </c>
      <c r="O3420" s="3" t="s">
        <v>25182</v>
      </c>
      <c r="P3420" s="8" t="s">
        <v>14142</v>
      </c>
      <c r="Q3420" s="3" t="s">
        <v>21349</v>
      </c>
      <c r="R3420" s="5" t="s">
        <v>25183</v>
      </c>
      <c r="S3420" s="3" t="s">
        <v>15663</v>
      </c>
      <c r="T3420" s="3" t="s">
        <v>497</v>
      </c>
      <c r="V3420" s="3">
        <v>43</v>
      </c>
      <c r="W3420" s="3">
        <v>0</v>
      </c>
      <c r="X3420" s="3">
        <v>83</v>
      </c>
      <c r="Y3420" s="3">
        <v>3418</v>
      </c>
      <c r="Z3420" s="3" t="s">
        <v>75</v>
      </c>
      <c r="AA3420" s="3">
        <v>15</v>
      </c>
      <c r="AB3420" s="3">
        <v>7</v>
      </c>
      <c r="AC3420" s="3">
        <v>3043737</v>
      </c>
      <c r="AD3420" s="3">
        <v>1540786</v>
      </c>
      <c r="AE3420" s="15"/>
      <c r="AF3420" s="3">
        <v>14</v>
      </c>
      <c r="AG3420" s="3">
        <v>27</v>
      </c>
    </row>
    <row r="3421" spans="1:33" ht="15.75" customHeight="1" x14ac:dyDescent="0.15">
      <c r="A3421" s="3">
        <v>17589</v>
      </c>
      <c r="B3421" s="3">
        <v>3419</v>
      </c>
      <c r="C3421" s="3">
        <v>13</v>
      </c>
      <c r="D3421" s="3" t="s">
        <v>15665</v>
      </c>
      <c r="E3421" s="3" t="s">
        <v>25184</v>
      </c>
      <c r="F3421" s="3" t="s">
        <v>297</v>
      </c>
      <c r="G3421" s="3" t="s">
        <v>146</v>
      </c>
      <c r="H3421" s="3" t="s">
        <v>148</v>
      </c>
      <c r="I3421" s="3" t="s">
        <v>149</v>
      </c>
      <c r="J3421" s="3">
        <v>97.527199999999993</v>
      </c>
      <c r="K3421" s="3">
        <v>6266090</v>
      </c>
      <c r="L3421" s="3" t="s">
        <v>40</v>
      </c>
      <c r="M3421" s="3">
        <v>4</v>
      </c>
      <c r="N3421" s="3" t="s">
        <v>15665</v>
      </c>
      <c r="O3421" s="3" t="s">
        <v>25184</v>
      </c>
      <c r="P3421" s="3" t="s">
        <v>987</v>
      </c>
      <c r="Q3421" s="3" t="s">
        <v>21352</v>
      </c>
      <c r="R3421" s="5" t="s">
        <v>25185</v>
      </c>
      <c r="S3421" s="3" t="s">
        <v>148</v>
      </c>
      <c r="T3421" s="3" t="s">
        <v>146</v>
      </c>
      <c r="V3421" s="3">
        <v>82</v>
      </c>
      <c r="W3421" s="3">
        <v>0</v>
      </c>
      <c r="X3421" s="3">
        <v>127</v>
      </c>
      <c r="Y3421" s="3">
        <v>3419</v>
      </c>
      <c r="Z3421" s="3" t="s">
        <v>40</v>
      </c>
      <c r="AA3421" s="3">
        <v>13</v>
      </c>
      <c r="AB3421" s="3">
        <v>8</v>
      </c>
      <c r="AC3421" s="3">
        <v>6266090</v>
      </c>
      <c r="AD3421" s="3">
        <v>3172267</v>
      </c>
      <c r="AE3421" s="15"/>
      <c r="AF3421" s="3">
        <v>4</v>
      </c>
      <c r="AG3421" s="3">
        <v>31</v>
      </c>
    </row>
    <row r="3422" spans="1:33" ht="15.75" customHeight="1" x14ac:dyDescent="0.15">
      <c r="A3422" s="3">
        <v>26551</v>
      </c>
      <c r="B3422" s="3">
        <v>3420</v>
      </c>
      <c r="C3422" s="3">
        <v>51</v>
      </c>
      <c r="D3422" s="3" t="s">
        <v>11761</v>
      </c>
      <c r="E3422" s="3" t="s">
        <v>25186</v>
      </c>
      <c r="F3422" s="3" t="s">
        <v>36</v>
      </c>
      <c r="G3422" s="3" t="s">
        <v>37</v>
      </c>
      <c r="H3422" s="3" t="s">
        <v>2190</v>
      </c>
      <c r="I3422" s="3" t="s">
        <v>39</v>
      </c>
      <c r="J3422" s="3">
        <v>97.489699999999999</v>
      </c>
      <c r="K3422" s="3">
        <v>10944846</v>
      </c>
      <c r="L3422" s="3" t="s">
        <v>162</v>
      </c>
      <c r="M3422" s="3">
        <v>0</v>
      </c>
      <c r="N3422" s="3" t="s">
        <v>11761</v>
      </c>
      <c r="O3422" s="3" t="s">
        <v>25186</v>
      </c>
      <c r="P3422" s="8">
        <v>37622</v>
      </c>
      <c r="Q3422" s="3" t="s">
        <v>11763</v>
      </c>
      <c r="R3422" s="5" t="s">
        <v>25187</v>
      </c>
      <c r="S3422" s="3" t="s">
        <v>2190</v>
      </c>
      <c r="T3422" s="3" t="s">
        <v>37</v>
      </c>
      <c r="V3422" s="3">
        <v>127</v>
      </c>
      <c r="W3422" s="3">
        <v>127</v>
      </c>
      <c r="X3422" s="3">
        <v>127</v>
      </c>
      <c r="Y3422" s="3">
        <v>3420</v>
      </c>
      <c r="Z3422" s="3" t="s">
        <v>162</v>
      </c>
      <c r="AA3422" s="3">
        <v>51</v>
      </c>
      <c r="AB3422" s="3">
        <v>21</v>
      </c>
      <c r="AC3422" s="3">
        <v>10944846</v>
      </c>
      <c r="AD3422" s="3">
        <v>5541983</v>
      </c>
      <c r="AE3422" s="3" t="s">
        <v>39</v>
      </c>
      <c r="AF3422" s="3">
        <v>8</v>
      </c>
      <c r="AG3422" s="3">
        <v>2</v>
      </c>
    </row>
    <row r="3423" spans="1:33" ht="15.75" customHeight="1" x14ac:dyDescent="0.15">
      <c r="A3423" s="3">
        <v>20614</v>
      </c>
      <c r="B3423" s="3">
        <v>3421</v>
      </c>
      <c r="C3423" s="3">
        <v>16</v>
      </c>
      <c r="D3423" s="3" t="s">
        <v>15669</v>
      </c>
      <c r="E3423" s="3" t="s">
        <v>25188</v>
      </c>
      <c r="F3423" s="3" t="s">
        <v>1193</v>
      </c>
      <c r="G3423" s="3" t="s">
        <v>564</v>
      </c>
      <c r="H3423" s="3" t="s">
        <v>4814</v>
      </c>
      <c r="I3423" s="3" t="s">
        <v>63</v>
      </c>
      <c r="J3423" s="3">
        <v>97.4816</v>
      </c>
      <c r="K3423" s="3">
        <v>3764000</v>
      </c>
      <c r="L3423" s="3" t="s">
        <v>221</v>
      </c>
      <c r="M3423" s="3">
        <v>3</v>
      </c>
      <c r="N3423" s="3" t="s">
        <v>15669</v>
      </c>
      <c r="O3423" s="3" t="s">
        <v>25188</v>
      </c>
      <c r="P3423" s="3" t="s">
        <v>835</v>
      </c>
      <c r="Q3423" s="3" t="s">
        <v>21355</v>
      </c>
      <c r="R3423" s="5" t="s">
        <v>25189</v>
      </c>
      <c r="S3423" s="3" t="s">
        <v>4814</v>
      </c>
      <c r="T3423" s="3" t="s">
        <v>564</v>
      </c>
      <c r="V3423" s="3">
        <v>92</v>
      </c>
      <c r="W3423" s="3">
        <v>127</v>
      </c>
      <c r="X3423" s="3">
        <v>127</v>
      </c>
      <c r="Y3423" s="3">
        <v>3421</v>
      </c>
      <c r="Z3423" s="3" t="s">
        <v>221</v>
      </c>
      <c r="AA3423" s="3">
        <v>16</v>
      </c>
      <c r="AB3423" s="3">
        <v>8</v>
      </c>
      <c r="AC3423" s="3">
        <v>3764000</v>
      </c>
      <c r="AD3423" s="3">
        <v>1906000</v>
      </c>
      <c r="AE3423" s="3" t="s">
        <v>63</v>
      </c>
      <c r="AF3423" s="3">
        <v>2</v>
      </c>
      <c r="AG3423" s="3">
        <v>3</v>
      </c>
    </row>
    <row r="3424" spans="1:33" ht="15.75" customHeight="1" x14ac:dyDescent="0.15">
      <c r="A3424" s="3">
        <v>2558</v>
      </c>
      <c r="B3424" s="3">
        <v>3422</v>
      </c>
      <c r="C3424" s="3">
        <v>364</v>
      </c>
      <c r="D3424" s="3" t="s">
        <v>2053</v>
      </c>
      <c r="E3424" s="3" t="s">
        <v>25190</v>
      </c>
      <c r="F3424" s="3" t="s">
        <v>36</v>
      </c>
      <c r="G3424" s="3" t="s">
        <v>37</v>
      </c>
      <c r="H3424" s="3" t="s">
        <v>89</v>
      </c>
      <c r="I3424" s="3" t="s">
        <v>89</v>
      </c>
      <c r="J3424" s="3">
        <v>97.454499999999996</v>
      </c>
      <c r="K3424" s="3">
        <v>73781250</v>
      </c>
      <c r="L3424" s="3" t="s">
        <v>66</v>
      </c>
      <c r="M3424" s="3">
        <v>5</v>
      </c>
      <c r="N3424" s="3" t="s">
        <v>2053</v>
      </c>
      <c r="O3424" s="3" t="s">
        <v>25190</v>
      </c>
      <c r="P3424" s="3" t="s">
        <v>541</v>
      </c>
      <c r="Q3424" s="3" t="s">
        <v>2059</v>
      </c>
      <c r="R3424" s="5" t="s">
        <v>25191</v>
      </c>
      <c r="S3424" s="3" t="s">
        <v>89</v>
      </c>
      <c r="T3424" s="3" t="s">
        <v>37</v>
      </c>
      <c r="V3424" s="3">
        <v>127</v>
      </c>
      <c r="W3424" s="3">
        <v>126</v>
      </c>
      <c r="X3424" s="3">
        <v>127</v>
      </c>
      <c r="Y3424" s="3">
        <v>3422</v>
      </c>
      <c r="Z3424" s="3" t="s">
        <v>66</v>
      </c>
      <c r="AA3424" s="3">
        <v>364</v>
      </c>
      <c r="AB3424" s="3">
        <v>224</v>
      </c>
      <c r="AC3424" s="3">
        <v>73781250</v>
      </c>
      <c r="AD3424" s="3">
        <v>37366212</v>
      </c>
      <c r="AE3424" s="3" t="s">
        <v>89</v>
      </c>
      <c r="AF3424" s="3">
        <v>9</v>
      </c>
      <c r="AG3424" s="3">
        <v>4</v>
      </c>
    </row>
    <row r="3425" spans="1:33" ht="15.75" customHeight="1" x14ac:dyDescent="0.15">
      <c r="A3425" s="3">
        <v>19721</v>
      </c>
      <c r="B3425" s="3">
        <v>3423</v>
      </c>
      <c r="C3425" s="3">
        <v>36</v>
      </c>
      <c r="D3425" s="3" t="s">
        <v>15674</v>
      </c>
      <c r="E3425" s="3" t="s">
        <v>25192</v>
      </c>
      <c r="F3425" s="3" t="s">
        <v>1438</v>
      </c>
      <c r="G3425" s="3" t="s">
        <v>495</v>
      </c>
      <c r="H3425" s="3" t="s">
        <v>13518</v>
      </c>
      <c r="I3425" s="3" t="s">
        <v>11196</v>
      </c>
      <c r="J3425" s="3">
        <v>97.441299999999998</v>
      </c>
      <c r="K3425" s="3">
        <v>7373943</v>
      </c>
      <c r="L3425" s="3" t="s">
        <v>335</v>
      </c>
      <c r="M3425" s="3">
        <v>2</v>
      </c>
      <c r="N3425" s="3" t="s">
        <v>15674</v>
      </c>
      <c r="O3425" s="3" t="s">
        <v>25192</v>
      </c>
      <c r="P3425" s="3" t="s">
        <v>381</v>
      </c>
      <c r="Q3425" s="3" t="s">
        <v>21358</v>
      </c>
      <c r="R3425" s="5" t="s">
        <v>25193</v>
      </c>
      <c r="S3425" s="3" t="s">
        <v>13518</v>
      </c>
      <c r="T3425" s="3" t="s">
        <v>495</v>
      </c>
      <c r="V3425" s="3">
        <v>109</v>
      </c>
      <c r="W3425" s="3">
        <v>0</v>
      </c>
      <c r="X3425" s="3">
        <v>121</v>
      </c>
      <c r="Y3425" s="3">
        <v>3423</v>
      </c>
      <c r="Z3425" s="3" t="s">
        <v>335</v>
      </c>
      <c r="AA3425" s="3">
        <v>36</v>
      </c>
      <c r="AB3425" s="3">
        <v>25</v>
      </c>
      <c r="AC3425" s="3">
        <v>7373943</v>
      </c>
      <c r="AD3425" s="3">
        <v>3734752</v>
      </c>
      <c r="AE3425" s="15"/>
      <c r="AF3425" s="3">
        <v>21</v>
      </c>
      <c r="AG3425" s="3">
        <v>300</v>
      </c>
    </row>
    <row r="3426" spans="1:33" ht="15.75" customHeight="1" x14ac:dyDescent="0.15">
      <c r="A3426" s="3">
        <v>22587</v>
      </c>
      <c r="B3426" s="3">
        <v>3424</v>
      </c>
      <c r="C3426" s="3">
        <v>117</v>
      </c>
      <c r="D3426" s="3" t="s">
        <v>15676</v>
      </c>
      <c r="E3426" s="3" t="s">
        <v>25194</v>
      </c>
      <c r="F3426" s="3" t="s">
        <v>1318</v>
      </c>
      <c r="G3426" s="3" t="s">
        <v>707</v>
      </c>
      <c r="H3426" s="3" t="s">
        <v>7540</v>
      </c>
      <c r="I3426" s="3" t="s">
        <v>711</v>
      </c>
      <c r="J3426" s="3">
        <v>97.433999999999997</v>
      </c>
      <c r="K3426" s="3">
        <v>25248079</v>
      </c>
      <c r="L3426" s="3" t="s">
        <v>356</v>
      </c>
      <c r="M3426" s="3">
        <v>7</v>
      </c>
      <c r="N3426" s="3" t="s">
        <v>15676</v>
      </c>
      <c r="O3426" s="3" t="s">
        <v>25194</v>
      </c>
      <c r="P3426" s="3" t="s">
        <v>5978</v>
      </c>
      <c r="Q3426" s="3" t="s">
        <v>21361</v>
      </c>
      <c r="R3426" s="5" t="s">
        <v>25195</v>
      </c>
      <c r="S3426" s="3" t="s">
        <v>7540</v>
      </c>
      <c r="T3426" s="3" t="s">
        <v>707</v>
      </c>
      <c r="V3426" s="3">
        <v>21</v>
      </c>
      <c r="W3426" s="3">
        <v>0</v>
      </c>
      <c r="X3426" s="3">
        <v>127</v>
      </c>
      <c r="Y3426" s="3">
        <v>3424</v>
      </c>
      <c r="Z3426" s="3" t="s">
        <v>356</v>
      </c>
      <c r="AA3426" s="3">
        <v>117</v>
      </c>
      <c r="AB3426" s="3">
        <v>73</v>
      </c>
      <c r="AC3426" s="3">
        <v>25248079</v>
      </c>
      <c r="AD3426" s="3">
        <v>12788114</v>
      </c>
      <c r="AE3426" s="15"/>
      <c r="AF3426" s="3">
        <v>18</v>
      </c>
      <c r="AG3426" s="3">
        <v>38</v>
      </c>
    </row>
    <row r="3427" spans="1:33" ht="15.75" customHeight="1" x14ac:dyDescent="0.15">
      <c r="A3427" s="3">
        <v>1371</v>
      </c>
      <c r="B3427" s="3">
        <v>3425</v>
      </c>
      <c r="C3427" s="3">
        <v>136</v>
      </c>
      <c r="D3427" s="3" t="s">
        <v>15680</v>
      </c>
      <c r="E3427" s="3" t="s">
        <v>25196</v>
      </c>
      <c r="F3427" s="3" t="s">
        <v>657</v>
      </c>
      <c r="G3427" s="3" t="s">
        <v>246</v>
      </c>
      <c r="H3427" s="3" t="s">
        <v>3818</v>
      </c>
      <c r="I3427" s="3" t="s">
        <v>3818</v>
      </c>
      <c r="J3427" s="3">
        <v>97.433800000000005</v>
      </c>
      <c r="K3427" s="3">
        <v>25062976</v>
      </c>
      <c r="L3427" s="3" t="s">
        <v>66</v>
      </c>
      <c r="M3427" s="3">
        <v>8</v>
      </c>
      <c r="N3427" s="3" t="s">
        <v>15680</v>
      </c>
      <c r="O3427" s="3" t="s">
        <v>25196</v>
      </c>
      <c r="P3427" s="3" t="s">
        <v>104</v>
      </c>
      <c r="Q3427" s="3" t="s">
        <v>21363</v>
      </c>
      <c r="R3427" s="5" t="s">
        <v>25197</v>
      </c>
      <c r="S3427" s="3" t="s">
        <v>3818</v>
      </c>
      <c r="T3427" s="3" t="s">
        <v>246</v>
      </c>
      <c r="V3427" s="3">
        <v>127</v>
      </c>
      <c r="W3427" s="3">
        <v>68</v>
      </c>
      <c r="X3427" s="3">
        <v>127</v>
      </c>
      <c r="Y3427" s="3">
        <v>3425</v>
      </c>
      <c r="Z3427" s="3" t="s">
        <v>66</v>
      </c>
      <c r="AA3427" s="3">
        <v>136</v>
      </c>
      <c r="AB3427" s="3">
        <v>69</v>
      </c>
      <c r="AC3427" s="3">
        <v>25062976</v>
      </c>
      <c r="AD3427" s="3">
        <v>12694368</v>
      </c>
      <c r="AE3427" s="3" t="s">
        <v>3818</v>
      </c>
      <c r="AF3427" s="3">
        <v>9</v>
      </c>
      <c r="AG3427" s="3">
        <v>22</v>
      </c>
    </row>
    <row r="3428" spans="1:33" ht="15.75" customHeight="1" x14ac:dyDescent="0.15">
      <c r="A3428" s="3">
        <v>4170</v>
      </c>
      <c r="B3428" s="3">
        <v>3426</v>
      </c>
      <c r="C3428" s="3">
        <v>1668</v>
      </c>
      <c r="D3428" s="3" t="s">
        <v>15682</v>
      </c>
      <c r="E3428" s="3" t="s">
        <v>25198</v>
      </c>
      <c r="F3428" s="3" t="s">
        <v>657</v>
      </c>
      <c r="G3428" s="3" t="s">
        <v>246</v>
      </c>
      <c r="H3428" s="3" t="s">
        <v>3818</v>
      </c>
      <c r="I3428" s="3" t="s">
        <v>3818</v>
      </c>
      <c r="J3428" s="3">
        <v>97.334900000000005</v>
      </c>
      <c r="K3428" s="3">
        <v>1868964476</v>
      </c>
      <c r="L3428" s="3" t="s">
        <v>86</v>
      </c>
      <c r="M3428" s="3">
        <v>6</v>
      </c>
      <c r="N3428" s="3" t="s">
        <v>15682</v>
      </c>
      <c r="O3428" s="3" t="s">
        <v>25198</v>
      </c>
      <c r="P3428" s="3" t="s">
        <v>9988</v>
      </c>
      <c r="Q3428" s="3" t="s">
        <v>21365</v>
      </c>
      <c r="R3428" s="5" t="s">
        <v>25199</v>
      </c>
      <c r="S3428" s="3" t="s">
        <v>3818</v>
      </c>
      <c r="T3428" s="3" t="s">
        <v>246</v>
      </c>
      <c r="V3428" s="3">
        <v>127</v>
      </c>
      <c r="W3428" s="3">
        <v>69</v>
      </c>
      <c r="X3428" s="3">
        <v>88</v>
      </c>
      <c r="Y3428" s="3">
        <v>3426</v>
      </c>
      <c r="Z3428" s="3" t="s">
        <v>86</v>
      </c>
      <c r="AA3428" s="3">
        <v>1668</v>
      </c>
      <c r="AB3428" s="3">
        <v>458</v>
      </c>
      <c r="AC3428" s="3">
        <v>1868964476</v>
      </c>
      <c r="AD3428" s="3">
        <v>947102652</v>
      </c>
      <c r="AE3428" s="3" t="s">
        <v>3818</v>
      </c>
      <c r="AF3428" s="3">
        <v>16</v>
      </c>
      <c r="AG3428" s="3">
        <v>22</v>
      </c>
    </row>
    <row r="3429" spans="1:33" ht="15.75" customHeight="1" x14ac:dyDescent="0.15">
      <c r="A3429" s="3">
        <v>23712</v>
      </c>
      <c r="B3429" s="3">
        <v>3427</v>
      </c>
      <c r="C3429" s="3">
        <v>69</v>
      </c>
      <c r="D3429" s="3" t="s">
        <v>15686</v>
      </c>
      <c r="E3429" s="3" t="s">
        <v>25200</v>
      </c>
      <c r="F3429" s="3" t="s">
        <v>1072</v>
      </c>
      <c r="G3429" s="3" t="s">
        <v>575</v>
      </c>
      <c r="H3429" s="3" t="s">
        <v>1375</v>
      </c>
      <c r="I3429" s="3" t="s">
        <v>1375</v>
      </c>
      <c r="J3429" s="3">
        <v>97.299000000000007</v>
      </c>
      <c r="K3429" s="3">
        <v>8463385</v>
      </c>
      <c r="L3429" s="3" t="s">
        <v>162</v>
      </c>
      <c r="M3429" s="3">
        <v>1</v>
      </c>
      <c r="N3429" s="3" t="s">
        <v>15686</v>
      </c>
      <c r="O3429" s="3" t="s">
        <v>25200</v>
      </c>
      <c r="P3429" s="3" t="s">
        <v>104</v>
      </c>
      <c r="Q3429" s="3" t="s">
        <v>21367</v>
      </c>
      <c r="R3429" s="5" t="s">
        <v>25201</v>
      </c>
      <c r="S3429" s="3" t="s">
        <v>1375</v>
      </c>
      <c r="T3429" s="3" t="s">
        <v>575</v>
      </c>
      <c r="V3429" s="3">
        <v>76</v>
      </c>
      <c r="W3429" s="3">
        <v>66</v>
      </c>
      <c r="X3429" s="3">
        <v>127</v>
      </c>
      <c r="Y3429" s="3">
        <v>3427</v>
      </c>
      <c r="Z3429" s="3" t="s">
        <v>162</v>
      </c>
      <c r="AA3429" s="3">
        <v>69</v>
      </c>
      <c r="AB3429" s="3">
        <v>30</v>
      </c>
      <c r="AC3429" s="3">
        <v>8463385</v>
      </c>
      <c r="AD3429" s="3">
        <v>4289624</v>
      </c>
      <c r="AE3429" s="3" t="s">
        <v>1375</v>
      </c>
      <c r="AF3429" s="3">
        <v>8</v>
      </c>
      <c r="AG3429" s="3">
        <v>23</v>
      </c>
    </row>
    <row r="3430" spans="1:33" ht="15.75" customHeight="1" x14ac:dyDescent="0.15">
      <c r="A3430" s="3">
        <v>21835</v>
      </c>
      <c r="B3430" s="3">
        <v>3428</v>
      </c>
      <c r="C3430" s="3">
        <v>77</v>
      </c>
      <c r="D3430" s="3" t="s">
        <v>2071</v>
      </c>
      <c r="E3430" s="3" t="s">
        <v>25202</v>
      </c>
      <c r="F3430" s="3" t="s">
        <v>36</v>
      </c>
      <c r="G3430" s="3" t="s">
        <v>37</v>
      </c>
      <c r="H3430" s="3" t="s">
        <v>89</v>
      </c>
      <c r="I3430" s="3" t="s">
        <v>89</v>
      </c>
      <c r="J3430" s="3">
        <v>97.266800000000003</v>
      </c>
      <c r="K3430" s="3">
        <v>10230009</v>
      </c>
      <c r="L3430" s="3" t="s">
        <v>66</v>
      </c>
      <c r="M3430" s="3">
        <v>2</v>
      </c>
      <c r="N3430" s="3" t="s">
        <v>2071</v>
      </c>
      <c r="O3430" s="3" t="s">
        <v>25202</v>
      </c>
      <c r="P3430" s="3" t="s">
        <v>179</v>
      </c>
      <c r="Q3430" s="3" t="s">
        <v>2073</v>
      </c>
      <c r="R3430" s="5" t="s">
        <v>25203</v>
      </c>
      <c r="S3430" s="3" t="s">
        <v>89</v>
      </c>
      <c r="T3430" s="3" t="s">
        <v>37</v>
      </c>
      <c r="V3430" s="3">
        <v>127</v>
      </c>
      <c r="W3430" s="3">
        <v>127</v>
      </c>
      <c r="X3430" s="3">
        <v>127</v>
      </c>
      <c r="Y3430" s="3">
        <v>3428</v>
      </c>
      <c r="Z3430" s="3" t="s">
        <v>66</v>
      </c>
      <c r="AA3430" s="3">
        <v>77</v>
      </c>
      <c r="AB3430" s="3">
        <v>48</v>
      </c>
      <c r="AC3430" s="3">
        <v>10230009</v>
      </c>
      <c r="AD3430" s="3">
        <v>5185874</v>
      </c>
      <c r="AE3430" s="3" t="s">
        <v>89</v>
      </c>
      <c r="AF3430" s="3">
        <v>9</v>
      </c>
      <c r="AG3430" s="3">
        <v>4</v>
      </c>
    </row>
    <row r="3431" spans="1:33" ht="15.75" customHeight="1" x14ac:dyDescent="0.15">
      <c r="A3431" s="3">
        <v>20004</v>
      </c>
      <c r="B3431" s="3">
        <v>3429</v>
      </c>
      <c r="C3431" s="3">
        <v>650</v>
      </c>
      <c r="D3431" s="3" t="s">
        <v>15690</v>
      </c>
      <c r="E3431" s="3" t="s">
        <v>25204</v>
      </c>
      <c r="F3431" s="3" t="s">
        <v>947</v>
      </c>
      <c r="G3431" s="3" t="s">
        <v>389</v>
      </c>
      <c r="H3431" s="3" t="s">
        <v>15692</v>
      </c>
      <c r="I3431" s="3" t="s">
        <v>15468</v>
      </c>
      <c r="J3431" s="3">
        <v>97.260400000000004</v>
      </c>
      <c r="K3431" s="3">
        <v>105984490</v>
      </c>
      <c r="L3431" s="3" t="s">
        <v>356</v>
      </c>
      <c r="M3431" s="3">
        <v>3</v>
      </c>
      <c r="N3431" s="3" t="s">
        <v>15690</v>
      </c>
      <c r="O3431" s="3" t="s">
        <v>25204</v>
      </c>
      <c r="P3431" s="3" t="s">
        <v>1101</v>
      </c>
      <c r="Q3431" s="3" t="s">
        <v>21370</v>
      </c>
      <c r="R3431" s="5" t="s">
        <v>25205</v>
      </c>
      <c r="S3431" s="3" t="s">
        <v>15692</v>
      </c>
      <c r="T3431" s="3" t="s">
        <v>389</v>
      </c>
      <c r="V3431" s="3">
        <v>43</v>
      </c>
      <c r="W3431" s="3">
        <v>0</v>
      </c>
      <c r="X3431" s="3">
        <v>127</v>
      </c>
      <c r="Y3431" s="3">
        <v>3429</v>
      </c>
      <c r="Z3431" s="3" t="s">
        <v>356</v>
      </c>
      <c r="AA3431" s="3">
        <v>650</v>
      </c>
      <c r="AB3431" s="3">
        <v>300</v>
      </c>
      <c r="AC3431" s="3">
        <v>105984490</v>
      </c>
      <c r="AD3431" s="3">
        <v>53728218</v>
      </c>
      <c r="AE3431" s="15"/>
      <c r="AF3431" s="3">
        <v>18</v>
      </c>
      <c r="AG3431" s="3">
        <v>102</v>
      </c>
    </row>
    <row r="3432" spans="1:33" ht="15.75" customHeight="1" x14ac:dyDescent="0.15">
      <c r="A3432" s="3">
        <v>21380</v>
      </c>
      <c r="B3432" s="3">
        <v>3430</v>
      </c>
      <c r="C3432" s="3">
        <v>9</v>
      </c>
      <c r="D3432" s="3" t="s">
        <v>15693</v>
      </c>
      <c r="E3432" s="3" t="s">
        <v>25206</v>
      </c>
      <c r="F3432" s="3" t="s">
        <v>1620</v>
      </c>
      <c r="G3432" s="3" t="s">
        <v>412</v>
      </c>
      <c r="H3432" s="3" t="s">
        <v>11591</v>
      </c>
      <c r="I3432" s="3" t="s">
        <v>742</v>
      </c>
      <c r="J3432" s="3">
        <v>97.230999999999995</v>
      </c>
      <c r="K3432" s="3">
        <v>20058395</v>
      </c>
      <c r="L3432" s="3" t="s">
        <v>398</v>
      </c>
      <c r="M3432" s="3">
        <v>2</v>
      </c>
      <c r="N3432" s="3" t="s">
        <v>15693</v>
      </c>
      <c r="O3432" s="3" t="s">
        <v>25206</v>
      </c>
      <c r="P3432" s="3" t="s">
        <v>179</v>
      </c>
      <c r="Q3432" s="3" t="s">
        <v>21372</v>
      </c>
      <c r="R3432" s="5" t="s">
        <v>25207</v>
      </c>
      <c r="S3432" s="3" t="s">
        <v>11591</v>
      </c>
      <c r="T3432" s="3" t="s">
        <v>412</v>
      </c>
      <c r="V3432" s="3">
        <v>127</v>
      </c>
      <c r="W3432" s="3">
        <v>127</v>
      </c>
      <c r="X3432" s="3">
        <v>37</v>
      </c>
      <c r="Y3432" s="3">
        <v>3430</v>
      </c>
      <c r="Z3432" s="3" t="s">
        <v>398</v>
      </c>
      <c r="AA3432" s="3">
        <v>9</v>
      </c>
      <c r="AB3432" s="3">
        <v>5</v>
      </c>
      <c r="AC3432" s="3">
        <v>20058395</v>
      </c>
      <c r="AD3432" s="3">
        <v>10170000</v>
      </c>
      <c r="AE3432" s="3" t="s">
        <v>742</v>
      </c>
      <c r="AF3432" s="3">
        <v>1</v>
      </c>
      <c r="AG3432" s="3">
        <v>17</v>
      </c>
    </row>
    <row r="3433" spans="1:33" ht="15.75" customHeight="1" x14ac:dyDescent="0.15">
      <c r="A3433" s="3">
        <v>17974</v>
      </c>
      <c r="B3433" s="3">
        <v>3431</v>
      </c>
      <c r="C3433" s="3">
        <v>353</v>
      </c>
      <c r="D3433" s="3" t="s">
        <v>4100</v>
      </c>
      <c r="E3433" s="3" t="s">
        <v>25208</v>
      </c>
      <c r="F3433" s="3" t="s">
        <v>475</v>
      </c>
      <c r="G3433" s="3" t="s">
        <v>277</v>
      </c>
      <c r="H3433" s="3" t="s">
        <v>475</v>
      </c>
      <c r="I3433" s="3" t="s">
        <v>203</v>
      </c>
      <c r="J3433" s="3">
        <v>97.145099999999999</v>
      </c>
      <c r="K3433" s="3">
        <v>256675000</v>
      </c>
      <c r="L3433" s="3" t="s">
        <v>75</v>
      </c>
      <c r="M3433" s="3">
        <v>4</v>
      </c>
      <c r="N3433" s="3" t="s">
        <v>4100</v>
      </c>
      <c r="O3433" s="3" t="s">
        <v>25208</v>
      </c>
      <c r="P3433" s="3" t="s">
        <v>381</v>
      </c>
      <c r="Q3433" s="3" t="s">
        <v>4101</v>
      </c>
      <c r="R3433" s="5" t="s">
        <v>25209</v>
      </c>
      <c r="S3433" s="3" t="s">
        <v>475</v>
      </c>
      <c r="T3433" s="3" t="s">
        <v>277</v>
      </c>
      <c r="V3433" s="3">
        <v>127</v>
      </c>
      <c r="W3433" s="3">
        <v>127</v>
      </c>
      <c r="X3433" s="3">
        <v>84</v>
      </c>
      <c r="Y3433" s="3">
        <v>3431</v>
      </c>
      <c r="Z3433" s="3" t="s">
        <v>75</v>
      </c>
      <c r="AA3433" s="3">
        <v>353</v>
      </c>
      <c r="AB3433" s="3">
        <v>197</v>
      </c>
      <c r="AC3433" s="3">
        <v>256675000</v>
      </c>
      <c r="AD3433" s="3">
        <v>130196000</v>
      </c>
      <c r="AE3433" s="3" t="s">
        <v>203</v>
      </c>
      <c r="AF3433" s="3">
        <v>14</v>
      </c>
      <c r="AG3433" s="3">
        <v>9</v>
      </c>
    </row>
    <row r="3434" spans="1:33" ht="15.75" customHeight="1" x14ac:dyDescent="0.15">
      <c r="A3434" s="3">
        <v>21938</v>
      </c>
      <c r="B3434" s="3">
        <v>3432</v>
      </c>
      <c r="C3434" s="3">
        <v>21</v>
      </c>
      <c r="D3434" s="3" t="s">
        <v>15698</v>
      </c>
      <c r="E3434" s="3" t="s">
        <v>25210</v>
      </c>
      <c r="F3434" s="3" t="s">
        <v>2319</v>
      </c>
      <c r="G3434" s="3" t="s">
        <v>740</v>
      </c>
      <c r="H3434" s="3" t="s">
        <v>1072</v>
      </c>
      <c r="I3434" s="3" t="s">
        <v>63</v>
      </c>
      <c r="J3434" s="3">
        <v>97.108900000000006</v>
      </c>
      <c r="K3434" s="3">
        <v>4010240</v>
      </c>
      <c r="L3434" s="3" t="s">
        <v>215</v>
      </c>
      <c r="M3434" s="3">
        <v>2</v>
      </c>
      <c r="N3434" s="3" t="s">
        <v>15698</v>
      </c>
      <c r="O3434" s="3" t="s">
        <v>25210</v>
      </c>
      <c r="P3434" s="3" t="s">
        <v>179</v>
      </c>
      <c r="Q3434" s="3" t="s">
        <v>21376</v>
      </c>
      <c r="R3434" s="5" t="s">
        <v>25211</v>
      </c>
      <c r="S3434" s="3" t="s">
        <v>1072</v>
      </c>
      <c r="T3434" s="3" t="s">
        <v>740</v>
      </c>
      <c r="V3434" s="3">
        <v>31</v>
      </c>
      <c r="W3434" s="3">
        <v>127</v>
      </c>
      <c r="X3434" s="3">
        <v>127</v>
      </c>
      <c r="Y3434" s="3">
        <v>3432</v>
      </c>
      <c r="Z3434" s="3" t="s">
        <v>215</v>
      </c>
      <c r="AA3434" s="3">
        <v>21</v>
      </c>
      <c r="AB3434" s="3">
        <v>13</v>
      </c>
      <c r="AC3434" s="3">
        <v>4010240</v>
      </c>
      <c r="AD3434" s="3">
        <v>2034530</v>
      </c>
      <c r="AE3434" s="3" t="s">
        <v>63</v>
      </c>
      <c r="AF3434" s="3">
        <v>7</v>
      </c>
      <c r="AG3434" s="3">
        <v>3</v>
      </c>
    </row>
    <row r="3435" spans="1:33" ht="15.75" customHeight="1" x14ac:dyDescent="0.15">
      <c r="A3435" s="3">
        <v>2870</v>
      </c>
      <c r="B3435" s="3">
        <v>3433</v>
      </c>
      <c r="C3435" s="3">
        <v>1179</v>
      </c>
      <c r="D3435" s="3" t="s">
        <v>15701</v>
      </c>
      <c r="E3435" s="3" t="s">
        <v>25212</v>
      </c>
      <c r="F3435" s="3" t="s">
        <v>7229</v>
      </c>
      <c r="G3435" s="3" t="s">
        <v>733</v>
      </c>
      <c r="H3435" s="3" t="s">
        <v>15703</v>
      </c>
      <c r="I3435" s="3" t="s">
        <v>5290</v>
      </c>
      <c r="J3435" s="3">
        <v>97.078400000000002</v>
      </c>
      <c r="K3435" s="3">
        <v>319399000</v>
      </c>
      <c r="L3435" s="3" t="s">
        <v>221</v>
      </c>
      <c r="M3435" s="3">
        <v>5</v>
      </c>
      <c r="N3435" s="3" t="s">
        <v>15701</v>
      </c>
      <c r="O3435" s="3" t="s">
        <v>25212</v>
      </c>
      <c r="P3435" s="3" t="s">
        <v>5409</v>
      </c>
      <c r="Q3435" s="3" t="s">
        <v>21378</v>
      </c>
      <c r="R3435" s="5" t="s">
        <v>25213</v>
      </c>
      <c r="S3435" s="3" t="s">
        <v>15703</v>
      </c>
      <c r="T3435" s="3" t="s">
        <v>733</v>
      </c>
      <c r="V3435" s="3">
        <v>32</v>
      </c>
      <c r="W3435" s="3">
        <v>0</v>
      </c>
      <c r="X3435" s="3">
        <v>127</v>
      </c>
      <c r="Y3435" s="3">
        <v>3433</v>
      </c>
      <c r="Z3435" s="3" t="s">
        <v>221</v>
      </c>
      <c r="AA3435" s="3">
        <v>1179</v>
      </c>
      <c r="AB3435" s="3">
        <v>743</v>
      </c>
      <c r="AC3435" s="3">
        <v>319399000</v>
      </c>
      <c r="AD3435" s="3">
        <v>162067000</v>
      </c>
      <c r="AE3435" s="15"/>
      <c r="AF3435" s="3">
        <v>2</v>
      </c>
      <c r="AG3435" s="3">
        <v>58</v>
      </c>
    </row>
    <row r="3436" spans="1:33" ht="15.75" customHeight="1" x14ac:dyDescent="0.15">
      <c r="A3436" s="3">
        <v>25401</v>
      </c>
      <c r="B3436" s="3">
        <v>3434</v>
      </c>
      <c r="C3436" s="3">
        <v>32</v>
      </c>
      <c r="D3436" s="3" t="s">
        <v>15705</v>
      </c>
      <c r="E3436" s="3" t="s">
        <v>25214</v>
      </c>
      <c r="F3436" s="3" t="s">
        <v>947</v>
      </c>
      <c r="G3436" s="3" t="s">
        <v>389</v>
      </c>
      <c r="H3436" s="3" t="s">
        <v>11429</v>
      </c>
      <c r="I3436" s="3" t="s">
        <v>1421</v>
      </c>
      <c r="J3436" s="3">
        <v>97.040700000000001</v>
      </c>
      <c r="K3436" s="3">
        <v>12249216</v>
      </c>
      <c r="L3436" s="3" t="s">
        <v>71</v>
      </c>
      <c r="M3436" s="3">
        <v>0</v>
      </c>
      <c r="N3436" s="3" t="s">
        <v>15705</v>
      </c>
      <c r="O3436" s="3" t="s">
        <v>25214</v>
      </c>
      <c r="P3436" s="8">
        <v>28126</v>
      </c>
      <c r="Q3436" s="3" t="s">
        <v>21380</v>
      </c>
      <c r="R3436" s="5" t="s">
        <v>25215</v>
      </c>
      <c r="S3436" s="3" t="s">
        <v>11429</v>
      </c>
      <c r="T3436" s="3" t="s">
        <v>389</v>
      </c>
      <c r="V3436" s="3">
        <v>44</v>
      </c>
      <c r="W3436" s="3">
        <v>0</v>
      </c>
      <c r="X3436" s="3">
        <v>127</v>
      </c>
      <c r="Y3436" s="3">
        <v>3434</v>
      </c>
      <c r="Z3436" s="3" t="s">
        <v>71</v>
      </c>
      <c r="AA3436" s="3">
        <v>32</v>
      </c>
      <c r="AB3436" s="3">
        <v>46</v>
      </c>
      <c r="AC3436" s="3">
        <v>12249216</v>
      </c>
      <c r="AD3436" s="3">
        <v>6216591</v>
      </c>
      <c r="AE3436" s="15"/>
      <c r="AF3436" s="3">
        <v>5</v>
      </c>
      <c r="AG3436" s="3">
        <v>74</v>
      </c>
    </row>
    <row r="3437" spans="1:33" ht="15.75" customHeight="1" x14ac:dyDescent="0.15">
      <c r="A3437" s="3">
        <v>26486</v>
      </c>
      <c r="B3437" s="3">
        <v>3435</v>
      </c>
      <c r="C3437" s="3">
        <v>14</v>
      </c>
      <c r="D3437" s="3" t="s">
        <v>9979</v>
      </c>
      <c r="E3437" s="3" t="s">
        <v>25216</v>
      </c>
      <c r="F3437" s="3" t="s">
        <v>475</v>
      </c>
      <c r="G3437" s="3" t="s">
        <v>277</v>
      </c>
      <c r="H3437" s="3" t="s">
        <v>9983</v>
      </c>
      <c r="I3437" s="3" t="s">
        <v>3308</v>
      </c>
      <c r="J3437" s="3">
        <v>96.982200000000006</v>
      </c>
      <c r="K3437" s="3">
        <v>15779948</v>
      </c>
      <c r="L3437" s="3" t="s">
        <v>59</v>
      </c>
      <c r="M3437" s="3">
        <v>0</v>
      </c>
      <c r="N3437" s="3" t="s">
        <v>9979</v>
      </c>
      <c r="O3437" s="3" t="s">
        <v>25216</v>
      </c>
      <c r="P3437" s="8">
        <v>35431</v>
      </c>
      <c r="Q3437" s="3" t="s">
        <v>9981</v>
      </c>
      <c r="R3437" s="5" t="s">
        <v>25217</v>
      </c>
      <c r="S3437" s="3" t="s">
        <v>9983</v>
      </c>
      <c r="T3437" s="3" t="s">
        <v>277</v>
      </c>
      <c r="V3437" s="3">
        <v>127</v>
      </c>
      <c r="W3437" s="3">
        <v>0</v>
      </c>
      <c r="X3437" s="3">
        <v>127</v>
      </c>
      <c r="Y3437" s="3">
        <v>3435</v>
      </c>
      <c r="Z3437" s="3" t="s">
        <v>59</v>
      </c>
      <c r="AA3437" s="3">
        <v>14</v>
      </c>
      <c r="AB3437" s="3">
        <v>11</v>
      </c>
      <c r="AC3437" s="3">
        <v>15779948</v>
      </c>
      <c r="AD3437" s="3">
        <v>8010849</v>
      </c>
      <c r="AE3437" s="15"/>
      <c r="AF3437" s="3">
        <v>17</v>
      </c>
      <c r="AG3437" s="3">
        <v>252</v>
      </c>
    </row>
    <row r="3438" spans="1:33" ht="15.75" customHeight="1" x14ac:dyDescent="0.15">
      <c r="A3438" s="3">
        <v>18554</v>
      </c>
      <c r="B3438" s="3">
        <v>3436</v>
      </c>
      <c r="C3438" s="3">
        <v>131</v>
      </c>
      <c r="D3438" s="3" t="s">
        <v>15710</v>
      </c>
      <c r="E3438" s="3" t="s">
        <v>25218</v>
      </c>
      <c r="F3438" s="3" t="s">
        <v>1105</v>
      </c>
      <c r="G3438" s="3" t="s">
        <v>486</v>
      </c>
      <c r="H3438" s="3" t="s">
        <v>8947</v>
      </c>
      <c r="I3438" s="3" t="s">
        <v>488</v>
      </c>
      <c r="J3438" s="3">
        <v>96.901700000000005</v>
      </c>
      <c r="K3438" s="3">
        <v>27934151</v>
      </c>
      <c r="L3438" s="3" t="s">
        <v>162</v>
      </c>
      <c r="M3438" s="3">
        <v>4</v>
      </c>
      <c r="N3438" s="3" t="s">
        <v>15710</v>
      </c>
      <c r="O3438" s="3" t="s">
        <v>25218</v>
      </c>
      <c r="P3438" s="3" t="s">
        <v>4184</v>
      </c>
      <c r="Q3438" s="3" t="s">
        <v>21383</v>
      </c>
      <c r="R3438" s="5" t="s">
        <v>25219</v>
      </c>
      <c r="S3438" s="3" t="s">
        <v>8947</v>
      </c>
      <c r="T3438" s="3" t="s">
        <v>486</v>
      </c>
      <c r="V3438" s="3">
        <v>81</v>
      </c>
      <c r="W3438" s="3">
        <v>57</v>
      </c>
      <c r="X3438" s="3">
        <v>127</v>
      </c>
      <c r="Y3438" s="3">
        <v>3436</v>
      </c>
      <c r="Z3438" s="3" t="s">
        <v>162</v>
      </c>
      <c r="AA3438" s="3">
        <v>131</v>
      </c>
      <c r="AB3438" s="3">
        <v>91</v>
      </c>
      <c r="AC3438" s="3">
        <v>27934151</v>
      </c>
      <c r="AD3438" s="3">
        <v>14186853</v>
      </c>
      <c r="AE3438" s="3" t="s">
        <v>488</v>
      </c>
      <c r="AF3438" s="3">
        <v>8</v>
      </c>
      <c r="AG3438" s="3">
        <v>50</v>
      </c>
    </row>
    <row r="3439" spans="1:33" ht="15.75" customHeight="1" x14ac:dyDescent="0.15">
      <c r="A3439" s="3">
        <v>26099</v>
      </c>
      <c r="B3439" s="3">
        <v>3437</v>
      </c>
      <c r="C3439" s="3">
        <v>462</v>
      </c>
      <c r="D3439" s="3" t="s">
        <v>15713</v>
      </c>
      <c r="E3439" s="3" t="s">
        <v>25220</v>
      </c>
      <c r="F3439" s="3" t="s">
        <v>4061</v>
      </c>
      <c r="G3439" s="3" t="s">
        <v>446</v>
      </c>
      <c r="H3439" s="3" t="s">
        <v>2435</v>
      </c>
      <c r="I3439" s="3" t="s">
        <v>2435</v>
      </c>
      <c r="J3439" s="3">
        <v>96.895600000000002</v>
      </c>
      <c r="K3439" s="3">
        <v>12752590</v>
      </c>
      <c r="L3439" s="3" t="s">
        <v>162</v>
      </c>
      <c r="M3439" s="3">
        <v>0</v>
      </c>
      <c r="N3439" s="3" t="s">
        <v>15713</v>
      </c>
      <c r="O3439" s="3" t="s">
        <v>25220</v>
      </c>
      <c r="P3439" s="8">
        <v>39814</v>
      </c>
      <c r="Q3439" s="3" t="s">
        <v>21385</v>
      </c>
      <c r="R3439" s="5" t="s">
        <v>25221</v>
      </c>
      <c r="S3439" s="3" t="s">
        <v>2435</v>
      </c>
      <c r="T3439" s="3" t="s">
        <v>446</v>
      </c>
      <c r="V3439" s="3">
        <v>127</v>
      </c>
      <c r="W3439" s="3">
        <v>125</v>
      </c>
      <c r="X3439" s="3">
        <v>127</v>
      </c>
      <c r="Y3439" s="3">
        <v>3437</v>
      </c>
      <c r="Z3439" s="3" t="s">
        <v>162</v>
      </c>
      <c r="AA3439" s="3">
        <v>462</v>
      </c>
      <c r="AB3439" s="3">
        <v>50</v>
      </c>
      <c r="AC3439" s="3">
        <v>12752590</v>
      </c>
      <c r="AD3439" s="3">
        <v>6476827</v>
      </c>
      <c r="AE3439" s="3" t="s">
        <v>2435</v>
      </c>
      <c r="AF3439" s="3">
        <v>8</v>
      </c>
      <c r="AG3439" s="3">
        <v>29</v>
      </c>
    </row>
    <row r="3440" spans="1:33" ht="15.75" customHeight="1" x14ac:dyDescent="0.15">
      <c r="A3440" s="3">
        <v>25995</v>
      </c>
      <c r="B3440" s="3">
        <v>3438</v>
      </c>
      <c r="C3440" s="3">
        <v>11</v>
      </c>
      <c r="D3440" s="3" t="s">
        <v>8903</v>
      </c>
      <c r="E3440" s="3" t="s">
        <v>25222</v>
      </c>
      <c r="F3440" s="3" t="s">
        <v>36</v>
      </c>
      <c r="G3440" s="3" t="s">
        <v>37</v>
      </c>
      <c r="H3440" s="3" t="s">
        <v>8907</v>
      </c>
      <c r="I3440" s="3" t="s">
        <v>8908</v>
      </c>
      <c r="J3440" s="3">
        <v>96.810599999999994</v>
      </c>
      <c r="K3440" s="3">
        <v>2900840</v>
      </c>
      <c r="L3440" s="3" t="s">
        <v>50</v>
      </c>
      <c r="M3440" s="3">
        <v>0</v>
      </c>
      <c r="N3440" s="3" t="s">
        <v>8903</v>
      </c>
      <c r="O3440" s="3" t="s">
        <v>25222</v>
      </c>
      <c r="P3440" s="8">
        <v>28856</v>
      </c>
      <c r="Q3440" s="3" t="s">
        <v>8905</v>
      </c>
      <c r="R3440" s="5" t="s">
        <v>25223</v>
      </c>
      <c r="S3440" s="3" t="s">
        <v>8907</v>
      </c>
      <c r="T3440" s="3" t="s">
        <v>37</v>
      </c>
      <c r="V3440" s="3">
        <v>127</v>
      </c>
      <c r="W3440" s="3">
        <v>0</v>
      </c>
      <c r="X3440" s="3">
        <v>102</v>
      </c>
      <c r="Y3440" s="3">
        <v>3438</v>
      </c>
      <c r="Z3440" s="3" t="s">
        <v>50</v>
      </c>
      <c r="AA3440" s="3">
        <v>11</v>
      </c>
      <c r="AB3440" s="3">
        <v>11</v>
      </c>
      <c r="AC3440" s="3">
        <v>2900840</v>
      </c>
      <c r="AD3440" s="3">
        <v>1473925</v>
      </c>
      <c r="AE3440" s="15"/>
      <c r="AF3440" s="3">
        <v>11</v>
      </c>
      <c r="AG3440" s="3">
        <v>942</v>
      </c>
    </row>
    <row r="3441" spans="1:33" ht="15.75" customHeight="1" x14ac:dyDescent="0.15">
      <c r="A3441" s="3">
        <v>22375</v>
      </c>
      <c r="B3441" s="3">
        <v>3439</v>
      </c>
      <c r="C3441" s="3">
        <v>98</v>
      </c>
      <c r="D3441" s="3" t="s">
        <v>15718</v>
      </c>
      <c r="E3441" s="3" t="s">
        <v>25224</v>
      </c>
      <c r="F3441" s="3" t="s">
        <v>269</v>
      </c>
      <c r="G3441" s="3" t="s">
        <v>133</v>
      </c>
      <c r="H3441" s="3" t="s">
        <v>1963</v>
      </c>
      <c r="I3441" s="3" t="s">
        <v>1963</v>
      </c>
      <c r="J3441" s="3">
        <v>96.775899999999993</v>
      </c>
      <c r="K3441" s="3">
        <v>56923729</v>
      </c>
      <c r="L3441" s="3" t="s">
        <v>59</v>
      </c>
      <c r="M3441" s="3">
        <v>2</v>
      </c>
      <c r="N3441" s="3" t="s">
        <v>15718</v>
      </c>
      <c r="O3441" s="3" t="s">
        <v>25224</v>
      </c>
      <c r="P3441" s="3" t="s">
        <v>690</v>
      </c>
      <c r="Q3441" s="3" t="s">
        <v>21388</v>
      </c>
      <c r="R3441" s="5" t="s">
        <v>25225</v>
      </c>
      <c r="S3441" s="3" t="s">
        <v>1963</v>
      </c>
      <c r="T3441" s="3" t="s">
        <v>133</v>
      </c>
      <c r="V3441" s="3">
        <v>104</v>
      </c>
      <c r="W3441" s="3">
        <v>36</v>
      </c>
      <c r="X3441" s="3">
        <v>127</v>
      </c>
      <c r="Y3441" s="3">
        <v>3439</v>
      </c>
      <c r="Z3441" s="3" t="s">
        <v>59</v>
      </c>
      <c r="AA3441" s="3">
        <v>98</v>
      </c>
      <c r="AB3441" s="3">
        <v>79</v>
      </c>
      <c r="AC3441" s="3">
        <v>56923729</v>
      </c>
      <c r="AD3441" s="3">
        <v>28928197</v>
      </c>
      <c r="AE3441" s="3" t="s">
        <v>1963</v>
      </c>
      <c r="AF3441" s="3">
        <v>17</v>
      </c>
      <c r="AG3441" s="3">
        <v>43</v>
      </c>
    </row>
    <row r="3442" spans="1:33" ht="15.75" customHeight="1" x14ac:dyDescent="0.15">
      <c r="A3442" s="3">
        <v>22174</v>
      </c>
      <c r="B3442" s="3">
        <v>3440</v>
      </c>
      <c r="C3442" s="3">
        <v>138</v>
      </c>
      <c r="D3442" s="3" t="s">
        <v>15720</v>
      </c>
      <c r="E3442" s="3" t="s">
        <v>25226</v>
      </c>
      <c r="F3442" s="3" t="s">
        <v>1438</v>
      </c>
      <c r="G3442" s="3" t="s">
        <v>495</v>
      </c>
      <c r="H3442" s="3" t="s">
        <v>15724</v>
      </c>
      <c r="I3442" s="3" t="s">
        <v>2682</v>
      </c>
      <c r="J3442" s="3">
        <v>96.626000000000005</v>
      </c>
      <c r="K3442" s="3">
        <v>17774301</v>
      </c>
      <c r="L3442" s="3" t="s">
        <v>538</v>
      </c>
      <c r="M3442" s="3">
        <v>2</v>
      </c>
      <c r="N3442" s="3" t="s">
        <v>15720</v>
      </c>
      <c r="O3442" s="3" t="s">
        <v>25226</v>
      </c>
      <c r="P3442" s="3" t="s">
        <v>381</v>
      </c>
      <c r="Q3442" s="3" t="s">
        <v>21391</v>
      </c>
      <c r="R3442" s="5" t="s">
        <v>25227</v>
      </c>
      <c r="S3442" s="3" t="s">
        <v>15724</v>
      </c>
      <c r="T3442" s="3" t="s">
        <v>495</v>
      </c>
      <c r="V3442" s="3">
        <v>110</v>
      </c>
      <c r="W3442" s="3">
        <v>31</v>
      </c>
      <c r="X3442" s="3">
        <v>102</v>
      </c>
      <c r="Y3442" s="3">
        <v>3440</v>
      </c>
      <c r="Z3442" s="3" t="s">
        <v>538</v>
      </c>
      <c r="AA3442" s="3">
        <v>138</v>
      </c>
      <c r="AB3442" s="3">
        <v>65</v>
      </c>
      <c r="AC3442" s="3">
        <v>17774301</v>
      </c>
      <c r="AD3442" s="3">
        <v>9039651</v>
      </c>
      <c r="AE3442" s="3" t="s">
        <v>2682</v>
      </c>
      <c r="AF3442" s="3">
        <v>3</v>
      </c>
      <c r="AG3442" s="3">
        <v>79</v>
      </c>
    </row>
    <row r="3443" spans="1:33" ht="15.75" customHeight="1" x14ac:dyDescent="0.15">
      <c r="A3443" s="3">
        <v>1952</v>
      </c>
      <c r="B3443" s="3">
        <v>3441</v>
      </c>
      <c r="C3443" s="3">
        <v>251</v>
      </c>
      <c r="D3443" s="3" t="s">
        <v>15725</v>
      </c>
      <c r="E3443" s="3" t="s">
        <v>25228</v>
      </c>
      <c r="F3443" s="3" t="s">
        <v>1620</v>
      </c>
      <c r="G3443" s="3" t="s">
        <v>412</v>
      </c>
      <c r="H3443" s="3" t="s">
        <v>15727</v>
      </c>
      <c r="I3443" s="3" t="s">
        <v>742</v>
      </c>
      <c r="J3443" s="3">
        <v>96.595500000000001</v>
      </c>
      <c r="K3443" s="3">
        <v>22681949</v>
      </c>
      <c r="L3443" s="3" t="s">
        <v>162</v>
      </c>
      <c r="M3443" s="3">
        <v>5</v>
      </c>
      <c r="N3443" s="3" t="s">
        <v>15725</v>
      </c>
      <c r="O3443" s="3" t="s">
        <v>25228</v>
      </c>
      <c r="P3443" s="3" t="s">
        <v>787</v>
      </c>
      <c r="Q3443" s="3" t="s">
        <v>21393</v>
      </c>
      <c r="R3443" s="5" t="s">
        <v>25229</v>
      </c>
      <c r="S3443" s="3" t="s">
        <v>15727</v>
      </c>
      <c r="T3443" s="3" t="s">
        <v>412</v>
      </c>
      <c r="V3443" s="3">
        <v>127</v>
      </c>
      <c r="W3443" s="3">
        <v>127</v>
      </c>
      <c r="X3443" s="3">
        <v>127</v>
      </c>
      <c r="Y3443" s="3">
        <v>3441</v>
      </c>
      <c r="Z3443" s="3" t="s">
        <v>162</v>
      </c>
      <c r="AA3443" s="3">
        <v>251</v>
      </c>
      <c r="AB3443" s="3">
        <v>197</v>
      </c>
      <c r="AC3443" s="3">
        <v>22681949</v>
      </c>
      <c r="AD3443" s="3">
        <v>11537369</v>
      </c>
      <c r="AE3443" s="3" t="s">
        <v>742</v>
      </c>
      <c r="AF3443" s="3">
        <v>8</v>
      </c>
      <c r="AG3443" s="3">
        <v>17</v>
      </c>
    </row>
    <row r="3444" spans="1:33" ht="15.75" customHeight="1" x14ac:dyDescent="0.15">
      <c r="A3444" s="3">
        <v>2821</v>
      </c>
      <c r="B3444" s="3">
        <v>3442</v>
      </c>
      <c r="C3444" s="3">
        <v>120</v>
      </c>
      <c r="D3444" s="3" t="s">
        <v>15728</v>
      </c>
      <c r="E3444" s="3" t="s">
        <v>25230</v>
      </c>
      <c r="F3444" s="3" t="s">
        <v>657</v>
      </c>
      <c r="G3444" s="3" t="s">
        <v>246</v>
      </c>
      <c r="H3444" s="3" t="s">
        <v>3818</v>
      </c>
      <c r="I3444" s="3" t="s">
        <v>3818</v>
      </c>
      <c r="J3444" s="3">
        <v>96.520200000000003</v>
      </c>
      <c r="K3444" s="3">
        <v>805736000</v>
      </c>
      <c r="L3444" s="3" t="s">
        <v>335</v>
      </c>
      <c r="M3444" s="3">
        <v>9</v>
      </c>
      <c r="N3444" s="3" t="s">
        <v>15728</v>
      </c>
      <c r="O3444" s="3" t="s">
        <v>25230</v>
      </c>
      <c r="P3444" s="3" t="s">
        <v>1107</v>
      </c>
      <c r="Q3444" s="3" t="s">
        <v>21395</v>
      </c>
      <c r="R3444" s="5" t="s">
        <v>25231</v>
      </c>
      <c r="S3444" s="3" t="s">
        <v>3818</v>
      </c>
      <c r="T3444" s="3" t="s">
        <v>246</v>
      </c>
      <c r="V3444" s="3">
        <v>127</v>
      </c>
      <c r="W3444" s="3">
        <v>70</v>
      </c>
      <c r="X3444" s="3">
        <v>122</v>
      </c>
      <c r="Y3444" s="3">
        <v>3442</v>
      </c>
      <c r="Z3444" s="3" t="s">
        <v>335</v>
      </c>
      <c r="AA3444" s="3">
        <v>120</v>
      </c>
      <c r="AB3444" s="3">
        <v>150</v>
      </c>
      <c r="AC3444" s="3">
        <v>805736000</v>
      </c>
      <c r="AD3444" s="3">
        <v>410001621</v>
      </c>
      <c r="AE3444" s="3" t="s">
        <v>3818</v>
      </c>
      <c r="AF3444" s="3">
        <v>21</v>
      </c>
      <c r="AG3444" s="3">
        <v>22</v>
      </c>
    </row>
    <row r="3445" spans="1:33" ht="15.75" customHeight="1" x14ac:dyDescent="0.15">
      <c r="A3445" s="3">
        <v>24140</v>
      </c>
      <c r="B3445" s="3">
        <v>3443</v>
      </c>
      <c r="C3445" s="3">
        <v>85</v>
      </c>
      <c r="D3445" s="3" t="s">
        <v>15730</v>
      </c>
      <c r="E3445" s="3" t="s">
        <v>25232</v>
      </c>
      <c r="F3445" s="3" t="s">
        <v>657</v>
      </c>
      <c r="G3445" s="3" t="s">
        <v>246</v>
      </c>
      <c r="H3445" s="3" t="s">
        <v>3189</v>
      </c>
      <c r="I3445" s="3" t="s">
        <v>3190</v>
      </c>
      <c r="J3445" s="3">
        <v>96.496300000000005</v>
      </c>
      <c r="K3445" s="3">
        <v>6628242</v>
      </c>
      <c r="L3445" s="3" t="s">
        <v>101</v>
      </c>
      <c r="M3445" s="3">
        <v>1</v>
      </c>
      <c r="N3445" s="3" t="s">
        <v>15730</v>
      </c>
      <c r="O3445" s="3" t="s">
        <v>25232</v>
      </c>
      <c r="P3445" s="3" t="s">
        <v>104</v>
      </c>
      <c r="Q3445" s="3" t="s">
        <v>21398</v>
      </c>
      <c r="R3445" s="5" t="s">
        <v>25233</v>
      </c>
      <c r="S3445" s="3" t="s">
        <v>3189</v>
      </c>
      <c r="T3445" s="3" t="s">
        <v>246</v>
      </c>
      <c r="V3445" s="3">
        <v>127</v>
      </c>
      <c r="W3445" s="3">
        <v>0</v>
      </c>
      <c r="X3445" s="3">
        <v>127</v>
      </c>
      <c r="Y3445" s="3">
        <v>3443</v>
      </c>
      <c r="Z3445" s="3" t="s">
        <v>101</v>
      </c>
      <c r="AA3445" s="3">
        <v>85</v>
      </c>
      <c r="AB3445" s="3">
        <v>51</v>
      </c>
      <c r="AC3445" s="3">
        <v>6628242</v>
      </c>
      <c r="AD3445" s="3">
        <v>3373214</v>
      </c>
      <c r="AE3445" s="15"/>
      <c r="AF3445" s="3">
        <v>10</v>
      </c>
      <c r="AG3445" s="3">
        <v>14</v>
      </c>
    </row>
    <row r="3446" spans="1:33" ht="15.75" customHeight="1" x14ac:dyDescent="0.15">
      <c r="A3446" s="3">
        <v>25647</v>
      </c>
      <c r="B3446" s="3">
        <v>3444</v>
      </c>
      <c r="C3446" s="3">
        <v>355</v>
      </c>
      <c r="D3446" s="3" t="s">
        <v>15732</v>
      </c>
      <c r="E3446" s="3" t="s">
        <v>25234</v>
      </c>
      <c r="F3446" s="3" t="s">
        <v>210</v>
      </c>
      <c r="G3446" s="3" t="s">
        <v>114</v>
      </c>
      <c r="H3446" s="3" t="s">
        <v>116</v>
      </c>
      <c r="I3446" s="3" t="s">
        <v>116</v>
      </c>
      <c r="J3446" s="3">
        <v>96.482600000000005</v>
      </c>
      <c r="K3446" s="3">
        <v>35184000</v>
      </c>
      <c r="L3446" s="3" t="s">
        <v>101</v>
      </c>
      <c r="M3446" s="3">
        <v>0</v>
      </c>
      <c r="N3446" s="3" t="s">
        <v>15732</v>
      </c>
      <c r="O3446" s="3" t="s">
        <v>25234</v>
      </c>
      <c r="P3446" s="8">
        <v>36161</v>
      </c>
      <c r="Q3446" s="3" t="s">
        <v>21400</v>
      </c>
      <c r="R3446" s="5" t="s">
        <v>25235</v>
      </c>
      <c r="S3446" s="3" t="s">
        <v>116</v>
      </c>
      <c r="T3446" s="3" t="s">
        <v>114</v>
      </c>
      <c r="V3446" s="3">
        <v>70</v>
      </c>
      <c r="W3446" s="3">
        <v>62</v>
      </c>
      <c r="X3446" s="3">
        <v>127</v>
      </c>
      <c r="Y3446" s="3">
        <v>3444</v>
      </c>
      <c r="Z3446" s="3" t="s">
        <v>101</v>
      </c>
      <c r="AA3446" s="3">
        <v>355</v>
      </c>
      <c r="AB3446" s="3">
        <v>161</v>
      </c>
      <c r="AC3446" s="3">
        <v>35184000</v>
      </c>
      <c r="AD3446" s="3">
        <v>17906929</v>
      </c>
      <c r="AE3446" s="3" t="s">
        <v>116</v>
      </c>
      <c r="AF3446" s="3">
        <v>10</v>
      </c>
      <c r="AG3446" s="3">
        <v>46</v>
      </c>
    </row>
    <row r="3447" spans="1:33" ht="15.75" customHeight="1" x14ac:dyDescent="0.15">
      <c r="A3447" s="3">
        <v>19869</v>
      </c>
      <c r="B3447" s="3">
        <v>3445</v>
      </c>
      <c r="C3447" s="3">
        <v>425</v>
      </c>
      <c r="D3447" s="3" t="s">
        <v>15735</v>
      </c>
      <c r="E3447" s="3" t="s">
        <v>25236</v>
      </c>
      <c r="F3447" s="3" t="s">
        <v>6874</v>
      </c>
      <c r="G3447" s="3" t="s">
        <v>621</v>
      </c>
      <c r="H3447" s="3" t="s">
        <v>6406</v>
      </c>
      <c r="I3447" s="3" t="s">
        <v>6725</v>
      </c>
      <c r="J3447" s="3">
        <v>96.484399999999994</v>
      </c>
      <c r="K3447" s="3">
        <v>4574981</v>
      </c>
      <c r="L3447" s="3" t="s">
        <v>335</v>
      </c>
      <c r="M3447" s="3">
        <v>3</v>
      </c>
      <c r="N3447" s="3" t="s">
        <v>15735</v>
      </c>
      <c r="O3447" s="3" t="s">
        <v>25236</v>
      </c>
      <c r="P3447" s="3" t="s">
        <v>835</v>
      </c>
      <c r="Q3447" s="3" t="s">
        <v>21402</v>
      </c>
      <c r="R3447" s="5" t="s">
        <v>25237</v>
      </c>
      <c r="S3447" s="3" t="s">
        <v>6406</v>
      </c>
      <c r="T3447" s="3" t="s">
        <v>621</v>
      </c>
      <c r="V3447" s="3">
        <v>54</v>
      </c>
      <c r="W3447" s="3">
        <v>0</v>
      </c>
      <c r="X3447" s="3">
        <v>123</v>
      </c>
      <c r="Y3447" s="3">
        <v>3445</v>
      </c>
      <c r="Z3447" s="3" t="s">
        <v>335</v>
      </c>
      <c r="AA3447" s="3">
        <v>425</v>
      </c>
      <c r="AB3447" s="3">
        <v>375</v>
      </c>
      <c r="AC3447" s="3">
        <v>4574981</v>
      </c>
      <c r="AD3447" s="3">
        <v>2328419</v>
      </c>
      <c r="AE3447" s="15"/>
      <c r="AF3447" s="3">
        <v>21</v>
      </c>
      <c r="AG3447" s="3">
        <v>99</v>
      </c>
    </row>
    <row r="3448" spans="1:33" ht="15.75" customHeight="1" x14ac:dyDescent="0.15">
      <c r="A3448" s="3">
        <v>20332</v>
      </c>
      <c r="B3448" s="3">
        <v>3446</v>
      </c>
      <c r="C3448" s="3">
        <v>56</v>
      </c>
      <c r="D3448" s="3" t="s">
        <v>15737</v>
      </c>
      <c r="E3448" s="3" t="s">
        <v>25238</v>
      </c>
      <c r="F3448" s="3" t="s">
        <v>3068</v>
      </c>
      <c r="G3448" s="3" t="s">
        <v>606</v>
      </c>
      <c r="H3448" s="3" t="s">
        <v>15739</v>
      </c>
      <c r="I3448" s="3" t="s">
        <v>17834</v>
      </c>
      <c r="J3448" s="3">
        <v>96.390799999999999</v>
      </c>
      <c r="K3448" s="3">
        <v>5740889</v>
      </c>
      <c r="L3448" s="3" t="s">
        <v>478</v>
      </c>
      <c r="M3448" s="3">
        <v>3</v>
      </c>
      <c r="N3448" s="3" t="s">
        <v>15737</v>
      </c>
      <c r="O3448" s="3" t="s">
        <v>25238</v>
      </c>
      <c r="P3448" s="3" t="s">
        <v>1350</v>
      </c>
      <c r="Q3448" s="3" t="s">
        <v>21404</v>
      </c>
      <c r="R3448" s="5" t="s">
        <v>25239</v>
      </c>
      <c r="S3448" s="3" t="s">
        <v>15739</v>
      </c>
      <c r="T3448" s="3" t="s">
        <v>606</v>
      </c>
      <c r="V3448" s="3">
        <v>69</v>
      </c>
      <c r="W3448" s="3">
        <v>0</v>
      </c>
      <c r="X3448" s="3">
        <v>116</v>
      </c>
      <c r="Y3448" s="3">
        <v>3446</v>
      </c>
      <c r="Z3448" s="3" t="s">
        <v>478</v>
      </c>
      <c r="AA3448" s="3">
        <v>56</v>
      </c>
      <c r="AB3448" s="3">
        <v>33</v>
      </c>
      <c r="AC3448" s="3">
        <v>5740889</v>
      </c>
      <c r="AD3448" s="3">
        <v>2923196</v>
      </c>
      <c r="AE3448" s="15"/>
      <c r="AF3448" s="3">
        <v>15</v>
      </c>
      <c r="AG3448" s="3">
        <v>186</v>
      </c>
    </row>
    <row r="3449" spans="1:33" ht="15.75" customHeight="1" x14ac:dyDescent="0.15">
      <c r="A3449" s="3">
        <v>26063</v>
      </c>
      <c r="B3449" s="3">
        <v>3447</v>
      </c>
      <c r="C3449" s="3">
        <v>132</v>
      </c>
      <c r="D3449" s="3" t="s">
        <v>9074</v>
      </c>
      <c r="E3449" s="3" t="s">
        <v>25240</v>
      </c>
      <c r="F3449" s="3" t="s">
        <v>36</v>
      </c>
      <c r="G3449" s="3" t="s">
        <v>37</v>
      </c>
      <c r="H3449" s="3" t="s">
        <v>9062</v>
      </c>
      <c r="I3449" s="3" t="s">
        <v>1718</v>
      </c>
      <c r="J3449" s="3">
        <v>96.365499999999997</v>
      </c>
      <c r="K3449" s="3">
        <v>22207482</v>
      </c>
      <c r="L3449" s="3" t="s">
        <v>478</v>
      </c>
      <c r="M3449" s="3">
        <v>0</v>
      </c>
      <c r="N3449" s="3" t="s">
        <v>9074</v>
      </c>
      <c r="O3449" s="3" t="s">
        <v>25240</v>
      </c>
      <c r="P3449" s="8">
        <v>36161</v>
      </c>
      <c r="Q3449" s="3" t="s">
        <v>9077</v>
      </c>
      <c r="R3449" s="5" t="s">
        <v>25241</v>
      </c>
      <c r="S3449" s="3" t="s">
        <v>9062</v>
      </c>
      <c r="T3449" s="3" t="s">
        <v>37</v>
      </c>
      <c r="V3449" s="3">
        <v>127</v>
      </c>
      <c r="W3449" s="3">
        <v>0</v>
      </c>
      <c r="X3449" s="3">
        <v>117</v>
      </c>
      <c r="Y3449" s="3">
        <v>3447</v>
      </c>
      <c r="Z3449" s="3" t="s">
        <v>478</v>
      </c>
      <c r="AA3449" s="3">
        <v>132</v>
      </c>
      <c r="AB3449" s="3">
        <v>84</v>
      </c>
      <c r="AC3449" s="3">
        <v>22207482</v>
      </c>
      <c r="AD3449" s="3">
        <v>11309257</v>
      </c>
      <c r="AE3449" s="15"/>
      <c r="AF3449" s="3">
        <v>15</v>
      </c>
      <c r="AG3449" s="3">
        <v>54</v>
      </c>
    </row>
    <row r="3450" spans="1:33" ht="15.75" customHeight="1" x14ac:dyDescent="0.15">
      <c r="A3450" s="3">
        <v>24452</v>
      </c>
      <c r="B3450" s="3">
        <v>3448</v>
      </c>
      <c r="C3450" s="3">
        <v>25</v>
      </c>
      <c r="D3450" s="3" t="s">
        <v>15743</v>
      </c>
      <c r="E3450" s="3" t="s">
        <v>25242</v>
      </c>
      <c r="F3450" s="3" t="s">
        <v>210</v>
      </c>
      <c r="G3450" s="3" t="s">
        <v>114</v>
      </c>
      <c r="H3450" s="3" t="s">
        <v>15745</v>
      </c>
      <c r="I3450" s="3" t="s">
        <v>9660</v>
      </c>
      <c r="J3450" s="3">
        <v>96.369900000000001</v>
      </c>
      <c r="K3450" s="3">
        <v>2846621</v>
      </c>
      <c r="L3450" s="3" t="s">
        <v>364</v>
      </c>
      <c r="M3450" s="3">
        <v>1</v>
      </c>
      <c r="N3450" s="3" t="s">
        <v>15743</v>
      </c>
      <c r="O3450" s="3" t="s">
        <v>25242</v>
      </c>
      <c r="P3450" s="3" t="s">
        <v>179</v>
      </c>
      <c r="Q3450" s="3" t="s">
        <v>21407</v>
      </c>
      <c r="R3450" s="5" t="s">
        <v>25243</v>
      </c>
      <c r="S3450" s="3" t="s">
        <v>15745</v>
      </c>
      <c r="T3450" s="3" t="s">
        <v>114</v>
      </c>
      <c r="V3450" s="3">
        <v>71</v>
      </c>
      <c r="W3450" s="3">
        <v>0</v>
      </c>
      <c r="X3450" s="3">
        <v>127</v>
      </c>
      <c r="Y3450" s="3">
        <v>3448</v>
      </c>
      <c r="Z3450" s="3" t="s">
        <v>364</v>
      </c>
      <c r="AA3450" s="3">
        <v>25</v>
      </c>
      <c r="AB3450" s="3">
        <v>12</v>
      </c>
      <c r="AC3450" s="3">
        <v>2846621</v>
      </c>
      <c r="AD3450" s="3">
        <v>1449622</v>
      </c>
      <c r="AE3450" s="15"/>
      <c r="AF3450" s="3">
        <v>20</v>
      </c>
      <c r="AG3450" s="3">
        <v>103</v>
      </c>
    </row>
    <row r="3451" spans="1:33" ht="15.75" customHeight="1" x14ac:dyDescent="0.15">
      <c r="A3451" s="3">
        <v>24834</v>
      </c>
      <c r="B3451" s="3">
        <v>3449</v>
      </c>
      <c r="C3451" s="3">
        <v>8</v>
      </c>
      <c r="D3451" s="3" t="s">
        <v>15746</v>
      </c>
      <c r="E3451" s="3" t="s">
        <v>25244</v>
      </c>
      <c r="F3451" s="3" t="s">
        <v>1009</v>
      </c>
      <c r="G3451" s="3" t="s">
        <v>403</v>
      </c>
      <c r="H3451" s="3" t="s">
        <v>9340</v>
      </c>
      <c r="I3451" s="3" t="s">
        <v>203</v>
      </c>
      <c r="J3451" s="3">
        <v>96.305800000000005</v>
      </c>
      <c r="K3451" s="3">
        <v>15703792</v>
      </c>
      <c r="L3451" s="3" t="s">
        <v>356</v>
      </c>
      <c r="M3451" s="3">
        <v>0</v>
      </c>
      <c r="N3451" s="3" t="s">
        <v>15746</v>
      </c>
      <c r="O3451" s="3" t="s">
        <v>25244</v>
      </c>
      <c r="P3451" s="8">
        <v>39814</v>
      </c>
      <c r="Q3451" s="3" t="s">
        <v>21409</v>
      </c>
      <c r="R3451" s="5" t="s">
        <v>25245</v>
      </c>
      <c r="S3451" s="3" t="s">
        <v>9340</v>
      </c>
      <c r="T3451" s="3" t="s">
        <v>403</v>
      </c>
      <c r="V3451" s="3">
        <v>110</v>
      </c>
      <c r="W3451" s="3">
        <v>127</v>
      </c>
      <c r="X3451" s="3">
        <v>127</v>
      </c>
      <c r="Y3451" s="3">
        <v>3449</v>
      </c>
      <c r="Z3451" s="3" t="s">
        <v>356</v>
      </c>
      <c r="AA3451" s="3">
        <v>8</v>
      </c>
      <c r="AB3451" s="3">
        <v>4</v>
      </c>
      <c r="AC3451" s="3">
        <v>15703792</v>
      </c>
      <c r="AD3451" s="3">
        <v>7999657</v>
      </c>
      <c r="AE3451" s="3" t="s">
        <v>203</v>
      </c>
      <c r="AF3451" s="3">
        <v>18</v>
      </c>
      <c r="AG3451" s="3">
        <v>9</v>
      </c>
    </row>
    <row r="3452" spans="1:33" ht="15.75" customHeight="1" x14ac:dyDescent="0.15">
      <c r="A3452" s="3">
        <v>21432</v>
      </c>
      <c r="B3452" s="3">
        <v>3450</v>
      </c>
      <c r="C3452" s="3">
        <v>122</v>
      </c>
      <c r="D3452" s="3" t="s">
        <v>15748</v>
      </c>
      <c r="E3452" s="3" t="s">
        <v>25246</v>
      </c>
      <c r="F3452" s="3" t="s">
        <v>210</v>
      </c>
      <c r="G3452" s="3" t="s">
        <v>114</v>
      </c>
      <c r="H3452" s="3" t="s">
        <v>12871</v>
      </c>
      <c r="I3452" s="3" t="s">
        <v>116</v>
      </c>
      <c r="J3452" s="3">
        <v>96.296999999999997</v>
      </c>
      <c r="K3452" s="3">
        <v>7071494</v>
      </c>
      <c r="L3452" s="3" t="s">
        <v>215</v>
      </c>
      <c r="M3452" s="3">
        <v>2</v>
      </c>
      <c r="N3452" s="3" t="s">
        <v>15748</v>
      </c>
      <c r="O3452" s="3" t="s">
        <v>25246</v>
      </c>
      <c r="P3452" s="3" t="s">
        <v>541</v>
      </c>
      <c r="Q3452" s="3" t="s">
        <v>21411</v>
      </c>
      <c r="R3452" s="5" t="s">
        <v>25247</v>
      </c>
      <c r="S3452" s="3" t="s">
        <v>12871</v>
      </c>
      <c r="T3452" s="3" t="s">
        <v>114</v>
      </c>
      <c r="V3452" s="3">
        <v>72</v>
      </c>
      <c r="W3452" s="3">
        <v>63</v>
      </c>
      <c r="X3452" s="3">
        <v>127</v>
      </c>
      <c r="Y3452" s="3">
        <v>3450</v>
      </c>
      <c r="Z3452" s="3" t="s">
        <v>215</v>
      </c>
      <c r="AA3452" s="3">
        <v>122</v>
      </c>
      <c r="AB3452" s="3">
        <v>42</v>
      </c>
      <c r="AC3452" s="3">
        <v>7071494</v>
      </c>
      <c r="AD3452" s="3">
        <v>3602447</v>
      </c>
      <c r="AE3452" s="3" t="s">
        <v>116</v>
      </c>
      <c r="AF3452" s="3">
        <v>7</v>
      </c>
      <c r="AG3452" s="3">
        <v>46</v>
      </c>
    </row>
    <row r="3453" spans="1:33" ht="15.75" customHeight="1" x14ac:dyDescent="0.15">
      <c r="A3453" s="3">
        <v>24903</v>
      </c>
      <c r="B3453" s="3">
        <v>3451</v>
      </c>
      <c r="C3453" s="3">
        <v>18</v>
      </c>
      <c r="D3453" s="3" t="s">
        <v>15751</v>
      </c>
      <c r="E3453" s="3" t="s">
        <v>25248</v>
      </c>
      <c r="F3453" s="3" t="s">
        <v>657</v>
      </c>
      <c r="G3453" s="3" t="s">
        <v>246</v>
      </c>
      <c r="H3453" s="3" t="s">
        <v>11177</v>
      </c>
      <c r="I3453" s="3" t="s">
        <v>3818</v>
      </c>
      <c r="J3453" s="3">
        <v>96.284899999999993</v>
      </c>
      <c r="K3453" s="3">
        <v>2314542</v>
      </c>
      <c r="L3453" s="3" t="s">
        <v>101</v>
      </c>
      <c r="M3453" s="3">
        <v>0</v>
      </c>
      <c r="N3453" s="3" t="s">
        <v>15751</v>
      </c>
      <c r="O3453" s="3" t="s">
        <v>25248</v>
      </c>
      <c r="P3453" s="8">
        <v>36526</v>
      </c>
      <c r="Q3453" s="3" t="s">
        <v>21413</v>
      </c>
      <c r="R3453" s="5" t="s">
        <v>25249</v>
      </c>
      <c r="S3453" s="3" t="s">
        <v>11177</v>
      </c>
      <c r="T3453" s="3" t="s">
        <v>246</v>
      </c>
      <c r="V3453" s="3">
        <v>127</v>
      </c>
      <c r="W3453" s="3">
        <v>71</v>
      </c>
      <c r="X3453" s="3">
        <v>127</v>
      </c>
      <c r="Y3453" s="3">
        <v>3451</v>
      </c>
      <c r="Z3453" s="3" t="s">
        <v>101</v>
      </c>
      <c r="AA3453" s="3">
        <v>18</v>
      </c>
      <c r="AB3453" s="3">
        <v>10</v>
      </c>
      <c r="AC3453" s="3">
        <v>2314542</v>
      </c>
      <c r="AD3453" s="3">
        <v>1179175</v>
      </c>
      <c r="AE3453" s="3" t="s">
        <v>3818</v>
      </c>
      <c r="AF3453" s="3">
        <v>10</v>
      </c>
      <c r="AG3453" s="3">
        <v>22</v>
      </c>
    </row>
    <row r="3454" spans="1:33" ht="15.75" customHeight="1" x14ac:dyDescent="0.15">
      <c r="A3454" s="3">
        <v>17766</v>
      </c>
      <c r="B3454" s="3">
        <v>3452</v>
      </c>
      <c r="C3454" s="3">
        <v>105</v>
      </c>
      <c r="D3454" s="3" t="s">
        <v>15753</v>
      </c>
      <c r="E3454" s="3" t="s">
        <v>25250</v>
      </c>
      <c r="F3454" s="3" t="s">
        <v>96</v>
      </c>
      <c r="G3454" s="3" t="s">
        <v>61</v>
      </c>
      <c r="H3454" s="3" t="s">
        <v>62</v>
      </c>
      <c r="I3454" s="3" t="s">
        <v>63</v>
      </c>
      <c r="J3454" s="3">
        <v>96.249099999999999</v>
      </c>
      <c r="K3454" s="3">
        <v>21843842</v>
      </c>
      <c r="L3454" s="3" t="s">
        <v>215</v>
      </c>
      <c r="M3454" s="3">
        <v>4</v>
      </c>
      <c r="N3454" s="3" t="s">
        <v>15753</v>
      </c>
      <c r="O3454" s="3" t="s">
        <v>25250</v>
      </c>
      <c r="P3454" s="3" t="s">
        <v>835</v>
      </c>
      <c r="Q3454" s="3" t="s">
        <v>21415</v>
      </c>
      <c r="R3454" s="5" t="s">
        <v>25251</v>
      </c>
      <c r="S3454" s="3" t="s">
        <v>62</v>
      </c>
      <c r="T3454" s="3" t="s">
        <v>61</v>
      </c>
      <c r="V3454" s="3">
        <v>127</v>
      </c>
      <c r="W3454" s="3">
        <v>127</v>
      </c>
      <c r="X3454" s="3">
        <v>127</v>
      </c>
      <c r="Y3454" s="3">
        <v>3452</v>
      </c>
      <c r="Z3454" s="3" t="s">
        <v>215</v>
      </c>
      <c r="AA3454" s="3">
        <v>105</v>
      </c>
      <c r="AB3454" s="3">
        <v>76</v>
      </c>
      <c r="AC3454" s="3">
        <v>21843842</v>
      </c>
      <c r="AD3454" s="3">
        <v>11130669</v>
      </c>
      <c r="AE3454" s="3" t="s">
        <v>63</v>
      </c>
      <c r="AF3454" s="3">
        <v>7</v>
      </c>
      <c r="AG3454" s="3">
        <v>3</v>
      </c>
    </row>
    <row r="3455" spans="1:33" ht="15.75" customHeight="1" x14ac:dyDescent="0.15">
      <c r="A3455" s="3">
        <v>26082</v>
      </c>
      <c r="B3455" s="3">
        <v>3453</v>
      </c>
      <c r="C3455" s="3">
        <v>19</v>
      </c>
      <c r="D3455" s="3" t="s">
        <v>15756</v>
      </c>
      <c r="E3455" s="3" t="s">
        <v>25252</v>
      </c>
      <c r="F3455" s="3" t="s">
        <v>635</v>
      </c>
      <c r="G3455" s="3" t="s">
        <v>236</v>
      </c>
      <c r="H3455" s="3" t="s">
        <v>10803</v>
      </c>
      <c r="I3455" s="3" t="s">
        <v>17113</v>
      </c>
      <c r="J3455" s="3">
        <v>96.253200000000007</v>
      </c>
      <c r="K3455" s="3">
        <v>3012000</v>
      </c>
      <c r="L3455" s="3" t="s">
        <v>677</v>
      </c>
      <c r="M3455" s="3">
        <v>0</v>
      </c>
      <c r="N3455" s="3" t="s">
        <v>15756</v>
      </c>
      <c r="O3455" s="3" t="s">
        <v>25252</v>
      </c>
      <c r="P3455" s="8">
        <v>39083</v>
      </c>
      <c r="Q3455" s="3" t="s">
        <v>21417</v>
      </c>
      <c r="R3455" s="5" t="s">
        <v>25253</v>
      </c>
      <c r="S3455" s="3" t="s">
        <v>10803</v>
      </c>
      <c r="T3455" s="3" t="s">
        <v>236</v>
      </c>
      <c r="V3455" s="3">
        <v>38</v>
      </c>
      <c r="W3455" s="3">
        <v>0</v>
      </c>
      <c r="X3455" s="3">
        <v>46</v>
      </c>
      <c r="Y3455" s="3">
        <v>3453</v>
      </c>
      <c r="Z3455" s="3" t="s">
        <v>677</v>
      </c>
      <c r="AA3455" s="3">
        <v>19</v>
      </c>
      <c r="AB3455" s="3">
        <v>6</v>
      </c>
      <c r="AC3455" s="3">
        <v>3012000</v>
      </c>
      <c r="AD3455" s="3">
        <v>1534752</v>
      </c>
      <c r="AE3455" s="15"/>
      <c r="AF3455" s="3">
        <v>12</v>
      </c>
      <c r="AG3455" s="3">
        <v>193</v>
      </c>
    </row>
    <row r="3456" spans="1:33" ht="15.75" customHeight="1" x14ac:dyDescent="0.15">
      <c r="A3456" s="3">
        <v>1110</v>
      </c>
      <c r="B3456" s="3">
        <v>3454</v>
      </c>
      <c r="C3456" s="3">
        <v>600</v>
      </c>
      <c r="D3456" s="3" t="s">
        <v>15758</v>
      </c>
      <c r="E3456" s="3" t="s">
        <v>25254</v>
      </c>
      <c r="F3456" s="3" t="s">
        <v>1193</v>
      </c>
      <c r="G3456" s="3" t="s">
        <v>564</v>
      </c>
      <c r="H3456" s="3" t="s">
        <v>14032</v>
      </c>
      <c r="I3456" s="3" t="s">
        <v>63</v>
      </c>
      <c r="J3456" s="3">
        <v>96.218800000000002</v>
      </c>
      <c r="K3456" s="3">
        <v>118337051</v>
      </c>
      <c r="L3456" s="3" t="s">
        <v>59</v>
      </c>
      <c r="M3456" s="3">
        <v>9</v>
      </c>
      <c r="N3456" s="3" t="s">
        <v>15758</v>
      </c>
      <c r="O3456" s="3" t="s">
        <v>25254</v>
      </c>
      <c r="P3456" s="3" t="s">
        <v>1029</v>
      </c>
      <c r="Q3456" s="3" t="s">
        <v>21419</v>
      </c>
      <c r="R3456" s="5" t="s">
        <v>25255</v>
      </c>
      <c r="S3456" s="3" t="s">
        <v>14032</v>
      </c>
      <c r="T3456" s="3" t="s">
        <v>564</v>
      </c>
      <c r="V3456" s="3">
        <v>93</v>
      </c>
      <c r="W3456" s="3">
        <v>127</v>
      </c>
      <c r="X3456" s="3">
        <v>127</v>
      </c>
      <c r="Y3456" s="3">
        <v>3454</v>
      </c>
      <c r="Z3456" s="3" t="s">
        <v>59</v>
      </c>
      <c r="AA3456" s="3">
        <v>600</v>
      </c>
      <c r="AB3456" s="3">
        <v>410</v>
      </c>
      <c r="AC3456" s="3">
        <v>118337051</v>
      </c>
      <c r="AD3456" s="3">
        <v>60308736</v>
      </c>
      <c r="AE3456" s="3" t="s">
        <v>63</v>
      </c>
      <c r="AF3456" s="3">
        <v>17</v>
      </c>
      <c r="AG3456" s="3">
        <v>3</v>
      </c>
    </row>
    <row r="3457" spans="1:33" ht="15.75" customHeight="1" x14ac:dyDescent="0.15">
      <c r="A3457" s="3">
        <v>42</v>
      </c>
      <c r="B3457" s="3">
        <v>3455</v>
      </c>
      <c r="C3457" s="3">
        <v>40</v>
      </c>
      <c r="D3457" s="3" t="s">
        <v>7763</v>
      </c>
      <c r="E3457" s="3" t="s">
        <v>25256</v>
      </c>
      <c r="F3457" s="3" t="s">
        <v>475</v>
      </c>
      <c r="G3457" s="3" t="s">
        <v>277</v>
      </c>
      <c r="H3457" s="3" t="s">
        <v>3527</v>
      </c>
      <c r="I3457" s="3" t="s">
        <v>203</v>
      </c>
      <c r="J3457" s="3">
        <v>96.176299999999998</v>
      </c>
      <c r="K3457" s="3">
        <v>32237403</v>
      </c>
      <c r="L3457" s="3" t="s">
        <v>101</v>
      </c>
      <c r="M3457" s="3">
        <v>5</v>
      </c>
      <c r="N3457" s="3" t="s">
        <v>7763</v>
      </c>
      <c r="O3457" s="3" t="s">
        <v>25256</v>
      </c>
      <c r="P3457" s="3" t="s">
        <v>987</v>
      </c>
      <c r="Q3457" s="3" t="s">
        <v>7767</v>
      </c>
      <c r="R3457" s="5" t="s">
        <v>25257</v>
      </c>
      <c r="S3457" s="3" t="s">
        <v>3527</v>
      </c>
      <c r="T3457" s="3" t="s">
        <v>277</v>
      </c>
      <c r="V3457" s="3">
        <v>127</v>
      </c>
      <c r="W3457" s="3">
        <v>127</v>
      </c>
      <c r="X3457" s="3">
        <v>127</v>
      </c>
      <c r="Y3457" s="3">
        <v>3455</v>
      </c>
      <c r="Z3457" s="3" t="s">
        <v>101</v>
      </c>
      <c r="AA3457" s="3">
        <v>40</v>
      </c>
      <c r="AB3457" s="3">
        <v>29</v>
      </c>
      <c r="AC3457" s="3">
        <v>32237403</v>
      </c>
      <c r="AD3457" s="3">
        <v>16432875</v>
      </c>
      <c r="AE3457" s="3" t="s">
        <v>203</v>
      </c>
      <c r="AF3457" s="3">
        <v>10</v>
      </c>
      <c r="AG3457" s="3">
        <v>9</v>
      </c>
    </row>
    <row r="3458" spans="1:33" ht="15.75" customHeight="1" x14ac:dyDescent="0.15">
      <c r="A3458" s="3">
        <v>25379</v>
      </c>
      <c r="B3458" s="3">
        <v>3456</v>
      </c>
      <c r="C3458" s="3">
        <v>12</v>
      </c>
      <c r="D3458" s="3" t="s">
        <v>15764</v>
      </c>
      <c r="E3458" s="3" t="s">
        <v>25258</v>
      </c>
      <c r="F3458" s="3" t="s">
        <v>331</v>
      </c>
      <c r="G3458" s="3" t="s">
        <v>167</v>
      </c>
      <c r="H3458" s="3" t="s">
        <v>2237</v>
      </c>
      <c r="I3458" s="3" t="s">
        <v>2088</v>
      </c>
      <c r="J3458" s="3">
        <v>96.174899999999994</v>
      </c>
      <c r="K3458" s="3">
        <v>17034190</v>
      </c>
      <c r="L3458" s="3" t="s">
        <v>478</v>
      </c>
      <c r="M3458" s="3">
        <v>0</v>
      </c>
      <c r="N3458" s="3" t="s">
        <v>15764</v>
      </c>
      <c r="O3458" s="3" t="s">
        <v>25258</v>
      </c>
      <c r="P3458" s="8">
        <v>37622</v>
      </c>
      <c r="Q3458" s="3" t="s">
        <v>21422</v>
      </c>
      <c r="R3458" s="5" t="s">
        <v>25259</v>
      </c>
      <c r="S3458" s="3" t="s">
        <v>2237</v>
      </c>
      <c r="T3458" s="3" t="s">
        <v>167</v>
      </c>
      <c r="V3458" s="3">
        <v>127</v>
      </c>
      <c r="W3458" s="3">
        <v>40</v>
      </c>
      <c r="X3458" s="3">
        <v>118</v>
      </c>
      <c r="Y3458" s="3">
        <v>3456</v>
      </c>
      <c r="Z3458" s="3" t="s">
        <v>478</v>
      </c>
      <c r="AA3458" s="3">
        <v>12</v>
      </c>
      <c r="AB3458" s="3">
        <v>6</v>
      </c>
      <c r="AC3458" s="3">
        <v>17034190</v>
      </c>
      <c r="AD3458" s="3">
        <v>8683166</v>
      </c>
      <c r="AE3458" s="3" t="s">
        <v>2088</v>
      </c>
      <c r="AF3458" s="3">
        <v>15</v>
      </c>
      <c r="AG3458" s="3">
        <v>68</v>
      </c>
    </row>
    <row r="3459" spans="1:33" ht="15.75" customHeight="1" x14ac:dyDescent="0.15">
      <c r="A3459" s="3">
        <v>20368</v>
      </c>
      <c r="B3459" s="3">
        <v>3457</v>
      </c>
      <c r="C3459" s="3">
        <v>95</v>
      </c>
      <c r="D3459" s="3" t="s">
        <v>15767</v>
      </c>
      <c r="E3459" s="3" t="s">
        <v>25260</v>
      </c>
      <c r="F3459" s="3" t="s">
        <v>5738</v>
      </c>
      <c r="G3459" s="3" t="s">
        <v>599</v>
      </c>
      <c r="H3459" s="3" t="s">
        <v>3354</v>
      </c>
      <c r="I3459" s="3" t="s">
        <v>3354</v>
      </c>
      <c r="J3459" s="3">
        <v>95.999499999999998</v>
      </c>
      <c r="K3459" s="3">
        <v>15863944</v>
      </c>
      <c r="L3459" s="3" t="s">
        <v>66</v>
      </c>
      <c r="M3459" s="3">
        <v>3</v>
      </c>
      <c r="N3459" s="3" t="s">
        <v>15767</v>
      </c>
      <c r="O3459" s="3" t="s">
        <v>25260</v>
      </c>
      <c r="P3459" s="3" t="s">
        <v>835</v>
      </c>
      <c r="Q3459" s="3" t="s">
        <v>21425</v>
      </c>
      <c r="R3459" s="5" t="s">
        <v>25261</v>
      </c>
      <c r="S3459" s="3" t="s">
        <v>3354</v>
      </c>
      <c r="T3459" s="3" t="s">
        <v>599</v>
      </c>
      <c r="V3459" s="3">
        <v>66</v>
      </c>
      <c r="W3459" s="3">
        <v>61</v>
      </c>
      <c r="X3459" s="3">
        <v>127</v>
      </c>
      <c r="Y3459" s="3">
        <v>3457</v>
      </c>
      <c r="Z3459" s="3" t="s">
        <v>66</v>
      </c>
      <c r="AA3459" s="3">
        <v>95</v>
      </c>
      <c r="AB3459" s="3">
        <v>63</v>
      </c>
      <c r="AC3459" s="3">
        <v>15863944</v>
      </c>
      <c r="AD3459" s="3">
        <v>8093871</v>
      </c>
      <c r="AE3459" s="3" t="s">
        <v>3354</v>
      </c>
      <c r="AF3459" s="3">
        <v>9</v>
      </c>
      <c r="AG3459" s="3">
        <v>13</v>
      </c>
    </row>
    <row r="3460" spans="1:33" ht="15.75" customHeight="1" x14ac:dyDescent="0.15">
      <c r="A3460" s="3">
        <v>25335</v>
      </c>
      <c r="B3460" s="3">
        <v>3458</v>
      </c>
      <c r="C3460" s="3">
        <v>11</v>
      </c>
      <c r="D3460" s="3" t="s">
        <v>8698</v>
      </c>
      <c r="E3460" s="3" t="s">
        <v>25262</v>
      </c>
      <c r="F3460" s="3" t="s">
        <v>143</v>
      </c>
      <c r="G3460" s="3" t="s">
        <v>77</v>
      </c>
      <c r="H3460" s="3" t="s">
        <v>8703</v>
      </c>
      <c r="I3460" s="3" t="s">
        <v>8678</v>
      </c>
      <c r="J3460" s="3">
        <v>95.96</v>
      </c>
      <c r="K3460" s="3">
        <v>2041521</v>
      </c>
      <c r="L3460" s="3" t="s">
        <v>162</v>
      </c>
      <c r="M3460" s="3">
        <v>0</v>
      </c>
      <c r="N3460" s="3" t="s">
        <v>8698</v>
      </c>
      <c r="O3460" s="3" t="s">
        <v>25262</v>
      </c>
      <c r="P3460" s="8">
        <v>37987</v>
      </c>
      <c r="Q3460" s="3" t="s">
        <v>8700</v>
      </c>
      <c r="R3460" s="5" t="s">
        <v>25263</v>
      </c>
      <c r="S3460" s="3" t="s">
        <v>8703</v>
      </c>
      <c r="T3460" s="3" t="s">
        <v>77</v>
      </c>
      <c r="V3460" s="3">
        <v>124</v>
      </c>
      <c r="W3460" s="3">
        <v>0</v>
      </c>
      <c r="X3460" s="3">
        <v>127</v>
      </c>
      <c r="Y3460" s="3">
        <v>3458</v>
      </c>
      <c r="Z3460" s="3" t="s">
        <v>162</v>
      </c>
      <c r="AA3460" s="3">
        <v>11</v>
      </c>
      <c r="AB3460" s="3">
        <v>5</v>
      </c>
      <c r="AC3460" s="3">
        <v>2041521</v>
      </c>
      <c r="AD3460" s="3">
        <v>1041805</v>
      </c>
      <c r="AE3460" s="15"/>
      <c r="AF3460" s="3">
        <v>8</v>
      </c>
      <c r="AG3460" s="3">
        <v>121</v>
      </c>
    </row>
    <row r="3461" spans="1:33" ht="15.75" customHeight="1" x14ac:dyDescent="0.15">
      <c r="A3461" s="3">
        <v>21981</v>
      </c>
      <c r="B3461" s="3">
        <v>3459</v>
      </c>
      <c r="C3461" s="3">
        <v>270</v>
      </c>
      <c r="D3461" s="3" t="s">
        <v>15771</v>
      </c>
      <c r="E3461" s="3" t="s">
        <v>25264</v>
      </c>
      <c r="F3461" s="3" t="s">
        <v>4061</v>
      </c>
      <c r="G3461" s="3" t="s">
        <v>446</v>
      </c>
      <c r="H3461" s="3" t="s">
        <v>10121</v>
      </c>
      <c r="I3461" s="3" t="s">
        <v>2435</v>
      </c>
      <c r="J3461" s="3">
        <v>95.917400000000001</v>
      </c>
      <c r="K3461" s="3">
        <v>70148434</v>
      </c>
      <c r="L3461" s="3" t="s">
        <v>66</v>
      </c>
      <c r="M3461" s="3">
        <v>2</v>
      </c>
      <c r="N3461" s="3" t="s">
        <v>15771</v>
      </c>
      <c r="O3461" s="3" t="s">
        <v>25264</v>
      </c>
      <c r="P3461" s="3" t="s">
        <v>104</v>
      </c>
      <c r="Q3461" s="3" t="s">
        <v>21428</v>
      </c>
      <c r="R3461" s="5" t="s">
        <v>25265</v>
      </c>
      <c r="S3461" s="3" t="s">
        <v>10121</v>
      </c>
      <c r="T3461" s="3" t="s">
        <v>446</v>
      </c>
      <c r="V3461" s="3">
        <v>127</v>
      </c>
      <c r="W3461" s="3">
        <v>126</v>
      </c>
      <c r="X3461" s="3">
        <v>127</v>
      </c>
      <c r="Y3461" s="3">
        <v>3459</v>
      </c>
      <c r="Z3461" s="3" t="s">
        <v>66</v>
      </c>
      <c r="AA3461" s="3">
        <v>270</v>
      </c>
      <c r="AB3461" s="3">
        <v>156</v>
      </c>
      <c r="AC3461" s="3">
        <v>70148434</v>
      </c>
      <c r="AD3461" s="3">
        <v>35805109</v>
      </c>
      <c r="AE3461" s="3" t="s">
        <v>2435</v>
      </c>
      <c r="AF3461" s="3">
        <v>9</v>
      </c>
      <c r="AG3461" s="3">
        <v>29</v>
      </c>
    </row>
    <row r="3462" spans="1:33" ht="15.75" customHeight="1" x14ac:dyDescent="0.15">
      <c r="A3462" s="3">
        <v>3673</v>
      </c>
      <c r="B3462" s="3">
        <v>3460</v>
      </c>
      <c r="C3462" s="3">
        <v>427</v>
      </c>
      <c r="D3462" s="3" t="s">
        <v>15773</v>
      </c>
      <c r="E3462" s="3" t="s">
        <v>25266</v>
      </c>
      <c r="F3462" s="3" t="s">
        <v>96</v>
      </c>
      <c r="G3462" s="3" t="s">
        <v>61</v>
      </c>
      <c r="H3462" s="3" t="s">
        <v>1902</v>
      </c>
      <c r="I3462" s="3" t="s">
        <v>63</v>
      </c>
      <c r="J3462" s="3">
        <v>95.851600000000005</v>
      </c>
      <c r="K3462" s="3">
        <v>28590237</v>
      </c>
      <c r="L3462" s="3" t="s">
        <v>335</v>
      </c>
      <c r="M3462" s="3">
        <v>6</v>
      </c>
      <c r="N3462" s="3" t="s">
        <v>15773</v>
      </c>
      <c r="O3462" s="3" t="s">
        <v>25266</v>
      </c>
      <c r="P3462" s="3" t="s">
        <v>381</v>
      </c>
      <c r="Q3462" s="3" t="s">
        <v>21431</v>
      </c>
      <c r="R3462" s="5" t="s">
        <v>25267</v>
      </c>
      <c r="S3462" s="3" t="s">
        <v>1902</v>
      </c>
      <c r="T3462" s="3" t="s">
        <v>61</v>
      </c>
      <c r="V3462" s="3">
        <v>127</v>
      </c>
      <c r="W3462" s="3">
        <v>127</v>
      </c>
      <c r="X3462" s="3">
        <v>124</v>
      </c>
      <c r="Y3462" s="3">
        <v>3460</v>
      </c>
      <c r="Z3462" s="3" t="s">
        <v>335</v>
      </c>
      <c r="AA3462" s="3">
        <v>427</v>
      </c>
      <c r="AB3462" s="3">
        <v>192</v>
      </c>
      <c r="AC3462" s="3">
        <v>28590237</v>
      </c>
      <c r="AD3462" s="3">
        <v>14597907</v>
      </c>
      <c r="AE3462" s="3" t="s">
        <v>63</v>
      </c>
      <c r="AF3462" s="3">
        <v>21</v>
      </c>
      <c r="AG3462" s="3">
        <v>3</v>
      </c>
    </row>
    <row r="3463" spans="1:33" ht="15.75" customHeight="1" x14ac:dyDescent="0.15">
      <c r="A3463" s="3">
        <v>22337</v>
      </c>
      <c r="B3463" s="3">
        <v>3461</v>
      </c>
      <c r="C3463" s="3">
        <v>15</v>
      </c>
      <c r="D3463" s="3" t="s">
        <v>15776</v>
      </c>
      <c r="E3463" s="3" t="s">
        <v>25268</v>
      </c>
      <c r="F3463" s="3" t="s">
        <v>1009</v>
      </c>
      <c r="G3463" s="3" t="s">
        <v>403</v>
      </c>
      <c r="H3463" s="3" t="s">
        <v>15778</v>
      </c>
      <c r="I3463" s="3" t="s">
        <v>203</v>
      </c>
      <c r="J3463" s="3">
        <v>95.806600000000003</v>
      </c>
      <c r="K3463" s="3">
        <v>3969000</v>
      </c>
      <c r="L3463" s="3" t="s">
        <v>75</v>
      </c>
      <c r="M3463" s="3">
        <v>2</v>
      </c>
      <c r="N3463" s="3" t="s">
        <v>15776</v>
      </c>
      <c r="O3463" s="3" t="s">
        <v>25268</v>
      </c>
      <c r="P3463" s="3" t="s">
        <v>987</v>
      </c>
      <c r="Q3463" s="3" t="s">
        <v>21433</v>
      </c>
      <c r="R3463" s="5" t="s">
        <v>25269</v>
      </c>
      <c r="S3463" s="3" t="s">
        <v>15778</v>
      </c>
      <c r="T3463" s="3" t="s">
        <v>403</v>
      </c>
      <c r="V3463" s="3">
        <v>111</v>
      </c>
      <c r="W3463" s="3">
        <v>127</v>
      </c>
      <c r="X3463" s="3">
        <v>85</v>
      </c>
      <c r="Y3463" s="3">
        <v>3461</v>
      </c>
      <c r="Z3463" s="3" t="s">
        <v>75</v>
      </c>
      <c r="AA3463" s="3">
        <v>15</v>
      </c>
      <c r="AB3463" s="3">
        <v>6</v>
      </c>
      <c r="AC3463" s="3">
        <v>3969000</v>
      </c>
      <c r="AD3463" s="3">
        <v>2027000</v>
      </c>
      <c r="AE3463" s="3" t="s">
        <v>203</v>
      </c>
      <c r="AF3463" s="3">
        <v>14</v>
      </c>
      <c r="AG3463" s="3">
        <v>9</v>
      </c>
    </row>
    <row r="3464" spans="1:33" ht="15.75" customHeight="1" x14ac:dyDescent="0.15">
      <c r="A3464" s="3">
        <v>22149</v>
      </c>
      <c r="B3464" s="3">
        <v>3462</v>
      </c>
      <c r="C3464" s="3">
        <v>69</v>
      </c>
      <c r="D3464" s="3" t="s">
        <v>15779</v>
      </c>
      <c r="E3464" s="3" t="s">
        <v>25270</v>
      </c>
      <c r="F3464" s="3" t="s">
        <v>947</v>
      </c>
      <c r="G3464" s="3" t="s">
        <v>389</v>
      </c>
      <c r="H3464" s="3" t="s">
        <v>11429</v>
      </c>
      <c r="I3464" s="3" t="s">
        <v>1421</v>
      </c>
      <c r="J3464" s="3">
        <v>95.797499999999999</v>
      </c>
      <c r="K3464" s="3">
        <v>80437552</v>
      </c>
      <c r="L3464" s="3" t="s">
        <v>340</v>
      </c>
      <c r="M3464" s="3">
        <v>2</v>
      </c>
      <c r="N3464" s="3" t="s">
        <v>15779</v>
      </c>
      <c r="O3464" s="3" t="s">
        <v>25270</v>
      </c>
      <c r="P3464" s="3" t="s">
        <v>690</v>
      </c>
      <c r="Q3464" s="3" t="s">
        <v>21435</v>
      </c>
      <c r="R3464" s="5" t="s">
        <v>25271</v>
      </c>
      <c r="S3464" s="3" t="s">
        <v>11429</v>
      </c>
      <c r="T3464" s="3" t="s">
        <v>389</v>
      </c>
      <c r="V3464" s="3">
        <v>45</v>
      </c>
      <c r="W3464" s="3">
        <v>0</v>
      </c>
      <c r="X3464" s="3">
        <v>78</v>
      </c>
      <c r="Y3464" s="3">
        <v>3462</v>
      </c>
      <c r="Z3464" s="3" t="s">
        <v>340</v>
      </c>
      <c r="AA3464" s="3">
        <v>69</v>
      </c>
      <c r="AB3464" s="3">
        <v>28</v>
      </c>
      <c r="AC3464" s="3">
        <v>80437552</v>
      </c>
      <c r="AD3464" s="3">
        <v>41082009</v>
      </c>
      <c r="AE3464" s="15"/>
      <c r="AF3464" s="3">
        <v>6</v>
      </c>
      <c r="AG3464" s="3">
        <v>74</v>
      </c>
    </row>
    <row r="3465" spans="1:33" ht="15.75" customHeight="1" x14ac:dyDescent="0.15">
      <c r="A3465" s="3">
        <v>25801</v>
      </c>
      <c r="B3465" s="3">
        <v>3463</v>
      </c>
      <c r="C3465" s="3">
        <v>16</v>
      </c>
      <c r="D3465" s="3" t="s">
        <v>15783</v>
      </c>
      <c r="E3465" s="3" t="s">
        <v>25272</v>
      </c>
      <c r="F3465" s="3" t="s">
        <v>1009</v>
      </c>
      <c r="G3465" s="3" t="s">
        <v>403</v>
      </c>
      <c r="H3465" s="3" t="s">
        <v>13939</v>
      </c>
      <c r="I3465" s="3" t="s">
        <v>203</v>
      </c>
      <c r="J3465" s="3">
        <v>95.804199999999994</v>
      </c>
      <c r="K3465" s="3">
        <v>4661593</v>
      </c>
      <c r="L3465" s="3" t="s">
        <v>59</v>
      </c>
      <c r="M3465" s="3">
        <v>0</v>
      </c>
      <c r="N3465" s="3" t="s">
        <v>15783</v>
      </c>
      <c r="O3465" s="3" t="s">
        <v>25272</v>
      </c>
      <c r="P3465" s="8">
        <v>36526</v>
      </c>
      <c r="Q3465" s="3" t="s">
        <v>21437</v>
      </c>
      <c r="R3465" s="5" t="s">
        <v>25273</v>
      </c>
      <c r="S3465" s="3" t="s">
        <v>13939</v>
      </c>
      <c r="T3465" s="3" t="s">
        <v>403</v>
      </c>
      <c r="V3465" s="3">
        <v>112</v>
      </c>
      <c r="W3465" s="3">
        <v>127</v>
      </c>
      <c r="X3465" s="3">
        <v>127</v>
      </c>
      <c r="Y3465" s="3">
        <v>3463</v>
      </c>
      <c r="Z3465" s="3" t="s">
        <v>59</v>
      </c>
      <c r="AA3465" s="3">
        <v>16</v>
      </c>
      <c r="AB3465" s="3">
        <v>12</v>
      </c>
      <c r="AC3465" s="3">
        <v>4661593</v>
      </c>
      <c r="AD3465" s="3">
        <v>2380742</v>
      </c>
      <c r="AE3465" s="3" t="s">
        <v>203</v>
      </c>
      <c r="AF3465" s="3">
        <v>17</v>
      </c>
      <c r="AG3465" s="3">
        <v>9</v>
      </c>
    </row>
    <row r="3466" spans="1:33" ht="15.75" customHeight="1" x14ac:dyDescent="0.15">
      <c r="A3466" s="3">
        <v>23798</v>
      </c>
      <c r="B3466" s="3">
        <v>3464</v>
      </c>
      <c r="C3466" s="3">
        <v>23</v>
      </c>
      <c r="D3466" s="3" t="s">
        <v>15785</v>
      </c>
      <c r="E3466" s="3" t="s">
        <v>25274</v>
      </c>
      <c r="F3466" s="3" t="s">
        <v>210</v>
      </c>
      <c r="G3466" s="3" t="s">
        <v>114</v>
      </c>
      <c r="H3466" s="3" t="s">
        <v>4929</v>
      </c>
      <c r="I3466" s="3" t="s">
        <v>116</v>
      </c>
      <c r="J3466" s="3">
        <v>95.787800000000004</v>
      </c>
      <c r="K3466" s="3">
        <v>75932963</v>
      </c>
      <c r="L3466" s="3" t="s">
        <v>101</v>
      </c>
      <c r="M3466" s="3">
        <v>1</v>
      </c>
      <c r="N3466" s="3" t="s">
        <v>15785</v>
      </c>
      <c r="O3466" s="3" t="s">
        <v>25274</v>
      </c>
      <c r="P3466" s="3" t="s">
        <v>787</v>
      </c>
      <c r="Q3466" s="3" t="s">
        <v>21439</v>
      </c>
      <c r="R3466" s="5" t="s">
        <v>25275</v>
      </c>
      <c r="S3466" s="3" t="s">
        <v>4929</v>
      </c>
      <c r="T3466" s="3" t="s">
        <v>114</v>
      </c>
      <c r="V3466" s="3">
        <v>73</v>
      </c>
      <c r="W3466" s="3">
        <v>64</v>
      </c>
      <c r="X3466" s="3">
        <v>127</v>
      </c>
      <c r="Y3466" s="3">
        <v>3464</v>
      </c>
      <c r="Z3466" s="3" t="s">
        <v>101</v>
      </c>
      <c r="AA3466" s="3">
        <v>23</v>
      </c>
      <c r="AB3466" s="3">
        <v>18</v>
      </c>
      <c r="AC3466" s="3">
        <v>75932963</v>
      </c>
      <c r="AD3466" s="3">
        <v>38783304</v>
      </c>
      <c r="AE3466" s="3" t="s">
        <v>116</v>
      </c>
      <c r="AF3466" s="3">
        <v>10</v>
      </c>
      <c r="AG3466" s="3">
        <v>46</v>
      </c>
    </row>
    <row r="3467" spans="1:33" ht="15.75" customHeight="1" x14ac:dyDescent="0.15">
      <c r="A3467" s="3">
        <v>20194</v>
      </c>
      <c r="B3467" s="3">
        <v>3465</v>
      </c>
      <c r="C3467" s="3">
        <v>158</v>
      </c>
      <c r="D3467" s="3" t="s">
        <v>7080</v>
      </c>
      <c r="E3467" s="3" t="s">
        <v>25276</v>
      </c>
      <c r="F3467" s="3" t="s">
        <v>475</v>
      </c>
      <c r="G3467" s="3" t="s">
        <v>277</v>
      </c>
      <c r="H3467" s="3" t="s">
        <v>475</v>
      </c>
      <c r="I3467" s="3" t="s">
        <v>203</v>
      </c>
      <c r="J3467" s="3">
        <v>95.788200000000003</v>
      </c>
      <c r="K3467" s="3">
        <v>27139044</v>
      </c>
      <c r="L3467" s="3" t="s">
        <v>59</v>
      </c>
      <c r="M3467" s="3">
        <v>3</v>
      </c>
      <c r="N3467" s="3" t="s">
        <v>7080</v>
      </c>
      <c r="O3467" s="3" t="s">
        <v>25276</v>
      </c>
      <c r="P3467" s="3" t="s">
        <v>1350</v>
      </c>
      <c r="Q3467" s="3" t="s">
        <v>7082</v>
      </c>
      <c r="R3467" s="5" t="s">
        <v>25277</v>
      </c>
      <c r="S3467" s="3" t="s">
        <v>475</v>
      </c>
      <c r="T3467" s="3" t="s">
        <v>277</v>
      </c>
      <c r="V3467" s="3">
        <v>127</v>
      </c>
      <c r="W3467" s="3">
        <v>127</v>
      </c>
      <c r="X3467" s="3">
        <v>127</v>
      </c>
      <c r="Y3467" s="3">
        <v>3465</v>
      </c>
      <c r="Z3467" s="3" t="s">
        <v>59</v>
      </c>
      <c r="AA3467" s="3">
        <v>158</v>
      </c>
      <c r="AB3467" s="3">
        <v>60</v>
      </c>
      <c r="AC3467" s="3">
        <v>27139044</v>
      </c>
      <c r="AD3467" s="3">
        <v>13861430</v>
      </c>
      <c r="AE3467" s="3" t="s">
        <v>203</v>
      </c>
      <c r="AF3467" s="3">
        <v>17</v>
      </c>
      <c r="AG3467" s="3">
        <v>9</v>
      </c>
    </row>
    <row r="3468" spans="1:33" ht="15.75" customHeight="1" x14ac:dyDescent="0.15">
      <c r="A3468" s="3">
        <v>1511</v>
      </c>
      <c r="B3468" s="3">
        <v>3466</v>
      </c>
      <c r="C3468" s="3">
        <v>397</v>
      </c>
      <c r="D3468" s="3" t="s">
        <v>4387</v>
      </c>
      <c r="E3468" s="3" t="s">
        <v>25278</v>
      </c>
      <c r="F3468" s="3" t="s">
        <v>36</v>
      </c>
      <c r="G3468" s="3" t="s">
        <v>37</v>
      </c>
      <c r="H3468" s="3" t="s">
        <v>89</v>
      </c>
      <c r="I3468" s="3" t="s">
        <v>89</v>
      </c>
      <c r="J3468" s="3">
        <v>95.752200000000002</v>
      </c>
      <c r="K3468" s="3">
        <v>89099333</v>
      </c>
      <c r="L3468" s="3" t="s">
        <v>71</v>
      </c>
      <c r="M3468" s="3">
        <v>5</v>
      </c>
      <c r="N3468" s="3" t="s">
        <v>4387</v>
      </c>
      <c r="O3468" s="3" t="s">
        <v>25278</v>
      </c>
      <c r="P3468" s="3" t="s">
        <v>1063</v>
      </c>
      <c r="Q3468" s="3" t="s">
        <v>4390</v>
      </c>
      <c r="R3468" s="5" t="s">
        <v>25279</v>
      </c>
      <c r="S3468" s="3" t="s">
        <v>89</v>
      </c>
      <c r="T3468" s="3" t="s">
        <v>37</v>
      </c>
      <c r="V3468" s="3">
        <v>127</v>
      </c>
      <c r="W3468" s="3">
        <v>127</v>
      </c>
      <c r="X3468" s="3">
        <v>127</v>
      </c>
      <c r="Y3468" s="3">
        <v>3466</v>
      </c>
      <c r="Z3468" s="3" t="s">
        <v>71</v>
      </c>
      <c r="AA3468" s="3">
        <v>397</v>
      </c>
      <c r="AB3468" s="3">
        <v>119</v>
      </c>
      <c r="AC3468" s="3">
        <v>89099333</v>
      </c>
      <c r="AD3468" s="3">
        <v>45516385</v>
      </c>
      <c r="AE3468" s="3" t="s">
        <v>89</v>
      </c>
      <c r="AF3468" s="3">
        <v>5</v>
      </c>
      <c r="AG3468" s="3">
        <v>4</v>
      </c>
    </row>
    <row r="3469" spans="1:33" ht="15.75" customHeight="1" x14ac:dyDescent="0.15">
      <c r="A3469" s="3">
        <v>26147</v>
      </c>
      <c r="B3469" s="3">
        <v>3467</v>
      </c>
      <c r="C3469" s="3">
        <v>157</v>
      </c>
      <c r="D3469" s="3" t="s">
        <v>15792</v>
      </c>
      <c r="E3469" s="3" t="s">
        <v>25280</v>
      </c>
      <c r="F3469" s="3" t="s">
        <v>947</v>
      </c>
      <c r="G3469" s="3" t="s">
        <v>389</v>
      </c>
      <c r="H3469" s="3" t="s">
        <v>15187</v>
      </c>
      <c r="I3469" s="3" t="s">
        <v>1421</v>
      </c>
      <c r="J3469" s="3">
        <v>95.715299999999999</v>
      </c>
      <c r="K3469" s="3">
        <v>19583361</v>
      </c>
      <c r="L3469" s="3" t="s">
        <v>162</v>
      </c>
      <c r="M3469" s="3">
        <v>0</v>
      </c>
      <c r="N3469" s="3" t="s">
        <v>15792</v>
      </c>
      <c r="O3469" s="3" t="s">
        <v>25280</v>
      </c>
      <c r="P3469" s="8">
        <v>33604</v>
      </c>
      <c r="Q3469" s="3" t="s">
        <v>21444</v>
      </c>
      <c r="R3469" s="5" t="s">
        <v>25281</v>
      </c>
      <c r="S3469" s="3" t="s">
        <v>15187</v>
      </c>
      <c r="T3469" s="3" t="s">
        <v>389</v>
      </c>
      <c r="V3469" s="3">
        <v>46</v>
      </c>
      <c r="W3469" s="3">
        <v>0</v>
      </c>
      <c r="X3469" s="3">
        <v>127</v>
      </c>
      <c r="Y3469" s="3">
        <v>3467</v>
      </c>
      <c r="Z3469" s="3" t="s">
        <v>162</v>
      </c>
      <c r="AA3469" s="3">
        <v>157</v>
      </c>
      <c r="AB3469" s="3">
        <v>126</v>
      </c>
      <c r="AC3469" s="3">
        <v>19583361</v>
      </c>
      <c r="AD3469" s="3">
        <v>10006043</v>
      </c>
      <c r="AE3469" s="15"/>
      <c r="AF3469" s="3">
        <v>8</v>
      </c>
      <c r="AG3469" s="3">
        <v>74</v>
      </c>
    </row>
    <row r="3470" spans="1:33" ht="15.75" customHeight="1" x14ac:dyDescent="0.15">
      <c r="A3470" s="3">
        <v>17768</v>
      </c>
      <c r="B3470" s="3">
        <v>3468</v>
      </c>
      <c r="C3470" s="3">
        <v>1350</v>
      </c>
      <c r="D3470" s="3" t="s">
        <v>15794</v>
      </c>
      <c r="E3470" s="3" t="s">
        <v>25282</v>
      </c>
      <c r="F3470" s="3" t="s">
        <v>855</v>
      </c>
      <c r="G3470" s="3" t="s">
        <v>292</v>
      </c>
      <c r="H3470" s="3" t="s">
        <v>15796</v>
      </c>
      <c r="I3470" s="3" t="s">
        <v>1032</v>
      </c>
      <c r="J3470" s="3">
        <v>95.662199999999999</v>
      </c>
      <c r="K3470" s="3">
        <v>242582000</v>
      </c>
      <c r="L3470" s="3" t="s">
        <v>364</v>
      </c>
      <c r="M3470" s="3">
        <v>4</v>
      </c>
      <c r="N3470" s="3" t="s">
        <v>15794</v>
      </c>
      <c r="O3470" s="3" t="s">
        <v>25282</v>
      </c>
      <c r="P3470" s="3" t="s">
        <v>4433</v>
      </c>
      <c r="Q3470" s="3" t="s">
        <v>21446</v>
      </c>
      <c r="R3470" s="5" t="s">
        <v>25283</v>
      </c>
      <c r="S3470" s="3" t="s">
        <v>15796</v>
      </c>
      <c r="T3470" s="3" t="s">
        <v>292</v>
      </c>
      <c r="V3470" s="3">
        <v>121</v>
      </c>
      <c r="W3470" s="3">
        <v>89</v>
      </c>
      <c r="X3470" s="3">
        <v>127</v>
      </c>
      <c r="Y3470" s="3">
        <v>3468</v>
      </c>
      <c r="Z3470" s="3" t="s">
        <v>364</v>
      </c>
      <c r="AA3470" s="3">
        <v>1350</v>
      </c>
      <c r="AB3470" s="3">
        <v>900</v>
      </c>
      <c r="AC3470" s="3">
        <v>242582000</v>
      </c>
      <c r="AD3470" s="3">
        <v>123980000</v>
      </c>
      <c r="AE3470" s="3" t="s">
        <v>1032</v>
      </c>
      <c r="AF3470" s="3">
        <v>20</v>
      </c>
      <c r="AG3470" s="3">
        <v>49</v>
      </c>
    </row>
    <row r="3471" spans="1:33" ht="15.75" customHeight="1" x14ac:dyDescent="0.15">
      <c r="A3471" s="3">
        <v>25644</v>
      </c>
      <c r="B3471" s="3">
        <v>3469</v>
      </c>
      <c r="C3471" s="3">
        <v>117</v>
      </c>
      <c r="D3471" s="3" t="s">
        <v>15797</v>
      </c>
      <c r="E3471" s="3" t="s">
        <v>25284</v>
      </c>
      <c r="F3471" s="3" t="s">
        <v>657</v>
      </c>
      <c r="G3471" s="3" t="s">
        <v>246</v>
      </c>
      <c r="H3471" s="3" t="s">
        <v>3189</v>
      </c>
      <c r="I3471" s="3" t="s">
        <v>3190</v>
      </c>
      <c r="J3471" s="3">
        <v>95.6464</v>
      </c>
      <c r="K3471" s="3">
        <v>13169676</v>
      </c>
      <c r="L3471" s="3" t="s">
        <v>478</v>
      </c>
      <c r="M3471" s="3">
        <v>0</v>
      </c>
      <c r="N3471" s="3" t="s">
        <v>15797</v>
      </c>
      <c r="O3471" s="3" t="s">
        <v>25284</v>
      </c>
      <c r="P3471" s="8" t="s">
        <v>7665</v>
      </c>
      <c r="Q3471" s="3" t="s">
        <v>21448</v>
      </c>
      <c r="R3471" s="5" t="s">
        <v>25285</v>
      </c>
      <c r="S3471" s="3" t="s">
        <v>3189</v>
      </c>
      <c r="T3471" s="3" t="s">
        <v>246</v>
      </c>
      <c r="V3471" s="3">
        <v>127</v>
      </c>
      <c r="W3471" s="3">
        <v>0</v>
      </c>
      <c r="X3471" s="3">
        <v>119</v>
      </c>
      <c r="Y3471" s="3">
        <v>3469</v>
      </c>
      <c r="Z3471" s="3" t="s">
        <v>478</v>
      </c>
      <c r="AA3471" s="3">
        <v>117</v>
      </c>
      <c r="AB3471" s="3">
        <v>63</v>
      </c>
      <c r="AC3471" s="3">
        <v>13169676</v>
      </c>
      <c r="AD3471" s="3">
        <v>6731366</v>
      </c>
      <c r="AE3471" s="15"/>
      <c r="AF3471" s="3">
        <v>15</v>
      </c>
      <c r="AG3471" s="3">
        <v>14</v>
      </c>
    </row>
    <row r="3472" spans="1:33" ht="15.75" customHeight="1" x14ac:dyDescent="0.15">
      <c r="A3472" s="3">
        <v>17921</v>
      </c>
      <c r="B3472" s="3">
        <v>3470</v>
      </c>
      <c r="C3472" s="3">
        <v>30</v>
      </c>
      <c r="D3472" s="3" t="s">
        <v>11769</v>
      </c>
      <c r="E3472" s="3" t="s">
        <v>25286</v>
      </c>
      <c r="F3472" s="3" t="s">
        <v>36</v>
      </c>
      <c r="G3472" s="3" t="s">
        <v>37</v>
      </c>
      <c r="H3472" s="3" t="s">
        <v>2190</v>
      </c>
      <c r="I3472" s="3" t="s">
        <v>39</v>
      </c>
      <c r="J3472" s="3">
        <v>95.583100000000002</v>
      </c>
      <c r="K3472" s="3">
        <v>7965080</v>
      </c>
      <c r="L3472" s="3" t="s">
        <v>215</v>
      </c>
      <c r="M3472" s="3">
        <v>4</v>
      </c>
      <c r="N3472" s="3" t="s">
        <v>11769</v>
      </c>
      <c r="O3472" s="3" t="s">
        <v>25286</v>
      </c>
      <c r="P3472" s="3" t="s">
        <v>987</v>
      </c>
      <c r="Q3472" s="3" t="s">
        <v>11771</v>
      </c>
      <c r="R3472" s="5" t="s">
        <v>25287</v>
      </c>
      <c r="S3472" s="3" t="s">
        <v>2190</v>
      </c>
      <c r="T3472" s="3" t="s">
        <v>37</v>
      </c>
      <c r="V3472" s="3">
        <v>127</v>
      </c>
      <c r="W3472" s="3">
        <v>127</v>
      </c>
      <c r="X3472" s="3">
        <v>127</v>
      </c>
      <c r="Y3472" s="3">
        <v>3470</v>
      </c>
      <c r="Z3472" s="3" t="s">
        <v>215</v>
      </c>
      <c r="AA3472" s="3">
        <v>30</v>
      </c>
      <c r="AB3472" s="3">
        <v>16</v>
      </c>
      <c r="AC3472" s="3">
        <v>7965080</v>
      </c>
      <c r="AD3472" s="3">
        <v>4072479</v>
      </c>
      <c r="AE3472" s="3" t="s">
        <v>39</v>
      </c>
      <c r="AF3472" s="3">
        <v>7</v>
      </c>
      <c r="AG3472" s="3">
        <v>2</v>
      </c>
    </row>
    <row r="3473" spans="1:33" ht="15.75" customHeight="1" x14ac:dyDescent="0.15">
      <c r="A3473" s="3">
        <v>7127</v>
      </c>
      <c r="B3473" s="3">
        <v>3471</v>
      </c>
      <c r="C3473" s="3">
        <v>387</v>
      </c>
      <c r="D3473" s="3" t="s">
        <v>15804</v>
      </c>
      <c r="E3473" s="3" t="s">
        <v>25288</v>
      </c>
      <c r="F3473" s="3" t="s">
        <v>4061</v>
      </c>
      <c r="G3473" s="3" t="s">
        <v>446</v>
      </c>
      <c r="H3473" s="3" t="s">
        <v>4803</v>
      </c>
      <c r="I3473" s="3" t="s">
        <v>2435</v>
      </c>
      <c r="J3473" s="3">
        <v>95.439300000000003</v>
      </c>
      <c r="K3473" s="3">
        <v>30434345</v>
      </c>
      <c r="L3473" s="3" t="s">
        <v>335</v>
      </c>
      <c r="M3473" s="3">
        <v>4</v>
      </c>
      <c r="N3473" s="3" t="s">
        <v>15804</v>
      </c>
      <c r="O3473" s="3" t="s">
        <v>25288</v>
      </c>
      <c r="P3473" s="3" t="s">
        <v>381</v>
      </c>
      <c r="Q3473" s="3" t="s">
        <v>21452</v>
      </c>
      <c r="R3473" s="5" t="s">
        <v>25289</v>
      </c>
      <c r="S3473" s="3" t="s">
        <v>4803</v>
      </c>
      <c r="T3473" s="3" t="s">
        <v>446</v>
      </c>
      <c r="V3473" s="3">
        <v>127</v>
      </c>
      <c r="W3473" s="3">
        <v>127</v>
      </c>
      <c r="X3473" s="3">
        <v>125</v>
      </c>
      <c r="Y3473" s="3">
        <v>3471</v>
      </c>
      <c r="Z3473" s="3" t="s">
        <v>335</v>
      </c>
      <c r="AA3473" s="3">
        <v>387</v>
      </c>
      <c r="AB3473" s="3">
        <v>259</v>
      </c>
      <c r="AC3473" s="3">
        <v>30434345</v>
      </c>
      <c r="AD3473" s="3">
        <v>15572273</v>
      </c>
      <c r="AE3473" s="3" t="s">
        <v>2435</v>
      </c>
      <c r="AF3473" s="3">
        <v>21</v>
      </c>
      <c r="AG3473" s="3">
        <v>29</v>
      </c>
    </row>
    <row r="3474" spans="1:33" ht="15.75" customHeight="1" x14ac:dyDescent="0.15">
      <c r="A3474" s="3">
        <v>26207</v>
      </c>
      <c r="B3474" s="3">
        <v>3472</v>
      </c>
      <c r="C3474" s="3">
        <v>88</v>
      </c>
      <c r="D3474" s="3" t="s">
        <v>15808</v>
      </c>
      <c r="E3474" s="3" t="s">
        <v>25290</v>
      </c>
      <c r="F3474" s="3" t="s">
        <v>4061</v>
      </c>
      <c r="G3474" s="3" t="s">
        <v>446</v>
      </c>
      <c r="H3474" s="3" t="s">
        <v>8135</v>
      </c>
      <c r="I3474" s="3" t="s">
        <v>2435</v>
      </c>
      <c r="J3474" s="3">
        <v>95.348699999999994</v>
      </c>
      <c r="K3474" s="3">
        <v>24480506</v>
      </c>
      <c r="L3474" s="3" t="s">
        <v>71</v>
      </c>
      <c r="M3474" s="3">
        <v>0</v>
      </c>
      <c r="N3474" s="3" t="s">
        <v>15808</v>
      </c>
      <c r="O3474" s="3" t="s">
        <v>25290</v>
      </c>
      <c r="P3474" s="8">
        <v>34335</v>
      </c>
      <c r="Q3474" s="3" t="s">
        <v>21454</v>
      </c>
      <c r="R3474" s="5" t="s">
        <v>25291</v>
      </c>
      <c r="S3474" s="3" t="s">
        <v>8135</v>
      </c>
      <c r="T3474" s="3" t="s">
        <v>446</v>
      </c>
      <c r="V3474" s="3">
        <v>127</v>
      </c>
      <c r="W3474" s="3">
        <v>127</v>
      </c>
      <c r="X3474" s="3">
        <v>127</v>
      </c>
      <c r="Y3474" s="3">
        <v>3472</v>
      </c>
      <c r="Z3474" s="3" t="s">
        <v>71</v>
      </c>
      <c r="AA3474" s="3">
        <v>88</v>
      </c>
      <c r="AB3474" s="3">
        <v>48</v>
      </c>
      <c r="AC3474" s="3">
        <v>24480506</v>
      </c>
      <c r="AD3474" s="3">
        <v>12531698</v>
      </c>
      <c r="AE3474" s="3" t="s">
        <v>2435</v>
      </c>
      <c r="AF3474" s="3">
        <v>5</v>
      </c>
      <c r="AG3474" s="3">
        <v>29</v>
      </c>
    </row>
    <row r="3475" spans="1:33" ht="15.75" customHeight="1" x14ac:dyDescent="0.15">
      <c r="A3475" s="3">
        <v>26192</v>
      </c>
      <c r="B3475" s="3">
        <v>3473</v>
      </c>
      <c r="C3475" s="3">
        <v>6</v>
      </c>
      <c r="D3475" s="3" t="s">
        <v>15810</v>
      </c>
      <c r="E3475" s="3" t="s">
        <v>25292</v>
      </c>
      <c r="F3475" s="3" t="s">
        <v>4272</v>
      </c>
      <c r="G3475" s="3" t="s">
        <v>780</v>
      </c>
      <c r="H3475" s="3" t="s">
        <v>4411</v>
      </c>
      <c r="I3475" s="3" t="s">
        <v>5445</v>
      </c>
      <c r="J3475" s="3">
        <v>95.262299999999996</v>
      </c>
      <c r="K3475" s="3">
        <v>2167796</v>
      </c>
      <c r="L3475" s="3" t="s">
        <v>340</v>
      </c>
      <c r="M3475" s="3">
        <v>0</v>
      </c>
      <c r="N3475" s="3" t="s">
        <v>15810</v>
      </c>
      <c r="O3475" s="3" t="s">
        <v>25292</v>
      </c>
      <c r="P3475" s="8">
        <v>36526</v>
      </c>
      <c r="Q3475" s="3" t="s">
        <v>21456</v>
      </c>
      <c r="R3475" s="5" t="s">
        <v>25293</v>
      </c>
      <c r="S3475" s="3" t="s">
        <v>4411</v>
      </c>
      <c r="T3475" s="3" t="s">
        <v>780</v>
      </c>
      <c r="V3475" s="3">
        <v>22</v>
      </c>
      <c r="W3475" s="3">
        <v>0</v>
      </c>
      <c r="X3475" s="3">
        <v>79</v>
      </c>
      <c r="Y3475" s="3">
        <v>3473</v>
      </c>
      <c r="Z3475" s="3" t="s">
        <v>340</v>
      </c>
      <c r="AA3475" s="3">
        <v>6</v>
      </c>
      <c r="AB3475" s="3">
        <v>4</v>
      </c>
      <c r="AC3475" s="3">
        <v>2167796</v>
      </c>
      <c r="AD3475" s="3">
        <v>1110197</v>
      </c>
      <c r="AE3475" s="15"/>
      <c r="AF3475" s="3">
        <v>6</v>
      </c>
      <c r="AG3475" s="3">
        <v>978</v>
      </c>
    </row>
    <row r="3476" spans="1:33" ht="15.75" customHeight="1" x14ac:dyDescent="0.15">
      <c r="A3476" s="3">
        <v>25351</v>
      </c>
      <c r="B3476" s="3">
        <v>3474</v>
      </c>
      <c r="C3476" s="3">
        <v>30</v>
      </c>
      <c r="D3476" s="3" t="s">
        <v>15813</v>
      </c>
      <c r="E3476" s="3" t="s">
        <v>25294</v>
      </c>
      <c r="F3476" s="3" t="s">
        <v>1318</v>
      </c>
      <c r="G3476" s="3" t="s">
        <v>707</v>
      </c>
      <c r="H3476" s="3" t="s">
        <v>4604</v>
      </c>
      <c r="I3476" s="3" t="s">
        <v>4751</v>
      </c>
      <c r="J3476" s="3">
        <v>95.206599999999995</v>
      </c>
      <c r="K3476" s="3">
        <v>6814259</v>
      </c>
      <c r="L3476" s="3" t="s">
        <v>71</v>
      </c>
      <c r="M3476" s="3">
        <v>0</v>
      </c>
      <c r="N3476" s="3" t="s">
        <v>15813</v>
      </c>
      <c r="O3476" s="3" t="s">
        <v>25294</v>
      </c>
      <c r="P3476" s="8">
        <v>39814</v>
      </c>
      <c r="Q3476" s="3" t="s">
        <v>21458</v>
      </c>
      <c r="R3476" s="5" t="s">
        <v>25295</v>
      </c>
      <c r="S3476" s="3" t="s">
        <v>4604</v>
      </c>
      <c r="T3476" s="3" t="s">
        <v>707</v>
      </c>
      <c r="V3476" s="3">
        <v>22</v>
      </c>
      <c r="W3476" s="3">
        <v>0</v>
      </c>
      <c r="X3476" s="3">
        <v>127</v>
      </c>
      <c r="Y3476" s="3">
        <v>3474</v>
      </c>
      <c r="Z3476" s="3" t="s">
        <v>71</v>
      </c>
      <c r="AA3476" s="3">
        <v>30</v>
      </c>
      <c r="AB3476" s="3">
        <v>18</v>
      </c>
      <c r="AC3476" s="3">
        <v>6814259</v>
      </c>
      <c r="AD3476" s="3">
        <v>3490793</v>
      </c>
      <c r="AE3476" s="15"/>
      <c r="AF3476" s="3">
        <v>5</v>
      </c>
      <c r="AG3476" s="3">
        <v>841</v>
      </c>
    </row>
    <row r="3477" spans="1:33" ht="15.75" customHeight="1" x14ac:dyDescent="0.15">
      <c r="A3477" s="3">
        <v>26362</v>
      </c>
      <c r="B3477" s="3">
        <v>3475</v>
      </c>
      <c r="C3477" s="3">
        <v>40</v>
      </c>
      <c r="D3477" s="3" t="s">
        <v>15816</v>
      </c>
      <c r="E3477" s="3" t="s">
        <v>25296</v>
      </c>
      <c r="F3477" s="3" t="s">
        <v>1214</v>
      </c>
      <c r="G3477" s="3" t="s">
        <v>607</v>
      </c>
      <c r="H3477" s="3" t="s">
        <v>13633</v>
      </c>
      <c r="I3477" s="3" t="s">
        <v>21462</v>
      </c>
      <c r="J3477" s="3">
        <v>95.168099999999995</v>
      </c>
      <c r="K3477" s="3">
        <v>4607737</v>
      </c>
      <c r="L3477" s="3" t="s">
        <v>162</v>
      </c>
      <c r="M3477" s="3">
        <v>0</v>
      </c>
      <c r="N3477" s="3" t="s">
        <v>15816</v>
      </c>
      <c r="O3477" s="3" t="s">
        <v>25296</v>
      </c>
      <c r="P3477" s="8">
        <v>30682</v>
      </c>
      <c r="Q3477" s="3" t="s">
        <v>21461</v>
      </c>
      <c r="R3477" s="5" t="s">
        <v>25297</v>
      </c>
      <c r="S3477" s="3" t="s">
        <v>13633</v>
      </c>
      <c r="T3477" s="3" t="s">
        <v>607</v>
      </c>
      <c r="V3477" s="3">
        <v>15</v>
      </c>
      <c r="W3477" s="3">
        <v>0</v>
      </c>
      <c r="X3477" s="3">
        <v>127</v>
      </c>
      <c r="Y3477" s="3">
        <v>3475</v>
      </c>
      <c r="Z3477" s="3" t="s">
        <v>162</v>
      </c>
      <c r="AA3477" s="3">
        <v>40</v>
      </c>
      <c r="AB3477" s="3">
        <v>26</v>
      </c>
      <c r="AC3477" s="3">
        <v>4607737</v>
      </c>
      <c r="AD3477" s="3">
        <v>2360907</v>
      </c>
      <c r="AE3477" s="15"/>
      <c r="AF3477" s="3">
        <v>8</v>
      </c>
      <c r="AG3477" s="3">
        <v>710</v>
      </c>
    </row>
    <row r="3478" spans="1:33" ht="15.75" customHeight="1" x14ac:dyDescent="0.15">
      <c r="A3478" s="3">
        <v>19614</v>
      </c>
      <c r="B3478" s="3">
        <v>3476</v>
      </c>
      <c r="C3478" s="3">
        <v>75</v>
      </c>
      <c r="D3478" s="3" t="s">
        <v>15818</v>
      </c>
      <c r="E3478" s="3" t="s">
        <v>25298</v>
      </c>
      <c r="F3478" s="3" t="s">
        <v>1105</v>
      </c>
      <c r="G3478" s="3" t="s">
        <v>486</v>
      </c>
      <c r="H3478" s="3" t="s">
        <v>10630</v>
      </c>
      <c r="I3478" s="3" t="s">
        <v>12273</v>
      </c>
      <c r="J3478" s="3">
        <v>95.085400000000007</v>
      </c>
      <c r="K3478" s="3">
        <v>26152426</v>
      </c>
      <c r="L3478" s="3" t="s">
        <v>162</v>
      </c>
      <c r="M3478" s="3">
        <v>3</v>
      </c>
      <c r="N3478" s="3" t="s">
        <v>15818</v>
      </c>
      <c r="O3478" s="3" t="s">
        <v>25298</v>
      </c>
      <c r="P3478" s="3" t="s">
        <v>1063</v>
      </c>
      <c r="Q3478" s="3" t="s">
        <v>21464</v>
      </c>
      <c r="R3478" s="5" t="s">
        <v>25299</v>
      </c>
      <c r="S3478" s="3" t="s">
        <v>10630</v>
      </c>
      <c r="T3478" s="3" t="s">
        <v>486</v>
      </c>
      <c r="V3478" s="3">
        <v>82</v>
      </c>
      <c r="W3478" s="3">
        <v>0</v>
      </c>
      <c r="X3478" s="3">
        <v>127</v>
      </c>
      <c r="Y3478" s="3">
        <v>3476</v>
      </c>
      <c r="Z3478" s="3" t="s">
        <v>162</v>
      </c>
      <c r="AA3478" s="3">
        <v>75</v>
      </c>
      <c r="AB3478" s="3">
        <v>55</v>
      </c>
      <c r="AC3478" s="3">
        <v>26152426</v>
      </c>
      <c r="AD3478" s="3">
        <v>13405628</v>
      </c>
      <c r="AE3478" s="15"/>
      <c r="AF3478" s="3">
        <v>8</v>
      </c>
      <c r="AG3478" s="3">
        <v>219</v>
      </c>
    </row>
    <row r="3479" spans="1:33" ht="15.75" customHeight="1" x14ac:dyDescent="0.15">
      <c r="A3479" s="3">
        <v>18174</v>
      </c>
      <c r="B3479" s="3">
        <v>3477</v>
      </c>
      <c r="C3479" s="3">
        <v>1577</v>
      </c>
      <c r="D3479" s="3" t="s">
        <v>15822</v>
      </c>
      <c r="E3479" s="3" t="s">
        <v>25300</v>
      </c>
      <c r="F3479" s="3" t="s">
        <v>947</v>
      </c>
      <c r="G3479" s="3" t="s">
        <v>389</v>
      </c>
      <c r="H3479" s="3" t="s">
        <v>10927</v>
      </c>
      <c r="I3479" s="3" t="s">
        <v>1401</v>
      </c>
      <c r="J3479" s="3">
        <v>95.092500000000001</v>
      </c>
      <c r="K3479" s="3">
        <v>18223894</v>
      </c>
      <c r="L3479" s="3" t="s">
        <v>162</v>
      </c>
      <c r="M3479" s="3">
        <v>3</v>
      </c>
      <c r="N3479" s="3" t="s">
        <v>15822</v>
      </c>
      <c r="O3479" s="3" t="s">
        <v>25300</v>
      </c>
      <c r="P3479" s="3" t="s">
        <v>835</v>
      </c>
      <c r="Q3479" s="3" t="s">
        <v>21466</v>
      </c>
      <c r="R3479" s="5" t="s">
        <v>25301</v>
      </c>
      <c r="S3479" s="3" t="s">
        <v>10927</v>
      </c>
      <c r="T3479" s="3" t="s">
        <v>389</v>
      </c>
      <c r="V3479" s="3">
        <v>47</v>
      </c>
      <c r="W3479" s="3">
        <v>0</v>
      </c>
      <c r="X3479" s="3">
        <v>127</v>
      </c>
      <c r="Y3479" s="3">
        <v>3477</v>
      </c>
      <c r="Z3479" s="3" t="s">
        <v>162</v>
      </c>
      <c r="AA3479" s="3">
        <v>1577</v>
      </c>
      <c r="AB3479" s="3">
        <v>1139</v>
      </c>
      <c r="AC3479" s="3">
        <v>18223894</v>
      </c>
      <c r="AD3479" s="3">
        <v>9341154</v>
      </c>
      <c r="AE3479" s="15"/>
      <c r="AF3479" s="3">
        <v>8</v>
      </c>
      <c r="AG3479" s="3">
        <v>21</v>
      </c>
    </row>
    <row r="3480" spans="1:33" ht="15.75" customHeight="1" x14ac:dyDescent="0.15">
      <c r="A3480" s="3">
        <v>25653</v>
      </c>
      <c r="B3480" s="3">
        <v>3478</v>
      </c>
      <c r="C3480" s="3">
        <v>24</v>
      </c>
      <c r="D3480" s="3" t="s">
        <v>15824</v>
      </c>
      <c r="E3480" s="3" t="s">
        <v>25302</v>
      </c>
      <c r="F3480" s="3" t="s">
        <v>1438</v>
      </c>
      <c r="G3480" s="3" t="s">
        <v>495</v>
      </c>
      <c r="H3480" s="3" t="s">
        <v>5419</v>
      </c>
      <c r="I3480" s="3" t="s">
        <v>1709</v>
      </c>
      <c r="J3480" s="3">
        <v>95.057199999999995</v>
      </c>
      <c r="K3480" s="3">
        <v>4898145</v>
      </c>
      <c r="L3480" s="3" t="s">
        <v>340</v>
      </c>
      <c r="M3480" s="3">
        <v>0</v>
      </c>
      <c r="N3480" s="3" t="s">
        <v>15824</v>
      </c>
      <c r="O3480" s="3" t="s">
        <v>25302</v>
      </c>
      <c r="P3480" s="8" t="s">
        <v>21469</v>
      </c>
      <c r="Q3480" s="3" t="s">
        <v>21468</v>
      </c>
      <c r="R3480" s="5" t="s">
        <v>25303</v>
      </c>
      <c r="S3480" s="3" t="s">
        <v>5419</v>
      </c>
      <c r="T3480" s="3" t="s">
        <v>495</v>
      </c>
      <c r="V3480" s="3">
        <v>111</v>
      </c>
      <c r="W3480" s="3">
        <v>26</v>
      </c>
      <c r="X3480" s="3">
        <v>80</v>
      </c>
      <c r="Y3480" s="3">
        <v>3478</v>
      </c>
      <c r="Z3480" s="3" t="s">
        <v>340</v>
      </c>
      <c r="AA3480" s="3">
        <v>24</v>
      </c>
      <c r="AB3480" s="3">
        <v>24</v>
      </c>
      <c r="AC3480" s="3">
        <v>4898145</v>
      </c>
      <c r="AD3480" s="3">
        <v>2511132</v>
      </c>
      <c r="AE3480" s="3" t="s">
        <v>1709</v>
      </c>
      <c r="AF3480" s="3">
        <v>6</v>
      </c>
      <c r="AG3480" s="3">
        <v>19</v>
      </c>
    </row>
    <row r="3481" spans="1:33" ht="15.75" customHeight="1" x14ac:dyDescent="0.15">
      <c r="A3481" s="3">
        <v>25450</v>
      </c>
      <c r="B3481" s="3">
        <v>3479</v>
      </c>
      <c r="C3481" s="3">
        <v>160</v>
      </c>
      <c r="D3481" s="3" t="s">
        <v>15827</v>
      </c>
      <c r="E3481" s="3" t="s">
        <v>25304</v>
      </c>
      <c r="F3481" s="3" t="s">
        <v>5738</v>
      </c>
      <c r="G3481" s="3" t="s">
        <v>599</v>
      </c>
      <c r="H3481" s="3" t="s">
        <v>15829</v>
      </c>
      <c r="I3481" s="3" t="s">
        <v>21473</v>
      </c>
      <c r="J3481" s="3">
        <v>94.995699999999999</v>
      </c>
      <c r="K3481" s="3">
        <v>82335000</v>
      </c>
      <c r="L3481" s="3" t="s">
        <v>364</v>
      </c>
      <c r="M3481" s="3">
        <v>0</v>
      </c>
      <c r="N3481" s="3" t="s">
        <v>15827</v>
      </c>
      <c r="O3481" s="3" t="s">
        <v>25304</v>
      </c>
      <c r="P3481" s="8">
        <v>28491</v>
      </c>
      <c r="Q3481" s="3" t="s">
        <v>21471</v>
      </c>
      <c r="R3481" s="5" t="s">
        <v>25305</v>
      </c>
      <c r="S3481" s="3" t="s">
        <v>15829</v>
      </c>
      <c r="T3481" s="3" t="s">
        <v>599</v>
      </c>
      <c r="V3481" s="3">
        <v>67</v>
      </c>
      <c r="W3481" s="3">
        <v>0</v>
      </c>
      <c r="X3481" s="3">
        <v>127</v>
      </c>
      <c r="Y3481" s="3">
        <v>3479</v>
      </c>
      <c r="Z3481" s="3" t="s">
        <v>364</v>
      </c>
      <c r="AA3481" s="3">
        <v>160</v>
      </c>
      <c r="AB3481" s="3">
        <v>100</v>
      </c>
      <c r="AC3481" s="3">
        <v>82335000</v>
      </c>
      <c r="AD3481" s="3">
        <v>42224000</v>
      </c>
      <c r="AE3481" s="15"/>
      <c r="AF3481" s="3">
        <v>20</v>
      </c>
      <c r="AG3481" s="3">
        <v>384</v>
      </c>
    </row>
    <row r="3482" spans="1:33" ht="15.75" customHeight="1" x14ac:dyDescent="0.15">
      <c r="A3482" s="3">
        <v>20591</v>
      </c>
      <c r="B3482" s="3">
        <v>3480</v>
      </c>
      <c r="C3482" s="3">
        <v>92</v>
      </c>
      <c r="D3482" s="3" t="s">
        <v>15831</v>
      </c>
      <c r="E3482" s="3" t="s">
        <v>25306</v>
      </c>
      <c r="F3482" s="3" t="s">
        <v>6874</v>
      </c>
      <c r="G3482" s="3" t="s">
        <v>621</v>
      </c>
      <c r="H3482" s="3" t="s">
        <v>4662</v>
      </c>
      <c r="I3482" s="3" t="s">
        <v>4662</v>
      </c>
      <c r="J3482" s="3">
        <v>94.993399999999994</v>
      </c>
      <c r="K3482" s="3">
        <v>15845547</v>
      </c>
      <c r="L3482" s="3" t="s">
        <v>162</v>
      </c>
      <c r="M3482" s="3">
        <v>2</v>
      </c>
      <c r="N3482" s="3" t="s">
        <v>15831</v>
      </c>
      <c r="O3482" s="3" t="s">
        <v>25306</v>
      </c>
      <c r="P3482" s="3" t="s">
        <v>987</v>
      </c>
      <c r="Q3482" s="3" t="s">
        <v>21474</v>
      </c>
      <c r="R3482" s="5" t="s">
        <v>25307</v>
      </c>
      <c r="S3482" s="3" t="s">
        <v>4662</v>
      </c>
      <c r="T3482" s="3" t="s">
        <v>621</v>
      </c>
      <c r="V3482" s="3">
        <v>55</v>
      </c>
      <c r="W3482" s="3">
        <v>35</v>
      </c>
      <c r="X3482" s="3">
        <v>127</v>
      </c>
      <c r="Y3482" s="3">
        <v>3480</v>
      </c>
      <c r="Z3482" s="3" t="s">
        <v>162</v>
      </c>
      <c r="AA3482" s="3">
        <v>92</v>
      </c>
      <c r="AB3482" s="3">
        <v>47</v>
      </c>
      <c r="AC3482" s="3">
        <v>15845547</v>
      </c>
      <c r="AD3482" s="3">
        <v>8126196</v>
      </c>
      <c r="AE3482" s="3" t="s">
        <v>4662</v>
      </c>
      <c r="AF3482" s="3">
        <v>8</v>
      </c>
      <c r="AG3482" s="3">
        <v>82</v>
      </c>
    </row>
    <row r="3483" spans="1:33" ht="15.75" customHeight="1" x14ac:dyDescent="0.15">
      <c r="A3483" s="3">
        <v>22346</v>
      </c>
      <c r="B3483" s="3">
        <v>3481</v>
      </c>
      <c r="C3483" s="3">
        <v>27</v>
      </c>
      <c r="D3483" s="3" t="s">
        <v>15833</v>
      </c>
      <c r="E3483" s="3" t="s">
        <v>25308</v>
      </c>
      <c r="F3483" s="3" t="s">
        <v>4372</v>
      </c>
      <c r="G3483" s="3" t="s">
        <v>806</v>
      </c>
      <c r="H3483" s="3" t="s">
        <v>15836</v>
      </c>
      <c r="I3483" s="3" t="s">
        <v>16435</v>
      </c>
      <c r="J3483" s="3">
        <v>94.940299999999993</v>
      </c>
      <c r="K3483" s="3">
        <v>3459800</v>
      </c>
      <c r="L3483" s="3" t="s">
        <v>66</v>
      </c>
      <c r="M3483" s="3">
        <v>2</v>
      </c>
      <c r="N3483" s="3" t="s">
        <v>15833</v>
      </c>
      <c r="O3483" s="3" t="s">
        <v>25308</v>
      </c>
      <c r="P3483" s="3" t="s">
        <v>104</v>
      </c>
      <c r="Q3483" s="3" t="s">
        <v>21476</v>
      </c>
      <c r="R3483" s="5" t="s">
        <v>25309</v>
      </c>
      <c r="S3483" s="3" t="s">
        <v>15836</v>
      </c>
      <c r="T3483" s="3" t="s">
        <v>806</v>
      </c>
      <c r="V3483" s="3">
        <v>13</v>
      </c>
      <c r="W3483" s="3">
        <v>0</v>
      </c>
      <c r="X3483" s="3">
        <v>127</v>
      </c>
      <c r="Y3483" s="3">
        <v>3481</v>
      </c>
      <c r="Z3483" s="3" t="s">
        <v>66</v>
      </c>
      <c r="AA3483" s="3">
        <v>27</v>
      </c>
      <c r="AB3483" s="3">
        <v>18</v>
      </c>
      <c r="AC3483" s="3">
        <v>3459800</v>
      </c>
      <c r="AD3483" s="3">
        <v>1774800</v>
      </c>
      <c r="AE3483" s="15"/>
      <c r="AF3483" s="3">
        <v>9</v>
      </c>
      <c r="AG3483" s="3">
        <v>459</v>
      </c>
    </row>
    <row r="3484" spans="1:33" ht="15.75" customHeight="1" x14ac:dyDescent="0.15">
      <c r="A3484" s="3">
        <v>26111</v>
      </c>
      <c r="B3484" s="3">
        <v>3482</v>
      </c>
      <c r="C3484" s="3">
        <v>38</v>
      </c>
      <c r="D3484" s="3" t="s">
        <v>15838</v>
      </c>
      <c r="E3484" s="3" t="s">
        <v>25310</v>
      </c>
      <c r="F3484" s="3" t="s">
        <v>1172</v>
      </c>
      <c r="G3484" s="3" t="s">
        <v>565</v>
      </c>
      <c r="H3484" s="3" t="s">
        <v>14542</v>
      </c>
      <c r="I3484" s="3" t="s">
        <v>8629</v>
      </c>
      <c r="J3484" s="3">
        <v>94.925399999999996</v>
      </c>
      <c r="K3484" s="3">
        <v>3980672</v>
      </c>
      <c r="L3484" s="3" t="s">
        <v>59</v>
      </c>
      <c r="M3484" s="3">
        <v>0</v>
      </c>
      <c r="N3484" s="3" t="s">
        <v>15838</v>
      </c>
      <c r="O3484" s="3" t="s">
        <v>25310</v>
      </c>
      <c r="P3484" s="8">
        <v>35431</v>
      </c>
      <c r="Q3484" s="3" t="s">
        <v>21479</v>
      </c>
      <c r="R3484" s="5" t="s">
        <v>25311</v>
      </c>
      <c r="S3484" s="3" t="s">
        <v>14542</v>
      </c>
      <c r="T3484" s="3" t="s">
        <v>565</v>
      </c>
      <c r="V3484" s="3">
        <v>28</v>
      </c>
      <c r="W3484" s="3">
        <v>0</v>
      </c>
      <c r="X3484" s="3">
        <v>127</v>
      </c>
      <c r="Y3484" s="3">
        <v>3482</v>
      </c>
      <c r="Z3484" s="3" t="s">
        <v>59</v>
      </c>
      <c r="AA3484" s="3">
        <v>38</v>
      </c>
      <c r="AB3484" s="3">
        <v>24</v>
      </c>
      <c r="AC3484" s="3">
        <v>3980672</v>
      </c>
      <c r="AD3484" s="3">
        <v>2042151</v>
      </c>
      <c r="AE3484" s="15"/>
      <c r="AF3484" s="3">
        <v>17</v>
      </c>
      <c r="AG3484" s="3">
        <v>814</v>
      </c>
    </row>
    <row r="3485" spans="1:33" ht="15.75" customHeight="1" x14ac:dyDescent="0.15">
      <c r="A3485" s="3">
        <v>18877</v>
      </c>
      <c r="B3485" s="3">
        <v>3483</v>
      </c>
      <c r="C3485" s="3">
        <v>3</v>
      </c>
      <c r="D3485" s="3" t="s">
        <v>15840</v>
      </c>
      <c r="E3485" s="3" t="s">
        <v>25312</v>
      </c>
      <c r="F3485" s="3" t="s">
        <v>1121</v>
      </c>
      <c r="G3485" s="3" t="s">
        <v>497</v>
      </c>
      <c r="H3485" s="3" t="s">
        <v>498</v>
      </c>
      <c r="I3485" s="3" t="s">
        <v>499</v>
      </c>
      <c r="J3485" s="3">
        <v>94.919200000000004</v>
      </c>
      <c r="K3485" s="3">
        <v>13037348</v>
      </c>
      <c r="L3485" s="3" t="s">
        <v>162</v>
      </c>
      <c r="M3485" s="3">
        <v>4</v>
      </c>
      <c r="N3485" s="3" t="s">
        <v>15840</v>
      </c>
      <c r="O3485" s="3" t="s">
        <v>25312</v>
      </c>
      <c r="P3485" s="3" t="s">
        <v>987</v>
      </c>
      <c r="Q3485" s="3" t="s">
        <v>21481</v>
      </c>
      <c r="R3485" s="5" t="s">
        <v>25313</v>
      </c>
      <c r="S3485" s="3" t="s">
        <v>498</v>
      </c>
      <c r="T3485" s="3" t="s">
        <v>497</v>
      </c>
      <c r="V3485" s="3">
        <v>44</v>
      </c>
      <c r="W3485" s="3">
        <v>0</v>
      </c>
      <c r="X3485" s="3">
        <v>127</v>
      </c>
      <c r="Y3485" s="3">
        <v>3483</v>
      </c>
      <c r="Z3485" s="3" t="s">
        <v>162</v>
      </c>
      <c r="AA3485" s="3">
        <v>3</v>
      </c>
      <c r="AB3485" s="3">
        <v>3</v>
      </c>
      <c r="AC3485" s="3">
        <v>13037348</v>
      </c>
      <c r="AD3485" s="3">
        <v>6688591</v>
      </c>
      <c r="AE3485" s="15"/>
      <c r="AF3485" s="3">
        <v>8</v>
      </c>
      <c r="AG3485" s="3">
        <v>78</v>
      </c>
    </row>
    <row r="3486" spans="1:33" ht="15.75" customHeight="1" x14ac:dyDescent="0.15">
      <c r="A3486" s="3">
        <v>25286</v>
      </c>
      <c r="B3486" s="3">
        <v>3484</v>
      </c>
      <c r="C3486" s="3">
        <v>17</v>
      </c>
      <c r="D3486" s="3" t="s">
        <v>15843</v>
      </c>
      <c r="E3486" s="3" t="s">
        <v>25314</v>
      </c>
      <c r="F3486" s="3" t="s">
        <v>96</v>
      </c>
      <c r="G3486" s="3" t="s">
        <v>61</v>
      </c>
      <c r="H3486" s="3" t="s">
        <v>7907</v>
      </c>
      <c r="I3486" s="3" t="s">
        <v>63</v>
      </c>
      <c r="J3486" s="3">
        <v>94.862499999999997</v>
      </c>
      <c r="K3486" s="3">
        <v>2040000</v>
      </c>
      <c r="L3486" s="3" t="s">
        <v>215</v>
      </c>
      <c r="M3486" s="3">
        <v>0</v>
      </c>
      <c r="N3486" s="3" t="s">
        <v>15843</v>
      </c>
      <c r="O3486" s="3" t="s">
        <v>25314</v>
      </c>
      <c r="P3486" s="8">
        <v>37622</v>
      </c>
      <c r="Q3486" s="3" t="s">
        <v>21483</v>
      </c>
      <c r="R3486" s="5" t="s">
        <v>25315</v>
      </c>
      <c r="S3486" s="3" t="s">
        <v>7907</v>
      </c>
      <c r="T3486" s="3" t="s">
        <v>61</v>
      </c>
      <c r="V3486" s="3">
        <v>127</v>
      </c>
      <c r="W3486" s="3">
        <v>127</v>
      </c>
      <c r="X3486" s="3">
        <v>127</v>
      </c>
      <c r="Y3486" s="3">
        <v>3484</v>
      </c>
      <c r="Z3486" s="3" t="s">
        <v>215</v>
      </c>
      <c r="AA3486" s="3">
        <v>17</v>
      </c>
      <c r="AB3486" s="3">
        <v>7</v>
      </c>
      <c r="AC3486" s="3">
        <v>2040000</v>
      </c>
      <c r="AD3486" s="3">
        <v>1046892</v>
      </c>
      <c r="AE3486" s="3" t="s">
        <v>63</v>
      </c>
      <c r="AF3486" s="3">
        <v>7</v>
      </c>
      <c r="AG3486" s="3">
        <v>3</v>
      </c>
    </row>
    <row r="3487" spans="1:33" ht="15.75" customHeight="1" x14ac:dyDescent="0.15">
      <c r="A3487" s="3">
        <v>26047</v>
      </c>
      <c r="B3487" s="3">
        <v>3485</v>
      </c>
      <c r="C3487" s="3">
        <v>120</v>
      </c>
      <c r="D3487" s="3" t="s">
        <v>15845</v>
      </c>
      <c r="E3487" s="3" t="s">
        <v>25316</v>
      </c>
      <c r="F3487" s="3" t="s">
        <v>297</v>
      </c>
      <c r="G3487" s="3" t="s">
        <v>146</v>
      </c>
      <c r="H3487" s="3" t="s">
        <v>15849</v>
      </c>
      <c r="I3487" s="3" t="s">
        <v>21486</v>
      </c>
      <c r="J3487" s="3">
        <v>94.755600000000001</v>
      </c>
      <c r="K3487" s="3">
        <v>6062834</v>
      </c>
      <c r="L3487" s="3" t="s">
        <v>538</v>
      </c>
      <c r="M3487" s="3">
        <v>0</v>
      </c>
      <c r="N3487" s="3" t="s">
        <v>15845</v>
      </c>
      <c r="O3487" s="3" t="s">
        <v>25316</v>
      </c>
      <c r="P3487" s="8">
        <v>36161</v>
      </c>
      <c r="Q3487" s="3" t="s">
        <v>21485</v>
      </c>
      <c r="R3487" s="5" t="s">
        <v>25317</v>
      </c>
      <c r="S3487" s="3" t="s">
        <v>15849</v>
      </c>
      <c r="T3487" s="3" t="s">
        <v>146</v>
      </c>
      <c r="V3487" s="3">
        <v>83</v>
      </c>
      <c r="W3487" s="3">
        <v>0</v>
      </c>
      <c r="X3487" s="3">
        <v>103</v>
      </c>
      <c r="Y3487" s="3">
        <v>3485</v>
      </c>
      <c r="Z3487" s="3" t="s">
        <v>538</v>
      </c>
      <c r="AA3487" s="3">
        <v>120</v>
      </c>
      <c r="AB3487" s="3">
        <v>57</v>
      </c>
      <c r="AC3487" s="3">
        <v>6062834</v>
      </c>
      <c r="AD3487" s="3">
        <v>3113047</v>
      </c>
      <c r="AE3487" s="15"/>
      <c r="AF3487" s="3">
        <v>3</v>
      </c>
      <c r="AG3487" s="3">
        <v>896</v>
      </c>
    </row>
    <row r="3488" spans="1:33" ht="15.75" customHeight="1" x14ac:dyDescent="0.15">
      <c r="A3488" s="3">
        <v>24509</v>
      </c>
      <c r="B3488" s="3">
        <v>3486</v>
      </c>
      <c r="C3488" s="3">
        <v>1200</v>
      </c>
      <c r="D3488" s="3" t="s">
        <v>15851</v>
      </c>
      <c r="E3488" s="3" t="s">
        <v>25318</v>
      </c>
      <c r="F3488" s="3" t="s">
        <v>1172</v>
      </c>
      <c r="G3488" s="3" t="s">
        <v>565</v>
      </c>
      <c r="H3488" s="3" t="s">
        <v>15853</v>
      </c>
      <c r="I3488" s="3" t="s">
        <v>16730</v>
      </c>
      <c r="J3488" s="3">
        <v>94.732699999999994</v>
      </c>
      <c r="K3488" s="3">
        <v>98531901</v>
      </c>
      <c r="L3488" s="3" t="s">
        <v>86</v>
      </c>
      <c r="M3488" s="3">
        <v>1</v>
      </c>
      <c r="N3488" s="3" t="s">
        <v>15851</v>
      </c>
      <c r="O3488" s="3" t="s">
        <v>25318</v>
      </c>
      <c r="P3488" s="3" t="s">
        <v>1063</v>
      </c>
      <c r="Q3488" s="3" t="s">
        <v>21488</v>
      </c>
      <c r="R3488" s="5" t="s">
        <v>25319</v>
      </c>
      <c r="S3488" s="3" t="s">
        <v>15853</v>
      </c>
      <c r="T3488" s="3" t="s">
        <v>565</v>
      </c>
      <c r="V3488" s="3">
        <v>29</v>
      </c>
      <c r="W3488" s="3">
        <v>0</v>
      </c>
      <c r="X3488" s="3">
        <v>89</v>
      </c>
      <c r="Y3488" s="3">
        <v>3486</v>
      </c>
      <c r="Z3488" s="3" t="s">
        <v>86</v>
      </c>
      <c r="AA3488" s="3">
        <v>1200</v>
      </c>
      <c r="AB3488" s="3">
        <v>750</v>
      </c>
      <c r="AC3488" s="3">
        <v>98531901</v>
      </c>
      <c r="AD3488" s="3">
        <v>50598538</v>
      </c>
      <c r="AE3488" s="15"/>
      <c r="AF3488" s="3">
        <v>16</v>
      </c>
      <c r="AG3488" s="3">
        <v>808</v>
      </c>
    </row>
    <row r="3489" spans="1:33" ht="15.75" customHeight="1" x14ac:dyDescent="0.15">
      <c r="A3489" s="3">
        <v>20857</v>
      </c>
      <c r="B3489" s="3">
        <v>3487</v>
      </c>
      <c r="C3489" s="3">
        <v>173</v>
      </c>
      <c r="D3489" s="3" t="s">
        <v>9396</v>
      </c>
      <c r="E3489" s="3" t="s">
        <v>25320</v>
      </c>
      <c r="F3489" s="3" t="s">
        <v>36</v>
      </c>
      <c r="G3489" s="3" t="s">
        <v>37</v>
      </c>
      <c r="H3489" s="3" t="s">
        <v>9401</v>
      </c>
      <c r="I3489" s="3" t="s">
        <v>7613</v>
      </c>
      <c r="J3489" s="3">
        <v>94.712500000000006</v>
      </c>
      <c r="K3489" s="3">
        <v>32225581</v>
      </c>
      <c r="L3489" s="3" t="s">
        <v>66</v>
      </c>
      <c r="M3489" s="3">
        <v>3</v>
      </c>
      <c r="N3489" s="3" t="s">
        <v>9396</v>
      </c>
      <c r="O3489" s="3" t="s">
        <v>25320</v>
      </c>
      <c r="P3489" s="3" t="s">
        <v>3926</v>
      </c>
      <c r="Q3489" s="3" t="s">
        <v>9397</v>
      </c>
      <c r="R3489" s="5" t="s">
        <v>25321</v>
      </c>
      <c r="S3489" s="3" t="s">
        <v>9401</v>
      </c>
      <c r="T3489" s="3" t="s">
        <v>37</v>
      </c>
      <c r="V3489" s="3">
        <v>127</v>
      </c>
      <c r="W3489" s="3">
        <v>0</v>
      </c>
      <c r="X3489" s="3">
        <v>127</v>
      </c>
      <c r="Y3489" s="3">
        <v>3487</v>
      </c>
      <c r="Z3489" s="3" t="s">
        <v>66</v>
      </c>
      <c r="AA3489" s="3">
        <v>173</v>
      </c>
      <c r="AB3489" s="3">
        <v>77</v>
      </c>
      <c r="AC3489" s="3">
        <v>32225581</v>
      </c>
      <c r="AD3489" s="3">
        <v>16550340</v>
      </c>
      <c r="AE3489" s="15"/>
      <c r="AF3489" s="3">
        <v>9</v>
      </c>
      <c r="AG3489" s="3">
        <v>87</v>
      </c>
    </row>
    <row r="3490" spans="1:33" ht="15.75" customHeight="1" x14ac:dyDescent="0.15">
      <c r="A3490" s="3">
        <v>25845</v>
      </c>
      <c r="B3490" s="3">
        <v>3488</v>
      </c>
      <c r="C3490" s="3">
        <v>55</v>
      </c>
      <c r="D3490" s="3" t="s">
        <v>15856</v>
      </c>
      <c r="E3490" s="3" t="s">
        <v>25322</v>
      </c>
      <c r="F3490" s="3" t="s">
        <v>210</v>
      </c>
      <c r="G3490" s="3" t="s">
        <v>114</v>
      </c>
      <c r="H3490" s="3" t="s">
        <v>256</v>
      </c>
      <c r="I3490" s="3" t="s">
        <v>116</v>
      </c>
      <c r="J3490" s="3">
        <v>94.710300000000004</v>
      </c>
      <c r="K3490" s="3">
        <v>6602625</v>
      </c>
      <c r="L3490" s="3" t="s">
        <v>75</v>
      </c>
      <c r="M3490" s="3">
        <v>0</v>
      </c>
      <c r="N3490" s="3" t="s">
        <v>15856</v>
      </c>
      <c r="O3490" s="3" t="s">
        <v>25322</v>
      </c>
      <c r="P3490" s="8">
        <v>36526</v>
      </c>
      <c r="Q3490" s="3" t="s">
        <v>21491</v>
      </c>
      <c r="R3490" s="5" t="s">
        <v>25323</v>
      </c>
      <c r="S3490" s="3" t="s">
        <v>256</v>
      </c>
      <c r="T3490" s="3" t="s">
        <v>114</v>
      </c>
      <c r="V3490" s="3">
        <v>74</v>
      </c>
      <c r="W3490" s="3">
        <v>65</v>
      </c>
      <c r="X3490" s="3">
        <v>86</v>
      </c>
      <c r="Y3490" s="3">
        <v>3488</v>
      </c>
      <c r="Z3490" s="3" t="s">
        <v>75</v>
      </c>
      <c r="AA3490" s="3">
        <v>55</v>
      </c>
      <c r="AB3490" s="3">
        <v>35</v>
      </c>
      <c r="AC3490" s="3">
        <v>6602625</v>
      </c>
      <c r="AD3490" s="3">
        <v>3391000</v>
      </c>
      <c r="AE3490" s="3" t="s">
        <v>116</v>
      </c>
      <c r="AF3490" s="3">
        <v>14</v>
      </c>
      <c r="AG3490" s="3">
        <v>46</v>
      </c>
    </row>
    <row r="3491" spans="1:33" ht="15.75" customHeight="1" x14ac:dyDescent="0.15">
      <c r="A3491" s="3">
        <v>26275</v>
      </c>
      <c r="B3491" s="3">
        <v>3489</v>
      </c>
      <c r="C3491" s="3">
        <v>50</v>
      </c>
      <c r="D3491" s="3" t="s">
        <v>15859</v>
      </c>
      <c r="E3491" s="3" t="s">
        <v>25324</v>
      </c>
      <c r="F3491" s="3" t="s">
        <v>657</v>
      </c>
      <c r="G3491" s="3" t="s">
        <v>246</v>
      </c>
      <c r="H3491" s="3" t="s">
        <v>3818</v>
      </c>
      <c r="I3491" s="3" t="s">
        <v>3818</v>
      </c>
      <c r="J3491" s="3">
        <v>94.655900000000003</v>
      </c>
      <c r="K3491" s="3">
        <v>47647574</v>
      </c>
      <c r="L3491" s="3" t="s">
        <v>335</v>
      </c>
      <c r="M3491" s="3">
        <v>0</v>
      </c>
      <c r="N3491" s="3" t="s">
        <v>15859</v>
      </c>
      <c r="O3491" s="3" t="s">
        <v>25324</v>
      </c>
      <c r="P3491" s="8">
        <v>32143</v>
      </c>
      <c r="Q3491" s="3" t="s">
        <v>21493</v>
      </c>
      <c r="R3491" s="5" t="s">
        <v>25325</v>
      </c>
      <c r="S3491" s="3" t="s">
        <v>3818</v>
      </c>
      <c r="T3491" s="3" t="s">
        <v>246</v>
      </c>
      <c r="V3491" s="3">
        <v>127</v>
      </c>
      <c r="W3491" s="3">
        <v>72</v>
      </c>
      <c r="X3491" s="3">
        <v>126</v>
      </c>
      <c r="Y3491" s="3">
        <v>3489</v>
      </c>
      <c r="Z3491" s="3" t="s">
        <v>335</v>
      </c>
      <c r="AA3491" s="3">
        <v>50</v>
      </c>
      <c r="AB3491" s="3">
        <v>29</v>
      </c>
      <c r="AC3491" s="3">
        <v>47647574</v>
      </c>
      <c r="AD3491" s="3">
        <v>24477848</v>
      </c>
      <c r="AE3491" s="3" t="s">
        <v>3818</v>
      </c>
      <c r="AF3491" s="3">
        <v>21</v>
      </c>
      <c r="AG3491" s="3">
        <v>22</v>
      </c>
    </row>
    <row r="3492" spans="1:33" ht="15.75" customHeight="1" x14ac:dyDescent="0.15">
      <c r="A3492" s="3">
        <v>4348</v>
      </c>
      <c r="B3492" s="3">
        <v>3490</v>
      </c>
      <c r="C3492" s="3">
        <v>282</v>
      </c>
      <c r="D3492" s="5" t="s">
        <v>15862</v>
      </c>
      <c r="E3492" s="3" t="s">
        <v>25326</v>
      </c>
      <c r="F3492" s="3" t="s">
        <v>1438</v>
      </c>
      <c r="G3492" s="3" t="s">
        <v>495</v>
      </c>
      <c r="H3492" s="3" t="s">
        <v>15864</v>
      </c>
      <c r="I3492" s="3" t="s">
        <v>1709</v>
      </c>
      <c r="J3492" s="3">
        <v>94.638099999999994</v>
      </c>
      <c r="K3492" s="3">
        <v>81797736</v>
      </c>
      <c r="L3492" s="3" t="s">
        <v>229</v>
      </c>
      <c r="M3492" s="3">
        <v>7</v>
      </c>
      <c r="N3492" s="5" t="s">
        <v>15862</v>
      </c>
      <c r="O3492" s="3" t="s">
        <v>25326</v>
      </c>
      <c r="P3492" s="3" t="s">
        <v>9988</v>
      </c>
      <c r="Q3492" s="3" t="s">
        <v>21496</v>
      </c>
      <c r="R3492" s="5" t="s">
        <v>25327</v>
      </c>
      <c r="S3492" s="3" t="s">
        <v>15864</v>
      </c>
      <c r="T3492" s="3" t="s">
        <v>495</v>
      </c>
      <c r="V3492" s="3">
        <v>112</v>
      </c>
      <c r="W3492" s="3">
        <v>27</v>
      </c>
      <c r="X3492" s="3">
        <v>19</v>
      </c>
      <c r="Y3492" s="3">
        <v>3490</v>
      </c>
      <c r="Z3492" s="3" t="s">
        <v>229</v>
      </c>
      <c r="AA3492" s="3">
        <v>282</v>
      </c>
      <c r="AB3492" s="3">
        <v>150</v>
      </c>
      <c r="AC3492" s="3">
        <v>81797736</v>
      </c>
      <c r="AD3492" s="3">
        <v>42025546</v>
      </c>
      <c r="AE3492" s="3" t="s">
        <v>1709</v>
      </c>
      <c r="AF3492" s="3">
        <v>25</v>
      </c>
      <c r="AG3492" s="3">
        <v>19</v>
      </c>
    </row>
    <row r="3493" spans="1:33" ht="15.75" customHeight="1" x14ac:dyDescent="0.15">
      <c r="A3493" s="3">
        <v>24413</v>
      </c>
      <c r="B3493" s="3">
        <v>3491</v>
      </c>
      <c r="C3493" s="3">
        <v>20</v>
      </c>
      <c r="D3493" s="3" t="s">
        <v>15865</v>
      </c>
      <c r="E3493" s="3" t="s">
        <v>25328</v>
      </c>
      <c r="F3493" s="3" t="s">
        <v>947</v>
      </c>
      <c r="G3493" s="3" t="s">
        <v>389</v>
      </c>
      <c r="H3493" s="3" t="s">
        <v>11429</v>
      </c>
      <c r="I3493" s="3" t="s">
        <v>1421</v>
      </c>
      <c r="J3493" s="3">
        <v>94.570300000000003</v>
      </c>
      <c r="K3493" s="3">
        <v>4021070</v>
      </c>
      <c r="L3493" s="3" t="s">
        <v>59</v>
      </c>
      <c r="M3493" s="3">
        <v>1</v>
      </c>
      <c r="N3493" s="3" t="s">
        <v>15865</v>
      </c>
      <c r="O3493" s="3" t="s">
        <v>25328</v>
      </c>
      <c r="P3493" s="3" t="s">
        <v>835</v>
      </c>
      <c r="Q3493" s="3" t="s">
        <v>21498</v>
      </c>
      <c r="R3493" s="5" t="s">
        <v>25329</v>
      </c>
      <c r="S3493" s="3" t="s">
        <v>11429</v>
      </c>
      <c r="T3493" s="3" t="s">
        <v>389</v>
      </c>
      <c r="V3493" s="3">
        <v>48</v>
      </c>
      <c r="W3493" s="3">
        <v>0</v>
      </c>
      <c r="X3493" s="3">
        <v>127</v>
      </c>
      <c r="Y3493" s="3">
        <v>3491</v>
      </c>
      <c r="Z3493" s="3" t="s">
        <v>59</v>
      </c>
      <c r="AA3493" s="3">
        <v>20</v>
      </c>
      <c r="AB3493" s="3">
        <v>16</v>
      </c>
      <c r="AC3493" s="3">
        <v>4021070</v>
      </c>
      <c r="AD3493" s="3">
        <v>2066641</v>
      </c>
      <c r="AE3493" s="15"/>
      <c r="AF3493" s="3">
        <v>17</v>
      </c>
      <c r="AG3493" s="3">
        <v>74</v>
      </c>
    </row>
    <row r="3494" spans="1:33" ht="15.75" customHeight="1" x14ac:dyDescent="0.15">
      <c r="A3494" s="3">
        <v>1704</v>
      </c>
      <c r="B3494" s="3">
        <v>3492</v>
      </c>
      <c r="C3494" s="3">
        <v>900</v>
      </c>
      <c r="D3494" s="3" t="s">
        <v>2078</v>
      </c>
      <c r="E3494" s="3" t="s">
        <v>25330</v>
      </c>
      <c r="F3494" s="3" t="s">
        <v>36</v>
      </c>
      <c r="G3494" s="3" t="s">
        <v>37</v>
      </c>
      <c r="H3494" s="3" t="s">
        <v>323</v>
      </c>
      <c r="I3494" s="3" t="s">
        <v>89</v>
      </c>
      <c r="J3494" s="3">
        <v>94.561899999999994</v>
      </c>
      <c r="K3494" s="3">
        <v>15157831</v>
      </c>
      <c r="L3494" s="3" t="s">
        <v>66</v>
      </c>
      <c r="M3494" s="3">
        <v>3</v>
      </c>
      <c r="N3494" s="3" t="s">
        <v>2078</v>
      </c>
      <c r="O3494" s="3" t="s">
        <v>25330</v>
      </c>
      <c r="P3494" s="3" t="s">
        <v>2080</v>
      </c>
      <c r="Q3494" s="3" t="s">
        <v>2079</v>
      </c>
      <c r="R3494" s="5" t="s">
        <v>25331</v>
      </c>
      <c r="S3494" s="3" t="s">
        <v>323</v>
      </c>
      <c r="T3494" s="3" t="s">
        <v>37</v>
      </c>
      <c r="V3494" s="3">
        <v>127</v>
      </c>
      <c r="W3494" s="3">
        <v>127</v>
      </c>
      <c r="X3494" s="3">
        <v>127</v>
      </c>
      <c r="Y3494" s="3">
        <v>3492</v>
      </c>
      <c r="Z3494" s="3" t="s">
        <v>66</v>
      </c>
      <c r="AA3494" s="3">
        <v>900</v>
      </c>
      <c r="AB3494" s="3">
        <v>600</v>
      </c>
      <c r="AC3494" s="3">
        <v>15157831</v>
      </c>
      <c r="AD3494" s="3">
        <v>7790750</v>
      </c>
      <c r="AE3494" s="3" t="s">
        <v>89</v>
      </c>
      <c r="AF3494" s="3">
        <v>9</v>
      </c>
      <c r="AG3494" s="3">
        <v>4</v>
      </c>
    </row>
    <row r="3495" spans="1:33" ht="15.75" customHeight="1" x14ac:dyDescent="0.15">
      <c r="A3495" s="3">
        <v>20021</v>
      </c>
      <c r="B3495" s="3">
        <v>3493</v>
      </c>
      <c r="C3495" s="3">
        <v>41</v>
      </c>
      <c r="D3495" s="3" t="s">
        <v>15870</v>
      </c>
      <c r="E3495" s="3" t="s">
        <v>25332</v>
      </c>
      <c r="F3495" s="3" t="s">
        <v>96</v>
      </c>
      <c r="G3495" s="3" t="s">
        <v>61</v>
      </c>
      <c r="H3495" s="3" t="s">
        <v>62</v>
      </c>
      <c r="I3495" s="3" t="s">
        <v>63</v>
      </c>
      <c r="J3495" s="3">
        <v>94.545199999999994</v>
      </c>
      <c r="K3495" s="3">
        <v>4475986</v>
      </c>
      <c r="L3495" s="3" t="s">
        <v>59</v>
      </c>
      <c r="M3495" s="3">
        <v>3</v>
      </c>
      <c r="N3495" s="3" t="s">
        <v>15870</v>
      </c>
      <c r="O3495" s="3" t="s">
        <v>25332</v>
      </c>
      <c r="P3495" s="3" t="s">
        <v>987</v>
      </c>
      <c r="Q3495" s="3" t="s">
        <v>21501</v>
      </c>
      <c r="R3495" s="5" t="s">
        <v>25333</v>
      </c>
      <c r="S3495" s="3" t="s">
        <v>62</v>
      </c>
      <c r="T3495" s="3" t="s">
        <v>61</v>
      </c>
      <c r="V3495" s="3">
        <v>127</v>
      </c>
      <c r="W3495" s="3">
        <v>127</v>
      </c>
      <c r="X3495" s="3">
        <v>127</v>
      </c>
      <c r="Y3495" s="3">
        <v>3493</v>
      </c>
      <c r="Z3495" s="3" t="s">
        <v>59</v>
      </c>
      <c r="AA3495" s="3">
        <v>41</v>
      </c>
      <c r="AB3495" s="3">
        <v>24</v>
      </c>
      <c r="AC3495" s="3">
        <v>4475986</v>
      </c>
      <c r="AD3495" s="3">
        <v>2300743</v>
      </c>
      <c r="AE3495" s="3" t="s">
        <v>63</v>
      </c>
      <c r="AF3495" s="3">
        <v>17</v>
      </c>
      <c r="AG3495" s="3">
        <v>3</v>
      </c>
    </row>
    <row r="3496" spans="1:33" ht="15.75" customHeight="1" x14ac:dyDescent="0.15">
      <c r="A3496" s="3">
        <v>25120</v>
      </c>
      <c r="B3496" s="3">
        <v>3494</v>
      </c>
      <c r="C3496" s="3">
        <v>150</v>
      </c>
      <c r="D3496" s="3" t="s">
        <v>5314</v>
      </c>
      <c r="E3496" s="3" t="s">
        <v>25334</v>
      </c>
      <c r="F3496" s="3" t="s">
        <v>36</v>
      </c>
      <c r="G3496" s="3" t="s">
        <v>37</v>
      </c>
      <c r="H3496" s="3" t="s">
        <v>69</v>
      </c>
      <c r="I3496" s="3" t="s">
        <v>69</v>
      </c>
      <c r="J3496" s="3">
        <v>94.510900000000007</v>
      </c>
      <c r="K3496" s="3">
        <v>5975271</v>
      </c>
      <c r="L3496" s="3" t="s">
        <v>101</v>
      </c>
      <c r="M3496" s="3">
        <v>0</v>
      </c>
      <c r="N3496" s="3" t="s">
        <v>5314</v>
      </c>
      <c r="O3496" s="3" t="s">
        <v>25334</v>
      </c>
      <c r="P3496" s="8">
        <v>37257</v>
      </c>
      <c r="Q3496" s="3" t="s">
        <v>5318</v>
      </c>
      <c r="R3496" s="5" t="s">
        <v>25335</v>
      </c>
      <c r="S3496" s="3" t="s">
        <v>69</v>
      </c>
      <c r="T3496" s="3" t="s">
        <v>37</v>
      </c>
      <c r="V3496" s="3">
        <v>127</v>
      </c>
      <c r="W3496" s="3">
        <v>40</v>
      </c>
      <c r="X3496" s="3">
        <v>127</v>
      </c>
      <c r="Y3496" s="3">
        <v>3494</v>
      </c>
      <c r="Z3496" s="3" t="s">
        <v>101</v>
      </c>
      <c r="AA3496" s="3">
        <v>150</v>
      </c>
      <c r="AB3496" s="3">
        <v>100</v>
      </c>
      <c r="AC3496" s="3">
        <v>5975271</v>
      </c>
      <c r="AD3496" s="3">
        <v>3071947</v>
      </c>
      <c r="AE3496" s="3" t="s">
        <v>69</v>
      </c>
      <c r="AF3496" s="3">
        <v>10</v>
      </c>
      <c r="AG3496" s="3">
        <v>20</v>
      </c>
    </row>
    <row r="3497" spans="1:33" ht="15.75" customHeight="1" x14ac:dyDescent="0.15">
      <c r="A3497" s="3">
        <v>24633</v>
      </c>
      <c r="B3497" s="3">
        <v>3495</v>
      </c>
      <c r="C3497" s="3">
        <v>144</v>
      </c>
      <c r="D3497" s="3" t="s">
        <v>11190</v>
      </c>
      <c r="E3497" s="3" t="s">
        <v>25336</v>
      </c>
      <c r="F3497" s="3" t="s">
        <v>36</v>
      </c>
      <c r="G3497" s="3" t="s">
        <v>37</v>
      </c>
      <c r="H3497" s="3" t="s">
        <v>3081</v>
      </c>
      <c r="I3497" s="3" t="s">
        <v>39</v>
      </c>
      <c r="J3497" s="3">
        <v>94.503799999999998</v>
      </c>
      <c r="K3497" s="3">
        <v>16691147</v>
      </c>
      <c r="L3497" s="3" t="s">
        <v>364</v>
      </c>
      <c r="M3497" s="3">
        <v>0</v>
      </c>
      <c r="N3497" s="3" t="s">
        <v>11190</v>
      </c>
      <c r="O3497" s="3" t="s">
        <v>25336</v>
      </c>
      <c r="P3497" s="3" t="s">
        <v>4472</v>
      </c>
      <c r="Q3497" s="3" t="s">
        <v>11192</v>
      </c>
      <c r="R3497" s="5" t="s">
        <v>25337</v>
      </c>
      <c r="S3497" s="3" t="s">
        <v>3081</v>
      </c>
      <c r="T3497" s="3" t="s">
        <v>37</v>
      </c>
      <c r="V3497" s="3">
        <v>127</v>
      </c>
      <c r="W3497" s="3">
        <v>127</v>
      </c>
      <c r="X3497" s="3">
        <v>127</v>
      </c>
      <c r="Y3497" s="3">
        <v>3495</v>
      </c>
      <c r="Z3497" s="3" t="s">
        <v>364</v>
      </c>
      <c r="AA3497" s="3">
        <v>144</v>
      </c>
      <c r="AB3497" s="3">
        <v>75</v>
      </c>
      <c r="AC3497" s="3">
        <v>16691147</v>
      </c>
      <c r="AD3497" s="3">
        <v>8581401</v>
      </c>
      <c r="AE3497" s="3" t="s">
        <v>39</v>
      </c>
      <c r="AF3497" s="3">
        <v>20</v>
      </c>
      <c r="AG3497" s="3">
        <v>2</v>
      </c>
    </row>
    <row r="3498" spans="1:33" ht="15.75" customHeight="1" x14ac:dyDescent="0.15">
      <c r="A3498" s="3">
        <v>1415</v>
      </c>
      <c r="B3498" s="3">
        <v>3496</v>
      </c>
      <c r="C3498" s="3">
        <v>80</v>
      </c>
      <c r="D3498" s="3" t="s">
        <v>15876</v>
      </c>
      <c r="E3498" s="3" t="s">
        <v>25338</v>
      </c>
      <c r="F3498" s="3" t="s">
        <v>297</v>
      </c>
      <c r="G3498" s="3" t="s">
        <v>146</v>
      </c>
      <c r="H3498" s="3" t="s">
        <v>2725</v>
      </c>
      <c r="I3498" s="3" t="s">
        <v>2725</v>
      </c>
      <c r="J3498" s="3">
        <v>94.487799999999993</v>
      </c>
      <c r="K3498" s="3">
        <v>33877133</v>
      </c>
      <c r="L3498" s="3" t="s">
        <v>71</v>
      </c>
      <c r="M3498" s="3">
        <v>7</v>
      </c>
      <c r="N3498" s="3" t="s">
        <v>15876</v>
      </c>
      <c r="O3498" s="3" t="s">
        <v>25338</v>
      </c>
      <c r="P3498" s="3" t="s">
        <v>541</v>
      </c>
      <c r="Q3498" s="3" t="s">
        <v>21507</v>
      </c>
      <c r="R3498" s="5" t="s">
        <v>25339</v>
      </c>
      <c r="S3498" s="3" t="s">
        <v>2725</v>
      </c>
      <c r="T3498" s="3" t="s">
        <v>146</v>
      </c>
      <c r="V3498" s="3">
        <v>84</v>
      </c>
      <c r="W3498" s="15"/>
      <c r="X3498" s="3">
        <v>127</v>
      </c>
      <c r="Y3498" s="3">
        <v>3496</v>
      </c>
      <c r="Z3498" s="3" t="s">
        <v>71</v>
      </c>
      <c r="AA3498" s="3">
        <v>80</v>
      </c>
      <c r="AB3498" s="3">
        <v>53</v>
      </c>
      <c r="AC3498" s="3">
        <v>33877133</v>
      </c>
      <c r="AD3498" s="3">
        <v>17418644</v>
      </c>
      <c r="AE3498" s="3" t="s">
        <v>2725</v>
      </c>
      <c r="AF3498" s="3">
        <v>5</v>
      </c>
      <c r="AG3498" s="3">
        <v>30</v>
      </c>
    </row>
    <row r="3499" spans="1:33" ht="15.75" customHeight="1" x14ac:dyDescent="0.15">
      <c r="A3499" s="3">
        <v>20297</v>
      </c>
      <c r="B3499" s="3">
        <v>3497</v>
      </c>
      <c r="C3499" s="3">
        <v>140</v>
      </c>
      <c r="D3499" s="3" t="s">
        <v>8877</v>
      </c>
      <c r="E3499" s="3" t="s">
        <v>25340</v>
      </c>
      <c r="F3499" s="3" t="s">
        <v>36</v>
      </c>
      <c r="G3499" s="3" t="s">
        <v>37</v>
      </c>
      <c r="H3499" s="3" t="s">
        <v>7739</v>
      </c>
      <c r="I3499" s="3" t="s">
        <v>8072</v>
      </c>
      <c r="J3499" s="3">
        <v>94.466300000000004</v>
      </c>
      <c r="K3499" s="3">
        <v>25437446</v>
      </c>
      <c r="L3499" s="3" t="s">
        <v>66</v>
      </c>
      <c r="M3499" s="3">
        <v>3</v>
      </c>
      <c r="N3499" s="3" t="s">
        <v>8877</v>
      </c>
      <c r="O3499" s="3" t="s">
        <v>25340</v>
      </c>
      <c r="P3499" s="3" t="s">
        <v>381</v>
      </c>
      <c r="Q3499" s="3" t="s">
        <v>8878</v>
      </c>
      <c r="R3499" s="5" t="s">
        <v>25341</v>
      </c>
      <c r="S3499" s="3" t="s">
        <v>7739</v>
      </c>
      <c r="T3499" s="3" t="s">
        <v>37</v>
      </c>
      <c r="V3499" s="3">
        <v>127</v>
      </c>
      <c r="W3499" s="3">
        <v>0</v>
      </c>
      <c r="X3499" s="3">
        <v>127</v>
      </c>
      <c r="Y3499" s="3">
        <v>3497</v>
      </c>
      <c r="Z3499" s="3" t="s">
        <v>66</v>
      </c>
      <c r="AA3499" s="3">
        <v>140</v>
      </c>
      <c r="AB3499" s="3">
        <v>111</v>
      </c>
      <c r="AC3499" s="3">
        <v>25437446</v>
      </c>
      <c r="AD3499" s="3">
        <v>13080647</v>
      </c>
      <c r="AE3499" s="15"/>
      <c r="AF3499" s="3">
        <v>9</v>
      </c>
      <c r="AG3499" s="3">
        <v>345</v>
      </c>
    </row>
    <row r="3500" spans="1:33" ht="15.75" customHeight="1" x14ac:dyDescent="0.15">
      <c r="A3500" s="3">
        <v>24830</v>
      </c>
      <c r="B3500" s="3">
        <v>3498</v>
      </c>
      <c r="C3500" s="3">
        <v>15</v>
      </c>
      <c r="D3500" s="3" t="s">
        <v>15880</v>
      </c>
      <c r="E3500" s="3" t="s">
        <v>25342</v>
      </c>
      <c r="F3500" s="3" t="s">
        <v>331</v>
      </c>
      <c r="G3500" s="3" t="s">
        <v>167</v>
      </c>
      <c r="H3500" s="3" t="s">
        <v>283</v>
      </c>
      <c r="I3500" s="3" t="s">
        <v>283</v>
      </c>
      <c r="J3500" s="3">
        <v>94.453900000000004</v>
      </c>
      <c r="K3500" s="3">
        <v>5070388</v>
      </c>
      <c r="L3500" s="3" t="s">
        <v>478</v>
      </c>
      <c r="M3500" s="3">
        <v>0</v>
      </c>
      <c r="N3500" s="3" t="s">
        <v>15880</v>
      </c>
      <c r="O3500" s="3" t="s">
        <v>25342</v>
      </c>
      <c r="P3500" s="8">
        <v>26299</v>
      </c>
      <c r="Q3500" s="3" t="s">
        <v>21510</v>
      </c>
      <c r="R3500" s="5" t="s">
        <v>25343</v>
      </c>
      <c r="S3500" s="3" t="s">
        <v>283</v>
      </c>
      <c r="T3500" s="3" t="s">
        <v>167</v>
      </c>
      <c r="V3500" s="3">
        <v>127</v>
      </c>
      <c r="W3500" s="3">
        <v>80</v>
      </c>
      <c r="X3500" s="3">
        <v>120</v>
      </c>
      <c r="Y3500" s="3">
        <v>3498</v>
      </c>
      <c r="Z3500" s="3" t="s">
        <v>478</v>
      </c>
      <c r="AA3500" s="3">
        <v>15</v>
      </c>
      <c r="AB3500" s="3">
        <v>15</v>
      </c>
      <c r="AC3500" s="3">
        <v>5070388</v>
      </c>
      <c r="AD3500" s="3">
        <v>2607501</v>
      </c>
      <c r="AE3500" s="3" t="s">
        <v>283</v>
      </c>
      <c r="AF3500" s="3">
        <v>15</v>
      </c>
      <c r="AG3500" s="3">
        <v>1</v>
      </c>
    </row>
    <row r="3501" spans="1:33" ht="15.75" customHeight="1" x14ac:dyDescent="0.15">
      <c r="A3501" s="3">
        <v>9217</v>
      </c>
      <c r="B3501" s="3">
        <v>3499</v>
      </c>
      <c r="C3501" s="3">
        <v>25</v>
      </c>
      <c r="D3501" s="3" t="s">
        <v>15882</v>
      </c>
      <c r="E3501" s="3" t="s">
        <v>25344</v>
      </c>
      <c r="F3501" s="3" t="s">
        <v>5738</v>
      </c>
      <c r="G3501" s="3" t="s">
        <v>599</v>
      </c>
      <c r="H3501" s="3" t="s">
        <v>7042</v>
      </c>
      <c r="I3501" s="3" t="s">
        <v>3354</v>
      </c>
      <c r="J3501" s="3">
        <v>94.297600000000003</v>
      </c>
      <c r="K3501" s="3">
        <v>12592100</v>
      </c>
      <c r="L3501" s="3" t="s">
        <v>364</v>
      </c>
      <c r="M3501" s="3">
        <v>1</v>
      </c>
      <c r="N3501" s="3" t="s">
        <v>15882</v>
      </c>
      <c r="O3501" s="3" t="s">
        <v>25344</v>
      </c>
      <c r="P3501" s="3" t="s">
        <v>541</v>
      </c>
      <c r="Q3501" s="3" t="s">
        <v>21512</v>
      </c>
      <c r="R3501" s="5" t="s">
        <v>25345</v>
      </c>
      <c r="S3501" s="3" t="s">
        <v>7042</v>
      </c>
      <c r="T3501" s="3" t="s">
        <v>599</v>
      </c>
      <c r="V3501" s="3">
        <v>68</v>
      </c>
      <c r="W3501" s="3">
        <v>62</v>
      </c>
      <c r="X3501" s="3">
        <v>127</v>
      </c>
      <c r="Y3501" s="3">
        <v>3499</v>
      </c>
      <c r="Z3501" s="3" t="s">
        <v>364</v>
      </c>
      <c r="AA3501" s="3">
        <v>25</v>
      </c>
      <c r="AB3501" s="3">
        <v>20</v>
      </c>
      <c r="AC3501" s="3">
        <v>12592100</v>
      </c>
      <c r="AD3501" s="3">
        <v>6480833</v>
      </c>
      <c r="AE3501" s="3" t="s">
        <v>3354</v>
      </c>
      <c r="AF3501" s="3">
        <v>20</v>
      </c>
      <c r="AG3501" s="3">
        <v>13</v>
      </c>
    </row>
    <row r="3502" spans="1:33" ht="15.75" customHeight="1" x14ac:dyDescent="0.15">
      <c r="A3502" s="3">
        <v>20849</v>
      </c>
      <c r="B3502" s="3">
        <v>3500</v>
      </c>
      <c r="C3502" s="3">
        <v>989</v>
      </c>
      <c r="D3502" s="3" t="s">
        <v>15884</v>
      </c>
      <c r="E3502" s="3" t="s">
        <v>25346</v>
      </c>
      <c r="F3502" s="3" t="s">
        <v>331</v>
      </c>
      <c r="G3502" s="3" t="s">
        <v>167</v>
      </c>
      <c r="H3502" s="3" t="s">
        <v>271</v>
      </c>
      <c r="I3502" s="3" t="s">
        <v>271</v>
      </c>
      <c r="J3502" s="3">
        <v>94.266999999999996</v>
      </c>
      <c r="K3502" s="3">
        <v>83551469</v>
      </c>
      <c r="L3502" s="3" t="s">
        <v>335</v>
      </c>
      <c r="M3502" s="3">
        <v>4</v>
      </c>
      <c r="N3502" s="3" t="s">
        <v>15884</v>
      </c>
      <c r="O3502" s="3" t="s">
        <v>25346</v>
      </c>
      <c r="P3502" s="3" t="s">
        <v>381</v>
      </c>
      <c r="Q3502" s="3" t="s">
        <v>21514</v>
      </c>
      <c r="R3502" s="5" t="s">
        <v>25347</v>
      </c>
      <c r="S3502" s="3" t="s">
        <v>271</v>
      </c>
      <c r="T3502" s="3" t="s">
        <v>167</v>
      </c>
      <c r="V3502" s="3">
        <v>127</v>
      </c>
      <c r="W3502" s="3">
        <v>50</v>
      </c>
      <c r="X3502" s="3">
        <v>127</v>
      </c>
      <c r="Y3502" s="3">
        <v>3500</v>
      </c>
      <c r="Z3502" s="3" t="s">
        <v>335</v>
      </c>
      <c r="AA3502" s="3">
        <v>989</v>
      </c>
      <c r="AB3502" s="3">
        <v>936</v>
      </c>
      <c r="AC3502" s="3">
        <v>83551469</v>
      </c>
      <c r="AD3502" s="3">
        <v>43008578</v>
      </c>
      <c r="AE3502" s="3" t="s">
        <v>271</v>
      </c>
      <c r="AF3502" s="3">
        <v>21</v>
      </c>
      <c r="AG3502" s="3">
        <v>7</v>
      </c>
    </row>
    <row r="3503" spans="1:33" ht="15.75" customHeight="1" x14ac:dyDescent="0.15">
      <c r="A3503" s="3">
        <v>22040</v>
      </c>
      <c r="B3503" s="3">
        <v>3501</v>
      </c>
      <c r="C3503" s="3">
        <v>27</v>
      </c>
      <c r="D3503" s="3" t="s">
        <v>15888</v>
      </c>
      <c r="E3503" s="3" t="s">
        <v>25348</v>
      </c>
      <c r="F3503" s="3" t="s">
        <v>1438</v>
      </c>
      <c r="G3503" s="3" t="s">
        <v>495</v>
      </c>
      <c r="H3503" s="3" t="s">
        <v>2566</v>
      </c>
      <c r="I3503" s="3" t="s">
        <v>2566</v>
      </c>
      <c r="J3503" s="3">
        <v>94.271000000000001</v>
      </c>
      <c r="K3503" s="3">
        <v>6011782</v>
      </c>
      <c r="L3503" s="3" t="s">
        <v>221</v>
      </c>
      <c r="M3503" s="3">
        <v>2</v>
      </c>
      <c r="N3503" s="3" t="s">
        <v>15888</v>
      </c>
      <c r="O3503" s="3" t="s">
        <v>25348</v>
      </c>
      <c r="P3503" s="3" t="s">
        <v>987</v>
      </c>
      <c r="Q3503" s="3" t="s">
        <v>21516</v>
      </c>
      <c r="R3503" s="5" t="s">
        <v>25349</v>
      </c>
      <c r="S3503" s="3" t="s">
        <v>2566</v>
      </c>
      <c r="T3503" s="3" t="s">
        <v>495</v>
      </c>
      <c r="V3503" s="3">
        <v>113</v>
      </c>
      <c r="W3503" s="3">
        <v>29</v>
      </c>
      <c r="X3503" s="3">
        <v>127</v>
      </c>
      <c r="Y3503" s="3">
        <v>3501</v>
      </c>
      <c r="Z3503" s="3" t="s">
        <v>221</v>
      </c>
      <c r="AA3503" s="3">
        <v>27</v>
      </c>
      <c r="AB3503" s="3">
        <v>18</v>
      </c>
      <c r="AC3503" s="3">
        <v>6011782</v>
      </c>
      <c r="AD3503" s="3">
        <v>3094534</v>
      </c>
      <c r="AE3503" s="3" t="s">
        <v>2566</v>
      </c>
      <c r="AF3503" s="3">
        <v>2</v>
      </c>
      <c r="AG3503" s="3">
        <v>47</v>
      </c>
    </row>
    <row r="3504" spans="1:33" ht="15.75" customHeight="1" x14ac:dyDescent="0.15">
      <c r="A3504" s="3">
        <v>22005</v>
      </c>
      <c r="B3504" s="3">
        <v>3502</v>
      </c>
      <c r="C3504" s="3">
        <v>22</v>
      </c>
      <c r="D3504" s="3" t="s">
        <v>15890</v>
      </c>
      <c r="E3504" s="3" t="s">
        <v>25350</v>
      </c>
      <c r="F3504" s="3" t="s">
        <v>931</v>
      </c>
      <c r="G3504" s="3" t="s">
        <v>378</v>
      </c>
      <c r="H3504" s="3" t="s">
        <v>379</v>
      </c>
      <c r="I3504" s="3" t="s">
        <v>380</v>
      </c>
      <c r="J3504" s="3">
        <v>94.260599999999997</v>
      </c>
      <c r="K3504" s="3">
        <v>4223265</v>
      </c>
      <c r="L3504" s="3" t="s">
        <v>526</v>
      </c>
      <c r="M3504" s="3">
        <v>2</v>
      </c>
      <c r="N3504" s="3" t="s">
        <v>15890</v>
      </c>
      <c r="O3504" s="3" t="s">
        <v>25350</v>
      </c>
      <c r="P3504" s="3" t="s">
        <v>1101</v>
      </c>
      <c r="Q3504" s="3" t="s">
        <v>21519</v>
      </c>
      <c r="R3504" s="5" t="s">
        <v>25351</v>
      </c>
      <c r="S3504" s="3" t="s">
        <v>379</v>
      </c>
      <c r="T3504" s="3" t="s">
        <v>378</v>
      </c>
      <c r="V3504" s="3">
        <v>48</v>
      </c>
      <c r="W3504" s="3">
        <v>26</v>
      </c>
      <c r="X3504" s="3">
        <v>57</v>
      </c>
      <c r="Y3504" s="3">
        <v>3502</v>
      </c>
      <c r="Z3504" s="3" t="s">
        <v>526</v>
      </c>
      <c r="AA3504" s="3">
        <v>22</v>
      </c>
      <c r="AB3504" s="3">
        <v>11</v>
      </c>
      <c r="AC3504" s="3">
        <v>4223265</v>
      </c>
      <c r="AD3504" s="3">
        <v>2174020</v>
      </c>
      <c r="AE3504" s="3" t="s">
        <v>380</v>
      </c>
      <c r="AF3504" s="3">
        <v>19</v>
      </c>
      <c r="AG3504" s="3">
        <v>81</v>
      </c>
    </row>
    <row r="3505" spans="1:33" ht="15.75" customHeight="1" x14ac:dyDescent="0.15">
      <c r="A3505" s="3">
        <v>2872</v>
      </c>
      <c r="B3505" s="3">
        <v>3503</v>
      </c>
      <c r="C3505" s="3">
        <v>65</v>
      </c>
      <c r="D3505" s="3" t="s">
        <v>6850</v>
      </c>
      <c r="E3505" s="3" t="s">
        <v>25352</v>
      </c>
      <c r="F3505" s="3" t="s">
        <v>475</v>
      </c>
      <c r="G3505" s="3" t="s">
        <v>277</v>
      </c>
      <c r="H3505" s="3" t="s">
        <v>3527</v>
      </c>
      <c r="I3505" s="3" t="s">
        <v>203</v>
      </c>
      <c r="J3505" s="3">
        <v>94.237200000000001</v>
      </c>
      <c r="K3505" s="3">
        <v>50104000</v>
      </c>
      <c r="L3505" s="3" t="s">
        <v>71</v>
      </c>
      <c r="M3505" s="3">
        <v>3</v>
      </c>
      <c r="N3505" s="3" t="s">
        <v>6850</v>
      </c>
      <c r="O3505" s="3" t="s">
        <v>25352</v>
      </c>
      <c r="P3505" s="3" t="s">
        <v>5978</v>
      </c>
      <c r="Q3505" s="3" t="s">
        <v>6852</v>
      </c>
      <c r="R3505" s="5" t="s">
        <v>25353</v>
      </c>
      <c r="S3505" s="3" t="s">
        <v>3527</v>
      </c>
      <c r="T3505" s="3" t="s">
        <v>277</v>
      </c>
      <c r="V3505" s="3">
        <v>127</v>
      </c>
      <c r="W3505" s="3">
        <v>127</v>
      </c>
      <c r="X3505" s="3">
        <v>127</v>
      </c>
      <c r="Y3505" s="3">
        <v>3503</v>
      </c>
      <c r="Z3505" s="3" t="s">
        <v>71</v>
      </c>
      <c r="AA3505" s="3">
        <v>65</v>
      </c>
      <c r="AB3505" s="3">
        <v>51</v>
      </c>
      <c r="AC3505" s="3">
        <v>50104000</v>
      </c>
      <c r="AD3505" s="3">
        <v>25795269</v>
      </c>
      <c r="AE3505" s="3" t="s">
        <v>203</v>
      </c>
      <c r="AF3505" s="3">
        <v>5</v>
      </c>
      <c r="AG3505" s="3">
        <v>9</v>
      </c>
    </row>
    <row r="3506" spans="1:33" ht="15.75" customHeight="1" x14ac:dyDescent="0.15">
      <c r="A3506" s="3">
        <v>26328</v>
      </c>
      <c r="B3506" s="3">
        <v>3504</v>
      </c>
      <c r="C3506" s="3">
        <v>9</v>
      </c>
      <c r="D3506" s="3" t="s">
        <v>15894</v>
      </c>
      <c r="E3506" s="3" t="s">
        <v>25354</v>
      </c>
      <c r="F3506" s="3" t="s">
        <v>96</v>
      </c>
      <c r="G3506" s="3" t="s">
        <v>61</v>
      </c>
      <c r="H3506" s="3" t="s">
        <v>218</v>
      </c>
      <c r="I3506" s="3" t="s">
        <v>63</v>
      </c>
      <c r="J3506" s="3">
        <v>94.216499999999996</v>
      </c>
      <c r="K3506" s="3">
        <v>3256592</v>
      </c>
      <c r="L3506" s="3" t="s">
        <v>221</v>
      </c>
      <c r="M3506" s="3">
        <v>0</v>
      </c>
      <c r="N3506" s="3" t="s">
        <v>15894</v>
      </c>
      <c r="O3506" s="3" t="s">
        <v>25354</v>
      </c>
      <c r="P3506" s="8">
        <v>39814</v>
      </c>
      <c r="Q3506" s="3" t="s">
        <v>21521</v>
      </c>
      <c r="R3506" s="5" t="s">
        <v>25355</v>
      </c>
      <c r="S3506" s="3" t="s">
        <v>218</v>
      </c>
      <c r="T3506" s="3" t="s">
        <v>61</v>
      </c>
      <c r="V3506" s="3">
        <v>127</v>
      </c>
      <c r="W3506" s="3">
        <v>127</v>
      </c>
      <c r="X3506" s="3">
        <v>127</v>
      </c>
      <c r="Y3506" s="3">
        <v>3504</v>
      </c>
      <c r="Z3506" s="3" t="s">
        <v>221</v>
      </c>
      <c r="AA3506" s="3">
        <v>9</v>
      </c>
      <c r="AB3506" s="3">
        <v>5</v>
      </c>
      <c r="AC3506" s="3">
        <v>3256592</v>
      </c>
      <c r="AD3506" s="3">
        <v>1676784</v>
      </c>
      <c r="AE3506" s="3" t="s">
        <v>63</v>
      </c>
      <c r="AF3506" s="3">
        <v>2</v>
      </c>
      <c r="AG3506" s="3">
        <v>3</v>
      </c>
    </row>
    <row r="3507" spans="1:33" ht="15.75" customHeight="1" x14ac:dyDescent="0.15">
      <c r="A3507" s="3">
        <v>7365</v>
      </c>
      <c r="B3507" s="3">
        <v>3505</v>
      </c>
      <c r="C3507" s="3">
        <v>56</v>
      </c>
      <c r="D3507" s="3" t="s">
        <v>15898</v>
      </c>
      <c r="E3507" s="3" t="s">
        <v>25356</v>
      </c>
      <c r="F3507" s="3" t="s">
        <v>1072</v>
      </c>
      <c r="G3507" s="3" t="s">
        <v>575</v>
      </c>
      <c r="H3507" s="3" t="s">
        <v>1375</v>
      </c>
      <c r="I3507" s="3" t="s">
        <v>1375</v>
      </c>
      <c r="J3507" s="3">
        <v>94.180499999999995</v>
      </c>
      <c r="K3507" s="3">
        <v>23336348</v>
      </c>
      <c r="L3507" s="3" t="s">
        <v>59</v>
      </c>
      <c r="M3507" s="3">
        <v>3</v>
      </c>
      <c r="N3507" s="3" t="s">
        <v>15898</v>
      </c>
      <c r="O3507" s="3" t="s">
        <v>25356</v>
      </c>
      <c r="P3507" s="3" t="s">
        <v>21524</v>
      </c>
      <c r="Q3507" s="3" t="s">
        <v>21523</v>
      </c>
      <c r="R3507" s="5" t="s">
        <v>25357</v>
      </c>
      <c r="S3507" s="3" t="s">
        <v>1375</v>
      </c>
      <c r="T3507" s="3" t="s">
        <v>575</v>
      </c>
      <c r="V3507" s="3">
        <v>77</v>
      </c>
      <c r="W3507" s="3">
        <v>67</v>
      </c>
      <c r="X3507" s="3">
        <v>127</v>
      </c>
      <c r="Y3507" s="3">
        <v>3505</v>
      </c>
      <c r="Z3507" s="3" t="s">
        <v>59</v>
      </c>
      <c r="AA3507" s="3">
        <v>56</v>
      </c>
      <c r="AB3507" s="3">
        <v>34</v>
      </c>
      <c r="AC3507" s="3">
        <v>23336348</v>
      </c>
      <c r="AD3507" s="3">
        <v>12017865</v>
      </c>
      <c r="AE3507" s="3" t="s">
        <v>1375</v>
      </c>
      <c r="AF3507" s="3">
        <v>17</v>
      </c>
      <c r="AG3507" s="3">
        <v>23</v>
      </c>
    </row>
    <row r="3508" spans="1:33" ht="15.75" customHeight="1" x14ac:dyDescent="0.15">
      <c r="A3508" s="3">
        <v>24891</v>
      </c>
      <c r="B3508" s="3">
        <v>3506</v>
      </c>
      <c r="C3508" s="3">
        <v>30</v>
      </c>
      <c r="D3508" s="3" t="s">
        <v>15900</v>
      </c>
      <c r="E3508" s="3" t="s">
        <v>25358</v>
      </c>
      <c r="F3508" s="3" t="s">
        <v>1009</v>
      </c>
      <c r="G3508" s="3" t="s">
        <v>403</v>
      </c>
      <c r="H3508" s="3" t="s">
        <v>15902</v>
      </c>
      <c r="I3508" s="3" t="s">
        <v>203</v>
      </c>
      <c r="J3508" s="3">
        <v>94.176500000000004</v>
      </c>
      <c r="K3508" s="3">
        <v>4076182</v>
      </c>
      <c r="L3508" s="3" t="s">
        <v>340</v>
      </c>
      <c r="M3508" s="3">
        <v>0</v>
      </c>
      <c r="N3508" s="3" t="s">
        <v>15900</v>
      </c>
      <c r="O3508" s="3" t="s">
        <v>25358</v>
      </c>
      <c r="P3508" s="8">
        <v>35065</v>
      </c>
      <c r="Q3508" s="3" t="s">
        <v>21526</v>
      </c>
      <c r="R3508" s="5" t="s">
        <v>25359</v>
      </c>
      <c r="S3508" s="3" t="s">
        <v>15902</v>
      </c>
      <c r="T3508" s="3" t="s">
        <v>403</v>
      </c>
      <c r="V3508" s="3">
        <v>113</v>
      </c>
      <c r="W3508" s="3">
        <v>127</v>
      </c>
      <c r="X3508" s="3">
        <v>81</v>
      </c>
      <c r="Y3508" s="3">
        <v>3506</v>
      </c>
      <c r="Z3508" s="3" t="s">
        <v>340</v>
      </c>
      <c r="AA3508" s="3">
        <v>30</v>
      </c>
      <c r="AB3508" s="3">
        <v>14</v>
      </c>
      <c r="AC3508" s="3">
        <v>4076182</v>
      </c>
      <c r="AD3508" s="3">
        <v>2099215</v>
      </c>
      <c r="AE3508" s="3" t="s">
        <v>203</v>
      </c>
      <c r="AF3508" s="3">
        <v>6</v>
      </c>
      <c r="AG3508" s="3">
        <v>9</v>
      </c>
    </row>
    <row r="3509" spans="1:33" ht="15.75" customHeight="1" x14ac:dyDescent="0.15">
      <c r="A3509" s="3">
        <v>23745</v>
      </c>
      <c r="B3509" s="3">
        <v>3507</v>
      </c>
      <c r="C3509" s="3">
        <v>20</v>
      </c>
      <c r="D3509" s="3" t="s">
        <v>7090</v>
      </c>
      <c r="E3509" s="3" t="s">
        <v>25360</v>
      </c>
      <c r="F3509" s="3" t="s">
        <v>475</v>
      </c>
      <c r="G3509" s="3" t="s">
        <v>277</v>
      </c>
      <c r="H3509" s="3" t="s">
        <v>7097</v>
      </c>
      <c r="I3509" s="3" t="s">
        <v>203</v>
      </c>
      <c r="J3509" s="3">
        <v>94.040999999999997</v>
      </c>
      <c r="K3509" s="3">
        <v>7717685</v>
      </c>
      <c r="L3509" s="3" t="s">
        <v>59</v>
      </c>
      <c r="M3509" s="3">
        <v>1</v>
      </c>
      <c r="N3509" s="3" t="s">
        <v>7090</v>
      </c>
      <c r="O3509" s="3" t="s">
        <v>25360</v>
      </c>
      <c r="P3509" s="3" t="s">
        <v>41</v>
      </c>
      <c r="Q3509" s="3" t="s">
        <v>7094</v>
      </c>
      <c r="R3509" s="5" t="s">
        <v>25361</v>
      </c>
      <c r="S3509" s="3" t="s">
        <v>7097</v>
      </c>
      <c r="T3509" s="3" t="s">
        <v>277</v>
      </c>
      <c r="V3509" s="3">
        <v>127</v>
      </c>
      <c r="W3509" s="3">
        <v>127</v>
      </c>
      <c r="X3509" s="3">
        <v>127</v>
      </c>
      <c r="Y3509" s="3">
        <v>3507</v>
      </c>
      <c r="Z3509" s="3" t="s">
        <v>59</v>
      </c>
      <c r="AA3509" s="3">
        <v>20</v>
      </c>
      <c r="AB3509" s="3">
        <v>15</v>
      </c>
      <c r="AC3509" s="3">
        <v>7717685</v>
      </c>
      <c r="AD3509" s="3">
        <v>3977348</v>
      </c>
      <c r="AE3509" s="3" t="s">
        <v>203</v>
      </c>
      <c r="AF3509" s="3">
        <v>17</v>
      </c>
      <c r="AG3509" s="3">
        <v>9</v>
      </c>
    </row>
    <row r="3510" spans="1:33" ht="15.75" customHeight="1" x14ac:dyDescent="0.15">
      <c r="A3510" s="3">
        <v>3013</v>
      </c>
      <c r="B3510" s="3">
        <v>3508</v>
      </c>
      <c r="C3510" s="3">
        <v>644</v>
      </c>
      <c r="D3510" s="3" t="s">
        <v>15906</v>
      </c>
      <c r="E3510" s="3" t="s">
        <v>25362</v>
      </c>
      <c r="F3510" s="3" t="s">
        <v>96</v>
      </c>
      <c r="G3510" s="3" t="s">
        <v>61</v>
      </c>
      <c r="H3510" s="3" t="s">
        <v>3840</v>
      </c>
      <c r="I3510" s="3" t="s">
        <v>63</v>
      </c>
      <c r="J3510" s="3">
        <v>93.924800000000005</v>
      </c>
      <c r="K3510" s="3">
        <v>122538000</v>
      </c>
      <c r="L3510" s="3" t="s">
        <v>75</v>
      </c>
      <c r="M3510" s="3">
        <v>7</v>
      </c>
      <c r="N3510" s="3" t="s">
        <v>15906</v>
      </c>
      <c r="O3510" s="3" t="s">
        <v>25362</v>
      </c>
      <c r="P3510" s="3" t="s">
        <v>1107</v>
      </c>
      <c r="Q3510" s="3" t="s">
        <v>21530</v>
      </c>
      <c r="R3510" s="5" t="s">
        <v>25363</v>
      </c>
      <c r="S3510" s="3" t="s">
        <v>3840</v>
      </c>
      <c r="T3510" s="3" t="s">
        <v>61</v>
      </c>
      <c r="V3510" s="3">
        <v>127</v>
      </c>
      <c r="W3510" s="3">
        <v>127</v>
      </c>
      <c r="X3510" s="3">
        <v>87</v>
      </c>
      <c r="Y3510" s="3">
        <v>3508</v>
      </c>
      <c r="Z3510" s="3" t="s">
        <v>75</v>
      </c>
      <c r="AA3510" s="3">
        <v>644</v>
      </c>
      <c r="AB3510" s="3">
        <v>575</v>
      </c>
      <c r="AC3510" s="3">
        <v>122538000</v>
      </c>
      <c r="AD3510" s="3">
        <v>63188416</v>
      </c>
      <c r="AE3510" s="3" t="s">
        <v>63</v>
      </c>
      <c r="AF3510" s="3">
        <v>14</v>
      </c>
      <c r="AG3510" s="3">
        <v>3</v>
      </c>
    </row>
    <row r="3511" spans="1:33" ht="15.75" customHeight="1" x14ac:dyDescent="0.15">
      <c r="A3511" s="3">
        <v>25463</v>
      </c>
      <c r="B3511" s="3">
        <v>3509</v>
      </c>
      <c r="C3511" s="3">
        <v>25</v>
      </c>
      <c r="D3511" s="3" t="s">
        <v>15909</v>
      </c>
      <c r="E3511" s="3" t="s">
        <v>25364</v>
      </c>
      <c r="F3511" s="3" t="s">
        <v>1620</v>
      </c>
      <c r="G3511" s="3" t="s">
        <v>412</v>
      </c>
      <c r="H3511" s="3" t="s">
        <v>15911</v>
      </c>
      <c r="I3511" s="3" t="s">
        <v>742</v>
      </c>
      <c r="J3511" s="3">
        <v>93.889600000000002</v>
      </c>
      <c r="K3511" s="3">
        <v>3772264</v>
      </c>
      <c r="L3511" s="3" t="s">
        <v>162</v>
      </c>
      <c r="M3511" s="3">
        <v>0</v>
      </c>
      <c r="N3511" s="3" t="s">
        <v>15909</v>
      </c>
      <c r="O3511" s="3" t="s">
        <v>25364</v>
      </c>
      <c r="P3511" s="8">
        <v>37987</v>
      </c>
      <c r="Q3511" s="3" t="s">
        <v>21532</v>
      </c>
      <c r="R3511" s="5" t="s">
        <v>25365</v>
      </c>
      <c r="S3511" s="3" t="s">
        <v>15911</v>
      </c>
      <c r="T3511" s="3" t="s">
        <v>412</v>
      </c>
      <c r="V3511" s="3">
        <v>127</v>
      </c>
      <c r="W3511" s="3">
        <v>127</v>
      </c>
      <c r="X3511" s="3">
        <v>127</v>
      </c>
      <c r="Y3511" s="3">
        <v>3509</v>
      </c>
      <c r="Z3511" s="3" t="s">
        <v>162</v>
      </c>
      <c r="AA3511" s="3">
        <v>25</v>
      </c>
      <c r="AB3511" s="3">
        <v>15</v>
      </c>
      <c r="AC3511" s="3">
        <v>3772264</v>
      </c>
      <c r="AD3511" s="3">
        <v>1945573</v>
      </c>
      <c r="AE3511" s="3" t="s">
        <v>742</v>
      </c>
      <c r="AF3511" s="3">
        <v>8</v>
      </c>
      <c r="AG3511" s="3">
        <v>17</v>
      </c>
    </row>
    <row r="3512" spans="1:33" ht="15.75" customHeight="1" x14ac:dyDescent="0.15">
      <c r="A3512" s="3">
        <v>25012</v>
      </c>
      <c r="B3512" s="3">
        <v>3510</v>
      </c>
      <c r="C3512" s="3">
        <v>12</v>
      </c>
      <c r="D3512" s="3" t="s">
        <v>15912</v>
      </c>
      <c r="E3512" s="3" t="s">
        <v>25366</v>
      </c>
      <c r="F3512" s="3" t="s">
        <v>1172</v>
      </c>
      <c r="G3512" s="3" t="s">
        <v>565</v>
      </c>
      <c r="H3512" s="3" t="s">
        <v>10048</v>
      </c>
      <c r="I3512" s="3" t="s">
        <v>10951</v>
      </c>
      <c r="J3512" s="3">
        <v>93.818200000000004</v>
      </c>
      <c r="K3512" s="3">
        <v>3198000</v>
      </c>
      <c r="L3512" s="3" t="s">
        <v>59</v>
      </c>
      <c r="M3512" s="3">
        <v>0</v>
      </c>
      <c r="N3512" s="3" t="s">
        <v>15912</v>
      </c>
      <c r="O3512" s="3" t="s">
        <v>25366</v>
      </c>
      <c r="P3512" s="8">
        <v>33970</v>
      </c>
      <c r="Q3512" s="3" t="s">
        <v>21534</v>
      </c>
      <c r="R3512" s="5" t="s">
        <v>25367</v>
      </c>
      <c r="S3512" s="3" t="s">
        <v>10048</v>
      </c>
      <c r="T3512" s="3" t="s">
        <v>565</v>
      </c>
      <c r="V3512" s="3">
        <v>30</v>
      </c>
      <c r="W3512" s="3">
        <v>0</v>
      </c>
      <c r="X3512" s="3">
        <v>127</v>
      </c>
      <c r="Y3512" s="3">
        <v>3510</v>
      </c>
      <c r="Z3512" s="3" t="s">
        <v>59</v>
      </c>
      <c r="AA3512" s="3">
        <v>12</v>
      </c>
      <c r="AB3512" s="3">
        <v>8</v>
      </c>
      <c r="AC3512" s="3">
        <v>3198000</v>
      </c>
      <c r="AD3512" s="3">
        <v>1650000</v>
      </c>
      <c r="AE3512" s="15"/>
      <c r="AF3512" s="3">
        <v>17</v>
      </c>
      <c r="AG3512" s="3">
        <v>810</v>
      </c>
    </row>
    <row r="3513" spans="1:33" ht="15.75" customHeight="1" x14ac:dyDescent="0.15">
      <c r="A3513" s="3">
        <v>3037</v>
      </c>
      <c r="B3513" s="3">
        <v>3511</v>
      </c>
      <c r="C3513" s="3">
        <v>34</v>
      </c>
      <c r="D3513" s="3" t="s">
        <v>15915</v>
      </c>
      <c r="E3513" s="3" t="s">
        <v>25368</v>
      </c>
      <c r="F3513" s="3" t="s">
        <v>1193</v>
      </c>
      <c r="G3513" s="3" t="s">
        <v>564</v>
      </c>
      <c r="H3513" s="3" t="s">
        <v>12954</v>
      </c>
      <c r="I3513" s="3" t="s">
        <v>2049</v>
      </c>
      <c r="J3513" s="3">
        <v>93.790300000000002</v>
      </c>
      <c r="K3513" s="3">
        <v>37039801</v>
      </c>
      <c r="L3513" s="3" t="s">
        <v>538</v>
      </c>
      <c r="M3513" s="3">
        <v>4</v>
      </c>
      <c r="N3513" s="3" t="s">
        <v>15915</v>
      </c>
      <c r="O3513" s="3" t="s">
        <v>25368</v>
      </c>
      <c r="P3513" s="3" t="s">
        <v>1063</v>
      </c>
      <c r="Q3513" s="3" t="s">
        <v>21536</v>
      </c>
      <c r="R3513" s="5" t="s">
        <v>25369</v>
      </c>
      <c r="S3513" s="3" t="s">
        <v>12954</v>
      </c>
      <c r="T3513" s="3" t="s">
        <v>564</v>
      </c>
      <c r="V3513" s="3">
        <v>94</v>
      </c>
      <c r="W3513" s="3">
        <v>44</v>
      </c>
      <c r="X3513" s="3">
        <v>104</v>
      </c>
      <c r="Y3513" s="3">
        <v>3511</v>
      </c>
      <c r="Z3513" s="3" t="s">
        <v>538</v>
      </c>
      <c r="AA3513" s="3">
        <v>34</v>
      </c>
      <c r="AB3513" s="3">
        <v>23</v>
      </c>
      <c r="AC3513" s="3">
        <v>37039801</v>
      </c>
      <c r="AD3513" s="3">
        <v>19113342</v>
      </c>
      <c r="AE3513" s="3" t="s">
        <v>2049</v>
      </c>
      <c r="AF3513" s="3">
        <v>3</v>
      </c>
      <c r="AG3513" s="3">
        <v>35</v>
      </c>
    </row>
    <row r="3514" spans="1:33" ht="15.75" customHeight="1" x14ac:dyDescent="0.15">
      <c r="A3514" s="3">
        <v>1927</v>
      </c>
      <c r="B3514" s="3">
        <v>3512</v>
      </c>
      <c r="C3514" s="3">
        <v>22</v>
      </c>
      <c r="D3514" s="3" t="s">
        <v>15918</v>
      </c>
      <c r="E3514" s="3" t="s">
        <v>25370</v>
      </c>
      <c r="F3514" s="3" t="s">
        <v>4061</v>
      </c>
      <c r="G3514" s="3" t="s">
        <v>446</v>
      </c>
      <c r="H3514" s="3" t="s">
        <v>2435</v>
      </c>
      <c r="I3514" s="3" t="s">
        <v>2435</v>
      </c>
      <c r="J3514" s="3">
        <v>93.791799999999995</v>
      </c>
      <c r="K3514" s="3">
        <v>16465794</v>
      </c>
      <c r="L3514" s="3" t="s">
        <v>101</v>
      </c>
      <c r="M3514" s="3">
        <v>5</v>
      </c>
      <c r="N3514" s="3" t="s">
        <v>15918</v>
      </c>
      <c r="O3514" s="3" t="s">
        <v>25370</v>
      </c>
      <c r="P3514" s="3" t="s">
        <v>787</v>
      </c>
      <c r="Q3514" s="3" t="s">
        <v>21539</v>
      </c>
      <c r="R3514" s="5" t="s">
        <v>25371</v>
      </c>
      <c r="S3514" s="3" t="s">
        <v>2435</v>
      </c>
      <c r="T3514" s="3" t="s">
        <v>446</v>
      </c>
      <c r="V3514" s="3">
        <v>127</v>
      </c>
      <c r="W3514" s="3">
        <v>127</v>
      </c>
      <c r="X3514" s="3">
        <v>127</v>
      </c>
      <c r="Y3514" s="3">
        <v>3512</v>
      </c>
      <c r="Z3514" s="3" t="s">
        <v>101</v>
      </c>
      <c r="AA3514" s="3">
        <v>22</v>
      </c>
      <c r="AB3514" s="3">
        <v>9</v>
      </c>
      <c r="AC3514" s="3">
        <v>16465794</v>
      </c>
      <c r="AD3514" s="3">
        <v>8496642</v>
      </c>
      <c r="AE3514" s="3" t="s">
        <v>2435</v>
      </c>
      <c r="AF3514" s="3">
        <v>10</v>
      </c>
      <c r="AG3514" s="3">
        <v>29</v>
      </c>
    </row>
    <row r="3515" spans="1:33" ht="15.75" customHeight="1" x14ac:dyDescent="0.15">
      <c r="A3515" s="3">
        <v>25067</v>
      </c>
      <c r="B3515" s="3">
        <v>3513</v>
      </c>
      <c r="C3515" s="3">
        <v>109</v>
      </c>
      <c r="D3515" s="3" t="s">
        <v>15921</v>
      </c>
      <c r="E3515" s="3" t="s">
        <v>25372</v>
      </c>
      <c r="F3515" s="3" t="s">
        <v>1620</v>
      </c>
      <c r="G3515" s="3" t="s">
        <v>412</v>
      </c>
      <c r="H3515" s="3" t="s">
        <v>7652</v>
      </c>
      <c r="I3515" s="3" t="s">
        <v>742</v>
      </c>
      <c r="J3515" s="3">
        <v>93.770300000000006</v>
      </c>
      <c r="K3515" s="3">
        <v>10429005</v>
      </c>
      <c r="L3515" s="3" t="s">
        <v>162</v>
      </c>
      <c r="M3515" s="3">
        <v>0</v>
      </c>
      <c r="N3515" s="3" t="s">
        <v>15921</v>
      </c>
      <c r="O3515" s="3" t="s">
        <v>25372</v>
      </c>
      <c r="P3515" s="8">
        <v>36526</v>
      </c>
      <c r="Q3515" s="3" t="s">
        <v>21541</v>
      </c>
      <c r="R3515" s="5" t="s">
        <v>25373</v>
      </c>
      <c r="S3515" s="3" t="s">
        <v>7652</v>
      </c>
      <c r="T3515" s="3" t="s">
        <v>412</v>
      </c>
      <c r="V3515" s="3">
        <v>127</v>
      </c>
      <c r="W3515" s="3">
        <v>127</v>
      </c>
      <c r="X3515" s="3">
        <v>127</v>
      </c>
      <c r="Y3515" s="3">
        <v>3513</v>
      </c>
      <c r="Z3515" s="3" t="s">
        <v>162</v>
      </c>
      <c r="AA3515" s="3">
        <v>109</v>
      </c>
      <c r="AB3515" s="3">
        <v>50</v>
      </c>
      <c r="AC3515" s="3">
        <v>10429005</v>
      </c>
      <c r="AD3515" s="3">
        <v>5382148</v>
      </c>
      <c r="AE3515" s="3" t="s">
        <v>742</v>
      </c>
      <c r="AF3515" s="3">
        <v>8</v>
      </c>
      <c r="AG3515" s="3">
        <v>17</v>
      </c>
    </row>
    <row r="3516" spans="1:33" ht="15.75" customHeight="1" x14ac:dyDescent="0.15">
      <c r="A3516" s="3">
        <v>18041</v>
      </c>
      <c r="B3516" s="3">
        <v>3514</v>
      </c>
      <c r="C3516" s="3">
        <v>40</v>
      </c>
      <c r="D3516" s="3" t="s">
        <v>12676</v>
      </c>
      <c r="E3516" s="3" t="s">
        <v>25374</v>
      </c>
      <c r="F3516" s="3" t="s">
        <v>36</v>
      </c>
      <c r="G3516" s="3" t="s">
        <v>37</v>
      </c>
      <c r="H3516" s="3" t="s">
        <v>318</v>
      </c>
      <c r="I3516" s="3" t="s">
        <v>39</v>
      </c>
      <c r="J3516" s="3">
        <v>93.760599999999997</v>
      </c>
      <c r="K3516" s="3">
        <v>25123000</v>
      </c>
      <c r="L3516" s="3" t="s">
        <v>40</v>
      </c>
      <c r="M3516" s="3">
        <v>4</v>
      </c>
      <c r="N3516" s="3" t="s">
        <v>12676</v>
      </c>
      <c r="O3516" s="3" t="s">
        <v>25374</v>
      </c>
      <c r="P3516" s="3" t="s">
        <v>1107</v>
      </c>
      <c r="Q3516" s="3" t="s">
        <v>12678</v>
      </c>
      <c r="R3516" s="5" t="s">
        <v>25375</v>
      </c>
      <c r="S3516" s="3" t="s">
        <v>318</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15">
      <c r="A3517" s="3">
        <v>22321</v>
      </c>
      <c r="B3517" s="3">
        <v>3515</v>
      </c>
      <c r="C3517" s="3">
        <v>114</v>
      </c>
      <c r="D3517" s="3" t="s">
        <v>15925</v>
      </c>
      <c r="E3517" s="3" t="s">
        <v>25376</v>
      </c>
      <c r="F3517" s="3" t="s">
        <v>6728</v>
      </c>
      <c r="G3517" s="3" t="s">
        <v>803</v>
      </c>
      <c r="H3517" s="3" t="s">
        <v>7662</v>
      </c>
      <c r="I3517" s="3" t="s">
        <v>8005</v>
      </c>
      <c r="J3517" s="3">
        <v>93.733699999999999</v>
      </c>
      <c r="K3517" s="3">
        <v>22290996</v>
      </c>
      <c r="L3517" s="3" t="s">
        <v>215</v>
      </c>
      <c r="M3517" s="3">
        <v>2</v>
      </c>
      <c r="N3517" s="3" t="s">
        <v>15925</v>
      </c>
      <c r="O3517" s="3" t="s">
        <v>25376</v>
      </c>
      <c r="P3517" s="3" t="s">
        <v>541</v>
      </c>
      <c r="Q3517" s="3" t="s">
        <v>21544</v>
      </c>
      <c r="R3517" s="5" t="s">
        <v>25377</v>
      </c>
      <c r="S3517" s="3" t="s">
        <v>7662</v>
      </c>
      <c r="T3517" s="3" t="s">
        <v>803</v>
      </c>
      <c r="V3517" s="3">
        <v>18</v>
      </c>
      <c r="W3517" s="3">
        <v>0</v>
      </c>
      <c r="X3517" s="3">
        <v>127</v>
      </c>
      <c r="Y3517" s="3">
        <v>3515</v>
      </c>
      <c r="Z3517" s="3" t="s">
        <v>215</v>
      </c>
      <c r="AA3517" s="3">
        <v>114</v>
      </c>
      <c r="AB3517" s="3">
        <v>71</v>
      </c>
      <c r="AC3517" s="3">
        <v>22290996</v>
      </c>
      <c r="AD3517" s="3">
        <v>11506001</v>
      </c>
      <c r="AE3517" s="15"/>
      <c r="AF3517" s="3">
        <v>7</v>
      </c>
      <c r="AG3517" s="3">
        <v>97</v>
      </c>
    </row>
    <row r="3518" spans="1:33" ht="15.75" customHeight="1" x14ac:dyDescent="0.15">
      <c r="A3518" s="3">
        <v>17645</v>
      </c>
      <c r="B3518" s="3">
        <v>3516</v>
      </c>
      <c r="C3518" s="3">
        <v>35</v>
      </c>
      <c r="D3518" s="3" t="s">
        <v>15928</v>
      </c>
      <c r="E3518" s="3" t="s">
        <v>25378</v>
      </c>
      <c r="F3518" s="3" t="s">
        <v>249</v>
      </c>
      <c r="G3518" s="3" t="s">
        <v>125</v>
      </c>
      <c r="H3518" s="3" t="s">
        <v>13063</v>
      </c>
      <c r="I3518" s="3" t="s">
        <v>16580</v>
      </c>
      <c r="J3518" s="3">
        <v>93.666399999999996</v>
      </c>
      <c r="K3518" s="3">
        <v>70547979</v>
      </c>
      <c r="L3518" s="3" t="s">
        <v>538</v>
      </c>
      <c r="M3518" s="3">
        <v>4</v>
      </c>
      <c r="N3518" s="3" t="s">
        <v>15928</v>
      </c>
      <c r="O3518" s="3" t="s">
        <v>25378</v>
      </c>
      <c r="P3518" s="3" t="s">
        <v>1000</v>
      </c>
      <c r="Q3518" s="3" t="s">
        <v>21547</v>
      </c>
      <c r="R3518" s="5" t="s">
        <v>25379</v>
      </c>
      <c r="S3518" s="3" t="s">
        <v>13063</v>
      </c>
      <c r="T3518" s="3" t="s">
        <v>125</v>
      </c>
      <c r="V3518" s="3">
        <v>41</v>
      </c>
      <c r="W3518" s="3">
        <v>0</v>
      </c>
      <c r="X3518" s="3">
        <v>105</v>
      </c>
      <c r="Y3518" s="3">
        <v>3516</v>
      </c>
      <c r="Z3518" s="3" t="s">
        <v>538</v>
      </c>
      <c r="AA3518" s="3">
        <v>35</v>
      </c>
      <c r="AB3518" s="3">
        <v>40</v>
      </c>
      <c r="AC3518" s="3">
        <v>70547979</v>
      </c>
      <c r="AD3518" s="3">
        <v>36427580</v>
      </c>
      <c r="AE3518" s="15"/>
      <c r="AF3518" s="3">
        <v>3</v>
      </c>
      <c r="AG3518" s="3">
        <v>958</v>
      </c>
    </row>
    <row r="3519" spans="1:33" ht="15.75" customHeight="1" x14ac:dyDescent="0.15">
      <c r="A3519" s="3">
        <v>1186</v>
      </c>
      <c r="B3519" s="3">
        <v>3517</v>
      </c>
      <c r="C3519" s="3">
        <v>96</v>
      </c>
      <c r="D3519" s="3" t="s">
        <v>4394</v>
      </c>
      <c r="E3519" s="3" t="s">
        <v>25380</v>
      </c>
      <c r="F3519" s="3" t="s">
        <v>36</v>
      </c>
      <c r="G3519" s="3" t="s">
        <v>37</v>
      </c>
      <c r="H3519" s="3" t="s">
        <v>89</v>
      </c>
      <c r="I3519" s="3" t="s">
        <v>89</v>
      </c>
      <c r="J3519" s="3">
        <v>93.5471</v>
      </c>
      <c r="K3519" s="3">
        <v>11341307</v>
      </c>
      <c r="L3519" s="3" t="s">
        <v>71</v>
      </c>
      <c r="M3519" s="3">
        <v>6</v>
      </c>
      <c r="N3519" s="3" t="s">
        <v>4394</v>
      </c>
      <c r="O3519" s="3" t="s">
        <v>25380</v>
      </c>
      <c r="P3519" s="3" t="s">
        <v>381</v>
      </c>
      <c r="Q3519" s="3" t="s">
        <v>4423</v>
      </c>
      <c r="R3519" s="5" t="s">
        <v>25381</v>
      </c>
      <c r="S3519" s="3" t="s">
        <v>89</v>
      </c>
      <c r="T3519" s="3" t="s">
        <v>37</v>
      </c>
      <c r="V3519" s="3">
        <v>127</v>
      </c>
      <c r="W3519" s="3">
        <v>127</v>
      </c>
      <c r="X3519" s="3">
        <v>127</v>
      </c>
      <c r="Y3519" s="3">
        <v>3517</v>
      </c>
      <c r="Z3519" s="3" t="s">
        <v>71</v>
      </c>
      <c r="AA3519" s="3">
        <v>96</v>
      </c>
      <c r="AB3519" s="3">
        <v>51</v>
      </c>
      <c r="AC3519" s="3">
        <v>11341307</v>
      </c>
      <c r="AD3519" s="3">
        <v>5859714</v>
      </c>
      <c r="AE3519" s="3" t="s">
        <v>89</v>
      </c>
      <c r="AF3519" s="3">
        <v>5</v>
      </c>
      <c r="AG3519" s="3">
        <v>4</v>
      </c>
    </row>
    <row r="3520" spans="1:33" ht="15.75" customHeight="1" x14ac:dyDescent="0.15">
      <c r="A3520" s="3">
        <v>19455</v>
      </c>
      <c r="B3520" s="3">
        <v>3518</v>
      </c>
      <c r="C3520" s="3">
        <v>20</v>
      </c>
      <c r="D3520" s="3" t="s">
        <v>15931</v>
      </c>
      <c r="E3520" s="3" t="s">
        <v>25382</v>
      </c>
      <c r="F3520" s="3" t="s">
        <v>6874</v>
      </c>
      <c r="G3520" s="3" t="s">
        <v>621</v>
      </c>
      <c r="H3520" s="3" t="s">
        <v>6406</v>
      </c>
      <c r="I3520" s="3" t="s">
        <v>6725</v>
      </c>
      <c r="J3520" s="3">
        <v>93.502899999999997</v>
      </c>
      <c r="K3520" s="3">
        <v>8260233</v>
      </c>
      <c r="L3520" s="3" t="s">
        <v>335</v>
      </c>
      <c r="M3520" s="3">
        <v>3</v>
      </c>
      <c r="N3520" s="3" t="s">
        <v>15931</v>
      </c>
      <c r="O3520" s="3" t="s">
        <v>25382</v>
      </c>
      <c r="P3520" s="3" t="s">
        <v>179</v>
      </c>
      <c r="Q3520" s="3" t="s">
        <v>21550</v>
      </c>
      <c r="R3520" s="5" t="s">
        <v>25383</v>
      </c>
      <c r="S3520" s="3" t="s">
        <v>6406</v>
      </c>
      <c r="T3520" s="3" t="s">
        <v>621</v>
      </c>
      <c r="V3520" s="3">
        <v>56</v>
      </c>
      <c r="W3520" s="3">
        <v>0</v>
      </c>
      <c r="X3520" s="3">
        <v>127</v>
      </c>
      <c r="Y3520" s="3">
        <v>3518</v>
      </c>
      <c r="Z3520" s="3" t="s">
        <v>335</v>
      </c>
      <c r="AA3520" s="3">
        <v>20</v>
      </c>
      <c r="AB3520" s="3">
        <v>13</v>
      </c>
      <c r="AC3520" s="3">
        <v>8260233</v>
      </c>
      <c r="AD3520" s="3">
        <v>4268791</v>
      </c>
      <c r="AE3520" s="15"/>
      <c r="AF3520" s="3">
        <v>21</v>
      </c>
      <c r="AG3520" s="3">
        <v>99</v>
      </c>
    </row>
    <row r="3521" spans="1:33" ht="15.75" customHeight="1" x14ac:dyDescent="0.15">
      <c r="A3521" s="3">
        <v>23732</v>
      </c>
      <c r="B3521" s="3">
        <v>3519</v>
      </c>
      <c r="C3521" s="3">
        <v>121</v>
      </c>
      <c r="D3521" s="3" t="s">
        <v>5930</v>
      </c>
      <c r="E3521" s="3" t="s">
        <v>25384</v>
      </c>
      <c r="F3521" s="3" t="s">
        <v>143</v>
      </c>
      <c r="G3521" s="3" t="s">
        <v>77</v>
      </c>
      <c r="H3521" s="3" t="s">
        <v>5934</v>
      </c>
      <c r="I3521" s="3" t="s">
        <v>79</v>
      </c>
      <c r="J3521" s="3">
        <v>93.485100000000003</v>
      </c>
      <c r="K3521" s="3">
        <v>10891277</v>
      </c>
      <c r="L3521" s="3" t="s">
        <v>71</v>
      </c>
      <c r="M3521" s="3">
        <v>1</v>
      </c>
      <c r="N3521" s="3" t="s">
        <v>5930</v>
      </c>
      <c r="O3521" s="3" t="s">
        <v>25384</v>
      </c>
      <c r="P3521" s="3" t="s">
        <v>91</v>
      </c>
      <c r="Q3521" s="3" t="s">
        <v>5931</v>
      </c>
      <c r="R3521" s="5" t="s">
        <v>25385</v>
      </c>
      <c r="S3521" s="3" t="s">
        <v>5934</v>
      </c>
      <c r="T3521" s="3" t="s">
        <v>77</v>
      </c>
      <c r="V3521" s="3">
        <v>125</v>
      </c>
      <c r="W3521" s="3">
        <v>117</v>
      </c>
      <c r="X3521" s="3">
        <v>127</v>
      </c>
      <c r="Y3521" s="3">
        <v>3519</v>
      </c>
      <c r="Z3521" s="3" t="s">
        <v>71</v>
      </c>
      <c r="AA3521" s="3">
        <v>121</v>
      </c>
      <c r="AB3521" s="3">
        <v>150</v>
      </c>
      <c r="AC3521" s="3">
        <v>10891277</v>
      </c>
      <c r="AD3521" s="3">
        <v>5629000</v>
      </c>
      <c r="AE3521" s="3" t="s">
        <v>79</v>
      </c>
      <c r="AF3521" s="3">
        <v>5</v>
      </c>
      <c r="AG3521" s="3">
        <v>6</v>
      </c>
    </row>
    <row r="3522" spans="1:33" ht="15.75" customHeight="1" x14ac:dyDescent="0.15">
      <c r="A3522" s="3">
        <v>20420</v>
      </c>
      <c r="B3522" s="3">
        <v>3520</v>
      </c>
      <c r="C3522" s="3">
        <v>237</v>
      </c>
      <c r="D3522" s="3" t="s">
        <v>15937</v>
      </c>
      <c r="E3522" s="3" t="s">
        <v>25386</v>
      </c>
      <c r="F3522" s="3" t="s">
        <v>1620</v>
      </c>
      <c r="G3522" s="3" t="s">
        <v>412</v>
      </c>
      <c r="H3522" s="3" t="s">
        <v>11591</v>
      </c>
      <c r="I3522" s="3" t="s">
        <v>742</v>
      </c>
      <c r="J3522" s="3">
        <v>93.480199999999996</v>
      </c>
      <c r="K3522" s="3">
        <v>87075653</v>
      </c>
      <c r="L3522" s="3" t="s">
        <v>335</v>
      </c>
      <c r="M3522" s="3">
        <v>3</v>
      </c>
      <c r="N3522" s="3" t="s">
        <v>15937</v>
      </c>
      <c r="O3522" s="3" t="s">
        <v>25386</v>
      </c>
      <c r="P3522" s="3" t="s">
        <v>1063</v>
      </c>
      <c r="Q3522" s="3" t="s">
        <v>21554</v>
      </c>
      <c r="R3522" s="5" t="s">
        <v>25387</v>
      </c>
      <c r="S3522" s="3" t="s">
        <v>11591</v>
      </c>
      <c r="T3522" s="3" t="s">
        <v>412</v>
      </c>
      <c r="V3522" s="3">
        <v>127</v>
      </c>
      <c r="W3522" s="3">
        <v>127</v>
      </c>
      <c r="X3522" s="3">
        <v>127</v>
      </c>
      <c r="Y3522" s="3">
        <v>3520</v>
      </c>
      <c r="Z3522" s="3" t="s">
        <v>335</v>
      </c>
      <c r="AA3522" s="3">
        <v>237</v>
      </c>
      <c r="AB3522" s="3">
        <v>125</v>
      </c>
      <c r="AC3522" s="3">
        <v>87075653</v>
      </c>
      <c r="AD3522" s="3">
        <v>45004951</v>
      </c>
      <c r="AE3522" s="3" t="s">
        <v>742</v>
      </c>
      <c r="AF3522" s="3">
        <v>21</v>
      </c>
      <c r="AG3522" s="3">
        <v>17</v>
      </c>
    </row>
    <row r="3523" spans="1:33" ht="15.75" customHeight="1" x14ac:dyDescent="0.15">
      <c r="A3523" s="3">
        <v>26156</v>
      </c>
      <c r="B3523" s="3">
        <v>3521</v>
      </c>
      <c r="C3523" s="3">
        <v>450</v>
      </c>
      <c r="D3523" s="3" t="s">
        <v>6240</v>
      </c>
      <c r="E3523" s="3" t="s">
        <v>25388</v>
      </c>
      <c r="F3523" s="3" t="s">
        <v>143</v>
      </c>
      <c r="G3523" s="3" t="s">
        <v>77</v>
      </c>
      <c r="H3523" s="3" t="s">
        <v>2229</v>
      </c>
      <c r="I3523" s="3" t="s">
        <v>79</v>
      </c>
      <c r="J3523" s="3">
        <v>93.372699999999995</v>
      </c>
      <c r="K3523" s="3">
        <v>275975262</v>
      </c>
      <c r="L3523" s="3" t="s">
        <v>50</v>
      </c>
      <c r="M3523" s="3">
        <v>0</v>
      </c>
      <c r="N3523" s="3" t="s">
        <v>6240</v>
      </c>
      <c r="O3523" s="3" t="s">
        <v>25388</v>
      </c>
      <c r="P3523" s="8">
        <v>29587</v>
      </c>
      <c r="Q3523" s="3" t="s">
        <v>6247</v>
      </c>
      <c r="R3523" s="5" t="s">
        <v>25389</v>
      </c>
      <c r="S3523" s="3" t="s">
        <v>2229</v>
      </c>
      <c r="T3523" s="3" t="s">
        <v>77</v>
      </c>
      <c r="V3523" s="3">
        <v>126</v>
      </c>
      <c r="W3523" s="3">
        <v>118</v>
      </c>
      <c r="X3523" s="3">
        <v>103</v>
      </c>
      <c r="Y3523" s="3">
        <v>3521</v>
      </c>
      <c r="Z3523" s="3" t="s">
        <v>50</v>
      </c>
      <c r="AA3523" s="3">
        <v>450</v>
      </c>
      <c r="AB3523" s="3">
        <v>225</v>
      </c>
      <c r="AC3523" s="3">
        <v>275975262</v>
      </c>
      <c r="AD3523" s="3">
        <v>142716757</v>
      </c>
      <c r="AE3523" s="3" t="s">
        <v>79</v>
      </c>
      <c r="AF3523" s="3">
        <v>11</v>
      </c>
      <c r="AG3523" s="3">
        <v>6</v>
      </c>
    </row>
    <row r="3524" spans="1:33" ht="15.75" customHeight="1" x14ac:dyDescent="0.15">
      <c r="A3524" s="3">
        <v>18986</v>
      </c>
      <c r="B3524" s="3">
        <v>3522</v>
      </c>
      <c r="C3524" s="3">
        <v>51</v>
      </c>
      <c r="D3524" s="3" t="s">
        <v>15941</v>
      </c>
      <c r="E3524" s="3" t="s">
        <v>25390</v>
      </c>
      <c r="F3524" s="3" t="s">
        <v>4061</v>
      </c>
      <c r="G3524" s="3" t="s">
        <v>446</v>
      </c>
      <c r="H3524" s="3" t="s">
        <v>10004</v>
      </c>
      <c r="I3524" s="3" t="s">
        <v>10795</v>
      </c>
      <c r="J3524" s="3">
        <v>93.353800000000007</v>
      </c>
      <c r="K3524" s="3">
        <v>7412606</v>
      </c>
      <c r="L3524" s="3" t="s">
        <v>162</v>
      </c>
      <c r="M3524" s="3">
        <v>4</v>
      </c>
      <c r="N3524" s="3" t="s">
        <v>15941</v>
      </c>
      <c r="O3524" s="3" t="s">
        <v>25390</v>
      </c>
      <c r="P3524" s="3" t="s">
        <v>541</v>
      </c>
      <c r="Q3524" s="3" t="s">
        <v>21557</v>
      </c>
      <c r="R3524" s="5" t="s">
        <v>25391</v>
      </c>
      <c r="S3524" s="3" t="s">
        <v>10004</v>
      </c>
      <c r="T3524" s="3" t="s">
        <v>446</v>
      </c>
      <c r="V3524" s="3">
        <v>127</v>
      </c>
      <c r="W3524" s="3">
        <v>0</v>
      </c>
      <c r="X3524" s="3">
        <v>127</v>
      </c>
      <c r="Y3524" s="3">
        <v>3522</v>
      </c>
      <c r="Z3524" s="3" t="s">
        <v>162</v>
      </c>
      <c r="AA3524" s="3">
        <v>51</v>
      </c>
      <c r="AB3524" s="3">
        <v>24</v>
      </c>
      <c r="AC3524" s="3">
        <v>7412606</v>
      </c>
      <c r="AD3524" s="3">
        <v>3833700</v>
      </c>
      <c r="AE3524" s="15"/>
      <c r="AF3524" s="3">
        <v>8</v>
      </c>
      <c r="AG3524" s="3">
        <v>981</v>
      </c>
    </row>
    <row r="3525" spans="1:33" ht="15.75" customHeight="1" x14ac:dyDescent="0.15">
      <c r="A3525" s="3">
        <v>20818</v>
      </c>
      <c r="B3525" s="3">
        <v>3523</v>
      </c>
      <c r="C3525" s="3">
        <v>77</v>
      </c>
      <c r="D3525" s="3" t="s">
        <v>15944</v>
      </c>
      <c r="E3525" s="3" t="s">
        <v>25392</v>
      </c>
      <c r="F3525" s="3" t="s">
        <v>947</v>
      </c>
      <c r="G3525" s="3" t="s">
        <v>389</v>
      </c>
      <c r="H3525" s="3" t="s">
        <v>15187</v>
      </c>
      <c r="I3525" s="3" t="s">
        <v>1421</v>
      </c>
      <c r="J3525" s="3">
        <v>93.344499999999996</v>
      </c>
      <c r="K3525" s="3">
        <v>36807000</v>
      </c>
      <c r="L3525" s="3" t="s">
        <v>162</v>
      </c>
      <c r="M3525" s="3">
        <v>3</v>
      </c>
      <c r="N3525" s="3" t="s">
        <v>15944</v>
      </c>
      <c r="O3525" s="3" t="s">
        <v>25392</v>
      </c>
      <c r="P3525" s="3" t="s">
        <v>787</v>
      </c>
      <c r="Q3525" s="3" t="s">
        <v>21558</v>
      </c>
      <c r="R3525" s="5" t="s">
        <v>25393</v>
      </c>
      <c r="S3525" s="3" t="s">
        <v>15187</v>
      </c>
      <c r="T3525" s="3" t="s">
        <v>389</v>
      </c>
      <c r="V3525" s="3">
        <v>49</v>
      </c>
      <c r="W3525" s="3">
        <v>0</v>
      </c>
      <c r="X3525" s="3">
        <v>127</v>
      </c>
      <c r="Y3525" s="3">
        <v>3523</v>
      </c>
      <c r="Z3525" s="3" t="s">
        <v>162</v>
      </c>
      <c r="AA3525" s="3">
        <v>77</v>
      </c>
      <c r="AB3525" s="3">
        <v>48</v>
      </c>
      <c r="AC3525" s="3">
        <v>36807000</v>
      </c>
      <c r="AD3525" s="3">
        <v>19037000</v>
      </c>
      <c r="AE3525" s="15"/>
      <c r="AF3525" s="3">
        <v>8</v>
      </c>
      <c r="AG3525" s="3">
        <v>74</v>
      </c>
    </row>
    <row r="3526" spans="1:33" ht="15.75" customHeight="1" x14ac:dyDescent="0.15">
      <c r="A3526" s="3">
        <v>875</v>
      </c>
      <c r="B3526" s="3">
        <v>3524</v>
      </c>
      <c r="C3526" s="3">
        <v>79</v>
      </c>
      <c r="D3526" s="3" t="s">
        <v>15948</v>
      </c>
      <c r="E3526" s="3" t="s">
        <v>25394</v>
      </c>
      <c r="F3526" s="3" t="s">
        <v>931</v>
      </c>
      <c r="G3526" s="3" t="s">
        <v>378</v>
      </c>
      <c r="H3526" s="3" t="s">
        <v>13807</v>
      </c>
      <c r="I3526" s="3" t="s">
        <v>18627</v>
      </c>
      <c r="J3526" s="3">
        <v>93.309100000000001</v>
      </c>
      <c r="K3526" s="3">
        <v>15456586</v>
      </c>
      <c r="L3526" s="3" t="s">
        <v>59</v>
      </c>
      <c r="M3526" s="3">
        <v>7</v>
      </c>
      <c r="N3526" s="3" t="s">
        <v>15948</v>
      </c>
      <c r="O3526" s="3" t="s">
        <v>25394</v>
      </c>
      <c r="P3526" s="3" t="s">
        <v>381</v>
      </c>
      <c r="Q3526" s="3" t="s">
        <v>21560</v>
      </c>
      <c r="R3526" s="5" t="s">
        <v>25395</v>
      </c>
      <c r="S3526" s="3" t="s">
        <v>13807</v>
      </c>
      <c r="T3526" s="3" t="s">
        <v>378</v>
      </c>
      <c r="V3526" s="3">
        <v>49</v>
      </c>
      <c r="W3526" s="3">
        <v>0</v>
      </c>
      <c r="X3526" s="3">
        <v>127</v>
      </c>
      <c r="Y3526" s="3">
        <v>3524</v>
      </c>
      <c r="Z3526" s="3" t="s">
        <v>59</v>
      </c>
      <c r="AA3526" s="3">
        <v>79</v>
      </c>
      <c r="AB3526" s="3">
        <v>29</v>
      </c>
      <c r="AC3526" s="3">
        <v>15456586</v>
      </c>
      <c r="AD3526" s="3">
        <v>7995789</v>
      </c>
      <c r="AE3526" s="15"/>
      <c r="AF3526" s="3">
        <v>17</v>
      </c>
      <c r="AG3526" s="3">
        <v>142</v>
      </c>
    </row>
    <row r="3527" spans="1:33" ht="15.75" customHeight="1" x14ac:dyDescent="0.15">
      <c r="A3527" s="3">
        <v>2871</v>
      </c>
      <c r="B3527" s="3">
        <v>3525</v>
      </c>
      <c r="C3527" s="3">
        <v>36</v>
      </c>
      <c r="D3527" s="3" t="s">
        <v>15950</v>
      </c>
      <c r="E3527" s="3" t="s">
        <v>25396</v>
      </c>
      <c r="F3527" s="3" t="s">
        <v>249</v>
      </c>
      <c r="G3527" s="3" t="s">
        <v>125</v>
      </c>
      <c r="H3527" s="3" t="s">
        <v>4136</v>
      </c>
      <c r="I3527" s="3" t="s">
        <v>127</v>
      </c>
      <c r="J3527" s="3">
        <v>93.247299999999996</v>
      </c>
      <c r="K3527" s="3">
        <v>66268360</v>
      </c>
      <c r="L3527" s="3" t="s">
        <v>40</v>
      </c>
      <c r="M3527" s="3">
        <v>4</v>
      </c>
      <c r="N3527" s="3" t="s">
        <v>15950</v>
      </c>
      <c r="O3527" s="3" t="s">
        <v>25396</v>
      </c>
      <c r="P3527" s="3" t="s">
        <v>21564</v>
      </c>
      <c r="Q3527" s="3" t="s">
        <v>21563</v>
      </c>
      <c r="R3527" s="5" t="s">
        <v>25397</v>
      </c>
      <c r="S3527" s="3" t="s">
        <v>4136</v>
      </c>
      <c r="T3527" s="3" t="s">
        <v>125</v>
      </c>
      <c r="V3527" s="3">
        <v>42</v>
      </c>
      <c r="W3527" s="3">
        <v>40</v>
      </c>
      <c r="X3527" s="3">
        <v>127</v>
      </c>
      <c r="Y3527" s="3">
        <v>3525</v>
      </c>
      <c r="Z3527" s="3" t="s">
        <v>40</v>
      </c>
      <c r="AA3527" s="3">
        <v>36</v>
      </c>
      <c r="AB3527" s="3">
        <v>17</v>
      </c>
      <c r="AC3527" s="3">
        <v>66268360</v>
      </c>
      <c r="AD3527" s="3">
        <v>34292002</v>
      </c>
      <c r="AE3527" s="3" t="s">
        <v>127</v>
      </c>
      <c r="AF3527" s="3">
        <v>4</v>
      </c>
      <c r="AG3527" s="3">
        <v>10</v>
      </c>
    </row>
    <row r="3528" spans="1:33" ht="15.75" customHeight="1" x14ac:dyDescent="0.15">
      <c r="A3528" s="3">
        <v>21943</v>
      </c>
      <c r="B3528" s="3">
        <v>3526</v>
      </c>
      <c r="C3528" s="3">
        <v>43</v>
      </c>
      <c r="D3528" s="3" t="s">
        <v>15954</v>
      </c>
      <c r="E3528" s="3" t="s">
        <v>25398</v>
      </c>
      <c r="F3528" s="3" t="s">
        <v>210</v>
      </c>
      <c r="G3528" s="3" t="s">
        <v>114</v>
      </c>
      <c r="H3528" s="3" t="s">
        <v>116</v>
      </c>
      <c r="I3528" s="3" t="s">
        <v>116</v>
      </c>
      <c r="J3528" s="3">
        <v>93.243200000000002</v>
      </c>
      <c r="K3528" s="3">
        <v>2860000</v>
      </c>
      <c r="L3528" s="3" t="s">
        <v>221</v>
      </c>
      <c r="M3528" s="3">
        <v>2</v>
      </c>
      <c r="N3528" s="3" t="s">
        <v>15954</v>
      </c>
      <c r="O3528" s="3" t="s">
        <v>25398</v>
      </c>
      <c r="P3528" s="3" t="s">
        <v>179</v>
      </c>
      <c r="Q3528" s="3" t="s">
        <v>21566</v>
      </c>
      <c r="R3528" s="5" t="s">
        <v>25399</v>
      </c>
      <c r="S3528" s="3" t="s">
        <v>116</v>
      </c>
      <c r="T3528" s="3" t="s">
        <v>114</v>
      </c>
      <c r="V3528" s="3">
        <v>75</v>
      </c>
      <c r="W3528" s="3">
        <v>66</v>
      </c>
      <c r="X3528" s="3">
        <v>127</v>
      </c>
      <c r="Y3528" s="3">
        <v>3526</v>
      </c>
      <c r="Z3528" s="3" t="s">
        <v>221</v>
      </c>
      <c r="AA3528" s="3">
        <v>43</v>
      </c>
      <c r="AB3528" s="3">
        <v>28</v>
      </c>
      <c r="AC3528" s="3">
        <v>2860000</v>
      </c>
      <c r="AD3528" s="3">
        <v>1480000</v>
      </c>
      <c r="AE3528" s="3" t="s">
        <v>116</v>
      </c>
      <c r="AF3528" s="3">
        <v>2</v>
      </c>
      <c r="AG3528" s="3">
        <v>46</v>
      </c>
    </row>
    <row r="3529" spans="1:33" ht="15.75" customHeight="1" x14ac:dyDescent="0.15">
      <c r="A3529" s="3">
        <v>20078</v>
      </c>
      <c r="B3529" s="3">
        <v>3527</v>
      </c>
      <c r="C3529" s="3">
        <v>19</v>
      </c>
      <c r="D3529" s="3" t="s">
        <v>15956</v>
      </c>
      <c r="E3529" s="3" t="s">
        <v>25400</v>
      </c>
      <c r="F3529" s="3" t="s">
        <v>314</v>
      </c>
      <c r="G3529" s="3" t="s">
        <v>153</v>
      </c>
      <c r="H3529" s="3" t="s">
        <v>15959</v>
      </c>
      <c r="I3529" s="3" t="s">
        <v>1401</v>
      </c>
      <c r="J3529" s="3">
        <v>93.121600000000001</v>
      </c>
      <c r="K3529" s="3">
        <v>17706661</v>
      </c>
      <c r="L3529" s="3" t="s">
        <v>340</v>
      </c>
      <c r="M3529" s="3">
        <v>3</v>
      </c>
      <c r="N3529" s="3" t="s">
        <v>15956</v>
      </c>
      <c r="O3529" s="3" t="s">
        <v>25400</v>
      </c>
      <c r="P3529" s="3" t="s">
        <v>1000</v>
      </c>
      <c r="Q3529" s="3" t="s">
        <v>21568</v>
      </c>
      <c r="R3529" s="5" t="s">
        <v>25401</v>
      </c>
      <c r="S3529" s="3" t="s">
        <v>15959</v>
      </c>
      <c r="T3529" s="3" t="s">
        <v>153</v>
      </c>
      <c r="V3529" s="3">
        <v>25</v>
      </c>
      <c r="W3529" s="3">
        <v>0</v>
      </c>
      <c r="X3529" s="3">
        <v>82</v>
      </c>
      <c r="Y3529" s="3">
        <v>3527</v>
      </c>
      <c r="Z3529" s="3" t="s">
        <v>340</v>
      </c>
      <c r="AA3529" s="3">
        <v>19</v>
      </c>
      <c r="AB3529" s="3">
        <v>11</v>
      </c>
      <c r="AC3529" s="3">
        <v>17706661</v>
      </c>
      <c r="AD3529" s="3">
        <v>9168658</v>
      </c>
      <c r="AE3529" s="15"/>
      <c r="AF3529" s="3">
        <v>6</v>
      </c>
      <c r="AG3529" s="3">
        <v>21</v>
      </c>
    </row>
    <row r="3530" spans="1:33" ht="15.75" customHeight="1" x14ac:dyDescent="0.15">
      <c r="A3530" s="3">
        <v>18104</v>
      </c>
      <c r="B3530" s="3">
        <v>3528</v>
      </c>
      <c r="C3530" s="3">
        <v>41</v>
      </c>
      <c r="D3530" s="3" t="s">
        <v>11777</v>
      </c>
      <c r="E3530" s="3" t="s">
        <v>25402</v>
      </c>
      <c r="F3530" s="3" t="s">
        <v>36</v>
      </c>
      <c r="G3530" s="3" t="s">
        <v>37</v>
      </c>
      <c r="H3530" s="3" t="s">
        <v>2190</v>
      </c>
      <c r="I3530" s="3" t="s">
        <v>39</v>
      </c>
      <c r="J3530" s="3">
        <v>93.102000000000004</v>
      </c>
      <c r="K3530" s="3">
        <v>30992129</v>
      </c>
      <c r="L3530" s="3" t="s">
        <v>101</v>
      </c>
      <c r="M3530" s="3">
        <v>4</v>
      </c>
      <c r="N3530" s="3" t="s">
        <v>11777</v>
      </c>
      <c r="O3530" s="3" t="s">
        <v>25402</v>
      </c>
      <c r="P3530" s="3" t="s">
        <v>1000</v>
      </c>
      <c r="Q3530" s="3" t="s">
        <v>11779</v>
      </c>
      <c r="R3530" s="5" t="s">
        <v>25403</v>
      </c>
      <c r="S3530" s="3" t="s">
        <v>2190</v>
      </c>
      <c r="T3530" s="3" t="s">
        <v>37</v>
      </c>
      <c r="V3530" s="3">
        <v>127</v>
      </c>
      <c r="W3530" s="3">
        <v>127</v>
      </c>
      <c r="X3530" s="3">
        <v>127</v>
      </c>
      <c r="Y3530" s="3">
        <v>3528</v>
      </c>
      <c r="Z3530" s="3" t="s">
        <v>101</v>
      </c>
      <c r="AA3530" s="3">
        <v>41</v>
      </c>
      <c r="AB3530" s="3">
        <v>24</v>
      </c>
      <c r="AC3530" s="3">
        <v>30992129</v>
      </c>
      <c r="AD3530" s="3">
        <v>16049616</v>
      </c>
      <c r="AE3530" s="3" t="s">
        <v>39</v>
      </c>
      <c r="AF3530" s="3">
        <v>10</v>
      </c>
      <c r="AG3530" s="3">
        <v>2</v>
      </c>
    </row>
    <row r="3531" spans="1:33" ht="15.75" customHeight="1" x14ac:dyDescent="0.15">
      <c r="A3531" s="3">
        <v>24824</v>
      </c>
      <c r="B3531" s="3">
        <v>3529</v>
      </c>
      <c r="C3531" s="3">
        <v>21</v>
      </c>
      <c r="D3531" s="3" t="s">
        <v>15962</v>
      </c>
      <c r="E3531" s="3" t="s">
        <v>25404</v>
      </c>
      <c r="F3531" s="3" t="s">
        <v>297</v>
      </c>
      <c r="G3531" s="3" t="s">
        <v>146</v>
      </c>
      <c r="H3531" s="3" t="s">
        <v>2725</v>
      </c>
      <c r="I3531" s="3" t="s">
        <v>2725</v>
      </c>
      <c r="J3531" s="3">
        <v>93.103399999999993</v>
      </c>
      <c r="K3531" s="3">
        <v>2240000</v>
      </c>
      <c r="L3531" s="3" t="s">
        <v>71</v>
      </c>
      <c r="M3531" s="3">
        <v>0</v>
      </c>
      <c r="N3531" s="3" t="s">
        <v>15962</v>
      </c>
      <c r="O3531" s="3" t="s">
        <v>25404</v>
      </c>
      <c r="P3531" s="8">
        <v>39448</v>
      </c>
      <c r="Q3531" s="3" t="s">
        <v>21571</v>
      </c>
      <c r="R3531" s="5" t="s">
        <v>25405</v>
      </c>
      <c r="S3531" s="3" t="s">
        <v>2725</v>
      </c>
      <c r="T3531" s="3" t="s">
        <v>146</v>
      </c>
      <c r="V3531" s="3">
        <v>85</v>
      </c>
      <c r="W3531" s="15"/>
      <c r="X3531" s="3">
        <v>127</v>
      </c>
      <c r="Y3531" s="3">
        <v>3529</v>
      </c>
      <c r="Z3531" s="3" t="s">
        <v>71</v>
      </c>
      <c r="AA3531" s="3">
        <v>21</v>
      </c>
      <c r="AB3531" s="3">
        <v>8</v>
      </c>
      <c r="AC3531" s="3">
        <v>2240000</v>
      </c>
      <c r="AD3531" s="3">
        <v>1160000</v>
      </c>
      <c r="AE3531" s="3" t="s">
        <v>2725</v>
      </c>
      <c r="AF3531" s="3">
        <v>5</v>
      </c>
      <c r="AG3531" s="3">
        <v>30</v>
      </c>
    </row>
    <row r="3532" spans="1:33" ht="15.75" customHeight="1" x14ac:dyDescent="0.15">
      <c r="A3532" s="3">
        <v>24308</v>
      </c>
      <c r="B3532" s="3">
        <v>3530</v>
      </c>
      <c r="C3532" s="3">
        <v>126</v>
      </c>
      <c r="D3532" s="3" t="s">
        <v>15964</v>
      </c>
      <c r="E3532" s="3" t="s">
        <v>25406</v>
      </c>
      <c r="F3532" s="3" t="s">
        <v>4272</v>
      </c>
      <c r="G3532" s="3" t="s">
        <v>780</v>
      </c>
      <c r="H3532" s="3" t="s">
        <v>15967</v>
      </c>
      <c r="I3532" s="3" t="s">
        <v>2566</v>
      </c>
      <c r="J3532" s="3">
        <v>92.985900000000001</v>
      </c>
      <c r="K3532" s="3">
        <v>118438044</v>
      </c>
      <c r="L3532" s="3" t="s">
        <v>59</v>
      </c>
      <c r="M3532" s="3">
        <v>1</v>
      </c>
      <c r="N3532" s="3" t="s">
        <v>15964</v>
      </c>
      <c r="O3532" s="3" t="s">
        <v>25406</v>
      </c>
      <c r="P3532" s="3" t="s">
        <v>541</v>
      </c>
      <c r="Q3532" s="3" t="s">
        <v>21573</v>
      </c>
      <c r="R3532" s="5" t="s">
        <v>25407</v>
      </c>
      <c r="S3532" s="3" t="s">
        <v>15967</v>
      </c>
      <c r="T3532" s="3" t="s">
        <v>780</v>
      </c>
      <c r="V3532" s="3">
        <v>23</v>
      </c>
      <c r="W3532" s="3">
        <v>30</v>
      </c>
      <c r="X3532" s="3">
        <v>127</v>
      </c>
      <c r="Y3532" s="3">
        <v>3530</v>
      </c>
      <c r="Z3532" s="3" t="s">
        <v>59</v>
      </c>
      <c r="AA3532" s="3">
        <v>126</v>
      </c>
      <c r="AB3532" s="3">
        <v>99</v>
      </c>
      <c r="AC3532" s="3">
        <v>118438044</v>
      </c>
      <c r="AD3532" s="3">
        <v>61371333</v>
      </c>
      <c r="AE3532" s="3" t="s">
        <v>2566</v>
      </c>
      <c r="AF3532" s="3">
        <v>17</v>
      </c>
      <c r="AG3532" s="3">
        <v>47</v>
      </c>
    </row>
    <row r="3533" spans="1:33" ht="15.75" customHeight="1" x14ac:dyDescent="0.15">
      <c r="A3533" s="3">
        <v>23939</v>
      </c>
      <c r="B3533" s="3">
        <v>3531</v>
      </c>
      <c r="C3533" s="3">
        <v>89</v>
      </c>
      <c r="D3533" s="3" t="s">
        <v>15968</v>
      </c>
      <c r="E3533" s="3" t="s">
        <v>25408</v>
      </c>
      <c r="F3533" s="3" t="s">
        <v>855</v>
      </c>
      <c r="G3533" s="3" t="s">
        <v>292</v>
      </c>
      <c r="H3533" s="3" t="s">
        <v>15970</v>
      </c>
      <c r="I3533" s="3" t="s">
        <v>1032</v>
      </c>
      <c r="J3533" s="3">
        <v>92.992400000000004</v>
      </c>
      <c r="K3533" s="3">
        <v>23244000</v>
      </c>
      <c r="L3533" s="3" t="s">
        <v>40</v>
      </c>
      <c r="M3533" s="3">
        <v>1</v>
      </c>
      <c r="N3533" s="3" t="s">
        <v>15968</v>
      </c>
      <c r="O3533" s="3" t="s">
        <v>25408</v>
      </c>
      <c r="P3533" s="3" t="s">
        <v>835</v>
      </c>
      <c r="Q3533" s="3" t="s">
        <v>21575</v>
      </c>
      <c r="R3533" s="5" t="s">
        <v>25409</v>
      </c>
      <c r="S3533" s="3" t="s">
        <v>15970</v>
      </c>
      <c r="T3533" s="3" t="s">
        <v>292</v>
      </c>
      <c r="V3533" s="3">
        <v>122</v>
      </c>
      <c r="W3533" s="3">
        <v>90</v>
      </c>
      <c r="X3533" s="3">
        <v>127</v>
      </c>
      <c r="Y3533" s="3">
        <v>3531</v>
      </c>
      <c r="Z3533" s="3" t="s">
        <v>40</v>
      </c>
      <c r="AA3533" s="3">
        <v>89</v>
      </c>
      <c r="AB3533" s="3">
        <v>93</v>
      </c>
      <c r="AC3533" s="3">
        <v>23244000</v>
      </c>
      <c r="AD3533" s="3">
        <v>12044000</v>
      </c>
      <c r="AE3533" s="3" t="s">
        <v>1032</v>
      </c>
      <c r="AF3533" s="3">
        <v>4</v>
      </c>
      <c r="AG3533" s="3">
        <v>49</v>
      </c>
    </row>
    <row r="3534" spans="1:33" ht="15.75" customHeight="1" x14ac:dyDescent="0.15">
      <c r="A3534" s="3">
        <v>24275</v>
      </c>
      <c r="B3534" s="3">
        <v>3532</v>
      </c>
      <c r="C3534" s="3">
        <v>21</v>
      </c>
      <c r="D3534" s="3" t="s">
        <v>15972</v>
      </c>
      <c r="E3534" s="3" t="s">
        <v>25410</v>
      </c>
      <c r="F3534" s="3" t="s">
        <v>947</v>
      </c>
      <c r="G3534" s="3" t="s">
        <v>389</v>
      </c>
      <c r="H3534" s="3" t="s">
        <v>11429</v>
      </c>
      <c r="I3534" s="3" t="s">
        <v>1421</v>
      </c>
      <c r="J3534" s="3">
        <v>92.975899999999996</v>
      </c>
      <c r="K3534" s="3">
        <v>3208402</v>
      </c>
      <c r="L3534" s="3" t="s">
        <v>221</v>
      </c>
      <c r="M3534" s="3">
        <v>1</v>
      </c>
      <c r="N3534" s="3" t="s">
        <v>15972</v>
      </c>
      <c r="O3534" s="3" t="s">
        <v>25410</v>
      </c>
      <c r="P3534" s="3" t="s">
        <v>987</v>
      </c>
      <c r="Q3534" s="3" t="s">
        <v>21577</v>
      </c>
      <c r="R3534" s="5" t="s">
        <v>25411</v>
      </c>
      <c r="S3534" s="3" t="s">
        <v>11429</v>
      </c>
      <c r="T3534" s="3" t="s">
        <v>389</v>
      </c>
      <c r="V3534" s="3">
        <v>50</v>
      </c>
      <c r="W3534" s="3">
        <v>0</v>
      </c>
      <c r="X3534" s="3">
        <v>127</v>
      </c>
      <c r="Y3534" s="3">
        <v>3532</v>
      </c>
      <c r="Z3534" s="3" t="s">
        <v>221</v>
      </c>
      <c r="AA3534" s="3">
        <v>21</v>
      </c>
      <c r="AB3534" s="3">
        <v>13</v>
      </c>
      <c r="AC3534" s="3">
        <v>3208402</v>
      </c>
      <c r="AD3534" s="3">
        <v>1662592</v>
      </c>
      <c r="AE3534" s="15"/>
      <c r="AF3534" s="3">
        <v>2</v>
      </c>
      <c r="AG3534" s="3">
        <v>74</v>
      </c>
    </row>
    <row r="3535" spans="1:33" ht="15.75" customHeight="1" x14ac:dyDescent="0.15">
      <c r="A3535" s="3">
        <v>21580</v>
      </c>
      <c r="B3535" s="3">
        <v>3533</v>
      </c>
      <c r="C3535" s="3">
        <v>53</v>
      </c>
      <c r="D3535" s="3" t="s">
        <v>15975</v>
      </c>
      <c r="E3535" s="3" t="s">
        <v>25412</v>
      </c>
      <c r="F3535" s="3" t="s">
        <v>4061</v>
      </c>
      <c r="G3535" s="3" t="s">
        <v>446</v>
      </c>
      <c r="H3535" s="3" t="s">
        <v>2435</v>
      </c>
      <c r="I3535" s="3" t="s">
        <v>2435</v>
      </c>
      <c r="J3535" s="3">
        <v>92.929100000000005</v>
      </c>
      <c r="K3535" s="3">
        <v>200134000</v>
      </c>
      <c r="L3535" s="3" t="s">
        <v>340</v>
      </c>
      <c r="M3535" s="3">
        <v>2</v>
      </c>
      <c r="N3535" s="3" t="s">
        <v>15975</v>
      </c>
      <c r="O3535" s="3" t="s">
        <v>25412</v>
      </c>
      <c r="P3535" s="3" t="s">
        <v>179</v>
      </c>
      <c r="Q3535" s="3" t="s">
        <v>21580</v>
      </c>
      <c r="R3535" s="5" t="s">
        <v>25413</v>
      </c>
      <c r="S3535" s="3" t="s">
        <v>2435</v>
      </c>
      <c r="T3535" s="3" t="s">
        <v>446</v>
      </c>
      <c r="V3535" s="3">
        <v>127</v>
      </c>
      <c r="W3535" s="3">
        <v>127</v>
      </c>
      <c r="X3535" s="3">
        <v>83</v>
      </c>
      <c r="Y3535" s="3">
        <v>3533</v>
      </c>
      <c r="Z3535" s="3" t="s">
        <v>340</v>
      </c>
      <c r="AA3535" s="3">
        <v>53</v>
      </c>
      <c r="AB3535" s="3">
        <v>30</v>
      </c>
      <c r="AC3535" s="3">
        <v>200134000</v>
      </c>
      <c r="AD3535" s="3">
        <v>103734466</v>
      </c>
      <c r="AE3535" s="3" t="s">
        <v>2435</v>
      </c>
      <c r="AF3535" s="3">
        <v>6</v>
      </c>
      <c r="AG3535" s="3">
        <v>29</v>
      </c>
    </row>
    <row r="3536" spans="1:33" ht="15.75" customHeight="1" x14ac:dyDescent="0.15">
      <c r="A3536" s="3">
        <v>25216</v>
      </c>
      <c r="B3536" s="3">
        <v>3534</v>
      </c>
      <c r="C3536" s="3">
        <v>12</v>
      </c>
      <c r="D3536" s="3" t="s">
        <v>15978</v>
      </c>
      <c r="E3536" s="3" t="s">
        <v>25414</v>
      </c>
      <c r="F3536" s="3" t="s">
        <v>855</v>
      </c>
      <c r="G3536" s="3" t="s">
        <v>292</v>
      </c>
      <c r="H3536" s="3" t="s">
        <v>2279</v>
      </c>
      <c r="I3536" s="3" t="s">
        <v>2280</v>
      </c>
      <c r="J3536" s="3">
        <v>92.760599999999997</v>
      </c>
      <c r="K3536" s="3">
        <v>2918023</v>
      </c>
      <c r="L3536" s="3" t="s">
        <v>221</v>
      </c>
      <c r="M3536" s="3">
        <v>0</v>
      </c>
      <c r="N3536" s="3" t="s">
        <v>15978</v>
      </c>
      <c r="O3536" s="3" t="s">
        <v>25414</v>
      </c>
      <c r="P3536" s="8">
        <v>39448</v>
      </c>
      <c r="Q3536" s="3" t="s">
        <v>21582</v>
      </c>
      <c r="R3536" s="5" t="s">
        <v>25415</v>
      </c>
      <c r="S3536" s="3" t="s">
        <v>2279</v>
      </c>
      <c r="T3536" s="3" t="s">
        <v>292</v>
      </c>
      <c r="V3536" s="3">
        <v>123</v>
      </c>
      <c r="W3536" s="3">
        <v>29</v>
      </c>
      <c r="X3536" s="3">
        <v>127</v>
      </c>
      <c r="Y3536" s="3">
        <v>3534</v>
      </c>
      <c r="Z3536" s="3" t="s">
        <v>221</v>
      </c>
      <c r="AA3536" s="3">
        <v>12</v>
      </c>
      <c r="AB3536" s="3">
        <v>4</v>
      </c>
      <c r="AC3536" s="3">
        <v>2918023</v>
      </c>
      <c r="AD3536" s="3">
        <v>1513807</v>
      </c>
      <c r="AE3536" s="3" t="s">
        <v>2280</v>
      </c>
      <c r="AF3536" s="3">
        <v>2</v>
      </c>
      <c r="AG3536" s="3">
        <v>52</v>
      </c>
    </row>
    <row r="3537" spans="1:33" ht="15.75" customHeight="1" x14ac:dyDescent="0.15">
      <c r="A3537" s="3">
        <v>22144</v>
      </c>
      <c r="B3537" s="3">
        <v>3535</v>
      </c>
      <c r="C3537" s="3">
        <v>32</v>
      </c>
      <c r="D3537" s="3" t="s">
        <v>15981</v>
      </c>
      <c r="E3537" s="3" t="s">
        <v>25416</v>
      </c>
      <c r="F3537" s="3" t="s">
        <v>269</v>
      </c>
      <c r="G3537" s="3" t="s">
        <v>133</v>
      </c>
      <c r="H3537" s="3" t="s">
        <v>13958</v>
      </c>
      <c r="I3537" s="3" t="s">
        <v>5306</v>
      </c>
      <c r="J3537" s="3">
        <v>92.617800000000003</v>
      </c>
      <c r="K3537" s="3">
        <v>22074000</v>
      </c>
      <c r="L3537" s="3" t="s">
        <v>340</v>
      </c>
      <c r="M3537" s="3">
        <v>3</v>
      </c>
      <c r="N3537" s="3" t="s">
        <v>15981</v>
      </c>
      <c r="O3537" s="3" t="s">
        <v>25416</v>
      </c>
      <c r="P3537" s="3" t="s">
        <v>1350</v>
      </c>
      <c r="Q3537" s="3" t="s">
        <v>21584</v>
      </c>
      <c r="R3537" s="5" t="s">
        <v>25417</v>
      </c>
      <c r="S3537" s="3" t="s">
        <v>13958</v>
      </c>
      <c r="T3537" s="3" t="s">
        <v>133</v>
      </c>
      <c r="V3537" s="3">
        <v>105</v>
      </c>
      <c r="W3537" s="3">
        <v>0</v>
      </c>
      <c r="X3537" s="3">
        <v>84</v>
      </c>
      <c r="Y3537" s="3">
        <v>3535</v>
      </c>
      <c r="Z3537" s="3" t="s">
        <v>340</v>
      </c>
      <c r="AA3537" s="3">
        <v>32</v>
      </c>
      <c r="AB3537" s="3">
        <v>21</v>
      </c>
      <c r="AC3537" s="3">
        <v>22074000</v>
      </c>
      <c r="AD3537" s="3">
        <v>11460000</v>
      </c>
      <c r="AE3537" s="15"/>
      <c r="AF3537" s="3">
        <v>6</v>
      </c>
      <c r="AG3537" s="3">
        <v>511</v>
      </c>
    </row>
    <row r="3538" spans="1:33" ht="15.75" customHeight="1" x14ac:dyDescent="0.15">
      <c r="A3538" s="3">
        <v>24549</v>
      </c>
      <c r="B3538" s="3">
        <v>3536</v>
      </c>
      <c r="C3538" s="3">
        <v>850</v>
      </c>
      <c r="D3538" s="3" t="s">
        <v>15985</v>
      </c>
      <c r="E3538" s="3" t="s">
        <v>25418</v>
      </c>
      <c r="F3538" s="3" t="s">
        <v>4061</v>
      </c>
      <c r="G3538" s="3" t="s">
        <v>446</v>
      </c>
      <c r="H3538" s="3" t="s">
        <v>15987</v>
      </c>
      <c r="I3538" s="3" t="s">
        <v>2435</v>
      </c>
      <c r="J3538" s="3">
        <v>92.611900000000006</v>
      </c>
      <c r="K3538" s="3">
        <v>74781474</v>
      </c>
      <c r="L3538" s="3" t="s">
        <v>538</v>
      </c>
      <c r="M3538" s="3">
        <v>1</v>
      </c>
      <c r="N3538" s="3" t="s">
        <v>15985</v>
      </c>
      <c r="O3538" s="3" t="s">
        <v>25418</v>
      </c>
      <c r="P3538" s="3" t="s">
        <v>987</v>
      </c>
      <c r="Q3538" s="3" t="s">
        <v>21587</v>
      </c>
      <c r="R3538" s="5" t="s">
        <v>25419</v>
      </c>
      <c r="S3538" s="3" t="s">
        <v>15987</v>
      </c>
      <c r="T3538" s="3" t="s">
        <v>446</v>
      </c>
      <c r="V3538" s="3">
        <v>127</v>
      </c>
      <c r="W3538" s="3">
        <v>127</v>
      </c>
      <c r="X3538" s="3">
        <v>106</v>
      </c>
      <c r="Y3538" s="3">
        <v>3536</v>
      </c>
      <c r="Z3538" s="3" t="s">
        <v>538</v>
      </c>
      <c r="AA3538" s="3">
        <v>850</v>
      </c>
      <c r="AB3538" s="3">
        <v>437</v>
      </c>
      <c r="AC3538" s="3">
        <v>74781474</v>
      </c>
      <c r="AD3538" s="3">
        <v>38824944</v>
      </c>
      <c r="AE3538" s="3" t="s">
        <v>2435</v>
      </c>
      <c r="AF3538" s="3">
        <v>3</v>
      </c>
      <c r="AG3538" s="3">
        <v>29</v>
      </c>
    </row>
    <row r="3539" spans="1:33" ht="15.75" customHeight="1" x14ac:dyDescent="0.15">
      <c r="A3539" s="3">
        <v>17894</v>
      </c>
      <c r="B3539" s="3">
        <v>3537</v>
      </c>
      <c r="C3539" s="3">
        <v>95</v>
      </c>
      <c r="D3539" s="3" t="s">
        <v>15988</v>
      </c>
      <c r="E3539" s="3" t="s">
        <v>25420</v>
      </c>
      <c r="F3539" s="3" t="s">
        <v>855</v>
      </c>
      <c r="G3539" s="3" t="s">
        <v>292</v>
      </c>
      <c r="H3539" s="3" t="s">
        <v>15990</v>
      </c>
      <c r="I3539" s="3" t="s">
        <v>2280</v>
      </c>
      <c r="J3539" s="3">
        <v>92.586399999999998</v>
      </c>
      <c r="K3539" s="3">
        <v>22269815</v>
      </c>
      <c r="L3539" s="3" t="s">
        <v>59</v>
      </c>
      <c r="M3539" s="3">
        <v>4</v>
      </c>
      <c r="N3539" s="3" t="s">
        <v>15988</v>
      </c>
      <c r="O3539" s="3" t="s">
        <v>25420</v>
      </c>
      <c r="P3539" s="3" t="s">
        <v>787</v>
      </c>
      <c r="Q3539" s="3" t="s">
        <v>21589</v>
      </c>
      <c r="R3539" s="5" t="s">
        <v>25421</v>
      </c>
      <c r="S3539" s="3" t="s">
        <v>15990</v>
      </c>
      <c r="T3539" s="3" t="s">
        <v>292</v>
      </c>
      <c r="V3539" s="3">
        <v>124</v>
      </c>
      <c r="W3539" s="3">
        <v>30</v>
      </c>
      <c r="X3539" s="3">
        <v>127</v>
      </c>
      <c r="Y3539" s="3">
        <v>3537</v>
      </c>
      <c r="Z3539" s="3" t="s">
        <v>59</v>
      </c>
      <c r="AA3539" s="3">
        <v>95</v>
      </c>
      <c r="AB3539" s="3">
        <v>41</v>
      </c>
      <c r="AC3539" s="3">
        <v>22269815</v>
      </c>
      <c r="AD3539" s="3">
        <v>11563545</v>
      </c>
      <c r="AE3539" s="3" t="s">
        <v>2280</v>
      </c>
      <c r="AF3539" s="3">
        <v>17</v>
      </c>
      <c r="AG3539" s="3">
        <v>52</v>
      </c>
    </row>
    <row r="3540" spans="1:33" ht="15.75" customHeight="1" x14ac:dyDescent="0.15">
      <c r="A3540" s="3">
        <v>17652</v>
      </c>
      <c r="B3540" s="3">
        <v>3538</v>
      </c>
      <c r="C3540" s="3">
        <v>250</v>
      </c>
      <c r="D3540" s="3" t="s">
        <v>3853</v>
      </c>
      <c r="E3540" s="3" t="s">
        <v>25422</v>
      </c>
      <c r="F3540" s="3" t="s">
        <v>475</v>
      </c>
      <c r="G3540" s="3" t="s">
        <v>277</v>
      </c>
      <c r="H3540" s="3" t="s">
        <v>475</v>
      </c>
      <c r="I3540" s="3" t="s">
        <v>203</v>
      </c>
      <c r="J3540" s="3">
        <v>92.516300000000001</v>
      </c>
      <c r="K3540" s="3">
        <v>52140320</v>
      </c>
      <c r="L3540" s="3" t="s">
        <v>162</v>
      </c>
      <c r="M3540" s="3">
        <v>4</v>
      </c>
      <c r="N3540" s="3" t="s">
        <v>3853</v>
      </c>
      <c r="O3540" s="3" t="s">
        <v>25422</v>
      </c>
      <c r="P3540" s="3" t="s">
        <v>381</v>
      </c>
      <c r="Q3540" s="3" t="s">
        <v>3854</v>
      </c>
      <c r="R3540" s="5" t="s">
        <v>25423</v>
      </c>
      <c r="S3540" s="3" t="s">
        <v>475</v>
      </c>
      <c r="T3540" s="3" t="s">
        <v>277</v>
      </c>
      <c r="V3540" s="3">
        <v>127</v>
      </c>
      <c r="W3540" s="3">
        <v>127</v>
      </c>
      <c r="X3540" s="3">
        <v>127</v>
      </c>
      <c r="Y3540" s="3">
        <v>3538</v>
      </c>
      <c r="Z3540" s="3" t="s">
        <v>162</v>
      </c>
      <c r="AA3540" s="3">
        <v>250</v>
      </c>
      <c r="AB3540" s="3">
        <v>190</v>
      </c>
      <c r="AC3540" s="3">
        <v>52140320</v>
      </c>
      <c r="AD3540" s="3">
        <v>27083583</v>
      </c>
      <c r="AE3540" s="3" t="s">
        <v>203</v>
      </c>
      <c r="AF3540" s="3">
        <v>8</v>
      </c>
      <c r="AG3540" s="3">
        <v>9</v>
      </c>
    </row>
    <row r="3541" spans="1:33" ht="15.75" customHeight="1" x14ac:dyDescent="0.15">
      <c r="A3541" s="3">
        <v>8102</v>
      </c>
      <c r="B3541" s="3">
        <v>3539</v>
      </c>
      <c r="C3541" s="3">
        <v>365</v>
      </c>
      <c r="D3541" s="3" t="s">
        <v>15993</v>
      </c>
      <c r="E3541" s="3" t="s">
        <v>25424</v>
      </c>
      <c r="F3541" s="3" t="s">
        <v>1105</v>
      </c>
      <c r="G3541" s="3" t="s">
        <v>486</v>
      </c>
      <c r="H3541" s="3" t="s">
        <v>487</v>
      </c>
      <c r="I3541" s="3" t="s">
        <v>488</v>
      </c>
      <c r="J3541" s="3">
        <v>92.449399999999997</v>
      </c>
      <c r="K3541" s="3">
        <v>59973000</v>
      </c>
      <c r="L3541" s="3" t="s">
        <v>162</v>
      </c>
      <c r="M3541" s="3">
        <v>0</v>
      </c>
      <c r="N3541" s="3" t="s">
        <v>15993</v>
      </c>
      <c r="O3541" s="3" t="s">
        <v>25424</v>
      </c>
      <c r="P3541" s="3" t="s">
        <v>1107</v>
      </c>
      <c r="Q3541" s="3" t="s">
        <v>21592</v>
      </c>
      <c r="R3541" s="5" t="s">
        <v>25425</v>
      </c>
      <c r="S3541" s="3" t="s">
        <v>487</v>
      </c>
      <c r="T3541" s="3" t="s">
        <v>486</v>
      </c>
      <c r="V3541" s="3">
        <v>83</v>
      </c>
      <c r="W3541" s="3">
        <v>58</v>
      </c>
      <c r="X3541" s="3">
        <v>127</v>
      </c>
      <c r="Y3541" s="3">
        <v>3539</v>
      </c>
      <c r="Z3541" s="3" t="s">
        <v>162</v>
      </c>
      <c r="AA3541" s="3">
        <v>365</v>
      </c>
      <c r="AB3541" s="3">
        <v>170</v>
      </c>
      <c r="AC3541" s="3">
        <v>59973000</v>
      </c>
      <c r="AD3541" s="3">
        <v>31163000</v>
      </c>
      <c r="AE3541" s="3" t="s">
        <v>488</v>
      </c>
      <c r="AF3541" s="3">
        <v>8</v>
      </c>
      <c r="AG3541" s="3">
        <v>50</v>
      </c>
    </row>
    <row r="3542" spans="1:33" ht="15.75" customHeight="1" x14ac:dyDescent="0.15">
      <c r="A3542" s="3">
        <v>17554</v>
      </c>
      <c r="B3542" s="3">
        <v>3540</v>
      </c>
      <c r="C3542" s="3">
        <v>190</v>
      </c>
      <c r="D3542" s="3" t="s">
        <v>15995</v>
      </c>
      <c r="E3542" s="3" t="s">
        <v>25426</v>
      </c>
      <c r="F3542" s="3" t="s">
        <v>210</v>
      </c>
      <c r="G3542" s="3" t="s">
        <v>114</v>
      </c>
      <c r="H3542" s="3" t="s">
        <v>12871</v>
      </c>
      <c r="I3542" s="3" t="s">
        <v>116</v>
      </c>
      <c r="J3542" s="3">
        <v>92.419799999999995</v>
      </c>
      <c r="K3542" s="3">
        <v>38026000</v>
      </c>
      <c r="L3542" s="3" t="s">
        <v>59</v>
      </c>
      <c r="M3542" s="3">
        <v>4</v>
      </c>
      <c r="N3542" s="3" t="s">
        <v>15995</v>
      </c>
      <c r="O3542" s="3" t="s">
        <v>25426</v>
      </c>
      <c r="P3542" s="3" t="s">
        <v>987</v>
      </c>
      <c r="Q3542" s="3" t="s">
        <v>21594</v>
      </c>
      <c r="R3542" s="5" t="s">
        <v>25427</v>
      </c>
      <c r="S3542" s="3" t="s">
        <v>12871</v>
      </c>
      <c r="T3542" s="3" t="s">
        <v>114</v>
      </c>
      <c r="V3542" s="3">
        <v>76</v>
      </c>
      <c r="W3542" s="3">
        <v>67</v>
      </c>
      <c r="X3542" s="3">
        <v>127</v>
      </c>
      <c r="Y3542" s="3">
        <v>3540</v>
      </c>
      <c r="Z3542" s="3" t="s">
        <v>59</v>
      </c>
      <c r="AA3542" s="3">
        <v>190</v>
      </c>
      <c r="AB3542" s="3">
        <v>82</v>
      </c>
      <c r="AC3542" s="3">
        <v>38026000</v>
      </c>
      <c r="AD3542" s="3">
        <v>19762000</v>
      </c>
      <c r="AE3542" s="3" t="s">
        <v>116</v>
      </c>
      <c r="AF3542" s="3">
        <v>17</v>
      </c>
      <c r="AG3542" s="3">
        <v>46</v>
      </c>
    </row>
    <row r="3543" spans="1:33" ht="15.75" customHeight="1" x14ac:dyDescent="0.15">
      <c r="A3543" s="3">
        <v>10890</v>
      </c>
      <c r="B3543" s="3">
        <v>3541</v>
      </c>
      <c r="C3543" s="3">
        <v>5529</v>
      </c>
      <c r="D3543" s="3" t="s">
        <v>15998</v>
      </c>
      <c r="E3543" s="3" t="s">
        <v>25428</v>
      </c>
      <c r="F3543" s="3" t="s">
        <v>1620</v>
      </c>
      <c r="G3543" s="3" t="s">
        <v>412</v>
      </c>
      <c r="H3543" s="3" t="s">
        <v>16000</v>
      </c>
      <c r="I3543" s="3" t="s">
        <v>8504</v>
      </c>
      <c r="J3543" s="3">
        <v>92.406599999999997</v>
      </c>
      <c r="K3543" s="3">
        <v>672257631</v>
      </c>
      <c r="L3543" s="3" t="s">
        <v>59</v>
      </c>
      <c r="M3543" s="3">
        <v>3</v>
      </c>
      <c r="N3543" s="3" t="s">
        <v>15998</v>
      </c>
      <c r="O3543" s="3" t="s">
        <v>25428</v>
      </c>
      <c r="P3543" s="3" t="s">
        <v>1029</v>
      </c>
      <c r="Q3543" s="3" t="s">
        <v>21596</v>
      </c>
      <c r="R3543" s="5" t="s">
        <v>25429</v>
      </c>
      <c r="S3543" s="3" t="s">
        <v>16000</v>
      </c>
      <c r="T3543" s="3" t="s">
        <v>412</v>
      </c>
      <c r="V3543" s="3">
        <v>127</v>
      </c>
      <c r="W3543" s="3">
        <v>0</v>
      </c>
      <c r="X3543" s="3">
        <v>127</v>
      </c>
      <c r="Y3543" s="3">
        <v>3541</v>
      </c>
      <c r="Z3543" s="3" t="s">
        <v>59</v>
      </c>
      <c r="AA3543" s="3">
        <v>5529</v>
      </c>
      <c r="AB3543" s="3">
        <v>2755</v>
      </c>
      <c r="AC3543" s="3">
        <v>672257631</v>
      </c>
      <c r="AD3543" s="3">
        <v>349394229</v>
      </c>
      <c r="AE3543" s="15"/>
      <c r="AF3543" s="3">
        <v>17</v>
      </c>
      <c r="AG3543" s="3">
        <v>762</v>
      </c>
    </row>
    <row r="3544" spans="1:33" ht="15.75" customHeight="1" x14ac:dyDescent="0.15">
      <c r="A3544" s="3">
        <v>22210</v>
      </c>
      <c r="B3544" s="3">
        <v>3542</v>
      </c>
      <c r="C3544" s="3">
        <v>102</v>
      </c>
      <c r="D3544" s="3" t="s">
        <v>16001</v>
      </c>
      <c r="E3544" s="3" t="s">
        <v>25430</v>
      </c>
      <c r="F3544" s="3" t="s">
        <v>2319</v>
      </c>
      <c r="G3544" s="3" t="s">
        <v>740</v>
      </c>
      <c r="H3544" s="3" t="s">
        <v>1072</v>
      </c>
      <c r="I3544" s="3" t="s">
        <v>63</v>
      </c>
      <c r="J3544" s="3">
        <v>92.378900000000002</v>
      </c>
      <c r="K3544" s="3">
        <v>20971625</v>
      </c>
      <c r="L3544" s="3" t="s">
        <v>59</v>
      </c>
      <c r="M3544" s="3">
        <v>2</v>
      </c>
      <c r="N3544" s="3" t="s">
        <v>16001</v>
      </c>
      <c r="O3544" s="3" t="s">
        <v>25430</v>
      </c>
      <c r="P3544" s="3" t="s">
        <v>1029</v>
      </c>
      <c r="Q3544" s="3" t="s">
        <v>21599</v>
      </c>
      <c r="R3544" s="5" t="s">
        <v>25431</v>
      </c>
      <c r="S3544" s="3" t="s">
        <v>1072</v>
      </c>
      <c r="T3544" s="3" t="s">
        <v>740</v>
      </c>
      <c r="V3544" s="3">
        <v>32</v>
      </c>
      <c r="W3544" s="3">
        <v>127</v>
      </c>
      <c r="X3544" s="3">
        <v>127</v>
      </c>
      <c r="Y3544" s="3">
        <v>3542</v>
      </c>
      <c r="Z3544" s="3" t="s">
        <v>59</v>
      </c>
      <c r="AA3544" s="3">
        <v>102</v>
      </c>
      <c r="AB3544" s="3">
        <v>54</v>
      </c>
      <c r="AC3544" s="3">
        <v>20971625</v>
      </c>
      <c r="AD3544" s="3">
        <v>10901208</v>
      </c>
      <c r="AE3544" s="3" t="s">
        <v>63</v>
      </c>
      <c r="AF3544" s="3">
        <v>17</v>
      </c>
      <c r="AG3544" s="3">
        <v>3</v>
      </c>
    </row>
    <row r="3545" spans="1:33" ht="15.75" customHeight="1" x14ac:dyDescent="0.15">
      <c r="A3545" s="3">
        <v>24043</v>
      </c>
      <c r="B3545" s="3">
        <v>3543</v>
      </c>
      <c r="C3545" s="3">
        <v>14</v>
      </c>
      <c r="D3545" s="3" t="s">
        <v>5117</v>
      </c>
      <c r="E3545" s="3" t="s">
        <v>25432</v>
      </c>
      <c r="F3545" s="3" t="s">
        <v>36</v>
      </c>
      <c r="G3545" s="3" t="s">
        <v>37</v>
      </c>
      <c r="H3545" s="3" t="s">
        <v>5122</v>
      </c>
      <c r="I3545" s="3" t="s">
        <v>89</v>
      </c>
      <c r="J3545" s="3">
        <v>92.372699999999995</v>
      </c>
      <c r="K3545" s="3">
        <v>5440707</v>
      </c>
      <c r="L3545" s="3" t="s">
        <v>221</v>
      </c>
      <c r="M3545" s="3">
        <v>1</v>
      </c>
      <c r="N3545" s="3" t="s">
        <v>5117</v>
      </c>
      <c r="O3545" s="3" t="s">
        <v>25432</v>
      </c>
      <c r="P3545" s="3" t="s">
        <v>787</v>
      </c>
      <c r="Q3545" s="3" t="s">
        <v>5119</v>
      </c>
      <c r="R3545" s="5" t="s">
        <v>25433</v>
      </c>
      <c r="S3545" s="3" t="s">
        <v>5122</v>
      </c>
      <c r="T3545" s="3" t="s">
        <v>37</v>
      </c>
      <c r="V3545" s="3">
        <v>127</v>
      </c>
      <c r="W3545" s="3">
        <v>127</v>
      </c>
      <c r="X3545" s="3">
        <v>127</v>
      </c>
      <c r="Y3545" s="3">
        <v>3543</v>
      </c>
      <c r="Z3545" s="3" t="s">
        <v>221</v>
      </c>
      <c r="AA3545" s="3">
        <v>14</v>
      </c>
      <c r="AB3545" s="3">
        <v>8</v>
      </c>
      <c r="AC3545" s="3">
        <v>5440707</v>
      </c>
      <c r="AD3545" s="3">
        <v>2828212</v>
      </c>
      <c r="AE3545" s="3" t="s">
        <v>89</v>
      </c>
      <c r="AF3545" s="3">
        <v>2</v>
      </c>
      <c r="AG3545" s="3">
        <v>4</v>
      </c>
    </row>
    <row r="3546" spans="1:33" ht="15.75" customHeight="1" x14ac:dyDescent="0.15">
      <c r="A3546" s="3">
        <v>25924</v>
      </c>
      <c r="B3546" s="3">
        <v>3544</v>
      </c>
      <c r="C3546" s="3">
        <v>12</v>
      </c>
      <c r="D3546" s="3" t="s">
        <v>16006</v>
      </c>
      <c r="E3546" s="3" t="s">
        <v>25434</v>
      </c>
      <c r="F3546" s="3" t="s">
        <v>4372</v>
      </c>
      <c r="G3546" s="3" t="s">
        <v>806</v>
      </c>
      <c r="H3546" s="3" t="s">
        <v>16008</v>
      </c>
      <c r="I3546" s="3" t="s">
        <v>79</v>
      </c>
      <c r="J3546" s="3">
        <v>92.317400000000006</v>
      </c>
      <c r="K3546" s="3">
        <v>2030808</v>
      </c>
      <c r="L3546" s="3" t="s">
        <v>335</v>
      </c>
      <c r="M3546" s="3">
        <v>0</v>
      </c>
      <c r="N3546" s="3" t="s">
        <v>16006</v>
      </c>
      <c r="O3546" s="3" t="s">
        <v>25434</v>
      </c>
      <c r="P3546" s="8">
        <v>37257</v>
      </c>
      <c r="Q3546" s="3" t="s">
        <v>21602</v>
      </c>
      <c r="R3546" s="5" t="s">
        <v>25435</v>
      </c>
      <c r="S3546" s="3" t="s">
        <v>16008</v>
      </c>
      <c r="T3546" s="3" t="s">
        <v>806</v>
      </c>
      <c r="V3546" s="3">
        <v>14</v>
      </c>
      <c r="W3546" s="3">
        <v>119</v>
      </c>
      <c r="X3546" s="3">
        <v>127</v>
      </c>
      <c r="Y3546" s="3">
        <v>3544</v>
      </c>
      <c r="Z3546" s="3" t="s">
        <v>335</v>
      </c>
      <c r="AA3546" s="3">
        <v>12</v>
      </c>
      <c r="AB3546" s="3">
        <v>8</v>
      </c>
      <c r="AC3546" s="3">
        <v>2030808</v>
      </c>
      <c r="AD3546" s="3">
        <v>1055967</v>
      </c>
      <c r="AE3546" s="3" t="s">
        <v>79</v>
      </c>
      <c r="AF3546" s="3">
        <v>21</v>
      </c>
      <c r="AG3546" s="3">
        <v>6</v>
      </c>
    </row>
    <row r="3547" spans="1:33" ht="15.75" customHeight="1" x14ac:dyDescent="0.15">
      <c r="A3547" s="3">
        <v>24034</v>
      </c>
      <c r="B3547" s="3">
        <v>3545</v>
      </c>
      <c r="C3547" s="3">
        <v>21</v>
      </c>
      <c r="D3547" s="3" t="s">
        <v>16011</v>
      </c>
      <c r="E3547" s="3" t="s">
        <v>25436</v>
      </c>
      <c r="F3547" s="3" t="s">
        <v>855</v>
      </c>
      <c r="G3547" s="3" t="s">
        <v>292</v>
      </c>
      <c r="H3547" s="3" t="s">
        <v>8626</v>
      </c>
      <c r="I3547" s="3" t="s">
        <v>17637</v>
      </c>
      <c r="J3547" s="3">
        <v>92.292000000000002</v>
      </c>
      <c r="K3547" s="3">
        <v>2906076</v>
      </c>
      <c r="L3547" s="3" t="s">
        <v>162</v>
      </c>
      <c r="M3547" s="3">
        <v>1</v>
      </c>
      <c r="N3547" s="3" t="s">
        <v>16011</v>
      </c>
      <c r="O3547" s="3" t="s">
        <v>25436</v>
      </c>
      <c r="P3547" s="3" t="s">
        <v>179</v>
      </c>
      <c r="Q3547" s="3" t="s">
        <v>21605</v>
      </c>
      <c r="R3547" s="5" t="s">
        <v>25437</v>
      </c>
      <c r="S3547" s="3" t="s">
        <v>8626</v>
      </c>
      <c r="T3547" s="3" t="s">
        <v>292</v>
      </c>
      <c r="V3547" s="3">
        <v>125</v>
      </c>
      <c r="W3547" s="3">
        <v>0</v>
      </c>
      <c r="X3547" s="3">
        <v>127</v>
      </c>
      <c r="Y3547" s="3">
        <v>3545</v>
      </c>
      <c r="Z3547" s="3" t="s">
        <v>162</v>
      </c>
      <c r="AA3547" s="3">
        <v>21</v>
      </c>
      <c r="AB3547" s="3">
        <v>8</v>
      </c>
      <c r="AC3547" s="3">
        <v>2906076</v>
      </c>
      <c r="AD3547" s="3">
        <v>1511283</v>
      </c>
      <c r="AE3547" s="15"/>
      <c r="AF3547" s="3">
        <v>8</v>
      </c>
      <c r="AG3547" s="3">
        <v>305</v>
      </c>
    </row>
    <row r="3548" spans="1:33" ht="15.75" customHeight="1" x14ac:dyDescent="0.15">
      <c r="A3548" s="3">
        <v>22751</v>
      </c>
      <c r="B3548" s="3">
        <v>3546</v>
      </c>
      <c r="C3548" s="3">
        <v>120</v>
      </c>
      <c r="D3548" s="3" t="s">
        <v>16013</v>
      </c>
      <c r="E3548" s="3" t="s">
        <v>25438</v>
      </c>
      <c r="F3548" s="3" t="s">
        <v>1105</v>
      </c>
      <c r="G3548" s="3" t="s">
        <v>486</v>
      </c>
      <c r="H3548" s="3" t="s">
        <v>14319</v>
      </c>
      <c r="I3548" s="3" t="s">
        <v>488</v>
      </c>
      <c r="J3548" s="3">
        <v>92.244200000000006</v>
      </c>
      <c r="K3548" s="3">
        <v>18581239</v>
      </c>
      <c r="L3548" s="3" t="s">
        <v>162</v>
      </c>
      <c r="M3548" s="3">
        <v>1</v>
      </c>
      <c r="N3548" s="3" t="s">
        <v>16013</v>
      </c>
      <c r="O3548" s="3" t="s">
        <v>25438</v>
      </c>
      <c r="P3548" s="3" t="s">
        <v>2080</v>
      </c>
      <c r="Q3548" s="3" t="s">
        <v>21607</v>
      </c>
      <c r="R3548" s="5" t="s">
        <v>25439</v>
      </c>
      <c r="S3548" s="3" t="s">
        <v>14319</v>
      </c>
      <c r="T3548" s="3" t="s">
        <v>486</v>
      </c>
      <c r="V3548" s="3">
        <v>84</v>
      </c>
      <c r="W3548" s="3">
        <v>59</v>
      </c>
      <c r="X3548" s="3">
        <v>127</v>
      </c>
      <c r="Y3548" s="3">
        <v>3546</v>
      </c>
      <c r="Z3548" s="3" t="s">
        <v>162</v>
      </c>
      <c r="AA3548" s="3">
        <v>120</v>
      </c>
      <c r="AB3548" s="3">
        <v>50</v>
      </c>
      <c r="AC3548" s="3">
        <v>18581239</v>
      </c>
      <c r="AD3548" s="3">
        <v>9665436</v>
      </c>
      <c r="AE3548" s="3" t="s">
        <v>488</v>
      </c>
      <c r="AF3548" s="3">
        <v>8</v>
      </c>
      <c r="AG3548" s="3">
        <v>50</v>
      </c>
    </row>
    <row r="3549" spans="1:33" ht="15.75" customHeight="1" x14ac:dyDescent="0.15">
      <c r="A3549" s="3">
        <v>22638</v>
      </c>
      <c r="B3549" s="3">
        <v>3547</v>
      </c>
      <c r="C3549" s="3">
        <v>75</v>
      </c>
      <c r="D3549" s="3" t="s">
        <v>16016</v>
      </c>
      <c r="E3549" s="3" t="s">
        <v>25440</v>
      </c>
      <c r="F3549" s="3" t="s">
        <v>657</v>
      </c>
      <c r="G3549" s="3" t="s">
        <v>246</v>
      </c>
      <c r="H3549" s="3" t="s">
        <v>16019</v>
      </c>
      <c r="I3549" s="3" t="s">
        <v>264</v>
      </c>
      <c r="J3549" s="3">
        <v>92.229799999999997</v>
      </c>
      <c r="K3549" s="3">
        <v>15798880</v>
      </c>
      <c r="L3549" s="3" t="s">
        <v>478</v>
      </c>
      <c r="M3549" s="3">
        <v>2</v>
      </c>
      <c r="N3549" s="3" t="s">
        <v>16016</v>
      </c>
      <c r="O3549" s="3" t="s">
        <v>25440</v>
      </c>
      <c r="P3549" s="3" t="s">
        <v>12822</v>
      </c>
      <c r="Q3549" s="3" t="s">
        <v>21608</v>
      </c>
      <c r="R3549" s="5" t="s">
        <v>25441</v>
      </c>
      <c r="S3549" s="3" t="s">
        <v>16019</v>
      </c>
      <c r="T3549" s="3" t="s">
        <v>246</v>
      </c>
      <c r="V3549" s="3">
        <v>127</v>
      </c>
      <c r="W3549" s="3">
        <v>118</v>
      </c>
      <c r="X3549" s="3">
        <v>121</v>
      </c>
      <c r="Y3549" s="3">
        <v>3547</v>
      </c>
      <c r="Z3549" s="3" t="s">
        <v>478</v>
      </c>
      <c r="AA3549" s="3">
        <v>75</v>
      </c>
      <c r="AB3549" s="3">
        <v>65</v>
      </c>
      <c r="AC3549" s="3">
        <v>15798880</v>
      </c>
      <c r="AD3549" s="3">
        <v>8218746</v>
      </c>
      <c r="AE3549" s="3" t="s">
        <v>264</v>
      </c>
      <c r="AF3549" s="3">
        <v>15</v>
      </c>
      <c r="AG3549" s="3">
        <v>8</v>
      </c>
    </row>
    <row r="3550" spans="1:33" ht="15.75" customHeight="1" x14ac:dyDescent="0.15">
      <c r="A3550" s="3">
        <v>25909</v>
      </c>
      <c r="B3550" s="3">
        <v>3548</v>
      </c>
      <c r="C3550" s="3">
        <v>53</v>
      </c>
      <c r="D3550" s="3" t="s">
        <v>12704</v>
      </c>
      <c r="E3550" s="3" t="s">
        <v>25442</v>
      </c>
      <c r="F3550" s="3" t="s">
        <v>36</v>
      </c>
      <c r="G3550" s="3" t="s">
        <v>37</v>
      </c>
      <c r="H3550" s="3" t="s">
        <v>12707</v>
      </c>
      <c r="I3550" s="3" t="s">
        <v>39</v>
      </c>
      <c r="J3550" s="3">
        <v>92.164900000000003</v>
      </c>
      <c r="K3550" s="3">
        <v>19533751</v>
      </c>
      <c r="L3550" s="3" t="s">
        <v>86</v>
      </c>
      <c r="M3550" s="3">
        <v>0</v>
      </c>
      <c r="N3550" s="3" t="s">
        <v>12704</v>
      </c>
      <c r="O3550" s="3" t="s">
        <v>25442</v>
      </c>
      <c r="P3550" s="8">
        <v>31778</v>
      </c>
      <c r="Q3550" s="3" t="s">
        <v>12706</v>
      </c>
      <c r="R3550" s="5" t="s">
        <v>25443</v>
      </c>
      <c r="S3550" s="3" t="s">
        <v>12707</v>
      </c>
      <c r="T3550" s="3" t="s">
        <v>37</v>
      </c>
      <c r="V3550" s="3">
        <v>127</v>
      </c>
      <c r="W3550" s="3">
        <v>127</v>
      </c>
      <c r="X3550" s="3">
        <v>90</v>
      </c>
      <c r="Y3550" s="3">
        <v>3548</v>
      </c>
      <c r="Z3550" s="3" t="s">
        <v>86</v>
      </c>
      <c r="AA3550" s="3">
        <v>53</v>
      </c>
      <c r="AB3550" s="3">
        <v>28</v>
      </c>
      <c r="AC3550" s="3">
        <v>19533751</v>
      </c>
      <c r="AD3550" s="3">
        <v>10165099</v>
      </c>
      <c r="AE3550" s="3" t="s">
        <v>39</v>
      </c>
      <c r="AF3550" s="3">
        <v>16</v>
      </c>
      <c r="AG3550" s="3">
        <v>2</v>
      </c>
    </row>
    <row r="3551" spans="1:33" ht="15.75" customHeight="1" x14ac:dyDescent="0.15">
      <c r="A3551" s="3">
        <v>21906</v>
      </c>
      <c r="B3551" s="3">
        <v>3549</v>
      </c>
      <c r="C3551" s="3">
        <v>45</v>
      </c>
      <c r="D3551" s="3" t="s">
        <v>16022</v>
      </c>
      <c r="E3551" s="3" t="s">
        <v>25444</v>
      </c>
      <c r="F3551" s="3" t="s">
        <v>657</v>
      </c>
      <c r="G3551" s="3" t="s">
        <v>246</v>
      </c>
      <c r="H3551" s="3" t="s">
        <v>3189</v>
      </c>
      <c r="I3551" s="3" t="s">
        <v>3190</v>
      </c>
      <c r="J3551" s="3">
        <v>92.162999999999997</v>
      </c>
      <c r="K3551" s="3">
        <v>4062946</v>
      </c>
      <c r="L3551" s="3" t="s">
        <v>101</v>
      </c>
      <c r="M3551" s="3">
        <v>3</v>
      </c>
      <c r="N3551" s="3" t="s">
        <v>16022</v>
      </c>
      <c r="O3551" s="3" t="s">
        <v>25444</v>
      </c>
      <c r="P3551" s="3" t="s">
        <v>1000</v>
      </c>
      <c r="Q3551" s="3" t="s">
        <v>21612</v>
      </c>
      <c r="R3551" s="5" t="s">
        <v>25445</v>
      </c>
      <c r="S3551" s="3" t="s">
        <v>3189</v>
      </c>
      <c r="T3551" s="3" t="s">
        <v>246</v>
      </c>
      <c r="V3551" s="3">
        <v>127</v>
      </c>
      <c r="W3551" s="3">
        <v>0</v>
      </c>
      <c r="X3551" s="3">
        <v>127</v>
      </c>
      <c r="Y3551" s="3">
        <v>3549</v>
      </c>
      <c r="Z3551" s="3" t="s">
        <v>101</v>
      </c>
      <c r="AA3551" s="3">
        <v>45</v>
      </c>
      <c r="AB3551" s="3">
        <v>40</v>
      </c>
      <c r="AC3551" s="3">
        <v>4062946</v>
      </c>
      <c r="AD3551" s="3">
        <v>2114323</v>
      </c>
      <c r="AE3551" s="15"/>
      <c r="AF3551" s="3">
        <v>10</v>
      </c>
      <c r="AG3551" s="3">
        <v>14</v>
      </c>
    </row>
    <row r="3552" spans="1:33" ht="15.75" customHeight="1" x14ac:dyDescent="0.15">
      <c r="A3552" s="3">
        <v>689</v>
      </c>
      <c r="B3552" s="3">
        <v>3550</v>
      </c>
      <c r="C3552" s="3">
        <v>333</v>
      </c>
      <c r="D3552" s="3" t="s">
        <v>16025</v>
      </c>
      <c r="E3552" s="3" t="s">
        <v>25446</v>
      </c>
      <c r="F3552" s="3" t="s">
        <v>657</v>
      </c>
      <c r="G3552" s="3" t="s">
        <v>246</v>
      </c>
      <c r="H3552" s="3" t="s">
        <v>264</v>
      </c>
      <c r="I3552" s="3" t="s">
        <v>264</v>
      </c>
      <c r="J3552" s="3">
        <v>92.118600000000001</v>
      </c>
      <c r="K3552" s="3">
        <v>88447803</v>
      </c>
      <c r="L3552" s="3" t="s">
        <v>59</v>
      </c>
      <c r="M3552" s="3">
        <v>7</v>
      </c>
      <c r="N3552" s="3" t="s">
        <v>16025</v>
      </c>
      <c r="O3552" s="3" t="s">
        <v>25446</v>
      </c>
      <c r="P3552" s="3" t="s">
        <v>381</v>
      </c>
      <c r="Q3552" s="3" t="s">
        <v>21614</v>
      </c>
      <c r="R3552" s="5" t="s">
        <v>25447</v>
      </c>
      <c r="S3552" s="3" t="s">
        <v>264</v>
      </c>
      <c r="T3552" s="3" t="s">
        <v>246</v>
      </c>
      <c r="V3552" s="3">
        <v>127</v>
      </c>
      <c r="W3552" s="3">
        <v>119</v>
      </c>
      <c r="X3552" s="3">
        <v>127</v>
      </c>
      <c r="Y3552" s="3">
        <v>3550</v>
      </c>
      <c r="Z3552" s="3" t="s">
        <v>59</v>
      </c>
      <c r="AA3552" s="3">
        <v>333</v>
      </c>
      <c r="AB3552" s="3">
        <v>175</v>
      </c>
      <c r="AC3552" s="3">
        <v>88447803</v>
      </c>
      <c r="AD3552" s="3">
        <v>46038130</v>
      </c>
      <c r="AE3552" s="3" t="s">
        <v>264</v>
      </c>
      <c r="AF3552" s="3">
        <v>17</v>
      </c>
      <c r="AG3552" s="3">
        <v>8</v>
      </c>
    </row>
    <row r="3553" spans="1:33" ht="15.75" customHeight="1" x14ac:dyDescent="0.15">
      <c r="A3553" s="3">
        <v>24916</v>
      </c>
      <c r="B3553" s="3">
        <v>3551</v>
      </c>
      <c r="C3553" s="3">
        <v>25</v>
      </c>
      <c r="D3553" s="3" t="s">
        <v>6033</v>
      </c>
      <c r="E3553" s="3" t="s">
        <v>25448</v>
      </c>
      <c r="F3553" s="3" t="s">
        <v>143</v>
      </c>
      <c r="G3553" s="3" t="s">
        <v>77</v>
      </c>
      <c r="H3553" s="3" t="s">
        <v>1086</v>
      </c>
      <c r="I3553" s="3" t="s">
        <v>79</v>
      </c>
      <c r="J3553" s="3">
        <v>92.039100000000005</v>
      </c>
      <c r="K3553" s="3">
        <v>6395785</v>
      </c>
      <c r="L3553" s="3" t="s">
        <v>59</v>
      </c>
      <c r="M3553" s="3">
        <v>0</v>
      </c>
      <c r="N3553" s="3" t="s">
        <v>6033</v>
      </c>
      <c r="O3553" s="3" t="s">
        <v>25448</v>
      </c>
      <c r="P3553" s="8">
        <v>32509</v>
      </c>
      <c r="Q3553" s="3" t="s">
        <v>6034</v>
      </c>
      <c r="R3553" s="5" t="s">
        <v>25449</v>
      </c>
      <c r="S3553" s="3" t="s">
        <v>1086</v>
      </c>
      <c r="T3553" s="3" t="s">
        <v>77</v>
      </c>
      <c r="V3553" s="3">
        <v>127</v>
      </c>
      <c r="W3553" s="3">
        <v>120</v>
      </c>
      <c r="X3553" s="3">
        <v>127</v>
      </c>
      <c r="Y3553" s="3">
        <v>3551</v>
      </c>
      <c r="Z3553" s="3" t="s">
        <v>59</v>
      </c>
      <c r="AA3553" s="3">
        <v>25</v>
      </c>
      <c r="AB3553" s="3">
        <v>15</v>
      </c>
      <c r="AC3553" s="3">
        <v>6395785</v>
      </c>
      <c r="AD3553" s="3">
        <v>3330459</v>
      </c>
      <c r="AE3553" s="3" t="s">
        <v>79</v>
      </c>
      <c r="AF3553" s="3">
        <v>17</v>
      </c>
      <c r="AG3553" s="3">
        <v>6</v>
      </c>
    </row>
    <row r="3554" spans="1:33" ht="15.75" customHeight="1" x14ac:dyDescent="0.15">
      <c r="A3554" s="3">
        <v>652</v>
      </c>
      <c r="B3554" s="3">
        <v>3552</v>
      </c>
      <c r="C3554" s="3">
        <v>33</v>
      </c>
      <c r="D3554" s="3" t="s">
        <v>6635</v>
      </c>
      <c r="E3554" s="3" t="s">
        <v>25450</v>
      </c>
      <c r="F3554" s="3" t="s">
        <v>143</v>
      </c>
      <c r="G3554" s="3" t="s">
        <v>77</v>
      </c>
      <c r="H3554" s="3" t="s">
        <v>79</v>
      </c>
      <c r="I3554" s="3" t="s">
        <v>79</v>
      </c>
      <c r="J3554" s="3">
        <v>91.988900000000001</v>
      </c>
      <c r="K3554" s="3">
        <v>40301598</v>
      </c>
      <c r="L3554" s="3" t="s">
        <v>122</v>
      </c>
      <c r="M3554" s="3">
        <v>6</v>
      </c>
      <c r="N3554" s="3" t="s">
        <v>6635</v>
      </c>
      <c r="O3554" s="3" t="s">
        <v>25450</v>
      </c>
      <c r="P3554" s="3" t="s">
        <v>787</v>
      </c>
      <c r="Q3554" s="3" t="s">
        <v>6636</v>
      </c>
      <c r="R3554" s="5" t="s">
        <v>25451</v>
      </c>
      <c r="S3554" s="3" t="s">
        <v>79</v>
      </c>
      <c r="T3554" s="3" t="s">
        <v>77</v>
      </c>
      <c r="V3554" s="3">
        <v>127</v>
      </c>
      <c r="W3554" s="3">
        <v>121</v>
      </c>
      <c r="X3554" s="3">
        <v>38</v>
      </c>
      <c r="Y3554" s="3">
        <v>3552</v>
      </c>
      <c r="Z3554" s="3" t="s">
        <v>122</v>
      </c>
      <c r="AA3554" s="3">
        <v>33</v>
      </c>
      <c r="AB3554" s="3">
        <v>33</v>
      </c>
      <c r="AC3554" s="3">
        <v>40301598</v>
      </c>
      <c r="AD3554" s="3">
        <v>20991634</v>
      </c>
      <c r="AE3554" s="3" t="s">
        <v>79</v>
      </c>
      <c r="AF3554" s="3">
        <v>22</v>
      </c>
      <c r="AG3554" s="3">
        <v>6</v>
      </c>
    </row>
    <row r="3555" spans="1:33" ht="15.75" customHeight="1" x14ac:dyDescent="0.15">
      <c r="A3555" s="3">
        <v>26548</v>
      </c>
      <c r="B3555" s="3">
        <v>3553</v>
      </c>
      <c r="C3555" s="3">
        <v>52</v>
      </c>
      <c r="D3555" s="3" t="s">
        <v>16030</v>
      </c>
      <c r="E3555" s="3" t="s">
        <v>25452</v>
      </c>
      <c r="F3555" s="3" t="s">
        <v>1105</v>
      </c>
      <c r="G3555" s="3" t="s">
        <v>486</v>
      </c>
      <c r="H3555" s="3" t="s">
        <v>10630</v>
      </c>
      <c r="I3555" s="3" t="s">
        <v>12273</v>
      </c>
      <c r="J3555" s="3">
        <v>91.986900000000006</v>
      </c>
      <c r="K3555" s="3">
        <v>5290523</v>
      </c>
      <c r="L3555" s="3" t="s">
        <v>162</v>
      </c>
      <c r="M3555" s="3">
        <v>0</v>
      </c>
      <c r="N3555" s="3" t="s">
        <v>16030</v>
      </c>
      <c r="O3555" s="3" t="s">
        <v>25452</v>
      </c>
      <c r="P3555" s="8">
        <v>36892</v>
      </c>
      <c r="Q3555" s="3" t="s">
        <v>21619</v>
      </c>
      <c r="R3555" s="5" t="s">
        <v>25453</v>
      </c>
      <c r="S3555" s="3" t="s">
        <v>10630</v>
      </c>
      <c r="T3555" s="3" t="s">
        <v>486</v>
      </c>
      <c r="V3555" s="3">
        <v>85</v>
      </c>
      <c r="W3555" s="3">
        <v>0</v>
      </c>
      <c r="X3555" s="3">
        <v>127</v>
      </c>
      <c r="Y3555" s="3">
        <v>3553</v>
      </c>
      <c r="Z3555" s="3" t="s">
        <v>162</v>
      </c>
      <c r="AA3555" s="3">
        <v>52</v>
      </c>
      <c r="AB3555" s="3">
        <v>27</v>
      </c>
      <c r="AC3555" s="3">
        <v>5290523</v>
      </c>
      <c r="AD3555" s="3">
        <v>2755669</v>
      </c>
      <c r="AE3555" s="15"/>
      <c r="AF3555" s="3">
        <v>8</v>
      </c>
      <c r="AG3555" s="3">
        <v>219</v>
      </c>
    </row>
    <row r="3556" spans="1:33" ht="15.75" customHeight="1" x14ac:dyDescent="0.15">
      <c r="A3556" s="3">
        <v>993</v>
      </c>
      <c r="B3556" s="3">
        <v>3554</v>
      </c>
      <c r="C3556" s="3">
        <v>31</v>
      </c>
      <c r="D3556" s="3" t="s">
        <v>16032</v>
      </c>
      <c r="E3556" s="3" t="s">
        <v>25454</v>
      </c>
      <c r="F3556" s="3" t="s">
        <v>1072</v>
      </c>
      <c r="G3556" s="3" t="s">
        <v>575</v>
      </c>
      <c r="H3556" s="3" t="s">
        <v>15485</v>
      </c>
      <c r="I3556" s="3" t="s">
        <v>1375</v>
      </c>
      <c r="J3556" s="3">
        <v>91.964100000000002</v>
      </c>
      <c r="K3556" s="3">
        <v>6850403</v>
      </c>
      <c r="L3556" s="3" t="s">
        <v>162</v>
      </c>
      <c r="M3556" s="3">
        <v>5</v>
      </c>
      <c r="N3556" s="3" t="s">
        <v>16032</v>
      </c>
      <c r="O3556" s="3" t="s">
        <v>25454</v>
      </c>
      <c r="P3556" s="3" t="s">
        <v>835</v>
      </c>
      <c r="Q3556" s="3" t="s">
        <v>21621</v>
      </c>
      <c r="R3556" s="5" t="s">
        <v>25455</v>
      </c>
      <c r="S3556" s="3" t="s">
        <v>15485</v>
      </c>
      <c r="T3556" s="3" t="s">
        <v>575</v>
      </c>
      <c r="V3556" s="3">
        <v>78</v>
      </c>
      <c r="W3556" s="3">
        <v>68</v>
      </c>
      <c r="X3556" s="3">
        <v>127</v>
      </c>
      <c r="Y3556" s="3">
        <v>3554</v>
      </c>
      <c r="Z3556" s="3" t="s">
        <v>162</v>
      </c>
      <c r="AA3556" s="3">
        <v>31</v>
      </c>
      <c r="AB3556" s="3">
        <v>16</v>
      </c>
      <c r="AC3556" s="3">
        <v>6850403</v>
      </c>
      <c r="AD3556" s="3">
        <v>3568586</v>
      </c>
      <c r="AE3556" s="3" t="s">
        <v>1375</v>
      </c>
      <c r="AF3556" s="3">
        <v>8</v>
      </c>
      <c r="AG3556" s="3">
        <v>23</v>
      </c>
    </row>
    <row r="3557" spans="1:33" ht="15.75" customHeight="1" x14ac:dyDescent="0.15">
      <c r="A3557" s="3">
        <v>6184</v>
      </c>
      <c r="B3557" s="3">
        <v>3555</v>
      </c>
      <c r="C3557" s="3">
        <v>350</v>
      </c>
      <c r="D3557" s="3" t="s">
        <v>16035</v>
      </c>
      <c r="E3557" s="3" t="s">
        <v>25456</v>
      </c>
      <c r="F3557" s="3" t="s">
        <v>1172</v>
      </c>
      <c r="G3557" s="3" t="s">
        <v>565</v>
      </c>
      <c r="H3557" s="3" t="s">
        <v>16037</v>
      </c>
      <c r="I3557" s="3" t="s">
        <v>21625</v>
      </c>
      <c r="J3557" s="3">
        <v>91.952200000000005</v>
      </c>
      <c r="K3557" s="3">
        <v>49651827</v>
      </c>
      <c r="L3557" s="3" t="s">
        <v>226</v>
      </c>
      <c r="M3557" s="3">
        <v>2</v>
      </c>
      <c r="N3557" s="3" t="s">
        <v>16035</v>
      </c>
      <c r="O3557" s="3" t="s">
        <v>25456</v>
      </c>
      <c r="P3557" s="3" t="s">
        <v>1029</v>
      </c>
      <c r="Q3557" s="3" t="s">
        <v>21624</v>
      </c>
      <c r="R3557" s="5" t="s">
        <v>25457</v>
      </c>
      <c r="S3557" s="3" t="s">
        <v>16037</v>
      </c>
      <c r="T3557" s="3" t="s">
        <v>565</v>
      </c>
      <c r="V3557" s="3">
        <v>31</v>
      </c>
      <c r="W3557" s="3">
        <v>0</v>
      </c>
      <c r="X3557" s="3">
        <v>48</v>
      </c>
      <c r="Y3557" s="3">
        <v>3555</v>
      </c>
      <c r="Z3557" s="3" t="s">
        <v>226</v>
      </c>
      <c r="AA3557" s="3">
        <v>350</v>
      </c>
      <c r="AB3557" s="3">
        <v>175</v>
      </c>
      <c r="AC3557" s="3">
        <v>49651827</v>
      </c>
      <c r="AD3557" s="3">
        <v>25866766</v>
      </c>
      <c r="AE3557" s="15"/>
      <c r="AF3557" s="3">
        <v>24</v>
      </c>
      <c r="AG3557" s="3">
        <v>817</v>
      </c>
    </row>
    <row r="3558" spans="1:33" ht="15.75" customHeight="1" x14ac:dyDescent="0.15">
      <c r="A3558" s="3">
        <v>25345</v>
      </c>
      <c r="B3558" s="3">
        <v>3556</v>
      </c>
      <c r="C3558" s="3">
        <v>45</v>
      </c>
      <c r="D3558" s="3" t="s">
        <v>16039</v>
      </c>
      <c r="E3558" s="3" t="s">
        <v>25458</v>
      </c>
      <c r="F3558" s="3" t="s">
        <v>855</v>
      </c>
      <c r="G3558" s="3" t="s">
        <v>292</v>
      </c>
      <c r="H3558" s="3" t="s">
        <v>11557</v>
      </c>
      <c r="I3558" s="3" t="s">
        <v>7069</v>
      </c>
      <c r="J3558" s="3">
        <v>91.944500000000005</v>
      </c>
      <c r="K3558" s="3">
        <v>3511749</v>
      </c>
      <c r="L3558" s="3" t="s">
        <v>641</v>
      </c>
      <c r="M3558" s="3">
        <v>0</v>
      </c>
      <c r="N3558" s="3" t="s">
        <v>16039</v>
      </c>
      <c r="O3558" s="3" t="s">
        <v>25458</v>
      </c>
      <c r="P3558" s="8" t="s">
        <v>21628</v>
      </c>
      <c r="Q3558" s="3" t="s">
        <v>21627</v>
      </c>
      <c r="R3558" s="5" t="s">
        <v>25459</v>
      </c>
      <c r="S3558" s="3" t="s">
        <v>11557</v>
      </c>
      <c r="T3558" s="3" t="s">
        <v>292</v>
      </c>
      <c r="V3558" s="3">
        <v>126</v>
      </c>
      <c r="W3558" s="3">
        <v>0</v>
      </c>
      <c r="X3558" s="3">
        <v>32</v>
      </c>
      <c r="Y3558" s="3">
        <v>3556</v>
      </c>
      <c r="Z3558" s="3" t="s">
        <v>641</v>
      </c>
      <c r="AA3558" s="3">
        <v>45</v>
      </c>
      <c r="AB3558" s="3">
        <v>25</v>
      </c>
      <c r="AC3558" s="3">
        <v>3511749</v>
      </c>
      <c r="AD3558" s="3">
        <v>1829565</v>
      </c>
      <c r="AE3558" s="15"/>
      <c r="AF3558" s="3">
        <v>23</v>
      </c>
      <c r="AG3558" s="3">
        <v>112</v>
      </c>
    </row>
    <row r="3559" spans="1:33" ht="15.75" customHeight="1" x14ac:dyDescent="0.15">
      <c r="A3559" s="3">
        <v>24092</v>
      </c>
      <c r="B3559" s="3">
        <v>3557</v>
      </c>
      <c r="C3559" s="3">
        <v>38</v>
      </c>
      <c r="D3559" s="3" t="s">
        <v>16042</v>
      </c>
      <c r="E3559" s="3" t="s">
        <v>25460</v>
      </c>
      <c r="F3559" s="3" t="s">
        <v>1438</v>
      </c>
      <c r="G3559" s="3" t="s">
        <v>495</v>
      </c>
      <c r="H3559" s="3" t="s">
        <v>2682</v>
      </c>
      <c r="I3559" s="3" t="s">
        <v>2682</v>
      </c>
      <c r="J3559" s="3">
        <v>91.941699999999997</v>
      </c>
      <c r="K3559" s="3">
        <v>3220974</v>
      </c>
      <c r="L3559" s="3" t="s">
        <v>71</v>
      </c>
      <c r="M3559" s="3">
        <v>1</v>
      </c>
      <c r="N3559" s="3" t="s">
        <v>16042</v>
      </c>
      <c r="O3559" s="3" t="s">
        <v>25460</v>
      </c>
      <c r="P3559" s="3" t="s">
        <v>541</v>
      </c>
      <c r="Q3559" s="3" t="s">
        <v>21631</v>
      </c>
      <c r="R3559" s="5" t="s">
        <v>25461</v>
      </c>
      <c r="S3559" s="3" t="s">
        <v>2682</v>
      </c>
      <c r="T3559" s="3" t="s">
        <v>495</v>
      </c>
      <c r="V3559" s="3">
        <v>114</v>
      </c>
      <c r="W3559" s="3">
        <v>32</v>
      </c>
      <c r="X3559" s="3">
        <v>127</v>
      </c>
      <c r="Y3559" s="3">
        <v>3557</v>
      </c>
      <c r="Z3559" s="3" t="s">
        <v>71</v>
      </c>
      <c r="AA3559" s="3">
        <v>38</v>
      </c>
      <c r="AB3559" s="3">
        <v>19</v>
      </c>
      <c r="AC3559" s="3">
        <v>3220974</v>
      </c>
      <c r="AD3559" s="3">
        <v>1678100</v>
      </c>
      <c r="AE3559" s="3" t="s">
        <v>2682</v>
      </c>
      <c r="AF3559" s="3">
        <v>5</v>
      </c>
      <c r="AG3559" s="3">
        <v>79</v>
      </c>
    </row>
    <row r="3560" spans="1:33" ht="15.75" customHeight="1" x14ac:dyDescent="0.15">
      <c r="A3560" s="3">
        <v>25225</v>
      </c>
      <c r="B3560" s="3">
        <v>3558</v>
      </c>
      <c r="C3560" s="3">
        <v>15</v>
      </c>
      <c r="D3560" s="3" t="s">
        <v>16045</v>
      </c>
      <c r="E3560" s="3" t="s">
        <v>25462</v>
      </c>
      <c r="F3560" s="3" t="s">
        <v>96</v>
      </c>
      <c r="G3560" s="3" t="s">
        <v>61</v>
      </c>
      <c r="H3560" s="3" t="s">
        <v>218</v>
      </c>
      <c r="I3560" s="3" t="s">
        <v>63</v>
      </c>
      <c r="J3560" s="3">
        <v>91.912300000000002</v>
      </c>
      <c r="K3560" s="3">
        <v>14496893</v>
      </c>
      <c r="L3560" s="3" t="s">
        <v>538</v>
      </c>
      <c r="M3560" s="3">
        <v>0</v>
      </c>
      <c r="N3560" s="3" t="s">
        <v>16045</v>
      </c>
      <c r="O3560" s="3" t="s">
        <v>25462</v>
      </c>
      <c r="P3560" s="8">
        <v>38718</v>
      </c>
      <c r="Q3560" s="3" t="s">
        <v>21633</v>
      </c>
      <c r="R3560" s="5" t="s">
        <v>25463</v>
      </c>
      <c r="S3560" s="3" t="s">
        <v>218</v>
      </c>
      <c r="T3560" s="3" t="s">
        <v>61</v>
      </c>
      <c r="V3560" s="3">
        <v>127</v>
      </c>
      <c r="W3560" s="3">
        <v>127</v>
      </c>
      <c r="X3560" s="3">
        <v>107</v>
      </c>
      <c r="Y3560" s="3">
        <v>3558</v>
      </c>
      <c r="Z3560" s="3" t="s">
        <v>538</v>
      </c>
      <c r="AA3560" s="3">
        <v>15</v>
      </c>
      <c r="AB3560" s="3">
        <v>3</v>
      </c>
      <c r="AC3560" s="3">
        <v>14496893</v>
      </c>
      <c r="AD3560" s="3">
        <v>7553914</v>
      </c>
      <c r="AE3560" s="3" t="s">
        <v>63</v>
      </c>
      <c r="AF3560" s="3">
        <v>3</v>
      </c>
      <c r="AG3560" s="3">
        <v>3</v>
      </c>
    </row>
    <row r="3561" spans="1:33" ht="15.75" customHeight="1" x14ac:dyDescent="0.15">
      <c r="A3561" s="3">
        <v>23931</v>
      </c>
      <c r="B3561" s="3">
        <v>3559</v>
      </c>
      <c r="C3561" s="3">
        <v>35</v>
      </c>
      <c r="D3561" s="3" t="s">
        <v>16047</v>
      </c>
      <c r="E3561" s="3" t="s">
        <v>25464</v>
      </c>
      <c r="F3561" s="3" t="s">
        <v>657</v>
      </c>
      <c r="G3561" s="3" t="s">
        <v>246</v>
      </c>
      <c r="H3561" s="3" t="s">
        <v>887</v>
      </c>
      <c r="I3561" s="3" t="s">
        <v>264</v>
      </c>
      <c r="J3561" s="3">
        <v>91.714799999999997</v>
      </c>
      <c r="K3561" s="3">
        <v>4656510</v>
      </c>
      <c r="L3561" s="3" t="s">
        <v>71</v>
      </c>
      <c r="M3561" s="3">
        <v>1</v>
      </c>
      <c r="N3561" s="3" t="s">
        <v>16047</v>
      </c>
      <c r="O3561" s="3" t="s">
        <v>25464</v>
      </c>
      <c r="P3561" s="3" t="s">
        <v>541</v>
      </c>
      <c r="Q3561" s="3" t="s">
        <v>21635</v>
      </c>
      <c r="R3561" s="5" t="s">
        <v>25465</v>
      </c>
      <c r="S3561" s="3" t="s">
        <v>887</v>
      </c>
      <c r="T3561" s="3" t="s">
        <v>246</v>
      </c>
      <c r="V3561" s="3">
        <v>127</v>
      </c>
      <c r="W3561" s="3">
        <v>120</v>
      </c>
      <c r="X3561" s="3">
        <v>127</v>
      </c>
      <c r="Y3561" s="3">
        <v>3559</v>
      </c>
      <c r="Z3561" s="3" t="s">
        <v>71</v>
      </c>
      <c r="AA3561" s="3">
        <v>35</v>
      </c>
      <c r="AB3561" s="3">
        <v>20</v>
      </c>
      <c r="AC3561" s="3">
        <v>4656510</v>
      </c>
      <c r="AD3561" s="3">
        <v>2428874</v>
      </c>
      <c r="AE3561" s="3" t="s">
        <v>264</v>
      </c>
      <c r="AF3561" s="3">
        <v>5</v>
      </c>
      <c r="AG3561" s="3">
        <v>8</v>
      </c>
    </row>
    <row r="3562" spans="1:33" ht="15.75" customHeight="1" x14ac:dyDescent="0.15">
      <c r="A3562" s="3">
        <v>922</v>
      </c>
      <c r="B3562" s="3">
        <v>3560</v>
      </c>
      <c r="C3562" s="3">
        <v>234</v>
      </c>
      <c r="D3562" s="3" t="s">
        <v>16050</v>
      </c>
      <c r="E3562" s="3" t="s">
        <v>25466</v>
      </c>
      <c r="F3562" s="3" t="s">
        <v>96</v>
      </c>
      <c r="G3562" s="3" t="s">
        <v>61</v>
      </c>
      <c r="H3562" s="3" t="s">
        <v>3840</v>
      </c>
      <c r="I3562" s="3" t="s">
        <v>63</v>
      </c>
      <c r="J3562" s="3">
        <v>91.699299999999994</v>
      </c>
      <c r="K3562" s="3">
        <v>38469250</v>
      </c>
      <c r="L3562" s="3" t="s">
        <v>215</v>
      </c>
      <c r="M3562" s="3">
        <v>4</v>
      </c>
      <c r="N3562" s="3" t="s">
        <v>16050</v>
      </c>
      <c r="O3562" s="3" t="s">
        <v>25466</v>
      </c>
      <c r="P3562" s="3" t="s">
        <v>787</v>
      </c>
      <c r="Q3562" s="3" t="s">
        <v>21637</v>
      </c>
      <c r="R3562" s="5" t="s">
        <v>25467</v>
      </c>
      <c r="S3562" s="3" t="s">
        <v>3840</v>
      </c>
      <c r="T3562" s="3" t="s">
        <v>61</v>
      </c>
      <c r="V3562" s="3">
        <v>127</v>
      </c>
      <c r="W3562" s="3">
        <v>127</v>
      </c>
      <c r="X3562" s="3">
        <v>127</v>
      </c>
      <c r="Y3562" s="3">
        <v>3560</v>
      </c>
      <c r="Z3562" s="3" t="s">
        <v>215</v>
      </c>
      <c r="AA3562" s="3">
        <v>234</v>
      </c>
      <c r="AB3562" s="3">
        <v>125</v>
      </c>
      <c r="AC3562" s="3">
        <v>38469250</v>
      </c>
      <c r="AD3562" s="3">
        <v>20067501</v>
      </c>
      <c r="AE3562" s="3" t="s">
        <v>63</v>
      </c>
      <c r="AF3562" s="3">
        <v>7</v>
      </c>
      <c r="AG3562" s="3">
        <v>3</v>
      </c>
    </row>
    <row r="3563" spans="1:33" ht="15.75" customHeight="1" x14ac:dyDescent="0.15">
      <c r="A3563" s="3">
        <v>26390</v>
      </c>
      <c r="B3563" s="3">
        <v>3561</v>
      </c>
      <c r="C3563" s="3">
        <v>5</v>
      </c>
      <c r="D3563" s="3" t="s">
        <v>16052</v>
      </c>
      <c r="E3563" s="3" t="s">
        <v>25468</v>
      </c>
      <c r="F3563" s="3" t="s">
        <v>855</v>
      </c>
      <c r="G3563" s="3" t="s">
        <v>292</v>
      </c>
      <c r="H3563" s="3" t="s">
        <v>1032</v>
      </c>
      <c r="I3563" s="3" t="s">
        <v>1032</v>
      </c>
      <c r="J3563" s="3">
        <v>91.563699999999997</v>
      </c>
      <c r="K3563" s="3">
        <v>2042923</v>
      </c>
      <c r="L3563" s="3" t="s">
        <v>538</v>
      </c>
      <c r="M3563" s="3">
        <v>0</v>
      </c>
      <c r="N3563" s="3" t="s">
        <v>16052</v>
      </c>
      <c r="O3563" s="3" t="s">
        <v>25468</v>
      </c>
      <c r="P3563" s="8">
        <v>37987</v>
      </c>
      <c r="Q3563" s="3" t="s">
        <v>21639</v>
      </c>
      <c r="R3563" s="5" t="s">
        <v>25469</v>
      </c>
      <c r="S3563" s="3" t="s">
        <v>1032</v>
      </c>
      <c r="T3563" s="3" t="s">
        <v>292</v>
      </c>
      <c r="V3563" s="3">
        <v>127</v>
      </c>
      <c r="W3563" s="3">
        <v>91</v>
      </c>
      <c r="X3563" s="3">
        <v>108</v>
      </c>
      <c r="Y3563" s="3">
        <v>3561</v>
      </c>
      <c r="Z3563" s="3" t="s">
        <v>538</v>
      </c>
      <c r="AA3563" s="3">
        <v>5</v>
      </c>
      <c r="AB3563" s="3">
        <v>3</v>
      </c>
      <c r="AC3563" s="3">
        <v>2042923</v>
      </c>
      <c r="AD3563" s="3">
        <v>1066446</v>
      </c>
      <c r="AE3563" s="3" t="s">
        <v>1032</v>
      </c>
      <c r="AF3563" s="3">
        <v>3</v>
      </c>
      <c r="AG3563" s="3">
        <v>49</v>
      </c>
    </row>
    <row r="3564" spans="1:33" ht="15.75" customHeight="1" x14ac:dyDescent="0.15">
      <c r="A3564" s="3">
        <v>17672</v>
      </c>
      <c r="B3564" s="3">
        <v>3562</v>
      </c>
      <c r="C3564" s="3">
        <v>72</v>
      </c>
      <c r="D3564" s="3" t="s">
        <v>559</v>
      </c>
      <c r="E3564" s="3" t="s">
        <v>25470</v>
      </c>
      <c r="F3564" s="3" t="s">
        <v>36</v>
      </c>
      <c r="G3564" s="3" t="s">
        <v>37</v>
      </c>
      <c r="H3564" s="3" t="s">
        <v>588</v>
      </c>
      <c r="I3564" s="3" t="s">
        <v>89</v>
      </c>
      <c r="J3564" s="3">
        <v>91.519199999999998</v>
      </c>
      <c r="K3564" s="3">
        <v>11545276</v>
      </c>
      <c r="L3564" s="3" t="s">
        <v>221</v>
      </c>
      <c r="M3564" s="3">
        <v>2</v>
      </c>
      <c r="N3564" s="3" t="s">
        <v>559</v>
      </c>
      <c r="O3564" s="3" t="s">
        <v>25470</v>
      </c>
      <c r="P3564" s="3" t="s">
        <v>104</v>
      </c>
      <c r="Q3564" s="3" t="s">
        <v>562</v>
      </c>
      <c r="R3564" s="5" t="s">
        <v>25471</v>
      </c>
      <c r="S3564" s="3" t="s">
        <v>588</v>
      </c>
      <c r="T3564" s="3" t="s">
        <v>37</v>
      </c>
      <c r="V3564" s="3">
        <v>127</v>
      </c>
      <c r="W3564" s="3">
        <v>127</v>
      </c>
      <c r="X3564" s="3">
        <v>127</v>
      </c>
      <c r="Y3564" s="3">
        <v>3562</v>
      </c>
      <c r="Z3564" s="3" t="s">
        <v>221</v>
      </c>
      <c r="AA3564" s="3">
        <v>72</v>
      </c>
      <c r="AB3564" s="3">
        <v>44</v>
      </c>
      <c r="AC3564" s="3">
        <v>11545276</v>
      </c>
      <c r="AD3564" s="3">
        <v>6028261</v>
      </c>
      <c r="AE3564" s="3" t="s">
        <v>89</v>
      </c>
      <c r="AF3564" s="3">
        <v>2</v>
      </c>
      <c r="AG3564" s="3">
        <v>4</v>
      </c>
    </row>
    <row r="3565" spans="1:33" ht="15.75" customHeight="1" x14ac:dyDescent="0.15">
      <c r="A3565" s="3">
        <v>20696</v>
      </c>
      <c r="B3565" s="3">
        <v>3563</v>
      </c>
      <c r="C3565" s="3">
        <v>98</v>
      </c>
      <c r="D3565" s="3" t="s">
        <v>16059</v>
      </c>
      <c r="E3565" s="3" t="s">
        <v>25472</v>
      </c>
      <c r="F3565" s="3" t="s">
        <v>96</v>
      </c>
      <c r="G3565" s="3" t="s">
        <v>61</v>
      </c>
      <c r="H3565" s="3" t="s">
        <v>16062</v>
      </c>
      <c r="I3565" s="3" t="s">
        <v>63</v>
      </c>
      <c r="J3565" s="3">
        <v>91.468999999999994</v>
      </c>
      <c r="K3565" s="3">
        <v>14498766</v>
      </c>
      <c r="L3565" s="3" t="s">
        <v>215</v>
      </c>
      <c r="M3565" s="3">
        <v>3</v>
      </c>
      <c r="N3565" s="3" t="s">
        <v>16059</v>
      </c>
      <c r="O3565" s="3" t="s">
        <v>25472</v>
      </c>
      <c r="P3565" s="3" t="s">
        <v>104</v>
      </c>
      <c r="Q3565" s="3" t="s">
        <v>21642</v>
      </c>
      <c r="R3565" s="5" t="s">
        <v>25473</v>
      </c>
      <c r="S3565" s="3" t="s">
        <v>16062</v>
      </c>
      <c r="T3565" s="3" t="s">
        <v>61</v>
      </c>
      <c r="V3565" s="3">
        <v>127</v>
      </c>
      <c r="W3565" s="3">
        <v>127</v>
      </c>
      <c r="X3565" s="3">
        <v>127</v>
      </c>
      <c r="Y3565" s="3">
        <v>3563</v>
      </c>
      <c r="Z3565" s="3" t="s">
        <v>215</v>
      </c>
      <c r="AA3565" s="3">
        <v>98</v>
      </c>
      <c r="AB3565" s="3">
        <v>35</v>
      </c>
      <c r="AC3565" s="3">
        <v>14498766</v>
      </c>
      <c r="AD3565" s="3">
        <v>7572384</v>
      </c>
      <c r="AE3565" s="3" t="s">
        <v>63</v>
      </c>
      <c r="AF3565" s="3">
        <v>7</v>
      </c>
      <c r="AG3565" s="3">
        <v>3</v>
      </c>
    </row>
    <row r="3566" spans="1:33" ht="15.75" customHeight="1" x14ac:dyDescent="0.15">
      <c r="A3566" s="3">
        <v>2211</v>
      </c>
      <c r="B3566" s="3">
        <v>3564</v>
      </c>
      <c r="C3566" s="3">
        <v>50</v>
      </c>
      <c r="D3566" s="3" t="s">
        <v>11385</v>
      </c>
      <c r="E3566" s="3" t="s">
        <v>25474</v>
      </c>
      <c r="F3566" s="3" t="s">
        <v>36</v>
      </c>
      <c r="G3566" s="3" t="s">
        <v>37</v>
      </c>
      <c r="H3566" s="3" t="s">
        <v>10040</v>
      </c>
      <c r="I3566" s="3" t="s">
        <v>39</v>
      </c>
      <c r="J3566" s="3">
        <v>91.415199999999999</v>
      </c>
      <c r="K3566" s="3">
        <v>19888984</v>
      </c>
      <c r="L3566" s="3" t="s">
        <v>71</v>
      </c>
      <c r="M3566" s="3">
        <v>7</v>
      </c>
      <c r="N3566" s="3" t="s">
        <v>11385</v>
      </c>
      <c r="O3566" s="3" t="s">
        <v>25474</v>
      </c>
      <c r="P3566" s="3" t="s">
        <v>787</v>
      </c>
      <c r="Q3566" s="3" t="s">
        <v>11388</v>
      </c>
      <c r="R3566" s="5" t="s">
        <v>25475</v>
      </c>
      <c r="S3566" s="3" t="s">
        <v>10040</v>
      </c>
      <c r="T3566" s="3" t="s">
        <v>37</v>
      </c>
      <c r="V3566" s="3">
        <v>127</v>
      </c>
      <c r="W3566" s="3">
        <v>127</v>
      </c>
      <c r="X3566" s="3">
        <v>127</v>
      </c>
      <c r="Y3566" s="3">
        <v>3564</v>
      </c>
      <c r="Z3566" s="3" t="s">
        <v>71</v>
      </c>
      <c r="AA3566" s="3">
        <v>50</v>
      </c>
      <c r="AB3566" s="3">
        <v>28</v>
      </c>
      <c r="AC3566" s="3">
        <v>19888984</v>
      </c>
      <c r="AD3566" s="3">
        <v>10390491</v>
      </c>
      <c r="AE3566" s="3" t="s">
        <v>39</v>
      </c>
      <c r="AF3566" s="3">
        <v>5</v>
      </c>
      <c r="AG3566" s="3">
        <v>2</v>
      </c>
    </row>
    <row r="3567" spans="1:33" ht="15.75" customHeight="1" x14ac:dyDescent="0.15">
      <c r="A3567" s="3">
        <v>25123</v>
      </c>
      <c r="B3567" s="3">
        <v>3565</v>
      </c>
      <c r="C3567" s="3">
        <v>17</v>
      </c>
      <c r="D3567" s="3" t="s">
        <v>16065</v>
      </c>
      <c r="E3567" s="3" t="s">
        <v>25476</v>
      </c>
      <c r="F3567" s="3" t="s">
        <v>1121</v>
      </c>
      <c r="G3567" s="3" t="s">
        <v>497</v>
      </c>
      <c r="H3567" s="3" t="s">
        <v>16067</v>
      </c>
      <c r="I3567" s="3" t="s">
        <v>499</v>
      </c>
      <c r="J3567" s="3">
        <v>91.405799999999999</v>
      </c>
      <c r="K3567" s="3">
        <v>2363659</v>
      </c>
      <c r="L3567" s="3" t="s">
        <v>162</v>
      </c>
      <c r="M3567" s="3">
        <v>0</v>
      </c>
      <c r="N3567" s="3" t="s">
        <v>16065</v>
      </c>
      <c r="O3567" s="3" t="s">
        <v>25476</v>
      </c>
      <c r="P3567" s="8">
        <v>35431</v>
      </c>
      <c r="Q3567" s="3" t="s">
        <v>21646</v>
      </c>
      <c r="R3567" s="5" t="s">
        <v>25477</v>
      </c>
      <c r="S3567" s="3" t="s">
        <v>16067</v>
      </c>
      <c r="T3567" s="3" t="s">
        <v>497</v>
      </c>
      <c r="V3567" s="3">
        <v>45</v>
      </c>
      <c r="W3567" s="3">
        <v>0</v>
      </c>
      <c r="X3567" s="3">
        <v>127</v>
      </c>
      <c r="Y3567" s="3">
        <v>3565</v>
      </c>
      <c r="Z3567" s="3" t="s">
        <v>162</v>
      </c>
      <c r="AA3567" s="3">
        <v>17</v>
      </c>
      <c r="AB3567" s="3">
        <v>8</v>
      </c>
      <c r="AC3567" s="3">
        <v>2363659</v>
      </c>
      <c r="AD3567" s="3">
        <v>1234894</v>
      </c>
      <c r="AE3567" s="15"/>
      <c r="AF3567" s="3">
        <v>8</v>
      </c>
      <c r="AG3567" s="3">
        <v>78</v>
      </c>
    </row>
    <row r="3568" spans="1:33" ht="15.75" customHeight="1" x14ac:dyDescent="0.15">
      <c r="A3568" s="3">
        <v>24806</v>
      </c>
      <c r="B3568" s="3">
        <v>3566</v>
      </c>
      <c r="C3568" s="3">
        <v>100</v>
      </c>
      <c r="D3568" s="3" t="s">
        <v>16069</v>
      </c>
      <c r="E3568" s="3" t="s">
        <v>25478</v>
      </c>
      <c r="F3568" s="3" t="s">
        <v>3877</v>
      </c>
      <c r="G3568" s="3" t="s">
        <v>731</v>
      </c>
      <c r="H3568" s="3" t="s">
        <v>8857</v>
      </c>
      <c r="I3568" s="3" t="s">
        <v>9266</v>
      </c>
      <c r="J3568" s="3">
        <v>91.357500000000002</v>
      </c>
      <c r="K3568" s="3">
        <v>40457004</v>
      </c>
      <c r="L3568" s="3" t="s">
        <v>364</v>
      </c>
      <c r="M3568" s="3">
        <v>0</v>
      </c>
      <c r="N3568" s="3" t="s">
        <v>16069</v>
      </c>
      <c r="O3568" s="3" t="s">
        <v>25478</v>
      </c>
      <c r="P3568" s="8">
        <v>26299</v>
      </c>
      <c r="Q3568" s="3" t="s">
        <v>21648</v>
      </c>
      <c r="R3568" s="5" t="s">
        <v>25479</v>
      </c>
      <c r="S3568" s="3" t="s">
        <v>8857</v>
      </c>
      <c r="T3568" s="3" t="s">
        <v>731</v>
      </c>
      <c r="V3568" s="3">
        <v>43</v>
      </c>
      <c r="W3568" s="3">
        <v>0</v>
      </c>
      <c r="X3568" s="3">
        <v>127</v>
      </c>
      <c r="Y3568" s="3">
        <v>3566</v>
      </c>
      <c r="Z3568" s="3" t="s">
        <v>364</v>
      </c>
      <c r="AA3568" s="3">
        <v>100</v>
      </c>
      <c r="AB3568" s="3">
        <v>74</v>
      </c>
      <c r="AC3568" s="3">
        <v>40457004</v>
      </c>
      <c r="AD3568" s="3">
        <v>21142105</v>
      </c>
      <c r="AE3568" s="15"/>
      <c r="AF3568" s="3">
        <v>20</v>
      </c>
      <c r="AG3568" s="3">
        <v>107</v>
      </c>
    </row>
    <row r="3569" spans="1:33" ht="15.75" customHeight="1" x14ac:dyDescent="0.15">
      <c r="A3569" s="3">
        <v>171</v>
      </c>
      <c r="B3569" s="3">
        <v>3567</v>
      </c>
      <c r="C3569" s="3">
        <v>2700</v>
      </c>
      <c r="D3569" s="3" t="s">
        <v>16071</v>
      </c>
      <c r="E3569" s="3" t="s">
        <v>25480</v>
      </c>
      <c r="F3569" s="3" t="s">
        <v>1009</v>
      </c>
      <c r="G3569" s="3" t="s">
        <v>403</v>
      </c>
      <c r="H3569" s="3" t="s">
        <v>12114</v>
      </c>
      <c r="I3569" s="3" t="s">
        <v>203</v>
      </c>
      <c r="J3569" s="3">
        <v>91.344999999999999</v>
      </c>
      <c r="K3569" s="3">
        <v>22758276</v>
      </c>
      <c r="L3569" s="3" t="s">
        <v>101</v>
      </c>
      <c r="M3569" s="3">
        <v>5</v>
      </c>
      <c r="N3569" s="3" t="s">
        <v>16071</v>
      </c>
      <c r="O3569" s="3" t="s">
        <v>25480</v>
      </c>
      <c r="P3569" s="3" t="s">
        <v>835</v>
      </c>
      <c r="Q3569" s="3" t="s">
        <v>21650</v>
      </c>
      <c r="R3569" s="5" t="s">
        <v>25481</v>
      </c>
      <c r="S3569" s="3" t="s">
        <v>12114</v>
      </c>
      <c r="T3569" s="3" t="s">
        <v>403</v>
      </c>
      <c r="V3569" s="3">
        <v>114</v>
      </c>
      <c r="W3569" s="3">
        <v>127</v>
      </c>
      <c r="X3569" s="3">
        <v>127</v>
      </c>
      <c r="Y3569" s="3">
        <v>3567</v>
      </c>
      <c r="Z3569" s="3" t="s">
        <v>101</v>
      </c>
      <c r="AA3569" s="3">
        <v>2700</v>
      </c>
      <c r="AB3569" s="3">
        <v>1400</v>
      </c>
      <c r="AC3569" s="3">
        <v>22758276</v>
      </c>
      <c r="AD3569" s="3">
        <v>11893846</v>
      </c>
      <c r="AE3569" s="3" t="s">
        <v>203</v>
      </c>
      <c r="AF3569" s="3">
        <v>10</v>
      </c>
      <c r="AG3569" s="3">
        <v>9</v>
      </c>
    </row>
    <row r="3570" spans="1:33" ht="15.75" customHeight="1" x14ac:dyDescent="0.15">
      <c r="A3570" s="3">
        <v>6630</v>
      </c>
      <c r="B3570" s="3">
        <v>3568</v>
      </c>
      <c r="C3570" s="3">
        <v>41</v>
      </c>
      <c r="D3570" s="3" t="s">
        <v>16075</v>
      </c>
      <c r="E3570" s="3" t="s">
        <v>25482</v>
      </c>
      <c r="F3570" s="3" t="s">
        <v>1438</v>
      </c>
      <c r="G3570" s="3" t="s">
        <v>495</v>
      </c>
      <c r="H3570" s="3" t="s">
        <v>2681</v>
      </c>
      <c r="I3570" s="3" t="s">
        <v>2682</v>
      </c>
      <c r="J3570" s="3">
        <v>91.334100000000007</v>
      </c>
      <c r="K3570" s="3">
        <v>5607313</v>
      </c>
      <c r="L3570" s="3" t="s">
        <v>226</v>
      </c>
      <c r="M3570" s="3">
        <v>3</v>
      </c>
      <c r="N3570" s="3" t="s">
        <v>16075</v>
      </c>
      <c r="O3570" s="3" t="s">
        <v>25482</v>
      </c>
      <c r="P3570" s="3" t="s">
        <v>1101</v>
      </c>
      <c r="Q3570" s="3" t="s">
        <v>21652</v>
      </c>
      <c r="R3570" s="5" t="s">
        <v>25483</v>
      </c>
      <c r="S3570" s="3" t="s">
        <v>2681</v>
      </c>
      <c r="T3570" s="3" t="s">
        <v>495</v>
      </c>
      <c r="V3570" s="3">
        <v>115</v>
      </c>
      <c r="W3570" s="3">
        <v>33</v>
      </c>
      <c r="X3570" s="3">
        <v>49</v>
      </c>
      <c r="Y3570" s="3">
        <v>3568</v>
      </c>
      <c r="Z3570" s="3" t="s">
        <v>226</v>
      </c>
      <c r="AA3570" s="3">
        <v>41</v>
      </c>
      <c r="AB3570" s="3">
        <v>15</v>
      </c>
      <c r="AC3570" s="3">
        <v>5607313</v>
      </c>
      <c r="AD3570" s="3">
        <v>2930640</v>
      </c>
      <c r="AE3570" s="3" t="s">
        <v>2682</v>
      </c>
      <c r="AF3570" s="3">
        <v>24</v>
      </c>
      <c r="AG3570" s="3">
        <v>79</v>
      </c>
    </row>
    <row r="3571" spans="1:33" ht="15.75" customHeight="1" x14ac:dyDescent="0.15">
      <c r="A3571" s="3">
        <v>19704</v>
      </c>
      <c r="B3571" s="3">
        <v>3569</v>
      </c>
      <c r="C3571" s="3">
        <v>38</v>
      </c>
      <c r="D3571" s="3" t="s">
        <v>16077</v>
      </c>
      <c r="E3571" s="3" t="s">
        <v>25484</v>
      </c>
      <c r="F3571" s="3" t="s">
        <v>855</v>
      </c>
      <c r="G3571" s="3" t="s">
        <v>292</v>
      </c>
      <c r="H3571" s="3" t="s">
        <v>11557</v>
      </c>
      <c r="I3571" s="3" t="s">
        <v>7069</v>
      </c>
      <c r="J3571" s="3">
        <v>91.313699999999997</v>
      </c>
      <c r="K3571" s="3">
        <v>5771039</v>
      </c>
      <c r="L3571" s="3" t="s">
        <v>59</v>
      </c>
      <c r="M3571" s="3">
        <v>3</v>
      </c>
      <c r="N3571" s="3" t="s">
        <v>16077</v>
      </c>
      <c r="O3571" s="3" t="s">
        <v>25484</v>
      </c>
      <c r="P3571" s="3" t="s">
        <v>835</v>
      </c>
      <c r="Q3571" s="3" t="s">
        <v>21654</v>
      </c>
      <c r="R3571" s="5" t="s">
        <v>25485</v>
      </c>
      <c r="S3571" s="3" t="s">
        <v>11557</v>
      </c>
      <c r="T3571" s="3" t="s">
        <v>292</v>
      </c>
      <c r="V3571" s="3">
        <v>127</v>
      </c>
      <c r="W3571" s="3">
        <v>0</v>
      </c>
      <c r="X3571" s="3">
        <v>127</v>
      </c>
      <c r="Y3571" s="3">
        <v>3569</v>
      </c>
      <c r="Z3571" s="3" t="s">
        <v>59</v>
      </c>
      <c r="AA3571" s="3">
        <v>38</v>
      </c>
      <c r="AB3571" s="3">
        <v>18</v>
      </c>
      <c r="AC3571" s="3">
        <v>5771039</v>
      </c>
      <c r="AD3571" s="3">
        <v>3016532</v>
      </c>
      <c r="AE3571" s="15"/>
      <c r="AF3571" s="3">
        <v>17</v>
      </c>
      <c r="AG3571" s="3">
        <v>112</v>
      </c>
    </row>
    <row r="3572" spans="1:33" ht="15.75" customHeight="1" x14ac:dyDescent="0.15">
      <c r="A3572" s="3">
        <v>20160</v>
      </c>
      <c r="B3572" s="3">
        <v>3570</v>
      </c>
      <c r="C3572" s="3">
        <v>600</v>
      </c>
      <c r="D3572" s="3" t="s">
        <v>6332</v>
      </c>
      <c r="E3572" s="3" t="s">
        <v>25486</v>
      </c>
      <c r="F3572" s="3" t="s">
        <v>143</v>
      </c>
      <c r="G3572" s="3" t="s">
        <v>77</v>
      </c>
      <c r="H3572" s="3" t="s">
        <v>79</v>
      </c>
      <c r="I3572" s="3" t="s">
        <v>79</v>
      </c>
      <c r="J3572" s="3">
        <v>91.299800000000005</v>
      </c>
      <c r="K3572" s="3">
        <v>179971017</v>
      </c>
      <c r="L3572" s="3" t="s">
        <v>101</v>
      </c>
      <c r="M3572" s="3">
        <v>3</v>
      </c>
      <c r="N3572" s="3" t="s">
        <v>6332</v>
      </c>
      <c r="O3572" s="3" t="s">
        <v>25486</v>
      </c>
      <c r="P3572" s="3" t="s">
        <v>3926</v>
      </c>
      <c r="Q3572" s="3" t="s">
        <v>6334</v>
      </c>
      <c r="R3572" s="5" t="s">
        <v>25487</v>
      </c>
      <c r="S3572" s="3" t="s">
        <v>79</v>
      </c>
      <c r="T3572" s="3" t="s">
        <v>77</v>
      </c>
      <c r="V3572" s="3">
        <v>127</v>
      </c>
      <c r="W3572" s="3">
        <v>122</v>
      </c>
      <c r="X3572" s="3">
        <v>127</v>
      </c>
      <c r="Y3572" s="3">
        <v>3570</v>
      </c>
      <c r="Z3572" s="3" t="s">
        <v>101</v>
      </c>
      <c r="AA3572" s="3">
        <v>600</v>
      </c>
      <c r="AB3572" s="3">
        <v>315</v>
      </c>
      <c r="AC3572" s="3">
        <v>179971017</v>
      </c>
      <c r="AD3572" s="3">
        <v>94078000</v>
      </c>
      <c r="AE3572" s="3" t="s">
        <v>79</v>
      </c>
      <c r="AF3572" s="3">
        <v>10</v>
      </c>
      <c r="AG3572" s="3">
        <v>6</v>
      </c>
    </row>
    <row r="3573" spans="1:33" ht="15.75" customHeight="1" x14ac:dyDescent="0.15">
      <c r="A3573" s="3">
        <v>25640</v>
      </c>
      <c r="B3573" s="3">
        <v>3571</v>
      </c>
      <c r="C3573" s="3">
        <v>158</v>
      </c>
      <c r="D3573" s="3" t="s">
        <v>16083</v>
      </c>
      <c r="E3573" s="3" t="s">
        <v>25488</v>
      </c>
      <c r="F3573" s="3" t="s">
        <v>855</v>
      </c>
      <c r="G3573" s="3" t="s">
        <v>292</v>
      </c>
      <c r="H3573" s="3" t="s">
        <v>8626</v>
      </c>
      <c r="I3573" s="3" t="s">
        <v>17637</v>
      </c>
      <c r="J3573" s="3">
        <v>91.297300000000007</v>
      </c>
      <c r="K3573" s="3">
        <v>12437927</v>
      </c>
      <c r="L3573" s="3" t="s">
        <v>600</v>
      </c>
      <c r="M3573" s="3">
        <v>0</v>
      </c>
      <c r="N3573" s="3" t="s">
        <v>16083</v>
      </c>
      <c r="O3573" s="3" t="s">
        <v>25488</v>
      </c>
      <c r="P3573" s="8">
        <v>37622</v>
      </c>
      <c r="Q3573" s="3" t="s">
        <v>21658</v>
      </c>
      <c r="R3573" s="5" t="s">
        <v>25489</v>
      </c>
      <c r="S3573" s="3" t="s">
        <v>8626</v>
      </c>
      <c r="T3573" s="3" t="s">
        <v>292</v>
      </c>
      <c r="V3573" s="3">
        <v>127</v>
      </c>
      <c r="W3573" s="3">
        <v>0</v>
      </c>
      <c r="X3573" s="3">
        <v>51</v>
      </c>
      <c r="Y3573" s="3">
        <v>3571</v>
      </c>
      <c r="Z3573" s="3" t="s">
        <v>600</v>
      </c>
      <c r="AA3573" s="3">
        <v>158</v>
      </c>
      <c r="AB3573" s="3">
        <v>92</v>
      </c>
      <c r="AC3573" s="3">
        <v>12437927</v>
      </c>
      <c r="AD3573" s="3">
        <v>6501882</v>
      </c>
      <c r="AE3573" s="15"/>
      <c r="AF3573" s="3">
        <v>13</v>
      </c>
      <c r="AG3573" s="3">
        <v>305</v>
      </c>
    </row>
    <row r="3574" spans="1:33" ht="15.75" customHeight="1" x14ac:dyDescent="0.15">
      <c r="A3574" s="3">
        <v>21858</v>
      </c>
      <c r="B3574" s="3">
        <v>3572</v>
      </c>
      <c r="C3574" s="3">
        <v>60</v>
      </c>
      <c r="D3574" s="3" t="s">
        <v>16085</v>
      </c>
      <c r="E3574" s="3" t="s">
        <v>25490</v>
      </c>
      <c r="F3574" s="3" t="s">
        <v>4061</v>
      </c>
      <c r="G3574" s="3" t="s">
        <v>446</v>
      </c>
      <c r="H3574" s="3" t="s">
        <v>2435</v>
      </c>
      <c r="I3574" s="3" t="s">
        <v>2435</v>
      </c>
      <c r="J3574" s="3">
        <v>91.278300000000002</v>
      </c>
      <c r="K3574" s="3">
        <v>9447028</v>
      </c>
      <c r="L3574" s="3" t="s">
        <v>162</v>
      </c>
      <c r="M3574" s="3">
        <v>1</v>
      </c>
      <c r="N3574" s="3" t="s">
        <v>16085</v>
      </c>
      <c r="O3574" s="3" t="s">
        <v>25490</v>
      </c>
      <c r="P3574" s="3" t="s">
        <v>1063</v>
      </c>
      <c r="Q3574" s="3" t="s">
        <v>21660</v>
      </c>
      <c r="R3574" s="5" t="s">
        <v>25491</v>
      </c>
      <c r="S3574" s="3" t="s">
        <v>2435</v>
      </c>
      <c r="T3574" s="3" t="s">
        <v>446</v>
      </c>
      <c r="V3574" s="3">
        <v>127</v>
      </c>
      <c r="W3574" s="3">
        <v>127</v>
      </c>
      <c r="X3574" s="3">
        <v>127</v>
      </c>
      <c r="Y3574" s="3">
        <v>3572</v>
      </c>
      <c r="Z3574" s="3" t="s">
        <v>162</v>
      </c>
      <c r="AA3574" s="3">
        <v>60</v>
      </c>
      <c r="AB3574" s="3">
        <v>50</v>
      </c>
      <c r="AC3574" s="3">
        <v>9447028</v>
      </c>
      <c r="AD3574" s="3">
        <v>4938891</v>
      </c>
      <c r="AE3574" s="3" t="s">
        <v>2435</v>
      </c>
      <c r="AF3574" s="3">
        <v>8</v>
      </c>
      <c r="AG3574" s="3">
        <v>29</v>
      </c>
    </row>
    <row r="3575" spans="1:33" ht="15.75" customHeight="1" x14ac:dyDescent="0.15">
      <c r="A3575" s="3">
        <v>20601</v>
      </c>
      <c r="B3575" s="3">
        <v>3573</v>
      </c>
      <c r="C3575" s="3">
        <v>7</v>
      </c>
      <c r="D3575" s="3" t="s">
        <v>16088</v>
      </c>
      <c r="E3575" s="3" t="s">
        <v>25492</v>
      </c>
      <c r="F3575" s="3" t="s">
        <v>1009</v>
      </c>
      <c r="G3575" s="3" t="s">
        <v>403</v>
      </c>
      <c r="H3575" s="3" t="s">
        <v>16091</v>
      </c>
      <c r="I3575" s="3" t="s">
        <v>203</v>
      </c>
      <c r="J3575" s="3">
        <v>91.258600000000001</v>
      </c>
      <c r="K3575" s="3">
        <v>7556251</v>
      </c>
      <c r="L3575" s="3" t="s">
        <v>122</v>
      </c>
      <c r="M3575" s="3">
        <v>3</v>
      </c>
      <c r="N3575" s="3" t="s">
        <v>16088</v>
      </c>
      <c r="O3575" s="3" t="s">
        <v>25492</v>
      </c>
      <c r="P3575" s="3" t="s">
        <v>541</v>
      </c>
      <c r="Q3575" s="3" t="s">
        <v>21662</v>
      </c>
      <c r="R3575" s="5" t="s">
        <v>25493</v>
      </c>
      <c r="S3575" s="3" t="s">
        <v>16091</v>
      </c>
      <c r="T3575" s="3" t="s">
        <v>403</v>
      </c>
      <c r="V3575" s="3">
        <v>115</v>
      </c>
      <c r="W3575" s="3">
        <v>127</v>
      </c>
      <c r="X3575" s="3">
        <v>39</v>
      </c>
      <c r="Y3575" s="3">
        <v>3573</v>
      </c>
      <c r="Z3575" s="3" t="s">
        <v>122</v>
      </c>
      <c r="AA3575" s="3">
        <v>7</v>
      </c>
      <c r="AB3575" s="3">
        <v>7</v>
      </c>
      <c r="AC3575" s="3">
        <v>7556251</v>
      </c>
      <c r="AD3575" s="3">
        <v>3950804</v>
      </c>
      <c r="AE3575" s="3" t="s">
        <v>203</v>
      </c>
      <c r="AF3575" s="3">
        <v>22</v>
      </c>
      <c r="AG3575" s="3">
        <v>9</v>
      </c>
    </row>
    <row r="3576" spans="1:33" ht="15.75" customHeight="1" x14ac:dyDescent="0.15">
      <c r="A3576" s="3">
        <v>17398</v>
      </c>
      <c r="B3576" s="3">
        <v>3574</v>
      </c>
      <c r="C3576" s="3">
        <v>21</v>
      </c>
      <c r="D3576" s="3" t="s">
        <v>16092</v>
      </c>
      <c r="E3576" s="3" t="s">
        <v>25494</v>
      </c>
      <c r="F3576" s="3" t="s">
        <v>96</v>
      </c>
      <c r="G3576" s="3" t="s">
        <v>61</v>
      </c>
      <c r="H3576" s="3" t="s">
        <v>4046</v>
      </c>
      <c r="I3576" s="3" t="s">
        <v>63</v>
      </c>
      <c r="J3576" s="3">
        <v>91.169700000000006</v>
      </c>
      <c r="K3576" s="3">
        <v>21153676</v>
      </c>
      <c r="L3576" s="3" t="s">
        <v>75</v>
      </c>
      <c r="M3576" s="3">
        <v>4</v>
      </c>
      <c r="N3576" s="3" t="s">
        <v>16092</v>
      </c>
      <c r="O3576" s="3" t="s">
        <v>25494</v>
      </c>
      <c r="P3576" s="3" t="s">
        <v>987</v>
      </c>
      <c r="Q3576" s="3" t="s">
        <v>21664</v>
      </c>
      <c r="R3576" s="5" t="s">
        <v>25495</v>
      </c>
      <c r="S3576" s="3" t="s">
        <v>4046</v>
      </c>
      <c r="T3576" s="3" t="s">
        <v>61</v>
      </c>
      <c r="V3576" s="3">
        <v>127</v>
      </c>
      <c r="W3576" s="3">
        <v>127</v>
      </c>
      <c r="X3576" s="3">
        <v>88</v>
      </c>
      <c r="Y3576" s="3">
        <v>3574</v>
      </c>
      <c r="Z3576" s="3" t="s">
        <v>75</v>
      </c>
      <c r="AA3576" s="3">
        <v>21</v>
      </c>
      <c r="AB3576" s="3">
        <v>19</v>
      </c>
      <c r="AC3576" s="3">
        <v>21153676</v>
      </c>
      <c r="AD3576" s="3">
        <v>11065389</v>
      </c>
      <c r="AE3576" s="3" t="s">
        <v>63</v>
      </c>
      <c r="AF3576" s="3">
        <v>14</v>
      </c>
      <c r="AG3576" s="3">
        <v>3</v>
      </c>
    </row>
    <row r="3577" spans="1:33" ht="15.75" customHeight="1" x14ac:dyDescent="0.15">
      <c r="A3577" s="3">
        <v>20476</v>
      </c>
      <c r="B3577" s="3">
        <v>3575</v>
      </c>
      <c r="C3577" s="3">
        <v>225</v>
      </c>
      <c r="D3577" s="3" t="s">
        <v>16095</v>
      </c>
      <c r="E3577" s="3" t="s">
        <v>25496</v>
      </c>
      <c r="F3577" s="3" t="s">
        <v>1009</v>
      </c>
      <c r="G3577" s="3" t="s">
        <v>403</v>
      </c>
      <c r="H3577" s="3" t="s">
        <v>16098</v>
      </c>
      <c r="I3577" s="3" t="s">
        <v>203</v>
      </c>
      <c r="J3577" s="3">
        <v>91.107200000000006</v>
      </c>
      <c r="K3577" s="3">
        <v>23193485</v>
      </c>
      <c r="L3577" s="3" t="s">
        <v>340</v>
      </c>
      <c r="M3577" s="3">
        <v>3</v>
      </c>
      <c r="N3577" s="3" t="s">
        <v>16095</v>
      </c>
      <c r="O3577" s="3" t="s">
        <v>25496</v>
      </c>
      <c r="P3577" s="3" t="s">
        <v>541</v>
      </c>
      <c r="Q3577" s="3" t="s">
        <v>21666</v>
      </c>
      <c r="R3577" s="5" t="s">
        <v>25497</v>
      </c>
      <c r="S3577" s="3" t="s">
        <v>16098</v>
      </c>
      <c r="T3577" s="3" t="s">
        <v>403</v>
      </c>
      <c r="V3577" s="3">
        <v>116</v>
      </c>
      <c r="W3577" s="3">
        <v>127</v>
      </c>
      <c r="X3577" s="3">
        <v>85</v>
      </c>
      <c r="Y3577" s="3">
        <v>3575</v>
      </c>
      <c r="Z3577" s="3" t="s">
        <v>340</v>
      </c>
      <c r="AA3577" s="3">
        <v>225</v>
      </c>
      <c r="AB3577" s="3">
        <v>175</v>
      </c>
      <c r="AC3577" s="3">
        <v>23193485</v>
      </c>
      <c r="AD3577" s="3">
        <v>12136373</v>
      </c>
      <c r="AE3577" s="3" t="s">
        <v>203</v>
      </c>
      <c r="AF3577" s="3">
        <v>6</v>
      </c>
      <c r="AG3577" s="3">
        <v>9</v>
      </c>
    </row>
    <row r="3578" spans="1:33" ht="15.75" customHeight="1" x14ac:dyDescent="0.15">
      <c r="A3578" s="3">
        <v>3519</v>
      </c>
      <c r="B3578" s="3">
        <v>3576</v>
      </c>
      <c r="C3578" s="3">
        <v>109</v>
      </c>
      <c r="D3578" s="3" t="s">
        <v>16099</v>
      </c>
      <c r="E3578" s="3" t="s">
        <v>25498</v>
      </c>
      <c r="F3578" s="3" t="s">
        <v>855</v>
      </c>
      <c r="G3578" s="3" t="s">
        <v>292</v>
      </c>
      <c r="H3578" s="3" t="s">
        <v>9587</v>
      </c>
      <c r="I3578" s="3" t="s">
        <v>2280</v>
      </c>
      <c r="J3578" s="3">
        <v>91.098399999999998</v>
      </c>
      <c r="K3578" s="3">
        <v>20036441</v>
      </c>
      <c r="L3578" s="3" t="s">
        <v>162</v>
      </c>
      <c r="M3578" s="3">
        <v>6</v>
      </c>
      <c r="N3578" s="3" t="s">
        <v>16099</v>
      </c>
      <c r="O3578" s="3" t="s">
        <v>25498</v>
      </c>
      <c r="P3578" s="3" t="s">
        <v>1107</v>
      </c>
      <c r="Q3578" s="3" t="s">
        <v>21668</v>
      </c>
      <c r="R3578" s="5" t="s">
        <v>25499</v>
      </c>
      <c r="S3578" s="3" t="s">
        <v>9587</v>
      </c>
      <c r="T3578" s="3" t="s">
        <v>292</v>
      </c>
      <c r="V3578" s="3">
        <v>127</v>
      </c>
      <c r="W3578" s="3">
        <v>31</v>
      </c>
      <c r="X3578" s="3">
        <v>127</v>
      </c>
      <c r="Y3578" s="3">
        <v>3576</v>
      </c>
      <c r="Z3578" s="3" t="s">
        <v>162</v>
      </c>
      <c r="AA3578" s="3">
        <v>109</v>
      </c>
      <c r="AB3578" s="3">
        <v>75</v>
      </c>
      <c r="AC3578" s="3">
        <v>20036441</v>
      </c>
      <c r="AD3578" s="3">
        <v>10484884</v>
      </c>
      <c r="AE3578" s="3" t="s">
        <v>2280</v>
      </c>
      <c r="AF3578" s="3">
        <v>8</v>
      </c>
      <c r="AG3578" s="3">
        <v>52</v>
      </c>
    </row>
    <row r="3579" spans="1:33" ht="15.75" customHeight="1" x14ac:dyDescent="0.15">
      <c r="A3579" s="3">
        <v>24495</v>
      </c>
      <c r="B3579" s="3">
        <v>3577</v>
      </c>
      <c r="C3579" s="3">
        <v>435</v>
      </c>
      <c r="D3579" s="3" t="s">
        <v>7531</v>
      </c>
      <c r="E3579" s="3" t="s">
        <v>25500</v>
      </c>
      <c r="F3579" s="3" t="s">
        <v>475</v>
      </c>
      <c r="G3579" s="3" t="s">
        <v>277</v>
      </c>
      <c r="H3579" s="3" t="s">
        <v>475</v>
      </c>
      <c r="I3579" s="3" t="s">
        <v>203</v>
      </c>
      <c r="J3579" s="3">
        <v>91.064700000000002</v>
      </c>
      <c r="K3579" s="3">
        <v>215503978</v>
      </c>
      <c r="L3579" s="3" t="s">
        <v>221</v>
      </c>
      <c r="M3579" s="3">
        <v>1</v>
      </c>
      <c r="N3579" s="3" t="s">
        <v>7531</v>
      </c>
      <c r="O3579" s="3" t="s">
        <v>25500</v>
      </c>
      <c r="P3579" s="3" t="s">
        <v>690</v>
      </c>
      <c r="Q3579" s="3" t="s">
        <v>7532</v>
      </c>
      <c r="R3579" s="5" t="s">
        <v>25501</v>
      </c>
      <c r="S3579" s="3" t="s">
        <v>475</v>
      </c>
      <c r="T3579" s="3" t="s">
        <v>277</v>
      </c>
      <c r="V3579" s="3">
        <v>127</v>
      </c>
      <c r="W3579" s="3">
        <v>127</v>
      </c>
      <c r="X3579" s="3">
        <v>127</v>
      </c>
      <c r="Y3579" s="3">
        <v>3577</v>
      </c>
      <c r="Z3579" s="3" t="s">
        <v>221</v>
      </c>
      <c r="AA3579" s="3">
        <v>435</v>
      </c>
      <c r="AB3579" s="3">
        <v>377</v>
      </c>
      <c r="AC3579" s="3">
        <v>215503978</v>
      </c>
      <c r="AD3579" s="3">
        <v>112791126</v>
      </c>
      <c r="AE3579" s="3" t="s">
        <v>203</v>
      </c>
      <c r="AF3579" s="3">
        <v>2</v>
      </c>
      <c r="AG3579" s="3">
        <v>9</v>
      </c>
    </row>
    <row r="3580" spans="1:33" ht="15.75" customHeight="1" x14ac:dyDescent="0.15">
      <c r="A3580" s="3">
        <v>2222</v>
      </c>
      <c r="B3580" s="3">
        <v>3578</v>
      </c>
      <c r="C3580" s="3">
        <v>300</v>
      </c>
      <c r="D3580" s="3" t="s">
        <v>16104</v>
      </c>
      <c r="E3580" s="3" t="s">
        <v>25502</v>
      </c>
      <c r="F3580" s="3" t="s">
        <v>21189</v>
      </c>
      <c r="G3580" s="3" t="s">
        <v>915</v>
      </c>
      <c r="H3580" s="3" t="s">
        <v>13158</v>
      </c>
      <c r="I3580" s="3" t="s">
        <v>16835</v>
      </c>
      <c r="J3580" s="3">
        <v>91.045000000000002</v>
      </c>
      <c r="K3580" s="3">
        <v>76165264</v>
      </c>
      <c r="L3580" s="3" t="s">
        <v>101</v>
      </c>
      <c r="M3580" s="3">
        <v>6</v>
      </c>
      <c r="N3580" s="3" t="s">
        <v>16104</v>
      </c>
      <c r="O3580" s="3" t="s">
        <v>25502</v>
      </c>
      <c r="P3580" s="3" t="s">
        <v>1063</v>
      </c>
      <c r="Q3580" s="3" t="s">
        <v>21672</v>
      </c>
      <c r="R3580" s="5" t="s">
        <v>25503</v>
      </c>
      <c r="S3580" s="3" t="s">
        <v>13158</v>
      </c>
      <c r="T3580" s="3" t="s">
        <v>915</v>
      </c>
      <c r="V3580" s="3">
        <v>5</v>
      </c>
      <c r="W3580" s="3">
        <v>0</v>
      </c>
      <c r="X3580" s="3">
        <v>127</v>
      </c>
      <c r="Y3580" s="3">
        <v>3578</v>
      </c>
      <c r="Z3580" s="3" t="s">
        <v>101</v>
      </c>
      <c r="AA3580" s="3">
        <v>300</v>
      </c>
      <c r="AB3580" s="3">
        <v>121</v>
      </c>
      <c r="AC3580" s="3">
        <v>76165264</v>
      </c>
      <c r="AD3580" s="3">
        <v>39867711</v>
      </c>
      <c r="AE3580" s="15"/>
      <c r="AF3580" s="3">
        <v>10</v>
      </c>
      <c r="AG3580" s="3">
        <v>118</v>
      </c>
    </row>
    <row r="3581" spans="1:33" ht="15.75" customHeight="1" x14ac:dyDescent="0.15">
      <c r="A3581" s="3">
        <v>25971</v>
      </c>
      <c r="B3581" s="3">
        <v>3579</v>
      </c>
      <c r="C3581" s="3">
        <v>299</v>
      </c>
      <c r="D3581" s="3" t="s">
        <v>16107</v>
      </c>
      <c r="E3581" s="3" t="s">
        <v>25504</v>
      </c>
      <c r="F3581" s="3" t="s">
        <v>1620</v>
      </c>
      <c r="G3581" s="3" t="s">
        <v>412</v>
      </c>
      <c r="H3581" s="3" t="s">
        <v>742</v>
      </c>
      <c r="I3581" s="3" t="s">
        <v>742</v>
      </c>
      <c r="J3581" s="3">
        <v>91.015799999999999</v>
      </c>
      <c r="K3581" s="3">
        <v>74013518</v>
      </c>
      <c r="L3581" s="3" t="s">
        <v>71</v>
      </c>
      <c r="M3581" s="3">
        <v>0</v>
      </c>
      <c r="N3581" s="3" t="s">
        <v>16107</v>
      </c>
      <c r="O3581" s="3" t="s">
        <v>25504</v>
      </c>
      <c r="P3581" s="8">
        <v>29952</v>
      </c>
      <c r="Q3581" s="3" t="s">
        <v>21674</v>
      </c>
      <c r="R3581" s="5" t="s">
        <v>25505</v>
      </c>
      <c r="S3581" s="3" t="s">
        <v>742</v>
      </c>
      <c r="T3581" s="3" t="s">
        <v>412</v>
      </c>
      <c r="V3581" s="3">
        <v>127</v>
      </c>
      <c r="W3581" s="3">
        <v>127</v>
      </c>
      <c r="X3581" s="3">
        <v>127</v>
      </c>
      <c r="Y3581" s="3">
        <v>3579</v>
      </c>
      <c r="Z3581" s="3" t="s">
        <v>71</v>
      </c>
      <c r="AA3581" s="3">
        <v>299</v>
      </c>
      <c r="AB3581" s="3">
        <v>156</v>
      </c>
      <c r="AC3581" s="3">
        <v>74013518</v>
      </c>
      <c r="AD3581" s="3">
        <v>38747335</v>
      </c>
      <c r="AE3581" s="3" t="s">
        <v>742</v>
      </c>
      <c r="AF3581" s="3">
        <v>5</v>
      </c>
      <c r="AG3581" s="3">
        <v>17</v>
      </c>
    </row>
    <row r="3582" spans="1:33" ht="15.75" customHeight="1" x14ac:dyDescent="0.15">
      <c r="A3582" s="3">
        <v>744</v>
      </c>
      <c r="B3582" s="3">
        <v>3580</v>
      </c>
      <c r="C3582" s="3">
        <v>129</v>
      </c>
      <c r="D3582" s="3" t="s">
        <v>16110</v>
      </c>
      <c r="E3582" s="3" t="s">
        <v>25506</v>
      </c>
      <c r="F3582" s="3" t="s">
        <v>96</v>
      </c>
      <c r="G3582" s="3" t="s">
        <v>61</v>
      </c>
      <c r="H3582" s="3" t="s">
        <v>3165</v>
      </c>
      <c r="I3582" s="3" t="s">
        <v>63</v>
      </c>
      <c r="J3582" s="3">
        <v>91.022900000000007</v>
      </c>
      <c r="K3582" s="3">
        <v>17369807</v>
      </c>
      <c r="L3582" s="3" t="s">
        <v>162</v>
      </c>
      <c r="M3582" s="3">
        <v>6</v>
      </c>
      <c r="N3582" s="3" t="s">
        <v>16110</v>
      </c>
      <c r="O3582" s="3" t="s">
        <v>25506</v>
      </c>
      <c r="P3582" s="3" t="s">
        <v>541</v>
      </c>
      <c r="Q3582" s="3" t="s">
        <v>21676</v>
      </c>
      <c r="R3582" s="5" t="s">
        <v>25507</v>
      </c>
      <c r="S3582" s="3" t="s">
        <v>3165</v>
      </c>
      <c r="T3582" s="3" t="s">
        <v>61</v>
      </c>
      <c r="V3582" s="3">
        <v>127</v>
      </c>
      <c r="W3582" s="3">
        <v>127</v>
      </c>
      <c r="X3582" s="3">
        <v>127</v>
      </c>
      <c r="Y3582" s="3">
        <v>3580</v>
      </c>
      <c r="Z3582" s="3" t="s">
        <v>162</v>
      </c>
      <c r="AA3582" s="3">
        <v>129</v>
      </c>
      <c r="AB3582" s="3">
        <v>125</v>
      </c>
      <c r="AC3582" s="3">
        <v>17369807</v>
      </c>
      <c r="AD3582" s="3">
        <v>9093051</v>
      </c>
      <c r="AE3582" s="3" t="s">
        <v>63</v>
      </c>
      <c r="AF3582" s="3">
        <v>8</v>
      </c>
      <c r="AG3582" s="3">
        <v>3</v>
      </c>
    </row>
    <row r="3583" spans="1:33" ht="15.75" customHeight="1" x14ac:dyDescent="0.15">
      <c r="A3583" s="3">
        <v>20634</v>
      </c>
      <c r="B3583" s="3">
        <v>3581</v>
      </c>
      <c r="C3583" s="3">
        <v>12</v>
      </c>
      <c r="D3583" s="3" t="s">
        <v>16112</v>
      </c>
      <c r="E3583" s="3" t="s">
        <v>25508</v>
      </c>
      <c r="F3583" s="3" t="s">
        <v>96</v>
      </c>
      <c r="G3583" s="3" t="s">
        <v>61</v>
      </c>
      <c r="H3583" s="3" t="s">
        <v>2537</v>
      </c>
      <c r="I3583" s="3" t="s">
        <v>2538</v>
      </c>
      <c r="J3583" s="3">
        <v>90.825100000000006</v>
      </c>
      <c r="K3583" s="3">
        <v>6179304</v>
      </c>
      <c r="L3583" s="3" t="s">
        <v>59</v>
      </c>
      <c r="M3583" s="3">
        <v>3</v>
      </c>
      <c r="N3583" s="3" t="s">
        <v>16112</v>
      </c>
      <c r="O3583" s="3" t="s">
        <v>25508</v>
      </c>
      <c r="P3583" s="3" t="s">
        <v>1000</v>
      </c>
      <c r="Q3583" s="3" t="s">
        <v>21678</v>
      </c>
      <c r="R3583" s="5" t="s">
        <v>25509</v>
      </c>
      <c r="S3583" s="3" t="s">
        <v>2537</v>
      </c>
      <c r="T3583" s="3" t="s">
        <v>61</v>
      </c>
      <c r="V3583" s="3">
        <v>127</v>
      </c>
      <c r="W3583" s="3">
        <v>0</v>
      </c>
      <c r="X3583" s="3">
        <v>127</v>
      </c>
      <c r="Y3583" s="3">
        <v>3581</v>
      </c>
      <c r="Z3583" s="3" t="s">
        <v>59</v>
      </c>
      <c r="AA3583" s="3">
        <v>12</v>
      </c>
      <c r="AB3583" s="3">
        <v>7</v>
      </c>
      <c r="AC3583" s="3">
        <v>6179304</v>
      </c>
      <c r="AD3583" s="3">
        <v>3238203</v>
      </c>
      <c r="AE3583" s="15"/>
      <c r="AF3583" s="3">
        <v>17</v>
      </c>
      <c r="AG3583" s="3">
        <v>15</v>
      </c>
    </row>
    <row r="3584" spans="1:33" ht="15.75" customHeight="1" x14ac:dyDescent="0.15">
      <c r="A3584" s="3">
        <v>24149</v>
      </c>
      <c r="B3584" s="3">
        <v>3582</v>
      </c>
      <c r="C3584" s="3">
        <v>250</v>
      </c>
      <c r="D3584" s="3" t="s">
        <v>16115</v>
      </c>
      <c r="E3584" s="3" t="s">
        <v>25510</v>
      </c>
      <c r="F3584" s="3" t="s">
        <v>4061</v>
      </c>
      <c r="G3584" s="3" t="s">
        <v>446</v>
      </c>
      <c r="H3584" s="3" t="s">
        <v>2435</v>
      </c>
      <c r="I3584" s="3" t="s">
        <v>2435</v>
      </c>
      <c r="J3584" s="3">
        <v>90.781899999999993</v>
      </c>
      <c r="K3584" s="3">
        <v>85818516</v>
      </c>
      <c r="L3584" s="3" t="s">
        <v>66</v>
      </c>
      <c r="M3584" s="3">
        <v>1</v>
      </c>
      <c r="N3584" s="3" t="s">
        <v>16115</v>
      </c>
      <c r="O3584" s="3" t="s">
        <v>25510</v>
      </c>
      <c r="P3584" s="3" t="s">
        <v>2080</v>
      </c>
      <c r="Q3584" s="3" t="s">
        <v>21680</v>
      </c>
      <c r="R3584" s="5" t="s">
        <v>25511</v>
      </c>
      <c r="S3584" s="3" t="s">
        <v>2435</v>
      </c>
      <c r="T3584" s="3" t="s">
        <v>446</v>
      </c>
      <c r="V3584" s="3">
        <v>127</v>
      </c>
      <c r="W3584" s="3">
        <v>127</v>
      </c>
      <c r="X3584" s="3">
        <v>127</v>
      </c>
      <c r="Y3584" s="3">
        <v>3582</v>
      </c>
      <c r="Z3584" s="3" t="s">
        <v>66</v>
      </c>
      <c r="AA3584" s="3">
        <v>250</v>
      </c>
      <c r="AB3584" s="3">
        <v>88</v>
      </c>
      <c r="AC3584" s="3">
        <v>85818516</v>
      </c>
      <c r="AD3584" s="3">
        <v>44982522</v>
      </c>
      <c r="AE3584" s="3" t="s">
        <v>2435</v>
      </c>
      <c r="AF3584" s="3">
        <v>9</v>
      </c>
      <c r="AG3584" s="3">
        <v>29</v>
      </c>
    </row>
    <row r="3585" spans="1:33" ht="15.75" customHeight="1" x14ac:dyDescent="0.15">
      <c r="A3585" s="3">
        <v>23495</v>
      </c>
      <c r="B3585" s="3">
        <v>3583</v>
      </c>
      <c r="C3585" s="3">
        <v>35</v>
      </c>
      <c r="D3585" s="3" t="s">
        <v>16118</v>
      </c>
      <c r="E3585" s="3" t="s">
        <v>25512</v>
      </c>
      <c r="F3585" s="3" t="s">
        <v>96</v>
      </c>
      <c r="G3585" s="3" t="s">
        <v>61</v>
      </c>
      <c r="H3585" s="3" t="s">
        <v>6780</v>
      </c>
      <c r="I3585" s="3" t="s">
        <v>63</v>
      </c>
      <c r="J3585" s="3">
        <v>90.773300000000006</v>
      </c>
      <c r="K3585" s="3">
        <v>5622393</v>
      </c>
      <c r="L3585" s="3" t="s">
        <v>59</v>
      </c>
      <c r="M3585" s="3">
        <v>1</v>
      </c>
      <c r="N3585" s="3" t="s">
        <v>16118</v>
      </c>
      <c r="O3585" s="3" t="s">
        <v>25512</v>
      </c>
      <c r="P3585" s="3" t="s">
        <v>41</v>
      </c>
      <c r="Q3585" s="3" t="s">
        <v>21683</v>
      </c>
      <c r="R3585" s="5" t="s">
        <v>25513</v>
      </c>
      <c r="S3585" s="3" t="s">
        <v>6780</v>
      </c>
      <c r="T3585" s="3" t="s">
        <v>61</v>
      </c>
      <c r="V3585" s="3">
        <v>127</v>
      </c>
      <c r="W3585" s="3">
        <v>127</v>
      </c>
      <c r="X3585" s="3">
        <v>127</v>
      </c>
      <c r="Y3585" s="3">
        <v>3583</v>
      </c>
      <c r="Z3585" s="3" t="s">
        <v>59</v>
      </c>
      <c r="AA3585" s="3">
        <v>35</v>
      </c>
      <c r="AB3585" s="3">
        <v>8</v>
      </c>
      <c r="AC3585" s="3">
        <v>5622393</v>
      </c>
      <c r="AD3585" s="3">
        <v>2947159</v>
      </c>
      <c r="AE3585" s="3" t="s">
        <v>63</v>
      </c>
      <c r="AF3585" s="3">
        <v>17</v>
      </c>
      <c r="AG3585" s="3">
        <v>3</v>
      </c>
    </row>
    <row r="3586" spans="1:33" ht="15.75" customHeight="1" x14ac:dyDescent="0.15">
      <c r="A3586" s="3">
        <v>23735</v>
      </c>
      <c r="B3586" s="3">
        <v>3584</v>
      </c>
      <c r="C3586" s="3">
        <v>95</v>
      </c>
      <c r="D3586" s="3" t="s">
        <v>16120</v>
      </c>
      <c r="E3586" s="3" t="s">
        <v>25514</v>
      </c>
      <c r="F3586" s="3" t="s">
        <v>1072</v>
      </c>
      <c r="G3586" s="3" t="s">
        <v>575</v>
      </c>
      <c r="H3586" s="3" t="s">
        <v>1375</v>
      </c>
      <c r="I3586" s="3" t="s">
        <v>1375</v>
      </c>
      <c r="J3586" s="3">
        <v>90.754800000000003</v>
      </c>
      <c r="K3586" s="3">
        <v>27194000</v>
      </c>
      <c r="L3586" s="3" t="s">
        <v>59</v>
      </c>
      <c r="M3586" s="3">
        <v>1</v>
      </c>
      <c r="N3586" s="3" t="s">
        <v>16120</v>
      </c>
      <c r="O3586" s="3" t="s">
        <v>25514</v>
      </c>
      <c r="P3586" s="3" t="s">
        <v>1029</v>
      </c>
      <c r="Q3586" s="3" t="s">
        <v>21685</v>
      </c>
      <c r="R3586" s="5" t="s">
        <v>25515</v>
      </c>
      <c r="S3586" s="3" t="s">
        <v>1375</v>
      </c>
      <c r="T3586" s="3" t="s">
        <v>575</v>
      </c>
      <c r="V3586" s="3">
        <v>79</v>
      </c>
      <c r="W3586" s="3">
        <v>69</v>
      </c>
      <c r="X3586" s="3">
        <v>127</v>
      </c>
      <c r="Y3586" s="3">
        <v>3584</v>
      </c>
      <c r="Z3586" s="3" t="s">
        <v>59</v>
      </c>
      <c r="AA3586" s="3">
        <v>95</v>
      </c>
      <c r="AB3586" s="3">
        <v>62</v>
      </c>
      <c r="AC3586" s="3">
        <v>27194000</v>
      </c>
      <c r="AD3586" s="3">
        <v>14256000</v>
      </c>
      <c r="AE3586" s="3" t="s">
        <v>1375</v>
      </c>
      <c r="AF3586" s="3">
        <v>17</v>
      </c>
      <c r="AG3586" s="3">
        <v>23</v>
      </c>
    </row>
    <row r="3587" spans="1:33" ht="15.75" customHeight="1" x14ac:dyDescent="0.15">
      <c r="A3587" s="3">
        <v>22110</v>
      </c>
      <c r="B3587" s="3">
        <v>3585</v>
      </c>
      <c r="C3587" s="3">
        <v>68</v>
      </c>
      <c r="D3587" s="3" t="s">
        <v>16123</v>
      </c>
      <c r="E3587" s="3" t="s">
        <v>25516</v>
      </c>
      <c r="F3587" s="3" t="s">
        <v>947</v>
      </c>
      <c r="G3587" s="3" t="s">
        <v>389</v>
      </c>
      <c r="H3587" s="3" t="s">
        <v>16125</v>
      </c>
      <c r="I3587" s="3" t="s">
        <v>1421</v>
      </c>
      <c r="J3587" s="3">
        <v>90.665400000000005</v>
      </c>
      <c r="K3587" s="3">
        <v>62605000</v>
      </c>
      <c r="L3587" s="3" t="s">
        <v>340</v>
      </c>
      <c r="M3587" s="3">
        <v>2</v>
      </c>
      <c r="N3587" s="3" t="s">
        <v>16123</v>
      </c>
      <c r="O3587" s="3" t="s">
        <v>25516</v>
      </c>
      <c r="P3587" s="3" t="s">
        <v>3926</v>
      </c>
      <c r="Q3587" s="3" t="s">
        <v>21687</v>
      </c>
      <c r="R3587" s="5" t="s">
        <v>25517</v>
      </c>
      <c r="S3587" s="3" t="s">
        <v>16125</v>
      </c>
      <c r="T3587" s="3" t="s">
        <v>389</v>
      </c>
      <c r="V3587" s="3">
        <v>51</v>
      </c>
      <c r="W3587" s="3">
        <v>0</v>
      </c>
      <c r="X3587" s="3">
        <v>86</v>
      </c>
      <c r="Y3587" s="3">
        <v>3585</v>
      </c>
      <c r="Z3587" s="3" t="s">
        <v>340</v>
      </c>
      <c r="AA3587" s="3">
        <v>68</v>
      </c>
      <c r="AB3587" s="3">
        <v>41</v>
      </c>
      <c r="AC3587" s="3">
        <v>62605000</v>
      </c>
      <c r="AD3587" s="3">
        <v>32835000</v>
      </c>
      <c r="AE3587" s="15"/>
      <c r="AF3587" s="3">
        <v>6</v>
      </c>
      <c r="AG3587" s="3">
        <v>74</v>
      </c>
    </row>
    <row r="3588" spans="1:33" ht="15.75" customHeight="1" x14ac:dyDescent="0.15">
      <c r="A3588" s="3">
        <v>4285</v>
      </c>
      <c r="B3588" s="3">
        <v>3586</v>
      </c>
      <c r="C3588" s="3">
        <v>300</v>
      </c>
      <c r="D3588" s="3" t="s">
        <v>16126</v>
      </c>
      <c r="E3588" s="3" t="s">
        <v>25518</v>
      </c>
      <c r="F3588" s="3" t="s">
        <v>331</v>
      </c>
      <c r="G3588" s="3" t="s">
        <v>167</v>
      </c>
      <c r="H3588" s="3" t="s">
        <v>10189</v>
      </c>
      <c r="I3588" s="3" t="s">
        <v>283</v>
      </c>
      <c r="J3588" s="3">
        <v>90.650700000000001</v>
      </c>
      <c r="K3588" s="3">
        <v>165221237</v>
      </c>
      <c r="L3588" s="3" t="s">
        <v>356</v>
      </c>
      <c r="M3588" s="3">
        <v>8</v>
      </c>
      <c r="N3588" s="3" t="s">
        <v>16126</v>
      </c>
      <c r="O3588" s="3" t="s">
        <v>25518</v>
      </c>
      <c r="P3588" s="3" t="s">
        <v>1107</v>
      </c>
      <c r="Q3588" s="3" t="s">
        <v>21689</v>
      </c>
      <c r="R3588" s="5" t="s">
        <v>25519</v>
      </c>
      <c r="S3588" s="3" t="s">
        <v>10189</v>
      </c>
      <c r="T3588" s="3" t="s">
        <v>167</v>
      </c>
      <c r="V3588" s="3">
        <v>127</v>
      </c>
      <c r="W3588" s="3">
        <v>81</v>
      </c>
      <c r="X3588" s="3">
        <v>127</v>
      </c>
      <c r="Y3588" s="3">
        <v>3586</v>
      </c>
      <c r="Z3588" s="3" t="s">
        <v>356</v>
      </c>
      <c r="AA3588" s="3">
        <v>300</v>
      </c>
      <c r="AB3588" s="3">
        <v>100</v>
      </c>
      <c r="AC3588" s="3">
        <v>165221237</v>
      </c>
      <c r="AD3588" s="3">
        <v>86661759</v>
      </c>
      <c r="AE3588" s="3" t="s">
        <v>283</v>
      </c>
      <c r="AF3588" s="3">
        <v>18</v>
      </c>
      <c r="AG3588" s="3">
        <v>1</v>
      </c>
    </row>
    <row r="3589" spans="1:33" ht="15.75" customHeight="1" x14ac:dyDescent="0.15">
      <c r="A3589" s="3">
        <v>24152</v>
      </c>
      <c r="B3589" s="3">
        <v>3587</v>
      </c>
      <c r="C3589" s="3">
        <v>78</v>
      </c>
      <c r="D3589" s="3" t="s">
        <v>16130</v>
      </c>
      <c r="E3589" s="3" t="s">
        <v>25520</v>
      </c>
      <c r="F3589" s="3" t="s">
        <v>1009</v>
      </c>
      <c r="G3589" s="3" t="s">
        <v>403</v>
      </c>
      <c r="H3589" s="3" t="s">
        <v>5051</v>
      </c>
      <c r="I3589" s="3" t="s">
        <v>203</v>
      </c>
      <c r="J3589" s="3">
        <v>90.653800000000004</v>
      </c>
      <c r="K3589" s="3">
        <v>23876864</v>
      </c>
      <c r="L3589" s="3" t="s">
        <v>526</v>
      </c>
      <c r="M3589" s="3">
        <v>1</v>
      </c>
      <c r="N3589" s="3" t="s">
        <v>16130</v>
      </c>
      <c r="O3589" s="3" t="s">
        <v>25520</v>
      </c>
      <c r="P3589" s="3" t="s">
        <v>1063</v>
      </c>
      <c r="Q3589" s="3" t="s">
        <v>21692</v>
      </c>
      <c r="R3589" s="5" t="s">
        <v>25521</v>
      </c>
      <c r="S3589" s="3" t="s">
        <v>5051</v>
      </c>
      <c r="T3589" s="3" t="s">
        <v>403</v>
      </c>
      <c r="V3589" s="3">
        <v>117</v>
      </c>
      <c r="W3589" s="3">
        <v>127</v>
      </c>
      <c r="X3589" s="3">
        <v>58</v>
      </c>
      <c r="Y3589" s="3">
        <v>3587</v>
      </c>
      <c r="Z3589" s="3" t="s">
        <v>526</v>
      </c>
      <c r="AA3589" s="3">
        <v>78</v>
      </c>
      <c r="AB3589" s="3">
        <v>56</v>
      </c>
      <c r="AC3589" s="3">
        <v>23876864</v>
      </c>
      <c r="AD3589" s="3">
        <v>12523675</v>
      </c>
      <c r="AE3589" s="3" t="s">
        <v>203</v>
      </c>
      <c r="AF3589" s="3">
        <v>19</v>
      </c>
      <c r="AG3589" s="3">
        <v>9</v>
      </c>
    </row>
    <row r="3590" spans="1:33" ht="15.75" customHeight="1" x14ac:dyDescent="0.15">
      <c r="A3590" s="3">
        <v>19833</v>
      </c>
      <c r="B3590" s="3">
        <v>3588</v>
      </c>
      <c r="C3590" s="3">
        <v>173</v>
      </c>
      <c r="D3590" s="3" t="s">
        <v>16132</v>
      </c>
      <c r="E3590" s="3" t="s">
        <v>25522</v>
      </c>
      <c r="F3590" s="3" t="s">
        <v>855</v>
      </c>
      <c r="G3590" s="3" t="s">
        <v>292</v>
      </c>
      <c r="H3590" s="3" t="s">
        <v>8626</v>
      </c>
      <c r="I3590" s="3" t="s">
        <v>17637</v>
      </c>
      <c r="J3590" s="3">
        <v>90.650099999999995</v>
      </c>
      <c r="K3590" s="3">
        <v>17383100</v>
      </c>
      <c r="L3590" s="3" t="s">
        <v>101</v>
      </c>
      <c r="M3590" s="3">
        <v>3</v>
      </c>
      <c r="N3590" s="3" t="s">
        <v>16132</v>
      </c>
      <c r="O3590" s="3" t="s">
        <v>25522</v>
      </c>
      <c r="P3590" s="3" t="s">
        <v>1000</v>
      </c>
      <c r="Q3590" s="3" t="s">
        <v>21694</v>
      </c>
      <c r="R3590" s="5" t="s">
        <v>25523</v>
      </c>
      <c r="S3590" s="3" t="s">
        <v>8626</v>
      </c>
      <c r="T3590" s="3" t="s">
        <v>292</v>
      </c>
      <c r="V3590" s="3">
        <v>127</v>
      </c>
      <c r="W3590" s="3">
        <v>0</v>
      </c>
      <c r="X3590" s="3">
        <v>127</v>
      </c>
      <c r="Y3590" s="3">
        <v>3588</v>
      </c>
      <c r="Z3590" s="3" t="s">
        <v>101</v>
      </c>
      <c r="AA3590" s="3">
        <v>173</v>
      </c>
      <c r="AB3590" s="3">
        <v>75</v>
      </c>
      <c r="AC3590" s="3">
        <v>17383100</v>
      </c>
      <c r="AD3590" s="3">
        <v>9117804</v>
      </c>
      <c r="AE3590" s="15"/>
      <c r="AF3590" s="3">
        <v>10</v>
      </c>
      <c r="AG3590" s="3">
        <v>305</v>
      </c>
    </row>
    <row r="3591" spans="1:33" ht="15.75" customHeight="1" x14ac:dyDescent="0.15">
      <c r="A3591" s="3">
        <v>23349</v>
      </c>
      <c r="B3591" s="3">
        <v>3589</v>
      </c>
      <c r="C3591" s="3">
        <v>168</v>
      </c>
      <c r="D3591" s="3" t="s">
        <v>16135</v>
      </c>
      <c r="E3591" s="3" t="s">
        <v>25524</v>
      </c>
      <c r="F3591" s="3" t="s">
        <v>931</v>
      </c>
      <c r="G3591" s="3" t="s">
        <v>378</v>
      </c>
      <c r="H3591" s="3" t="s">
        <v>1366</v>
      </c>
      <c r="I3591" s="3" t="s">
        <v>1367</v>
      </c>
      <c r="J3591" s="3">
        <v>90.499600000000001</v>
      </c>
      <c r="K3591" s="3">
        <v>17013205</v>
      </c>
      <c r="L3591" s="3" t="s">
        <v>221</v>
      </c>
      <c r="M3591" s="3">
        <v>1</v>
      </c>
      <c r="N3591" s="3" t="s">
        <v>16135</v>
      </c>
      <c r="O3591" s="3" t="s">
        <v>25524</v>
      </c>
      <c r="P3591" s="3" t="s">
        <v>3380</v>
      </c>
      <c r="Q3591" s="3" t="s">
        <v>21696</v>
      </c>
      <c r="R3591" s="5" t="s">
        <v>25525</v>
      </c>
      <c r="S3591" s="3" t="s">
        <v>1366</v>
      </c>
      <c r="T3591" s="3" t="s">
        <v>378</v>
      </c>
      <c r="V3591" s="3">
        <v>50</v>
      </c>
      <c r="W3591" s="3">
        <v>0</v>
      </c>
      <c r="X3591" s="3">
        <v>127</v>
      </c>
      <c r="Y3591" s="3">
        <v>3589</v>
      </c>
      <c r="Z3591" s="3" t="s">
        <v>221</v>
      </c>
      <c r="AA3591" s="3">
        <v>168</v>
      </c>
      <c r="AB3591" s="3">
        <v>52</v>
      </c>
      <c r="AC3591" s="3">
        <v>17013205</v>
      </c>
      <c r="AD3591" s="3">
        <v>8930837</v>
      </c>
      <c r="AE3591" s="15"/>
      <c r="AF3591" s="3">
        <v>2</v>
      </c>
      <c r="AG3591" s="3">
        <v>162</v>
      </c>
    </row>
    <row r="3592" spans="1:33" ht="15.75" customHeight="1" x14ac:dyDescent="0.15">
      <c r="A3592" s="3">
        <v>18656</v>
      </c>
      <c r="B3592" s="3">
        <v>3590</v>
      </c>
      <c r="C3592" s="3">
        <v>39</v>
      </c>
      <c r="D3592" s="3" t="s">
        <v>10938</v>
      </c>
      <c r="E3592" s="3" t="s">
        <v>25526</v>
      </c>
      <c r="F3592" s="3" t="s">
        <v>36</v>
      </c>
      <c r="G3592" s="3" t="s">
        <v>37</v>
      </c>
      <c r="H3592" s="3" t="s">
        <v>817</v>
      </c>
      <c r="I3592" s="3" t="s">
        <v>817</v>
      </c>
      <c r="J3592" s="3">
        <v>90.475800000000007</v>
      </c>
      <c r="K3592" s="3">
        <v>7202298</v>
      </c>
      <c r="L3592" s="3" t="s">
        <v>66</v>
      </c>
      <c r="M3592" s="3">
        <v>4</v>
      </c>
      <c r="N3592" s="3" t="s">
        <v>10938</v>
      </c>
      <c r="O3592" s="3" t="s">
        <v>25526</v>
      </c>
      <c r="P3592" s="3" t="s">
        <v>1107</v>
      </c>
      <c r="Q3592" s="3" t="s">
        <v>10939</v>
      </c>
      <c r="R3592" s="5" t="s">
        <v>25527</v>
      </c>
      <c r="S3592" s="3" t="s">
        <v>817</v>
      </c>
      <c r="T3592" s="3" t="s">
        <v>37</v>
      </c>
      <c r="V3592" s="3">
        <v>127</v>
      </c>
      <c r="W3592" s="3">
        <v>86</v>
      </c>
      <c r="X3592" s="3">
        <v>127</v>
      </c>
      <c r="Y3592" s="3">
        <v>3590</v>
      </c>
      <c r="Z3592" s="3" t="s">
        <v>66</v>
      </c>
      <c r="AA3592" s="3">
        <v>39</v>
      </c>
      <c r="AB3592" s="3">
        <v>22</v>
      </c>
      <c r="AC3592" s="3">
        <v>7202298</v>
      </c>
      <c r="AD3592" s="3">
        <v>3781214</v>
      </c>
      <c r="AE3592" s="3" t="s">
        <v>817</v>
      </c>
      <c r="AF3592" s="3">
        <v>9</v>
      </c>
      <c r="AG3592" s="3">
        <v>11</v>
      </c>
    </row>
    <row r="3593" spans="1:33" ht="15.75" customHeight="1" x14ac:dyDescent="0.15">
      <c r="A3593" s="3">
        <v>802</v>
      </c>
      <c r="B3593" s="3">
        <v>3591</v>
      </c>
      <c r="C3593" s="3">
        <v>191</v>
      </c>
      <c r="D3593" s="3" t="s">
        <v>16141</v>
      </c>
      <c r="E3593" s="3" t="s">
        <v>25528</v>
      </c>
      <c r="F3593" s="3" t="s">
        <v>331</v>
      </c>
      <c r="G3593" s="3" t="s">
        <v>167</v>
      </c>
      <c r="H3593" s="3" t="s">
        <v>12795</v>
      </c>
      <c r="I3593" s="3" t="s">
        <v>271</v>
      </c>
      <c r="J3593" s="3">
        <v>90.467100000000002</v>
      </c>
      <c r="K3593" s="3">
        <v>128294891</v>
      </c>
      <c r="L3593" s="3" t="s">
        <v>229</v>
      </c>
      <c r="M3593" s="3">
        <v>8</v>
      </c>
      <c r="N3593" s="3" t="s">
        <v>16141</v>
      </c>
      <c r="O3593" s="3" t="s">
        <v>25528</v>
      </c>
      <c r="P3593" s="3" t="s">
        <v>104</v>
      </c>
      <c r="Q3593" s="3" t="s">
        <v>21699</v>
      </c>
      <c r="R3593" s="5" t="s">
        <v>25529</v>
      </c>
      <c r="S3593" s="3" t="s">
        <v>12795</v>
      </c>
      <c r="T3593" s="3" t="s">
        <v>167</v>
      </c>
      <c r="V3593" s="3">
        <v>127</v>
      </c>
      <c r="W3593" s="3">
        <v>51</v>
      </c>
      <c r="X3593" s="3">
        <v>20</v>
      </c>
      <c r="Y3593" s="3">
        <v>3591</v>
      </c>
      <c r="Z3593" s="3" t="s">
        <v>229</v>
      </c>
      <c r="AA3593" s="3">
        <v>191</v>
      </c>
      <c r="AB3593" s="3">
        <v>120</v>
      </c>
      <c r="AC3593" s="3">
        <v>128294891</v>
      </c>
      <c r="AD3593" s="3">
        <v>67358036</v>
      </c>
      <c r="AE3593" s="3" t="s">
        <v>271</v>
      </c>
      <c r="AF3593" s="3">
        <v>25</v>
      </c>
      <c r="AG3593" s="3">
        <v>7</v>
      </c>
    </row>
    <row r="3594" spans="1:33" ht="15.75" customHeight="1" x14ac:dyDescent="0.15">
      <c r="A3594" s="3">
        <v>23705</v>
      </c>
      <c r="B3594" s="3">
        <v>3592</v>
      </c>
      <c r="C3594" s="3">
        <v>31</v>
      </c>
      <c r="D3594" s="3" t="s">
        <v>16145</v>
      </c>
      <c r="E3594" s="3" t="s">
        <v>25530</v>
      </c>
      <c r="F3594" s="3" t="s">
        <v>657</v>
      </c>
      <c r="G3594" s="3" t="s">
        <v>246</v>
      </c>
      <c r="H3594" s="3" t="s">
        <v>3818</v>
      </c>
      <c r="I3594" s="3" t="s">
        <v>3818</v>
      </c>
      <c r="J3594" s="3">
        <v>90.423400000000001</v>
      </c>
      <c r="K3594" s="3">
        <v>5457684</v>
      </c>
      <c r="L3594" s="3" t="s">
        <v>162</v>
      </c>
      <c r="M3594" s="3">
        <v>1</v>
      </c>
      <c r="N3594" s="3" t="s">
        <v>16145</v>
      </c>
      <c r="O3594" s="3" t="s">
        <v>25530</v>
      </c>
      <c r="P3594" s="3" t="s">
        <v>41</v>
      </c>
      <c r="Q3594" s="3" t="s">
        <v>21702</v>
      </c>
      <c r="R3594" s="5" t="s">
        <v>25531</v>
      </c>
      <c r="S3594" s="3" t="s">
        <v>3818</v>
      </c>
      <c r="T3594" s="3" t="s">
        <v>246</v>
      </c>
      <c r="V3594" s="3">
        <v>127</v>
      </c>
      <c r="W3594" s="3">
        <v>73</v>
      </c>
      <c r="X3594" s="3">
        <v>127</v>
      </c>
      <c r="Y3594" s="3">
        <v>3592</v>
      </c>
      <c r="Z3594" s="3" t="s">
        <v>162</v>
      </c>
      <c r="AA3594" s="3">
        <v>31</v>
      </c>
      <c r="AB3594" s="3">
        <v>16</v>
      </c>
      <c r="AC3594" s="3">
        <v>5457684</v>
      </c>
      <c r="AD3594" s="3">
        <v>2866078</v>
      </c>
      <c r="AE3594" s="3" t="s">
        <v>3818</v>
      </c>
      <c r="AF3594" s="3">
        <v>8</v>
      </c>
      <c r="AG3594" s="3">
        <v>22</v>
      </c>
    </row>
    <row r="3595" spans="1:33" ht="15.75" customHeight="1" x14ac:dyDescent="0.15">
      <c r="A3595" s="3">
        <v>6736</v>
      </c>
      <c r="B3595" s="3">
        <v>3593</v>
      </c>
      <c r="C3595" s="3">
        <v>86</v>
      </c>
      <c r="D3595" s="3" t="s">
        <v>16147</v>
      </c>
      <c r="E3595" s="3" t="s">
        <v>25532</v>
      </c>
      <c r="F3595" s="3" t="s">
        <v>657</v>
      </c>
      <c r="G3595" s="3" t="s">
        <v>246</v>
      </c>
      <c r="H3595" s="3" t="s">
        <v>16150</v>
      </c>
      <c r="I3595" s="3" t="s">
        <v>21705</v>
      </c>
      <c r="J3595" s="3">
        <v>90.339299999999994</v>
      </c>
      <c r="K3595" s="3">
        <v>17598478</v>
      </c>
      <c r="L3595" s="3" t="s">
        <v>478</v>
      </c>
      <c r="M3595" s="3">
        <v>1</v>
      </c>
      <c r="N3595" s="3" t="s">
        <v>16147</v>
      </c>
      <c r="O3595" s="3" t="s">
        <v>25532</v>
      </c>
      <c r="P3595" s="3" t="s">
        <v>7857</v>
      </c>
      <c r="Q3595" s="3" t="s">
        <v>21704</v>
      </c>
      <c r="R3595" s="5" t="s">
        <v>25533</v>
      </c>
      <c r="S3595" s="3" t="s">
        <v>16150</v>
      </c>
      <c r="T3595" s="3" t="s">
        <v>246</v>
      </c>
      <c r="V3595" s="3">
        <v>127</v>
      </c>
      <c r="W3595" s="3">
        <v>0</v>
      </c>
      <c r="X3595" s="3">
        <v>122</v>
      </c>
      <c r="Y3595" s="3">
        <v>3593</v>
      </c>
      <c r="Z3595" s="3" t="s">
        <v>478</v>
      </c>
      <c r="AA3595" s="3">
        <v>86</v>
      </c>
      <c r="AB3595" s="3">
        <v>66</v>
      </c>
      <c r="AC3595" s="3">
        <v>17598478</v>
      </c>
      <c r="AD3595" s="3">
        <v>9245845</v>
      </c>
      <c r="AE3595" s="15"/>
      <c r="AF3595" s="3">
        <v>15</v>
      </c>
      <c r="AG3595" s="3">
        <v>327</v>
      </c>
    </row>
    <row r="3596" spans="1:33" ht="15.75" customHeight="1" x14ac:dyDescent="0.15">
      <c r="A3596" s="3">
        <v>8163</v>
      </c>
      <c r="B3596" s="3">
        <v>3594</v>
      </c>
      <c r="C3596" s="3">
        <v>2196</v>
      </c>
      <c r="D3596" s="3" t="s">
        <v>6251</v>
      </c>
      <c r="E3596" s="3" t="s">
        <v>25534</v>
      </c>
      <c r="F3596" s="3" t="s">
        <v>143</v>
      </c>
      <c r="G3596" s="3" t="s">
        <v>77</v>
      </c>
      <c r="H3596" s="3" t="s">
        <v>79</v>
      </c>
      <c r="I3596" s="3" t="s">
        <v>79</v>
      </c>
      <c r="J3596" s="3">
        <v>90.262900000000002</v>
      </c>
      <c r="K3596" s="3">
        <v>173753904</v>
      </c>
      <c r="L3596" s="3" t="s">
        <v>50</v>
      </c>
      <c r="M3596" s="3">
        <v>5</v>
      </c>
      <c r="N3596" s="3" t="s">
        <v>6251</v>
      </c>
      <c r="O3596" s="3" t="s">
        <v>25534</v>
      </c>
      <c r="P3596" s="3" t="s">
        <v>1063</v>
      </c>
      <c r="Q3596" s="3" t="s">
        <v>6254</v>
      </c>
      <c r="R3596" s="5" t="s">
        <v>25535</v>
      </c>
      <c r="S3596" s="3" t="s">
        <v>79</v>
      </c>
      <c r="T3596" s="3" t="s">
        <v>77</v>
      </c>
      <c r="V3596" s="3">
        <v>127</v>
      </c>
      <c r="W3596" s="3">
        <v>123</v>
      </c>
      <c r="X3596" s="3">
        <v>104</v>
      </c>
      <c r="Y3596" s="3">
        <v>3594</v>
      </c>
      <c r="Z3596" s="3" t="s">
        <v>50</v>
      </c>
      <c r="AA3596" s="3">
        <v>2196</v>
      </c>
      <c r="AB3596" s="3">
        <v>1800</v>
      </c>
      <c r="AC3596" s="3">
        <v>173753904</v>
      </c>
      <c r="AD3596" s="3">
        <v>91323083</v>
      </c>
      <c r="AE3596" s="3" t="s">
        <v>79</v>
      </c>
      <c r="AF3596" s="3">
        <v>11</v>
      </c>
      <c r="AG3596" s="3">
        <v>6</v>
      </c>
    </row>
    <row r="3597" spans="1:33" ht="15.75" customHeight="1" x14ac:dyDescent="0.15">
      <c r="A3597" s="3">
        <v>1033</v>
      </c>
      <c r="B3597" s="3">
        <v>3595</v>
      </c>
      <c r="C3597" s="3">
        <v>253</v>
      </c>
      <c r="D3597" s="3" t="s">
        <v>16154</v>
      </c>
      <c r="E3597" s="3" t="s">
        <v>25536</v>
      </c>
      <c r="F3597" s="3" t="s">
        <v>931</v>
      </c>
      <c r="G3597" s="3" t="s">
        <v>378</v>
      </c>
      <c r="H3597" s="3" t="s">
        <v>16157</v>
      </c>
      <c r="I3597" s="3" t="s">
        <v>21709</v>
      </c>
      <c r="J3597" s="3">
        <v>90.260199999999998</v>
      </c>
      <c r="K3597" s="3">
        <v>57406275</v>
      </c>
      <c r="L3597" s="3" t="s">
        <v>478</v>
      </c>
      <c r="M3597" s="3">
        <v>8</v>
      </c>
      <c r="N3597" s="3" t="s">
        <v>16154</v>
      </c>
      <c r="O3597" s="3" t="s">
        <v>25536</v>
      </c>
      <c r="P3597" s="3" t="s">
        <v>1107</v>
      </c>
      <c r="Q3597" s="3" t="s">
        <v>21708</v>
      </c>
      <c r="R3597" s="5" t="s">
        <v>25537</v>
      </c>
      <c r="S3597" s="3" t="s">
        <v>16157</v>
      </c>
      <c r="T3597" s="3" t="s">
        <v>378</v>
      </c>
      <c r="V3597" s="3">
        <v>51</v>
      </c>
      <c r="W3597" s="3">
        <v>0</v>
      </c>
      <c r="X3597" s="3">
        <v>123</v>
      </c>
      <c r="Y3597" s="3">
        <v>3595</v>
      </c>
      <c r="Z3597" s="3" t="s">
        <v>478</v>
      </c>
      <c r="AA3597" s="3">
        <v>253</v>
      </c>
      <c r="AB3597" s="3">
        <v>162</v>
      </c>
      <c r="AC3597" s="3">
        <v>57406275</v>
      </c>
      <c r="AD3597" s="3">
        <v>30172510</v>
      </c>
      <c r="AE3597" s="15"/>
      <c r="AF3597" s="3">
        <v>15</v>
      </c>
      <c r="AG3597" s="3">
        <v>670</v>
      </c>
    </row>
    <row r="3598" spans="1:33" ht="15.75" customHeight="1" x14ac:dyDescent="0.15">
      <c r="A3598" s="3">
        <v>3765</v>
      </c>
      <c r="B3598" s="3">
        <v>3596</v>
      </c>
      <c r="C3598" s="3">
        <v>117</v>
      </c>
      <c r="D3598" s="3" t="s">
        <v>16158</v>
      </c>
      <c r="E3598" s="3" t="s">
        <v>25538</v>
      </c>
      <c r="F3598" s="3" t="s">
        <v>96</v>
      </c>
      <c r="G3598" s="3" t="s">
        <v>61</v>
      </c>
      <c r="H3598" s="3" t="s">
        <v>2537</v>
      </c>
      <c r="I3598" s="3" t="s">
        <v>2538</v>
      </c>
      <c r="J3598" s="3">
        <v>90.243099999999998</v>
      </c>
      <c r="K3598" s="3">
        <v>54934599</v>
      </c>
      <c r="L3598" s="3" t="s">
        <v>162</v>
      </c>
      <c r="M3598" s="3">
        <v>5</v>
      </c>
      <c r="N3598" s="3" t="s">
        <v>16158</v>
      </c>
      <c r="O3598" s="3" t="s">
        <v>25538</v>
      </c>
      <c r="P3598" s="3" t="s">
        <v>6086</v>
      </c>
      <c r="Q3598" s="3" t="s">
        <v>21712</v>
      </c>
      <c r="R3598" s="5" t="s">
        <v>25539</v>
      </c>
      <c r="S3598" s="3" t="s">
        <v>2537</v>
      </c>
      <c r="T3598" s="3" t="s">
        <v>61</v>
      </c>
      <c r="V3598" s="3">
        <v>127</v>
      </c>
      <c r="W3598" s="3">
        <v>0</v>
      </c>
      <c r="X3598" s="3">
        <v>127</v>
      </c>
      <c r="Y3598" s="3">
        <v>3596</v>
      </c>
      <c r="Z3598" s="3" t="s">
        <v>162</v>
      </c>
      <c r="AA3598" s="3">
        <v>117</v>
      </c>
      <c r="AB3598" s="3">
        <v>80</v>
      </c>
      <c r="AC3598" s="3">
        <v>54934599</v>
      </c>
      <c r="AD3598" s="3">
        <v>28876000</v>
      </c>
      <c r="AE3598" s="15"/>
      <c r="AF3598" s="3">
        <v>8</v>
      </c>
      <c r="AG3598" s="3">
        <v>15</v>
      </c>
    </row>
    <row r="3599" spans="1:33" ht="15.75" customHeight="1" x14ac:dyDescent="0.15">
      <c r="A3599" s="3">
        <v>23920</v>
      </c>
      <c r="B3599" s="3">
        <v>3597</v>
      </c>
      <c r="C3599" s="3">
        <v>14</v>
      </c>
      <c r="D3599" s="3" t="s">
        <v>10946</v>
      </c>
      <c r="E3599" s="3" t="s">
        <v>25540</v>
      </c>
      <c r="F3599" s="3" t="s">
        <v>36</v>
      </c>
      <c r="G3599" s="3" t="s">
        <v>37</v>
      </c>
      <c r="H3599" s="3" t="s">
        <v>817</v>
      </c>
      <c r="I3599" s="3" t="s">
        <v>817</v>
      </c>
      <c r="J3599" s="3">
        <v>90.207999999999998</v>
      </c>
      <c r="K3599" s="3">
        <v>6585000</v>
      </c>
      <c r="L3599" s="3" t="s">
        <v>478</v>
      </c>
      <c r="M3599" s="3">
        <v>1</v>
      </c>
      <c r="N3599" s="3" t="s">
        <v>10946</v>
      </c>
      <c r="O3599" s="3" t="s">
        <v>25540</v>
      </c>
      <c r="P3599" s="3" t="s">
        <v>787</v>
      </c>
      <c r="Q3599" s="3" t="s">
        <v>10947</v>
      </c>
      <c r="R3599" s="5" t="s">
        <v>25541</v>
      </c>
      <c r="S3599" s="3" t="s">
        <v>817</v>
      </c>
      <c r="T3599" s="3" t="s">
        <v>37</v>
      </c>
      <c r="V3599" s="3">
        <v>127</v>
      </c>
      <c r="W3599" s="3">
        <v>87</v>
      </c>
      <c r="X3599" s="3">
        <v>124</v>
      </c>
      <c r="Y3599" s="3">
        <v>3597</v>
      </c>
      <c r="Z3599" s="3" t="s">
        <v>478</v>
      </c>
      <c r="AA3599" s="3">
        <v>14</v>
      </c>
      <c r="AB3599" s="3">
        <v>6</v>
      </c>
      <c r="AC3599" s="3">
        <v>6585000</v>
      </c>
      <c r="AD3599" s="3">
        <v>3462000</v>
      </c>
      <c r="AE3599" s="3" t="s">
        <v>817</v>
      </c>
      <c r="AF3599" s="3">
        <v>15</v>
      </c>
      <c r="AG3599" s="3">
        <v>11</v>
      </c>
    </row>
    <row r="3600" spans="1:33" ht="15.75" customHeight="1" x14ac:dyDescent="0.15">
      <c r="A3600" s="3">
        <v>25839</v>
      </c>
      <c r="B3600" s="3">
        <v>3598</v>
      </c>
      <c r="C3600" s="3">
        <v>8</v>
      </c>
      <c r="D3600" s="3" t="s">
        <v>10958</v>
      </c>
      <c r="E3600" s="3" t="s">
        <v>25542</v>
      </c>
      <c r="F3600" s="3" t="s">
        <v>36</v>
      </c>
      <c r="G3600" s="3" t="s">
        <v>37</v>
      </c>
      <c r="H3600" s="3" t="s">
        <v>817</v>
      </c>
      <c r="I3600" s="3" t="s">
        <v>817</v>
      </c>
      <c r="J3600" s="3">
        <v>90.196399999999997</v>
      </c>
      <c r="K3600" s="3">
        <v>3814734</v>
      </c>
      <c r="L3600" s="3" t="s">
        <v>59</v>
      </c>
      <c r="M3600" s="3">
        <v>0</v>
      </c>
      <c r="N3600" s="3" t="s">
        <v>10958</v>
      </c>
      <c r="O3600" s="3" t="s">
        <v>25542</v>
      </c>
      <c r="P3600" s="8">
        <v>38718</v>
      </c>
      <c r="Q3600" s="3" t="s">
        <v>10960</v>
      </c>
      <c r="R3600" s="5" t="s">
        <v>25543</v>
      </c>
      <c r="S3600" s="3" t="s">
        <v>817</v>
      </c>
      <c r="T3600" s="3" t="s">
        <v>37</v>
      </c>
      <c r="V3600" s="3">
        <v>127</v>
      </c>
      <c r="W3600" s="3">
        <v>88</v>
      </c>
      <c r="X3600" s="3">
        <v>127</v>
      </c>
      <c r="Y3600" s="3">
        <v>3598</v>
      </c>
      <c r="Z3600" s="3" t="s">
        <v>59</v>
      </c>
      <c r="AA3600" s="3">
        <v>8</v>
      </c>
      <c r="AB3600" s="3">
        <v>3</v>
      </c>
      <c r="AC3600" s="3">
        <v>3814734</v>
      </c>
      <c r="AD3600" s="3">
        <v>2005681</v>
      </c>
      <c r="AE3600" s="3" t="s">
        <v>817</v>
      </c>
      <c r="AF3600" s="3">
        <v>17</v>
      </c>
      <c r="AG3600" s="3">
        <v>11</v>
      </c>
    </row>
    <row r="3601" spans="1:33" ht="15.75" customHeight="1" x14ac:dyDescent="0.15">
      <c r="A3601" s="3">
        <v>2632</v>
      </c>
      <c r="B3601" s="3">
        <v>3599</v>
      </c>
      <c r="C3601" s="3">
        <v>149</v>
      </c>
      <c r="D3601" s="3" t="s">
        <v>16164</v>
      </c>
      <c r="E3601" s="3" t="s">
        <v>25544</v>
      </c>
      <c r="F3601" s="3" t="s">
        <v>855</v>
      </c>
      <c r="G3601" s="3" t="s">
        <v>292</v>
      </c>
      <c r="H3601" s="3" t="s">
        <v>16168</v>
      </c>
      <c r="I3601" s="3" t="s">
        <v>21719</v>
      </c>
      <c r="J3601" s="3">
        <v>90.166399999999996</v>
      </c>
      <c r="K3601" s="3">
        <v>78801243</v>
      </c>
      <c r="L3601" s="3" t="s">
        <v>340</v>
      </c>
      <c r="M3601" s="3">
        <v>2</v>
      </c>
      <c r="N3601" s="3" t="s">
        <v>16164</v>
      </c>
      <c r="O3601" s="3" t="s">
        <v>25544</v>
      </c>
      <c r="P3601" s="3" t="s">
        <v>1350</v>
      </c>
      <c r="Q3601" s="3" t="s">
        <v>21717</v>
      </c>
      <c r="R3601" s="5" t="s">
        <v>25545</v>
      </c>
      <c r="S3601" s="3" t="s">
        <v>16168</v>
      </c>
      <c r="T3601" s="3" t="s">
        <v>292</v>
      </c>
      <c r="V3601" s="3">
        <v>127</v>
      </c>
      <c r="W3601" s="3">
        <v>0</v>
      </c>
      <c r="X3601" s="3">
        <v>87</v>
      </c>
      <c r="Y3601" s="3">
        <v>3599</v>
      </c>
      <c r="Z3601" s="3" t="s">
        <v>340</v>
      </c>
      <c r="AA3601" s="3">
        <v>149</v>
      </c>
      <c r="AB3601" s="3">
        <v>89</v>
      </c>
      <c r="AC3601" s="3">
        <v>78801243</v>
      </c>
      <c r="AD3601" s="3">
        <v>41438053</v>
      </c>
      <c r="AE3601" s="15"/>
      <c r="AF3601" s="3">
        <v>6</v>
      </c>
      <c r="AG3601" s="3">
        <v>266</v>
      </c>
    </row>
    <row r="3602" spans="1:33" ht="15.75" customHeight="1" x14ac:dyDescent="0.15">
      <c r="A3602" s="3">
        <v>8128</v>
      </c>
      <c r="B3602" s="3">
        <v>3600</v>
      </c>
      <c r="C3602" s="3">
        <v>2995</v>
      </c>
      <c r="D3602" s="3" t="s">
        <v>16169</v>
      </c>
      <c r="E3602" s="3" t="s">
        <v>25546</v>
      </c>
      <c r="F3602" s="3" t="s">
        <v>269</v>
      </c>
      <c r="G3602" s="3" t="s">
        <v>133</v>
      </c>
      <c r="H3602" s="3" t="s">
        <v>1963</v>
      </c>
      <c r="I3602" s="3" t="s">
        <v>1963</v>
      </c>
      <c r="J3602" s="3">
        <v>90.142600000000002</v>
      </c>
      <c r="K3602" s="3">
        <v>622696000</v>
      </c>
      <c r="L3602" s="3" t="s">
        <v>398</v>
      </c>
      <c r="M3602" s="3">
        <v>4</v>
      </c>
      <c r="N3602" s="3" t="s">
        <v>16169</v>
      </c>
      <c r="O3602" s="3" t="s">
        <v>25546</v>
      </c>
      <c r="P3602" s="3" t="s">
        <v>690</v>
      </c>
      <c r="Q3602" s="3" t="s">
        <v>21721</v>
      </c>
      <c r="R3602" s="5" t="s">
        <v>25547</v>
      </c>
      <c r="S3602" s="3" t="s">
        <v>1963</v>
      </c>
      <c r="T3602" s="3" t="s">
        <v>133</v>
      </c>
      <c r="V3602" s="3">
        <v>106</v>
      </c>
      <c r="W3602" s="3">
        <v>37</v>
      </c>
      <c r="X3602" s="3">
        <v>38</v>
      </c>
      <c r="Y3602" s="3">
        <v>3600</v>
      </c>
      <c r="Z3602" s="3" t="s">
        <v>398</v>
      </c>
      <c r="AA3602" s="3">
        <v>2995</v>
      </c>
      <c r="AB3602" s="3">
        <v>2024</v>
      </c>
      <c r="AC3602" s="3">
        <v>622696000</v>
      </c>
      <c r="AD3602" s="3">
        <v>327489000</v>
      </c>
      <c r="AE3602" s="3" t="s">
        <v>1963</v>
      </c>
      <c r="AF3602" s="3">
        <v>1</v>
      </c>
      <c r="AG3602" s="3">
        <v>43</v>
      </c>
    </row>
    <row r="3603" spans="1:33" ht="15.75" customHeight="1" x14ac:dyDescent="0.15">
      <c r="A3603" s="3">
        <v>25767</v>
      </c>
      <c r="B3603" s="3">
        <v>3601</v>
      </c>
      <c r="C3603" s="3">
        <v>353</v>
      </c>
      <c r="D3603" s="3" t="s">
        <v>16171</v>
      </c>
      <c r="E3603" s="3" t="s">
        <v>25548</v>
      </c>
      <c r="F3603" s="3" t="s">
        <v>657</v>
      </c>
      <c r="G3603" s="3" t="s">
        <v>246</v>
      </c>
      <c r="H3603" s="3" t="s">
        <v>10012</v>
      </c>
      <c r="I3603" s="3" t="s">
        <v>264</v>
      </c>
      <c r="J3603" s="3">
        <v>90.104299999999995</v>
      </c>
      <c r="K3603" s="3">
        <v>94666231</v>
      </c>
      <c r="L3603" s="3" t="s">
        <v>66</v>
      </c>
      <c r="M3603" s="3">
        <v>0</v>
      </c>
      <c r="N3603" s="3" t="s">
        <v>16171</v>
      </c>
      <c r="O3603" s="3" t="s">
        <v>25548</v>
      </c>
      <c r="P3603" s="8">
        <v>29221</v>
      </c>
      <c r="Q3603" s="3" t="s">
        <v>21723</v>
      </c>
      <c r="R3603" s="5" t="s">
        <v>25549</v>
      </c>
      <c r="S3603" s="3" t="s">
        <v>10012</v>
      </c>
      <c r="T3603" s="3" t="s">
        <v>246</v>
      </c>
      <c r="V3603" s="3">
        <v>127</v>
      </c>
      <c r="W3603" s="3">
        <v>121</v>
      </c>
      <c r="X3603" s="3">
        <v>127</v>
      </c>
      <c r="Y3603" s="3">
        <v>3601</v>
      </c>
      <c r="Z3603" s="3" t="s">
        <v>66</v>
      </c>
      <c r="AA3603" s="3">
        <v>353</v>
      </c>
      <c r="AB3603" s="3">
        <v>300</v>
      </c>
      <c r="AC3603" s="3">
        <v>94666231</v>
      </c>
      <c r="AD3603" s="3">
        <v>49797001</v>
      </c>
      <c r="AE3603" s="3" t="s">
        <v>264</v>
      </c>
      <c r="AF3603" s="3">
        <v>9</v>
      </c>
      <c r="AG3603" s="3">
        <v>8</v>
      </c>
    </row>
    <row r="3604" spans="1:33" ht="15.75" customHeight="1" x14ac:dyDescent="0.15">
      <c r="A3604" s="3">
        <v>908</v>
      </c>
      <c r="B3604" s="3">
        <v>3602</v>
      </c>
      <c r="C3604" s="3">
        <v>129</v>
      </c>
      <c r="D3604" s="3" t="s">
        <v>16175</v>
      </c>
      <c r="E3604" s="3" t="s">
        <v>25550</v>
      </c>
      <c r="F3604" s="3" t="s">
        <v>1105</v>
      </c>
      <c r="G3604" s="3" t="s">
        <v>486</v>
      </c>
      <c r="H3604" s="3" t="s">
        <v>488</v>
      </c>
      <c r="I3604" s="3" t="s">
        <v>488</v>
      </c>
      <c r="J3604" s="3">
        <v>90.072299999999998</v>
      </c>
      <c r="K3604" s="3">
        <v>64974170</v>
      </c>
      <c r="L3604" s="3" t="s">
        <v>364</v>
      </c>
      <c r="M3604" s="3">
        <v>5</v>
      </c>
      <c r="N3604" s="3" t="s">
        <v>16175</v>
      </c>
      <c r="O3604" s="3" t="s">
        <v>25550</v>
      </c>
      <c r="P3604" s="3" t="s">
        <v>2080</v>
      </c>
      <c r="Q3604" s="3" t="s">
        <v>21725</v>
      </c>
      <c r="R3604" s="5" t="s">
        <v>25551</v>
      </c>
      <c r="S3604" s="3" t="s">
        <v>488</v>
      </c>
      <c r="T3604" s="3" t="s">
        <v>486</v>
      </c>
      <c r="V3604" s="3">
        <v>86</v>
      </c>
      <c r="W3604" s="3">
        <v>60</v>
      </c>
      <c r="X3604" s="3">
        <v>127</v>
      </c>
      <c r="Y3604" s="3">
        <v>3602</v>
      </c>
      <c r="Z3604" s="3" t="s">
        <v>364</v>
      </c>
      <c r="AA3604" s="3">
        <v>129</v>
      </c>
      <c r="AB3604" s="3">
        <v>29</v>
      </c>
      <c r="AC3604" s="3">
        <v>64974170</v>
      </c>
      <c r="AD3604" s="3">
        <v>34183926</v>
      </c>
      <c r="AE3604" s="3" t="s">
        <v>488</v>
      </c>
      <c r="AF3604" s="3">
        <v>20</v>
      </c>
      <c r="AG3604" s="3">
        <v>50</v>
      </c>
    </row>
    <row r="3605" spans="1:33" ht="15.75" customHeight="1" x14ac:dyDescent="0.15">
      <c r="A3605" s="3">
        <v>25561</v>
      </c>
      <c r="B3605" s="3">
        <v>3603</v>
      </c>
      <c r="C3605" s="3">
        <v>13</v>
      </c>
      <c r="D3605" s="3" t="s">
        <v>16177</v>
      </c>
      <c r="E3605" s="3" t="s">
        <v>25552</v>
      </c>
      <c r="F3605" s="3" t="s">
        <v>1620</v>
      </c>
      <c r="G3605" s="3" t="s">
        <v>412</v>
      </c>
      <c r="H3605" s="3" t="s">
        <v>16179</v>
      </c>
      <c r="I3605" s="3" t="s">
        <v>742</v>
      </c>
      <c r="J3605" s="3">
        <v>90.055099999999996</v>
      </c>
      <c r="K3605" s="3">
        <v>8404039</v>
      </c>
      <c r="L3605" s="3" t="s">
        <v>364</v>
      </c>
      <c r="M3605" s="3">
        <v>0</v>
      </c>
      <c r="N3605" s="3" t="s">
        <v>16177</v>
      </c>
      <c r="O3605" s="3" t="s">
        <v>25552</v>
      </c>
      <c r="P3605" s="8">
        <v>27760</v>
      </c>
      <c r="Q3605" s="3" t="s">
        <v>21727</v>
      </c>
      <c r="R3605" s="5" t="s">
        <v>25553</v>
      </c>
      <c r="S3605" s="3" t="s">
        <v>16179</v>
      </c>
      <c r="T3605" s="3" t="s">
        <v>412</v>
      </c>
      <c r="V3605" s="3">
        <v>127</v>
      </c>
      <c r="W3605" s="3">
        <v>127</v>
      </c>
      <c r="X3605" s="3">
        <v>127</v>
      </c>
      <c r="Y3605" s="3">
        <v>3603</v>
      </c>
      <c r="Z3605" s="3" t="s">
        <v>364</v>
      </c>
      <c r="AA3605" s="3">
        <v>13</v>
      </c>
      <c r="AB3605" s="3">
        <v>7</v>
      </c>
      <c r="AC3605" s="3">
        <v>8404039</v>
      </c>
      <c r="AD3605" s="3">
        <v>4421895</v>
      </c>
      <c r="AE3605" s="3" t="s">
        <v>742</v>
      </c>
      <c r="AF3605" s="3">
        <v>20</v>
      </c>
      <c r="AG3605" s="3">
        <v>17</v>
      </c>
    </row>
    <row r="3606" spans="1:33" ht="15.75" customHeight="1" x14ac:dyDescent="0.15">
      <c r="A3606" s="3">
        <v>18509</v>
      </c>
      <c r="B3606" s="3">
        <v>3604</v>
      </c>
      <c r="C3606" s="3">
        <v>46</v>
      </c>
      <c r="D3606" s="3" t="s">
        <v>16180</v>
      </c>
      <c r="E3606" s="3" t="s">
        <v>25554</v>
      </c>
      <c r="F3606" s="3" t="s">
        <v>1105</v>
      </c>
      <c r="G3606" s="3" t="s">
        <v>486</v>
      </c>
      <c r="H3606" s="3" t="s">
        <v>10630</v>
      </c>
      <c r="I3606" s="3" t="s">
        <v>12273</v>
      </c>
      <c r="J3606" s="3">
        <v>90.034400000000005</v>
      </c>
      <c r="K3606" s="3">
        <v>7189000</v>
      </c>
      <c r="L3606" s="3" t="s">
        <v>66</v>
      </c>
      <c r="M3606" s="3">
        <v>3</v>
      </c>
      <c r="N3606" s="3" t="s">
        <v>16180</v>
      </c>
      <c r="O3606" s="3" t="s">
        <v>25554</v>
      </c>
      <c r="P3606" s="3" t="s">
        <v>1063</v>
      </c>
      <c r="Q3606" s="3" t="s">
        <v>21729</v>
      </c>
      <c r="R3606" s="5" t="s">
        <v>25555</v>
      </c>
      <c r="S3606" s="3" t="s">
        <v>10630</v>
      </c>
      <c r="T3606" s="3" t="s">
        <v>486</v>
      </c>
      <c r="V3606" s="3">
        <v>87</v>
      </c>
      <c r="W3606" s="3">
        <v>0</v>
      </c>
      <c r="X3606" s="3">
        <v>127</v>
      </c>
      <c r="Y3606" s="3">
        <v>3604</v>
      </c>
      <c r="Z3606" s="3" t="s">
        <v>66</v>
      </c>
      <c r="AA3606" s="3">
        <v>46</v>
      </c>
      <c r="AB3606" s="3">
        <v>25</v>
      </c>
      <c r="AC3606" s="3">
        <v>7189000</v>
      </c>
      <c r="AD3606" s="3">
        <v>3783000</v>
      </c>
      <c r="AE3606" s="15"/>
      <c r="AF3606" s="3">
        <v>9</v>
      </c>
      <c r="AG3606" s="3">
        <v>219</v>
      </c>
    </row>
    <row r="3607" spans="1:33" ht="15.75" customHeight="1" x14ac:dyDescent="0.15">
      <c r="A3607" s="3">
        <v>24417</v>
      </c>
      <c r="B3607" s="3">
        <v>3605</v>
      </c>
      <c r="C3607" s="3">
        <v>53</v>
      </c>
      <c r="D3607" s="3" t="s">
        <v>16183</v>
      </c>
      <c r="E3607" s="3" t="s">
        <v>25556</v>
      </c>
      <c r="F3607" s="3" t="s">
        <v>331</v>
      </c>
      <c r="G3607" s="3" t="s">
        <v>167</v>
      </c>
      <c r="H3607" s="3" t="s">
        <v>7942</v>
      </c>
      <c r="I3607" s="3" t="s">
        <v>169</v>
      </c>
      <c r="J3607" s="3">
        <v>89.9756</v>
      </c>
      <c r="K3607" s="3">
        <v>6143085</v>
      </c>
      <c r="L3607" s="3" t="s">
        <v>364</v>
      </c>
      <c r="M3607" s="3">
        <v>1</v>
      </c>
      <c r="N3607" s="3" t="s">
        <v>16183</v>
      </c>
      <c r="O3607" s="3" t="s">
        <v>25556</v>
      </c>
      <c r="P3607" s="3" t="s">
        <v>4433</v>
      </c>
      <c r="Q3607" s="3" t="s">
        <v>21732</v>
      </c>
      <c r="R3607" s="5" t="s">
        <v>25557</v>
      </c>
      <c r="S3607" s="3" t="s">
        <v>7942</v>
      </c>
      <c r="T3607" s="3" t="s">
        <v>167</v>
      </c>
      <c r="V3607" s="3">
        <v>127</v>
      </c>
      <c r="W3607" s="3">
        <v>0</v>
      </c>
      <c r="X3607" s="3">
        <v>127</v>
      </c>
      <c r="Y3607" s="3">
        <v>3605</v>
      </c>
      <c r="Z3607" s="3" t="s">
        <v>364</v>
      </c>
      <c r="AA3607" s="3">
        <v>53</v>
      </c>
      <c r="AB3607" s="3">
        <v>53</v>
      </c>
      <c r="AC3607" s="3">
        <v>6143085</v>
      </c>
      <c r="AD3607" s="3">
        <v>3233618</v>
      </c>
      <c r="AE3607" s="15"/>
      <c r="AF3607" s="3">
        <v>20</v>
      </c>
      <c r="AG3607" s="3">
        <v>64</v>
      </c>
    </row>
    <row r="3608" spans="1:33" ht="15.75" customHeight="1" x14ac:dyDescent="0.15">
      <c r="A3608" s="3">
        <v>24150</v>
      </c>
      <c r="B3608" s="3">
        <v>3606</v>
      </c>
      <c r="C3608" s="3">
        <v>23</v>
      </c>
      <c r="D3608" s="3" t="s">
        <v>16185</v>
      </c>
      <c r="E3608" s="3" t="s">
        <v>25558</v>
      </c>
      <c r="F3608" s="3" t="s">
        <v>96</v>
      </c>
      <c r="G3608" s="3" t="s">
        <v>61</v>
      </c>
      <c r="H3608" s="3" t="s">
        <v>2537</v>
      </c>
      <c r="I3608" s="3" t="s">
        <v>2538</v>
      </c>
      <c r="J3608" s="3">
        <v>89.963700000000003</v>
      </c>
      <c r="K3608" s="3">
        <v>2592399</v>
      </c>
      <c r="L3608" s="3" t="s">
        <v>162</v>
      </c>
      <c r="M3608" s="3">
        <v>1</v>
      </c>
      <c r="N3608" s="3" t="s">
        <v>16185</v>
      </c>
      <c r="O3608" s="3" t="s">
        <v>25558</v>
      </c>
      <c r="P3608" s="3" t="s">
        <v>1107</v>
      </c>
      <c r="Q3608" s="3" t="s">
        <v>21734</v>
      </c>
      <c r="R3608" s="5" t="s">
        <v>25559</v>
      </c>
      <c r="S3608" s="3" t="s">
        <v>2537</v>
      </c>
      <c r="T3608" s="3" t="s">
        <v>61</v>
      </c>
      <c r="V3608" s="3">
        <v>127</v>
      </c>
      <c r="W3608" s="3">
        <v>0</v>
      </c>
      <c r="X3608" s="3">
        <v>127</v>
      </c>
      <c r="Y3608" s="3">
        <v>3606</v>
      </c>
      <c r="Z3608" s="3" t="s">
        <v>162</v>
      </c>
      <c r="AA3608" s="3">
        <v>23</v>
      </c>
      <c r="AB3608" s="3">
        <v>12</v>
      </c>
      <c r="AC3608" s="3">
        <v>2592399</v>
      </c>
      <c r="AD3608" s="3">
        <v>1364681</v>
      </c>
      <c r="AE3608" s="15"/>
      <c r="AF3608" s="3">
        <v>8</v>
      </c>
      <c r="AG3608" s="3">
        <v>15</v>
      </c>
    </row>
    <row r="3609" spans="1:33" ht="15.75" customHeight="1" x14ac:dyDescent="0.15">
      <c r="A3609" s="3">
        <v>25658</v>
      </c>
      <c r="B3609" s="3">
        <v>3607</v>
      </c>
      <c r="C3609" s="3">
        <v>11</v>
      </c>
      <c r="D3609" s="3" t="s">
        <v>16188</v>
      </c>
      <c r="E3609" s="3" t="s">
        <v>25560</v>
      </c>
      <c r="F3609" s="3" t="s">
        <v>1172</v>
      </c>
      <c r="G3609" s="3" t="s">
        <v>565</v>
      </c>
      <c r="H3609" s="3" t="s">
        <v>7827</v>
      </c>
      <c r="I3609" s="3" t="s">
        <v>8152</v>
      </c>
      <c r="J3609" s="3">
        <v>89.958799999999997</v>
      </c>
      <c r="K3609" s="3">
        <v>2052562</v>
      </c>
      <c r="L3609" s="3" t="s">
        <v>71</v>
      </c>
      <c r="M3609" s="3">
        <v>0</v>
      </c>
      <c r="N3609" s="3" t="s">
        <v>16188</v>
      </c>
      <c r="O3609" s="3" t="s">
        <v>25560</v>
      </c>
      <c r="P3609" s="8">
        <v>37622</v>
      </c>
      <c r="Q3609" s="3" t="s">
        <v>21736</v>
      </c>
      <c r="R3609" s="5" t="s">
        <v>25561</v>
      </c>
      <c r="S3609" s="3" t="s">
        <v>7827</v>
      </c>
      <c r="T3609" s="3" t="s">
        <v>565</v>
      </c>
      <c r="V3609" s="3">
        <v>32</v>
      </c>
      <c r="W3609" s="3">
        <v>0</v>
      </c>
      <c r="X3609" s="3">
        <v>127</v>
      </c>
      <c r="Y3609" s="3">
        <v>3607</v>
      </c>
      <c r="Z3609" s="3" t="s">
        <v>71</v>
      </c>
      <c r="AA3609" s="3">
        <v>11</v>
      </c>
      <c r="AB3609" s="3">
        <v>5</v>
      </c>
      <c r="AC3609" s="3">
        <v>2052562</v>
      </c>
      <c r="AD3609" s="3">
        <v>1080530</v>
      </c>
      <c r="AE3609" s="15"/>
      <c r="AF3609" s="3">
        <v>5</v>
      </c>
      <c r="AG3609" s="3">
        <v>139</v>
      </c>
    </row>
    <row r="3610" spans="1:33" ht="15.75" customHeight="1" x14ac:dyDescent="0.15">
      <c r="A3610" s="3">
        <v>21327</v>
      </c>
      <c r="B3610" s="3">
        <v>3608</v>
      </c>
      <c r="C3610" s="3">
        <v>9</v>
      </c>
      <c r="D3610" s="3" t="s">
        <v>6341</v>
      </c>
      <c r="E3610" s="3" t="s">
        <v>25562</v>
      </c>
      <c r="F3610" s="3" t="s">
        <v>143</v>
      </c>
      <c r="G3610" s="3" t="s">
        <v>77</v>
      </c>
      <c r="H3610" s="3" t="s">
        <v>2476</v>
      </c>
      <c r="I3610" s="3" t="s">
        <v>79</v>
      </c>
      <c r="J3610" s="3">
        <v>89.952500000000001</v>
      </c>
      <c r="K3610" s="3">
        <v>2423758</v>
      </c>
      <c r="L3610" s="3" t="s">
        <v>101</v>
      </c>
      <c r="M3610" s="3">
        <v>2</v>
      </c>
      <c r="N3610" s="3" t="s">
        <v>6341</v>
      </c>
      <c r="O3610" s="3" t="s">
        <v>25562</v>
      </c>
      <c r="P3610" s="3" t="s">
        <v>1000</v>
      </c>
      <c r="Q3610" s="3" t="s">
        <v>6343</v>
      </c>
      <c r="R3610" s="5" t="s">
        <v>25563</v>
      </c>
      <c r="S3610" s="3" t="s">
        <v>2476</v>
      </c>
      <c r="T3610" s="3" t="s">
        <v>77</v>
      </c>
      <c r="V3610" s="3">
        <v>127</v>
      </c>
      <c r="W3610" s="3">
        <v>124</v>
      </c>
      <c r="X3610" s="3">
        <v>127</v>
      </c>
      <c r="Y3610" s="3">
        <v>3608</v>
      </c>
      <c r="Z3610" s="3" t="s">
        <v>101</v>
      </c>
      <c r="AA3610" s="3">
        <v>9</v>
      </c>
      <c r="AB3610" s="3">
        <v>9</v>
      </c>
      <c r="AC3610" s="3">
        <v>2423758</v>
      </c>
      <c r="AD3610" s="3">
        <v>1275981</v>
      </c>
      <c r="AE3610" s="3" t="s">
        <v>79</v>
      </c>
      <c r="AF3610" s="3">
        <v>10</v>
      </c>
      <c r="AG3610" s="3">
        <v>6</v>
      </c>
    </row>
    <row r="3611" spans="1:33" ht="15.75" customHeight="1" x14ac:dyDescent="0.15">
      <c r="A3611" s="3">
        <v>2184</v>
      </c>
      <c r="B3611" s="3">
        <v>3609</v>
      </c>
      <c r="C3611" s="3">
        <v>255</v>
      </c>
      <c r="D3611" s="3" t="s">
        <v>16192</v>
      </c>
      <c r="E3611" s="3" t="s">
        <v>25564</v>
      </c>
      <c r="F3611" s="3" t="s">
        <v>7229</v>
      </c>
      <c r="G3611" s="3" t="s">
        <v>733</v>
      </c>
      <c r="H3611" s="3" t="s">
        <v>12159</v>
      </c>
      <c r="I3611" s="3" t="s">
        <v>5290</v>
      </c>
      <c r="J3611" s="3">
        <v>89.892399999999995</v>
      </c>
      <c r="K3611" s="3">
        <v>13485658</v>
      </c>
      <c r="L3611" s="3" t="s">
        <v>162</v>
      </c>
      <c r="M3611" s="3">
        <v>1</v>
      </c>
      <c r="N3611" s="3" t="s">
        <v>16192</v>
      </c>
      <c r="O3611" s="3" t="s">
        <v>25564</v>
      </c>
      <c r="P3611" s="3" t="s">
        <v>1101</v>
      </c>
      <c r="Q3611" s="3" t="s">
        <v>21740</v>
      </c>
      <c r="R3611" s="5" t="s">
        <v>25565</v>
      </c>
      <c r="S3611" s="3" t="s">
        <v>12159</v>
      </c>
      <c r="T3611" s="3" t="s">
        <v>733</v>
      </c>
      <c r="V3611" s="3">
        <v>33</v>
      </c>
      <c r="W3611" s="3">
        <v>0</v>
      </c>
      <c r="X3611" s="3">
        <v>127</v>
      </c>
      <c r="Y3611" s="3">
        <v>3609</v>
      </c>
      <c r="Z3611" s="3" t="s">
        <v>162</v>
      </c>
      <c r="AA3611" s="3">
        <v>255</v>
      </c>
      <c r="AB3611" s="3">
        <v>210</v>
      </c>
      <c r="AC3611" s="3">
        <v>13485658</v>
      </c>
      <c r="AD3611" s="3">
        <v>7101735</v>
      </c>
      <c r="AE3611" s="15"/>
      <c r="AF3611" s="3">
        <v>8</v>
      </c>
      <c r="AG3611" s="3">
        <v>58</v>
      </c>
    </row>
    <row r="3612" spans="1:33" ht="15.75" customHeight="1" x14ac:dyDescent="0.15">
      <c r="A3612" s="3">
        <v>23885</v>
      </c>
      <c r="B3612" s="3">
        <v>3610</v>
      </c>
      <c r="C3612" s="3">
        <v>23</v>
      </c>
      <c r="D3612" s="3" t="s">
        <v>16195</v>
      </c>
      <c r="E3612" s="3" t="s">
        <v>25566</v>
      </c>
      <c r="F3612" s="3" t="s">
        <v>1105</v>
      </c>
      <c r="G3612" s="3" t="s">
        <v>486</v>
      </c>
      <c r="H3612" s="3" t="s">
        <v>16199</v>
      </c>
      <c r="I3612" s="3" t="s">
        <v>21743</v>
      </c>
      <c r="J3612" s="3">
        <v>89.805499999999995</v>
      </c>
      <c r="K3612" s="3">
        <v>2773148</v>
      </c>
      <c r="L3612" s="3" t="s">
        <v>478</v>
      </c>
      <c r="M3612" s="3">
        <v>1</v>
      </c>
      <c r="N3612" s="3" t="s">
        <v>16195</v>
      </c>
      <c r="O3612" s="3" t="s">
        <v>25566</v>
      </c>
      <c r="P3612" s="3" t="s">
        <v>4472</v>
      </c>
      <c r="Q3612" s="3" t="s">
        <v>21742</v>
      </c>
      <c r="R3612" s="5" t="s">
        <v>25567</v>
      </c>
      <c r="S3612" s="3" t="s">
        <v>16199</v>
      </c>
      <c r="T3612" s="3" t="s">
        <v>486</v>
      </c>
      <c r="V3612" s="3">
        <v>88</v>
      </c>
      <c r="W3612" s="3">
        <v>0</v>
      </c>
      <c r="X3612" s="3">
        <v>125</v>
      </c>
      <c r="Y3612" s="3">
        <v>3610</v>
      </c>
      <c r="Z3612" s="3" t="s">
        <v>478</v>
      </c>
      <c r="AA3612" s="3">
        <v>23</v>
      </c>
      <c r="AB3612" s="3">
        <v>11</v>
      </c>
      <c r="AC3612" s="3">
        <v>2773148</v>
      </c>
      <c r="AD3612" s="3">
        <v>1461047</v>
      </c>
      <c r="AE3612" s="15"/>
      <c r="AF3612" s="3">
        <v>15</v>
      </c>
      <c r="AG3612" s="3">
        <v>272</v>
      </c>
    </row>
    <row r="3613" spans="1:33" ht="15.75" customHeight="1" x14ac:dyDescent="0.15">
      <c r="A3613" s="3">
        <v>22133</v>
      </c>
      <c r="B3613" s="3">
        <v>3611</v>
      </c>
      <c r="C3613" s="3">
        <v>38</v>
      </c>
      <c r="D3613" s="5" t="s">
        <v>7103</v>
      </c>
      <c r="E3613" s="3" t="s">
        <v>25568</v>
      </c>
      <c r="F3613" s="3" t="s">
        <v>475</v>
      </c>
      <c r="G3613" s="3" t="s">
        <v>277</v>
      </c>
      <c r="H3613" s="3" t="s">
        <v>991</v>
      </c>
      <c r="I3613" s="3" t="s">
        <v>203</v>
      </c>
      <c r="J3613" s="3">
        <v>89.616</v>
      </c>
      <c r="K3613" s="3">
        <v>29737472</v>
      </c>
      <c r="L3613" s="3" t="s">
        <v>59</v>
      </c>
      <c r="M3613" s="3">
        <v>2</v>
      </c>
      <c r="N3613" s="5" t="s">
        <v>7103</v>
      </c>
      <c r="O3613" s="3" t="s">
        <v>25568</v>
      </c>
      <c r="P3613" s="3" t="s">
        <v>541</v>
      </c>
      <c r="Q3613" s="3" t="s">
        <v>7107</v>
      </c>
      <c r="R3613" s="5" t="s">
        <v>25569</v>
      </c>
      <c r="S3613" s="3" t="s">
        <v>991</v>
      </c>
      <c r="T3613" s="3" t="s">
        <v>277</v>
      </c>
      <c r="V3613" s="3">
        <v>127</v>
      </c>
      <c r="W3613" s="3">
        <v>127</v>
      </c>
      <c r="X3613" s="3">
        <v>127</v>
      </c>
      <c r="Y3613" s="3">
        <v>3611</v>
      </c>
      <c r="Z3613" s="3" t="s">
        <v>59</v>
      </c>
      <c r="AA3613" s="3">
        <v>38</v>
      </c>
      <c r="AB3613" s="3">
        <v>25</v>
      </c>
      <c r="AC3613" s="3">
        <v>29737472</v>
      </c>
      <c r="AD3613" s="3">
        <v>15683000</v>
      </c>
      <c r="AE3613" s="3" t="s">
        <v>203</v>
      </c>
      <c r="AF3613" s="3">
        <v>17</v>
      </c>
      <c r="AG3613" s="3">
        <v>9</v>
      </c>
    </row>
    <row r="3614" spans="1:33" ht="15.75" customHeight="1" x14ac:dyDescent="0.15">
      <c r="A3614" s="3">
        <v>17275</v>
      </c>
      <c r="B3614" s="3">
        <v>3612</v>
      </c>
      <c r="C3614" s="3">
        <v>97</v>
      </c>
      <c r="D3614" s="3" t="s">
        <v>16201</v>
      </c>
      <c r="E3614" s="3" t="s">
        <v>25570</v>
      </c>
      <c r="F3614" s="3" t="s">
        <v>1072</v>
      </c>
      <c r="G3614" s="3" t="s">
        <v>575</v>
      </c>
      <c r="H3614" s="3" t="s">
        <v>1375</v>
      </c>
      <c r="I3614" s="3" t="s">
        <v>1375</v>
      </c>
      <c r="J3614" s="3">
        <v>89.602999999999994</v>
      </c>
      <c r="K3614" s="3">
        <v>36199000</v>
      </c>
      <c r="L3614" s="3" t="s">
        <v>398</v>
      </c>
      <c r="M3614" s="3">
        <v>4</v>
      </c>
      <c r="N3614" s="3" t="s">
        <v>16201</v>
      </c>
      <c r="O3614" s="3" t="s">
        <v>25570</v>
      </c>
      <c r="P3614" s="3" t="s">
        <v>1000</v>
      </c>
      <c r="Q3614" s="3" t="s">
        <v>21746</v>
      </c>
      <c r="R3614" s="5" t="s">
        <v>25571</v>
      </c>
      <c r="S3614" s="3" t="s">
        <v>1375</v>
      </c>
      <c r="T3614" s="3" t="s">
        <v>575</v>
      </c>
      <c r="V3614" s="3">
        <v>80</v>
      </c>
      <c r="W3614" s="3">
        <v>70</v>
      </c>
      <c r="X3614" s="3">
        <v>39</v>
      </c>
      <c r="Y3614" s="3">
        <v>3612</v>
      </c>
      <c r="Z3614" s="3" t="s">
        <v>398</v>
      </c>
      <c r="AA3614" s="3">
        <v>97</v>
      </c>
      <c r="AB3614" s="3">
        <v>43</v>
      </c>
      <c r="AC3614" s="3">
        <v>36199000</v>
      </c>
      <c r="AD3614" s="3">
        <v>19092000</v>
      </c>
      <c r="AE3614" s="3" t="s">
        <v>1375</v>
      </c>
      <c r="AF3614" s="3">
        <v>1</v>
      </c>
      <c r="AG3614" s="3">
        <v>23</v>
      </c>
    </row>
    <row r="3615" spans="1:33" ht="15.75" customHeight="1" x14ac:dyDescent="0.15">
      <c r="A3615" s="3">
        <v>23513</v>
      </c>
      <c r="B3615" s="3">
        <v>3613</v>
      </c>
      <c r="C3615" s="3">
        <v>16</v>
      </c>
      <c r="D3615" s="3" t="s">
        <v>16205</v>
      </c>
      <c r="E3615" s="3" t="s">
        <v>25572</v>
      </c>
      <c r="F3615" s="3" t="s">
        <v>96</v>
      </c>
      <c r="G3615" s="3" t="s">
        <v>61</v>
      </c>
      <c r="H3615" s="3" t="s">
        <v>2537</v>
      </c>
      <c r="I3615" s="3" t="s">
        <v>2538</v>
      </c>
      <c r="J3615" s="3">
        <v>89.516300000000001</v>
      </c>
      <c r="K3615" s="3">
        <v>2552154</v>
      </c>
      <c r="L3615" s="3" t="s">
        <v>59</v>
      </c>
      <c r="M3615" s="3">
        <v>1</v>
      </c>
      <c r="N3615" s="3" t="s">
        <v>16205</v>
      </c>
      <c r="O3615" s="3" t="s">
        <v>25572</v>
      </c>
      <c r="P3615" s="3" t="s">
        <v>541</v>
      </c>
      <c r="Q3615" s="3" t="s">
        <v>21748</v>
      </c>
      <c r="R3615" s="5" t="s">
        <v>25573</v>
      </c>
      <c r="S3615" s="3" t="s">
        <v>2537</v>
      </c>
      <c r="T3615" s="3" t="s">
        <v>61</v>
      </c>
      <c r="V3615" s="3">
        <v>127</v>
      </c>
      <c r="W3615" s="3">
        <v>0</v>
      </c>
      <c r="X3615" s="3">
        <v>127</v>
      </c>
      <c r="Y3615" s="3">
        <v>3613</v>
      </c>
      <c r="Z3615" s="3" t="s">
        <v>59</v>
      </c>
      <c r="AA3615" s="3">
        <v>16</v>
      </c>
      <c r="AB3615" s="3">
        <v>3</v>
      </c>
      <c r="AC3615" s="3">
        <v>2552154</v>
      </c>
      <c r="AD3615" s="3">
        <v>1346667</v>
      </c>
      <c r="AE3615" s="15"/>
      <c r="AF3615" s="3">
        <v>17</v>
      </c>
      <c r="AG3615" s="3">
        <v>15</v>
      </c>
    </row>
    <row r="3616" spans="1:33" ht="15.75" customHeight="1" x14ac:dyDescent="0.15">
      <c r="A3616" s="3">
        <v>26408</v>
      </c>
      <c r="B3616" s="3">
        <v>3614</v>
      </c>
      <c r="C3616" s="3">
        <v>118</v>
      </c>
      <c r="D3616" s="3" t="s">
        <v>16207</v>
      </c>
      <c r="E3616" s="3" t="s">
        <v>25574</v>
      </c>
      <c r="F3616" s="3" t="s">
        <v>1620</v>
      </c>
      <c r="G3616" s="3" t="s">
        <v>412</v>
      </c>
      <c r="H3616" s="3" t="s">
        <v>792</v>
      </c>
      <c r="I3616" s="3" t="s">
        <v>742</v>
      </c>
      <c r="J3616" s="3">
        <v>89.509900000000002</v>
      </c>
      <c r="K3616" s="3">
        <v>21278700</v>
      </c>
      <c r="L3616" s="3" t="s">
        <v>364</v>
      </c>
      <c r="M3616" s="3">
        <v>0</v>
      </c>
      <c r="N3616" s="3" t="s">
        <v>16207</v>
      </c>
      <c r="O3616" s="3" t="s">
        <v>25574</v>
      </c>
      <c r="P3616" s="8">
        <v>34335</v>
      </c>
      <c r="Q3616" s="3" t="s">
        <v>21751</v>
      </c>
      <c r="R3616" s="5" t="s">
        <v>25575</v>
      </c>
      <c r="S3616" s="3" t="s">
        <v>792</v>
      </c>
      <c r="T3616" s="3" t="s">
        <v>412</v>
      </c>
      <c r="V3616" s="3">
        <v>127</v>
      </c>
      <c r="W3616" s="3">
        <v>127</v>
      </c>
      <c r="X3616" s="3">
        <v>127</v>
      </c>
      <c r="Y3616" s="3">
        <v>3614</v>
      </c>
      <c r="Z3616" s="3" t="s">
        <v>364</v>
      </c>
      <c r="AA3616" s="3">
        <v>118</v>
      </c>
      <c r="AB3616" s="3">
        <v>79</v>
      </c>
      <c r="AC3616" s="3">
        <v>21278700</v>
      </c>
      <c r="AD3616" s="3">
        <v>11228278</v>
      </c>
      <c r="AE3616" s="3" t="s">
        <v>742</v>
      </c>
      <c r="AF3616" s="3">
        <v>20</v>
      </c>
      <c r="AG3616" s="3">
        <v>17</v>
      </c>
    </row>
    <row r="3617" spans="1:33" ht="15.75" customHeight="1" x14ac:dyDescent="0.15">
      <c r="A3617" s="3">
        <v>25477</v>
      </c>
      <c r="B3617" s="3">
        <v>3615</v>
      </c>
      <c r="C3617" s="3">
        <v>135</v>
      </c>
      <c r="D3617" s="3" t="s">
        <v>11338</v>
      </c>
      <c r="E3617" s="3" t="s">
        <v>25576</v>
      </c>
      <c r="F3617" s="3" t="s">
        <v>36</v>
      </c>
      <c r="G3617" s="3" t="s">
        <v>37</v>
      </c>
      <c r="H3617" s="3" t="s">
        <v>11343</v>
      </c>
      <c r="I3617" s="3" t="s">
        <v>39</v>
      </c>
      <c r="J3617" s="3">
        <v>89.3459</v>
      </c>
      <c r="K3617" s="3">
        <v>64454000</v>
      </c>
      <c r="L3617" s="3" t="s">
        <v>340</v>
      </c>
      <c r="M3617" s="3">
        <v>0</v>
      </c>
      <c r="N3617" s="3" t="s">
        <v>11338</v>
      </c>
      <c r="O3617" s="3" t="s">
        <v>25576</v>
      </c>
      <c r="P3617" s="8">
        <v>32143</v>
      </c>
      <c r="Q3617" s="3" t="s">
        <v>11341</v>
      </c>
      <c r="R3617" s="5" t="s">
        <v>25577</v>
      </c>
      <c r="S3617" s="3" t="s">
        <v>11343</v>
      </c>
      <c r="T3617" s="3" t="s">
        <v>37</v>
      </c>
      <c r="V3617" s="3">
        <v>127</v>
      </c>
      <c r="W3617" s="3">
        <v>127</v>
      </c>
      <c r="X3617" s="3">
        <v>88</v>
      </c>
      <c r="Y3617" s="3">
        <v>3615</v>
      </c>
      <c r="Z3617" s="3" t="s">
        <v>340</v>
      </c>
      <c r="AA3617" s="3">
        <v>135</v>
      </c>
      <c r="AB3617" s="3">
        <v>30</v>
      </c>
      <c r="AC3617" s="3">
        <v>64454000</v>
      </c>
      <c r="AD3617" s="3">
        <v>34040347</v>
      </c>
      <c r="AE3617" s="3" t="s">
        <v>39</v>
      </c>
      <c r="AF3617" s="3">
        <v>6</v>
      </c>
      <c r="AG3617" s="3">
        <v>2</v>
      </c>
    </row>
    <row r="3618" spans="1:33" ht="15.75" customHeight="1" x14ac:dyDescent="0.15">
      <c r="A3618" s="3">
        <v>26393</v>
      </c>
      <c r="B3618" s="3">
        <v>3616</v>
      </c>
      <c r="C3618" s="3">
        <v>8</v>
      </c>
      <c r="D3618" s="3" t="s">
        <v>8183</v>
      </c>
      <c r="E3618" s="3" t="s">
        <v>25578</v>
      </c>
      <c r="F3618" s="3" t="s">
        <v>475</v>
      </c>
      <c r="G3618" s="3" t="s">
        <v>277</v>
      </c>
      <c r="H3618" s="3" t="s">
        <v>991</v>
      </c>
      <c r="I3618" s="3" t="s">
        <v>203</v>
      </c>
      <c r="J3618" s="3">
        <v>89.326899999999995</v>
      </c>
      <c r="K3618" s="3">
        <v>4442796</v>
      </c>
      <c r="L3618" s="3" t="s">
        <v>677</v>
      </c>
      <c r="M3618" s="3">
        <v>0</v>
      </c>
      <c r="N3618" s="3" t="s">
        <v>8183</v>
      </c>
      <c r="O3618" s="3" t="s">
        <v>25578</v>
      </c>
      <c r="P3618" s="8">
        <v>37257</v>
      </c>
      <c r="Q3618" s="3" t="s">
        <v>8186</v>
      </c>
      <c r="R3618" s="5" t="s">
        <v>25579</v>
      </c>
      <c r="S3618" s="3" t="s">
        <v>991</v>
      </c>
      <c r="T3618" s="3" t="s">
        <v>277</v>
      </c>
      <c r="V3618" s="3">
        <v>127</v>
      </c>
      <c r="W3618" s="3">
        <v>127</v>
      </c>
      <c r="X3618" s="3">
        <v>47</v>
      </c>
      <c r="Y3618" s="3">
        <v>3616</v>
      </c>
      <c r="Z3618" s="3" t="s">
        <v>677</v>
      </c>
      <c r="AA3618" s="3">
        <v>8</v>
      </c>
      <c r="AB3618" s="3">
        <v>3</v>
      </c>
      <c r="AC3618" s="3">
        <v>4442796</v>
      </c>
      <c r="AD3618" s="3">
        <v>2346627</v>
      </c>
      <c r="AE3618" s="3" t="s">
        <v>203</v>
      </c>
      <c r="AF3618" s="3">
        <v>12</v>
      </c>
      <c r="AG3618" s="3">
        <v>9</v>
      </c>
    </row>
    <row r="3619" spans="1:33" ht="15.75" customHeight="1" x14ac:dyDescent="0.15">
      <c r="A3619" s="3">
        <v>4828</v>
      </c>
      <c r="B3619" s="3">
        <v>3617</v>
      </c>
      <c r="C3619" s="3">
        <v>129</v>
      </c>
      <c r="D3619" s="3" t="s">
        <v>16213</v>
      </c>
      <c r="E3619" s="3" t="s">
        <v>25580</v>
      </c>
      <c r="F3619" s="3" t="s">
        <v>635</v>
      </c>
      <c r="G3619" s="3" t="s">
        <v>236</v>
      </c>
      <c r="H3619" s="3" t="s">
        <v>16217</v>
      </c>
      <c r="I3619" s="3" t="s">
        <v>21757</v>
      </c>
      <c r="J3619" s="3">
        <v>89.315700000000007</v>
      </c>
      <c r="K3619" s="3">
        <v>18481000</v>
      </c>
      <c r="L3619" s="3" t="s">
        <v>478</v>
      </c>
      <c r="M3619" s="3">
        <v>4</v>
      </c>
      <c r="N3619" s="3" t="s">
        <v>16213</v>
      </c>
      <c r="O3619" s="3" t="s">
        <v>25580</v>
      </c>
      <c r="P3619" s="3" t="s">
        <v>21564</v>
      </c>
      <c r="Q3619" s="3" t="s">
        <v>21755</v>
      </c>
      <c r="R3619" s="5" t="s">
        <v>25581</v>
      </c>
      <c r="S3619" s="3" t="s">
        <v>16217</v>
      </c>
      <c r="T3619" s="3" t="s">
        <v>236</v>
      </c>
      <c r="V3619" s="3">
        <v>39</v>
      </c>
      <c r="W3619" s="3">
        <v>0</v>
      </c>
      <c r="X3619" s="3">
        <v>126</v>
      </c>
      <c r="Y3619" s="3">
        <v>3617</v>
      </c>
      <c r="Z3619" s="3" t="s">
        <v>478</v>
      </c>
      <c r="AA3619" s="3">
        <v>129</v>
      </c>
      <c r="AB3619" s="3">
        <v>83</v>
      </c>
      <c r="AC3619" s="3">
        <v>18481000</v>
      </c>
      <c r="AD3619" s="3">
        <v>9762000</v>
      </c>
      <c r="AE3619" s="15"/>
      <c r="AF3619" s="3">
        <v>15</v>
      </c>
      <c r="AG3619" s="3">
        <v>325</v>
      </c>
    </row>
    <row r="3620" spans="1:33" ht="15.75" customHeight="1" x14ac:dyDescent="0.15">
      <c r="A3620" s="3">
        <v>18216</v>
      </c>
      <c r="B3620" s="3">
        <v>3618</v>
      </c>
      <c r="C3620" s="3">
        <v>57</v>
      </c>
      <c r="D3620" s="3" t="s">
        <v>16218</v>
      </c>
      <c r="E3620" s="3" t="s">
        <v>25582</v>
      </c>
      <c r="F3620" s="3" t="s">
        <v>1009</v>
      </c>
      <c r="G3620" s="3" t="s">
        <v>403</v>
      </c>
      <c r="H3620" s="3" t="s">
        <v>2247</v>
      </c>
      <c r="I3620" s="3" t="s">
        <v>203</v>
      </c>
      <c r="J3620" s="3">
        <v>89.286000000000001</v>
      </c>
      <c r="K3620" s="3">
        <v>11545789</v>
      </c>
      <c r="L3620" s="3" t="s">
        <v>101</v>
      </c>
      <c r="M3620" s="3">
        <v>1</v>
      </c>
      <c r="N3620" s="3" t="s">
        <v>16218</v>
      </c>
      <c r="O3620" s="3" t="s">
        <v>25582</v>
      </c>
      <c r="P3620" s="3" t="s">
        <v>987</v>
      </c>
      <c r="Q3620" s="3" t="s">
        <v>21759</v>
      </c>
      <c r="R3620" s="5" t="s">
        <v>25583</v>
      </c>
      <c r="S3620" s="3" t="s">
        <v>2247</v>
      </c>
      <c r="T3620" s="3" t="s">
        <v>403</v>
      </c>
      <c r="V3620" s="3">
        <v>118</v>
      </c>
      <c r="W3620" s="3">
        <v>127</v>
      </c>
      <c r="X3620" s="3">
        <v>127</v>
      </c>
      <c r="Y3620" s="3">
        <v>3618</v>
      </c>
      <c r="Z3620" s="3" t="s">
        <v>101</v>
      </c>
      <c r="AA3620" s="3">
        <v>57</v>
      </c>
      <c r="AB3620" s="3">
        <v>34</v>
      </c>
      <c r="AC3620" s="3">
        <v>11545789</v>
      </c>
      <c r="AD3620" s="3">
        <v>6099653</v>
      </c>
      <c r="AE3620" s="3" t="s">
        <v>203</v>
      </c>
      <c r="AF3620" s="3">
        <v>10</v>
      </c>
      <c r="AG3620" s="3">
        <v>9</v>
      </c>
    </row>
    <row r="3621" spans="1:33" ht="15.75" customHeight="1" x14ac:dyDescent="0.15">
      <c r="A3621" s="3">
        <v>19866</v>
      </c>
      <c r="B3621" s="3">
        <v>3619</v>
      </c>
      <c r="C3621" s="3">
        <v>16</v>
      </c>
      <c r="D3621" s="3" t="s">
        <v>16220</v>
      </c>
      <c r="E3621" s="3" t="s">
        <v>25584</v>
      </c>
      <c r="F3621" s="3" t="s">
        <v>855</v>
      </c>
      <c r="G3621" s="3" t="s">
        <v>292</v>
      </c>
      <c r="H3621" s="3" t="s">
        <v>16224</v>
      </c>
      <c r="I3621" s="3" t="s">
        <v>1032</v>
      </c>
      <c r="J3621" s="3">
        <v>89.244299999999996</v>
      </c>
      <c r="K3621" s="3">
        <v>3736214</v>
      </c>
      <c r="L3621" s="3" t="s">
        <v>526</v>
      </c>
      <c r="M3621" s="3">
        <v>3</v>
      </c>
      <c r="N3621" s="3" t="s">
        <v>16220</v>
      </c>
      <c r="O3621" s="3" t="s">
        <v>25584</v>
      </c>
      <c r="P3621" s="3" t="s">
        <v>104</v>
      </c>
      <c r="Q3621" s="3" t="s">
        <v>21761</v>
      </c>
      <c r="R3621" s="5" t="s">
        <v>25585</v>
      </c>
      <c r="S3621" s="3" t="s">
        <v>16224</v>
      </c>
      <c r="T3621" s="3" t="s">
        <v>292</v>
      </c>
      <c r="V3621" s="3">
        <v>127</v>
      </c>
      <c r="W3621" s="3">
        <v>92</v>
      </c>
      <c r="X3621" s="3">
        <v>59</v>
      </c>
      <c r="Y3621" s="3">
        <v>3619</v>
      </c>
      <c r="Z3621" s="3" t="s">
        <v>526</v>
      </c>
      <c r="AA3621" s="3">
        <v>16</v>
      </c>
      <c r="AB3621" s="3">
        <v>10</v>
      </c>
      <c r="AC3621" s="3">
        <v>3736214</v>
      </c>
      <c r="AD3621" s="3">
        <v>1974281</v>
      </c>
      <c r="AE3621" s="3" t="s">
        <v>1032</v>
      </c>
      <c r="AF3621" s="3">
        <v>19</v>
      </c>
      <c r="AG3621" s="3">
        <v>49</v>
      </c>
    </row>
    <row r="3622" spans="1:33" ht="15.75" customHeight="1" x14ac:dyDescent="0.15">
      <c r="A3622" s="3">
        <v>24196</v>
      </c>
      <c r="B3622" s="3">
        <v>3620</v>
      </c>
      <c r="C3622" s="3">
        <v>28</v>
      </c>
      <c r="D3622" s="3" t="s">
        <v>16225</v>
      </c>
      <c r="E3622" s="3" t="s">
        <v>25586</v>
      </c>
      <c r="F3622" s="3" t="s">
        <v>855</v>
      </c>
      <c r="G3622" s="3" t="s">
        <v>292</v>
      </c>
      <c r="H3622" s="3" t="s">
        <v>2279</v>
      </c>
      <c r="I3622" s="3" t="s">
        <v>2280</v>
      </c>
      <c r="J3622" s="3">
        <v>89.1477</v>
      </c>
      <c r="K3622" s="3">
        <v>13944315</v>
      </c>
      <c r="L3622" s="3" t="s">
        <v>71</v>
      </c>
      <c r="M3622" s="3">
        <v>1</v>
      </c>
      <c r="N3622" s="3" t="s">
        <v>16225</v>
      </c>
      <c r="O3622" s="3" t="s">
        <v>25586</v>
      </c>
      <c r="P3622" s="3" t="s">
        <v>4433</v>
      </c>
      <c r="Q3622" s="3" t="s">
        <v>21763</v>
      </c>
      <c r="R3622" s="5" t="s">
        <v>25587</v>
      </c>
      <c r="S3622" s="3" t="s">
        <v>2279</v>
      </c>
      <c r="T3622" s="3" t="s">
        <v>292</v>
      </c>
      <c r="V3622" s="3">
        <v>127</v>
      </c>
      <c r="W3622" s="3">
        <v>32</v>
      </c>
      <c r="X3622" s="3">
        <v>127</v>
      </c>
      <c r="Y3622" s="3">
        <v>3620</v>
      </c>
      <c r="Z3622" s="3" t="s">
        <v>71</v>
      </c>
      <c r="AA3622" s="3">
        <v>28</v>
      </c>
      <c r="AB3622" s="3">
        <v>28</v>
      </c>
      <c r="AC3622" s="3">
        <v>13944315</v>
      </c>
      <c r="AD3622" s="3">
        <v>7372184</v>
      </c>
      <c r="AE3622" s="3" t="s">
        <v>2280</v>
      </c>
      <c r="AF3622" s="3">
        <v>5</v>
      </c>
      <c r="AG3622" s="3">
        <v>52</v>
      </c>
    </row>
    <row r="3623" spans="1:33" ht="15.75" customHeight="1" x14ac:dyDescent="0.15">
      <c r="A3623" s="3">
        <v>26089</v>
      </c>
      <c r="B3623" s="3">
        <v>3621</v>
      </c>
      <c r="C3623" s="3">
        <v>25</v>
      </c>
      <c r="D3623" s="3" t="s">
        <v>16227</v>
      </c>
      <c r="E3623" s="3" t="s">
        <v>25588</v>
      </c>
      <c r="F3623" s="3" t="s">
        <v>1072</v>
      </c>
      <c r="G3623" s="3" t="s">
        <v>575</v>
      </c>
      <c r="H3623" s="3" t="s">
        <v>16231</v>
      </c>
      <c r="I3623" s="3" t="s">
        <v>1375</v>
      </c>
      <c r="J3623" s="3">
        <v>89.145099999999999</v>
      </c>
      <c r="K3623" s="3">
        <v>3336942</v>
      </c>
      <c r="L3623" s="3" t="s">
        <v>478</v>
      </c>
      <c r="M3623" s="3">
        <v>0</v>
      </c>
      <c r="N3623" s="3" t="s">
        <v>16227</v>
      </c>
      <c r="O3623" s="3" t="s">
        <v>25588</v>
      </c>
      <c r="P3623" s="8">
        <v>34700</v>
      </c>
      <c r="Q3623" s="3" t="s">
        <v>21766</v>
      </c>
      <c r="R3623" s="5" t="s">
        <v>25589</v>
      </c>
      <c r="S3623" s="3" t="s">
        <v>16231</v>
      </c>
      <c r="T3623" s="3" t="s">
        <v>575</v>
      </c>
      <c r="V3623" s="3">
        <v>81</v>
      </c>
      <c r="W3623" s="3">
        <v>71</v>
      </c>
      <c r="X3623" s="3">
        <v>127</v>
      </c>
      <c r="Y3623" s="3">
        <v>3621</v>
      </c>
      <c r="Z3623" s="3" t="s">
        <v>478</v>
      </c>
      <c r="AA3623" s="3">
        <v>25</v>
      </c>
      <c r="AB3623" s="3">
        <v>17</v>
      </c>
      <c r="AC3623" s="3">
        <v>3336942</v>
      </c>
      <c r="AD3623" s="3">
        <v>1764223</v>
      </c>
      <c r="AE3623" s="3" t="s">
        <v>1375</v>
      </c>
      <c r="AF3623" s="3">
        <v>15</v>
      </c>
      <c r="AG3623" s="3">
        <v>23</v>
      </c>
    </row>
    <row r="3624" spans="1:33" ht="15.75" customHeight="1" x14ac:dyDescent="0.15">
      <c r="A3624" s="3">
        <v>26129</v>
      </c>
      <c r="B3624" s="3">
        <v>3622</v>
      </c>
      <c r="C3624" s="3">
        <v>45</v>
      </c>
      <c r="D3624" s="3" t="s">
        <v>16232</v>
      </c>
      <c r="E3624" s="3" t="s">
        <v>25590</v>
      </c>
      <c r="F3624" s="3" t="s">
        <v>1009</v>
      </c>
      <c r="G3624" s="3" t="s">
        <v>403</v>
      </c>
      <c r="H3624" s="3" t="s">
        <v>3527</v>
      </c>
      <c r="I3624" s="3" t="s">
        <v>203</v>
      </c>
      <c r="J3624" s="3">
        <v>89.143900000000002</v>
      </c>
      <c r="K3624" s="3">
        <v>5192000</v>
      </c>
      <c r="L3624" s="3" t="s">
        <v>226</v>
      </c>
      <c r="M3624" s="3">
        <v>0</v>
      </c>
      <c r="N3624" s="3" t="s">
        <v>16232</v>
      </c>
      <c r="O3624" s="3" t="s">
        <v>25590</v>
      </c>
      <c r="P3624" s="8" t="s">
        <v>21769</v>
      </c>
      <c r="Q3624" s="3" t="s">
        <v>21768</v>
      </c>
      <c r="R3624" s="5" t="s">
        <v>25591</v>
      </c>
      <c r="S3624" s="3" t="s">
        <v>3527</v>
      </c>
      <c r="T3624" s="3" t="s">
        <v>403</v>
      </c>
      <c r="V3624" s="3">
        <v>119</v>
      </c>
      <c r="W3624" s="3">
        <v>127</v>
      </c>
      <c r="X3624" s="3">
        <v>50</v>
      </c>
      <c r="Y3624" s="3">
        <v>3622</v>
      </c>
      <c r="Z3624" s="3" t="s">
        <v>226</v>
      </c>
      <c r="AA3624" s="3">
        <v>45</v>
      </c>
      <c r="AB3624" s="3">
        <v>27</v>
      </c>
      <c r="AC3624" s="3">
        <v>5192000</v>
      </c>
      <c r="AD3624" s="3">
        <v>2745000</v>
      </c>
      <c r="AE3624" s="3" t="s">
        <v>203</v>
      </c>
      <c r="AF3624" s="3">
        <v>24</v>
      </c>
      <c r="AG3624" s="3">
        <v>9</v>
      </c>
    </row>
    <row r="3625" spans="1:33" ht="15.75" customHeight="1" x14ac:dyDescent="0.15">
      <c r="A3625" s="3">
        <v>25883</v>
      </c>
      <c r="B3625" s="3">
        <v>3623</v>
      </c>
      <c r="C3625" s="3">
        <v>1823</v>
      </c>
      <c r="D3625" s="3" t="s">
        <v>16234</v>
      </c>
      <c r="E3625" s="3" t="s">
        <v>25592</v>
      </c>
      <c r="F3625" s="3" t="s">
        <v>1121</v>
      </c>
      <c r="G3625" s="3" t="s">
        <v>497</v>
      </c>
      <c r="H3625" s="3" t="s">
        <v>16236</v>
      </c>
      <c r="I3625" s="3" t="s">
        <v>21774</v>
      </c>
      <c r="J3625" s="3">
        <v>89.103899999999996</v>
      </c>
      <c r="K3625" s="3">
        <v>290377330</v>
      </c>
      <c r="L3625" s="3" t="s">
        <v>478</v>
      </c>
      <c r="M3625" s="3">
        <v>0</v>
      </c>
      <c r="N3625" s="3" t="s">
        <v>16234</v>
      </c>
      <c r="O3625" s="3" t="s">
        <v>25592</v>
      </c>
      <c r="P3625" s="8" t="s">
        <v>21773</v>
      </c>
      <c r="Q3625" s="3" t="s">
        <v>21771</v>
      </c>
      <c r="R3625" s="5" t="s">
        <v>25593</v>
      </c>
      <c r="S3625" s="3" t="s">
        <v>16236</v>
      </c>
      <c r="T3625" s="3" t="s">
        <v>497</v>
      </c>
      <c r="V3625" s="3">
        <v>46</v>
      </c>
      <c r="W3625" s="3">
        <v>0</v>
      </c>
      <c r="X3625" s="3">
        <v>127</v>
      </c>
      <c r="Y3625" s="3">
        <v>3623</v>
      </c>
      <c r="Z3625" s="3" t="s">
        <v>478</v>
      </c>
      <c r="AA3625" s="3">
        <v>1823</v>
      </c>
      <c r="AB3625" s="3">
        <v>1200</v>
      </c>
      <c r="AC3625" s="3">
        <v>290377330</v>
      </c>
      <c r="AD3625" s="3">
        <v>153554383</v>
      </c>
      <c r="AE3625" s="15"/>
      <c r="AF3625" s="3">
        <v>15</v>
      </c>
      <c r="AG3625" s="3">
        <v>716</v>
      </c>
    </row>
    <row r="3626" spans="1:33" ht="15.75" customHeight="1" x14ac:dyDescent="0.15">
      <c r="A3626" s="3">
        <v>20139</v>
      </c>
      <c r="B3626" s="3">
        <v>3624</v>
      </c>
      <c r="C3626" s="3">
        <v>94</v>
      </c>
      <c r="D3626" s="3" t="s">
        <v>16238</v>
      </c>
      <c r="E3626" s="3" t="s">
        <v>25594</v>
      </c>
      <c r="F3626" s="3" t="s">
        <v>314</v>
      </c>
      <c r="G3626" s="3" t="s">
        <v>153</v>
      </c>
      <c r="H3626" s="3" t="s">
        <v>16241</v>
      </c>
      <c r="I3626" s="3" t="s">
        <v>21777</v>
      </c>
      <c r="J3626" s="3">
        <v>89.039199999999994</v>
      </c>
      <c r="K3626" s="3">
        <v>18967560</v>
      </c>
      <c r="L3626" s="3" t="s">
        <v>215</v>
      </c>
      <c r="M3626" s="3">
        <v>3</v>
      </c>
      <c r="N3626" s="3" t="s">
        <v>16238</v>
      </c>
      <c r="O3626" s="3" t="s">
        <v>25594</v>
      </c>
      <c r="P3626" s="3" t="s">
        <v>1063</v>
      </c>
      <c r="Q3626" s="3" t="s">
        <v>21776</v>
      </c>
      <c r="R3626" s="5" t="s">
        <v>25595</v>
      </c>
      <c r="S3626" s="3" t="s">
        <v>16241</v>
      </c>
      <c r="T3626" s="3" t="s">
        <v>153</v>
      </c>
      <c r="V3626" s="3">
        <v>26</v>
      </c>
      <c r="W3626" s="3">
        <v>0</v>
      </c>
      <c r="X3626" s="3">
        <v>127</v>
      </c>
      <c r="Y3626" s="3">
        <v>3624</v>
      </c>
      <c r="Z3626" s="3" t="s">
        <v>215</v>
      </c>
      <c r="AA3626" s="3">
        <v>94</v>
      </c>
      <c r="AB3626" s="3">
        <v>94</v>
      </c>
      <c r="AC3626" s="3">
        <v>18967560</v>
      </c>
      <c r="AD3626" s="3">
        <v>10033663</v>
      </c>
      <c r="AE3626" s="15"/>
      <c r="AF3626" s="3">
        <v>7</v>
      </c>
      <c r="AG3626" s="3">
        <v>230</v>
      </c>
    </row>
    <row r="3627" spans="1:33" ht="15.75" customHeight="1" x14ac:dyDescent="0.15">
      <c r="A3627" s="3">
        <v>24346</v>
      </c>
      <c r="B3627" s="3">
        <v>3625</v>
      </c>
      <c r="C3627" s="3">
        <v>144</v>
      </c>
      <c r="D3627" s="3" t="s">
        <v>16242</v>
      </c>
      <c r="E3627" s="3" t="s">
        <v>25596</v>
      </c>
      <c r="F3627" s="3" t="s">
        <v>855</v>
      </c>
      <c r="G3627" s="3" t="s">
        <v>292</v>
      </c>
      <c r="H3627" s="3" t="s">
        <v>10520</v>
      </c>
      <c r="I3627" s="3" t="s">
        <v>1032</v>
      </c>
      <c r="J3627" s="3">
        <v>88.948800000000006</v>
      </c>
      <c r="K3627" s="3">
        <v>25671893</v>
      </c>
      <c r="L3627" s="3" t="s">
        <v>59</v>
      </c>
      <c r="M3627" s="3">
        <v>1</v>
      </c>
      <c r="N3627" s="3" t="s">
        <v>16242</v>
      </c>
      <c r="O3627" s="3" t="s">
        <v>25596</v>
      </c>
      <c r="P3627" s="3" t="s">
        <v>5978</v>
      </c>
      <c r="Q3627" s="3" t="s">
        <v>21779</v>
      </c>
      <c r="R3627" s="5" t="s">
        <v>25597</v>
      </c>
      <c r="S3627" s="3" t="s">
        <v>10520</v>
      </c>
      <c r="T3627" s="3" t="s">
        <v>292</v>
      </c>
      <c r="V3627" s="3">
        <v>127</v>
      </c>
      <c r="W3627" s="3">
        <v>93</v>
      </c>
      <c r="X3627" s="3">
        <v>127</v>
      </c>
      <c r="Y3627" s="3">
        <v>3625</v>
      </c>
      <c r="Z3627" s="3" t="s">
        <v>59</v>
      </c>
      <c r="AA3627" s="3">
        <v>144</v>
      </c>
      <c r="AB3627" s="3">
        <v>95</v>
      </c>
      <c r="AC3627" s="3">
        <v>25671893</v>
      </c>
      <c r="AD3627" s="3">
        <v>13586690</v>
      </c>
      <c r="AE3627" s="3" t="s">
        <v>1032</v>
      </c>
      <c r="AF3627" s="3">
        <v>17</v>
      </c>
      <c r="AG3627" s="3">
        <v>49</v>
      </c>
    </row>
    <row r="3628" spans="1:33" ht="15.75" customHeight="1" x14ac:dyDescent="0.15">
      <c r="A3628" s="3">
        <v>17594</v>
      </c>
      <c r="B3628" s="3">
        <v>3626</v>
      </c>
      <c r="C3628" s="3">
        <v>435</v>
      </c>
      <c r="D3628" s="3" t="s">
        <v>16244</v>
      </c>
      <c r="E3628" s="3" t="s">
        <v>25598</v>
      </c>
      <c r="F3628" s="3" t="s">
        <v>4061</v>
      </c>
      <c r="G3628" s="3" t="s">
        <v>446</v>
      </c>
      <c r="H3628" s="3" t="s">
        <v>2435</v>
      </c>
      <c r="I3628" s="3" t="s">
        <v>2435</v>
      </c>
      <c r="J3628" s="3">
        <v>88.8947</v>
      </c>
      <c r="K3628" s="3">
        <v>50331000</v>
      </c>
      <c r="L3628" s="3" t="s">
        <v>59</v>
      </c>
      <c r="M3628" s="3">
        <v>4</v>
      </c>
      <c r="N3628" s="3" t="s">
        <v>16244</v>
      </c>
      <c r="O3628" s="3" t="s">
        <v>25598</v>
      </c>
      <c r="P3628" s="3" t="s">
        <v>1000</v>
      </c>
      <c r="Q3628" s="3" t="s">
        <v>21781</v>
      </c>
      <c r="R3628" s="5" t="s">
        <v>25599</v>
      </c>
      <c r="S3628" s="3" t="s">
        <v>2435</v>
      </c>
      <c r="T3628" s="3" t="s">
        <v>446</v>
      </c>
      <c r="V3628" s="3">
        <v>127</v>
      </c>
      <c r="W3628" s="3">
        <v>127</v>
      </c>
      <c r="X3628" s="3">
        <v>127</v>
      </c>
      <c r="Y3628" s="3">
        <v>3626</v>
      </c>
      <c r="Z3628" s="3" t="s">
        <v>59</v>
      </c>
      <c r="AA3628" s="3">
        <v>435</v>
      </c>
      <c r="AB3628" s="3">
        <v>296</v>
      </c>
      <c r="AC3628" s="3">
        <v>50331000</v>
      </c>
      <c r="AD3628" s="3">
        <v>26645000</v>
      </c>
      <c r="AE3628" s="3" t="s">
        <v>2435</v>
      </c>
      <c r="AF3628" s="3">
        <v>17</v>
      </c>
      <c r="AG3628" s="3">
        <v>29</v>
      </c>
    </row>
    <row r="3629" spans="1:33" ht="15.75" customHeight="1" x14ac:dyDescent="0.15">
      <c r="A3629" s="3">
        <v>4524</v>
      </c>
      <c r="B3629" s="3">
        <v>3627</v>
      </c>
      <c r="C3629" s="3">
        <v>146</v>
      </c>
      <c r="D3629" s="3" t="s">
        <v>16248</v>
      </c>
      <c r="E3629" s="3" t="s">
        <v>25600</v>
      </c>
      <c r="F3629" s="3" t="s">
        <v>7229</v>
      </c>
      <c r="G3629" s="3" t="s">
        <v>733</v>
      </c>
      <c r="H3629" s="3" t="s">
        <v>14790</v>
      </c>
      <c r="I3629" s="3" t="s">
        <v>10624</v>
      </c>
      <c r="J3629" s="3">
        <v>88.886700000000005</v>
      </c>
      <c r="K3629" s="3">
        <v>14457912</v>
      </c>
      <c r="L3629" s="3" t="s">
        <v>162</v>
      </c>
      <c r="M3629" s="3">
        <v>5</v>
      </c>
      <c r="N3629" s="3" t="s">
        <v>16248</v>
      </c>
      <c r="O3629" s="3" t="s">
        <v>25600</v>
      </c>
      <c r="P3629" s="3" t="s">
        <v>1107</v>
      </c>
      <c r="Q3629" s="3" t="s">
        <v>21784</v>
      </c>
      <c r="R3629" s="5" t="s">
        <v>25601</v>
      </c>
      <c r="S3629" s="3" t="s">
        <v>14790</v>
      </c>
      <c r="T3629" s="3" t="s">
        <v>733</v>
      </c>
      <c r="V3629" s="3">
        <v>34</v>
      </c>
      <c r="W3629" s="3">
        <v>0</v>
      </c>
      <c r="X3629" s="3">
        <v>127</v>
      </c>
      <c r="Y3629" s="3">
        <v>3627</v>
      </c>
      <c r="Z3629" s="3" t="s">
        <v>162</v>
      </c>
      <c r="AA3629" s="3">
        <v>146</v>
      </c>
      <c r="AB3629" s="3">
        <v>98</v>
      </c>
      <c r="AC3629" s="3">
        <v>14457912</v>
      </c>
      <c r="AD3629" s="3">
        <v>7654277</v>
      </c>
      <c r="AE3629" s="15"/>
      <c r="AF3629" s="3">
        <v>8</v>
      </c>
      <c r="AG3629" s="3">
        <v>100</v>
      </c>
    </row>
    <row r="3630" spans="1:33" ht="15.75" customHeight="1" x14ac:dyDescent="0.15">
      <c r="A3630" s="3">
        <v>24801</v>
      </c>
      <c r="B3630" s="3">
        <v>3628</v>
      </c>
      <c r="C3630" s="3">
        <v>13</v>
      </c>
      <c r="D3630" s="3" t="s">
        <v>12078</v>
      </c>
      <c r="E3630" s="3" t="s">
        <v>25602</v>
      </c>
      <c r="F3630" s="3" t="s">
        <v>36</v>
      </c>
      <c r="G3630" s="3" t="s">
        <v>37</v>
      </c>
      <c r="H3630" s="3" t="s">
        <v>39</v>
      </c>
      <c r="I3630" s="3" t="s">
        <v>39</v>
      </c>
      <c r="J3630" s="3">
        <v>88.888900000000007</v>
      </c>
      <c r="K3630" s="3">
        <v>4250000</v>
      </c>
      <c r="L3630" s="3" t="s">
        <v>71</v>
      </c>
      <c r="M3630" s="3">
        <v>0</v>
      </c>
      <c r="N3630" s="3" t="s">
        <v>12078</v>
      </c>
      <c r="O3630" s="3" t="s">
        <v>25602</v>
      </c>
      <c r="P3630" s="8">
        <v>39083</v>
      </c>
      <c r="Q3630" s="3" t="s">
        <v>12081</v>
      </c>
      <c r="R3630" s="5" t="s">
        <v>25603</v>
      </c>
      <c r="S3630" s="3" t="s">
        <v>39</v>
      </c>
      <c r="T3630" s="3" t="s">
        <v>37</v>
      </c>
      <c r="V3630" s="3">
        <v>127</v>
      </c>
      <c r="W3630" s="3">
        <v>127</v>
      </c>
      <c r="X3630" s="3">
        <v>127</v>
      </c>
      <c r="Y3630" s="3">
        <v>3628</v>
      </c>
      <c r="Z3630" s="3" t="s">
        <v>71</v>
      </c>
      <c r="AA3630" s="3">
        <v>13</v>
      </c>
      <c r="AB3630" s="3">
        <v>4</v>
      </c>
      <c r="AC3630" s="3">
        <v>4250000</v>
      </c>
      <c r="AD3630" s="3">
        <v>2250000</v>
      </c>
      <c r="AE3630" s="3" t="s">
        <v>39</v>
      </c>
      <c r="AF3630" s="3">
        <v>5</v>
      </c>
      <c r="AG3630" s="3">
        <v>2</v>
      </c>
    </row>
    <row r="3631" spans="1:33" ht="15.75" customHeight="1" x14ac:dyDescent="0.15">
      <c r="A3631" s="3">
        <v>26316</v>
      </c>
      <c r="B3631" s="3">
        <v>3629</v>
      </c>
      <c r="C3631" s="3">
        <v>7</v>
      </c>
      <c r="D3631" s="3" t="s">
        <v>16251</v>
      </c>
      <c r="E3631" s="3" t="s">
        <v>25604</v>
      </c>
      <c r="F3631" s="3" t="s">
        <v>6728</v>
      </c>
      <c r="G3631" s="3" t="s">
        <v>803</v>
      </c>
      <c r="H3631" s="3" t="s">
        <v>7662</v>
      </c>
      <c r="I3631" s="3" t="s">
        <v>8005</v>
      </c>
      <c r="J3631" s="3">
        <v>88.845299999999995</v>
      </c>
      <c r="K3631" s="3">
        <v>2794087</v>
      </c>
      <c r="L3631" s="3" t="s">
        <v>356</v>
      </c>
      <c r="M3631" s="3">
        <v>0</v>
      </c>
      <c r="N3631" s="3" t="s">
        <v>16251</v>
      </c>
      <c r="O3631" s="3" t="s">
        <v>25604</v>
      </c>
      <c r="P3631" s="8">
        <v>38353</v>
      </c>
      <c r="Q3631" s="3" t="s">
        <v>21787</v>
      </c>
      <c r="R3631" s="5" t="s">
        <v>25605</v>
      </c>
      <c r="S3631" s="3" t="s">
        <v>7662</v>
      </c>
      <c r="T3631" s="3" t="s">
        <v>803</v>
      </c>
      <c r="V3631" s="3">
        <v>19</v>
      </c>
      <c r="W3631" s="3">
        <v>0</v>
      </c>
      <c r="X3631" s="3">
        <v>127</v>
      </c>
      <c r="Y3631" s="3">
        <v>3629</v>
      </c>
      <c r="Z3631" s="3" t="s">
        <v>356</v>
      </c>
      <c r="AA3631" s="3">
        <v>7</v>
      </c>
      <c r="AB3631" s="3">
        <v>3</v>
      </c>
      <c r="AC3631" s="3">
        <v>2794087</v>
      </c>
      <c r="AD3631" s="3">
        <v>1479564</v>
      </c>
      <c r="AE3631" s="15"/>
      <c r="AF3631" s="3">
        <v>18</v>
      </c>
      <c r="AG3631" s="3">
        <v>97</v>
      </c>
    </row>
    <row r="3632" spans="1:33" ht="15.75" customHeight="1" x14ac:dyDescent="0.15">
      <c r="A3632" s="3">
        <v>18659</v>
      </c>
      <c r="B3632" s="3">
        <v>3630</v>
      </c>
      <c r="C3632" s="3">
        <v>4</v>
      </c>
      <c r="D3632" s="3" t="s">
        <v>16254</v>
      </c>
      <c r="E3632" s="3" t="s">
        <v>25606</v>
      </c>
      <c r="F3632" s="3" t="s">
        <v>331</v>
      </c>
      <c r="G3632" s="3" t="s">
        <v>167</v>
      </c>
      <c r="H3632" s="3" t="s">
        <v>16256</v>
      </c>
      <c r="I3632" s="3" t="s">
        <v>7597</v>
      </c>
      <c r="J3632" s="3">
        <v>88.831100000000006</v>
      </c>
      <c r="K3632" s="3">
        <v>2438098</v>
      </c>
      <c r="L3632" s="3" t="s">
        <v>71</v>
      </c>
      <c r="M3632" s="3">
        <v>1</v>
      </c>
      <c r="N3632" s="3" t="s">
        <v>16254</v>
      </c>
      <c r="O3632" s="3" t="s">
        <v>25606</v>
      </c>
      <c r="P3632" s="3" t="s">
        <v>835</v>
      </c>
      <c r="Q3632" s="3" t="s">
        <v>21789</v>
      </c>
      <c r="R3632" s="5" t="s">
        <v>25607</v>
      </c>
      <c r="S3632" s="3" t="s">
        <v>16256</v>
      </c>
      <c r="T3632" s="3" t="s">
        <v>167</v>
      </c>
      <c r="V3632" s="3">
        <v>127</v>
      </c>
      <c r="W3632" s="3">
        <v>0</v>
      </c>
      <c r="X3632" s="3">
        <v>127</v>
      </c>
      <c r="Y3632" s="3">
        <v>3630</v>
      </c>
      <c r="Z3632" s="3" t="s">
        <v>71</v>
      </c>
      <c r="AA3632" s="3">
        <v>4</v>
      </c>
      <c r="AB3632" s="3">
        <v>5</v>
      </c>
      <c r="AC3632" s="3">
        <v>2438098</v>
      </c>
      <c r="AD3632" s="3">
        <v>1291153</v>
      </c>
      <c r="AE3632" s="15"/>
      <c r="AF3632" s="3">
        <v>5</v>
      </c>
      <c r="AG3632" s="3">
        <v>246</v>
      </c>
    </row>
    <row r="3633" spans="1:33" ht="15.75" customHeight="1" x14ac:dyDescent="0.15">
      <c r="A3633" s="3">
        <v>19492</v>
      </c>
      <c r="B3633" s="3">
        <v>3631</v>
      </c>
      <c r="C3633" s="3">
        <v>38</v>
      </c>
      <c r="D3633" s="3" t="s">
        <v>12247</v>
      </c>
      <c r="E3633" s="3" t="s">
        <v>25608</v>
      </c>
      <c r="F3633" s="3" t="s">
        <v>36</v>
      </c>
      <c r="G3633" s="3" t="s">
        <v>37</v>
      </c>
      <c r="H3633" s="3" t="s">
        <v>7821</v>
      </c>
      <c r="I3633" s="3" t="s">
        <v>39</v>
      </c>
      <c r="J3633" s="3">
        <v>88.802899999999994</v>
      </c>
      <c r="K3633" s="3">
        <v>8898951</v>
      </c>
      <c r="L3633" s="3" t="s">
        <v>364</v>
      </c>
      <c r="M3633" s="3">
        <v>3</v>
      </c>
      <c r="N3633" s="3" t="s">
        <v>12247</v>
      </c>
      <c r="O3633" s="3" t="s">
        <v>25608</v>
      </c>
      <c r="P3633" s="3" t="s">
        <v>179</v>
      </c>
      <c r="Q3633" s="3" t="s">
        <v>12248</v>
      </c>
      <c r="R3633" s="5" t="s">
        <v>25609</v>
      </c>
      <c r="S3633" s="3" t="s">
        <v>7821</v>
      </c>
      <c r="T3633" s="3" t="s">
        <v>37</v>
      </c>
      <c r="V3633" s="3">
        <v>127</v>
      </c>
      <c r="W3633" s="3">
        <v>127</v>
      </c>
      <c r="X3633" s="3">
        <v>127</v>
      </c>
      <c r="Y3633" s="3">
        <v>3631</v>
      </c>
      <c r="Z3633" s="3" t="s">
        <v>364</v>
      </c>
      <c r="AA3633" s="3">
        <v>38</v>
      </c>
      <c r="AB3633" s="3">
        <v>21</v>
      </c>
      <c r="AC3633" s="3">
        <v>8898951</v>
      </c>
      <c r="AD3633" s="3">
        <v>4713354</v>
      </c>
      <c r="AE3633" s="3" t="s">
        <v>39</v>
      </c>
      <c r="AF3633" s="3">
        <v>20</v>
      </c>
      <c r="AG3633" s="3">
        <v>2</v>
      </c>
    </row>
    <row r="3634" spans="1:33" ht="15.75" customHeight="1" x14ac:dyDescent="0.15">
      <c r="A3634" s="3">
        <v>26253</v>
      </c>
      <c r="B3634" s="3">
        <v>3632</v>
      </c>
      <c r="C3634" s="3">
        <v>35</v>
      </c>
      <c r="D3634" s="3" t="s">
        <v>16258</v>
      </c>
      <c r="E3634" s="3" t="s">
        <v>25610</v>
      </c>
      <c r="F3634" s="3" t="s">
        <v>1105</v>
      </c>
      <c r="G3634" s="3" t="s">
        <v>486</v>
      </c>
      <c r="H3634" s="3" t="s">
        <v>3030</v>
      </c>
      <c r="I3634" s="3" t="s">
        <v>488</v>
      </c>
      <c r="J3634" s="3">
        <v>88.767200000000003</v>
      </c>
      <c r="K3634" s="3">
        <v>207859163</v>
      </c>
      <c r="L3634" s="3" t="s">
        <v>335</v>
      </c>
      <c r="M3634" s="3">
        <v>0</v>
      </c>
      <c r="N3634" s="3" t="s">
        <v>16258</v>
      </c>
      <c r="O3634" s="3" t="s">
        <v>25610</v>
      </c>
      <c r="P3634" s="8">
        <v>36161</v>
      </c>
      <c r="Q3634" s="3" t="s">
        <v>21793</v>
      </c>
      <c r="R3634" s="5" t="s">
        <v>25611</v>
      </c>
      <c r="S3634" s="3" t="s">
        <v>3030</v>
      </c>
      <c r="T3634" s="3" t="s">
        <v>486</v>
      </c>
      <c r="V3634" s="3">
        <v>89</v>
      </c>
      <c r="W3634" s="3">
        <v>61</v>
      </c>
      <c r="X3634" s="3">
        <v>127</v>
      </c>
      <c r="Y3634" s="3">
        <v>3632</v>
      </c>
      <c r="Z3634" s="3" t="s">
        <v>335</v>
      </c>
      <c r="AA3634" s="3">
        <v>35</v>
      </c>
      <c r="AB3634" s="3">
        <v>26</v>
      </c>
      <c r="AC3634" s="3">
        <v>207859163</v>
      </c>
      <c r="AD3634" s="3">
        <v>110114000</v>
      </c>
      <c r="AE3634" s="3" t="s">
        <v>488</v>
      </c>
      <c r="AF3634" s="3">
        <v>21</v>
      </c>
      <c r="AG3634" s="3">
        <v>50</v>
      </c>
    </row>
    <row r="3635" spans="1:33" ht="15.75" customHeight="1" x14ac:dyDescent="0.15">
      <c r="A3635" s="3">
        <v>18589</v>
      </c>
      <c r="B3635" s="3">
        <v>3633</v>
      </c>
      <c r="C3635" s="3">
        <v>67</v>
      </c>
      <c r="D3635" s="3" t="s">
        <v>5510</v>
      </c>
      <c r="E3635" s="3" t="s">
        <v>25612</v>
      </c>
      <c r="F3635" s="3" t="s">
        <v>36</v>
      </c>
      <c r="G3635" s="3" t="s">
        <v>37</v>
      </c>
      <c r="H3635" s="3" t="s">
        <v>144</v>
      </c>
      <c r="I3635" s="3" t="s">
        <v>89</v>
      </c>
      <c r="J3635" s="3">
        <v>88.664199999999994</v>
      </c>
      <c r="K3635" s="3">
        <v>14650073</v>
      </c>
      <c r="L3635" s="3" t="s">
        <v>162</v>
      </c>
      <c r="M3635" s="3">
        <v>4</v>
      </c>
      <c r="N3635" s="3" t="s">
        <v>5510</v>
      </c>
      <c r="O3635" s="3" t="s">
        <v>25612</v>
      </c>
      <c r="P3635" s="3" t="s">
        <v>1107</v>
      </c>
      <c r="Q3635" s="3" t="s">
        <v>5514</v>
      </c>
      <c r="R3635" s="5" t="s">
        <v>25613</v>
      </c>
      <c r="S3635" s="3" t="s">
        <v>144</v>
      </c>
      <c r="T3635" s="3" t="s">
        <v>37</v>
      </c>
      <c r="V3635" s="3">
        <v>127</v>
      </c>
      <c r="W3635" s="3">
        <v>127</v>
      </c>
      <c r="X3635" s="3">
        <v>127</v>
      </c>
      <c r="Y3635" s="3">
        <v>3633</v>
      </c>
      <c r="Z3635" s="3" t="s">
        <v>162</v>
      </c>
      <c r="AA3635" s="3">
        <v>67</v>
      </c>
      <c r="AB3635" s="3">
        <v>45</v>
      </c>
      <c r="AC3635" s="3">
        <v>14650073</v>
      </c>
      <c r="AD3635" s="3">
        <v>7765156</v>
      </c>
      <c r="AE3635" s="3" t="s">
        <v>89</v>
      </c>
      <c r="AF3635" s="3">
        <v>8</v>
      </c>
      <c r="AG3635" s="3">
        <v>4</v>
      </c>
    </row>
    <row r="3636" spans="1:33" ht="15.75" customHeight="1" x14ac:dyDescent="0.15">
      <c r="A3636" s="3">
        <v>3647</v>
      </c>
      <c r="B3636" s="3">
        <v>3634</v>
      </c>
      <c r="C3636" s="3">
        <v>68</v>
      </c>
      <c r="D3636" s="3" t="s">
        <v>16263</v>
      </c>
      <c r="E3636" s="3" t="s">
        <v>25614</v>
      </c>
      <c r="F3636" s="3" t="s">
        <v>4061</v>
      </c>
      <c r="G3636" s="3" t="s">
        <v>446</v>
      </c>
      <c r="H3636" s="3" t="s">
        <v>4870</v>
      </c>
      <c r="I3636" s="3" t="s">
        <v>2435</v>
      </c>
      <c r="J3636" s="3">
        <v>88.627600000000001</v>
      </c>
      <c r="K3636" s="3">
        <v>9001439</v>
      </c>
      <c r="L3636" s="3" t="s">
        <v>162</v>
      </c>
      <c r="M3636" s="3">
        <v>6</v>
      </c>
      <c r="N3636" s="3" t="s">
        <v>16263</v>
      </c>
      <c r="O3636" s="3" t="s">
        <v>25614</v>
      </c>
      <c r="P3636" s="3" t="s">
        <v>104</v>
      </c>
      <c r="Q3636" s="3" t="s">
        <v>21796</v>
      </c>
      <c r="R3636" s="5" t="s">
        <v>25615</v>
      </c>
      <c r="S3636" s="3" t="s">
        <v>4870</v>
      </c>
      <c r="T3636" s="3" t="s">
        <v>446</v>
      </c>
      <c r="V3636" s="3">
        <v>127</v>
      </c>
      <c r="W3636" s="3">
        <v>127</v>
      </c>
      <c r="X3636" s="3">
        <v>127</v>
      </c>
      <c r="Y3636" s="3">
        <v>3634</v>
      </c>
      <c r="Z3636" s="3" t="s">
        <v>162</v>
      </c>
      <c r="AA3636" s="3">
        <v>68</v>
      </c>
      <c r="AB3636" s="3">
        <v>36</v>
      </c>
      <c r="AC3636" s="3">
        <v>9001439</v>
      </c>
      <c r="AD3636" s="3">
        <v>4772070</v>
      </c>
      <c r="AE3636" s="3" t="s">
        <v>2435</v>
      </c>
      <c r="AF3636" s="3">
        <v>8</v>
      </c>
      <c r="AG3636" s="3">
        <v>29</v>
      </c>
    </row>
    <row r="3637" spans="1:33" ht="15.75" customHeight="1" x14ac:dyDescent="0.15">
      <c r="A3637" s="3">
        <v>25220</v>
      </c>
      <c r="B3637" s="3">
        <v>3635</v>
      </c>
      <c r="C3637" s="3">
        <v>5</v>
      </c>
      <c r="D3637" s="3" t="s">
        <v>16265</v>
      </c>
      <c r="E3637" s="3" t="s">
        <v>25616</v>
      </c>
      <c r="F3637" s="3" t="s">
        <v>96</v>
      </c>
      <c r="G3637" s="3" t="s">
        <v>61</v>
      </c>
      <c r="H3637" s="3" t="s">
        <v>11442</v>
      </c>
      <c r="I3637" s="3" t="s">
        <v>251</v>
      </c>
      <c r="J3637" s="3">
        <v>88.628399999999999</v>
      </c>
      <c r="K3637" s="3">
        <v>2203865</v>
      </c>
      <c r="L3637" s="3" t="s">
        <v>101</v>
      </c>
      <c r="M3637" s="3">
        <v>0</v>
      </c>
      <c r="N3637" s="3" t="s">
        <v>16265</v>
      </c>
      <c r="O3637" s="3" t="s">
        <v>25616</v>
      </c>
      <c r="P3637" s="8">
        <v>38353</v>
      </c>
      <c r="Q3637" s="3" t="s">
        <v>21798</v>
      </c>
      <c r="R3637" s="5" t="s">
        <v>25617</v>
      </c>
      <c r="S3637" s="3" t="s">
        <v>11442</v>
      </c>
      <c r="T3637" s="3" t="s">
        <v>61</v>
      </c>
      <c r="V3637" s="3">
        <v>127</v>
      </c>
      <c r="W3637" s="3">
        <v>0</v>
      </c>
      <c r="X3637" s="3">
        <v>127</v>
      </c>
      <c r="Y3637" s="3">
        <v>3635</v>
      </c>
      <c r="Z3637" s="3" t="s">
        <v>101</v>
      </c>
      <c r="AA3637" s="3">
        <v>5</v>
      </c>
      <c r="AB3637" s="3">
        <v>2</v>
      </c>
      <c r="AC3637" s="3">
        <v>2203865</v>
      </c>
      <c r="AD3637" s="3">
        <v>1168363</v>
      </c>
      <c r="AE3637" s="15"/>
      <c r="AF3637" s="3">
        <v>10</v>
      </c>
      <c r="AG3637" s="3">
        <v>40</v>
      </c>
    </row>
    <row r="3638" spans="1:33" ht="15.75" customHeight="1" x14ac:dyDescent="0.15">
      <c r="A3638" s="3">
        <v>25298</v>
      </c>
      <c r="B3638" s="3">
        <v>3636</v>
      </c>
      <c r="C3638" s="3">
        <v>31</v>
      </c>
      <c r="D3638" s="3" t="s">
        <v>16269</v>
      </c>
      <c r="E3638" s="3" t="s">
        <v>25618</v>
      </c>
      <c r="F3638" s="3" t="s">
        <v>1620</v>
      </c>
      <c r="G3638" s="3" t="s">
        <v>412</v>
      </c>
      <c r="H3638" s="3" t="s">
        <v>742</v>
      </c>
      <c r="I3638" s="3" t="s">
        <v>742</v>
      </c>
      <c r="J3638" s="3">
        <v>88.573300000000003</v>
      </c>
      <c r="K3638" s="3">
        <v>8206618</v>
      </c>
      <c r="L3638" s="3" t="s">
        <v>66</v>
      </c>
      <c r="M3638" s="3">
        <v>0</v>
      </c>
      <c r="N3638" s="3" t="s">
        <v>16269</v>
      </c>
      <c r="O3638" s="3" t="s">
        <v>25618</v>
      </c>
      <c r="P3638" s="8">
        <v>37257</v>
      </c>
      <c r="Q3638" s="3" t="s">
        <v>21800</v>
      </c>
      <c r="R3638" s="5" t="s">
        <v>25619</v>
      </c>
      <c r="S3638" s="3" t="s">
        <v>742</v>
      </c>
      <c r="T3638" s="3" t="s">
        <v>412</v>
      </c>
      <c r="V3638" s="3">
        <v>127</v>
      </c>
      <c r="W3638" s="3">
        <v>127</v>
      </c>
      <c r="X3638" s="3">
        <v>127</v>
      </c>
      <c r="Y3638" s="3">
        <v>3636</v>
      </c>
      <c r="Z3638" s="3" t="s">
        <v>66</v>
      </c>
      <c r="AA3638" s="3">
        <v>31</v>
      </c>
      <c r="AB3638" s="3">
        <v>21</v>
      </c>
      <c r="AC3638" s="3">
        <v>8206618</v>
      </c>
      <c r="AD3638" s="3">
        <v>4351952</v>
      </c>
      <c r="AE3638" s="3" t="s">
        <v>742</v>
      </c>
      <c r="AF3638" s="3">
        <v>9</v>
      </c>
      <c r="AG3638" s="3">
        <v>17</v>
      </c>
    </row>
    <row r="3639" spans="1:33" ht="15.75" customHeight="1" x14ac:dyDescent="0.15">
      <c r="A3639" s="3">
        <v>26058</v>
      </c>
      <c r="B3639" s="3">
        <v>3637</v>
      </c>
      <c r="C3639" s="3">
        <v>210</v>
      </c>
      <c r="D3639" s="3" t="s">
        <v>16271</v>
      </c>
      <c r="E3639" s="3" t="s">
        <v>25620</v>
      </c>
      <c r="F3639" s="3" t="s">
        <v>249</v>
      </c>
      <c r="G3639" s="3" t="s">
        <v>125</v>
      </c>
      <c r="H3639" s="3" t="s">
        <v>13063</v>
      </c>
      <c r="I3639" s="3" t="s">
        <v>21806</v>
      </c>
      <c r="J3639" s="3">
        <v>88.546700000000001</v>
      </c>
      <c r="K3639" s="3">
        <v>29969982</v>
      </c>
      <c r="L3639" s="3" t="s">
        <v>538</v>
      </c>
      <c r="M3639" s="3">
        <v>0</v>
      </c>
      <c r="N3639" s="3" t="s">
        <v>16271</v>
      </c>
      <c r="O3639" s="3" t="s">
        <v>25620</v>
      </c>
      <c r="P3639" s="8" t="s">
        <v>14797</v>
      </c>
      <c r="Q3639" s="3" t="s">
        <v>21803</v>
      </c>
      <c r="R3639" s="5" t="s">
        <v>25621</v>
      </c>
      <c r="S3639" s="3" t="s">
        <v>13063</v>
      </c>
      <c r="T3639" s="3" t="s">
        <v>125</v>
      </c>
      <c r="V3639" s="3">
        <v>43</v>
      </c>
      <c r="W3639" s="3">
        <v>0</v>
      </c>
      <c r="X3639" s="3">
        <v>109</v>
      </c>
      <c r="Y3639" s="3">
        <v>3637</v>
      </c>
      <c r="Z3639" s="3" t="s">
        <v>538</v>
      </c>
      <c r="AA3639" s="3">
        <v>210</v>
      </c>
      <c r="AB3639" s="3">
        <v>170</v>
      </c>
      <c r="AC3639" s="3">
        <v>29969982</v>
      </c>
      <c r="AD3639" s="3">
        <v>15895254</v>
      </c>
      <c r="AE3639" s="15"/>
      <c r="AF3639" s="3">
        <v>3</v>
      </c>
      <c r="AG3639" s="3">
        <v>165</v>
      </c>
    </row>
    <row r="3640" spans="1:33" ht="15.75" customHeight="1" x14ac:dyDescent="0.15">
      <c r="A3640" s="3">
        <v>2270</v>
      </c>
      <c r="B3640" s="3">
        <v>3638</v>
      </c>
      <c r="C3640" s="3">
        <v>163</v>
      </c>
      <c r="D3640" s="3" t="s">
        <v>16274</v>
      </c>
      <c r="E3640" s="3" t="s">
        <v>25622</v>
      </c>
      <c r="F3640" s="3" t="s">
        <v>931</v>
      </c>
      <c r="G3640" s="3" t="s">
        <v>378</v>
      </c>
      <c r="H3640" s="3" t="s">
        <v>379</v>
      </c>
      <c r="I3640" s="3" t="s">
        <v>380</v>
      </c>
      <c r="J3640" s="3">
        <v>88.549199999999999</v>
      </c>
      <c r="K3640" s="3">
        <v>24238143</v>
      </c>
      <c r="L3640" s="3" t="s">
        <v>162</v>
      </c>
      <c r="M3640" s="3">
        <v>5</v>
      </c>
      <c r="N3640" s="3" t="s">
        <v>16274</v>
      </c>
      <c r="O3640" s="3" t="s">
        <v>25622</v>
      </c>
      <c r="P3640" s="3" t="s">
        <v>541</v>
      </c>
      <c r="Q3640" s="3" t="s">
        <v>21808</v>
      </c>
      <c r="R3640" s="5" t="s">
        <v>25623</v>
      </c>
      <c r="S3640" s="3" t="s">
        <v>379</v>
      </c>
      <c r="T3640" s="3" t="s">
        <v>378</v>
      </c>
      <c r="V3640" s="3">
        <v>52</v>
      </c>
      <c r="W3640" s="3">
        <v>27</v>
      </c>
      <c r="X3640" s="3">
        <v>127</v>
      </c>
      <c r="Y3640" s="3">
        <v>3638</v>
      </c>
      <c r="Z3640" s="3" t="s">
        <v>162</v>
      </c>
      <c r="AA3640" s="3">
        <v>163</v>
      </c>
      <c r="AB3640" s="3">
        <v>88</v>
      </c>
      <c r="AC3640" s="3">
        <v>24238143</v>
      </c>
      <c r="AD3640" s="3">
        <v>12855078</v>
      </c>
      <c r="AE3640" s="3" t="s">
        <v>380</v>
      </c>
      <c r="AF3640" s="3">
        <v>8</v>
      </c>
      <c r="AG3640" s="3">
        <v>81</v>
      </c>
    </row>
    <row r="3641" spans="1:33" ht="15.75" customHeight="1" x14ac:dyDescent="0.15">
      <c r="A3641" s="3">
        <v>21929</v>
      </c>
      <c r="B3641" s="3">
        <v>3639</v>
      </c>
      <c r="C3641" s="3">
        <v>14</v>
      </c>
      <c r="D3641" s="3" t="s">
        <v>16276</v>
      </c>
      <c r="E3641" s="3" t="s">
        <v>25624</v>
      </c>
      <c r="F3641" s="3" t="s">
        <v>1009</v>
      </c>
      <c r="G3641" s="3" t="s">
        <v>403</v>
      </c>
      <c r="H3641" s="3" t="s">
        <v>1072</v>
      </c>
      <c r="I3641" s="3" t="s">
        <v>203</v>
      </c>
      <c r="J3641" s="3">
        <v>88.541799999999995</v>
      </c>
      <c r="K3641" s="3">
        <v>6269335</v>
      </c>
      <c r="L3641" s="3" t="s">
        <v>478</v>
      </c>
      <c r="M3641" s="3">
        <v>2</v>
      </c>
      <c r="N3641" s="3" t="s">
        <v>16276</v>
      </c>
      <c r="O3641" s="3" t="s">
        <v>25624</v>
      </c>
      <c r="P3641" s="3" t="s">
        <v>690</v>
      </c>
      <c r="Q3641" s="3" t="s">
        <v>21810</v>
      </c>
      <c r="R3641" s="5" t="s">
        <v>25625</v>
      </c>
      <c r="S3641" s="3" t="s">
        <v>1072</v>
      </c>
      <c r="T3641" s="3" t="s">
        <v>403</v>
      </c>
      <c r="V3641" s="3">
        <v>120</v>
      </c>
      <c r="W3641" s="3">
        <v>127</v>
      </c>
      <c r="X3641" s="3">
        <v>127</v>
      </c>
      <c r="Y3641" s="3">
        <v>3639</v>
      </c>
      <c r="Z3641" s="3" t="s">
        <v>478</v>
      </c>
      <c r="AA3641" s="3">
        <v>14</v>
      </c>
      <c r="AB3641" s="3">
        <v>8</v>
      </c>
      <c r="AC3641" s="3">
        <v>6269335</v>
      </c>
      <c r="AD3641" s="3">
        <v>3325170</v>
      </c>
      <c r="AE3641" s="3" t="s">
        <v>203</v>
      </c>
      <c r="AF3641" s="3">
        <v>15</v>
      </c>
      <c r="AG3641" s="3">
        <v>9</v>
      </c>
    </row>
    <row r="3642" spans="1:33" ht="15.75" customHeight="1" x14ac:dyDescent="0.15">
      <c r="A3642" s="3">
        <v>578</v>
      </c>
      <c r="B3642" s="3">
        <v>3640</v>
      </c>
      <c r="C3642" s="3">
        <v>171</v>
      </c>
      <c r="D3642" s="3" t="s">
        <v>16280</v>
      </c>
      <c r="E3642" s="3" t="s">
        <v>25626</v>
      </c>
      <c r="F3642" s="3" t="s">
        <v>635</v>
      </c>
      <c r="G3642" s="3" t="s">
        <v>236</v>
      </c>
      <c r="H3642" s="3" t="s">
        <v>614</v>
      </c>
      <c r="I3642" s="3" t="s">
        <v>686</v>
      </c>
      <c r="J3642" s="3">
        <v>88.461399999999998</v>
      </c>
      <c r="K3642" s="3">
        <v>19015685</v>
      </c>
      <c r="L3642" s="3" t="s">
        <v>215</v>
      </c>
      <c r="M3642" s="3">
        <v>5</v>
      </c>
      <c r="N3642" s="3" t="s">
        <v>16280</v>
      </c>
      <c r="O3642" s="3" t="s">
        <v>25626</v>
      </c>
      <c r="P3642" s="3" t="s">
        <v>835</v>
      </c>
      <c r="Q3642" s="3" t="s">
        <v>21813</v>
      </c>
      <c r="R3642" s="5" t="s">
        <v>25627</v>
      </c>
      <c r="S3642" s="3" t="s">
        <v>614</v>
      </c>
      <c r="T3642" s="3" t="s">
        <v>236</v>
      </c>
      <c r="V3642" s="3">
        <v>40</v>
      </c>
      <c r="W3642" s="3">
        <v>0</v>
      </c>
      <c r="X3642" s="3">
        <v>127</v>
      </c>
      <c r="Y3642" s="3">
        <v>3640</v>
      </c>
      <c r="Z3642" s="3" t="s">
        <v>215</v>
      </c>
      <c r="AA3642" s="3">
        <v>171</v>
      </c>
      <c r="AB3642" s="3">
        <v>96</v>
      </c>
      <c r="AC3642" s="3">
        <v>19015685</v>
      </c>
      <c r="AD3642" s="3">
        <v>10089962</v>
      </c>
      <c r="AE3642" s="15"/>
      <c r="AF3642" s="3">
        <v>7</v>
      </c>
      <c r="AG3642" s="3">
        <v>69</v>
      </c>
    </row>
    <row r="3643" spans="1:33" ht="15.75" customHeight="1" x14ac:dyDescent="0.15">
      <c r="A3643" s="3">
        <v>22220</v>
      </c>
      <c r="B3643" s="3">
        <v>3641</v>
      </c>
      <c r="C3643" s="3">
        <v>9</v>
      </c>
      <c r="D3643" s="3" t="s">
        <v>12419</v>
      </c>
      <c r="E3643" s="3" t="s">
        <v>25628</v>
      </c>
      <c r="F3643" s="3" t="s">
        <v>36</v>
      </c>
      <c r="G3643" s="3" t="s">
        <v>37</v>
      </c>
      <c r="H3643" s="3" t="s">
        <v>2774</v>
      </c>
      <c r="I3643" s="3" t="s">
        <v>39</v>
      </c>
      <c r="J3643" s="3">
        <v>88.450500000000005</v>
      </c>
      <c r="K3643" s="3">
        <v>3956327</v>
      </c>
      <c r="L3643" s="3" t="s">
        <v>59</v>
      </c>
      <c r="M3643" s="3">
        <v>2</v>
      </c>
      <c r="N3643" s="3" t="s">
        <v>12419</v>
      </c>
      <c r="O3643" s="3" t="s">
        <v>25628</v>
      </c>
      <c r="P3643" s="3" t="s">
        <v>104</v>
      </c>
      <c r="Q3643" s="3" t="s">
        <v>12420</v>
      </c>
      <c r="R3643" s="5" t="s">
        <v>25629</v>
      </c>
      <c r="S3643" s="3" t="s">
        <v>2774</v>
      </c>
      <c r="T3643" s="3" t="s">
        <v>37</v>
      </c>
      <c r="V3643" s="3">
        <v>127</v>
      </c>
      <c r="W3643" s="3">
        <v>127</v>
      </c>
      <c r="X3643" s="3">
        <v>127</v>
      </c>
      <c r="Y3643" s="3">
        <v>3641</v>
      </c>
      <c r="Z3643" s="3" t="s">
        <v>59</v>
      </c>
      <c r="AA3643" s="3">
        <v>9</v>
      </c>
      <c r="AB3643" s="3">
        <v>7</v>
      </c>
      <c r="AC3643" s="3">
        <v>3956327</v>
      </c>
      <c r="AD3643" s="3">
        <v>2099398</v>
      </c>
      <c r="AE3643" s="3" t="s">
        <v>39</v>
      </c>
      <c r="AF3643" s="3">
        <v>17</v>
      </c>
      <c r="AG3643" s="3">
        <v>2</v>
      </c>
    </row>
    <row r="3644" spans="1:33" ht="15.75" customHeight="1" x14ac:dyDescent="0.15">
      <c r="A3644" s="3">
        <v>21887</v>
      </c>
      <c r="B3644" s="3">
        <v>3642</v>
      </c>
      <c r="C3644" s="3">
        <v>10</v>
      </c>
      <c r="D3644" s="3" t="s">
        <v>6859</v>
      </c>
      <c r="E3644" s="3" t="s">
        <v>25630</v>
      </c>
      <c r="F3644" s="3" t="s">
        <v>475</v>
      </c>
      <c r="G3644" s="3" t="s">
        <v>277</v>
      </c>
      <c r="H3644" s="3" t="s">
        <v>475</v>
      </c>
      <c r="I3644" s="3" t="s">
        <v>203</v>
      </c>
      <c r="J3644" s="3">
        <v>88.426599999999993</v>
      </c>
      <c r="K3644" s="3">
        <v>39283299</v>
      </c>
      <c r="L3644" s="3" t="s">
        <v>71</v>
      </c>
      <c r="M3644" s="3">
        <v>3</v>
      </c>
      <c r="N3644" s="3" t="s">
        <v>6859</v>
      </c>
      <c r="O3644" s="3" t="s">
        <v>25630</v>
      </c>
      <c r="P3644" s="3" t="s">
        <v>179</v>
      </c>
      <c r="Q3644" s="3" t="s">
        <v>6861</v>
      </c>
      <c r="R3644" s="5" t="s">
        <v>25631</v>
      </c>
      <c r="S3644" s="3" t="s">
        <v>475</v>
      </c>
      <c r="T3644" s="3" t="s">
        <v>277</v>
      </c>
      <c r="V3644" s="3">
        <v>127</v>
      </c>
      <c r="W3644" s="3">
        <v>127</v>
      </c>
      <c r="X3644" s="3">
        <v>127</v>
      </c>
      <c r="Y3644" s="3">
        <v>3642</v>
      </c>
      <c r="Z3644" s="3" t="s">
        <v>71</v>
      </c>
      <c r="AA3644" s="3">
        <v>10</v>
      </c>
      <c r="AB3644" s="3">
        <v>5</v>
      </c>
      <c r="AC3644" s="3">
        <v>39283299</v>
      </c>
      <c r="AD3644" s="3">
        <v>20848063</v>
      </c>
      <c r="AE3644" s="3" t="s">
        <v>203</v>
      </c>
      <c r="AF3644" s="3">
        <v>5</v>
      </c>
      <c r="AG3644" s="3">
        <v>9</v>
      </c>
    </row>
    <row r="3645" spans="1:33" ht="15.75" customHeight="1" x14ac:dyDescent="0.15">
      <c r="A3645" s="3">
        <v>857</v>
      </c>
      <c r="B3645" s="3">
        <v>3643</v>
      </c>
      <c r="C3645" s="3">
        <v>200</v>
      </c>
      <c r="D3645" s="3" t="s">
        <v>16285</v>
      </c>
      <c r="E3645" s="3" t="s">
        <v>25632</v>
      </c>
      <c r="F3645" s="3" t="s">
        <v>635</v>
      </c>
      <c r="G3645" s="3" t="s">
        <v>236</v>
      </c>
      <c r="H3645" s="3" t="s">
        <v>4148</v>
      </c>
      <c r="I3645" s="3" t="s">
        <v>4171</v>
      </c>
      <c r="J3645" s="3">
        <v>88.413399999999996</v>
      </c>
      <c r="K3645" s="3">
        <v>100759678</v>
      </c>
      <c r="L3645" s="3" t="s">
        <v>162</v>
      </c>
      <c r="M3645" s="3">
        <v>7</v>
      </c>
      <c r="N3645" s="3" t="s">
        <v>16285</v>
      </c>
      <c r="O3645" s="3" t="s">
        <v>25632</v>
      </c>
      <c r="P3645" s="3" t="s">
        <v>1063</v>
      </c>
      <c r="Q3645" s="3" t="s">
        <v>21817</v>
      </c>
      <c r="R3645" s="5" t="s">
        <v>25633</v>
      </c>
      <c r="S3645" s="3" t="s">
        <v>4148</v>
      </c>
      <c r="T3645" s="3" t="s">
        <v>236</v>
      </c>
      <c r="V3645" s="3">
        <v>41</v>
      </c>
      <c r="W3645" s="3">
        <v>0</v>
      </c>
      <c r="X3645" s="3">
        <v>127</v>
      </c>
      <c r="Y3645" s="3">
        <v>3643</v>
      </c>
      <c r="Z3645" s="3" t="s">
        <v>162</v>
      </c>
      <c r="AA3645" s="3">
        <v>200</v>
      </c>
      <c r="AB3645" s="3">
        <v>131</v>
      </c>
      <c r="AC3645" s="3">
        <v>100759678</v>
      </c>
      <c r="AD3645" s="3">
        <v>53477976</v>
      </c>
      <c r="AE3645" s="15"/>
      <c r="AF3645" s="3">
        <v>8</v>
      </c>
      <c r="AG3645" s="3">
        <v>140</v>
      </c>
    </row>
    <row r="3646" spans="1:33" ht="15.75" customHeight="1" x14ac:dyDescent="0.15">
      <c r="A3646" s="3">
        <v>25549</v>
      </c>
      <c r="B3646" s="3">
        <v>3644</v>
      </c>
      <c r="C3646" s="3">
        <v>68</v>
      </c>
      <c r="D3646" s="3" t="s">
        <v>16287</v>
      </c>
      <c r="E3646" s="3" t="s">
        <v>25634</v>
      </c>
      <c r="F3646" s="3" t="s">
        <v>1193</v>
      </c>
      <c r="G3646" s="3" t="s">
        <v>564</v>
      </c>
      <c r="H3646" s="3" t="s">
        <v>391</v>
      </c>
      <c r="I3646" s="3" t="s">
        <v>2049</v>
      </c>
      <c r="J3646" s="3">
        <v>88.356999999999999</v>
      </c>
      <c r="K3646" s="3">
        <v>24531625</v>
      </c>
      <c r="L3646" s="3" t="s">
        <v>215</v>
      </c>
      <c r="M3646" s="3">
        <v>0</v>
      </c>
      <c r="N3646" s="3" t="s">
        <v>16287</v>
      </c>
      <c r="O3646" s="3" t="s">
        <v>25634</v>
      </c>
      <c r="P3646" s="8">
        <v>37987</v>
      </c>
      <c r="Q3646" s="3" t="s">
        <v>21820</v>
      </c>
      <c r="R3646" s="5" t="s">
        <v>25635</v>
      </c>
      <c r="S3646" s="3" t="s">
        <v>391</v>
      </c>
      <c r="T3646" s="3" t="s">
        <v>564</v>
      </c>
      <c r="V3646" s="3">
        <v>95</v>
      </c>
      <c r="W3646" s="3">
        <v>45</v>
      </c>
      <c r="X3646" s="3">
        <v>127</v>
      </c>
      <c r="Y3646" s="3">
        <v>3644</v>
      </c>
      <c r="Z3646" s="3" t="s">
        <v>215</v>
      </c>
      <c r="AA3646" s="3">
        <v>68</v>
      </c>
      <c r="AB3646" s="3">
        <v>51</v>
      </c>
      <c r="AC3646" s="3">
        <v>24531625</v>
      </c>
      <c r="AD3646" s="3">
        <v>13024007</v>
      </c>
      <c r="AE3646" s="3" t="s">
        <v>2049</v>
      </c>
      <c r="AF3646" s="3">
        <v>7</v>
      </c>
      <c r="AG3646" s="3">
        <v>35</v>
      </c>
    </row>
    <row r="3647" spans="1:33" ht="15.75" customHeight="1" x14ac:dyDescent="0.15">
      <c r="A3647" s="3">
        <v>1238</v>
      </c>
      <c r="B3647" s="3">
        <v>3645</v>
      </c>
      <c r="C3647" s="3">
        <v>700</v>
      </c>
      <c r="D3647" s="3" t="s">
        <v>16290</v>
      </c>
      <c r="E3647" s="3" t="s">
        <v>25636</v>
      </c>
      <c r="F3647" s="3" t="s">
        <v>314</v>
      </c>
      <c r="G3647" s="3" t="s">
        <v>153</v>
      </c>
      <c r="H3647" s="3" t="s">
        <v>3261</v>
      </c>
      <c r="I3647" s="3" t="s">
        <v>1401</v>
      </c>
      <c r="J3647" s="3">
        <v>88.311199999999999</v>
      </c>
      <c r="K3647" s="3">
        <v>595664000</v>
      </c>
      <c r="L3647" s="3" t="s">
        <v>600</v>
      </c>
      <c r="M3647" s="3">
        <v>3</v>
      </c>
      <c r="N3647" s="3" t="s">
        <v>16290</v>
      </c>
      <c r="O3647" s="3" t="s">
        <v>25636</v>
      </c>
      <c r="P3647" s="3" t="s">
        <v>1350</v>
      </c>
      <c r="Q3647" s="3" t="s">
        <v>21822</v>
      </c>
      <c r="R3647" s="5" t="s">
        <v>25637</v>
      </c>
      <c r="S3647" s="3" t="s">
        <v>3261</v>
      </c>
      <c r="T3647" s="3" t="s">
        <v>153</v>
      </c>
      <c r="V3647" s="3">
        <v>27</v>
      </c>
      <c r="W3647" s="3">
        <v>0</v>
      </c>
      <c r="X3647" s="3">
        <v>52</v>
      </c>
      <c r="Y3647" s="3">
        <v>3645</v>
      </c>
      <c r="Z3647" s="3" t="s">
        <v>600</v>
      </c>
      <c r="AA3647" s="3">
        <v>700</v>
      </c>
      <c r="AB3647" s="3">
        <v>376</v>
      </c>
      <c r="AC3647" s="3">
        <v>595664000</v>
      </c>
      <c r="AD3647" s="3">
        <v>316319000</v>
      </c>
      <c r="AE3647" s="15"/>
      <c r="AF3647" s="3">
        <v>13</v>
      </c>
      <c r="AG3647" s="3">
        <v>21</v>
      </c>
    </row>
    <row r="3648" spans="1:33" ht="15.75" customHeight="1" x14ac:dyDescent="0.15">
      <c r="A3648" s="3">
        <v>26454</v>
      </c>
      <c r="B3648" s="3">
        <v>3646</v>
      </c>
      <c r="C3648" s="3">
        <v>442</v>
      </c>
      <c r="D3648" s="3" t="s">
        <v>2124</v>
      </c>
      <c r="E3648" s="3" t="s">
        <v>25638</v>
      </c>
      <c r="F3648" s="3" t="s">
        <v>36</v>
      </c>
      <c r="G3648" s="3" t="s">
        <v>37</v>
      </c>
      <c r="H3648" s="3" t="s">
        <v>263</v>
      </c>
      <c r="I3648" s="3" t="s">
        <v>89</v>
      </c>
      <c r="J3648" s="3">
        <v>88.312799999999996</v>
      </c>
      <c r="K3648" s="3">
        <v>117575000</v>
      </c>
      <c r="L3648" s="3" t="s">
        <v>66</v>
      </c>
      <c r="M3648" s="3">
        <v>0</v>
      </c>
      <c r="N3648" s="3" t="s">
        <v>2124</v>
      </c>
      <c r="O3648" s="3" t="s">
        <v>25638</v>
      </c>
      <c r="P3648" s="8">
        <v>29221</v>
      </c>
      <c r="Q3648" s="3" t="s">
        <v>2125</v>
      </c>
      <c r="R3648" s="5" t="s">
        <v>25639</v>
      </c>
      <c r="S3648" s="3" t="s">
        <v>263</v>
      </c>
      <c r="T3648" s="3" t="s">
        <v>37</v>
      </c>
      <c r="V3648" s="3">
        <v>127</v>
      </c>
      <c r="W3648" s="3">
        <v>127</v>
      </c>
      <c r="X3648" s="3">
        <v>127</v>
      </c>
      <c r="Y3648" s="3">
        <v>3646</v>
      </c>
      <c r="Z3648" s="3" t="s">
        <v>66</v>
      </c>
      <c r="AA3648" s="3">
        <v>442</v>
      </c>
      <c r="AB3648" s="3">
        <v>240</v>
      </c>
      <c r="AC3648" s="3">
        <v>117575000</v>
      </c>
      <c r="AD3648" s="3">
        <v>62436000</v>
      </c>
      <c r="AE3648" s="3" t="s">
        <v>89</v>
      </c>
      <c r="AF3648" s="3">
        <v>9</v>
      </c>
      <c r="AG3648" s="3">
        <v>4</v>
      </c>
    </row>
    <row r="3649" spans="1:33" ht="15.75" customHeight="1" x14ac:dyDescent="0.15">
      <c r="A3649" s="3">
        <v>17617</v>
      </c>
      <c r="B3649" s="3">
        <v>3647</v>
      </c>
      <c r="C3649" s="3">
        <v>130</v>
      </c>
      <c r="D3649" s="3" t="s">
        <v>16294</v>
      </c>
      <c r="E3649" s="3" t="s">
        <v>25640</v>
      </c>
      <c r="F3649" s="3" t="s">
        <v>331</v>
      </c>
      <c r="G3649" s="3" t="s">
        <v>167</v>
      </c>
      <c r="H3649" s="3" t="s">
        <v>2237</v>
      </c>
      <c r="I3649" s="3" t="s">
        <v>2088</v>
      </c>
      <c r="J3649" s="3">
        <v>88.285600000000002</v>
      </c>
      <c r="K3649" s="3">
        <v>13416996</v>
      </c>
      <c r="L3649" s="3" t="s">
        <v>71</v>
      </c>
      <c r="M3649" s="3">
        <v>3</v>
      </c>
      <c r="N3649" s="3" t="s">
        <v>16294</v>
      </c>
      <c r="O3649" s="3" t="s">
        <v>25640</v>
      </c>
      <c r="P3649" s="3" t="s">
        <v>987</v>
      </c>
      <c r="Q3649" s="3" t="s">
        <v>21826</v>
      </c>
      <c r="R3649" s="5" t="s">
        <v>25641</v>
      </c>
      <c r="S3649" s="3" t="s">
        <v>2237</v>
      </c>
      <c r="T3649" s="3" t="s">
        <v>167</v>
      </c>
      <c r="V3649" s="3">
        <v>127</v>
      </c>
      <c r="W3649" s="3">
        <v>41</v>
      </c>
      <c r="X3649" s="3">
        <v>127</v>
      </c>
      <c r="Y3649" s="3">
        <v>3647</v>
      </c>
      <c r="Z3649" s="3" t="s">
        <v>71</v>
      </c>
      <c r="AA3649" s="3">
        <v>130</v>
      </c>
      <c r="AB3649" s="3">
        <v>60</v>
      </c>
      <c r="AC3649" s="3">
        <v>13416996</v>
      </c>
      <c r="AD3649" s="3">
        <v>7125873</v>
      </c>
      <c r="AE3649" s="3" t="s">
        <v>2088</v>
      </c>
      <c r="AF3649" s="3">
        <v>5</v>
      </c>
      <c r="AG3649" s="3">
        <v>68</v>
      </c>
    </row>
    <row r="3650" spans="1:33" ht="15.75" customHeight="1" x14ac:dyDescent="0.15">
      <c r="A3650" s="3">
        <v>3395</v>
      </c>
      <c r="B3650" s="3">
        <v>3648</v>
      </c>
      <c r="C3650" s="3">
        <v>15</v>
      </c>
      <c r="D3650" s="3" t="s">
        <v>16297</v>
      </c>
      <c r="E3650" s="3" t="s">
        <v>25642</v>
      </c>
      <c r="F3650" s="3" t="s">
        <v>6874</v>
      </c>
      <c r="G3650" s="3" t="s">
        <v>621</v>
      </c>
      <c r="H3650" s="3" t="s">
        <v>2653</v>
      </c>
      <c r="I3650" s="3" t="s">
        <v>4662</v>
      </c>
      <c r="J3650" s="3">
        <v>88.245099999999994</v>
      </c>
      <c r="K3650" s="3">
        <v>6035517</v>
      </c>
      <c r="L3650" s="3" t="s">
        <v>677</v>
      </c>
      <c r="M3650" s="3">
        <v>5</v>
      </c>
      <c r="N3650" s="3" t="s">
        <v>16297</v>
      </c>
      <c r="O3650" s="3" t="s">
        <v>25642</v>
      </c>
      <c r="P3650" s="3" t="s">
        <v>1063</v>
      </c>
      <c r="Q3650" s="3" t="s">
        <v>21828</v>
      </c>
      <c r="R3650" s="5" t="s">
        <v>25643</v>
      </c>
      <c r="S3650" s="3" t="s">
        <v>2653</v>
      </c>
      <c r="T3650" s="3" t="s">
        <v>621</v>
      </c>
      <c r="V3650" s="3">
        <v>57</v>
      </c>
      <c r="W3650" s="3">
        <v>36</v>
      </c>
      <c r="X3650" s="3">
        <v>48</v>
      </c>
      <c r="Y3650" s="3">
        <v>3648</v>
      </c>
      <c r="Z3650" s="3" t="s">
        <v>677</v>
      </c>
      <c r="AA3650" s="3">
        <v>15</v>
      </c>
      <c r="AB3650" s="3">
        <v>8</v>
      </c>
      <c r="AC3650" s="3">
        <v>6035517</v>
      </c>
      <c r="AD3650" s="3">
        <v>3206202</v>
      </c>
      <c r="AE3650" s="3" t="s">
        <v>4662</v>
      </c>
      <c r="AF3650" s="3">
        <v>12</v>
      </c>
      <c r="AG3650" s="3">
        <v>82</v>
      </c>
    </row>
    <row r="3651" spans="1:33" ht="15.75" customHeight="1" x14ac:dyDescent="0.15">
      <c r="A3651" s="3">
        <v>24526</v>
      </c>
      <c r="B3651" s="3">
        <v>3649</v>
      </c>
      <c r="C3651" s="3">
        <v>105</v>
      </c>
      <c r="D3651" s="3" t="s">
        <v>16299</v>
      </c>
      <c r="E3651" s="3" t="s">
        <v>25644</v>
      </c>
      <c r="F3651" s="3" t="s">
        <v>1620</v>
      </c>
      <c r="G3651" s="3" t="s">
        <v>412</v>
      </c>
      <c r="H3651" s="3" t="s">
        <v>5431</v>
      </c>
      <c r="I3651" s="3" t="s">
        <v>742</v>
      </c>
      <c r="J3651" s="3">
        <v>88.230999999999995</v>
      </c>
      <c r="K3651" s="3">
        <v>19313361</v>
      </c>
      <c r="L3651" s="3" t="s">
        <v>162</v>
      </c>
      <c r="M3651" s="3">
        <v>1</v>
      </c>
      <c r="N3651" s="3" t="s">
        <v>16299</v>
      </c>
      <c r="O3651" s="3" t="s">
        <v>25644</v>
      </c>
      <c r="P3651" s="3" t="s">
        <v>4184</v>
      </c>
      <c r="Q3651" s="3" t="s">
        <v>21830</v>
      </c>
      <c r="R3651" s="5" t="s">
        <v>25645</v>
      </c>
      <c r="S3651" s="3" t="s">
        <v>5431</v>
      </c>
      <c r="T3651" s="3" t="s">
        <v>412</v>
      </c>
      <c r="V3651" s="3">
        <v>127</v>
      </c>
      <c r="W3651" s="3">
        <v>127</v>
      </c>
      <c r="X3651" s="3">
        <v>127</v>
      </c>
      <c r="Y3651" s="3">
        <v>3649</v>
      </c>
      <c r="Z3651" s="3" t="s">
        <v>162</v>
      </c>
      <c r="AA3651" s="3">
        <v>105</v>
      </c>
      <c r="AB3651" s="3">
        <v>60</v>
      </c>
      <c r="AC3651" s="3">
        <v>19313361</v>
      </c>
      <c r="AD3651" s="3">
        <v>10260457</v>
      </c>
      <c r="AE3651" s="3" t="s">
        <v>742</v>
      </c>
      <c r="AF3651" s="3">
        <v>8</v>
      </c>
      <c r="AG3651" s="3">
        <v>17</v>
      </c>
    </row>
    <row r="3652" spans="1:33" ht="15.75" customHeight="1" x14ac:dyDescent="0.15">
      <c r="A3652" s="3">
        <v>23716</v>
      </c>
      <c r="B3652" s="3">
        <v>3650</v>
      </c>
      <c r="C3652" s="3">
        <v>64</v>
      </c>
      <c r="D3652" s="3" t="s">
        <v>16303</v>
      </c>
      <c r="E3652" s="3" t="s">
        <v>25646</v>
      </c>
      <c r="F3652" s="3" t="s">
        <v>855</v>
      </c>
      <c r="G3652" s="3" t="s">
        <v>292</v>
      </c>
      <c r="H3652" s="3" t="s">
        <v>16305</v>
      </c>
      <c r="I3652" s="3" t="s">
        <v>1032</v>
      </c>
      <c r="J3652" s="3">
        <v>88.198800000000006</v>
      </c>
      <c r="K3652" s="3">
        <v>61638054</v>
      </c>
      <c r="L3652" s="3" t="s">
        <v>50</v>
      </c>
      <c r="M3652" s="3">
        <v>1</v>
      </c>
      <c r="N3652" s="3" t="s">
        <v>16303</v>
      </c>
      <c r="O3652" s="3" t="s">
        <v>25646</v>
      </c>
      <c r="P3652" s="3" t="s">
        <v>1000</v>
      </c>
      <c r="Q3652" s="3" t="s">
        <v>21833</v>
      </c>
      <c r="R3652" s="5" t="s">
        <v>25647</v>
      </c>
      <c r="S3652" s="3" t="s">
        <v>16305</v>
      </c>
      <c r="T3652" s="3" t="s">
        <v>292</v>
      </c>
      <c r="V3652" s="3">
        <v>127</v>
      </c>
      <c r="W3652" s="3">
        <v>94</v>
      </c>
      <c r="X3652" s="3">
        <v>105</v>
      </c>
      <c r="Y3652" s="3">
        <v>3650</v>
      </c>
      <c r="Z3652" s="3" t="s">
        <v>50</v>
      </c>
      <c r="AA3652" s="3">
        <v>64</v>
      </c>
      <c r="AB3652" s="3">
        <v>32</v>
      </c>
      <c r="AC3652" s="3">
        <v>61638054</v>
      </c>
      <c r="AD3652" s="3">
        <v>32751570</v>
      </c>
      <c r="AE3652" s="3" t="s">
        <v>1032</v>
      </c>
      <c r="AF3652" s="3">
        <v>11</v>
      </c>
      <c r="AG3652" s="3">
        <v>49</v>
      </c>
    </row>
    <row r="3653" spans="1:33" ht="15.75" customHeight="1" x14ac:dyDescent="0.15">
      <c r="A3653" s="3">
        <v>24926</v>
      </c>
      <c r="B3653" s="3">
        <v>3651</v>
      </c>
      <c r="C3653" s="3">
        <v>119</v>
      </c>
      <c r="D3653" s="3" t="s">
        <v>16306</v>
      </c>
      <c r="E3653" s="3" t="s">
        <v>25648</v>
      </c>
      <c r="F3653" s="3" t="s">
        <v>96</v>
      </c>
      <c r="G3653" s="3" t="s">
        <v>61</v>
      </c>
      <c r="H3653" s="3" t="s">
        <v>16308</v>
      </c>
      <c r="I3653" s="15"/>
      <c r="J3653" s="3">
        <v>88.182000000000002</v>
      </c>
      <c r="K3653" s="3">
        <v>10808505</v>
      </c>
      <c r="L3653" s="3" t="s">
        <v>478</v>
      </c>
      <c r="M3653" s="3">
        <v>0</v>
      </c>
      <c r="N3653" s="3" t="s">
        <v>16306</v>
      </c>
      <c r="O3653" s="3" t="s">
        <v>25648</v>
      </c>
      <c r="P3653" s="3" t="s">
        <v>6091</v>
      </c>
      <c r="Q3653" s="3" t="s">
        <v>21835</v>
      </c>
      <c r="R3653" s="5" t="s">
        <v>25649</v>
      </c>
      <c r="S3653" s="3" t="s">
        <v>16308</v>
      </c>
      <c r="T3653" s="3" t="s">
        <v>61</v>
      </c>
      <c r="V3653" s="3">
        <v>127</v>
      </c>
      <c r="W3653" s="3">
        <v>0</v>
      </c>
      <c r="X3653" s="3">
        <v>127</v>
      </c>
      <c r="Y3653" s="3">
        <v>3651</v>
      </c>
      <c r="Z3653" s="3" t="s">
        <v>478</v>
      </c>
      <c r="AA3653" s="3">
        <v>119</v>
      </c>
      <c r="AB3653" s="3">
        <v>90</v>
      </c>
      <c r="AC3653" s="3">
        <v>10808505</v>
      </c>
      <c r="AD3653" s="3">
        <v>5743644</v>
      </c>
      <c r="AE3653" s="15"/>
      <c r="AF3653" s="3">
        <v>15</v>
      </c>
      <c r="AG3653" s="3">
        <v>373</v>
      </c>
    </row>
    <row r="3654" spans="1:33" ht="15.75" customHeight="1" x14ac:dyDescent="0.15">
      <c r="A3654" s="3">
        <v>24391</v>
      </c>
      <c r="B3654" s="3">
        <v>3652</v>
      </c>
      <c r="C3654" s="3">
        <v>10</v>
      </c>
      <c r="D3654" s="3" t="s">
        <v>3857</v>
      </c>
      <c r="E3654" s="3" t="s">
        <v>25650</v>
      </c>
      <c r="F3654" s="3" t="s">
        <v>475</v>
      </c>
      <c r="G3654" s="3" t="s">
        <v>277</v>
      </c>
      <c r="H3654" s="3" t="s">
        <v>475</v>
      </c>
      <c r="I3654" s="3" t="s">
        <v>203</v>
      </c>
      <c r="J3654" s="3">
        <v>88.166600000000003</v>
      </c>
      <c r="K3654" s="3">
        <v>2662441</v>
      </c>
      <c r="L3654" s="3" t="s">
        <v>162</v>
      </c>
      <c r="M3654" s="3">
        <v>1</v>
      </c>
      <c r="N3654" s="3" t="s">
        <v>3857</v>
      </c>
      <c r="O3654" s="3" t="s">
        <v>25650</v>
      </c>
      <c r="P3654" s="3" t="s">
        <v>787</v>
      </c>
      <c r="Q3654" s="3" t="s">
        <v>3858</v>
      </c>
      <c r="R3654" s="5" t="s">
        <v>25651</v>
      </c>
      <c r="S3654" s="3" t="s">
        <v>475</v>
      </c>
      <c r="T3654" s="3" t="s">
        <v>277</v>
      </c>
      <c r="V3654" s="3">
        <v>127</v>
      </c>
      <c r="W3654" s="3">
        <v>127</v>
      </c>
      <c r="X3654" s="3">
        <v>127</v>
      </c>
      <c r="Y3654" s="3">
        <v>3652</v>
      </c>
      <c r="Z3654" s="3" t="s">
        <v>162</v>
      </c>
      <c r="AA3654" s="3">
        <v>10</v>
      </c>
      <c r="AB3654" s="3">
        <v>6</v>
      </c>
      <c r="AC3654" s="3">
        <v>2662441</v>
      </c>
      <c r="AD3654" s="3">
        <v>1414938</v>
      </c>
      <c r="AE3654" s="3" t="s">
        <v>203</v>
      </c>
      <c r="AF3654" s="3">
        <v>8</v>
      </c>
      <c r="AG3654" s="3">
        <v>9</v>
      </c>
    </row>
    <row r="3655" spans="1:33" ht="15.75" customHeight="1" x14ac:dyDescent="0.15">
      <c r="A3655" s="3">
        <v>25494</v>
      </c>
      <c r="B3655" s="3">
        <v>3653</v>
      </c>
      <c r="C3655" s="3">
        <v>20</v>
      </c>
      <c r="D3655" s="3" t="s">
        <v>16312</v>
      </c>
      <c r="E3655" s="3" t="s">
        <v>25652</v>
      </c>
      <c r="F3655" s="3" t="s">
        <v>331</v>
      </c>
      <c r="G3655" s="3" t="s">
        <v>167</v>
      </c>
      <c r="H3655" s="3" t="s">
        <v>271</v>
      </c>
      <c r="I3655" s="3" t="s">
        <v>271</v>
      </c>
      <c r="J3655" s="3">
        <v>88.156000000000006</v>
      </c>
      <c r="K3655" s="3">
        <v>2811417</v>
      </c>
      <c r="L3655" s="3" t="s">
        <v>538</v>
      </c>
      <c r="M3655" s="3">
        <v>0</v>
      </c>
      <c r="N3655" s="3" t="s">
        <v>16312</v>
      </c>
      <c r="O3655" s="3" t="s">
        <v>25652</v>
      </c>
      <c r="P3655" s="8">
        <v>36892</v>
      </c>
      <c r="Q3655" s="3" t="s">
        <v>21838</v>
      </c>
      <c r="R3655" s="5" t="s">
        <v>25653</v>
      </c>
      <c r="S3655" s="3" t="s">
        <v>271</v>
      </c>
      <c r="T3655" s="3" t="s">
        <v>167</v>
      </c>
      <c r="V3655" s="3">
        <v>127</v>
      </c>
      <c r="W3655" s="3">
        <v>52</v>
      </c>
      <c r="X3655" s="3">
        <v>110</v>
      </c>
      <c r="Y3655" s="3">
        <v>3653</v>
      </c>
      <c r="Z3655" s="3" t="s">
        <v>538</v>
      </c>
      <c r="AA3655" s="3">
        <v>20</v>
      </c>
      <c r="AB3655" s="3">
        <v>8</v>
      </c>
      <c r="AC3655" s="3">
        <v>2811417</v>
      </c>
      <c r="AD3655" s="3">
        <v>1494195</v>
      </c>
      <c r="AE3655" s="3" t="s">
        <v>271</v>
      </c>
      <c r="AF3655" s="3">
        <v>3</v>
      </c>
      <c r="AG3655" s="3">
        <v>7</v>
      </c>
    </row>
    <row r="3656" spans="1:33" ht="15.75" customHeight="1" x14ac:dyDescent="0.15">
      <c r="A3656" s="3">
        <v>24962</v>
      </c>
      <c r="B3656" s="3">
        <v>3654</v>
      </c>
      <c r="C3656" s="3">
        <v>41</v>
      </c>
      <c r="D3656" s="3" t="s">
        <v>16314</v>
      </c>
      <c r="E3656" s="3" t="s">
        <v>25654</v>
      </c>
      <c r="F3656" s="3" t="s">
        <v>657</v>
      </c>
      <c r="G3656" s="3" t="s">
        <v>246</v>
      </c>
      <c r="H3656" s="3" t="s">
        <v>12109</v>
      </c>
      <c r="I3656" s="3" t="s">
        <v>264</v>
      </c>
      <c r="J3656" s="3">
        <v>88.007999999999996</v>
      </c>
      <c r="K3656" s="3">
        <v>4431680</v>
      </c>
      <c r="L3656" s="3" t="s">
        <v>641</v>
      </c>
      <c r="M3656" s="3">
        <v>0</v>
      </c>
      <c r="N3656" s="3" t="s">
        <v>16314</v>
      </c>
      <c r="O3656" s="3" t="s">
        <v>25654</v>
      </c>
      <c r="P3656" s="3" t="s">
        <v>2080</v>
      </c>
      <c r="Q3656" s="3" t="s">
        <v>21840</v>
      </c>
      <c r="R3656" s="5" t="s">
        <v>25655</v>
      </c>
      <c r="S3656" s="3" t="s">
        <v>12109</v>
      </c>
      <c r="T3656" s="3" t="s">
        <v>246</v>
      </c>
      <c r="V3656" s="3">
        <v>127</v>
      </c>
      <c r="W3656" s="3">
        <v>122</v>
      </c>
      <c r="X3656" s="3">
        <v>33</v>
      </c>
      <c r="Y3656" s="3">
        <v>3654</v>
      </c>
      <c r="Z3656" s="3" t="s">
        <v>641</v>
      </c>
      <c r="AA3656" s="3">
        <v>41</v>
      </c>
      <c r="AB3656" s="3">
        <v>21</v>
      </c>
      <c r="AC3656" s="3">
        <v>4431680</v>
      </c>
      <c r="AD3656" s="3">
        <v>2357176</v>
      </c>
      <c r="AE3656" s="3" t="s">
        <v>264</v>
      </c>
      <c r="AF3656" s="3">
        <v>23</v>
      </c>
      <c r="AG3656" s="3">
        <v>8</v>
      </c>
    </row>
    <row r="3657" spans="1:33" ht="15.75" customHeight="1" x14ac:dyDescent="0.15">
      <c r="A3657" s="3">
        <v>23981</v>
      </c>
      <c r="B3657" s="3">
        <v>3655</v>
      </c>
      <c r="C3657" s="3">
        <v>124</v>
      </c>
      <c r="D3657" s="3" t="s">
        <v>3864</v>
      </c>
      <c r="E3657" s="3" t="s">
        <v>25656</v>
      </c>
      <c r="F3657" s="3" t="s">
        <v>475</v>
      </c>
      <c r="G3657" s="3" t="s">
        <v>277</v>
      </c>
      <c r="H3657" s="3" t="s">
        <v>475</v>
      </c>
      <c r="I3657" s="3" t="s">
        <v>203</v>
      </c>
      <c r="J3657" s="3">
        <v>88.010199999999998</v>
      </c>
      <c r="K3657" s="3">
        <v>3685000</v>
      </c>
      <c r="L3657" s="3" t="s">
        <v>162</v>
      </c>
      <c r="M3657" s="3">
        <v>1</v>
      </c>
      <c r="N3657" s="3" t="s">
        <v>3864</v>
      </c>
      <c r="O3657" s="3" t="s">
        <v>25656</v>
      </c>
      <c r="P3657" s="3" t="s">
        <v>987</v>
      </c>
      <c r="Q3657" s="3" t="s">
        <v>3866</v>
      </c>
      <c r="R3657" s="5" t="s">
        <v>25657</v>
      </c>
      <c r="S3657" s="3" t="s">
        <v>475</v>
      </c>
      <c r="T3657" s="3" t="s">
        <v>277</v>
      </c>
      <c r="V3657" s="3">
        <v>127</v>
      </c>
      <c r="W3657" s="3">
        <v>127</v>
      </c>
      <c r="X3657" s="3">
        <v>127</v>
      </c>
      <c r="Y3657" s="3">
        <v>3655</v>
      </c>
      <c r="Z3657" s="3" t="s">
        <v>162</v>
      </c>
      <c r="AA3657" s="3">
        <v>124</v>
      </c>
      <c r="AB3657" s="3">
        <v>78</v>
      </c>
      <c r="AC3657" s="3">
        <v>3685000</v>
      </c>
      <c r="AD3657" s="3">
        <v>1960000</v>
      </c>
      <c r="AE3657" s="3" t="s">
        <v>203</v>
      </c>
      <c r="AF3657" s="3">
        <v>8</v>
      </c>
      <c r="AG3657" s="3">
        <v>9</v>
      </c>
    </row>
    <row r="3658" spans="1:33" ht="15.75" customHeight="1" x14ac:dyDescent="0.15">
      <c r="A3658" s="3">
        <v>24039</v>
      </c>
      <c r="B3658" s="3">
        <v>3656</v>
      </c>
      <c r="C3658" s="3">
        <v>23</v>
      </c>
      <c r="D3658" s="3" t="s">
        <v>16319</v>
      </c>
      <c r="E3658" s="3" t="s">
        <v>25658</v>
      </c>
      <c r="F3658" s="3" t="s">
        <v>297</v>
      </c>
      <c r="G3658" s="3" t="s">
        <v>146</v>
      </c>
      <c r="H3658" s="3" t="s">
        <v>148</v>
      </c>
      <c r="I3658" s="3" t="s">
        <v>149</v>
      </c>
      <c r="J3658" s="3">
        <v>88.008200000000002</v>
      </c>
      <c r="K3658" s="3">
        <v>3178965</v>
      </c>
      <c r="L3658" s="3" t="s">
        <v>226</v>
      </c>
      <c r="M3658" s="3">
        <v>1</v>
      </c>
      <c r="N3658" s="3" t="s">
        <v>16319</v>
      </c>
      <c r="O3658" s="3" t="s">
        <v>25658</v>
      </c>
      <c r="P3658" s="3" t="s">
        <v>1063</v>
      </c>
      <c r="Q3658" s="3" t="s">
        <v>21844</v>
      </c>
      <c r="R3658" s="5" t="s">
        <v>25659</v>
      </c>
      <c r="S3658" s="3" t="s">
        <v>148</v>
      </c>
      <c r="T3658" s="3" t="s">
        <v>146</v>
      </c>
      <c r="V3658" s="3">
        <v>86</v>
      </c>
      <c r="W3658" s="3">
        <v>0</v>
      </c>
      <c r="X3658" s="3">
        <v>51</v>
      </c>
      <c r="Y3658" s="3">
        <v>3656</v>
      </c>
      <c r="Z3658" s="3" t="s">
        <v>226</v>
      </c>
      <c r="AA3658" s="3">
        <v>23</v>
      </c>
      <c r="AB3658" s="3">
        <v>12</v>
      </c>
      <c r="AC3658" s="3">
        <v>3178965</v>
      </c>
      <c r="AD3658" s="3">
        <v>1690865</v>
      </c>
      <c r="AE3658" s="15"/>
      <c r="AF3658" s="3">
        <v>24</v>
      </c>
      <c r="AG3658" s="3">
        <v>31</v>
      </c>
    </row>
    <row r="3659" spans="1:33" ht="15.75" customHeight="1" x14ac:dyDescent="0.15">
      <c r="A3659" s="3">
        <v>22277</v>
      </c>
      <c r="B3659" s="3">
        <v>3657</v>
      </c>
      <c r="C3659" s="3">
        <v>2411</v>
      </c>
      <c r="D3659" s="3" t="s">
        <v>7854</v>
      </c>
      <c r="E3659" s="3" t="s">
        <v>25660</v>
      </c>
      <c r="F3659" s="3" t="s">
        <v>475</v>
      </c>
      <c r="G3659" s="3" t="s">
        <v>277</v>
      </c>
      <c r="H3659" s="3" t="s">
        <v>7858</v>
      </c>
      <c r="I3659" s="3" t="s">
        <v>203</v>
      </c>
      <c r="J3659" s="3">
        <v>87.999899999999997</v>
      </c>
      <c r="K3659" s="3">
        <v>66249084</v>
      </c>
      <c r="L3659" s="3" t="s">
        <v>335</v>
      </c>
      <c r="M3659" s="3">
        <v>2</v>
      </c>
      <c r="N3659" s="3" t="s">
        <v>7854</v>
      </c>
      <c r="O3659" s="3" t="s">
        <v>25660</v>
      </c>
      <c r="P3659" s="3" t="s">
        <v>7857</v>
      </c>
      <c r="Q3659" s="3" t="s">
        <v>7855</v>
      </c>
      <c r="R3659" s="5" t="s">
        <v>25661</v>
      </c>
      <c r="S3659" s="3" t="s">
        <v>7858</v>
      </c>
      <c r="T3659" s="3" t="s">
        <v>277</v>
      </c>
      <c r="V3659" s="3">
        <v>127</v>
      </c>
      <c r="W3659" s="3">
        <v>127</v>
      </c>
      <c r="X3659" s="3">
        <v>127</v>
      </c>
      <c r="Y3659" s="3">
        <v>3657</v>
      </c>
      <c r="Z3659" s="3" t="s">
        <v>335</v>
      </c>
      <c r="AA3659" s="3">
        <v>2411</v>
      </c>
      <c r="AB3659" s="3">
        <v>488</v>
      </c>
      <c r="AC3659" s="3">
        <v>66249084</v>
      </c>
      <c r="AD3659" s="3">
        <v>35238890</v>
      </c>
      <c r="AE3659" s="3" t="s">
        <v>203</v>
      </c>
      <c r="AF3659" s="3">
        <v>21</v>
      </c>
      <c r="AG3659" s="3">
        <v>9</v>
      </c>
    </row>
    <row r="3660" spans="1:33" ht="15.75" customHeight="1" x14ac:dyDescent="0.15">
      <c r="A3660" s="3">
        <v>790</v>
      </c>
      <c r="B3660" s="3">
        <v>3658</v>
      </c>
      <c r="C3660" s="3">
        <v>31</v>
      </c>
      <c r="D3660" s="3" t="s">
        <v>16323</v>
      </c>
      <c r="E3660" s="3" t="s">
        <v>25662</v>
      </c>
      <c r="F3660" s="3" t="s">
        <v>855</v>
      </c>
      <c r="G3660" s="3" t="s">
        <v>292</v>
      </c>
      <c r="H3660" s="3" t="s">
        <v>7399</v>
      </c>
      <c r="I3660" s="3" t="s">
        <v>1032</v>
      </c>
      <c r="J3660" s="3">
        <v>87.9739</v>
      </c>
      <c r="K3660" s="3">
        <v>10021057</v>
      </c>
      <c r="L3660" s="3" t="s">
        <v>162</v>
      </c>
      <c r="M3660" s="3">
        <v>7</v>
      </c>
      <c r="N3660" s="3" t="s">
        <v>16323</v>
      </c>
      <c r="O3660" s="3" t="s">
        <v>25662</v>
      </c>
      <c r="P3660" s="3" t="s">
        <v>1063</v>
      </c>
      <c r="Q3660" s="3" t="s">
        <v>21847</v>
      </c>
      <c r="R3660" s="5" t="s">
        <v>25663</v>
      </c>
      <c r="S3660" s="3" t="s">
        <v>7399</v>
      </c>
      <c r="T3660" s="3" t="s">
        <v>292</v>
      </c>
      <c r="V3660" s="3">
        <v>127</v>
      </c>
      <c r="W3660" s="3">
        <v>95</v>
      </c>
      <c r="X3660" s="3">
        <v>127</v>
      </c>
      <c r="Y3660" s="3">
        <v>3658</v>
      </c>
      <c r="Z3660" s="3" t="s">
        <v>162</v>
      </c>
      <c r="AA3660" s="3">
        <v>31</v>
      </c>
      <c r="AB3660" s="3">
        <v>31</v>
      </c>
      <c r="AC3660" s="3">
        <v>10021057</v>
      </c>
      <c r="AD3660" s="3">
        <v>5331089</v>
      </c>
      <c r="AE3660" s="3" t="s">
        <v>1032</v>
      </c>
      <c r="AF3660" s="3">
        <v>8</v>
      </c>
      <c r="AG3660" s="3">
        <v>49</v>
      </c>
    </row>
    <row r="3661" spans="1:33" ht="15.75" customHeight="1" x14ac:dyDescent="0.15">
      <c r="A3661" s="3">
        <v>24084</v>
      </c>
      <c r="B3661" s="3">
        <v>3659</v>
      </c>
      <c r="C3661" s="3">
        <v>25</v>
      </c>
      <c r="D3661" s="3" t="s">
        <v>16326</v>
      </c>
      <c r="E3661" s="3" t="s">
        <v>25664</v>
      </c>
      <c r="F3661" s="3" t="s">
        <v>2319</v>
      </c>
      <c r="G3661" s="3" t="s">
        <v>740</v>
      </c>
      <c r="H3661" s="3" t="s">
        <v>1072</v>
      </c>
      <c r="I3661" s="3" t="s">
        <v>63</v>
      </c>
      <c r="J3661" s="3">
        <v>87.757400000000004</v>
      </c>
      <c r="K3661" s="3">
        <v>3535187</v>
      </c>
      <c r="L3661" s="3" t="s">
        <v>66</v>
      </c>
      <c r="M3661" s="3">
        <v>1</v>
      </c>
      <c r="N3661" s="3" t="s">
        <v>16326</v>
      </c>
      <c r="O3661" s="3" t="s">
        <v>25664</v>
      </c>
      <c r="P3661" s="3" t="s">
        <v>41</v>
      </c>
      <c r="Q3661" s="3" t="s">
        <v>21849</v>
      </c>
      <c r="R3661" s="5" t="s">
        <v>25665</v>
      </c>
      <c r="S3661" s="3" t="s">
        <v>1072</v>
      </c>
      <c r="T3661" s="3" t="s">
        <v>740</v>
      </c>
      <c r="V3661" s="3">
        <v>33</v>
      </c>
      <c r="W3661" s="3">
        <v>127</v>
      </c>
      <c r="X3661" s="3">
        <v>127</v>
      </c>
      <c r="Y3661" s="3">
        <v>3659</v>
      </c>
      <c r="Z3661" s="3" t="s">
        <v>66</v>
      </c>
      <c r="AA3661" s="3">
        <v>25</v>
      </c>
      <c r="AB3661" s="3">
        <v>11</v>
      </c>
      <c r="AC3661" s="3">
        <v>3535187</v>
      </c>
      <c r="AD3661" s="3">
        <v>1882848</v>
      </c>
      <c r="AE3661" s="3" t="s">
        <v>63</v>
      </c>
      <c r="AF3661" s="3">
        <v>9</v>
      </c>
      <c r="AG3661" s="3">
        <v>3</v>
      </c>
    </row>
    <row r="3662" spans="1:33" ht="15.75" customHeight="1" x14ac:dyDescent="0.15">
      <c r="A3662" s="3">
        <v>25964</v>
      </c>
      <c r="B3662" s="3">
        <v>3660</v>
      </c>
      <c r="C3662" s="3">
        <v>11</v>
      </c>
      <c r="D3662" s="3" t="s">
        <v>16328</v>
      </c>
      <c r="E3662" s="3" t="s">
        <v>25666</v>
      </c>
      <c r="F3662" s="3" t="s">
        <v>1172</v>
      </c>
      <c r="G3662" s="3" t="s">
        <v>565</v>
      </c>
      <c r="H3662" s="3" t="s">
        <v>16330</v>
      </c>
      <c r="I3662" s="3" t="s">
        <v>21853</v>
      </c>
      <c r="J3662" s="3">
        <v>87.724900000000005</v>
      </c>
      <c r="K3662" s="3">
        <v>2028251</v>
      </c>
      <c r="L3662" s="3" t="s">
        <v>162</v>
      </c>
      <c r="M3662" s="3">
        <v>0</v>
      </c>
      <c r="N3662" s="3" t="s">
        <v>16328</v>
      </c>
      <c r="O3662" s="3" t="s">
        <v>25666</v>
      </c>
      <c r="P3662" s="8">
        <v>37622</v>
      </c>
      <c r="Q3662" s="3" t="s">
        <v>21851</v>
      </c>
      <c r="R3662" s="5" t="s">
        <v>25667</v>
      </c>
      <c r="S3662" s="3" t="s">
        <v>16330</v>
      </c>
      <c r="T3662" s="3" t="s">
        <v>565</v>
      </c>
      <c r="V3662" s="3">
        <v>33</v>
      </c>
      <c r="W3662" s="3">
        <v>0</v>
      </c>
      <c r="X3662" s="3">
        <v>127</v>
      </c>
      <c r="Y3662" s="3">
        <v>3660</v>
      </c>
      <c r="Z3662" s="3" t="s">
        <v>162</v>
      </c>
      <c r="AA3662" s="3">
        <v>11</v>
      </c>
      <c r="AB3662" s="3">
        <v>8</v>
      </c>
      <c r="AC3662" s="3">
        <v>2028251</v>
      </c>
      <c r="AD3662" s="3">
        <v>1080438</v>
      </c>
      <c r="AE3662" s="15"/>
      <c r="AF3662" s="3">
        <v>8</v>
      </c>
      <c r="AG3662" s="3">
        <v>181</v>
      </c>
    </row>
    <row r="3663" spans="1:33" ht="15.75" customHeight="1" x14ac:dyDescent="0.15">
      <c r="A3663" s="3">
        <v>3390</v>
      </c>
      <c r="B3663" s="3">
        <v>3661</v>
      </c>
      <c r="C3663" s="3">
        <v>167</v>
      </c>
      <c r="D3663" s="3" t="s">
        <v>12492</v>
      </c>
      <c r="E3663" s="3" t="s">
        <v>25668</v>
      </c>
      <c r="F3663" s="3" t="s">
        <v>36</v>
      </c>
      <c r="G3663" s="3" t="s">
        <v>37</v>
      </c>
      <c r="H3663" s="3" t="s">
        <v>3291</v>
      </c>
      <c r="I3663" s="3" t="s">
        <v>39</v>
      </c>
      <c r="J3663" s="3">
        <v>87.710999999999999</v>
      </c>
      <c r="K3663" s="3">
        <v>117111000</v>
      </c>
      <c r="L3663" s="3" t="s">
        <v>340</v>
      </c>
      <c r="M3663" s="3">
        <v>6</v>
      </c>
      <c r="N3663" s="3" t="s">
        <v>12492</v>
      </c>
      <c r="O3663" s="3" t="s">
        <v>25668</v>
      </c>
      <c r="P3663" s="3" t="s">
        <v>541</v>
      </c>
      <c r="Q3663" s="3" t="s">
        <v>12494</v>
      </c>
      <c r="R3663" s="5" t="s">
        <v>25669</v>
      </c>
      <c r="S3663" s="3" t="s">
        <v>3291</v>
      </c>
      <c r="T3663" s="3" t="s">
        <v>37</v>
      </c>
      <c r="V3663" s="3">
        <v>127</v>
      </c>
      <c r="W3663" s="3">
        <v>127</v>
      </c>
      <c r="X3663" s="3">
        <v>89</v>
      </c>
      <c r="Y3663" s="3">
        <v>3661</v>
      </c>
      <c r="Z3663" s="3" t="s">
        <v>340</v>
      </c>
      <c r="AA3663" s="3">
        <v>167</v>
      </c>
      <c r="AB3663" s="3">
        <v>110</v>
      </c>
      <c r="AC3663" s="3">
        <v>117111000</v>
      </c>
      <c r="AD3663" s="3">
        <v>62389000</v>
      </c>
      <c r="AE3663" s="3" t="s">
        <v>39</v>
      </c>
      <c r="AF3663" s="3">
        <v>6</v>
      </c>
      <c r="AG3663" s="3">
        <v>2</v>
      </c>
    </row>
    <row r="3664" spans="1:33" ht="15.75" customHeight="1" x14ac:dyDescent="0.15">
      <c r="A3664" s="3">
        <v>11878</v>
      </c>
      <c r="B3664" s="3">
        <v>3662</v>
      </c>
      <c r="C3664" s="3">
        <v>107</v>
      </c>
      <c r="D3664" s="3" t="s">
        <v>16333</v>
      </c>
      <c r="E3664" s="3" t="s">
        <v>25670</v>
      </c>
      <c r="F3664" s="3" t="s">
        <v>5738</v>
      </c>
      <c r="G3664" s="3" t="s">
        <v>599</v>
      </c>
      <c r="H3664" s="3" t="s">
        <v>11084</v>
      </c>
      <c r="I3664" s="3" t="s">
        <v>3354</v>
      </c>
      <c r="J3664" s="3">
        <v>87.703100000000006</v>
      </c>
      <c r="K3664" s="3">
        <v>16351440</v>
      </c>
      <c r="L3664" s="3" t="s">
        <v>162</v>
      </c>
      <c r="M3664" s="3">
        <v>1</v>
      </c>
      <c r="N3664" s="3" t="s">
        <v>16333</v>
      </c>
      <c r="O3664" s="3" t="s">
        <v>25670</v>
      </c>
      <c r="P3664" s="3" t="s">
        <v>2080</v>
      </c>
      <c r="Q3664" s="3" t="s">
        <v>21856</v>
      </c>
      <c r="R3664" s="5" t="s">
        <v>25671</v>
      </c>
      <c r="S3664" s="3" t="s">
        <v>11084</v>
      </c>
      <c r="T3664" s="3" t="s">
        <v>599</v>
      </c>
      <c r="V3664" s="3">
        <v>69</v>
      </c>
      <c r="W3664" s="3">
        <v>63</v>
      </c>
      <c r="X3664" s="3">
        <v>127</v>
      </c>
      <c r="Y3664" s="3">
        <v>3662</v>
      </c>
      <c r="Z3664" s="3" t="s">
        <v>162</v>
      </c>
      <c r="AA3664" s="3">
        <v>107</v>
      </c>
      <c r="AB3664" s="3">
        <v>63</v>
      </c>
      <c r="AC3664" s="3">
        <v>16351440</v>
      </c>
      <c r="AD3664" s="3">
        <v>8711331</v>
      </c>
      <c r="AE3664" s="3" t="s">
        <v>3354</v>
      </c>
      <c r="AF3664" s="3">
        <v>8</v>
      </c>
      <c r="AG3664" s="3">
        <v>13</v>
      </c>
    </row>
    <row r="3665" spans="1:33" ht="15.75" customHeight="1" x14ac:dyDescent="0.15">
      <c r="A3665" s="3">
        <v>18537</v>
      </c>
      <c r="B3665" s="3">
        <v>3663</v>
      </c>
      <c r="C3665" s="3">
        <v>133</v>
      </c>
      <c r="D3665" s="3" t="s">
        <v>16335</v>
      </c>
      <c r="E3665" s="3" t="s">
        <v>25672</v>
      </c>
      <c r="F3665" s="3" t="s">
        <v>297</v>
      </c>
      <c r="G3665" s="3" t="s">
        <v>146</v>
      </c>
      <c r="H3665" s="3" t="s">
        <v>6448</v>
      </c>
      <c r="I3665" s="3" t="s">
        <v>6759</v>
      </c>
      <c r="J3665" s="3">
        <v>87.6785</v>
      </c>
      <c r="K3665" s="3">
        <v>26428577</v>
      </c>
      <c r="L3665" s="3" t="s">
        <v>215</v>
      </c>
      <c r="M3665" s="3">
        <v>4</v>
      </c>
      <c r="N3665" s="3" t="s">
        <v>16335</v>
      </c>
      <c r="O3665" s="3" t="s">
        <v>25672</v>
      </c>
      <c r="P3665" s="3" t="s">
        <v>2080</v>
      </c>
      <c r="Q3665" s="3" t="s">
        <v>21858</v>
      </c>
      <c r="R3665" s="5" t="s">
        <v>25673</v>
      </c>
      <c r="S3665" s="3" t="s">
        <v>6448</v>
      </c>
      <c r="T3665" s="3" t="s">
        <v>146</v>
      </c>
      <c r="V3665" s="3">
        <v>87</v>
      </c>
      <c r="W3665" s="3">
        <v>0</v>
      </c>
      <c r="X3665" s="3">
        <v>127</v>
      </c>
      <c r="Y3665" s="3">
        <v>3663</v>
      </c>
      <c r="Z3665" s="3" t="s">
        <v>215</v>
      </c>
      <c r="AA3665" s="3">
        <v>133</v>
      </c>
      <c r="AB3665" s="3">
        <v>75</v>
      </c>
      <c r="AC3665" s="3">
        <v>26428577</v>
      </c>
      <c r="AD3665" s="3">
        <v>14081836</v>
      </c>
      <c r="AE3665" s="15"/>
      <c r="AF3665" s="3">
        <v>7</v>
      </c>
      <c r="AG3665" s="3">
        <v>80</v>
      </c>
    </row>
    <row r="3666" spans="1:33" ht="15.75" customHeight="1" x14ac:dyDescent="0.15">
      <c r="A3666" s="3">
        <v>22107</v>
      </c>
      <c r="B3666" s="3">
        <v>3664</v>
      </c>
      <c r="C3666" s="3">
        <v>18</v>
      </c>
      <c r="D3666" s="3" t="s">
        <v>16338</v>
      </c>
      <c r="E3666" s="3" t="s">
        <v>25674</v>
      </c>
      <c r="F3666" s="3" t="s">
        <v>3877</v>
      </c>
      <c r="G3666" s="3" t="s">
        <v>731</v>
      </c>
      <c r="H3666" s="3" t="s">
        <v>2337</v>
      </c>
      <c r="I3666" s="3" t="s">
        <v>2338</v>
      </c>
      <c r="J3666" s="3">
        <v>87.667400000000001</v>
      </c>
      <c r="K3666" s="3">
        <v>2998046</v>
      </c>
      <c r="L3666" s="3" t="s">
        <v>677</v>
      </c>
      <c r="M3666" s="3">
        <v>2</v>
      </c>
      <c r="N3666" s="3" t="s">
        <v>16338</v>
      </c>
      <c r="O3666" s="3" t="s">
        <v>25674</v>
      </c>
      <c r="P3666" s="3" t="s">
        <v>987</v>
      </c>
      <c r="Q3666" s="3" t="s">
        <v>21860</v>
      </c>
      <c r="R3666" s="5" t="s">
        <v>25675</v>
      </c>
      <c r="S3666" s="3" t="s">
        <v>2337</v>
      </c>
      <c r="T3666" s="3" t="s">
        <v>731</v>
      </c>
      <c r="V3666" s="3">
        <v>44</v>
      </c>
      <c r="W3666" s="3">
        <v>0</v>
      </c>
      <c r="X3666" s="3">
        <v>49</v>
      </c>
      <c r="Y3666" s="3">
        <v>3664</v>
      </c>
      <c r="Z3666" s="3" t="s">
        <v>677</v>
      </c>
      <c r="AA3666" s="3">
        <v>18</v>
      </c>
      <c r="AB3666" s="3">
        <v>11</v>
      </c>
      <c r="AC3666" s="3">
        <v>2998046</v>
      </c>
      <c r="AD3666" s="3">
        <v>1597532</v>
      </c>
      <c r="AE3666" s="15"/>
      <c r="AF3666" s="3">
        <v>12</v>
      </c>
      <c r="AG3666" s="3">
        <v>536</v>
      </c>
    </row>
    <row r="3667" spans="1:33" ht="15.75" customHeight="1" x14ac:dyDescent="0.15">
      <c r="A3667" s="3">
        <v>24864</v>
      </c>
      <c r="B3667" s="3">
        <v>3665</v>
      </c>
      <c r="C3667" s="3">
        <v>27</v>
      </c>
      <c r="D3667" s="3" t="s">
        <v>7997</v>
      </c>
      <c r="E3667" s="3" t="s">
        <v>25676</v>
      </c>
      <c r="F3667" s="3" t="s">
        <v>475</v>
      </c>
      <c r="G3667" s="3" t="s">
        <v>277</v>
      </c>
      <c r="H3667" s="3" t="s">
        <v>991</v>
      </c>
      <c r="I3667" s="3" t="s">
        <v>203</v>
      </c>
      <c r="J3667" s="3">
        <v>87.624399999999994</v>
      </c>
      <c r="K3667" s="3">
        <v>2706370</v>
      </c>
      <c r="L3667" s="3" t="s">
        <v>162</v>
      </c>
      <c r="M3667" s="3">
        <v>0</v>
      </c>
      <c r="N3667" s="3" t="s">
        <v>7997</v>
      </c>
      <c r="O3667" s="3" t="s">
        <v>25676</v>
      </c>
      <c r="P3667" s="8">
        <v>37257</v>
      </c>
      <c r="Q3667" s="3" t="s">
        <v>7998</v>
      </c>
      <c r="R3667" s="5" t="s">
        <v>25677</v>
      </c>
      <c r="S3667" s="3" t="s">
        <v>991</v>
      </c>
      <c r="T3667" s="3" t="s">
        <v>277</v>
      </c>
      <c r="V3667" s="3">
        <v>127</v>
      </c>
      <c r="W3667" s="3">
        <v>127</v>
      </c>
      <c r="X3667" s="3">
        <v>127</v>
      </c>
      <c r="Y3667" s="3">
        <v>3665</v>
      </c>
      <c r="Z3667" s="3" t="s">
        <v>162</v>
      </c>
      <c r="AA3667" s="3">
        <v>27</v>
      </c>
      <c r="AB3667" s="3">
        <v>11</v>
      </c>
      <c r="AC3667" s="3">
        <v>2706370</v>
      </c>
      <c r="AD3667" s="3">
        <v>1442440</v>
      </c>
      <c r="AE3667" s="3" t="s">
        <v>203</v>
      </c>
      <c r="AF3667" s="3">
        <v>8</v>
      </c>
      <c r="AG3667" s="3">
        <v>9</v>
      </c>
    </row>
    <row r="3668" spans="1:33" ht="15.75" customHeight="1" x14ac:dyDescent="0.15">
      <c r="A3668" s="3">
        <v>24447</v>
      </c>
      <c r="B3668" s="3">
        <v>3666</v>
      </c>
      <c r="C3668" s="3">
        <v>14</v>
      </c>
      <c r="D3668" s="3" t="s">
        <v>16343</v>
      </c>
      <c r="E3668" s="3" t="s">
        <v>25678</v>
      </c>
      <c r="F3668" s="3" t="s">
        <v>331</v>
      </c>
      <c r="G3668" s="3" t="s">
        <v>167</v>
      </c>
      <c r="H3668" s="3" t="s">
        <v>7240</v>
      </c>
      <c r="I3668" s="3" t="s">
        <v>7597</v>
      </c>
      <c r="J3668" s="3">
        <v>87.535799999999995</v>
      </c>
      <c r="K3668" s="3">
        <v>21655118</v>
      </c>
      <c r="L3668" s="3" t="s">
        <v>364</v>
      </c>
      <c r="M3668" s="3">
        <v>1</v>
      </c>
      <c r="N3668" s="3" t="s">
        <v>16343</v>
      </c>
      <c r="O3668" s="3" t="s">
        <v>25678</v>
      </c>
      <c r="P3668" s="3" t="s">
        <v>787</v>
      </c>
      <c r="Q3668" s="3" t="s">
        <v>21864</v>
      </c>
      <c r="R3668" s="5" t="s">
        <v>25679</v>
      </c>
      <c r="S3668" s="3" t="s">
        <v>7240</v>
      </c>
      <c r="T3668" s="3" t="s">
        <v>167</v>
      </c>
      <c r="V3668" s="3">
        <v>127</v>
      </c>
      <c r="W3668" s="3">
        <v>0</v>
      </c>
      <c r="X3668" s="3">
        <v>127</v>
      </c>
      <c r="Y3668" s="3">
        <v>3666</v>
      </c>
      <c r="Z3668" s="3" t="s">
        <v>364</v>
      </c>
      <c r="AA3668" s="3">
        <v>14</v>
      </c>
      <c r="AB3668" s="3">
        <v>14</v>
      </c>
      <c r="AC3668" s="3">
        <v>21655118</v>
      </c>
      <c r="AD3668" s="3">
        <v>11547191</v>
      </c>
      <c r="AE3668" s="15"/>
      <c r="AF3668" s="3">
        <v>20</v>
      </c>
      <c r="AG3668" s="3">
        <v>246</v>
      </c>
    </row>
    <row r="3669" spans="1:33" ht="15.75" customHeight="1" x14ac:dyDescent="0.15">
      <c r="A3669" s="3">
        <v>19474</v>
      </c>
      <c r="B3669" s="3">
        <v>3667</v>
      </c>
      <c r="C3669" s="3">
        <v>131</v>
      </c>
      <c r="D3669" s="3" t="s">
        <v>16345</v>
      </c>
      <c r="E3669" s="3" t="s">
        <v>25680</v>
      </c>
      <c r="F3669" s="3" t="s">
        <v>210</v>
      </c>
      <c r="G3669" s="3" t="s">
        <v>114</v>
      </c>
      <c r="H3669" s="3" t="s">
        <v>256</v>
      </c>
      <c r="I3669" s="3" t="s">
        <v>116</v>
      </c>
      <c r="J3669" s="3">
        <v>87.523499999999999</v>
      </c>
      <c r="K3669" s="3">
        <v>19640563</v>
      </c>
      <c r="L3669" s="3" t="s">
        <v>50</v>
      </c>
      <c r="M3669" s="3">
        <v>3</v>
      </c>
      <c r="N3669" s="3" t="s">
        <v>16345</v>
      </c>
      <c r="O3669" s="3" t="s">
        <v>25680</v>
      </c>
      <c r="P3669" s="3" t="s">
        <v>987</v>
      </c>
      <c r="Q3669" s="3" t="s">
        <v>21866</v>
      </c>
      <c r="R3669" s="5" t="s">
        <v>25681</v>
      </c>
      <c r="S3669" s="3" t="s">
        <v>256</v>
      </c>
      <c r="T3669" s="3" t="s">
        <v>114</v>
      </c>
      <c r="V3669" s="3">
        <v>77</v>
      </c>
      <c r="W3669" s="3">
        <v>68</v>
      </c>
      <c r="X3669" s="3">
        <v>106</v>
      </c>
      <c r="Y3669" s="3">
        <v>3667</v>
      </c>
      <c r="Z3669" s="3" t="s">
        <v>50</v>
      </c>
      <c r="AA3669" s="3">
        <v>131</v>
      </c>
      <c r="AB3669" s="3">
        <v>85</v>
      </c>
      <c r="AC3669" s="3">
        <v>19640563</v>
      </c>
      <c r="AD3669" s="3">
        <v>10473657</v>
      </c>
      <c r="AE3669" s="3" t="s">
        <v>116</v>
      </c>
      <c r="AF3669" s="3">
        <v>11</v>
      </c>
      <c r="AG3669" s="3">
        <v>46</v>
      </c>
    </row>
    <row r="3670" spans="1:33" ht="15.75" customHeight="1" x14ac:dyDescent="0.15">
      <c r="A3670" s="3">
        <v>3455</v>
      </c>
      <c r="B3670" s="3">
        <v>3668</v>
      </c>
      <c r="C3670" s="3">
        <v>58</v>
      </c>
      <c r="D3670" s="3" t="s">
        <v>16348</v>
      </c>
      <c r="E3670" s="3" t="s">
        <v>25682</v>
      </c>
      <c r="F3670" s="3" t="s">
        <v>635</v>
      </c>
      <c r="G3670" s="3" t="s">
        <v>236</v>
      </c>
      <c r="H3670" s="3" t="s">
        <v>4148</v>
      </c>
      <c r="I3670" s="3" t="s">
        <v>4171</v>
      </c>
      <c r="J3670" s="3">
        <v>87.516900000000007</v>
      </c>
      <c r="K3670" s="3">
        <v>12393822</v>
      </c>
      <c r="L3670" s="3" t="s">
        <v>335</v>
      </c>
      <c r="M3670" s="3">
        <v>7</v>
      </c>
      <c r="N3670" s="3" t="s">
        <v>16348</v>
      </c>
      <c r="O3670" s="3" t="s">
        <v>25682</v>
      </c>
      <c r="P3670" s="3" t="s">
        <v>2080</v>
      </c>
      <c r="Q3670" s="3" t="s">
        <v>21868</v>
      </c>
      <c r="R3670" s="5" t="s">
        <v>25683</v>
      </c>
      <c r="S3670" s="3" t="s">
        <v>4148</v>
      </c>
      <c r="T3670" s="3" t="s">
        <v>236</v>
      </c>
      <c r="V3670" s="3">
        <v>42</v>
      </c>
      <c r="W3670" s="3">
        <v>0</v>
      </c>
      <c r="X3670" s="3">
        <v>127</v>
      </c>
      <c r="Y3670" s="3">
        <v>3668</v>
      </c>
      <c r="Z3670" s="3" t="s">
        <v>335</v>
      </c>
      <c r="AA3670" s="3">
        <v>58</v>
      </c>
      <c r="AB3670" s="3">
        <v>35</v>
      </c>
      <c r="AC3670" s="3">
        <v>12393822</v>
      </c>
      <c r="AD3670" s="3">
        <v>6609442</v>
      </c>
      <c r="AE3670" s="15"/>
      <c r="AF3670" s="3">
        <v>21</v>
      </c>
      <c r="AG3670" s="3">
        <v>140</v>
      </c>
    </row>
    <row r="3671" spans="1:33" ht="15.75" customHeight="1" x14ac:dyDescent="0.15">
      <c r="A3671" s="3">
        <v>202</v>
      </c>
      <c r="B3671" s="3">
        <v>3669</v>
      </c>
      <c r="C3671" s="3">
        <v>194</v>
      </c>
      <c r="D3671" s="3" t="s">
        <v>16351</v>
      </c>
      <c r="E3671" s="3" t="s">
        <v>25684</v>
      </c>
      <c r="F3671" s="3" t="s">
        <v>331</v>
      </c>
      <c r="G3671" s="3" t="s">
        <v>167</v>
      </c>
      <c r="H3671" s="3" t="s">
        <v>1124</v>
      </c>
      <c r="I3671" s="3" t="s">
        <v>283</v>
      </c>
      <c r="J3671" s="3">
        <v>87.510800000000003</v>
      </c>
      <c r="K3671" s="3">
        <v>318306313</v>
      </c>
      <c r="L3671" s="3" t="s">
        <v>86</v>
      </c>
      <c r="M3671" s="3">
        <v>5</v>
      </c>
      <c r="N3671" s="3" t="s">
        <v>16351</v>
      </c>
      <c r="O3671" s="3" t="s">
        <v>25684</v>
      </c>
      <c r="P3671" s="3" t="s">
        <v>541</v>
      </c>
      <c r="Q3671" s="3" t="s">
        <v>21870</v>
      </c>
      <c r="R3671" s="5" t="s">
        <v>25685</v>
      </c>
      <c r="S3671" s="3" t="s">
        <v>1124</v>
      </c>
      <c r="T3671" s="3" t="s">
        <v>167</v>
      </c>
      <c r="V3671" s="3">
        <v>127</v>
      </c>
      <c r="W3671" s="3">
        <v>82</v>
      </c>
      <c r="X3671" s="3">
        <v>91</v>
      </c>
      <c r="Y3671" s="3">
        <v>3669</v>
      </c>
      <c r="Z3671" s="3" t="s">
        <v>86</v>
      </c>
      <c r="AA3671" s="3">
        <v>194</v>
      </c>
      <c r="AB3671" s="3">
        <v>129</v>
      </c>
      <c r="AC3671" s="3">
        <v>318306313</v>
      </c>
      <c r="AD3671" s="3">
        <v>169753608</v>
      </c>
      <c r="AE3671" s="3" t="s">
        <v>283</v>
      </c>
      <c r="AF3671" s="3">
        <v>16</v>
      </c>
      <c r="AG3671" s="3">
        <v>1</v>
      </c>
    </row>
    <row r="3672" spans="1:33" ht="15.75" customHeight="1" x14ac:dyDescent="0.15">
      <c r="A3672" s="3">
        <v>26554</v>
      </c>
      <c r="B3672" s="3">
        <v>3670</v>
      </c>
      <c r="C3672" s="3">
        <v>125</v>
      </c>
      <c r="D3672" s="3" t="s">
        <v>16354</v>
      </c>
      <c r="E3672" s="3" t="s">
        <v>25686</v>
      </c>
      <c r="F3672" s="3" t="s">
        <v>4061</v>
      </c>
      <c r="G3672" s="3" t="s">
        <v>446</v>
      </c>
      <c r="H3672" s="3" t="s">
        <v>4870</v>
      </c>
      <c r="I3672" s="3" t="s">
        <v>2435</v>
      </c>
      <c r="J3672" s="3">
        <v>87.459000000000003</v>
      </c>
      <c r="K3672" s="3">
        <v>14220646</v>
      </c>
      <c r="L3672" s="3" t="s">
        <v>162</v>
      </c>
      <c r="M3672" s="3">
        <v>0</v>
      </c>
      <c r="N3672" s="3" t="s">
        <v>16354</v>
      </c>
      <c r="O3672" s="3" t="s">
        <v>25686</v>
      </c>
      <c r="P3672" s="8">
        <v>35431</v>
      </c>
      <c r="Q3672" s="3" t="s">
        <v>21872</v>
      </c>
      <c r="R3672" s="5" t="s">
        <v>25687</v>
      </c>
      <c r="S3672" s="3" t="s">
        <v>4870</v>
      </c>
      <c r="T3672" s="3" t="s">
        <v>446</v>
      </c>
      <c r="V3672" s="3">
        <v>127</v>
      </c>
      <c r="W3672" s="3">
        <v>127</v>
      </c>
      <c r="X3672" s="3">
        <v>127</v>
      </c>
      <c r="Y3672" s="3">
        <v>3670</v>
      </c>
      <c r="Z3672" s="3" t="s">
        <v>162</v>
      </c>
      <c r="AA3672" s="3">
        <v>125</v>
      </c>
      <c r="AB3672" s="3">
        <v>100</v>
      </c>
      <c r="AC3672" s="3">
        <v>14220646</v>
      </c>
      <c r="AD3672" s="3">
        <v>7586002</v>
      </c>
      <c r="AE3672" s="3" t="s">
        <v>2435</v>
      </c>
      <c r="AF3672" s="3">
        <v>8</v>
      </c>
      <c r="AG3672" s="3">
        <v>29</v>
      </c>
    </row>
    <row r="3673" spans="1:33" ht="15.75" customHeight="1" x14ac:dyDescent="0.15">
      <c r="A3673" s="3">
        <v>5394</v>
      </c>
      <c r="B3673" s="3">
        <v>3671</v>
      </c>
      <c r="C3673" s="3">
        <v>19</v>
      </c>
      <c r="D3673" s="3" t="s">
        <v>10059</v>
      </c>
      <c r="E3673" s="3" t="s">
        <v>25688</v>
      </c>
      <c r="F3673" s="3" t="s">
        <v>475</v>
      </c>
      <c r="G3673" s="3" t="s">
        <v>277</v>
      </c>
      <c r="H3673" s="3" t="s">
        <v>3963</v>
      </c>
      <c r="I3673" s="3" t="s">
        <v>3964</v>
      </c>
      <c r="J3673" s="3">
        <v>87.459699999999998</v>
      </c>
      <c r="K3673" s="3">
        <v>2965583</v>
      </c>
      <c r="L3673" s="3" t="s">
        <v>162</v>
      </c>
      <c r="M3673" s="3">
        <v>1</v>
      </c>
      <c r="N3673" s="3" t="s">
        <v>10059</v>
      </c>
      <c r="O3673" s="3" t="s">
        <v>25688</v>
      </c>
      <c r="P3673" s="3" t="s">
        <v>787</v>
      </c>
      <c r="Q3673" s="3" t="s">
        <v>10061</v>
      </c>
      <c r="R3673" s="5" t="s">
        <v>25689</v>
      </c>
      <c r="S3673" s="3" t="s">
        <v>3963</v>
      </c>
      <c r="T3673" s="3" t="s">
        <v>277</v>
      </c>
      <c r="V3673" s="3">
        <v>127</v>
      </c>
      <c r="W3673" s="3">
        <v>0</v>
      </c>
      <c r="X3673" s="3">
        <v>127</v>
      </c>
      <c r="Y3673" s="3">
        <v>3671</v>
      </c>
      <c r="Z3673" s="3" t="s">
        <v>162</v>
      </c>
      <c r="AA3673" s="3">
        <v>19</v>
      </c>
      <c r="AB3673" s="3">
        <v>5</v>
      </c>
      <c r="AC3673" s="3">
        <v>2965583</v>
      </c>
      <c r="AD3673" s="3">
        <v>1581984</v>
      </c>
      <c r="AE3673" s="15"/>
      <c r="AF3673" s="3">
        <v>8</v>
      </c>
      <c r="AG3673" s="3">
        <v>71</v>
      </c>
    </row>
    <row r="3674" spans="1:33" ht="15.75" customHeight="1" x14ac:dyDescent="0.15">
      <c r="A3674" s="3">
        <v>18546</v>
      </c>
      <c r="B3674" s="3">
        <v>3672</v>
      </c>
      <c r="C3674" s="3">
        <v>78</v>
      </c>
      <c r="D3674" s="3" t="s">
        <v>16359</v>
      </c>
      <c r="E3674" s="3" t="s">
        <v>25690</v>
      </c>
      <c r="F3674" s="3" t="s">
        <v>1620</v>
      </c>
      <c r="G3674" s="3" t="s">
        <v>412</v>
      </c>
      <c r="H3674" s="3" t="s">
        <v>742</v>
      </c>
      <c r="I3674" s="3" t="s">
        <v>742</v>
      </c>
      <c r="J3674" s="3">
        <v>87.447199999999995</v>
      </c>
      <c r="K3674" s="3">
        <v>30597000</v>
      </c>
      <c r="L3674" s="3" t="s">
        <v>162</v>
      </c>
      <c r="M3674" s="3">
        <v>4</v>
      </c>
      <c r="N3674" s="3" t="s">
        <v>16359</v>
      </c>
      <c r="O3674" s="3" t="s">
        <v>25690</v>
      </c>
      <c r="P3674" s="3" t="s">
        <v>381</v>
      </c>
      <c r="Q3674" s="3" t="s">
        <v>21875</v>
      </c>
      <c r="R3674" s="5" t="s">
        <v>25691</v>
      </c>
      <c r="S3674" s="3" t="s">
        <v>742</v>
      </c>
      <c r="T3674" s="3" t="s">
        <v>412</v>
      </c>
      <c r="V3674" s="3">
        <v>127</v>
      </c>
      <c r="W3674" s="3">
        <v>127</v>
      </c>
      <c r="X3674" s="3">
        <v>127</v>
      </c>
      <c r="Y3674" s="3">
        <v>3672</v>
      </c>
      <c r="Z3674" s="3" t="s">
        <v>162</v>
      </c>
      <c r="AA3674" s="3">
        <v>78</v>
      </c>
      <c r="AB3674" s="3">
        <v>50</v>
      </c>
      <c r="AC3674" s="3">
        <v>30597000</v>
      </c>
      <c r="AD3674" s="3">
        <v>16323000</v>
      </c>
      <c r="AE3674" s="3" t="s">
        <v>742</v>
      </c>
      <c r="AF3674" s="3">
        <v>8</v>
      </c>
      <c r="AG3674" s="3">
        <v>17</v>
      </c>
    </row>
    <row r="3675" spans="1:33" ht="15.75" customHeight="1" x14ac:dyDescent="0.15">
      <c r="A3675" s="3">
        <v>26056</v>
      </c>
      <c r="B3675" s="3">
        <v>3673</v>
      </c>
      <c r="C3675" s="3">
        <v>9</v>
      </c>
      <c r="D3675" s="3" t="s">
        <v>16361</v>
      </c>
      <c r="E3675" s="3" t="s">
        <v>25692</v>
      </c>
      <c r="F3675" s="3" t="s">
        <v>331</v>
      </c>
      <c r="G3675" s="3" t="s">
        <v>167</v>
      </c>
      <c r="H3675" s="3" t="s">
        <v>6803</v>
      </c>
      <c r="I3675" s="3" t="s">
        <v>7121</v>
      </c>
      <c r="J3675" s="3">
        <v>87.404600000000002</v>
      </c>
      <c r="K3675" s="3">
        <v>3951207</v>
      </c>
      <c r="L3675" s="3" t="s">
        <v>229</v>
      </c>
      <c r="M3675" s="3">
        <v>0</v>
      </c>
      <c r="N3675" s="3" t="s">
        <v>16361</v>
      </c>
      <c r="O3675" s="3" t="s">
        <v>25692</v>
      </c>
      <c r="P3675" s="8">
        <v>34335</v>
      </c>
      <c r="Q3675" s="3" t="s">
        <v>21878</v>
      </c>
      <c r="R3675" s="5" t="s">
        <v>25693</v>
      </c>
      <c r="S3675" s="3" t="s">
        <v>6803</v>
      </c>
      <c r="T3675" s="3" t="s">
        <v>167</v>
      </c>
      <c r="V3675" s="3">
        <v>127</v>
      </c>
      <c r="W3675" s="3">
        <v>0</v>
      </c>
      <c r="X3675" s="3">
        <v>21</v>
      </c>
      <c r="Y3675" s="3">
        <v>3673</v>
      </c>
      <c r="Z3675" s="3" t="s">
        <v>229</v>
      </c>
      <c r="AA3675" s="3">
        <v>9</v>
      </c>
      <c r="AB3675" s="3">
        <v>4</v>
      </c>
      <c r="AC3675" s="3">
        <v>3951207</v>
      </c>
      <c r="AD3675" s="3">
        <v>2108383</v>
      </c>
      <c r="AE3675" s="15"/>
      <c r="AF3675" s="3">
        <v>25</v>
      </c>
      <c r="AG3675" s="3">
        <v>295</v>
      </c>
    </row>
    <row r="3676" spans="1:33" ht="15.75" customHeight="1" x14ac:dyDescent="0.15">
      <c r="A3676" s="3">
        <v>3751</v>
      </c>
      <c r="B3676" s="3">
        <v>3674</v>
      </c>
      <c r="C3676" s="3">
        <v>37</v>
      </c>
      <c r="D3676" s="3" t="s">
        <v>16365</v>
      </c>
      <c r="E3676" s="3" t="s">
        <v>25694</v>
      </c>
      <c r="F3676" s="3" t="s">
        <v>1072</v>
      </c>
      <c r="G3676" s="3" t="s">
        <v>575</v>
      </c>
      <c r="H3676" s="3" t="s">
        <v>9358</v>
      </c>
      <c r="I3676" s="3" t="s">
        <v>1375</v>
      </c>
      <c r="J3676" s="3">
        <v>87.375200000000007</v>
      </c>
      <c r="K3676" s="3">
        <v>30411000</v>
      </c>
      <c r="L3676" s="3" t="s">
        <v>335</v>
      </c>
      <c r="M3676" s="3">
        <v>6</v>
      </c>
      <c r="N3676" s="3" t="s">
        <v>16365</v>
      </c>
      <c r="O3676" s="3" t="s">
        <v>25694</v>
      </c>
      <c r="P3676" s="3" t="s">
        <v>1063</v>
      </c>
      <c r="Q3676" s="3" t="s">
        <v>21880</v>
      </c>
      <c r="R3676" s="5" t="s">
        <v>25695</v>
      </c>
      <c r="S3676" s="3" t="s">
        <v>9358</v>
      </c>
      <c r="T3676" s="3" t="s">
        <v>575</v>
      </c>
      <c r="V3676" s="3">
        <v>82</v>
      </c>
      <c r="W3676" s="3">
        <v>72</v>
      </c>
      <c r="X3676" s="3">
        <v>127</v>
      </c>
      <c r="Y3676" s="3">
        <v>3674</v>
      </c>
      <c r="Z3676" s="3" t="s">
        <v>335</v>
      </c>
      <c r="AA3676" s="3">
        <v>37</v>
      </c>
      <c r="AB3676" s="3">
        <v>14</v>
      </c>
      <c r="AC3676" s="3">
        <v>30411000</v>
      </c>
      <c r="AD3676" s="3">
        <v>16230000</v>
      </c>
      <c r="AE3676" s="3" t="s">
        <v>1375</v>
      </c>
      <c r="AF3676" s="3">
        <v>21</v>
      </c>
      <c r="AG3676" s="3">
        <v>23</v>
      </c>
    </row>
    <row r="3677" spans="1:33" ht="15.75" customHeight="1" x14ac:dyDescent="0.15">
      <c r="A3677" s="3">
        <v>22836</v>
      </c>
      <c r="B3677" s="3">
        <v>3675</v>
      </c>
      <c r="C3677" s="3">
        <v>392</v>
      </c>
      <c r="D3677" s="3" t="s">
        <v>16367</v>
      </c>
      <c r="E3677" s="3" t="s">
        <v>25696</v>
      </c>
      <c r="F3677" s="3" t="s">
        <v>6874</v>
      </c>
      <c r="G3677" s="3" t="s">
        <v>621</v>
      </c>
      <c r="H3677" s="3" t="s">
        <v>4662</v>
      </c>
      <c r="I3677" s="3" t="s">
        <v>4662</v>
      </c>
      <c r="J3677" s="3">
        <v>87.369500000000002</v>
      </c>
      <c r="K3677" s="3">
        <v>60879776</v>
      </c>
      <c r="L3677" s="3" t="s">
        <v>364</v>
      </c>
      <c r="M3677" s="3">
        <v>8</v>
      </c>
      <c r="N3677" s="3" t="s">
        <v>16367</v>
      </c>
      <c r="O3677" s="3" t="s">
        <v>25696</v>
      </c>
      <c r="P3677" s="3" t="s">
        <v>4184</v>
      </c>
      <c r="Q3677" s="3" t="s">
        <v>21882</v>
      </c>
      <c r="R3677" s="5" t="s">
        <v>25697</v>
      </c>
      <c r="S3677" s="3" t="s">
        <v>4662</v>
      </c>
      <c r="T3677" s="3" t="s">
        <v>621</v>
      </c>
      <c r="V3677" s="3">
        <v>58</v>
      </c>
      <c r="W3677" s="3">
        <v>37</v>
      </c>
      <c r="X3677" s="3">
        <v>127</v>
      </c>
      <c r="Y3677" s="3">
        <v>3675</v>
      </c>
      <c r="Z3677" s="3" t="s">
        <v>364</v>
      </c>
      <c r="AA3677" s="3">
        <v>392</v>
      </c>
      <c r="AB3677" s="3">
        <v>191</v>
      </c>
      <c r="AC3677" s="3">
        <v>60879776</v>
      </c>
      <c r="AD3677" s="3">
        <v>32491832</v>
      </c>
      <c r="AE3677" s="3" t="s">
        <v>4662</v>
      </c>
      <c r="AF3677" s="3">
        <v>20</v>
      </c>
      <c r="AG3677" s="3">
        <v>82</v>
      </c>
    </row>
    <row r="3678" spans="1:33" ht="15.75" customHeight="1" x14ac:dyDescent="0.15">
      <c r="A3678" s="3">
        <v>18458</v>
      </c>
      <c r="B3678" s="3">
        <v>3676</v>
      </c>
      <c r="C3678" s="3">
        <v>67</v>
      </c>
      <c r="D3678" s="3" t="s">
        <v>16371</v>
      </c>
      <c r="E3678" s="3" t="s">
        <v>25698</v>
      </c>
      <c r="F3678" s="3" t="s">
        <v>249</v>
      </c>
      <c r="G3678" s="3" t="s">
        <v>125</v>
      </c>
      <c r="H3678" s="3" t="s">
        <v>126</v>
      </c>
      <c r="I3678" s="3" t="s">
        <v>127</v>
      </c>
      <c r="J3678" s="3">
        <v>87.343299999999999</v>
      </c>
      <c r="K3678" s="3">
        <v>18425689</v>
      </c>
      <c r="L3678" s="3" t="s">
        <v>75</v>
      </c>
      <c r="M3678" s="3">
        <v>2</v>
      </c>
      <c r="N3678" s="3" t="s">
        <v>16371</v>
      </c>
      <c r="O3678" s="3" t="s">
        <v>25698</v>
      </c>
      <c r="P3678" s="3" t="s">
        <v>1350</v>
      </c>
      <c r="Q3678" s="3" t="s">
        <v>21884</v>
      </c>
      <c r="R3678" s="5" t="s">
        <v>25699</v>
      </c>
      <c r="S3678" s="3" t="s">
        <v>126</v>
      </c>
      <c r="T3678" s="3" t="s">
        <v>125</v>
      </c>
      <c r="V3678" s="3">
        <v>44</v>
      </c>
      <c r="W3678" s="3">
        <v>41</v>
      </c>
      <c r="X3678" s="3">
        <v>89</v>
      </c>
      <c r="Y3678" s="3">
        <v>3676</v>
      </c>
      <c r="Z3678" s="3" t="s">
        <v>75</v>
      </c>
      <c r="AA3678" s="3">
        <v>67</v>
      </c>
      <c r="AB3678" s="3">
        <v>52</v>
      </c>
      <c r="AC3678" s="3">
        <v>18425689</v>
      </c>
      <c r="AD3678" s="3">
        <v>9835255</v>
      </c>
      <c r="AE3678" s="3" t="s">
        <v>127</v>
      </c>
      <c r="AF3678" s="3">
        <v>14</v>
      </c>
      <c r="AG3678" s="3">
        <v>10</v>
      </c>
    </row>
    <row r="3679" spans="1:33" ht="15.75" customHeight="1" x14ac:dyDescent="0.15">
      <c r="A3679" s="3">
        <v>26544</v>
      </c>
      <c r="B3679" s="3">
        <v>3677</v>
      </c>
      <c r="C3679" s="3">
        <v>369</v>
      </c>
      <c r="D3679" s="3" t="s">
        <v>16373</v>
      </c>
      <c r="E3679" s="3" t="s">
        <v>25700</v>
      </c>
      <c r="F3679" s="3" t="s">
        <v>1438</v>
      </c>
      <c r="G3679" s="3" t="s">
        <v>495</v>
      </c>
      <c r="H3679" s="3" t="s">
        <v>16375</v>
      </c>
      <c r="I3679" s="3" t="s">
        <v>11196</v>
      </c>
      <c r="J3679" s="3">
        <v>87.318799999999996</v>
      </c>
      <c r="K3679" s="3">
        <v>148379000</v>
      </c>
      <c r="L3679" s="3" t="s">
        <v>59</v>
      </c>
      <c r="M3679" s="3">
        <v>0</v>
      </c>
      <c r="N3679" s="3" t="s">
        <v>16373</v>
      </c>
      <c r="O3679" s="3" t="s">
        <v>25700</v>
      </c>
      <c r="P3679" s="8">
        <v>36892</v>
      </c>
      <c r="Q3679" s="3" t="s">
        <v>21886</v>
      </c>
      <c r="R3679" s="5" t="s">
        <v>25701</v>
      </c>
      <c r="S3679" s="3" t="s">
        <v>16375</v>
      </c>
      <c r="T3679" s="3" t="s">
        <v>495</v>
      </c>
      <c r="V3679" s="3">
        <v>116</v>
      </c>
      <c r="W3679" s="3">
        <v>0</v>
      </c>
      <c r="X3679" s="3">
        <v>127</v>
      </c>
      <c r="Y3679" s="3">
        <v>3677</v>
      </c>
      <c r="Z3679" s="3" t="s">
        <v>59</v>
      </c>
      <c r="AA3679" s="3">
        <v>369</v>
      </c>
      <c r="AB3679" s="3">
        <v>200</v>
      </c>
      <c r="AC3679" s="3">
        <v>148379000</v>
      </c>
      <c r="AD3679" s="3">
        <v>79212000</v>
      </c>
      <c r="AE3679" s="15"/>
      <c r="AF3679" s="3">
        <v>17</v>
      </c>
      <c r="AG3679" s="3">
        <v>300</v>
      </c>
    </row>
    <row r="3680" spans="1:33" ht="15.75" customHeight="1" x14ac:dyDescent="0.15">
      <c r="A3680" s="3">
        <v>24711</v>
      </c>
      <c r="B3680" s="3">
        <v>3678</v>
      </c>
      <c r="C3680" s="3">
        <v>246</v>
      </c>
      <c r="D3680" s="3" t="s">
        <v>16377</v>
      </c>
      <c r="E3680" s="3" t="s">
        <v>25702</v>
      </c>
      <c r="F3680" s="3" t="s">
        <v>96</v>
      </c>
      <c r="G3680" s="3" t="s">
        <v>61</v>
      </c>
      <c r="H3680" s="3" t="s">
        <v>218</v>
      </c>
      <c r="I3680" s="3" t="s">
        <v>63</v>
      </c>
      <c r="J3680" s="3">
        <v>87.293400000000005</v>
      </c>
      <c r="K3680" s="3">
        <v>63944320</v>
      </c>
      <c r="L3680" s="3" t="s">
        <v>59</v>
      </c>
      <c r="M3680" s="3">
        <v>3</v>
      </c>
      <c r="N3680" s="3" t="s">
        <v>16377</v>
      </c>
      <c r="O3680" s="3" t="s">
        <v>25702</v>
      </c>
      <c r="P3680" s="3" t="s">
        <v>690</v>
      </c>
      <c r="Q3680" s="3" t="s">
        <v>21888</v>
      </c>
      <c r="R3680" s="5" t="s">
        <v>25703</v>
      </c>
      <c r="S3680" s="3" t="s">
        <v>218</v>
      </c>
      <c r="T3680" s="3" t="s">
        <v>61</v>
      </c>
      <c r="V3680" s="3">
        <v>127</v>
      </c>
      <c r="W3680" s="3">
        <v>127</v>
      </c>
      <c r="X3680" s="3">
        <v>127</v>
      </c>
      <c r="Y3680" s="3">
        <v>3678</v>
      </c>
      <c r="Z3680" s="3" t="s">
        <v>59</v>
      </c>
      <c r="AA3680" s="3">
        <v>246</v>
      </c>
      <c r="AB3680" s="3">
        <v>306</v>
      </c>
      <c r="AC3680" s="3">
        <v>63944320</v>
      </c>
      <c r="AD3680" s="3">
        <v>34141259</v>
      </c>
      <c r="AE3680" s="3" t="s">
        <v>63</v>
      </c>
      <c r="AF3680" s="3">
        <v>17</v>
      </c>
      <c r="AG3680" s="3">
        <v>3</v>
      </c>
    </row>
    <row r="3681" spans="1:33" ht="15.75" customHeight="1" x14ac:dyDescent="0.15">
      <c r="A3681" s="3">
        <v>25563</v>
      </c>
      <c r="B3681" s="3">
        <v>3679</v>
      </c>
      <c r="C3681" s="3">
        <v>14</v>
      </c>
      <c r="D3681" s="3" t="s">
        <v>16379</v>
      </c>
      <c r="E3681" s="3" t="s">
        <v>25704</v>
      </c>
      <c r="F3681" s="3" t="s">
        <v>6767</v>
      </c>
      <c r="G3681" s="3" t="s">
        <v>796</v>
      </c>
      <c r="H3681" s="3" t="s">
        <v>11333</v>
      </c>
      <c r="I3681" s="3" t="s">
        <v>13279</v>
      </c>
      <c r="J3681" s="3">
        <v>87.2881</v>
      </c>
      <c r="K3681" s="3">
        <v>3536000</v>
      </c>
      <c r="L3681" s="3" t="s">
        <v>162</v>
      </c>
      <c r="M3681" s="3">
        <v>0</v>
      </c>
      <c r="N3681" s="3" t="s">
        <v>16379</v>
      </c>
      <c r="O3681" s="3" t="s">
        <v>25704</v>
      </c>
      <c r="P3681" s="8">
        <v>36161</v>
      </c>
      <c r="Q3681" s="3" t="s">
        <v>21891</v>
      </c>
      <c r="R3681" s="5" t="s">
        <v>25705</v>
      </c>
      <c r="S3681" s="3" t="s">
        <v>11333</v>
      </c>
      <c r="T3681" s="3" t="s">
        <v>796</v>
      </c>
      <c r="V3681" s="3">
        <v>23</v>
      </c>
      <c r="W3681" s="3">
        <v>0</v>
      </c>
      <c r="X3681" s="3">
        <v>127</v>
      </c>
      <c r="Y3681" s="3">
        <v>3679</v>
      </c>
      <c r="Z3681" s="3" t="s">
        <v>162</v>
      </c>
      <c r="AA3681" s="3">
        <v>14</v>
      </c>
      <c r="AB3681" s="3">
        <v>6</v>
      </c>
      <c r="AC3681" s="3">
        <v>3536000</v>
      </c>
      <c r="AD3681" s="3">
        <v>1888000</v>
      </c>
      <c r="AE3681" s="15"/>
      <c r="AF3681" s="3">
        <v>8</v>
      </c>
      <c r="AG3681" s="3">
        <v>125</v>
      </c>
    </row>
    <row r="3682" spans="1:33" ht="15.75" customHeight="1" x14ac:dyDescent="0.15">
      <c r="A3682" s="3">
        <v>25295</v>
      </c>
      <c r="B3682" s="3">
        <v>3680</v>
      </c>
      <c r="C3682" s="3">
        <v>1200</v>
      </c>
      <c r="D3682" s="3" t="s">
        <v>16382</v>
      </c>
      <c r="E3682" s="3" t="s">
        <v>25706</v>
      </c>
      <c r="F3682" s="3" t="s">
        <v>1105</v>
      </c>
      <c r="G3682" s="3" t="s">
        <v>486</v>
      </c>
      <c r="H3682" s="3" t="s">
        <v>16385</v>
      </c>
      <c r="I3682" s="3" t="s">
        <v>488</v>
      </c>
      <c r="J3682" s="3">
        <v>87.2667</v>
      </c>
      <c r="K3682" s="3">
        <v>29147290</v>
      </c>
      <c r="L3682" s="3" t="s">
        <v>335</v>
      </c>
      <c r="M3682" s="3">
        <v>0</v>
      </c>
      <c r="N3682" s="3" t="s">
        <v>16382</v>
      </c>
      <c r="O3682" s="3" t="s">
        <v>25706</v>
      </c>
      <c r="P3682" s="8">
        <v>38718</v>
      </c>
      <c r="Q3682" s="3" t="s">
        <v>21893</v>
      </c>
      <c r="R3682" s="5" t="s">
        <v>25707</v>
      </c>
      <c r="S3682" s="3" t="s">
        <v>16385</v>
      </c>
      <c r="T3682" s="3" t="s">
        <v>486</v>
      </c>
      <c r="V3682" s="3">
        <v>90</v>
      </c>
      <c r="W3682" s="3">
        <v>62</v>
      </c>
      <c r="X3682" s="3">
        <v>127</v>
      </c>
      <c r="Y3682" s="3">
        <v>3680</v>
      </c>
      <c r="Z3682" s="3" t="s">
        <v>335</v>
      </c>
      <c r="AA3682" s="3">
        <v>1200</v>
      </c>
      <c r="AB3682" s="3">
        <v>800</v>
      </c>
      <c r="AC3682" s="3">
        <v>29147290</v>
      </c>
      <c r="AD3682" s="3">
        <v>15564589</v>
      </c>
      <c r="AE3682" s="3" t="s">
        <v>488</v>
      </c>
      <c r="AF3682" s="3">
        <v>21</v>
      </c>
      <c r="AG3682" s="3">
        <v>50</v>
      </c>
    </row>
    <row r="3683" spans="1:33" ht="15.75" customHeight="1" x14ac:dyDescent="0.15">
      <c r="A3683" s="3">
        <v>715</v>
      </c>
      <c r="B3683" s="3">
        <v>3681</v>
      </c>
      <c r="C3683" s="3">
        <v>21</v>
      </c>
      <c r="D3683" s="3" t="s">
        <v>16386</v>
      </c>
      <c r="E3683" s="3" t="s">
        <v>25708</v>
      </c>
      <c r="F3683" s="3" t="s">
        <v>249</v>
      </c>
      <c r="G3683" s="3" t="s">
        <v>125</v>
      </c>
      <c r="H3683" s="3" t="s">
        <v>4660</v>
      </c>
      <c r="I3683" s="3" t="s">
        <v>127</v>
      </c>
      <c r="J3683" s="3">
        <v>87.273399999999995</v>
      </c>
      <c r="K3683" s="3">
        <v>5978886</v>
      </c>
      <c r="L3683" s="3" t="s">
        <v>478</v>
      </c>
      <c r="M3683" s="3">
        <v>2</v>
      </c>
      <c r="N3683" s="3" t="s">
        <v>16386</v>
      </c>
      <c r="O3683" s="3" t="s">
        <v>25708</v>
      </c>
      <c r="P3683" s="3" t="s">
        <v>104</v>
      </c>
      <c r="Q3683" s="3" t="s">
        <v>21895</v>
      </c>
      <c r="R3683" s="5" t="s">
        <v>25709</v>
      </c>
      <c r="S3683" s="3" t="s">
        <v>4660</v>
      </c>
      <c r="T3683" s="3" t="s">
        <v>125</v>
      </c>
      <c r="V3683" s="3">
        <v>45</v>
      </c>
      <c r="W3683" s="3">
        <v>42</v>
      </c>
      <c r="X3683" s="3">
        <v>127</v>
      </c>
      <c r="Y3683" s="3">
        <v>3681</v>
      </c>
      <c r="Z3683" s="3" t="s">
        <v>478</v>
      </c>
      <c r="AA3683" s="3">
        <v>21</v>
      </c>
      <c r="AB3683" s="3">
        <v>16</v>
      </c>
      <c r="AC3683" s="3">
        <v>5978886</v>
      </c>
      <c r="AD3683" s="3">
        <v>3192598</v>
      </c>
      <c r="AE3683" s="3" t="s">
        <v>127</v>
      </c>
      <c r="AF3683" s="3">
        <v>15</v>
      </c>
      <c r="AG3683" s="3">
        <v>10</v>
      </c>
    </row>
    <row r="3684" spans="1:33" ht="15.75" customHeight="1" x14ac:dyDescent="0.15">
      <c r="A3684" s="3">
        <v>21855</v>
      </c>
      <c r="B3684" s="3">
        <v>3682</v>
      </c>
      <c r="C3684" s="3">
        <v>52</v>
      </c>
      <c r="D3684" s="3" t="s">
        <v>16388</v>
      </c>
      <c r="E3684" s="3" t="s">
        <v>25710</v>
      </c>
      <c r="F3684" s="3" t="s">
        <v>96</v>
      </c>
      <c r="G3684" s="3" t="s">
        <v>61</v>
      </c>
      <c r="H3684" s="3" t="s">
        <v>1523</v>
      </c>
      <c r="I3684" s="3" t="s">
        <v>63</v>
      </c>
      <c r="J3684" s="3">
        <v>87.241699999999994</v>
      </c>
      <c r="K3684" s="3">
        <v>5662290</v>
      </c>
      <c r="L3684" s="3" t="s">
        <v>66</v>
      </c>
      <c r="M3684" s="3">
        <v>2</v>
      </c>
      <c r="N3684" s="3" t="s">
        <v>16388</v>
      </c>
      <c r="O3684" s="3" t="s">
        <v>25710</v>
      </c>
      <c r="P3684" s="3" t="s">
        <v>835</v>
      </c>
      <c r="Q3684" s="3" t="s">
        <v>21897</v>
      </c>
      <c r="R3684" s="5" t="s">
        <v>25711</v>
      </c>
      <c r="S3684" s="3" t="s">
        <v>1523</v>
      </c>
      <c r="T3684" s="3" t="s">
        <v>61</v>
      </c>
      <c r="V3684" s="3">
        <v>127</v>
      </c>
      <c r="W3684" s="3">
        <v>127</v>
      </c>
      <c r="X3684" s="3">
        <v>127</v>
      </c>
      <c r="Y3684" s="3">
        <v>3682</v>
      </c>
      <c r="Z3684" s="3" t="s">
        <v>66</v>
      </c>
      <c r="AA3684" s="3">
        <v>52</v>
      </c>
      <c r="AB3684" s="3">
        <v>40</v>
      </c>
      <c r="AC3684" s="3">
        <v>5662290</v>
      </c>
      <c r="AD3684" s="3">
        <v>3024054</v>
      </c>
      <c r="AE3684" s="3" t="s">
        <v>63</v>
      </c>
      <c r="AF3684" s="3">
        <v>9</v>
      </c>
      <c r="AG3684" s="3">
        <v>3</v>
      </c>
    </row>
    <row r="3685" spans="1:33" ht="15.75" customHeight="1" x14ac:dyDescent="0.15">
      <c r="A3685" s="3">
        <v>22010</v>
      </c>
      <c r="B3685" s="3">
        <v>3683</v>
      </c>
      <c r="C3685" s="3">
        <v>33</v>
      </c>
      <c r="D3685" s="3" t="s">
        <v>16392</v>
      </c>
      <c r="E3685" s="3" t="s">
        <v>25712</v>
      </c>
      <c r="F3685" s="3" t="s">
        <v>1214</v>
      </c>
      <c r="G3685" s="3" t="s">
        <v>607</v>
      </c>
      <c r="H3685" s="3" t="s">
        <v>13660</v>
      </c>
      <c r="I3685" s="3" t="s">
        <v>18775</v>
      </c>
      <c r="J3685" s="3">
        <v>86.984099999999998</v>
      </c>
      <c r="K3685" s="3">
        <v>2945000</v>
      </c>
      <c r="L3685" s="3" t="s">
        <v>101</v>
      </c>
      <c r="M3685" s="3">
        <v>1</v>
      </c>
      <c r="N3685" s="3" t="s">
        <v>16392</v>
      </c>
      <c r="O3685" s="3" t="s">
        <v>25712</v>
      </c>
      <c r="P3685" s="3" t="s">
        <v>835</v>
      </c>
      <c r="Q3685" s="3" t="s">
        <v>21899</v>
      </c>
      <c r="R3685" s="5" t="s">
        <v>25713</v>
      </c>
      <c r="S3685" s="3" t="s">
        <v>13660</v>
      </c>
      <c r="T3685" s="3" t="s">
        <v>607</v>
      </c>
      <c r="V3685" s="3">
        <v>16</v>
      </c>
      <c r="W3685" s="3">
        <v>0</v>
      </c>
      <c r="X3685" s="3">
        <v>127</v>
      </c>
      <c r="Y3685" s="3">
        <v>3683</v>
      </c>
      <c r="Z3685" s="3" t="s">
        <v>101</v>
      </c>
      <c r="AA3685" s="3">
        <v>33</v>
      </c>
      <c r="AB3685" s="3">
        <v>16</v>
      </c>
      <c r="AC3685" s="3">
        <v>2945000</v>
      </c>
      <c r="AD3685" s="3">
        <v>1575000</v>
      </c>
      <c r="AE3685" s="15"/>
      <c r="AF3685" s="3">
        <v>10</v>
      </c>
      <c r="AG3685" s="3">
        <v>174</v>
      </c>
    </row>
    <row r="3686" spans="1:33" ht="15.75" customHeight="1" x14ac:dyDescent="0.15">
      <c r="A3686" s="3">
        <v>21247</v>
      </c>
      <c r="B3686" s="3">
        <v>3684</v>
      </c>
      <c r="C3686" s="3">
        <v>48</v>
      </c>
      <c r="D3686" s="3" t="s">
        <v>16394</v>
      </c>
      <c r="E3686" s="3" t="s">
        <v>25714</v>
      </c>
      <c r="F3686" s="3" t="s">
        <v>1009</v>
      </c>
      <c r="G3686" s="3" t="s">
        <v>403</v>
      </c>
      <c r="H3686" s="3" t="s">
        <v>16397</v>
      </c>
      <c r="I3686" s="3" t="s">
        <v>203</v>
      </c>
      <c r="J3686" s="3">
        <v>86.921000000000006</v>
      </c>
      <c r="K3686" s="3">
        <v>3768093</v>
      </c>
      <c r="L3686" s="3" t="s">
        <v>101</v>
      </c>
      <c r="M3686" s="3">
        <v>2</v>
      </c>
      <c r="N3686" s="3" t="s">
        <v>16394</v>
      </c>
      <c r="O3686" s="3" t="s">
        <v>25714</v>
      </c>
      <c r="P3686" s="3" t="s">
        <v>179</v>
      </c>
      <c r="Q3686" s="3" t="s">
        <v>21902</v>
      </c>
      <c r="R3686" s="5" t="s">
        <v>25715</v>
      </c>
      <c r="S3686" s="3" t="s">
        <v>16397</v>
      </c>
      <c r="T3686" s="3" t="s">
        <v>403</v>
      </c>
      <c r="V3686" s="3">
        <v>121</v>
      </c>
      <c r="W3686" s="3">
        <v>127</v>
      </c>
      <c r="X3686" s="3">
        <v>127</v>
      </c>
      <c r="Y3686" s="3">
        <v>3684</v>
      </c>
      <c r="Z3686" s="3" t="s">
        <v>101</v>
      </c>
      <c r="AA3686" s="3">
        <v>48</v>
      </c>
      <c r="AB3686" s="3">
        <v>20</v>
      </c>
      <c r="AC3686" s="3">
        <v>3768093</v>
      </c>
      <c r="AD3686" s="3">
        <v>2015875</v>
      </c>
      <c r="AE3686" s="3" t="s">
        <v>203</v>
      </c>
      <c r="AF3686" s="3">
        <v>10</v>
      </c>
      <c r="AG3686" s="3">
        <v>9</v>
      </c>
    </row>
    <row r="3687" spans="1:33" ht="15.75" customHeight="1" x14ac:dyDescent="0.15">
      <c r="A3687" s="3">
        <v>1966</v>
      </c>
      <c r="B3687" s="3">
        <v>3685</v>
      </c>
      <c r="C3687" s="3">
        <v>54</v>
      </c>
      <c r="D3687" s="3" t="s">
        <v>16398</v>
      </c>
      <c r="E3687" s="3" t="s">
        <v>25716</v>
      </c>
      <c r="F3687" s="3" t="s">
        <v>331</v>
      </c>
      <c r="G3687" s="3" t="s">
        <v>167</v>
      </c>
      <c r="H3687" s="3" t="s">
        <v>14532</v>
      </c>
      <c r="I3687" s="3" t="s">
        <v>20320</v>
      </c>
      <c r="J3687" s="3">
        <v>86.886499999999998</v>
      </c>
      <c r="K3687" s="3">
        <v>34688607</v>
      </c>
      <c r="L3687" s="3" t="s">
        <v>59</v>
      </c>
      <c r="M3687" s="3">
        <v>7</v>
      </c>
      <c r="N3687" s="3" t="s">
        <v>16398</v>
      </c>
      <c r="O3687" s="3" t="s">
        <v>25716</v>
      </c>
      <c r="P3687" s="3" t="s">
        <v>4433</v>
      </c>
      <c r="Q3687" s="3" t="s">
        <v>21904</v>
      </c>
      <c r="R3687" s="5" t="s">
        <v>25717</v>
      </c>
      <c r="S3687" s="3" t="s">
        <v>14532</v>
      </c>
      <c r="T3687" s="3" t="s">
        <v>167</v>
      </c>
      <c r="V3687" s="3">
        <v>127</v>
      </c>
      <c r="W3687" s="3">
        <v>0</v>
      </c>
      <c r="X3687" s="3">
        <v>127</v>
      </c>
      <c r="Y3687" s="3">
        <v>3685</v>
      </c>
      <c r="Z3687" s="3" t="s">
        <v>59</v>
      </c>
      <c r="AA3687" s="3">
        <v>54</v>
      </c>
      <c r="AB3687" s="3">
        <v>43</v>
      </c>
      <c r="AC3687" s="3">
        <v>34688607</v>
      </c>
      <c r="AD3687" s="3">
        <v>18561322</v>
      </c>
      <c r="AE3687" s="15"/>
      <c r="AF3687" s="3">
        <v>17</v>
      </c>
      <c r="AG3687" s="3">
        <v>130</v>
      </c>
    </row>
    <row r="3688" spans="1:33" ht="15.75" customHeight="1" x14ac:dyDescent="0.15">
      <c r="A3688" s="3">
        <v>18302</v>
      </c>
      <c r="B3688" s="3">
        <v>3686</v>
      </c>
      <c r="C3688" s="3">
        <v>45</v>
      </c>
      <c r="D3688" s="3" t="s">
        <v>16400</v>
      </c>
      <c r="E3688" s="3" t="s">
        <v>25718</v>
      </c>
      <c r="F3688" s="3" t="s">
        <v>96</v>
      </c>
      <c r="G3688" s="3" t="s">
        <v>61</v>
      </c>
      <c r="H3688" s="3" t="s">
        <v>679</v>
      </c>
      <c r="I3688" s="3" t="s">
        <v>251</v>
      </c>
      <c r="J3688" s="3">
        <v>86.870900000000006</v>
      </c>
      <c r="K3688" s="3">
        <v>5322155</v>
      </c>
      <c r="L3688" s="3" t="s">
        <v>335</v>
      </c>
      <c r="M3688" s="3">
        <v>4</v>
      </c>
      <c r="N3688" s="3" t="s">
        <v>16400</v>
      </c>
      <c r="O3688" s="3" t="s">
        <v>25718</v>
      </c>
      <c r="P3688" s="3" t="s">
        <v>104</v>
      </c>
      <c r="Q3688" s="3" t="s">
        <v>21906</v>
      </c>
      <c r="R3688" s="5" t="s">
        <v>25719</v>
      </c>
      <c r="S3688" s="3" t="s">
        <v>679</v>
      </c>
      <c r="T3688" s="3" t="s">
        <v>61</v>
      </c>
      <c r="V3688" s="3">
        <v>127</v>
      </c>
      <c r="W3688" s="3">
        <v>0</v>
      </c>
      <c r="X3688" s="3">
        <v>127</v>
      </c>
      <c r="Y3688" s="3">
        <v>3686</v>
      </c>
      <c r="Z3688" s="3" t="s">
        <v>335</v>
      </c>
      <c r="AA3688" s="3">
        <v>45</v>
      </c>
      <c r="AB3688" s="3">
        <v>22</v>
      </c>
      <c r="AC3688" s="3">
        <v>5322155</v>
      </c>
      <c r="AD3688" s="3">
        <v>2848039</v>
      </c>
      <c r="AE3688" s="15"/>
      <c r="AF3688" s="3">
        <v>21</v>
      </c>
      <c r="AG3688" s="3">
        <v>40</v>
      </c>
    </row>
    <row r="3689" spans="1:33" ht="15.75" customHeight="1" x14ac:dyDescent="0.15">
      <c r="A3689" s="3">
        <v>3029</v>
      </c>
      <c r="B3689" s="3">
        <v>3687</v>
      </c>
      <c r="C3689" s="3">
        <v>1800</v>
      </c>
      <c r="D3689" s="3" t="s">
        <v>16403</v>
      </c>
      <c r="E3689" s="3" t="s">
        <v>25720</v>
      </c>
      <c r="F3689" s="3" t="s">
        <v>947</v>
      </c>
      <c r="G3689" s="3" t="s">
        <v>389</v>
      </c>
      <c r="H3689" s="3" t="s">
        <v>11429</v>
      </c>
      <c r="I3689" s="3" t="s">
        <v>1421</v>
      </c>
      <c r="J3689" s="3">
        <v>86.856899999999996</v>
      </c>
      <c r="K3689" s="3">
        <v>79644000</v>
      </c>
      <c r="L3689" s="3" t="s">
        <v>162</v>
      </c>
      <c r="M3689" s="3">
        <v>5</v>
      </c>
      <c r="N3689" s="3" t="s">
        <v>16403</v>
      </c>
      <c r="O3689" s="3" t="s">
        <v>25720</v>
      </c>
      <c r="P3689" s="3" t="s">
        <v>690</v>
      </c>
      <c r="Q3689" s="3" t="s">
        <v>21909</v>
      </c>
      <c r="R3689" s="5" t="s">
        <v>25721</v>
      </c>
      <c r="S3689" s="3" t="s">
        <v>11429</v>
      </c>
      <c r="T3689" s="3" t="s">
        <v>389</v>
      </c>
      <c r="V3689" s="3">
        <v>52</v>
      </c>
      <c r="W3689" s="3">
        <v>0</v>
      </c>
      <c r="X3689" s="3">
        <v>127</v>
      </c>
      <c r="Y3689" s="3">
        <v>3687</v>
      </c>
      <c r="Z3689" s="3" t="s">
        <v>162</v>
      </c>
      <c r="AA3689" s="3">
        <v>1800</v>
      </c>
      <c r="AB3689" s="3">
        <v>520</v>
      </c>
      <c r="AC3689" s="3">
        <v>79644000</v>
      </c>
      <c r="AD3689" s="3">
        <v>42623000</v>
      </c>
      <c r="AE3689" s="15"/>
      <c r="AF3689" s="3">
        <v>8</v>
      </c>
      <c r="AG3689" s="3">
        <v>74</v>
      </c>
    </row>
    <row r="3690" spans="1:33" ht="15.75" customHeight="1" x14ac:dyDescent="0.15">
      <c r="A3690" s="3">
        <v>2762</v>
      </c>
      <c r="B3690" s="3">
        <v>3688</v>
      </c>
      <c r="C3690" s="3">
        <v>116</v>
      </c>
      <c r="D3690" s="3" t="s">
        <v>16406</v>
      </c>
      <c r="E3690" s="3" t="s">
        <v>25722</v>
      </c>
      <c r="F3690" s="3" t="s">
        <v>96</v>
      </c>
      <c r="G3690" s="3" t="s">
        <v>61</v>
      </c>
      <c r="H3690" s="3" t="s">
        <v>10260</v>
      </c>
      <c r="I3690" s="3" t="s">
        <v>63</v>
      </c>
      <c r="J3690" s="3">
        <v>86.669200000000004</v>
      </c>
      <c r="K3690" s="3">
        <v>16035295</v>
      </c>
      <c r="L3690" s="3" t="s">
        <v>641</v>
      </c>
      <c r="M3690" s="3">
        <v>5</v>
      </c>
      <c r="N3690" s="3" t="s">
        <v>16406</v>
      </c>
      <c r="O3690" s="3" t="s">
        <v>25722</v>
      </c>
      <c r="P3690" s="3" t="s">
        <v>104</v>
      </c>
      <c r="Q3690" s="3" t="s">
        <v>21911</v>
      </c>
      <c r="R3690" s="5" t="s">
        <v>25723</v>
      </c>
      <c r="S3690" s="3" t="s">
        <v>10260</v>
      </c>
      <c r="T3690" s="3" t="s">
        <v>61</v>
      </c>
      <c r="V3690" s="3">
        <v>127</v>
      </c>
      <c r="W3690" s="3">
        <v>127</v>
      </c>
      <c r="X3690" s="3">
        <v>34</v>
      </c>
      <c r="Y3690" s="3">
        <v>3688</v>
      </c>
      <c r="Z3690" s="3" t="s">
        <v>641</v>
      </c>
      <c r="AA3690" s="3">
        <v>116</v>
      </c>
      <c r="AB3690" s="3">
        <v>65</v>
      </c>
      <c r="AC3690" s="3">
        <v>16035295</v>
      </c>
      <c r="AD3690" s="3">
        <v>8590218</v>
      </c>
      <c r="AE3690" s="3" t="s">
        <v>63</v>
      </c>
      <c r="AF3690" s="3">
        <v>23</v>
      </c>
      <c r="AG3690" s="3">
        <v>3</v>
      </c>
    </row>
    <row r="3691" spans="1:33" ht="15.75" customHeight="1" x14ac:dyDescent="0.15">
      <c r="A3691" s="3">
        <v>19585</v>
      </c>
      <c r="B3691" s="3">
        <v>3689</v>
      </c>
      <c r="C3691" s="3">
        <v>71</v>
      </c>
      <c r="D3691" s="3" t="s">
        <v>16410</v>
      </c>
      <c r="E3691" s="3" t="s">
        <v>25724</v>
      </c>
      <c r="F3691" s="3" t="s">
        <v>1105</v>
      </c>
      <c r="G3691" s="3" t="s">
        <v>486</v>
      </c>
      <c r="H3691" s="3" t="s">
        <v>10630</v>
      </c>
      <c r="I3691" s="3" t="s">
        <v>12273</v>
      </c>
      <c r="J3691" s="3">
        <v>86.644800000000004</v>
      </c>
      <c r="K3691" s="3">
        <v>10272942</v>
      </c>
      <c r="L3691" s="3" t="s">
        <v>335</v>
      </c>
      <c r="M3691" s="3">
        <v>3</v>
      </c>
      <c r="N3691" s="3" t="s">
        <v>16410</v>
      </c>
      <c r="O3691" s="3" t="s">
        <v>25724</v>
      </c>
      <c r="P3691" s="3" t="s">
        <v>787</v>
      </c>
      <c r="Q3691" s="3" t="s">
        <v>21913</v>
      </c>
      <c r="R3691" s="5" t="s">
        <v>25725</v>
      </c>
      <c r="S3691" s="3" t="s">
        <v>10630</v>
      </c>
      <c r="T3691" s="3" t="s">
        <v>486</v>
      </c>
      <c r="V3691" s="3">
        <v>91</v>
      </c>
      <c r="W3691" s="3">
        <v>0</v>
      </c>
      <c r="X3691" s="3">
        <v>127</v>
      </c>
      <c r="Y3691" s="3">
        <v>3689</v>
      </c>
      <c r="Z3691" s="3" t="s">
        <v>335</v>
      </c>
      <c r="AA3691" s="3">
        <v>71</v>
      </c>
      <c r="AB3691" s="3">
        <v>54</v>
      </c>
      <c r="AC3691" s="3">
        <v>10272942</v>
      </c>
      <c r="AD3691" s="3">
        <v>5504007</v>
      </c>
      <c r="AE3691" s="15"/>
      <c r="AF3691" s="3">
        <v>21</v>
      </c>
      <c r="AG3691" s="3">
        <v>219</v>
      </c>
    </row>
    <row r="3692" spans="1:33" ht="15.75" customHeight="1" x14ac:dyDescent="0.15">
      <c r="A3692" s="3">
        <v>25457</v>
      </c>
      <c r="B3692" s="3">
        <v>3690</v>
      </c>
      <c r="C3692" s="3">
        <v>75</v>
      </c>
      <c r="D3692" s="3" t="s">
        <v>16413</v>
      </c>
      <c r="E3692" s="3" t="s">
        <v>25726</v>
      </c>
      <c r="F3692" s="3" t="s">
        <v>4272</v>
      </c>
      <c r="G3692" s="3" t="s">
        <v>780</v>
      </c>
      <c r="H3692" s="3" t="s">
        <v>16415</v>
      </c>
      <c r="I3692" s="3" t="s">
        <v>2566</v>
      </c>
      <c r="J3692" s="3">
        <v>86.624499999999998</v>
      </c>
      <c r="K3692" s="3">
        <v>128682035</v>
      </c>
      <c r="L3692" s="3" t="s">
        <v>478</v>
      </c>
      <c r="M3692" s="3">
        <v>0</v>
      </c>
      <c r="N3692" s="3" t="s">
        <v>16413</v>
      </c>
      <c r="O3692" s="3" t="s">
        <v>25726</v>
      </c>
      <c r="P3692" s="8">
        <v>36161</v>
      </c>
      <c r="Q3692" s="3" t="s">
        <v>21915</v>
      </c>
      <c r="R3692" s="5" t="s">
        <v>25727</v>
      </c>
      <c r="S3692" s="3" t="s">
        <v>16415</v>
      </c>
      <c r="T3692" s="3" t="s">
        <v>780</v>
      </c>
      <c r="V3692" s="3">
        <v>24</v>
      </c>
      <c r="W3692" s="3">
        <v>31</v>
      </c>
      <c r="X3692" s="3">
        <v>127</v>
      </c>
      <c r="Y3692" s="3">
        <v>3690</v>
      </c>
      <c r="Z3692" s="3" t="s">
        <v>478</v>
      </c>
      <c r="AA3692" s="3">
        <v>75</v>
      </c>
      <c r="AB3692" s="3">
        <v>54</v>
      </c>
      <c r="AC3692" s="3">
        <v>128682035</v>
      </c>
      <c r="AD3692" s="3">
        <v>68952389</v>
      </c>
      <c r="AE3692" s="3" t="s">
        <v>2566</v>
      </c>
      <c r="AF3692" s="3">
        <v>15</v>
      </c>
      <c r="AG3692" s="3">
        <v>47</v>
      </c>
    </row>
    <row r="3693" spans="1:33" ht="15.75" customHeight="1" x14ac:dyDescent="0.15">
      <c r="A3693" s="3">
        <v>25932</v>
      </c>
      <c r="B3693" s="3">
        <v>3691</v>
      </c>
      <c r="C3693" s="3">
        <v>109</v>
      </c>
      <c r="D3693" s="3" t="s">
        <v>16416</v>
      </c>
      <c r="E3693" s="3" t="s">
        <v>25728</v>
      </c>
      <c r="F3693" s="3" t="s">
        <v>6874</v>
      </c>
      <c r="G3693" s="3" t="s">
        <v>621</v>
      </c>
      <c r="H3693" s="3" t="s">
        <v>2653</v>
      </c>
      <c r="I3693" s="3" t="s">
        <v>4662</v>
      </c>
      <c r="J3693" s="3">
        <v>86.544600000000003</v>
      </c>
      <c r="K3693" s="3">
        <v>4138790000</v>
      </c>
      <c r="L3693" s="3" t="s">
        <v>86</v>
      </c>
      <c r="M3693" s="3">
        <v>0</v>
      </c>
      <c r="N3693" s="3" t="s">
        <v>16416</v>
      </c>
      <c r="O3693" s="3" t="s">
        <v>25728</v>
      </c>
      <c r="P3693" s="8">
        <v>35431</v>
      </c>
      <c r="Q3693" s="3" t="s">
        <v>21917</v>
      </c>
      <c r="R3693" s="5" t="s">
        <v>25729</v>
      </c>
      <c r="S3693" s="3" t="s">
        <v>2653</v>
      </c>
      <c r="T3693" s="3" t="s">
        <v>621</v>
      </c>
      <c r="V3693" s="3">
        <v>59</v>
      </c>
      <c r="W3693" s="3">
        <v>38</v>
      </c>
      <c r="X3693" s="3">
        <v>92</v>
      </c>
      <c r="Y3693" s="3">
        <v>3691</v>
      </c>
      <c r="Z3693" s="3" t="s">
        <v>86</v>
      </c>
      <c r="AA3693" s="3">
        <v>109</v>
      </c>
      <c r="AB3693" s="3">
        <v>64</v>
      </c>
      <c r="AC3693" s="3">
        <v>4138790000</v>
      </c>
      <c r="AD3693" s="3">
        <v>2218660000</v>
      </c>
      <c r="AE3693" s="3" t="s">
        <v>4662</v>
      </c>
      <c r="AF3693" s="3">
        <v>16</v>
      </c>
      <c r="AG3693" s="3">
        <v>82</v>
      </c>
    </row>
    <row r="3694" spans="1:33" ht="15.75" customHeight="1" x14ac:dyDescent="0.15">
      <c r="A3694" s="3">
        <v>26589</v>
      </c>
      <c r="B3694" s="3">
        <v>3692</v>
      </c>
      <c r="C3694" s="3">
        <v>45</v>
      </c>
      <c r="D3694" s="3" t="s">
        <v>16419</v>
      </c>
      <c r="E3694" s="3" t="s">
        <v>25730</v>
      </c>
      <c r="F3694" s="3" t="s">
        <v>96</v>
      </c>
      <c r="G3694" s="3" t="s">
        <v>61</v>
      </c>
      <c r="H3694" s="3" t="s">
        <v>3241</v>
      </c>
      <c r="I3694" s="3" t="s">
        <v>63</v>
      </c>
      <c r="J3694" s="3">
        <v>86.444000000000003</v>
      </c>
      <c r="K3694" s="3">
        <v>5988894</v>
      </c>
      <c r="L3694" s="3" t="s">
        <v>162</v>
      </c>
      <c r="M3694" s="3">
        <v>0</v>
      </c>
      <c r="N3694" s="3" t="s">
        <v>16419</v>
      </c>
      <c r="O3694" s="3" t="s">
        <v>25730</v>
      </c>
      <c r="P3694" s="8">
        <v>38718</v>
      </c>
      <c r="Q3694" s="3" t="s">
        <v>21919</v>
      </c>
      <c r="R3694" s="5" t="s">
        <v>25731</v>
      </c>
      <c r="S3694" s="3" t="s">
        <v>3241</v>
      </c>
      <c r="T3694" s="3" t="s">
        <v>61</v>
      </c>
      <c r="V3694" s="3">
        <v>127</v>
      </c>
      <c r="W3694" s="3">
        <v>127</v>
      </c>
      <c r="X3694" s="3">
        <v>127</v>
      </c>
      <c r="Y3694" s="3">
        <v>3692</v>
      </c>
      <c r="Z3694" s="3" t="s">
        <v>162</v>
      </c>
      <c r="AA3694" s="3">
        <v>45</v>
      </c>
      <c r="AB3694" s="3">
        <v>4</v>
      </c>
      <c r="AC3694" s="3">
        <v>5988894</v>
      </c>
      <c r="AD3694" s="3">
        <v>3212167</v>
      </c>
      <c r="AE3694" s="3" t="s">
        <v>63</v>
      </c>
      <c r="AF3694" s="3">
        <v>8</v>
      </c>
      <c r="AG3694" s="3">
        <v>3</v>
      </c>
    </row>
    <row r="3695" spans="1:33" ht="15.75" customHeight="1" x14ac:dyDescent="0.15">
      <c r="A3695" s="3">
        <v>25353</v>
      </c>
      <c r="B3695" s="3">
        <v>3693</v>
      </c>
      <c r="C3695" s="3">
        <v>18</v>
      </c>
      <c r="D3695" s="3" t="s">
        <v>11584</v>
      </c>
      <c r="E3695" s="3" t="s">
        <v>25732</v>
      </c>
      <c r="F3695" s="3" t="s">
        <v>36</v>
      </c>
      <c r="G3695" s="3" t="s">
        <v>37</v>
      </c>
      <c r="H3695" s="3" t="s">
        <v>7522</v>
      </c>
      <c r="I3695" s="3" t="s">
        <v>39</v>
      </c>
      <c r="J3695" s="3">
        <v>86.444299999999998</v>
      </c>
      <c r="K3695" s="3">
        <v>2116024</v>
      </c>
      <c r="L3695" s="3" t="s">
        <v>162</v>
      </c>
      <c r="M3695" s="3">
        <v>0</v>
      </c>
      <c r="N3695" s="3" t="s">
        <v>11584</v>
      </c>
      <c r="O3695" s="3" t="s">
        <v>25732</v>
      </c>
      <c r="P3695" s="8">
        <v>39083</v>
      </c>
      <c r="Q3695" s="3" t="s">
        <v>11592</v>
      </c>
      <c r="R3695" s="5" t="s">
        <v>25733</v>
      </c>
      <c r="S3695" s="3" t="s">
        <v>7522</v>
      </c>
      <c r="T3695" s="3" t="s">
        <v>37</v>
      </c>
      <c r="V3695" s="3">
        <v>127</v>
      </c>
      <c r="W3695" s="3">
        <v>127</v>
      </c>
      <c r="X3695" s="3">
        <v>127</v>
      </c>
      <c r="Y3695" s="3">
        <v>3693</v>
      </c>
      <c r="Z3695" s="3" t="s">
        <v>162</v>
      </c>
      <c r="AA3695" s="3">
        <v>18</v>
      </c>
      <c r="AB3695" s="3">
        <v>15</v>
      </c>
      <c r="AC3695" s="3">
        <v>2116024</v>
      </c>
      <c r="AD3695" s="3">
        <v>1134936</v>
      </c>
      <c r="AE3695" s="3" t="s">
        <v>39</v>
      </c>
      <c r="AF3695" s="3">
        <v>8</v>
      </c>
      <c r="AG3695" s="3">
        <v>2</v>
      </c>
    </row>
    <row r="3696" spans="1:33" ht="15.75" customHeight="1" x14ac:dyDescent="0.15">
      <c r="A3696" s="3">
        <v>21459</v>
      </c>
      <c r="B3696" s="3">
        <v>3694</v>
      </c>
      <c r="C3696" s="3">
        <v>23</v>
      </c>
      <c r="D3696" s="3" t="s">
        <v>16423</v>
      </c>
      <c r="E3696" s="3" t="s">
        <v>25734</v>
      </c>
      <c r="F3696" s="3" t="s">
        <v>297</v>
      </c>
      <c r="G3696" s="3" t="s">
        <v>146</v>
      </c>
      <c r="H3696" s="3" t="s">
        <v>2725</v>
      </c>
      <c r="I3696" s="3" t="s">
        <v>2725</v>
      </c>
      <c r="J3696" s="3">
        <v>86.362300000000005</v>
      </c>
      <c r="K3696" s="3">
        <v>18694000</v>
      </c>
      <c r="L3696" s="3" t="s">
        <v>71</v>
      </c>
      <c r="M3696" s="3">
        <v>2</v>
      </c>
      <c r="N3696" s="3" t="s">
        <v>16423</v>
      </c>
      <c r="O3696" s="3" t="s">
        <v>25734</v>
      </c>
      <c r="P3696" s="3" t="s">
        <v>1000</v>
      </c>
      <c r="Q3696" s="3" t="s">
        <v>21923</v>
      </c>
      <c r="R3696" s="5" t="s">
        <v>25735</v>
      </c>
      <c r="S3696" s="3" t="s">
        <v>2725</v>
      </c>
      <c r="T3696" s="3" t="s">
        <v>146</v>
      </c>
      <c r="V3696" s="3">
        <v>88</v>
      </c>
      <c r="W3696" s="15"/>
      <c r="X3696" s="3">
        <v>127</v>
      </c>
      <c r="Y3696" s="3">
        <v>3694</v>
      </c>
      <c r="Z3696" s="3" t="s">
        <v>71</v>
      </c>
      <c r="AA3696" s="3">
        <v>23</v>
      </c>
      <c r="AB3696" s="3">
        <v>14</v>
      </c>
      <c r="AC3696" s="3">
        <v>18694000</v>
      </c>
      <c r="AD3696" s="3">
        <v>10031000</v>
      </c>
      <c r="AE3696" s="3" t="s">
        <v>2725</v>
      </c>
      <c r="AF3696" s="3">
        <v>5</v>
      </c>
      <c r="AG3696" s="3">
        <v>30</v>
      </c>
    </row>
    <row r="3697" spans="1:33" ht="15.75" customHeight="1" x14ac:dyDescent="0.15">
      <c r="A3697" s="3">
        <v>1893</v>
      </c>
      <c r="B3697" s="3">
        <v>3695</v>
      </c>
      <c r="C3697" s="3">
        <v>91</v>
      </c>
      <c r="D3697" s="3" t="s">
        <v>16427</v>
      </c>
      <c r="E3697" s="3" t="s">
        <v>25736</v>
      </c>
      <c r="F3697" s="3" t="s">
        <v>657</v>
      </c>
      <c r="G3697" s="3" t="s">
        <v>246</v>
      </c>
      <c r="H3697" s="3" t="s">
        <v>3818</v>
      </c>
      <c r="I3697" s="3" t="s">
        <v>3818</v>
      </c>
      <c r="J3697" s="3">
        <v>86.326300000000003</v>
      </c>
      <c r="K3697" s="3">
        <v>206340191</v>
      </c>
      <c r="L3697" s="3" t="s">
        <v>86</v>
      </c>
      <c r="M3697" s="3">
        <v>4</v>
      </c>
      <c r="N3697" s="3" t="s">
        <v>16427</v>
      </c>
      <c r="O3697" s="3" t="s">
        <v>25736</v>
      </c>
      <c r="P3697" s="3" t="s">
        <v>690</v>
      </c>
      <c r="Q3697" s="3" t="s">
        <v>21925</v>
      </c>
      <c r="R3697" s="5" t="s">
        <v>25737</v>
      </c>
      <c r="S3697" s="3" t="s">
        <v>3818</v>
      </c>
      <c r="T3697" s="3" t="s">
        <v>246</v>
      </c>
      <c r="V3697" s="3">
        <v>127</v>
      </c>
      <c r="W3697" s="3">
        <v>74</v>
      </c>
      <c r="X3697" s="3">
        <v>93</v>
      </c>
      <c r="Y3697" s="3">
        <v>3695</v>
      </c>
      <c r="Z3697" s="3" t="s">
        <v>86</v>
      </c>
      <c r="AA3697" s="3">
        <v>91</v>
      </c>
      <c r="AB3697" s="3">
        <v>88</v>
      </c>
      <c r="AC3697" s="3">
        <v>206340191</v>
      </c>
      <c r="AD3697" s="3">
        <v>110741330</v>
      </c>
      <c r="AE3697" s="3" t="s">
        <v>3818</v>
      </c>
      <c r="AF3697" s="3">
        <v>16</v>
      </c>
      <c r="AG3697" s="3">
        <v>22</v>
      </c>
    </row>
    <row r="3698" spans="1:33" ht="15.75" customHeight="1" x14ac:dyDescent="0.15">
      <c r="A3698" s="3">
        <v>18164</v>
      </c>
      <c r="B3698" s="3">
        <v>3696</v>
      </c>
      <c r="C3698" s="3">
        <v>16</v>
      </c>
      <c r="D3698" s="3" t="s">
        <v>16429</v>
      </c>
      <c r="E3698" s="3" t="s">
        <v>25738</v>
      </c>
      <c r="F3698" s="3" t="s">
        <v>3068</v>
      </c>
      <c r="G3698" s="3" t="s">
        <v>606</v>
      </c>
      <c r="H3698" s="3" t="s">
        <v>1343</v>
      </c>
      <c r="I3698" s="3" t="s">
        <v>1343</v>
      </c>
      <c r="J3698" s="3">
        <v>86.319500000000005</v>
      </c>
      <c r="K3698" s="3">
        <v>4057548</v>
      </c>
      <c r="L3698" s="3" t="s">
        <v>59</v>
      </c>
      <c r="M3698" s="3">
        <v>3</v>
      </c>
      <c r="N3698" s="3" t="s">
        <v>16429</v>
      </c>
      <c r="O3698" s="3" t="s">
        <v>25738</v>
      </c>
      <c r="P3698" s="3" t="s">
        <v>1107</v>
      </c>
      <c r="Q3698" s="3" t="s">
        <v>21927</v>
      </c>
      <c r="R3698" s="5" t="s">
        <v>25739</v>
      </c>
      <c r="S3698" s="3" t="s">
        <v>1343</v>
      </c>
      <c r="T3698" s="3" t="s">
        <v>606</v>
      </c>
      <c r="V3698" s="3">
        <v>70</v>
      </c>
      <c r="W3698" s="3">
        <v>39</v>
      </c>
      <c r="X3698" s="3">
        <v>127</v>
      </c>
      <c r="Y3698" s="3">
        <v>3696</v>
      </c>
      <c r="Z3698" s="3" t="s">
        <v>59</v>
      </c>
      <c r="AA3698" s="3">
        <v>16</v>
      </c>
      <c r="AB3698" s="3">
        <v>12</v>
      </c>
      <c r="AC3698" s="3">
        <v>4057548</v>
      </c>
      <c r="AD3698" s="3">
        <v>2177737</v>
      </c>
      <c r="AE3698" s="3" t="s">
        <v>1343</v>
      </c>
      <c r="AF3698" s="3">
        <v>17</v>
      </c>
      <c r="AG3698" s="3">
        <v>12</v>
      </c>
    </row>
    <row r="3699" spans="1:33" ht="15.75" customHeight="1" x14ac:dyDescent="0.15">
      <c r="A3699" s="3">
        <v>25669</v>
      </c>
      <c r="B3699" s="3">
        <v>3697</v>
      </c>
      <c r="C3699" s="3">
        <v>25</v>
      </c>
      <c r="D3699" s="3" t="s">
        <v>16433</v>
      </c>
      <c r="E3699" s="3" t="s">
        <v>25740</v>
      </c>
      <c r="F3699" s="3" t="s">
        <v>1009</v>
      </c>
      <c r="G3699" s="3" t="s">
        <v>403</v>
      </c>
      <c r="H3699" s="3" t="s">
        <v>16436</v>
      </c>
      <c r="I3699" s="3" t="s">
        <v>203</v>
      </c>
      <c r="J3699" s="3">
        <v>86.206900000000005</v>
      </c>
      <c r="K3699" s="3">
        <v>2322000</v>
      </c>
      <c r="L3699" s="3" t="s">
        <v>162</v>
      </c>
      <c r="M3699" s="3">
        <v>0</v>
      </c>
      <c r="N3699" s="3" t="s">
        <v>16433</v>
      </c>
      <c r="O3699" s="3" t="s">
        <v>25740</v>
      </c>
      <c r="P3699" s="8">
        <v>35065</v>
      </c>
      <c r="Q3699" s="3" t="s">
        <v>21929</v>
      </c>
      <c r="R3699" s="5" t="s">
        <v>25741</v>
      </c>
      <c r="S3699" s="3" t="s">
        <v>16436</v>
      </c>
      <c r="T3699" s="3" t="s">
        <v>403</v>
      </c>
      <c r="V3699" s="3">
        <v>122</v>
      </c>
      <c r="W3699" s="3">
        <v>127</v>
      </c>
      <c r="X3699" s="3">
        <v>127</v>
      </c>
      <c r="Y3699" s="3">
        <v>3697</v>
      </c>
      <c r="Z3699" s="3" t="s">
        <v>162</v>
      </c>
      <c r="AA3699" s="3">
        <v>25</v>
      </c>
      <c r="AB3699" s="3">
        <v>15</v>
      </c>
      <c r="AC3699" s="3">
        <v>2322000</v>
      </c>
      <c r="AD3699" s="3">
        <v>1247000</v>
      </c>
      <c r="AE3699" s="3" t="s">
        <v>203</v>
      </c>
      <c r="AF3699" s="3">
        <v>8</v>
      </c>
      <c r="AG3699" s="3">
        <v>9</v>
      </c>
    </row>
    <row r="3700" spans="1:33" ht="15.75" customHeight="1" x14ac:dyDescent="0.15">
      <c r="A3700" s="3">
        <v>17587</v>
      </c>
      <c r="B3700" s="3">
        <v>3698</v>
      </c>
      <c r="C3700" s="3">
        <v>44</v>
      </c>
      <c r="D3700" s="3" t="s">
        <v>16437</v>
      </c>
      <c r="E3700" s="3" t="s">
        <v>25742</v>
      </c>
      <c r="F3700" s="3" t="s">
        <v>96</v>
      </c>
      <c r="G3700" s="3" t="s">
        <v>61</v>
      </c>
      <c r="H3700" s="3" t="s">
        <v>2537</v>
      </c>
      <c r="I3700" s="3" t="s">
        <v>2538</v>
      </c>
      <c r="J3700" s="3">
        <v>86.098699999999994</v>
      </c>
      <c r="K3700" s="3">
        <v>5857769</v>
      </c>
      <c r="L3700" s="3" t="s">
        <v>162</v>
      </c>
      <c r="M3700" s="3">
        <v>4</v>
      </c>
      <c r="N3700" s="3" t="s">
        <v>16437</v>
      </c>
      <c r="O3700" s="3" t="s">
        <v>25742</v>
      </c>
      <c r="P3700" s="3" t="s">
        <v>1000</v>
      </c>
      <c r="Q3700" s="3" t="s">
        <v>21931</v>
      </c>
      <c r="R3700" s="5" t="s">
        <v>25743</v>
      </c>
      <c r="S3700" s="3" t="s">
        <v>2537</v>
      </c>
      <c r="T3700" s="3" t="s">
        <v>61</v>
      </c>
      <c r="V3700" s="3">
        <v>127</v>
      </c>
      <c r="W3700" s="3">
        <v>0</v>
      </c>
      <c r="X3700" s="3">
        <v>127</v>
      </c>
      <c r="Y3700" s="3">
        <v>3698</v>
      </c>
      <c r="Z3700" s="3" t="s">
        <v>162</v>
      </c>
      <c r="AA3700" s="3">
        <v>44</v>
      </c>
      <c r="AB3700" s="3">
        <v>22</v>
      </c>
      <c r="AC3700" s="3">
        <v>5857769</v>
      </c>
      <c r="AD3700" s="3">
        <v>3147668</v>
      </c>
      <c r="AE3700" s="15"/>
      <c r="AF3700" s="3">
        <v>8</v>
      </c>
      <c r="AG3700" s="3">
        <v>15</v>
      </c>
    </row>
    <row r="3701" spans="1:33" ht="15.75" customHeight="1" x14ac:dyDescent="0.15">
      <c r="A3701" s="3">
        <v>6190</v>
      </c>
      <c r="B3701" s="3">
        <v>3699</v>
      </c>
      <c r="C3701" s="3">
        <v>28</v>
      </c>
      <c r="D3701" s="3" t="s">
        <v>16441</v>
      </c>
      <c r="E3701" s="3" t="s">
        <v>25744</v>
      </c>
      <c r="F3701" s="3" t="s">
        <v>657</v>
      </c>
      <c r="G3701" s="3" t="s">
        <v>246</v>
      </c>
      <c r="H3701" s="3" t="s">
        <v>3818</v>
      </c>
      <c r="I3701" s="3" t="s">
        <v>3818</v>
      </c>
      <c r="J3701" s="3">
        <v>86.092299999999994</v>
      </c>
      <c r="K3701" s="3">
        <v>49836242</v>
      </c>
      <c r="L3701" s="3" t="s">
        <v>340</v>
      </c>
      <c r="M3701" s="3">
        <v>1</v>
      </c>
      <c r="N3701" s="3" t="s">
        <v>16441</v>
      </c>
      <c r="O3701" s="3" t="s">
        <v>25744</v>
      </c>
      <c r="P3701" s="3" t="s">
        <v>104</v>
      </c>
      <c r="Q3701" s="3" t="s">
        <v>21934</v>
      </c>
      <c r="R3701" s="5" t="s">
        <v>25745</v>
      </c>
      <c r="S3701" s="3" t="s">
        <v>3818</v>
      </c>
      <c r="T3701" s="3" t="s">
        <v>246</v>
      </c>
      <c r="V3701" s="3">
        <v>127</v>
      </c>
      <c r="W3701" s="3">
        <v>75</v>
      </c>
      <c r="X3701" s="3">
        <v>90</v>
      </c>
      <c r="Y3701" s="3">
        <v>3699</v>
      </c>
      <c r="Z3701" s="3" t="s">
        <v>340</v>
      </c>
      <c r="AA3701" s="3">
        <v>28</v>
      </c>
      <c r="AB3701" s="3">
        <v>13</v>
      </c>
      <c r="AC3701" s="3">
        <v>49836242</v>
      </c>
      <c r="AD3701" s="3">
        <v>26780395</v>
      </c>
      <c r="AE3701" s="3" t="s">
        <v>3818</v>
      </c>
      <c r="AF3701" s="3">
        <v>6</v>
      </c>
      <c r="AG3701" s="3">
        <v>22</v>
      </c>
    </row>
    <row r="3702" spans="1:33" ht="15.75" customHeight="1" x14ac:dyDescent="0.15">
      <c r="A3702" s="3">
        <v>3494</v>
      </c>
      <c r="B3702" s="3">
        <v>3700</v>
      </c>
      <c r="C3702" s="3">
        <v>60</v>
      </c>
      <c r="D3702" s="3" t="s">
        <v>5772</v>
      </c>
      <c r="E3702" s="3" t="s">
        <v>25746</v>
      </c>
      <c r="F3702" s="3" t="s">
        <v>36</v>
      </c>
      <c r="G3702" s="3" t="s">
        <v>37</v>
      </c>
      <c r="H3702" s="3" t="s">
        <v>5790</v>
      </c>
      <c r="I3702" s="3" t="s">
        <v>89</v>
      </c>
      <c r="J3702" s="3">
        <v>86.044200000000004</v>
      </c>
      <c r="K3702" s="3">
        <v>16711211</v>
      </c>
      <c r="L3702" s="3" t="s">
        <v>75</v>
      </c>
      <c r="M3702" s="3">
        <v>5</v>
      </c>
      <c r="N3702" s="3" t="s">
        <v>5772</v>
      </c>
      <c r="O3702" s="3" t="s">
        <v>25746</v>
      </c>
      <c r="P3702" s="3" t="s">
        <v>104</v>
      </c>
      <c r="Q3702" s="3" t="s">
        <v>5788</v>
      </c>
      <c r="R3702" s="5" t="s">
        <v>25747</v>
      </c>
      <c r="S3702" s="3" t="s">
        <v>5790</v>
      </c>
      <c r="T3702" s="3" t="s">
        <v>37</v>
      </c>
      <c r="V3702" s="3">
        <v>127</v>
      </c>
      <c r="W3702" s="3">
        <v>127</v>
      </c>
      <c r="X3702" s="3">
        <v>90</v>
      </c>
      <c r="Y3702" s="3">
        <v>3700</v>
      </c>
      <c r="Z3702" s="3" t="s">
        <v>75</v>
      </c>
      <c r="AA3702" s="3">
        <v>60</v>
      </c>
      <c r="AB3702" s="3">
        <v>40</v>
      </c>
      <c r="AC3702" s="3">
        <v>16711211</v>
      </c>
      <c r="AD3702" s="3">
        <v>8982389</v>
      </c>
      <c r="AE3702" s="3" t="s">
        <v>89</v>
      </c>
      <c r="AF3702" s="3">
        <v>14</v>
      </c>
      <c r="AG3702" s="3">
        <v>4</v>
      </c>
    </row>
    <row r="3703" spans="1:33" ht="15.75" customHeight="1" x14ac:dyDescent="0.15">
      <c r="A3703" s="3">
        <v>21648</v>
      </c>
      <c r="B3703" s="3">
        <v>3701</v>
      </c>
      <c r="C3703" s="3">
        <v>1100</v>
      </c>
      <c r="D3703" s="3" t="s">
        <v>16445</v>
      </c>
      <c r="E3703" s="3" t="s">
        <v>25748</v>
      </c>
      <c r="F3703" s="3" t="s">
        <v>1105</v>
      </c>
      <c r="G3703" s="3" t="s">
        <v>486</v>
      </c>
      <c r="H3703" s="3" t="s">
        <v>10748</v>
      </c>
      <c r="I3703" s="3" t="s">
        <v>12507</v>
      </c>
      <c r="J3703" s="3">
        <v>86.025899999999993</v>
      </c>
      <c r="K3703" s="3">
        <v>130363957</v>
      </c>
      <c r="L3703" s="3" t="s">
        <v>101</v>
      </c>
      <c r="M3703" s="3">
        <v>6</v>
      </c>
      <c r="N3703" s="3" t="s">
        <v>16445</v>
      </c>
      <c r="O3703" s="3" t="s">
        <v>25748</v>
      </c>
      <c r="P3703" s="3" t="s">
        <v>2080</v>
      </c>
      <c r="Q3703" s="3" t="s">
        <v>21937</v>
      </c>
      <c r="R3703" s="5" t="s">
        <v>25749</v>
      </c>
      <c r="S3703" s="3" t="s">
        <v>10748</v>
      </c>
      <c r="T3703" s="3" t="s">
        <v>486</v>
      </c>
      <c r="V3703" s="3">
        <v>92</v>
      </c>
      <c r="W3703" s="3">
        <v>0</v>
      </c>
      <c r="X3703" s="3">
        <v>127</v>
      </c>
      <c r="Y3703" s="3">
        <v>3701</v>
      </c>
      <c r="Z3703" s="3" t="s">
        <v>101</v>
      </c>
      <c r="AA3703" s="3">
        <v>1100</v>
      </c>
      <c r="AB3703" s="3">
        <v>900</v>
      </c>
      <c r="AC3703" s="3">
        <v>130363957</v>
      </c>
      <c r="AD3703" s="3">
        <v>70078381</v>
      </c>
      <c r="AE3703" s="15"/>
      <c r="AF3703" s="3">
        <v>10</v>
      </c>
      <c r="AG3703" s="3">
        <v>303</v>
      </c>
    </row>
    <row r="3704" spans="1:33" ht="15.75" customHeight="1" x14ac:dyDescent="0.15">
      <c r="A3704" s="3">
        <v>995</v>
      </c>
      <c r="B3704" s="3">
        <v>3702</v>
      </c>
      <c r="C3704" s="3">
        <v>167</v>
      </c>
      <c r="D3704" s="3" t="s">
        <v>16448</v>
      </c>
      <c r="E3704" s="3" t="s">
        <v>25750</v>
      </c>
      <c r="F3704" s="3" t="s">
        <v>635</v>
      </c>
      <c r="G3704" s="3" t="s">
        <v>236</v>
      </c>
      <c r="H3704" s="3" t="s">
        <v>8191</v>
      </c>
      <c r="I3704" s="3" t="s">
        <v>8518</v>
      </c>
      <c r="J3704" s="3">
        <v>85.940799999999996</v>
      </c>
      <c r="K3704" s="3">
        <v>65427953</v>
      </c>
      <c r="L3704" s="3" t="s">
        <v>75</v>
      </c>
      <c r="M3704" s="3">
        <v>7</v>
      </c>
      <c r="N3704" s="3" t="s">
        <v>16448</v>
      </c>
      <c r="O3704" s="3" t="s">
        <v>25750</v>
      </c>
      <c r="P3704" s="3" t="s">
        <v>690</v>
      </c>
      <c r="Q3704" s="3" t="s">
        <v>21939</v>
      </c>
      <c r="R3704" s="5" t="s">
        <v>25751</v>
      </c>
      <c r="S3704" s="3" t="s">
        <v>8191</v>
      </c>
      <c r="T3704" s="3" t="s">
        <v>236</v>
      </c>
      <c r="V3704" s="3">
        <v>43</v>
      </c>
      <c r="W3704" s="3">
        <v>0</v>
      </c>
      <c r="X3704" s="3">
        <v>91</v>
      </c>
      <c r="Y3704" s="3">
        <v>3702</v>
      </c>
      <c r="Z3704" s="3" t="s">
        <v>75</v>
      </c>
      <c r="AA3704" s="3">
        <v>167</v>
      </c>
      <c r="AB3704" s="3">
        <v>87</v>
      </c>
      <c r="AC3704" s="3">
        <v>65427953</v>
      </c>
      <c r="AD3704" s="3">
        <v>35187519</v>
      </c>
      <c r="AE3704" s="15"/>
      <c r="AF3704" s="3">
        <v>14</v>
      </c>
      <c r="AG3704" s="3">
        <v>136</v>
      </c>
    </row>
    <row r="3705" spans="1:33" ht="15.75" customHeight="1" x14ac:dyDescent="0.15">
      <c r="A3705" s="3">
        <v>26197</v>
      </c>
      <c r="B3705" s="3">
        <v>3703</v>
      </c>
      <c r="C3705" s="3">
        <v>80</v>
      </c>
      <c r="D3705" s="3" t="s">
        <v>16451</v>
      </c>
      <c r="E3705" s="3" t="s">
        <v>25752</v>
      </c>
      <c r="F3705" s="3" t="s">
        <v>269</v>
      </c>
      <c r="G3705" s="3" t="s">
        <v>133</v>
      </c>
      <c r="H3705" s="3" t="s">
        <v>16453</v>
      </c>
      <c r="I3705" s="3" t="s">
        <v>190</v>
      </c>
      <c r="J3705" s="3">
        <v>85.921999999999997</v>
      </c>
      <c r="K3705" s="3">
        <v>54267032</v>
      </c>
      <c r="L3705" s="3" t="s">
        <v>66</v>
      </c>
      <c r="M3705" s="3">
        <v>0</v>
      </c>
      <c r="N3705" s="3" t="s">
        <v>16451</v>
      </c>
      <c r="O3705" s="3" t="s">
        <v>25752</v>
      </c>
      <c r="P3705" s="8">
        <v>35431</v>
      </c>
      <c r="Q3705" s="3" t="s">
        <v>21941</v>
      </c>
      <c r="R3705" s="5" t="s">
        <v>25753</v>
      </c>
      <c r="S3705" s="3" t="s">
        <v>16453</v>
      </c>
      <c r="T3705" s="3" t="s">
        <v>133</v>
      </c>
      <c r="V3705" s="3">
        <v>107</v>
      </c>
      <c r="W3705" s="3">
        <v>0</v>
      </c>
      <c r="X3705" s="3">
        <v>127</v>
      </c>
      <c r="Y3705" s="3">
        <v>3703</v>
      </c>
      <c r="Z3705" s="3" t="s">
        <v>66</v>
      </c>
      <c r="AA3705" s="3">
        <v>80</v>
      </c>
      <c r="AB3705" s="3">
        <v>55</v>
      </c>
      <c r="AC3705" s="3">
        <v>54267032</v>
      </c>
      <c r="AD3705" s="3">
        <v>29188056</v>
      </c>
      <c r="AE3705" s="15"/>
      <c r="AF3705" s="3">
        <v>9</v>
      </c>
      <c r="AG3705" s="3">
        <v>36</v>
      </c>
    </row>
    <row r="3706" spans="1:33" ht="15.75" customHeight="1" x14ac:dyDescent="0.15">
      <c r="A3706" s="3">
        <v>3803</v>
      </c>
      <c r="B3706" s="3">
        <v>3704</v>
      </c>
      <c r="C3706" s="3">
        <v>150</v>
      </c>
      <c r="D3706" s="3" t="s">
        <v>16454</v>
      </c>
      <c r="E3706" s="3" t="s">
        <v>25754</v>
      </c>
      <c r="F3706" s="3" t="s">
        <v>657</v>
      </c>
      <c r="G3706" s="3" t="s">
        <v>246</v>
      </c>
      <c r="H3706" s="3" t="s">
        <v>5030</v>
      </c>
      <c r="I3706" s="3" t="s">
        <v>264</v>
      </c>
      <c r="J3706" s="3">
        <v>85.909099999999995</v>
      </c>
      <c r="K3706" s="3">
        <v>14028041</v>
      </c>
      <c r="L3706" s="3" t="s">
        <v>40</v>
      </c>
      <c r="M3706" s="3">
        <v>6</v>
      </c>
      <c r="N3706" s="3" t="s">
        <v>16454</v>
      </c>
      <c r="O3706" s="3" t="s">
        <v>25754</v>
      </c>
      <c r="P3706" s="3" t="s">
        <v>381</v>
      </c>
      <c r="Q3706" s="3" t="s">
        <v>21943</v>
      </c>
      <c r="R3706" s="5" t="s">
        <v>25755</v>
      </c>
      <c r="S3706" s="3" t="s">
        <v>5030</v>
      </c>
      <c r="T3706" s="3" t="s">
        <v>246</v>
      </c>
      <c r="V3706" s="3">
        <v>127</v>
      </c>
      <c r="W3706" s="3">
        <v>123</v>
      </c>
      <c r="X3706" s="3">
        <v>127</v>
      </c>
      <c r="Y3706" s="3">
        <v>3704</v>
      </c>
      <c r="Z3706" s="3" t="s">
        <v>40</v>
      </c>
      <c r="AA3706" s="3">
        <v>150</v>
      </c>
      <c r="AB3706" s="3">
        <v>60</v>
      </c>
      <c r="AC3706" s="3">
        <v>14028041</v>
      </c>
      <c r="AD3706" s="3">
        <v>7545647</v>
      </c>
      <c r="AE3706" s="3" t="s">
        <v>264</v>
      </c>
      <c r="AF3706" s="3">
        <v>4</v>
      </c>
      <c r="AG3706" s="3">
        <v>8</v>
      </c>
    </row>
    <row r="3707" spans="1:33" ht="15.75" customHeight="1" x14ac:dyDescent="0.15">
      <c r="A3707" s="3">
        <v>19942</v>
      </c>
      <c r="B3707" s="3">
        <v>3705</v>
      </c>
      <c r="C3707" s="3">
        <v>35</v>
      </c>
      <c r="D3707" s="3" t="s">
        <v>16458</v>
      </c>
      <c r="E3707" s="3" t="s">
        <v>25756</v>
      </c>
      <c r="F3707" s="3" t="s">
        <v>1121</v>
      </c>
      <c r="G3707" s="3" t="s">
        <v>497</v>
      </c>
      <c r="H3707" s="3" t="s">
        <v>16460</v>
      </c>
      <c r="I3707" s="3" t="s">
        <v>3354</v>
      </c>
      <c r="J3707" s="3">
        <v>85.903199999999998</v>
      </c>
      <c r="K3707" s="3">
        <v>9974037</v>
      </c>
      <c r="L3707" s="3" t="s">
        <v>50</v>
      </c>
      <c r="M3707" s="3">
        <v>2</v>
      </c>
      <c r="N3707" s="3" t="s">
        <v>16458</v>
      </c>
      <c r="O3707" s="3" t="s">
        <v>25756</v>
      </c>
      <c r="P3707" s="3" t="s">
        <v>690</v>
      </c>
      <c r="Q3707" s="3" t="s">
        <v>21946</v>
      </c>
      <c r="R3707" s="5" t="s">
        <v>25757</v>
      </c>
      <c r="S3707" s="3" t="s">
        <v>16460</v>
      </c>
      <c r="T3707" s="3" t="s">
        <v>497</v>
      </c>
      <c r="V3707" s="3">
        <v>47</v>
      </c>
      <c r="W3707" s="3">
        <v>64</v>
      </c>
      <c r="X3707" s="3">
        <v>107</v>
      </c>
      <c r="Y3707" s="3">
        <v>3705</v>
      </c>
      <c r="Z3707" s="3" t="s">
        <v>50</v>
      </c>
      <c r="AA3707" s="3">
        <v>35</v>
      </c>
      <c r="AB3707" s="3">
        <v>28</v>
      </c>
      <c r="AC3707" s="3">
        <v>9974037</v>
      </c>
      <c r="AD3707" s="3">
        <v>5365179</v>
      </c>
      <c r="AE3707" s="3" t="s">
        <v>3354</v>
      </c>
      <c r="AF3707" s="3">
        <v>11</v>
      </c>
      <c r="AG3707" s="3">
        <v>13</v>
      </c>
    </row>
    <row r="3708" spans="1:33" ht="15.75" customHeight="1" x14ac:dyDescent="0.15">
      <c r="A3708" s="3">
        <v>24358</v>
      </c>
      <c r="B3708" s="3">
        <v>3706</v>
      </c>
      <c r="C3708" s="3">
        <v>104</v>
      </c>
      <c r="D3708" s="3" t="s">
        <v>16462</v>
      </c>
      <c r="E3708" s="3" t="s">
        <v>25758</v>
      </c>
      <c r="F3708" s="3" t="s">
        <v>1620</v>
      </c>
      <c r="G3708" s="3" t="s">
        <v>412</v>
      </c>
      <c r="H3708" s="3" t="s">
        <v>742</v>
      </c>
      <c r="I3708" s="3" t="s">
        <v>742</v>
      </c>
      <c r="J3708" s="3">
        <v>85.883399999999995</v>
      </c>
      <c r="K3708" s="3">
        <v>21832000</v>
      </c>
      <c r="L3708" s="3" t="s">
        <v>66</v>
      </c>
      <c r="M3708" s="3">
        <v>1</v>
      </c>
      <c r="N3708" s="3" t="s">
        <v>16462</v>
      </c>
      <c r="O3708" s="3" t="s">
        <v>25758</v>
      </c>
      <c r="P3708" s="3" t="s">
        <v>1350</v>
      </c>
      <c r="Q3708" s="3" t="s">
        <v>21948</v>
      </c>
      <c r="R3708" s="5" t="s">
        <v>25759</v>
      </c>
      <c r="S3708" s="3" t="s">
        <v>742</v>
      </c>
      <c r="T3708" s="3" t="s">
        <v>412</v>
      </c>
      <c r="V3708" s="3">
        <v>127</v>
      </c>
      <c r="W3708" s="3">
        <v>127</v>
      </c>
      <c r="X3708" s="3">
        <v>127</v>
      </c>
      <c r="Y3708" s="3">
        <v>3706</v>
      </c>
      <c r="Z3708" s="3" t="s">
        <v>66</v>
      </c>
      <c r="AA3708" s="3">
        <v>104</v>
      </c>
      <c r="AB3708" s="3">
        <v>62</v>
      </c>
      <c r="AC3708" s="3">
        <v>21832000</v>
      </c>
      <c r="AD3708" s="3">
        <v>11745000</v>
      </c>
      <c r="AE3708" s="3" t="s">
        <v>742</v>
      </c>
      <c r="AF3708" s="3">
        <v>9</v>
      </c>
      <c r="AG3708" s="3">
        <v>17</v>
      </c>
    </row>
    <row r="3709" spans="1:33" ht="15.75" customHeight="1" x14ac:dyDescent="0.15">
      <c r="A3709" s="3">
        <v>23953</v>
      </c>
      <c r="B3709" s="3">
        <v>3707</v>
      </c>
      <c r="C3709" s="3">
        <v>50</v>
      </c>
      <c r="D3709" s="3" t="s">
        <v>16465</v>
      </c>
      <c r="E3709" s="3" t="s">
        <v>25760</v>
      </c>
      <c r="F3709" s="3" t="s">
        <v>297</v>
      </c>
      <c r="G3709" s="3" t="s">
        <v>146</v>
      </c>
      <c r="H3709" s="3" t="s">
        <v>900</v>
      </c>
      <c r="I3709" s="3" t="s">
        <v>2725</v>
      </c>
      <c r="J3709" s="3">
        <v>85.869</v>
      </c>
      <c r="K3709" s="3">
        <v>12243191</v>
      </c>
      <c r="L3709" s="3" t="s">
        <v>162</v>
      </c>
      <c r="M3709" s="3">
        <v>1</v>
      </c>
      <c r="N3709" s="3" t="s">
        <v>16465</v>
      </c>
      <c r="O3709" s="3" t="s">
        <v>25760</v>
      </c>
      <c r="P3709" s="3" t="s">
        <v>987</v>
      </c>
      <c r="Q3709" s="3" t="s">
        <v>21950</v>
      </c>
      <c r="R3709" s="5" t="s">
        <v>25761</v>
      </c>
      <c r="S3709" s="3" t="s">
        <v>900</v>
      </c>
      <c r="T3709" s="3" t="s">
        <v>146</v>
      </c>
      <c r="V3709" s="3">
        <v>89</v>
      </c>
      <c r="W3709" s="15"/>
      <c r="X3709" s="3">
        <v>127</v>
      </c>
      <c r="Y3709" s="3">
        <v>3707</v>
      </c>
      <c r="Z3709" s="3" t="s">
        <v>162</v>
      </c>
      <c r="AA3709" s="3">
        <v>50</v>
      </c>
      <c r="AB3709" s="3">
        <v>30</v>
      </c>
      <c r="AC3709" s="3">
        <v>12243191</v>
      </c>
      <c r="AD3709" s="3">
        <v>6587000</v>
      </c>
      <c r="AE3709" s="3" t="s">
        <v>2725</v>
      </c>
      <c r="AF3709" s="3">
        <v>8</v>
      </c>
      <c r="AG3709" s="3">
        <v>30</v>
      </c>
    </row>
    <row r="3710" spans="1:33" ht="15.75" customHeight="1" x14ac:dyDescent="0.15">
      <c r="A3710" s="3">
        <v>692</v>
      </c>
      <c r="B3710" s="3">
        <v>3708</v>
      </c>
      <c r="C3710" s="3">
        <v>56</v>
      </c>
      <c r="D3710" s="3" t="s">
        <v>16469</v>
      </c>
      <c r="E3710" s="3" t="s">
        <v>25762</v>
      </c>
      <c r="F3710" s="3" t="s">
        <v>2319</v>
      </c>
      <c r="G3710" s="3" t="s">
        <v>740</v>
      </c>
      <c r="H3710" s="3" t="s">
        <v>1072</v>
      </c>
      <c r="I3710" s="3" t="s">
        <v>63</v>
      </c>
      <c r="J3710" s="3">
        <v>85.835899999999995</v>
      </c>
      <c r="K3710" s="3">
        <v>18864304</v>
      </c>
      <c r="L3710" s="3" t="s">
        <v>215</v>
      </c>
      <c r="M3710" s="3">
        <v>7</v>
      </c>
      <c r="N3710" s="3" t="s">
        <v>16469</v>
      </c>
      <c r="O3710" s="3" t="s">
        <v>25762</v>
      </c>
      <c r="P3710" s="3" t="s">
        <v>2080</v>
      </c>
      <c r="Q3710" s="3" t="s">
        <v>21952</v>
      </c>
      <c r="R3710" s="5" t="s">
        <v>25763</v>
      </c>
      <c r="S3710" s="3" t="s">
        <v>1072</v>
      </c>
      <c r="T3710" s="3" t="s">
        <v>740</v>
      </c>
      <c r="V3710" s="3">
        <v>34</v>
      </c>
      <c r="W3710" s="3">
        <v>127</v>
      </c>
      <c r="X3710" s="3">
        <v>127</v>
      </c>
      <c r="Y3710" s="3">
        <v>3708</v>
      </c>
      <c r="Z3710" s="3" t="s">
        <v>215</v>
      </c>
      <c r="AA3710" s="3">
        <v>56</v>
      </c>
      <c r="AB3710" s="3">
        <v>33</v>
      </c>
      <c r="AC3710" s="3">
        <v>18864304</v>
      </c>
      <c r="AD3710" s="3">
        <v>10151056</v>
      </c>
      <c r="AE3710" s="3" t="s">
        <v>63</v>
      </c>
      <c r="AF3710" s="3">
        <v>7</v>
      </c>
      <c r="AG3710" s="3">
        <v>3</v>
      </c>
    </row>
    <row r="3711" spans="1:33" ht="15.75" customHeight="1" x14ac:dyDescent="0.15">
      <c r="A3711" s="3">
        <v>3795</v>
      </c>
      <c r="B3711" s="3">
        <v>3709</v>
      </c>
      <c r="C3711" s="3">
        <v>162</v>
      </c>
      <c r="D3711" s="3" t="s">
        <v>16472</v>
      </c>
      <c r="E3711" s="3" t="s">
        <v>25764</v>
      </c>
      <c r="F3711" s="3" t="s">
        <v>1121</v>
      </c>
      <c r="G3711" s="3" t="s">
        <v>497</v>
      </c>
      <c r="H3711" s="3" t="s">
        <v>16475</v>
      </c>
      <c r="I3711" s="3" t="s">
        <v>21956</v>
      </c>
      <c r="J3711" s="3">
        <v>85.837800000000001</v>
      </c>
      <c r="K3711" s="3">
        <v>11053659</v>
      </c>
      <c r="L3711" s="3" t="s">
        <v>59</v>
      </c>
      <c r="M3711" s="3">
        <v>5</v>
      </c>
      <c r="N3711" s="3" t="s">
        <v>16472</v>
      </c>
      <c r="O3711" s="3" t="s">
        <v>25764</v>
      </c>
      <c r="P3711" s="3" t="s">
        <v>12822</v>
      </c>
      <c r="Q3711" s="3" t="s">
        <v>21954</v>
      </c>
      <c r="R3711" s="5" t="s">
        <v>25765</v>
      </c>
      <c r="S3711" s="3" t="s">
        <v>16475</v>
      </c>
      <c r="T3711" s="3" t="s">
        <v>497</v>
      </c>
      <c r="V3711" s="3">
        <v>48</v>
      </c>
      <c r="W3711" s="3">
        <v>0</v>
      </c>
      <c r="X3711" s="3">
        <v>127</v>
      </c>
      <c r="Y3711" s="3">
        <v>3709</v>
      </c>
      <c r="Z3711" s="3" t="s">
        <v>59</v>
      </c>
      <c r="AA3711" s="3">
        <v>162</v>
      </c>
      <c r="AB3711" s="3">
        <v>69</v>
      </c>
      <c r="AC3711" s="3">
        <v>11053659</v>
      </c>
      <c r="AD3711" s="3">
        <v>5948014</v>
      </c>
      <c r="AE3711" s="15"/>
      <c r="AF3711" s="3">
        <v>17</v>
      </c>
      <c r="AG3711" s="3">
        <v>417</v>
      </c>
    </row>
    <row r="3712" spans="1:33" ht="15.75" customHeight="1" x14ac:dyDescent="0.15">
      <c r="A3712" s="3">
        <v>26389</v>
      </c>
      <c r="B3712" s="3">
        <v>3710</v>
      </c>
      <c r="C3712" s="3">
        <v>35</v>
      </c>
      <c r="D3712" s="3" t="s">
        <v>10965</v>
      </c>
      <c r="E3712" s="3" t="s">
        <v>25766</v>
      </c>
      <c r="F3712" s="3" t="s">
        <v>36</v>
      </c>
      <c r="G3712" s="3" t="s">
        <v>37</v>
      </c>
      <c r="H3712" s="3" t="s">
        <v>817</v>
      </c>
      <c r="I3712" s="3" t="s">
        <v>817</v>
      </c>
      <c r="J3712" s="3">
        <v>85.739800000000002</v>
      </c>
      <c r="K3712" s="3">
        <v>4155000</v>
      </c>
      <c r="L3712" s="3" t="s">
        <v>71</v>
      </c>
      <c r="M3712" s="3">
        <v>0</v>
      </c>
      <c r="N3712" s="3" t="s">
        <v>10965</v>
      </c>
      <c r="O3712" s="3" t="s">
        <v>25766</v>
      </c>
      <c r="P3712" s="8">
        <v>37257</v>
      </c>
      <c r="Q3712" s="3" t="s">
        <v>10967</v>
      </c>
      <c r="R3712" s="5" t="s">
        <v>25767</v>
      </c>
      <c r="S3712" s="3" t="s">
        <v>817</v>
      </c>
      <c r="T3712" s="3" t="s">
        <v>37</v>
      </c>
      <c r="V3712" s="3">
        <v>127</v>
      </c>
      <c r="W3712" s="3">
        <v>89</v>
      </c>
      <c r="X3712" s="3">
        <v>127</v>
      </c>
      <c r="Y3712" s="3">
        <v>3710</v>
      </c>
      <c r="Z3712" s="3" t="s">
        <v>71</v>
      </c>
      <c r="AA3712" s="3">
        <v>35</v>
      </c>
      <c r="AB3712" s="3">
        <v>20</v>
      </c>
      <c r="AC3712" s="3">
        <v>4155000</v>
      </c>
      <c r="AD3712" s="3">
        <v>2237000</v>
      </c>
      <c r="AE3712" s="3" t="s">
        <v>817</v>
      </c>
      <c r="AF3712" s="3">
        <v>5</v>
      </c>
      <c r="AG3712" s="3">
        <v>11</v>
      </c>
    </row>
    <row r="3713" spans="1:33" ht="15.75" customHeight="1" x14ac:dyDescent="0.15">
      <c r="A3713" s="3">
        <v>25224</v>
      </c>
      <c r="B3713" s="3">
        <v>3711</v>
      </c>
      <c r="C3713" s="3">
        <v>63</v>
      </c>
      <c r="D3713" s="3" t="s">
        <v>7471</v>
      </c>
      <c r="E3713" s="3" t="s">
        <v>25768</v>
      </c>
      <c r="F3713" s="3" t="s">
        <v>475</v>
      </c>
      <c r="G3713" s="3" t="s">
        <v>277</v>
      </c>
      <c r="H3713" s="3" t="s">
        <v>475</v>
      </c>
      <c r="I3713" s="3" t="s">
        <v>203</v>
      </c>
      <c r="J3713" s="3">
        <v>85.692300000000003</v>
      </c>
      <c r="K3713" s="3">
        <v>3016015</v>
      </c>
      <c r="L3713" s="3" t="s">
        <v>641</v>
      </c>
      <c r="M3713" s="3">
        <v>0</v>
      </c>
      <c r="N3713" s="3" t="s">
        <v>7471</v>
      </c>
      <c r="O3713" s="3" t="s">
        <v>25768</v>
      </c>
      <c r="P3713" s="8">
        <v>38718</v>
      </c>
      <c r="Q3713" s="3" t="s">
        <v>7472</v>
      </c>
      <c r="R3713" s="5" t="s">
        <v>25769</v>
      </c>
      <c r="S3713" s="3" t="s">
        <v>475</v>
      </c>
      <c r="T3713" s="3" t="s">
        <v>277</v>
      </c>
      <c r="V3713" s="3">
        <v>127</v>
      </c>
      <c r="W3713" s="3">
        <v>127</v>
      </c>
      <c r="X3713" s="3">
        <v>35</v>
      </c>
      <c r="Y3713" s="3">
        <v>3711</v>
      </c>
      <c r="Z3713" s="3" t="s">
        <v>641</v>
      </c>
      <c r="AA3713" s="3">
        <v>63</v>
      </c>
      <c r="AB3713" s="3">
        <v>30</v>
      </c>
      <c r="AC3713" s="3">
        <v>3016015</v>
      </c>
      <c r="AD3713" s="3">
        <v>1624200</v>
      </c>
      <c r="AE3713" s="3" t="s">
        <v>203</v>
      </c>
      <c r="AF3713" s="3">
        <v>23</v>
      </c>
      <c r="AG3713" s="3">
        <v>9</v>
      </c>
    </row>
    <row r="3714" spans="1:33" ht="15.75" customHeight="1" x14ac:dyDescent="0.15">
      <c r="A3714" s="3">
        <v>26441</v>
      </c>
      <c r="B3714" s="3">
        <v>3712</v>
      </c>
      <c r="C3714" s="3">
        <v>28</v>
      </c>
      <c r="D3714" s="3" t="s">
        <v>16480</v>
      </c>
      <c r="E3714" s="3" t="s">
        <v>25770</v>
      </c>
      <c r="F3714" s="3" t="s">
        <v>657</v>
      </c>
      <c r="G3714" s="3" t="s">
        <v>246</v>
      </c>
      <c r="H3714" s="3" t="s">
        <v>16482</v>
      </c>
      <c r="I3714" s="3" t="s">
        <v>240</v>
      </c>
      <c r="J3714" s="3">
        <v>85.679699999999997</v>
      </c>
      <c r="K3714" s="3">
        <v>2007998</v>
      </c>
      <c r="L3714" s="3" t="s">
        <v>398</v>
      </c>
      <c r="M3714" s="3">
        <v>0</v>
      </c>
      <c r="N3714" s="3" t="s">
        <v>16480</v>
      </c>
      <c r="O3714" s="3" t="s">
        <v>25770</v>
      </c>
      <c r="P3714" s="8">
        <v>39448</v>
      </c>
      <c r="Q3714" s="3" t="s">
        <v>21960</v>
      </c>
      <c r="R3714" s="5" t="s">
        <v>25771</v>
      </c>
      <c r="S3714" s="3" t="s">
        <v>16482</v>
      </c>
      <c r="T3714" s="3" t="s">
        <v>246</v>
      </c>
      <c r="V3714" s="3">
        <v>127</v>
      </c>
      <c r="W3714" s="3">
        <v>76</v>
      </c>
      <c r="X3714" s="3">
        <v>40</v>
      </c>
      <c r="Y3714" s="3">
        <v>3712</v>
      </c>
      <c r="Z3714" s="3" t="s">
        <v>398</v>
      </c>
      <c r="AA3714" s="3">
        <v>28</v>
      </c>
      <c r="AB3714" s="3">
        <v>10</v>
      </c>
      <c r="AC3714" s="3">
        <v>2007998</v>
      </c>
      <c r="AD3714" s="3">
        <v>1081431</v>
      </c>
      <c r="AE3714" s="3" t="s">
        <v>240</v>
      </c>
      <c r="AF3714" s="3">
        <v>1</v>
      </c>
      <c r="AG3714" s="3">
        <v>18</v>
      </c>
    </row>
    <row r="3715" spans="1:33" ht="15.75" customHeight="1" x14ac:dyDescent="0.15">
      <c r="A3715" s="3">
        <v>24542</v>
      </c>
      <c r="B3715" s="3">
        <v>3713</v>
      </c>
      <c r="C3715" s="3">
        <v>21</v>
      </c>
      <c r="D3715" s="3" t="s">
        <v>16485</v>
      </c>
      <c r="E3715" s="3" t="s">
        <v>25772</v>
      </c>
      <c r="F3715" s="3" t="s">
        <v>210</v>
      </c>
      <c r="G3715" s="3" t="s">
        <v>114</v>
      </c>
      <c r="H3715" s="3" t="s">
        <v>116</v>
      </c>
      <c r="I3715" s="3" t="s">
        <v>116</v>
      </c>
      <c r="J3715" s="3">
        <v>85.618700000000004</v>
      </c>
      <c r="K3715" s="3">
        <v>3289288</v>
      </c>
      <c r="L3715" s="3" t="s">
        <v>66</v>
      </c>
      <c r="M3715" s="3">
        <v>1</v>
      </c>
      <c r="N3715" s="3" t="s">
        <v>16485</v>
      </c>
      <c r="O3715" s="3" t="s">
        <v>25772</v>
      </c>
      <c r="P3715" s="3" t="s">
        <v>541</v>
      </c>
      <c r="Q3715" s="3" t="s">
        <v>21962</v>
      </c>
      <c r="R3715" s="5" t="s">
        <v>25773</v>
      </c>
      <c r="S3715" s="3" t="s">
        <v>116</v>
      </c>
      <c r="T3715" s="3" t="s">
        <v>114</v>
      </c>
      <c r="V3715" s="3">
        <v>78</v>
      </c>
      <c r="W3715" s="3">
        <v>69</v>
      </c>
      <c r="X3715" s="3">
        <v>127</v>
      </c>
      <c r="Y3715" s="3">
        <v>3713</v>
      </c>
      <c r="Z3715" s="3" t="s">
        <v>66</v>
      </c>
      <c r="AA3715" s="3">
        <v>21</v>
      </c>
      <c r="AB3715" s="3">
        <v>8</v>
      </c>
      <c r="AC3715" s="3">
        <v>3289288</v>
      </c>
      <c r="AD3715" s="3">
        <v>1772067</v>
      </c>
      <c r="AE3715" s="3" t="s">
        <v>116</v>
      </c>
      <c r="AF3715" s="3">
        <v>9</v>
      </c>
      <c r="AG3715" s="3">
        <v>46</v>
      </c>
    </row>
    <row r="3716" spans="1:33" ht="15.75" customHeight="1" x14ac:dyDescent="0.15">
      <c r="A3716" s="3">
        <v>23329</v>
      </c>
      <c r="B3716" s="3">
        <v>3714</v>
      </c>
      <c r="C3716" s="3">
        <v>10</v>
      </c>
      <c r="D3716" s="3" t="s">
        <v>16487</v>
      </c>
      <c r="E3716" s="3" t="s">
        <v>25774</v>
      </c>
      <c r="F3716" s="3" t="s">
        <v>269</v>
      </c>
      <c r="G3716" s="3" t="s">
        <v>133</v>
      </c>
      <c r="H3716" s="3" t="s">
        <v>16489</v>
      </c>
      <c r="I3716" s="3" t="s">
        <v>21966</v>
      </c>
      <c r="J3716" s="3">
        <v>85.593900000000005</v>
      </c>
      <c r="K3716" s="3">
        <v>4962910</v>
      </c>
      <c r="L3716" s="3" t="s">
        <v>71</v>
      </c>
      <c r="M3716" s="3">
        <v>1</v>
      </c>
      <c r="N3716" s="3" t="s">
        <v>16487</v>
      </c>
      <c r="O3716" s="3" t="s">
        <v>25774</v>
      </c>
      <c r="P3716" s="3" t="s">
        <v>91</v>
      </c>
      <c r="Q3716" s="3" t="s">
        <v>21964</v>
      </c>
      <c r="R3716" s="5" t="s">
        <v>25775</v>
      </c>
      <c r="S3716" s="3" t="s">
        <v>16489</v>
      </c>
      <c r="T3716" s="3" t="s">
        <v>133</v>
      </c>
      <c r="V3716" s="3">
        <v>108</v>
      </c>
      <c r="W3716" s="3">
        <v>0</v>
      </c>
      <c r="X3716" s="3">
        <v>127</v>
      </c>
      <c r="Y3716" s="3">
        <v>3714</v>
      </c>
      <c r="Z3716" s="3" t="s">
        <v>71</v>
      </c>
      <c r="AA3716" s="3">
        <v>10</v>
      </c>
      <c r="AB3716" s="3">
        <v>4</v>
      </c>
      <c r="AC3716" s="3">
        <v>4962910</v>
      </c>
      <c r="AD3716" s="3">
        <v>2674070</v>
      </c>
      <c r="AE3716" s="15"/>
      <c r="AF3716" s="3">
        <v>5</v>
      </c>
      <c r="AG3716" s="3">
        <v>152</v>
      </c>
    </row>
    <row r="3717" spans="1:33" ht="15.75" customHeight="1" x14ac:dyDescent="0.15">
      <c r="A3717" s="3">
        <v>19318</v>
      </c>
      <c r="B3717" s="3">
        <v>3715</v>
      </c>
      <c r="C3717" s="3">
        <v>17</v>
      </c>
      <c r="D3717" s="3" t="s">
        <v>16491</v>
      </c>
      <c r="E3717" s="3" t="s">
        <v>25776</v>
      </c>
      <c r="F3717" s="3" t="s">
        <v>1009</v>
      </c>
      <c r="G3717" s="3" t="s">
        <v>403</v>
      </c>
      <c r="H3717" s="3" t="s">
        <v>10113</v>
      </c>
      <c r="I3717" s="3" t="s">
        <v>1032</v>
      </c>
      <c r="J3717" s="3">
        <v>85.568399999999997</v>
      </c>
      <c r="K3717" s="3">
        <v>4194500</v>
      </c>
      <c r="L3717" s="3" t="s">
        <v>101</v>
      </c>
      <c r="M3717" s="3">
        <v>3</v>
      </c>
      <c r="N3717" s="3" t="s">
        <v>16491</v>
      </c>
      <c r="O3717" s="3" t="s">
        <v>25776</v>
      </c>
      <c r="P3717" s="3" t="s">
        <v>41</v>
      </c>
      <c r="Q3717" s="3" t="s">
        <v>21967</v>
      </c>
      <c r="R3717" s="5" t="s">
        <v>25777</v>
      </c>
      <c r="S3717" s="3" t="s">
        <v>10113</v>
      </c>
      <c r="T3717" s="3" t="s">
        <v>403</v>
      </c>
      <c r="V3717" s="3">
        <v>123</v>
      </c>
      <c r="W3717" s="3">
        <v>96</v>
      </c>
      <c r="X3717" s="3">
        <v>127</v>
      </c>
      <c r="Y3717" s="3">
        <v>3715</v>
      </c>
      <c r="Z3717" s="3" t="s">
        <v>101</v>
      </c>
      <c r="AA3717" s="3">
        <v>17</v>
      </c>
      <c r="AB3717" s="3">
        <v>20</v>
      </c>
      <c r="AC3717" s="3">
        <v>4194500</v>
      </c>
      <c r="AD3717" s="3">
        <v>2260353</v>
      </c>
      <c r="AE3717" s="3" t="s">
        <v>1032</v>
      </c>
      <c r="AF3717" s="3">
        <v>10</v>
      </c>
      <c r="AG3717" s="3">
        <v>49</v>
      </c>
    </row>
    <row r="3718" spans="1:33" ht="15.75" customHeight="1" x14ac:dyDescent="0.15">
      <c r="A3718" s="3">
        <v>632</v>
      </c>
      <c r="B3718" s="3">
        <v>3716</v>
      </c>
      <c r="C3718" s="3">
        <v>46</v>
      </c>
      <c r="D3718" s="3" t="s">
        <v>16493</v>
      </c>
      <c r="E3718" s="3" t="s">
        <v>25778</v>
      </c>
      <c r="F3718" s="3" t="s">
        <v>657</v>
      </c>
      <c r="G3718" s="3" t="s">
        <v>246</v>
      </c>
      <c r="H3718" s="3" t="s">
        <v>10012</v>
      </c>
      <c r="I3718" s="3" t="s">
        <v>264</v>
      </c>
      <c r="J3718" s="3">
        <v>85.545400000000001</v>
      </c>
      <c r="K3718" s="3">
        <v>11617000</v>
      </c>
      <c r="L3718" s="3" t="s">
        <v>86</v>
      </c>
      <c r="M3718" s="3">
        <v>1</v>
      </c>
      <c r="N3718" s="3" t="s">
        <v>16493</v>
      </c>
      <c r="O3718" s="3" t="s">
        <v>25778</v>
      </c>
      <c r="P3718" s="3" t="s">
        <v>2080</v>
      </c>
      <c r="Q3718" s="3" t="s">
        <v>21970</v>
      </c>
      <c r="R3718" s="5" t="s">
        <v>25779</v>
      </c>
      <c r="S3718" s="3" t="s">
        <v>10012</v>
      </c>
      <c r="T3718" s="3" t="s">
        <v>246</v>
      </c>
      <c r="V3718" s="3">
        <v>127</v>
      </c>
      <c r="W3718" s="3">
        <v>124</v>
      </c>
      <c r="X3718" s="3">
        <v>94</v>
      </c>
      <c r="Y3718" s="3">
        <v>3716</v>
      </c>
      <c r="Z3718" s="3" t="s">
        <v>86</v>
      </c>
      <c r="AA3718" s="3">
        <v>46</v>
      </c>
      <c r="AB3718" s="3">
        <v>25</v>
      </c>
      <c r="AC3718" s="3">
        <v>11617000</v>
      </c>
      <c r="AD3718" s="3">
        <v>6261000</v>
      </c>
      <c r="AE3718" s="3" t="s">
        <v>264</v>
      </c>
      <c r="AF3718" s="3">
        <v>16</v>
      </c>
      <c r="AG3718" s="3">
        <v>8</v>
      </c>
    </row>
    <row r="3719" spans="1:33" ht="15.75" customHeight="1" x14ac:dyDescent="0.15">
      <c r="A3719" s="3">
        <v>20607</v>
      </c>
      <c r="B3719" s="3">
        <v>3717</v>
      </c>
      <c r="C3719" s="3">
        <v>185</v>
      </c>
      <c r="D3719" s="3" t="s">
        <v>16495</v>
      </c>
      <c r="E3719" s="3" t="s">
        <v>25780</v>
      </c>
      <c r="F3719" s="3" t="s">
        <v>657</v>
      </c>
      <c r="G3719" s="3" t="s">
        <v>246</v>
      </c>
      <c r="H3719" s="3" t="s">
        <v>16497</v>
      </c>
      <c r="I3719" s="3" t="s">
        <v>21973</v>
      </c>
      <c r="J3719" s="3">
        <v>85.499499999999998</v>
      </c>
      <c r="K3719" s="3">
        <v>49110562</v>
      </c>
      <c r="L3719" s="3" t="s">
        <v>340</v>
      </c>
      <c r="M3719" s="3">
        <v>3</v>
      </c>
      <c r="N3719" s="3" t="s">
        <v>16495</v>
      </c>
      <c r="O3719" s="3" t="s">
        <v>25780</v>
      </c>
      <c r="P3719" s="3" t="s">
        <v>1063</v>
      </c>
      <c r="Q3719" s="3" t="s">
        <v>21972</v>
      </c>
      <c r="R3719" s="5" t="s">
        <v>25781</v>
      </c>
      <c r="S3719" s="3" t="s">
        <v>16497</v>
      </c>
      <c r="T3719" s="3" t="s">
        <v>246</v>
      </c>
      <c r="V3719" s="3">
        <v>127</v>
      </c>
      <c r="W3719" s="3">
        <v>0</v>
      </c>
      <c r="X3719" s="3">
        <v>91</v>
      </c>
      <c r="Y3719" s="3">
        <v>3717</v>
      </c>
      <c r="Z3719" s="3" t="s">
        <v>340</v>
      </c>
      <c r="AA3719" s="3">
        <v>185</v>
      </c>
      <c r="AB3719" s="3">
        <v>84</v>
      </c>
      <c r="AC3719" s="3">
        <v>49110562</v>
      </c>
      <c r="AD3719" s="3">
        <v>26474770</v>
      </c>
      <c r="AE3719" s="15"/>
      <c r="AF3719" s="3">
        <v>6</v>
      </c>
      <c r="AG3719" s="3">
        <v>116</v>
      </c>
    </row>
    <row r="3720" spans="1:33" ht="15.75" customHeight="1" x14ac:dyDescent="0.15">
      <c r="A3720" s="3">
        <v>22455</v>
      </c>
      <c r="B3720" s="3">
        <v>3718</v>
      </c>
      <c r="C3720" s="3">
        <v>29</v>
      </c>
      <c r="D3720" s="3" t="s">
        <v>6128</v>
      </c>
      <c r="E3720" s="3" t="s">
        <v>25782</v>
      </c>
      <c r="F3720" s="3" t="s">
        <v>143</v>
      </c>
      <c r="G3720" s="3" t="s">
        <v>77</v>
      </c>
      <c r="H3720" s="3" t="s">
        <v>6132</v>
      </c>
      <c r="I3720" s="3" t="s">
        <v>79</v>
      </c>
      <c r="J3720" s="3">
        <v>85.503699999999995</v>
      </c>
      <c r="K3720" s="3">
        <v>14290824</v>
      </c>
      <c r="L3720" s="3" t="s">
        <v>40</v>
      </c>
      <c r="M3720" s="3">
        <v>1</v>
      </c>
      <c r="N3720" s="3" t="s">
        <v>6128</v>
      </c>
      <c r="O3720" s="3" t="s">
        <v>25782</v>
      </c>
      <c r="P3720" s="3" t="s">
        <v>381</v>
      </c>
      <c r="Q3720" s="3" t="s">
        <v>6130</v>
      </c>
      <c r="R3720" s="5" t="s">
        <v>25783</v>
      </c>
      <c r="S3720" s="3" t="s">
        <v>6132</v>
      </c>
      <c r="T3720" s="3" t="s">
        <v>77</v>
      </c>
      <c r="V3720" s="3">
        <v>127</v>
      </c>
      <c r="W3720" s="3">
        <v>125</v>
      </c>
      <c r="X3720" s="3">
        <v>127</v>
      </c>
      <c r="Y3720" s="3">
        <v>3718</v>
      </c>
      <c r="Z3720" s="3" t="s">
        <v>40</v>
      </c>
      <c r="AA3720" s="3">
        <v>29</v>
      </c>
      <c r="AB3720" s="3">
        <v>10</v>
      </c>
      <c r="AC3720" s="3">
        <v>14290824</v>
      </c>
      <c r="AD3720" s="3">
        <v>7703793</v>
      </c>
      <c r="AE3720" s="3" t="s">
        <v>79</v>
      </c>
      <c r="AF3720" s="3">
        <v>4</v>
      </c>
      <c r="AG3720" s="3">
        <v>6</v>
      </c>
    </row>
    <row r="3721" spans="1:33" ht="15.75" customHeight="1" x14ac:dyDescent="0.15">
      <c r="A3721" s="3">
        <v>2391</v>
      </c>
      <c r="B3721" s="3">
        <v>3719</v>
      </c>
      <c r="C3721" s="3">
        <v>280</v>
      </c>
      <c r="D3721" s="3" t="s">
        <v>10068</v>
      </c>
      <c r="E3721" s="3" t="s">
        <v>25784</v>
      </c>
      <c r="F3721" s="3" t="s">
        <v>475</v>
      </c>
      <c r="G3721" s="3" t="s">
        <v>277</v>
      </c>
      <c r="H3721" s="3" t="s">
        <v>10072</v>
      </c>
      <c r="I3721" s="3" t="s">
        <v>3964</v>
      </c>
      <c r="J3721" s="3">
        <v>85.488500000000002</v>
      </c>
      <c r="K3721" s="3">
        <v>169474767</v>
      </c>
      <c r="L3721" s="3" t="s">
        <v>75</v>
      </c>
      <c r="M3721" s="3">
        <v>7</v>
      </c>
      <c r="N3721" s="3" t="s">
        <v>10068</v>
      </c>
      <c r="O3721" s="3" t="s">
        <v>25784</v>
      </c>
      <c r="P3721" s="3" t="s">
        <v>381</v>
      </c>
      <c r="Q3721" s="3" t="s">
        <v>10069</v>
      </c>
      <c r="R3721" s="5" t="s">
        <v>25785</v>
      </c>
      <c r="S3721" s="3" t="s">
        <v>10072</v>
      </c>
      <c r="T3721" s="3" t="s">
        <v>277</v>
      </c>
      <c r="V3721" s="3">
        <v>127</v>
      </c>
      <c r="W3721" s="3">
        <v>0</v>
      </c>
      <c r="X3721" s="3">
        <v>92</v>
      </c>
      <c r="Y3721" s="3">
        <v>3719</v>
      </c>
      <c r="Z3721" s="3" t="s">
        <v>75</v>
      </c>
      <c r="AA3721" s="3">
        <v>280</v>
      </c>
      <c r="AB3721" s="3">
        <v>220</v>
      </c>
      <c r="AC3721" s="3">
        <v>169474767</v>
      </c>
      <c r="AD3721" s="3">
        <v>91366732</v>
      </c>
      <c r="AE3721" s="15"/>
      <c r="AF3721" s="3">
        <v>14</v>
      </c>
      <c r="AG3721" s="3">
        <v>71</v>
      </c>
    </row>
    <row r="3722" spans="1:33" ht="15.75" customHeight="1" x14ac:dyDescent="0.15">
      <c r="A3722" s="3">
        <v>25068</v>
      </c>
      <c r="B3722" s="3">
        <v>3720</v>
      </c>
      <c r="C3722" s="3">
        <v>2</v>
      </c>
      <c r="D3722" s="3" t="s">
        <v>16502</v>
      </c>
      <c r="E3722" s="3" t="s">
        <v>25786</v>
      </c>
      <c r="F3722" s="3" t="s">
        <v>10486</v>
      </c>
      <c r="G3722" s="3" t="s">
        <v>884</v>
      </c>
      <c r="H3722" s="3" t="s">
        <v>6955</v>
      </c>
      <c r="I3722" s="3" t="s">
        <v>7519</v>
      </c>
      <c r="J3722" s="3">
        <v>85.425600000000003</v>
      </c>
      <c r="K3722" s="3">
        <v>3459420</v>
      </c>
      <c r="L3722" s="3" t="s">
        <v>538</v>
      </c>
      <c r="M3722" s="3">
        <v>0</v>
      </c>
      <c r="N3722" s="3" t="s">
        <v>16502</v>
      </c>
      <c r="O3722" s="3" t="s">
        <v>25786</v>
      </c>
      <c r="P3722" s="8">
        <v>38353</v>
      </c>
      <c r="Q3722" s="3" t="s">
        <v>21977</v>
      </c>
      <c r="R3722" s="5" t="s">
        <v>25787</v>
      </c>
      <c r="S3722" s="3" t="s">
        <v>6955</v>
      </c>
      <c r="T3722" s="3" t="s">
        <v>884</v>
      </c>
      <c r="V3722" s="3">
        <v>7</v>
      </c>
      <c r="W3722" s="3">
        <v>0</v>
      </c>
      <c r="X3722" s="3">
        <v>111</v>
      </c>
      <c r="Y3722" s="3">
        <v>3720</v>
      </c>
      <c r="Z3722" s="3" t="s">
        <v>538</v>
      </c>
      <c r="AA3722" s="3">
        <v>2</v>
      </c>
      <c r="AB3722" s="3">
        <v>3</v>
      </c>
      <c r="AC3722" s="3">
        <v>3459420</v>
      </c>
      <c r="AD3722" s="3">
        <v>1865665</v>
      </c>
      <c r="AE3722" s="15"/>
      <c r="AF3722" s="3">
        <v>3</v>
      </c>
      <c r="AG3722" s="3">
        <v>235</v>
      </c>
    </row>
    <row r="3723" spans="1:33" ht="15.75" customHeight="1" x14ac:dyDescent="0.15">
      <c r="A3723" s="3">
        <v>25148</v>
      </c>
      <c r="B3723" s="3">
        <v>3721</v>
      </c>
      <c r="C3723" s="3">
        <v>28</v>
      </c>
      <c r="D3723" s="3" t="s">
        <v>9492</v>
      </c>
      <c r="E3723" s="3" t="s">
        <v>25788</v>
      </c>
      <c r="F3723" s="3" t="s">
        <v>36</v>
      </c>
      <c r="G3723" s="3" t="s">
        <v>37</v>
      </c>
      <c r="H3723" s="3" t="s">
        <v>9495</v>
      </c>
      <c r="I3723" s="3" t="s">
        <v>9496</v>
      </c>
      <c r="J3723" s="3">
        <v>85.143900000000002</v>
      </c>
      <c r="K3723" s="3">
        <v>3098705</v>
      </c>
      <c r="L3723" s="3" t="s">
        <v>364</v>
      </c>
      <c r="M3723" s="3">
        <v>0</v>
      </c>
      <c r="N3723" s="3" t="s">
        <v>9492</v>
      </c>
      <c r="O3723" s="3" t="s">
        <v>25788</v>
      </c>
      <c r="P3723" s="8">
        <v>38353</v>
      </c>
      <c r="Q3723" s="3" t="s">
        <v>9494</v>
      </c>
      <c r="R3723" s="5" t="s">
        <v>25789</v>
      </c>
      <c r="S3723" s="3" t="s">
        <v>9495</v>
      </c>
      <c r="T3723" s="3" t="s">
        <v>37</v>
      </c>
      <c r="V3723" s="3">
        <v>127</v>
      </c>
      <c r="W3723" s="3">
        <v>0</v>
      </c>
      <c r="X3723" s="3">
        <v>127</v>
      </c>
      <c r="Y3723" s="3">
        <v>3721</v>
      </c>
      <c r="Z3723" s="3" t="s">
        <v>364</v>
      </c>
      <c r="AA3723" s="3">
        <v>28</v>
      </c>
      <c r="AB3723" s="3">
        <v>9</v>
      </c>
      <c r="AC3723" s="3">
        <v>3098705</v>
      </c>
      <c r="AD3723" s="3">
        <v>1673674</v>
      </c>
      <c r="AE3723" s="15"/>
      <c r="AF3723" s="3">
        <v>20</v>
      </c>
      <c r="AG3723" s="3">
        <v>42</v>
      </c>
    </row>
    <row r="3724" spans="1:33" ht="15.75" customHeight="1" x14ac:dyDescent="0.15">
      <c r="A3724" s="3">
        <v>25529</v>
      </c>
      <c r="B3724" s="3">
        <v>3722</v>
      </c>
      <c r="C3724" s="3">
        <v>300</v>
      </c>
      <c r="D3724" s="3" t="s">
        <v>16506</v>
      </c>
      <c r="E3724" s="3" t="s">
        <v>25790</v>
      </c>
      <c r="F3724" s="3" t="s">
        <v>657</v>
      </c>
      <c r="G3724" s="3" t="s">
        <v>246</v>
      </c>
      <c r="H3724" s="3" t="s">
        <v>240</v>
      </c>
      <c r="I3724" s="3" t="s">
        <v>240</v>
      </c>
      <c r="J3724" s="3">
        <v>85.130499999999998</v>
      </c>
      <c r="K3724" s="3">
        <v>62817150</v>
      </c>
      <c r="L3724" s="3" t="s">
        <v>398</v>
      </c>
      <c r="M3724" s="3">
        <v>0</v>
      </c>
      <c r="N3724" s="3" t="s">
        <v>16506</v>
      </c>
      <c r="O3724" s="3" t="s">
        <v>25790</v>
      </c>
      <c r="P3724" s="8">
        <v>38353</v>
      </c>
      <c r="Q3724" s="3" t="s">
        <v>21980</v>
      </c>
      <c r="R3724" s="5" t="s">
        <v>25791</v>
      </c>
      <c r="S3724" s="3" t="s">
        <v>240</v>
      </c>
      <c r="T3724" s="3" t="s">
        <v>246</v>
      </c>
      <c r="V3724" s="3">
        <v>127</v>
      </c>
      <c r="W3724" s="3">
        <v>77</v>
      </c>
      <c r="X3724" s="3">
        <v>41</v>
      </c>
      <c r="Y3724" s="3">
        <v>3722</v>
      </c>
      <c r="Z3724" s="3" t="s">
        <v>398</v>
      </c>
      <c r="AA3724" s="3">
        <v>300</v>
      </c>
      <c r="AB3724" s="3">
        <v>200</v>
      </c>
      <c r="AC3724" s="3">
        <v>62817150</v>
      </c>
      <c r="AD3724" s="3">
        <v>33931284</v>
      </c>
      <c r="AE3724" s="3" t="s">
        <v>240</v>
      </c>
      <c r="AF3724" s="3">
        <v>1</v>
      </c>
      <c r="AG3724" s="3">
        <v>18</v>
      </c>
    </row>
    <row r="3725" spans="1:33" ht="15.75" customHeight="1" x14ac:dyDescent="0.15">
      <c r="A3725" s="3">
        <v>22507</v>
      </c>
      <c r="B3725" s="3">
        <v>3723</v>
      </c>
      <c r="C3725" s="3">
        <v>15</v>
      </c>
      <c r="D3725" s="3" t="s">
        <v>10330</v>
      </c>
      <c r="E3725" s="3" t="s">
        <v>25792</v>
      </c>
      <c r="F3725" s="3" t="s">
        <v>36</v>
      </c>
      <c r="G3725" s="3" t="s">
        <v>37</v>
      </c>
      <c r="H3725" s="3" t="s">
        <v>10335</v>
      </c>
      <c r="I3725" s="3" t="s">
        <v>817</v>
      </c>
      <c r="J3725" s="3">
        <v>85.128299999999996</v>
      </c>
      <c r="K3725" s="3">
        <v>5762726</v>
      </c>
      <c r="L3725" s="3" t="s">
        <v>59</v>
      </c>
      <c r="M3725" s="3">
        <v>2</v>
      </c>
      <c r="N3725" s="3" t="s">
        <v>10330</v>
      </c>
      <c r="O3725" s="3" t="s">
        <v>25792</v>
      </c>
      <c r="P3725" s="3" t="s">
        <v>1101</v>
      </c>
      <c r="Q3725" s="3" t="s">
        <v>10332</v>
      </c>
      <c r="R3725" s="5" t="s">
        <v>25793</v>
      </c>
      <c r="S3725" s="3" t="s">
        <v>10335</v>
      </c>
      <c r="T3725" s="3" t="s">
        <v>37</v>
      </c>
      <c r="V3725" s="3">
        <v>127</v>
      </c>
      <c r="W3725" s="3">
        <v>90</v>
      </c>
      <c r="X3725" s="3">
        <v>127</v>
      </c>
      <c r="Y3725" s="3">
        <v>3723</v>
      </c>
      <c r="Z3725" s="3" t="s">
        <v>59</v>
      </c>
      <c r="AA3725" s="3">
        <v>15</v>
      </c>
      <c r="AB3725" s="3">
        <v>9</v>
      </c>
      <c r="AC3725" s="3">
        <v>5762726</v>
      </c>
      <c r="AD3725" s="3">
        <v>3112829</v>
      </c>
      <c r="AE3725" s="3" t="s">
        <v>817</v>
      </c>
      <c r="AF3725" s="3">
        <v>17</v>
      </c>
      <c r="AG3725" s="3">
        <v>11</v>
      </c>
    </row>
    <row r="3726" spans="1:33" ht="15.75" customHeight="1" x14ac:dyDescent="0.15">
      <c r="A3726" s="3">
        <v>21854</v>
      </c>
      <c r="B3726" s="3">
        <v>3724</v>
      </c>
      <c r="C3726" s="3">
        <v>23</v>
      </c>
      <c r="D3726" s="3" t="s">
        <v>16510</v>
      </c>
      <c r="E3726" s="3" t="s">
        <v>25794</v>
      </c>
      <c r="F3726" s="3" t="s">
        <v>1121</v>
      </c>
      <c r="G3726" s="3" t="s">
        <v>497</v>
      </c>
      <c r="H3726" s="3" t="s">
        <v>16513</v>
      </c>
      <c r="I3726" s="3" t="s">
        <v>499</v>
      </c>
      <c r="J3726" s="3">
        <v>85.116</v>
      </c>
      <c r="K3726" s="3">
        <v>3347365</v>
      </c>
      <c r="L3726" s="3" t="s">
        <v>478</v>
      </c>
      <c r="M3726" s="3">
        <v>2</v>
      </c>
      <c r="N3726" s="3" t="s">
        <v>16510</v>
      </c>
      <c r="O3726" s="3" t="s">
        <v>25794</v>
      </c>
      <c r="P3726" s="3" t="s">
        <v>1063</v>
      </c>
      <c r="Q3726" s="3" t="s">
        <v>21983</v>
      </c>
      <c r="R3726" s="5" t="s">
        <v>25795</v>
      </c>
      <c r="S3726" s="3" t="s">
        <v>16513</v>
      </c>
      <c r="T3726" s="3" t="s">
        <v>497</v>
      </c>
      <c r="V3726" s="3">
        <v>49</v>
      </c>
      <c r="W3726" s="3">
        <v>0</v>
      </c>
      <c r="X3726" s="3">
        <v>127</v>
      </c>
      <c r="Y3726" s="3">
        <v>3724</v>
      </c>
      <c r="Z3726" s="3" t="s">
        <v>478</v>
      </c>
      <c r="AA3726" s="3">
        <v>23</v>
      </c>
      <c r="AB3726" s="3">
        <v>10</v>
      </c>
      <c r="AC3726" s="3">
        <v>3347365</v>
      </c>
      <c r="AD3726" s="3">
        <v>1808253</v>
      </c>
      <c r="AE3726" s="15"/>
      <c r="AF3726" s="3">
        <v>15</v>
      </c>
      <c r="AG3726" s="3">
        <v>78</v>
      </c>
    </row>
    <row r="3727" spans="1:33" ht="15.75" customHeight="1" x14ac:dyDescent="0.15">
      <c r="A3727" s="3">
        <v>5028</v>
      </c>
      <c r="B3727" s="3">
        <v>3725</v>
      </c>
      <c r="C3727" s="3">
        <v>10</v>
      </c>
      <c r="D3727" s="3" t="s">
        <v>16514</v>
      </c>
      <c r="E3727" s="3" t="s">
        <v>25796</v>
      </c>
      <c r="F3727" s="3" t="s">
        <v>1620</v>
      </c>
      <c r="G3727" s="3" t="s">
        <v>412</v>
      </c>
      <c r="H3727" s="3" t="s">
        <v>5431</v>
      </c>
      <c r="I3727" s="3" t="s">
        <v>742</v>
      </c>
      <c r="J3727" s="3">
        <v>85.094700000000003</v>
      </c>
      <c r="K3727" s="3">
        <v>2270190</v>
      </c>
      <c r="L3727" s="3" t="s">
        <v>335</v>
      </c>
      <c r="M3727" s="3">
        <v>1</v>
      </c>
      <c r="N3727" s="3" t="s">
        <v>16514</v>
      </c>
      <c r="O3727" s="3" t="s">
        <v>25796</v>
      </c>
      <c r="P3727" s="3" t="s">
        <v>835</v>
      </c>
      <c r="Q3727" s="3" t="s">
        <v>21985</v>
      </c>
      <c r="R3727" s="5" t="s">
        <v>25797</v>
      </c>
      <c r="S3727" s="3" t="s">
        <v>5431</v>
      </c>
      <c r="T3727" s="3" t="s">
        <v>412</v>
      </c>
      <c r="V3727" s="3">
        <v>127</v>
      </c>
      <c r="W3727" s="3">
        <v>127</v>
      </c>
      <c r="X3727" s="3">
        <v>127</v>
      </c>
      <c r="Y3727" s="3">
        <v>3725</v>
      </c>
      <c r="Z3727" s="3" t="s">
        <v>335</v>
      </c>
      <c r="AA3727" s="3">
        <v>10</v>
      </c>
      <c r="AB3727" s="3">
        <v>8</v>
      </c>
      <c r="AC3727" s="3">
        <v>2270190</v>
      </c>
      <c r="AD3727" s="3">
        <v>1226502</v>
      </c>
      <c r="AE3727" s="3" t="s">
        <v>742</v>
      </c>
      <c r="AF3727" s="3">
        <v>21</v>
      </c>
      <c r="AG3727" s="3">
        <v>17</v>
      </c>
    </row>
    <row r="3728" spans="1:33" ht="15.75" customHeight="1" x14ac:dyDescent="0.15">
      <c r="A3728" s="3">
        <v>22195</v>
      </c>
      <c r="B3728" s="3">
        <v>3726</v>
      </c>
      <c r="C3728" s="3">
        <v>85</v>
      </c>
      <c r="D3728" s="3" t="s">
        <v>16519</v>
      </c>
      <c r="E3728" s="3" t="s">
        <v>25798</v>
      </c>
      <c r="F3728" s="3" t="s">
        <v>96</v>
      </c>
      <c r="G3728" s="3" t="s">
        <v>61</v>
      </c>
      <c r="H3728" s="3" t="s">
        <v>62</v>
      </c>
      <c r="I3728" s="3" t="s">
        <v>63</v>
      </c>
      <c r="J3728" s="3">
        <v>85.078100000000006</v>
      </c>
      <c r="K3728" s="3">
        <v>9616528</v>
      </c>
      <c r="L3728" s="3" t="s">
        <v>50</v>
      </c>
      <c r="M3728" s="3">
        <v>2</v>
      </c>
      <c r="N3728" s="3" t="s">
        <v>16519</v>
      </c>
      <c r="O3728" s="3" t="s">
        <v>25798</v>
      </c>
      <c r="P3728" s="3" t="s">
        <v>1107</v>
      </c>
      <c r="Q3728" s="3" t="s">
        <v>21987</v>
      </c>
      <c r="R3728" s="5" t="s">
        <v>25799</v>
      </c>
      <c r="S3728" s="3" t="s">
        <v>62</v>
      </c>
      <c r="T3728" s="3" t="s">
        <v>61</v>
      </c>
      <c r="V3728" s="3">
        <v>127</v>
      </c>
      <c r="W3728" s="3">
        <v>127</v>
      </c>
      <c r="X3728" s="3">
        <v>108</v>
      </c>
      <c r="Y3728" s="3">
        <v>3726</v>
      </c>
      <c r="Z3728" s="3" t="s">
        <v>50</v>
      </c>
      <c r="AA3728" s="3">
        <v>85</v>
      </c>
      <c r="AB3728" s="3">
        <v>45</v>
      </c>
      <c r="AC3728" s="3">
        <v>9616528</v>
      </c>
      <c r="AD3728" s="3">
        <v>5195929</v>
      </c>
      <c r="AE3728" s="3" t="s">
        <v>63</v>
      </c>
      <c r="AF3728" s="3">
        <v>11</v>
      </c>
      <c r="AG3728" s="3">
        <v>3</v>
      </c>
    </row>
    <row r="3729" spans="1:33" ht="15.75" customHeight="1" x14ac:dyDescent="0.15">
      <c r="A3729" s="3">
        <v>6566</v>
      </c>
      <c r="B3729" s="3">
        <v>3727</v>
      </c>
      <c r="C3729" s="3">
        <v>252</v>
      </c>
      <c r="D3729" s="3" t="s">
        <v>16522</v>
      </c>
      <c r="E3729" s="3" t="s">
        <v>25800</v>
      </c>
      <c r="F3729" s="3" t="s">
        <v>1009</v>
      </c>
      <c r="G3729" s="3" t="s">
        <v>403</v>
      </c>
      <c r="H3729" s="3" t="s">
        <v>1922</v>
      </c>
      <c r="I3729" s="3" t="s">
        <v>203</v>
      </c>
      <c r="J3729" s="3">
        <v>85.027799999999999</v>
      </c>
      <c r="K3729" s="3">
        <v>35793087</v>
      </c>
      <c r="L3729" s="3" t="s">
        <v>59</v>
      </c>
      <c r="M3729" s="3">
        <v>3</v>
      </c>
      <c r="N3729" s="3" t="s">
        <v>16522</v>
      </c>
      <c r="O3729" s="3" t="s">
        <v>25800</v>
      </c>
      <c r="P3729" s="3" t="s">
        <v>381</v>
      </c>
      <c r="Q3729" s="3" t="s">
        <v>21990</v>
      </c>
      <c r="R3729" s="5" t="s">
        <v>25801</v>
      </c>
      <c r="S3729" s="3" t="s">
        <v>1922</v>
      </c>
      <c r="T3729" s="3" t="s">
        <v>403</v>
      </c>
      <c r="V3729" s="3">
        <v>124</v>
      </c>
      <c r="W3729" s="3">
        <v>127</v>
      </c>
      <c r="X3729" s="3">
        <v>127</v>
      </c>
      <c r="Y3729" s="3">
        <v>3727</v>
      </c>
      <c r="Z3729" s="3" t="s">
        <v>59</v>
      </c>
      <c r="AA3729" s="3">
        <v>252</v>
      </c>
      <c r="AB3729" s="3">
        <v>157</v>
      </c>
      <c r="AC3729" s="3">
        <v>35793087</v>
      </c>
      <c r="AD3729" s="3">
        <v>19344706</v>
      </c>
      <c r="AE3729" s="3" t="s">
        <v>203</v>
      </c>
      <c r="AF3729" s="3">
        <v>17</v>
      </c>
      <c r="AG3729" s="3">
        <v>9</v>
      </c>
    </row>
    <row r="3730" spans="1:33" ht="15.75" customHeight="1" x14ac:dyDescent="0.15">
      <c r="A3730" s="3">
        <v>25263</v>
      </c>
      <c r="B3730" s="3">
        <v>3728</v>
      </c>
      <c r="C3730" s="3">
        <v>120</v>
      </c>
      <c r="D3730" s="3" t="s">
        <v>16525</v>
      </c>
      <c r="E3730" s="3" t="s">
        <v>25802</v>
      </c>
      <c r="F3730" s="3" t="s">
        <v>4061</v>
      </c>
      <c r="G3730" s="3" t="s">
        <v>446</v>
      </c>
      <c r="H3730" s="3" t="s">
        <v>2435</v>
      </c>
      <c r="I3730" s="3" t="s">
        <v>2435</v>
      </c>
      <c r="J3730" s="3">
        <v>84.911699999999996</v>
      </c>
      <c r="K3730" s="3">
        <v>98491437</v>
      </c>
      <c r="L3730" s="3" t="s">
        <v>101</v>
      </c>
      <c r="M3730" s="3">
        <v>0</v>
      </c>
      <c r="N3730" s="3" t="s">
        <v>16525</v>
      </c>
      <c r="O3730" s="3" t="s">
        <v>25802</v>
      </c>
      <c r="P3730" s="8">
        <v>40179</v>
      </c>
      <c r="Q3730" s="3" t="s">
        <v>21992</v>
      </c>
      <c r="R3730" s="5" t="s">
        <v>25803</v>
      </c>
      <c r="S3730" s="3" t="s">
        <v>2435</v>
      </c>
      <c r="T3730" s="3" t="s">
        <v>446</v>
      </c>
      <c r="V3730" s="3">
        <v>127</v>
      </c>
      <c r="W3730" s="3">
        <v>127</v>
      </c>
      <c r="X3730" s="3">
        <v>127</v>
      </c>
      <c r="Y3730" s="3">
        <v>3728</v>
      </c>
      <c r="Z3730" s="3" t="s">
        <v>101</v>
      </c>
      <c r="AA3730" s="3">
        <v>120</v>
      </c>
      <c r="AB3730" s="3">
        <v>25</v>
      </c>
      <c r="AC3730" s="3">
        <v>98491437</v>
      </c>
      <c r="AD3730" s="3">
        <v>53264048</v>
      </c>
      <c r="AE3730" s="3" t="s">
        <v>2435</v>
      </c>
      <c r="AF3730" s="3">
        <v>10</v>
      </c>
      <c r="AG3730" s="3">
        <v>29</v>
      </c>
    </row>
    <row r="3731" spans="1:33" ht="15.75" customHeight="1" x14ac:dyDescent="0.15">
      <c r="A3731" s="3">
        <v>24186</v>
      </c>
      <c r="B3731" s="3">
        <v>3729</v>
      </c>
      <c r="C3731" s="3">
        <v>220</v>
      </c>
      <c r="D3731" s="3" t="s">
        <v>16527</v>
      </c>
      <c r="E3731" s="3" t="s">
        <v>25804</v>
      </c>
      <c r="F3731" s="3" t="s">
        <v>297</v>
      </c>
      <c r="G3731" s="3" t="s">
        <v>146</v>
      </c>
      <c r="H3731" s="3" t="s">
        <v>2725</v>
      </c>
      <c r="I3731" s="3" t="s">
        <v>2725</v>
      </c>
      <c r="J3731" s="3">
        <v>84.898300000000006</v>
      </c>
      <c r="K3731" s="3">
        <v>50805211</v>
      </c>
      <c r="L3731" s="3" t="s">
        <v>162</v>
      </c>
      <c r="M3731" s="3">
        <v>1</v>
      </c>
      <c r="N3731" s="3" t="s">
        <v>16527</v>
      </c>
      <c r="O3731" s="3" t="s">
        <v>25804</v>
      </c>
      <c r="P3731" s="3" t="s">
        <v>104</v>
      </c>
      <c r="Q3731" s="3" t="s">
        <v>21994</v>
      </c>
      <c r="R3731" s="5" t="s">
        <v>25805</v>
      </c>
      <c r="S3731" s="3" t="s">
        <v>2725</v>
      </c>
      <c r="T3731" s="3" t="s">
        <v>146</v>
      </c>
      <c r="V3731" s="3">
        <v>90</v>
      </c>
      <c r="W3731" s="15"/>
      <c r="X3731" s="3">
        <v>127</v>
      </c>
      <c r="Y3731" s="3">
        <v>3729</v>
      </c>
      <c r="Z3731" s="3" t="s">
        <v>162</v>
      </c>
      <c r="AA3731" s="3">
        <v>220</v>
      </c>
      <c r="AB3731" s="3">
        <v>119</v>
      </c>
      <c r="AC3731" s="3">
        <v>50805211</v>
      </c>
      <c r="AD3731" s="3">
        <v>27477387</v>
      </c>
      <c r="AE3731" s="3" t="s">
        <v>2725</v>
      </c>
      <c r="AF3731" s="3">
        <v>8</v>
      </c>
      <c r="AG3731" s="3">
        <v>30</v>
      </c>
    </row>
    <row r="3732" spans="1:33" ht="15.75" customHeight="1" x14ac:dyDescent="0.15">
      <c r="A3732" s="3">
        <v>3712</v>
      </c>
      <c r="B3732" s="3">
        <v>3730</v>
      </c>
      <c r="C3732" s="3">
        <v>35</v>
      </c>
      <c r="D3732" s="3" t="s">
        <v>16529</v>
      </c>
      <c r="E3732" s="3" t="s">
        <v>25806</v>
      </c>
      <c r="F3732" s="3" t="s">
        <v>657</v>
      </c>
      <c r="G3732" s="3" t="s">
        <v>246</v>
      </c>
      <c r="H3732" s="3" t="s">
        <v>3818</v>
      </c>
      <c r="I3732" s="3" t="s">
        <v>3818</v>
      </c>
      <c r="J3732" s="3">
        <v>84.835599999999999</v>
      </c>
      <c r="K3732" s="3">
        <v>10522055</v>
      </c>
      <c r="L3732" s="3" t="s">
        <v>59</v>
      </c>
      <c r="M3732" s="3">
        <v>5</v>
      </c>
      <c r="N3732" s="3" t="s">
        <v>16529</v>
      </c>
      <c r="O3732" s="3" t="s">
        <v>25806</v>
      </c>
      <c r="P3732" s="3" t="s">
        <v>1029</v>
      </c>
      <c r="Q3732" s="3" t="s">
        <v>21996</v>
      </c>
      <c r="R3732" s="5" t="s">
        <v>25807</v>
      </c>
      <c r="S3732" s="3" t="s">
        <v>3818</v>
      </c>
      <c r="T3732" s="3" t="s">
        <v>246</v>
      </c>
      <c r="V3732" s="3">
        <v>127</v>
      </c>
      <c r="W3732" s="3">
        <v>76</v>
      </c>
      <c r="X3732" s="3">
        <v>127</v>
      </c>
      <c r="Y3732" s="3">
        <v>3730</v>
      </c>
      <c r="Z3732" s="3" t="s">
        <v>59</v>
      </c>
      <c r="AA3732" s="3">
        <v>35</v>
      </c>
      <c r="AB3732" s="3">
        <v>24</v>
      </c>
      <c r="AC3732" s="3">
        <v>10522055</v>
      </c>
      <c r="AD3732" s="3">
        <v>5692656</v>
      </c>
      <c r="AE3732" s="3" t="s">
        <v>3818</v>
      </c>
      <c r="AF3732" s="3">
        <v>17</v>
      </c>
      <c r="AG3732" s="3">
        <v>22</v>
      </c>
    </row>
    <row r="3733" spans="1:33" ht="15.75" customHeight="1" x14ac:dyDescent="0.15">
      <c r="A3733" s="3">
        <v>965</v>
      </c>
      <c r="B3733" s="3">
        <v>3731</v>
      </c>
      <c r="C3733" s="3">
        <v>270</v>
      </c>
      <c r="D3733" s="3" t="s">
        <v>16533</v>
      </c>
      <c r="E3733" s="3" t="s">
        <v>25808</v>
      </c>
      <c r="F3733" s="3" t="s">
        <v>1009</v>
      </c>
      <c r="G3733" s="3" t="s">
        <v>403</v>
      </c>
      <c r="H3733" s="3" t="s">
        <v>12489</v>
      </c>
      <c r="I3733" s="3" t="s">
        <v>203</v>
      </c>
      <c r="J3733" s="3">
        <v>84.706900000000005</v>
      </c>
      <c r="K3733" s="3">
        <v>47401022</v>
      </c>
      <c r="L3733" s="3" t="s">
        <v>66</v>
      </c>
      <c r="M3733" s="3">
        <v>8</v>
      </c>
      <c r="N3733" s="3" t="s">
        <v>16533</v>
      </c>
      <c r="O3733" s="3" t="s">
        <v>25808</v>
      </c>
      <c r="P3733" s="3" t="s">
        <v>541</v>
      </c>
      <c r="Q3733" s="3" t="s">
        <v>21998</v>
      </c>
      <c r="R3733" s="5" t="s">
        <v>25809</v>
      </c>
      <c r="S3733" s="3" t="s">
        <v>12489</v>
      </c>
      <c r="T3733" s="3" t="s">
        <v>403</v>
      </c>
      <c r="V3733" s="3">
        <v>125</v>
      </c>
      <c r="W3733" s="3">
        <v>127</v>
      </c>
      <c r="X3733" s="3">
        <v>127</v>
      </c>
      <c r="Y3733" s="3">
        <v>3731</v>
      </c>
      <c r="Z3733" s="3" t="s">
        <v>66</v>
      </c>
      <c r="AA3733" s="3">
        <v>270</v>
      </c>
      <c r="AB3733" s="3">
        <v>145</v>
      </c>
      <c r="AC3733" s="3">
        <v>47401022</v>
      </c>
      <c r="AD3733" s="3">
        <v>25662838</v>
      </c>
      <c r="AE3733" s="3" t="s">
        <v>203</v>
      </c>
      <c r="AF3733" s="3">
        <v>9</v>
      </c>
      <c r="AG3733" s="3">
        <v>9</v>
      </c>
    </row>
    <row r="3734" spans="1:33" ht="15.75" customHeight="1" x14ac:dyDescent="0.15">
      <c r="A3734" s="3">
        <v>22413</v>
      </c>
      <c r="B3734" s="3">
        <v>3732</v>
      </c>
      <c r="C3734" s="3">
        <v>81</v>
      </c>
      <c r="D3734" s="3" t="s">
        <v>16535</v>
      </c>
      <c r="E3734" s="3" t="s">
        <v>25810</v>
      </c>
      <c r="F3734" s="3" t="s">
        <v>4061</v>
      </c>
      <c r="G3734" s="3" t="s">
        <v>446</v>
      </c>
      <c r="H3734" s="3" t="s">
        <v>4870</v>
      </c>
      <c r="I3734" s="3" t="s">
        <v>2435</v>
      </c>
      <c r="J3734" s="3">
        <v>84.690799999999996</v>
      </c>
      <c r="K3734" s="3">
        <v>13770681</v>
      </c>
      <c r="L3734" s="3" t="s">
        <v>162</v>
      </c>
      <c r="M3734" s="3">
        <v>6</v>
      </c>
      <c r="N3734" s="3" t="s">
        <v>16535</v>
      </c>
      <c r="O3734" s="3" t="s">
        <v>25810</v>
      </c>
      <c r="P3734" s="3" t="s">
        <v>1101</v>
      </c>
      <c r="Q3734" s="3" t="s">
        <v>22001</v>
      </c>
      <c r="R3734" s="5" t="s">
        <v>25811</v>
      </c>
      <c r="S3734" s="3" t="s">
        <v>4870</v>
      </c>
      <c r="T3734" s="3" t="s">
        <v>446</v>
      </c>
      <c r="V3734" s="3">
        <v>127</v>
      </c>
      <c r="W3734" s="3">
        <v>127</v>
      </c>
      <c r="X3734" s="3">
        <v>127</v>
      </c>
      <c r="Y3734" s="3">
        <v>3732</v>
      </c>
      <c r="Z3734" s="3" t="s">
        <v>162</v>
      </c>
      <c r="AA3734" s="3">
        <v>81</v>
      </c>
      <c r="AB3734" s="3">
        <v>53</v>
      </c>
      <c r="AC3734" s="3">
        <v>13770681</v>
      </c>
      <c r="AD3734" s="3">
        <v>7456072</v>
      </c>
      <c r="AE3734" s="3" t="s">
        <v>2435</v>
      </c>
      <c r="AF3734" s="3">
        <v>8</v>
      </c>
      <c r="AG3734" s="3">
        <v>29</v>
      </c>
    </row>
    <row r="3735" spans="1:33" ht="15.75" customHeight="1" x14ac:dyDescent="0.15">
      <c r="A3735" s="3">
        <v>5340</v>
      </c>
      <c r="B3735" s="3">
        <v>3733</v>
      </c>
      <c r="C3735" s="3">
        <v>1132</v>
      </c>
      <c r="D3735" s="3" t="s">
        <v>16538</v>
      </c>
      <c r="E3735" s="3" t="s">
        <v>25812</v>
      </c>
      <c r="F3735" s="3" t="s">
        <v>657</v>
      </c>
      <c r="G3735" s="3" t="s">
        <v>246</v>
      </c>
      <c r="H3735" s="3" t="s">
        <v>4268</v>
      </c>
      <c r="I3735" s="3" t="s">
        <v>264</v>
      </c>
      <c r="J3735" s="3">
        <v>84.6935</v>
      </c>
      <c r="K3735" s="3">
        <v>11338976</v>
      </c>
      <c r="L3735" s="3" t="s">
        <v>335</v>
      </c>
      <c r="M3735" s="3">
        <v>1</v>
      </c>
      <c r="N3735" s="3" t="s">
        <v>16538</v>
      </c>
      <c r="O3735" s="3" t="s">
        <v>25812</v>
      </c>
      <c r="P3735" s="3" t="s">
        <v>104</v>
      </c>
      <c r="Q3735" s="3" t="s">
        <v>22003</v>
      </c>
      <c r="R3735" s="5" t="s">
        <v>25813</v>
      </c>
      <c r="S3735" s="3" t="s">
        <v>4268</v>
      </c>
      <c r="T3735" s="3" t="s">
        <v>246</v>
      </c>
      <c r="V3735" s="3">
        <v>127</v>
      </c>
      <c r="W3735" s="3">
        <v>125</v>
      </c>
      <c r="X3735" s="3">
        <v>127</v>
      </c>
      <c r="Y3735" s="3">
        <v>3733</v>
      </c>
      <c r="Z3735" s="3" t="s">
        <v>335</v>
      </c>
      <c r="AA3735" s="3">
        <v>1132</v>
      </c>
      <c r="AB3735" s="3">
        <v>1107</v>
      </c>
      <c r="AC3735" s="3">
        <v>11338976</v>
      </c>
      <c r="AD3735" s="3">
        <v>6139348</v>
      </c>
      <c r="AE3735" s="3" t="s">
        <v>264</v>
      </c>
      <c r="AF3735" s="3">
        <v>21</v>
      </c>
      <c r="AG3735" s="3">
        <v>8</v>
      </c>
    </row>
    <row r="3736" spans="1:33" ht="15.75" customHeight="1" x14ac:dyDescent="0.15">
      <c r="A3736" s="3">
        <v>20400</v>
      </c>
      <c r="B3736" s="3">
        <v>3734</v>
      </c>
      <c r="C3736" s="3">
        <v>58</v>
      </c>
      <c r="D3736" s="3" t="s">
        <v>8647</v>
      </c>
      <c r="E3736" s="3" t="s">
        <v>25814</v>
      </c>
      <c r="F3736" s="3" t="s">
        <v>143</v>
      </c>
      <c r="G3736" s="3" t="s">
        <v>77</v>
      </c>
      <c r="H3736" s="3" t="s">
        <v>8652</v>
      </c>
      <c r="I3736" s="3" t="s">
        <v>838</v>
      </c>
      <c r="J3736" s="3">
        <v>84.661500000000004</v>
      </c>
      <c r="K3736" s="3">
        <v>45266935</v>
      </c>
      <c r="L3736" s="3" t="s">
        <v>50</v>
      </c>
      <c r="M3736" s="3">
        <v>3</v>
      </c>
      <c r="N3736" s="3" t="s">
        <v>8647</v>
      </c>
      <c r="O3736" s="3" t="s">
        <v>25814</v>
      </c>
      <c r="P3736" s="3" t="s">
        <v>8651</v>
      </c>
      <c r="Q3736" s="3" t="s">
        <v>8649</v>
      </c>
      <c r="R3736" s="5" t="s">
        <v>25815</v>
      </c>
      <c r="S3736" s="3" t="s">
        <v>8652</v>
      </c>
      <c r="T3736" s="3" t="s">
        <v>77</v>
      </c>
      <c r="V3736" s="3">
        <v>127</v>
      </c>
      <c r="W3736" s="3">
        <v>0</v>
      </c>
      <c r="X3736" s="3">
        <v>109</v>
      </c>
      <c r="Y3736" s="3">
        <v>3734</v>
      </c>
      <c r="Z3736" s="3" t="s">
        <v>50</v>
      </c>
      <c r="AA3736" s="3">
        <v>58</v>
      </c>
      <c r="AB3736" s="3">
        <v>52</v>
      </c>
      <c r="AC3736" s="3">
        <v>45266935</v>
      </c>
      <c r="AD3736" s="3">
        <v>24513469</v>
      </c>
      <c r="AE3736" s="15"/>
      <c r="AF3736" s="3">
        <v>11</v>
      </c>
      <c r="AG3736" s="3">
        <v>55</v>
      </c>
    </row>
    <row r="3737" spans="1:33" ht="15.75" customHeight="1" x14ac:dyDescent="0.15">
      <c r="A3737" s="3">
        <v>26338</v>
      </c>
      <c r="B3737" s="3">
        <v>3735</v>
      </c>
      <c r="C3737" s="3">
        <v>95</v>
      </c>
      <c r="D3737" s="3" t="s">
        <v>16543</v>
      </c>
      <c r="E3737" s="3" t="s">
        <v>25816</v>
      </c>
      <c r="F3737" s="3" t="s">
        <v>1193</v>
      </c>
      <c r="G3737" s="3" t="s">
        <v>564</v>
      </c>
      <c r="H3737" s="3" t="s">
        <v>15284</v>
      </c>
      <c r="I3737" s="3" t="s">
        <v>2049</v>
      </c>
      <c r="J3737" s="3">
        <v>84.661199999999994</v>
      </c>
      <c r="K3737" s="3">
        <v>18588000</v>
      </c>
      <c r="L3737" s="3" t="s">
        <v>101</v>
      </c>
      <c r="M3737" s="3">
        <v>0</v>
      </c>
      <c r="N3737" s="3" t="s">
        <v>16543</v>
      </c>
      <c r="O3737" s="3" t="s">
        <v>25816</v>
      </c>
      <c r="P3737" s="8">
        <v>37257</v>
      </c>
      <c r="Q3737" s="3" t="s">
        <v>22006</v>
      </c>
      <c r="R3737" s="5" t="s">
        <v>25817</v>
      </c>
      <c r="S3737" s="3" t="s">
        <v>15284</v>
      </c>
      <c r="T3737" s="3" t="s">
        <v>564</v>
      </c>
      <c r="V3737" s="3">
        <v>96</v>
      </c>
      <c r="W3737" s="3">
        <v>46</v>
      </c>
      <c r="X3737" s="3">
        <v>127</v>
      </c>
      <c r="Y3737" s="3">
        <v>3735</v>
      </c>
      <c r="Z3737" s="3" t="s">
        <v>101</v>
      </c>
      <c r="AA3737" s="3">
        <v>95</v>
      </c>
      <c r="AB3737" s="3">
        <v>61</v>
      </c>
      <c r="AC3737" s="3">
        <v>18588000</v>
      </c>
      <c r="AD3737" s="3">
        <v>10066000</v>
      </c>
      <c r="AE3737" s="3" t="s">
        <v>2049</v>
      </c>
      <c r="AF3737" s="3">
        <v>10</v>
      </c>
      <c r="AG3737" s="3">
        <v>35</v>
      </c>
    </row>
    <row r="3738" spans="1:33" ht="15.75" customHeight="1" x14ac:dyDescent="0.15">
      <c r="A3738" s="3">
        <v>25704</v>
      </c>
      <c r="B3738" s="3">
        <v>3736</v>
      </c>
      <c r="C3738" s="3">
        <v>40</v>
      </c>
      <c r="D3738" s="3" t="s">
        <v>6280</v>
      </c>
      <c r="E3738" s="3" t="s">
        <v>25818</v>
      </c>
      <c r="F3738" s="3" t="s">
        <v>143</v>
      </c>
      <c r="G3738" s="3" t="s">
        <v>77</v>
      </c>
      <c r="H3738" s="3" t="s">
        <v>6286</v>
      </c>
      <c r="I3738" s="3" t="s">
        <v>79</v>
      </c>
      <c r="J3738" s="3">
        <v>84.657200000000003</v>
      </c>
      <c r="K3738" s="3">
        <v>2106926</v>
      </c>
      <c r="L3738" s="3" t="s">
        <v>215</v>
      </c>
      <c r="M3738" s="3">
        <v>0</v>
      </c>
      <c r="N3738" s="3" t="s">
        <v>6280</v>
      </c>
      <c r="O3738" s="3" t="s">
        <v>25818</v>
      </c>
      <c r="P3738" s="8">
        <v>33970</v>
      </c>
      <c r="Q3738" s="3" t="s">
        <v>6282</v>
      </c>
      <c r="R3738" s="5" t="s">
        <v>25819</v>
      </c>
      <c r="S3738" s="3" t="s">
        <v>6286</v>
      </c>
      <c r="T3738" s="3" t="s">
        <v>77</v>
      </c>
      <c r="V3738" s="3">
        <v>127</v>
      </c>
      <c r="W3738" s="3">
        <v>126</v>
      </c>
      <c r="X3738" s="3">
        <v>127</v>
      </c>
      <c r="Y3738" s="3">
        <v>3736</v>
      </c>
      <c r="Z3738" s="3" t="s">
        <v>215</v>
      </c>
      <c r="AA3738" s="3">
        <v>40</v>
      </c>
      <c r="AB3738" s="3">
        <v>14</v>
      </c>
      <c r="AC3738" s="3">
        <v>2106926</v>
      </c>
      <c r="AD3738" s="3">
        <v>1140993</v>
      </c>
      <c r="AE3738" s="3" t="s">
        <v>79</v>
      </c>
      <c r="AF3738" s="3">
        <v>7</v>
      </c>
      <c r="AG3738" s="3">
        <v>6</v>
      </c>
    </row>
    <row r="3739" spans="1:33" ht="15.75" customHeight="1" x14ac:dyDescent="0.15">
      <c r="A3739" s="3">
        <v>24817</v>
      </c>
      <c r="B3739" s="3">
        <v>3737</v>
      </c>
      <c r="C3739" s="3">
        <v>145</v>
      </c>
      <c r="D3739" s="3" t="s">
        <v>16548</v>
      </c>
      <c r="E3739" s="3" t="s">
        <v>25820</v>
      </c>
      <c r="F3739" s="3" t="s">
        <v>657</v>
      </c>
      <c r="G3739" s="3" t="s">
        <v>246</v>
      </c>
      <c r="H3739" s="3" t="s">
        <v>264</v>
      </c>
      <c r="I3739" s="3" t="s">
        <v>264</v>
      </c>
      <c r="J3739" s="3">
        <v>84.624899999999997</v>
      </c>
      <c r="K3739" s="3">
        <v>115457000</v>
      </c>
      <c r="L3739" s="3" t="s">
        <v>101</v>
      </c>
      <c r="M3739" s="3">
        <v>0</v>
      </c>
      <c r="N3739" s="3" t="s">
        <v>16548</v>
      </c>
      <c r="O3739" s="3" t="s">
        <v>25820</v>
      </c>
      <c r="P3739" s="8">
        <v>35796</v>
      </c>
      <c r="Q3739" s="3" t="s">
        <v>22009</v>
      </c>
      <c r="R3739" s="5" t="s">
        <v>25821</v>
      </c>
      <c r="S3739" s="3" t="s">
        <v>264</v>
      </c>
      <c r="T3739" s="3" t="s">
        <v>246</v>
      </c>
      <c r="V3739" s="3">
        <v>127</v>
      </c>
      <c r="W3739" s="3">
        <v>126</v>
      </c>
      <c r="X3739" s="3">
        <v>127</v>
      </c>
      <c r="Y3739" s="3">
        <v>3737</v>
      </c>
      <c r="Z3739" s="3" t="s">
        <v>101</v>
      </c>
      <c r="AA3739" s="3">
        <v>145</v>
      </c>
      <c r="AB3739" s="3">
        <v>95</v>
      </c>
      <c r="AC3739" s="3">
        <v>115457000</v>
      </c>
      <c r="AD3739" s="3">
        <v>62536000</v>
      </c>
      <c r="AE3739" s="3" t="s">
        <v>264</v>
      </c>
      <c r="AF3739" s="3">
        <v>10</v>
      </c>
      <c r="AG3739" s="3">
        <v>8</v>
      </c>
    </row>
    <row r="3740" spans="1:33" ht="15.75" customHeight="1" x14ac:dyDescent="0.15">
      <c r="A3740" s="3">
        <v>2340</v>
      </c>
      <c r="B3740" s="3">
        <v>3738</v>
      </c>
      <c r="C3740" s="3">
        <v>115</v>
      </c>
      <c r="D3740" s="3" t="s">
        <v>16550</v>
      </c>
      <c r="E3740" s="3" t="s">
        <v>25822</v>
      </c>
      <c r="F3740" s="3" t="s">
        <v>297</v>
      </c>
      <c r="G3740" s="3" t="s">
        <v>146</v>
      </c>
      <c r="H3740" s="3" t="s">
        <v>6448</v>
      </c>
      <c r="I3740" s="3" t="s">
        <v>6759</v>
      </c>
      <c r="J3740" s="3">
        <v>84.622200000000007</v>
      </c>
      <c r="K3740" s="3">
        <v>25374561</v>
      </c>
      <c r="L3740" s="3" t="s">
        <v>215</v>
      </c>
      <c r="M3740" s="3">
        <v>6</v>
      </c>
      <c r="N3740" s="3" t="s">
        <v>16550</v>
      </c>
      <c r="O3740" s="3" t="s">
        <v>25822</v>
      </c>
      <c r="P3740" s="3" t="s">
        <v>1350</v>
      </c>
      <c r="Q3740" s="3" t="s">
        <v>22011</v>
      </c>
      <c r="R3740" s="5" t="s">
        <v>25823</v>
      </c>
      <c r="S3740" s="3" t="s">
        <v>6448</v>
      </c>
      <c r="T3740" s="3" t="s">
        <v>146</v>
      </c>
      <c r="V3740" s="3">
        <v>91</v>
      </c>
      <c r="W3740" s="3">
        <v>0</v>
      </c>
      <c r="X3740" s="3">
        <v>127</v>
      </c>
      <c r="Y3740" s="3">
        <v>3738</v>
      </c>
      <c r="Z3740" s="3" t="s">
        <v>215</v>
      </c>
      <c r="AA3740" s="3">
        <v>115</v>
      </c>
      <c r="AB3740" s="3">
        <v>75</v>
      </c>
      <c r="AC3740" s="3">
        <v>25374561</v>
      </c>
      <c r="AD3740" s="3">
        <v>13744044</v>
      </c>
      <c r="AE3740" s="15"/>
      <c r="AF3740" s="3">
        <v>7</v>
      </c>
      <c r="AG3740" s="3">
        <v>80</v>
      </c>
    </row>
    <row r="3741" spans="1:33" ht="15.75" customHeight="1" x14ac:dyDescent="0.15">
      <c r="A3741" s="3">
        <v>23817</v>
      </c>
      <c r="B3741" s="3">
        <v>3739</v>
      </c>
      <c r="C3741" s="3">
        <v>166</v>
      </c>
      <c r="D3741" s="3" t="s">
        <v>16552</v>
      </c>
      <c r="E3741" s="3" t="s">
        <v>25824</v>
      </c>
      <c r="F3741" s="3" t="s">
        <v>6181</v>
      </c>
      <c r="G3741" s="3" t="s">
        <v>809</v>
      </c>
      <c r="H3741" s="3" t="s">
        <v>828</v>
      </c>
      <c r="I3741" s="3" t="s">
        <v>1032</v>
      </c>
      <c r="J3741" s="3">
        <v>84.571100000000001</v>
      </c>
      <c r="K3741" s="3">
        <v>14567727</v>
      </c>
      <c r="L3741" s="3" t="s">
        <v>59</v>
      </c>
      <c r="M3741" s="3">
        <v>1</v>
      </c>
      <c r="N3741" s="3" t="s">
        <v>16552</v>
      </c>
      <c r="O3741" s="3" t="s">
        <v>25824</v>
      </c>
      <c r="P3741" s="3" t="s">
        <v>1029</v>
      </c>
      <c r="Q3741" s="3" t="s">
        <v>22014</v>
      </c>
      <c r="R3741" s="5" t="s">
        <v>25825</v>
      </c>
      <c r="S3741" s="3" t="s">
        <v>828</v>
      </c>
      <c r="T3741" s="3" t="s">
        <v>809</v>
      </c>
      <c r="V3741" s="3">
        <v>13</v>
      </c>
      <c r="W3741" s="3">
        <v>97</v>
      </c>
      <c r="X3741" s="3">
        <v>127</v>
      </c>
      <c r="Y3741" s="3">
        <v>3739</v>
      </c>
      <c r="Z3741" s="3" t="s">
        <v>59</v>
      </c>
      <c r="AA3741" s="3">
        <v>166</v>
      </c>
      <c r="AB3741" s="3">
        <v>79</v>
      </c>
      <c r="AC3741" s="3">
        <v>14567727</v>
      </c>
      <c r="AD3741" s="3">
        <v>7892745</v>
      </c>
      <c r="AE3741" s="3" t="s">
        <v>1032</v>
      </c>
      <c r="AF3741" s="3">
        <v>17</v>
      </c>
      <c r="AG3741" s="3">
        <v>49</v>
      </c>
    </row>
    <row r="3742" spans="1:33" ht="15.75" customHeight="1" x14ac:dyDescent="0.15">
      <c r="A3742" s="3">
        <v>21608</v>
      </c>
      <c r="B3742" s="3">
        <v>3740</v>
      </c>
      <c r="C3742" s="3">
        <v>16</v>
      </c>
      <c r="D3742" s="3" t="s">
        <v>8474</v>
      </c>
      <c r="E3742" s="3" t="s">
        <v>25826</v>
      </c>
      <c r="F3742" s="3" t="s">
        <v>475</v>
      </c>
      <c r="G3742" s="3" t="s">
        <v>277</v>
      </c>
      <c r="H3742" s="3" t="s">
        <v>8478</v>
      </c>
      <c r="I3742" s="3" t="s">
        <v>203</v>
      </c>
      <c r="J3742" s="3">
        <v>84.547300000000007</v>
      </c>
      <c r="K3742" s="3">
        <v>6384084</v>
      </c>
      <c r="L3742" s="3" t="s">
        <v>75</v>
      </c>
      <c r="M3742" s="3">
        <v>2</v>
      </c>
      <c r="N3742" s="3" t="s">
        <v>8474</v>
      </c>
      <c r="O3742" s="3" t="s">
        <v>25826</v>
      </c>
      <c r="P3742" s="3" t="s">
        <v>787</v>
      </c>
      <c r="Q3742" s="3" t="s">
        <v>8475</v>
      </c>
      <c r="R3742" s="5" t="s">
        <v>25827</v>
      </c>
      <c r="S3742" s="3" t="s">
        <v>8478</v>
      </c>
      <c r="T3742" s="3" t="s">
        <v>277</v>
      </c>
      <c r="V3742" s="3">
        <v>127</v>
      </c>
      <c r="W3742" s="3">
        <v>127</v>
      </c>
      <c r="X3742" s="3">
        <v>93</v>
      </c>
      <c r="Y3742" s="3">
        <v>3740</v>
      </c>
      <c r="Z3742" s="3" t="s">
        <v>75</v>
      </c>
      <c r="AA3742" s="3">
        <v>16</v>
      </c>
      <c r="AB3742" s="3">
        <v>11</v>
      </c>
      <c r="AC3742" s="3">
        <v>6384084</v>
      </c>
      <c r="AD3742" s="3">
        <v>3459321</v>
      </c>
      <c r="AE3742" s="3" t="s">
        <v>203</v>
      </c>
      <c r="AF3742" s="3">
        <v>14</v>
      </c>
      <c r="AG3742" s="3">
        <v>9</v>
      </c>
    </row>
    <row r="3743" spans="1:33" ht="15.75" customHeight="1" x14ac:dyDescent="0.15">
      <c r="A3743" s="3">
        <v>24028</v>
      </c>
      <c r="B3743" s="3">
        <v>3741</v>
      </c>
      <c r="C3743" s="3">
        <v>51</v>
      </c>
      <c r="D3743" s="3" t="s">
        <v>16557</v>
      </c>
      <c r="E3743" s="3" t="s">
        <v>25828</v>
      </c>
      <c r="F3743" s="3" t="s">
        <v>6874</v>
      </c>
      <c r="G3743" s="3" t="s">
        <v>621</v>
      </c>
      <c r="H3743" s="3" t="s">
        <v>4662</v>
      </c>
      <c r="I3743" s="3" t="s">
        <v>4662</v>
      </c>
      <c r="J3743" s="3">
        <v>84.505899999999997</v>
      </c>
      <c r="K3743" s="3">
        <v>4139680</v>
      </c>
      <c r="L3743" s="3" t="s">
        <v>59</v>
      </c>
      <c r="M3743" s="3">
        <v>1</v>
      </c>
      <c r="N3743" s="3" t="s">
        <v>16557</v>
      </c>
      <c r="O3743" s="3" t="s">
        <v>25828</v>
      </c>
      <c r="P3743" s="3" t="s">
        <v>179</v>
      </c>
      <c r="Q3743" s="3" t="s">
        <v>22017</v>
      </c>
      <c r="R3743" s="5" t="s">
        <v>25829</v>
      </c>
      <c r="S3743" s="3" t="s">
        <v>4662</v>
      </c>
      <c r="T3743" s="3" t="s">
        <v>621</v>
      </c>
      <c r="V3743" s="3">
        <v>60</v>
      </c>
      <c r="W3743" s="3">
        <v>39</v>
      </c>
      <c r="X3743" s="3">
        <v>127</v>
      </c>
      <c r="Y3743" s="3">
        <v>3741</v>
      </c>
      <c r="Z3743" s="3" t="s">
        <v>59</v>
      </c>
      <c r="AA3743" s="3">
        <v>51</v>
      </c>
      <c r="AB3743" s="3">
        <v>28</v>
      </c>
      <c r="AC3743" s="3">
        <v>4139680</v>
      </c>
      <c r="AD3743" s="3">
        <v>2243657</v>
      </c>
      <c r="AE3743" s="3" t="s">
        <v>4662</v>
      </c>
      <c r="AF3743" s="3">
        <v>17</v>
      </c>
      <c r="AG3743" s="3">
        <v>82</v>
      </c>
    </row>
    <row r="3744" spans="1:33" ht="15.75" customHeight="1" x14ac:dyDescent="0.15">
      <c r="A3744" s="3">
        <v>25759</v>
      </c>
      <c r="B3744" s="3">
        <v>3742</v>
      </c>
      <c r="C3744" s="3">
        <v>52</v>
      </c>
      <c r="D3744" s="3" t="s">
        <v>16560</v>
      </c>
      <c r="E3744" s="3" t="s">
        <v>25830</v>
      </c>
      <c r="F3744" s="3" t="s">
        <v>1620</v>
      </c>
      <c r="G3744" s="3" t="s">
        <v>412</v>
      </c>
      <c r="H3744" s="3" t="s">
        <v>16562</v>
      </c>
      <c r="I3744" s="3" t="s">
        <v>742</v>
      </c>
      <c r="J3744" s="3">
        <v>84.468100000000007</v>
      </c>
      <c r="K3744" s="3">
        <v>169801000</v>
      </c>
      <c r="L3744" s="3" t="s">
        <v>335</v>
      </c>
      <c r="M3744" s="3">
        <v>0</v>
      </c>
      <c r="N3744" s="3" t="s">
        <v>16560</v>
      </c>
      <c r="O3744" s="3" t="s">
        <v>25830</v>
      </c>
      <c r="P3744" s="8">
        <v>35065</v>
      </c>
      <c r="Q3744" s="3" t="s">
        <v>22019</v>
      </c>
      <c r="R3744" s="5" t="s">
        <v>25831</v>
      </c>
      <c r="S3744" s="3" t="s">
        <v>16562</v>
      </c>
      <c r="T3744" s="3" t="s">
        <v>412</v>
      </c>
      <c r="V3744" s="3">
        <v>127</v>
      </c>
      <c r="W3744" s="3">
        <v>127</v>
      </c>
      <c r="X3744" s="3">
        <v>127</v>
      </c>
      <c r="Y3744" s="3">
        <v>3742</v>
      </c>
      <c r="Z3744" s="3" t="s">
        <v>335</v>
      </c>
      <c r="AA3744" s="3">
        <v>52</v>
      </c>
      <c r="AB3744" s="3">
        <v>26</v>
      </c>
      <c r="AC3744" s="3">
        <v>169801000</v>
      </c>
      <c r="AD3744" s="3">
        <v>92049000</v>
      </c>
      <c r="AE3744" s="3" t="s">
        <v>742</v>
      </c>
      <c r="AF3744" s="3">
        <v>21</v>
      </c>
      <c r="AG3744" s="3">
        <v>17</v>
      </c>
    </row>
    <row r="3745" spans="1:33" ht="15.75" customHeight="1" x14ac:dyDescent="0.15">
      <c r="A3745" s="3">
        <v>24207</v>
      </c>
      <c r="B3745" s="3">
        <v>3743</v>
      </c>
      <c r="C3745" s="3">
        <v>32</v>
      </c>
      <c r="D3745" s="3" t="s">
        <v>16563</v>
      </c>
      <c r="E3745" s="3" t="s">
        <v>25832</v>
      </c>
      <c r="F3745" s="3" t="s">
        <v>3068</v>
      </c>
      <c r="G3745" s="3" t="s">
        <v>606</v>
      </c>
      <c r="H3745" s="3" t="s">
        <v>4248</v>
      </c>
      <c r="I3745" s="3" t="s">
        <v>2457</v>
      </c>
      <c r="J3745" s="3">
        <v>84.464799999999997</v>
      </c>
      <c r="K3745" s="3">
        <v>3512196</v>
      </c>
      <c r="L3745" s="3" t="s">
        <v>66</v>
      </c>
      <c r="M3745" s="3">
        <v>1</v>
      </c>
      <c r="N3745" s="3" t="s">
        <v>16563</v>
      </c>
      <c r="O3745" s="3" t="s">
        <v>25832</v>
      </c>
      <c r="P3745" s="3" t="s">
        <v>1063</v>
      </c>
      <c r="Q3745" s="3" t="s">
        <v>22021</v>
      </c>
      <c r="R3745" s="5" t="s">
        <v>25833</v>
      </c>
      <c r="S3745" s="3" t="s">
        <v>4248</v>
      </c>
      <c r="T3745" s="3" t="s">
        <v>606</v>
      </c>
      <c r="V3745" s="3">
        <v>71</v>
      </c>
      <c r="W3745" s="3">
        <v>0</v>
      </c>
      <c r="X3745" s="3">
        <v>127</v>
      </c>
      <c r="Y3745" s="3">
        <v>3743</v>
      </c>
      <c r="Z3745" s="3" t="s">
        <v>66</v>
      </c>
      <c r="AA3745" s="3">
        <v>32</v>
      </c>
      <c r="AB3745" s="3">
        <v>35</v>
      </c>
      <c r="AC3745" s="3">
        <v>3512196</v>
      </c>
      <c r="AD3745" s="3">
        <v>1903993</v>
      </c>
      <c r="AE3745" s="15"/>
      <c r="AF3745" s="3">
        <v>9</v>
      </c>
      <c r="AG3745" s="3">
        <v>48</v>
      </c>
    </row>
    <row r="3746" spans="1:33" ht="15.75" customHeight="1" x14ac:dyDescent="0.15">
      <c r="A3746" s="3">
        <v>24334</v>
      </c>
      <c r="B3746" s="3">
        <v>3744</v>
      </c>
      <c r="C3746" s="3">
        <v>430</v>
      </c>
      <c r="D3746" s="3" t="s">
        <v>16566</v>
      </c>
      <c r="E3746" s="3" t="s">
        <v>25834</v>
      </c>
      <c r="F3746" s="3" t="s">
        <v>4061</v>
      </c>
      <c r="G3746" s="3" t="s">
        <v>446</v>
      </c>
      <c r="H3746" s="3" t="s">
        <v>4870</v>
      </c>
      <c r="I3746" s="3" t="s">
        <v>2435</v>
      </c>
      <c r="J3746" s="3">
        <v>84.418000000000006</v>
      </c>
      <c r="K3746" s="3">
        <v>22357000</v>
      </c>
      <c r="L3746" s="3" t="s">
        <v>66</v>
      </c>
      <c r="M3746" s="3">
        <v>1</v>
      </c>
      <c r="N3746" s="3" t="s">
        <v>16566</v>
      </c>
      <c r="O3746" s="3" t="s">
        <v>25834</v>
      </c>
      <c r="P3746" s="3" t="s">
        <v>1029</v>
      </c>
      <c r="Q3746" s="3" t="s">
        <v>22023</v>
      </c>
      <c r="R3746" s="5" t="s">
        <v>25835</v>
      </c>
      <c r="S3746" s="3" t="s">
        <v>4870</v>
      </c>
      <c r="T3746" s="3" t="s">
        <v>446</v>
      </c>
      <c r="V3746" s="3">
        <v>127</v>
      </c>
      <c r="W3746" s="3">
        <v>127</v>
      </c>
      <c r="X3746" s="3">
        <v>127</v>
      </c>
      <c r="Y3746" s="3">
        <v>3744</v>
      </c>
      <c r="Z3746" s="3" t="s">
        <v>66</v>
      </c>
      <c r="AA3746" s="3">
        <v>430</v>
      </c>
      <c r="AB3746" s="3">
        <v>263</v>
      </c>
      <c r="AC3746" s="3">
        <v>22357000</v>
      </c>
      <c r="AD3746" s="3">
        <v>12123000</v>
      </c>
      <c r="AE3746" s="3" t="s">
        <v>2435</v>
      </c>
      <c r="AF3746" s="3">
        <v>9</v>
      </c>
      <c r="AG3746" s="3">
        <v>29</v>
      </c>
    </row>
    <row r="3747" spans="1:33" ht="15.75" customHeight="1" x14ac:dyDescent="0.15">
      <c r="A3747" s="3">
        <v>26040</v>
      </c>
      <c r="B3747" s="3">
        <v>3745</v>
      </c>
      <c r="C3747" s="3">
        <v>28</v>
      </c>
      <c r="D3747" s="3" t="s">
        <v>16569</v>
      </c>
      <c r="E3747" s="3" t="s">
        <v>25836</v>
      </c>
      <c r="F3747" s="3" t="s">
        <v>1620</v>
      </c>
      <c r="G3747" s="3" t="s">
        <v>412</v>
      </c>
      <c r="H3747" s="3" t="s">
        <v>16571</v>
      </c>
      <c r="I3747" s="3" t="s">
        <v>742</v>
      </c>
      <c r="J3747" s="3">
        <v>84.423100000000005</v>
      </c>
      <c r="K3747" s="3">
        <v>17700963</v>
      </c>
      <c r="L3747" s="3" t="s">
        <v>101</v>
      </c>
      <c r="M3747" s="3">
        <v>0</v>
      </c>
      <c r="N3747" s="3" t="s">
        <v>16569</v>
      </c>
      <c r="O3747" s="3" t="s">
        <v>25836</v>
      </c>
      <c r="P3747" s="8">
        <v>36892</v>
      </c>
      <c r="Q3747" s="3" t="s">
        <v>22025</v>
      </c>
      <c r="R3747" s="5" t="s">
        <v>25837</v>
      </c>
      <c r="S3747" s="3" t="s">
        <v>16571</v>
      </c>
      <c r="T3747" s="3" t="s">
        <v>412</v>
      </c>
      <c r="V3747" s="3">
        <v>127</v>
      </c>
      <c r="W3747" s="3">
        <v>127</v>
      </c>
      <c r="X3747" s="3">
        <v>127</v>
      </c>
      <c r="Y3747" s="3">
        <v>3745</v>
      </c>
      <c r="Z3747" s="3" t="s">
        <v>101</v>
      </c>
      <c r="AA3747" s="3">
        <v>28</v>
      </c>
      <c r="AB3747" s="3">
        <v>15</v>
      </c>
      <c r="AC3747" s="3">
        <v>17700963</v>
      </c>
      <c r="AD3747" s="3">
        <v>9598019</v>
      </c>
      <c r="AE3747" s="3" t="s">
        <v>742</v>
      </c>
      <c r="AF3747" s="3">
        <v>10</v>
      </c>
      <c r="AG3747" s="3">
        <v>17</v>
      </c>
    </row>
    <row r="3748" spans="1:33" ht="15.75" customHeight="1" x14ac:dyDescent="0.15">
      <c r="A3748" s="3">
        <v>3989</v>
      </c>
      <c r="B3748" s="3">
        <v>3746</v>
      </c>
      <c r="C3748" s="3">
        <v>40</v>
      </c>
      <c r="D3748" s="3" t="s">
        <v>10972</v>
      </c>
      <c r="E3748" s="3" t="s">
        <v>25838</v>
      </c>
      <c r="F3748" s="3" t="s">
        <v>36</v>
      </c>
      <c r="G3748" s="3" t="s">
        <v>37</v>
      </c>
      <c r="H3748" s="3" t="s">
        <v>817</v>
      </c>
      <c r="I3748" s="3" t="s">
        <v>817</v>
      </c>
      <c r="J3748" s="3">
        <v>84.332499999999996</v>
      </c>
      <c r="K3748" s="3">
        <v>10025896</v>
      </c>
      <c r="L3748" s="3" t="s">
        <v>364</v>
      </c>
      <c r="M3748" s="3">
        <v>4</v>
      </c>
      <c r="N3748" s="3" t="s">
        <v>10972</v>
      </c>
      <c r="O3748" s="3" t="s">
        <v>25838</v>
      </c>
      <c r="P3748" s="3" t="s">
        <v>3926</v>
      </c>
      <c r="Q3748" s="3" t="s">
        <v>10974</v>
      </c>
      <c r="R3748" s="5" t="s">
        <v>25839</v>
      </c>
      <c r="S3748" s="3" t="s">
        <v>817</v>
      </c>
      <c r="T3748" s="3" t="s">
        <v>37</v>
      </c>
      <c r="V3748" s="3">
        <v>127</v>
      </c>
      <c r="W3748" s="3">
        <v>91</v>
      </c>
      <c r="X3748" s="3">
        <v>127</v>
      </c>
      <c r="Y3748" s="3">
        <v>3746</v>
      </c>
      <c r="Z3748" s="3" t="s">
        <v>364</v>
      </c>
      <c r="AA3748" s="3">
        <v>40</v>
      </c>
      <c r="AB3748" s="3">
        <v>28</v>
      </c>
      <c r="AC3748" s="3">
        <v>10025896</v>
      </c>
      <c r="AD3748" s="3">
        <v>5439028</v>
      </c>
      <c r="AE3748" s="3" t="s">
        <v>817</v>
      </c>
      <c r="AF3748" s="3">
        <v>20</v>
      </c>
      <c r="AG3748" s="3">
        <v>11</v>
      </c>
    </row>
    <row r="3749" spans="1:33" ht="15.75" customHeight="1" x14ac:dyDescent="0.15">
      <c r="A3749" s="3">
        <v>20288</v>
      </c>
      <c r="B3749" s="3">
        <v>3747</v>
      </c>
      <c r="C3749" s="3">
        <v>68</v>
      </c>
      <c r="D3749" s="3" t="s">
        <v>16575</v>
      </c>
      <c r="E3749" s="3" t="s">
        <v>25840</v>
      </c>
      <c r="F3749" s="3" t="s">
        <v>4061</v>
      </c>
      <c r="G3749" s="3" t="s">
        <v>446</v>
      </c>
      <c r="H3749" s="3" t="s">
        <v>6071</v>
      </c>
      <c r="I3749" s="3" t="s">
        <v>2435</v>
      </c>
      <c r="J3749" s="3">
        <v>84.3215</v>
      </c>
      <c r="K3749" s="3">
        <v>15730000</v>
      </c>
      <c r="L3749" s="3" t="s">
        <v>364</v>
      </c>
      <c r="M3749" s="3">
        <v>3</v>
      </c>
      <c r="N3749" s="3" t="s">
        <v>16575</v>
      </c>
      <c r="O3749" s="3" t="s">
        <v>25840</v>
      </c>
      <c r="P3749" s="3" t="s">
        <v>541</v>
      </c>
      <c r="Q3749" s="3" t="s">
        <v>22029</v>
      </c>
      <c r="R3749" s="5" t="s">
        <v>25841</v>
      </c>
      <c r="S3749" s="3" t="s">
        <v>6071</v>
      </c>
      <c r="T3749" s="3" t="s">
        <v>446</v>
      </c>
      <c r="V3749" s="3">
        <v>127</v>
      </c>
      <c r="W3749" s="3">
        <v>127</v>
      </c>
      <c r="X3749" s="3">
        <v>127</v>
      </c>
      <c r="Y3749" s="3">
        <v>3747</v>
      </c>
      <c r="Z3749" s="3" t="s">
        <v>364</v>
      </c>
      <c r="AA3749" s="3">
        <v>68</v>
      </c>
      <c r="AB3749" s="3">
        <v>26</v>
      </c>
      <c r="AC3749" s="3">
        <v>15730000</v>
      </c>
      <c r="AD3749" s="3">
        <v>8534000</v>
      </c>
      <c r="AE3749" s="3" t="s">
        <v>2435</v>
      </c>
      <c r="AF3749" s="3">
        <v>20</v>
      </c>
      <c r="AG3749" s="3">
        <v>29</v>
      </c>
    </row>
    <row r="3750" spans="1:33" ht="15.75" customHeight="1" x14ac:dyDescent="0.15">
      <c r="A3750" s="3">
        <v>24953</v>
      </c>
      <c r="B3750" s="3">
        <v>3748</v>
      </c>
      <c r="C3750" s="3">
        <v>217</v>
      </c>
      <c r="D3750" s="3" t="s">
        <v>16579</v>
      </c>
      <c r="E3750" s="3" t="s">
        <v>25842</v>
      </c>
      <c r="F3750" s="3" t="s">
        <v>331</v>
      </c>
      <c r="G3750" s="3" t="s">
        <v>167</v>
      </c>
      <c r="H3750" s="3" t="s">
        <v>11851</v>
      </c>
      <c r="I3750" s="3" t="s">
        <v>283</v>
      </c>
      <c r="J3750" s="3">
        <v>84.303299999999993</v>
      </c>
      <c r="K3750" s="3">
        <v>26268611</v>
      </c>
      <c r="L3750" s="3" t="s">
        <v>398</v>
      </c>
      <c r="M3750" s="3">
        <v>0</v>
      </c>
      <c r="N3750" s="3" t="s">
        <v>16579</v>
      </c>
      <c r="O3750" s="3" t="s">
        <v>25842</v>
      </c>
      <c r="P3750" s="3" t="s">
        <v>987</v>
      </c>
      <c r="Q3750" s="3" t="s">
        <v>22031</v>
      </c>
      <c r="R3750" s="5" t="s">
        <v>25843</v>
      </c>
      <c r="S3750" s="3" t="s">
        <v>11851</v>
      </c>
      <c r="T3750" s="3" t="s">
        <v>167</v>
      </c>
      <c r="V3750" s="3">
        <v>127</v>
      </c>
      <c r="W3750" s="3">
        <v>83</v>
      </c>
      <c r="X3750" s="3">
        <v>42</v>
      </c>
      <c r="Y3750" s="3">
        <v>3748</v>
      </c>
      <c r="Z3750" s="3" t="s">
        <v>398</v>
      </c>
      <c r="AA3750" s="3">
        <v>217</v>
      </c>
      <c r="AB3750" s="3">
        <v>70</v>
      </c>
      <c r="AC3750" s="3">
        <v>26268611</v>
      </c>
      <c r="AD3750" s="3">
        <v>14252926</v>
      </c>
      <c r="AE3750" s="3" t="s">
        <v>283</v>
      </c>
      <c r="AF3750" s="3">
        <v>1</v>
      </c>
      <c r="AG3750" s="3">
        <v>1</v>
      </c>
    </row>
    <row r="3751" spans="1:33" ht="15.75" customHeight="1" x14ac:dyDescent="0.15">
      <c r="A3751" s="3">
        <v>21780</v>
      </c>
      <c r="B3751" s="3">
        <v>3749</v>
      </c>
      <c r="C3751" s="3">
        <v>94</v>
      </c>
      <c r="D3751" s="3" t="s">
        <v>16582</v>
      </c>
      <c r="E3751" s="3" t="s">
        <v>25844</v>
      </c>
      <c r="F3751" s="3" t="s">
        <v>657</v>
      </c>
      <c r="G3751" s="3" t="s">
        <v>246</v>
      </c>
      <c r="H3751" s="3" t="s">
        <v>12109</v>
      </c>
      <c r="I3751" s="3" t="s">
        <v>264</v>
      </c>
      <c r="J3751" s="3">
        <v>84.235200000000006</v>
      </c>
      <c r="K3751" s="3">
        <v>27323365</v>
      </c>
      <c r="L3751" s="3" t="s">
        <v>478</v>
      </c>
      <c r="M3751" s="3">
        <v>6</v>
      </c>
      <c r="N3751" s="3" t="s">
        <v>16582</v>
      </c>
      <c r="O3751" s="3" t="s">
        <v>25844</v>
      </c>
      <c r="P3751" s="3" t="s">
        <v>381</v>
      </c>
      <c r="Q3751" s="3" t="s">
        <v>22035</v>
      </c>
      <c r="R3751" s="5" t="s">
        <v>25845</v>
      </c>
      <c r="S3751" s="3" t="s">
        <v>12109</v>
      </c>
      <c r="T3751" s="3" t="s">
        <v>246</v>
      </c>
      <c r="V3751" s="3">
        <v>127</v>
      </c>
      <c r="W3751" s="3">
        <v>127</v>
      </c>
      <c r="X3751" s="3">
        <v>127</v>
      </c>
      <c r="Y3751" s="3">
        <v>3749</v>
      </c>
      <c r="Z3751" s="3" t="s">
        <v>478</v>
      </c>
      <c r="AA3751" s="3">
        <v>94</v>
      </c>
      <c r="AB3751" s="3">
        <v>69</v>
      </c>
      <c r="AC3751" s="3">
        <v>27323365</v>
      </c>
      <c r="AD3751" s="3">
        <v>14830700</v>
      </c>
      <c r="AE3751" s="3" t="s">
        <v>264</v>
      </c>
      <c r="AF3751" s="3">
        <v>15</v>
      </c>
      <c r="AG3751" s="3">
        <v>8</v>
      </c>
    </row>
    <row r="3752" spans="1:33" ht="15.75" customHeight="1" x14ac:dyDescent="0.15">
      <c r="A3752" s="3">
        <v>25211</v>
      </c>
      <c r="B3752" s="3">
        <v>3750</v>
      </c>
      <c r="C3752" s="3">
        <v>14</v>
      </c>
      <c r="D3752" s="3" t="s">
        <v>16586</v>
      </c>
      <c r="E3752" s="3" t="s">
        <v>25846</v>
      </c>
      <c r="F3752" s="3" t="s">
        <v>331</v>
      </c>
      <c r="G3752" s="3" t="s">
        <v>167</v>
      </c>
      <c r="H3752" s="3" t="s">
        <v>10189</v>
      </c>
      <c r="I3752" s="3" t="s">
        <v>283</v>
      </c>
      <c r="J3752" s="3">
        <v>84.218999999999994</v>
      </c>
      <c r="K3752" s="3">
        <v>2288000</v>
      </c>
      <c r="L3752" s="3" t="s">
        <v>71</v>
      </c>
      <c r="M3752" s="3">
        <v>0</v>
      </c>
      <c r="N3752" s="3" t="s">
        <v>16586</v>
      </c>
      <c r="O3752" s="3" t="s">
        <v>25846</v>
      </c>
      <c r="P3752" s="8">
        <v>37987</v>
      </c>
      <c r="Q3752" s="3" t="s">
        <v>22037</v>
      </c>
      <c r="R3752" s="5" t="s">
        <v>25847</v>
      </c>
      <c r="S3752" s="3" t="s">
        <v>10189</v>
      </c>
      <c r="T3752" s="3" t="s">
        <v>167</v>
      </c>
      <c r="V3752" s="3">
        <v>127</v>
      </c>
      <c r="W3752" s="3">
        <v>84</v>
      </c>
      <c r="X3752" s="3">
        <v>127</v>
      </c>
      <c r="Y3752" s="3">
        <v>3750</v>
      </c>
      <c r="Z3752" s="3" t="s">
        <v>71</v>
      </c>
      <c r="AA3752" s="3">
        <v>14</v>
      </c>
      <c r="AB3752" s="3">
        <v>10</v>
      </c>
      <c r="AC3752" s="3">
        <v>2288000</v>
      </c>
      <c r="AD3752" s="3">
        <v>1242000</v>
      </c>
      <c r="AE3752" s="3" t="s">
        <v>283</v>
      </c>
      <c r="AF3752" s="3">
        <v>5</v>
      </c>
      <c r="AG3752" s="3">
        <v>1</v>
      </c>
    </row>
    <row r="3753" spans="1:33" ht="15.75" customHeight="1" x14ac:dyDescent="0.15">
      <c r="A3753" s="3">
        <v>25797</v>
      </c>
      <c r="B3753" s="3">
        <v>3751</v>
      </c>
      <c r="C3753" s="3">
        <v>40</v>
      </c>
      <c r="D3753" s="3" t="s">
        <v>16588</v>
      </c>
      <c r="E3753" s="3" t="s">
        <v>25848</v>
      </c>
      <c r="F3753" s="3" t="s">
        <v>931</v>
      </c>
      <c r="G3753" s="3" t="s">
        <v>378</v>
      </c>
      <c r="H3753" s="3" t="s">
        <v>379</v>
      </c>
      <c r="I3753" s="3" t="s">
        <v>380</v>
      </c>
      <c r="J3753" s="3">
        <v>84.176000000000002</v>
      </c>
      <c r="K3753" s="3">
        <v>6264215</v>
      </c>
      <c r="L3753" s="3" t="s">
        <v>101</v>
      </c>
      <c r="M3753" s="3">
        <v>0</v>
      </c>
      <c r="N3753" s="3" t="s">
        <v>16588</v>
      </c>
      <c r="O3753" s="3" t="s">
        <v>25848</v>
      </c>
      <c r="P3753" s="8">
        <v>37622</v>
      </c>
      <c r="Q3753" s="3" t="s">
        <v>22039</v>
      </c>
      <c r="R3753" s="5" t="s">
        <v>25849</v>
      </c>
      <c r="S3753" s="3" t="s">
        <v>379</v>
      </c>
      <c r="T3753" s="3" t="s">
        <v>378</v>
      </c>
      <c r="V3753" s="3">
        <v>53</v>
      </c>
      <c r="W3753" s="3">
        <v>28</v>
      </c>
      <c r="X3753" s="3">
        <v>127</v>
      </c>
      <c r="Y3753" s="3">
        <v>3751</v>
      </c>
      <c r="Z3753" s="3" t="s">
        <v>101</v>
      </c>
      <c r="AA3753" s="3">
        <v>40</v>
      </c>
      <c r="AB3753" s="3">
        <v>28</v>
      </c>
      <c r="AC3753" s="3">
        <v>6264215</v>
      </c>
      <c r="AD3753" s="3">
        <v>3401211</v>
      </c>
      <c r="AE3753" s="3" t="s">
        <v>380</v>
      </c>
      <c r="AF3753" s="3">
        <v>10</v>
      </c>
      <c r="AG3753" s="3">
        <v>81</v>
      </c>
    </row>
    <row r="3754" spans="1:33" ht="15.75" customHeight="1" x14ac:dyDescent="0.15">
      <c r="A3754" s="3">
        <v>20611</v>
      </c>
      <c r="B3754" s="3">
        <v>3752</v>
      </c>
      <c r="C3754" s="3">
        <v>31</v>
      </c>
      <c r="D3754" s="3" t="s">
        <v>16590</v>
      </c>
      <c r="E3754" s="3" t="s">
        <v>25850</v>
      </c>
      <c r="F3754" s="3" t="s">
        <v>657</v>
      </c>
      <c r="G3754" s="3" t="s">
        <v>246</v>
      </c>
      <c r="H3754" s="3" t="s">
        <v>6013</v>
      </c>
      <c r="I3754" s="3" t="s">
        <v>264</v>
      </c>
      <c r="J3754" s="3">
        <v>83.997900000000001</v>
      </c>
      <c r="K3754" s="3">
        <v>5401024</v>
      </c>
      <c r="L3754" s="3" t="s">
        <v>71</v>
      </c>
      <c r="M3754" s="3">
        <v>3</v>
      </c>
      <c r="N3754" s="3" t="s">
        <v>16590</v>
      </c>
      <c r="O3754" s="3" t="s">
        <v>25850</v>
      </c>
      <c r="P3754" s="3" t="s">
        <v>987</v>
      </c>
      <c r="Q3754" s="3" t="s">
        <v>22041</v>
      </c>
      <c r="R3754" s="5" t="s">
        <v>25851</v>
      </c>
      <c r="S3754" s="3" t="s">
        <v>6013</v>
      </c>
      <c r="T3754" s="3" t="s">
        <v>246</v>
      </c>
      <c r="V3754" s="3">
        <v>127</v>
      </c>
      <c r="W3754" s="3">
        <v>127</v>
      </c>
      <c r="X3754" s="3">
        <v>127</v>
      </c>
      <c r="Y3754" s="3">
        <v>3752</v>
      </c>
      <c r="Z3754" s="3" t="s">
        <v>71</v>
      </c>
      <c r="AA3754" s="3">
        <v>31</v>
      </c>
      <c r="AB3754" s="3">
        <v>12</v>
      </c>
      <c r="AC3754" s="3">
        <v>5401024</v>
      </c>
      <c r="AD3754" s="3">
        <v>2935372</v>
      </c>
      <c r="AE3754" s="3" t="s">
        <v>264</v>
      </c>
      <c r="AF3754" s="3">
        <v>5</v>
      </c>
      <c r="AG3754" s="3">
        <v>8</v>
      </c>
    </row>
    <row r="3755" spans="1:33" ht="15.75" customHeight="1" x14ac:dyDescent="0.15">
      <c r="A3755" s="3">
        <v>4628</v>
      </c>
      <c r="B3755" s="3">
        <v>3753</v>
      </c>
      <c r="C3755" s="3">
        <v>107</v>
      </c>
      <c r="D3755" s="3" t="s">
        <v>16594</v>
      </c>
      <c r="E3755" s="3" t="s">
        <v>25852</v>
      </c>
      <c r="F3755" s="3" t="s">
        <v>855</v>
      </c>
      <c r="G3755" s="3" t="s">
        <v>292</v>
      </c>
      <c r="H3755" s="3" t="s">
        <v>3531</v>
      </c>
      <c r="I3755" s="3" t="s">
        <v>12411</v>
      </c>
      <c r="J3755" s="3">
        <v>83.943600000000004</v>
      </c>
      <c r="K3755" s="3">
        <v>38207235</v>
      </c>
      <c r="L3755" s="3" t="s">
        <v>356</v>
      </c>
      <c r="M3755" s="3">
        <v>7</v>
      </c>
      <c r="N3755" s="3" t="s">
        <v>16594</v>
      </c>
      <c r="O3755" s="3" t="s">
        <v>25852</v>
      </c>
      <c r="P3755" s="3" t="s">
        <v>9988</v>
      </c>
      <c r="Q3755" s="3" t="s">
        <v>22043</v>
      </c>
      <c r="R3755" s="5" t="s">
        <v>25853</v>
      </c>
      <c r="S3755" s="3" t="s">
        <v>3531</v>
      </c>
      <c r="T3755" s="3" t="s">
        <v>292</v>
      </c>
      <c r="V3755" s="3">
        <v>127</v>
      </c>
      <c r="W3755" s="3">
        <v>0</v>
      </c>
      <c r="X3755" s="3">
        <v>127</v>
      </c>
      <c r="Y3755" s="3">
        <v>3753</v>
      </c>
      <c r="Z3755" s="3" t="s">
        <v>356</v>
      </c>
      <c r="AA3755" s="3">
        <v>107</v>
      </c>
      <c r="AB3755" s="3">
        <v>55</v>
      </c>
      <c r="AC3755" s="3">
        <v>38207235</v>
      </c>
      <c r="AD3755" s="3">
        <v>20771170</v>
      </c>
      <c r="AE3755" s="15"/>
      <c r="AF3755" s="3">
        <v>18</v>
      </c>
      <c r="AG3755" s="3">
        <v>133</v>
      </c>
    </row>
    <row r="3756" spans="1:33" ht="15.75" customHeight="1" x14ac:dyDescent="0.15">
      <c r="A3756" s="3">
        <v>21644</v>
      </c>
      <c r="B3756" s="3">
        <v>3754</v>
      </c>
      <c r="C3756" s="3">
        <v>214</v>
      </c>
      <c r="D3756" s="3" t="s">
        <v>16596</v>
      </c>
      <c r="E3756" s="3" t="s">
        <v>25854</v>
      </c>
      <c r="F3756" s="3" t="s">
        <v>96</v>
      </c>
      <c r="G3756" s="3" t="s">
        <v>61</v>
      </c>
      <c r="H3756" s="3" t="s">
        <v>2537</v>
      </c>
      <c r="I3756" s="3" t="s">
        <v>2538</v>
      </c>
      <c r="J3756" s="3">
        <v>83.888800000000003</v>
      </c>
      <c r="K3756" s="3">
        <v>26894595</v>
      </c>
      <c r="L3756" s="3" t="s">
        <v>215</v>
      </c>
      <c r="M3756" s="3">
        <v>2</v>
      </c>
      <c r="N3756" s="3" t="s">
        <v>16596</v>
      </c>
      <c r="O3756" s="3" t="s">
        <v>25854</v>
      </c>
      <c r="P3756" s="3" t="s">
        <v>179</v>
      </c>
      <c r="Q3756" s="3" t="s">
        <v>22046</v>
      </c>
      <c r="R3756" s="5" t="s">
        <v>25855</v>
      </c>
      <c r="S3756" s="3" t="s">
        <v>2537</v>
      </c>
      <c r="T3756" s="3" t="s">
        <v>61</v>
      </c>
      <c r="V3756" s="3">
        <v>127</v>
      </c>
      <c r="W3756" s="3">
        <v>0</v>
      </c>
      <c r="X3756" s="3">
        <v>127</v>
      </c>
      <c r="Y3756" s="3">
        <v>3754</v>
      </c>
      <c r="Z3756" s="3" t="s">
        <v>215</v>
      </c>
      <c r="AA3756" s="3">
        <v>214</v>
      </c>
      <c r="AB3756" s="3">
        <v>126</v>
      </c>
      <c r="AC3756" s="3">
        <v>26894595</v>
      </c>
      <c r="AD3756" s="3">
        <v>14625464</v>
      </c>
      <c r="AE3756" s="15"/>
      <c r="AF3756" s="3">
        <v>7</v>
      </c>
      <c r="AG3756" s="3">
        <v>15</v>
      </c>
    </row>
    <row r="3757" spans="1:33" ht="15.75" customHeight="1" x14ac:dyDescent="0.15">
      <c r="A3757" s="3">
        <v>2650</v>
      </c>
      <c r="B3757" s="3">
        <v>3755</v>
      </c>
      <c r="C3757" s="3">
        <v>86</v>
      </c>
      <c r="D3757" s="3" t="s">
        <v>11309</v>
      </c>
      <c r="E3757" s="3" t="s">
        <v>25856</v>
      </c>
      <c r="F3757" s="3" t="s">
        <v>36</v>
      </c>
      <c r="G3757" s="3" t="s">
        <v>37</v>
      </c>
      <c r="H3757" s="3" t="s">
        <v>11313</v>
      </c>
      <c r="I3757" s="3" t="s">
        <v>39</v>
      </c>
      <c r="J3757" s="3">
        <v>83.878799999999998</v>
      </c>
      <c r="K3757" s="3">
        <v>17845291</v>
      </c>
      <c r="L3757" s="3" t="s">
        <v>162</v>
      </c>
      <c r="M3757" s="3">
        <v>5</v>
      </c>
      <c r="N3757" s="3" t="s">
        <v>11309</v>
      </c>
      <c r="O3757" s="3" t="s">
        <v>25856</v>
      </c>
      <c r="P3757" s="3" t="s">
        <v>1107</v>
      </c>
      <c r="Q3757" s="3" t="s">
        <v>11311</v>
      </c>
      <c r="R3757" s="5" t="s">
        <v>25857</v>
      </c>
      <c r="S3757" s="3" t="s">
        <v>11313</v>
      </c>
      <c r="T3757" s="3" t="s">
        <v>37</v>
      </c>
      <c r="V3757" s="3">
        <v>127</v>
      </c>
      <c r="W3757" s="3">
        <v>127</v>
      </c>
      <c r="X3757" s="3">
        <v>127</v>
      </c>
      <c r="Y3757" s="3">
        <v>3755</v>
      </c>
      <c r="Z3757" s="3" t="s">
        <v>162</v>
      </c>
      <c r="AA3757" s="3">
        <v>86</v>
      </c>
      <c r="AB3757" s="3">
        <v>55</v>
      </c>
      <c r="AC3757" s="3">
        <v>17845291</v>
      </c>
      <c r="AD3757" s="3">
        <v>9704919</v>
      </c>
      <c r="AE3757" s="3" t="s">
        <v>39</v>
      </c>
      <c r="AF3757" s="3">
        <v>8</v>
      </c>
      <c r="AG3757" s="3">
        <v>2</v>
      </c>
    </row>
    <row r="3758" spans="1:33" ht="15.75" customHeight="1" x14ac:dyDescent="0.15">
      <c r="A3758" s="3">
        <v>20717</v>
      </c>
      <c r="B3758" s="3">
        <v>3756</v>
      </c>
      <c r="C3758" s="3">
        <v>180</v>
      </c>
      <c r="D3758" s="3" t="s">
        <v>5515</v>
      </c>
      <c r="E3758" s="3" t="s">
        <v>25858</v>
      </c>
      <c r="F3758" s="3" t="s">
        <v>36</v>
      </c>
      <c r="G3758" s="3" t="s">
        <v>37</v>
      </c>
      <c r="H3758" s="3" t="s">
        <v>69</v>
      </c>
      <c r="I3758" s="3" t="s">
        <v>69</v>
      </c>
      <c r="J3758" s="3">
        <v>83.704400000000007</v>
      </c>
      <c r="K3758" s="3">
        <v>15035072</v>
      </c>
      <c r="L3758" s="3" t="s">
        <v>162</v>
      </c>
      <c r="M3758" s="3">
        <v>3</v>
      </c>
      <c r="N3758" s="3" t="s">
        <v>5515</v>
      </c>
      <c r="O3758" s="3" t="s">
        <v>25858</v>
      </c>
      <c r="P3758" s="3" t="s">
        <v>787</v>
      </c>
      <c r="Q3758" s="3" t="s">
        <v>5517</v>
      </c>
      <c r="R3758" s="5" t="s">
        <v>25859</v>
      </c>
      <c r="S3758" s="3" t="s">
        <v>69</v>
      </c>
      <c r="T3758" s="3" t="s">
        <v>37</v>
      </c>
      <c r="V3758" s="3">
        <v>127</v>
      </c>
      <c r="W3758" s="3">
        <v>41</v>
      </c>
      <c r="X3758" s="3">
        <v>127</v>
      </c>
      <c r="Y3758" s="3">
        <v>3756</v>
      </c>
      <c r="Z3758" s="3" t="s">
        <v>162</v>
      </c>
      <c r="AA3758" s="3">
        <v>180</v>
      </c>
      <c r="AB3758" s="3">
        <v>110</v>
      </c>
      <c r="AC3758" s="3">
        <v>15035072</v>
      </c>
      <c r="AD3758" s="3">
        <v>8184382</v>
      </c>
      <c r="AE3758" s="3" t="s">
        <v>69</v>
      </c>
      <c r="AF3758" s="3">
        <v>8</v>
      </c>
      <c r="AG3758" s="3">
        <v>20</v>
      </c>
    </row>
    <row r="3759" spans="1:33" ht="15.75" customHeight="1" x14ac:dyDescent="0.15">
      <c r="A3759" s="3">
        <v>25726</v>
      </c>
      <c r="B3759" s="3">
        <v>3757</v>
      </c>
      <c r="C3759" s="3">
        <v>25</v>
      </c>
      <c r="D3759" s="3" t="s">
        <v>16604</v>
      </c>
      <c r="E3759" s="3" t="s">
        <v>25860</v>
      </c>
      <c r="F3759" s="3" t="s">
        <v>931</v>
      </c>
      <c r="G3759" s="3" t="s">
        <v>378</v>
      </c>
      <c r="H3759" s="3" t="s">
        <v>379</v>
      </c>
      <c r="I3759" s="3" t="s">
        <v>380</v>
      </c>
      <c r="J3759" s="3">
        <v>83.699799999999996</v>
      </c>
      <c r="K3759" s="3">
        <v>3316808</v>
      </c>
      <c r="L3759" s="3" t="s">
        <v>40</v>
      </c>
      <c r="M3759" s="3">
        <v>0</v>
      </c>
      <c r="N3759" s="3" t="s">
        <v>16604</v>
      </c>
      <c r="O3759" s="3" t="s">
        <v>25860</v>
      </c>
      <c r="P3759" s="8">
        <v>32509</v>
      </c>
      <c r="Q3759" s="3" t="s">
        <v>22050</v>
      </c>
      <c r="R3759" s="5" t="s">
        <v>25861</v>
      </c>
      <c r="S3759" s="3" t="s">
        <v>379</v>
      </c>
      <c r="T3759" s="3" t="s">
        <v>378</v>
      </c>
      <c r="V3759" s="3">
        <v>54</v>
      </c>
      <c r="W3759" s="3">
        <v>29</v>
      </c>
      <c r="X3759" s="3">
        <v>127</v>
      </c>
      <c r="Y3759" s="3">
        <v>3757</v>
      </c>
      <c r="Z3759" s="3" t="s">
        <v>40</v>
      </c>
      <c r="AA3759" s="3">
        <v>25</v>
      </c>
      <c r="AB3759" s="3">
        <v>20</v>
      </c>
      <c r="AC3759" s="3">
        <v>3316808</v>
      </c>
      <c r="AD3759" s="3">
        <v>1805559</v>
      </c>
      <c r="AE3759" s="3" t="s">
        <v>380</v>
      </c>
      <c r="AF3759" s="3">
        <v>4</v>
      </c>
      <c r="AG3759" s="3">
        <v>81</v>
      </c>
    </row>
    <row r="3760" spans="1:33" ht="15.75" customHeight="1" x14ac:dyDescent="0.15">
      <c r="A3760" s="3">
        <v>25063</v>
      </c>
      <c r="B3760" s="3">
        <v>3758</v>
      </c>
      <c r="C3760" s="3">
        <v>9</v>
      </c>
      <c r="D3760" s="3" t="s">
        <v>16606</v>
      </c>
      <c r="E3760" s="3" t="s">
        <v>25862</v>
      </c>
      <c r="F3760" s="3" t="s">
        <v>657</v>
      </c>
      <c r="G3760" s="3" t="s">
        <v>246</v>
      </c>
      <c r="H3760" s="3" t="s">
        <v>240</v>
      </c>
      <c r="I3760" s="3" t="s">
        <v>240</v>
      </c>
      <c r="J3760" s="3">
        <v>83.687700000000007</v>
      </c>
      <c r="K3760" s="3">
        <v>6759280</v>
      </c>
      <c r="L3760" s="3" t="s">
        <v>364</v>
      </c>
      <c r="M3760" s="3">
        <v>0</v>
      </c>
      <c r="N3760" s="3" t="s">
        <v>16606</v>
      </c>
      <c r="O3760" s="3" t="s">
        <v>25862</v>
      </c>
      <c r="P3760" s="3" t="s">
        <v>9697</v>
      </c>
      <c r="Q3760" s="3" t="s">
        <v>22052</v>
      </c>
      <c r="R3760" s="5" t="s">
        <v>25863</v>
      </c>
      <c r="S3760" s="3" t="s">
        <v>240</v>
      </c>
      <c r="T3760" s="3" t="s">
        <v>246</v>
      </c>
      <c r="V3760" s="3">
        <v>127</v>
      </c>
      <c r="W3760" s="3">
        <v>78</v>
      </c>
      <c r="X3760" s="3">
        <v>127</v>
      </c>
      <c r="Y3760" s="3">
        <v>3758</v>
      </c>
      <c r="Z3760" s="3" t="s">
        <v>364</v>
      </c>
      <c r="AA3760" s="3">
        <v>9</v>
      </c>
      <c r="AB3760" s="3">
        <v>4</v>
      </c>
      <c r="AC3760" s="3">
        <v>6759280</v>
      </c>
      <c r="AD3760" s="3">
        <v>3679768</v>
      </c>
      <c r="AE3760" s="3" t="s">
        <v>240</v>
      </c>
      <c r="AF3760" s="3">
        <v>20</v>
      </c>
      <c r="AG3760" s="3">
        <v>18</v>
      </c>
    </row>
    <row r="3761" spans="1:33" ht="15.75" customHeight="1" x14ac:dyDescent="0.15">
      <c r="A3761" s="3">
        <v>2735</v>
      </c>
      <c r="B3761" s="3">
        <v>3759</v>
      </c>
      <c r="C3761" s="3">
        <v>411</v>
      </c>
      <c r="D3761" s="3" t="s">
        <v>16609</v>
      </c>
      <c r="E3761" s="3" t="s">
        <v>25864</v>
      </c>
      <c r="F3761" s="3" t="s">
        <v>96</v>
      </c>
      <c r="G3761" s="3" t="s">
        <v>61</v>
      </c>
      <c r="H3761" s="3" t="s">
        <v>679</v>
      </c>
      <c r="I3761" s="3" t="s">
        <v>251</v>
      </c>
      <c r="J3761" s="3">
        <v>83.677700000000002</v>
      </c>
      <c r="K3761" s="3">
        <v>78671000</v>
      </c>
      <c r="L3761" s="3" t="s">
        <v>162</v>
      </c>
      <c r="M3761" s="3">
        <v>8</v>
      </c>
      <c r="N3761" s="3" t="s">
        <v>16609</v>
      </c>
      <c r="O3761" s="3" t="s">
        <v>25864</v>
      </c>
      <c r="P3761" s="3" t="s">
        <v>1029</v>
      </c>
      <c r="Q3761" s="3" t="s">
        <v>22054</v>
      </c>
      <c r="R3761" s="5" t="s">
        <v>25865</v>
      </c>
      <c r="S3761" s="3" t="s">
        <v>679</v>
      </c>
      <c r="T3761" s="3" t="s">
        <v>61</v>
      </c>
      <c r="V3761" s="3">
        <v>127</v>
      </c>
      <c r="W3761" s="3">
        <v>0</v>
      </c>
      <c r="X3761" s="3">
        <v>127</v>
      </c>
      <c r="Y3761" s="3">
        <v>3759</v>
      </c>
      <c r="Z3761" s="3" t="s">
        <v>162</v>
      </c>
      <c r="AA3761" s="3">
        <v>411</v>
      </c>
      <c r="AB3761" s="3">
        <v>275</v>
      </c>
      <c r="AC3761" s="3">
        <v>78671000</v>
      </c>
      <c r="AD3761" s="3">
        <v>42831000</v>
      </c>
      <c r="AE3761" s="15"/>
      <c r="AF3761" s="3">
        <v>8</v>
      </c>
      <c r="AG3761" s="3">
        <v>40</v>
      </c>
    </row>
    <row r="3762" spans="1:33" ht="15.75" customHeight="1" x14ac:dyDescent="0.15">
      <c r="A3762" s="3">
        <v>24347</v>
      </c>
      <c r="B3762" s="3">
        <v>3760</v>
      </c>
      <c r="C3762" s="3">
        <v>40</v>
      </c>
      <c r="D3762" s="3" t="s">
        <v>16611</v>
      </c>
      <c r="E3762" s="3" t="s">
        <v>25866</v>
      </c>
      <c r="F3762" s="3" t="s">
        <v>855</v>
      </c>
      <c r="G3762" s="3" t="s">
        <v>292</v>
      </c>
      <c r="H3762" s="3" t="s">
        <v>16613</v>
      </c>
      <c r="I3762" s="3" t="s">
        <v>22057</v>
      </c>
      <c r="J3762" s="3">
        <v>83.67</v>
      </c>
      <c r="K3762" s="3">
        <v>4446904</v>
      </c>
      <c r="L3762" s="3" t="s">
        <v>478</v>
      </c>
      <c r="M3762" s="3">
        <v>1</v>
      </c>
      <c r="N3762" s="3" t="s">
        <v>16611</v>
      </c>
      <c r="O3762" s="3" t="s">
        <v>25866</v>
      </c>
      <c r="P3762" s="3" t="s">
        <v>787</v>
      </c>
      <c r="Q3762" s="3" t="s">
        <v>22056</v>
      </c>
      <c r="R3762" s="5" t="s">
        <v>25867</v>
      </c>
      <c r="S3762" s="3" t="s">
        <v>16613</v>
      </c>
      <c r="T3762" s="3" t="s">
        <v>292</v>
      </c>
      <c r="V3762" s="3">
        <v>127</v>
      </c>
      <c r="W3762" s="3">
        <v>0</v>
      </c>
      <c r="X3762" s="3">
        <v>127</v>
      </c>
      <c r="Y3762" s="3">
        <v>3760</v>
      </c>
      <c r="Z3762" s="3" t="s">
        <v>478</v>
      </c>
      <c r="AA3762" s="3">
        <v>40</v>
      </c>
      <c r="AB3762" s="3">
        <v>23</v>
      </c>
      <c r="AC3762" s="3">
        <v>4446904</v>
      </c>
      <c r="AD3762" s="3">
        <v>2421138</v>
      </c>
      <c r="AE3762" s="15"/>
      <c r="AF3762" s="3">
        <v>15</v>
      </c>
      <c r="AG3762" s="3">
        <v>114</v>
      </c>
    </row>
    <row r="3763" spans="1:33" ht="15.75" customHeight="1" x14ac:dyDescent="0.15">
      <c r="A3763" s="3">
        <v>21992</v>
      </c>
      <c r="B3763" s="3">
        <v>3761</v>
      </c>
      <c r="C3763" s="3">
        <v>145</v>
      </c>
      <c r="D3763" s="3" t="s">
        <v>16614</v>
      </c>
      <c r="E3763" s="3" t="s">
        <v>25868</v>
      </c>
      <c r="F3763" s="3" t="s">
        <v>1438</v>
      </c>
      <c r="G3763" s="3" t="s">
        <v>495</v>
      </c>
      <c r="H3763" s="3" t="s">
        <v>7212</v>
      </c>
      <c r="I3763" s="3" t="s">
        <v>2682</v>
      </c>
      <c r="J3763" s="3">
        <v>83.600099999999998</v>
      </c>
      <c r="K3763" s="3">
        <v>16289000</v>
      </c>
      <c r="L3763" s="3" t="s">
        <v>71</v>
      </c>
      <c r="M3763" s="3">
        <v>4</v>
      </c>
      <c r="N3763" s="3" t="s">
        <v>16614</v>
      </c>
      <c r="O3763" s="3" t="s">
        <v>25868</v>
      </c>
      <c r="P3763" s="3" t="s">
        <v>1029</v>
      </c>
      <c r="Q3763" s="3" t="s">
        <v>22059</v>
      </c>
      <c r="R3763" s="5" t="s">
        <v>25869</v>
      </c>
      <c r="S3763" s="3" t="s">
        <v>7212</v>
      </c>
      <c r="T3763" s="3" t="s">
        <v>495</v>
      </c>
      <c r="V3763" s="3">
        <v>117</v>
      </c>
      <c r="W3763" s="3">
        <v>34</v>
      </c>
      <c r="X3763" s="3">
        <v>127</v>
      </c>
      <c r="Y3763" s="3">
        <v>3761</v>
      </c>
      <c r="Z3763" s="3" t="s">
        <v>71</v>
      </c>
      <c r="AA3763" s="3">
        <v>145</v>
      </c>
      <c r="AB3763" s="3">
        <v>81</v>
      </c>
      <c r="AC3763" s="3">
        <v>16289000</v>
      </c>
      <c r="AD3763" s="3">
        <v>8872000</v>
      </c>
      <c r="AE3763" s="3" t="s">
        <v>2682</v>
      </c>
      <c r="AF3763" s="3">
        <v>5</v>
      </c>
      <c r="AG3763" s="3">
        <v>79</v>
      </c>
    </row>
    <row r="3764" spans="1:33" ht="15.75" customHeight="1" x14ac:dyDescent="0.15">
      <c r="A3764" s="3">
        <v>25149</v>
      </c>
      <c r="B3764" s="3">
        <v>3762</v>
      </c>
      <c r="C3764" s="3">
        <v>35</v>
      </c>
      <c r="D3764" s="3" t="s">
        <v>16618</v>
      </c>
      <c r="E3764" s="3" t="s">
        <v>25870</v>
      </c>
      <c r="F3764" s="3" t="s">
        <v>269</v>
      </c>
      <c r="G3764" s="3" t="s">
        <v>133</v>
      </c>
      <c r="H3764" s="3" t="s">
        <v>5920</v>
      </c>
      <c r="I3764" s="3" t="s">
        <v>1963</v>
      </c>
      <c r="J3764" s="3">
        <v>83.562799999999996</v>
      </c>
      <c r="K3764" s="3">
        <v>3952000</v>
      </c>
      <c r="L3764" s="3" t="s">
        <v>221</v>
      </c>
      <c r="M3764" s="3">
        <v>0</v>
      </c>
      <c r="N3764" s="3" t="s">
        <v>16618</v>
      </c>
      <c r="O3764" s="3" t="s">
        <v>25870</v>
      </c>
      <c r="P3764" s="8">
        <v>38718</v>
      </c>
      <c r="Q3764" s="3" t="s">
        <v>22061</v>
      </c>
      <c r="R3764" s="5" t="s">
        <v>25871</v>
      </c>
      <c r="S3764" s="3" t="s">
        <v>5920</v>
      </c>
      <c r="T3764" s="3" t="s">
        <v>133</v>
      </c>
      <c r="V3764" s="3">
        <v>109</v>
      </c>
      <c r="W3764" s="3">
        <v>38</v>
      </c>
      <c r="X3764" s="3">
        <v>127</v>
      </c>
      <c r="Y3764" s="3">
        <v>3762</v>
      </c>
      <c r="Z3764" s="3" t="s">
        <v>221</v>
      </c>
      <c r="AA3764" s="3">
        <v>35</v>
      </c>
      <c r="AB3764" s="3">
        <v>19</v>
      </c>
      <c r="AC3764" s="3">
        <v>3952000</v>
      </c>
      <c r="AD3764" s="3">
        <v>2152942</v>
      </c>
      <c r="AE3764" s="3" t="s">
        <v>1963</v>
      </c>
      <c r="AF3764" s="3">
        <v>2</v>
      </c>
      <c r="AG3764" s="3">
        <v>43</v>
      </c>
    </row>
    <row r="3765" spans="1:33" ht="15.75" customHeight="1" x14ac:dyDescent="0.15">
      <c r="A3765" s="3">
        <v>3806</v>
      </c>
      <c r="B3765" s="3">
        <v>3763</v>
      </c>
      <c r="C3765" s="3">
        <v>84</v>
      </c>
      <c r="D3765" s="3" t="s">
        <v>8008</v>
      </c>
      <c r="E3765" s="3" t="s">
        <v>25872</v>
      </c>
      <c r="F3765" s="3" t="s">
        <v>475</v>
      </c>
      <c r="G3765" s="3" t="s">
        <v>277</v>
      </c>
      <c r="H3765" s="3" t="s">
        <v>475</v>
      </c>
      <c r="I3765" s="3" t="s">
        <v>203</v>
      </c>
      <c r="J3765" s="3">
        <v>83.512600000000006</v>
      </c>
      <c r="K3765" s="3">
        <v>9055453</v>
      </c>
      <c r="L3765" s="3" t="s">
        <v>162</v>
      </c>
      <c r="M3765" s="3">
        <v>5</v>
      </c>
      <c r="N3765" s="3" t="s">
        <v>8008</v>
      </c>
      <c r="O3765" s="3" t="s">
        <v>25872</v>
      </c>
      <c r="P3765" s="3" t="s">
        <v>1101</v>
      </c>
      <c r="Q3765" s="3" t="s">
        <v>8009</v>
      </c>
      <c r="R3765" s="5" t="s">
        <v>25873</v>
      </c>
      <c r="S3765" s="3" t="s">
        <v>475</v>
      </c>
      <c r="T3765" s="3" t="s">
        <v>277</v>
      </c>
      <c r="V3765" s="3">
        <v>127</v>
      </c>
      <c r="W3765" s="3">
        <v>127</v>
      </c>
      <c r="X3765" s="3">
        <v>127</v>
      </c>
      <c r="Y3765" s="3">
        <v>3763</v>
      </c>
      <c r="Z3765" s="3" t="s">
        <v>162</v>
      </c>
      <c r="AA3765" s="3">
        <v>84</v>
      </c>
      <c r="AB3765" s="3">
        <v>55</v>
      </c>
      <c r="AC3765" s="3">
        <v>9055453</v>
      </c>
      <c r="AD3765" s="3">
        <v>4934512</v>
      </c>
      <c r="AE3765" s="3" t="s">
        <v>203</v>
      </c>
      <c r="AF3765" s="3">
        <v>8</v>
      </c>
      <c r="AG3765" s="3">
        <v>9</v>
      </c>
    </row>
    <row r="3766" spans="1:33" ht="15.75" customHeight="1" x14ac:dyDescent="0.15">
      <c r="A3766" s="3">
        <v>22784</v>
      </c>
      <c r="B3766" s="3">
        <v>3764</v>
      </c>
      <c r="C3766" s="3">
        <v>475</v>
      </c>
      <c r="D3766" s="3" t="s">
        <v>16623</v>
      </c>
      <c r="E3766" s="3" t="s">
        <v>25874</v>
      </c>
      <c r="F3766" s="3" t="s">
        <v>210</v>
      </c>
      <c r="G3766" s="3" t="s">
        <v>114</v>
      </c>
      <c r="H3766" s="3" t="s">
        <v>11778</v>
      </c>
      <c r="I3766" s="15"/>
      <c r="J3766" s="3">
        <v>83.422399999999996</v>
      </c>
      <c r="K3766" s="3">
        <v>448143000</v>
      </c>
      <c r="L3766" s="3" t="s">
        <v>101</v>
      </c>
      <c r="M3766" s="3">
        <v>7</v>
      </c>
      <c r="N3766" s="3" t="s">
        <v>16623</v>
      </c>
      <c r="O3766" s="3" t="s">
        <v>25874</v>
      </c>
      <c r="P3766" s="3" t="s">
        <v>104</v>
      </c>
      <c r="Q3766" s="3" t="s">
        <v>22065</v>
      </c>
      <c r="R3766" s="5" t="s">
        <v>25875</v>
      </c>
      <c r="S3766" s="3" t="s">
        <v>11778</v>
      </c>
      <c r="T3766" s="3" t="s">
        <v>114</v>
      </c>
      <c r="V3766" s="3">
        <v>79</v>
      </c>
      <c r="W3766" s="3">
        <v>0</v>
      </c>
      <c r="X3766" s="3">
        <v>127</v>
      </c>
      <c r="Y3766" s="3">
        <v>3764</v>
      </c>
      <c r="Z3766" s="3" t="s">
        <v>101</v>
      </c>
      <c r="AA3766" s="3">
        <v>475</v>
      </c>
      <c r="AB3766" s="3">
        <v>350</v>
      </c>
      <c r="AC3766" s="3">
        <v>448143000</v>
      </c>
      <c r="AD3766" s="3">
        <v>244323000</v>
      </c>
      <c r="AE3766" s="15"/>
      <c r="AF3766" s="3">
        <v>10</v>
      </c>
      <c r="AG3766" s="3">
        <v>373</v>
      </c>
    </row>
    <row r="3767" spans="1:33" ht="15.75" customHeight="1" x14ac:dyDescent="0.15">
      <c r="A3767" s="3">
        <v>25525</v>
      </c>
      <c r="B3767" s="3">
        <v>3765</v>
      </c>
      <c r="C3767" s="3">
        <v>31</v>
      </c>
      <c r="D3767" s="3" t="s">
        <v>16625</v>
      </c>
      <c r="E3767" s="3" t="s">
        <v>25876</v>
      </c>
      <c r="F3767" s="3" t="s">
        <v>1620</v>
      </c>
      <c r="G3767" s="3" t="s">
        <v>412</v>
      </c>
      <c r="H3767" s="3" t="s">
        <v>16627</v>
      </c>
      <c r="I3767" s="3" t="s">
        <v>22068</v>
      </c>
      <c r="J3767" s="3">
        <v>83.4221</v>
      </c>
      <c r="K3767" s="3">
        <v>2487708</v>
      </c>
      <c r="L3767" s="3" t="s">
        <v>162</v>
      </c>
      <c r="M3767" s="3">
        <v>0</v>
      </c>
      <c r="N3767" s="3" t="s">
        <v>16625</v>
      </c>
      <c r="O3767" s="3" t="s">
        <v>25876</v>
      </c>
      <c r="P3767" s="8">
        <v>39083</v>
      </c>
      <c r="Q3767" s="3" t="s">
        <v>22067</v>
      </c>
      <c r="R3767" s="5" t="s">
        <v>25877</v>
      </c>
      <c r="S3767" s="3" t="s">
        <v>16627</v>
      </c>
      <c r="T3767" s="3" t="s">
        <v>412</v>
      </c>
      <c r="V3767" s="3">
        <v>127</v>
      </c>
      <c r="W3767" s="3">
        <v>0</v>
      </c>
      <c r="X3767" s="3">
        <v>127</v>
      </c>
      <c r="Y3767" s="3">
        <v>3765</v>
      </c>
      <c r="Z3767" s="3" t="s">
        <v>162</v>
      </c>
      <c r="AA3767" s="3">
        <v>31</v>
      </c>
      <c r="AB3767" s="3">
        <v>14</v>
      </c>
      <c r="AC3767" s="3">
        <v>2487708</v>
      </c>
      <c r="AD3767" s="3">
        <v>1356275</v>
      </c>
      <c r="AE3767" s="15"/>
      <c r="AF3767" s="3">
        <v>8</v>
      </c>
      <c r="AG3767" s="3">
        <v>370</v>
      </c>
    </row>
    <row r="3768" spans="1:33" ht="15.75" customHeight="1" x14ac:dyDescent="0.15">
      <c r="A3768" s="3">
        <v>25729</v>
      </c>
      <c r="B3768" s="3">
        <v>3766</v>
      </c>
      <c r="C3768" s="3">
        <v>153</v>
      </c>
      <c r="D3768" s="3" t="s">
        <v>2743</v>
      </c>
      <c r="E3768" s="3" t="s">
        <v>25878</v>
      </c>
      <c r="F3768" s="3" t="s">
        <v>143</v>
      </c>
      <c r="G3768" s="3" t="s">
        <v>77</v>
      </c>
      <c r="H3768" s="3" t="s">
        <v>2626</v>
      </c>
      <c r="I3768" s="3" t="s">
        <v>79</v>
      </c>
      <c r="J3768" s="3">
        <v>83.389700000000005</v>
      </c>
      <c r="K3768" s="3">
        <v>30201086</v>
      </c>
      <c r="L3768" s="3" t="s">
        <v>66</v>
      </c>
      <c r="M3768" s="3">
        <v>0</v>
      </c>
      <c r="N3768" s="3" t="s">
        <v>2743</v>
      </c>
      <c r="O3768" s="3" t="s">
        <v>25878</v>
      </c>
      <c r="P3768" s="8">
        <v>37257</v>
      </c>
      <c r="Q3768" s="3" t="s">
        <v>2745</v>
      </c>
      <c r="R3768" s="5" t="s">
        <v>25879</v>
      </c>
      <c r="S3768" s="3" t="s">
        <v>2626</v>
      </c>
      <c r="T3768" s="3" t="s">
        <v>77</v>
      </c>
      <c r="V3768" s="3">
        <v>127</v>
      </c>
      <c r="W3768" s="3">
        <v>127</v>
      </c>
      <c r="X3768" s="3">
        <v>127</v>
      </c>
      <c r="Y3768" s="3">
        <v>3766</v>
      </c>
      <c r="Z3768" s="3" t="s">
        <v>66</v>
      </c>
      <c r="AA3768" s="3">
        <v>153</v>
      </c>
      <c r="AB3768" s="3">
        <v>87</v>
      </c>
      <c r="AC3768" s="3">
        <v>30201086</v>
      </c>
      <c r="AD3768" s="3">
        <v>16468254</v>
      </c>
      <c r="AE3768" s="3" t="s">
        <v>79</v>
      </c>
      <c r="AF3768" s="3">
        <v>9</v>
      </c>
      <c r="AG3768" s="3">
        <v>6</v>
      </c>
    </row>
    <row r="3769" spans="1:33" ht="15.75" customHeight="1" x14ac:dyDescent="0.15">
      <c r="A3769" s="3">
        <v>24658</v>
      </c>
      <c r="B3769" s="3">
        <v>3767</v>
      </c>
      <c r="C3769" s="3">
        <v>130</v>
      </c>
      <c r="D3769" s="3" t="s">
        <v>16631</v>
      </c>
      <c r="E3769" s="3" t="s">
        <v>25880</v>
      </c>
      <c r="F3769" s="3" t="s">
        <v>331</v>
      </c>
      <c r="G3769" s="3" t="s">
        <v>167</v>
      </c>
      <c r="H3769" s="3" t="s">
        <v>7109</v>
      </c>
      <c r="I3769" s="3" t="s">
        <v>283</v>
      </c>
      <c r="J3769" s="3">
        <v>83.378100000000003</v>
      </c>
      <c r="K3769" s="3">
        <v>20974017</v>
      </c>
      <c r="L3769" s="3" t="s">
        <v>226</v>
      </c>
      <c r="M3769" s="3">
        <v>0</v>
      </c>
      <c r="N3769" s="3" t="s">
        <v>16631</v>
      </c>
      <c r="O3769" s="3" t="s">
        <v>25880</v>
      </c>
      <c r="P3769" s="3" t="s">
        <v>6086</v>
      </c>
      <c r="Q3769" s="3" t="s">
        <v>22072</v>
      </c>
      <c r="R3769" s="5" t="s">
        <v>25881</v>
      </c>
      <c r="S3769" s="3" t="s">
        <v>7109</v>
      </c>
      <c r="T3769" s="3" t="s">
        <v>167</v>
      </c>
      <c r="V3769" s="3">
        <v>127</v>
      </c>
      <c r="W3769" s="3">
        <v>85</v>
      </c>
      <c r="X3769" s="3">
        <v>52</v>
      </c>
      <c r="Y3769" s="3">
        <v>3767</v>
      </c>
      <c r="Z3769" s="3" t="s">
        <v>226</v>
      </c>
      <c r="AA3769" s="3">
        <v>130</v>
      </c>
      <c r="AB3769" s="3">
        <v>72</v>
      </c>
      <c r="AC3769" s="3">
        <v>20974017</v>
      </c>
      <c r="AD3769" s="3">
        <v>11437581</v>
      </c>
      <c r="AE3769" s="3" t="s">
        <v>283</v>
      </c>
      <c r="AF3769" s="3">
        <v>24</v>
      </c>
      <c r="AG3769" s="3">
        <v>1</v>
      </c>
    </row>
    <row r="3770" spans="1:33" ht="15.75" customHeight="1" x14ac:dyDescent="0.15">
      <c r="A3770" s="3">
        <v>2919</v>
      </c>
      <c r="B3770" s="3">
        <v>3768</v>
      </c>
      <c r="C3770" s="3">
        <v>335</v>
      </c>
      <c r="D3770" s="3" t="s">
        <v>16633</v>
      </c>
      <c r="E3770" s="3" t="s">
        <v>25882</v>
      </c>
      <c r="F3770" s="3" t="s">
        <v>657</v>
      </c>
      <c r="G3770" s="3" t="s">
        <v>246</v>
      </c>
      <c r="H3770" s="3" t="s">
        <v>3818</v>
      </c>
      <c r="I3770" s="3" t="s">
        <v>3818</v>
      </c>
      <c r="J3770" s="3">
        <v>83.350999999999999</v>
      </c>
      <c r="K3770" s="3">
        <v>39570597</v>
      </c>
      <c r="L3770" s="3" t="s">
        <v>101</v>
      </c>
      <c r="M3770" s="3">
        <v>7</v>
      </c>
      <c r="N3770" s="3" t="s">
        <v>16633</v>
      </c>
      <c r="O3770" s="3" t="s">
        <v>25882</v>
      </c>
      <c r="P3770" s="3" t="s">
        <v>541</v>
      </c>
      <c r="Q3770" s="3" t="s">
        <v>22074</v>
      </c>
      <c r="R3770" s="5" t="s">
        <v>25883</v>
      </c>
      <c r="S3770" s="3" t="s">
        <v>3818</v>
      </c>
      <c r="T3770" s="3" t="s">
        <v>246</v>
      </c>
      <c r="V3770" s="3">
        <v>127</v>
      </c>
      <c r="W3770" s="3">
        <v>77</v>
      </c>
      <c r="X3770" s="3">
        <v>127</v>
      </c>
      <c r="Y3770" s="3">
        <v>3768</v>
      </c>
      <c r="Z3770" s="3" t="s">
        <v>101</v>
      </c>
      <c r="AA3770" s="3">
        <v>335</v>
      </c>
      <c r="AB3770" s="3">
        <v>243</v>
      </c>
      <c r="AC3770" s="3">
        <v>39570597</v>
      </c>
      <c r="AD3770" s="3">
        <v>21581887</v>
      </c>
      <c r="AE3770" s="3" t="s">
        <v>3818</v>
      </c>
      <c r="AF3770" s="3">
        <v>10</v>
      </c>
      <c r="AG3770" s="3">
        <v>22</v>
      </c>
    </row>
    <row r="3771" spans="1:33" ht="15.75" customHeight="1" x14ac:dyDescent="0.15">
      <c r="A3771" s="3">
        <v>19274</v>
      </c>
      <c r="B3771" s="3">
        <v>3769</v>
      </c>
      <c r="C3771" s="3">
        <v>13</v>
      </c>
      <c r="D3771" s="3" t="s">
        <v>16637</v>
      </c>
      <c r="E3771" s="3" t="s">
        <v>25884</v>
      </c>
      <c r="F3771" s="3" t="s">
        <v>1620</v>
      </c>
      <c r="G3771" s="3" t="s">
        <v>412</v>
      </c>
      <c r="H3771" s="3" t="s">
        <v>742</v>
      </c>
      <c r="I3771" s="3" t="s">
        <v>742</v>
      </c>
      <c r="J3771" s="3">
        <v>83.331000000000003</v>
      </c>
      <c r="K3771" s="3">
        <v>4194438</v>
      </c>
      <c r="L3771" s="3" t="s">
        <v>221</v>
      </c>
      <c r="M3771" s="3">
        <v>3</v>
      </c>
      <c r="N3771" s="3" t="s">
        <v>16637</v>
      </c>
      <c r="O3771" s="3" t="s">
        <v>25884</v>
      </c>
      <c r="P3771" s="3" t="s">
        <v>987</v>
      </c>
      <c r="Q3771" s="3" t="s">
        <v>22076</v>
      </c>
      <c r="R3771" s="5" t="s">
        <v>25885</v>
      </c>
      <c r="S3771" s="3" t="s">
        <v>742</v>
      </c>
      <c r="T3771" s="3" t="s">
        <v>412</v>
      </c>
      <c r="V3771" s="3">
        <v>127</v>
      </c>
      <c r="W3771" s="3">
        <v>127</v>
      </c>
      <c r="X3771" s="3">
        <v>127</v>
      </c>
      <c r="Y3771" s="3">
        <v>3769</v>
      </c>
      <c r="Z3771" s="3" t="s">
        <v>221</v>
      </c>
      <c r="AA3771" s="3">
        <v>13</v>
      </c>
      <c r="AB3771" s="3">
        <v>11</v>
      </c>
      <c r="AC3771" s="3">
        <v>4194438</v>
      </c>
      <c r="AD3771" s="3">
        <v>2287905</v>
      </c>
      <c r="AE3771" s="3" t="s">
        <v>742</v>
      </c>
      <c r="AF3771" s="3">
        <v>2</v>
      </c>
      <c r="AG3771" s="3">
        <v>17</v>
      </c>
    </row>
    <row r="3772" spans="1:33" ht="15.75" customHeight="1" x14ac:dyDescent="0.15">
      <c r="A3772" s="3">
        <v>23554</v>
      </c>
      <c r="B3772" s="3">
        <v>3770</v>
      </c>
      <c r="C3772" s="3">
        <v>11</v>
      </c>
      <c r="D3772" s="3" t="s">
        <v>7115</v>
      </c>
      <c r="E3772" s="3" t="s">
        <v>25886</v>
      </c>
      <c r="F3772" s="3" t="s">
        <v>475</v>
      </c>
      <c r="G3772" s="3" t="s">
        <v>277</v>
      </c>
      <c r="H3772" s="3" t="s">
        <v>475</v>
      </c>
      <c r="I3772" s="3" t="s">
        <v>203</v>
      </c>
      <c r="J3772" s="3">
        <v>83.310100000000006</v>
      </c>
      <c r="K3772" s="3">
        <v>61269986</v>
      </c>
      <c r="L3772" s="3" t="s">
        <v>59</v>
      </c>
      <c r="M3772" s="3">
        <v>1</v>
      </c>
      <c r="N3772" s="3" t="s">
        <v>7115</v>
      </c>
      <c r="O3772" s="3" t="s">
        <v>25886</v>
      </c>
      <c r="P3772" s="3" t="s">
        <v>835</v>
      </c>
      <c r="Q3772" s="3" t="s">
        <v>7117</v>
      </c>
      <c r="R3772" s="5" t="s">
        <v>25887</v>
      </c>
      <c r="S3772" s="3" t="s">
        <v>475</v>
      </c>
      <c r="T3772" s="3" t="s">
        <v>277</v>
      </c>
      <c r="V3772" s="3">
        <v>127</v>
      </c>
      <c r="W3772" s="3">
        <v>127</v>
      </c>
      <c r="X3772" s="3">
        <v>127</v>
      </c>
      <c r="Y3772" s="3">
        <v>3770</v>
      </c>
      <c r="Z3772" s="3" t="s">
        <v>59</v>
      </c>
      <c r="AA3772" s="3">
        <v>11</v>
      </c>
      <c r="AB3772" s="3">
        <v>6</v>
      </c>
      <c r="AC3772" s="3">
        <v>61269986</v>
      </c>
      <c r="AD3772" s="3">
        <v>33424226</v>
      </c>
      <c r="AE3772" s="3" t="s">
        <v>203</v>
      </c>
      <c r="AF3772" s="3">
        <v>17</v>
      </c>
      <c r="AG3772" s="3">
        <v>9</v>
      </c>
    </row>
    <row r="3773" spans="1:33" ht="15.75" customHeight="1" x14ac:dyDescent="0.15">
      <c r="A3773" s="3">
        <v>26522</v>
      </c>
      <c r="B3773" s="3">
        <v>3771</v>
      </c>
      <c r="C3773" s="3">
        <v>20</v>
      </c>
      <c r="D3773" s="3" t="s">
        <v>16642</v>
      </c>
      <c r="E3773" s="3" t="s">
        <v>25888</v>
      </c>
      <c r="F3773" s="3" t="s">
        <v>164</v>
      </c>
      <c r="G3773" s="3" t="s">
        <v>92</v>
      </c>
      <c r="H3773" s="3" t="s">
        <v>126</v>
      </c>
      <c r="I3773" s="3" t="s">
        <v>7602</v>
      </c>
      <c r="J3773" s="3">
        <v>83.197400000000002</v>
      </c>
      <c r="K3773" s="3">
        <v>4470983</v>
      </c>
      <c r="L3773" s="3" t="s">
        <v>677</v>
      </c>
      <c r="M3773" s="3">
        <v>0</v>
      </c>
      <c r="N3773" s="3" t="s">
        <v>16642</v>
      </c>
      <c r="O3773" s="3" t="s">
        <v>25888</v>
      </c>
      <c r="P3773" s="8">
        <v>38718</v>
      </c>
      <c r="Q3773" s="3" t="s">
        <v>22079</v>
      </c>
      <c r="R3773" s="5" t="s">
        <v>25889</v>
      </c>
      <c r="S3773" s="3" t="s">
        <v>126</v>
      </c>
      <c r="T3773" s="3" t="s">
        <v>92</v>
      </c>
      <c r="V3773" s="3">
        <v>12</v>
      </c>
      <c r="W3773" s="3">
        <v>0</v>
      </c>
      <c r="X3773" s="3">
        <v>50</v>
      </c>
      <c r="Y3773" s="3">
        <v>3771</v>
      </c>
      <c r="Z3773" s="3" t="s">
        <v>677</v>
      </c>
      <c r="AA3773" s="3">
        <v>20</v>
      </c>
      <c r="AB3773" s="3">
        <v>16</v>
      </c>
      <c r="AC3773" s="3">
        <v>4470983</v>
      </c>
      <c r="AD3773" s="3">
        <v>2440527</v>
      </c>
      <c r="AE3773" s="15"/>
      <c r="AF3773" s="3">
        <v>12</v>
      </c>
      <c r="AG3773" s="3">
        <v>98</v>
      </c>
    </row>
    <row r="3774" spans="1:33" ht="15.75" customHeight="1" x14ac:dyDescent="0.15">
      <c r="A3774" s="3">
        <v>1256</v>
      </c>
      <c r="B3774" s="3">
        <v>3772</v>
      </c>
      <c r="C3774" s="3">
        <v>4800</v>
      </c>
      <c r="D3774" s="3" t="s">
        <v>16644</v>
      </c>
      <c r="E3774" s="3" t="s">
        <v>25890</v>
      </c>
      <c r="F3774" s="3" t="s">
        <v>297</v>
      </c>
      <c r="G3774" s="3" t="s">
        <v>146</v>
      </c>
      <c r="H3774" s="3" t="s">
        <v>12272</v>
      </c>
      <c r="I3774" s="3" t="s">
        <v>2725</v>
      </c>
      <c r="J3774" s="3">
        <v>83.187399999999997</v>
      </c>
      <c r="K3774" s="3">
        <v>50393826</v>
      </c>
      <c r="L3774" s="3" t="s">
        <v>335</v>
      </c>
      <c r="M3774" s="3">
        <v>5</v>
      </c>
      <c r="N3774" s="3" t="s">
        <v>16644</v>
      </c>
      <c r="O3774" s="3" t="s">
        <v>25890</v>
      </c>
      <c r="P3774" s="3" t="s">
        <v>787</v>
      </c>
      <c r="Q3774" s="3" t="s">
        <v>22082</v>
      </c>
      <c r="R3774" s="5" t="s">
        <v>25891</v>
      </c>
      <c r="S3774" s="3" t="s">
        <v>12272</v>
      </c>
      <c r="T3774" s="3" t="s">
        <v>146</v>
      </c>
      <c r="V3774" s="3">
        <v>92</v>
      </c>
      <c r="W3774" s="15"/>
      <c r="X3774" s="3">
        <v>127</v>
      </c>
      <c r="Y3774" s="3">
        <v>3772</v>
      </c>
      <c r="Z3774" s="3" t="s">
        <v>335</v>
      </c>
      <c r="AA3774" s="3">
        <v>4800</v>
      </c>
      <c r="AB3774" s="3">
        <v>2700</v>
      </c>
      <c r="AC3774" s="3">
        <v>50393826</v>
      </c>
      <c r="AD3774" s="3">
        <v>27509439</v>
      </c>
      <c r="AE3774" s="3" t="s">
        <v>2725</v>
      </c>
      <c r="AF3774" s="3">
        <v>21</v>
      </c>
      <c r="AG3774" s="3">
        <v>30</v>
      </c>
    </row>
    <row r="3775" spans="1:33" ht="15.75" customHeight="1" x14ac:dyDescent="0.15">
      <c r="A3775" s="3">
        <v>5293</v>
      </c>
      <c r="B3775" s="3">
        <v>3773</v>
      </c>
      <c r="C3775" s="3">
        <v>46</v>
      </c>
      <c r="D3775" s="3" t="s">
        <v>6867</v>
      </c>
      <c r="E3775" s="3" t="s">
        <v>25892</v>
      </c>
      <c r="F3775" s="3" t="s">
        <v>475</v>
      </c>
      <c r="G3775" s="3" t="s">
        <v>277</v>
      </c>
      <c r="H3775" s="3" t="s">
        <v>475</v>
      </c>
      <c r="I3775" s="3" t="s">
        <v>203</v>
      </c>
      <c r="J3775" s="3">
        <v>83.155600000000007</v>
      </c>
      <c r="K3775" s="3">
        <v>12581095</v>
      </c>
      <c r="L3775" s="3" t="s">
        <v>71</v>
      </c>
      <c r="M3775" s="3">
        <v>1</v>
      </c>
      <c r="N3775" s="3" t="s">
        <v>6867</v>
      </c>
      <c r="O3775" s="3" t="s">
        <v>25892</v>
      </c>
      <c r="P3775" s="3" t="s">
        <v>41</v>
      </c>
      <c r="Q3775" s="3" t="s">
        <v>6871</v>
      </c>
      <c r="R3775" s="5" t="s">
        <v>25893</v>
      </c>
      <c r="S3775" s="3" t="s">
        <v>475</v>
      </c>
      <c r="T3775" s="3" t="s">
        <v>277</v>
      </c>
      <c r="V3775" s="3">
        <v>127</v>
      </c>
      <c r="W3775" s="3">
        <v>127</v>
      </c>
      <c r="X3775" s="3">
        <v>127</v>
      </c>
      <c r="Y3775" s="3">
        <v>3773</v>
      </c>
      <c r="Z3775" s="3" t="s">
        <v>71</v>
      </c>
      <c r="AA3775" s="3">
        <v>46</v>
      </c>
      <c r="AB3775" s="3">
        <v>15</v>
      </c>
      <c r="AC3775" s="3">
        <v>12581095</v>
      </c>
      <c r="AD3775" s="3">
        <v>6869074</v>
      </c>
      <c r="AE3775" s="3" t="s">
        <v>203</v>
      </c>
      <c r="AF3775" s="3">
        <v>5</v>
      </c>
      <c r="AG3775" s="3">
        <v>9</v>
      </c>
    </row>
    <row r="3776" spans="1:33" ht="15.75" customHeight="1" x14ac:dyDescent="0.15">
      <c r="A3776" s="3">
        <v>25670</v>
      </c>
      <c r="B3776" s="3">
        <v>3774</v>
      </c>
      <c r="C3776" s="3">
        <v>320</v>
      </c>
      <c r="D3776" s="3" t="s">
        <v>16649</v>
      </c>
      <c r="E3776" s="3" t="s">
        <v>25894</v>
      </c>
      <c r="F3776" s="3" t="s">
        <v>269</v>
      </c>
      <c r="G3776" s="3" t="s">
        <v>133</v>
      </c>
      <c r="H3776" s="3" t="s">
        <v>6378</v>
      </c>
      <c r="I3776" s="3" t="s">
        <v>190</v>
      </c>
      <c r="J3776" s="3">
        <v>83.149600000000007</v>
      </c>
      <c r="K3776" s="3">
        <v>54423312</v>
      </c>
      <c r="L3776" s="3" t="s">
        <v>101</v>
      </c>
      <c r="M3776" s="3">
        <v>0</v>
      </c>
      <c r="N3776" s="3" t="s">
        <v>16649</v>
      </c>
      <c r="O3776" s="3" t="s">
        <v>25894</v>
      </c>
      <c r="P3776" s="8">
        <v>31413</v>
      </c>
      <c r="Q3776" s="3" t="s">
        <v>22085</v>
      </c>
      <c r="R3776" s="5" t="s">
        <v>25895</v>
      </c>
      <c r="S3776" s="3" t="s">
        <v>6378</v>
      </c>
      <c r="T3776" s="3" t="s">
        <v>133</v>
      </c>
      <c r="V3776" s="3">
        <v>110</v>
      </c>
      <c r="W3776" s="3">
        <v>0</v>
      </c>
      <c r="X3776" s="3">
        <v>127</v>
      </c>
      <c r="Y3776" s="3">
        <v>3774</v>
      </c>
      <c r="Z3776" s="3" t="s">
        <v>101</v>
      </c>
      <c r="AA3776" s="3">
        <v>320</v>
      </c>
      <c r="AB3776" s="3">
        <v>170</v>
      </c>
      <c r="AC3776" s="3">
        <v>54423312</v>
      </c>
      <c r="AD3776" s="3">
        <v>29715220</v>
      </c>
      <c r="AE3776" s="15"/>
      <c r="AF3776" s="3">
        <v>10</v>
      </c>
      <c r="AG3776" s="3">
        <v>36</v>
      </c>
    </row>
    <row r="3777" spans="1:33" ht="15.75" customHeight="1" x14ac:dyDescent="0.15">
      <c r="A3777" s="3">
        <v>20050</v>
      </c>
      <c r="B3777" s="3">
        <v>3775</v>
      </c>
      <c r="C3777" s="3">
        <v>35</v>
      </c>
      <c r="D3777" s="3" t="s">
        <v>10980</v>
      </c>
      <c r="E3777" s="3" t="s">
        <v>25896</v>
      </c>
      <c r="F3777" s="3" t="s">
        <v>36</v>
      </c>
      <c r="G3777" s="3" t="s">
        <v>37</v>
      </c>
      <c r="H3777" s="3" t="s">
        <v>817</v>
      </c>
      <c r="I3777" s="3" t="s">
        <v>817</v>
      </c>
      <c r="J3777" s="3">
        <v>83.142200000000003</v>
      </c>
      <c r="K3777" s="3">
        <v>4413914</v>
      </c>
      <c r="L3777" s="3" t="s">
        <v>59</v>
      </c>
      <c r="M3777" s="3">
        <v>3</v>
      </c>
      <c r="N3777" s="3" t="s">
        <v>10980</v>
      </c>
      <c r="O3777" s="3" t="s">
        <v>25896</v>
      </c>
      <c r="P3777" s="3" t="s">
        <v>787</v>
      </c>
      <c r="Q3777" s="3" t="s">
        <v>10983</v>
      </c>
      <c r="R3777" s="5" t="s">
        <v>25897</v>
      </c>
      <c r="S3777" s="3" t="s">
        <v>817</v>
      </c>
      <c r="T3777" s="3" t="s">
        <v>37</v>
      </c>
      <c r="V3777" s="3">
        <v>127</v>
      </c>
      <c r="W3777" s="3">
        <v>92</v>
      </c>
      <c r="X3777" s="3">
        <v>127</v>
      </c>
      <c r="Y3777" s="3">
        <v>3775</v>
      </c>
      <c r="Z3777" s="3" t="s">
        <v>59</v>
      </c>
      <c r="AA3777" s="3">
        <v>35</v>
      </c>
      <c r="AB3777" s="3">
        <v>25</v>
      </c>
      <c r="AC3777" s="3">
        <v>4413914</v>
      </c>
      <c r="AD3777" s="3">
        <v>2410102</v>
      </c>
      <c r="AE3777" s="3" t="s">
        <v>817</v>
      </c>
      <c r="AF3777" s="3">
        <v>17</v>
      </c>
      <c r="AG3777" s="3">
        <v>11</v>
      </c>
    </row>
    <row r="3778" spans="1:33" ht="15.75" customHeight="1" x14ac:dyDescent="0.15">
      <c r="A3778" s="3">
        <v>22478</v>
      </c>
      <c r="B3778" s="3">
        <v>3776</v>
      </c>
      <c r="C3778" s="3">
        <v>22</v>
      </c>
      <c r="D3778" s="3" t="s">
        <v>16654</v>
      </c>
      <c r="E3778" s="3" t="s">
        <v>25898</v>
      </c>
      <c r="F3778" s="3" t="s">
        <v>1105</v>
      </c>
      <c r="G3778" s="3" t="s">
        <v>486</v>
      </c>
      <c r="H3778" s="3" t="s">
        <v>487</v>
      </c>
      <c r="I3778" s="3" t="s">
        <v>488</v>
      </c>
      <c r="J3778" s="3">
        <v>83.045199999999994</v>
      </c>
      <c r="K3778" s="3">
        <v>3783904</v>
      </c>
      <c r="L3778" s="3" t="s">
        <v>221</v>
      </c>
      <c r="M3778" s="3">
        <v>2</v>
      </c>
      <c r="N3778" s="3" t="s">
        <v>16654</v>
      </c>
      <c r="O3778" s="3" t="s">
        <v>25898</v>
      </c>
      <c r="P3778" s="3" t="s">
        <v>541</v>
      </c>
      <c r="Q3778" s="3" t="s">
        <v>22089</v>
      </c>
      <c r="R3778" s="5" t="s">
        <v>25899</v>
      </c>
      <c r="S3778" s="3" t="s">
        <v>487</v>
      </c>
      <c r="T3778" s="3" t="s">
        <v>486</v>
      </c>
      <c r="V3778" s="3">
        <v>93</v>
      </c>
      <c r="W3778" s="3">
        <v>63</v>
      </c>
      <c r="X3778" s="3">
        <v>127</v>
      </c>
      <c r="Y3778" s="3">
        <v>3776</v>
      </c>
      <c r="Z3778" s="3" t="s">
        <v>221</v>
      </c>
      <c r="AA3778" s="3">
        <v>22</v>
      </c>
      <c r="AB3778" s="3">
        <v>8</v>
      </c>
      <c r="AC3778" s="3">
        <v>3783904</v>
      </c>
      <c r="AD3778" s="3">
        <v>2067197</v>
      </c>
      <c r="AE3778" s="3" t="s">
        <v>488</v>
      </c>
      <c r="AF3778" s="3">
        <v>2</v>
      </c>
      <c r="AG3778" s="3">
        <v>50</v>
      </c>
    </row>
    <row r="3779" spans="1:33" ht="15.75" customHeight="1" x14ac:dyDescent="0.15">
      <c r="A3779" s="3">
        <v>5193</v>
      </c>
      <c r="B3779" s="3">
        <v>3777</v>
      </c>
      <c r="C3779" s="3">
        <v>30</v>
      </c>
      <c r="D3779" s="3" t="s">
        <v>16658</v>
      </c>
      <c r="E3779" s="3" t="s">
        <v>25900</v>
      </c>
      <c r="F3779" s="3" t="s">
        <v>331</v>
      </c>
      <c r="G3779" s="3" t="s">
        <v>167</v>
      </c>
      <c r="H3779" s="3" t="s">
        <v>7240</v>
      </c>
      <c r="I3779" s="3" t="s">
        <v>7597</v>
      </c>
      <c r="J3779" s="3">
        <v>83.039299999999997</v>
      </c>
      <c r="K3779" s="3">
        <v>6176936</v>
      </c>
      <c r="L3779" s="3" t="s">
        <v>335</v>
      </c>
      <c r="M3779" s="3">
        <v>4</v>
      </c>
      <c r="N3779" s="3" t="s">
        <v>16658</v>
      </c>
      <c r="O3779" s="3" t="s">
        <v>25900</v>
      </c>
      <c r="P3779" s="3" t="s">
        <v>381</v>
      </c>
      <c r="Q3779" s="3" t="s">
        <v>22091</v>
      </c>
      <c r="R3779" s="5" t="s">
        <v>25901</v>
      </c>
      <c r="S3779" s="3" t="s">
        <v>7240</v>
      </c>
      <c r="T3779" s="3" t="s">
        <v>167</v>
      </c>
      <c r="V3779" s="3">
        <v>127</v>
      </c>
      <c r="W3779" s="3">
        <v>0</v>
      </c>
      <c r="X3779" s="3">
        <v>127</v>
      </c>
      <c r="Y3779" s="3">
        <v>3777</v>
      </c>
      <c r="Z3779" s="3" t="s">
        <v>335</v>
      </c>
      <c r="AA3779" s="3">
        <v>30</v>
      </c>
      <c r="AB3779" s="3">
        <v>51</v>
      </c>
      <c r="AC3779" s="3">
        <v>6176936</v>
      </c>
      <c r="AD3779" s="3">
        <v>3374650</v>
      </c>
      <c r="AE3779" s="15"/>
      <c r="AF3779" s="3">
        <v>21</v>
      </c>
      <c r="AG3779" s="3">
        <v>246</v>
      </c>
    </row>
    <row r="3780" spans="1:33" ht="15.75" customHeight="1" x14ac:dyDescent="0.15">
      <c r="A3780" s="3">
        <v>20859</v>
      </c>
      <c r="B3780" s="3">
        <v>3778</v>
      </c>
      <c r="C3780" s="3">
        <v>54</v>
      </c>
      <c r="D3780" s="3" t="s">
        <v>16660</v>
      </c>
      <c r="E3780" s="3" t="s">
        <v>25902</v>
      </c>
      <c r="F3780" s="3" t="s">
        <v>96</v>
      </c>
      <c r="G3780" s="3" t="s">
        <v>61</v>
      </c>
      <c r="H3780" s="3" t="s">
        <v>1902</v>
      </c>
      <c r="I3780" s="3" t="s">
        <v>63</v>
      </c>
      <c r="J3780" s="3">
        <v>82.971000000000004</v>
      </c>
      <c r="K3780" s="3">
        <v>23137924</v>
      </c>
      <c r="L3780" s="3" t="s">
        <v>71</v>
      </c>
      <c r="M3780" s="3">
        <v>2</v>
      </c>
      <c r="N3780" s="3" t="s">
        <v>16660</v>
      </c>
      <c r="O3780" s="3" t="s">
        <v>25902</v>
      </c>
      <c r="P3780" s="3" t="s">
        <v>6091</v>
      </c>
      <c r="Q3780" s="3" t="s">
        <v>22093</v>
      </c>
      <c r="R3780" s="5" t="s">
        <v>25903</v>
      </c>
      <c r="S3780" s="3" t="s">
        <v>1902</v>
      </c>
      <c r="T3780" s="3" t="s">
        <v>61</v>
      </c>
      <c r="V3780" s="3">
        <v>127</v>
      </c>
      <c r="W3780" s="3">
        <v>127</v>
      </c>
      <c r="X3780" s="3">
        <v>127</v>
      </c>
      <c r="Y3780" s="3">
        <v>3778</v>
      </c>
      <c r="Z3780" s="3" t="s">
        <v>71</v>
      </c>
      <c r="AA3780" s="3">
        <v>54</v>
      </c>
      <c r="AB3780" s="3">
        <v>18</v>
      </c>
      <c r="AC3780" s="3">
        <v>23137924</v>
      </c>
      <c r="AD3780" s="3">
        <v>12645679</v>
      </c>
      <c r="AE3780" s="3" t="s">
        <v>63</v>
      </c>
      <c r="AF3780" s="3">
        <v>5</v>
      </c>
      <c r="AG3780" s="3">
        <v>3</v>
      </c>
    </row>
    <row r="3781" spans="1:33" ht="15.75" customHeight="1" x14ac:dyDescent="0.15">
      <c r="A3781" s="3">
        <v>503</v>
      </c>
      <c r="B3781" s="3">
        <v>3779</v>
      </c>
      <c r="C3781" s="3">
        <v>90</v>
      </c>
      <c r="D3781" s="3" t="s">
        <v>16662</v>
      </c>
      <c r="E3781" s="3" t="s">
        <v>25904</v>
      </c>
      <c r="F3781" s="3" t="s">
        <v>1438</v>
      </c>
      <c r="G3781" s="3" t="s">
        <v>495</v>
      </c>
      <c r="H3781" s="3" t="s">
        <v>487</v>
      </c>
      <c r="I3781" s="3" t="s">
        <v>22097</v>
      </c>
      <c r="J3781" s="3">
        <v>82.8977</v>
      </c>
      <c r="K3781" s="3">
        <v>13517708</v>
      </c>
      <c r="L3781" s="3" t="s">
        <v>75</v>
      </c>
      <c r="M3781" s="3">
        <v>6</v>
      </c>
      <c r="N3781" s="3" t="s">
        <v>16662</v>
      </c>
      <c r="O3781" s="3" t="s">
        <v>25904</v>
      </c>
      <c r="P3781" s="3" t="s">
        <v>787</v>
      </c>
      <c r="Q3781" s="3" t="s">
        <v>22095</v>
      </c>
      <c r="R3781" s="5" t="s">
        <v>25905</v>
      </c>
      <c r="S3781" s="3" t="s">
        <v>487</v>
      </c>
      <c r="T3781" s="3" t="s">
        <v>495</v>
      </c>
      <c r="V3781" s="3">
        <v>118</v>
      </c>
      <c r="W3781" s="3">
        <v>0</v>
      </c>
      <c r="X3781" s="3">
        <v>94</v>
      </c>
      <c r="Y3781" s="3">
        <v>3779</v>
      </c>
      <c r="Z3781" s="3" t="s">
        <v>75</v>
      </c>
      <c r="AA3781" s="3">
        <v>90</v>
      </c>
      <c r="AB3781" s="3">
        <v>45</v>
      </c>
      <c r="AC3781" s="3">
        <v>13517708</v>
      </c>
      <c r="AD3781" s="3">
        <v>7390856</v>
      </c>
      <c r="AE3781" s="15"/>
      <c r="AF3781" s="3">
        <v>14</v>
      </c>
      <c r="AG3781" s="3">
        <v>658</v>
      </c>
    </row>
    <row r="3782" spans="1:33" ht="15.75" customHeight="1" x14ac:dyDescent="0.15">
      <c r="A3782" s="3">
        <v>21422</v>
      </c>
      <c r="B3782" s="3">
        <v>3780</v>
      </c>
      <c r="C3782" s="3">
        <v>14</v>
      </c>
      <c r="D3782" s="3" t="s">
        <v>16665</v>
      </c>
      <c r="E3782" s="3" t="s">
        <v>25906</v>
      </c>
      <c r="F3782" s="3" t="s">
        <v>210</v>
      </c>
      <c r="G3782" s="3" t="s">
        <v>114</v>
      </c>
      <c r="H3782" s="3" t="s">
        <v>116</v>
      </c>
      <c r="I3782" s="3" t="s">
        <v>116</v>
      </c>
      <c r="J3782" s="3">
        <v>82.867400000000004</v>
      </c>
      <c r="K3782" s="3">
        <v>5102000</v>
      </c>
      <c r="L3782" s="3" t="s">
        <v>40</v>
      </c>
      <c r="M3782" s="3">
        <v>2</v>
      </c>
      <c r="N3782" s="3" t="s">
        <v>16665</v>
      </c>
      <c r="O3782" s="3" t="s">
        <v>25906</v>
      </c>
      <c r="P3782" s="3" t="s">
        <v>179</v>
      </c>
      <c r="Q3782" s="3" t="s">
        <v>22098</v>
      </c>
      <c r="R3782" s="5" t="s">
        <v>25907</v>
      </c>
      <c r="S3782" s="3" t="s">
        <v>116</v>
      </c>
      <c r="T3782" s="3" t="s">
        <v>114</v>
      </c>
      <c r="V3782" s="3">
        <v>80</v>
      </c>
      <c r="W3782" s="3">
        <v>70</v>
      </c>
      <c r="X3782" s="3">
        <v>127</v>
      </c>
      <c r="Y3782" s="3">
        <v>3780</v>
      </c>
      <c r="Z3782" s="3" t="s">
        <v>40</v>
      </c>
      <c r="AA3782" s="3">
        <v>14</v>
      </c>
      <c r="AB3782" s="3">
        <v>10</v>
      </c>
      <c r="AC3782" s="3">
        <v>5102000</v>
      </c>
      <c r="AD3782" s="3">
        <v>2790000</v>
      </c>
      <c r="AE3782" s="3" t="s">
        <v>116</v>
      </c>
      <c r="AF3782" s="3">
        <v>4</v>
      </c>
      <c r="AG3782" s="3">
        <v>46</v>
      </c>
    </row>
    <row r="3783" spans="1:33" ht="15.75" customHeight="1" x14ac:dyDescent="0.15">
      <c r="A3783" s="3">
        <v>3235</v>
      </c>
      <c r="B3783" s="3">
        <v>3781</v>
      </c>
      <c r="C3783" s="3">
        <v>41</v>
      </c>
      <c r="D3783" s="3" t="s">
        <v>16667</v>
      </c>
      <c r="E3783" s="3" t="s">
        <v>25908</v>
      </c>
      <c r="F3783" s="3" t="s">
        <v>6767</v>
      </c>
      <c r="G3783" s="3" t="s">
        <v>796</v>
      </c>
      <c r="H3783" s="3" t="s">
        <v>11333</v>
      </c>
      <c r="I3783" s="3" t="s">
        <v>13279</v>
      </c>
      <c r="J3783" s="3">
        <v>82.834500000000006</v>
      </c>
      <c r="K3783" s="3">
        <v>7392000</v>
      </c>
      <c r="L3783" s="3" t="s">
        <v>356</v>
      </c>
      <c r="M3783" s="3">
        <v>5</v>
      </c>
      <c r="N3783" s="3" t="s">
        <v>16667</v>
      </c>
      <c r="O3783" s="3" t="s">
        <v>25908</v>
      </c>
      <c r="P3783" s="3" t="s">
        <v>104</v>
      </c>
      <c r="Q3783" s="3" t="s">
        <v>22101</v>
      </c>
      <c r="R3783" s="5" t="s">
        <v>25909</v>
      </c>
      <c r="S3783" s="3" t="s">
        <v>11333</v>
      </c>
      <c r="T3783" s="3" t="s">
        <v>796</v>
      </c>
      <c r="V3783" s="3">
        <v>24</v>
      </c>
      <c r="W3783" s="3">
        <v>0</v>
      </c>
      <c r="X3783" s="3">
        <v>127</v>
      </c>
      <c r="Y3783" s="3">
        <v>3781</v>
      </c>
      <c r="Z3783" s="3" t="s">
        <v>356</v>
      </c>
      <c r="AA3783" s="3">
        <v>41</v>
      </c>
      <c r="AB3783" s="3">
        <v>24</v>
      </c>
      <c r="AC3783" s="3">
        <v>7392000</v>
      </c>
      <c r="AD3783" s="3">
        <v>4043000</v>
      </c>
      <c r="AE3783" s="15"/>
      <c r="AF3783" s="3">
        <v>18</v>
      </c>
      <c r="AG3783" s="3">
        <v>125</v>
      </c>
    </row>
    <row r="3784" spans="1:33" ht="15.75" customHeight="1" x14ac:dyDescent="0.15">
      <c r="A3784" s="3">
        <v>2085</v>
      </c>
      <c r="B3784" s="3">
        <v>3782</v>
      </c>
      <c r="C3784" s="3">
        <v>23</v>
      </c>
      <c r="D3784" s="3" t="s">
        <v>16670</v>
      </c>
      <c r="E3784" s="3" t="s">
        <v>25910</v>
      </c>
      <c r="F3784" s="3" t="s">
        <v>1072</v>
      </c>
      <c r="G3784" s="3" t="s">
        <v>575</v>
      </c>
      <c r="H3784" s="3" t="s">
        <v>1375</v>
      </c>
      <c r="I3784" s="3" t="s">
        <v>1375</v>
      </c>
      <c r="J3784" s="3">
        <v>82.774500000000003</v>
      </c>
      <c r="K3784" s="3">
        <v>6581312</v>
      </c>
      <c r="L3784" s="3" t="s">
        <v>59</v>
      </c>
      <c r="M3784" s="3">
        <v>4</v>
      </c>
      <c r="N3784" s="3" t="s">
        <v>16670</v>
      </c>
      <c r="O3784" s="3" t="s">
        <v>25910</v>
      </c>
      <c r="P3784" s="3" t="s">
        <v>1063</v>
      </c>
      <c r="Q3784" s="3" t="s">
        <v>22103</v>
      </c>
      <c r="R3784" s="5" t="s">
        <v>25911</v>
      </c>
      <c r="S3784" s="3" t="s">
        <v>1375</v>
      </c>
      <c r="T3784" s="3" t="s">
        <v>575</v>
      </c>
      <c r="V3784" s="3">
        <v>83</v>
      </c>
      <c r="W3784" s="3">
        <v>73</v>
      </c>
      <c r="X3784" s="3">
        <v>127</v>
      </c>
      <c r="Y3784" s="3">
        <v>3782</v>
      </c>
      <c r="Z3784" s="3" t="s">
        <v>59</v>
      </c>
      <c r="AA3784" s="3">
        <v>23</v>
      </c>
      <c r="AB3784" s="3">
        <v>12</v>
      </c>
      <c r="AC3784" s="3">
        <v>6581312</v>
      </c>
      <c r="AD3784" s="3">
        <v>3600783</v>
      </c>
      <c r="AE3784" s="3" t="s">
        <v>1375</v>
      </c>
      <c r="AF3784" s="3">
        <v>17</v>
      </c>
      <c r="AG3784" s="3">
        <v>23</v>
      </c>
    </row>
    <row r="3785" spans="1:33" ht="15.75" customHeight="1" x14ac:dyDescent="0.15">
      <c r="A3785" s="3">
        <v>21678</v>
      </c>
      <c r="B3785" s="3">
        <v>3783</v>
      </c>
      <c r="C3785" s="3">
        <v>25</v>
      </c>
      <c r="D3785" s="3" t="s">
        <v>16673</v>
      </c>
      <c r="E3785" s="3" t="s">
        <v>25912</v>
      </c>
      <c r="F3785" s="3" t="s">
        <v>657</v>
      </c>
      <c r="G3785" s="3" t="s">
        <v>246</v>
      </c>
      <c r="H3785" s="3" t="s">
        <v>240</v>
      </c>
      <c r="I3785" s="3" t="s">
        <v>240</v>
      </c>
      <c r="J3785" s="3">
        <v>82.772099999999995</v>
      </c>
      <c r="K3785" s="3">
        <v>2288822</v>
      </c>
      <c r="L3785" s="3" t="s">
        <v>356</v>
      </c>
      <c r="M3785" s="3">
        <v>2</v>
      </c>
      <c r="N3785" s="3" t="s">
        <v>16673</v>
      </c>
      <c r="O3785" s="3" t="s">
        <v>25912</v>
      </c>
      <c r="P3785" s="3" t="s">
        <v>787</v>
      </c>
      <c r="Q3785" s="3" t="s">
        <v>22105</v>
      </c>
      <c r="R3785" s="5" t="s">
        <v>25913</v>
      </c>
      <c r="S3785" s="3" t="s">
        <v>240</v>
      </c>
      <c r="T3785" s="3" t="s">
        <v>246</v>
      </c>
      <c r="V3785" s="3">
        <v>127</v>
      </c>
      <c r="W3785" s="3">
        <v>79</v>
      </c>
      <c r="X3785" s="3">
        <v>127</v>
      </c>
      <c r="Y3785" s="3">
        <v>3783</v>
      </c>
      <c r="Z3785" s="3" t="s">
        <v>356</v>
      </c>
      <c r="AA3785" s="3">
        <v>25</v>
      </c>
      <c r="AB3785" s="3">
        <v>10</v>
      </c>
      <c r="AC3785" s="3">
        <v>2288822</v>
      </c>
      <c r="AD3785" s="3">
        <v>1252282</v>
      </c>
      <c r="AE3785" s="3" t="s">
        <v>240</v>
      </c>
      <c r="AF3785" s="3">
        <v>18</v>
      </c>
      <c r="AG3785" s="3">
        <v>18</v>
      </c>
    </row>
    <row r="3786" spans="1:33" ht="15.75" customHeight="1" x14ac:dyDescent="0.15">
      <c r="A3786" s="3">
        <v>1865</v>
      </c>
      <c r="B3786" s="3">
        <v>3784</v>
      </c>
      <c r="C3786" s="3">
        <v>125</v>
      </c>
      <c r="D3786" s="3" t="s">
        <v>16675</v>
      </c>
      <c r="E3786" s="3" t="s">
        <v>25914</v>
      </c>
      <c r="F3786" s="3" t="s">
        <v>297</v>
      </c>
      <c r="G3786" s="3" t="s">
        <v>146</v>
      </c>
      <c r="H3786" s="3" t="s">
        <v>2725</v>
      </c>
      <c r="I3786" s="3" t="s">
        <v>2725</v>
      </c>
      <c r="J3786" s="3">
        <v>82.746200000000002</v>
      </c>
      <c r="K3786" s="3">
        <v>23914572</v>
      </c>
      <c r="L3786" s="3" t="s">
        <v>162</v>
      </c>
      <c r="M3786" s="3">
        <v>5</v>
      </c>
      <c r="N3786" s="3" t="s">
        <v>16675</v>
      </c>
      <c r="O3786" s="3" t="s">
        <v>25914</v>
      </c>
      <c r="P3786" s="3" t="s">
        <v>104</v>
      </c>
      <c r="Q3786" s="3" t="s">
        <v>22107</v>
      </c>
      <c r="R3786" s="5" t="s">
        <v>25915</v>
      </c>
      <c r="S3786" s="3" t="s">
        <v>2725</v>
      </c>
      <c r="T3786" s="3" t="s">
        <v>146</v>
      </c>
      <c r="V3786" s="3">
        <v>93</v>
      </c>
      <c r="W3786" s="15"/>
      <c r="X3786" s="3">
        <v>127</v>
      </c>
      <c r="Y3786" s="3">
        <v>3784</v>
      </c>
      <c r="Z3786" s="3" t="s">
        <v>162</v>
      </c>
      <c r="AA3786" s="3">
        <v>125</v>
      </c>
      <c r="AB3786" s="3">
        <v>68</v>
      </c>
      <c r="AC3786" s="3">
        <v>23914572</v>
      </c>
      <c r="AD3786" s="3">
        <v>13086222</v>
      </c>
      <c r="AE3786" s="3" t="s">
        <v>2725</v>
      </c>
      <c r="AF3786" s="3">
        <v>8</v>
      </c>
      <c r="AG3786" s="3">
        <v>30</v>
      </c>
    </row>
    <row r="3787" spans="1:33" ht="15.75" customHeight="1" x14ac:dyDescent="0.15">
      <c r="A3787" s="3">
        <v>24180</v>
      </c>
      <c r="B3787" s="3">
        <v>3785</v>
      </c>
      <c r="C3787" s="3">
        <v>8</v>
      </c>
      <c r="D3787" s="3" t="s">
        <v>12083</v>
      </c>
      <c r="E3787" s="3" t="s">
        <v>25916</v>
      </c>
      <c r="F3787" s="3" t="s">
        <v>36</v>
      </c>
      <c r="G3787" s="3" t="s">
        <v>37</v>
      </c>
      <c r="H3787" s="3" t="s">
        <v>39</v>
      </c>
      <c r="I3787" s="3" t="s">
        <v>39</v>
      </c>
      <c r="J3787" s="3">
        <v>82.680999999999997</v>
      </c>
      <c r="K3787" s="3">
        <v>4703536</v>
      </c>
      <c r="L3787" s="3" t="s">
        <v>229</v>
      </c>
      <c r="M3787" s="3">
        <v>1</v>
      </c>
      <c r="N3787" s="3" t="s">
        <v>12083</v>
      </c>
      <c r="O3787" s="3" t="s">
        <v>25916</v>
      </c>
      <c r="P3787" s="3" t="s">
        <v>987</v>
      </c>
      <c r="Q3787" s="3" t="s">
        <v>12086</v>
      </c>
      <c r="R3787" s="5" t="s">
        <v>25917</v>
      </c>
      <c r="S3787" s="3" t="s">
        <v>39</v>
      </c>
      <c r="T3787" s="3" t="s">
        <v>37</v>
      </c>
      <c r="V3787" s="3">
        <v>127</v>
      </c>
      <c r="W3787" s="3">
        <v>127</v>
      </c>
      <c r="X3787" s="3">
        <v>22</v>
      </c>
      <c r="Y3787" s="3">
        <v>3785</v>
      </c>
      <c r="Z3787" s="3" t="s">
        <v>229</v>
      </c>
      <c r="AA3787" s="3">
        <v>8</v>
      </c>
      <c r="AB3787" s="3">
        <v>5</v>
      </c>
      <c r="AC3787" s="3">
        <v>4703536</v>
      </c>
      <c r="AD3787" s="3">
        <v>2574726</v>
      </c>
      <c r="AE3787" s="3" t="s">
        <v>39</v>
      </c>
      <c r="AF3787" s="3">
        <v>25</v>
      </c>
      <c r="AG3787" s="3">
        <v>2</v>
      </c>
    </row>
    <row r="3788" spans="1:33" ht="15.75" customHeight="1" x14ac:dyDescent="0.15">
      <c r="A3788" s="3">
        <v>25748</v>
      </c>
      <c r="B3788" s="3">
        <v>3786</v>
      </c>
      <c r="C3788" s="3">
        <v>17</v>
      </c>
      <c r="D3788" s="3" t="s">
        <v>16680</v>
      </c>
      <c r="E3788" s="3" t="s">
        <v>25918</v>
      </c>
      <c r="F3788" s="3" t="s">
        <v>1105</v>
      </c>
      <c r="G3788" s="3" t="s">
        <v>486</v>
      </c>
      <c r="H3788" s="3" t="s">
        <v>16683</v>
      </c>
      <c r="I3788" s="3" t="s">
        <v>22112</v>
      </c>
      <c r="J3788" s="3">
        <v>82.638000000000005</v>
      </c>
      <c r="K3788" s="3">
        <v>3551378</v>
      </c>
      <c r="L3788" s="3" t="s">
        <v>59</v>
      </c>
      <c r="M3788" s="3">
        <v>0</v>
      </c>
      <c r="N3788" s="3" t="s">
        <v>16680</v>
      </c>
      <c r="O3788" s="3" t="s">
        <v>25918</v>
      </c>
      <c r="P3788" s="8">
        <v>32143</v>
      </c>
      <c r="Q3788" s="3" t="s">
        <v>22111</v>
      </c>
      <c r="R3788" s="5" t="s">
        <v>25919</v>
      </c>
      <c r="S3788" s="3" t="s">
        <v>16683</v>
      </c>
      <c r="T3788" s="3" t="s">
        <v>486</v>
      </c>
      <c r="V3788" s="3">
        <v>94</v>
      </c>
      <c r="W3788" s="3">
        <v>0</v>
      </c>
      <c r="X3788" s="3">
        <v>127</v>
      </c>
      <c r="Y3788" s="3">
        <v>3786</v>
      </c>
      <c r="Z3788" s="3" t="s">
        <v>59</v>
      </c>
      <c r="AA3788" s="3">
        <v>17</v>
      </c>
      <c r="AB3788" s="3">
        <v>11</v>
      </c>
      <c r="AC3788" s="3">
        <v>3551378</v>
      </c>
      <c r="AD3788" s="3">
        <v>1944490</v>
      </c>
      <c r="AE3788" s="15"/>
      <c r="AF3788" s="3">
        <v>17</v>
      </c>
      <c r="AG3788" s="3">
        <v>296</v>
      </c>
    </row>
    <row r="3789" spans="1:33" ht="15.75" customHeight="1" x14ac:dyDescent="0.15">
      <c r="A3789" s="3">
        <v>380</v>
      </c>
      <c r="B3789" s="3">
        <v>3787</v>
      </c>
      <c r="C3789" s="3">
        <v>26</v>
      </c>
      <c r="D3789" s="3" t="s">
        <v>16685</v>
      </c>
      <c r="E3789" s="3" t="s">
        <v>25920</v>
      </c>
      <c r="F3789" s="3" t="s">
        <v>1620</v>
      </c>
      <c r="G3789" s="3" t="s">
        <v>412</v>
      </c>
      <c r="H3789" s="3" t="s">
        <v>13799</v>
      </c>
      <c r="I3789" s="3" t="s">
        <v>742</v>
      </c>
      <c r="J3789" s="3">
        <v>82.523200000000003</v>
      </c>
      <c r="K3789" s="3">
        <v>16927143</v>
      </c>
      <c r="L3789" s="3" t="s">
        <v>40</v>
      </c>
      <c r="M3789" s="3">
        <v>6</v>
      </c>
      <c r="N3789" s="3" t="s">
        <v>16685</v>
      </c>
      <c r="O3789" s="3" t="s">
        <v>25920</v>
      </c>
      <c r="P3789" s="3" t="s">
        <v>1063</v>
      </c>
      <c r="Q3789" s="3" t="s">
        <v>22114</v>
      </c>
      <c r="R3789" s="5" t="s">
        <v>25921</v>
      </c>
      <c r="S3789" s="3" t="s">
        <v>13799</v>
      </c>
      <c r="T3789" s="3" t="s">
        <v>412</v>
      </c>
      <c r="V3789" s="3">
        <v>127</v>
      </c>
      <c r="W3789" s="3">
        <v>127</v>
      </c>
      <c r="X3789" s="3">
        <v>127</v>
      </c>
      <c r="Y3789" s="3">
        <v>3787</v>
      </c>
      <c r="Z3789" s="3" t="s">
        <v>40</v>
      </c>
      <c r="AA3789" s="3">
        <v>26</v>
      </c>
      <c r="AB3789" s="3">
        <v>12</v>
      </c>
      <c r="AC3789" s="3">
        <v>16927143</v>
      </c>
      <c r="AD3789" s="3">
        <v>9273968</v>
      </c>
      <c r="AE3789" s="3" t="s">
        <v>742</v>
      </c>
      <c r="AF3789" s="3">
        <v>4</v>
      </c>
      <c r="AG3789" s="3">
        <v>17</v>
      </c>
    </row>
    <row r="3790" spans="1:33" ht="15.75" customHeight="1" x14ac:dyDescent="0.15">
      <c r="A3790" s="3">
        <v>20064</v>
      </c>
      <c r="B3790" s="3">
        <v>3788</v>
      </c>
      <c r="C3790" s="3">
        <v>2</v>
      </c>
      <c r="D3790" s="5" t="s">
        <v>16688</v>
      </c>
      <c r="E3790" s="3" t="s">
        <v>25922</v>
      </c>
      <c r="F3790" s="3" t="s">
        <v>1009</v>
      </c>
      <c r="G3790" s="3" t="s">
        <v>403</v>
      </c>
      <c r="H3790" s="3" t="s">
        <v>16690</v>
      </c>
      <c r="I3790" s="3" t="s">
        <v>1898</v>
      </c>
      <c r="J3790" s="3">
        <v>82.509600000000006</v>
      </c>
      <c r="K3790" s="3">
        <v>5175548</v>
      </c>
      <c r="L3790" s="3" t="s">
        <v>356</v>
      </c>
      <c r="M3790" s="3">
        <v>3</v>
      </c>
      <c r="N3790" s="5" t="s">
        <v>16688</v>
      </c>
      <c r="O3790" s="3" t="s">
        <v>25922</v>
      </c>
      <c r="P3790" s="3" t="s">
        <v>787</v>
      </c>
      <c r="Q3790" s="3" t="s">
        <v>22116</v>
      </c>
      <c r="R3790" s="5" t="s">
        <v>25923</v>
      </c>
      <c r="S3790" s="3" t="s">
        <v>16690</v>
      </c>
      <c r="T3790" s="3" t="s">
        <v>403</v>
      </c>
      <c r="V3790" s="3">
        <v>126</v>
      </c>
      <c r="W3790" s="3">
        <v>0</v>
      </c>
      <c r="X3790" s="3">
        <v>127</v>
      </c>
      <c r="Y3790" s="3">
        <v>3788</v>
      </c>
      <c r="Z3790" s="3" t="s">
        <v>356</v>
      </c>
      <c r="AA3790" s="3">
        <v>2</v>
      </c>
      <c r="AB3790" s="3">
        <v>0</v>
      </c>
      <c r="AC3790" s="3">
        <v>5175548</v>
      </c>
      <c r="AD3790" s="3">
        <v>2835768</v>
      </c>
      <c r="AE3790" s="15"/>
      <c r="AF3790" s="3">
        <v>18</v>
      </c>
      <c r="AG3790" s="3">
        <v>59</v>
      </c>
    </row>
    <row r="3791" spans="1:33" ht="15.75" customHeight="1" x14ac:dyDescent="0.15">
      <c r="A3791" s="3">
        <v>21272</v>
      </c>
      <c r="B3791" s="3">
        <v>3789</v>
      </c>
      <c r="C3791" s="3">
        <v>100</v>
      </c>
      <c r="D3791" s="3" t="s">
        <v>16691</v>
      </c>
      <c r="E3791" s="3" t="s">
        <v>25924</v>
      </c>
      <c r="F3791" s="3" t="s">
        <v>4061</v>
      </c>
      <c r="G3791" s="3" t="s">
        <v>446</v>
      </c>
      <c r="H3791" s="3" t="s">
        <v>15365</v>
      </c>
      <c r="I3791" s="3" t="s">
        <v>22120</v>
      </c>
      <c r="J3791" s="3">
        <v>82.454899999999995</v>
      </c>
      <c r="K3791" s="3">
        <v>2686519</v>
      </c>
      <c r="L3791" s="3" t="s">
        <v>600</v>
      </c>
      <c r="M3791" s="3">
        <v>2</v>
      </c>
      <c r="N3791" s="3" t="s">
        <v>16691</v>
      </c>
      <c r="O3791" s="3" t="s">
        <v>25924</v>
      </c>
      <c r="P3791" s="3" t="s">
        <v>1101</v>
      </c>
      <c r="Q3791" s="3" t="s">
        <v>22119</v>
      </c>
      <c r="R3791" s="5" t="s">
        <v>25925</v>
      </c>
      <c r="S3791" s="3" t="s">
        <v>15365</v>
      </c>
      <c r="T3791" s="3" t="s">
        <v>446</v>
      </c>
      <c r="V3791" s="3">
        <v>127</v>
      </c>
      <c r="W3791" s="3">
        <v>0</v>
      </c>
      <c r="X3791" s="3">
        <v>53</v>
      </c>
      <c r="Y3791" s="3">
        <v>3789</v>
      </c>
      <c r="Z3791" s="3" t="s">
        <v>600</v>
      </c>
      <c r="AA3791" s="3">
        <v>100</v>
      </c>
      <c r="AB3791" s="3">
        <v>25</v>
      </c>
      <c r="AC3791" s="3">
        <v>2686519</v>
      </c>
      <c r="AD3791" s="3">
        <v>1472429</v>
      </c>
      <c r="AE3791" s="15"/>
      <c r="AF3791" s="3">
        <v>13</v>
      </c>
      <c r="AG3791" s="3">
        <v>982</v>
      </c>
    </row>
    <row r="3792" spans="1:33" ht="15.75" customHeight="1" x14ac:dyDescent="0.15">
      <c r="A3792" s="3">
        <v>19858</v>
      </c>
      <c r="B3792" s="3">
        <v>3790</v>
      </c>
      <c r="C3792" s="3">
        <v>41</v>
      </c>
      <c r="D3792" s="3">
        <v>206</v>
      </c>
      <c r="E3792" s="3">
        <v>206</v>
      </c>
      <c r="F3792" s="3" t="s">
        <v>1072</v>
      </c>
      <c r="G3792" s="3" t="s">
        <v>575</v>
      </c>
      <c r="H3792" s="3" t="s">
        <v>1375</v>
      </c>
      <c r="I3792" s="3" t="s">
        <v>1375</v>
      </c>
      <c r="J3792" s="3">
        <v>82.424999999999997</v>
      </c>
      <c r="K3792" s="3">
        <v>16061698</v>
      </c>
      <c r="L3792" s="3" t="s">
        <v>71</v>
      </c>
      <c r="M3792" s="3">
        <v>3</v>
      </c>
      <c r="N3792" s="3">
        <v>206</v>
      </c>
      <c r="O3792" s="3">
        <v>206</v>
      </c>
      <c r="P3792" s="3" t="s">
        <v>41</v>
      </c>
      <c r="Q3792" s="3" t="s">
        <v>22122</v>
      </c>
      <c r="R3792" s="5" t="s">
        <v>25926</v>
      </c>
      <c r="S3792" s="3" t="s">
        <v>1375</v>
      </c>
      <c r="T3792" s="3" t="s">
        <v>575</v>
      </c>
      <c r="V3792" s="3">
        <v>84</v>
      </c>
      <c r="W3792" s="3">
        <v>74</v>
      </c>
      <c r="X3792" s="3">
        <v>127</v>
      </c>
      <c r="Y3792" s="3">
        <v>3790</v>
      </c>
      <c r="Z3792" s="3" t="s">
        <v>71</v>
      </c>
      <c r="AA3792" s="3">
        <v>41</v>
      </c>
      <c r="AB3792" s="3">
        <v>20</v>
      </c>
      <c r="AC3792" s="3">
        <v>16061698</v>
      </c>
      <c r="AD3792" s="3">
        <v>8804548</v>
      </c>
      <c r="AE3792" s="3" t="s">
        <v>1375</v>
      </c>
      <c r="AF3792" s="3">
        <v>5</v>
      </c>
      <c r="AG3792" s="3">
        <v>23</v>
      </c>
    </row>
    <row r="3793" spans="1:33" ht="15.75" customHeight="1" x14ac:dyDescent="0.15">
      <c r="A3793" s="3">
        <v>4488</v>
      </c>
      <c r="B3793" s="3">
        <v>3791</v>
      </c>
      <c r="C3793" s="3">
        <v>185</v>
      </c>
      <c r="D3793" s="3" t="s">
        <v>16695</v>
      </c>
      <c r="E3793" s="3" t="s">
        <v>25927</v>
      </c>
      <c r="F3793" s="3" t="s">
        <v>947</v>
      </c>
      <c r="G3793" s="3" t="s">
        <v>389</v>
      </c>
      <c r="H3793" s="3" t="s">
        <v>11429</v>
      </c>
      <c r="I3793" s="3" t="s">
        <v>1421</v>
      </c>
      <c r="J3793" s="3">
        <v>82.424400000000006</v>
      </c>
      <c r="K3793" s="3">
        <v>90119422</v>
      </c>
      <c r="L3793" s="3" t="s">
        <v>526</v>
      </c>
      <c r="M3793" s="3">
        <v>5</v>
      </c>
      <c r="N3793" s="3" t="s">
        <v>16695</v>
      </c>
      <c r="O3793" s="3" t="s">
        <v>25927</v>
      </c>
      <c r="P3793" s="3" t="s">
        <v>4691</v>
      </c>
      <c r="Q3793" s="3" t="s">
        <v>22124</v>
      </c>
      <c r="R3793" s="5" t="s">
        <v>25928</v>
      </c>
      <c r="S3793" s="3" t="s">
        <v>11429</v>
      </c>
      <c r="T3793" s="3" t="s">
        <v>389</v>
      </c>
      <c r="V3793" s="3">
        <v>53</v>
      </c>
      <c r="W3793" s="3">
        <v>0</v>
      </c>
      <c r="X3793" s="3">
        <v>60</v>
      </c>
      <c r="Y3793" s="3">
        <v>3791</v>
      </c>
      <c r="Z3793" s="3" t="s">
        <v>526</v>
      </c>
      <c r="AA3793" s="3">
        <v>185</v>
      </c>
      <c r="AB3793" s="3">
        <v>177</v>
      </c>
      <c r="AC3793" s="3">
        <v>90119422</v>
      </c>
      <c r="AD3793" s="3">
        <v>49400971</v>
      </c>
      <c r="AE3793" s="15"/>
      <c r="AF3793" s="3">
        <v>19</v>
      </c>
      <c r="AG3793" s="3">
        <v>74</v>
      </c>
    </row>
    <row r="3794" spans="1:33" ht="15.75" customHeight="1" x14ac:dyDescent="0.15">
      <c r="A3794" s="3">
        <v>23595</v>
      </c>
      <c r="B3794" s="3">
        <v>3792</v>
      </c>
      <c r="C3794" s="3">
        <v>15</v>
      </c>
      <c r="D3794" s="3" t="s">
        <v>16700</v>
      </c>
      <c r="E3794" s="3" t="s">
        <v>25929</v>
      </c>
      <c r="F3794" s="3" t="s">
        <v>855</v>
      </c>
      <c r="G3794" s="3" t="s">
        <v>292</v>
      </c>
      <c r="H3794" s="3" t="s">
        <v>5102</v>
      </c>
      <c r="I3794" s="3" t="s">
        <v>5670</v>
      </c>
      <c r="J3794" s="3">
        <v>82.393900000000002</v>
      </c>
      <c r="K3794" s="3">
        <v>2059931</v>
      </c>
      <c r="L3794" s="3" t="s">
        <v>226</v>
      </c>
      <c r="M3794" s="3">
        <v>1</v>
      </c>
      <c r="N3794" s="3" t="s">
        <v>16700</v>
      </c>
      <c r="O3794" s="3" t="s">
        <v>25929</v>
      </c>
      <c r="P3794" s="3" t="s">
        <v>179</v>
      </c>
      <c r="Q3794" s="3" t="s">
        <v>22126</v>
      </c>
      <c r="R3794" s="5" t="s">
        <v>25930</v>
      </c>
      <c r="S3794" s="3" t="s">
        <v>5102</v>
      </c>
      <c r="T3794" s="3" t="s">
        <v>292</v>
      </c>
      <c r="V3794" s="3">
        <v>127</v>
      </c>
      <c r="W3794" s="3">
        <v>0</v>
      </c>
      <c r="X3794" s="3">
        <v>53</v>
      </c>
      <c r="Y3794" s="3">
        <v>3792</v>
      </c>
      <c r="Z3794" s="3" t="s">
        <v>226</v>
      </c>
      <c r="AA3794" s="3">
        <v>15</v>
      </c>
      <c r="AB3794" s="3">
        <v>9</v>
      </c>
      <c r="AC3794" s="3">
        <v>2059931</v>
      </c>
      <c r="AD3794" s="3">
        <v>1129386</v>
      </c>
      <c r="AE3794" s="15"/>
      <c r="AF3794" s="3">
        <v>24</v>
      </c>
      <c r="AG3794" s="3">
        <v>220</v>
      </c>
    </row>
    <row r="3795" spans="1:33" ht="15.75" customHeight="1" x14ac:dyDescent="0.15">
      <c r="A3795" s="3">
        <v>159</v>
      </c>
      <c r="B3795" s="3">
        <v>3793</v>
      </c>
      <c r="C3795" s="3">
        <v>150</v>
      </c>
      <c r="D3795" s="3" t="s">
        <v>16704</v>
      </c>
      <c r="E3795" s="3" t="s">
        <v>25931</v>
      </c>
      <c r="F3795" s="3" t="s">
        <v>4061</v>
      </c>
      <c r="G3795" s="3" t="s">
        <v>446</v>
      </c>
      <c r="H3795" s="3" t="s">
        <v>2435</v>
      </c>
      <c r="I3795" s="3" t="s">
        <v>2435</v>
      </c>
      <c r="J3795" s="3">
        <v>82.226699999999994</v>
      </c>
      <c r="K3795" s="3">
        <v>9725280</v>
      </c>
      <c r="L3795" s="3" t="s">
        <v>221</v>
      </c>
      <c r="M3795" s="3">
        <v>5</v>
      </c>
      <c r="N3795" s="3" t="s">
        <v>16704</v>
      </c>
      <c r="O3795" s="3" t="s">
        <v>25931</v>
      </c>
      <c r="P3795" s="3" t="s">
        <v>835</v>
      </c>
      <c r="Q3795" s="3" t="s">
        <v>22129</v>
      </c>
      <c r="R3795" s="5" t="s">
        <v>25932</v>
      </c>
      <c r="S3795" s="3" t="s">
        <v>2435</v>
      </c>
      <c r="T3795" s="3" t="s">
        <v>446</v>
      </c>
      <c r="V3795" s="3">
        <v>127</v>
      </c>
      <c r="W3795" s="3">
        <v>127</v>
      </c>
      <c r="X3795" s="3">
        <v>127</v>
      </c>
      <c r="Y3795" s="3">
        <v>3793</v>
      </c>
      <c r="Z3795" s="3" t="s">
        <v>221</v>
      </c>
      <c r="AA3795" s="3">
        <v>150</v>
      </c>
      <c r="AB3795" s="3">
        <v>150</v>
      </c>
      <c r="AC3795" s="3">
        <v>9725280</v>
      </c>
      <c r="AD3795" s="3">
        <v>5336913</v>
      </c>
      <c r="AE3795" s="3" t="s">
        <v>2435</v>
      </c>
      <c r="AF3795" s="3">
        <v>2</v>
      </c>
      <c r="AG3795" s="3">
        <v>29</v>
      </c>
    </row>
    <row r="3796" spans="1:33" ht="15.75" customHeight="1" x14ac:dyDescent="0.15">
      <c r="A3796" s="3">
        <v>26219</v>
      </c>
      <c r="B3796" s="3">
        <v>3794</v>
      </c>
      <c r="C3796" s="3">
        <v>8</v>
      </c>
      <c r="D3796" s="3" t="s">
        <v>10989</v>
      </c>
      <c r="E3796" s="3" t="s">
        <v>25933</v>
      </c>
      <c r="F3796" s="3" t="s">
        <v>36</v>
      </c>
      <c r="G3796" s="3" t="s">
        <v>37</v>
      </c>
      <c r="H3796" s="3" t="s">
        <v>10991</v>
      </c>
      <c r="I3796" s="3" t="s">
        <v>817</v>
      </c>
      <c r="J3796" s="3">
        <v>82.194599999999994</v>
      </c>
      <c r="K3796" s="3">
        <v>12541082</v>
      </c>
      <c r="L3796" s="3" t="s">
        <v>40</v>
      </c>
      <c r="M3796" s="3">
        <v>0</v>
      </c>
      <c r="N3796" s="3" t="s">
        <v>10989</v>
      </c>
      <c r="O3796" s="3" t="s">
        <v>25933</v>
      </c>
      <c r="P3796" s="8">
        <v>37622</v>
      </c>
      <c r="Q3796" s="3" t="s">
        <v>10990</v>
      </c>
      <c r="R3796" s="5" t="s">
        <v>25934</v>
      </c>
      <c r="S3796" s="3" t="s">
        <v>10991</v>
      </c>
      <c r="T3796" s="3" t="s">
        <v>37</v>
      </c>
      <c r="V3796" s="3">
        <v>127</v>
      </c>
      <c r="W3796" s="3">
        <v>93</v>
      </c>
      <c r="X3796" s="3">
        <v>127</v>
      </c>
      <c r="Y3796" s="3">
        <v>3794</v>
      </c>
      <c r="Z3796" s="3" t="s">
        <v>40</v>
      </c>
      <c r="AA3796" s="3">
        <v>8</v>
      </c>
      <c r="AB3796" s="3">
        <v>6</v>
      </c>
      <c r="AC3796" s="3">
        <v>12541082</v>
      </c>
      <c r="AD3796" s="3">
        <v>6883346</v>
      </c>
      <c r="AE3796" s="3" t="s">
        <v>817</v>
      </c>
      <c r="AF3796" s="3">
        <v>4</v>
      </c>
      <c r="AG3796" s="3">
        <v>11</v>
      </c>
    </row>
    <row r="3797" spans="1:33" ht="15.75" customHeight="1" x14ac:dyDescent="0.15">
      <c r="A3797" s="3">
        <v>5676</v>
      </c>
      <c r="B3797" s="3">
        <v>3795</v>
      </c>
      <c r="C3797" s="3">
        <v>130</v>
      </c>
      <c r="D3797" s="3" t="s">
        <v>16708</v>
      </c>
      <c r="E3797" s="3" t="s">
        <v>25935</v>
      </c>
      <c r="F3797" s="3" t="s">
        <v>331</v>
      </c>
      <c r="G3797" s="3" t="s">
        <v>167</v>
      </c>
      <c r="H3797" s="3" t="s">
        <v>4274</v>
      </c>
      <c r="I3797" s="3" t="s">
        <v>2088</v>
      </c>
      <c r="J3797" s="3">
        <v>82.135000000000005</v>
      </c>
      <c r="K3797" s="3">
        <v>20558997</v>
      </c>
      <c r="L3797" s="3" t="s">
        <v>86</v>
      </c>
      <c r="M3797" s="3">
        <v>3</v>
      </c>
      <c r="N3797" s="3" t="s">
        <v>16708</v>
      </c>
      <c r="O3797" s="3" t="s">
        <v>25935</v>
      </c>
      <c r="P3797" s="3" t="s">
        <v>104</v>
      </c>
      <c r="Q3797" s="3" t="s">
        <v>22132</v>
      </c>
      <c r="R3797" s="5" t="s">
        <v>25936</v>
      </c>
      <c r="S3797" s="3" t="s">
        <v>4274</v>
      </c>
      <c r="T3797" s="3" t="s">
        <v>167</v>
      </c>
      <c r="V3797" s="3">
        <v>127</v>
      </c>
      <c r="W3797" s="3">
        <v>42</v>
      </c>
      <c r="X3797" s="3">
        <v>95</v>
      </c>
      <c r="Y3797" s="3">
        <v>3795</v>
      </c>
      <c r="Z3797" s="3" t="s">
        <v>86</v>
      </c>
      <c r="AA3797" s="3">
        <v>130</v>
      </c>
      <c r="AB3797" s="3">
        <v>80</v>
      </c>
      <c r="AC3797" s="3">
        <v>20558997</v>
      </c>
      <c r="AD3797" s="3">
        <v>11287779</v>
      </c>
      <c r="AE3797" s="3" t="s">
        <v>2088</v>
      </c>
      <c r="AF3797" s="3">
        <v>16</v>
      </c>
      <c r="AG3797" s="3">
        <v>68</v>
      </c>
    </row>
    <row r="3798" spans="1:33" ht="15.75" customHeight="1" x14ac:dyDescent="0.15">
      <c r="A3798" s="3">
        <v>25957</v>
      </c>
      <c r="B3798" s="3">
        <v>3796</v>
      </c>
      <c r="C3798" s="3">
        <v>62</v>
      </c>
      <c r="D3798" s="5" t="s">
        <v>16712</v>
      </c>
      <c r="E3798" s="3" t="s">
        <v>25937</v>
      </c>
      <c r="F3798" s="3" t="s">
        <v>5738</v>
      </c>
      <c r="G3798" s="3" t="s">
        <v>599</v>
      </c>
      <c r="H3798" s="3" t="s">
        <v>14866</v>
      </c>
      <c r="I3798" s="3" t="s">
        <v>3354</v>
      </c>
      <c r="J3798" s="3">
        <v>82.119699999999995</v>
      </c>
      <c r="K3798" s="3">
        <v>8219891</v>
      </c>
      <c r="L3798" s="3" t="s">
        <v>478</v>
      </c>
      <c r="M3798" s="3">
        <v>0</v>
      </c>
      <c r="N3798" s="5" t="s">
        <v>16712</v>
      </c>
      <c r="O3798" s="3" t="s">
        <v>25937</v>
      </c>
      <c r="P3798" s="8">
        <v>35065</v>
      </c>
      <c r="Q3798" s="3" t="s">
        <v>22135</v>
      </c>
      <c r="R3798" s="5" t="s">
        <v>25938</v>
      </c>
      <c r="S3798" s="3" t="s">
        <v>14866</v>
      </c>
      <c r="T3798" s="3" t="s">
        <v>599</v>
      </c>
      <c r="V3798" s="3">
        <v>70</v>
      </c>
      <c r="W3798" s="3">
        <v>65</v>
      </c>
      <c r="X3798" s="3">
        <v>127</v>
      </c>
      <c r="Y3798" s="3">
        <v>3796</v>
      </c>
      <c r="Z3798" s="3" t="s">
        <v>478</v>
      </c>
      <c r="AA3798" s="3">
        <v>62</v>
      </c>
      <c r="AB3798" s="3">
        <v>33</v>
      </c>
      <c r="AC3798" s="3">
        <v>8219891</v>
      </c>
      <c r="AD3798" s="3">
        <v>4513455</v>
      </c>
      <c r="AE3798" s="3" t="s">
        <v>3354</v>
      </c>
      <c r="AF3798" s="3">
        <v>15</v>
      </c>
      <c r="AG3798" s="3">
        <v>13</v>
      </c>
    </row>
    <row r="3799" spans="1:33" ht="15.75" customHeight="1" x14ac:dyDescent="0.15">
      <c r="A3799" s="3">
        <v>18677</v>
      </c>
      <c r="B3799" s="3">
        <v>3797</v>
      </c>
      <c r="C3799" s="3">
        <v>139</v>
      </c>
      <c r="D3799" s="3" t="s">
        <v>16714</v>
      </c>
      <c r="E3799" s="3" t="s">
        <v>25939</v>
      </c>
      <c r="F3799" s="3" t="s">
        <v>331</v>
      </c>
      <c r="G3799" s="3" t="s">
        <v>167</v>
      </c>
      <c r="H3799" s="3" t="s">
        <v>6543</v>
      </c>
      <c r="I3799" s="3" t="s">
        <v>283</v>
      </c>
      <c r="J3799" s="3">
        <v>82.098699999999994</v>
      </c>
      <c r="K3799" s="3">
        <v>27852000</v>
      </c>
      <c r="L3799" s="3" t="s">
        <v>66</v>
      </c>
      <c r="M3799" s="3">
        <v>2</v>
      </c>
      <c r="N3799" s="3" t="s">
        <v>16714</v>
      </c>
      <c r="O3799" s="3" t="s">
        <v>25939</v>
      </c>
      <c r="P3799" s="3" t="s">
        <v>1107</v>
      </c>
      <c r="Q3799" s="3" t="s">
        <v>22137</v>
      </c>
      <c r="R3799" s="5" t="s">
        <v>25940</v>
      </c>
      <c r="S3799" s="3" t="s">
        <v>6543</v>
      </c>
      <c r="T3799" s="3" t="s">
        <v>167</v>
      </c>
      <c r="V3799" s="3">
        <v>127</v>
      </c>
      <c r="W3799" s="3">
        <v>86</v>
      </c>
      <c r="X3799" s="3">
        <v>127</v>
      </c>
      <c r="Y3799" s="3">
        <v>3797</v>
      </c>
      <c r="Z3799" s="3" t="s">
        <v>66</v>
      </c>
      <c r="AA3799" s="3">
        <v>139</v>
      </c>
      <c r="AB3799" s="3">
        <v>75</v>
      </c>
      <c r="AC3799" s="3">
        <v>27852000</v>
      </c>
      <c r="AD3799" s="3">
        <v>15295000</v>
      </c>
      <c r="AE3799" s="3" t="s">
        <v>283</v>
      </c>
      <c r="AF3799" s="3">
        <v>9</v>
      </c>
      <c r="AG3799" s="3">
        <v>1</v>
      </c>
    </row>
    <row r="3800" spans="1:33" ht="15.75" customHeight="1" x14ac:dyDescent="0.15">
      <c r="A3800" s="3">
        <v>24802</v>
      </c>
      <c r="B3800" s="3">
        <v>3798</v>
      </c>
      <c r="C3800" s="3">
        <v>13</v>
      </c>
      <c r="D3800" s="3" t="s">
        <v>16717</v>
      </c>
      <c r="E3800" s="3" t="s">
        <v>25941</v>
      </c>
      <c r="F3800" s="3" t="s">
        <v>1620</v>
      </c>
      <c r="G3800" s="3" t="s">
        <v>412</v>
      </c>
      <c r="H3800" s="3" t="s">
        <v>8240</v>
      </c>
      <c r="I3800" s="3" t="s">
        <v>742</v>
      </c>
      <c r="J3800" s="3">
        <v>82.102000000000004</v>
      </c>
      <c r="K3800" s="3">
        <v>5291654</v>
      </c>
      <c r="L3800" s="3" t="s">
        <v>59</v>
      </c>
      <c r="M3800" s="3">
        <v>0</v>
      </c>
      <c r="N3800" s="3" t="s">
        <v>16717</v>
      </c>
      <c r="O3800" s="3" t="s">
        <v>25941</v>
      </c>
      <c r="P3800" s="8">
        <v>39083</v>
      </c>
      <c r="Q3800" s="3" t="s">
        <v>22139</v>
      </c>
      <c r="R3800" s="5" t="s">
        <v>25942</v>
      </c>
      <c r="S3800" s="3" t="s">
        <v>8240</v>
      </c>
      <c r="T3800" s="3" t="s">
        <v>412</v>
      </c>
      <c r="V3800" s="3">
        <v>127</v>
      </c>
      <c r="W3800" s="3">
        <v>127</v>
      </c>
      <c r="X3800" s="3">
        <v>127</v>
      </c>
      <c r="Y3800" s="3">
        <v>3798</v>
      </c>
      <c r="Z3800" s="3" t="s">
        <v>59</v>
      </c>
      <c r="AA3800" s="3">
        <v>13</v>
      </c>
      <c r="AB3800" s="3">
        <v>7</v>
      </c>
      <c r="AC3800" s="3">
        <v>5291654</v>
      </c>
      <c r="AD3800" s="3">
        <v>2905873</v>
      </c>
      <c r="AE3800" s="3" t="s">
        <v>742</v>
      </c>
      <c r="AF3800" s="3">
        <v>17</v>
      </c>
      <c r="AG3800" s="3">
        <v>17</v>
      </c>
    </row>
    <row r="3801" spans="1:33" ht="15.75" customHeight="1" x14ac:dyDescent="0.15">
      <c r="A3801" s="3">
        <v>6099</v>
      </c>
      <c r="B3801" s="3">
        <v>3799</v>
      </c>
      <c r="C3801" s="3">
        <v>254</v>
      </c>
      <c r="D3801" s="3" t="s">
        <v>16720</v>
      </c>
      <c r="E3801" s="3" t="s">
        <v>25943</v>
      </c>
      <c r="F3801" s="3" t="s">
        <v>297</v>
      </c>
      <c r="G3801" s="3" t="s">
        <v>146</v>
      </c>
      <c r="H3801" s="3" t="s">
        <v>10342</v>
      </c>
      <c r="I3801" s="3" t="s">
        <v>2725</v>
      </c>
      <c r="J3801" s="3">
        <v>82.083200000000005</v>
      </c>
      <c r="K3801" s="3">
        <v>28037101</v>
      </c>
      <c r="L3801" s="3" t="s">
        <v>40</v>
      </c>
      <c r="M3801" s="3">
        <v>4</v>
      </c>
      <c r="N3801" s="3" t="s">
        <v>16720</v>
      </c>
      <c r="O3801" s="3" t="s">
        <v>25943</v>
      </c>
      <c r="P3801" s="3" t="s">
        <v>1107</v>
      </c>
      <c r="Q3801" s="3" t="s">
        <v>22141</v>
      </c>
      <c r="R3801" s="5" t="s">
        <v>25944</v>
      </c>
      <c r="S3801" s="3" t="s">
        <v>10342</v>
      </c>
      <c r="T3801" s="3" t="s">
        <v>146</v>
      </c>
      <c r="V3801" s="3">
        <v>94</v>
      </c>
      <c r="W3801" s="15"/>
      <c r="X3801" s="3">
        <v>127</v>
      </c>
      <c r="Y3801" s="3">
        <v>3799</v>
      </c>
      <c r="Z3801" s="3" t="s">
        <v>40</v>
      </c>
      <c r="AA3801" s="3">
        <v>254</v>
      </c>
      <c r="AB3801" s="3">
        <v>135</v>
      </c>
      <c r="AC3801" s="3">
        <v>28037101</v>
      </c>
      <c r="AD3801" s="3">
        <v>15397960</v>
      </c>
      <c r="AE3801" s="3" t="s">
        <v>2725</v>
      </c>
      <c r="AF3801" s="3">
        <v>4</v>
      </c>
      <c r="AG3801" s="3">
        <v>30</v>
      </c>
    </row>
    <row r="3802" spans="1:33" ht="15.75" customHeight="1" x14ac:dyDescent="0.15">
      <c r="A3802" s="3">
        <v>18102</v>
      </c>
      <c r="B3802" s="3">
        <v>3800</v>
      </c>
      <c r="C3802" s="3">
        <v>82</v>
      </c>
      <c r="D3802" s="3" t="s">
        <v>16723</v>
      </c>
      <c r="E3802" s="3" t="s">
        <v>16723</v>
      </c>
      <c r="F3802" s="3" t="s">
        <v>249</v>
      </c>
      <c r="G3802" s="3" t="s">
        <v>125</v>
      </c>
      <c r="H3802" s="3" t="s">
        <v>126</v>
      </c>
      <c r="I3802" s="3" t="s">
        <v>127</v>
      </c>
      <c r="J3802" s="3">
        <v>82.071100000000001</v>
      </c>
      <c r="K3802" s="3">
        <v>18648750</v>
      </c>
      <c r="L3802" s="3" t="s">
        <v>600</v>
      </c>
      <c r="M3802" s="3">
        <v>4</v>
      </c>
      <c r="N3802" s="3" t="s">
        <v>16723</v>
      </c>
      <c r="O3802" s="3" t="s">
        <v>16723</v>
      </c>
      <c r="P3802" s="3" t="s">
        <v>835</v>
      </c>
      <c r="Q3802" s="3" t="s">
        <v>22145</v>
      </c>
      <c r="R3802" s="5" t="s">
        <v>25945</v>
      </c>
      <c r="S3802" s="3" t="s">
        <v>126</v>
      </c>
      <c r="T3802" s="3" t="s">
        <v>125</v>
      </c>
      <c r="V3802" s="3">
        <v>46</v>
      </c>
      <c r="W3802" s="3">
        <v>43</v>
      </c>
      <c r="X3802" s="3">
        <v>54</v>
      </c>
      <c r="Y3802" s="3">
        <v>3800</v>
      </c>
      <c r="Z3802" s="3" t="s">
        <v>600</v>
      </c>
      <c r="AA3802" s="3">
        <v>82</v>
      </c>
      <c r="AB3802" s="3">
        <v>55</v>
      </c>
      <c r="AC3802" s="3">
        <v>18648750</v>
      </c>
      <c r="AD3802" s="3">
        <v>10242563</v>
      </c>
      <c r="AE3802" s="3" t="s">
        <v>127</v>
      </c>
      <c r="AF3802" s="3">
        <v>13</v>
      </c>
      <c r="AG3802" s="3">
        <v>10</v>
      </c>
    </row>
    <row r="3803" spans="1:33" ht="15.75" customHeight="1" x14ac:dyDescent="0.15">
      <c r="A3803" s="3">
        <v>24427</v>
      </c>
      <c r="B3803" s="3">
        <v>3801</v>
      </c>
      <c r="C3803" s="3">
        <v>90</v>
      </c>
      <c r="D3803" s="3" t="s">
        <v>16725</v>
      </c>
      <c r="E3803" s="3" t="s">
        <v>25946</v>
      </c>
      <c r="F3803" s="3" t="s">
        <v>331</v>
      </c>
      <c r="G3803" s="3" t="s">
        <v>167</v>
      </c>
      <c r="H3803" s="3" t="s">
        <v>6543</v>
      </c>
      <c r="I3803" s="3" t="s">
        <v>283</v>
      </c>
      <c r="J3803" s="3">
        <v>82.063999999999993</v>
      </c>
      <c r="K3803" s="3">
        <v>13505132</v>
      </c>
      <c r="L3803" s="3" t="s">
        <v>59</v>
      </c>
      <c r="M3803" s="3">
        <v>1</v>
      </c>
      <c r="N3803" s="3" t="s">
        <v>16725</v>
      </c>
      <c r="O3803" s="3" t="s">
        <v>25946</v>
      </c>
      <c r="P3803" s="3" t="s">
        <v>3926</v>
      </c>
      <c r="Q3803" s="3" t="s">
        <v>22147</v>
      </c>
      <c r="R3803" s="5" t="s">
        <v>25947</v>
      </c>
      <c r="S3803" s="3" t="s">
        <v>6543</v>
      </c>
      <c r="T3803" s="3" t="s">
        <v>167</v>
      </c>
      <c r="V3803" s="3">
        <v>127</v>
      </c>
      <c r="W3803" s="3">
        <v>87</v>
      </c>
      <c r="X3803" s="3">
        <v>127</v>
      </c>
      <c r="Y3803" s="3">
        <v>3801</v>
      </c>
      <c r="Z3803" s="3" t="s">
        <v>59</v>
      </c>
      <c r="AA3803" s="3">
        <v>90</v>
      </c>
      <c r="AB3803" s="3">
        <v>68</v>
      </c>
      <c r="AC3803" s="3">
        <v>13505132</v>
      </c>
      <c r="AD3803" s="3">
        <v>7417794</v>
      </c>
      <c r="AE3803" s="3" t="s">
        <v>283</v>
      </c>
      <c r="AF3803" s="3">
        <v>17</v>
      </c>
      <c r="AG3803" s="3">
        <v>1</v>
      </c>
    </row>
    <row r="3804" spans="1:33" ht="15.75" customHeight="1" x14ac:dyDescent="0.15">
      <c r="A3804" s="3">
        <v>2470</v>
      </c>
      <c r="B3804" s="3">
        <v>3802</v>
      </c>
      <c r="C3804" s="3">
        <v>47</v>
      </c>
      <c r="D3804" s="3" t="s">
        <v>16729</v>
      </c>
      <c r="E3804" s="3" t="s">
        <v>25948</v>
      </c>
      <c r="F3804" s="3" t="s">
        <v>297</v>
      </c>
      <c r="G3804" s="3" t="s">
        <v>146</v>
      </c>
      <c r="H3804" s="3" t="s">
        <v>2725</v>
      </c>
      <c r="I3804" s="3" t="s">
        <v>2725</v>
      </c>
      <c r="J3804" s="3">
        <v>82.017499999999998</v>
      </c>
      <c r="K3804" s="3">
        <v>12035000</v>
      </c>
      <c r="L3804" s="3" t="s">
        <v>66</v>
      </c>
      <c r="M3804" s="3">
        <v>5</v>
      </c>
      <c r="N3804" s="3" t="s">
        <v>16729</v>
      </c>
      <c r="O3804" s="3" t="s">
        <v>25948</v>
      </c>
      <c r="P3804" s="3" t="s">
        <v>541</v>
      </c>
      <c r="Q3804" s="3" t="s">
        <v>22149</v>
      </c>
      <c r="R3804" s="5" t="s">
        <v>25949</v>
      </c>
      <c r="S3804" s="3" t="s">
        <v>2725</v>
      </c>
      <c r="T3804" s="3" t="s">
        <v>146</v>
      </c>
      <c r="V3804" s="3">
        <v>95</v>
      </c>
      <c r="W3804" s="15"/>
      <c r="X3804" s="3">
        <v>127</v>
      </c>
      <c r="Y3804" s="3">
        <v>3802</v>
      </c>
      <c r="Z3804" s="3" t="s">
        <v>66</v>
      </c>
      <c r="AA3804" s="3">
        <v>47</v>
      </c>
      <c r="AB3804" s="3">
        <v>26</v>
      </c>
      <c r="AC3804" s="3">
        <v>12035000</v>
      </c>
      <c r="AD3804" s="3">
        <v>6612000</v>
      </c>
      <c r="AE3804" s="3" t="s">
        <v>2725</v>
      </c>
      <c r="AF3804" s="3">
        <v>9</v>
      </c>
      <c r="AG3804" s="3">
        <v>30</v>
      </c>
    </row>
    <row r="3805" spans="1:33" ht="15.75" customHeight="1" x14ac:dyDescent="0.15">
      <c r="A3805" s="3">
        <v>18136</v>
      </c>
      <c r="B3805" s="3">
        <v>3803</v>
      </c>
      <c r="C3805" s="3">
        <v>77</v>
      </c>
      <c r="D3805" s="3" t="s">
        <v>16732</v>
      </c>
      <c r="E3805" s="3" t="s">
        <v>25950</v>
      </c>
      <c r="F3805" s="3" t="s">
        <v>314</v>
      </c>
      <c r="G3805" s="3" t="s">
        <v>153</v>
      </c>
      <c r="H3805" s="3" t="s">
        <v>16241</v>
      </c>
      <c r="I3805" s="3" t="s">
        <v>21777</v>
      </c>
      <c r="J3805" s="3">
        <v>82.024900000000002</v>
      </c>
      <c r="K3805" s="3">
        <v>9394075</v>
      </c>
      <c r="L3805" s="3" t="s">
        <v>59</v>
      </c>
      <c r="M3805" s="3">
        <v>4</v>
      </c>
      <c r="N3805" s="3" t="s">
        <v>16732</v>
      </c>
      <c r="O3805" s="3" t="s">
        <v>25950</v>
      </c>
      <c r="P3805" s="3" t="s">
        <v>381</v>
      </c>
      <c r="Q3805" s="3" t="s">
        <v>22151</v>
      </c>
      <c r="R3805" s="5" t="s">
        <v>25951</v>
      </c>
      <c r="S3805" s="3" t="s">
        <v>16241</v>
      </c>
      <c r="T3805" s="3" t="s">
        <v>153</v>
      </c>
      <c r="V3805" s="3">
        <v>28</v>
      </c>
      <c r="W3805" s="3">
        <v>0</v>
      </c>
      <c r="X3805" s="3">
        <v>127</v>
      </c>
      <c r="Y3805" s="3">
        <v>3803</v>
      </c>
      <c r="Z3805" s="3" t="s">
        <v>59</v>
      </c>
      <c r="AA3805" s="3">
        <v>77</v>
      </c>
      <c r="AB3805" s="3">
        <v>49</v>
      </c>
      <c r="AC3805" s="3">
        <v>9394075</v>
      </c>
      <c r="AD3805" s="3">
        <v>5160874</v>
      </c>
      <c r="AE3805" s="15"/>
      <c r="AF3805" s="3">
        <v>17</v>
      </c>
      <c r="AG3805" s="3">
        <v>230</v>
      </c>
    </row>
    <row r="3806" spans="1:33" ht="15.75" customHeight="1" x14ac:dyDescent="0.15">
      <c r="A3806" s="3">
        <v>24940</v>
      </c>
      <c r="B3806" s="3">
        <v>3804</v>
      </c>
      <c r="C3806" s="3">
        <v>45</v>
      </c>
      <c r="D3806" s="3" t="s">
        <v>16735</v>
      </c>
      <c r="E3806" s="3" t="s">
        <v>25952</v>
      </c>
      <c r="F3806" s="3" t="s">
        <v>331</v>
      </c>
      <c r="G3806" s="3" t="s">
        <v>167</v>
      </c>
      <c r="H3806" s="3" t="s">
        <v>16737</v>
      </c>
      <c r="I3806" s="3" t="s">
        <v>7597</v>
      </c>
      <c r="J3806" s="3">
        <v>82.0214</v>
      </c>
      <c r="K3806" s="3">
        <v>5465684</v>
      </c>
      <c r="L3806" s="3" t="s">
        <v>398</v>
      </c>
      <c r="M3806" s="3">
        <v>0</v>
      </c>
      <c r="N3806" s="3" t="s">
        <v>16735</v>
      </c>
      <c r="O3806" s="3" t="s">
        <v>25952</v>
      </c>
      <c r="P3806" s="3" t="s">
        <v>41</v>
      </c>
      <c r="Q3806" s="3" t="s">
        <v>22153</v>
      </c>
      <c r="R3806" s="5" t="s">
        <v>25953</v>
      </c>
      <c r="S3806" s="3" t="s">
        <v>16737</v>
      </c>
      <c r="T3806" s="3" t="s">
        <v>167</v>
      </c>
      <c r="V3806" s="3">
        <v>127</v>
      </c>
      <c r="W3806" s="3">
        <v>0</v>
      </c>
      <c r="X3806" s="3">
        <v>43</v>
      </c>
      <c r="Y3806" s="3">
        <v>3804</v>
      </c>
      <c r="Z3806" s="3" t="s">
        <v>398</v>
      </c>
      <c r="AA3806" s="3">
        <v>45</v>
      </c>
      <c r="AB3806" s="3">
        <v>5</v>
      </c>
      <c r="AC3806" s="3">
        <v>5465684</v>
      </c>
      <c r="AD3806" s="3">
        <v>3002770</v>
      </c>
      <c r="AE3806" s="15"/>
      <c r="AF3806" s="3">
        <v>1</v>
      </c>
      <c r="AG3806" s="3">
        <v>246</v>
      </c>
    </row>
    <row r="3807" spans="1:33" ht="15.75" customHeight="1" x14ac:dyDescent="0.15">
      <c r="A3807" s="3">
        <v>19849</v>
      </c>
      <c r="B3807" s="3">
        <v>3805</v>
      </c>
      <c r="C3807" s="3">
        <v>129</v>
      </c>
      <c r="D3807" s="3" t="s">
        <v>16739</v>
      </c>
      <c r="E3807" s="3" t="s">
        <v>25954</v>
      </c>
      <c r="F3807" s="3" t="s">
        <v>947</v>
      </c>
      <c r="G3807" s="3" t="s">
        <v>389</v>
      </c>
      <c r="H3807" s="3" t="s">
        <v>15187</v>
      </c>
      <c r="I3807" s="3" t="s">
        <v>1421</v>
      </c>
      <c r="J3807" s="3">
        <v>81.948999999999998</v>
      </c>
      <c r="K3807" s="3">
        <v>23078377</v>
      </c>
      <c r="L3807" s="3" t="s">
        <v>221</v>
      </c>
      <c r="M3807" s="3">
        <v>2</v>
      </c>
      <c r="N3807" s="3" t="s">
        <v>16739</v>
      </c>
      <c r="O3807" s="3" t="s">
        <v>25954</v>
      </c>
      <c r="P3807" s="3" t="s">
        <v>1350</v>
      </c>
      <c r="Q3807" s="3" t="s">
        <v>22155</v>
      </c>
      <c r="R3807" s="5" t="s">
        <v>25955</v>
      </c>
      <c r="S3807" s="3" t="s">
        <v>15187</v>
      </c>
      <c r="T3807" s="3" t="s">
        <v>389</v>
      </c>
      <c r="V3807" s="3">
        <v>54</v>
      </c>
      <c r="W3807" s="3">
        <v>0</v>
      </c>
      <c r="X3807" s="3">
        <v>127</v>
      </c>
      <c r="Y3807" s="3">
        <v>3805</v>
      </c>
      <c r="Z3807" s="3" t="s">
        <v>221</v>
      </c>
      <c r="AA3807" s="3">
        <v>129</v>
      </c>
      <c r="AB3807" s="3">
        <v>53</v>
      </c>
      <c r="AC3807" s="3">
        <v>23078377</v>
      </c>
      <c r="AD3807" s="3">
        <v>12683983</v>
      </c>
      <c r="AE3807" s="15"/>
      <c r="AF3807" s="3">
        <v>2</v>
      </c>
      <c r="AG3807" s="3">
        <v>74</v>
      </c>
    </row>
    <row r="3808" spans="1:33" ht="15.75" customHeight="1" x14ac:dyDescent="0.15">
      <c r="A3808" s="3">
        <v>2798</v>
      </c>
      <c r="B3808" s="3">
        <v>3806</v>
      </c>
      <c r="C3808" s="3">
        <v>23</v>
      </c>
      <c r="D3808" s="3" t="s">
        <v>16741</v>
      </c>
      <c r="E3808" s="3" t="s">
        <v>25956</v>
      </c>
      <c r="F3808" s="3" t="s">
        <v>4061</v>
      </c>
      <c r="G3808" s="3" t="s">
        <v>446</v>
      </c>
      <c r="H3808" s="3" t="s">
        <v>2435</v>
      </c>
      <c r="I3808" s="3" t="s">
        <v>2435</v>
      </c>
      <c r="J3808" s="3">
        <v>81.941599999999994</v>
      </c>
      <c r="K3808" s="3">
        <v>12794127</v>
      </c>
      <c r="L3808" s="3" t="s">
        <v>40</v>
      </c>
      <c r="M3808" s="3">
        <v>5</v>
      </c>
      <c r="N3808" s="3" t="s">
        <v>16741</v>
      </c>
      <c r="O3808" s="3" t="s">
        <v>25956</v>
      </c>
      <c r="P3808" s="3" t="s">
        <v>835</v>
      </c>
      <c r="Q3808" s="3" t="s">
        <v>22158</v>
      </c>
      <c r="R3808" s="5" t="s">
        <v>25957</v>
      </c>
      <c r="S3808" s="3" t="s">
        <v>2435</v>
      </c>
      <c r="T3808" s="3" t="s">
        <v>446</v>
      </c>
      <c r="V3808" s="3">
        <v>127</v>
      </c>
      <c r="W3808" s="3">
        <v>127</v>
      </c>
      <c r="X3808" s="3">
        <v>127</v>
      </c>
      <c r="Y3808" s="3">
        <v>3806</v>
      </c>
      <c r="Z3808" s="3" t="s">
        <v>40</v>
      </c>
      <c r="AA3808" s="3">
        <v>23</v>
      </c>
      <c r="AB3808" s="3">
        <v>15</v>
      </c>
      <c r="AC3808" s="3">
        <v>12794127</v>
      </c>
      <c r="AD3808" s="3">
        <v>7031997</v>
      </c>
      <c r="AE3808" s="3" t="s">
        <v>2435</v>
      </c>
      <c r="AF3808" s="3">
        <v>4</v>
      </c>
      <c r="AG3808" s="3">
        <v>29</v>
      </c>
    </row>
    <row r="3809" spans="1:33" ht="15.75" customHeight="1" x14ac:dyDescent="0.15">
      <c r="A3809" s="3">
        <v>20168</v>
      </c>
      <c r="B3809" s="3">
        <v>3807</v>
      </c>
      <c r="C3809" s="3">
        <v>1511</v>
      </c>
      <c r="D3809" s="3" t="s">
        <v>16744</v>
      </c>
      <c r="E3809" s="3" t="s">
        <v>25958</v>
      </c>
      <c r="F3809" s="3" t="s">
        <v>1105</v>
      </c>
      <c r="G3809" s="3" t="s">
        <v>486</v>
      </c>
      <c r="H3809" s="3" t="s">
        <v>11552</v>
      </c>
      <c r="I3809" s="3" t="s">
        <v>488</v>
      </c>
      <c r="J3809" s="3">
        <v>81.924099999999996</v>
      </c>
      <c r="K3809" s="3">
        <v>115543941</v>
      </c>
      <c r="L3809" s="3" t="s">
        <v>59</v>
      </c>
      <c r="M3809" s="3">
        <v>3</v>
      </c>
      <c r="N3809" s="3" t="s">
        <v>16744</v>
      </c>
      <c r="O3809" s="3" t="s">
        <v>25958</v>
      </c>
      <c r="P3809" s="3" t="s">
        <v>7857</v>
      </c>
      <c r="Q3809" s="3" t="s">
        <v>22160</v>
      </c>
      <c r="R3809" s="5" t="s">
        <v>25959</v>
      </c>
      <c r="S3809" s="3" t="s">
        <v>11552</v>
      </c>
      <c r="T3809" s="3" t="s">
        <v>486</v>
      </c>
      <c r="V3809" s="3">
        <v>95</v>
      </c>
      <c r="W3809" s="3">
        <v>64</v>
      </c>
      <c r="X3809" s="3">
        <v>127</v>
      </c>
      <c r="Y3809" s="3">
        <v>3807</v>
      </c>
      <c r="Z3809" s="3" t="s">
        <v>59</v>
      </c>
      <c r="AA3809" s="3">
        <v>1511</v>
      </c>
      <c r="AB3809" s="3">
        <v>1145</v>
      </c>
      <c r="AC3809" s="3">
        <v>115543941</v>
      </c>
      <c r="AD3809" s="3">
        <v>63512161</v>
      </c>
      <c r="AE3809" s="3" t="s">
        <v>488</v>
      </c>
      <c r="AF3809" s="3">
        <v>17</v>
      </c>
      <c r="AG3809" s="3">
        <v>50</v>
      </c>
    </row>
    <row r="3810" spans="1:33" ht="15.75" customHeight="1" x14ac:dyDescent="0.15">
      <c r="A3810" s="3">
        <v>19625</v>
      </c>
      <c r="B3810" s="3">
        <v>3808</v>
      </c>
      <c r="C3810" s="3">
        <v>30</v>
      </c>
      <c r="D3810" s="3" t="s">
        <v>16747</v>
      </c>
      <c r="E3810" s="3" t="s">
        <v>25960</v>
      </c>
      <c r="F3810" s="3" t="s">
        <v>1438</v>
      </c>
      <c r="G3810" s="3" t="s">
        <v>495</v>
      </c>
      <c r="H3810" s="3" t="s">
        <v>16749</v>
      </c>
      <c r="I3810" s="3" t="s">
        <v>1709</v>
      </c>
      <c r="J3810" s="3">
        <v>81.924899999999994</v>
      </c>
      <c r="K3810" s="3">
        <v>3875000</v>
      </c>
      <c r="L3810" s="3" t="s">
        <v>162</v>
      </c>
      <c r="M3810" s="3">
        <v>3</v>
      </c>
      <c r="N3810" s="3" t="s">
        <v>16747</v>
      </c>
      <c r="O3810" s="3" t="s">
        <v>25960</v>
      </c>
      <c r="P3810" s="3" t="s">
        <v>179</v>
      </c>
      <c r="Q3810" s="3" t="s">
        <v>22162</v>
      </c>
      <c r="R3810" s="5" t="s">
        <v>25961</v>
      </c>
      <c r="S3810" s="3" t="s">
        <v>16749</v>
      </c>
      <c r="T3810" s="3" t="s">
        <v>495</v>
      </c>
      <c r="V3810" s="3">
        <v>119</v>
      </c>
      <c r="W3810" s="3">
        <v>28</v>
      </c>
      <c r="X3810" s="3">
        <v>127</v>
      </c>
      <c r="Y3810" s="3">
        <v>3808</v>
      </c>
      <c r="Z3810" s="3" t="s">
        <v>162</v>
      </c>
      <c r="AA3810" s="3">
        <v>30</v>
      </c>
      <c r="AB3810" s="3">
        <v>11</v>
      </c>
      <c r="AC3810" s="3">
        <v>3875000</v>
      </c>
      <c r="AD3810" s="3">
        <v>2130000</v>
      </c>
      <c r="AE3810" s="3" t="s">
        <v>1709</v>
      </c>
      <c r="AF3810" s="3">
        <v>8</v>
      </c>
      <c r="AG3810" s="3">
        <v>19</v>
      </c>
    </row>
    <row r="3811" spans="1:33" ht="15.75" customHeight="1" x14ac:dyDescent="0.15">
      <c r="A3811" s="3">
        <v>2672</v>
      </c>
      <c r="B3811" s="3">
        <v>3809</v>
      </c>
      <c r="C3811" s="3">
        <v>73</v>
      </c>
      <c r="D3811" s="3" t="s">
        <v>12183</v>
      </c>
      <c r="E3811" s="3" t="s">
        <v>25962</v>
      </c>
      <c r="F3811" s="3" t="s">
        <v>36</v>
      </c>
      <c r="G3811" s="3" t="s">
        <v>37</v>
      </c>
      <c r="H3811" s="3" t="s">
        <v>12178</v>
      </c>
      <c r="I3811" s="3" t="s">
        <v>39</v>
      </c>
      <c r="J3811" s="3">
        <v>81.903899999999993</v>
      </c>
      <c r="K3811" s="3">
        <v>39535000</v>
      </c>
      <c r="L3811" s="3" t="s">
        <v>71</v>
      </c>
      <c r="M3811" s="3">
        <v>7</v>
      </c>
      <c r="N3811" s="3" t="s">
        <v>12183</v>
      </c>
      <c r="O3811" s="3" t="s">
        <v>25962</v>
      </c>
      <c r="P3811" s="3" t="s">
        <v>541</v>
      </c>
      <c r="Q3811" s="3" t="s">
        <v>12185</v>
      </c>
      <c r="R3811" s="5" t="s">
        <v>25963</v>
      </c>
      <c r="S3811" s="3" t="s">
        <v>12178</v>
      </c>
      <c r="T3811" s="3" t="s">
        <v>37</v>
      </c>
      <c r="V3811" s="3">
        <v>127</v>
      </c>
      <c r="W3811" s="3">
        <v>127</v>
      </c>
      <c r="X3811" s="3">
        <v>127</v>
      </c>
      <c r="Y3811" s="3">
        <v>3809</v>
      </c>
      <c r="Z3811" s="3" t="s">
        <v>71</v>
      </c>
      <c r="AA3811" s="3">
        <v>73</v>
      </c>
      <c r="AB3811" s="3">
        <v>64</v>
      </c>
      <c r="AC3811" s="3">
        <v>39535000</v>
      </c>
      <c r="AD3811" s="3">
        <v>21734000</v>
      </c>
      <c r="AE3811" s="3" t="s">
        <v>39</v>
      </c>
      <c r="AF3811" s="3">
        <v>5</v>
      </c>
      <c r="AG3811" s="3">
        <v>2</v>
      </c>
    </row>
    <row r="3812" spans="1:33" ht="15.75" customHeight="1" x14ac:dyDescent="0.15">
      <c r="A3812" s="3">
        <v>24982</v>
      </c>
      <c r="B3812" s="3">
        <v>3810</v>
      </c>
      <c r="C3812" s="3">
        <v>16</v>
      </c>
      <c r="D3812" s="3" t="s">
        <v>12093</v>
      </c>
      <c r="E3812" s="3" t="s">
        <v>25964</v>
      </c>
      <c r="F3812" s="3" t="s">
        <v>36</v>
      </c>
      <c r="G3812" s="3" t="s">
        <v>37</v>
      </c>
      <c r="H3812" s="3" t="s">
        <v>39</v>
      </c>
      <c r="I3812" s="3" t="s">
        <v>39</v>
      </c>
      <c r="J3812" s="3">
        <v>81.893299999999996</v>
      </c>
      <c r="K3812" s="3">
        <v>2421000</v>
      </c>
      <c r="L3812" s="3" t="s">
        <v>59</v>
      </c>
      <c r="M3812" s="3">
        <v>0</v>
      </c>
      <c r="N3812" s="3" t="s">
        <v>12093</v>
      </c>
      <c r="O3812" s="3" t="s">
        <v>25964</v>
      </c>
      <c r="P3812" s="8">
        <v>38353</v>
      </c>
      <c r="Q3812" s="3" t="s">
        <v>12094</v>
      </c>
      <c r="R3812" s="5" t="s">
        <v>25965</v>
      </c>
      <c r="S3812" s="3" t="s">
        <v>39</v>
      </c>
      <c r="T3812" s="3" t="s">
        <v>37</v>
      </c>
      <c r="V3812" s="3">
        <v>127</v>
      </c>
      <c r="W3812" s="3">
        <v>127</v>
      </c>
      <c r="X3812" s="3">
        <v>127</v>
      </c>
      <c r="Y3812" s="3">
        <v>3810</v>
      </c>
      <c r="Z3812" s="3" t="s">
        <v>59</v>
      </c>
      <c r="AA3812" s="3">
        <v>16</v>
      </c>
      <c r="AB3812" s="3">
        <v>10</v>
      </c>
      <c r="AC3812" s="3">
        <v>2421000</v>
      </c>
      <c r="AD3812" s="3">
        <v>1331000</v>
      </c>
      <c r="AE3812" s="3" t="s">
        <v>39</v>
      </c>
      <c r="AF3812" s="3">
        <v>17</v>
      </c>
      <c r="AG3812" s="3">
        <v>2</v>
      </c>
    </row>
    <row r="3813" spans="1:33" ht="15.75" customHeight="1" x14ac:dyDescent="0.15">
      <c r="A3813" s="3">
        <v>19733</v>
      </c>
      <c r="B3813" s="3">
        <v>3811</v>
      </c>
      <c r="C3813" s="3">
        <v>7</v>
      </c>
      <c r="D3813" s="3" t="s">
        <v>16753</v>
      </c>
      <c r="E3813" s="3" t="s">
        <v>25966</v>
      </c>
      <c r="F3813" s="3" t="s">
        <v>1620</v>
      </c>
      <c r="G3813" s="3" t="s">
        <v>412</v>
      </c>
      <c r="H3813" s="3" t="s">
        <v>16756</v>
      </c>
      <c r="I3813" s="3" t="s">
        <v>742</v>
      </c>
      <c r="J3813" s="3">
        <v>81.874300000000005</v>
      </c>
      <c r="K3813" s="3">
        <v>4853415</v>
      </c>
      <c r="L3813" s="3" t="s">
        <v>478</v>
      </c>
      <c r="M3813" s="3">
        <v>3</v>
      </c>
      <c r="N3813" s="3" t="s">
        <v>16753</v>
      </c>
      <c r="O3813" s="3" t="s">
        <v>25966</v>
      </c>
      <c r="P3813" s="3" t="s">
        <v>987</v>
      </c>
      <c r="Q3813" s="3" t="s">
        <v>22166</v>
      </c>
      <c r="R3813" s="5" t="s">
        <v>25967</v>
      </c>
      <c r="S3813" s="3" t="s">
        <v>16756</v>
      </c>
      <c r="T3813" s="3" t="s">
        <v>412</v>
      </c>
      <c r="V3813" s="3">
        <v>127</v>
      </c>
      <c r="W3813" s="3">
        <v>127</v>
      </c>
      <c r="X3813" s="3">
        <v>127</v>
      </c>
      <c r="Y3813" s="3">
        <v>3811</v>
      </c>
      <c r="Z3813" s="3" t="s">
        <v>478</v>
      </c>
      <c r="AA3813" s="3">
        <v>7</v>
      </c>
      <c r="AB3813" s="3">
        <v>3</v>
      </c>
      <c r="AC3813" s="3">
        <v>4853415</v>
      </c>
      <c r="AD3813" s="3">
        <v>2668555</v>
      </c>
      <c r="AE3813" s="3" t="s">
        <v>742</v>
      </c>
      <c r="AF3813" s="3">
        <v>15</v>
      </c>
      <c r="AG3813" s="3">
        <v>17</v>
      </c>
    </row>
    <row r="3814" spans="1:33" ht="15.75" customHeight="1" x14ac:dyDescent="0.15">
      <c r="A3814" s="3">
        <v>3290</v>
      </c>
      <c r="B3814" s="3">
        <v>3812</v>
      </c>
      <c r="C3814" s="3">
        <v>55</v>
      </c>
      <c r="D3814" s="3" t="s">
        <v>16757</v>
      </c>
      <c r="E3814" s="3" t="s">
        <v>25968</v>
      </c>
      <c r="F3814" s="3" t="s">
        <v>1438</v>
      </c>
      <c r="G3814" s="3" t="s">
        <v>495</v>
      </c>
      <c r="H3814" s="3" t="s">
        <v>11425</v>
      </c>
      <c r="I3814" s="3" t="s">
        <v>11196</v>
      </c>
      <c r="J3814" s="3">
        <v>81.750200000000007</v>
      </c>
      <c r="K3814" s="3">
        <v>9811086</v>
      </c>
      <c r="L3814" s="3" t="s">
        <v>478</v>
      </c>
      <c r="M3814" s="3">
        <v>5</v>
      </c>
      <c r="N3814" s="3" t="s">
        <v>16757</v>
      </c>
      <c r="O3814" s="3" t="s">
        <v>25968</v>
      </c>
      <c r="P3814" s="3" t="s">
        <v>2080</v>
      </c>
      <c r="Q3814" s="15"/>
      <c r="R3814" s="5" t="s">
        <v>25969</v>
      </c>
      <c r="S3814" s="3" t="s">
        <v>11425</v>
      </c>
      <c r="T3814" s="3" t="s">
        <v>495</v>
      </c>
      <c r="V3814" s="3">
        <v>120</v>
      </c>
      <c r="W3814" s="3">
        <v>0</v>
      </c>
      <c r="X3814" s="3">
        <v>127</v>
      </c>
      <c r="Y3814" s="3">
        <v>3812</v>
      </c>
      <c r="Z3814" s="3" t="s">
        <v>478</v>
      </c>
      <c r="AA3814" s="3">
        <v>55</v>
      </c>
      <c r="AB3814" s="3">
        <v>34</v>
      </c>
      <c r="AC3814" s="3">
        <v>9811086</v>
      </c>
      <c r="AD3814" s="3">
        <v>5398115</v>
      </c>
      <c r="AE3814" s="15"/>
      <c r="AF3814" s="3">
        <v>15</v>
      </c>
      <c r="AG3814" s="3">
        <v>300</v>
      </c>
    </row>
    <row r="3815" spans="1:33" ht="15.75" customHeight="1" x14ac:dyDescent="0.15">
      <c r="A3815" s="3">
        <v>17551</v>
      </c>
      <c r="B3815" s="3">
        <v>3813</v>
      </c>
      <c r="C3815" s="3">
        <v>66</v>
      </c>
      <c r="D3815" s="3" t="s">
        <v>16763</v>
      </c>
      <c r="E3815" s="3" t="s">
        <v>25970</v>
      </c>
      <c r="F3815" s="3" t="s">
        <v>855</v>
      </c>
      <c r="G3815" s="3" t="s">
        <v>292</v>
      </c>
      <c r="H3815" s="3" t="s">
        <v>13668</v>
      </c>
      <c r="I3815" s="3" t="s">
        <v>1032</v>
      </c>
      <c r="J3815" s="3">
        <v>81.671400000000006</v>
      </c>
      <c r="K3815" s="3">
        <v>11895750</v>
      </c>
      <c r="L3815" s="3" t="s">
        <v>71</v>
      </c>
      <c r="M3815" s="3">
        <v>4</v>
      </c>
      <c r="N3815" s="3" t="s">
        <v>16763</v>
      </c>
      <c r="O3815" s="3" t="s">
        <v>25970</v>
      </c>
      <c r="P3815" s="3" t="s">
        <v>179</v>
      </c>
      <c r="Q3815" s="3" t="s">
        <v>22170</v>
      </c>
      <c r="R3815" s="5" t="s">
        <v>25971</v>
      </c>
      <c r="S3815" s="3" t="s">
        <v>13668</v>
      </c>
      <c r="T3815" s="3" t="s">
        <v>292</v>
      </c>
      <c r="V3815" s="3">
        <v>127</v>
      </c>
      <c r="W3815" s="3">
        <v>98</v>
      </c>
      <c r="X3815" s="3">
        <v>127</v>
      </c>
      <c r="Y3815" s="3">
        <v>3813</v>
      </c>
      <c r="Z3815" s="3" t="s">
        <v>71</v>
      </c>
      <c r="AA3815" s="3">
        <v>66</v>
      </c>
      <c r="AB3815" s="3">
        <v>26</v>
      </c>
      <c r="AC3815" s="3">
        <v>11895750</v>
      </c>
      <c r="AD3815" s="3">
        <v>6547950</v>
      </c>
      <c r="AE3815" s="3" t="s">
        <v>1032</v>
      </c>
      <c r="AF3815" s="3">
        <v>5</v>
      </c>
      <c r="AG3815" s="3">
        <v>49</v>
      </c>
    </row>
    <row r="3816" spans="1:33" ht="15.75" customHeight="1" x14ac:dyDescent="0.15">
      <c r="A3816" s="3">
        <v>1236</v>
      </c>
      <c r="B3816" s="3">
        <v>3814</v>
      </c>
      <c r="C3816" s="3">
        <v>21</v>
      </c>
      <c r="D3816" s="3" t="s">
        <v>16766</v>
      </c>
      <c r="E3816" s="3" t="s">
        <v>25972</v>
      </c>
      <c r="F3816" s="3" t="s">
        <v>1072</v>
      </c>
      <c r="G3816" s="3" t="s">
        <v>575</v>
      </c>
      <c r="H3816" s="3" t="s">
        <v>1375</v>
      </c>
      <c r="I3816" s="3" t="s">
        <v>1375</v>
      </c>
      <c r="J3816" s="3">
        <v>81.662999999999997</v>
      </c>
      <c r="K3816" s="3">
        <v>4894965</v>
      </c>
      <c r="L3816" s="3" t="s">
        <v>677</v>
      </c>
      <c r="M3816" s="3">
        <v>5</v>
      </c>
      <c r="N3816" s="3" t="s">
        <v>16766</v>
      </c>
      <c r="O3816" s="3" t="s">
        <v>25972</v>
      </c>
      <c r="P3816" s="3" t="s">
        <v>2080</v>
      </c>
      <c r="Q3816" s="3" t="s">
        <v>22172</v>
      </c>
      <c r="R3816" s="5" t="s">
        <v>25973</v>
      </c>
      <c r="S3816" s="3" t="s">
        <v>1375</v>
      </c>
      <c r="T3816" s="3" t="s">
        <v>575</v>
      </c>
      <c r="V3816" s="3">
        <v>85</v>
      </c>
      <c r="W3816" s="3">
        <v>75</v>
      </c>
      <c r="X3816" s="3">
        <v>51</v>
      </c>
      <c r="Y3816" s="3">
        <v>3814</v>
      </c>
      <c r="Z3816" s="3" t="s">
        <v>677</v>
      </c>
      <c r="AA3816" s="3">
        <v>21</v>
      </c>
      <c r="AB3816" s="3">
        <v>16</v>
      </c>
      <c r="AC3816" s="3">
        <v>4894965</v>
      </c>
      <c r="AD3816" s="3">
        <v>2694531</v>
      </c>
      <c r="AE3816" s="3" t="s">
        <v>1375</v>
      </c>
      <c r="AF3816" s="3">
        <v>12</v>
      </c>
      <c r="AG3816" s="3">
        <v>23</v>
      </c>
    </row>
    <row r="3817" spans="1:33" ht="15.75" customHeight="1" x14ac:dyDescent="0.15">
      <c r="A3817" s="3">
        <v>25994</v>
      </c>
      <c r="B3817" s="3">
        <v>3815</v>
      </c>
      <c r="C3817" s="3">
        <v>26</v>
      </c>
      <c r="D3817" s="3" t="s">
        <v>16770</v>
      </c>
      <c r="E3817" s="3" t="s">
        <v>25974</v>
      </c>
      <c r="F3817" s="3" t="s">
        <v>657</v>
      </c>
      <c r="G3817" s="3" t="s">
        <v>246</v>
      </c>
      <c r="H3817" s="3" t="s">
        <v>240</v>
      </c>
      <c r="I3817" s="3" t="s">
        <v>240</v>
      </c>
      <c r="J3817" s="3">
        <v>81.636700000000005</v>
      </c>
      <c r="K3817" s="3">
        <v>4558982</v>
      </c>
      <c r="L3817" s="3" t="s">
        <v>59</v>
      </c>
      <c r="M3817" s="3">
        <v>0</v>
      </c>
      <c r="N3817" s="3" t="s">
        <v>16770</v>
      </c>
      <c r="O3817" s="3" t="s">
        <v>25974</v>
      </c>
      <c r="P3817" s="8">
        <v>35431</v>
      </c>
      <c r="Q3817" s="3" t="s">
        <v>22174</v>
      </c>
      <c r="R3817" s="5" t="s">
        <v>25975</v>
      </c>
      <c r="S3817" s="3" t="s">
        <v>240</v>
      </c>
      <c r="T3817" s="3" t="s">
        <v>246</v>
      </c>
      <c r="V3817" s="3">
        <v>127</v>
      </c>
      <c r="W3817" s="3">
        <v>80</v>
      </c>
      <c r="X3817" s="3">
        <v>127</v>
      </c>
      <c r="Y3817" s="3">
        <v>3815</v>
      </c>
      <c r="Z3817" s="3" t="s">
        <v>59</v>
      </c>
      <c r="AA3817" s="3">
        <v>26</v>
      </c>
      <c r="AB3817" s="3">
        <v>18</v>
      </c>
      <c r="AC3817" s="3">
        <v>4558982</v>
      </c>
      <c r="AD3817" s="3">
        <v>2509946</v>
      </c>
      <c r="AE3817" s="3" t="s">
        <v>240</v>
      </c>
      <c r="AF3817" s="3">
        <v>17</v>
      </c>
      <c r="AG3817" s="3">
        <v>18</v>
      </c>
    </row>
    <row r="3818" spans="1:33" ht="15.75" customHeight="1" x14ac:dyDescent="0.15">
      <c r="A3818" s="3">
        <v>20265</v>
      </c>
      <c r="B3818" s="3">
        <v>3816</v>
      </c>
      <c r="C3818" s="3">
        <v>39</v>
      </c>
      <c r="D3818" s="3" t="s">
        <v>16772</v>
      </c>
      <c r="E3818" s="3" t="s">
        <v>25976</v>
      </c>
      <c r="F3818" s="3" t="s">
        <v>1620</v>
      </c>
      <c r="G3818" s="3" t="s">
        <v>412</v>
      </c>
      <c r="H3818" s="3" t="s">
        <v>742</v>
      </c>
      <c r="I3818" s="3" t="s">
        <v>742</v>
      </c>
      <c r="J3818" s="3">
        <v>81.618499999999997</v>
      </c>
      <c r="K3818" s="3">
        <v>6119040</v>
      </c>
      <c r="L3818" s="3" t="s">
        <v>71</v>
      </c>
      <c r="M3818" s="3">
        <v>3</v>
      </c>
      <c r="N3818" s="3" t="s">
        <v>16772</v>
      </c>
      <c r="O3818" s="3" t="s">
        <v>25976</v>
      </c>
      <c r="P3818" s="3" t="s">
        <v>1063</v>
      </c>
      <c r="Q3818" s="3" t="s">
        <v>22176</v>
      </c>
      <c r="R3818" s="5" t="s">
        <v>25977</v>
      </c>
      <c r="S3818" s="3" t="s">
        <v>742</v>
      </c>
      <c r="T3818" s="3" t="s">
        <v>412</v>
      </c>
      <c r="V3818" s="3">
        <v>127</v>
      </c>
      <c r="W3818" s="3">
        <v>127</v>
      </c>
      <c r="X3818" s="3">
        <v>127</v>
      </c>
      <c r="Y3818" s="3">
        <v>3816</v>
      </c>
      <c r="Z3818" s="3" t="s">
        <v>71</v>
      </c>
      <c r="AA3818" s="3">
        <v>39</v>
      </c>
      <c r="AB3818" s="3">
        <v>19</v>
      </c>
      <c r="AC3818" s="3">
        <v>6119040</v>
      </c>
      <c r="AD3818" s="3">
        <v>3369172</v>
      </c>
      <c r="AE3818" s="3" t="s">
        <v>742</v>
      </c>
      <c r="AF3818" s="3">
        <v>5</v>
      </c>
      <c r="AG3818" s="3">
        <v>17</v>
      </c>
    </row>
    <row r="3819" spans="1:33" ht="15.75" customHeight="1" x14ac:dyDescent="0.15">
      <c r="A3819" s="3">
        <v>25678</v>
      </c>
      <c r="B3819" s="3">
        <v>3817</v>
      </c>
      <c r="C3819" s="3">
        <v>24</v>
      </c>
      <c r="D3819" s="3" t="s">
        <v>16775</v>
      </c>
      <c r="E3819" s="3" t="s">
        <v>25978</v>
      </c>
      <c r="F3819" s="3" t="s">
        <v>1009</v>
      </c>
      <c r="G3819" s="3" t="s">
        <v>403</v>
      </c>
      <c r="H3819" s="3" t="s">
        <v>15112</v>
      </c>
      <c r="I3819" s="3" t="s">
        <v>203</v>
      </c>
      <c r="J3819" s="3">
        <v>81.6006</v>
      </c>
      <c r="K3819" s="3">
        <v>4482860</v>
      </c>
      <c r="L3819" s="3" t="s">
        <v>162</v>
      </c>
      <c r="M3819" s="3">
        <v>0</v>
      </c>
      <c r="N3819" s="3" t="s">
        <v>16775</v>
      </c>
      <c r="O3819" s="3" t="s">
        <v>25978</v>
      </c>
      <c r="P3819" s="8">
        <v>36892</v>
      </c>
      <c r="Q3819" s="3" t="s">
        <v>22178</v>
      </c>
      <c r="R3819" s="5" t="s">
        <v>25979</v>
      </c>
      <c r="S3819" s="3" t="s">
        <v>15112</v>
      </c>
      <c r="T3819" s="3" t="s">
        <v>403</v>
      </c>
      <c r="V3819" s="3">
        <v>127</v>
      </c>
      <c r="W3819" s="3">
        <v>127</v>
      </c>
      <c r="X3819" s="3">
        <v>127</v>
      </c>
      <c r="Y3819" s="3">
        <v>3817</v>
      </c>
      <c r="Z3819" s="3" t="s">
        <v>162</v>
      </c>
      <c r="AA3819" s="3">
        <v>24</v>
      </c>
      <c r="AB3819" s="3">
        <v>17</v>
      </c>
      <c r="AC3819" s="3">
        <v>4482860</v>
      </c>
      <c r="AD3819" s="3">
        <v>2468527</v>
      </c>
      <c r="AE3819" s="3" t="s">
        <v>203</v>
      </c>
      <c r="AF3819" s="3">
        <v>8</v>
      </c>
      <c r="AG3819" s="3">
        <v>9</v>
      </c>
    </row>
    <row r="3820" spans="1:33" ht="15.75" customHeight="1" x14ac:dyDescent="0.15">
      <c r="A3820" s="3">
        <v>21982</v>
      </c>
      <c r="B3820" s="3">
        <v>3818</v>
      </c>
      <c r="C3820" s="3">
        <v>147</v>
      </c>
      <c r="D3820" s="3" t="s">
        <v>16778</v>
      </c>
      <c r="E3820" s="3" t="s">
        <v>25980</v>
      </c>
      <c r="F3820" s="3" t="s">
        <v>855</v>
      </c>
      <c r="G3820" s="3" t="s">
        <v>292</v>
      </c>
      <c r="H3820" s="3" t="s">
        <v>12181</v>
      </c>
      <c r="I3820" s="3" t="s">
        <v>1032</v>
      </c>
      <c r="J3820" s="3">
        <v>81.553799999999995</v>
      </c>
      <c r="K3820" s="3">
        <v>7612146</v>
      </c>
      <c r="L3820" s="3" t="s">
        <v>101</v>
      </c>
      <c r="M3820" s="3">
        <v>4</v>
      </c>
      <c r="N3820" s="3" t="s">
        <v>16778</v>
      </c>
      <c r="O3820" s="3" t="s">
        <v>25980</v>
      </c>
      <c r="P3820" s="3" t="s">
        <v>787</v>
      </c>
      <c r="Q3820" s="3" t="s">
        <v>22180</v>
      </c>
      <c r="R3820" s="5" t="s">
        <v>25981</v>
      </c>
      <c r="S3820" s="3" t="s">
        <v>12181</v>
      </c>
      <c r="T3820" s="3" t="s">
        <v>292</v>
      </c>
      <c r="V3820" s="3">
        <v>127</v>
      </c>
      <c r="W3820" s="3">
        <v>99</v>
      </c>
      <c r="X3820" s="3">
        <v>127</v>
      </c>
      <c r="Y3820" s="3">
        <v>3818</v>
      </c>
      <c r="Z3820" s="3" t="s">
        <v>101</v>
      </c>
      <c r="AA3820" s="3">
        <v>147</v>
      </c>
      <c r="AB3820" s="3">
        <v>111</v>
      </c>
      <c r="AC3820" s="3">
        <v>7612146</v>
      </c>
      <c r="AD3820" s="3">
        <v>4192777</v>
      </c>
      <c r="AE3820" s="3" t="s">
        <v>1032</v>
      </c>
      <c r="AF3820" s="3">
        <v>10</v>
      </c>
      <c r="AG3820" s="3">
        <v>49</v>
      </c>
    </row>
    <row r="3821" spans="1:33" ht="15.75" customHeight="1" x14ac:dyDescent="0.15">
      <c r="A3821" s="3">
        <v>24085</v>
      </c>
      <c r="B3821" s="3">
        <v>3819</v>
      </c>
      <c r="C3821" s="3">
        <v>102</v>
      </c>
      <c r="D3821" s="3" t="s">
        <v>16781</v>
      </c>
      <c r="E3821" s="3" t="s">
        <v>25982</v>
      </c>
      <c r="F3821" s="3" t="s">
        <v>1072</v>
      </c>
      <c r="G3821" s="3" t="s">
        <v>575</v>
      </c>
      <c r="H3821" s="3" t="s">
        <v>9647</v>
      </c>
      <c r="I3821" s="3" t="s">
        <v>1375</v>
      </c>
      <c r="J3821" s="3">
        <v>81.476100000000002</v>
      </c>
      <c r="K3821" s="3">
        <v>18875128</v>
      </c>
      <c r="L3821" s="3" t="s">
        <v>221</v>
      </c>
      <c r="M3821" s="3">
        <v>1</v>
      </c>
      <c r="N3821" s="3" t="s">
        <v>16781</v>
      </c>
      <c r="O3821" s="3" t="s">
        <v>25982</v>
      </c>
      <c r="P3821" s="3" t="s">
        <v>835</v>
      </c>
      <c r="Q3821" s="3" t="s">
        <v>22182</v>
      </c>
      <c r="R3821" s="5" t="s">
        <v>25983</v>
      </c>
      <c r="S3821" s="3" t="s">
        <v>9647</v>
      </c>
      <c r="T3821" s="3" t="s">
        <v>575</v>
      </c>
      <c r="V3821" s="3">
        <v>86</v>
      </c>
      <c r="W3821" s="3">
        <v>76</v>
      </c>
      <c r="X3821" s="3">
        <v>127</v>
      </c>
      <c r="Y3821" s="3">
        <v>3819</v>
      </c>
      <c r="Z3821" s="3" t="s">
        <v>221</v>
      </c>
      <c r="AA3821" s="3">
        <v>102</v>
      </c>
      <c r="AB3821" s="3">
        <v>57</v>
      </c>
      <c r="AC3821" s="3">
        <v>18875128</v>
      </c>
      <c r="AD3821" s="3">
        <v>10400888</v>
      </c>
      <c r="AE3821" s="3" t="s">
        <v>1375</v>
      </c>
      <c r="AF3821" s="3">
        <v>2</v>
      </c>
      <c r="AG3821" s="3">
        <v>23</v>
      </c>
    </row>
    <row r="3822" spans="1:33" ht="15.75" customHeight="1" x14ac:dyDescent="0.15">
      <c r="A3822" s="3">
        <v>19871</v>
      </c>
      <c r="B3822" s="3">
        <v>3820</v>
      </c>
      <c r="C3822" s="3">
        <v>40</v>
      </c>
      <c r="D3822" s="3" t="s">
        <v>16783</v>
      </c>
      <c r="E3822" s="3" t="s">
        <v>25984</v>
      </c>
      <c r="F3822" s="3" t="s">
        <v>4272</v>
      </c>
      <c r="G3822" s="3" t="s">
        <v>780</v>
      </c>
      <c r="H3822" s="3" t="s">
        <v>4411</v>
      </c>
      <c r="I3822" s="3" t="s">
        <v>5445</v>
      </c>
      <c r="J3822" s="3">
        <v>81.480599999999995</v>
      </c>
      <c r="K3822" s="3">
        <v>10533524</v>
      </c>
      <c r="L3822" s="3" t="s">
        <v>356</v>
      </c>
      <c r="M3822" s="3">
        <v>3</v>
      </c>
      <c r="N3822" s="3" t="s">
        <v>16783</v>
      </c>
      <c r="O3822" s="3" t="s">
        <v>25984</v>
      </c>
      <c r="P3822" s="3" t="s">
        <v>987</v>
      </c>
      <c r="Q3822" s="3" t="s">
        <v>22185</v>
      </c>
      <c r="R3822" s="5" t="s">
        <v>25985</v>
      </c>
      <c r="S3822" s="3" t="s">
        <v>4411</v>
      </c>
      <c r="T3822" s="3" t="s">
        <v>780</v>
      </c>
      <c r="V3822" s="3">
        <v>25</v>
      </c>
      <c r="W3822" s="3">
        <v>0</v>
      </c>
      <c r="X3822" s="3">
        <v>127</v>
      </c>
      <c r="Y3822" s="3">
        <v>3820</v>
      </c>
      <c r="Z3822" s="3" t="s">
        <v>356</v>
      </c>
      <c r="AA3822" s="3">
        <v>40</v>
      </c>
      <c r="AB3822" s="3">
        <v>30</v>
      </c>
      <c r="AC3822" s="3">
        <v>10533524</v>
      </c>
      <c r="AD3822" s="3">
        <v>5804216</v>
      </c>
      <c r="AE3822" s="15"/>
      <c r="AF3822" s="3">
        <v>18</v>
      </c>
      <c r="AG3822" s="3">
        <v>978</v>
      </c>
    </row>
    <row r="3823" spans="1:33" ht="15.75" customHeight="1" x14ac:dyDescent="0.15">
      <c r="A3823" s="3">
        <v>2168</v>
      </c>
      <c r="B3823" s="3">
        <v>3821</v>
      </c>
      <c r="C3823" s="3">
        <v>1783</v>
      </c>
      <c r="D3823" s="3" t="s">
        <v>5369</v>
      </c>
      <c r="E3823" s="3" t="s">
        <v>25986</v>
      </c>
      <c r="F3823" s="3" t="s">
        <v>36</v>
      </c>
      <c r="G3823" s="3" t="s">
        <v>37</v>
      </c>
      <c r="H3823" s="3" t="s">
        <v>5377</v>
      </c>
      <c r="I3823" s="3" t="s">
        <v>89</v>
      </c>
      <c r="J3823" s="3">
        <v>81.449299999999994</v>
      </c>
      <c r="K3823" s="3">
        <v>1644275000</v>
      </c>
      <c r="L3823" s="3" t="s">
        <v>335</v>
      </c>
      <c r="M3823" s="3">
        <v>11</v>
      </c>
      <c r="N3823" s="3" t="s">
        <v>5369</v>
      </c>
      <c r="O3823" s="3" t="s">
        <v>25986</v>
      </c>
      <c r="P3823" s="3" t="s">
        <v>1239</v>
      </c>
      <c r="Q3823" s="3" t="s">
        <v>5373</v>
      </c>
      <c r="R3823" s="5" t="s">
        <v>25987</v>
      </c>
      <c r="S3823" s="3" t="s">
        <v>5377</v>
      </c>
      <c r="T3823" s="3" t="s">
        <v>37</v>
      </c>
      <c r="V3823" s="3">
        <v>127</v>
      </c>
      <c r="W3823" s="3">
        <v>127</v>
      </c>
      <c r="X3823" s="3">
        <v>127</v>
      </c>
      <c r="Y3823" s="3">
        <v>3821</v>
      </c>
      <c r="Z3823" s="3" t="s">
        <v>335</v>
      </c>
      <c r="AA3823" s="3">
        <v>1783</v>
      </c>
      <c r="AB3823" s="3">
        <v>0</v>
      </c>
      <c r="AC3823" s="3">
        <v>1644275000</v>
      </c>
      <c r="AD3823" s="3">
        <v>906190000</v>
      </c>
      <c r="AE3823" s="3" t="s">
        <v>89</v>
      </c>
      <c r="AF3823" s="3">
        <v>21</v>
      </c>
      <c r="AG3823" s="3">
        <v>4</v>
      </c>
    </row>
    <row r="3824" spans="1:33" ht="15.75" customHeight="1" x14ac:dyDescent="0.15">
      <c r="A3824" s="3">
        <v>25010</v>
      </c>
      <c r="B3824" s="3">
        <v>3822</v>
      </c>
      <c r="C3824" s="3">
        <v>545</v>
      </c>
      <c r="D3824" s="3" t="s">
        <v>16788</v>
      </c>
      <c r="E3824" s="3" t="s">
        <v>25988</v>
      </c>
      <c r="F3824" s="3" t="s">
        <v>855</v>
      </c>
      <c r="G3824" s="3" t="s">
        <v>292</v>
      </c>
      <c r="H3824" s="3" t="s">
        <v>7399</v>
      </c>
      <c r="I3824" s="3" t="s">
        <v>1032</v>
      </c>
      <c r="J3824" s="3">
        <v>81.452399999999997</v>
      </c>
      <c r="K3824" s="3">
        <v>63996893</v>
      </c>
      <c r="L3824" s="3" t="s">
        <v>162</v>
      </c>
      <c r="M3824" s="3">
        <v>0</v>
      </c>
      <c r="N3824" s="3" t="s">
        <v>16788</v>
      </c>
      <c r="O3824" s="3" t="s">
        <v>25988</v>
      </c>
      <c r="P3824" s="8">
        <v>35065</v>
      </c>
      <c r="Q3824" s="3" t="s">
        <v>22189</v>
      </c>
      <c r="R3824" s="5" t="s">
        <v>25989</v>
      </c>
      <c r="S3824" s="3" t="s">
        <v>7399</v>
      </c>
      <c r="T3824" s="3" t="s">
        <v>292</v>
      </c>
      <c r="V3824" s="3">
        <v>127</v>
      </c>
      <c r="W3824" s="3">
        <v>100</v>
      </c>
      <c r="X3824" s="3">
        <v>127</v>
      </c>
      <c r="Y3824" s="3">
        <v>3822</v>
      </c>
      <c r="Z3824" s="3" t="s">
        <v>162</v>
      </c>
      <c r="AA3824" s="3">
        <v>545</v>
      </c>
      <c r="AB3824" s="3">
        <v>350</v>
      </c>
      <c r="AC3824" s="3">
        <v>63996893</v>
      </c>
      <c r="AD3824" s="3">
        <v>35269243</v>
      </c>
      <c r="AE3824" s="3" t="s">
        <v>1032</v>
      </c>
      <c r="AF3824" s="3">
        <v>8</v>
      </c>
      <c r="AG3824" s="3">
        <v>49</v>
      </c>
    </row>
    <row r="3825" spans="1:33" ht="15.75" customHeight="1" x14ac:dyDescent="0.15">
      <c r="A3825" s="3">
        <v>24981</v>
      </c>
      <c r="B3825" s="3">
        <v>3823</v>
      </c>
      <c r="C3825" s="3">
        <v>17</v>
      </c>
      <c r="D3825" s="3" t="s">
        <v>16790</v>
      </c>
      <c r="E3825" s="3" t="s">
        <v>25990</v>
      </c>
      <c r="F3825" s="3" t="s">
        <v>4372</v>
      </c>
      <c r="G3825" s="3" t="s">
        <v>806</v>
      </c>
      <c r="H3825" s="3" t="s">
        <v>13513</v>
      </c>
      <c r="I3825" s="3" t="s">
        <v>18685</v>
      </c>
      <c r="J3825" s="3">
        <v>81.399299999999997</v>
      </c>
      <c r="K3825" s="3">
        <v>4534782</v>
      </c>
      <c r="L3825" s="3" t="s">
        <v>59</v>
      </c>
      <c r="M3825" s="3">
        <v>0</v>
      </c>
      <c r="N3825" s="3" t="s">
        <v>16790</v>
      </c>
      <c r="O3825" s="3" t="s">
        <v>25990</v>
      </c>
      <c r="P3825" s="8">
        <v>37257</v>
      </c>
      <c r="Q3825" s="3" t="s">
        <v>22192</v>
      </c>
      <c r="R3825" s="5" t="s">
        <v>25991</v>
      </c>
      <c r="S3825" s="3" t="s">
        <v>13513</v>
      </c>
      <c r="T3825" s="3" t="s">
        <v>806</v>
      </c>
      <c r="V3825" s="3">
        <v>15</v>
      </c>
      <c r="W3825" s="3">
        <v>0</v>
      </c>
      <c r="X3825" s="3">
        <v>127</v>
      </c>
      <c r="Y3825" s="3">
        <v>3823</v>
      </c>
      <c r="Z3825" s="3" t="s">
        <v>59</v>
      </c>
      <c r="AA3825" s="3">
        <v>17</v>
      </c>
      <c r="AB3825" s="3">
        <v>12</v>
      </c>
      <c r="AC3825" s="3">
        <v>4534782</v>
      </c>
      <c r="AD3825" s="3">
        <v>2499889</v>
      </c>
      <c r="AE3825" s="15"/>
      <c r="AF3825" s="3">
        <v>17</v>
      </c>
      <c r="AG3825" s="3">
        <v>24</v>
      </c>
    </row>
    <row r="3826" spans="1:33" ht="15.75" customHeight="1" x14ac:dyDescent="0.15">
      <c r="A3826" s="3">
        <v>21183</v>
      </c>
      <c r="B3826" s="3">
        <v>3824</v>
      </c>
      <c r="C3826" s="3">
        <v>5</v>
      </c>
      <c r="D3826" s="3" t="s">
        <v>11330</v>
      </c>
      <c r="E3826" s="3" t="s">
        <v>25992</v>
      </c>
      <c r="F3826" s="3" t="s">
        <v>36</v>
      </c>
      <c r="G3826" s="3" t="s">
        <v>37</v>
      </c>
      <c r="H3826" s="3" t="s">
        <v>11334</v>
      </c>
      <c r="I3826" s="3" t="s">
        <v>39</v>
      </c>
      <c r="J3826" s="3">
        <v>81.324700000000007</v>
      </c>
      <c r="K3826" s="3">
        <v>3427337</v>
      </c>
      <c r="L3826" s="3" t="s">
        <v>538</v>
      </c>
      <c r="M3826" s="3">
        <v>2</v>
      </c>
      <c r="N3826" s="3" t="s">
        <v>11330</v>
      </c>
      <c r="O3826" s="3" t="s">
        <v>25992</v>
      </c>
      <c r="P3826" s="3" t="s">
        <v>1000</v>
      </c>
      <c r="Q3826" s="3" t="s">
        <v>11332</v>
      </c>
      <c r="R3826" s="5" t="s">
        <v>25993</v>
      </c>
      <c r="S3826" s="3" t="s">
        <v>11334</v>
      </c>
      <c r="T3826" s="3" t="s">
        <v>37</v>
      </c>
      <c r="V3826" s="3">
        <v>127</v>
      </c>
      <c r="W3826" s="3">
        <v>127</v>
      </c>
      <c r="X3826" s="3">
        <v>112</v>
      </c>
      <c r="Y3826" s="3">
        <v>3824</v>
      </c>
      <c r="Z3826" s="3" t="s">
        <v>538</v>
      </c>
      <c r="AA3826" s="3">
        <v>5</v>
      </c>
      <c r="AB3826" s="3">
        <v>4</v>
      </c>
      <c r="AC3826" s="3">
        <v>3427337</v>
      </c>
      <c r="AD3826" s="3">
        <v>1890166</v>
      </c>
      <c r="AE3826" s="3" t="s">
        <v>39</v>
      </c>
      <c r="AF3826" s="3">
        <v>3</v>
      </c>
      <c r="AG3826" s="3">
        <v>2</v>
      </c>
    </row>
    <row r="3827" spans="1:33" ht="15.75" customHeight="1" x14ac:dyDescent="0.15">
      <c r="A3827" s="3">
        <v>7009</v>
      </c>
      <c r="B3827" s="3">
        <v>3825</v>
      </c>
      <c r="C3827" s="3">
        <v>23</v>
      </c>
      <c r="D3827" s="3" t="s">
        <v>16793</v>
      </c>
      <c r="E3827" s="3" t="s">
        <v>25994</v>
      </c>
      <c r="F3827" s="3" t="s">
        <v>635</v>
      </c>
      <c r="G3827" s="3" t="s">
        <v>236</v>
      </c>
      <c r="H3827" s="3" t="s">
        <v>614</v>
      </c>
      <c r="I3827" s="3" t="s">
        <v>686</v>
      </c>
      <c r="J3827" s="3">
        <v>81.209999999999994</v>
      </c>
      <c r="K3827" s="3">
        <v>12859334</v>
      </c>
      <c r="L3827" s="3" t="s">
        <v>101</v>
      </c>
      <c r="M3827" s="3">
        <v>5</v>
      </c>
      <c r="N3827" s="3" t="s">
        <v>16793</v>
      </c>
      <c r="O3827" s="3" t="s">
        <v>25994</v>
      </c>
      <c r="P3827" s="3" t="s">
        <v>690</v>
      </c>
      <c r="Q3827" s="3" t="s">
        <v>22195</v>
      </c>
      <c r="R3827" s="5" t="s">
        <v>25995</v>
      </c>
      <c r="S3827" s="3" t="s">
        <v>614</v>
      </c>
      <c r="T3827" s="3" t="s">
        <v>236</v>
      </c>
      <c r="V3827" s="3">
        <v>44</v>
      </c>
      <c r="W3827" s="3">
        <v>0</v>
      </c>
      <c r="X3827" s="3">
        <v>127</v>
      </c>
      <c r="Y3827" s="3">
        <v>3825</v>
      </c>
      <c r="Z3827" s="3" t="s">
        <v>101</v>
      </c>
      <c r="AA3827" s="3">
        <v>23</v>
      </c>
      <c r="AB3827" s="3">
        <v>20</v>
      </c>
      <c r="AC3827" s="3">
        <v>12859334</v>
      </c>
      <c r="AD3827" s="3">
        <v>7096370</v>
      </c>
      <c r="AE3827" s="15"/>
      <c r="AF3827" s="3">
        <v>10</v>
      </c>
      <c r="AG3827" s="3">
        <v>69</v>
      </c>
    </row>
    <row r="3828" spans="1:33" ht="15.75" customHeight="1" x14ac:dyDescent="0.15">
      <c r="A3828" s="3">
        <v>1311</v>
      </c>
      <c r="B3828" s="3">
        <v>3826</v>
      </c>
      <c r="C3828" s="3">
        <v>63</v>
      </c>
      <c r="D3828" s="3" t="s">
        <v>16796</v>
      </c>
      <c r="E3828" s="3" t="s">
        <v>25996</v>
      </c>
      <c r="F3828" s="3" t="s">
        <v>210</v>
      </c>
      <c r="G3828" s="3" t="s">
        <v>114</v>
      </c>
      <c r="H3828" s="3" t="s">
        <v>116</v>
      </c>
      <c r="I3828" s="3" t="s">
        <v>116</v>
      </c>
      <c r="J3828" s="3">
        <v>81.198800000000006</v>
      </c>
      <c r="K3828" s="3">
        <v>12368651</v>
      </c>
      <c r="L3828" s="3" t="s">
        <v>66</v>
      </c>
      <c r="M3828" s="3">
        <v>7</v>
      </c>
      <c r="N3828" s="3" t="s">
        <v>16796</v>
      </c>
      <c r="O3828" s="3" t="s">
        <v>25996</v>
      </c>
      <c r="P3828" s="3" t="s">
        <v>1063</v>
      </c>
      <c r="Q3828" s="3" t="s">
        <v>22197</v>
      </c>
      <c r="R3828" s="5" t="s">
        <v>25997</v>
      </c>
      <c r="S3828" s="3" t="s">
        <v>116</v>
      </c>
      <c r="T3828" s="3" t="s">
        <v>114</v>
      </c>
      <c r="V3828" s="3">
        <v>81</v>
      </c>
      <c r="W3828" s="3">
        <v>71</v>
      </c>
      <c r="X3828" s="3">
        <v>127</v>
      </c>
      <c r="Y3828" s="3">
        <v>3826</v>
      </c>
      <c r="Z3828" s="3" t="s">
        <v>66</v>
      </c>
      <c r="AA3828" s="3">
        <v>63</v>
      </c>
      <c r="AB3828" s="3">
        <v>46</v>
      </c>
      <c r="AC3828" s="3">
        <v>12368651</v>
      </c>
      <c r="AD3828" s="3">
        <v>6826010</v>
      </c>
      <c r="AE3828" s="3" t="s">
        <v>116</v>
      </c>
      <c r="AF3828" s="3">
        <v>9</v>
      </c>
      <c r="AG3828" s="3">
        <v>46</v>
      </c>
    </row>
    <row r="3829" spans="1:33" ht="15.75" customHeight="1" x14ac:dyDescent="0.15">
      <c r="A3829" s="3">
        <v>22176</v>
      </c>
      <c r="B3829" s="3">
        <v>3827</v>
      </c>
      <c r="C3829" s="3">
        <v>621</v>
      </c>
      <c r="D3829" s="3" t="s">
        <v>16798</v>
      </c>
      <c r="E3829" s="3" t="s">
        <v>25998</v>
      </c>
      <c r="F3829" s="3" t="s">
        <v>331</v>
      </c>
      <c r="G3829" s="3" t="s">
        <v>167</v>
      </c>
      <c r="H3829" s="3" t="s">
        <v>5825</v>
      </c>
      <c r="I3829" s="3" t="s">
        <v>271</v>
      </c>
      <c r="J3829" s="3">
        <v>81.153400000000005</v>
      </c>
      <c r="K3829" s="3">
        <v>56379974</v>
      </c>
      <c r="L3829" s="3" t="s">
        <v>75</v>
      </c>
      <c r="M3829" s="3">
        <v>2</v>
      </c>
      <c r="N3829" s="3" t="s">
        <v>16798</v>
      </c>
      <c r="O3829" s="3" t="s">
        <v>25998</v>
      </c>
      <c r="P3829" s="3" t="s">
        <v>987</v>
      </c>
      <c r="Q3829" s="3" t="s">
        <v>22199</v>
      </c>
      <c r="R3829" s="5" t="s">
        <v>25999</v>
      </c>
      <c r="S3829" s="3" t="s">
        <v>5825</v>
      </c>
      <c r="T3829" s="3" t="s">
        <v>167</v>
      </c>
      <c r="V3829" s="3">
        <v>127</v>
      </c>
      <c r="W3829" s="3">
        <v>53</v>
      </c>
      <c r="X3829" s="3">
        <v>95</v>
      </c>
      <c r="Y3829" s="3">
        <v>3827</v>
      </c>
      <c r="Z3829" s="3" t="s">
        <v>75</v>
      </c>
      <c r="AA3829" s="3">
        <v>621</v>
      </c>
      <c r="AB3829" s="3">
        <v>300</v>
      </c>
      <c r="AC3829" s="3">
        <v>56379974</v>
      </c>
      <c r="AD3829" s="3">
        <v>31122778</v>
      </c>
      <c r="AE3829" s="3" t="s">
        <v>271</v>
      </c>
      <c r="AF3829" s="3">
        <v>14</v>
      </c>
      <c r="AG3829" s="3">
        <v>7</v>
      </c>
    </row>
    <row r="3830" spans="1:33" ht="15.75" customHeight="1" x14ac:dyDescent="0.15">
      <c r="A3830" s="3">
        <v>18463</v>
      </c>
      <c r="B3830" s="3">
        <v>3828</v>
      </c>
      <c r="C3830" s="3">
        <v>82</v>
      </c>
      <c r="D3830" s="3" t="s">
        <v>16800</v>
      </c>
      <c r="E3830" s="3" t="s">
        <v>26000</v>
      </c>
      <c r="F3830" s="3" t="s">
        <v>314</v>
      </c>
      <c r="G3830" s="3" t="s">
        <v>153</v>
      </c>
      <c r="H3830" s="3" t="s">
        <v>16803</v>
      </c>
      <c r="I3830" s="3" t="s">
        <v>1401</v>
      </c>
      <c r="J3830" s="3">
        <v>81.125699999999995</v>
      </c>
      <c r="K3830" s="3">
        <v>17346349</v>
      </c>
      <c r="L3830" s="3" t="s">
        <v>162</v>
      </c>
      <c r="M3830" s="3">
        <v>3</v>
      </c>
      <c r="N3830" s="3" t="s">
        <v>16800</v>
      </c>
      <c r="O3830" s="3" t="s">
        <v>26000</v>
      </c>
      <c r="P3830" s="3" t="s">
        <v>541</v>
      </c>
      <c r="Q3830" s="3" t="s">
        <v>22202</v>
      </c>
      <c r="R3830" s="5" t="s">
        <v>26001</v>
      </c>
      <c r="S3830" s="3" t="s">
        <v>16803</v>
      </c>
      <c r="T3830" s="3" t="s">
        <v>153</v>
      </c>
      <c r="V3830" s="3">
        <v>29</v>
      </c>
      <c r="W3830" s="3">
        <v>0</v>
      </c>
      <c r="X3830" s="3">
        <v>127</v>
      </c>
      <c r="Y3830" s="3">
        <v>3828</v>
      </c>
      <c r="Z3830" s="3" t="s">
        <v>162</v>
      </c>
      <c r="AA3830" s="3">
        <v>82</v>
      </c>
      <c r="AB3830" s="3">
        <v>45</v>
      </c>
      <c r="AC3830" s="3">
        <v>17346349</v>
      </c>
      <c r="AD3830" s="3">
        <v>9576969</v>
      </c>
      <c r="AE3830" s="15"/>
      <c r="AF3830" s="3">
        <v>8</v>
      </c>
      <c r="AG3830" s="3">
        <v>21</v>
      </c>
    </row>
    <row r="3831" spans="1:33" ht="15.75" customHeight="1" x14ac:dyDescent="0.15">
      <c r="A3831" s="3">
        <v>24518</v>
      </c>
      <c r="B3831" s="3">
        <v>3829</v>
      </c>
      <c r="C3831" s="3">
        <v>579</v>
      </c>
      <c r="D3831" s="3" t="s">
        <v>16804</v>
      </c>
      <c r="E3831" s="3" t="s">
        <v>26002</v>
      </c>
      <c r="F3831" s="3" t="s">
        <v>1620</v>
      </c>
      <c r="G3831" s="3" t="s">
        <v>412</v>
      </c>
      <c r="H3831" s="3" t="s">
        <v>7652</v>
      </c>
      <c r="I3831" s="3" t="s">
        <v>742</v>
      </c>
      <c r="J3831" s="3">
        <v>81.119900000000001</v>
      </c>
      <c r="K3831" s="3">
        <v>99980476</v>
      </c>
      <c r="L3831" s="3" t="s">
        <v>59</v>
      </c>
      <c r="M3831" s="3">
        <v>1</v>
      </c>
      <c r="N3831" s="3" t="s">
        <v>16804</v>
      </c>
      <c r="O3831" s="3" t="s">
        <v>26002</v>
      </c>
      <c r="P3831" s="3" t="s">
        <v>6156</v>
      </c>
      <c r="Q3831" s="3" t="s">
        <v>22204</v>
      </c>
      <c r="R3831" s="5" t="s">
        <v>26003</v>
      </c>
      <c r="S3831" s="3" t="s">
        <v>7652</v>
      </c>
      <c r="T3831" s="3" t="s">
        <v>412</v>
      </c>
      <c r="V3831" s="3">
        <v>127</v>
      </c>
      <c r="W3831" s="3">
        <v>127</v>
      </c>
      <c r="X3831" s="3">
        <v>127</v>
      </c>
      <c r="Y3831" s="3">
        <v>3829</v>
      </c>
      <c r="Z3831" s="3" t="s">
        <v>59</v>
      </c>
      <c r="AA3831" s="3">
        <v>579</v>
      </c>
      <c r="AB3831" s="3">
        <v>359</v>
      </c>
      <c r="AC3831" s="3">
        <v>99980476</v>
      </c>
      <c r="AD3831" s="3">
        <v>55201278</v>
      </c>
      <c r="AE3831" s="3" t="s">
        <v>742</v>
      </c>
      <c r="AF3831" s="3">
        <v>17</v>
      </c>
      <c r="AG3831" s="3">
        <v>17</v>
      </c>
    </row>
    <row r="3832" spans="1:33" ht="15.75" customHeight="1" x14ac:dyDescent="0.15">
      <c r="A3832" s="3">
        <v>24889</v>
      </c>
      <c r="B3832" s="3">
        <v>3830</v>
      </c>
      <c r="C3832" s="3">
        <v>365</v>
      </c>
      <c r="D3832" s="3" t="s">
        <v>16806</v>
      </c>
      <c r="E3832" s="3" t="s">
        <v>26004</v>
      </c>
      <c r="F3832" s="3" t="s">
        <v>1620</v>
      </c>
      <c r="G3832" s="3" t="s">
        <v>412</v>
      </c>
      <c r="H3832" s="3" t="s">
        <v>742</v>
      </c>
      <c r="I3832" s="3" t="s">
        <v>742</v>
      </c>
      <c r="J3832" s="3">
        <v>81.113900000000001</v>
      </c>
      <c r="K3832" s="3">
        <v>17850614</v>
      </c>
      <c r="L3832" s="3" t="s">
        <v>600</v>
      </c>
      <c r="M3832" s="3">
        <v>0</v>
      </c>
      <c r="N3832" s="3" t="s">
        <v>16806</v>
      </c>
      <c r="O3832" s="3" t="s">
        <v>26004</v>
      </c>
      <c r="P3832" s="8">
        <v>36161</v>
      </c>
      <c r="Q3832" s="3" t="s">
        <v>22206</v>
      </c>
      <c r="R3832" s="5" t="s">
        <v>26005</v>
      </c>
      <c r="S3832" s="3" t="s">
        <v>742</v>
      </c>
      <c r="T3832" s="3" t="s">
        <v>412</v>
      </c>
      <c r="V3832" s="3">
        <v>127</v>
      </c>
      <c r="W3832" s="3">
        <v>127</v>
      </c>
      <c r="X3832" s="3">
        <v>55</v>
      </c>
      <c r="Y3832" s="3">
        <v>3830</v>
      </c>
      <c r="Z3832" s="3" t="s">
        <v>600</v>
      </c>
      <c r="AA3832" s="3">
        <v>365</v>
      </c>
      <c r="AB3832" s="3">
        <v>150</v>
      </c>
      <c r="AC3832" s="3">
        <v>17850614</v>
      </c>
      <c r="AD3832" s="3">
        <v>9856014</v>
      </c>
      <c r="AE3832" s="3" t="s">
        <v>742</v>
      </c>
      <c r="AF3832" s="3">
        <v>13</v>
      </c>
      <c r="AG3832" s="3">
        <v>17</v>
      </c>
    </row>
    <row r="3833" spans="1:33" ht="15.75" customHeight="1" x14ac:dyDescent="0.15">
      <c r="A3833" s="3">
        <v>279</v>
      </c>
      <c r="B3833" s="3">
        <v>3831</v>
      </c>
      <c r="C3833" s="3">
        <v>108</v>
      </c>
      <c r="D3833" s="3" t="s">
        <v>16810</v>
      </c>
      <c r="E3833" s="3" t="s">
        <v>26006</v>
      </c>
      <c r="F3833" s="3" t="s">
        <v>96</v>
      </c>
      <c r="G3833" s="3" t="s">
        <v>61</v>
      </c>
      <c r="H3833" s="3" t="s">
        <v>3840</v>
      </c>
      <c r="I3833" s="3" t="s">
        <v>63</v>
      </c>
      <c r="J3833" s="3">
        <v>81.104299999999995</v>
      </c>
      <c r="K3833" s="3">
        <v>41822030</v>
      </c>
      <c r="L3833" s="3" t="s">
        <v>162</v>
      </c>
      <c r="M3833" s="3">
        <v>6</v>
      </c>
      <c r="N3833" s="3" t="s">
        <v>16810</v>
      </c>
      <c r="O3833" s="3" t="s">
        <v>26006</v>
      </c>
      <c r="P3833" s="3" t="s">
        <v>104</v>
      </c>
      <c r="Q3833" s="3" t="s">
        <v>22209</v>
      </c>
      <c r="R3833" s="5" t="s">
        <v>26007</v>
      </c>
      <c r="S3833" s="3" t="s">
        <v>3840</v>
      </c>
      <c r="T3833" s="3" t="s">
        <v>61</v>
      </c>
      <c r="V3833" s="3">
        <v>127</v>
      </c>
      <c r="W3833" s="3">
        <v>127</v>
      </c>
      <c r="X3833" s="3">
        <v>127</v>
      </c>
      <c r="Y3833" s="3">
        <v>3831</v>
      </c>
      <c r="Z3833" s="3" t="s">
        <v>162</v>
      </c>
      <c r="AA3833" s="3">
        <v>108</v>
      </c>
      <c r="AB3833" s="3">
        <v>54</v>
      </c>
      <c r="AC3833" s="3">
        <v>41822030</v>
      </c>
      <c r="AD3833" s="3">
        <v>23092791</v>
      </c>
      <c r="AE3833" s="3" t="s">
        <v>63</v>
      </c>
      <c r="AF3833" s="3">
        <v>8</v>
      </c>
      <c r="AG3833" s="3">
        <v>3</v>
      </c>
    </row>
    <row r="3834" spans="1:33" ht="15.75" customHeight="1" x14ac:dyDescent="0.15">
      <c r="A3834" s="3">
        <v>18399</v>
      </c>
      <c r="B3834" s="3">
        <v>3832</v>
      </c>
      <c r="C3834" s="3">
        <v>37</v>
      </c>
      <c r="D3834" s="3" t="s">
        <v>16812</v>
      </c>
      <c r="E3834" s="3" t="s">
        <v>26008</v>
      </c>
      <c r="F3834" s="3" t="s">
        <v>931</v>
      </c>
      <c r="G3834" s="3" t="s">
        <v>378</v>
      </c>
      <c r="H3834" s="3" t="s">
        <v>16815</v>
      </c>
      <c r="I3834" s="3" t="s">
        <v>18627</v>
      </c>
      <c r="J3834" s="3">
        <v>81.070300000000003</v>
      </c>
      <c r="K3834" s="3">
        <v>5551777</v>
      </c>
      <c r="L3834" s="3" t="s">
        <v>335</v>
      </c>
      <c r="M3834" s="3">
        <v>4</v>
      </c>
      <c r="N3834" s="3" t="s">
        <v>16812</v>
      </c>
      <c r="O3834" s="3" t="s">
        <v>26008</v>
      </c>
      <c r="P3834" s="3" t="s">
        <v>787</v>
      </c>
      <c r="Q3834" s="3" t="s">
        <v>22211</v>
      </c>
      <c r="R3834" s="5" t="s">
        <v>26009</v>
      </c>
      <c r="S3834" s="3" t="s">
        <v>16815</v>
      </c>
      <c r="T3834" s="3" t="s">
        <v>378</v>
      </c>
      <c r="V3834" s="3">
        <v>55</v>
      </c>
      <c r="W3834" s="3">
        <v>0</v>
      </c>
      <c r="X3834" s="3">
        <v>127</v>
      </c>
      <c r="Y3834" s="3">
        <v>3832</v>
      </c>
      <c r="Z3834" s="3" t="s">
        <v>335</v>
      </c>
      <c r="AA3834" s="3">
        <v>37</v>
      </c>
      <c r="AB3834" s="3">
        <v>32</v>
      </c>
      <c r="AC3834" s="3">
        <v>5551777</v>
      </c>
      <c r="AD3834" s="3">
        <v>3066090</v>
      </c>
      <c r="AE3834" s="15"/>
      <c r="AF3834" s="3">
        <v>21</v>
      </c>
      <c r="AG3834" s="3">
        <v>142</v>
      </c>
    </row>
    <row r="3835" spans="1:33" ht="15.75" customHeight="1" x14ac:dyDescent="0.15">
      <c r="A3835" s="3">
        <v>22564</v>
      </c>
      <c r="B3835" s="3">
        <v>3833</v>
      </c>
      <c r="C3835" s="3">
        <v>1711</v>
      </c>
      <c r="D3835" s="3" t="s">
        <v>16817</v>
      </c>
      <c r="E3835" s="3" t="s">
        <v>26010</v>
      </c>
      <c r="F3835" s="3" t="s">
        <v>657</v>
      </c>
      <c r="G3835" s="3" t="s">
        <v>246</v>
      </c>
      <c r="H3835" s="3" t="s">
        <v>264</v>
      </c>
      <c r="I3835" s="3" t="s">
        <v>264</v>
      </c>
      <c r="J3835" s="3">
        <v>81.038300000000007</v>
      </c>
      <c r="K3835" s="3">
        <v>390420342</v>
      </c>
      <c r="L3835" s="3" t="s">
        <v>221</v>
      </c>
      <c r="M3835" s="3">
        <v>2</v>
      </c>
      <c r="N3835" s="3" t="s">
        <v>16817</v>
      </c>
      <c r="O3835" s="3" t="s">
        <v>26010</v>
      </c>
      <c r="P3835" s="3" t="s">
        <v>6091</v>
      </c>
      <c r="Q3835" s="3" t="s">
        <v>22213</v>
      </c>
      <c r="R3835" s="5" t="s">
        <v>26011</v>
      </c>
      <c r="S3835" s="3" t="s">
        <v>264</v>
      </c>
      <c r="T3835" s="3" t="s">
        <v>246</v>
      </c>
      <c r="V3835" s="3">
        <v>127</v>
      </c>
      <c r="W3835" s="3">
        <v>127</v>
      </c>
      <c r="X3835" s="3">
        <v>127</v>
      </c>
      <c r="Y3835" s="3">
        <v>3833</v>
      </c>
      <c r="Z3835" s="3" t="s">
        <v>221</v>
      </c>
      <c r="AA3835" s="3">
        <v>1711</v>
      </c>
      <c r="AB3835" s="3">
        <v>901</v>
      </c>
      <c r="AC3835" s="3">
        <v>390420342</v>
      </c>
      <c r="AD3835" s="3">
        <v>215656179</v>
      </c>
      <c r="AE3835" s="3" t="s">
        <v>264</v>
      </c>
      <c r="AF3835" s="3">
        <v>2</v>
      </c>
      <c r="AG3835" s="3">
        <v>8</v>
      </c>
    </row>
    <row r="3836" spans="1:33" ht="15.75" customHeight="1" x14ac:dyDescent="0.15">
      <c r="A3836" s="3">
        <v>25409</v>
      </c>
      <c r="B3836" s="3">
        <v>3834</v>
      </c>
      <c r="C3836" s="3">
        <v>39</v>
      </c>
      <c r="D3836" s="3" t="s">
        <v>16819</v>
      </c>
      <c r="E3836" s="3" t="s">
        <v>26012</v>
      </c>
      <c r="F3836" s="3" t="s">
        <v>1620</v>
      </c>
      <c r="G3836" s="3" t="s">
        <v>412</v>
      </c>
      <c r="H3836" s="3" t="s">
        <v>742</v>
      </c>
      <c r="I3836" s="3" t="s">
        <v>742</v>
      </c>
      <c r="J3836" s="3">
        <v>81.039400000000001</v>
      </c>
      <c r="K3836" s="3">
        <v>28046962</v>
      </c>
      <c r="L3836" s="3" t="s">
        <v>162</v>
      </c>
      <c r="M3836" s="3">
        <v>0</v>
      </c>
      <c r="N3836" s="3" t="s">
        <v>16819</v>
      </c>
      <c r="O3836" s="3" t="s">
        <v>26012</v>
      </c>
      <c r="P3836" s="8">
        <v>35065</v>
      </c>
      <c r="Q3836" s="3" t="s">
        <v>22215</v>
      </c>
      <c r="R3836" s="5" t="s">
        <v>26013</v>
      </c>
      <c r="S3836" s="3" t="s">
        <v>742</v>
      </c>
      <c r="T3836" s="3" t="s">
        <v>412</v>
      </c>
      <c r="V3836" s="3">
        <v>127</v>
      </c>
      <c r="W3836" s="3">
        <v>127</v>
      </c>
      <c r="X3836" s="3">
        <v>127</v>
      </c>
      <c r="Y3836" s="3">
        <v>3834</v>
      </c>
      <c r="Z3836" s="3" t="s">
        <v>162</v>
      </c>
      <c r="AA3836" s="3">
        <v>39</v>
      </c>
      <c r="AB3836" s="3">
        <v>24</v>
      </c>
      <c r="AC3836" s="3">
        <v>28046962</v>
      </c>
      <c r="AD3836" s="3">
        <v>15492190</v>
      </c>
      <c r="AE3836" s="3" t="s">
        <v>742</v>
      </c>
      <c r="AF3836" s="3">
        <v>8</v>
      </c>
      <c r="AG3836" s="3">
        <v>17</v>
      </c>
    </row>
    <row r="3837" spans="1:33" ht="15.75" customHeight="1" x14ac:dyDescent="0.15">
      <c r="A3837" s="3">
        <v>1947</v>
      </c>
      <c r="B3837" s="3">
        <v>3835</v>
      </c>
      <c r="C3837" s="3">
        <v>45</v>
      </c>
      <c r="D3837" s="3" t="s">
        <v>16822</v>
      </c>
      <c r="E3837" s="3" t="s">
        <v>26014</v>
      </c>
      <c r="F3837" s="3" t="s">
        <v>855</v>
      </c>
      <c r="G3837" s="3" t="s">
        <v>292</v>
      </c>
      <c r="H3837" s="3" t="s">
        <v>5493</v>
      </c>
      <c r="I3837" s="3" t="s">
        <v>1032</v>
      </c>
      <c r="J3837" s="3">
        <v>81.016599999999997</v>
      </c>
      <c r="K3837" s="3">
        <v>20015000</v>
      </c>
      <c r="L3837" s="3" t="s">
        <v>101</v>
      </c>
      <c r="M3837" s="3">
        <v>6</v>
      </c>
      <c r="N3837" s="3" t="s">
        <v>16822</v>
      </c>
      <c r="O3837" s="3" t="s">
        <v>26014</v>
      </c>
      <c r="P3837" s="3" t="s">
        <v>1063</v>
      </c>
      <c r="Q3837" s="3" t="s">
        <v>22218</v>
      </c>
      <c r="R3837" s="5" t="s">
        <v>26015</v>
      </c>
      <c r="S3837" s="3" t="s">
        <v>5493</v>
      </c>
      <c r="T3837" s="3" t="s">
        <v>292</v>
      </c>
      <c r="V3837" s="3">
        <v>127</v>
      </c>
      <c r="W3837" s="3">
        <v>101</v>
      </c>
      <c r="X3837" s="3">
        <v>127</v>
      </c>
      <c r="Y3837" s="3">
        <v>3835</v>
      </c>
      <c r="Z3837" s="3" t="s">
        <v>101</v>
      </c>
      <c r="AA3837" s="3">
        <v>45</v>
      </c>
      <c r="AB3837" s="3">
        <v>20</v>
      </c>
      <c r="AC3837" s="3">
        <v>20015000</v>
      </c>
      <c r="AD3837" s="3">
        <v>11057000</v>
      </c>
      <c r="AE3837" s="3" t="s">
        <v>1032</v>
      </c>
      <c r="AF3837" s="3">
        <v>10</v>
      </c>
      <c r="AG3837" s="3">
        <v>49</v>
      </c>
    </row>
    <row r="3838" spans="1:33" ht="15.75" customHeight="1" x14ac:dyDescent="0.15">
      <c r="A3838" s="3">
        <v>25982</v>
      </c>
      <c r="B3838" s="3">
        <v>3836</v>
      </c>
      <c r="C3838" s="3">
        <v>129</v>
      </c>
      <c r="D3838" s="3" t="s">
        <v>16825</v>
      </c>
      <c r="E3838" s="3" t="s">
        <v>26016</v>
      </c>
      <c r="F3838" s="3" t="s">
        <v>657</v>
      </c>
      <c r="G3838" s="3" t="s">
        <v>246</v>
      </c>
      <c r="H3838" s="3" t="s">
        <v>264</v>
      </c>
      <c r="I3838" s="3" t="s">
        <v>264</v>
      </c>
      <c r="J3838" s="3">
        <v>80.987099999999998</v>
      </c>
      <c r="K3838" s="3">
        <v>10613821</v>
      </c>
      <c r="L3838" s="3" t="s">
        <v>162</v>
      </c>
      <c r="M3838" s="3">
        <v>0</v>
      </c>
      <c r="N3838" s="3" t="s">
        <v>16825</v>
      </c>
      <c r="O3838" s="3" t="s">
        <v>26016</v>
      </c>
      <c r="P3838" s="8">
        <v>35065</v>
      </c>
      <c r="Q3838" s="3" t="s">
        <v>22220</v>
      </c>
      <c r="R3838" s="5" t="s">
        <v>26017</v>
      </c>
      <c r="S3838" s="3" t="s">
        <v>264</v>
      </c>
      <c r="T3838" s="3" t="s">
        <v>246</v>
      </c>
      <c r="V3838" s="3">
        <v>127</v>
      </c>
      <c r="W3838" s="3">
        <v>127</v>
      </c>
      <c r="X3838" s="3">
        <v>127</v>
      </c>
      <c r="Y3838" s="3">
        <v>3836</v>
      </c>
      <c r="Z3838" s="3" t="s">
        <v>162</v>
      </c>
      <c r="AA3838" s="3">
        <v>129</v>
      </c>
      <c r="AB3838" s="3">
        <v>63</v>
      </c>
      <c r="AC3838" s="3">
        <v>10613821</v>
      </c>
      <c r="AD3838" s="3">
        <v>5864407</v>
      </c>
      <c r="AE3838" s="3" t="s">
        <v>264</v>
      </c>
      <c r="AF3838" s="3">
        <v>8</v>
      </c>
      <c r="AG3838" s="3">
        <v>8</v>
      </c>
    </row>
    <row r="3839" spans="1:33" ht="15.75" customHeight="1" x14ac:dyDescent="0.15">
      <c r="A3839" s="3">
        <v>3861</v>
      </c>
      <c r="B3839" s="3">
        <v>3837</v>
      </c>
      <c r="C3839" s="3">
        <v>62</v>
      </c>
      <c r="D3839" s="3" t="s">
        <v>16827</v>
      </c>
      <c r="E3839" s="3" t="s">
        <v>26018</v>
      </c>
      <c r="F3839" s="3" t="s">
        <v>297</v>
      </c>
      <c r="G3839" s="3" t="s">
        <v>146</v>
      </c>
      <c r="H3839" s="3" t="s">
        <v>2724</v>
      </c>
      <c r="I3839" s="3" t="s">
        <v>2725</v>
      </c>
      <c r="J3839" s="3">
        <v>80.870400000000004</v>
      </c>
      <c r="K3839" s="3">
        <v>25129294</v>
      </c>
      <c r="L3839" s="3" t="s">
        <v>226</v>
      </c>
      <c r="M3839" s="3">
        <v>6</v>
      </c>
      <c r="N3839" s="3" t="s">
        <v>16827</v>
      </c>
      <c r="O3839" s="3" t="s">
        <v>26018</v>
      </c>
      <c r="P3839" s="3" t="s">
        <v>1063</v>
      </c>
      <c r="Q3839" s="3" t="s">
        <v>22222</v>
      </c>
      <c r="R3839" s="5" t="s">
        <v>26019</v>
      </c>
      <c r="S3839" s="3" t="s">
        <v>2724</v>
      </c>
      <c r="T3839" s="3" t="s">
        <v>146</v>
      </c>
      <c r="V3839" s="3">
        <v>96</v>
      </c>
      <c r="W3839" s="15"/>
      <c r="X3839" s="3">
        <v>54</v>
      </c>
      <c r="Y3839" s="3">
        <v>3837</v>
      </c>
      <c r="Z3839" s="3" t="s">
        <v>226</v>
      </c>
      <c r="AA3839" s="3">
        <v>62</v>
      </c>
      <c r="AB3839" s="3">
        <v>39</v>
      </c>
      <c r="AC3839" s="3">
        <v>25129294</v>
      </c>
      <c r="AD3839" s="3">
        <v>13893537</v>
      </c>
      <c r="AE3839" s="3" t="s">
        <v>2725</v>
      </c>
      <c r="AF3839" s="3">
        <v>24</v>
      </c>
      <c r="AG3839" s="3">
        <v>30</v>
      </c>
    </row>
    <row r="3840" spans="1:33" ht="15.75" customHeight="1" x14ac:dyDescent="0.15">
      <c r="A3840" s="3">
        <v>1158</v>
      </c>
      <c r="B3840" s="3">
        <v>3838</v>
      </c>
      <c r="C3840" s="3">
        <v>92</v>
      </c>
      <c r="D3840" s="3" t="s">
        <v>16830</v>
      </c>
      <c r="E3840" s="3" t="s">
        <v>26020</v>
      </c>
      <c r="F3840" s="3" t="s">
        <v>855</v>
      </c>
      <c r="G3840" s="3" t="s">
        <v>292</v>
      </c>
      <c r="H3840" s="3" t="s">
        <v>1389</v>
      </c>
      <c r="I3840" s="3" t="s">
        <v>1032</v>
      </c>
      <c r="J3840" s="3">
        <v>80.797200000000004</v>
      </c>
      <c r="K3840" s="3">
        <v>30105541</v>
      </c>
      <c r="L3840" s="3" t="s">
        <v>71</v>
      </c>
      <c r="M3840" s="3">
        <v>7</v>
      </c>
      <c r="N3840" s="3" t="s">
        <v>16830</v>
      </c>
      <c r="O3840" s="3" t="s">
        <v>26020</v>
      </c>
      <c r="P3840" s="3" t="s">
        <v>1350</v>
      </c>
      <c r="Q3840" s="3" t="s">
        <v>22224</v>
      </c>
      <c r="R3840" s="5" t="s">
        <v>26021</v>
      </c>
      <c r="S3840" s="3" t="s">
        <v>1389</v>
      </c>
      <c r="T3840" s="3" t="s">
        <v>292</v>
      </c>
      <c r="V3840" s="3">
        <v>127</v>
      </c>
      <c r="W3840" s="3">
        <v>102</v>
      </c>
      <c r="X3840" s="3">
        <v>127</v>
      </c>
      <c r="Y3840" s="3">
        <v>3838</v>
      </c>
      <c r="Z3840" s="3" t="s">
        <v>71</v>
      </c>
      <c r="AA3840" s="3">
        <v>92</v>
      </c>
      <c r="AB3840" s="3">
        <v>35</v>
      </c>
      <c r="AC3840" s="3">
        <v>30105541</v>
      </c>
      <c r="AD3840" s="3">
        <v>16651549</v>
      </c>
      <c r="AE3840" s="3" t="s">
        <v>1032</v>
      </c>
      <c r="AF3840" s="3">
        <v>5</v>
      </c>
      <c r="AG3840" s="3">
        <v>49</v>
      </c>
    </row>
    <row r="3841" spans="1:33" ht="15.75" customHeight="1" x14ac:dyDescent="0.15">
      <c r="A3841" s="3">
        <v>17931</v>
      </c>
      <c r="B3841" s="3">
        <v>3839</v>
      </c>
      <c r="C3841" s="3">
        <v>78</v>
      </c>
      <c r="D3841" s="3" t="s">
        <v>7773</v>
      </c>
      <c r="E3841" s="3" t="s">
        <v>26022</v>
      </c>
      <c r="F3841" s="3" t="s">
        <v>475</v>
      </c>
      <c r="G3841" s="3" t="s">
        <v>277</v>
      </c>
      <c r="H3841" s="3" t="s">
        <v>475</v>
      </c>
      <c r="I3841" s="3" t="s">
        <v>203</v>
      </c>
      <c r="J3841" s="3">
        <v>80.774000000000001</v>
      </c>
      <c r="K3841" s="3">
        <v>121787440</v>
      </c>
      <c r="L3841" s="3" t="s">
        <v>101</v>
      </c>
      <c r="M3841" s="3">
        <v>3</v>
      </c>
      <c r="N3841" s="3" t="s">
        <v>7773</v>
      </c>
      <c r="O3841" s="3" t="s">
        <v>26022</v>
      </c>
      <c r="P3841" s="3" t="s">
        <v>787</v>
      </c>
      <c r="Q3841" s="3" t="s">
        <v>7775</v>
      </c>
      <c r="R3841" s="5" t="s">
        <v>26023</v>
      </c>
      <c r="S3841" s="3" t="s">
        <v>475</v>
      </c>
      <c r="T3841" s="3" t="s">
        <v>277</v>
      </c>
      <c r="V3841" s="3">
        <v>127</v>
      </c>
      <c r="W3841" s="3">
        <v>127</v>
      </c>
      <c r="X3841" s="3">
        <v>127</v>
      </c>
      <c r="Y3841" s="3">
        <v>3839</v>
      </c>
      <c r="Z3841" s="3" t="s">
        <v>101</v>
      </c>
      <c r="AA3841" s="3">
        <v>78</v>
      </c>
      <c r="AB3841" s="3">
        <v>35</v>
      </c>
      <c r="AC3841" s="3">
        <v>121787440</v>
      </c>
      <c r="AD3841" s="3">
        <v>67370000</v>
      </c>
      <c r="AE3841" s="3" t="s">
        <v>203</v>
      </c>
      <c r="AF3841" s="3">
        <v>10</v>
      </c>
      <c r="AG3841" s="3">
        <v>9</v>
      </c>
    </row>
    <row r="3842" spans="1:33" ht="15.75" customHeight="1" x14ac:dyDescent="0.15">
      <c r="A3842" s="3">
        <v>8796</v>
      </c>
      <c r="B3842" s="3">
        <v>3840</v>
      </c>
      <c r="C3842" s="3">
        <v>105</v>
      </c>
      <c r="D3842" s="5" t="s">
        <v>16836</v>
      </c>
      <c r="E3842" s="3" t="s">
        <v>26024</v>
      </c>
      <c r="F3842" s="3" t="s">
        <v>269</v>
      </c>
      <c r="G3842" s="3" t="s">
        <v>133</v>
      </c>
      <c r="H3842" s="3" t="s">
        <v>1963</v>
      </c>
      <c r="I3842" s="3" t="s">
        <v>1963</v>
      </c>
      <c r="J3842" s="3">
        <v>80.772599999999997</v>
      </c>
      <c r="K3842" s="3">
        <v>13425748</v>
      </c>
      <c r="L3842" s="3" t="s">
        <v>221</v>
      </c>
      <c r="M3842" s="3">
        <v>4</v>
      </c>
      <c r="N3842" s="5" t="s">
        <v>16836</v>
      </c>
      <c r="O3842" s="3" t="s">
        <v>26024</v>
      </c>
      <c r="P3842" s="3" t="s">
        <v>690</v>
      </c>
      <c r="Q3842" s="3" t="s">
        <v>22228</v>
      </c>
      <c r="R3842" s="5" t="s">
        <v>26025</v>
      </c>
      <c r="S3842" s="3" t="s">
        <v>1963</v>
      </c>
      <c r="T3842" s="3" t="s">
        <v>133</v>
      </c>
      <c r="V3842" s="3">
        <v>111</v>
      </c>
      <c r="W3842" s="3">
        <v>39</v>
      </c>
      <c r="X3842" s="3">
        <v>127</v>
      </c>
      <c r="Y3842" s="3">
        <v>3840</v>
      </c>
      <c r="Z3842" s="3" t="s">
        <v>221</v>
      </c>
      <c r="AA3842" s="3">
        <v>105</v>
      </c>
      <c r="AB3842" s="3">
        <v>61</v>
      </c>
      <c r="AC3842" s="3">
        <v>13425748</v>
      </c>
      <c r="AD3842" s="3">
        <v>7426872</v>
      </c>
      <c r="AE3842" s="3" t="s">
        <v>1963</v>
      </c>
      <c r="AF3842" s="3">
        <v>2</v>
      </c>
      <c r="AG3842" s="3">
        <v>43</v>
      </c>
    </row>
    <row r="3843" spans="1:33" ht="15.75" customHeight="1" x14ac:dyDescent="0.15">
      <c r="A3843" s="3">
        <v>24375</v>
      </c>
      <c r="B3843" s="3">
        <v>3841</v>
      </c>
      <c r="C3843" s="3">
        <v>23</v>
      </c>
      <c r="D3843" s="3" t="s">
        <v>11315</v>
      </c>
      <c r="E3843" s="3" t="s">
        <v>26026</v>
      </c>
      <c r="F3843" s="3" t="s">
        <v>36</v>
      </c>
      <c r="G3843" s="3" t="s">
        <v>37</v>
      </c>
      <c r="H3843" s="3" t="s">
        <v>11313</v>
      </c>
      <c r="I3843" s="3" t="s">
        <v>39</v>
      </c>
      <c r="J3843" s="3">
        <v>80.544700000000006</v>
      </c>
      <c r="K3843" s="3">
        <v>3521973</v>
      </c>
      <c r="L3843" s="3" t="s">
        <v>40</v>
      </c>
      <c r="M3843" s="3">
        <v>1</v>
      </c>
      <c r="N3843" s="3" t="s">
        <v>11315</v>
      </c>
      <c r="O3843" s="3" t="s">
        <v>26026</v>
      </c>
      <c r="P3843" s="3" t="s">
        <v>835</v>
      </c>
      <c r="Q3843" s="3" t="s">
        <v>11316</v>
      </c>
      <c r="R3843" s="5" t="s">
        <v>26027</v>
      </c>
      <c r="S3843" s="3" t="s">
        <v>11313</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15">
      <c r="A3844" s="3">
        <v>23954</v>
      </c>
      <c r="B3844" s="3">
        <v>3842</v>
      </c>
      <c r="C3844" s="3">
        <v>21</v>
      </c>
      <c r="D3844" s="3" t="s">
        <v>16841</v>
      </c>
      <c r="E3844" s="3" t="s">
        <v>26028</v>
      </c>
      <c r="F3844" s="3" t="s">
        <v>4061</v>
      </c>
      <c r="G3844" s="3" t="s">
        <v>446</v>
      </c>
      <c r="H3844" s="3" t="s">
        <v>6590</v>
      </c>
      <c r="I3844" s="3" t="s">
        <v>2435</v>
      </c>
      <c r="J3844" s="3">
        <v>80.495900000000006</v>
      </c>
      <c r="K3844" s="3">
        <v>8853581</v>
      </c>
      <c r="L3844" s="3" t="s">
        <v>221</v>
      </c>
      <c r="M3844" s="3">
        <v>1</v>
      </c>
      <c r="N3844" s="3" t="s">
        <v>16841</v>
      </c>
      <c r="O3844" s="3" t="s">
        <v>26028</v>
      </c>
      <c r="P3844" s="3" t="s">
        <v>987</v>
      </c>
      <c r="Q3844" s="3" t="s">
        <v>22232</v>
      </c>
      <c r="R3844" s="5" t="s">
        <v>26029</v>
      </c>
      <c r="S3844" s="3" t="s">
        <v>6590</v>
      </c>
      <c r="T3844" s="3" t="s">
        <v>446</v>
      </c>
      <c r="V3844" s="3">
        <v>127</v>
      </c>
      <c r="W3844" s="3">
        <v>127</v>
      </c>
      <c r="X3844" s="3">
        <v>127</v>
      </c>
      <c r="Y3844" s="3">
        <v>3842</v>
      </c>
      <c r="Z3844" s="3" t="s">
        <v>221</v>
      </c>
      <c r="AA3844" s="3">
        <v>21</v>
      </c>
      <c r="AB3844" s="3">
        <v>10</v>
      </c>
      <c r="AC3844" s="3">
        <v>8853581</v>
      </c>
      <c r="AD3844" s="3">
        <v>4905143</v>
      </c>
      <c r="AE3844" s="3" t="s">
        <v>2435</v>
      </c>
      <c r="AF3844" s="3">
        <v>2</v>
      </c>
      <c r="AG3844" s="3">
        <v>29</v>
      </c>
    </row>
    <row r="3845" spans="1:33" ht="15.75" customHeight="1" x14ac:dyDescent="0.15">
      <c r="A3845" s="3">
        <v>26401</v>
      </c>
      <c r="B3845" s="3">
        <v>3843</v>
      </c>
      <c r="C3845" s="3">
        <v>140</v>
      </c>
      <c r="D3845" s="3" t="s">
        <v>16843</v>
      </c>
      <c r="E3845" s="3" t="s">
        <v>26030</v>
      </c>
      <c r="F3845" s="3" t="s">
        <v>4061</v>
      </c>
      <c r="G3845" s="3" t="s">
        <v>446</v>
      </c>
      <c r="H3845" s="3" t="s">
        <v>2435</v>
      </c>
      <c r="I3845" s="3" t="s">
        <v>2435</v>
      </c>
      <c r="J3845" s="3">
        <v>80.364800000000002</v>
      </c>
      <c r="K3845" s="3">
        <v>2056350</v>
      </c>
      <c r="L3845" s="3" t="s">
        <v>59</v>
      </c>
      <c r="M3845" s="3">
        <v>0</v>
      </c>
      <c r="N3845" s="3" t="s">
        <v>16843</v>
      </c>
      <c r="O3845" s="3" t="s">
        <v>26030</v>
      </c>
      <c r="P3845" s="8">
        <v>37987</v>
      </c>
      <c r="Q3845" s="3" t="s">
        <v>22234</v>
      </c>
      <c r="R3845" s="5" t="s">
        <v>26031</v>
      </c>
      <c r="S3845" s="3" t="s">
        <v>2435</v>
      </c>
      <c r="T3845" s="3" t="s">
        <v>446</v>
      </c>
      <c r="V3845" s="3">
        <v>127</v>
      </c>
      <c r="W3845" s="3">
        <v>127</v>
      </c>
      <c r="X3845" s="3">
        <v>127</v>
      </c>
      <c r="Y3845" s="3">
        <v>3843</v>
      </c>
      <c r="Z3845" s="3" t="s">
        <v>59</v>
      </c>
      <c r="AA3845" s="3">
        <v>140</v>
      </c>
      <c r="AB3845" s="3">
        <v>60</v>
      </c>
      <c r="AC3845" s="3">
        <v>2056350</v>
      </c>
      <c r="AD3845" s="3">
        <v>1140106</v>
      </c>
      <c r="AE3845" s="3" t="s">
        <v>2435</v>
      </c>
      <c r="AF3845" s="3">
        <v>17</v>
      </c>
      <c r="AG3845" s="3">
        <v>29</v>
      </c>
    </row>
    <row r="3846" spans="1:33" ht="15.75" customHeight="1" x14ac:dyDescent="0.15">
      <c r="A3846" s="3">
        <v>1178</v>
      </c>
      <c r="B3846" s="3">
        <v>3844</v>
      </c>
      <c r="C3846" s="3">
        <v>437</v>
      </c>
      <c r="D3846" s="3" t="s">
        <v>16847</v>
      </c>
      <c r="E3846" s="3" t="s">
        <v>26032</v>
      </c>
      <c r="F3846" s="3" t="s">
        <v>1620</v>
      </c>
      <c r="G3846" s="3" t="s">
        <v>412</v>
      </c>
      <c r="H3846" s="3" t="s">
        <v>16849</v>
      </c>
      <c r="I3846" s="3" t="s">
        <v>742</v>
      </c>
      <c r="J3846" s="3">
        <v>80.251400000000004</v>
      </c>
      <c r="K3846" s="3">
        <v>13764000</v>
      </c>
      <c r="L3846" s="3" t="s">
        <v>162</v>
      </c>
      <c r="M3846" s="3">
        <v>6</v>
      </c>
      <c r="N3846" s="3" t="s">
        <v>16847</v>
      </c>
      <c r="O3846" s="3" t="s">
        <v>26032</v>
      </c>
      <c r="P3846" s="3" t="s">
        <v>787</v>
      </c>
      <c r="Q3846" s="3" t="s">
        <v>22236</v>
      </c>
      <c r="R3846" s="5" t="s">
        <v>26033</v>
      </c>
      <c r="S3846" s="3" t="s">
        <v>16849</v>
      </c>
      <c r="T3846" s="3" t="s">
        <v>412</v>
      </c>
      <c r="V3846" s="3">
        <v>127</v>
      </c>
      <c r="W3846" s="3">
        <v>127</v>
      </c>
      <c r="X3846" s="3">
        <v>127</v>
      </c>
      <c r="Y3846" s="3">
        <v>3844</v>
      </c>
      <c r="Z3846" s="3" t="s">
        <v>162</v>
      </c>
      <c r="AA3846" s="3">
        <v>437</v>
      </c>
      <c r="AB3846" s="3">
        <v>250</v>
      </c>
      <c r="AC3846" s="3">
        <v>13764000</v>
      </c>
      <c r="AD3846" s="3">
        <v>7636000</v>
      </c>
      <c r="AE3846" s="3" t="s">
        <v>742</v>
      </c>
      <c r="AF3846" s="3">
        <v>8</v>
      </c>
      <c r="AG3846" s="3">
        <v>17</v>
      </c>
    </row>
    <row r="3847" spans="1:33" ht="15.75" customHeight="1" x14ac:dyDescent="0.15">
      <c r="A3847" s="3">
        <v>24471</v>
      </c>
      <c r="B3847" s="3">
        <v>3845</v>
      </c>
      <c r="C3847" s="3">
        <v>13</v>
      </c>
      <c r="D3847" s="3" t="s">
        <v>16850</v>
      </c>
      <c r="E3847" s="3" t="s">
        <v>26034</v>
      </c>
      <c r="F3847" s="3" t="s">
        <v>1438</v>
      </c>
      <c r="G3847" s="3" t="s">
        <v>495</v>
      </c>
      <c r="H3847" s="3" t="s">
        <v>2682</v>
      </c>
      <c r="I3847" s="3" t="s">
        <v>2682</v>
      </c>
      <c r="J3847" s="3">
        <v>80.225499999999997</v>
      </c>
      <c r="K3847" s="3">
        <v>3600171</v>
      </c>
      <c r="L3847" s="3" t="s">
        <v>75</v>
      </c>
      <c r="M3847" s="3">
        <v>1</v>
      </c>
      <c r="N3847" s="3" t="s">
        <v>16850</v>
      </c>
      <c r="O3847" s="3" t="s">
        <v>26034</v>
      </c>
      <c r="P3847" s="3" t="s">
        <v>104</v>
      </c>
      <c r="Q3847" s="3" t="s">
        <v>22238</v>
      </c>
      <c r="R3847" s="5" t="s">
        <v>26035</v>
      </c>
      <c r="S3847" s="3" t="s">
        <v>2682</v>
      </c>
      <c r="T3847" s="3" t="s">
        <v>495</v>
      </c>
      <c r="V3847" s="3">
        <v>121</v>
      </c>
      <c r="W3847" s="3">
        <v>35</v>
      </c>
      <c r="X3847" s="3">
        <v>96</v>
      </c>
      <c r="Y3847" s="3">
        <v>3845</v>
      </c>
      <c r="Z3847" s="3" t="s">
        <v>75</v>
      </c>
      <c r="AA3847" s="3">
        <v>13</v>
      </c>
      <c r="AB3847" s="3">
        <v>4</v>
      </c>
      <c r="AC3847" s="3">
        <v>3600171</v>
      </c>
      <c r="AD3847" s="3">
        <v>1997593</v>
      </c>
      <c r="AE3847" s="3" t="s">
        <v>2682</v>
      </c>
      <c r="AF3847" s="3">
        <v>14</v>
      </c>
      <c r="AG3847" s="3">
        <v>79</v>
      </c>
    </row>
    <row r="3848" spans="1:33" ht="15.75" customHeight="1" x14ac:dyDescent="0.15">
      <c r="A3848" s="3">
        <v>18451</v>
      </c>
      <c r="B3848" s="3">
        <v>3846</v>
      </c>
      <c r="C3848" s="3">
        <v>196</v>
      </c>
      <c r="D3848" s="3" t="s">
        <v>16854</v>
      </c>
      <c r="E3848" s="3" t="s">
        <v>26036</v>
      </c>
      <c r="F3848" s="3" t="s">
        <v>657</v>
      </c>
      <c r="G3848" s="3" t="s">
        <v>246</v>
      </c>
      <c r="H3848" s="3" t="s">
        <v>6898</v>
      </c>
      <c r="I3848" s="3" t="s">
        <v>264</v>
      </c>
      <c r="J3848" s="3">
        <v>80.224699999999999</v>
      </c>
      <c r="K3848" s="3">
        <v>515427499</v>
      </c>
      <c r="L3848" s="3" t="s">
        <v>340</v>
      </c>
      <c r="M3848" s="3">
        <v>4</v>
      </c>
      <c r="N3848" s="3" t="s">
        <v>16854</v>
      </c>
      <c r="O3848" s="3" t="s">
        <v>26036</v>
      </c>
      <c r="P3848" s="3" t="s">
        <v>179</v>
      </c>
      <c r="Q3848" s="3" t="s">
        <v>22240</v>
      </c>
      <c r="R3848" s="5" t="s">
        <v>26037</v>
      </c>
      <c r="S3848" s="3" t="s">
        <v>6898</v>
      </c>
      <c r="T3848" s="3" t="s">
        <v>246</v>
      </c>
      <c r="V3848" s="3">
        <v>127</v>
      </c>
      <c r="W3848" s="3">
        <v>127</v>
      </c>
      <c r="X3848" s="3">
        <v>92</v>
      </c>
      <c r="Y3848" s="3">
        <v>3846</v>
      </c>
      <c r="Z3848" s="3" t="s">
        <v>340</v>
      </c>
      <c r="AA3848" s="3">
        <v>196</v>
      </c>
      <c r="AB3848" s="3">
        <v>70</v>
      </c>
      <c r="AC3848" s="3">
        <v>515427499</v>
      </c>
      <c r="AD3848" s="3">
        <v>285991659</v>
      </c>
      <c r="AE3848" s="3" t="s">
        <v>264</v>
      </c>
      <c r="AF3848" s="3">
        <v>6</v>
      </c>
      <c r="AG3848" s="3">
        <v>8</v>
      </c>
    </row>
    <row r="3849" spans="1:33" ht="15.75" customHeight="1" x14ac:dyDescent="0.15">
      <c r="A3849" s="3">
        <v>23626</v>
      </c>
      <c r="B3849" s="3">
        <v>3847</v>
      </c>
      <c r="C3849" s="3">
        <v>21</v>
      </c>
      <c r="D3849" s="3" t="s">
        <v>16856</v>
      </c>
      <c r="E3849" s="3" t="s">
        <v>26038</v>
      </c>
      <c r="F3849" s="3" t="s">
        <v>657</v>
      </c>
      <c r="G3849" s="3" t="s">
        <v>246</v>
      </c>
      <c r="H3849" s="3" t="s">
        <v>3818</v>
      </c>
      <c r="I3849" s="3" t="s">
        <v>3818</v>
      </c>
      <c r="J3849" s="3">
        <v>80.199399999999997</v>
      </c>
      <c r="K3849" s="3">
        <v>2955276</v>
      </c>
      <c r="L3849" s="3" t="s">
        <v>335</v>
      </c>
      <c r="M3849" s="3">
        <v>1</v>
      </c>
      <c r="N3849" s="3" t="s">
        <v>16856</v>
      </c>
      <c r="O3849" s="3" t="s">
        <v>26038</v>
      </c>
      <c r="P3849" s="3" t="s">
        <v>1000</v>
      </c>
      <c r="Q3849" s="3" t="s">
        <v>22242</v>
      </c>
      <c r="R3849" s="5" t="s">
        <v>26039</v>
      </c>
      <c r="S3849" s="3" t="s">
        <v>3818</v>
      </c>
      <c r="T3849" s="3" t="s">
        <v>246</v>
      </c>
      <c r="V3849" s="3">
        <v>127</v>
      </c>
      <c r="W3849" s="3">
        <v>78</v>
      </c>
      <c r="X3849" s="3">
        <v>127</v>
      </c>
      <c r="Y3849" s="3">
        <v>3847</v>
      </c>
      <c r="Z3849" s="3" t="s">
        <v>335</v>
      </c>
      <c r="AA3849" s="3">
        <v>21</v>
      </c>
      <c r="AB3849" s="3">
        <v>14</v>
      </c>
      <c r="AC3849" s="3">
        <v>2955276</v>
      </c>
      <c r="AD3849" s="3">
        <v>1640003</v>
      </c>
      <c r="AE3849" s="3" t="s">
        <v>3818</v>
      </c>
      <c r="AF3849" s="3">
        <v>21</v>
      </c>
      <c r="AG3849" s="3">
        <v>22</v>
      </c>
    </row>
    <row r="3850" spans="1:33" ht="15.75" customHeight="1" x14ac:dyDescent="0.15">
      <c r="A3850" s="3">
        <v>6944</v>
      </c>
      <c r="B3850" s="3">
        <v>3848</v>
      </c>
      <c r="C3850" s="3">
        <v>38</v>
      </c>
      <c r="D3850" s="3" t="s">
        <v>16859</v>
      </c>
      <c r="E3850" s="3" t="s">
        <v>26040</v>
      </c>
      <c r="F3850" s="3" t="s">
        <v>3068</v>
      </c>
      <c r="G3850" s="3" t="s">
        <v>606</v>
      </c>
      <c r="H3850" s="3" t="s">
        <v>16862</v>
      </c>
      <c r="I3850" s="3" t="s">
        <v>3489</v>
      </c>
      <c r="J3850" s="3">
        <v>80.177999999999997</v>
      </c>
      <c r="K3850" s="3">
        <v>11565988</v>
      </c>
      <c r="L3850" s="3" t="s">
        <v>40</v>
      </c>
      <c r="M3850" s="3">
        <v>6</v>
      </c>
      <c r="N3850" s="3" t="s">
        <v>16859</v>
      </c>
      <c r="O3850" s="3" t="s">
        <v>26040</v>
      </c>
      <c r="P3850" s="3" t="s">
        <v>1063</v>
      </c>
      <c r="Q3850" s="3" t="s">
        <v>22244</v>
      </c>
      <c r="R3850" s="5" t="s">
        <v>26041</v>
      </c>
      <c r="S3850" s="3" t="s">
        <v>16862</v>
      </c>
      <c r="T3850" s="3" t="s">
        <v>606</v>
      </c>
      <c r="V3850" s="3">
        <v>72</v>
      </c>
      <c r="W3850" s="3">
        <v>0</v>
      </c>
      <c r="X3850" s="3">
        <v>127</v>
      </c>
      <c r="Y3850" s="3">
        <v>3848</v>
      </c>
      <c r="Z3850" s="3" t="s">
        <v>40</v>
      </c>
      <c r="AA3850" s="3">
        <v>38</v>
      </c>
      <c r="AB3850" s="3">
        <v>23</v>
      </c>
      <c r="AC3850" s="3">
        <v>11565988</v>
      </c>
      <c r="AD3850" s="3">
        <v>6419202</v>
      </c>
      <c r="AE3850" s="15"/>
      <c r="AF3850" s="3">
        <v>4</v>
      </c>
      <c r="AG3850" s="3">
        <v>204</v>
      </c>
    </row>
    <row r="3851" spans="1:33" ht="15.75" customHeight="1" x14ac:dyDescent="0.15">
      <c r="A3851" s="3">
        <v>20705</v>
      </c>
      <c r="B3851" s="3">
        <v>3849</v>
      </c>
      <c r="C3851" s="3">
        <v>107</v>
      </c>
      <c r="D3851" s="3" t="s">
        <v>16863</v>
      </c>
      <c r="E3851" s="3" t="s">
        <v>26042</v>
      </c>
      <c r="F3851" s="3" t="s">
        <v>6767</v>
      </c>
      <c r="G3851" s="3" t="s">
        <v>796</v>
      </c>
      <c r="H3851" s="3" t="s">
        <v>4456</v>
      </c>
      <c r="I3851" s="3" t="s">
        <v>4522</v>
      </c>
      <c r="J3851" s="3">
        <v>80.158600000000007</v>
      </c>
      <c r="K3851" s="3">
        <v>11274014</v>
      </c>
      <c r="L3851" s="3" t="s">
        <v>162</v>
      </c>
      <c r="M3851" s="3">
        <v>3</v>
      </c>
      <c r="N3851" s="3" t="s">
        <v>16863</v>
      </c>
      <c r="O3851" s="3" t="s">
        <v>26042</v>
      </c>
      <c r="P3851" s="3" t="s">
        <v>381</v>
      </c>
      <c r="Q3851" s="3" t="s">
        <v>22246</v>
      </c>
      <c r="R3851" s="5" t="s">
        <v>26043</v>
      </c>
      <c r="S3851" s="3" t="s">
        <v>4456</v>
      </c>
      <c r="T3851" s="3" t="s">
        <v>796</v>
      </c>
      <c r="V3851" s="3">
        <v>25</v>
      </c>
      <c r="W3851" s="3">
        <v>0</v>
      </c>
      <c r="X3851" s="3">
        <v>127</v>
      </c>
      <c r="Y3851" s="3">
        <v>3849</v>
      </c>
      <c r="Z3851" s="3" t="s">
        <v>162</v>
      </c>
      <c r="AA3851" s="3">
        <v>107</v>
      </c>
      <c r="AB3851" s="3">
        <v>83</v>
      </c>
      <c r="AC3851" s="3">
        <v>11274014</v>
      </c>
      <c r="AD3851" s="3">
        <v>6257826</v>
      </c>
      <c r="AE3851" s="15"/>
      <c r="AF3851" s="3">
        <v>8</v>
      </c>
      <c r="AG3851" s="3">
        <v>57</v>
      </c>
    </row>
    <row r="3852" spans="1:33" ht="15.75" customHeight="1" x14ac:dyDescent="0.15">
      <c r="A3852" s="3">
        <v>24169</v>
      </c>
      <c r="B3852" s="3">
        <v>3850</v>
      </c>
      <c r="C3852" s="3">
        <v>42</v>
      </c>
      <c r="D3852" s="3" t="s">
        <v>16866</v>
      </c>
      <c r="E3852" s="3" t="s">
        <v>26044</v>
      </c>
      <c r="F3852" s="3" t="s">
        <v>14931</v>
      </c>
      <c r="G3852" s="3" t="s">
        <v>943</v>
      </c>
      <c r="H3852" s="3" t="s">
        <v>498</v>
      </c>
      <c r="I3852" s="15"/>
      <c r="J3852" s="3">
        <v>80.160899999999998</v>
      </c>
      <c r="K3852" s="3">
        <v>2666752</v>
      </c>
      <c r="L3852" s="3" t="s">
        <v>221</v>
      </c>
      <c r="M3852" s="3">
        <v>1</v>
      </c>
      <c r="N3852" s="3" t="s">
        <v>16866</v>
      </c>
      <c r="O3852" s="3" t="s">
        <v>26044</v>
      </c>
      <c r="P3852" s="3" t="s">
        <v>1000</v>
      </c>
      <c r="Q3852" s="3" t="s">
        <v>22249</v>
      </c>
      <c r="R3852" s="5" t="s">
        <v>26045</v>
      </c>
      <c r="S3852" s="3" t="s">
        <v>498</v>
      </c>
      <c r="T3852" s="3" t="s">
        <v>943</v>
      </c>
      <c r="V3852" s="3">
        <v>2</v>
      </c>
      <c r="W3852" s="3">
        <v>0</v>
      </c>
      <c r="X3852" s="3">
        <v>127</v>
      </c>
      <c r="Y3852" s="3">
        <v>3850</v>
      </c>
      <c r="Z3852" s="3" t="s">
        <v>221</v>
      </c>
      <c r="AA3852" s="3">
        <v>42</v>
      </c>
      <c r="AB3852" s="3">
        <v>26</v>
      </c>
      <c r="AC3852" s="3">
        <v>2666752</v>
      </c>
      <c r="AD3852" s="3">
        <v>1480206</v>
      </c>
      <c r="AE3852" s="15"/>
      <c r="AF3852" s="3">
        <v>2</v>
      </c>
      <c r="AG3852" s="3">
        <v>373</v>
      </c>
    </row>
    <row r="3853" spans="1:33" ht="15.75" customHeight="1" x14ac:dyDescent="0.15">
      <c r="A3853" s="3">
        <v>26095</v>
      </c>
      <c r="B3853" s="3">
        <v>3851</v>
      </c>
      <c r="C3853" s="3">
        <v>5</v>
      </c>
      <c r="D3853" s="3" t="s">
        <v>16869</v>
      </c>
      <c r="E3853" s="3" t="s">
        <v>26046</v>
      </c>
      <c r="F3853" s="3" t="s">
        <v>6874</v>
      </c>
      <c r="G3853" s="3" t="s">
        <v>621</v>
      </c>
      <c r="H3853" s="3" t="s">
        <v>2653</v>
      </c>
      <c r="I3853" s="3" t="s">
        <v>4662</v>
      </c>
      <c r="J3853" s="3">
        <v>80.1631</v>
      </c>
      <c r="K3853" s="3">
        <v>2254440</v>
      </c>
      <c r="L3853" s="3" t="s">
        <v>71</v>
      </c>
      <c r="M3853" s="3">
        <v>0</v>
      </c>
      <c r="N3853" s="3" t="s">
        <v>16869</v>
      </c>
      <c r="O3853" s="3" t="s">
        <v>26046</v>
      </c>
      <c r="P3853" s="8">
        <v>37257</v>
      </c>
      <c r="Q3853" s="3" t="s">
        <v>22251</v>
      </c>
      <c r="R3853" s="5" t="s">
        <v>26047</v>
      </c>
      <c r="S3853" s="3" t="s">
        <v>2653</v>
      </c>
      <c r="T3853" s="3" t="s">
        <v>621</v>
      </c>
      <c r="V3853" s="3">
        <v>61</v>
      </c>
      <c r="W3853" s="3">
        <v>40</v>
      </c>
      <c r="X3853" s="3">
        <v>127</v>
      </c>
      <c r="Y3853" s="3">
        <v>3851</v>
      </c>
      <c r="Z3853" s="3" t="s">
        <v>71</v>
      </c>
      <c r="AA3853" s="3">
        <v>5</v>
      </c>
      <c r="AB3853" s="3">
        <v>3</v>
      </c>
      <c r="AC3853" s="3">
        <v>2254440</v>
      </c>
      <c r="AD3853" s="3">
        <v>1251333</v>
      </c>
      <c r="AE3853" s="3" t="s">
        <v>4662</v>
      </c>
      <c r="AF3853" s="3">
        <v>5</v>
      </c>
      <c r="AG3853" s="3">
        <v>82</v>
      </c>
    </row>
    <row r="3854" spans="1:33" ht="15.75" customHeight="1" x14ac:dyDescent="0.15">
      <c r="A3854" s="3">
        <v>11500</v>
      </c>
      <c r="B3854" s="3">
        <v>3852</v>
      </c>
      <c r="C3854" s="3">
        <v>150</v>
      </c>
      <c r="D3854" s="3" t="s">
        <v>16872</v>
      </c>
      <c r="E3854" s="3" t="s">
        <v>26048</v>
      </c>
      <c r="F3854" s="3" t="s">
        <v>297</v>
      </c>
      <c r="G3854" s="3" t="s">
        <v>146</v>
      </c>
      <c r="H3854" s="3" t="s">
        <v>9750</v>
      </c>
      <c r="I3854" s="3" t="s">
        <v>149</v>
      </c>
      <c r="J3854" s="3">
        <v>80.111800000000002</v>
      </c>
      <c r="K3854" s="3">
        <v>21334082</v>
      </c>
      <c r="L3854" s="3" t="s">
        <v>478</v>
      </c>
      <c r="M3854" s="3">
        <v>3</v>
      </c>
      <c r="N3854" s="3" t="s">
        <v>16872</v>
      </c>
      <c r="O3854" s="3" t="s">
        <v>26048</v>
      </c>
      <c r="P3854" s="3" t="s">
        <v>1107</v>
      </c>
      <c r="Q3854" s="3" t="s">
        <v>22252</v>
      </c>
      <c r="R3854" s="5" t="s">
        <v>26049</v>
      </c>
      <c r="S3854" s="3" t="s">
        <v>9750</v>
      </c>
      <c r="T3854" s="3" t="s">
        <v>146</v>
      </c>
      <c r="V3854" s="3">
        <v>97</v>
      </c>
      <c r="W3854" s="3">
        <v>0</v>
      </c>
      <c r="X3854" s="3">
        <v>127</v>
      </c>
      <c r="Y3854" s="3">
        <v>3852</v>
      </c>
      <c r="Z3854" s="3" t="s">
        <v>478</v>
      </c>
      <c r="AA3854" s="3">
        <v>150</v>
      </c>
      <c r="AB3854" s="3">
        <v>125</v>
      </c>
      <c r="AC3854" s="3">
        <v>21334082</v>
      </c>
      <c r="AD3854" s="3">
        <v>11844910</v>
      </c>
      <c r="AE3854" s="15"/>
      <c r="AF3854" s="3">
        <v>15</v>
      </c>
      <c r="AG3854" s="3">
        <v>31</v>
      </c>
    </row>
    <row r="3855" spans="1:33" ht="15.75" customHeight="1" x14ac:dyDescent="0.15">
      <c r="A3855" s="3">
        <v>20280</v>
      </c>
      <c r="B3855" s="3">
        <v>3853</v>
      </c>
      <c r="C3855" s="3">
        <v>30</v>
      </c>
      <c r="D3855" s="3" t="s">
        <v>16874</v>
      </c>
      <c r="E3855" s="3" t="s">
        <v>26050</v>
      </c>
      <c r="F3855" s="3" t="s">
        <v>1105</v>
      </c>
      <c r="G3855" s="3" t="s">
        <v>486</v>
      </c>
      <c r="H3855" s="3" t="s">
        <v>16877</v>
      </c>
      <c r="I3855" s="3" t="s">
        <v>488</v>
      </c>
      <c r="J3855" s="3">
        <v>80.084000000000003</v>
      </c>
      <c r="K3855" s="3">
        <v>5145000</v>
      </c>
      <c r="L3855" s="3" t="s">
        <v>162</v>
      </c>
      <c r="M3855" s="3">
        <v>3</v>
      </c>
      <c r="N3855" s="3" t="s">
        <v>16874</v>
      </c>
      <c r="O3855" s="3" t="s">
        <v>26050</v>
      </c>
      <c r="P3855" s="3" t="s">
        <v>835</v>
      </c>
      <c r="Q3855" s="3" t="s">
        <v>22254</v>
      </c>
      <c r="R3855" s="5" t="s">
        <v>26051</v>
      </c>
      <c r="S3855" s="3" t="s">
        <v>16877</v>
      </c>
      <c r="T3855" s="3" t="s">
        <v>486</v>
      </c>
      <c r="V3855" s="3">
        <v>96</v>
      </c>
      <c r="W3855" s="3">
        <v>65</v>
      </c>
      <c r="X3855" s="3">
        <v>127</v>
      </c>
      <c r="Y3855" s="3">
        <v>3853</v>
      </c>
      <c r="Z3855" s="3" t="s">
        <v>162</v>
      </c>
      <c r="AA3855" s="3">
        <v>30</v>
      </c>
      <c r="AB3855" s="3">
        <v>13</v>
      </c>
      <c r="AC3855" s="3">
        <v>5145000</v>
      </c>
      <c r="AD3855" s="3">
        <v>2857000</v>
      </c>
      <c r="AE3855" s="3" t="s">
        <v>488</v>
      </c>
      <c r="AF3855" s="3">
        <v>8</v>
      </c>
      <c r="AG3855" s="3">
        <v>50</v>
      </c>
    </row>
    <row r="3856" spans="1:33" ht="15.75" customHeight="1" x14ac:dyDescent="0.15">
      <c r="A3856" s="3">
        <v>11</v>
      </c>
      <c r="B3856" s="3">
        <v>3854</v>
      </c>
      <c r="C3856" s="3">
        <v>1700</v>
      </c>
      <c r="D3856" s="3" t="s">
        <v>16879</v>
      </c>
      <c r="E3856" s="3" t="s">
        <v>26052</v>
      </c>
      <c r="F3856" s="3" t="s">
        <v>249</v>
      </c>
      <c r="G3856" s="3" t="s">
        <v>125</v>
      </c>
      <c r="H3856" s="3" t="s">
        <v>4136</v>
      </c>
      <c r="I3856" s="3" t="s">
        <v>127</v>
      </c>
      <c r="J3856" s="3">
        <v>80.054900000000004</v>
      </c>
      <c r="K3856" s="3">
        <v>94149808</v>
      </c>
      <c r="L3856" s="3" t="s">
        <v>162</v>
      </c>
      <c r="M3856" s="3">
        <v>2</v>
      </c>
      <c r="N3856" s="3" t="s">
        <v>16879</v>
      </c>
      <c r="O3856" s="3" t="s">
        <v>26052</v>
      </c>
      <c r="P3856" s="3" t="s">
        <v>835</v>
      </c>
      <c r="Q3856" s="3" t="s">
        <v>22256</v>
      </c>
      <c r="R3856" s="5" t="s">
        <v>26053</v>
      </c>
      <c r="S3856" s="3" t="s">
        <v>4136</v>
      </c>
      <c r="T3856" s="3" t="s">
        <v>125</v>
      </c>
      <c r="V3856" s="3">
        <v>47</v>
      </c>
      <c r="W3856" s="3">
        <v>44</v>
      </c>
      <c r="X3856" s="3">
        <v>127</v>
      </c>
      <c r="Y3856" s="3">
        <v>3854</v>
      </c>
      <c r="Z3856" s="3" t="s">
        <v>162</v>
      </c>
      <c r="AA3856" s="3">
        <v>1700</v>
      </c>
      <c r="AB3856" s="3">
        <v>954</v>
      </c>
      <c r="AC3856" s="3">
        <v>94149808</v>
      </c>
      <c r="AD3856" s="3">
        <v>52289498</v>
      </c>
      <c r="AE3856" s="3" t="s">
        <v>127</v>
      </c>
      <c r="AF3856" s="3">
        <v>8</v>
      </c>
      <c r="AG3856" s="3">
        <v>10</v>
      </c>
    </row>
    <row r="3857" spans="1:33" ht="15.75" customHeight="1" x14ac:dyDescent="0.15">
      <c r="A3857" s="3">
        <v>19656</v>
      </c>
      <c r="B3857" s="3">
        <v>3855</v>
      </c>
      <c r="C3857" s="3">
        <v>45</v>
      </c>
      <c r="D3857" s="3" t="s">
        <v>11529</v>
      </c>
      <c r="E3857" s="3" t="s">
        <v>26054</v>
      </c>
      <c r="F3857" s="3" t="s">
        <v>36</v>
      </c>
      <c r="G3857" s="3" t="s">
        <v>37</v>
      </c>
      <c r="H3857" s="3" t="s">
        <v>11527</v>
      </c>
      <c r="I3857" s="3" t="s">
        <v>39</v>
      </c>
      <c r="J3857" s="3">
        <v>80.0518</v>
      </c>
      <c r="K3857" s="3">
        <v>6950000</v>
      </c>
      <c r="L3857" s="3" t="s">
        <v>221</v>
      </c>
      <c r="M3857" s="3">
        <v>3</v>
      </c>
      <c r="N3857" s="3" t="s">
        <v>11529</v>
      </c>
      <c r="O3857" s="3" t="s">
        <v>26054</v>
      </c>
      <c r="P3857" s="3" t="s">
        <v>690</v>
      </c>
      <c r="Q3857" s="3" t="s">
        <v>11532</v>
      </c>
      <c r="R3857" s="5" t="s">
        <v>26055</v>
      </c>
      <c r="S3857" s="3" t="s">
        <v>11527</v>
      </c>
      <c r="T3857" s="3" t="s">
        <v>37</v>
      </c>
      <c r="V3857" s="3">
        <v>127</v>
      </c>
      <c r="W3857" s="3">
        <v>127</v>
      </c>
      <c r="X3857" s="3">
        <v>127</v>
      </c>
      <c r="Y3857" s="3">
        <v>3855</v>
      </c>
      <c r="Z3857" s="3" t="s">
        <v>221</v>
      </c>
      <c r="AA3857" s="3">
        <v>45</v>
      </c>
      <c r="AB3857" s="3">
        <v>35</v>
      </c>
      <c r="AC3857" s="3">
        <v>6950000</v>
      </c>
      <c r="AD3857" s="3">
        <v>3860000</v>
      </c>
      <c r="AE3857" s="3" t="s">
        <v>39</v>
      </c>
      <c r="AF3857" s="3">
        <v>2</v>
      </c>
      <c r="AG3857" s="3">
        <v>2</v>
      </c>
    </row>
    <row r="3858" spans="1:33" ht="15.75" customHeight="1" x14ac:dyDescent="0.15">
      <c r="A3858" s="3">
        <v>1654</v>
      </c>
      <c r="B3858" s="3">
        <v>3856</v>
      </c>
      <c r="C3858" s="3">
        <v>61</v>
      </c>
      <c r="D3858" s="3" t="s">
        <v>16883</v>
      </c>
      <c r="E3858" s="3" t="s">
        <v>26056</v>
      </c>
      <c r="F3858" s="3" t="s">
        <v>1072</v>
      </c>
      <c r="G3858" s="3" t="s">
        <v>575</v>
      </c>
      <c r="H3858" s="3" t="s">
        <v>16886</v>
      </c>
      <c r="I3858" s="3" t="s">
        <v>1375</v>
      </c>
      <c r="J3858" s="3">
        <v>80.020099999999999</v>
      </c>
      <c r="K3858" s="3">
        <v>17040178</v>
      </c>
      <c r="L3858" s="3" t="s">
        <v>50</v>
      </c>
      <c r="M3858" s="3">
        <v>7</v>
      </c>
      <c r="N3858" s="3" t="s">
        <v>16883</v>
      </c>
      <c r="O3858" s="3" t="s">
        <v>26056</v>
      </c>
      <c r="P3858" s="3" t="s">
        <v>1063</v>
      </c>
      <c r="Q3858" s="3" t="s">
        <v>22260</v>
      </c>
      <c r="R3858" s="5" t="s">
        <v>26057</v>
      </c>
      <c r="S3858" s="3" t="s">
        <v>16886</v>
      </c>
      <c r="T3858" s="3" t="s">
        <v>575</v>
      </c>
      <c r="V3858" s="3">
        <v>87</v>
      </c>
      <c r="W3858" s="3">
        <v>77</v>
      </c>
      <c r="X3858" s="3">
        <v>110</v>
      </c>
      <c r="Y3858" s="3">
        <v>3856</v>
      </c>
      <c r="Z3858" s="3" t="s">
        <v>50</v>
      </c>
      <c r="AA3858" s="3">
        <v>61</v>
      </c>
      <c r="AB3858" s="3">
        <v>34</v>
      </c>
      <c r="AC3858" s="3">
        <v>17040178</v>
      </c>
      <c r="AD3858" s="3">
        <v>9465711</v>
      </c>
      <c r="AE3858" s="3" t="s">
        <v>1375</v>
      </c>
      <c r="AF3858" s="3">
        <v>11</v>
      </c>
      <c r="AG3858" s="3">
        <v>23</v>
      </c>
    </row>
    <row r="3859" spans="1:33" ht="15.75" customHeight="1" x14ac:dyDescent="0.15">
      <c r="A3859" s="3">
        <v>26452</v>
      </c>
      <c r="B3859" s="3">
        <v>3857</v>
      </c>
      <c r="C3859" s="3">
        <v>120</v>
      </c>
      <c r="D3859" s="3" t="s">
        <v>16888</v>
      </c>
      <c r="E3859" s="3" t="s">
        <v>26058</v>
      </c>
      <c r="F3859" s="3" t="s">
        <v>1438</v>
      </c>
      <c r="G3859" s="3" t="s">
        <v>495</v>
      </c>
      <c r="H3859" s="3" t="s">
        <v>5419</v>
      </c>
      <c r="I3859" s="3" t="s">
        <v>1709</v>
      </c>
      <c r="J3859" s="3">
        <v>79.992500000000007</v>
      </c>
      <c r="K3859" s="3">
        <v>29019532</v>
      </c>
      <c r="L3859" s="3" t="s">
        <v>641</v>
      </c>
      <c r="M3859" s="3">
        <v>0</v>
      </c>
      <c r="N3859" s="3" t="s">
        <v>16888</v>
      </c>
      <c r="O3859" s="3" t="s">
        <v>26058</v>
      </c>
      <c r="P3859" s="8">
        <v>32509</v>
      </c>
      <c r="Q3859" s="3" t="s">
        <v>22262</v>
      </c>
      <c r="R3859" s="5" t="s">
        <v>26059</v>
      </c>
      <c r="S3859" s="3" t="s">
        <v>5419</v>
      </c>
      <c r="T3859" s="3" t="s">
        <v>495</v>
      </c>
      <c r="V3859" s="3">
        <v>122</v>
      </c>
      <c r="W3859" s="3">
        <v>29</v>
      </c>
      <c r="X3859" s="3">
        <v>36</v>
      </c>
      <c r="Y3859" s="3">
        <v>3857</v>
      </c>
      <c r="Z3859" s="3" t="s">
        <v>641</v>
      </c>
      <c r="AA3859" s="3">
        <v>120</v>
      </c>
      <c r="AB3859" s="3">
        <v>70</v>
      </c>
      <c r="AC3859" s="3">
        <v>29019532</v>
      </c>
      <c r="AD3859" s="3">
        <v>16122637</v>
      </c>
      <c r="AE3859" s="3" t="s">
        <v>1709</v>
      </c>
      <c r="AF3859" s="3">
        <v>23</v>
      </c>
      <c r="AG3859" s="3">
        <v>19</v>
      </c>
    </row>
    <row r="3860" spans="1:33" ht="15.75" customHeight="1" x14ac:dyDescent="0.15">
      <c r="A3860" s="3">
        <v>24973</v>
      </c>
      <c r="B3860" s="3">
        <v>3858</v>
      </c>
      <c r="C3860" s="3">
        <v>50</v>
      </c>
      <c r="D3860" s="3" t="s">
        <v>7785</v>
      </c>
      <c r="E3860" s="3" t="s">
        <v>26060</v>
      </c>
      <c r="F3860" s="3" t="s">
        <v>475</v>
      </c>
      <c r="G3860" s="3" t="s">
        <v>277</v>
      </c>
      <c r="H3860" s="3" t="s">
        <v>3230</v>
      </c>
      <c r="I3860" s="3" t="s">
        <v>203</v>
      </c>
      <c r="J3860" s="3">
        <v>79.974500000000006</v>
      </c>
      <c r="K3860" s="3">
        <v>2989511</v>
      </c>
      <c r="L3860" s="3" t="s">
        <v>101</v>
      </c>
      <c r="M3860" s="3">
        <v>0</v>
      </c>
      <c r="N3860" s="3" t="s">
        <v>7785</v>
      </c>
      <c r="O3860" s="3" t="s">
        <v>26060</v>
      </c>
      <c r="P3860" s="8">
        <v>37622</v>
      </c>
      <c r="Q3860" s="3" t="s">
        <v>7787</v>
      </c>
      <c r="R3860" s="5" t="s">
        <v>26061</v>
      </c>
      <c r="S3860" s="3" t="s">
        <v>3230</v>
      </c>
      <c r="T3860" s="3" t="s">
        <v>277</v>
      </c>
      <c r="V3860" s="3">
        <v>127</v>
      </c>
      <c r="W3860" s="3">
        <v>127</v>
      </c>
      <c r="X3860" s="3">
        <v>127</v>
      </c>
      <c r="Y3860" s="3">
        <v>3858</v>
      </c>
      <c r="Z3860" s="3" t="s">
        <v>101</v>
      </c>
      <c r="AA3860" s="3">
        <v>50</v>
      </c>
      <c r="AB3860" s="3">
        <v>20</v>
      </c>
      <c r="AC3860" s="3">
        <v>2989511</v>
      </c>
      <c r="AD3860" s="3">
        <v>1661075</v>
      </c>
      <c r="AE3860" s="3" t="s">
        <v>203</v>
      </c>
      <c r="AF3860" s="3">
        <v>10</v>
      </c>
      <c r="AG3860" s="3">
        <v>9</v>
      </c>
    </row>
    <row r="3861" spans="1:33" ht="15.75" customHeight="1" x14ac:dyDescent="0.15">
      <c r="A3861" s="3">
        <v>21469</v>
      </c>
      <c r="B3861" s="3">
        <v>3859</v>
      </c>
      <c r="C3861" s="3">
        <v>347</v>
      </c>
      <c r="D3861" s="3" t="s">
        <v>16891</v>
      </c>
      <c r="E3861" s="3" t="s">
        <v>26062</v>
      </c>
      <c r="F3861" s="3" t="s">
        <v>1193</v>
      </c>
      <c r="G3861" s="3" t="s">
        <v>564</v>
      </c>
      <c r="H3861" s="3" t="s">
        <v>10901</v>
      </c>
      <c r="I3861" s="3" t="s">
        <v>2049</v>
      </c>
      <c r="J3861" s="3">
        <v>79.953900000000004</v>
      </c>
      <c r="K3861" s="3">
        <v>28680400</v>
      </c>
      <c r="L3861" s="3" t="s">
        <v>215</v>
      </c>
      <c r="M3861" s="3">
        <v>2</v>
      </c>
      <c r="N3861" s="3" t="s">
        <v>16891</v>
      </c>
      <c r="O3861" s="3" t="s">
        <v>26062</v>
      </c>
      <c r="P3861" s="3" t="s">
        <v>835</v>
      </c>
      <c r="Q3861" s="3" t="s">
        <v>22265</v>
      </c>
      <c r="R3861" s="5" t="s">
        <v>26063</v>
      </c>
      <c r="S3861" s="3" t="s">
        <v>10901</v>
      </c>
      <c r="T3861" s="3" t="s">
        <v>564</v>
      </c>
      <c r="V3861" s="3">
        <v>97</v>
      </c>
      <c r="W3861" s="3">
        <v>47</v>
      </c>
      <c r="X3861" s="3">
        <v>127</v>
      </c>
      <c r="Y3861" s="3">
        <v>3859</v>
      </c>
      <c r="Z3861" s="3" t="s">
        <v>215</v>
      </c>
      <c r="AA3861" s="3">
        <v>347</v>
      </c>
      <c r="AB3861" s="3">
        <v>201</v>
      </c>
      <c r="AC3861" s="3">
        <v>28680400</v>
      </c>
      <c r="AD3861" s="3">
        <v>15937639</v>
      </c>
      <c r="AE3861" s="3" t="s">
        <v>2049</v>
      </c>
      <c r="AF3861" s="3">
        <v>7</v>
      </c>
      <c r="AG3861" s="3">
        <v>35</v>
      </c>
    </row>
    <row r="3862" spans="1:33" ht="15.75" customHeight="1" x14ac:dyDescent="0.15">
      <c r="A3862" s="3">
        <v>24272</v>
      </c>
      <c r="B3862" s="3">
        <v>3860</v>
      </c>
      <c r="C3862" s="3">
        <v>624</v>
      </c>
      <c r="D3862" s="3" t="s">
        <v>16895</v>
      </c>
      <c r="E3862" s="3" t="s">
        <v>26064</v>
      </c>
      <c r="F3862" s="3" t="s">
        <v>331</v>
      </c>
      <c r="G3862" s="3" t="s">
        <v>167</v>
      </c>
      <c r="H3862" s="3" t="s">
        <v>7109</v>
      </c>
      <c r="I3862" s="3" t="s">
        <v>283</v>
      </c>
      <c r="J3862" s="3">
        <v>79.927199999999999</v>
      </c>
      <c r="K3862" s="3">
        <v>229310000</v>
      </c>
      <c r="L3862" s="3" t="s">
        <v>335</v>
      </c>
      <c r="M3862" s="3">
        <v>1</v>
      </c>
      <c r="N3862" s="3" t="s">
        <v>16895</v>
      </c>
      <c r="O3862" s="3" t="s">
        <v>26064</v>
      </c>
      <c r="P3862" s="3" t="s">
        <v>1350</v>
      </c>
      <c r="Q3862" s="3" t="s">
        <v>22267</v>
      </c>
      <c r="R3862" s="5" t="s">
        <v>26065</v>
      </c>
      <c r="S3862" s="3" t="s">
        <v>7109</v>
      </c>
      <c r="T3862" s="3" t="s">
        <v>167</v>
      </c>
      <c r="V3862" s="3">
        <v>127</v>
      </c>
      <c r="W3862" s="3">
        <v>88</v>
      </c>
      <c r="X3862" s="3">
        <v>127</v>
      </c>
      <c r="Y3862" s="3">
        <v>3860</v>
      </c>
      <c r="Z3862" s="3" t="s">
        <v>335</v>
      </c>
      <c r="AA3862" s="3">
        <v>624</v>
      </c>
      <c r="AB3862" s="3">
        <v>442</v>
      </c>
      <c r="AC3862" s="3">
        <v>229310000</v>
      </c>
      <c r="AD3862" s="3">
        <v>127446000</v>
      </c>
      <c r="AE3862" s="3" t="s">
        <v>283</v>
      </c>
      <c r="AF3862" s="3">
        <v>21</v>
      </c>
      <c r="AG3862" s="3">
        <v>1</v>
      </c>
    </row>
    <row r="3863" spans="1:33" ht="15.75" customHeight="1" x14ac:dyDescent="0.15">
      <c r="A3863" s="3">
        <v>24480</v>
      </c>
      <c r="B3863" s="3">
        <v>3861</v>
      </c>
      <c r="C3863" s="3">
        <v>63</v>
      </c>
      <c r="D3863" s="3" t="s">
        <v>16897</v>
      </c>
      <c r="E3863" s="3" t="s">
        <v>26066</v>
      </c>
      <c r="F3863" s="3" t="s">
        <v>297</v>
      </c>
      <c r="G3863" s="3" t="s">
        <v>146</v>
      </c>
      <c r="H3863" s="3" t="s">
        <v>13479</v>
      </c>
      <c r="I3863" s="3" t="s">
        <v>2725</v>
      </c>
      <c r="J3863" s="3">
        <v>79.9268</v>
      </c>
      <c r="K3863" s="3">
        <v>5006732</v>
      </c>
      <c r="L3863" s="3" t="s">
        <v>221</v>
      </c>
      <c r="M3863" s="3">
        <v>1</v>
      </c>
      <c r="N3863" s="3" t="s">
        <v>16897</v>
      </c>
      <c r="O3863" s="3" t="s">
        <v>26066</v>
      </c>
      <c r="P3863" s="3" t="s">
        <v>987</v>
      </c>
      <c r="Q3863" s="3" t="s">
        <v>22269</v>
      </c>
      <c r="R3863" s="5" t="s">
        <v>26067</v>
      </c>
      <c r="S3863" s="3" t="s">
        <v>13479</v>
      </c>
      <c r="T3863" s="3" t="s">
        <v>146</v>
      </c>
      <c r="V3863" s="3">
        <v>98</v>
      </c>
      <c r="W3863" s="15"/>
      <c r="X3863" s="3">
        <v>127</v>
      </c>
      <c r="Y3863" s="3">
        <v>3861</v>
      </c>
      <c r="Z3863" s="3" t="s">
        <v>221</v>
      </c>
      <c r="AA3863" s="3">
        <v>63</v>
      </c>
      <c r="AB3863" s="3">
        <v>30</v>
      </c>
      <c r="AC3863" s="3">
        <v>5006732</v>
      </c>
      <c r="AD3863" s="3">
        <v>2782650</v>
      </c>
      <c r="AE3863" s="3" t="s">
        <v>2725</v>
      </c>
      <c r="AF3863" s="3">
        <v>2</v>
      </c>
      <c r="AG3863" s="3">
        <v>30</v>
      </c>
    </row>
    <row r="3864" spans="1:33" ht="15.75" customHeight="1" x14ac:dyDescent="0.15">
      <c r="A3864" s="3">
        <v>3153</v>
      </c>
      <c r="B3864" s="3">
        <v>3862</v>
      </c>
      <c r="C3864" s="3">
        <v>375</v>
      </c>
      <c r="D3864" s="3" t="s">
        <v>16901</v>
      </c>
      <c r="E3864" s="3" t="s">
        <v>26068</v>
      </c>
      <c r="F3864" s="3" t="s">
        <v>4272</v>
      </c>
      <c r="G3864" s="3" t="s">
        <v>780</v>
      </c>
      <c r="H3864" s="3" t="s">
        <v>4411</v>
      </c>
      <c r="I3864" s="3" t="s">
        <v>5445</v>
      </c>
      <c r="J3864" s="3">
        <v>79.916899999999998</v>
      </c>
      <c r="K3864" s="3">
        <v>42819953</v>
      </c>
      <c r="L3864" s="3" t="s">
        <v>162</v>
      </c>
      <c r="M3864" s="3">
        <v>7</v>
      </c>
      <c r="N3864" s="3" t="s">
        <v>16901</v>
      </c>
      <c r="O3864" s="3" t="s">
        <v>26068</v>
      </c>
      <c r="P3864" s="3" t="s">
        <v>1029</v>
      </c>
      <c r="Q3864" s="3" t="s">
        <v>22271</v>
      </c>
      <c r="R3864" s="5" t="s">
        <v>26069</v>
      </c>
      <c r="S3864" s="3" t="s">
        <v>4411</v>
      </c>
      <c r="T3864" s="3" t="s">
        <v>780</v>
      </c>
      <c r="V3864" s="3">
        <v>26</v>
      </c>
      <c r="W3864" s="3">
        <v>0</v>
      </c>
      <c r="X3864" s="3">
        <v>127</v>
      </c>
      <c r="Y3864" s="3">
        <v>3862</v>
      </c>
      <c r="Z3864" s="3" t="s">
        <v>162</v>
      </c>
      <c r="AA3864" s="3">
        <v>375</v>
      </c>
      <c r="AB3864" s="3">
        <v>225</v>
      </c>
      <c r="AC3864" s="3">
        <v>42819953</v>
      </c>
      <c r="AD3864" s="3">
        <v>23799855</v>
      </c>
      <c r="AE3864" s="15"/>
      <c r="AF3864" s="3">
        <v>8</v>
      </c>
      <c r="AG3864" s="3">
        <v>978</v>
      </c>
    </row>
    <row r="3865" spans="1:33" ht="15.75" customHeight="1" x14ac:dyDescent="0.15">
      <c r="A3865" s="3">
        <v>26070</v>
      </c>
      <c r="B3865" s="3">
        <v>3863</v>
      </c>
      <c r="C3865" s="3">
        <v>12</v>
      </c>
      <c r="D3865" s="3" t="s">
        <v>16904</v>
      </c>
      <c r="E3865" s="3" t="s">
        <v>26070</v>
      </c>
      <c r="F3865" s="3" t="s">
        <v>331</v>
      </c>
      <c r="G3865" s="3" t="s">
        <v>167</v>
      </c>
      <c r="H3865" s="3" t="s">
        <v>283</v>
      </c>
      <c r="I3865" s="3" t="s">
        <v>283</v>
      </c>
      <c r="J3865" s="3">
        <v>79.922600000000003</v>
      </c>
      <c r="K3865" s="3">
        <v>5307790</v>
      </c>
      <c r="L3865" s="3" t="s">
        <v>356</v>
      </c>
      <c r="M3865" s="3">
        <v>0</v>
      </c>
      <c r="N3865" s="3" t="s">
        <v>16904</v>
      </c>
      <c r="O3865" s="3" t="s">
        <v>26070</v>
      </c>
      <c r="P3865" s="8">
        <v>38353</v>
      </c>
      <c r="Q3865" s="3" t="s">
        <v>22274</v>
      </c>
      <c r="R3865" s="5" t="s">
        <v>26071</v>
      </c>
      <c r="S3865" s="3" t="s">
        <v>283</v>
      </c>
      <c r="T3865" s="3" t="s">
        <v>167</v>
      </c>
      <c r="V3865" s="3">
        <v>127</v>
      </c>
      <c r="W3865" s="3">
        <v>89</v>
      </c>
      <c r="X3865" s="3">
        <v>127</v>
      </c>
      <c r="Y3865" s="3">
        <v>3863</v>
      </c>
      <c r="Z3865" s="3" t="s">
        <v>356</v>
      </c>
      <c r="AA3865" s="3">
        <v>12</v>
      </c>
      <c r="AB3865" s="3">
        <v>6</v>
      </c>
      <c r="AC3865" s="3">
        <v>5307790</v>
      </c>
      <c r="AD3865" s="3">
        <v>2950040</v>
      </c>
      <c r="AE3865" s="3" t="s">
        <v>283</v>
      </c>
      <c r="AF3865" s="3">
        <v>18</v>
      </c>
      <c r="AG3865" s="3">
        <v>1</v>
      </c>
    </row>
    <row r="3866" spans="1:33" ht="15.75" customHeight="1" x14ac:dyDescent="0.15">
      <c r="A3866" s="3">
        <v>927</v>
      </c>
      <c r="B3866" s="3">
        <v>3864</v>
      </c>
      <c r="C3866" s="3">
        <v>60</v>
      </c>
      <c r="D3866" s="3" t="s">
        <v>16906</v>
      </c>
      <c r="E3866" s="3" t="s">
        <v>26072</v>
      </c>
      <c r="F3866" s="3" t="s">
        <v>5738</v>
      </c>
      <c r="G3866" s="3" t="s">
        <v>599</v>
      </c>
      <c r="H3866" s="3" t="s">
        <v>10448</v>
      </c>
      <c r="I3866" s="3" t="s">
        <v>3354</v>
      </c>
      <c r="J3866" s="3">
        <v>79.910700000000006</v>
      </c>
      <c r="K3866" s="3">
        <v>9428846</v>
      </c>
      <c r="L3866" s="3" t="s">
        <v>162</v>
      </c>
      <c r="M3866" s="3">
        <v>4</v>
      </c>
      <c r="N3866" s="3" t="s">
        <v>16906</v>
      </c>
      <c r="O3866" s="3" t="s">
        <v>26072</v>
      </c>
      <c r="P3866" s="3" t="s">
        <v>787</v>
      </c>
      <c r="Q3866" s="3" t="s">
        <v>22276</v>
      </c>
      <c r="R3866" s="5" t="s">
        <v>26073</v>
      </c>
      <c r="S3866" s="3" t="s">
        <v>10448</v>
      </c>
      <c r="T3866" s="3" t="s">
        <v>599</v>
      </c>
      <c r="V3866" s="3">
        <v>71</v>
      </c>
      <c r="W3866" s="3">
        <v>66</v>
      </c>
      <c r="X3866" s="3">
        <v>127</v>
      </c>
      <c r="Y3866" s="3">
        <v>3864</v>
      </c>
      <c r="Z3866" s="3" t="s">
        <v>162</v>
      </c>
      <c r="AA3866" s="3">
        <v>60</v>
      </c>
      <c r="AB3866" s="3">
        <v>30</v>
      </c>
      <c r="AC3866" s="3">
        <v>9428846</v>
      </c>
      <c r="AD3866" s="3">
        <v>5240847</v>
      </c>
      <c r="AE3866" s="3" t="s">
        <v>3354</v>
      </c>
      <c r="AF3866" s="3">
        <v>8</v>
      </c>
      <c r="AG3866" s="3">
        <v>13</v>
      </c>
    </row>
    <row r="3867" spans="1:33" ht="15.75" customHeight="1" x14ac:dyDescent="0.15">
      <c r="A3867" s="3">
        <v>22285</v>
      </c>
      <c r="B3867" s="3">
        <v>3865</v>
      </c>
      <c r="C3867" s="3">
        <v>45</v>
      </c>
      <c r="D3867" s="3" t="s">
        <v>9592</v>
      </c>
      <c r="E3867" s="3" t="s">
        <v>26074</v>
      </c>
      <c r="F3867" s="3" t="s">
        <v>36</v>
      </c>
      <c r="G3867" s="3" t="s">
        <v>37</v>
      </c>
      <c r="H3867" s="3" t="s">
        <v>9596</v>
      </c>
      <c r="I3867" s="3" t="s">
        <v>9598</v>
      </c>
      <c r="J3867" s="3">
        <v>79.888800000000003</v>
      </c>
      <c r="K3867" s="3">
        <v>14965838</v>
      </c>
      <c r="L3867" s="3" t="s">
        <v>86</v>
      </c>
      <c r="M3867" s="3">
        <v>2</v>
      </c>
      <c r="N3867" s="3" t="s">
        <v>9592</v>
      </c>
      <c r="O3867" s="3" t="s">
        <v>26074</v>
      </c>
      <c r="P3867" s="3" t="s">
        <v>787</v>
      </c>
      <c r="Q3867" s="3" t="s">
        <v>9594</v>
      </c>
      <c r="R3867" s="5" t="s">
        <v>26075</v>
      </c>
      <c r="S3867" s="3" t="s">
        <v>9596</v>
      </c>
      <c r="T3867" s="3" t="s">
        <v>37</v>
      </c>
      <c r="V3867" s="3">
        <v>127</v>
      </c>
      <c r="W3867" s="3">
        <v>0</v>
      </c>
      <c r="X3867" s="3">
        <v>96</v>
      </c>
      <c r="Y3867" s="3">
        <v>3865</v>
      </c>
      <c r="Z3867" s="3" t="s">
        <v>86</v>
      </c>
      <c r="AA3867" s="3">
        <v>45</v>
      </c>
      <c r="AB3867" s="3">
        <v>22</v>
      </c>
      <c r="AC3867" s="3">
        <v>14965838</v>
      </c>
      <c r="AD3867" s="3">
        <v>8319492</v>
      </c>
      <c r="AE3867" s="15"/>
      <c r="AF3867" s="3">
        <v>16</v>
      </c>
      <c r="AG3867" s="3">
        <v>321</v>
      </c>
    </row>
    <row r="3868" spans="1:33" ht="15.75" customHeight="1" x14ac:dyDescent="0.15">
      <c r="A3868" s="3">
        <v>6411</v>
      </c>
      <c r="B3868" s="3">
        <v>3866</v>
      </c>
      <c r="C3868" s="3">
        <v>109</v>
      </c>
      <c r="D3868" s="3" t="s">
        <v>16911</v>
      </c>
      <c r="E3868" s="3" t="s">
        <v>26076</v>
      </c>
      <c r="F3868" s="3" t="s">
        <v>931</v>
      </c>
      <c r="G3868" s="3" t="s">
        <v>378</v>
      </c>
      <c r="H3868" s="3" t="s">
        <v>379</v>
      </c>
      <c r="I3868" s="3" t="s">
        <v>380</v>
      </c>
      <c r="J3868" s="3">
        <v>79.809399999999997</v>
      </c>
      <c r="K3868" s="3">
        <v>30945272</v>
      </c>
      <c r="L3868" s="3" t="s">
        <v>101</v>
      </c>
      <c r="M3868" s="3">
        <v>3</v>
      </c>
      <c r="N3868" s="3" t="s">
        <v>16911</v>
      </c>
      <c r="O3868" s="3" t="s">
        <v>26076</v>
      </c>
      <c r="P3868" s="3" t="s">
        <v>4433</v>
      </c>
      <c r="Q3868" s="3" t="s">
        <v>22279</v>
      </c>
      <c r="R3868" s="5" t="s">
        <v>26077</v>
      </c>
      <c r="S3868" s="3" t="s">
        <v>379</v>
      </c>
      <c r="T3868" s="3" t="s">
        <v>378</v>
      </c>
      <c r="V3868" s="3">
        <v>56</v>
      </c>
      <c r="W3868" s="3">
        <v>30</v>
      </c>
      <c r="X3868" s="3">
        <v>127</v>
      </c>
      <c r="Y3868" s="3">
        <v>3866</v>
      </c>
      <c r="Z3868" s="3" t="s">
        <v>101</v>
      </c>
      <c r="AA3868" s="3">
        <v>109</v>
      </c>
      <c r="AB3868" s="3">
        <v>75</v>
      </c>
      <c r="AC3868" s="3">
        <v>30945272</v>
      </c>
      <c r="AD3868" s="3">
        <v>17210040</v>
      </c>
      <c r="AE3868" s="3" t="s">
        <v>380</v>
      </c>
      <c r="AF3868" s="3">
        <v>10</v>
      </c>
      <c r="AG3868" s="3">
        <v>81</v>
      </c>
    </row>
    <row r="3869" spans="1:33" ht="15.75" customHeight="1" x14ac:dyDescent="0.15">
      <c r="A3869" s="3">
        <v>26046</v>
      </c>
      <c r="B3869" s="3">
        <v>3867</v>
      </c>
      <c r="C3869" s="3">
        <v>32</v>
      </c>
      <c r="D3869" s="3" t="s">
        <v>16914</v>
      </c>
      <c r="E3869" s="3" t="s">
        <v>26078</v>
      </c>
      <c r="F3869" s="3" t="s">
        <v>331</v>
      </c>
      <c r="G3869" s="3" t="s">
        <v>167</v>
      </c>
      <c r="H3869" s="3" t="s">
        <v>16916</v>
      </c>
      <c r="I3869" s="3" t="s">
        <v>271</v>
      </c>
      <c r="J3869" s="3">
        <v>79.729100000000003</v>
      </c>
      <c r="K3869" s="3">
        <v>6319467</v>
      </c>
      <c r="L3869" s="3" t="s">
        <v>478</v>
      </c>
      <c r="M3869" s="3">
        <v>0</v>
      </c>
      <c r="N3869" s="3" t="s">
        <v>16914</v>
      </c>
      <c r="O3869" s="3" t="s">
        <v>26078</v>
      </c>
      <c r="P3869" s="8">
        <v>38718</v>
      </c>
      <c r="Q3869" s="3" t="s">
        <v>22281</v>
      </c>
      <c r="R3869" s="5" t="s">
        <v>26079</v>
      </c>
      <c r="S3869" s="3" t="s">
        <v>16916</v>
      </c>
      <c r="T3869" s="3" t="s">
        <v>167</v>
      </c>
      <c r="V3869" s="3">
        <v>127</v>
      </c>
      <c r="W3869" s="3">
        <v>54</v>
      </c>
      <c r="X3869" s="3">
        <v>127</v>
      </c>
      <c r="Y3869" s="3">
        <v>3867</v>
      </c>
      <c r="Z3869" s="3" t="s">
        <v>478</v>
      </c>
      <c r="AA3869" s="3">
        <v>32</v>
      </c>
      <c r="AB3869" s="3">
        <v>24</v>
      </c>
      <c r="AC3869" s="3">
        <v>6319467</v>
      </c>
      <c r="AD3869" s="3">
        <v>3516106</v>
      </c>
      <c r="AE3869" s="3" t="s">
        <v>271</v>
      </c>
      <c r="AF3869" s="3">
        <v>15</v>
      </c>
      <c r="AG3869" s="3">
        <v>7</v>
      </c>
    </row>
    <row r="3870" spans="1:33" ht="15.75" customHeight="1" x14ac:dyDescent="0.15">
      <c r="A3870" s="3">
        <v>5065</v>
      </c>
      <c r="B3870" s="3">
        <v>3868</v>
      </c>
      <c r="C3870" s="3">
        <v>309</v>
      </c>
      <c r="D3870" s="3" t="s">
        <v>16918</v>
      </c>
      <c r="E3870" s="3" t="s">
        <v>26080</v>
      </c>
      <c r="F3870" s="3" t="s">
        <v>331</v>
      </c>
      <c r="G3870" s="3" t="s">
        <v>167</v>
      </c>
      <c r="H3870" s="3" t="s">
        <v>2237</v>
      </c>
      <c r="I3870" s="3" t="s">
        <v>2088</v>
      </c>
      <c r="J3870" s="3">
        <v>79.694900000000004</v>
      </c>
      <c r="K3870" s="3">
        <v>58663582</v>
      </c>
      <c r="L3870" s="3" t="s">
        <v>101</v>
      </c>
      <c r="M3870" s="3">
        <v>6</v>
      </c>
      <c r="N3870" s="3" t="s">
        <v>16918</v>
      </c>
      <c r="O3870" s="3" t="s">
        <v>26080</v>
      </c>
      <c r="P3870" s="3" t="s">
        <v>787</v>
      </c>
      <c r="Q3870" s="3" t="s">
        <v>22283</v>
      </c>
      <c r="R3870" s="5" t="s">
        <v>26081</v>
      </c>
      <c r="S3870" s="3" t="s">
        <v>2237</v>
      </c>
      <c r="T3870" s="3" t="s">
        <v>167</v>
      </c>
      <c r="V3870" s="3">
        <v>127</v>
      </c>
      <c r="W3870" s="3">
        <v>43</v>
      </c>
      <c r="X3870" s="3">
        <v>127</v>
      </c>
      <c r="Y3870" s="3">
        <v>3868</v>
      </c>
      <c r="Z3870" s="3" t="s">
        <v>101</v>
      </c>
      <c r="AA3870" s="3">
        <v>309</v>
      </c>
      <c r="AB3870" s="3">
        <v>85</v>
      </c>
      <c r="AC3870" s="3">
        <v>58663582</v>
      </c>
      <c r="AD3870" s="3">
        <v>32646210</v>
      </c>
      <c r="AE3870" s="3" t="s">
        <v>2088</v>
      </c>
      <c r="AF3870" s="3">
        <v>10</v>
      </c>
      <c r="AG3870" s="3">
        <v>68</v>
      </c>
    </row>
    <row r="3871" spans="1:33" ht="15.75" customHeight="1" x14ac:dyDescent="0.15">
      <c r="A3871" s="3">
        <v>25642</v>
      </c>
      <c r="B3871" s="3">
        <v>3869</v>
      </c>
      <c r="C3871" s="3">
        <v>23</v>
      </c>
      <c r="D3871" s="3" t="s">
        <v>16921</v>
      </c>
      <c r="E3871" s="3" t="s">
        <v>26082</v>
      </c>
      <c r="F3871" s="3" t="s">
        <v>947</v>
      </c>
      <c r="G3871" s="3" t="s">
        <v>389</v>
      </c>
      <c r="H3871" s="3" t="s">
        <v>384</v>
      </c>
      <c r="I3871" s="3" t="s">
        <v>1421</v>
      </c>
      <c r="J3871" s="3">
        <v>79.656700000000001</v>
      </c>
      <c r="K3871" s="3">
        <v>3710481</v>
      </c>
      <c r="L3871" s="3" t="s">
        <v>221</v>
      </c>
      <c r="M3871" s="3">
        <v>0</v>
      </c>
      <c r="N3871" s="3" t="s">
        <v>16921</v>
      </c>
      <c r="O3871" s="3" t="s">
        <v>26082</v>
      </c>
      <c r="P3871" s="8">
        <v>39814</v>
      </c>
      <c r="Q3871" s="3" t="s">
        <v>22286</v>
      </c>
      <c r="R3871" s="5" t="s">
        <v>26083</v>
      </c>
      <c r="S3871" s="3" t="s">
        <v>384</v>
      </c>
      <c r="T3871" s="3" t="s">
        <v>389</v>
      </c>
      <c r="V3871" s="3">
        <v>55</v>
      </c>
      <c r="W3871" s="3">
        <v>0</v>
      </c>
      <c r="X3871" s="3">
        <v>127</v>
      </c>
      <c r="Y3871" s="3">
        <v>3869</v>
      </c>
      <c r="Z3871" s="3" t="s">
        <v>221</v>
      </c>
      <c r="AA3871" s="3">
        <v>23</v>
      </c>
      <c r="AB3871" s="3">
        <v>13</v>
      </c>
      <c r="AC3871" s="3">
        <v>3710481</v>
      </c>
      <c r="AD3871" s="3">
        <v>2065317</v>
      </c>
      <c r="AE3871" s="15"/>
      <c r="AF3871" s="3">
        <v>2</v>
      </c>
      <c r="AG3871" s="3">
        <v>74</v>
      </c>
    </row>
    <row r="3872" spans="1:33" ht="15.75" customHeight="1" x14ac:dyDescent="0.15">
      <c r="A3872" s="3">
        <v>24944</v>
      </c>
      <c r="B3872" s="3">
        <v>3870</v>
      </c>
      <c r="C3872" s="3">
        <v>37</v>
      </c>
      <c r="D3872" s="3" t="s">
        <v>16924</v>
      </c>
      <c r="E3872" s="3" t="s">
        <v>26084</v>
      </c>
      <c r="F3872" s="3" t="s">
        <v>331</v>
      </c>
      <c r="G3872" s="3" t="s">
        <v>167</v>
      </c>
      <c r="H3872" s="3" t="s">
        <v>10189</v>
      </c>
      <c r="I3872" s="3" t="s">
        <v>283</v>
      </c>
      <c r="J3872" s="3">
        <v>79.639399999999995</v>
      </c>
      <c r="K3872" s="3">
        <v>5581578</v>
      </c>
      <c r="L3872" s="3" t="s">
        <v>59</v>
      </c>
      <c r="M3872" s="3">
        <v>0</v>
      </c>
      <c r="N3872" s="3" t="s">
        <v>16924</v>
      </c>
      <c r="O3872" s="3" t="s">
        <v>26084</v>
      </c>
      <c r="P3872" s="3" t="s">
        <v>179</v>
      </c>
      <c r="Q3872" s="3" t="s">
        <v>22288</v>
      </c>
      <c r="R3872" s="5" t="s">
        <v>26085</v>
      </c>
      <c r="S3872" s="3" t="s">
        <v>10189</v>
      </c>
      <c r="T3872" s="3" t="s">
        <v>167</v>
      </c>
      <c r="V3872" s="3">
        <v>127</v>
      </c>
      <c r="W3872" s="3">
        <v>90</v>
      </c>
      <c r="X3872" s="3">
        <v>127</v>
      </c>
      <c r="Y3872" s="3">
        <v>3870</v>
      </c>
      <c r="Z3872" s="3" t="s">
        <v>59</v>
      </c>
      <c r="AA3872" s="3">
        <v>37</v>
      </c>
      <c r="AB3872" s="3">
        <v>20</v>
      </c>
      <c r="AC3872" s="3">
        <v>5581578</v>
      </c>
      <c r="AD3872" s="3">
        <v>3107102</v>
      </c>
      <c r="AE3872" s="3" t="s">
        <v>283</v>
      </c>
      <c r="AF3872" s="3">
        <v>17</v>
      </c>
      <c r="AG3872" s="3">
        <v>1</v>
      </c>
    </row>
    <row r="3873" spans="1:33" ht="15.75" customHeight="1" x14ac:dyDescent="0.15">
      <c r="A3873" s="3">
        <v>901</v>
      </c>
      <c r="B3873" s="3">
        <v>3871</v>
      </c>
      <c r="C3873" s="3">
        <v>25</v>
      </c>
      <c r="D3873" s="3" t="s">
        <v>16926</v>
      </c>
      <c r="E3873" s="3" t="s">
        <v>26086</v>
      </c>
      <c r="F3873" s="3" t="s">
        <v>657</v>
      </c>
      <c r="G3873" s="3" t="s">
        <v>246</v>
      </c>
      <c r="H3873" s="3" t="s">
        <v>3328</v>
      </c>
      <c r="I3873" s="3" t="s">
        <v>3331</v>
      </c>
      <c r="J3873" s="3">
        <v>79.5488</v>
      </c>
      <c r="K3873" s="3">
        <v>5818117</v>
      </c>
      <c r="L3873" s="3" t="s">
        <v>122</v>
      </c>
      <c r="M3873" s="3">
        <v>5</v>
      </c>
      <c r="N3873" s="3" t="s">
        <v>16926</v>
      </c>
      <c r="O3873" s="3" t="s">
        <v>26086</v>
      </c>
      <c r="P3873" s="3" t="s">
        <v>787</v>
      </c>
      <c r="Q3873" s="3" t="s">
        <v>22290</v>
      </c>
      <c r="R3873" s="5" t="s">
        <v>26087</v>
      </c>
      <c r="S3873" s="3" t="s">
        <v>3328</v>
      </c>
      <c r="T3873" s="3" t="s">
        <v>246</v>
      </c>
      <c r="V3873" s="3">
        <v>127</v>
      </c>
      <c r="W3873" s="3">
        <v>0</v>
      </c>
      <c r="X3873" s="3">
        <v>40</v>
      </c>
      <c r="Y3873" s="3">
        <v>3871</v>
      </c>
      <c r="Z3873" s="3" t="s">
        <v>122</v>
      </c>
      <c r="AA3873" s="3">
        <v>25</v>
      </c>
      <c r="AB3873" s="3">
        <v>19</v>
      </c>
      <c r="AC3873" s="3">
        <v>5818117</v>
      </c>
      <c r="AD3873" s="3">
        <v>3240409</v>
      </c>
      <c r="AE3873" s="15"/>
      <c r="AF3873" s="3">
        <v>22</v>
      </c>
      <c r="AG3873" s="3">
        <v>149</v>
      </c>
    </row>
    <row r="3874" spans="1:33" ht="15.75" customHeight="1" x14ac:dyDescent="0.15">
      <c r="A3874" s="3">
        <v>24918</v>
      </c>
      <c r="B3874" s="3">
        <v>3872</v>
      </c>
      <c r="C3874" s="3">
        <v>3</v>
      </c>
      <c r="D3874" s="3" t="s">
        <v>16929</v>
      </c>
      <c r="E3874" s="3" t="s">
        <v>26088</v>
      </c>
      <c r="F3874" s="3" t="s">
        <v>1620</v>
      </c>
      <c r="G3874" s="3" t="s">
        <v>412</v>
      </c>
      <c r="H3874" s="3" t="s">
        <v>9845</v>
      </c>
      <c r="I3874" s="3" t="s">
        <v>742</v>
      </c>
      <c r="J3874" s="3">
        <v>79.475300000000004</v>
      </c>
      <c r="K3874" s="3">
        <v>5293430</v>
      </c>
      <c r="L3874" s="3" t="s">
        <v>340</v>
      </c>
      <c r="M3874" s="3">
        <v>0</v>
      </c>
      <c r="N3874" s="3" t="s">
        <v>16929</v>
      </c>
      <c r="O3874" s="3" t="s">
        <v>26088</v>
      </c>
      <c r="P3874" s="8">
        <v>39814</v>
      </c>
      <c r="Q3874" s="3" t="s">
        <v>22292</v>
      </c>
      <c r="R3874" s="5" t="s">
        <v>26089</v>
      </c>
      <c r="S3874" s="3" t="s">
        <v>9845</v>
      </c>
      <c r="T3874" s="3" t="s">
        <v>412</v>
      </c>
      <c r="V3874" s="3">
        <v>127</v>
      </c>
      <c r="W3874" s="3">
        <v>127</v>
      </c>
      <c r="X3874" s="3">
        <v>93</v>
      </c>
      <c r="Y3874" s="3">
        <v>3872</v>
      </c>
      <c r="Z3874" s="3" t="s">
        <v>340</v>
      </c>
      <c r="AA3874" s="3">
        <v>3</v>
      </c>
      <c r="AB3874" s="3">
        <v>2</v>
      </c>
      <c r="AC3874" s="3">
        <v>5293430</v>
      </c>
      <c r="AD3874" s="3">
        <v>2949392</v>
      </c>
      <c r="AE3874" s="3" t="s">
        <v>742</v>
      </c>
      <c r="AF3874" s="3">
        <v>6</v>
      </c>
      <c r="AG3874" s="3">
        <v>17</v>
      </c>
    </row>
    <row r="3875" spans="1:33" ht="15.75" customHeight="1" x14ac:dyDescent="0.15">
      <c r="A3875" s="3">
        <v>25339</v>
      </c>
      <c r="B3875" s="3">
        <v>3873</v>
      </c>
      <c r="C3875" s="3">
        <v>14</v>
      </c>
      <c r="D3875" s="3" t="s">
        <v>16933</v>
      </c>
      <c r="E3875" s="3" t="s">
        <v>26090</v>
      </c>
      <c r="F3875" s="3" t="s">
        <v>331</v>
      </c>
      <c r="G3875" s="3" t="s">
        <v>167</v>
      </c>
      <c r="H3875" s="3" t="s">
        <v>16935</v>
      </c>
      <c r="I3875" s="3" t="s">
        <v>22296</v>
      </c>
      <c r="J3875" s="3">
        <v>79.450100000000006</v>
      </c>
      <c r="K3875" s="3">
        <v>2051482</v>
      </c>
      <c r="L3875" s="3" t="s">
        <v>71</v>
      </c>
      <c r="M3875" s="3">
        <v>0</v>
      </c>
      <c r="N3875" s="3" t="s">
        <v>16933</v>
      </c>
      <c r="O3875" s="3" t="s">
        <v>26090</v>
      </c>
      <c r="P3875" s="8">
        <v>38353</v>
      </c>
      <c r="Q3875" s="3" t="s">
        <v>22294</v>
      </c>
      <c r="R3875" s="5" t="s">
        <v>26091</v>
      </c>
      <c r="S3875" s="3" t="s">
        <v>16935</v>
      </c>
      <c r="T3875" s="3" t="s">
        <v>167</v>
      </c>
      <c r="V3875" s="3">
        <v>127</v>
      </c>
      <c r="W3875" s="3">
        <v>0</v>
      </c>
      <c r="X3875" s="3">
        <v>127</v>
      </c>
      <c r="Y3875" s="3">
        <v>3873</v>
      </c>
      <c r="Z3875" s="3" t="s">
        <v>71</v>
      </c>
      <c r="AA3875" s="3">
        <v>14</v>
      </c>
      <c r="AB3875" s="3">
        <v>3</v>
      </c>
      <c r="AC3875" s="3">
        <v>2051482</v>
      </c>
      <c r="AD3875" s="3">
        <v>1143205</v>
      </c>
      <c r="AE3875" s="15"/>
      <c r="AF3875" s="3">
        <v>5</v>
      </c>
      <c r="AG3875" s="3">
        <v>199</v>
      </c>
    </row>
    <row r="3876" spans="1:33" ht="15.75" customHeight="1" x14ac:dyDescent="0.15">
      <c r="A3876" s="3">
        <v>24364</v>
      </c>
      <c r="B3876" s="3">
        <v>3874</v>
      </c>
      <c r="C3876" s="3">
        <v>987</v>
      </c>
      <c r="D3876" s="3" t="s">
        <v>16936</v>
      </c>
      <c r="E3876" s="3" t="s">
        <v>26092</v>
      </c>
      <c r="F3876" s="3" t="s">
        <v>1121</v>
      </c>
      <c r="G3876" s="3" t="s">
        <v>497</v>
      </c>
      <c r="H3876" s="3" t="s">
        <v>6688</v>
      </c>
      <c r="I3876" s="3" t="s">
        <v>1587</v>
      </c>
      <c r="J3876" s="3">
        <v>79.433000000000007</v>
      </c>
      <c r="K3876" s="3">
        <v>145309200</v>
      </c>
      <c r="L3876" s="3" t="s">
        <v>478</v>
      </c>
      <c r="M3876" s="3">
        <v>1</v>
      </c>
      <c r="N3876" s="3" t="s">
        <v>16936</v>
      </c>
      <c r="O3876" s="3" t="s">
        <v>26092</v>
      </c>
      <c r="P3876" s="3" t="s">
        <v>22299</v>
      </c>
      <c r="Q3876" s="3" t="s">
        <v>22298</v>
      </c>
      <c r="R3876" s="5" t="s">
        <v>26093</v>
      </c>
      <c r="S3876" s="3" t="s">
        <v>6688</v>
      </c>
      <c r="T3876" s="3" t="s">
        <v>497</v>
      </c>
      <c r="V3876" s="3">
        <v>50</v>
      </c>
      <c r="W3876" s="3">
        <v>0</v>
      </c>
      <c r="X3876" s="3">
        <v>127</v>
      </c>
      <c r="Y3876" s="3">
        <v>3874</v>
      </c>
      <c r="Z3876" s="3" t="s">
        <v>478</v>
      </c>
      <c r="AA3876" s="3">
        <v>987</v>
      </c>
      <c r="AB3876" s="3">
        <v>435</v>
      </c>
      <c r="AC3876" s="3">
        <v>145309200</v>
      </c>
      <c r="AD3876" s="3">
        <v>80982436</v>
      </c>
      <c r="AE3876" s="15"/>
      <c r="AF3876" s="3">
        <v>15</v>
      </c>
      <c r="AG3876" s="3">
        <v>27</v>
      </c>
    </row>
    <row r="3877" spans="1:33" ht="15.75" customHeight="1" x14ac:dyDescent="0.15">
      <c r="A3877" s="3">
        <v>1163</v>
      </c>
      <c r="B3877" s="3">
        <v>3875</v>
      </c>
      <c r="C3877" s="3">
        <v>61</v>
      </c>
      <c r="D3877" s="3" t="s">
        <v>16939</v>
      </c>
      <c r="E3877" s="3" t="s">
        <v>26094</v>
      </c>
      <c r="F3877" s="3" t="s">
        <v>657</v>
      </c>
      <c r="G3877" s="3" t="s">
        <v>246</v>
      </c>
      <c r="H3877" s="3" t="s">
        <v>3818</v>
      </c>
      <c r="I3877" s="3" t="s">
        <v>3818</v>
      </c>
      <c r="J3877" s="3">
        <v>79.415400000000005</v>
      </c>
      <c r="K3877" s="3">
        <v>17911779</v>
      </c>
      <c r="L3877" s="3" t="s">
        <v>71</v>
      </c>
      <c r="M3877" s="3">
        <v>4</v>
      </c>
      <c r="N3877" s="3" t="s">
        <v>16939</v>
      </c>
      <c r="O3877" s="3" t="s">
        <v>26094</v>
      </c>
      <c r="P3877" s="3" t="s">
        <v>787</v>
      </c>
      <c r="Q3877" s="3" t="s">
        <v>22301</v>
      </c>
      <c r="R3877" s="5" t="s">
        <v>26095</v>
      </c>
      <c r="S3877" s="3" t="s">
        <v>3818</v>
      </c>
      <c r="T3877" s="3" t="s">
        <v>246</v>
      </c>
      <c r="V3877" s="3">
        <v>127</v>
      </c>
      <c r="W3877" s="3">
        <v>79</v>
      </c>
      <c r="X3877" s="3">
        <v>127</v>
      </c>
      <c r="Y3877" s="3">
        <v>3875</v>
      </c>
      <c r="Z3877" s="3" t="s">
        <v>71</v>
      </c>
      <c r="AA3877" s="3">
        <v>61</v>
      </c>
      <c r="AB3877" s="3">
        <v>40</v>
      </c>
      <c r="AC3877" s="3">
        <v>17911779</v>
      </c>
      <c r="AD3877" s="3">
        <v>9983411</v>
      </c>
      <c r="AE3877" s="3" t="s">
        <v>3818</v>
      </c>
      <c r="AF3877" s="3">
        <v>5</v>
      </c>
      <c r="AG3877" s="3">
        <v>22</v>
      </c>
    </row>
    <row r="3878" spans="1:33" ht="15.75" customHeight="1" x14ac:dyDescent="0.15">
      <c r="A3878" s="3">
        <v>24181</v>
      </c>
      <c r="B3878" s="3">
        <v>3876</v>
      </c>
      <c r="C3878" s="3">
        <v>40</v>
      </c>
      <c r="D3878" s="3" t="s">
        <v>16942</v>
      </c>
      <c r="E3878" s="3" t="s">
        <v>26096</v>
      </c>
      <c r="F3878" s="3" t="s">
        <v>1105</v>
      </c>
      <c r="G3878" s="3" t="s">
        <v>486</v>
      </c>
      <c r="H3878" s="3" t="s">
        <v>15187</v>
      </c>
      <c r="I3878" s="3" t="s">
        <v>488</v>
      </c>
      <c r="J3878" s="3">
        <v>79.404700000000005</v>
      </c>
      <c r="K3878" s="3">
        <v>6041731</v>
      </c>
      <c r="L3878" s="3" t="s">
        <v>162</v>
      </c>
      <c r="M3878" s="3">
        <v>1</v>
      </c>
      <c r="N3878" s="3" t="s">
        <v>16942</v>
      </c>
      <c r="O3878" s="3" t="s">
        <v>26096</v>
      </c>
      <c r="P3878" s="3" t="s">
        <v>381</v>
      </c>
      <c r="Q3878" s="3" t="s">
        <v>22303</v>
      </c>
      <c r="R3878" s="5" t="s">
        <v>26097</v>
      </c>
      <c r="S3878" s="3" t="s">
        <v>15187</v>
      </c>
      <c r="T3878" s="3" t="s">
        <v>486</v>
      </c>
      <c r="V3878" s="3">
        <v>97</v>
      </c>
      <c r="W3878" s="3">
        <v>66</v>
      </c>
      <c r="X3878" s="3">
        <v>127</v>
      </c>
      <c r="Y3878" s="3">
        <v>3876</v>
      </c>
      <c r="Z3878" s="3" t="s">
        <v>162</v>
      </c>
      <c r="AA3878" s="3">
        <v>40</v>
      </c>
      <c r="AB3878" s="3">
        <v>12</v>
      </c>
      <c r="AC3878" s="3">
        <v>6041731</v>
      </c>
      <c r="AD3878" s="3">
        <v>3367654</v>
      </c>
      <c r="AE3878" s="3" t="s">
        <v>488</v>
      </c>
      <c r="AF3878" s="3">
        <v>8</v>
      </c>
      <c r="AG3878" s="3">
        <v>50</v>
      </c>
    </row>
    <row r="3879" spans="1:33" ht="15.75" customHeight="1" x14ac:dyDescent="0.15">
      <c r="A3879" s="3">
        <v>21424</v>
      </c>
      <c r="B3879" s="3">
        <v>3877</v>
      </c>
      <c r="C3879" s="3">
        <v>33</v>
      </c>
      <c r="D3879" s="3" t="s">
        <v>16944</v>
      </c>
      <c r="E3879" s="3" t="s">
        <v>26098</v>
      </c>
      <c r="F3879" s="3" t="s">
        <v>1172</v>
      </c>
      <c r="G3879" s="3" t="s">
        <v>565</v>
      </c>
      <c r="H3879" s="3" t="s">
        <v>550</v>
      </c>
      <c r="I3879" s="3" t="s">
        <v>583</v>
      </c>
      <c r="J3879" s="3">
        <v>79.381500000000003</v>
      </c>
      <c r="K3879" s="3">
        <v>7449705</v>
      </c>
      <c r="L3879" s="3" t="s">
        <v>215</v>
      </c>
      <c r="M3879" s="3">
        <v>2</v>
      </c>
      <c r="N3879" s="3" t="s">
        <v>16944</v>
      </c>
      <c r="O3879" s="3" t="s">
        <v>26098</v>
      </c>
      <c r="P3879" s="3" t="s">
        <v>41</v>
      </c>
      <c r="Q3879" s="3" t="s">
        <v>22305</v>
      </c>
      <c r="R3879" s="5" t="s">
        <v>26099</v>
      </c>
      <c r="S3879" s="3" t="s">
        <v>550</v>
      </c>
      <c r="T3879" s="3" t="s">
        <v>565</v>
      </c>
      <c r="V3879" s="3">
        <v>34</v>
      </c>
      <c r="W3879" s="3">
        <v>0</v>
      </c>
      <c r="X3879" s="3">
        <v>127</v>
      </c>
      <c r="Y3879" s="3">
        <v>3877</v>
      </c>
      <c r="Z3879" s="3" t="s">
        <v>215</v>
      </c>
      <c r="AA3879" s="3">
        <v>33</v>
      </c>
      <c r="AB3879" s="3">
        <v>30</v>
      </c>
      <c r="AC3879" s="3">
        <v>7449705</v>
      </c>
      <c r="AD3879" s="3">
        <v>4152995</v>
      </c>
      <c r="AE3879" s="15"/>
      <c r="AF3879" s="3">
        <v>7</v>
      </c>
      <c r="AG3879" s="3">
        <v>33</v>
      </c>
    </row>
    <row r="3880" spans="1:33" ht="15.75" customHeight="1" x14ac:dyDescent="0.15">
      <c r="A3880" s="3">
        <v>2290</v>
      </c>
      <c r="B3880" s="3">
        <v>3878</v>
      </c>
      <c r="C3880" s="3">
        <v>43</v>
      </c>
      <c r="D3880" s="3" t="s">
        <v>16947</v>
      </c>
      <c r="E3880" s="3" t="s">
        <v>26100</v>
      </c>
      <c r="F3880" s="3" t="s">
        <v>297</v>
      </c>
      <c r="G3880" s="3" t="s">
        <v>146</v>
      </c>
      <c r="H3880" s="3" t="s">
        <v>2724</v>
      </c>
      <c r="I3880" s="3" t="s">
        <v>2725</v>
      </c>
      <c r="J3880" s="3">
        <v>79.374700000000004</v>
      </c>
      <c r="K3880" s="3">
        <v>17586581</v>
      </c>
      <c r="L3880" s="3" t="s">
        <v>59</v>
      </c>
      <c r="M3880" s="3">
        <v>6</v>
      </c>
      <c r="N3880" s="3" t="s">
        <v>16947</v>
      </c>
      <c r="O3880" s="3" t="s">
        <v>26100</v>
      </c>
      <c r="P3880" s="3" t="s">
        <v>3926</v>
      </c>
      <c r="Q3880" s="3" t="s">
        <v>22308</v>
      </c>
      <c r="R3880" s="5" t="s">
        <v>26101</v>
      </c>
      <c r="S3880" s="3" t="s">
        <v>2724</v>
      </c>
      <c r="T3880" s="3" t="s">
        <v>146</v>
      </c>
      <c r="V3880" s="3">
        <v>99</v>
      </c>
      <c r="W3880" s="15"/>
      <c r="X3880" s="3">
        <v>127</v>
      </c>
      <c r="Y3880" s="3">
        <v>3878</v>
      </c>
      <c r="Z3880" s="3" t="s">
        <v>59</v>
      </c>
      <c r="AA3880" s="3">
        <v>43</v>
      </c>
      <c r="AB3880" s="3">
        <v>27</v>
      </c>
      <c r="AC3880" s="3">
        <v>17586581</v>
      </c>
      <c r="AD3880" s="3">
        <v>9804383</v>
      </c>
      <c r="AE3880" s="3" t="s">
        <v>2725</v>
      </c>
      <c r="AF3880" s="3">
        <v>17</v>
      </c>
      <c r="AG3880" s="3">
        <v>30</v>
      </c>
    </row>
    <row r="3881" spans="1:33" ht="15.75" customHeight="1" x14ac:dyDescent="0.15">
      <c r="A3881" s="3">
        <v>21934</v>
      </c>
      <c r="B3881" s="3">
        <v>3879</v>
      </c>
      <c r="C3881" s="3">
        <v>136</v>
      </c>
      <c r="D3881" s="3" t="s">
        <v>16949</v>
      </c>
      <c r="E3881" s="3" t="s">
        <v>26102</v>
      </c>
      <c r="F3881" s="3" t="s">
        <v>1620</v>
      </c>
      <c r="G3881" s="3" t="s">
        <v>412</v>
      </c>
      <c r="H3881" s="3" t="s">
        <v>16952</v>
      </c>
      <c r="I3881" s="3" t="s">
        <v>20618</v>
      </c>
      <c r="J3881" s="3">
        <v>79.338700000000003</v>
      </c>
      <c r="K3881" s="3">
        <v>24582399</v>
      </c>
      <c r="L3881" s="3" t="s">
        <v>66</v>
      </c>
      <c r="M3881" s="3">
        <v>2</v>
      </c>
      <c r="N3881" s="3" t="s">
        <v>16949</v>
      </c>
      <c r="O3881" s="3" t="s">
        <v>26102</v>
      </c>
      <c r="P3881" s="3" t="s">
        <v>104</v>
      </c>
      <c r="Q3881" s="3" t="s">
        <v>22310</v>
      </c>
      <c r="R3881" s="5" t="s">
        <v>26103</v>
      </c>
      <c r="S3881" s="3" t="s">
        <v>16952</v>
      </c>
      <c r="T3881" s="3" t="s">
        <v>412</v>
      </c>
      <c r="V3881" s="3">
        <v>127</v>
      </c>
      <c r="W3881" s="3">
        <v>0</v>
      </c>
      <c r="X3881" s="3">
        <v>127</v>
      </c>
      <c r="Y3881" s="3">
        <v>3879</v>
      </c>
      <c r="Z3881" s="3" t="s">
        <v>66</v>
      </c>
      <c r="AA3881" s="3">
        <v>136</v>
      </c>
      <c r="AB3881" s="3">
        <v>136</v>
      </c>
      <c r="AC3881" s="3">
        <v>24582399</v>
      </c>
      <c r="AD3881" s="3">
        <v>13707244</v>
      </c>
      <c r="AE3881" s="15"/>
      <c r="AF3881" s="3">
        <v>9</v>
      </c>
      <c r="AG3881" s="3">
        <v>190</v>
      </c>
    </row>
    <row r="3882" spans="1:33" ht="15.75" customHeight="1" x14ac:dyDescent="0.15">
      <c r="A3882" s="3">
        <v>2647</v>
      </c>
      <c r="B3882" s="3">
        <v>3880</v>
      </c>
      <c r="C3882" s="3">
        <v>70</v>
      </c>
      <c r="D3882" s="5" t="s">
        <v>16954</v>
      </c>
      <c r="E3882" s="3" t="s">
        <v>26104</v>
      </c>
      <c r="F3882" s="3" t="s">
        <v>4061</v>
      </c>
      <c r="G3882" s="3" t="s">
        <v>446</v>
      </c>
      <c r="H3882" s="3" t="s">
        <v>2435</v>
      </c>
      <c r="I3882" s="3" t="s">
        <v>2435</v>
      </c>
      <c r="J3882" s="3">
        <v>79.3215</v>
      </c>
      <c r="K3882" s="3">
        <v>19450783</v>
      </c>
      <c r="L3882" s="3" t="s">
        <v>59</v>
      </c>
      <c r="M3882" s="3">
        <v>3</v>
      </c>
      <c r="N3882" s="5" t="s">
        <v>16954</v>
      </c>
      <c r="O3882" s="3" t="s">
        <v>26104</v>
      </c>
      <c r="P3882" s="3" t="s">
        <v>541</v>
      </c>
      <c r="Q3882" s="3" t="s">
        <v>22312</v>
      </c>
      <c r="R3882" s="5" t="s">
        <v>26105</v>
      </c>
      <c r="S3882" s="3" t="s">
        <v>2435</v>
      </c>
      <c r="T3882" s="3" t="s">
        <v>446</v>
      </c>
      <c r="V3882" s="3">
        <v>127</v>
      </c>
      <c r="W3882" s="3">
        <v>127</v>
      </c>
      <c r="X3882" s="3">
        <v>127</v>
      </c>
      <c r="Y3882" s="3">
        <v>3880</v>
      </c>
      <c r="Z3882" s="3" t="s">
        <v>59</v>
      </c>
      <c r="AA3882" s="3">
        <v>70</v>
      </c>
      <c r="AB3882" s="3">
        <v>30</v>
      </c>
      <c r="AC3882" s="3">
        <v>19450783</v>
      </c>
      <c r="AD3882" s="3">
        <v>10846878</v>
      </c>
      <c r="AE3882" s="3" t="s">
        <v>2435</v>
      </c>
      <c r="AF3882" s="3">
        <v>17</v>
      </c>
      <c r="AG3882" s="3">
        <v>29</v>
      </c>
    </row>
    <row r="3883" spans="1:33" ht="15.75" customHeight="1" x14ac:dyDescent="0.15">
      <c r="A3883" s="3">
        <v>23912</v>
      </c>
      <c r="B3883" s="3">
        <v>3881</v>
      </c>
      <c r="C3883" s="3">
        <v>67</v>
      </c>
      <c r="D3883" s="3" t="s">
        <v>16956</v>
      </c>
      <c r="E3883" s="3" t="s">
        <v>26106</v>
      </c>
      <c r="F3883" s="3" t="s">
        <v>96</v>
      </c>
      <c r="G3883" s="3" t="s">
        <v>61</v>
      </c>
      <c r="H3883" s="3" t="s">
        <v>62</v>
      </c>
      <c r="I3883" s="3" t="s">
        <v>63</v>
      </c>
      <c r="J3883" s="3">
        <v>79.324399999999997</v>
      </c>
      <c r="K3883" s="3">
        <v>14327493</v>
      </c>
      <c r="L3883" s="3" t="s">
        <v>59</v>
      </c>
      <c r="M3883" s="3">
        <v>1</v>
      </c>
      <c r="N3883" s="3" t="s">
        <v>16956</v>
      </c>
      <c r="O3883" s="3" t="s">
        <v>26106</v>
      </c>
      <c r="P3883" s="3" t="s">
        <v>104</v>
      </c>
      <c r="Q3883" s="3" t="s">
        <v>22314</v>
      </c>
      <c r="R3883" s="5" t="s">
        <v>26107</v>
      </c>
      <c r="S3883" s="3" t="s">
        <v>62</v>
      </c>
      <c r="T3883" s="3" t="s">
        <v>61</v>
      </c>
      <c r="V3883" s="3">
        <v>127</v>
      </c>
      <c r="W3883" s="3">
        <v>127</v>
      </c>
      <c r="X3883" s="3">
        <v>127</v>
      </c>
      <c r="Y3883" s="3">
        <v>3881</v>
      </c>
      <c r="Z3883" s="3" t="s">
        <v>59</v>
      </c>
      <c r="AA3883" s="3">
        <v>67</v>
      </c>
      <c r="AB3883" s="3">
        <v>37</v>
      </c>
      <c r="AC3883" s="3">
        <v>14327493</v>
      </c>
      <c r="AD3883" s="3">
        <v>7989707</v>
      </c>
      <c r="AE3883" s="3" t="s">
        <v>63</v>
      </c>
      <c r="AF3883" s="3">
        <v>17</v>
      </c>
      <c r="AG3883" s="3">
        <v>3</v>
      </c>
    </row>
    <row r="3884" spans="1:33" ht="15.75" customHeight="1" x14ac:dyDescent="0.15">
      <c r="A3884" s="3">
        <v>24809</v>
      </c>
      <c r="B3884" s="3">
        <v>3882</v>
      </c>
      <c r="C3884" s="3">
        <v>95</v>
      </c>
      <c r="D3884" s="3" t="s">
        <v>6068</v>
      </c>
      <c r="E3884" s="3" t="s">
        <v>26108</v>
      </c>
      <c r="F3884" s="3" t="s">
        <v>143</v>
      </c>
      <c r="G3884" s="3" t="s">
        <v>77</v>
      </c>
      <c r="H3884" s="3" t="s">
        <v>6071</v>
      </c>
      <c r="I3884" s="3" t="s">
        <v>79</v>
      </c>
      <c r="J3884" s="3">
        <v>79.287300000000002</v>
      </c>
      <c r="K3884" s="3">
        <v>22488000</v>
      </c>
      <c r="L3884" s="3" t="s">
        <v>229</v>
      </c>
      <c r="M3884" s="3">
        <v>0</v>
      </c>
      <c r="N3884" s="3" t="s">
        <v>6068</v>
      </c>
      <c r="O3884" s="3" t="s">
        <v>26108</v>
      </c>
      <c r="P3884" s="8">
        <v>29587</v>
      </c>
      <c r="Q3884" s="3" t="s">
        <v>6070</v>
      </c>
      <c r="R3884" s="5" t="s">
        <v>26109</v>
      </c>
      <c r="S3884" s="3" t="s">
        <v>6071</v>
      </c>
      <c r="T3884" s="3" t="s">
        <v>77</v>
      </c>
      <c r="V3884" s="3">
        <v>127</v>
      </c>
      <c r="W3884" s="3">
        <v>127</v>
      </c>
      <c r="X3884" s="3">
        <v>23</v>
      </c>
      <c r="Y3884" s="3">
        <v>3882</v>
      </c>
      <c r="Z3884" s="3" t="s">
        <v>229</v>
      </c>
      <c r="AA3884" s="3">
        <v>95</v>
      </c>
      <c r="AB3884" s="3">
        <v>51</v>
      </c>
      <c r="AC3884" s="3">
        <v>22488000</v>
      </c>
      <c r="AD3884" s="3">
        <v>12543000</v>
      </c>
      <c r="AE3884" s="3" t="s">
        <v>79</v>
      </c>
      <c r="AF3884" s="3">
        <v>25</v>
      </c>
      <c r="AG3884" s="3">
        <v>6</v>
      </c>
    </row>
    <row r="3885" spans="1:33" ht="15.75" customHeight="1" x14ac:dyDescent="0.15">
      <c r="A3885" s="3">
        <v>22039</v>
      </c>
      <c r="B3885" s="3">
        <v>3883</v>
      </c>
      <c r="C3885" s="3">
        <v>100</v>
      </c>
      <c r="D3885" s="3" t="s">
        <v>16960</v>
      </c>
      <c r="E3885" s="3" t="s">
        <v>26110</v>
      </c>
      <c r="F3885" s="3" t="s">
        <v>635</v>
      </c>
      <c r="G3885" s="3" t="s">
        <v>236</v>
      </c>
      <c r="H3885" s="3" t="s">
        <v>614</v>
      </c>
      <c r="I3885" s="3" t="s">
        <v>686</v>
      </c>
      <c r="J3885" s="3">
        <v>79.251300000000001</v>
      </c>
      <c r="K3885" s="3">
        <v>12304269</v>
      </c>
      <c r="L3885" s="3" t="s">
        <v>59</v>
      </c>
      <c r="M3885" s="3">
        <v>2</v>
      </c>
      <c r="N3885" s="3" t="s">
        <v>16960</v>
      </c>
      <c r="O3885" s="3" t="s">
        <v>26110</v>
      </c>
      <c r="P3885" s="3" t="s">
        <v>1107</v>
      </c>
      <c r="Q3885" s="3" t="s">
        <v>22317</v>
      </c>
      <c r="R3885" s="5" t="s">
        <v>26111</v>
      </c>
      <c r="S3885" s="3" t="s">
        <v>614</v>
      </c>
      <c r="T3885" s="3" t="s">
        <v>236</v>
      </c>
      <c r="V3885" s="3">
        <v>45</v>
      </c>
      <c r="W3885" s="3">
        <v>0</v>
      </c>
      <c r="X3885" s="3">
        <v>127</v>
      </c>
      <c r="Y3885" s="3">
        <v>3883</v>
      </c>
      <c r="Z3885" s="3" t="s">
        <v>59</v>
      </c>
      <c r="AA3885" s="3">
        <v>100</v>
      </c>
      <c r="AB3885" s="3">
        <v>60</v>
      </c>
      <c r="AC3885" s="3">
        <v>12304269</v>
      </c>
      <c r="AD3885" s="3">
        <v>6864258</v>
      </c>
      <c r="AE3885" s="15"/>
      <c r="AF3885" s="3">
        <v>17</v>
      </c>
      <c r="AG3885" s="3">
        <v>69</v>
      </c>
    </row>
    <row r="3886" spans="1:33" ht="15.75" customHeight="1" x14ac:dyDescent="0.15">
      <c r="A3886" s="3">
        <v>2968</v>
      </c>
      <c r="B3886" s="3">
        <v>3884</v>
      </c>
      <c r="C3886" s="3">
        <v>148</v>
      </c>
      <c r="D3886" s="3" t="s">
        <v>16963</v>
      </c>
      <c r="E3886" s="3" t="s">
        <v>26112</v>
      </c>
      <c r="F3886" s="3" t="s">
        <v>1438</v>
      </c>
      <c r="G3886" s="3" t="s">
        <v>495</v>
      </c>
      <c r="H3886" s="3" t="s">
        <v>5790</v>
      </c>
      <c r="I3886" s="3" t="s">
        <v>1709</v>
      </c>
      <c r="J3886" s="3">
        <v>79.244699999999995</v>
      </c>
      <c r="K3886" s="3">
        <v>25519989</v>
      </c>
      <c r="L3886" s="3" t="s">
        <v>162</v>
      </c>
      <c r="M3886" s="3">
        <v>4</v>
      </c>
      <c r="N3886" s="3" t="s">
        <v>16963</v>
      </c>
      <c r="O3886" s="3" t="s">
        <v>26112</v>
      </c>
      <c r="P3886" s="3" t="s">
        <v>690</v>
      </c>
      <c r="Q3886" s="3" t="s">
        <v>22320</v>
      </c>
      <c r="R3886" s="5" t="s">
        <v>26113</v>
      </c>
      <c r="S3886" s="3" t="s">
        <v>5790</v>
      </c>
      <c r="T3886" s="3" t="s">
        <v>495</v>
      </c>
      <c r="V3886" s="3">
        <v>123</v>
      </c>
      <c r="W3886" s="3">
        <v>30</v>
      </c>
      <c r="X3886" s="3">
        <v>127</v>
      </c>
      <c r="Y3886" s="3">
        <v>3884</v>
      </c>
      <c r="Z3886" s="3" t="s">
        <v>162</v>
      </c>
      <c r="AA3886" s="3">
        <v>148</v>
      </c>
      <c r="AB3886" s="3">
        <v>80</v>
      </c>
      <c r="AC3886" s="3">
        <v>25519989</v>
      </c>
      <c r="AD3886" s="3">
        <v>14237510</v>
      </c>
      <c r="AE3886" s="3" t="s">
        <v>1709</v>
      </c>
      <c r="AF3886" s="3">
        <v>8</v>
      </c>
      <c r="AG3886" s="3">
        <v>19</v>
      </c>
    </row>
    <row r="3887" spans="1:33" ht="15.75" customHeight="1" x14ac:dyDescent="0.15">
      <c r="A3887" s="3">
        <v>914</v>
      </c>
      <c r="B3887" s="3">
        <v>3885</v>
      </c>
      <c r="C3887" s="3">
        <v>164</v>
      </c>
      <c r="D3887" s="3" t="s">
        <v>16966</v>
      </c>
      <c r="E3887" s="3" t="s">
        <v>26114</v>
      </c>
      <c r="F3887" s="3" t="s">
        <v>1009</v>
      </c>
      <c r="G3887" s="3" t="s">
        <v>403</v>
      </c>
      <c r="H3887" s="3" t="s">
        <v>16968</v>
      </c>
      <c r="I3887" s="3" t="s">
        <v>203</v>
      </c>
      <c r="J3887" s="3">
        <v>79.226200000000006</v>
      </c>
      <c r="K3887" s="3">
        <v>23496215</v>
      </c>
      <c r="L3887" s="3" t="s">
        <v>101</v>
      </c>
      <c r="M3887" s="3">
        <v>3</v>
      </c>
      <c r="N3887" s="3" t="s">
        <v>16966</v>
      </c>
      <c r="O3887" s="3" t="s">
        <v>26114</v>
      </c>
      <c r="P3887" s="3" t="s">
        <v>1029</v>
      </c>
      <c r="Q3887" s="3" t="s">
        <v>22322</v>
      </c>
      <c r="R3887" s="5" t="s">
        <v>26115</v>
      </c>
      <c r="S3887" s="3" t="s">
        <v>16968</v>
      </c>
      <c r="T3887" s="3" t="s">
        <v>403</v>
      </c>
      <c r="V3887" s="3">
        <v>127</v>
      </c>
      <c r="W3887" s="3">
        <v>127</v>
      </c>
      <c r="X3887" s="3">
        <v>127</v>
      </c>
      <c r="Y3887" s="3">
        <v>3885</v>
      </c>
      <c r="Z3887" s="3" t="s">
        <v>101</v>
      </c>
      <c r="AA3887" s="3">
        <v>164</v>
      </c>
      <c r="AB3887" s="3">
        <v>98</v>
      </c>
      <c r="AC3887" s="3">
        <v>23496215</v>
      </c>
      <c r="AD3887" s="3">
        <v>13109814</v>
      </c>
      <c r="AE3887" s="3" t="s">
        <v>203</v>
      </c>
      <c r="AF3887" s="3">
        <v>10</v>
      </c>
      <c r="AG3887" s="3">
        <v>9</v>
      </c>
    </row>
    <row r="3888" spans="1:33" ht="15.75" customHeight="1" x14ac:dyDescent="0.15">
      <c r="A3888" s="3">
        <v>19419</v>
      </c>
      <c r="B3888" s="3">
        <v>3886</v>
      </c>
      <c r="C3888" s="3">
        <v>34</v>
      </c>
      <c r="D3888" s="3" t="s">
        <v>16969</v>
      </c>
      <c r="E3888" s="3" t="s">
        <v>26116</v>
      </c>
      <c r="F3888" s="3" t="s">
        <v>635</v>
      </c>
      <c r="G3888" s="3" t="s">
        <v>236</v>
      </c>
      <c r="H3888" s="3" t="s">
        <v>614</v>
      </c>
      <c r="I3888" s="3" t="s">
        <v>686</v>
      </c>
      <c r="J3888" s="3">
        <v>79.220600000000005</v>
      </c>
      <c r="K3888" s="3">
        <v>5308793</v>
      </c>
      <c r="L3888" s="3" t="s">
        <v>215</v>
      </c>
      <c r="M3888" s="3">
        <v>1</v>
      </c>
      <c r="N3888" s="3" t="s">
        <v>16969</v>
      </c>
      <c r="O3888" s="3" t="s">
        <v>26116</v>
      </c>
      <c r="P3888" s="3" t="s">
        <v>1000</v>
      </c>
      <c r="Q3888" s="3" t="s">
        <v>22324</v>
      </c>
      <c r="R3888" s="5" t="s">
        <v>26117</v>
      </c>
      <c r="S3888" s="3" t="s">
        <v>614</v>
      </c>
      <c r="T3888" s="3" t="s">
        <v>236</v>
      </c>
      <c r="V3888" s="3">
        <v>46</v>
      </c>
      <c r="W3888" s="3">
        <v>0</v>
      </c>
      <c r="X3888" s="3">
        <v>127</v>
      </c>
      <c r="Y3888" s="3">
        <v>3886</v>
      </c>
      <c r="Z3888" s="3" t="s">
        <v>215</v>
      </c>
      <c r="AA3888" s="3">
        <v>34</v>
      </c>
      <c r="AB3888" s="3">
        <v>18</v>
      </c>
      <c r="AC3888" s="3">
        <v>5308793</v>
      </c>
      <c r="AD3888" s="3">
        <v>2962156</v>
      </c>
      <c r="AE3888" s="15"/>
      <c r="AF3888" s="3">
        <v>7</v>
      </c>
      <c r="AG3888" s="3">
        <v>69</v>
      </c>
    </row>
    <row r="3889" spans="1:33" ht="15.75" customHeight="1" x14ac:dyDescent="0.15">
      <c r="A3889" s="3">
        <v>20413</v>
      </c>
      <c r="B3889" s="3">
        <v>3887</v>
      </c>
      <c r="C3889" s="3">
        <v>95</v>
      </c>
      <c r="D3889" s="3" t="s">
        <v>16972</v>
      </c>
      <c r="E3889" s="3" t="s">
        <v>26118</v>
      </c>
      <c r="F3889" s="3" t="s">
        <v>297</v>
      </c>
      <c r="G3889" s="3" t="s">
        <v>146</v>
      </c>
      <c r="H3889" s="3" t="s">
        <v>2725</v>
      </c>
      <c r="I3889" s="3" t="s">
        <v>2725</v>
      </c>
      <c r="J3889" s="3">
        <v>79.204599999999999</v>
      </c>
      <c r="K3889" s="3">
        <v>24261058</v>
      </c>
      <c r="L3889" s="3" t="s">
        <v>335</v>
      </c>
      <c r="M3889" s="3">
        <v>3</v>
      </c>
      <c r="N3889" s="3" t="s">
        <v>16972</v>
      </c>
      <c r="O3889" s="3" t="s">
        <v>26118</v>
      </c>
      <c r="P3889" s="3" t="s">
        <v>835</v>
      </c>
      <c r="Q3889" s="3" t="s">
        <v>22326</v>
      </c>
      <c r="R3889" s="5" t="s">
        <v>26119</v>
      </c>
      <c r="S3889" s="3" t="s">
        <v>2725</v>
      </c>
      <c r="T3889" s="3" t="s">
        <v>146</v>
      </c>
      <c r="V3889" s="3">
        <v>100</v>
      </c>
      <c r="W3889" s="15"/>
      <c r="X3889" s="3">
        <v>127</v>
      </c>
      <c r="Y3889" s="3">
        <v>3887</v>
      </c>
      <c r="Z3889" s="3" t="s">
        <v>335</v>
      </c>
      <c r="AA3889" s="3">
        <v>95</v>
      </c>
      <c r="AB3889" s="3">
        <v>60</v>
      </c>
      <c r="AC3889" s="3">
        <v>24261058</v>
      </c>
      <c r="AD3889" s="3">
        <v>13538186</v>
      </c>
      <c r="AE3889" s="3" t="s">
        <v>2725</v>
      </c>
      <c r="AF3889" s="3">
        <v>21</v>
      </c>
      <c r="AG3889" s="3">
        <v>30</v>
      </c>
    </row>
    <row r="3890" spans="1:33" ht="15.75" customHeight="1" x14ac:dyDescent="0.15">
      <c r="A3890" s="3">
        <v>19752</v>
      </c>
      <c r="B3890" s="3">
        <v>3888</v>
      </c>
      <c r="C3890" s="3">
        <v>40</v>
      </c>
      <c r="D3890" s="3" t="s">
        <v>16975</v>
      </c>
      <c r="E3890" s="3" t="s">
        <v>26120</v>
      </c>
      <c r="F3890" s="3" t="s">
        <v>331</v>
      </c>
      <c r="G3890" s="3" t="s">
        <v>167</v>
      </c>
      <c r="H3890" s="3" t="s">
        <v>16977</v>
      </c>
      <c r="I3890" s="3" t="s">
        <v>283</v>
      </c>
      <c r="J3890" s="3">
        <v>79.198700000000002</v>
      </c>
      <c r="K3890" s="3">
        <v>4768939</v>
      </c>
      <c r="L3890" s="3" t="s">
        <v>364</v>
      </c>
      <c r="M3890" s="3">
        <v>3</v>
      </c>
      <c r="N3890" s="3" t="s">
        <v>16975</v>
      </c>
      <c r="O3890" s="3" t="s">
        <v>26120</v>
      </c>
      <c r="P3890" s="3" t="s">
        <v>179</v>
      </c>
      <c r="Q3890" s="3" t="s">
        <v>22328</v>
      </c>
      <c r="R3890" s="5" t="s">
        <v>26121</v>
      </c>
      <c r="S3890" s="3" t="s">
        <v>16977</v>
      </c>
      <c r="T3890" s="3" t="s">
        <v>167</v>
      </c>
      <c r="V3890" s="3">
        <v>127</v>
      </c>
      <c r="W3890" s="3">
        <v>91</v>
      </c>
      <c r="X3890" s="3">
        <v>127</v>
      </c>
      <c r="Y3890" s="3">
        <v>3888</v>
      </c>
      <c r="Z3890" s="3" t="s">
        <v>364</v>
      </c>
      <c r="AA3890" s="3">
        <v>40</v>
      </c>
      <c r="AB3890" s="3">
        <v>25</v>
      </c>
      <c r="AC3890" s="3">
        <v>4768939</v>
      </c>
      <c r="AD3890" s="3">
        <v>2661257</v>
      </c>
      <c r="AE3890" s="3" t="s">
        <v>283</v>
      </c>
      <c r="AF3890" s="3">
        <v>20</v>
      </c>
      <c r="AG3890" s="3">
        <v>1</v>
      </c>
    </row>
    <row r="3891" spans="1:33" ht="15.75" customHeight="1" x14ac:dyDescent="0.15">
      <c r="A3891" s="3">
        <v>22717</v>
      </c>
      <c r="B3891" s="3">
        <v>3889</v>
      </c>
      <c r="C3891" s="3">
        <v>10</v>
      </c>
      <c r="D3891" s="3" t="s">
        <v>16979</v>
      </c>
      <c r="E3891" s="3" t="s">
        <v>26122</v>
      </c>
      <c r="F3891" s="3" t="s">
        <v>1620</v>
      </c>
      <c r="G3891" s="3" t="s">
        <v>412</v>
      </c>
      <c r="H3891" s="3" t="s">
        <v>7652</v>
      </c>
      <c r="I3891" s="3" t="s">
        <v>742</v>
      </c>
      <c r="J3891" s="3">
        <v>79.184100000000001</v>
      </c>
      <c r="K3891" s="3">
        <v>5575891</v>
      </c>
      <c r="L3891" s="3" t="s">
        <v>59</v>
      </c>
      <c r="M3891" s="3">
        <v>2</v>
      </c>
      <c r="N3891" s="3" t="s">
        <v>16979</v>
      </c>
      <c r="O3891" s="3" t="s">
        <v>26122</v>
      </c>
      <c r="P3891" s="3" t="s">
        <v>690</v>
      </c>
      <c r="Q3891" s="3" t="s">
        <v>22331</v>
      </c>
      <c r="R3891" s="5" t="s">
        <v>26123</v>
      </c>
      <c r="S3891" s="3" t="s">
        <v>7652</v>
      </c>
      <c r="T3891" s="3" t="s">
        <v>412</v>
      </c>
      <c r="V3891" s="3">
        <v>127</v>
      </c>
      <c r="W3891" s="3">
        <v>127</v>
      </c>
      <c r="X3891" s="3">
        <v>127</v>
      </c>
      <c r="Y3891" s="3">
        <v>3889</v>
      </c>
      <c r="Z3891" s="3" t="s">
        <v>59</v>
      </c>
      <c r="AA3891" s="3">
        <v>10</v>
      </c>
      <c r="AB3891" s="3">
        <v>10</v>
      </c>
      <c r="AC3891" s="3">
        <v>5575891</v>
      </c>
      <c r="AD3891" s="3">
        <v>3111822</v>
      </c>
      <c r="AE3891" s="3" t="s">
        <v>742</v>
      </c>
      <c r="AF3891" s="3">
        <v>17</v>
      </c>
      <c r="AG3891" s="3">
        <v>17</v>
      </c>
    </row>
    <row r="3892" spans="1:33" ht="15.75" customHeight="1" x14ac:dyDescent="0.15">
      <c r="A3892" s="3">
        <v>25967</v>
      </c>
      <c r="B3892" s="3">
        <v>3890</v>
      </c>
      <c r="C3892" s="3">
        <v>13</v>
      </c>
      <c r="D3892" s="3" t="s">
        <v>16981</v>
      </c>
      <c r="E3892" s="3" t="s">
        <v>26124</v>
      </c>
      <c r="F3892" s="3" t="s">
        <v>297</v>
      </c>
      <c r="G3892" s="3" t="s">
        <v>146</v>
      </c>
      <c r="H3892" s="3" t="s">
        <v>2725</v>
      </c>
      <c r="I3892" s="3" t="s">
        <v>2725</v>
      </c>
      <c r="J3892" s="3">
        <v>79.140799999999999</v>
      </c>
      <c r="K3892" s="3">
        <v>6654525</v>
      </c>
      <c r="L3892" s="3" t="s">
        <v>59</v>
      </c>
      <c r="M3892" s="3">
        <v>0</v>
      </c>
      <c r="N3892" s="3" t="s">
        <v>16981</v>
      </c>
      <c r="O3892" s="3" t="s">
        <v>26124</v>
      </c>
      <c r="P3892" s="8">
        <v>37257</v>
      </c>
      <c r="Q3892" s="3" t="s">
        <v>22333</v>
      </c>
      <c r="R3892" s="5" t="s">
        <v>26125</v>
      </c>
      <c r="S3892" s="3" t="s">
        <v>2725</v>
      </c>
      <c r="T3892" s="3" t="s">
        <v>146</v>
      </c>
      <c r="V3892" s="3">
        <v>101</v>
      </c>
      <c r="W3892" s="15"/>
      <c r="X3892" s="3">
        <v>127</v>
      </c>
      <c r="Y3892" s="3">
        <v>3890</v>
      </c>
      <c r="Z3892" s="3" t="s">
        <v>59</v>
      </c>
      <c r="AA3892" s="3">
        <v>13</v>
      </c>
      <c r="AB3892" s="3">
        <v>7</v>
      </c>
      <c r="AC3892" s="3">
        <v>6654525</v>
      </c>
      <c r="AD3892" s="3">
        <v>3714690</v>
      </c>
      <c r="AE3892" s="3" t="s">
        <v>2725</v>
      </c>
      <c r="AF3892" s="3">
        <v>17</v>
      </c>
      <c r="AG3892" s="3">
        <v>30</v>
      </c>
    </row>
    <row r="3893" spans="1:33" ht="15.75" customHeight="1" x14ac:dyDescent="0.15">
      <c r="A3893" s="3">
        <v>20147</v>
      </c>
      <c r="B3893" s="3">
        <v>3891</v>
      </c>
      <c r="C3893" s="3">
        <v>18</v>
      </c>
      <c r="D3893" s="3" t="s">
        <v>12098</v>
      </c>
      <c r="E3893" s="3" t="s">
        <v>26126</v>
      </c>
      <c r="F3893" s="3" t="s">
        <v>36</v>
      </c>
      <c r="G3893" s="3" t="s">
        <v>37</v>
      </c>
      <c r="H3893" s="3" t="s">
        <v>39</v>
      </c>
      <c r="I3893" s="3" t="s">
        <v>39</v>
      </c>
      <c r="J3893" s="3">
        <v>79.125399999999999</v>
      </c>
      <c r="K3893" s="3">
        <v>8900015</v>
      </c>
      <c r="L3893" s="3" t="s">
        <v>71</v>
      </c>
      <c r="M3893" s="3">
        <v>3</v>
      </c>
      <c r="N3893" s="3" t="s">
        <v>12098</v>
      </c>
      <c r="O3893" s="3" t="s">
        <v>26126</v>
      </c>
      <c r="P3893" s="3" t="s">
        <v>1000</v>
      </c>
      <c r="Q3893" s="3" t="s">
        <v>12099</v>
      </c>
      <c r="R3893" s="5" t="s">
        <v>26127</v>
      </c>
      <c r="S3893" s="3" t="s">
        <v>39</v>
      </c>
      <c r="T3893" s="3" t="s">
        <v>37</v>
      </c>
      <c r="V3893" s="3">
        <v>127</v>
      </c>
      <c r="W3893" s="3">
        <v>127</v>
      </c>
      <c r="X3893" s="3">
        <v>127</v>
      </c>
      <c r="Y3893" s="3">
        <v>3891</v>
      </c>
      <c r="Z3893" s="3" t="s">
        <v>71</v>
      </c>
      <c r="AA3893" s="3">
        <v>18</v>
      </c>
      <c r="AB3893" s="3">
        <v>10</v>
      </c>
      <c r="AC3893" s="3">
        <v>8900015</v>
      </c>
      <c r="AD3893" s="3">
        <v>4968595</v>
      </c>
      <c r="AE3893" s="3" t="s">
        <v>39</v>
      </c>
      <c r="AF3893" s="3">
        <v>5</v>
      </c>
      <c r="AG3893" s="3">
        <v>2</v>
      </c>
    </row>
    <row r="3894" spans="1:33" ht="15.75" customHeight="1" x14ac:dyDescent="0.15">
      <c r="A3894" s="3">
        <v>24849</v>
      </c>
      <c r="B3894" s="3">
        <v>3892</v>
      </c>
      <c r="C3894" s="3">
        <v>27</v>
      </c>
      <c r="D3894" s="3" t="s">
        <v>2490</v>
      </c>
      <c r="E3894" s="3" t="s">
        <v>26128</v>
      </c>
      <c r="F3894" s="3" t="s">
        <v>143</v>
      </c>
      <c r="G3894" s="3" t="s">
        <v>77</v>
      </c>
      <c r="H3894" s="3" t="s">
        <v>2458</v>
      </c>
      <c r="I3894" s="3" t="s">
        <v>79</v>
      </c>
      <c r="J3894" s="3">
        <v>79.115700000000004</v>
      </c>
      <c r="K3894" s="3">
        <v>4730152</v>
      </c>
      <c r="L3894" s="3" t="s">
        <v>162</v>
      </c>
      <c r="M3894" s="3">
        <v>0</v>
      </c>
      <c r="N3894" s="3" t="s">
        <v>2490</v>
      </c>
      <c r="O3894" s="3" t="s">
        <v>26128</v>
      </c>
      <c r="P3894" s="8">
        <v>37622</v>
      </c>
      <c r="Q3894" s="3" t="s">
        <v>2492</v>
      </c>
      <c r="R3894" s="5" t="s">
        <v>26129</v>
      </c>
      <c r="S3894" s="3" t="s">
        <v>2458</v>
      </c>
      <c r="T3894" s="3" t="s">
        <v>77</v>
      </c>
      <c r="V3894" s="3">
        <v>127</v>
      </c>
      <c r="W3894" s="3">
        <v>127</v>
      </c>
      <c r="X3894" s="3">
        <v>127</v>
      </c>
      <c r="Y3894" s="3">
        <v>3892</v>
      </c>
      <c r="Z3894" s="3" t="s">
        <v>162</v>
      </c>
      <c r="AA3894" s="3">
        <v>27</v>
      </c>
      <c r="AB3894" s="3">
        <v>15</v>
      </c>
      <c r="AC3894" s="3">
        <v>4730152</v>
      </c>
      <c r="AD3894" s="3">
        <v>2640836</v>
      </c>
      <c r="AE3894" s="3" t="s">
        <v>79</v>
      </c>
      <c r="AF3894" s="3">
        <v>8</v>
      </c>
      <c r="AG3894" s="3">
        <v>6</v>
      </c>
    </row>
    <row r="3895" spans="1:33" ht="15.75" customHeight="1" x14ac:dyDescent="0.15">
      <c r="A3895" s="3">
        <v>888</v>
      </c>
      <c r="B3895" s="3">
        <v>3893</v>
      </c>
      <c r="C3895" s="3">
        <v>400</v>
      </c>
      <c r="D3895" s="3" t="s">
        <v>16989</v>
      </c>
      <c r="E3895" s="3" t="s">
        <v>26130</v>
      </c>
      <c r="F3895" s="3" t="s">
        <v>1105</v>
      </c>
      <c r="G3895" s="3" t="s">
        <v>486</v>
      </c>
      <c r="H3895" s="3" t="s">
        <v>16991</v>
      </c>
      <c r="I3895" s="3" t="s">
        <v>13092</v>
      </c>
      <c r="J3895" s="3">
        <v>78.9542</v>
      </c>
      <c r="K3895" s="3">
        <v>57110703</v>
      </c>
      <c r="L3895" s="3" t="s">
        <v>162</v>
      </c>
      <c r="M3895" s="3">
        <v>7</v>
      </c>
      <c r="N3895" s="3" t="s">
        <v>16989</v>
      </c>
      <c r="O3895" s="3" t="s">
        <v>26130</v>
      </c>
      <c r="P3895" s="3" t="s">
        <v>1029</v>
      </c>
      <c r="Q3895" s="3" t="s">
        <v>22337</v>
      </c>
      <c r="R3895" s="5" t="s">
        <v>26131</v>
      </c>
      <c r="S3895" s="3" t="s">
        <v>16991</v>
      </c>
      <c r="T3895" s="3" t="s">
        <v>486</v>
      </c>
      <c r="V3895" s="3">
        <v>98</v>
      </c>
      <c r="W3895" s="3">
        <v>0</v>
      </c>
      <c r="X3895" s="3">
        <v>127</v>
      </c>
      <c r="Y3895" s="3">
        <v>3893</v>
      </c>
      <c r="Z3895" s="3" t="s">
        <v>162</v>
      </c>
      <c r="AA3895" s="3">
        <v>400</v>
      </c>
      <c r="AB3895" s="3">
        <v>240</v>
      </c>
      <c r="AC3895" s="3">
        <v>57110703</v>
      </c>
      <c r="AD3895" s="3">
        <v>31913588</v>
      </c>
      <c r="AE3895" s="15"/>
      <c r="AF3895" s="3">
        <v>8</v>
      </c>
      <c r="AG3895" s="3">
        <v>144</v>
      </c>
    </row>
    <row r="3896" spans="1:33" ht="15.75" customHeight="1" x14ac:dyDescent="0.15">
      <c r="A3896" s="3">
        <v>2887</v>
      </c>
      <c r="B3896" s="3">
        <v>3894</v>
      </c>
      <c r="C3896" s="3">
        <v>4400</v>
      </c>
      <c r="D3896" s="3" t="s">
        <v>16993</v>
      </c>
      <c r="E3896" s="3" t="s">
        <v>26132</v>
      </c>
      <c r="F3896" s="3" t="s">
        <v>1620</v>
      </c>
      <c r="G3896" s="3" t="s">
        <v>412</v>
      </c>
      <c r="H3896" s="3" t="s">
        <v>11591</v>
      </c>
      <c r="I3896" s="3" t="s">
        <v>742</v>
      </c>
      <c r="J3896" s="3">
        <v>78.941000000000003</v>
      </c>
      <c r="K3896" s="3">
        <v>27813130</v>
      </c>
      <c r="L3896" s="3" t="s">
        <v>677</v>
      </c>
      <c r="M3896" s="3">
        <v>7</v>
      </c>
      <c r="N3896" s="3" t="s">
        <v>16993</v>
      </c>
      <c r="O3896" s="3" t="s">
        <v>26132</v>
      </c>
      <c r="P3896" s="3" t="s">
        <v>6522</v>
      </c>
      <c r="Q3896" s="3" t="s">
        <v>22340</v>
      </c>
      <c r="R3896" s="5" t="s">
        <v>26133</v>
      </c>
      <c r="S3896" s="3" t="s">
        <v>11591</v>
      </c>
      <c r="T3896" s="3" t="s">
        <v>412</v>
      </c>
      <c r="V3896" s="3">
        <v>127</v>
      </c>
      <c r="W3896" s="3">
        <v>127</v>
      </c>
      <c r="X3896" s="3">
        <v>52</v>
      </c>
      <c r="Y3896" s="3">
        <v>3894</v>
      </c>
      <c r="Z3896" s="3" t="s">
        <v>677</v>
      </c>
      <c r="AA3896" s="3">
        <v>4400</v>
      </c>
      <c r="AB3896" s="3">
        <v>2700</v>
      </c>
      <c r="AC3896" s="3">
        <v>27813130</v>
      </c>
      <c r="AD3896" s="3">
        <v>15543182</v>
      </c>
      <c r="AE3896" s="3" t="s">
        <v>742</v>
      </c>
      <c r="AF3896" s="3">
        <v>12</v>
      </c>
      <c r="AG3896" s="3">
        <v>17</v>
      </c>
    </row>
    <row r="3897" spans="1:33" ht="15.75" customHeight="1" x14ac:dyDescent="0.15">
      <c r="A3897" s="3">
        <v>25340</v>
      </c>
      <c r="B3897" s="3">
        <v>3895</v>
      </c>
      <c r="C3897" s="3">
        <v>88</v>
      </c>
      <c r="D3897" s="3" t="s">
        <v>16996</v>
      </c>
      <c r="E3897" s="3" t="s">
        <v>26134</v>
      </c>
      <c r="F3897" s="3" t="s">
        <v>5738</v>
      </c>
      <c r="G3897" s="3" t="s">
        <v>599</v>
      </c>
      <c r="H3897" s="3" t="s">
        <v>12607</v>
      </c>
      <c r="I3897" s="3" t="s">
        <v>3354</v>
      </c>
      <c r="J3897" s="3">
        <v>78.944699999999997</v>
      </c>
      <c r="K3897" s="3">
        <v>21364263</v>
      </c>
      <c r="L3897" s="3" t="s">
        <v>356</v>
      </c>
      <c r="M3897" s="3">
        <v>0</v>
      </c>
      <c r="N3897" s="3" t="s">
        <v>16996</v>
      </c>
      <c r="O3897" s="3" t="s">
        <v>26134</v>
      </c>
      <c r="P3897" s="8">
        <v>37257</v>
      </c>
      <c r="Q3897" s="3" t="s">
        <v>22342</v>
      </c>
      <c r="R3897" s="5" t="s">
        <v>26135</v>
      </c>
      <c r="S3897" s="3" t="s">
        <v>12607</v>
      </c>
      <c r="T3897" s="3" t="s">
        <v>599</v>
      </c>
      <c r="V3897" s="3">
        <v>72</v>
      </c>
      <c r="W3897" s="3">
        <v>67</v>
      </c>
      <c r="X3897" s="3">
        <v>127</v>
      </c>
      <c r="Y3897" s="3">
        <v>3895</v>
      </c>
      <c r="Z3897" s="3" t="s">
        <v>356</v>
      </c>
      <c r="AA3897" s="3">
        <v>88</v>
      </c>
      <c r="AB3897" s="3">
        <v>43</v>
      </c>
      <c r="AC3897" s="3">
        <v>21364263</v>
      </c>
      <c r="AD3897" s="3">
        <v>11939030</v>
      </c>
      <c r="AE3897" s="3" t="s">
        <v>3354</v>
      </c>
      <c r="AF3897" s="3">
        <v>18</v>
      </c>
      <c r="AG3897" s="3">
        <v>13</v>
      </c>
    </row>
    <row r="3898" spans="1:33" ht="15.75" customHeight="1" x14ac:dyDescent="0.15">
      <c r="A3898" s="3">
        <v>8318</v>
      </c>
      <c r="B3898" s="3">
        <v>3896</v>
      </c>
      <c r="C3898" s="3">
        <v>95</v>
      </c>
      <c r="D3898" s="3" t="s">
        <v>16999</v>
      </c>
      <c r="E3898" s="3" t="s">
        <v>26136</v>
      </c>
      <c r="F3898" s="3" t="s">
        <v>4061</v>
      </c>
      <c r="G3898" s="3" t="s">
        <v>446</v>
      </c>
      <c r="H3898" s="3" t="s">
        <v>2435</v>
      </c>
      <c r="I3898" s="3" t="s">
        <v>2435</v>
      </c>
      <c r="J3898" s="3">
        <v>78.9375</v>
      </c>
      <c r="K3898" s="3">
        <v>17912453</v>
      </c>
      <c r="L3898" s="3" t="s">
        <v>162</v>
      </c>
      <c r="M3898" s="3">
        <v>4</v>
      </c>
      <c r="N3898" s="3" t="s">
        <v>16999</v>
      </c>
      <c r="O3898" s="3" t="s">
        <v>26136</v>
      </c>
      <c r="P3898" s="3" t="s">
        <v>104</v>
      </c>
      <c r="Q3898" s="3" t="s">
        <v>22344</v>
      </c>
      <c r="R3898" s="5" t="s">
        <v>26137</v>
      </c>
      <c r="S3898" s="3" t="s">
        <v>2435</v>
      </c>
      <c r="T3898" s="3" t="s">
        <v>446</v>
      </c>
      <c r="V3898" s="3">
        <v>127</v>
      </c>
      <c r="W3898" s="3">
        <v>127</v>
      </c>
      <c r="X3898" s="3">
        <v>127</v>
      </c>
      <c r="Y3898" s="3">
        <v>3896</v>
      </c>
      <c r="Z3898" s="3" t="s">
        <v>162</v>
      </c>
      <c r="AA3898" s="3">
        <v>95</v>
      </c>
      <c r="AB3898" s="3">
        <v>55</v>
      </c>
      <c r="AC3898" s="3">
        <v>17912453</v>
      </c>
      <c r="AD3898" s="3">
        <v>10010454</v>
      </c>
      <c r="AE3898" s="3" t="s">
        <v>2435</v>
      </c>
      <c r="AF3898" s="3">
        <v>8</v>
      </c>
      <c r="AG3898" s="3">
        <v>29</v>
      </c>
    </row>
    <row r="3899" spans="1:33" ht="15.75" customHeight="1" x14ac:dyDescent="0.15">
      <c r="A3899" s="3">
        <v>2317</v>
      </c>
      <c r="B3899" s="3">
        <v>3897</v>
      </c>
      <c r="C3899" s="3">
        <v>86</v>
      </c>
      <c r="D3899" s="3" t="s">
        <v>17002</v>
      </c>
      <c r="E3899" s="3" t="s">
        <v>26138</v>
      </c>
      <c r="F3899" s="3" t="s">
        <v>297</v>
      </c>
      <c r="G3899" s="3" t="s">
        <v>146</v>
      </c>
      <c r="H3899" s="3" t="s">
        <v>10342</v>
      </c>
      <c r="I3899" s="3" t="s">
        <v>2725</v>
      </c>
      <c r="J3899" s="3">
        <v>78.913300000000007</v>
      </c>
      <c r="K3899" s="3">
        <v>17788954</v>
      </c>
      <c r="L3899" s="3" t="s">
        <v>66</v>
      </c>
      <c r="M3899" s="3">
        <v>6</v>
      </c>
      <c r="N3899" s="3" t="s">
        <v>17002</v>
      </c>
      <c r="O3899" s="3" t="s">
        <v>26138</v>
      </c>
      <c r="P3899" s="3" t="s">
        <v>6675</v>
      </c>
      <c r="Q3899" s="3" t="s">
        <v>22346</v>
      </c>
      <c r="R3899" s="5" t="s">
        <v>26139</v>
      </c>
      <c r="S3899" s="3" t="s">
        <v>10342</v>
      </c>
      <c r="T3899" s="3" t="s">
        <v>146</v>
      </c>
      <c r="V3899" s="3">
        <v>102</v>
      </c>
      <c r="W3899" s="15"/>
      <c r="X3899" s="3">
        <v>127</v>
      </c>
      <c r="Y3899" s="3">
        <v>3897</v>
      </c>
      <c r="Z3899" s="3" t="s">
        <v>66</v>
      </c>
      <c r="AA3899" s="3">
        <v>86</v>
      </c>
      <c r="AB3899" s="3">
        <v>52</v>
      </c>
      <c r="AC3899" s="3">
        <v>17788954</v>
      </c>
      <c r="AD3899" s="3">
        <v>9942777</v>
      </c>
      <c r="AE3899" s="3" t="s">
        <v>2725</v>
      </c>
      <c r="AF3899" s="3">
        <v>9</v>
      </c>
      <c r="AG3899" s="3">
        <v>30</v>
      </c>
    </row>
    <row r="3900" spans="1:33" ht="15.75" customHeight="1" x14ac:dyDescent="0.15">
      <c r="A3900" s="3">
        <v>26569</v>
      </c>
      <c r="B3900" s="3">
        <v>3898</v>
      </c>
      <c r="C3900" s="3">
        <v>275</v>
      </c>
      <c r="D3900" s="3" t="s">
        <v>17004</v>
      </c>
      <c r="E3900" s="3" t="s">
        <v>26140</v>
      </c>
      <c r="F3900" s="3" t="s">
        <v>635</v>
      </c>
      <c r="G3900" s="3" t="s">
        <v>236</v>
      </c>
      <c r="H3900" s="3" t="s">
        <v>4148</v>
      </c>
      <c r="I3900" s="3" t="s">
        <v>4171</v>
      </c>
      <c r="J3900" s="3">
        <v>78.834699999999998</v>
      </c>
      <c r="K3900" s="3">
        <v>112462000</v>
      </c>
      <c r="L3900" s="3" t="s">
        <v>221</v>
      </c>
      <c r="M3900" s="3">
        <v>0</v>
      </c>
      <c r="N3900" s="3" t="s">
        <v>17004</v>
      </c>
      <c r="O3900" s="3" t="s">
        <v>26140</v>
      </c>
      <c r="P3900" s="8">
        <v>38353</v>
      </c>
      <c r="Q3900" s="15"/>
      <c r="R3900" s="5" t="s">
        <v>26141</v>
      </c>
      <c r="S3900" s="3" t="s">
        <v>4148</v>
      </c>
      <c r="T3900" s="3" t="s">
        <v>236</v>
      </c>
      <c r="V3900" s="3">
        <v>47</v>
      </c>
      <c r="W3900" s="3">
        <v>0</v>
      </c>
      <c r="X3900" s="3">
        <v>127</v>
      </c>
      <c r="Y3900" s="3">
        <v>3898</v>
      </c>
      <c r="Z3900" s="3" t="s">
        <v>221</v>
      </c>
      <c r="AA3900" s="3">
        <v>275</v>
      </c>
      <c r="AB3900" s="3">
        <v>0</v>
      </c>
      <c r="AC3900" s="3">
        <v>112462000</v>
      </c>
      <c r="AD3900" s="3">
        <v>62886000</v>
      </c>
      <c r="AE3900" s="15"/>
      <c r="AF3900" s="3">
        <v>2</v>
      </c>
      <c r="AG3900" s="3">
        <v>140</v>
      </c>
    </row>
    <row r="3901" spans="1:33" ht="15.75" customHeight="1" x14ac:dyDescent="0.15">
      <c r="A3901" s="3">
        <v>24115</v>
      </c>
      <c r="B3901" s="3">
        <v>3899</v>
      </c>
      <c r="C3901" s="3">
        <v>12</v>
      </c>
      <c r="D3901" s="3" t="s">
        <v>17006</v>
      </c>
      <c r="E3901" s="3" t="s">
        <v>26142</v>
      </c>
      <c r="F3901" s="3" t="s">
        <v>1318</v>
      </c>
      <c r="G3901" s="3" t="s">
        <v>707</v>
      </c>
      <c r="H3901" s="3" t="s">
        <v>4604</v>
      </c>
      <c r="I3901" s="3" t="s">
        <v>4751</v>
      </c>
      <c r="J3901" s="3">
        <v>78.750600000000006</v>
      </c>
      <c r="K3901" s="3">
        <v>3201085</v>
      </c>
      <c r="L3901" s="3" t="s">
        <v>162</v>
      </c>
      <c r="M3901" s="3">
        <v>1</v>
      </c>
      <c r="N3901" s="3" t="s">
        <v>17006</v>
      </c>
      <c r="O3901" s="3" t="s">
        <v>26142</v>
      </c>
      <c r="P3901" s="3" t="s">
        <v>541</v>
      </c>
      <c r="Q3901" s="3" t="s">
        <v>22351</v>
      </c>
      <c r="R3901" s="5" t="s">
        <v>26143</v>
      </c>
      <c r="S3901" s="3" t="s">
        <v>4604</v>
      </c>
      <c r="T3901" s="3" t="s">
        <v>707</v>
      </c>
      <c r="V3901" s="3">
        <v>23</v>
      </c>
      <c r="W3901" s="3">
        <v>0</v>
      </c>
      <c r="X3901" s="3">
        <v>127</v>
      </c>
      <c r="Y3901" s="3">
        <v>3899</v>
      </c>
      <c r="Z3901" s="3" t="s">
        <v>162</v>
      </c>
      <c r="AA3901" s="3">
        <v>12</v>
      </c>
      <c r="AB3901" s="3">
        <v>9</v>
      </c>
      <c r="AC3901" s="3">
        <v>3201085</v>
      </c>
      <c r="AD3901" s="3">
        <v>1790811</v>
      </c>
      <c r="AE3901" s="15"/>
      <c r="AF3901" s="3">
        <v>8</v>
      </c>
      <c r="AG3901" s="3">
        <v>841</v>
      </c>
    </row>
    <row r="3902" spans="1:33" ht="15.75" customHeight="1" x14ac:dyDescent="0.15">
      <c r="A3902" s="3">
        <v>22499</v>
      </c>
      <c r="B3902" s="3">
        <v>3900</v>
      </c>
      <c r="C3902" s="3">
        <v>100</v>
      </c>
      <c r="D3902" s="3" t="s">
        <v>17010</v>
      </c>
      <c r="E3902" s="3" t="s">
        <v>26144</v>
      </c>
      <c r="F3902" s="3" t="s">
        <v>21189</v>
      </c>
      <c r="G3902" s="3" t="s">
        <v>915</v>
      </c>
      <c r="H3902" s="3" t="s">
        <v>13158</v>
      </c>
      <c r="I3902" s="3" t="s">
        <v>16835</v>
      </c>
      <c r="J3902" s="3">
        <v>78.671999999999997</v>
      </c>
      <c r="K3902" s="3">
        <v>10905632</v>
      </c>
      <c r="L3902" s="3" t="s">
        <v>71</v>
      </c>
      <c r="M3902" s="3">
        <v>2</v>
      </c>
      <c r="N3902" s="3" t="s">
        <v>17010</v>
      </c>
      <c r="O3902" s="3" t="s">
        <v>26144</v>
      </c>
      <c r="P3902" s="3" t="s">
        <v>1350</v>
      </c>
      <c r="Q3902" s="3" t="s">
        <v>22353</v>
      </c>
      <c r="R3902" s="5" t="s">
        <v>26145</v>
      </c>
      <c r="S3902" s="3" t="s">
        <v>13158</v>
      </c>
      <c r="T3902" s="3" t="s">
        <v>915</v>
      </c>
      <c r="V3902" s="3">
        <v>6</v>
      </c>
      <c r="W3902" s="3">
        <v>0</v>
      </c>
      <c r="X3902" s="3">
        <v>127</v>
      </c>
      <c r="Y3902" s="3">
        <v>3900</v>
      </c>
      <c r="Z3902" s="3" t="s">
        <v>71</v>
      </c>
      <c r="AA3902" s="3">
        <v>100</v>
      </c>
      <c r="AB3902" s="3">
        <v>54</v>
      </c>
      <c r="AC3902" s="3">
        <v>10905632</v>
      </c>
      <c r="AD3902" s="3">
        <v>6103715</v>
      </c>
      <c r="AE3902" s="15"/>
      <c r="AF3902" s="3">
        <v>5</v>
      </c>
      <c r="AG3902" s="3">
        <v>118</v>
      </c>
    </row>
    <row r="3903" spans="1:33" ht="15.75" customHeight="1" x14ac:dyDescent="0.15">
      <c r="A3903" s="3">
        <v>912</v>
      </c>
      <c r="B3903" s="3">
        <v>3901</v>
      </c>
      <c r="C3903" s="3">
        <v>90</v>
      </c>
      <c r="D3903" s="3" t="s">
        <v>1113</v>
      </c>
      <c r="E3903" s="3" t="s">
        <v>26146</v>
      </c>
      <c r="F3903" s="3" t="s">
        <v>36</v>
      </c>
      <c r="G3903" s="3" t="s">
        <v>37</v>
      </c>
      <c r="H3903" s="3" t="s">
        <v>89</v>
      </c>
      <c r="I3903" s="3" t="s">
        <v>89</v>
      </c>
      <c r="J3903" s="3">
        <v>78.575599999999994</v>
      </c>
      <c r="K3903" s="3">
        <v>150403501</v>
      </c>
      <c r="L3903" s="3" t="s">
        <v>162</v>
      </c>
      <c r="M3903" s="3">
        <v>5</v>
      </c>
      <c r="N3903" s="3" t="s">
        <v>1113</v>
      </c>
      <c r="O3903" s="3" t="s">
        <v>26146</v>
      </c>
      <c r="P3903" s="3" t="s">
        <v>835</v>
      </c>
      <c r="Q3903" s="3" t="s">
        <v>1114</v>
      </c>
      <c r="R3903" s="5" t="s">
        <v>26147</v>
      </c>
      <c r="S3903" s="3" t="s">
        <v>89</v>
      </c>
      <c r="T3903" s="3" t="s">
        <v>37</v>
      </c>
      <c r="V3903" s="3">
        <v>127</v>
      </c>
      <c r="W3903" s="3">
        <v>127</v>
      </c>
      <c r="X3903" s="3">
        <v>127</v>
      </c>
      <c r="Y3903" s="3">
        <v>3901</v>
      </c>
      <c r="Z3903" s="3" t="s">
        <v>162</v>
      </c>
      <c r="AA3903" s="3">
        <v>90</v>
      </c>
      <c r="AB3903" s="3">
        <v>65</v>
      </c>
      <c r="AC3903" s="3">
        <v>150403501</v>
      </c>
      <c r="AD3903" s="3">
        <v>84224000</v>
      </c>
      <c r="AE3903" s="3" t="s">
        <v>89</v>
      </c>
      <c r="AF3903" s="3">
        <v>8</v>
      </c>
      <c r="AG3903" s="3">
        <v>4</v>
      </c>
    </row>
    <row r="3904" spans="1:33" ht="15.75" customHeight="1" x14ac:dyDescent="0.15">
      <c r="A3904" s="3">
        <v>25520</v>
      </c>
      <c r="B3904" s="3">
        <v>3902</v>
      </c>
      <c r="C3904" s="3">
        <v>45</v>
      </c>
      <c r="D3904" s="3" t="s">
        <v>17014</v>
      </c>
      <c r="E3904" s="3" t="s">
        <v>26148</v>
      </c>
      <c r="F3904" s="3" t="s">
        <v>164</v>
      </c>
      <c r="G3904" s="3" t="s">
        <v>92</v>
      </c>
      <c r="H3904" s="3" t="s">
        <v>126</v>
      </c>
      <c r="I3904" s="3" t="s">
        <v>7602</v>
      </c>
      <c r="J3904" s="3">
        <v>78.572699999999998</v>
      </c>
      <c r="K3904" s="3">
        <v>9031577</v>
      </c>
      <c r="L3904" s="3" t="s">
        <v>398</v>
      </c>
      <c r="M3904" s="3">
        <v>0</v>
      </c>
      <c r="N3904" s="3" t="s">
        <v>17014</v>
      </c>
      <c r="O3904" s="3" t="s">
        <v>26148</v>
      </c>
      <c r="P3904" s="8">
        <v>36526</v>
      </c>
      <c r="Q3904" s="3" t="s">
        <v>22357</v>
      </c>
      <c r="R3904" s="5" t="s">
        <v>26149</v>
      </c>
      <c r="S3904" s="3" t="s">
        <v>126</v>
      </c>
      <c r="T3904" s="3" t="s">
        <v>92</v>
      </c>
      <c r="V3904" s="3">
        <v>13</v>
      </c>
      <c r="W3904" s="3">
        <v>0</v>
      </c>
      <c r="X3904" s="3">
        <v>44</v>
      </c>
      <c r="Y3904" s="3">
        <v>3902</v>
      </c>
      <c r="Z3904" s="3" t="s">
        <v>398</v>
      </c>
      <c r="AA3904" s="3">
        <v>45</v>
      </c>
      <c r="AB3904" s="3">
        <v>17</v>
      </c>
      <c r="AC3904" s="3">
        <v>9031577</v>
      </c>
      <c r="AD3904" s="3">
        <v>5057647</v>
      </c>
      <c r="AE3904" s="15"/>
      <c r="AF3904" s="3">
        <v>1</v>
      </c>
      <c r="AG3904" s="3">
        <v>98</v>
      </c>
    </row>
    <row r="3905" spans="1:33" ht="15.75" customHeight="1" x14ac:dyDescent="0.15">
      <c r="A3905" s="3">
        <v>3813</v>
      </c>
      <c r="B3905" s="3">
        <v>3903</v>
      </c>
      <c r="C3905" s="3">
        <v>5010</v>
      </c>
      <c r="D3905" s="3" t="s">
        <v>11784</v>
      </c>
      <c r="E3905" s="3" t="s">
        <v>26150</v>
      </c>
      <c r="F3905" s="3" t="s">
        <v>36</v>
      </c>
      <c r="G3905" s="3" t="s">
        <v>37</v>
      </c>
      <c r="H3905" s="3" t="s">
        <v>2190</v>
      </c>
      <c r="I3905" s="3" t="s">
        <v>39</v>
      </c>
      <c r="J3905" s="3">
        <v>78.544799999999995</v>
      </c>
      <c r="K3905" s="3">
        <v>627767000</v>
      </c>
      <c r="L3905" s="3" t="s">
        <v>101</v>
      </c>
      <c r="M3905" s="3">
        <v>8</v>
      </c>
      <c r="N3905" s="3" t="s">
        <v>11784</v>
      </c>
      <c r="O3905" s="3" t="s">
        <v>26150</v>
      </c>
      <c r="P3905" s="3" t="s">
        <v>2080</v>
      </c>
      <c r="Q3905" s="3" t="s">
        <v>11786</v>
      </c>
      <c r="R3905" s="5" t="s">
        <v>26151</v>
      </c>
      <c r="S3905" s="3" t="s">
        <v>2190</v>
      </c>
      <c r="T3905" s="3" t="s">
        <v>37</v>
      </c>
      <c r="V3905" s="3">
        <v>127</v>
      </c>
      <c r="W3905" s="3">
        <v>127</v>
      </c>
      <c r="X3905" s="3">
        <v>127</v>
      </c>
      <c r="Y3905" s="3">
        <v>3903</v>
      </c>
      <c r="Z3905" s="3" t="s">
        <v>101</v>
      </c>
      <c r="AA3905" s="3">
        <v>5010</v>
      </c>
      <c r="AB3905" s="3">
        <v>3075</v>
      </c>
      <c r="AC3905" s="3">
        <v>627767000</v>
      </c>
      <c r="AD3905" s="3">
        <v>351602000</v>
      </c>
      <c r="AE3905" s="3" t="s">
        <v>39</v>
      </c>
      <c r="AF3905" s="3">
        <v>10</v>
      </c>
      <c r="AG3905" s="3">
        <v>2</v>
      </c>
    </row>
    <row r="3906" spans="1:33" ht="15.75" customHeight="1" x14ac:dyDescent="0.15">
      <c r="A3906" s="3">
        <v>24235</v>
      </c>
      <c r="B3906" s="3">
        <v>3904</v>
      </c>
      <c r="C3906" s="3">
        <v>23</v>
      </c>
      <c r="D3906" s="3" t="s">
        <v>17019</v>
      </c>
      <c r="E3906" s="3" t="s">
        <v>26152</v>
      </c>
      <c r="F3906" s="3" t="s">
        <v>3877</v>
      </c>
      <c r="G3906" s="3" t="s">
        <v>731</v>
      </c>
      <c r="H3906" s="3" t="s">
        <v>8857</v>
      </c>
      <c r="I3906" s="3" t="s">
        <v>9266</v>
      </c>
      <c r="J3906" s="3">
        <v>78.513599999999997</v>
      </c>
      <c r="K3906" s="3">
        <v>2426000</v>
      </c>
      <c r="L3906" s="3" t="s">
        <v>71</v>
      </c>
      <c r="M3906" s="3">
        <v>1</v>
      </c>
      <c r="N3906" s="3" t="s">
        <v>17019</v>
      </c>
      <c r="O3906" s="3" t="s">
        <v>26152</v>
      </c>
      <c r="P3906" s="3" t="s">
        <v>1101</v>
      </c>
      <c r="Q3906" s="3" t="s">
        <v>22360</v>
      </c>
      <c r="R3906" s="5" t="s">
        <v>26153</v>
      </c>
      <c r="S3906" s="3" t="s">
        <v>8857</v>
      </c>
      <c r="T3906" s="3" t="s">
        <v>731</v>
      </c>
      <c r="V3906" s="3">
        <v>45</v>
      </c>
      <c r="W3906" s="3">
        <v>0</v>
      </c>
      <c r="X3906" s="3">
        <v>127</v>
      </c>
      <c r="Y3906" s="3">
        <v>3904</v>
      </c>
      <c r="Z3906" s="3" t="s">
        <v>71</v>
      </c>
      <c r="AA3906" s="3">
        <v>23</v>
      </c>
      <c r="AB3906" s="3">
        <v>17</v>
      </c>
      <c r="AC3906" s="3">
        <v>2426000</v>
      </c>
      <c r="AD3906" s="3">
        <v>1359000</v>
      </c>
      <c r="AE3906" s="15"/>
      <c r="AF3906" s="3">
        <v>5</v>
      </c>
      <c r="AG3906" s="3">
        <v>107</v>
      </c>
    </row>
    <row r="3907" spans="1:33" ht="15.75" customHeight="1" x14ac:dyDescent="0.15">
      <c r="A3907" s="3">
        <v>20604</v>
      </c>
      <c r="B3907" s="3">
        <v>3905</v>
      </c>
      <c r="C3907" s="3">
        <v>65</v>
      </c>
      <c r="D3907" s="3" t="s">
        <v>6039</v>
      </c>
      <c r="E3907" s="3" t="s">
        <v>26154</v>
      </c>
      <c r="F3907" s="3" t="s">
        <v>143</v>
      </c>
      <c r="G3907" s="3" t="s">
        <v>77</v>
      </c>
      <c r="H3907" s="3" t="s">
        <v>6045</v>
      </c>
      <c r="I3907" s="3" t="s">
        <v>79</v>
      </c>
      <c r="J3907" s="3">
        <v>78.485600000000005</v>
      </c>
      <c r="K3907" s="3">
        <v>105369000</v>
      </c>
      <c r="L3907" s="3" t="s">
        <v>59</v>
      </c>
      <c r="M3907" s="3">
        <v>3</v>
      </c>
      <c r="N3907" s="3" t="s">
        <v>6039</v>
      </c>
      <c r="O3907" s="3" t="s">
        <v>26154</v>
      </c>
      <c r="P3907" s="3" t="s">
        <v>541</v>
      </c>
      <c r="Q3907" s="3" t="s">
        <v>6042</v>
      </c>
      <c r="R3907" s="5" t="s">
        <v>26155</v>
      </c>
      <c r="S3907" s="3" t="s">
        <v>6045</v>
      </c>
      <c r="T3907" s="3" t="s">
        <v>77</v>
      </c>
      <c r="V3907" s="3">
        <v>127</v>
      </c>
      <c r="W3907" s="3">
        <v>127</v>
      </c>
      <c r="X3907" s="3">
        <v>127</v>
      </c>
      <c r="Y3907" s="3">
        <v>3905</v>
      </c>
      <c r="Z3907" s="3" t="s">
        <v>59</v>
      </c>
      <c r="AA3907" s="3">
        <v>65</v>
      </c>
      <c r="AB3907" s="3">
        <v>38</v>
      </c>
      <c r="AC3907" s="3">
        <v>105369000</v>
      </c>
      <c r="AD3907" s="3">
        <v>59035000</v>
      </c>
      <c r="AE3907" s="3" t="s">
        <v>79</v>
      </c>
      <c r="AF3907" s="3">
        <v>17</v>
      </c>
      <c r="AG3907" s="3">
        <v>6</v>
      </c>
    </row>
    <row r="3908" spans="1:33" ht="15.75" customHeight="1" x14ac:dyDescent="0.15">
      <c r="A3908" s="3">
        <v>17726</v>
      </c>
      <c r="B3908" s="3">
        <v>3906</v>
      </c>
      <c r="C3908" s="3">
        <v>172</v>
      </c>
      <c r="D3908" s="3" t="s">
        <v>17024</v>
      </c>
      <c r="E3908" s="3" t="s">
        <v>26156</v>
      </c>
      <c r="F3908" s="3" t="s">
        <v>657</v>
      </c>
      <c r="G3908" s="3" t="s">
        <v>246</v>
      </c>
      <c r="H3908" s="3" t="s">
        <v>240</v>
      </c>
      <c r="I3908" s="3" t="s">
        <v>240</v>
      </c>
      <c r="J3908" s="3">
        <v>78.378</v>
      </c>
      <c r="K3908" s="3">
        <v>8281083</v>
      </c>
      <c r="L3908" s="3" t="s">
        <v>40</v>
      </c>
      <c r="M3908" s="3">
        <v>4</v>
      </c>
      <c r="N3908" s="3" t="s">
        <v>17024</v>
      </c>
      <c r="O3908" s="3" t="s">
        <v>26156</v>
      </c>
      <c r="P3908" s="3" t="s">
        <v>1000</v>
      </c>
      <c r="Q3908" s="3" t="s">
        <v>22364</v>
      </c>
      <c r="R3908" s="5" t="s">
        <v>26157</v>
      </c>
      <c r="S3908" s="3" t="s">
        <v>240</v>
      </c>
      <c r="T3908" s="3" t="s">
        <v>246</v>
      </c>
      <c r="V3908" s="3">
        <v>127</v>
      </c>
      <c r="W3908" s="3">
        <v>81</v>
      </c>
      <c r="X3908" s="3">
        <v>127</v>
      </c>
      <c r="Y3908" s="3">
        <v>3906</v>
      </c>
      <c r="Z3908" s="3" t="s">
        <v>40</v>
      </c>
      <c r="AA3908" s="3">
        <v>172</v>
      </c>
      <c r="AB3908" s="3">
        <v>92</v>
      </c>
      <c r="AC3908" s="3">
        <v>8281083</v>
      </c>
      <c r="AD3908" s="3">
        <v>4642435</v>
      </c>
      <c r="AE3908" s="3" t="s">
        <v>240</v>
      </c>
      <c r="AF3908" s="3">
        <v>4</v>
      </c>
      <c r="AG3908" s="3">
        <v>18</v>
      </c>
    </row>
    <row r="3909" spans="1:33" ht="15.75" customHeight="1" x14ac:dyDescent="0.15">
      <c r="A3909" s="3">
        <v>26069</v>
      </c>
      <c r="B3909" s="3">
        <v>3907</v>
      </c>
      <c r="C3909" s="3">
        <v>21</v>
      </c>
      <c r="D3909" s="3" t="s">
        <v>10997</v>
      </c>
      <c r="E3909" s="3" t="s">
        <v>26158</v>
      </c>
      <c r="F3909" s="3" t="s">
        <v>36</v>
      </c>
      <c r="G3909" s="3" t="s">
        <v>37</v>
      </c>
      <c r="H3909" s="3" t="s">
        <v>817</v>
      </c>
      <c r="I3909" s="3" t="s">
        <v>817</v>
      </c>
      <c r="J3909" s="3">
        <v>78.317999999999998</v>
      </c>
      <c r="K3909" s="3">
        <v>10663870</v>
      </c>
      <c r="L3909" s="3" t="s">
        <v>478</v>
      </c>
      <c r="M3909" s="3">
        <v>0</v>
      </c>
      <c r="N3909" s="3" t="s">
        <v>10997</v>
      </c>
      <c r="O3909" s="3" t="s">
        <v>26158</v>
      </c>
      <c r="P3909" s="8">
        <v>32143</v>
      </c>
      <c r="Q3909" s="3" t="s">
        <v>11000</v>
      </c>
      <c r="R3909" s="5" t="s">
        <v>26159</v>
      </c>
      <c r="S3909" s="3" t="s">
        <v>817</v>
      </c>
      <c r="T3909" s="3" t="s">
        <v>37</v>
      </c>
      <c r="V3909" s="3">
        <v>127</v>
      </c>
      <c r="W3909" s="3">
        <v>94</v>
      </c>
      <c r="X3909" s="3">
        <v>127</v>
      </c>
      <c r="Y3909" s="3">
        <v>3907</v>
      </c>
      <c r="Z3909" s="3" t="s">
        <v>478</v>
      </c>
      <c r="AA3909" s="3">
        <v>21</v>
      </c>
      <c r="AB3909" s="3">
        <v>12</v>
      </c>
      <c r="AC3909" s="3">
        <v>10663870</v>
      </c>
      <c r="AD3909" s="3">
        <v>5980254</v>
      </c>
      <c r="AE3909" s="3" t="s">
        <v>817</v>
      </c>
      <c r="AF3909" s="3">
        <v>15</v>
      </c>
      <c r="AG3909" s="3">
        <v>11</v>
      </c>
    </row>
    <row r="3910" spans="1:33" ht="15.75" customHeight="1" x14ac:dyDescent="0.15">
      <c r="A3910" s="3">
        <v>37</v>
      </c>
      <c r="B3910" s="3">
        <v>3908</v>
      </c>
      <c r="C3910" s="3">
        <v>58</v>
      </c>
      <c r="D3910" s="5" t="s">
        <v>17029</v>
      </c>
      <c r="E3910" s="3" t="s">
        <v>26160</v>
      </c>
      <c r="F3910" s="3" t="s">
        <v>4372</v>
      </c>
      <c r="G3910" s="3" t="s">
        <v>806</v>
      </c>
      <c r="H3910" s="3" t="s">
        <v>17032</v>
      </c>
      <c r="I3910" s="3" t="s">
        <v>79</v>
      </c>
      <c r="J3910" s="3">
        <v>78.282600000000002</v>
      </c>
      <c r="K3910" s="3">
        <v>20547806</v>
      </c>
      <c r="L3910" s="3" t="s">
        <v>50</v>
      </c>
      <c r="M3910" s="3">
        <v>5</v>
      </c>
      <c r="N3910" s="5" t="s">
        <v>17029</v>
      </c>
      <c r="O3910" s="3" t="s">
        <v>26160</v>
      </c>
      <c r="P3910" s="3" t="s">
        <v>104</v>
      </c>
      <c r="Q3910" s="3" t="s">
        <v>22368</v>
      </c>
      <c r="R3910" s="5" t="s">
        <v>26161</v>
      </c>
      <c r="S3910" s="3" t="s">
        <v>17032</v>
      </c>
      <c r="T3910" s="3" t="s">
        <v>806</v>
      </c>
      <c r="V3910" s="3">
        <v>16</v>
      </c>
      <c r="W3910" s="3">
        <v>127</v>
      </c>
      <c r="X3910" s="3">
        <v>111</v>
      </c>
      <c r="Y3910" s="3">
        <v>3908</v>
      </c>
      <c r="Z3910" s="3" t="s">
        <v>50</v>
      </c>
      <c r="AA3910" s="3">
        <v>58</v>
      </c>
      <c r="AB3910" s="3">
        <v>52</v>
      </c>
      <c r="AC3910" s="3">
        <v>20547806</v>
      </c>
      <c r="AD3910" s="3">
        <v>11525416</v>
      </c>
      <c r="AE3910" s="3" t="s">
        <v>79</v>
      </c>
      <c r="AF3910" s="3">
        <v>11</v>
      </c>
      <c r="AG3910" s="3">
        <v>6</v>
      </c>
    </row>
    <row r="3911" spans="1:33" ht="15.75" customHeight="1" x14ac:dyDescent="0.15">
      <c r="A3911" s="3">
        <v>24098</v>
      </c>
      <c r="B3911" s="3">
        <v>3909</v>
      </c>
      <c r="C3911" s="3">
        <v>300</v>
      </c>
      <c r="D3911" s="3" t="s">
        <v>4426</v>
      </c>
      <c r="E3911" s="3" t="s">
        <v>26162</v>
      </c>
      <c r="F3911" s="3" t="s">
        <v>36</v>
      </c>
      <c r="G3911" s="3" t="s">
        <v>37</v>
      </c>
      <c r="H3911" s="3" t="s">
        <v>89</v>
      </c>
      <c r="I3911" s="3" t="s">
        <v>89</v>
      </c>
      <c r="J3911" s="3">
        <v>78.2376</v>
      </c>
      <c r="K3911" s="3">
        <v>109554429</v>
      </c>
      <c r="L3911" s="3" t="s">
        <v>71</v>
      </c>
      <c r="M3911" s="3">
        <v>1</v>
      </c>
      <c r="N3911" s="3" t="s">
        <v>4426</v>
      </c>
      <c r="O3911" s="3" t="s">
        <v>26162</v>
      </c>
      <c r="P3911" s="3" t="s">
        <v>4433</v>
      </c>
      <c r="Q3911" s="3" t="s">
        <v>4429</v>
      </c>
      <c r="R3911" s="5" t="s">
        <v>26163</v>
      </c>
      <c r="S3911" s="3" t="s">
        <v>89</v>
      </c>
      <c r="T3911" s="3" t="s">
        <v>37</v>
      </c>
      <c r="V3911" s="3">
        <v>127</v>
      </c>
      <c r="W3911" s="3">
        <v>127</v>
      </c>
      <c r="X3911" s="3">
        <v>127</v>
      </c>
      <c r="Y3911" s="3">
        <v>3909</v>
      </c>
      <c r="Z3911" s="3" t="s">
        <v>71</v>
      </c>
      <c r="AA3911" s="3">
        <v>300</v>
      </c>
      <c r="AB3911" s="3">
        <v>145</v>
      </c>
      <c r="AC3911" s="3">
        <v>109554429</v>
      </c>
      <c r="AD3911" s="3">
        <v>61465396</v>
      </c>
      <c r="AE3911" s="3" t="s">
        <v>89</v>
      </c>
      <c r="AF3911" s="3">
        <v>5</v>
      </c>
      <c r="AG3911" s="3">
        <v>4</v>
      </c>
    </row>
    <row r="3912" spans="1:33" ht="15.75" customHeight="1" x14ac:dyDescent="0.15">
      <c r="A3912" s="3">
        <v>3283</v>
      </c>
      <c r="B3912" s="3">
        <v>3910</v>
      </c>
      <c r="C3912" s="3">
        <v>197</v>
      </c>
      <c r="D3912" s="3" t="s">
        <v>17034</v>
      </c>
      <c r="E3912" s="3" t="s">
        <v>26164</v>
      </c>
      <c r="F3912" s="3" t="s">
        <v>1009</v>
      </c>
      <c r="G3912" s="3" t="s">
        <v>403</v>
      </c>
      <c r="H3912" s="3" t="s">
        <v>6210</v>
      </c>
      <c r="I3912" s="3" t="s">
        <v>203</v>
      </c>
      <c r="J3912" s="3">
        <v>78.228200000000001</v>
      </c>
      <c r="K3912" s="3">
        <v>21014828</v>
      </c>
      <c r="L3912" s="3" t="s">
        <v>335</v>
      </c>
      <c r="M3912" s="3">
        <v>7</v>
      </c>
      <c r="N3912" s="3" t="s">
        <v>17034</v>
      </c>
      <c r="O3912" s="3" t="s">
        <v>26164</v>
      </c>
      <c r="P3912" s="3" t="s">
        <v>1350</v>
      </c>
      <c r="Q3912" s="3" t="s">
        <v>22371</v>
      </c>
      <c r="R3912" s="5" t="s">
        <v>26165</v>
      </c>
      <c r="S3912" s="3" t="s">
        <v>6210</v>
      </c>
      <c r="T3912" s="3" t="s">
        <v>403</v>
      </c>
      <c r="V3912" s="3">
        <v>127</v>
      </c>
      <c r="W3912" s="3">
        <v>127</v>
      </c>
      <c r="X3912" s="3">
        <v>127</v>
      </c>
      <c r="Y3912" s="3">
        <v>3910</v>
      </c>
      <c r="Z3912" s="3" t="s">
        <v>335</v>
      </c>
      <c r="AA3912" s="3">
        <v>197</v>
      </c>
      <c r="AB3912" s="3">
        <v>113</v>
      </c>
      <c r="AC3912" s="3">
        <v>21014828</v>
      </c>
      <c r="AD3912" s="3">
        <v>11790970</v>
      </c>
      <c r="AE3912" s="3" t="s">
        <v>203</v>
      </c>
      <c r="AF3912" s="3">
        <v>21</v>
      </c>
      <c r="AG3912" s="3">
        <v>9</v>
      </c>
    </row>
    <row r="3913" spans="1:33" ht="15.75" customHeight="1" x14ac:dyDescent="0.15">
      <c r="A3913" s="3">
        <v>6246</v>
      </c>
      <c r="B3913" s="3">
        <v>3911</v>
      </c>
      <c r="C3913" s="3">
        <v>18</v>
      </c>
      <c r="D3913" s="3" t="s">
        <v>17037</v>
      </c>
      <c r="E3913" s="3" t="s">
        <v>26166</v>
      </c>
      <c r="F3913" s="3" t="s">
        <v>1105</v>
      </c>
      <c r="G3913" s="3" t="s">
        <v>486</v>
      </c>
      <c r="H3913" s="3" t="s">
        <v>12080</v>
      </c>
      <c r="I3913" s="3" t="s">
        <v>12273</v>
      </c>
      <c r="J3913" s="3">
        <v>78.230800000000002</v>
      </c>
      <c r="K3913" s="3">
        <v>13378135</v>
      </c>
      <c r="L3913" s="3" t="s">
        <v>221</v>
      </c>
      <c r="M3913" s="3">
        <v>2</v>
      </c>
      <c r="N3913" s="3" t="s">
        <v>17037</v>
      </c>
      <c r="O3913" s="3" t="s">
        <v>26166</v>
      </c>
      <c r="P3913" s="3" t="s">
        <v>381</v>
      </c>
      <c r="Q3913" s="3" t="s">
        <v>22373</v>
      </c>
      <c r="R3913" s="5" t="s">
        <v>26167</v>
      </c>
      <c r="S3913" s="3" t="s">
        <v>12080</v>
      </c>
      <c r="T3913" s="3" t="s">
        <v>486</v>
      </c>
      <c r="V3913" s="3">
        <v>99</v>
      </c>
      <c r="W3913" s="3">
        <v>0</v>
      </c>
      <c r="X3913" s="3">
        <v>127</v>
      </c>
      <c r="Y3913" s="3">
        <v>3911</v>
      </c>
      <c r="Z3913" s="3" t="s">
        <v>221</v>
      </c>
      <c r="AA3913" s="3">
        <v>18</v>
      </c>
      <c r="AB3913" s="3">
        <v>10</v>
      </c>
      <c r="AC3913" s="3">
        <v>13378135</v>
      </c>
      <c r="AD3913" s="3">
        <v>7506073</v>
      </c>
      <c r="AE3913" s="15"/>
      <c r="AF3913" s="3">
        <v>2</v>
      </c>
      <c r="AG3913" s="3">
        <v>219</v>
      </c>
    </row>
    <row r="3914" spans="1:33" ht="15.75" customHeight="1" x14ac:dyDescent="0.15">
      <c r="A3914" s="3">
        <v>20699</v>
      </c>
      <c r="B3914" s="3">
        <v>3912</v>
      </c>
      <c r="C3914" s="3">
        <v>31</v>
      </c>
      <c r="D3914" s="3" t="s">
        <v>17040</v>
      </c>
      <c r="E3914" s="3" t="s">
        <v>26168</v>
      </c>
      <c r="F3914" s="3" t="s">
        <v>3877</v>
      </c>
      <c r="G3914" s="3" t="s">
        <v>731</v>
      </c>
      <c r="H3914" s="3" t="s">
        <v>8857</v>
      </c>
      <c r="I3914" s="3" t="s">
        <v>9266</v>
      </c>
      <c r="J3914" s="3">
        <v>78.226799999999997</v>
      </c>
      <c r="K3914" s="3">
        <v>4108456</v>
      </c>
      <c r="L3914" s="3" t="s">
        <v>66</v>
      </c>
      <c r="M3914" s="3">
        <v>3</v>
      </c>
      <c r="N3914" s="3" t="s">
        <v>17040</v>
      </c>
      <c r="O3914" s="3" t="s">
        <v>26168</v>
      </c>
      <c r="P3914" s="3" t="s">
        <v>541</v>
      </c>
      <c r="Q3914" s="3" t="s">
        <v>22375</v>
      </c>
      <c r="R3914" s="5" t="s">
        <v>26169</v>
      </c>
      <c r="S3914" s="3" t="s">
        <v>8857</v>
      </c>
      <c r="T3914" s="3" t="s">
        <v>731</v>
      </c>
      <c r="V3914" s="3">
        <v>46</v>
      </c>
      <c r="W3914" s="3">
        <v>0</v>
      </c>
      <c r="X3914" s="3">
        <v>127</v>
      </c>
      <c r="Y3914" s="3">
        <v>3912</v>
      </c>
      <c r="Z3914" s="3" t="s">
        <v>66</v>
      </c>
      <c r="AA3914" s="3">
        <v>31</v>
      </c>
      <c r="AB3914" s="3">
        <v>19</v>
      </c>
      <c r="AC3914" s="3">
        <v>4108456</v>
      </c>
      <c r="AD3914" s="3">
        <v>2305184</v>
      </c>
      <c r="AE3914" s="15"/>
      <c r="AF3914" s="3">
        <v>9</v>
      </c>
      <c r="AG3914" s="3">
        <v>107</v>
      </c>
    </row>
    <row r="3915" spans="1:33" ht="15.75" customHeight="1" x14ac:dyDescent="0.15">
      <c r="A3915" s="3">
        <v>24479</v>
      </c>
      <c r="B3915" s="3">
        <v>3913</v>
      </c>
      <c r="C3915" s="3">
        <v>10</v>
      </c>
      <c r="D3915" s="3" t="s">
        <v>5025</v>
      </c>
      <c r="E3915" s="3" t="s">
        <v>26170</v>
      </c>
      <c r="F3915" s="3" t="s">
        <v>36</v>
      </c>
      <c r="G3915" s="3" t="s">
        <v>37</v>
      </c>
      <c r="H3915" s="3" t="s">
        <v>69</v>
      </c>
      <c r="I3915" s="3" t="s">
        <v>69</v>
      </c>
      <c r="J3915" s="3">
        <v>78.124600000000001</v>
      </c>
      <c r="K3915" s="3">
        <v>17034612</v>
      </c>
      <c r="L3915" s="3" t="s">
        <v>226</v>
      </c>
      <c r="M3915" s="3">
        <v>1</v>
      </c>
      <c r="N3915" s="3" t="s">
        <v>5025</v>
      </c>
      <c r="O3915" s="3" t="s">
        <v>26170</v>
      </c>
      <c r="P3915" s="3" t="s">
        <v>5028</v>
      </c>
      <c r="Q3915" s="3" t="s">
        <v>5026</v>
      </c>
      <c r="R3915" s="5" t="s">
        <v>26171</v>
      </c>
      <c r="S3915" s="3" t="s">
        <v>69</v>
      </c>
      <c r="T3915" s="3" t="s">
        <v>37</v>
      </c>
      <c r="V3915" s="3">
        <v>127</v>
      </c>
      <c r="W3915" s="3">
        <v>42</v>
      </c>
      <c r="X3915" s="3">
        <v>55</v>
      </c>
      <c r="Y3915" s="3">
        <v>3913</v>
      </c>
      <c r="Z3915" s="3" t="s">
        <v>226</v>
      </c>
      <c r="AA3915" s="3">
        <v>10</v>
      </c>
      <c r="AB3915" s="3">
        <v>5</v>
      </c>
      <c r="AC3915" s="3">
        <v>17034612</v>
      </c>
      <c r="AD3915" s="3">
        <v>9563313</v>
      </c>
      <c r="AE3915" s="3" t="s">
        <v>69</v>
      </c>
      <c r="AF3915" s="3">
        <v>24</v>
      </c>
      <c r="AG3915" s="3">
        <v>20</v>
      </c>
    </row>
    <row r="3916" spans="1:33" ht="15.75" customHeight="1" x14ac:dyDescent="0.15">
      <c r="A3916" s="3">
        <v>25780</v>
      </c>
      <c r="B3916" s="3">
        <v>3914</v>
      </c>
      <c r="C3916" s="3">
        <v>70</v>
      </c>
      <c r="D3916" s="3" t="s">
        <v>17045</v>
      </c>
      <c r="E3916" s="3" t="s">
        <v>26172</v>
      </c>
      <c r="F3916" s="3" t="s">
        <v>1072</v>
      </c>
      <c r="G3916" s="3" t="s">
        <v>575</v>
      </c>
      <c r="H3916" s="3" t="s">
        <v>9647</v>
      </c>
      <c r="I3916" s="3" t="s">
        <v>1375</v>
      </c>
      <c r="J3916" s="3">
        <v>77.930499999999995</v>
      </c>
      <c r="K3916" s="3">
        <v>2027490</v>
      </c>
      <c r="L3916" s="3" t="s">
        <v>526</v>
      </c>
      <c r="M3916" s="3">
        <v>0</v>
      </c>
      <c r="N3916" s="3" t="s">
        <v>17045</v>
      </c>
      <c r="O3916" s="3" t="s">
        <v>26172</v>
      </c>
      <c r="P3916" s="8">
        <v>38353</v>
      </c>
      <c r="Q3916" s="3" t="s">
        <v>22379</v>
      </c>
      <c r="R3916" s="5" t="s">
        <v>26173</v>
      </c>
      <c r="S3916" s="3" t="s">
        <v>9647</v>
      </c>
      <c r="T3916" s="3" t="s">
        <v>575</v>
      </c>
      <c r="V3916" s="3">
        <v>88</v>
      </c>
      <c r="W3916" s="3">
        <v>78</v>
      </c>
      <c r="X3916" s="3">
        <v>61</v>
      </c>
      <c r="Y3916" s="3">
        <v>3914</v>
      </c>
      <c r="Z3916" s="3" t="s">
        <v>526</v>
      </c>
      <c r="AA3916" s="3">
        <v>70</v>
      </c>
      <c r="AB3916" s="3">
        <v>40</v>
      </c>
      <c r="AC3916" s="3">
        <v>2027490</v>
      </c>
      <c r="AD3916" s="3">
        <v>1139484</v>
      </c>
      <c r="AE3916" s="3" t="s">
        <v>1375</v>
      </c>
      <c r="AF3916" s="3">
        <v>19</v>
      </c>
      <c r="AG3916" s="3">
        <v>23</v>
      </c>
    </row>
    <row r="3917" spans="1:33" ht="15.75" customHeight="1" x14ac:dyDescent="0.15">
      <c r="A3917" s="3">
        <v>19527</v>
      </c>
      <c r="B3917" s="3">
        <v>3915</v>
      </c>
      <c r="C3917" s="3">
        <v>90</v>
      </c>
      <c r="D3917" s="3" t="s">
        <v>17047</v>
      </c>
      <c r="E3917" s="3" t="s">
        <v>26174</v>
      </c>
      <c r="F3917" s="3" t="s">
        <v>6181</v>
      </c>
      <c r="G3917" s="3" t="s">
        <v>809</v>
      </c>
      <c r="H3917" s="3" t="s">
        <v>137</v>
      </c>
      <c r="I3917" s="3" t="s">
        <v>1032</v>
      </c>
      <c r="J3917" s="3">
        <v>77.852000000000004</v>
      </c>
      <c r="K3917" s="3">
        <v>6523461</v>
      </c>
      <c r="L3917" s="3" t="s">
        <v>162</v>
      </c>
      <c r="M3917" s="3">
        <v>3</v>
      </c>
      <c r="N3917" s="3" t="s">
        <v>17047</v>
      </c>
      <c r="O3917" s="3" t="s">
        <v>26174</v>
      </c>
      <c r="P3917" s="3" t="s">
        <v>1000</v>
      </c>
      <c r="Q3917" s="3" t="s">
        <v>22381</v>
      </c>
      <c r="R3917" s="5" t="s">
        <v>26175</v>
      </c>
      <c r="S3917" s="3" t="s">
        <v>137</v>
      </c>
      <c r="T3917" s="3" t="s">
        <v>809</v>
      </c>
      <c r="V3917" s="3">
        <v>14</v>
      </c>
      <c r="W3917" s="3">
        <v>103</v>
      </c>
      <c r="X3917" s="3">
        <v>127</v>
      </c>
      <c r="Y3917" s="3">
        <v>3915</v>
      </c>
      <c r="Z3917" s="3" t="s">
        <v>162</v>
      </c>
      <c r="AA3917" s="3">
        <v>90</v>
      </c>
      <c r="AB3917" s="3">
        <v>65</v>
      </c>
      <c r="AC3917" s="3">
        <v>6523461</v>
      </c>
      <c r="AD3917" s="3">
        <v>3667916</v>
      </c>
      <c r="AE3917" s="3" t="s">
        <v>1032</v>
      </c>
      <c r="AF3917" s="3">
        <v>8</v>
      </c>
      <c r="AG3917" s="3">
        <v>49</v>
      </c>
    </row>
    <row r="3918" spans="1:33" ht="15.75" customHeight="1" x14ac:dyDescent="0.15">
      <c r="A3918" s="3">
        <v>24454</v>
      </c>
      <c r="B3918" s="3">
        <v>3916</v>
      </c>
      <c r="C3918" s="3">
        <v>95</v>
      </c>
      <c r="D3918" s="3" t="s">
        <v>12578</v>
      </c>
      <c r="E3918" s="3" t="s">
        <v>26176</v>
      </c>
      <c r="F3918" s="3" t="s">
        <v>36</v>
      </c>
      <c r="G3918" s="3" t="s">
        <v>37</v>
      </c>
      <c r="H3918" s="3" t="s">
        <v>7374</v>
      </c>
      <c r="I3918" s="3" t="s">
        <v>39</v>
      </c>
      <c r="J3918" s="3">
        <v>77.775400000000005</v>
      </c>
      <c r="K3918" s="3">
        <v>16427000</v>
      </c>
      <c r="L3918" s="3" t="s">
        <v>398</v>
      </c>
      <c r="M3918" s="3">
        <v>1</v>
      </c>
      <c r="N3918" s="3" t="s">
        <v>12578</v>
      </c>
      <c r="O3918" s="3" t="s">
        <v>26176</v>
      </c>
      <c r="P3918" s="3" t="s">
        <v>9988</v>
      </c>
      <c r="Q3918" s="3" t="s">
        <v>12581</v>
      </c>
      <c r="R3918" s="5" t="s">
        <v>26177</v>
      </c>
      <c r="S3918" s="3" t="s">
        <v>7374</v>
      </c>
      <c r="T3918" s="3" t="s">
        <v>37</v>
      </c>
      <c r="V3918" s="3">
        <v>127</v>
      </c>
      <c r="W3918" s="3">
        <v>127</v>
      </c>
      <c r="X3918" s="3">
        <v>45</v>
      </c>
      <c r="Y3918" s="3">
        <v>3916</v>
      </c>
      <c r="Z3918" s="3" t="s">
        <v>398</v>
      </c>
      <c r="AA3918" s="3">
        <v>95</v>
      </c>
      <c r="AB3918" s="3">
        <v>67</v>
      </c>
      <c r="AC3918" s="3">
        <v>16427000</v>
      </c>
      <c r="AD3918" s="3">
        <v>9240312</v>
      </c>
      <c r="AE3918" s="3" t="s">
        <v>39</v>
      </c>
      <c r="AF3918" s="3">
        <v>1</v>
      </c>
      <c r="AG3918" s="3">
        <v>2</v>
      </c>
    </row>
    <row r="3919" spans="1:33" ht="15.75" customHeight="1" x14ac:dyDescent="0.15">
      <c r="A3919" s="3">
        <v>22756</v>
      </c>
      <c r="B3919" s="3">
        <v>3917</v>
      </c>
      <c r="C3919" s="3">
        <v>9000</v>
      </c>
      <c r="D3919" s="3" t="s">
        <v>17052</v>
      </c>
      <c r="E3919" s="3" t="s">
        <v>26178</v>
      </c>
      <c r="F3919" s="3" t="s">
        <v>1105</v>
      </c>
      <c r="G3919" s="3" t="s">
        <v>486</v>
      </c>
      <c r="H3919" s="3" t="s">
        <v>17055</v>
      </c>
      <c r="I3919" s="3" t="s">
        <v>488</v>
      </c>
      <c r="J3919" s="3">
        <v>77.759900000000002</v>
      </c>
      <c r="K3919" s="3">
        <v>1166718000</v>
      </c>
      <c r="L3919" s="3" t="s">
        <v>478</v>
      </c>
      <c r="M3919" s="3">
        <v>2</v>
      </c>
      <c r="N3919" s="3" t="s">
        <v>17052</v>
      </c>
      <c r="O3919" s="3" t="s">
        <v>26178</v>
      </c>
      <c r="P3919" s="3" t="s">
        <v>6522</v>
      </c>
      <c r="Q3919" s="3" t="s">
        <v>22385</v>
      </c>
      <c r="R3919" s="5" t="s">
        <v>26179</v>
      </c>
      <c r="S3919" s="3" t="s">
        <v>17055</v>
      </c>
      <c r="T3919" s="3" t="s">
        <v>486</v>
      </c>
      <c r="V3919" s="3">
        <v>100</v>
      </c>
      <c r="W3919" s="3">
        <v>67</v>
      </c>
      <c r="X3919" s="3">
        <v>127</v>
      </c>
      <c r="Y3919" s="3">
        <v>3917</v>
      </c>
      <c r="Z3919" s="3" t="s">
        <v>478</v>
      </c>
      <c r="AA3919" s="3">
        <v>9000</v>
      </c>
      <c r="AB3919" s="3">
        <v>6700</v>
      </c>
      <c r="AC3919" s="3">
        <v>1166718000</v>
      </c>
      <c r="AD3919" s="3">
        <v>656345000</v>
      </c>
      <c r="AE3919" s="3" t="s">
        <v>488</v>
      </c>
      <c r="AF3919" s="3">
        <v>15</v>
      </c>
      <c r="AG3919" s="3">
        <v>50</v>
      </c>
    </row>
    <row r="3920" spans="1:33" ht="15.75" customHeight="1" x14ac:dyDescent="0.15">
      <c r="A3920" s="3">
        <v>21394</v>
      </c>
      <c r="B3920" s="3">
        <v>3918</v>
      </c>
      <c r="C3920" s="3">
        <v>38</v>
      </c>
      <c r="D3920" s="3" t="s">
        <v>17057</v>
      </c>
      <c r="E3920" s="3" t="s">
        <v>26180</v>
      </c>
      <c r="F3920" s="3" t="s">
        <v>2319</v>
      </c>
      <c r="G3920" s="3" t="s">
        <v>740</v>
      </c>
      <c r="H3920" s="3" t="s">
        <v>1072</v>
      </c>
      <c r="I3920" s="3" t="s">
        <v>63</v>
      </c>
      <c r="J3920" s="3">
        <v>77.763800000000003</v>
      </c>
      <c r="K3920" s="3">
        <v>5863637</v>
      </c>
      <c r="L3920" s="3" t="s">
        <v>215</v>
      </c>
      <c r="M3920" s="3">
        <v>2</v>
      </c>
      <c r="N3920" s="3" t="s">
        <v>17057</v>
      </c>
      <c r="O3920" s="3" t="s">
        <v>26180</v>
      </c>
      <c r="P3920" s="3" t="s">
        <v>41</v>
      </c>
      <c r="Q3920" s="3" t="s">
        <v>22387</v>
      </c>
      <c r="R3920" s="5" t="s">
        <v>26181</v>
      </c>
      <c r="S3920" s="3" t="s">
        <v>1072</v>
      </c>
      <c r="T3920" s="3" t="s">
        <v>740</v>
      </c>
      <c r="V3920" s="3">
        <v>35</v>
      </c>
      <c r="W3920" s="3">
        <v>127</v>
      </c>
      <c r="X3920" s="3">
        <v>127</v>
      </c>
      <c r="Y3920" s="3">
        <v>3918</v>
      </c>
      <c r="Z3920" s="3" t="s">
        <v>215</v>
      </c>
      <c r="AA3920" s="3">
        <v>38</v>
      </c>
      <c r="AB3920" s="3">
        <v>23</v>
      </c>
      <c r="AC3920" s="3">
        <v>5863637</v>
      </c>
      <c r="AD3920" s="3">
        <v>3298556</v>
      </c>
      <c r="AE3920" s="3" t="s">
        <v>63</v>
      </c>
      <c r="AF3920" s="3">
        <v>7</v>
      </c>
      <c r="AG3920" s="3">
        <v>3</v>
      </c>
    </row>
    <row r="3921" spans="1:33" ht="15.75" customHeight="1" x14ac:dyDescent="0.15">
      <c r="A3921" s="3">
        <v>22765</v>
      </c>
      <c r="B3921" s="3">
        <v>3919</v>
      </c>
      <c r="C3921" s="3">
        <v>35</v>
      </c>
      <c r="D3921" s="3" t="s">
        <v>17059</v>
      </c>
      <c r="E3921" s="3" t="s">
        <v>26182</v>
      </c>
      <c r="F3921" s="3" t="s">
        <v>5738</v>
      </c>
      <c r="G3921" s="3" t="s">
        <v>599</v>
      </c>
      <c r="H3921" s="3" t="s">
        <v>17062</v>
      </c>
      <c r="I3921" s="3" t="s">
        <v>3354</v>
      </c>
      <c r="J3921" s="3">
        <v>77.746700000000004</v>
      </c>
      <c r="K3921" s="3">
        <v>26278000</v>
      </c>
      <c r="L3921" s="3" t="s">
        <v>71</v>
      </c>
      <c r="M3921" s="3">
        <v>5</v>
      </c>
      <c r="N3921" s="3" t="s">
        <v>17059</v>
      </c>
      <c r="O3921" s="3" t="s">
        <v>26182</v>
      </c>
      <c r="P3921" s="3" t="s">
        <v>381</v>
      </c>
      <c r="Q3921" s="3" t="s">
        <v>22389</v>
      </c>
      <c r="R3921" s="5" t="s">
        <v>26183</v>
      </c>
      <c r="S3921" s="3" t="s">
        <v>17062</v>
      </c>
      <c r="T3921" s="3" t="s">
        <v>599</v>
      </c>
      <c r="V3921" s="3">
        <v>73</v>
      </c>
      <c r="W3921" s="3">
        <v>68</v>
      </c>
      <c r="X3921" s="3">
        <v>127</v>
      </c>
      <c r="Y3921" s="3">
        <v>3919</v>
      </c>
      <c r="Z3921" s="3" t="s">
        <v>71</v>
      </c>
      <c r="AA3921" s="3">
        <v>35</v>
      </c>
      <c r="AB3921" s="3">
        <v>30</v>
      </c>
      <c r="AC3921" s="3">
        <v>26278000</v>
      </c>
      <c r="AD3921" s="3">
        <v>14783956</v>
      </c>
      <c r="AE3921" s="3" t="s">
        <v>3354</v>
      </c>
      <c r="AF3921" s="3">
        <v>5</v>
      </c>
      <c r="AG3921" s="3">
        <v>13</v>
      </c>
    </row>
    <row r="3922" spans="1:33" ht="15.75" customHeight="1" x14ac:dyDescent="0.15">
      <c r="A3922" s="3">
        <v>3889</v>
      </c>
      <c r="B3922" s="3">
        <v>3920</v>
      </c>
      <c r="C3922" s="3">
        <v>125</v>
      </c>
      <c r="D3922" s="3" t="s">
        <v>6099</v>
      </c>
      <c r="E3922" s="3" t="s">
        <v>26184</v>
      </c>
      <c r="F3922" s="3" t="s">
        <v>143</v>
      </c>
      <c r="G3922" s="3" t="s">
        <v>77</v>
      </c>
      <c r="H3922" s="3" t="s">
        <v>2413</v>
      </c>
      <c r="I3922" s="3" t="s">
        <v>79</v>
      </c>
      <c r="J3922" s="3">
        <v>77.695800000000006</v>
      </c>
      <c r="K3922" s="3">
        <v>38357400</v>
      </c>
      <c r="L3922" s="3" t="s">
        <v>364</v>
      </c>
      <c r="M3922" s="3">
        <v>4</v>
      </c>
      <c r="N3922" s="3" t="s">
        <v>6099</v>
      </c>
      <c r="O3922" s="3" t="s">
        <v>26184</v>
      </c>
      <c r="P3922" s="3" t="s">
        <v>3926</v>
      </c>
      <c r="Q3922" s="3" t="s">
        <v>6101</v>
      </c>
      <c r="R3922" s="5" t="s">
        <v>26185</v>
      </c>
      <c r="S3922" s="3" t="s">
        <v>2413</v>
      </c>
      <c r="T3922" s="3" t="s">
        <v>77</v>
      </c>
      <c r="V3922" s="3">
        <v>127</v>
      </c>
      <c r="W3922" s="3">
        <v>127</v>
      </c>
      <c r="X3922" s="3">
        <v>127</v>
      </c>
      <c r="Y3922" s="3">
        <v>3920</v>
      </c>
      <c r="Z3922" s="3" t="s">
        <v>364</v>
      </c>
      <c r="AA3922" s="3">
        <v>125</v>
      </c>
      <c r="AB3922" s="3">
        <v>65</v>
      </c>
      <c r="AC3922" s="3">
        <v>38357400</v>
      </c>
      <c r="AD3922" s="3">
        <v>21585989</v>
      </c>
      <c r="AE3922" s="3" t="s">
        <v>79</v>
      </c>
      <c r="AF3922" s="3">
        <v>20</v>
      </c>
      <c r="AG3922" s="3">
        <v>6</v>
      </c>
    </row>
    <row r="3923" spans="1:33" ht="15.75" customHeight="1" x14ac:dyDescent="0.15">
      <c r="A3923" s="3">
        <v>24956</v>
      </c>
      <c r="B3923" s="3">
        <v>3921</v>
      </c>
      <c r="C3923" s="3">
        <v>10</v>
      </c>
      <c r="D3923" s="3" t="s">
        <v>17065</v>
      </c>
      <c r="E3923" s="3" t="s">
        <v>26186</v>
      </c>
      <c r="F3923" s="3" t="s">
        <v>331</v>
      </c>
      <c r="G3923" s="3" t="s">
        <v>167</v>
      </c>
      <c r="H3923" s="3" t="s">
        <v>17068</v>
      </c>
      <c r="I3923" s="3" t="s">
        <v>22296</v>
      </c>
      <c r="J3923" s="3">
        <v>77.685000000000002</v>
      </c>
      <c r="K3923" s="3">
        <v>2073993</v>
      </c>
      <c r="L3923" s="3" t="s">
        <v>478</v>
      </c>
      <c r="M3923" s="3">
        <v>0</v>
      </c>
      <c r="N3923" s="3" t="s">
        <v>17065</v>
      </c>
      <c r="O3923" s="3" t="s">
        <v>26186</v>
      </c>
      <c r="P3923" s="3" t="s">
        <v>541</v>
      </c>
      <c r="Q3923" s="3" t="s">
        <v>22393</v>
      </c>
      <c r="R3923" s="5" t="s">
        <v>26187</v>
      </c>
      <c r="S3923" s="3" t="s">
        <v>17068</v>
      </c>
      <c r="T3923" s="3" t="s">
        <v>167</v>
      </c>
      <c r="V3923" s="3">
        <v>127</v>
      </c>
      <c r="W3923" s="3">
        <v>0</v>
      </c>
      <c r="X3923" s="3">
        <v>127</v>
      </c>
      <c r="Y3923" s="3">
        <v>3921</v>
      </c>
      <c r="Z3923" s="3" t="s">
        <v>478</v>
      </c>
      <c r="AA3923" s="3">
        <v>10</v>
      </c>
      <c r="AB3923" s="3">
        <v>6</v>
      </c>
      <c r="AC3923" s="3">
        <v>2073993</v>
      </c>
      <c r="AD3923" s="3">
        <v>1167230</v>
      </c>
      <c r="AE3923" s="15"/>
      <c r="AF3923" s="3">
        <v>15</v>
      </c>
      <c r="AG3923" s="3">
        <v>199</v>
      </c>
    </row>
    <row r="3924" spans="1:33" ht="15.75" customHeight="1" x14ac:dyDescent="0.15">
      <c r="A3924" s="3">
        <v>26336</v>
      </c>
      <c r="B3924" s="3">
        <v>3922</v>
      </c>
      <c r="C3924" s="3">
        <v>27</v>
      </c>
      <c r="D3924" s="3" t="s">
        <v>8244</v>
      </c>
      <c r="E3924" s="3" t="s">
        <v>26188</v>
      </c>
      <c r="F3924" s="3" t="s">
        <v>475</v>
      </c>
      <c r="G3924" s="3" t="s">
        <v>277</v>
      </c>
      <c r="H3924" s="3" t="s">
        <v>475</v>
      </c>
      <c r="I3924" s="3" t="s">
        <v>203</v>
      </c>
      <c r="J3924" s="3">
        <v>77.604299999999995</v>
      </c>
      <c r="K3924" s="3">
        <v>11150000</v>
      </c>
      <c r="L3924" s="3" t="s">
        <v>538</v>
      </c>
      <c r="M3924" s="3">
        <v>0</v>
      </c>
      <c r="N3924" s="3" t="s">
        <v>8244</v>
      </c>
      <c r="O3924" s="3" t="s">
        <v>26188</v>
      </c>
      <c r="P3924" s="8">
        <v>39448</v>
      </c>
      <c r="Q3924" s="3" t="s">
        <v>8245</v>
      </c>
      <c r="R3924" s="5" t="s">
        <v>26189</v>
      </c>
      <c r="S3924" s="3" t="s">
        <v>475</v>
      </c>
      <c r="T3924" s="3" t="s">
        <v>277</v>
      </c>
      <c r="V3924" s="3">
        <v>127</v>
      </c>
      <c r="W3924" s="3">
        <v>127</v>
      </c>
      <c r="X3924" s="3">
        <v>113</v>
      </c>
      <c r="Y3924" s="3">
        <v>3922</v>
      </c>
      <c r="Z3924" s="3" t="s">
        <v>538</v>
      </c>
      <c r="AA3924" s="3">
        <v>27</v>
      </c>
      <c r="AB3924" s="3">
        <v>4</v>
      </c>
      <c r="AC3924" s="3">
        <v>11150000</v>
      </c>
      <c r="AD3924" s="3">
        <v>6278000</v>
      </c>
      <c r="AE3924" s="3" t="s">
        <v>203</v>
      </c>
      <c r="AF3924" s="3">
        <v>3</v>
      </c>
      <c r="AG3924" s="3">
        <v>9</v>
      </c>
    </row>
    <row r="3925" spans="1:33" ht="15.75" customHeight="1" x14ac:dyDescent="0.15">
      <c r="A3925" s="3">
        <v>18441</v>
      </c>
      <c r="B3925" s="3">
        <v>3923</v>
      </c>
      <c r="C3925" s="3">
        <v>85</v>
      </c>
      <c r="D3925" s="3" t="s">
        <v>17071</v>
      </c>
      <c r="E3925" s="3" t="s">
        <v>26190</v>
      </c>
      <c r="F3925" s="3" t="s">
        <v>1172</v>
      </c>
      <c r="G3925" s="3" t="s">
        <v>565</v>
      </c>
      <c r="H3925" s="3" t="s">
        <v>17073</v>
      </c>
      <c r="I3925" s="3" t="s">
        <v>583</v>
      </c>
      <c r="J3925" s="3">
        <v>77.555700000000002</v>
      </c>
      <c r="K3925" s="3">
        <v>11626700</v>
      </c>
      <c r="L3925" s="3" t="s">
        <v>335</v>
      </c>
      <c r="M3925" s="3">
        <v>4</v>
      </c>
      <c r="N3925" s="3" t="s">
        <v>17071</v>
      </c>
      <c r="O3925" s="3" t="s">
        <v>26190</v>
      </c>
      <c r="P3925" s="3" t="s">
        <v>787</v>
      </c>
      <c r="Q3925" s="3" t="s">
        <v>22395</v>
      </c>
      <c r="R3925" s="5" t="s">
        <v>26191</v>
      </c>
      <c r="S3925" s="3" t="s">
        <v>17073</v>
      </c>
      <c r="T3925" s="3" t="s">
        <v>565</v>
      </c>
      <c r="V3925" s="3">
        <v>35</v>
      </c>
      <c r="W3925" s="3">
        <v>0</v>
      </c>
      <c r="X3925" s="3">
        <v>127</v>
      </c>
      <c r="Y3925" s="3">
        <v>3923</v>
      </c>
      <c r="Z3925" s="3" t="s">
        <v>335</v>
      </c>
      <c r="AA3925" s="3">
        <v>85</v>
      </c>
      <c r="AB3925" s="3">
        <v>53</v>
      </c>
      <c r="AC3925" s="3">
        <v>11626700</v>
      </c>
      <c r="AD3925" s="3">
        <v>6548200</v>
      </c>
      <c r="AE3925" s="15"/>
      <c r="AF3925" s="3">
        <v>21</v>
      </c>
      <c r="AG3925" s="3">
        <v>33</v>
      </c>
    </row>
    <row r="3926" spans="1:33" ht="15.75" customHeight="1" x14ac:dyDescent="0.15">
      <c r="A3926" s="3">
        <v>23937</v>
      </c>
      <c r="B3926" s="3">
        <v>3924</v>
      </c>
      <c r="C3926" s="3">
        <v>18</v>
      </c>
      <c r="D3926" s="3" t="s">
        <v>17075</v>
      </c>
      <c r="E3926" s="3" t="s">
        <v>26192</v>
      </c>
      <c r="F3926" s="3" t="s">
        <v>331</v>
      </c>
      <c r="G3926" s="3" t="s">
        <v>167</v>
      </c>
      <c r="H3926" s="3" t="s">
        <v>3411</v>
      </c>
      <c r="I3926" s="3" t="s">
        <v>271</v>
      </c>
      <c r="J3926" s="3">
        <v>77.488100000000003</v>
      </c>
      <c r="K3926" s="3">
        <v>3411135</v>
      </c>
      <c r="L3926" s="3" t="s">
        <v>122</v>
      </c>
      <c r="M3926" s="3">
        <v>1</v>
      </c>
      <c r="N3926" s="3" t="s">
        <v>17075</v>
      </c>
      <c r="O3926" s="3" t="s">
        <v>26192</v>
      </c>
      <c r="P3926" s="3" t="s">
        <v>1000</v>
      </c>
      <c r="Q3926" s="3" t="s">
        <v>22398</v>
      </c>
      <c r="R3926" s="5" t="s">
        <v>26193</v>
      </c>
      <c r="S3926" s="3" t="s">
        <v>3411</v>
      </c>
      <c r="T3926" s="3" t="s">
        <v>167</v>
      </c>
      <c r="V3926" s="3">
        <v>127</v>
      </c>
      <c r="W3926" s="3">
        <v>55</v>
      </c>
      <c r="X3926" s="3">
        <v>41</v>
      </c>
      <c r="Y3926" s="3">
        <v>3924</v>
      </c>
      <c r="Z3926" s="3" t="s">
        <v>122</v>
      </c>
      <c r="AA3926" s="3">
        <v>18</v>
      </c>
      <c r="AB3926" s="3">
        <v>9</v>
      </c>
      <c r="AC3926" s="3">
        <v>3411135</v>
      </c>
      <c r="AD3926" s="3">
        <v>1921895</v>
      </c>
      <c r="AE3926" s="3" t="s">
        <v>271</v>
      </c>
      <c r="AF3926" s="3">
        <v>22</v>
      </c>
      <c r="AG3926" s="3">
        <v>7</v>
      </c>
    </row>
    <row r="3927" spans="1:33" ht="15.75" customHeight="1" x14ac:dyDescent="0.15">
      <c r="A3927" s="3">
        <v>24995</v>
      </c>
      <c r="B3927" s="3">
        <v>3925</v>
      </c>
      <c r="C3927" s="3">
        <v>246</v>
      </c>
      <c r="D3927" s="3" t="s">
        <v>11400</v>
      </c>
      <c r="E3927" s="3" t="s">
        <v>26194</v>
      </c>
      <c r="F3927" s="3" t="s">
        <v>36</v>
      </c>
      <c r="G3927" s="3" t="s">
        <v>37</v>
      </c>
      <c r="H3927" s="3" t="s">
        <v>11404</v>
      </c>
      <c r="I3927" s="3" t="s">
        <v>39</v>
      </c>
      <c r="J3927" s="3">
        <v>77.375900000000001</v>
      </c>
      <c r="K3927" s="3">
        <v>29564463</v>
      </c>
      <c r="L3927" s="3" t="s">
        <v>101</v>
      </c>
      <c r="M3927" s="3">
        <v>0</v>
      </c>
      <c r="N3927" s="3" t="s">
        <v>11400</v>
      </c>
      <c r="O3927" s="3" t="s">
        <v>26194</v>
      </c>
      <c r="P3927" s="8">
        <v>35065</v>
      </c>
      <c r="Q3927" s="3" t="s">
        <v>11401</v>
      </c>
      <c r="R3927" s="5" t="s">
        <v>26195</v>
      </c>
      <c r="S3927" s="3" t="s">
        <v>11404</v>
      </c>
      <c r="T3927" s="3" t="s">
        <v>37</v>
      </c>
      <c r="V3927" s="3">
        <v>127</v>
      </c>
      <c r="W3927" s="3">
        <v>127</v>
      </c>
      <c r="X3927" s="3">
        <v>127</v>
      </c>
      <c r="Y3927" s="3">
        <v>3925</v>
      </c>
      <c r="Z3927" s="3" t="s">
        <v>101</v>
      </c>
      <c r="AA3927" s="3">
        <v>246</v>
      </c>
      <c r="AB3927" s="3">
        <v>40</v>
      </c>
      <c r="AC3927" s="3">
        <v>29564463</v>
      </c>
      <c r="AD3927" s="3">
        <v>16667690</v>
      </c>
      <c r="AE3927" s="3" t="s">
        <v>39</v>
      </c>
      <c r="AF3927" s="3">
        <v>10</v>
      </c>
      <c r="AG3927" s="3">
        <v>2</v>
      </c>
    </row>
    <row r="3928" spans="1:33" ht="15.75" customHeight="1" x14ac:dyDescent="0.15">
      <c r="A3928" s="3">
        <v>20603</v>
      </c>
      <c r="B3928" s="3">
        <v>3926</v>
      </c>
      <c r="C3928" s="3">
        <v>38</v>
      </c>
      <c r="D3928" s="3" t="s">
        <v>9364</v>
      </c>
      <c r="E3928" s="3" t="s">
        <v>26196</v>
      </c>
      <c r="F3928" s="3" t="s">
        <v>36</v>
      </c>
      <c r="G3928" s="3" t="s">
        <v>37</v>
      </c>
      <c r="H3928" s="3" t="s">
        <v>9367</v>
      </c>
      <c r="I3928" s="3" t="s">
        <v>3267</v>
      </c>
      <c r="J3928" s="3">
        <v>77.377399999999994</v>
      </c>
      <c r="K3928" s="3">
        <v>4365143</v>
      </c>
      <c r="L3928" s="3" t="s">
        <v>162</v>
      </c>
      <c r="M3928" s="3">
        <v>3</v>
      </c>
      <c r="N3928" s="3" t="s">
        <v>9364</v>
      </c>
      <c r="O3928" s="3" t="s">
        <v>26196</v>
      </c>
      <c r="P3928" s="3" t="s">
        <v>1063</v>
      </c>
      <c r="Q3928" s="3" t="s">
        <v>9365</v>
      </c>
      <c r="R3928" s="5" t="s">
        <v>26197</v>
      </c>
      <c r="S3928" s="3" t="s">
        <v>9367</v>
      </c>
      <c r="T3928" s="3" t="s">
        <v>37</v>
      </c>
      <c r="V3928" s="3">
        <v>127</v>
      </c>
      <c r="W3928" s="3">
        <v>0</v>
      </c>
      <c r="X3928" s="3">
        <v>127</v>
      </c>
      <c r="Y3928" s="3">
        <v>3926</v>
      </c>
      <c r="Z3928" s="3" t="s">
        <v>162</v>
      </c>
      <c r="AA3928" s="3">
        <v>38</v>
      </c>
      <c r="AB3928" s="3">
        <v>17</v>
      </c>
      <c r="AC3928" s="3">
        <v>4365143</v>
      </c>
      <c r="AD3928" s="3">
        <v>2460935</v>
      </c>
      <c r="AE3928" s="15"/>
      <c r="AF3928" s="3">
        <v>8</v>
      </c>
      <c r="AG3928" s="3">
        <v>344</v>
      </c>
    </row>
    <row r="3929" spans="1:33" ht="15.75" customHeight="1" x14ac:dyDescent="0.15">
      <c r="A3929" s="3">
        <v>2230</v>
      </c>
      <c r="B3929" s="3">
        <v>3927</v>
      </c>
      <c r="C3929" s="3">
        <v>67</v>
      </c>
      <c r="D3929" s="3" t="s">
        <v>17081</v>
      </c>
      <c r="E3929" s="3" t="s">
        <v>26198</v>
      </c>
      <c r="F3929" s="3" t="s">
        <v>1620</v>
      </c>
      <c r="G3929" s="3" t="s">
        <v>412</v>
      </c>
      <c r="H3929" s="3" t="s">
        <v>742</v>
      </c>
      <c r="I3929" s="3" t="s">
        <v>742</v>
      </c>
      <c r="J3929" s="3">
        <v>77.264399999999995</v>
      </c>
      <c r="K3929" s="3">
        <v>6990024</v>
      </c>
      <c r="L3929" s="3" t="s">
        <v>162</v>
      </c>
      <c r="M3929" s="3">
        <v>7</v>
      </c>
      <c r="N3929" s="3" t="s">
        <v>17081</v>
      </c>
      <c r="O3929" s="3" t="s">
        <v>26198</v>
      </c>
      <c r="P3929" s="3" t="s">
        <v>1063</v>
      </c>
      <c r="Q3929" s="3" t="s">
        <v>22402</v>
      </c>
      <c r="R3929" s="5" t="s">
        <v>26199</v>
      </c>
      <c r="S3929" s="3" t="s">
        <v>742</v>
      </c>
      <c r="T3929" s="3" t="s">
        <v>412</v>
      </c>
      <c r="V3929" s="3">
        <v>127</v>
      </c>
      <c r="W3929" s="3">
        <v>127</v>
      </c>
      <c r="X3929" s="3">
        <v>127</v>
      </c>
      <c r="Y3929" s="3">
        <v>3927</v>
      </c>
      <c r="Z3929" s="3" t="s">
        <v>162</v>
      </c>
      <c r="AA3929" s="3">
        <v>67</v>
      </c>
      <c r="AB3929" s="3">
        <v>53</v>
      </c>
      <c r="AC3929" s="3">
        <v>6990024</v>
      </c>
      <c r="AD3929" s="3">
        <v>3943276</v>
      </c>
      <c r="AE3929" s="3" t="s">
        <v>742</v>
      </c>
      <c r="AF3929" s="3">
        <v>8</v>
      </c>
      <c r="AG3929" s="3">
        <v>17</v>
      </c>
    </row>
    <row r="3930" spans="1:33" ht="15.75" customHeight="1" x14ac:dyDescent="0.15">
      <c r="A3930" s="3">
        <v>23874</v>
      </c>
      <c r="B3930" s="3">
        <v>3928</v>
      </c>
      <c r="C3930" s="3">
        <v>31</v>
      </c>
      <c r="D3930" s="3" t="s">
        <v>17084</v>
      </c>
      <c r="E3930" s="3" t="s">
        <v>26200</v>
      </c>
      <c r="F3930" s="3" t="s">
        <v>22258</v>
      </c>
      <c r="G3930" s="3" t="s">
        <v>948</v>
      </c>
      <c r="H3930" s="3" t="s">
        <v>17087</v>
      </c>
      <c r="I3930" s="3" t="s">
        <v>16353</v>
      </c>
      <c r="J3930" s="3">
        <v>77.224699999999999</v>
      </c>
      <c r="K3930" s="3">
        <v>2093665</v>
      </c>
      <c r="L3930" s="3" t="s">
        <v>66</v>
      </c>
      <c r="M3930" s="3">
        <v>1</v>
      </c>
      <c r="N3930" s="3" t="s">
        <v>17084</v>
      </c>
      <c r="O3930" s="3" t="s">
        <v>26200</v>
      </c>
      <c r="P3930" s="3" t="s">
        <v>787</v>
      </c>
      <c r="Q3930" s="3" t="s">
        <v>22404</v>
      </c>
      <c r="R3930" s="5" t="s">
        <v>26201</v>
      </c>
      <c r="S3930" s="3" t="s">
        <v>17087</v>
      </c>
      <c r="T3930" s="3" t="s">
        <v>948</v>
      </c>
      <c r="V3930" s="3">
        <v>2</v>
      </c>
      <c r="W3930" s="3">
        <v>0</v>
      </c>
      <c r="X3930" s="3">
        <v>127</v>
      </c>
      <c r="Y3930" s="3">
        <v>3928</v>
      </c>
      <c r="Z3930" s="3" t="s">
        <v>66</v>
      </c>
      <c r="AA3930" s="3">
        <v>31</v>
      </c>
      <c r="AB3930" s="3">
        <v>19</v>
      </c>
      <c r="AC3930" s="3">
        <v>2093665</v>
      </c>
      <c r="AD3930" s="3">
        <v>1181362</v>
      </c>
      <c r="AE3930" s="15"/>
      <c r="AF3930" s="3">
        <v>9</v>
      </c>
      <c r="AG3930" s="3">
        <v>217</v>
      </c>
    </row>
    <row r="3931" spans="1:33" ht="15.75" customHeight="1" x14ac:dyDescent="0.15">
      <c r="A3931" s="3">
        <v>24225</v>
      </c>
      <c r="B3931" s="3">
        <v>3929</v>
      </c>
      <c r="C3931" s="3">
        <v>171</v>
      </c>
      <c r="D3931" s="3" t="s">
        <v>17088</v>
      </c>
      <c r="E3931" s="3" t="s">
        <v>26202</v>
      </c>
      <c r="F3931" s="3" t="s">
        <v>314</v>
      </c>
      <c r="G3931" s="3" t="s">
        <v>153</v>
      </c>
      <c r="H3931" s="3" t="s">
        <v>17091</v>
      </c>
      <c r="I3931" s="15"/>
      <c r="J3931" s="3">
        <v>77.158100000000005</v>
      </c>
      <c r="K3931" s="3">
        <v>28730800</v>
      </c>
      <c r="L3931" s="3" t="s">
        <v>478</v>
      </c>
      <c r="M3931" s="3">
        <v>1</v>
      </c>
      <c r="N3931" s="3" t="s">
        <v>17088</v>
      </c>
      <c r="O3931" s="3" t="s">
        <v>26202</v>
      </c>
      <c r="P3931" s="3" t="s">
        <v>4691</v>
      </c>
      <c r="Q3931" s="3" t="s">
        <v>22407</v>
      </c>
      <c r="R3931" s="5" t="s">
        <v>26203</v>
      </c>
      <c r="S3931" s="3" t="s">
        <v>17091</v>
      </c>
      <c r="T3931" s="3" t="s">
        <v>153</v>
      </c>
      <c r="V3931" s="3">
        <v>30</v>
      </c>
      <c r="W3931" s="3">
        <v>0</v>
      </c>
      <c r="X3931" s="3">
        <v>127</v>
      </c>
      <c r="Y3931" s="3">
        <v>3929</v>
      </c>
      <c r="Z3931" s="3" t="s">
        <v>478</v>
      </c>
      <c r="AA3931" s="3">
        <v>171</v>
      </c>
      <c r="AB3931" s="3">
        <v>122</v>
      </c>
      <c r="AC3931" s="3">
        <v>28730800</v>
      </c>
      <c r="AD3931" s="3">
        <v>16217600</v>
      </c>
      <c r="AE3931" s="15"/>
      <c r="AF3931" s="3">
        <v>15</v>
      </c>
      <c r="AG3931" s="3">
        <v>373</v>
      </c>
    </row>
    <row r="3932" spans="1:33" ht="15.75" customHeight="1" x14ac:dyDescent="0.15">
      <c r="A3932" s="3">
        <v>21667</v>
      </c>
      <c r="B3932" s="3">
        <v>3930</v>
      </c>
      <c r="C3932" s="3">
        <v>30</v>
      </c>
      <c r="D3932" s="3" t="s">
        <v>17092</v>
      </c>
      <c r="E3932" s="3" t="s">
        <v>26204</v>
      </c>
      <c r="F3932" s="3" t="s">
        <v>269</v>
      </c>
      <c r="G3932" s="3" t="s">
        <v>133</v>
      </c>
      <c r="H3932" s="3" t="s">
        <v>189</v>
      </c>
      <c r="I3932" s="3" t="s">
        <v>190</v>
      </c>
      <c r="J3932" s="3">
        <v>77.141000000000005</v>
      </c>
      <c r="K3932" s="3">
        <v>16444000</v>
      </c>
      <c r="L3932" s="3" t="s">
        <v>335</v>
      </c>
      <c r="M3932" s="3">
        <v>2</v>
      </c>
      <c r="N3932" s="3" t="s">
        <v>17092</v>
      </c>
      <c r="O3932" s="3" t="s">
        <v>26204</v>
      </c>
      <c r="P3932" s="3" t="s">
        <v>787</v>
      </c>
      <c r="Q3932" s="3" t="s">
        <v>22409</v>
      </c>
      <c r="R3932" s="5" t="s">
        <v>26205</v>
      </c>
      <c r="S3932" s="3" t="s">
        <v>189</v>
      </c>
      <c r="T3932" s="3" t="s">
        <v>133</v>
      </c>
      <c r="V3932" s="3">
        <v>112</v>
      </c>
      <c r="W3932" s="3">
        <v>0</v>
      </c>
      <c r="X3932" s="3">
        <v>127</v>
      </c>
      <c r="Y3932" s="3">
        <v>3930</v>
      </c>
      <c r="Z3932" s="3" t="s">
        <v>335</v>
      </c>
      <c r="AA3932" s="3">
        <v>30</v>
      </c>
      <c r="AB3932" s="3">
        <v>30</v>
      </c>
      <c r="AC3932" s="3">
        <v>16444000</v>
      </c>
      <c r="AD3932" s="3">
        <v>9283000</v>
      </c>
      <c r="AE3932" s="15"/>
      <c r="AF3932" s="3">
        <v>21</v>
      </c>
      <c r="AG3932" s="3">
        <v>36</v>
      </c>
    </row>
    <row r="3933" spans="1:33" ht="15.75" customHeight="1" x14ac:dyDescent="0.15">
      <c r="A3933" s="3">
        <v>20834</v>
      </c>
      <c r="B3933" s="3">
        <v>3931</v>
      </c>
      <c r="C3933" s="3">
        <v>77</v>
      </c>
      <c r="D3933" s="3" t="s">
        <v>17095</v>
      </c>
      <c r="E3933" s="3" t="s">
        <v>26206</v>
      </c>
      <c r="F3933" s="3" t="s">
        <v>1438</v>
      </c>
      <c r="G3933" s="3" t="s">
        <v>495</v>
      </c>
      <c r="H3933" s="3" t="s">
        <v>9243</v>
      </c>
      <c r="I3933" s="3" t="s">
        <v>2682</v>
      </c>
      <c r="J3933" s="3">
        <v>77.122299999999996</v>
      </c>
      <c r="K3933" s="3">
        <v>42323950</v>
      </c>
      <c r="L3933" s="3" t="s">
        <v>335</v>
      </c>
      <c r="M3933" s="3">
        <v>3</v>
      </c>
      <c r="N3933" s="3" t="s">
        <v>17095</v>
      </c>
      <c r="O3933" s="3" t="s">
        <v>26206</v>
      </c>
      <c r="P3933" s="3" t="s">
        <v>1063</v>
      </c>
      <c r="Q3933" s="3" t="s">
        <v>22411</v>
      </c>
      <c r="R3933" s="5" t="s">
        <v>26207</v>
      </c>
      <c r="S3933" s="3" t="s">
        <v>9243</v>
      </c>
      <c r="T3933" s="3" t="s">
        <v>495</v>
      </c>
      <c r="V3933" s="3">
        <v>124</v>
      </c>
      <c r="W3933" s="3">
        <v>36</v>
      </c>
      <c r="X3933" s="3">
        <v>127</v>
      </c>
      <c r="Y3933" s="3">
        <v>3931</v>
      </c>
      <c r="Z3933" s="3" t="s">
        <v>335</v>
      </c>
      <c r="AA3933" s="3">
        <v>77</v>
      </c>
      <c r="AB3933" s="3">
        <v>35</v>
      </c>
      <c r="AC3933" s="3">
        <v>42323950</v>
      </c>
      <c r="AD3933" s="3">
        <v>23895324</v>
      </c>
      <c r="AE3933" s="3" t="s">
        <v>2682</v>
      </c>
      <c r="AF3933" s="3">
        <v>21</v>
      </c>
      <c r="AG3933" s="3">
        <v>79</v>
      </c>
    </row>
    <row r="3934" spans="1:33" ht="15.75" customHeight="1" x14ac:dyDescent="0.15">
      <c r="A3934" s="3">
        <v>24170</v>
      </c>
      <c r="B3934" s="3">
        <v>3932</v>
      </c>
      <c r="C3934" s="3">
        <v>7</v>
      </c>
      <c r="D3934" s="3" t="s">
        <v>17097</v>
      </c>
      <c r="E3934" s="3" t="s">
        <v>26208</v>
      </c>
      <c r="F3934" s="3" t="s">
        <v>269</v>
      </c>
      <c r="G3934" s="3" t="s">
        <v>133</v>
      </c>
      <c r="H3934" s="3" t="s">
        <v>1963</v>
      </c>
      <c r="I3934" s="3" t="s">
        <v>1963</v>
      </c>
      <c r="J3934" s="3">
        <v>77.093699999999998</v>
      </c>
      <c r="K3934" s="3">
        <v>2652541</v>
      </c>
      <c r="L3934" s="3" t="s">
        <v>162</v>
      </c>
      <c r="M3934" s="3">
        <v>1</v>
      </c>
      <c r="N3934" s="3" t="s">
        <v>17097</v>
      </c>
      <c r="O3934" s="3" t="s">
        <v>26208</v>
      </c>
      <c r="P3934" s="3" t="s">
        <v>690</v>
      </c>
      <c r="Q3934" s="3" t="s">
        <v>22412</v>
      </c>
      <c r="R3934" s="5" t="s">
        <v>26209</v>
      </c>
      <c r="S3934" s="3" t="s">
        <v>1963</v>
      </c>
      <c r="T3934" s="3" t="s">
        <v>133</v>
      </c>
      <c r="V3934" s="3">
        <v>113</v>
      </c>
      <c r="W3934" s="3">
        <v>40</v>
      </c>
      <c r="X3934" s="3">
        <v>127</v>
      </c>
      <c r="Y3934" s="3">
        <v>3932</v>
      </c>
      <c r="Z3934" s="3" t="s">
        <v>162</v>
      </c>
      <c r="AA3934" s="3">
        <v>7</v>
      </c>
      <c r="AB3934" s="3">
        <v>5</v>
      </c>
      <c r="AC3934" s="3">
        <v>2652541</v>
      </c>
      <c r="AD3934" s="3">
        <v>1497818</v>
      </c>
      <c r="AE3934" s="3" t="s">
        <v>1963</v>
      </c>
      <c r="AF3934" s="3">
        <v>8</v>
      </c>
      <c r="AG3934" s="3">
        <v>43</v>
      </c>
    </row>
    <row r="3935" spans="1:33" ht="15.75" customHeight="1" x14ac:dyDescent="0.15">
      <c r="A3935" s="3">
        <v>4749</v>
      </c>
      <c r="B3935" s="3">
        <v>3933</v>
      </c>
      <c r="C3935" s="3">
        <v>67</v>
      </c>
      <c r="D3935" s="3" t="s">
        <v>17101</v>
      </c>
      <c r="E3935" s="3" t="s">
        <v>26210</v>
      </c>
      <c r="F3935" s="3" t="s">
        <v>5738</v>
      </c>
      <c r="G3935" s="3" t="s">
        <v>599</v>
      </c>
      <c r="H3935" s="3" t="s">
        <v>11411</v>
      </c>
      <c r="I3935" s="3" t="s">
        <v>3354</v>
      </c>
      <c r="J3935" s="3">
        <v>77.061099999999996</v>
      </c>
      <c r="K3935" s="3">
        <v>13517420</v>
      </c>
      <c r="L3935" s="3" t="s">
        <v>162</v>
      </c>
      <c r="M3935" s="3">
        <v>6</v>
      </c>
      <c r="N3935" s="3" t="s">
        <v>17101</v>
      </c>
      <c r="O3935" s="3" t="s">
        <v>26210</v>
      </c>
      <c r="P3935" s="3" t="s">
        <v>6091</v>
      </c>
      <c r="Q3935" s="3" t="s">
        <v>22414</v>
      </c>
      <c r="R3935" s="5" t="s">
        <v>26211</v>
      </c>
      <c r="S3935" s="3" t="s">
        <v>11411</v>
      </c>
      <c r="T3935" s="3" t="s">
        <v>599</v>
      </c>
      <c r="V3935" s="3">
        <v>74</v>
      </c>
      <c r="W3935" s="3">
        <v>69</v>
      </c>
      <c r="X3935" s="3">
        <v>127</v>
      </c>
      <c r="Y3935" s="3">
        <v>3933</v>
      </c>
      <c r="Z3935" s="3" t="s">
        <v>162</v>
      </c>
      <c r="AA3935" s="3">
        <v>67</v>
      </c>
      <c r="AB3935" s="3">
        <v>35</v>
      </c>
      <c r="AC3935" s="3">
        <v>13517420</v>
      </c>
      <c r="AD3935" s="3">
        <v>7634325</v>
      </c>
      <c r="AE3935" s="3" t="s">
        <v>3354</v>
      </c>
      <c r="AF3935" s="3">
        <v>8</v>
      </c>
      <c r="AG3935" s="3">
        <v>13</v>
      </c>
    </row>
    <row r="3936" spans="1:33" ht="15.75" customHeight="1" x14ac:dyDescent="0.15">
      <c r="A3936" s="3">
        <v>25917</v>
      </c>
      <c r="B3936" s="3">
        <v>3934</v>
      </c>
      <c r="C3936" s="3">
        <v>27</v>
      </c>
      <c r="D3936" s="3" t="s">
        <v>17104</v>
      </c>
      <c r="E3936" s="3" t="s">
        <v>26212</v>
      </c>
      <c r="F3936" s="3" t="s">
        <v>331</v>
      </c>
      <c r="G3936" s="3" t="s">
        <v>167</v>
      </c>
      <c r="H3936" s="3" t="s">
        <v>7195</v>
      </c>
      <c r="I3936" s="3" t="s">
        <v>283</v>
      </c>
      <c r="J3936" s="3">
        <v>77.040800000000004</v>
      </c>
      <c r="K3936" s="3">
        <v>3470000</v>
      </c>
      <c r="L3936" s="3" t="s">
        <v>162</v>
      </c>
      <c r="M3936" s="3">
        <v>0</v>
      </c>
      <c r="N3936" s="3" t="s">
        <v>17104</v>
      </c>
      <c r="O3936" s="3" t="s">
        <v>26212</v>
      </c>
      <c r="P3936" s="8">
        <v>37622</v>
      </c>
      <c r="Q3936" s="3" t="s">
        <v>22415</v>
      </c>
      <c r="R3936" s="5" t="s">
        <v>26213</v>
      </c>
      <c r="S3936" s="3" t="s">
        <v>7195</v>
      </c>
      <c r="T3936" s="3" t="s">
        <v>167</v>
      </c>
      <c r="V3936" s="3">
        <v>127</v>
      </c>
      <c r="W3936" s="3">
        <v>92</v>
      </c>
      <c r="X3936" s="3">
        <v>127</v>
      </c>
      <c r="Y3936" s="3">
        <v>3934</v>
      </c>
      <c r="Z3936" s="3" t="s">
        <v>162</v>
      </c>
      <c r="AA3936" s="3">
        <v>27</v>
      </c>
      <c r="AB3936" s="3">
        <v>17</v>
      </c>
      <c r="AC3936" s="3">
        <v>3470000</v>
      </c>
      <c r="AD3936" s="3">
        <v>1960000</v>
      </c>
      <c r="AE3936" s="3" t="s">
        <v>283</v>
      </c>
      <c r="AF3936" s="3">
        <v>8</v>
      </c>
      <c r="AG3936" s="3">
        <v>1</v>
      </c>
    </row>
    <row r="3937" spans="1:33" ht="15.75" customHeight="1" x14ac:dyDescent="0.15">
      <c r="A3937" s="3">
        <v>141</v>
      </c>
      <c r="B3937" s="3">
        <v>3935</v>
      </c>
      <c r="C3937" s="3">
        <v>52</v>
      </c>
      <c r="D3937" s="3" t="s">
        <v>11792</v>
      </c>
      <c r="E3937" s="3" t="s">
        <v>26214</v>
      </c>
      <c r="F3937" s="3" t="s">
        <v>36</v>
      </c>
      <c r="G3937" s="3" t="s">
        <v>37</v>
      </c>
      <c r="H3937" s="3" t="s">
        <v>2190</v>
      </c>
      <c r="I3937" s="3" t="s">
        <v>39</v>
      </c>
      <c r="J3937" s="3">
        <v>77.027000000000001</v>
      </c>
      <c r="K3937" s="3">
        <v>21892185</v>
      </c>
      <c r="L3937" s="3" t="s">
        <v>162</v>
      </c>
      <c r="M3937" s="3">
        <v>5</v>
      </c>
      <c r="N3937" s="3" t="s">
        <v>11792</v>
      </c>
      <c r="O3937" s="3" t="s">
        <v>26214</v>
      </c>
      <c r="P3937" s="3" t="s">
        <v>381</v>
      </c>
      <c r="Q3937" s="3" t="s">
        <v>11795</v>
      </c>
      <c r="R3937" s="5" t="s">
        <v>26215</v>
      </c>
      <c r="S3937" s="3" t="s">
        <v>2190</v>
      </c>
      <c r="T3937" s="3" t="s">
        <v>37</v>
      </c>
      <c r="V3937" s="3">
        <v>127</v>
      </c>
      <c r="W3937" s="3">
        <v>127</v>
      </c>
      <c r="X3937" s="3">
        <v>127</v>
      </c>
      <c r="Y3937" s="3">
        <v>3935</v>
      </c>
      <c r="Z3937" s="3" t="s">
        <v>162</v>
      </c>
      <c r="AA3937" s="3">
        <v>52</v>
      </c>
      <c r="AB3937" s="3">
        <v>30</v>
      </c>
      <c r="AC3937" s="3">
        <v>21892185</v>
      </c>
      <c r="AD3937" s="3">
        <v>12366578</v>
      </c>
      <c r="AE3937" s="3" t="s">
        <v>39</v>
      </c>
      <c r="AF3937" s="3">
        <v>8</v>
      </c>
      <c r="AG3937" s="3">
        <v>2</v>
      </c>
    </row>
    <row r="3938" spans="1:33" ht="15.75" customHeight="1" x14ac:dyDescent="0.15">
      <c r="A3938" s="3">
        <v>25178</v>
      </c>
      <c r="B3938" s="3">
        <v>3936</v>
      </c>
      <c r="C3938" s="3">
        <v>82</v>
      </c>
      <c r="D3938" s="3" t="s">
        <v>9145</v>
      </c>
      <c r="E3938" s="3" t="s">
        <v>26216</v>
      </c>
      <c r="F3938" s="3" t="s">
        <v>36</v>
      </c>
      <c r="G3938" s="3" t="s">
        <v>37</v>
      </c>
      <c r="H3938" s="3" t="s">
        <v>8324</v>
      </c>
      <c r="I3938" s="3" t="s">
        <v>1718</v>
      </c>
      <c r="J3938" s="3">
        <v>77.025700000000001</v>
      </c>
      <c r="K3938" s="3">
        <v>10483829</v>
      </c>
      <c r="L3938" s="3" t="s">
        <v>538</v>
      </c>
      <c r="M3938" s="3">
        <v>0</v>
      </c>
      <c r="N3938" s="3" t="s">
        <v>9145</v>
      </c>
      <c r="O3938" s="3" t="s">
        <v>26216</v>
      </c>
      <c r="P3938" s="8">
        <v>32509</v>
      </c>
      <c r="Q3938" s="3" t="s">
        <v>9146</v>
      </c>
      <c r="R3938" s="5" t="s">
        <v>26217</v>
      </c>
      <c r="S3938" s="3" t="s">
        <v>8324</v>
      </c>
      <c r="T3938" s="3" t="s">
        <v>37</v>
      </c>
      <c r="V3938" s="3">
        <v>127</v>
      </c>
      <c r="W3938" s="3">
        <v>0</v>
      </c>
      <c r="X3938" s="3">
        <v>114</v>
      </c>
      <c r="Y3938" s="3">
        <v>3936</v>
      </c>
      <c r="Z3938" s="3" t="s">
        <v>538</v>
      </c>
      <c r="AA3938" s="3">
        <v>82</v>
      </c>
      <c r="AB3938" s="3">
        <v>55</v>
      </c>
      <c r="AC3938" s="3">
        <v>10483829</v>
      </c>
      <c r="AD3938" s="3">
        <v>5922206</v>
      </c>
      <c r="AE3938" s="15"/>
      <c r="AF3938" s="3">
        <v>3</v>
      </c>
      <c r="AG3938" s="3">
        <v>54</v>
      </c>
    </row>
    <row r="3939" spans="1:33" ht="15.75" customHeight="1" x14ac:dyDescent="0.15">
      <c r="A3939" s="3">
        <v>22281</v>
      </c>
      <c r="B3939" s="3">
        <v>3937</v>
      </c>
      <c r="C3939" s="3">
        <v>47</v>
      </c>
      <c r="D3939" s="3" t="s">
        <v>17110</v>
      </c>
      <c r="E3939" s="3" t="s">
        <v>26218</v>
      </c>
      <c r="F3939" s="3" t="s">
        <v>3877</v>
      </c>
      <c r="G3939" s="3" t="s">
        <v>731</v>
      </c>
      <c r="H3939" s="3" t="s">
        <v>3148</v>
      </c>
      <c r="I3939" s="3" t="s">
        <v>2338</v>
      </c>
      <c r="J3939" s="3">
        <v>76.989599999999996</v>
      </c>
      <c r="K3939" s="3">
        <v>21706000</v>
      </c>
      <c r="L3939" s="3" t="s">
        <v>162</v>
      </c>
      <c r="M3939" s="3">
        <v>2</v>
      </c>
      <c r="N3939" s="3" t="s">
        <v>17110</v>
      </c>
      <c r="O3939" s="3" t="s">
        <v>26218</v>
      </c>
      <c r="P3939" s="3" t="s">
        <v>1101</v>
      </c>
      <c r="Q3939" s="3" t="s">
        <v>22418</v>
      </c>
      <c r="R3939" s="5" t="s">
        <v>26219</v>
      </c>
      <c r="S3939" s="3" t="s">
        <v>3148</v>
      </c>
      <c r="T3939" s="3" t="s">
        <v>731</v>
      </c>
      <c r="V3939" s="3">
        <v>47</v>
      </c>
      <c r="W3939" s="3">
        <v>0</v>
      </c>
      <c r="X3939" s="3">
        <v>127</v>
      </c>
      <c r="Y3939" s="3">
        <v>3937</v>
      </c>
      <c r="Z3939" s="3" t="s">
        <v>162</v>
      </c>
      <c r="AA3939" s="3">
        <v>47</v>
      </c>
      <c r="AB3939" s="3">
        <v>22</v>
      </c>
      <c r="AC3939" s="3">
        <v>21706000</v>
      </c>
      <c r="AD3939" s="3">
        <v>12264000</v>
      </c>
      <c r="AE3939" s="15"/>
      <c r="AF3939" s="3">
        <v>8</v>
      </c>
      <c r="AG3939" s="3">
        <v>536</v>
      </c>
    </row>
    <row r="3940" spans="1:33" ht="15.75" customHeight="1" x14ac:dyDescent="0.15">
      <c r="A3940" s="3">
        <v>19686</v>
      </c>
      <c r="B3940" s="3">
        <v>3938</v>
      </c>
      <c r="C3940" s="3">
        <v>7</v>
      </c>
      <c r="D3940" s="3" t="s">
        <v>9562</v>
      </c>
      <c r="E3940" s="3" t="s">
        <v>26220</v>
      </c>
      <c r="F3940" s="3" t="s">
        <v>36</v>
      </c>
      <c r="G3940" s="3" t="s">
        <v>37</v>
      </c>
      <c r="H3940" s="3" t="s">
        <v>9567</v>
      </c>
      <c r="I3940" s="3" t="s">
        <v>4358</v>
      </c>
      <c r="J3940" s="3">
        <v>76.948300000000003</v>
      </c>
      <c r="K3940" s="3">
        <v>15911401</v>
      </c>
      <c r="L3940" s="3" t="s">
        <v>50</v>
      </c>
      <c r="M3940" s="3">
        <v>3</v>
      </c>
      <c r="N3940" s="3" t="s">
        <v>9562</v>
      </c>
      <c r="O3940" s="3" t="s">
        <v>26220</v>
      </c>
      <c r="P3940" s="3" t="s">
        <v>1000</v>
      </c>
      <c r="Q3940" s="3" t="s">
        <v>9565</v>
      </c>
      <c r="R3940" s="5" t="s">
        <v>26221</v>
      </c>
      <c r="S3940" s="3" t="s">
        <v>9567</v>
      </c>
      <c r="T3940" s="3" t="s">
        <v>37</v>
      </c>
      <c r="V3940" s="3">
        <v>127</v>
      </c>
      <c r="W3940" s="3">
        <v>0</v>
      </c>
      <c r="X3940" s="3">
        <v>112</v>
      </c>
      <c r="Y3940" s="3">
        <v>3938</v>
      </c>
      <c r="Z3940" s="3" t="s">
        <v>50</v>
      </c>
      <c r="AA3940" s="3">
        <v>7</v>
      </c>
      <c r="AB3940" s="3">
        <v>3</v>
      </c>
      <c r="AC3940" s="3">
        <v>15911401</v>
      </c>
      <c r="AD3940" s="3">
        <v>8992120</v>
      </c>
      <c r="AE3940" s="15"/>
      <c r="AF3940" s="3">
        <v>11</v>
      </c>
      <c r="AG3940" s="3">
        <v>247</v>
      </c>
    </row>
    <row r="3941" spans="1:33" ht="15.75" customHeight="1" x14ac:dyDescent="0.15">
      <c r="A3941" s="3">
        <v>2837</v>
      </c>
      <c r="B3941" s="3">
        <v>3939</v>
      </c>
      <c r="C3941" s="3">
        <v>58</v>
      </c>
      <c r="D3941" s="3" t="s">
        <v>5125</v>
      </c>
      <c r="E3941" s="3" t="s">
        <v>26222</v>
      </c>
      <c r="F3941" s="3" t="s">
        <v>36</v>
      </c>
      <c r="G3941" s="3" t="s">
        <v>37</v>
      </c>
      <c r="H3941" s="3" t="s">
        <v>89</v>
      </c>
      <c r="I3941" s="3" t="s">
        <v>89</v>
      </c>
      <c r="J3941" s="3">
        <v>76.872200000000007</v>
      </c>
      <c r="K3941" s="3">
        <v>9329968</v>
      </c>
      <c r="L3941" s="3" t="s">
        <v>221</v>
      </c>
      <c r="M3941" s="3">
        <v>7</v>
      </c>
      <c r="N3941" s="3" t="s">
        <v>5125</v>
      </c>
      <c r="O3941" s="3" t="s">
        <v>26222</v>
      </c>
      <c r="P3941" s="3" t="s">
        <v>541</v>
      </c>
      <c r="Q3941" s="3" t="s">
        <v>5127</v>
      </c>
      <c r="R3941" s="5" t="s">
        <v>26223</v>
      </c>
      <c r="S3941" s="3" t="s">
        <v>89</v>
      </c>
      <c r="T3941" s="3" t="s">
        <v>37</v>
      </c>
      <c r="V3941" s="3">
        <v>127</v>
      </c>
      <c r="W3941" s="3">
        <v>127</v>
      </c>
      <c r="X3941" s="3">
        <v>127</v>
      </c>
      <c r="Y3941" s="3">
        <v>3939</v>
      </c>
      <c r="Z3941" s="3" t="s">
        <v>221</v>
      </c>
      <c r="AA3941" s="3">
        <v>58</v>
      </c>
      <c r="AB3941" s="3">
        <v>51</v>
      </c>
      <c r="AC3941" s="3">
        <v>9329968</v>
      </c>
      <c r="AD3941" s="3">
        <v>5274978</v>
      </c>
      <c r="AE3941" s="3" t="s">
        <v>89</v>
      </c>
      <c r="AF3941" s="3">
        <v>2</v>
      </c>
      <c r="AG3941" s="3">
        <v>4</v>
      </c>
    </row>
    <row r="3942" spans="1:33" ht="15.75" customHeight="1" x14ac:dyDescent="0.15">
      <c r="A3942" s="3">
        <v>20260</v>
      </c>
      <c r="B3942" s="3">
        <v>3940</v>
      </c>
      <c r="C3942" s="3">
        <v>32</v>
      </c>
      <c r="D3942" s="3" t="s">
        <v>17117</v>
      </c>
      <c r="E3942" s="3" t="s">
        <v>26224</v>
      </c>
      <c r="F3942" s="3" t="s">
        <v>96</v>
      </c>
      <c r="G3942" s="3" t="s">
        <v>61</v>
      </c>
      <c r="H3942" s="3" t="s">
        <v>4046</v>
      </c>
      <c r="I3942" s="3" t="s">
        <v>63</v>
      </c>
      <c r="J3942" s="3">
        <v>76.839299999999994</v>
      </c>
      <c r="K3942" s="3">
        <v>6257619</v>
      </c>
      <c r="L3942" s="3" t="s">
        <v>162</v>
      </c>
      <c r="M3942" s="3">
        <v>3</v>
      </c>
      <c r="N3942" s="3" t="s">
        <v>17117</v>
      </c>
      <c r="O3942" s="3" t="s">
        <v>26224</v>
      </c>
      <c r="P3942" s="3" t="s">
        <v>2080</v>
      </c>
      <c r="Q3942" s="3" t="s">
        <v>22421</v>
      </c>
      <c r="R3942" s="5" t="s">
        <v>26225</v>
      </c>
      <c r="S3942" s="3" t="s">
        <v>4046</v>
      </c>
      <c r="T3942" s="3" t="s">
        <v>61</v>
      </c>
      <c r="V3942" s="3">
        <v>127</v>
      </c>
      <c r="W3942" s="3">
        <v>127</v>
      </c>
      <c r="X3942" s="3">
        <v>127</v>
      </c>
      <c r="Y3942" s="3">
        <v>3940</v>
      </c>
      <c r="Z3942" s="3" t="s">
        <v>162</v>
      </c>
      <c r="AA3942" s="3">
        <v>32</v>
      </c>
      <c r="AB3942" s="3">
        <v>12</v>
      </c>
      <c r="AC3942" s="3">
        <v>6257619</v>
      </c>
      <c r="AD3942" s="3">
        <v>3538590</v>
      </c>
      <c r="AE3942" s="3" t="s">
        <v>63</v>
      </c>
      <c r="AF3942" s="3">
        <v>8</v>
      </c>
      <c r="AG3942" s="3">
        <v>3</v>
      </c>
    </row>
    <row r="3943" spans="1:33" ht="15.75" customHeight="1" x14ac:dyDescent="0.15">
      <c r="A3943" s="3">
        <v>23794</v>
      </c>
      <c r="B3943" s="3">
        <v>3941</v>
      </c>
      <c r="C3943" s="3">
        <v>14</v>
      </c>
      <c r="D3943" s="3" t="s">
        <v>17119</v>
      </c>
      <c r="E3943" s="3" t="s">
        <v>26226</v>
      </c>
      <c r="F3943" s="3" t="s">
        <v>96</v>
      </c>
      <c r="G3943" s="3" t="s">
        <v>61</v>
      </c>
      <c r="H3943" s="3" t="s">
        <v>62</v>
      </c>
      <c r="I3943" s="3" t="s">
        <v>63</v>
      </c>
      <c r="J3943" s="3">
        <v>76.827399999999997</v>
      </c>
      <c r="K3943" s="3">
        <v>3064419</v>
      </c>
      <c r="L3943" s="3" t="s">
        <v>162</v>
      </c>
      <c r="M3943" s="3">
        <v>1</v>
      </c>
      <c r="N3943" s="3" t="s">
        <v>17119</v>
      </c>
      <c r="O3943" s="3" t="s">
        <v>26226</v>
      </c>
      <c r="P3943" s="3" t="s">
        <v>987</v>
      </c>
      <c r="Q3943" s="3" t="s">
        <v>22422</v>
      </c>
      <c r="R3943" s="5" t="s">
        <v>26227</v>
      </c>
      <c r="S3943" s="3" t="s">
        <v>62</v>
      </c>
      <c r="T3943" s="3" t="s">
        <v>61</v>
      </c>
      <c r="V3943" s="3">
        <v>127</v>
      </c>
      <c r="W3943" s="3">
        <v>127</v>
      </c>
      <c r="X3943" s="3">
        <v>127</v>
      </c>
      <c r="Y3943" s="3">
        <v>3941</v>
      </c>
      <c r="Z3943" s="3" t="s">
        <v>162</v>
      </c>
      <c r="AA3943" s="3">
        <v>14</v>
      </c>
      <c r="AB3943" s="3">
        <v>7</v>
      </c>
      <c r="AC3943" s="3">
        <v>3064419</v>
      </c>
      <c r="AD3943" s="3">
        <v>1733000</v>
      </c>
      <c r="AE3943" s="3" t="s">
        <v>63</v>
      </c>
      <c r="AF3943" s="3">
        <v>8</v>
      </c>
      <c r="AG3943" s="3">
        <v>3</v>
      </c>
    </row>
    <row r="3944" spans="1:33" ht="15.75" customHeight="1" x14ac:dyDescent="0.15">
      <c r="A3944" s="3">
        <v>21995</v>
      </c>
      <c r="B3944" s="3">
        <v>3942</v>
      </c>
      <c r="C3944" s="3">
        <v>26</v>
      </c>
      <c r="D3944" s="3" t="s">
        <v>17122</v>
      </c>
      <c r="E3944" s="3" t="s">
        <v>26228</v>
      </c>
      <c r="F3944" s="3" t="s">
        <v>1105</v>
      </c>
      <c r="G3944" s="3" t="s">
        <v>486</v>
      </c>
      <c r="H3944" s="3" t="s">
        <v>10630</v>
      </c>
      <c r="I3944" s="3" t="s">
        <v>12273</v>
      </c>
      <c r="J3944" s="3">
        <v>76.825299999999999</v>
      </c>
      <c r="K3944" s="3">
        <v>2406591</v>
      </c>
      <c r="L3944" s="3" t="s">
        <v>71</v>
      </c>
      <c r="M3944" s="3">
        <v>2</v>
      </c>
      <c r="N3944" s="3" t="s">
        <v>17122</v>
      </c>
      <c r="O3944" s="3" t="s">
        <v>26228</v>
      </c>
      <c r="P3944" s="3" t="s">
        <v>1063</v>
      </c>
      <c r="Q3944" s="3" t="s">
        <v>22424</v>
      </c>
      <c r="R3944" s="5" t="s">
        <v>26229</v>
      </c>
      <c r="S3944" s="3" t="s">
        <v>10630</v>
      </c>
      <c r="T3944" s="3" t="s">
        <v>486</v>
      </c>
      <c r="V3944" s="3">
        <v>101</v>
      </c>
      <c r="W3944" s="3">
        <v>0</v>
      </c>
      <c r="X3944" s="3">
        <v>127</v>
      </c>
      <c r="Y3944" s="3">
        <v>3942</v>
      </c>
      <c r="Z3944" s="3" t="s">
        <v>71</v>
      </c>
      <c r="AA3944" s="3">
        <v>26</v>
      </c>
      <c r="AB3944" s="3">
        <v>18</v>
      </c>
      <c r="AC3944" s="3">
        <v>2406591</v>
      </c>
      <c r="AD3944" s="3">
        <v>1360999</v>
      </c>
      <c r="AE3944" s="15"/>
      <c r="AF3944" s="3">
        <v>5</v>
      </c>
      <c r="AG3944" s="3">
        <v>219</v>
      </c>
    </row>
    <row r="3945" spans="1:33" ht="15.75" customHeight="1" x14ac:dyDescent="0.15">
      <c r="A3945" s="3">
        <v>1607</v>
      </c>
      <c r="B3945" s="3">
        <v>3943</v>
      </c>
      <c r="C3945" s="3">
        <v>35</v>
      </c>
      <c r="D3945" s="3" t="s">
        <v>17124</v>
      </c>
      <c r="E3945" s="3" t="s">
        <v>26230</v>
      </c>
      <c r="F3945" s="3" t="s">
        <v>331</v>
      </c>
      <c r="G3945" s="3" t="s">
        <v>167</v>
      </c>
      <c r="H3945" s="3" t="s">
        <v>10592</v>
      </c>
      <c r="I3945" s="3" t="s">
        <v>12204</v>
      </c>
      <c r="J3945" s="3">
        <v>76.818600000000004</v>
      </c>
      <c r="K3945" s="3">
        <v>3776647</v>
      </c>
      <c r="L3945" s="3" t="s">
        <v>162</v>
      </c>
      <c r="M3945" s="3">
        <v>4</v>
      </c>
      <c r="N3945" s="3" t="s">
        <v>17124</v>
      </c>
      <c r="O3945" s="3" t="s">
        <v>26230</v>
      </c>
      <c r="P3945" s="3" t="s">
        <v>381</v>
      </c>
      <c r="Q3945" s="3" t="s">
        <v>22426</v>
      </c>
      <c r="R3945" s="5" t="s">
        <v>26231</v>
      </c>
      <c r="S3945" s="3" t="s">
        <v>10592</v>
      </c>
      <c r="T3945" s="3" t="s">
        <v>167</v>
      </c>
      <c r="V3945" s="3">
        <v>127</v>
      </c>
      <c r="W3945" s="3">
        <v>0</v>
      </c>
      <c r="X3945" s="3">
        <v>127</v>
      </c>
      <c r="Y3945" s="3">
        <v>3943</v>
      </c>
      <c r="Z3945" s="3" t="s">
        <v>162</v>
      </c>
      <c r="AA3945" s="3">
        <v>35</v>
      </c>
      <c r="AB3945" s="3">
        <v>21</v>
      </c>
      <c r="AC3945" s="3">
        <v>3776647</v>
      </c>
      <c r="AD3945" s="3">
        <v>2135888</v>
      </c>
      <c r="AE3945" s="15"/>
      <c r="AF3945" s="3">
        <v>8</v>
      </c>
      <c r="AG3945" s="3">
        <v>180</v>
      </c>
    </row>
    <row r="3946" spans="1:33" ht="15.75" customHeight="1" x14ac:dyDescent="0.15">
      <c r="A3946" s="3">
        <v>940</v>
      </c>
      <c r="B3946" s="3">
        <v>3944</v>
      </c>
      <c r="C3946" s="3">
        <v>45</v>
      </c>
      <c r="D3946" s="3" t="s">
        <v>6440</v>
      </c>
      <c r="E3946" s="3" t="s">
        <v>26232</v>
      </c>
      <c r="F3946" s="3" t="s">
        <v>143</v>
      </c>
      <c r="G3946" s="3" t="s">
        <v>77</v>
      </c>
      <c r="H3946" s="3" t="s">
        <v>79</v>
      </c>
      <c r="I3946" s="3" t="s">
        <v>79</v>
      </c>
      <c r="J3946" s="3">
        <v>76.7256</v>
      </c>
      <c r="K3946" s="3">
        <v>10852910</v>
      </c>
      <c r="L3946" s="3" t="s">
        <v>162</v>
      </c>
      <c r="M3946" s="3">
        <v>5</v>
      </c>
      <c r="N3946" s="3" t="s">
        <v>6440</v>
      </c>
      <c r="O3946" s="3" t="s">
        <v>26232</v>
      </c>
      <c r="P3946" s="8">
        <v>37987</v>
      </c>
      <c r="Q3946" s="3" t="s">
        <v>6444</v>
      </c>
      <c r="R3946" s="5" t="s">
        <v>20759</v>
      </c>
      <c r="S3946" s="3" t="s">
        <v>79</v>
      </c>
      <c r="T3946" s="3" t="s">
        <v>77</v>
      </c>
      <c r="V3946" s="3">
        <v>127</v>
      </c>
      <c r="W3946" s="3">
        <v>127</v>
      </c>
      <c r="X3946" s="3">
        <v>127</v>
      </c>
      <c r="Y3946" s="3">
        <v>3944</v>
      </c>
      <c r="Z3946" s="3" t="s">
        <v>162</v>
      </c>
      <c r="AA3946" s="3">
        <v>45</v>
      </c>
      <c r="AB3946" s="3">
        <v>26</v>
      </c>
      <c r="AC3946" s="3">
        <v>10852910</v>
      </c>
      <c r="AD3946" s="3">
        <v>6141107</v>
      </c>
      <c r="AE3946" s="3" t="s">
        <v>79</v>
      </c>
      <c r="AF3946" s="3">
        <v>8</v>
      </c>
      <c r="AG3946" s="3">
        <v>6</v>
      </c>
    </row>
    <row r="3947" spans="1:33" ht="15.75" customHeight="1" x14ac:dyDescent="0.15">
      <c r="A3947" s="3">
        <v>22489</v>
      </c>
      <c r="B3947" s="3">
        <v>3945</v>
      </c>
      <c r="C3947" s="3">
        <v>157</v>
      </c>
      <c r="D3947" s="3" t="s">
        <v>17128</v>
      </c>
      <c r="E3947" s="3" t="s">
        <v>26233</v>
      </c>
      <c r="F3947" s="3" t="s">
        <v>96</v>
      </c>
      <c r="G3947" s="3" t="s">
        <v>61</v>
      </c>
      <c r="H3947" s="3" t="s">
        <v>679</v>
      </c>
      <c r="I3947" s="3" t="s">
        <v>251</v>
      </c>
      <c r="J3947" s="3">
        <v>76.706299999999999</v>
      </c>
      <c r="K3947" s="3">
        <v>65754179</v>
      </c>
      <c r="L3947" s="3" t="s">
        <v>162</v>
      </c>
      <c r="M3947" s="3">
        <v>2</v>
      </c>
      <c r="N3947" s="3" t="s">
        <v>17128</v>
      </c>
      <c r="O3947" s="3" t="s">
        <v>26233</v>
      </c>
      <c r="P3947" s="3" t="s">
        <v>1350</v>
      </c>
      <c r="Q3947" s="3" t="s">
        <v>22428</v>
      </c>
      <c r="R3947" s="5" t="s">
        <v>26234</v>
      </c>
      <c r="S3947" s="3" t="s">
        <v>679</v>
      </c>
      <c r="T3947" s="3" t="s">
        <v>61</v>
      </c>
      <c r="V3947" s="3">
        <v>127</v>
      </c>
      <c r="W3947" s="3">
        <v>0</v>
      </c>
      <c r="X3947" s="3">
        <v>127</v>
      </c>
      <c r="Y3947" s="3">
        <v>3945</v>
      </c>
      <c r="Z3947" s="3" t="s">
        <v>162</v>
      </c>
      <c r="AA3947" s="3">
        <v>157</v>
      </c>
      <c r="AB3947" s="3">
        <v>97</v>
      </c>
      <c r="AC3947" s="3">
        <v>65754179</v>
      </c>
      <c r="AD3947" s="3">
        <v>37211007</v>
      </c>
      <c r="AE3947" s="15"/>
      <c r="AF3947" s="3">
        <v>8</v>
      </c>
      <c r="AG3947" s="3">
        <v>40</v>
      </c>
    </row>
    <row r="3948" spans="1:33" ht="15.75" customHeight="1" x14ac:dyDescent="0.15">
      <c r="A3948" s="3">
        <v>20868</v>
      </c>
      <c r="B3948" s="3">
        <v>3946</v>
      </c>
      <c r="C3948" s="3">
        <v>767</v>
      </c>
      <c r="D3948" s="3" t="s">
        <v>17131</v>
      </c>
      <c r="E3948" s="3" t="s">
        <v>26235</v>
      </c>
      <c r="F3948" s="3" t="s">
        <v>1318</v>
      </c>
      <c r="G3948" s="3" t="s">
        <v>707</v>
      </c>
      <c r="H3948" s="3" t="s">
        <v>7540</v>
      </c>
      <c r="I3948" s="3" t="s">
        <v>711</v>
      </c>
      <c r="J3948" s="3">
        <v>76.688999999999993</v>
      </c>
      <c r="K3948" s="3">
        <v>190863000</v>
      </c>
      <c r="L3948" s="3" t="s">
        <v>478</v>
      </c>
      <c r="M3948" s="3">
        <v>3</v>
      </c>
      <c r="N3948" s="3" t="s">
        <v>17131</v>
      </c>
      <c r="O3948" s="3" t="s">
        <v>26235</v>
      </c>
      <c r="P3948" s="3" t="s">
        <v>22430</v>
      </c>
      <c r="Q3948" s="3" t="s">
        <v>22429</v>
      </c>
      <c r="R3948" s="5" t="s">
        <v>26236</v>
      </c>
      <c r="S3948" s="3" t="s">
        <v>7540</v>
      </c>
      <c r="T3948" s="3" t="s">
        <v>707</v>
      </c>
      <c r="V3948" s="3">
        <v>24</v>
      </c>
      <c r="W3948" s="3">
        <v>0</v>
      </c>
      <c r="X3948" s="3">
        <v>127</v>
      </c>
      <c r="Y3948" s="3">
        <v>3946</v>
      </c>
      <c r="Z3948" s="3" t="s">
        <v>478</v>
      </c>
      <c r="AA3948" s="3">
        <v>767</v>
      </c>
      <c r="AB3948" s="3">
        <v>540</v>
      </c>
      <c r="AC3948" s="3">
        <v>190863000</v>
      </c>
      <c r="AD3948" s="3">
        <v>108022000</v>
      </c>
      <c r="AE3948" s="15"/>
      <c r="AF3948" s="3">
        <v>15</v>
      </c>
      <c r="AG3948" s="3">
        <v>38</v>
      </c>
    </row>
    <row r="3949" spans="1:33" ht="15.75" customHeight="1" x14ac:dyDescent="0.15">
      <c r="A3949" s="3">
        <v>1878</v>
      </c>
      <c r="B3949" s="3">
        <v>3947</v>
      </c>
      <c r="C3949" s="3">
        <v>443</v>
      </c>
      <c r="D3949" s="3" t="s">
        <v>17134</v>
      </c>
      <c r="E3949" s="3" t="s">
        <v>26237</v>
      </c>
      <c r="F3949" s="3" t="s">
        <v>96</v>
      </c>
      <c r="G3949" s="3" t="s">
        <v>61</v>
      </c>
      <c r="H3949" s="3" t="s">
        <v>218</v>
      </c>
      <c r="I3949" s="3" t="s">
        <v>63</v>
      </c>
      <c r="J3949" s="3">
        <v>76.684399999999997</v>
      </c>
      <c r="K3949" s="3">
        <v>30960258</v>
      </c>
      <c r="L3949" s="3" t="s">
        <v>335</v>
      </c>
      <c r="M3949" s="3">
        <v>2</v>
      </c>
      <c r="N3949" s="3" t="s">
        <v>17134</v>
      </c>
      <c r="O3949" s="3" t="s">
        <v>26237</v>
      </c>
      <c r="P3949" s="3" t="s">
        <v>104</v>
      </c>
      <c r="Q3949" s="3" t="s">
        <v>22432</v>
      </c>
      <c r="R3949" s="5" t="s">
        <v>26238</v>
      </c>
      <c r="S3949" s="3" t="s">
        <v>218</v>
      </c>
      <c r="T3949" s="3" t="s">
        <v>61</v>
      </c>
      <c r="V3949" s="3">
        <v>127</v>
      </c>
      <c r="W3949" s="3">
        <v>127</v>
      </c>
      <c r="X3949" s="3">
        <v>127</v>
      </c>
      <c r="Y3949" s="3">
        <v>3947</v>
      </c>
      <c r="Z3949" s="3" t="s">
        <v>335</v>
      </c>
      <c r="AA3949" s="3">
        <v>443</v>
      </c>
      <c r="AB3949" s="3">
        <v>250</v>
      </c>
      <c r="AC3949" s="3">
        <v>30960258</v>
      </c>
      <c r="AD3949" s="3">
        <v>17522918</v>
      </c>
      <c r="AE3949" s="3" t="s">
        <v>63</v>
      </c>
      <c r="AF3949" s="3">
        <v>21</v>
      </c>
      <c r="AG3949" s="3">
        <v>3</v>
      </c>
    </row>
    <row r="3950" spans="1:33" ht="15.75" customHeight="1" x14ac:dyDescent="0.15">
      <c r="A3950" s="3">
        <v>2183</v>
      </c>
      <c r="B3950" s="3">
        <v>3948</v>
      </c>
      <c r="C3950" s="3">
        <v>156</v>
      </c>
      <c r="D3950" s="3" t="s">
        <v>17136</v>
      </c>
      <c r="E3950" s="3" t="s">
        <v>26239</v>
      </c>
      <c r="F3950" s="3" t="s">
        <v>1105</v>
      </c>
      <c r="G3950" s="3" t="s">
        <v>486</v>
      </c>
      <c r="H3950" s="3" t="s">
        <v>10630</v>
      </c>
      <c r="I3950" s="3" t="s">
        <v>12273</v>
      </c>
      <c r="J3950" s="3">
        <v>76.668499999999995</v>
      </c>
      <c r="K3950" s="3">
        <v>96954740</v>
      </c>
      <c r="L3950" s="3" t="s">
        <v>162</v>
      </c>
      <c r="M3950" s="3">
        <v>7</v>
      </c>
      <c r="N3950" s="3" t="s">
        <v>17136</v>
      </c>
      <c r="O3950" s="3" t="s">
        <v>26239</v>
      </c>
      <c r="P3950" s="3" t="s">
        <v>1029</v>
      </c>
      <c r="Q3950" s="3" t="s">
        <v>22434</v>
      </c>
      <c r="R3950" s="5" t="s">
        <v>26240</v>
      </c>
      <c r="S3950" s="3" t="s">
        <v>10630</v>
      </c>
      <c r="T3950" s="3" t="s">
        <v>486</v>
      </c>
      <c r="V3950" s="3">
        <v>102</v>
      </c>
      <c r="W3950" s="3">
        <v>0</v>
      </c>
      <c r="X3950" s="3">
        <v>127</v>
      </c>
      <c r="Y3950" s="3">
        <v>3948</v>
      </c>
      <c r="Z3950" s="3" t="s">
        <v>162</v>
      </c>
      <c r="AA3950" s="3">
        <v>156</v>
      </c>
      <c r="AB3950" s="3">
        <v>67</v>
      </c>
      <c r="AC3950" s="3">
        <v>96954740</v>
      </c>
      <c r="AD3950" s="3">
        <v>54879469</v>
      </c>
      <c r="AE3950" s="15"/>
      <c r="AF3950" s="3">
        <v>8</v>
      </c>
      <c r="AG3950" s="3">
        <v>219</v>
      </c>
    </row>
    <row r="3951" spans="1:33" ht="15.75" customHeight="1" x14ac:dyDescent="0.15">
      <c r="A3951" s="3">
        <v>3960</v>
      </c>
      <c r="B3951" s="3">
        <v>3949</v>
      </c>
      <c r="C3951" s="3">
        <v>106</v>
      </c>
      <c r="D3951" s="3" t="s">
        <v>17140</v>
      </c>
      <c r="E3951" s="3" t="s">
        <v>26241</v>
      </c>
      <c r="F3951" s="3" t="s">
        <v>4061</v>
      </c>
      <c r="G3951" s="3" t="s">
        <v>446</v>
      </c>
      <c r="H3951" s="3" t="s">
        <v>17142</v>
      </c>
      <c r="I3951" s="3" t="s">
        <v>15712</v>
      </c>
      <c r="J3951" s="3">
        <v>76.673299999999998</v>
      </c>
      <c r="K3951" s="3">
        <v>14387323</v>
      </c>
      <c r="L3951" s="3" t="s">
        <v>478</v>
      </c>
      <c r="M3951" s="3">
        <v>3</v>
      </c>
      <c r="N3951" s="3" t="s">
        <v>17140</v>
      </c>
      <c r="O3951" s="3" t="s">
        <v>26241</v>
      </c>
      <c r="P3951" s="3" t="s">
        <v>6091</v>
      </c>
      <c r="Q3951" s="3" t="s">
        <v>22435</v>
      </c>
      <c r="R3951" s="5" t="s">
        <v>26242</v>
      </c>
      <c r="S3951" s="3" t="s">
        <v>17142</v>
      </c>
      <c r="T3951" s="3" t="s">
        <v>446</v>
      </c>
      <c r="V3951" s="3">
        <v>127</v>
      </c>
      <c r="W3951" s="3">
        <v>0</v>
      </c>
      <c r="X3951" s="3">
        <v>127</v>
      </c>
      <c r="Y3951" s="3">
        <v>3949</v>
      </c>
      <c r="Z3951" s="3" t="s">
        <v>478</v>
      </c>
      <c r="AA3951" s="3">
        <v>106</v>
      </c>
      <c r="AB3951" s="3">
        <v>57</v>
      </c>
      <c r="AC3951" s="3">
        <v>14387323</v>
      </c>
      <c r="AD3951" s="3">
        <v>8143464</v>
      </c>
      <c r="AE3951" s="15"/>
      <c r="AF3951" s="3">
        <v>15</v>
      </c>
      <c r="AG3951" s="3">
        <v>240</v>
      </c>
    </row>
    <row r="3952" spans="1:33" ht="15.75" customHeight="1" x14ac:dyDescent="0.15">
      <c r="A3952" s="3">
        <v>8816</v>
      </c>
      <c r="B3952" s="3">
        <v>3950</v>
      </c>
      <c r="C3952" s="3">
        <v>10</v>
      </c>
      <c r="D3952" s="3" t="s">
        <v>12103</v>
      </c>
      <c r="E3952" s="3" t="s">
        <v>26243</v>
      </c>
      <c r="F3952" s="3" t="s">
        <v>36</v>
      </c>
      <c r="G3952" s="3" t="s">
        <v>37</v>
      </c>
      <c r="H3952" s="3" t="s">
        <v>39</v>
      </c>
      <c r="I3952" s="3" t="s">
        <v>39</v>
      </c>
      <c r="J3952" s="3">
        <v>76.673299999999998</v>
      </c>
      <c r="K3952" s="3">
        <v>3960041</v>
      </c>
      <c r="L3952" s="3" t="s">
        <v>71</v>
      </c>
      <c r="M3952" s="3">
        <v>2</v>
      </c>
      <c r="N3952" s="3" t="s">
        <v>12103</v>
      </c>
      <c r="O3952" s="3" t="s">
        <v>26243</v>
      </c>
      <c r="P3952" s="3" t="s">
        <v>1063</v>
      </c>
      <c r="Q3952" s="3" t="s">
        <v>12104</v>
      </c>
      <c r="R3952" s="5" t="s">
        <v>26244</v>
      </c>
      <c r="S3952" s="3" t="s">
        <v>39</v>
      </c>
      <c r="T3952" s="3" t="s">
        <v>37</v>
      </c>
      <c r="V3952" s="3">
        <v>127</v>
      </c>
      <c r="W3952" s="3">
        <v>127</v>
      </c>
      <c r="X3952" s="3">
        <v>127</v>
      </c>
      <c r="Y3952" s="3">
        <v>3950</v>
      </c>
      <c r="Z3952" s="3" t="s">
        <v>71</v>
      </c>
      <c r="AA3952" s="3">
        <v>10</v>
      </c>
      <c r="AB3952" s="3">
        <v>6</v>
      </c>
      <c r="AC3952" s="3">
        <v>3960041</v>
      </c>
      <c r="AD3952" s="3">
        <v>2241448</v>
      </c>
      <c r="AE3952" s="3" t="s">
        <v>39</v>
      </c>
      <c r="AF3952" s="3">
        <v>5</v>
      </c>
      <c r="AG3952" s="3">
        <v>2</v>
      </c>
    </row>
    <row r="3953" spans="1:33" ht="15.75" customHeight="1" x14ac:dyDescent="0.15">
      <c r="A3953" s="3">
        <v>20593</v>
      </c>
      <c r="B3953" s="3">
        <v>3951</v>
      </c>
      <c r="C3953" s="3">
        <v>899</v>
      </c>
      <c r="D3953" s="3" t="s">
        <v>12108</v>
      </c>
      <c r="E3953" s="3" t="s">
        <v>26245</v>
      </c>
      <c r="F3953" s="3" t="s">
        <v>36</v>
      </c>
      <c r="G3953" s="3" t="s">
        <v>37</v>
      </c>
      <c r="H3953" s="3" t="s">
        <v>39</v>
      </c>
      <c r="I3953" s="3" t="s">
        <v>39</v>
      </c>
      <c r="J3953" s="3">
        <v>76.657600000000002</v>
      </c>
      <c r="K3953" s="3">
        <v>972500000</v>
      </c>
      <c r="L3953" s="3" t="s">
        <v>59</v>
      </c>
      <c r="M3953" s="3">
        <v>3</v>
      </c>
      <c r="N3953" s="3" t="s">
        <v>12108</v>
      </c>
      <c r="O3953" s="3" t="s">
        <v>26245</v>
      </c>
      <c r="P3953" s="3" t="s">
        <v>6675</v>
      </c>
      <c r="Q3953" s="3" t="s">
        <v>12111</v>
      </c>
      <c r="R3953" s="5" t="s">
        <v>26246</v>
      </c>
      <c r="S3953" s="3" t="s">
        <v>39</v>
      </c>
      <c r="T3953" s="3" t="s">
        <v>37</v>
      </c>
      <c r="V3953" s="3">
        <v>127</v>
      </c>
      <c r="W3953" s="3">
        <v>127</v>
      </c>
      <c r="X3953" s="3">
        <v>127</v>
      </c>
      <c r="Y3953" s="3">
        <v>3951</v>
      </c>
      <c r="Z3953" s="3" t="s">
        <v>59</v>
      </c>
      <c r="AA3953" s="3">
        <v>899</v>
      </c>
      <c r="AB3953" s="3">
        <v>0</v>
      </c>
      <c r="AC3953" s="3">
        <v>972500000</v>
      </c>
      <c r="AD3953" s="3">
        <v>550500000</v>
      </c>
      <c r="AE3953" s="3" t="s">
        <v>39</v>
      </c>
      <c r="AF3953" s="3">
        <v>17</v>
      </c>
      <c r="AG3953" s="3">
        <v>2</v>
      </c>
    </row>
    <row r="3954" spans="1:33" ht="15.75" customHeight="1" x14ac:dyDescent="0.15">
      <c r="A3954" s="3">
        <v>5475</v>
      </c>
      <c r="B3954" s="3">
        <v>3952</v>
      </c>
      <c r="C3954" s="3">
        <v>65</v>
      </c>
      <c r="D3954" s="3" t="s">
        <v>17147</v>
      </c>
      <c r="E3954" s="3" t="s">
        <v>26247</v>
      </c>
      <c r="F3954" s="3" t="s">
        <v>1072</v>
      </c>
      <c r="G3954" s="3" t="s">
        <v>575</v>
      </c>
      <c r="H3954" s="3" t="s">
        <v>6815</v>
      </c>
      <c r="I3954" s="3" t="s">
        <v>1375</v>
      </c>
      <c r="J3954" s="3">
        <v>76.642899999999997</v>
      </c>
      <c r="K3954" s="3">
        <v>43347986</v>
      </c>
      <c r="L3954" s="3" t="s">
        <v>229</v>
      </c>
      <c r="M3954" s="3">
        <v>3</v>
      </c>
      <c r="N3954" s="3" t="s">
        <v>17147</v>
      </c>
      <c r="O3954" s="3" t="s">
        <v>26247</v>
      </c>
      <c r="P3954" s="3" t="s">
        <v>104</v>
      </c>
      <c r="Q3954" s="3" t="s">
        <v>22438</v>
      </c>
      <c r="R3954" s="5" t="s">
        <v>26248</v>
      </c>
      <c r="S3954" s="3" t="s">
        <v>6815</v>
      </c>
      <c r="T3954" s="3" t="s">
        <v>575</v>
      </c>
      <c r="V3954" s="3">
        <v>89</v>
      </c>
      <c r="W3954" s="3">
        <v>79</v>
      </c>
      <c r="X3954" s="3">
        <v>24</v>
      </c>
      <c r="Y3954" s="3">
        <v>3952</v>
      </c>
      <c r="Z3954" s="3" t="s">
        <v>229</v>
      </c>
      <c r="AA3954" s="3">
        <v>65</v>
      </c>
      <c r="AB3954" s="3">
        <v>55</v>
      </c>
      <c r="AC3954" s="3">
        <v>43347986</v>
      </c>
      <c r="AD3954" s="3">
        <v>24539900</v>
      </c>
      <c r="AE3954" s="3" t="s">
        <v>1375</v>
      </c>
      <c r="AF3954" s="3">
        <v>25</v>
      </c>
      <c r="AG3954" s="3">
        <v>23</v>
      </c>
    </row>
    <row r="3955" spans="1:33" ht="15.75" customHeight="1" x14ac:dyDescent="0.15">
      <c r="A3955" s="3">
        <v>23767</v>
      </c>
      <c r="B3955" s="3">
        <v>3953</v>
      </c>
      <c r="C3955" s="3">
        <v>12</v>
      </c>
      <c r="D3955" s="3" t="s">
        <v>17150</v>
      </c>
      <c r="E3955" s="3" t="s">
        <v>26249</v>
      </c>
      <c r="F3955" s="3" t="s">
        <v>331</v>
      </c>
      <c r="G3955" s="3" t="s">
        <v>167</v>
      </c>
      <c r="H3955" s="3" t="s">
        <v>17153</v>
      </c>
      <c r="I3955" s="3" t="s">
        <v>22441</v>
      </c>
      <c r="J3955" s="3">
        <v>76.597099999999998</v>
      </c>
      <c r="K3955" s="3">
        <v>3404644</v>
      </c>
      <c r="L3955" s="3" t="s">
        <v>40</v>
      </c>
      <c r="M3955" s="3">
        <v>1</v>
      </c>
      <c r="N3955" s="3" t="s">
        <v>17150</v>
      </c>
      <c r="O3955" s="3" t="s">
        <v>26249</v>
      </c>
      <c r="P3955" s="3" t="s">
        <v>179</v>
      </c>
      <c r="Q3955" s="3" t="s">
        <v>22440</v>
      </c>
      <c r="R3955" s="5" t="s">
        <v>26250</v>
      </c>
      <c r="S3955" s="3" t="s">
        <v>17153</v>
      </c>
      <c r="T3955" s="3" t="s">
        <v>167</v>
      </c>
      <c r="V3955" s="3">
        <v>127</v>
      </c>
      <c r="W3955" s="3">
        <v>0</v>
      </c>
      <c r="X3955" s="3">
        <v>127</v>
      </c>
      <c r="Y3955" s="3">
        <v>3953</v>
      </c>
      <c r="Z3955" s="3" t="s">
        <v>40</v>
      </c>
      <c r="AA3955" s="3">
        <v>12</v>
      </c>
      <c r="AB3955" s="3">
        <v>5</v>
      </c>
      <c r="AC3955" s="3">
        <v>3404644</v>
      </c>
      <c r="AD3955" s="3">
        <v>1927916</v>
      </c>
      <c r="AE3955" s="15"/>
      <c r="AF3955" s="3">
        <v>4</v>
      </c>
      <c r="AG3955" s="3">
        <v>28</v>
      </c>
    </row>
    <row r="3956" spans="1:33" ht="15.75" customHeight="1" x14ac:dyDescent="0.15">
      <c r="A3956" s="3">
        <v>21100</v>
      </c>
      <c r="B3956" s="3">
        <v>3954</v>
      </c>
      <c r="C3956" s="3">
        <v>112</v>
      </c>
      <c r="D3956" s="3" t="s">
        <v>17154</v>
      </c>
      <c r="E3956" s="3" t="s">
        <v>26251</v>
      </c>
      <c r="F3956" s="3" t="s">
        <v>1620</v>
      </c>
      <c r="G3956" s="3" t="s">
        <v>412</v>
      </c>
      <c r="H3956" s="3" t="s">
        <v>742</v>
      </c>
      <c r="I3956" s="3" t="s">
        <v>742</v>
      </c>
      <c r="J3956" s="3">
        <v>76.594800000000006</v>
      </c>
      <c r="K3956" s="3">
        <v>217122179</v>
      </c>
      <c r="L3956" s="3" t="s">
        <v>162</v>
      </c>
      <c r="M3956" s="3">
        <v>2</v>
      </c>
      <c r="N3956" s="3" t="s">
        <v>17154</v>
      </c>
      <c r="O3956" s="3" t="s">
        <v>26251</v>
      </c>
      <c r="P3956" s="3" t="s">
        <v>179</v>
      </c>
      <c r="Q3956" s="3" t="s">
        <v>22442</v>
      </c>
      <c r="R3956" s="5" t="s">
        <v>26252</v>
      </c>
      <c r="S3956" s="3" t="s">
        <v>742</v>
      </c>
      <c r="T3956" s="3" t="s">
        <v>412</v>
      </c>
      <c r="V3956" s="3">
        <v>127</v>
      </c>
      <c r="W3956" s="3">
        <v>127</v>
      </c>
      <c r="X3956" s="3">
        <v>127</v>
      </c>
      <c r="Y3956" s="3">
        <v>3954</v>
      </c>
      <c r="Z3956" s="3" t="s">
        <v>162</v>
      </c>
      <c r="AA3956" s="3">
        <v>112</v>
      </c>
      <c r="AB3956" s="3">
        <v>48</v>
      </c>
      <c r="AC3956" s="3">
        <v>217122179</v>
      </c>
      <c r="AD3956" s="3">
        <v>122949394</v>
      </c>
      <c r="AE3956" s="3" t="s">
        <v>742</v>
      </c>
      <c r="AF3956" s="3">
        <v>8</v>
      </c>
      <c r="AG3956" s="3">
        <v>17</v>
      </c>
    </row>
    <row r="3957" spans="1:33" ht="15.75" customHeight="1" x14ac:dyDescent="0.15">
      <c r="A3957" s="3">
        <v>3578</v>
      </c>
      <c r="B3957" s="3">
        <v>3955</v>
      </c>
      <c r="C3957" s="3">
        <v>43</v>
      </c>
      <c r="D3957" s="3" t="s">
        <v>17156</v>
      </c>
      <c r="E3957" s="3" t="s">
        <v>26253</v>
      </c>
      <c r="F3957" s="3" t="s">
        <v>269</v>
      </c>
      <c r="G3957" s="3" t="s">
        <v>133</v>
      </c>
      <c r="H3957" s="3" t="s">
        <v>8394</v>
      </c>
      <c r="I3957" s="3" t="s">
        <v>6704</v>
      </c>
      <c r="J3957" s="3">
        <v>76.502200000000002</v>
      </c>
      <c r="K3957" s="3">
        <v>7226000</v>
      </c>
      <c r="L3957" s="3" t="s">
        <v>162</v>
      </c>
      <c r="M3957" s="3">
        <v>7</v>
      </c>
      <c r="N3957" s="3" t="s">
        <v>17156</v>
      </c>
      <c r="O3957" s="3" t="s">
        <v>26253</v>
      </c>
      <c r="P3957" s="3" t="s">
        <v>381</v>
      </c>
      <c r="Q3957" s="15"/>
      <c r="R3957" s="5" t="s">
        <v>26254</v>
      </c>
      <c r="S3957" s="3" t="s">
        <v>8394</v>
      </c>
      <c r="T3957" s="3" t="s">
        <v>133</v>
      </c>
      <c r="V3957" s="3">
        <v>114</v>
      </c>
      <c r="W3957" s="3">
        <v>0</v>
      </c>
      <c r="X3957" s="3">
        <v>127</v>
      </c>
      <c r="Y3957" s="3">
        <v>3955</v>
      </c>
      <c r="Z3957" s="3" t="s">
        <v>162</v>
      </c>
      <c r="AA3957" s="3">
        <v>43</v>
      </c>
      <c r="AB3957" s="3">
        <v>32</v>
      </c>
      <c r="AC3957" s="3">
        <v>7226000</v>
      </c>
      <c r="AD3957" s="3">
        <v>4094000</v>
      </c>
      <c r="AE3957" s="15"/>
      <c r="AF3957" s="3">
        <v>8</v>
      </c>
      <c r="AG3957" s="3">
        <v>509</v>
      </c>
    </row>
    <row r="3958" spans="1:33" ht="15.75" customHeight="1" x14ac:dyDescent="0.15">
      <c r="A3958" s="3">
        <v>1537</v>
      </c>
      <c r="B3958" s="3">
        <v>3956</v>
      </c>
      <c r="C3958" s="3">
        <v>346</v>
      </c>
      <c r="D3958" s="3" t="s">
        <v>17159</v>
      </c>
      <c r="E3958" s="3" t="s">
        <v>26255</v>
      </c>
      <c r="F3958" s="3" t="s">
        <v>331</v>
      </c>
      <c r="G3958" s="3" t="s">
        <v>167</v>
      </c>
      <c r="H3958" s="3" t="s">
        <v>271</v>
      </c>
      <c r="I3958" s="3" t="s">
        <v>271</v>
      </c>
      <c r="J3958" s="3">
        <v>76.492099999999994</v>
      </c>
      <c r="K3958" s="3">
        <v>46159589</v>
      </c>
      <c r="L3958" s="3" t="s">
        <v>66</v>
      </c>
      <c r="M3958" s="3">
        <v>6</v>
      </c>
      <c r="N3958" s="3" t="s">
        <v>17159</v>
      </c>
      <c r="O3958" s="3" t="s">
        <v>26255</v>
      </c>
      <c r="P3958" s="3" t="s">
        <v>6156</v>
      </c>
      <c r="Q3958" s="3" t="s">
        <v>22444</v>
      </c>
      <c r="R3958" s="5" t="s">
        <v>26256</v>
      </c>
      <c r="S3958" s="3" t="s">
        <v>271</v>
      </c>
      <c r="T3958" s="3" t="s">
        <v>167</v>
      </c>
      <c r="V3958" s="3">
        <v>127</v>
      </c>
      <c r="W3958" s="3">
        <v>56</v>
      </c>
      <c r="X3958" s="3">
        <v>127</v>
      </c>
      <c r="Y3958" s="3">
        <v>3956</v>
      </c>
      <c r="Z3958" s="3" t="s">
        <v>66</v>
      </c>
      <c r="AA3958" s="3">
        <v>346</v>
      </c>
      <c r="AB3958" s="3">
        <v>110</v>
      </c>
      <c r="AC3958" s="3">
        <v>46159589</v>
      </c>
      <c r="AD3958" s="3">
        <v>26153905</v>
      </c>
      <c r="AE3958" s="3" t="s">
        <v>271</v>
      </c>
      <c r="AF3958" s="3">
        <v>9</v>
      </c>
      <c r="AG3958" s="3">
        <v>7</v>
      </c>
    </row>
    <row r="3959" spans="1:33" ht="15.75" customHeight="1" x14ac:dyDescent="0.15">
      <c r="A3959" s="3">
        <v>24353</v>
      </c>
      <c r="B3959" s="3">
        <v>3957</v>
      </c>
      <c r="C3959" s="3">
        <v>75</v>
      </c>
      <c r="D3959" s="3" t="s">
        <v>17161</v>
      </c>
      <c r="E3959" s="3" t="s">
        <v>26257</v>
      </c>
      <c r="F3959" s="3" t="s">
        <v>331</v>
      </c>
      <c r="G3959" s="3" t="s">
        <v>167</v>
      </c>
      <c r="H3959" s="3" t="s">
        <v>1743</v>
      </c>
      <c r="I3959" s="3" t="s">
        <v>283</v>
      </c>
      <c r="J3959" s="3">
        <v>76.446100000000001</v>
      </c>
      <c r="K3959" s="3">
        <v>32699000</v>
      </c>
      <c r="L3959" s="3" t="s">
        <v>526</v>
      </c>
      <c r="M3959" s="3">
        <v>1</v>
      </c>
      <c r="N3959" s="3" t="s">
        <v>17161</v>
      </c>
      <c r="O3959" s="3" t="s">
        <v>26257</v>
      </c>
      <c r="P3959" s="3" t="s">
        <v>104</v>
      </c>
      <c r="Q3959" s="3" t="s">
        <v>22446</v>
      </c>
      <c r="R3959" s="5" t="s">
        <v>26258</v>
      </c>
      <c r="S3959" s="3" t="s">
        <v>1743</v>
      </c>
      <c r="T3959" s="3" t="s">
        <v>167</v>
      </c>
      <c r="V3959" s="3">
        <v>127</v>
      </c>
      <c r="W3959" s="3">
        <v>93</v>
      </c>
      <c r="X3959" s="3">
        <v>62</v>
      </c>
      <c r="Y3959" s="3">
        <v>3957</v>
      </c>
      <c r="Z3959" s="3" t="s">
        <v>526</v>
      </c>
      <c r="AA3959" s="3">
        <v>75</v>
      </c>
      <c r="AB3959" s="3">
        <v>95</v>
      </c>
      <c r="AC3959" s="3">
        <v>32699000</v>
      </c>
      <c r="AD3959" s="3">
        <v>18532000</v>
      </c>
      <c r="AE3959" s="3" t="s">
        <v>283</v>
      </c>
      <c r="AF3959" s="3">
        <v>19</v>
      </c>
      <c r="AG3959" s="3">
        <v>1</v>
      </c>
    </row>
    <row r="3960" spans="1:33" ht="15.75" customHeight="1" x14ac:dyDescent="0.15">
      <c r="A3960" s="3">
        <v>4226</v>
      </c>
      <c r="B3960" s="3">
        <v>3958</v>
      </c>
      <c r="C3960" s="3">
        <v>653</v>
      </c>
      <c r="D3960" s="3" t="s">
        <v>6134</v>
      </c>
      <c r="E3960" s="3" t="s">
        <v>26259</v>
      </c>
      <c r="F3960" s="3" t="s">
        <v>143</v>
      </c>
      <c r="G3960" s="3" t="s">
        <v>77</v>
      </c>
      <c r="H3960" s="3" t="s">
        <v>2576</v>
      </c>
      <c r="I3960" s="3" t="s">
        <v>79</v>
      </c>
      <c r="J3960" s="3">
        <v>76.281700000000001</v>
      </c>
      <c r="K3960" s="3">
        <v>1285640000</v>
      </c>
      <c r="L3960" s="3" t="s">
        <v>40</v>
      </c>
      <c r="M3960" s="3">
        <v>4</v>
      </c>
      <c r="N3960" s="3" t="s">
        <v>6134</v>
      </c>
      <c r="O3960" s="3" t="s">
        <v>26259</v>
      </c>
      <c r="P3960" s="3" t="s">
        <v>1101</v>
      </c>
      <c r="Q3960" s="3" t="s">
        <v>6136</v>
      </c>
      <c r="R3960" s="5" t="s">
        <v>26260</v>
      </c>
      <c r="S3960" s="3" t="s">
        <v>2576</v>
      </c>
      <c r="T3960" s="3" t="s">
        <v>77</v>
      </c>
      <c r="V3960" s="3">
        <v>127</v>
      </c>
      <c r="W3960" s="3">
        <v>127</v>
      </c>
      <c r="X3960" s="3">
        <v>127</v>
      </c>
      <c r="Y3960" s="3">
        <v>3958</v>
      </c>
      <c r="Z3960" s="3" t="s">
        <v>40</v>
      </c>
      <c r="AA3960" s="3">
        <v>653</v>
      </c>
      <c r="AB3960" s="3">
        <v>275</v>
      </c>
      <c r="AC3960" s="3">
        <v>1285640000</v>
      </c>
      <c r="AD3960" s="3">
        <v>729310000</v>
      </c>
      <c r="AE3960" s="3" t="s">
        <v>79</v>
      </c>
      <c r="AF3960" s="3">
        <v>4</v>
      </c>
      <c r="AG3960" s="3">
        <v>6</v>
      </c>
    </row>
    <row r="3961" spans="1:33" ht="15.75" customHeight="1" x14ac:dyDescent="0.15">
      <c r="A3961" s="3">
        <v>17543</v>
      </c>
      <c r="B3961" s="3">
        <v>3959</v>
      </c>
      <c r="C3961" s="3">
        <v>78</v>
      </c>
      <c r="D3961" s="3" t="s">
        <v>17166</v>
      </c>
      <c r="E3961" s="3" t="s">
        <v>26261</v>
      </c>
      <c r="F3961" s="3" t="s">
        <v>3662</v>
      </c>
      <c r="G3961" s="3" t="s">
        <v>878</v>
      </c>
      <c r="H3961" s="3" t="s">
        <v>1764</v>
      </c>
      <c r="I3961" s="3" t="s">
        <v>1765</v>
      </c>
      <c r="J3961" s="3">
        <v>76.257199999999997</v>
      </c>
      <c r="K3961" s="3">
        <v>12659496</v>
      </c>
      <c r="L3961" s="3" t="s">
        <v>66</v>
      </c>
      <c r="M3961" s="3">
        <v>3</v>
      </c>
      <c r="N3961" s="3" t="s">
        <v>17166</v>
      </c>
      <c r="O3961" s="3" t="s">
        <v>26261</v>
      </c>
      <c r="P3961" s="3" t="s">
        <v>835</v>
      </c>
      <c r="Q3961" s="3" t="s">
        <v>22448</v>
      </c>
      <c r="R3961" s="5" t="s">
        <v>26262</v>
      </c>
      <c r="S3961" s="3" t="s">
        <v>1764</v>
      </c>
      <c r="T3961" s="3" t="s">
        <v>878</v>
      </c>
      <c r="V3961" s="3">
        <v>10</v>
      </c>
      <c r="W3961" s="3">
        <v>0</v>
      </c>
      <c r="X3961" s="3">
        <v>127</v>
      </c>
      <c r="Y3961" s="3">
        <v>3959</v>
      </c>
      <c r="Z3961" s="3" t="s">
        <v>66</v>
      </c>
      <c r="AA3961" s="3">
        <v>78</v>
      </c>
      <c r="AB3961" s="3">
        <v>36</v>
      </c>
      <c r="AC3961" s="3">
        <v>12659496</v>
      </c>
      <c r="AD3961" s="3">
        <v>7182398</v>
      </c>
      <c r="AE3961" s="15"/>
      <c r="AF3961" s="3">
        <v>9</v>
      </c>
      <c r="AG3961" s="3">
        <v>159</v>
      </c>
    </row>
    <row r="3962" spans="1:33" ht="15.75" customHeight="1" x14ac:dyDescent="0.15">
      <c r="A3962" s="3">
        <v>560</v>
      </c>
      <c r="B3962" s="3">
        <v>3960</v>
      </c>
      <c r="C3962" s="3">
        <v>110</v>
      </c>
      <c r="D3962" s="3" t="s">
        <v>12336</v>
      </c>
      <c r="E3962" s="3" t="s">
        <v>26263</v>
      </c>
      <c r="F3962" s="3" t="s">
        <v>36</v>
      </c>
      <c r="G3962" s="3" t="s">
        <v>37</v>
      </c>
      <c r="H3962" s="3" t="s">
        <v>9754</v>
      </c>
      <c r="I3962" s="3" t="s">
        <v>39</v>
      </c>
      <c r="J3962" s="3">
        <v>76.241</v>
      </c>
      <c r="K3962" s="3">
        <v>78602869</v>
      </c>
      <c r="L3962" s="3" t="s">
        <v>356</v>
      </c>
      <c r="M3962" s="3">
        <v>6</v>
      </c>
      <c r="N3962" s="3" t="s">
        <v>12336</v>
      </c>
      <c r="O3962" s="3" t="s">
        <v>26263</v>
      </c>
      <c r="P3962" s="3" t="s">
        <v>835</v>
      </c>
      <c r="Q3962" s="3" t="s">
        <v>12338</v>
      </c>
      <c r="R3962" s="5" t="s">
        <v>26264</v>
      </c>
      <c r="S3962" s="3" t="s">
        <v>9754</v>
      </c>
      <c r="T3962" s="3" t="s">
        <v>37</v>
      </c>
      <c r="V3962" s="3">
        <v>127</v>
      </c>
      <c r="W3962" s="3">
        <v>127</v>
      </c>
      <c r="X3962" s="3">
        <v>127</v>
      </c>
      <c r="Y3962" s="3">
        <v>3960</v>
      </c>
      <c r="Z3962" s="3" t="s">
        <v>356</v>
      </c>
      <c r="AA3962" s="3">
        <v>110</v>
      </c>
      <c r="AB3962" s="3">
        <v>72</v>
      </c>
      <c r="AC3962" s="3">
        <v>78602869</v>
      </c>
      <c r="AD3962" s="3">
        <v>44599653</v>
      </c>
      <c r="AE3962" s="3" t="s">
        <v>39</v>
      </c>
      <c r="AF3962" s="3">
        <v>18</v>
      </c>
      <c r="AG3962" s="3">
        <v>2</v>
      </c>
    </row>
    <row r="3963" spans="1:33" ht="15.75" customHeight="1" x14ac:dyDescent="0.15">
      <c r="A3963" s="3">
        <v>16378</v>
      </c>
      <c r="B3963" s="3">
        <v>3961</v>
      </c>
      <c r="C3963" s="3">
        <v>55</v>
      </c>
      <c r="D3963" s="3" t="s">
        <v>17171</v>
      </c>
      <c r="E3963" s="3" t="s">
        <v>26265</v>
      </c>
      <c r="F3963" s="3" t="s">
        <v>1193</v>
      </c>
      <c r="G3963" s="3" t="s">
        <v>564</v>
      </c>
      <c r="H3963" s="3" t="s">
        <v>4814</v>
      </c>
      <c r="I3963" s="3" t="s">
        <v>63</v>
      </c>
      <c r="J3963" s="3">
        <v>76.225700000000003</v>
      </c>
      <c r="K3963" s="3">
        <v>8430420</v>
      </c>
      <c r="L3963" s="3" t="s">
        <v>59</v>
      </c>
      <c r="M3963" s="3">
        <v>3</v>
      </c>
      <c r="N3963" s="3" t="s">
        <v>17171</v>
      </c>
      <c r="O3963" s="3" t="s">
        <v>26265</v>
      </c>
      <c r="P3963" s="3" t="s">
        <v>5978</v>
      </c>
      <c r="Q3963" s="3" t="s">
        <v>22451</v>
      </c>
      <c r="R3963" s="5" t="s">
        <v>26266</v>
      </c>
      <c r="S3963" s="3" t="s">
        <v>4814</v>
      </c>
      <c r="T3963" s="3" t="s">
        <v>564</v>
      </c>
      <c r="V3963" s="3">
        <v>98</v>
      </c>
      <c r="W3963" s="3">
        <v>127</v>
      </c>
      <c r="X3963" s="3">
        <v>127</v>
      </c>
      <c r="Y3963" s="3">
        <v>3961</v>
      </c>
      <c r="Z3963" s="3" t="s">
        <v>59</v>
      </c>
      <c r="AA3963" s="3">
        <v>55</v>
      </c>
      <c r="AB3963" s="3">
        <v>43</v>
      </c>
      <c r="AC3963" s="3">
        <v>8430420</v>
      </c>
      <c r="AD3963" s="3">
        <v>4783876</v>
      </c>
      <c r="AE3963" s="3" t="s">
        <v>63</v>
      </c>
      <c r="AF3963" s="3">
        <v>17</v>
      </c>
      <c r="AG3963" s="3">
        <v>3</v>
      </c>
    </row>
    <row r="3964" spans="1:33" ht="15.75" customHeight="1" x14ac:dyDescent="0.15">
      <c r="A3964" s="3">
        <v>26357</v>
      </c>
      <c r="B3964" s="3">
        <v>3962</v>
      </c>
      <c r="C3964" s="3">
        <v>27</v>
      </c>
      <c r="D3964" s="3" t="s">
        <v>17174</v>
      </c>
      <c r="E3964" s="3" t="s">
        <v>26267</v>
      </c>
      <c r="F3964" s="3" t="s">
        <v>1438</v>
      </c>
      <c r="G3964" s="3" t="s">
        <v>495</v>
      </c>
      <c r="H3964" s="3" t="s">
        <v>5419</v>
      </c>
      <c r="I3964" s="3" t="s">
        <v>1709</v>
      </c>
      <c r="J3964" s="3">
        <v>76.218900000000005</v>
      </c>
      <c r="K3964" s="3">
        <v>3370954</v>
      </c>
      <c r="L3964" s="3" t="s">
        <v>226</v>
      </c>
      <c r="M3964" s="3">
        <v>0</v>
      </c>
      <c r="N3964" s="3" t="s">
        <v>17174</v>
      </c>
      <c r="O3964" s="3" t="s">
        <v>26267</v>
      </c>
      <c r="P3964" s="8">
        <v>35431</v>
      </c>
      <c r="Q3964" s="3" t="s">
        <v>22452</v>
      </c>
      <c r="R3964" s="5" t="s">
        <v>26268</v>
      </c>
      <c r="S3964" s="3" t="s">
        <v>5419</v>
      </c>
      <c r="T3964" s="3" t="s">
        <v>495</v>
      </c>
      <c r="V3964" s="3">
        <v>125</v>
      </c>
      <c r="W3964" s="3">
        <v>31</v>
      </c>
      <c r="X3964" s="3">
        <v>56</v>
      </c>
      <c r="Y3964" s="3">
        <v>3962</v>
      </c>
      <c r="Z3964" s="3" t="s">
        <v>226</v>
      </c>
      <c r="AA3964" s="3">
        <v>27</v>
      </c>
      <c r="AB3964" s="3">
        <v>15</v>
      </c>
      <c r="AC3964" s="3">
        <v>3370954</v>
      </c>
      <c r="AD3964" s="3">
        <v>1912936</v>
      </c>
      <c r="AE3964" s="3" t="s">
        <v>1709</v>
      </c>
      <c r="AF3964" s="3">
        <v>24</v>
      </c>
      <c r="AG3964" s="3">
        <v>19</v>
      </c>
    </row>
    <row r="3965" spans="1:33" ht="15.75" customHeight="1" x14ac:dyDescent="0.15">
      <c r="A3965" s="3">
        <v>1659</v>
      </c>
      <c r="B3965" s="3">
        <v>3963</v>
      </c>
      <c r="C3965" s="3">
        <v>94</v>
      </c>
      <c r="D3965" s="3" t="s">
        <v>17176</v>
      </c>
      <c r="E3965" s="3" t="s">
        <v>26269</v>
      </c>
      <c r="F3965" s="3" t="s">
        <v>855</v>
      </c>
      <c r="G3965" s="3" t="s">
        <v>292</v>
      </c>
      <c r="H3965" s="3" t="s">
        <v>1032</v>
      </c>
      <c r="I3965" s="3" t="s">
        <v>1032</v>
      </c>
      <c r="J3965" s="3">
        <v>76.203999999999994</v>
      </c>
      <c r="K3965" s="3">
        <v>23525000</v>
      </c>
      <c r="L3965" s="3" t="s">
        <v>86</v>
      </c>
      <c r="M3965" s="3">
        <v>7</v>
      </c>
      <c r="N3965" s="3" t="s">
        <v>17176</v>
      </c>
      <c r="O3965" s="3" t="s">
        <v>26269</v>
      </c>
      <c r="P3965" s="3" t="s">
        <v>690</v>
      </c>
      <c r="Q3965" s="3" t="s">
        <v>22454</v>
      </c>
      <c r="R3965" s="5" t="s">
        <v>26270</v>
      </c>
      <c r="S3965" s="3" t="s">
        <v>1032</v>
      </c>
      <c r="T3965" s="3" t="s">
        <v>292</v>
      </c>
      <c r="V3965" s="3">
        <v>127</v>
      </c>
      <c r="W3965" s="3">
        <v>104</v>
      </c>
      <c r="X3965" s="3">
        <v>97</v>
      </c>
      <c r="Y3965" s="3">
        <v>3963</v>
      </c>
      <c r="Z3965" s="3" t="s">
        <v>86</v>
      </c>
      <c r="AA3965" s="3">
        <v>94</v>
      </c>
      <c r="AB3965" s="3">
        <v>53</v>
      </c>
      <c r="AC3965" s="3">
        <v>23525000</v>
      </c>
      <c r="AD3965" s="3">
        <v>13351000</v>
      </c>
      <c r="AE3965" s="3" t="s">
        <v>1032</v>
      </c>
      <c r="AF3965" s="3">
        <v>16</v>
      </c>
      <c r="AG3965" s="3">
        <v>49</v>
      </c>
    </row>
    <row r="3966" spans="1:33" ht="15.75" customHeight="1" x14ac:dyDescent="0.15">
      <c r="A3966" s="3">
        <v>26178</v>
      </c>
      <c r="B3966" s="3">
        <v>3964</v>
      </c>
      <c r="C3966" s="3">
        <v>26</v>
      </c>
      <c r="D3966" s="3" t="s">
        <v>6048</v>
      </c>
      <c r="E3966" s="3" t="s">
        <v>26271</v>
      </c>
      <c r="F3966" s="3" t="s">
        <v>143</v>
      </c>
      <c r="G3966" s="3" t="s">
        <v>77</v>
      </c>
      <c r="H3966" s="3" t="s">
        <v>1086</v>
      </c>
      <c r="I3966" s="3" t="s">
        <v>79</v>
      </c>
      <c r="J3966" s="3">
        <v>76.194900000000004</v>
      </c>
      <c r="K3966" s="3">
        <v>8510659</v>
      </c>
      <c r="L3966" s="3" t="s">
        <v>59</v>
      </c>
      <c r="M3966" s="3">
        <v>0</v>
      </c>
      <c r="N3966" s="3" t="s">
        <v>6048</v>
      </c>
      <c r="O3966" s="3" t="s">
        <v>26271</v>
      </c>
      <c r="P3966" s="8">
        <v>35796</v>
      </c>
      <c r="Q3966" s="3" t="s">
        <v>6049</v>
      </c>
      <c r="R3966" s="5" t="s">
        <v>26272</v>
      </c>
      <c r="S3966" s="3" t="s">
        <v>1086</v>
      </c>
      <c r="T3966" s="3" t="s">
        <v>77</v>
      </c>
      <c r="V3966" s="3">
        <v>127</v>
      </c>
      <c r="W3966" s="3">
        <v>127</v>
      </c>
      <c r="X3966" s="3">
        <v>127</v>
      </c>
      <c r="Y3966" s="3">
        <v>3964</v>
      </c>
      <c r="Z3966" s="3" t="s">
        <v>59</v>
      </c>
      <c r="AA3966" s="3">
        <v>26</v>
      </c>
      <c r="AB3966" s="3">
        <v>15</v>
      </c>
      <c r="AC3966" s="3">
        <v>8510659</v>
      </c>
      <c r="AD3966" s="3">
        <v>4830253</v>
      </c>
      <c r="AE3966" s="3" t="s">
        <v>79</v>
      </c>
      <c r="AF3966" s="3">
        <v>17</v>
      </c>
      <c r="AG3966" s="3">
        <v>6</v>
      </c>
    </row>
    <row r="3967" spans="1:33" ht="15.75" customHeight="1" x14ac:dyDescent="0.15">
      <c r="A3967" s="3">
        <v>6348</v>
      </c>
      <c r="B3967" s="3">
        <v>3965</v>
      </c>
      <c r="C3967" s="3">
        <v>25</v>
      </c>
      <c r="D3967" s="3" t="s">
        <v>17181</v>
      </c>
      <c r="E3967" s="3" t="s">
        <v>26273</v>
      </c>
      <c r="F3967" s="3" t="s">
        <v>3877</v>
      </c>
      <c r="G3967" s="3" t="s">
        <v>731</v>
      </c>
      <c r="H3967" s="3" t="s">
        <v>17184</v>
      </c>
      <c r="I3967" s="3" t="s">
        <v>10292</v>
      </c>
      <c r="J3967" s="3">
        <v>76.148399999999995</v>
      </c>
      <c r="K3967" s="3">
        <v>35279000</v>
      </c>
      <c r="L3967" s="3" t="s">
        <v>162</v>
      </c>
      <c r="M3967" s="3">
        <v>2</v>
      </c>
      <c r="N3967" s="3" t="s">
        <v>17181</v>
      </c>
      <c r="O3967" s="3" t="s">
        <v>26273</v>
      </c>
      <c r="P3967" s="3" t="s">
        <v>541</v>
      </c>
      <c r="Q3967" s="15"/>
      <c r="R3967" s="5" t="s">
        <v>26274</v>
      </c>
      <c r="S3967" s="3" t="s">
        <v>17184</v>
      </c>
      <c r="T3967" s="3" t="s">
        <v>731</v>
      </c>
      <c r="V3967" s="3">
        <v>48</v>
      </c>
      <c r="W3967" s="3">
        <v>0</v>
      </c>
      <c r="X3967" s="3">
        <v>127</v>
      </c>
      <c r="Y3967" s="3">
        <v>3965</v>
      </c>
      <c r="Z3967" s="3" t="s">
        <v>162</v>
      </c>
      <c r="AA3967" s="3">
        <v>25</v>
      </c>
      <c r="AB3967" s="3">
        <v>13</v>
      </c>
      <c r="AC3967" s="3">
        <v>35279000</v>
      </c>
      <c r="AD3967" s="3">
        <v>20028000</v>
      </c>
      <c r="AE3967" s="15"/>
      <c r="AF3967" s="3">
        <v>8</v>
      </c>
      <c r="AG3967" s="3">
        <v>276</v>
      </c>
    </row>
    <row r="3968" spans="1:33" ht="15.75" customHeight="1" x14ac:dyDescent="0.15">
      <c r="A3968" s="3">
        <v>24474</v>
      </c>
      <c r="B3968" s="3">
        <v>3966</v>
      </c>
      <c r="C3968" s="3">
        <v>24</v>
      </c>
      <c r="D3968" s="3" t="s">
        <v>17185</v>
      </c>
      <c r="E3968" s="3" t="s">
        <v>26275</v>
      </c>
      <c r="F3968" s="3" t="s">
        <v>4061</v>
      </c>
      <c r="G3968" s="3" t="s">
        <v>446</v>
      </c>
      <c r="H3968" s="3" t="s">
        <v>11889</v>
      </c>
      <c r="I3968" s="3" t="s">
        <v>2435</v>
      </c>
      <c r="J3968" s="3">
        <v>76.128200000000007</v>
      </c>
      <c r="K3968" s="3">
        <v>3677010</v>
      </c>
      <c r="L3968" s="3" t="s">
        <v>66</v>
      </c>
      <c r="M3968" s="3">
        <v>1</v>
      </c>
      <c r="N3968" s="3" t="s">
        <v>17185</v>
      </c>
      <c r="O3968" s="3" t="s">
        <v>26275</v>
      </c>
      <c r="P3968" s="3" t="s">
        <v>6156</v>
      </c>
      <c r="Q3968" s="3" t="s">
        <v>22457</v>
      </c>
      <c r="R3968" s="5" t="s">
        <v>26276</v>
      </c>
      <c r="S3968" s="3" t="s">
        <v>11889</v>
      </c>
      <c r="T3968" s="3" t="s">
        <v>446</v>
      </c>
      <c r="V3968" s="3">
        <v>127</v>
      </c>
      <c r="W3968" s="3">
        <v>127</v>
      </c>
      <c r="X3968" s="3">
        <v>127</v>
      </c>
      <c r="Y3968" s="3">
        <v>3966</v>
      </c>
      <c r="Z3968" s="3" t="s">
        <v>66</v>
      </c>
      <c r="AA3968" s="3">
        <v>24</v>
      </c>
      <c r="AB3968" s="3">
        <v>12</v>
      </c>
      <c r="AC3968" s="3">
        <v>3677010</v>
      </c>
      <c r="AD3968" s="3">
        <v>2087690</v>
      </c>
      <c r="AE3968" s="3" t="s">
        <v>2435</v>
      </c>
      <c r="AF3968" s="3">
        <v>9</v>
      </c>
      <c r="AG3968" s="3">
        <v>29</v>
      </c>
    </row>
    <row r="3969" spans="1:33" ht="15.75" customHeight="1" x14ac:dyDescent="0.15">
      <c r="A3969" s="3">
        <v>10951</v>
      </c>
      <c r="B3969" s="3">
        <v>3967</v>
      </c>
      <c r="C3969" s="3">
        <v>89</v>
      </c>
      <c r="D3969" s="3" t="s">
        <v>12377</v>
      </c>
      <c r="E3969" s="3" t="s">
        <v>26277</v>
      </c>
      <c r="F3969" s="3" t="s">
        <v>36</v>
      </c>
      <c r="G3969" s="3" t="s">
        <v>37</v>
      </c>
      <c r="H3969" s="3" t="s">
        <v>12382</v>
      </c>
      <c r="I3969" s="3" t="s">
        <v>39</v>
      </c>
      <c r="J3969" s="3">
        <v>75.990200000000002</v>
      </c>
      <c r="K3969" s="3">
        <v>34329554</v>
      </c>
      <c r="L3969" s="3" t="s">
        <v>229</v>
      </c>
      <c r="M3969" s="3">
        <v>3</v>
      </c>
      <c r="N3969" s="3" t="s">
        <v>12377</v>
      </c>
      <c r="O3969" s="3" t="s">
        <v>26277</v>
      </c>
      <c r="P3969" s="3" t="s">
        <v>1029</v>
      </c>
      <c r="Q3969" s="3" t="s">
        <v>12380</v>
      </c>
      <c r="R3969" s="5" t="s">
        <v>26278</v>
      </c>
      <c r="S3969" s="3" t="s">
        <v>12382</v>
      </c>
      <c r="T3969" s="3" t="s">
        <v>37</v>
      </c>
      <c r="V3969" s="3">
        <v>127</v>
      </c>
      <c r="W3969" s="3">
        <v>127</v>
      </c>
      <c r="X3969" s="3">
        <v>25</v>
      </c>
      <c r="Y3969" s="3">
        <v>3967</v>
      </c>
      <c r="Z3969" s="3" t="s">
        <v>229</v>
      </c>
      <c r="AA3969" s="3">
        <v>89</v>
      </c>
      <c r="AB3969" s="3">
        <v>39</v>
      </c>
      <c r="AC3969" s="3">
        <v>34329554</v>
      </c>
      <c r="AD3969" s="3">
        <v>19506517</v>
      </c>
      <c r="AE3969" s="3" t="s">
        <v>39</v>
      </c>
      <c r="AF3969" s="3">
        <v>25</v>
      </c>
      <c r="AG3969" s="3">
        <v>2</v>
      </c>
    </row>
    <row r="3970" spans="1:33" ht="15.75" customHeight="1" x14ac:dyDescent="0.15">
      <c r="A3970" s="3">
        <v>2035</v>
      </c>
      <c r="B3970" s="3">
        <v>3968</v>
      </c>
      <c r="C3970" s="3">
        <v>11</v>
      </c>
      <c r="D3970" s="3" t="s">
        <v>17189</v>
      </c>
      <c r="E3970" s="3" t="s">
        <v>26279</v>
      </c>
      <c r="F3970" s="3" t="s">
        <v>1620</v>
      </c>
      <c r="G3970" s="3" t="s">
        <v>412</v>
      </c>
      <c r="H3970" s="3" t="s">
        <v>8595</v>
      </c>
      <c r="I3970" s="3" t="s">
        <v>742</v>
      </c>
      <c r="J3970" s="3">
        <v>75.897499999999994</v>
      </c>
      <c r="K3970" s="3">
        <v>31514505</v>
      </c>
      <c r="L3970" s="3" t="s">
        <v>50</v>
      </c>
      <c r="M3970" s="3">
        <v>3</v>
      </c>
      <c r="N3970" s="3" t="s">
        <v>17189</v>
      </c>
      <c r="O3970" s="3" t="s">
        <v>26279</v>
      </c>
      <c r="P3970" s="3" t="s">
        <v>2080</v>
      </c>
      <c r="Q3970" s="3" t="s">
        <v>22459</v>
      </c>
      <c r="R3970" s="5" t="s">
        <v>26280</v>
      </c>
      <c r="S3970" s="3" t="s">
        <v>8595</v>
      </c>
      <c r="T3970" s="3" t="s">
        <v>412</v>
      </c>
      <c r="V3970" s="3">
        <v>127</v>
      </c>
      <c r="W3970" s="3">
        <v>127</v>
      </c>
      <c r="X3970" s="3">
        <v>113</v>
      </c>
      <c r="Y3970" s="3">
        <v>3968</v>
      </c>
      <c r="Z3970" s="3" t="s">
        <v>50</v>
      </c>
      <c r="AA3970" s="3">
        <v>11</v>
      </c>
      <c r="AB3970" s="3">
        <v>9</v>
      </c>
      <c r="AC3970" s="3">
        <v>31514505</v>
      </c>
      <c r="AD3970" s="3">
        <v>17916401</v>
      </c>
      <c r="AE3970" s="3" t="s">
        <v>742</v>
      </c>
      <c r="AF3970" s="3">
        <v>11</v>
      </c>
      <c r="AG3970" s="3">
        <v>17</v>
      </c>
    </row>
    <row r="3971" spans="1:33" ht="15.75" customHeight="1" x14ac:dyDescent="0.15">
      <c r="A3971" s="3">
        <v>26048</v>
      </c>
      <c r="B3971" s="3">
        <v>3969</v>
      </c>
      <c r="C3971" s="3">
        <v>7</v>
      </c>
      <c r="D3971" s="3" t="s">
        <v>17192</v>
      </c>
      <c r="E3971" s="3" t="s">
        <v>26281</v>
      </c>
      <c r="F3971" s="3" t="s">
        <v>1121</v>
      </c>
      <c r="G3971" s="3" t="s">
        <v>497</v>
      </c>
      <c r="H3971" s="3" t="s">
        <v>8071</v>
      </c>
      <c r="I3971" s="3" t="s">
        <v>8367</v>
      </c>
      <c r="J3971" s="3">
        <v>75.904899999999998</v>
      </c>
      <c r="K3971" s="3">
        <v>3330851</v>
      </c>
      <c r="L3971" s="3" t="s">
        <v>340</v>
      </c>
      <c r="M3971" s="3">
        <v>0</v>
      </c>
      <c r="N3971" s="3" t="s">
        <v>17192</v>
      </c>
      <c r="O3971" s="3" t="s">
        <v>26281</v>
      </c>
      <c r="P3971" s="8">
        <v>36161</v>
      </c>
      <c r="Q3971" s="3" t="s">
        <v>22460</v>
      </c>
      <c r="R3971" s="5" t="s">
        <v>26282</v>
      </c>
      <c r="S3971" s="3" t="s">
        <v>8071</v>
      </c>
      <c r="T3971" s="3" t="s">
        <v>497</v>
      </c>
      <c r="V3971" s="3">
        <v>51</v>
      </c>
      <c r="W3971" s="3">
        <v>0</v>
      </c>
      <c r="X3971" s="3">
        <v>94</v>
      </c>
      <c r="Y3971" s="3">
        <v>3969</v>
      </c>
      <c r="Z3971" s="3" t="s">
        <v>340</v>
      </c>
      <c r="AA3971" s="3">
        <v>7</v>
      </c>
      <c r="AB3971" s="3">
        <v>4</v>
      </c>
      <c r="AC3971" s="3">
        <v>3330851</v>
      </c>
      <c r="AD3971" s="3">
        <v>1893552</v>
      </c>
      <c r="AE3971" s="15"/>
      <c r="AF3971" s="3">
        <v>6</v>
      </c>
      <c r="AG3971" s="3">
        <v>722</v>
      </c>
    </row>
    <row r="3972" spans="1:33" ht="15.75" customHeight="1" x14ac:dyDescent="0.15">
      <c r="A3972" s="3">
        <v>26028</v>
      </c>
      <c r="B3972" s="3">
        <v>3970</v>
      </c>
      <c r="C3972" s="3">
        <v>31</v>
      </c>
      <c r="D3972" s="3" t="s">
        <v>17195</v>
      </c>
      <c r="E3972" s="3" t="s">
        <v>26283</v>
      </c>
      <c r="F3972" s="3" t="s">
        <v>96</v>
      </c>
      <c r="G3972" s="3" t="s">
        <v>61</v>
      </c>
      <c r="H3972" s="3" t="s">
        <v>17197</v>
      </c>
      <c r="I3972" s="3" t="s">
        <v>63</v>
      </c>
      <c r="J3972" s="3">
        <v>75.894599999999997</v>
      </c>
      <c r="K3972" s="3">
        <v>4411814</v>
      </c>
      <c r="L3972" s="3" t="s">
        <v>226</v>
      </c>
      <c r="M3972" s="3">
        <v>0</v>
      </c>
      <c r="N3972" s="3" t="s">
        <v>17195</v>
      </c>
      <c r="O3972" s="3" t="s">
        <v>26283</v>
      </c>
      <c r="P3972" s="8">
        <v>37622</v>
      </c>
      <c r="Q3972" s="3" t="s">
        <v>22462</v>
      </c>
      <c r="R3972" s="5" t="s">
        <v>26284</v>
      </c>
      <c r="S3972" s="3" t="s">
        <v>17197</v>
      </c>
      <c r="T3972" s="3" t="s">
        <v>61</v>
      </c>
      <c r="V3972" s="3">
        <v>127</v>
      </c>
      <c r="W3972" s="3">
        <v>127</v>
      </c>
      <c r="X3972" s="3">
        <v>57</v>
      </c>
      <c r="Y3972" s="3">
        <v>3970</v>
      </c>
      <c r="Z3972" s="3" t="s">
        <v>226</v>
      </c>
      <c r="AA3972" s="3">
        <v>31</v>
      </c>
      <c r="AB3972" s="3">
        <v>18</v>
      </c>
      <c r="AC3972" s="3">
        <v>4411814</v>
      </c>
      <c r="AD3972" s="3">
        <v>2508214</v>
      </c>
      <c r="AE3972" s="3" t="s">
        <v>63</v>
      </c>
      <c r="AF3972" s="3">
        <v>24</v>
      </c>
      <c r="AG3972" s="3">
        <v>3</v>
      </c>
    </row>
    <row r="3973" spans="1:33" ht="15.75" customHeight="1" x14ac:dyDescent="0.15">
      <c r="A3973" s="3">
        <v>26377</v>
      </c>
      <c r="B3973" s="3">
        <v>3971</v>
      </c>
      <c r="C3973" s="3">
        <v>26</v>
      </c>
      <c r="D3973" s="3" t="s">
        <v>17198</v>
      </c>
      <c r="E3973" s="3" t="s">
        <v>26285</v>
      </c>
      <c r="F3973" s="3" t="s">
        <v>96</v>
      </c>
      <c r="G3973" s="3" t="s">
        <v>61</v>
      </c>
      <c r="H3973" s="3" t="s">
        <v>3840</v>
      </c>
      <c r="I3973" s="3" t="s">
        <v>63</v>
      </c>
      <c r="J3973" s="3">
        <v>75.894300000000001</v>
      </c>
      <c r="K3973" s="3">
        <v>2763034</v>
      </c>
      <c r="L3973" s="3" t="s">
        <v>215</v>
      </c>
      <c r="M3973" s="3">
        <v>0</v>
      </c>
      <c r="N3973" s="3" t="s">
        <v>17198</v>
      </c>
      <c r="O3973" s="3" t="s">
        <v>26285</v>
      </c>
      <c r="P3973" s="8">
        <v>36161</v>
      </c>
      <c r="Q3973" s="3" t="s">
        <v>22464</v>
      </c>
      <c r="R3973" s="5" t="s">
        <v>26286</v>
      </c>
      <c r="S3973" s="3" t="s">
        <v>3840</v>
      </c>
      <c r="T3973" s="3" t="s">
        <v>61</v>
      </c>
      <c r="V3973" s="3">
        <v>127</v>
      </c>
      <c r="W3973" s="3">
        <v>127</v>
      </c>
      <c r="X3973" s="3">
        <v>127</v>
      </c>
      <c r="Y3973" s="3">
        <v>3971</v>
      </c>
      <c r="Z3973" s="3" t="s">
        <v>215</v>
      </c>
      <c r="AA3973" s="3">
        <v>26</v>
      </c>
      <c r="AB3973" s="3">
        <v>10</v>
      </c>
      <c r="AC3973" s="3">
        <v>2763034</v>
      </c>
      <c r="AD3973" s="3">
        <v>1570849</v>
      </c>
      <c r="AE3973" s="3" t="s">
        <v>63</v>
      </c>
      <c r="AF3973" s="3">
        <v>7</v>
      </c>
      <c r="AG3973" s="3">
        <v>3</v>
      </c>
    </row>
    <row r="3974" spans="1:33" ht="15.75" customHeight="1" x14ac:dyDescent="0.15">
      <c r="A3974" s="3">
        <v>25626</v>
      </c>
      <c r="B3974" s="3">
        <v>3972</v>
      </c>
      <c r="C3974" s="3">
        <v>175</v>
      </c>
      <c r="D3974" s="3" t="s">
        <v>17201</v>
      </c>
      <c r="E3974" s="3" t="s">
        <v>26287</v>
      </c>
      <c r="F3974" s="3" t="s">
        <v>269</v>
      </c>
      <c r="G3974" s="3" t="s">
        <v>133</v>
      </c>
      <c r="H3974" s="3" t="s">
        <v>189</v>
      </c>
      <c r="I3974" s="3" t="s">
        <v>190</v>
      </c>
      <c r="J3974" s="3">
        <v>75.861900000000006</v>
      </c>
      <c r="K3974" s="3">
        <v>18729833</v>
      </c>
      <c r="L3974" s="3" t="s">
        <v>335</v>
      </c>
      <c r="M3974" s="3">
        <v>0</v>
      </c>
      <c r="N3974" s="3" t="s">
        <v>17201</v>
      </c>
      <c r="O3974" s="3" t="s">
        <v>26287</v>
      </c>
      <c r="P3974" s="8">
        <v>35796</v>
      </c>
      <c r="Q3974" s="3" t="s">
        <v>22465</v>
      </c>
      <c r="R3974" s="5" t="s">
        <v>26288</v>
      </c>
      <c r="S3974" s="3" t="s">
        <v>189</v>
      </c>
      <c r="T3974" s="3" t="s">
        <v>133</v>
      </c>
      <c r="V3974" s="3">
        <v>115</v>
      </c>
      <c r="W3974" s="3">
        <v>0</v>
      </c>
      <c r="X3974" s="3">
        <v>127</v>
      </c>
      <c r="Y3974" s="3">
        <v>3972</v>
      </c>
      <c r="Z3974" s="3" t="s">
        <v>335</v>
      </c>
      <c r="AA3974" s="3">
        <v>175</v>
      </c>
      <c r="AB3974" s="3">
        <v>100</v>
      </c>
      <c r="AC3974" s="3">
        <v>18729833</v>
      </c>
      <c r="AD3974" s="3">
        <v>10650309</v>
      </c>
      <c r="AE3974" s="15"/>
      <c r="AF3974" s="3">
        <v>21</v>
      </c>
      <c r="AG3974" s="3">
        <v>36</v>
      </c>
    </row>
    <row r="3975" spans="1:33" ht="15.75" customHeight="1" x14ac:dyDescent="0.15">
      <c r="A3975" s="3">
        <v>17675</v>
      </c>
      <c r="B3975" s="3">
        <v>3973</v>
      </c>
      <c r="C3975" s="3">
        <v>88</v>
      </c>
      <c r="D3975" s="3" t="s">
        <v>6158</v>
      </c>
      <c r="E3975" s="3" t="s">
        <v>26289</v>
      </c>
      <c r="F3975" s="3" t="s">
        <v>143</v>
      </c>
      <c r="G3975" s="3" t="s">
        <v>77</v>
      </c>
      <c r="H3975" s="3" t="s">
        <v>6162</v>
      </c>
      <c r="I3975" s="3" t="s">
        <v>79</v>
      </c>
      <c r="J3975" s="3">
        <v>75.796700000000001</v>
      </c>
      <c r="K3975" s="3">
        <v>20943893</v>
      </c>
      <c r="L3975" s="3" t="s">
        <v>86</v>
      </c>
      <c r="M3975" s="3">
        <v>4</v>
      </c>
      <c r="N3975" s="3" t="s">
        <v>6158</v>
      </c>
      <c r="O3975" s="3" t="s">
        <v>26289</v>
      </c>
      <c r="P3975" s="3" t="s">
        <v>835</v>
      </c>
      <c r="Q3975" s="3" t="s">
        <v>6160</v>
      </c>
      <c r="R3975" s="5" t="s">
        <v>26290</v>
      </c>
      <c r="S3975" s="3" t="s">
        <v>6162</v>
      </c>
      <c r="T3975" s="3" t="s">
        <v>77</v>
      </c>
      <c r="V3975" s="3">
        <v>127</v>
      </c>
      <c r="W3975" s="3">
        <v>127</v>
      </c>
      <c r="X3975" s="3">
        <v>98</v>
      </c>
      <c r="Y3975" s="3">
        <v>3973</v>
      </c>
      <c r="Z3975" s="3" t="s">
        <v>86</v>
      </c>
      <c r="AA3975" s="3">
        <v>88</v>
      </c>
      <c r="AB3975" s="3">
        <v>45</v>
      </c>
      <c r="AC3975" s="3">
        <v>20943893</v>
      </c>
      <c r="AD3975" s="3">
        <v>11913704</v>
      </c>
      <c r="AE3975" s="3" t="s">
        <v>79</v>
      </c>
      <c r="AF3975" s="3">
        <v>16</v>
      </c>
      <c r="AG3975" s="3">
        <v>6</v>
      </c>
    </row>
    <row r="3976" spans="1:33" ht="15.75" customHeight="1" x14ac:dyDescent="0.15">
      <c r="A3976" s="3">
        <v>19134</v>
      </c>
      <c r="B3976" s="3">
        <v>3974</v>
      </c>
      <c r="C3976" s="3">
        <v>202</v>
      </c>
      <c r="D3976" s="3" t="s">
        <v>17206</v>
      </c>
      <c r="E3976" s="3" t="s">
        <v>26291</v>
      </c>
      <c r="F3976" s="3" t="s">
        <v>6767</v>
      </c>
      <c r="G3976" s="3" t="s">
        <v>796</v>
      </c>
      <c r="H3976" s="3" t="s">
        <v>4456</v>
      </c>
      <c r="I3976" s="3" t="s">
        <v>4522</v>
      </c>
      <c r="J3976" s="3">
        <v>75.750299999999996</v>
      </c>
      <c r="K3976" s="3">
        <v>59381638</v>
      </c>
      <c r="L3976" s="3" t="s">
        <v>59</v>
      </c>
      <c r="M3976" s="3">
        <v>4</v>
      </c>
      <c r="N3976" s="3" t="s">
        <v>17206</v>
      </c>
      <c r="O3976" s="3" t="s">
        <v>26291</v>
      </c>
      <c r="P3976" s="3" t="s">
        <v>541</v>
      </c>
      <c r="Q3976" s="3" t="s">
        <v>22468</v>
      </c>
      <c r="R3976" s="5" t="s">
        <v>26292</v>
      </c>
      <c r="S3976" s="3" t="s">
        <v>4456</v>
      </c>
      <c r="T3976" s="3" t="s">
        <v>796</v>
      </c>
      <c r="V3976" s="3">
        <v>26</v>
      </c>
      <c r="W3976" s="3">
        <v>0</v>
      </c>
      <c r="X3976" s="3">
        <v>127</v>
      </c>
      <c r="Y3976" s="3">
        <v>3974</v>
      </c>
      <c r="Z3976" s="3" t="s">
        <v>59</v>
      </c>
      <c r="AA3976" s="3">
        <v>202</v>
      </c>
      <c r="AB3976" s="3">
        <v>122</v>
      </c>
      <c r="AC3976" s="3">
        <v>59381638</v>
      </c>
      <c r="AD3976" s="3">
        <v>33787503</v>
      </c>
      <c r="AE3976" s="15"/>
      <c r="AF3976" s="3">
        <v>17</v>
      </c>
      <c r="AG3976" s="3">
        <v>57</v>
      </c>
    </row>
    <row r="3977" spans="1:33" ht="15.75" customHeight="1" x14ac:dyDescent="0.15">
      <c r="A3977" s="3">
        <v>24304</v>
      </c>
      <c r="B3977" s="3">
        <v>3975</v>
      </c>
      <c r="C3977" s="3">
        <v>18</v>
      </c>
      <c r="D3977" s="3" t="s">
        <v>17208</v>
      </c>
      <c r="E3977" s="3" t="s">
        <v>26293</v>
      </c>
      <c r="F3977" s="3" t="s">
        <v>657</v>
      </c>
      <c r="G3977" s="3" t="s">
        <v>246</v>
      </c>
      <c r="H3977" s="3" t="s">
        <v>934</v>
      </c>
      <c r="I3977" s="3" t="s">
        <v>264</v>
      </c>
      <c r="J3977" s="3">
        <v>75.7226</v>
      </c>
      <c r="K3977" s="3">
        <v>23256973</v>
      </c>
      <c r="L3977" s="3" t="s">
        <v>59</v>
      </c>
      <c r="M3977" s="3">
        <v>1</v>
      </c>
      <c r="N3977" s="3" t="s">
        <v>17208</v>
      </c>
      <c r="O3977" s="3" t="s">
        <v>26293</v>
      </c>
      <c r="P3977" s="3" t="s">
        <v>787</v>
      </c>
      <c r="Q3977" s="3" t="s">
        <v>22469</v>
      </c>
      <c r="R3977" s="5" t="s">
        <v>26294</v>
      </c>
      <c r="S3977" s="3" t="s">
        <v>934</v>
      </c>
      <c r="T3977" s="3" t="s">
        <v>246</v>
      </c>
      <c r="V3977" s="3">
        <v>127</v>
      </c>
      <c r="W3977" s="3">
        <v>127</v>
      </c>
      <c r="X3977" s="3">
        <v>127</v>
      </c>
      <c r="Y3977" s="3">
        <v>3975</v>
      </c>
      <c r="Z3977" s="3" t="s">
        <v>59</v>
      </c>
      <c r="AA3977" s="3">
        <v>18</v>
      </c>
      <c r="AB3977" s="3">
        <v>18</v>
      </c>
      <c r="AC3977" s="3">
        <v>23256973</v>
      </c>
      <c r="AD3977" s="3">
        <v>13235052</v>
      </c>
      <c r="AE3977" s="3" t="s">
        <v>264</v>
      </c>
      <c r="AF3977" s="3">
        <v>17</v>
      </c>
      <c r="AG3977" s="3">
        <v>8</v>
      </c>
    </row>
    <row r="3978" spans="1:33" ht="15.75" customHeight="1" x14ac:dyDescent="0.15">
      <c r="A3978" s="3">
        <v>24290</v>
      </c>
      <c r="B3978" s="3">
        <v>3976</v>
      </c>
      <c r="C3978" s="3">
        <v>22</v>
      </c>
      <c r="D3978" s="3" t="s">
        <v>17211</v>
      </c>
      <c r="E3978" s="3" t="s">
        <v>26295</v>
      </c>
      <c r="F3978" s="3" t="s">
        <v>269</v>
      </c>
      <c r="G3978" s="3" t="s">
        <v>133</v>
      </c>
      <c r="H3978" s="3" t="s">
        <v>8394</v>
      </c>
      <c r="I3978" s="3" t="s">
        <v>6704</v>
      </c>
      <c r="J3978" s="3">
        <v>75.717699999999994</v>
      </c>
      <c r="K3978" s="3">
        <v>3926805</v>
      </c>
      <c r="L3978" s="3" t="s">
        <v>221</v>
      </c>
      <c r="M3978" s="3">
        <v>1</v>
      </c>
      <c r="N3978" s="3" t="s">
        <v>17211</v>
      </c>
      <c r="O3978" s="3" t="s">
        <v>26295</v>
      </c>
      <c r="P3978" s="3" t="s">
        <v>41</v>
      </c>
      <c r="Q3978" s="3" t="s">
        <v>22471</v>
      </c>
      <c r="R3978" s="5" t="s">
        <v>26296</v>
      </c>
      <c r="S3978" s="3" t="s">
        <v>8394</v>
      </c>
      <c r="T3978" s="3" t="s">
        <v>133</v>
      </c>
      <c r="V3978" s="3">
        <v>116</v>
      </c>
      <c r="W3978" s="3">
        <v>0</v>
      </c>
      <c r="X3978" s="3">
        <v>127</v>
      </c>
      <c r="Y3978" s="3">
        <v>3976</v>
      </c>
      <c r="Z3978" s="3" t="s">
        <v>221</v>
      </c>
      <c r="AA3978" s="3">
        <v>22</v>
      </c>
      <c r="AB3978" s="3">
        <v>12</v>
      </c>
      <c r="AC3978" s="3">
        <v>3926805</v>
      </c>
      <c r="AD3978" s="3">
        <v>2234724</v>
      </c>
      <c r="AE3978" s="15"/>
      <c r="AF3978" s="3">
        <v>2</v>
      </c>
      <c r="AG3978" s="3">
        <v>509</v>
      </c>
    </row>
    <row r="3979" spans="1:33" ht="15.75" customHeight="1" x14ac:dyDescent="0.15">
      <c r="A3979" s="3">
        <v>26592</v>
      </c>
      <c r="B3979" s="3">
        <v>3977</v>
      </c>
      <c r="C3979" s="3">
        <v>1217</v>
      </c>
      <c r="D3979" s="3" t="s">
        <v>9154</v>
      </c>
      <c r="E3979" s="3" t="s">
        <v>26297</v>
      </c>
      <c r="F3979" s="3" t="s">
        <v>36</v>
      </c>
      <c r="G3979" s="3" t="s">
        <v>37</v>
      </c>
      <c r="H3979" s="3" t="s">
        <v>9160</v>
      </c>
      <c r="I3979" s="3" t="s">
        <v>1718</v>
      </c>
      <c r="J3979" s="3">
        <v>75.677700000000002</v>
      </c>
      <c r="K3979" s="3">
        <v>229681000</v>
      </c>
      <c r="L3979" s="3" t="s">
        <v>101</v>
      </c>
      <c r="M3979" s="3">
        <v>0</v>
      </c>
      <c r="N3979" s="3" t="s">
        <v>9154</v>
      </c>
      <c r="O3979" s="3" t="s">
        <v>26297</v>
      </c>
      <c r="P3979" s="8">
        <v>35065</v>
      </c>
      <c r="Q3979" s="3" t="s">
        <v>9156</v>
      </c>
      <c r="R3979" s="5" t="s">
        <v>26298</v>
      </c>
      <c r="S3979" s="3" t="s">
        <v>9160</v>
      </c>
      <c r="T3979" s="3" t="s">
        <v>37</v>
      </c>
      <c r="V3979" s="3">
        <v>127</v>
      </c>
      <c r="W3979" s="3">
        <v>0</v>
      </c>
      <c r="X3979" s="3">
        <v>127</v>
      </c>
      <c r="Y3979" s="3">
        <v>3977</v>
      </c>
      <c r="Z3979" s="3" t="s">
        <v>101</v>
      </c>
      <c r="AA3979" s="3">
        <v>1217</v>
      </c>
      <c r="AB3979" s="3">
        <v>0</v>
      </c>
      <c r="AC3979" s="3">
        <v>229681000</v>
      </c>
      <c r="AD3979" s="3">
        <v>130740000</v>
      </c>
      <c r="AE3979" s="15"/>
      <c r="AF3979" s="3">
        <v>10</v>
      </c>
      <c r="AG3979" s="3">
        <v>54</v>
      </c>
    </row>
    <row r="3980" spans="1:33" ht="15.75" customHeight="1" x14ac:dyDescent="0.15">
      <c r="A3980" s="3">
        <v>6031</v>
      </c>
      <c r="B3980" s="3">
        <v>3978</v>
      </c>
      <c r="C3980" s="3">
        <v>30</v>
      </c>
      <c r="D3980" s="3" t="s">
        <v>12251</v>
      </c>
      <c r="E3980" s="3" t="s">
        <v>26299</v>
      </c>
      <c r="F3980" s="3" t="s">
        <v>36</v>
      </c>
      <c r="G3980" s="3" t="s">
        <v>37</v>
      </c>
      <c r="H3980" s="3" t="s">
        <v>7821</v>
      </c>
      <c r="I3980" s="3" t="s">
        <v>39</v>
      </c>
      <c r="J3980" s="3">
        <v>75.671599999999998</v>
      </c>
      <c r="K3980" s="3">
        <v>10231297</v>
      </c>
      <c r="L3980" s="3" t="s">
        <v>538</v>
      </c>
      <c r="M3980" s="3">
        <v>1</v>
      </c>
      <c r="N3980" s="3" t="s">
        <v>12251</v>
      </c>
      <c r="O3980" s="3" t="s">
        <v>26299</v>
      </c>
      <c r="P3980" s="3" t="s">
        <v>2080</v>
      </c>
      <c r="Q3980" s="3" t="s">
        <v>12252</v>
      </c>
      <c r="R3980" s="5" t="s">
        <v>26300</v>
      </c>
      <c r="S3980" s="3" t="s">
        <v>7821</v>
      </c>
      <c r="T3980" s="3" t="s">
        <v>37</v>
      </c>
      <c r="V3980" s="3">
        <v>127</v>
      </c>
      <c r="W3980" s="3">
        <v>127</v>
      </c>
      <c r="X3980" s="3">
        <v>115</v>
      </c>
      <c r="Y3980" s="3">
        <v>3978</v>
      </c>
      <c r="Z3980" s="3" t="s">
        <v>538</v>
      </c>
      <c r="AA3980" s="3">
        <v>30</v>
      </c>
      <c r="AB3980" s="3">
        <v>20</v>
      </c>
      <c r="AC3980" s="3">
        <v>10231297</v>
      </c>
      <c r="AD3980" s="3">
        <v>5824103</v>
      </c>
      <c r="AE3980" s="3" t="s">
        <v>39</v>
      </c>
      <c r="AF3980" s="3">
        <v>3</v>
      </c>
      <c r="AG3980" s="3">
        <v>2</v>
      </c>
    </row>
    <row r="3981" spans="1:33" ht="15.75" customHeight="1" x14ac:dyDescent="0.15">
      <c r="A3981" s="3">
        <v>7409</v>
      </c>
      <c r="B3981" s="3">
        <v>3979</v>
      </c>
      <c r="C3981" s="3">
        <v>36</v>
      </c>
      <c r="D3981" s="3" t="s">
        <v>17218</v>
      </c>
      <c r="E3981" s="3" t="s">
        <v>26301</v>
      </c>
      <c r="F3981" s="3" t="s">
        <v>1105</v>
      </c>
      <c r="G3981" s="3" t="s">
        <v>486</v>
      </c>
      <c r="H3981" s="3" t="s">
        <v>17220</v>
      </c>
      <c r="I3981" s="3" t="s">
        <v>488</v>
      </c>
      <c r="J3981" s="3">
        <v>75.661600000000007</v>
      </c>
      <c r="K3981" s="3">
        <v>18228957</v>
      </c>
      <c r="L3981" s="3" t="s">
        <v>478</v>
      </c>
      <c r="M3981" s="3">
        <v>1</v>
      </c>
      <c r="N3981" s="3" t="s">
        <v>17218</v>
      </c>
      <c r="O3981" s="3" t="s">
        <v>26301</v>
      </c>
      <c r="P3981" s="3" t="s">
        <v>5409</v>
      </c>
      <c r="Q3981" s="3" t="s">
        <v>22474</v>
      </c>
      <c r="R3981" s="5" t="s">
        <v>26302</v>
      </c>
      <c r="S3981" s="3" t="s">
        <v>17220</v>
      </c>
      <c r="T3981" s="3" t="s">
        <v>486</v>
      </c>
      <c r="V3981" s="3">
        <v>103</v>
      </c>
      <c r="W3981" s="3">
        <v>68</v>
      </c>
      <c r="X3981" s="3">
        <v>127</v>
      </c>
      <c r="Y3981" s="3">
        <v>3979</v>
      </c>
      <c r="Z3981" s="3" t="s">
        <v>478</v>
      </c>
      <c r="AA3981" s="3">
        <v>36</v>
      </c>
      <c r="AB3981" s="3">
        <v>23</v>
      </c>
      <c r="AC3981" s="3">
        <v>18228957</v>
      </c>
      <c r="AD3981" s="3">
        <v>10377312</v>
      </c>
      <c r="AE3981" s="3" t="s">
        <v>488</v>
      </c>
      <c r="AF3981" s="3">
        <v>15</v>
      </c>
      <c r="AG3981" s="3">
        <v>50</v>
      </c>
    </row>
    <row r="3982" spans="1:33" ht="15.75" customHeight="1" x14ac:dyDescent="0.15">
      <c r="A3982" s="3">
        <v>22565</v>
      </c>
      <c r="B3982" s="3">
        <v>3980</v>
      </c>
      <c r="C3982" s="3">
        <v>60</v>
      </c>
      <c r="D3982" s="3" t="s">
        <v>17221</v>
      </c>
      <c r="E3982" s="3" t="s">
        <v>26303</v>
      </c>
      <c r="F3982" s="3" t="s">
        <v>6767</v>
      </c>
      <c r="G3982" s="3" t="s">
        <v>796</v>
      </c>
      <c r="H3982" s="3" t="s">
        <v>4456</v>
      </c>
      <c r="I3982" s="3" t="s">
        <v>4522</v>
      </c>
      <c r="J3982" s="3">
        <v>75.638499999999993</v>
      </c>
      <c r="K3982" s="3">
        <v>15715577</v>
      </c>
      <c r="L3982" s="3" t="s">
        <v>538</v>
      </c>
      <c r="M3982" s="3">
        <v>2</v>
      </c>
      <c r="N3982" s="3" t="s">
        <v>17221</v>
      </c>
      <c r="O3982" s="3" t="s">
        <v>26303</v>
      </c>
      <c r="P3982" s="3" t="s">
        <v>5409</v>
      </c>
      <c r="Q3982" s="3" t="s">
        <v>22475</v>
      </c>
      <c r="R3982" s="5" t="s">
        <v>26304</v>
      </c>
      <c r="S3982" s="3" t="s">
        <v>4456</v>
      </c>
      <c r="T3982" s="3" t="s">
        <v>796</v>
      </c>
      <c r="V3982" s="3">
        <v>27</v>
      </c>
      <c r="W3982" s="3">
        <v>0</v>
      </c>
      <c r="X3982" s="3">
        <v>116</v>
      </c>
      <c r="Y3982" s="3">
        <v>3980</v>
      </c>
      <c r="Z3982" s="3" t="s">
        <v>538</v>
      </c>
      <c r="AA3982" s="3">
        <v>60</v>
      </c>
      <c r="AB3982" s="3">
        <v>50</v>
      </c>
      <c r="AC3982" s="3">
        <v>15715577</v>
      </c>
      <c r="AD3982" s="3">
        <v>8947683</v>
      </c>
      <c r="AE3982" s="15"/>
      <c r="AF3982" s="3">
        <v>3</v>
      </c>
      <c r="AG3982" s="3">
        <v>57</v>
      </c>
    </row>
    <row r="3983" spans="1:33" ht="15.75" customHeight="1" x14ac:dyDescent="0.15">
      <c r="A3983" s="3">
        <v>20574</v>
      </c>
      <c r="B3983" s="3">
        <v>3981</v>
      </c>
      <c r="C3983" s="3">
        <v>24</v>
      </c>
      <c r="D3983" s="3" t="s">
        <v>12431</v>
      </c>
      <c r="E3983" s="3" t="s">
        <v>26305</v>
      </c>
      <c r="F3983" s="3" t="s">
        <v>36</v>
      </c>
      <c r="G3983" s="3" t="s">
        <v>37</v>
      </c>
      <c r="H3983" s="3" t="s">
        <v>12428</v>
      </c>
      <c r="I3983" s="3" t="s">
        <v>39</v>
      </c>
      <c r="J3983" s="3">
        <v>75.620599999999996</v>
      </c>
      <c r="K3983" s="3">
        <v>22244380</v>
      </c>
      <c r="L3983" s="3" t="s">
        <v>364</v>
      </c>
      <c r="M3983" s="3">
        <v>2</v>
      </c>
      <c r="N3983" s="3" t="s">
        <v>12431</v>
      </c>
      <c r="O3983" s="3" t="s">
        <v>26305</v>
      </c>
      <c r="P3983" s="3" t="s">
        <v>987</v>
      </c>
      <c r="Q3983" s="3" t="s">
        <v>12433</v>
      </c>
      <c r="R3983" s="5" t="s">
        <v>26306</v>
      </c>
      <c r="S3983" s="3" t="s">
        <v>12428</v>
      </c>
      <c r="T3983" s="3" t="s">
        <v>37</v>
      </c>
      <c r="V3983" s="3">
        <v>127</v>
      </c>
      <c r="W3983" s="3">
        <v>127</v>
      </c>
      <c r="X3983" s="3">
        <v>127</v>
      </c>
      <c r="Y3983" s="3">
        <v>3981</v>
      </c>
      <c r="Z3983" s="3" t="s">
        <v>364</v>
      </c>
      <c r="AA3983" s="3">
        <v>24</v>
      </c>
      <c r="AB3983" s="3">
        <v>15</v>
      </c>
      <c r="AC3983" s="3">
        <v>22244380</v>
      </c>
      <c r="AD3983" s="3">
        <v>12666160</v>
      </c>
      <c r="AE3983" s="3" t="s">
        <v>39</v>
      </c>
      <c r="AF3983" s="3">
        <v>20</v>
      </c>
      <c r="AG3983" s="3">
        <v>2</v>
      </c>
    </row>
    <row r="3984" spans="1:33" ht="15.75" customHeight="1" x14ac:dyDescent="0.15">
      <c r="A3984" s="3">
        <v>25484</v>
      </c>
      <c r="B3984" s="3">
        <v>3982</v>
      </c>
      <c r="C3984" s="3">
        <v>22</v>
      </c>
      <c r="D3984" s="3" t="s">
        <v>17225</v>
      </c>
      <c r="E3984" s="3" t="s">
        <v>26307</v>
      </c>
      <c r="F3984" s="3" t="s">
        <v>3662</v>
      </c>
      <c r="G3984" s="3" t="s">
        <v>878</v>
      </c>
      <c r="H3984" s="3" t="s">
        <v>17227</v>
      </c>
      <c r="I3984" s="3" t="s">
        <v>1765</v>
      </c>
      <c r="J3984" s="3">
        <v>75.615200000000002</v>
      </c>
      <c r="K3984" s="3">
        <v>6237655</v>
      </c>
      <c r="L3984" s="3" t="s">
        <v>101</v>
      </c>
      <c r="M3984" s="3">
        <v>0</v>
      </c>
      <c r="N3984" s="3" t="s">
        <v>17225</v>
      </c>
      <c r="O3984" s="3" t="s">
        <v>26307</v>
      </c>
      <c r="P3984" s="8">
        <v>39448</v>
      </c>
      <c r="Q3984" s="3" t="s">
        <v>22477</v>
      </c>
      <c r="R3984" s="5" t="s">
        <v>26308</v>
      </c>
      <c r="S3984" s="3" t="s">
        <v>17227</v>
      </c>
      <c r="T3984" s="3" t="s">
        <v>878</v>
      </c>
      <c r="V3984" s="3">
        <v>11</v>
      </c>
      <c r="W3984" s="3">
        <v>0</v>
      </c>
      <c r="X3984" s="3">
        <v>127</v>
      </c>
      <c r="Y3984" s="3">
        <v>3982</v>
      </c>
      <c r="Z3984" s="3" t="s">
        <v>101</v>
      </c>
      <c r="AA3984" s="3">
        <v>22</v>
      </c>
      <c r="AB3984" s="3">
        <v>12</v>
      </c>
      <c r="AC3984" s="3">
        <v>6237655</v>
      </c>
      <c r="AD3984" s="3">
        <v>3551887</v>
      </c>
      <c r="AE3984" s="15"/>
      <c r="AF3984" s="3">
        <v>10</v>
      </c>
      <c r="AG3984" s="3">
        <v>159</v>
      </c>
    </row>
    <row r="3985" spans="1:33" ht="15.75" customHeight="1" x14ac:dyDescent="0.15">
      <c r="A3985" s="3">
        <v>24210</v>
      </c>
      <c r="B3985" s="3">
        <v>3983</v>
      </c>
      <c r="C3985" s="3">
        <v>340</v>
      </c>
      <c r="D3985" s="5" t="s">
        <v>17228</v>
      </c>
      <c r="E3985" s="3" t="s">
        <v>26309</v>
      </c>
      <c r="F3985" s="3" t="s">
        <v>657</v>
      </c>
      <c r="G3985" s="3" t="s">
        <v>246</v>
      </c>
      <c r="H3985" s="3" t="s">
        <v>6013</v>
      </c>
      <c r="I3985" s="3" t="s">
        <v>264</v>
      </c>
      <c r="J3985" s="3">
        <v>75.427599999999998</v>
      </c>
      <c r="K3985" s="3">
        <v>515076658</v>
      </c>
      <c r="L3985" s="3" t="s">
        <v>122</v>
      </c>
      <c r="M3985" s="3">
        <v>1</v>
      </c>
      <c r="N3985" s="5" t="s">
        <v>17228</v>
      </c>
      <c r="O3985" s="3" t="s">
        <v>26309</v>
      </c>
      <c r="P3985" s="3" t="s">
        <v>381</v>
      </c>
      <c r="Q3985" s="3" t="s">
        <v>22479</v>
      </c>
      <c r="R3985" s="5" t="s">
        <v>26310</v>
      </c>
      <c r="S3985" s="3" t="s">
        <v>6013</v>
      </c>
      <c r="T3985" s="3" t="s">
        <v>246</v>
      </c>
      <c r="V3985" s="3">
        <v>127</v>
      </c>
      <c r="W3985" s="3">
        <v>127</v>
      </c>
      <c r="X3985" s="3">
        <v>42</v>
      </c>
      <c r="Y3985" s="3">
        <v>3983</v>
      </c>
      <c r="Z3985" s="3" t="s">
        <v>122</v>
      </c>
      <c r="AA3985" s="3">
        <v>340</v>
      </c>
      <c r="AB3985" s="3">
        <v>308</v>
      </c>
      <c r="AC3985" s="3">
        <v>515076658</v>
      </c>
      <c r="AD3985" s="3">
        <v>293612093</v>
      </c>
      <c r="AE3985" s="3" t="s">
        <v>264</v>
      </c>
      <c r="AF3985" s="3">
        <v>22</v>
      </c>
      <c r="AG3985" s="3">
        <v>8</v>
      </c>
    </row>
    <row r="3986" spans="1:33" ht="15.75" customHeight="1" x14ac:dyDescent="0.15">
      <c r="A3986" s="3">
        <v>25139</v>
      </c>
      <c r="B3986" s="3">
        <v>3984</v>
      </c>
      <c r="C3986" s="3">
        <v>78</v>
      </c>
      <c r="D3986" s="3" t="s">
        <v>17232</v>
      </c>
      <c r="E3986" s="3" t="s">
        <v>26311</v>
      </c>
      <c r="F3986" s="3" t="s">
        <v>3877</v>
      </c>
      <c r="G3986" s="3" t="s">
        <v>731</v>
      </c>
      <c r="H3986" s="3" t="s">
        <v>391</v>
      </c>
      <c r="I3986" s="3" t="s">
        <v>10292</v>
      </c>
      <c r="J3986" s="3">
        <v>75.420100000000005</v>
      </c>
      <c r="K3986" s="3">
        <v>19991120</v>
      </c>
      <c r="L3986" s="3" t="s">
        <v>215</v>
      </c>
      <c r="M3986" s="3">
        <v>0</v>
      </c>
      <c r="N3986" s="3" t="s">
        <v>17232</v>
      </c>
      <c r="O3986" s="3" t="s">
        <v>26311</v>
      </c>
      <c r="P3986" s="8">
        <v>36526</v>
      </c>
      <c r="Q3986" s="3" t="s">
        <v>22480</v>
      </c>
      <c r="R3986" s="5" t="s">
        <v>26312</v>
      </c>
      <c r="S3986" s="3" t="s">
        <v>391</v>
      </c>
      <c r="T3986" s="3" t="s">
        <v>731</v>
      </c>
      <c r="V3986" s="3">
        <v>49</v>
      </c>
      <c r="W3986" s="3">
        <v>0</v>
      </c>
      <c r="X3986" s="3">
        <v>127</v>
      </c>
      <c r="Y3986" s="3">
        <v>3984</v>
      </c>
      <c r="Z3986" s="3" t="s">
        <v>215</v>
      </c>
      <c r="AA3986" s="3">
        <v>78</v>
      </c>
      <c r="AB3986" s="3">
        <v>49</v>
      </c>
      <c r="AC3986" s="3">
        <v>19991120</v>
      </c>
      <c r="AD3986" s="3">
        <v>11396140</v>
      </c>
      <c r="AE3986" s="15"/>
      <c r="AF3986" s="3">
        <v>7</v>
      </c>
      <c r="AG3986" s="3">
        <v>276</v>
      </c>
    </row>
    <row r="3987" spans="1:33" ht="15.75" customHeight="1" x14ac:dyDescent="0.15">
      <c r="A3987" s="3">
        <v>26536</v>
      </c>
      <c r="B3987" s="3">
        <v>3985</v>
      </c>
      <c r="C3987" s="3">
        <v>131</v>
      </c>
      <c r="D3987" s="3" t="s">
        <v>17236</v>
      </c>
      <c r="E3987" s="3" t="s">
        <v>26313</v>
      </c>
      <c r="F3987" s="3" t="s">
        <v>931</v>
      </c>
      <c r="G3987" s="3" t="s">
        <v>378</v>
      </c>
      <c r="H3987" s="3" t="s">
        <v>379</v>
      </c>
      <c r="I3987" s="3" t="s">
        <v>380</v>
      </c>
      <c r="J3987" s="3">
        <v>75.405299999999997</v>
      </c>
      <c r="K3987" s="3">
        <v>17851000</v>
      </c>
      <c r="L3987" s="3" t="s">
        <v>162</v>
      </c>
      <c r="M3987" s="3">
        <v>0</v>
      </c>
      <c r="N3987" s="3" t="s">
        <v>17236</v>
      </c>
      <c r="O3987" s="3" t="s">
        <v>26313</v>
      </c>
      <c r="P3987" s="8">
        <v>35065</v>
      </c>
      <c r="Q3987" s="3" t="s">
        <v>22481</v>
      </c>
      <c r="R3987" s="5" t="s">
        <v>26314</v>
      </c>
      <c r="S3987" s="3" t="s">
        <v>379</v>
      </c>
      <c r="T3987" s="3" t="s">
        <v>378</v>
      </c>
      <c r="V3987" s="3">
        <v>57</v>
      </c>
      <c r="W3987" s="3">
        <v>31</v>
      </c>
      <c r="X3987" s="3">
        <v>127</v>
      </c>
      <c r="Y3987" s="3">
        <v>3985</v>
      </c>
      <c r="Z3987" s="3" t="s">
        <v>162</v>
      </c>
      <c r="AA3987" s="3">
        <v>131</v>
      </c>
      <c r="AB3987" s="3">
        <v>74</v>
      </c>
      <c r="AC3987" s="3">
        <v>17851000</v>
      </c>
      <c r="AD3987" s="3">
        <v>10177000</v>
      </c>
      <c r="AE3987" s="3" t="s">
        <v>380</v>
      </c>
      <c r="AF3987" s="3">
        <v>8</v>
      </c>
      <c r="AG3987" s="3">
        <v>81</v>
      </c>
    </row>
    <row r="3988" spans="1:33" ht="15.75" customHeight="1" x14ac:dyDescent="0.15">
      <c r="A3988" s="3">
        <v>20823</v>
      </c>
      <c r="B3988" s="3">
        <v>3986</v>
      </c>
      <c r="C3988" s="3">
        <v>546</v>
      </c>
      <c r="D3988" s="3" t="s">
        <v>17240</v>
      </c>
      <c r="E3988" s="3" t="s">
        <v>26315</v>
      </c>
      <c r="F3988" s="3" t="s">
        <v>269</v>
      </c>
      <c r="G3988" s="3" t="s">
        <v>133</v>
      </c>
      <c r="H3988" s="3" t="s">
        <v>189</v>
      </c>
      <c r="I3988" s="3" t="s">
        <v>190</v>
      </c>
      <c r="J3988" s="3">
        <v>75.320599999999999</v>
      </c>
      <c r="K3988" s="3">
        <v>47627787</v>
      </c>
      <c r="L3988" s="3" t="s">
        <v>335</v>
      </c>
      <c r="M3988" s="3">
        <v>3</v>
      </c>
      <c r="N3988" s="3" t="s">
        <v>17240</v>
      </c>
      <c r="O3988" s="3" t="s">
        <v>26315</v>
      </c>
      <c r="P3988" s="3" t="s">
        <v>6156</v>
      </c>
      <c r="Q3988" s="3" t="s">
        <v>22483</v>
      </c>
      <c r="R3988" s="5" t="s">
        <v>26316</v>
      </c>
      <c r="S3988" s="3" t="s">
        <v>189</v>
      </c>
      <c r="T3988" s="3" t="s">
        <v>133</v>
      </c>
      <c r="V3988" s="3">
        <v>117</v>
      </c>
      <c r="W3988" s="3">
        <v>0</v>
      </c>
      <c r="X3988" s="3">
        <v>127</v>
      </c>
      <c r="Y3988" s="3">
        <v>3986</v>
      </c>
      <c r="Z3988" s="3" t="s">
        <v>335</v>
      </c>
      <c r="AA3988" s="3">
        <v>546</v>
      </c>
      <c r="AB3988" s="3">
        <v>250</v>
      </c>
      <c r="AC3988" s="3">
        <v>47627787</v>
      </c>
      <c r="AD3988" s="3">
        <v>27166110</v>
      </c>
      <c r="AE3988" s="15"/>
      <c r="AF3988" s="3">
        <v>21</v>
      </c>
      <c r="AG3988" s="3">
        <v>36</v>
      </c>
    </row>
    <row r="3989" spans="1:33" ht="15.75" customHeight="1" x14ac:dyDescent="0.15">
      <c r="A3989" s="3">
        <v>3771</v>
      </c>
      <c r="B3989" s="3">
        <v>3987</v>
      </c>
      <c r="C3989" s="3">
        <v>460</v>
      </c>
      <c r="D3989" s="3" t="s">
        <v>17243</v>
      </c>
      <c r="E3989" s="3" t="s">
        <v>26317</v>
      </c>
      <c r="F3989" s="3" t="s">
        <v>1121</v>
      </c>
      <c r="G3989" s="3" t="s">
        <v>497</v>
      </c>
      <c r="H3989" s="3" t="s">
        <v>17246</v>
      </c>
      <c r="I3989" s="3" t="s">
        <v>9938</v>
      </c>
      <c r="J3989" s="3">
        <v>75.283900000000003</v>
      </c>
      <c r="K3989" s="3">
        <v>172702015</v>
      </c>
      <c r="L3989" s="3" t="s">
        <v>162</v>
      </c>
      <c r="M3989" s="3">
        <v>7</v>
      </c>
      <c r="N3989" s="3" t="s">
        <v>17243</v>
      </c>
      <c r="O3989" s="3" t="s">
        <v>26317</v>
      </c>
      <c r="P3989" s="3" t="s">
        <v>4433</v>
      </c>
      <c r="Q3989" s="3" t="s">
        <v>22484</v>
      </c>
      <c r="R3989" s="5" t="s">
        <v>26318</v>
      </c>
      <c r="S3989" s="3" t="s">
        <v>17246</v>
      </c>
      <c r="T3989" s="3" t="s">
        <v>497</v>
      </c>
      <c r="V3989" s="3">
        <v>52</v>
      </c>
      <c r="W3989" s="3">
        <v>0</v>
      </c>
      <c r="X3989" s="3">
        <v>127</v>
      </c>
      <c r="Y3989" s="3">
        <v>3987</v>
      </c>
      <c r="Z3989" s="3" t="s">
        <v>162</v>
      </c>
      <c r="AA3989" s="3">
        <v>460</v>
      </c>
      <c r="AB3989" s="3">
        <v>250</v>
      </c>
      <c r="AC3989" s="3">
        <v>172702015</v>
      </c>
      <c r="AD3989" s="3">
        <v>98527003</v>
      </c>
      <c r="AE3989" s="15"/>
      <c r="AF3989" s="3">
        <v>8</v>
      </c>
      <c r="AG3989" s="3">
        <v>311</v>
      </c>
    </row>
    <row r="3990" spans="1:33" ht="15.75" customHeight="1" x14ac:dyDescent="0.15">
      <c r="A3990" s="3">
        <v>2260</v>
      </c>
      <c r="B3990" s="3">
        <v>3988</v>
      </c>
      <c r="C3990" s="3">
        <v>115</v>
      </c>
      <c r="D3990" s="3" t="s">
        <v>17247</v>
      </c>
      <c r="E3990" s="3" t="s">
        <v>26319</v>
      </c>
      <c r="F3990" s="3" t="s">
        <v>657</v>
      </c>
      <c r="G3990" s="3" t="s">
        <v>246</v>
      </c>
      <c r="H3990" s="3" t="s">
        <v>934</v>
      </c>
      <c r="I3990" s="3" t="s">
        <v>264</v>
      </c>
      <c r="J3990" s="3">
        <v>75.222700000000003</v>
      </c>
      <c r="K3990" s="3">
        <v>15125887</v>
      </c>
      <c r="L3990" s="3" t="s">
        <v>478</v>
      </c>
      <c r="M3990" s="3">
        <v>4</v>
      </c>
      <c r="N3990" s="3" t="s">
        <v>17247</v>
      </c>
      <c r="O3990" s="3" t="s">
        <v>26319</v>
      </c>
      <c r="P3990" s="3" t="s">
        <v>22487</v>
      </c>
      <c r="Q3990" s="3" t="s">
        <v>22486</v>
      </c>
      <c r="R3990" s="5" t="s">
        <v>26320</v>
      </c>
      <c r="S3990" s="3" t="s">
        <v>934</v>
      </c>
      <c r="T3990" s="3" t="s">
        <v>246</v>
      </c>
      <c r="V3990" s="3">
        <v>127</v>
      </c>
      <c r="W3990" s="3">
        <v>127</v>
      </c>
      <c r="X3990" s="3">
        <v>127</v>
      </c>
      <c r="Y3990" s="3">
        <v>3988</v>
      </c>
      <c r="Z3990" s="3" t="s">
        <v>478</v>
      </c>
      <c r="AA3990" s="3">
        <v>115</v>
      </c>
      <c r="AB3990" s="3">
        <v>77</v>
      </c>
      <c r="AC3990" s="3">
        <v>15125887</v>
      </c>
      <c r="AD3990" s="3">
        <v>8632380</v>
      </c>
      <c r="AE3990" s="3" t="s">
        <v>264</v>
      </c>
      <c r="AF3990" s="3">
        <v>15</v>
      </c>
      <c r="AG3990" s="3">
        <v>8</v>
      </c>
    </row>
    <row r="3991" spans="1:33" ht="15.75" customHeight="1" x14ac:dyDescent="0.15">
      <c r="A3991" s="3">
        <v>23857</v>
      </c>
      <c r="B3991" s="3">
        <v>3989</v>
      </c>
      <c r="C3991" s="3">
        <v>229</v>
      </c>
      <c r="D3991" s="3" t="s">
        <v>17250</v>
      </c>
      <c r="E3991" s="3" t="s">
        <v>26321</v>
      </c>
      <c r="F3991" s="3" t="s">
        <v>6181</v>
      </c>
      <c r="G3991" s="3" t="s">
        <v>809</v>
      </c>
      <c r="H3991" s="3" t="s">
        <v>17252</v>
      </c>
      <c r="I3991" s="3" t="s">
        <v>6677</v>
      </c>
      <c r="J3991" s="3">
        <v>75.069400000000002</v>
      </c>
      <c r="K3991" s="3">
        <v>275512000</v>
      </c>
      <c r="L3991" s="3" t="s">
        <v>340</v>
      </c>
      <c r="M3991" s="3">
        <v>1</v>
      </c>
      <c r="N3991" s="3" t="s">
        <v>17250</v>
      </c>
      <c r="O3991" s="3" t="s">
        <v>26321</v>
      </c>
      <c r="P3991" s="3" t="s">
        <v>5409</v>
      </c>
      <c r="Q3991" s="3" t="s">
        <v>22489</v>
      </c>
      <c r="R3991" s="5" t="s">
        <v>26322</v>
      </c>
      <c r="S3991" s="3" t="s">
        <v>17252</v>
      </c>
      <c r="T3991" s="3" t="s">
        <v>809</v>
      </c>
      <c r="V3991" s="3">
        <v>15</v>
      </c>
      <c r="W3991" s="3">
        <v>0</v>
      </c>
      <c r="X3991" s="3">
        <v>95</v>
      </c>
      <c r="Y3991" s="3">
        <v>3989</v>
      </c>
      <c r="Z3991" s="3" t="s">
        <v>340</v>
      </c>
      <c r="AA3991" s="3">
        <v>229</v>
      </c>
      <c r="AB3991" s="3">
        <v>157</v>
      </c>
      <c r="AC3991" s="3">
        <v>275512000</v>
      </c>
      <c r="AD3991" s="3">
        <v>157373000</v>
      </c>
      <c r="AE3991" s="15"/>
      <c r="AF3991" s="3">
        <v>6</v>
      </c>
      <c r="AG3991" s="3">
        <v>72</v>
      </c>
    </row>
    <row r="3992" spans="1:33" ht="15.75" customHeight="1" x14ac:dyDescent="0.15">
      <c r="A3992" s="3">
        <v>7633</v>
      </c>
      <c r="B3992" s="3">
        <v>3990</v>
      </c>
      <c r="C3992" s="3">
        <v>246</v>
      </c>
      <c r="D3992" s="3" t="s">
        <v>17254</v>
      </c>
      <c r="E3992" s="3" t="s">
        <v>26323</v>
      </c>
      <c r="F3992" s="3" t="s">
        <v>657</v>
      </c>
      <c r="G3992" s="3" t="s">
        <v>246</v>
      </c>
      <c r="H3992" s="3" t="s">
        <v>6013</v>
      </c>
      <c r="I3992" s="3" t="s">
        <v>264</v>
      </c>
      <c r="J3992" s="3">
        <v>75.054000000000002</v>
      </c>
      <c r="K3992" s="3">
        <v>170744969</v>
      </c>
      <c r="L3992" s="3" t="s">
        <v>75</v>
      </c>
      <c r="M3992" s="3">
        <v>2</v>
      </c>
      <c r="N3992" s="3" t="s">
        <v>17254</v>
      </c>
      <c r="O3992" s="3" t="s">
        <v>26323</v>
      </c>
      <c r="P3992" s="3" t="s">
        <v>381</v>
      </c>
      <c r="Q3992" s="3" t="s">
        <v>22490</v>
      </c>
      <c r="R3992" s="5" t="s">
        <v>26324</v>
      </c>
      <c r="S3992" s="3" t="s">
        <v>6013</v>
      </c>
      <c r="T3992" s="3" t="s">
        <v>246</v>
      </c>
      <c r="V3992" s="3">
        <v>127</v>
      </c>
      <c r="W3992" s="3">
        <v>127</v>
      </c>
      <c r="X3992" s="3">
        <v>97</v>
      </c>
      <c r="Y3992" s="3">
        <v>3990</v>
      </c>
      <c r="Z3992" s="3" t="s">
        <v>75</v>
      </c>
      <c r="AA3992" s="3">
        <v>246</v>
      </c>
      <c r="AB3992" s="3">
        <v>165</v>
      </c>
      <c r="AC3992" s="3">
        <v>170744969</v>
      </c>
      <c r="AD3992" s="3">
        <v>97538443</v>
      </c>
      <c r="AE3992" s="3" t="s">
        <v>264</v>
      </c>
      <c r="AF3992" s="3">
        <v>14</v>
      </c>
      <c r="AG3992" s="3">
        <v>8</v>
      </c>
    </row>
    <row r="3993" spans="1:33" ht="15.75" customHeight="1" x14ac:dyDescent="0.15">
      <c r="A3993" s="3">
        <v>17325</v>
      </c>
      <c r="B3993" s="3">
        <v>3991</v>
      </c>
      <c r="C3993" s="3">
        <v>34</v>
      </c>
      <c r="D3993" s="5" t="s">
        <v>17256</v>
      </c>
      <c r="E3993" s="3" t="s">
        <v>26325</v>
      </c>
      <c r="F3993" s="3" t="s">
        <v>6874</v>
      </c>
      <c r="G3993" s="3" t="s">
        <v>621</v>
      </c>
      <c r="H3993" s="3" t="s">
        <v>384</v>
      </c>
      <c r="I3993" s="3" t="s">
        <v>4662</v>
      </c>
      <c r="J3993" s="3">
        <v>74.999099999999999</v>
      </c>
      <c r="K3993" s="3">
        <v>11981682</v>
      </c>
      <c r="L3993" s="3" t="s">
        <v>221</v>
      </c>
      <c r="M3993" s="3">
        <v>4</v>
      </c>
      <c r="N3993" s="5" t="s">
        <v>17256</v>
      </c>
      <c r="O3993" s="3" t="s">
        <v>26325</v>
      </c>
      <c r="P3993" s="3" t="s">
        <v>381</v>
      </c>
      <c r="Q3993" s="3" t="s">
        <v>22492</v>
      </c>
      <c r="R3993" s="5" t="s">
        <v>26326</v>
      </c>
      <c r="S3993" s="3" t="s">
        <v>384</v>
      </c>
      <c r="T3993" s="3" t="s">
        <v>621</v>
      </c>
      <c r="V3993" s="3">
        <v>62</v>
      </c>
      <c r="W3993" s="3">
        <v>41</v>
      </c>
      <c r="X3993" s="3">
        <v>127</v>
      </c>
      <c r="Y3993" s="3">
        <v>3991</v>
      </c>
      <c r="Z3993" s="3" t="s">
        <v>221</v>
      </c>
      <c r="AA3993" s="3">
        <v>34</v>
      </c>
      <c r="AB3993" s="3">
        <v>25</v>
      </c>
      <c r="AC3993" s="3">
        <v>11981682</v>
      </c>
      <c r="AD3993" s="3">
        <v>6846712</v>
      </c>
      <c r="AE3993" s="3" t="s">
        <v>4662</v>
      </c>
      <c r="AF3993" s="3">
        <v>2</v>
      </c>
      <c r="AG3993" s="3">
        <v>82</v>
      </c>
    </row>
    <row r="3994" spans="1:33" ht="15.75" customHeight="1" x14ac:dyDescent="0.15">
      <c r="A3994" s="3">
        <v>6570</v>
      </c>
      <c r="B3994" s="3">
        <v>3992</v>
      </c>
      <c r="C3994" s="3">
        <v>57</v>
      </c>
      <c r="D3994" s="3" t="s">
        <v>17260</v>
      </c>
      <c r="E3994" s="3" t="s">
        <v>26327</v>
      </c>
      <c r="F3994" s="3" t="s">
        <v>1438</v>
      </c>
      <c r="G3994" s="3" t="s">
        <v>495</v>
      </c>
      <c r="H3994" s="3" t="s">
        <v>17262</v>
      </c>
      <c r="I3994" s="3" t="s">
        <v>2682</v>
      </c>
      <c r="J3994" s="3">
        <v>75.001999999999995</v>
      </c>
      <c r="K3994" s="3">
        <v>8901387</v>
      </c>
      <c r="L3994" s="3" t="s">
        <v>478</v>
      </c>
      <c r="M3994" s="3">
        <v>6</v>
      </c>
      <c r="N3994" s="3" t="s">
        <v>17260</v>
      </c>
      <c r="O3994" s="3" t="s">
        <v>26327</v>
      </c>
      <c r="P3994" s="3" t="s">
        <v>4472</v>
      </c>
      <c r="Q3994" s="3" t="s">
        <v>22493</v>
      </c>
      <c r="R3994" s="5" t="s">
        <v>26328</v>
      </c>
      <c r="S3994" s="3" t="s">
        <v>17262</v>
      </c>
      <c r="T3994" s="3" t="s">
        <v>495</v>
      </c>
      <c r="V3994" s="3">
        <v>126</v>
      </c>
      <c r="W3994" s="3">
        <v>37</v>
      </c>
      <c r="X3994" s="3">
        <v>127</v>
      </c>
      <c r="Y3994" s="3">
        <v>3992</v>
      </c>
      <c r="Z3994" s="3" t="s">
        <v>478</v>
      </c>
      <c r="AA3994" s="3">
        <v>57</v>
      </c>
      <c r="AB3994" s="3">
        <v>46</v>
      </c>
      <c r="AC3994" s="3">
        <v>8901387</v>
      </c>
      <c r="AD3994" s="3">
        <v>5086448</v>
      </c>
      <c r="AE3994" s="3" t="s">
        <v>2682</v>
      </c>
      <c r="AF3994" s="3">
        <v>15</v>
      </c>
      <c r="AG3994" s="3">
        <v>79</v>
      </c>
    </row>
    <row r="3995" spans="1:33" ht="15.75" customHeight="1" x14ac:dyDescent="0.15">
      <c r="A3995" s="3">
        <v>25402</v>
      </c>
      <c r="B3995" s="3">
        <v>3993</v>
      </c>
      <c r="C3995" s="3">
        <v>30</v>
      </c>
      <c r="D3995" s="3" t="s">
        <v>5379</v>
      </c>
      <c r="E3995" s="3" t="s">
        <v>26329</v>
      </c>
      <c r="F3995" s="3" t="s">
        <v>36</v>
      </c>
      <c r="G3995" s="3" t="s">
        <v>37</v>
      </c>
      <c r="H3995" s="3" t="s">
        <v>89</v>
      </c>
      <c r="I3995" s="3" t="s">
        <v>89</v>
      </c>
      <c r="J3995" s="3">
        <v>74.951599999999999</v>
      </c>
      <c r="K3995" s="3">
        <v>6725128</v>
      </c>
      <c r="L3995" s="3" t="s">
        <v>335</v>
      </c>
      <c r="M3995" s="3">
        <v>0</v>
      </c>
      <c r="N3995" s="3" t="s">
        <v>5379</v>
      </c>
      <c r="O3995" s="3" t="s">
        <v>26329</v>
      </c>
      <c r="P3995" s="8">
        <v>36161</v>
      </c>
      <c r="Q3995" s="3" t="s">
        <v>5384</v>
      </c>
      <c r="R3995" s="5" t="s">
        <v>26330</v>
      </c>
      <c r="S3995" s="3" t="s">
        <v>89</v>
      </c>
      <c r="T3995" s="3" t="s">
        <v>37</v>
      </c>
      <c r="V3995" s="3">
        <v>127</v>
      </c>
      <c r="W3995" s="3">
        <v>127</v>
      </c>
      <c r="X3995" s="3">
        <v>127</v>
      </c>
      <c r="Y3995" s="3">
        <v>3993</v>
      </c>
      <c r="Z3995" s="3" t="s">
        <v>335</v>
      </c>
      <c r="AA3995" s="3">
        <v>30</v>
      </c>
      <c r="AB3995" s="3">
        <v>25</v>
      </c>
      <c r="AC3995" s="3">
        <v>6725128</v>
      </c>
      <c r="AD3995" s="3">
        <v>3843993</v>
      </c>
      <c r="AE3995" s="3" t="s">
        <v>89</v>
      </c>
      <c r="AF3995" s="3">
        <v>21</v>
      </c>
      <c r="AG3995" s="3">
        <v>4</v>
      </c>
    </row>
    <row r="3996" spans="1:33" ht="15.75" customHeight="1" x14ac:dyDescent="0.15">
      <c r="A3996" s="3">
        <v>24395</v>
      </c>
      <c r="B3996" s="3">
        <v>3994</v>
      </c>
      <c r="C3996" s="3">
        <v>30</v>
      </c>
      <c r="D3996" s="3" t="s">
        <v>17265</v>
      </c>
      <c r="E3996" s="3" t="s">
        <v>26331</v>
      </c>
      <c r="F3996" s="3" t="s">
        <v>6874</v>
      </c>
      <c r="G3996" s="3" t="s">
        <v>621</v>
      </c>
      <c r="H3996" s="3" t="s">
        <v>6406</v>
      </c>
      <c r="I3996" s="3" t="s">
        <v>6725</v>
      </c>
      <c r="J3996" s="3">
        <v>74.949600000000004</v>
      </c>
      <c r="K3996" s="3">
        <v>2512033</v>
      </c>
      <c r="L3996" s="3" t="s">
        <v>71</v>
      </c>
      <c r="M3996" s="3">
        <v>1</v>
      </c>
      <c r="N3996" s="3" t="s">
        <v>17265</v>
      </c>
      <c r="O3996" s="3" t="s">
        <v>26331</v>
      </c>
      <c r="P3996" s="3" t="s">
        <v>1063</v>
      </c>
      <c r="Q3996" s="3" t="s">
        <v>22496</v>
      </c>
      <c r="R3996" s="5" t="s">
        <v>26332</v>
      </c>
      <c r="S3996" s="3" t="s">
        <v>6406</v>
      </c>
      <c r="T3996" s="3" t="s">
        <v>621</v>
      </c>
      <c r="V3996" s="3">
        <v>63</v>
      </c>
      <c r="W3996" s="3">
        <v>0</v>
      </c>
      <c r="X3996" s="3">
        <v>127</v>
      </c>
      <c r="Y3996" s="3">
        <v>3994</v>
      </c>
      <c r="Z3996" s="3" t="s">
        <v>71</v>
      </c>
      <c r="AA3996" s="3">
        <v>30</v>
      </c>
      <c r="AB3996" s="3">
        <v>17</v>
      </c>
      <c r="AC3996" s="3">
        <v>2512033</v>
      </c>
      <c r="AD3996" s="3">
        <v>1435861</v>
      </c>
      <c r="AE3996" s="15"/>
      <c r="AF3996" s="3">
        <v>5</v>
      </c>
      <c r="AG3996" s="3">
        <v>99</v>
      </c>
    </row>
    <row r="3997" spans="1:33" ht="15.75" customHeight="1" x14ac:dyDescent="0.15">
      <c r="A3997" s="3">
        <v>2286</v>
      </c>
      <c r="B3997" s="3">
        <v>3995</v>
      </c>
      <c r="C3997" s="3">
        <v>559</v>
      </c>
      <c r="D3997" s="3" t="s">
        <v>17268</v>
      </c>
      <c r="E3997" s="3" t="s">
        <v>26333</v>
      </c>
      <c r="F3997" s="3" t="s">
        <v>1072</v>
      </c>
      <c r="G3997" s="3" t="s">
        <v>575</v>
      </c>
      <c r="H3997" s="3" t="s">
        <v>9647</v>
      </c>
      <c r="I3997" s="3" t="s">
        <v>1375</v>
      </c>
      <c r="J3997" s="3">
        <v>74.895700000000005</v>
      </c>
      <c r="K3997" s="3">
        <v>71477877</v>
      </c>
      <c r="L3997" s="3" t="s">
        <v>101</v>
      </c>
      <c r="M3997" s="3">
        <v>5</v>
      </c>
      <c r="N3997" s="3" t="s">
        <v>17268</v>
      </c>
      <c r="O3997" s="3" t="s">
        <v>26333</v>
      </c>
      <c r="P3997" s="3" t="s">
        <v>1350</v>
      </c>
      <c r="Q3997" s="3" t="s">
        <v>22497</v>
      </c>
      <c r="R3997" s="5" t="s">
        <v>26334</v>
      </c>
      <c r="S3997" s="3" t="s">
        <v>9647</v>
      </c>
      <c r="T3997" s="3" t="s">
        <v>575</v>
      </c>
      <c r="V3997" s="3">
        <v>90</v>
      </c>
      <c r="W3997" s="3">
        <v>80</v>
      </c>
      <c r="X3997" s="3">
        <v>127</v>
      </c>
      <c r="Y3997" s="3">
        <v>3995</v>
      </c>
      <c r="Z3997" s="3" t="s">
        <v>101</v>
      </c>
      <c r="AA3997" s="3">
        <v>559</v>
      </c>
      <c r="AB3997" s="3">
        <v>226</v>
      </c>
      <c r="AC3997" s="3">
        <v>71477877</v>
      </c>
      <c r="AD3997" s="3">
        <v>40868865</v>
      </c>
      <c r="AE3997" s="3" t="s">
        <v>1375</v>
      </c>
      <c r="AF3997" s="3">
        <v>10</v>
      </c>
      <c r="AG3997" s="3">
        <v>23</v>
      </c>
    </row>
    <row r="3998" spans="1:33" ht="15.75" customHeight="1" x14ac:dyDescent="0.15">
      <c r="A3998" s="3">
        <v>2259</v>
      </c>
      <c r="B3998" s="3">
        <v>3996</v>
      </c>
      <c r="C3998" s="3">
        <v>38</v>
      </c>
      <c r="D3998" s="3" t="s">
        <v>17270</v>
      </c>
      <c r="E3998" s="3" t="s">
        <v>26335</v>
      </c>
      <c r="F3998" s="3" t="s">
        <v>3068</v>
      </c>
      <c r="G3998" s="3" t="s">
        <v>606</v>
      </c>
      <c r="H3998" s="3" t="s">
        <v>5083</v>
      </c>
      <c r="I3998" s="3" t="s">
        <v>1343</v>
      </c>
      <c r="J3998" s="3">
        <v>74.890199999999993</v>
      </c>
      <c r="K3998" s="3">
        <v>7676596</v>
      </c>
      <c r="L3998" s="3" t="s">
        <v>59</v>
      </c>
      <c r="M3998" s="3">
        <v>5</v>
      </c>
      <c r="N3998" s="3" t="s">
        <v>17270</v>
      </c>
      <c r="O3998" s="3" t="s">
        <v>26335</v>
      </c>
      <c r="P3998" s="3" t="s">
        <v>541</v>
      </c>
      <c r="Q3998" s="3" t="s">
        <v>22499</v>
      </c>
      <c r="R3998" s="5" t="s">
        <v>26336</v>
      </c>
      <c r="S3998" s="3" t="s">
        <v>5083</v>
      </c>
      <c r="T3998" s="3" t="s">
        <v>606</v>
      </c>
      <c r="V3998" s="3">
        <v>73</v>
      </c>
      <c r="W3998" s="3">
        <v>40</v>
      </c>
      <c r="X3998" s="3">
        <v>127</v>
      </c>
      <c r="Y3998" s="3">
        <v>3996</v>
      </c>
      <c r="Z3998" s="3" t="s">
        <v>59</v>
      </c>
      <c r="AA3998" s="3">
        <v>38</v>
      </c>
      <c r="AB3998" s="3">
        <v>25</v>
      </c>
      <c r="AC3998" s="3">
        <v>7676596</v>
      </c>
      <c r="AD3998" s="3">
        <v>4389380</v>
      </c>
      <c r="AE3998" s="3" t="s">
        <v>1343</v>
      </c>
      <c r="AF3998" s="3">
        <v>17</v>
      </c>
      <c r="AG3998" s="3">
        <v>12</v>
      </c>
    </row>
    <row r="3999" spans="1:33" ht="15.75" customHeight="1" x14ac:dyDescent="0.15">
      <c r="A3999" s="3">
        <v>20981</v>
      </c>
      <c r="B3999" s="3">
        <v>3997</v>
      </c>
      <c r="C3999" s="3">
        <v>39</v>
      </c>
      <c r="D3999" s="3" t="s">
        <v>12348</v>
      </c>
      <c r="E3999" s="3" t="s">
        <v>26337</v>
      </c>
      <c r="F3999" s="3" t="s">
        <v>36</v>
      </c>
      <c r="G3999" s="3" t="s">
        <v>37</v>
      </c>
      <c r="H3999" s="3" t="s">
        <v>9754</v>
      </c>
      <c r="I3999" s="3" t="s">
        <v>39</v>
      </c>
      <c r="J3999" s="3">
        <v>74.882900000000006</v>
      </c>
      <c r="K3999" s="3">
        <v>22775000</v>
      </c>
      <c r="L3999" s="3" t="s">
        <v>71</v>
      </c>
      <c r="M3999" s="3">
        <v>2</v>
      </c>
      <c r="N3999" s="3" t="s">
        <v>12348</v>
      </c>
      <c r="O3999" s="3" t="s">
        <v>26337</v>
      </c>
      <c r="P3999" s="3" t="s">
        <v>179</v>
      </c>
      <c r="Q3999" s="3" t="s">
        <v>12351</v>
      </c>
      <c r="R3999" s="5" t="s">
        <v>26338</v>
      </c>
      <c r="S3999" s="3" t="s">
        <v>9754</v>
      </c>
      <c r="T3999" s="3" t="s">
        <v>37</v>
      </c>
      <c r="V3999" s="3">
        <v>127</v>
      </c>
      <c r="W3999" s="3">
        <v>127</v>
      </c>
      <c r="X3999" s="3">
        <v>127</v>
      </c>
      <c r="Y3999" s="3">
        <v>3997</v>
      </c>
      <c r="Z3999" s="3" t="s">
        <v>71</v>
      </c>
      <c r="AA3999" s="3">
        <v>39</v>
      </c>
      <c r="AB3999" s="3">
        <v>28</v>
      </c>
      <c r="AC3999" s="3">
        <v>22775000</v>
      </c>
      <c r="AD3999" s="3">
        <v>13023000</v>
      </c>
      <c r="AE3999" s="3" t="s">
        <v>39</v>
      </c>
      <c r="AF3999" s="3">
        <v>5</v>
      </c>
      <c r="AG3999" s="3">
        <v>2</v>
      </c>
    </row>
    <row r="4000" spans="1:33" ht="15.75" customHeight="1" x14ac:dyDescent="0.15">
      <c r="A4000" s="3">
        <v>3193</v>
      </c>
      <c r="B4000" s="3">
        <v>3998</v>
      </c>
      <c r="C4000" s="3">
        <v>5847</v>
      </c>
      <c r="D4000" s="3" t="s">
        <v>17275</v>
      </c>
      <c r="E4000" s="3" t="s">
        <v>26339</v>
      </c>
      <c r="F4000" s="3" t="s">
        <v>4061</v>
      </c>
      <c r="G4000" s="3" t="s">
        <v>446</v>
      </c>
      <c r="H4000" s="3" t="s">
        <v>10004</v>
      </c>
      <c r="I4000" s="3" t="s">
        <v>10795</v>
      </c>
      <c r="J4000" s="3">
        <v>74.866100000000003</v>
      </c>
      <c r="K4000" s="3">
        <v>216336712</v>
      </c>
      <c r="L4000" s="3" t="s">
        <v>335</v>
      </c>
      <c r="M4000" s="3">
        <v>5</v>
      </c>
      <c r="N4000" s="3" t="s">
        <v>17275</v>
      </c>
      <c r="O4000" s="3" t="s">
        <v>26339</v>
      </c>
      <c r="P4000" s="3" t="s">
        <v>9774</v>
      </c>
      <c r="Q4000" s="3" t="s">
        <v>22501</v>
      </c>
      <c r="R4000" s="5" t="s">
        <v>26340</v>
      </c>
      <c r="S4000" s="3" t="s">
        <v>10004</v>
      </c>
      <c r="T4000" s="3" t="s">
        <v>446</v>
      </c>
      <c r="V4000" s="3">
        <v>127</v>
      </c>
      <c r="W4000" s="3">
        <v>0</v>
      </c>
      <c r="X4000" s="3">
        <v>127</v>
      </c>
      <c r="Y4000" s="3">
        <v>3998</v>
      </c>
      <c r="Z4000" s="3" t="s">
        <v>335</v>
      </c>
      <c r="AA4000" s="3">
        <v>5847</v>
      </c>
      <c r="AB4000" s="3">
        <v>4399</v>
      </c>
      <c r="AC4000" s="3">
        <v>216336712</v>
      </c>
      <c r="AD4000" s="3">
        <v>123715621</v>
      </c>
      <c r="AE4000" s="15"/>
      <c r="AF4000" s="3">
        <v>21</v>
      </c>
      <c r="AG4000" s="3">
        <v>981</v>
      </c>
    </row>
    <row r="4001" spans="1:33" ht="15.75" customHeight="1" x14ac:dyDescent="0.15">
      <c r="A4001" s="3">
        <v>20264</v>
      </c>
      <c r="B4001" s="3">
        <v>3999</v>
      </c>
      <c r="C4001" s="3">
        <v>397</v>
      </c>
      <c r="D4001" s="3" t="s">
        <v>17278</v>
      </c>
      <c r="E4001" s="3" t="s">
        <v>26341</v>
      </c>
      <c r="F4001" s="3" t="s">
        <v>269</v>
      </c>
      <c r="G4001" s="3" t="s">
        <v>133</v>
      </c>
      <c r="H4001" s="3" t="s">
        <v>189</v>
      </c>
      <c r="I4001" s="3" t="s">
        <v>190</v>
      </c>
      <c r="J4001" s="3">
        <v>74.856800000000007</v>
      </c>
      <c r="K4001" s="3">
        <v>199346000</v>
      </c>
      <c r="L4001" s="3" t="s">
        <v>86</v>
      </c>
      <c r="M4001" s="3">
        <v>3</v>
      </c>
      <c r="N4001" s="3" t="s">
        <v>17278</v>
      </c>
      <c r="O4001" s="3" t="s">
        <v>26341</v>
      </c>
      <c r="P4001" s="3" t="s">
        <v>13043</v>
      </c>
      <c r="Q4001" s="3" t="s">
        <v>22502</v>
      </c>
      <c r="R4001" s="5" t="s">
        <v>26342</v>
      </c>
      <c r="S4001" s="3" t="s">
        <v>189</v>
      </c>
      <c r="T4001" s="3" t="s">
        <v>133</v>
      </c>
      <c r="V4001" s="3">
        <v>118</v>
      </c>
      <c r="W4001" s="3">
        <v>0</v>
      </c>
      <c r="X4001" s="3">
        <v>99</v>
      </c>
      <c r="Y4001" s="3">
        <v>3999</v>
      </c>
      <c r="Z4001" s="3" t="s">
        <v>86</v>
      </c>
      <c r="AA4001" s="3">
        <v>397</v>
      </c>
      <c r="AB4001" s="3">
        <v>237</v>
      </c>
      <c r="AC4001" s="3">
        <v>199346000</v>
      </c>
      <c r="AD4001" s="3">
        <v>114005294</v>
      </c>
      <c r="AE4001" s="15"/>
      <c r="AF4001" s="3">
        <v>16</v>
      </c>
      <c r="AG4001" s="3">
        <v>36</v>
      </c>
    </row>
    <row r="4002" spans="1:33" ht="15.75" customHeight="1" x14ac:dyDescent="0.15">
      <c r="A4002" s="3">
        <v>24032</v>
      </c>
      <c r="B4002" s="3">
        <v>4000</v>
      </c>
      <c r="C4002" s="3">
        <v>15</v>
      </c>
      <c r="D4002" s="3" t="s">
        <v>11005</v>
      </c>
      <c r="E4002" s="3" t="s">
        <v>26343</v>
      </c>
      <c r="F4002" s="3" t="s">
        <v>36</v>
      </c>
      <c r="G4002" s="3" t="s">
        <v>37</v>
      </c>
      <c r="H4002" s="3" t="s">
        <v>817</v>
      </c>
      <c r="I4002" s="3" t="s">
        <v>817</v>
      </c>
      <c r="J4002" s="3">
        <v>74.7988</v>
      </c>
      <c r="K4002" s="3">
        <v>116385114</v>
      </c>
      <c r="L4002" s="3" t="s">
        <v>221</v>
      </c>
      <c r="M4002" s="3">
        <v>1</v>
      </c>
      <c r="N4002" s="3" t="s">
        <v>11005</v>
      </c>
      <c r="O4002" s="3" t="s">
        <v>26343</v>
      </c>
      <c r="P4002" s="3" t="s">
        <v>690</v>
      </c>
      <c r="Q4002" s="3" t="s">
        <v>11008</v>
      </c>
      <c r="R4002" s="5" t="s">
        <v>26344</v>
      </c>
      <c r="S4002" s="3" t="s">
        <v>817</v>
      </c>
      <c r="T4002" s="3" t="s">
        <v>37</v>
      </c>
      <c r="V4002" s="3">
        <v>127</v>
      </c>
      <c r="W4002" s="3">
        <v>95</v>
      </c>
      <c r="X4002" s="3">
        <v>127</v>
      </c>
      <c r="Y4002" s="3">
        <v>4000</v>
      </c>
      <c r="Z4002" s="3" t="s">
        <v>221</v>
      </c>
      <c r="AA4002" s="3">
        <v>15</v>
      </c>
      <c r="AB4002" s="3">
        <v>10</v>
      </c>
      <c r="AC4002" s="3">
        <v>116385114</v>
      </c>
      <c r="AD4002" s="3">
        <v>66582312</v>
      </c>
      <c r="AE4002" s="3" t="s">
        <v>817</v>
      </c>
      <c r="AF4002" s="3">
        <v>2</v>
      </c>
      <c r="AG4002" s="3">
        <v>11</v>
      </c>
    </row>
    <row r="4003" spans="1:33" ht="15.75" customHeight="1" x14ac:dyDescent="0.15">
      <c r="A4003" s="3">
        <v>1641</v>
      </c>
      <c r="B4003" s="3">
        <v>4001</v>
      </c>
      <c r="C4003" s="3">
        <v>55</v>
      </c>
      <c r="D4003" s="3" t="s">
        <v>17282</v>
      </c>
      <c r="E4003" s="3" t="s">
        <v>26345</v>
      </c>
      <c r="F4003" s="3" t="s">
        <v>4061</v>
      </c>
      <c r="G4003" s="3" t="s">
        <v>446</v>
      </c>
      <c r="H4003" s="3" t="s">
        <v>8135</v>
      </c>
      <c r="I4003" s="3" t="s">
        <v>2435</v>
      </c>
      <c r="J4003" s="3">
        <v>74.785899999999998</v>
      </c>
      <c r="K4003" s="3">
        <v>11542980</v>
      </c>
      <c r="L4003" s="3" t="s">
        <v>101</v>
      </c>
      <c r="M4003" s="3">
        <v>6</v>
      </c>
      <c r="N4003" s="3" t="s">
        <v>17282</v>
      </c>
      <c r="O4003" s="3" t="s">
        <v>26345</v>
      </c>
      <c r="P4003" s="3" t="s">
        <v>1029</v>
      </c>
      <c r="Q4003" s="3" t="s">
        <v>22505</v>
      </c>
      <c r="R4003" s="5" t="s">
        <v>26346</v>
      </c>
      <c r="S4003" s="3" t="s">
        <v>8135</v>
      </c>
      <c r="T4003" s="3" t="s">
        <v>446</v>
      </c>
      <c r="V4003" s="3">
        <v>127</v>
      </c>
      <c r="W4003" s="3">
        <v>127</v>
      </c>
      <c r="X4003" s="3">
        <v>127</v>
      </c>
      <c r="Y4003" s="3">
        <v>4001</v>
      </c>
      <c r="Z4003" s="3" t="s">
        <v>101</v>
      </c>
      <c r="AA4003" s="3">
        <v>55</v>
      </c>
      <c r="AB4003" s="3">
        <v>40</v>
      </c>
      <c r="AC4003" s="3">
        <v>11542980</v>
      </c>
      <c r="AD4003" s="3">
        <v>6604068</v>
      </c>
      <c r="AE4003" s="3" t="s">
        <v>2435</v>
      </c>
      <c r="AF4003" s="3">
        <v>10</v>
      </c>
      <c r="AG4003" s="3">
        <v>29</v>
      </c>
    </row>
    <row r="4004" spans="1:33" ht="15.75" customHeight="1" x14ac:dyDescent="0.15">
      <c r="A4004" s="3">
        <v>3347</v>
      </c>
      <c r="B4004" s="3">
        <v>4002</v>
      </c>
      <c r="C4004" s="3">
        <v>13</v>
      </c>
      <c r="D4004" s="3" t="s">
        <v>17285</v>
      </c>
      <c r="E4004" s="3" t="s">
        <v>26347</v>
      </c>
      <c r="F4004" s="3" t="s">
        <v>657</v>
      </c>
      <c r="G4004" s="3" t="s">
        <v>246</v>
      </c>
      <c r="H4004" s="3" t="s">
        <v>4268</v>
      </c>
      <c r="I4004" s="3" t="s">
        <v>264</v>
      </c>
      <c r="J4004" s="3">
        <v>74.707499999999996</v>
      </c>
      <c r="K4004" s="3">
        <v>11846860</v>
      </c>
      <c r="L4004" s="3" t="s">
        <v>59</v>
      </c>
      <c r="M4004" s="3">
        <v>4</v>
      </c>
      <c r="N4004" s="3" t="s">
        <v>17285</v>
      </c>
      <c r="O4004" s="3" t="s">
        <v>26347</v>
      </c>
      <c r="P4004" s="3" t="s">
        <v>1350</v>
      </c>
      <c r="Q4004" s="3" t="s">
        <v>22506</v>
      </c>
      <c r="R4004" s="5" t="s">
        <v>26348</v>
      </c>
      <c r="S4004" s="3" t="s">
        <v>4268</v>
      </c>
      <c r="T4004" s="3" t="s">
        <v>246</v>
      </c>
      <c r="V4004" s="3">
        <v>127</v>
      </c>
      <c r="W4004" s="3">
        <v>127</v>
      </c>
      <c r="X4004" s="3">
        <v>127</v>
      </c>
      <c r="Y4004" s="3">
        <v>4002</v>
      </c>
      <c r="Z4004" s="3" t="s">
        <v>59</v>
      </c>
      <c r="AA4004" s="3">
        <v>13</v>
      </c>
      <c r="AB4004" s="3">
        <v>7</v>
      </c>
      <c r="AC4004" s="3">
        <v>11846860</v>
      </c>
      <c r="AD4004" s="3">
        <v>6780968</v>
      </c>
      <c r="AE4004" s="3" t="s">
        <v>264</v>
      </c>
      <c r="AF4004" s="3">
        <v>17</v>
      </c>
      <c r="AG4004" s="3">
        <v>8</v>
      </c>
    </row>
    <row r="4005" spans="1:33" ht="15.75" customHeight="1" x14ac:dyDescent="0.15">
      <c r="A4005" s="3">
        <v>26171</v>
      </c>
      <c r="B4005" s="3">
        <v>4003</v>
      </c>
      <c r="C4005" s="3">
        <v>29</v>
      </c>
      <c r="D4005" s="3" t="s">
        <v>7541</v>
      </c>
      <c r="E4005" s="3" t="s">
        <v>26349</v>
      </c>
      <c r="F4005" s="3" t="s">
        <v>475</v>
      </c>
      <c r="G4005" s="3" t="s">
        <v>277</v>
      </c>
      <c r="H4005" s="3" t="s">
        <v>7545</v>
      </c>
      <c r="I4005" s="3" t="s">
        <v>203</v>
      </c>
      <c r="J4005" s="3">
        <v>74.680300000000003</v>
      </c>
      <c r="K4005" s="3">
        <v>3110818</v>
      </c>
      <c r="L4005" s="3" t="s">
        <v>221</v>
      </c>
      <c r="M4005" s="3">
        <v>0</v>
      </c>
      <c r="N4005" s="3" t="s">
        <v>7541</v>
      </c>
      <c r="O4005" s="3" t="s">
        <v>26349</v>
      </c>
      <c r="P4005" s="8">
        <v>37987</v>
      </c>
      <c r="Q4005" s="3" t="s">
        <v>7544</v>
      </c>
      <c r="R4005" s="5" t="s">
        <v>26350</v>
      </c>
      <c r="S4005" s="3" t="s">
        <v>7545</v>
      </c>
      <c r="T4005" s="3" t="s">
        <v>277</v>
      </c>
      <c r="V4005" s="3">
        <v>127</v>
      </c>
      <c r="W4005" s="3">
        <v>127</v>
      </c>
      <c r="X4005" s="3">
        <v>127</v>
      </c>
      <c r="Y4005" s="3">
        <v>4003</v>
      </c>
      <c r="Z4005" s="3" t="s">
        <v>221</v>
      </c>
      <c r="AA4005" s="3">
        <v>29</v>
      </c>
      <c r="AB4005" s="3">
        <v>21</v>
      </c>
      <c r="AC4005" s="3">
        <v>3110818</v>
      </c>
      <c r="AD4005" s="3">
        <v>1780864</v>
      </c>
      <c r="AE4005" s="3" t="s">
        <v>203</v>
      </c>
      <c r="AF4005" s="3">
        <v>2</v>
      </c>
      <c r="AG4005" s="3">
        <v>9</v>
      </c>
    </row>
    <row r="4006" spans="1:33" ht="15.75" customHeight="1" x14ac:dyDescent="0.15">
      <c r="A4006" s="3">
        <v>24448</v>
      </c>
      <c r="B4006" s="3">
        <v>4004</v>
      </c>
      <c r="C4006" s="3">
        <v>26</v>
      </c>
      <c r="D4006" s="3" t="s">
        <v>4995</v>
      </c>
      <c r="E4006" s="3" t="s">
        <v>26351</v>
      </c>
      <c r="F4006" s="3" t="s">
        <v>36</v>
      </c>
      <c r="G4006" s="3" t="s">
        <v>37</v>
      </c>
      <c r="H4006" s="3" t="s">
        <v>89</v>
      </c>
      <c r="I4006" s="3" t="s">
        <v>89</v>
      </c>
      <c r="J4006" s="3">
        <v>74.666499999999999</v>
      </c>
      <c r="K4006" s="3">
        <v>6317345</v>
      </c>
      <c r="L4006" s="3" t="s">
        <v>526</v>
      </c>
      <c r="M4006" s="3">
        <v>1</v>
      </c>
      <c r="N4006" s="3" t="s">
        <v>4995</v>
      </c>
      <c r="O4006" s="3" t="s">
        <v>26351</v>
      </c>
      <c r="P4006" s="3" t="s">
        <v>541</v>
      </c>
      <c r="Q4006" s="3" t="s">
        <v>4997</v>
      </c>
      <c r="R4006" s="5" t="s">
        <v>26352</v>
      </c>
      <c r="S4006" s="3" t="s">
        <v>89</v>
      </c>
      <c r="T4006" s="3" t="s">
        <v>37</v>
      </c>
      <c r="V4006" s="3">
        <v>127</v>
      </c>
      <c r="W4006" s="3">
        <v>127</v>
      </c>
      <c r="X4006" s="3">
        <v>63</v>
      </c>
      <c r="Y4006" s="3">
        <v>4004</v>
      </c>
      <c r="Z4006" s="3" t="s">
        <v>526</v>
      </c>
      <c r="AA4006" s="3">
        <v>26</v>
      </c>
      <c r="AB4006" s="3">
        <v>23</v>
      </c>
      <c r="AC4006" s="3">
        <v>6317345</v>
      </c>
      <c r="AD4006" s="3">
        <v>3616803</v>
      </c>
      <c r="AE4006" s="3" t="s">
        <v>89</v>
      </c>
      <c r="AF4006" s="3">
        <v>19</v>
      </c>
      <c r="AG4006" s="3">
        <v>4</v>
      </c>
    </row>
    <row r="4007" spans="1:33" ht="15.75" customHeight="1" x14ac:dyDescent="0.15">
      <c r="A4007" s="3">
        <v>20122</v>
      </c>
      <c r="B4007" s="3">
        <v>4005</v>
      </c>
      <c r="C4007" s="3">
        <v>105</v>
      </c>
      <c r="D4007" s="3" t="s">
        <v>17292</v>
      </c>
      <c r="E4007" s="3" t="s">
        <v>26353</v>
      </c>
      <c r="F4007" s="3" t="s">
        <v>657</v>
      </c>
      <c r="G4007" s="3" t="s">
        <v>246</v>
      </c>
      <c r="H4007" s="3" t="s">
        <v>3818</v>
      </c>
      <c r="I4007" s="3" t="s">
        <v>3818</v>
      </c>
      <c r="J4007" s="3">
        <v>74.622600000000006</v>
      </c>
      <c r="K4007" s="3">
        <v>21474914</v>
      </c>
      <c r="L4007" s="3" t="s">
        <v>101</v>
      </c>
      <c r="M4007" s="3">
        <v>3</v>
      </c>
      <c r="N4007" s="3" t="s">
        <v>17292</v>
      </c>
      <c r="O4007" s="3" t="s">
        <v>26353</v>
      </c>
      <c r="P4007" s="3" t="s">
        <v>787</v>
      </c>
      <c r="Q4007" s="3" t="s">
        <v>22509</v>
      </c>
      <c r="R4007" s="5" t="s">
        <v>26354</v>
      </c>
      <c r="S4007" s="3" t="s">
        <v>3818</v>
      </c>
      <c r="T4007" s="3" t="s">
        <v>246</v>
      </c>
      <c r="V4007" s="3">
        <v>127</v>
      </c>
      <c r="W4007" s="3">
        <v>80</v>
      </c>
      <c r="X4007" s="3">
        <v>127</v>
      </c>
      <c r="Y4007" s="3">
        <v>4005</v>
      </c>
      <c r="Z4007" s="3" t="s">
        <v>101</v>
      </c>
      <c r="AA4007" s="3">
        <v>105</v>
      </c>
      <c r="AB4007" s="3">
        <v>70</v>
      </c>
      <c r="AC4007" s="3">
        <v>21474914</v>
      </c>
      <c r="AD4007" s="3">
        <v>12297903</v>
      </c>
      <c r="AE4007" s="3" t="s">
        <v>3818</v>
      </c>
      <c r="AF4007" s="3">
        <v>10</v>
      </c>
      <c r="AG4007" s="3">
        <v>22</v>
      </c>
    </row>
    <row r="4008" spans="1:33" ht="15.75" customHeight="1" x14ac:dyDescent="0.15">
      <c r="A4008" s="3">
        <v>128</v>
      </c>
      <c r="B4008" s="3">
        <v>4006</v>
      </c>
      <c r="C4008" s="3">
        <v>1200</v>
      </c>
      <c r="D4008" s="3" t="s">
        <v>17296</v>
      </c>
      <c r="E4008" s="3" t="s">
        <v>26355</v>
      </c>
      <c r="F4008" s="3" t="s">
        <v>4272</v>
      </c>
      <c r="G4008" s="3" t="s">
        <v>780</v>
      </c>
      <c r="H4008" s="3" t="s">
        <v>4411</v>
      </c>
      <c r="I4008" s="3" t="s">
        <v>5445</v>
      </c>
      <c r="J4008" s="3">
        <v>74.538899999999998</v>
      </c>
      <c r="K4008" s="3">
        <v>13297443</v>
      </c>
      <c r="L4008" s="3" t="s">
        <v>162</v>
      </c>
      <c r="M4008" s="3">
        <v>5</v>
      </c>
      <c r="N4008" s="3" t="s">
        <v>17296</v>
      </c>
      <c r="O4008" s="3" t="s">
        <v>26355</v>
      </c>
      <c r="P4008" s="3" t="s">
        <v>179</v>
      </c>
      <c r="Q4008" s="3" t="s">
        <v>22510</v>
      </c>
      <c r="R4008" s="5" t="s">
        <v>26356</v>
      </c>
      <c r="S4008" s="3" t="s">
        <v>4411</v>
      </c>
      <c r="T4008" s="3" t="s">
        <v>780</v>
      </c>
      <c r="V4008" s="3">
        <v>27</v>
      </c>
      <c r="W4008" s="3">
        <v>0</v>
      </c>
      <c r="X4008" s="3">
        <v>127</v>
      </c>
      <c r="Y4008" s="3">
        <v>4006</v>
      </c>
      <c r="Z4008" s="3" t="s">
        <v>162</v>
      </c>
      <c r="AA4008" s="3">
        <v>1200</v>
      </c>
      <c r="AB4008" s="3">
        <v>700</v>
      </c>
      <c r="AC4008" s="3">
        <v>13297443</v>
      </c>
      <c r="AD4008" s="3">
        <v>7618614</v>
      </c>
      <c r="AE4008" s="15"/>
      <c r="AF4008" s="3">
        <v>8</v>
      </c>
      <c r="AG4008" s="3">
        <v>978</v>
      </c>
    </row>
    <row r="4009" spans="1:33" ht="15.75" customHeight="1" x14ac:dyDescent="0.15">
      <c r="A4009" s="3">
        <v>21182</v>
      </c>
      <c r="B4009" s="3">
        <v>4007</v>
      </c>
      <c r="C4009" s="3">
        <v>17</v>
      </c>
      <c r="D4009" s="3" t="s">
        <v>17299</v>
      </c>
      <c r="E4009" s="3" t="s">
        <v>26357</v>
      </c>
      <c r="F4009" s="3" t="s">
        <v>1072</v>
      </c>
      <c r="G4009" s="3" t="s">
        <v>575</v>
      </c>
      <c r="H4009" s="3" t="s">
        <v>1375</v>
      </c>
      <c r="I4009" s="3" t="s">
        <v>1375</v>
      </c>
      <c r="J4009" s="3">
        <v>74.481499999999997</v>
      </c>
      <c r="K4009" s="3">
        <v>6547759</v>
      </c>
      <c r="L4009" s="3" t="s">
        <v>40</v>
      </c>
      <c r="M4009" s="3">
        <v>2</v>
      </c>
      <c r="N4009" s="3" t="s">
        <v>17299</v>
      </c>
      <c r="O4009" s="3" t="s">
        <v>26357</v>
      </c>
      <c r="P4009" s="3" t="s">
        <v>41</v>
      </c>
      <c r="Q4009" s="3" t="s">
        <v>22512</v>
      </c>
      <c r="R4009" s="5" t="s">
        <v>26358</v>
      </c>
      <c r="S4009" s="3" t="s">
        <v>1375</v>
      </c>
      <c r="T4009" s="3" t="s">
        <v>575</v>
      </c>
      <c r="V4009" s="3">
        <v>91</v>
      </c>
      <c r="W4009" s="3">
        <v>81</v>
      </c>
      <c r="X4009" s="3">
        <v>127</v>
      </c>
      <c r="Y4009" s="3">
        <v>4007</v>
      </c>
      <c r="Z4009" s="3" t="s">
        <v>40</v>
      </c>
      <c r="AA4009" s="3">
        <v>17</v>
      </c>
      <c r="AB4009" s="3">
        <v>15</v>
      </c>
      <c r="AC4009" s="3">
        <v>6547759</v>
      </c>
      <c r="AD4009" s="3">
        <v>3752695</v>
      </c>
      <c r="AE4009" s="3" t="s">
        <v>1375</v>
      </c>
      <c r="AF4009" s="3">
        <v>4</v>
      </c>
      <c r="AG4009" s="3">
        <v>23</v>
      </c>
    </row>
    <row r="4010" spans="1:33" ht="15.75" customHeight="1" x14ac:dyDescent="0.15">
      <c r="A4010" s="3">
        <v>25981</v>
      </c>
      <c r="B4010" s="3">
        <v>4008</v>
      </c>
      <c r="C4010" s="3">
        <v>21</v>
      </c>
      <c r="D4010" s="3" t="s">
        <v>17301</v>
      </c>
      <c r="E4010" s="3" t="s">
        <v>26359</v>
      </c>
      <c r="F4010" s="3" t="s">
        <v>269</v>
      </c>
      <c r="G4010" s="3" t="s">
        <v>133</v>
      </c>
      <c r="H4010" s="3" t="s">
        <v>10942</v>
      </c>
      <c r="I4010" s="3" t="s">
        <v>12799</v>
      </c>
      <c r="J4010" s="3">
        <v>74.484700000000004</v>
      </c>
      <c r="K4010" s="3">
        <v>4877530</v>
      </c>
      <c r="L4010" s="3" t="s">
        <v>59</v>
      </c>
      <c r="M4010" s="3">
        <v>0</v>
      </c>
      <c r="N4010" s="3" t="s">
        <v>17301</v>
      </c>
      <c r="O4010" s="3" t="s">
        <v>26359</v>
      </c>
      <c r="P4010" s="8">
        <v>28126</v>
      </c>
      <c r="Q4010" s="3" t="s">
        <v>22513</v>
      </c>
      <c r="R4010" s="5" t="s">
        <v>26360</v>
      </c>
      <c r="S4010" s="3" t="s">
        <v>10942</v>
      </c>
      <c r="T4010" s="3" t="s">
        <v>133</v>
      </c>
      <c r="V4010" s="3">
        <v>119</v>
      </c>
      <c r="W4010" s="3">
        <v>0</v>
      </c>
      <c r="X4010" s="3">
        <v>127</v>
      </c>
      <c r="Y4010" s="3">
        <v>4008</v>
      </c>
      <c r="Z4010" s="3" t="s">
        <v>59</v>
      </c>
      <c r="AA4010" s="3">
        <v>21</v>
      </c>
      <c r="AB4010" s="3">
        <v>15</v>
      </c>
      <c r="AC4010" s="3">
        <v>4877530</v>
      </c>
      <c r="AD4010" s="3">
        <v>2795391</v>
      </c>
      <c r="AE4010" s="15"/>
      <c r="AF4010" s="3">
        <v>17</v>
      </c>
      <c r="AG4010" s="3">
        <v>287</v>
      </c>
    </row>
    <row r="4011" spans="1:33" ht="15.75" customHeight="1" x14ac:dyDescent="0.15">
      <c r="A4011" s="3">
        <v>26399</v>
      </c>
      <c r="B4011" s="3">
        <v>4009</v>
      </c>
      <c r="C4011" s="3">
        <v>2000</v>
      </c>
      <c r="D4011" s="3" t="s">
        <v>17303</v>
      </c>
      <c r="E4011" s="3" t="s">
        <v>26361</v>
      </c>
      <c r="F4011" s="3" t="s">
        <v>931</v>
      </c>
      <c r="G4011" s="3" t="s">
        <v>378</v>
      </c>
      <c r="H4011" s="3" t="s">
        <v>379</v>
      </c>
      <c r="I4011" s="3" t="s">
        <v>380</v>
      </c>
      <c r="J4011" s="3">
        <v>74.4499</v>
      </c>
      <c r="K4011" s="3">
        <v>47282405</v>
      </c>
      <c r="L4011" s="3" t="s">
        <v>59</v>
      </c>
      <c r="M4011" s="3">
        <v>0</v>
      </c>
      <c r="N4011" s="3" t="s">
        <v>17303</v>
      </c>
      <c r="O4011" s="3" t="s">
        <v>26361</v>
      </c>
      <c r="P4011" s="8">
        <v>36161</v>
      </c>
      <c r="Q4011" s="3" t="s">
        <v>22515</v>
      </c>
      <c r="R4011" s="5" t="s">
        <v>26362</v>
      </c>
      <c r="S4011" s="3" t="s">
        <v>379</v>
      </c>
      <c r="T4011" s="3" t="s">
        <v>378</v>
      </c>
      <c r="V4011" s="3">
        <v>58</v>
      </c>
      <c r="W4011" s="3">
        <v>32</v>
      </c>
      <c r="X4011" s="3">
        <v>127</v>
      </c>
      <c r="Y4011" s="3">
        <v>4009</v>
      </c>
      <c r="Z4011" s="3" t="s">
        <v>59</v>
      </c>
      <c r="AA4011" s="3">
        <v>2000</v>
      </c>
      <c r="AB4011" s="3">
        <v>800</v>
      </c>
      <c r="AC4011" s="3">
        <v>47282405</v>
      </c>
      <c r="AD4011" s="3">
        <v>27103711</v>
      </c>
      <c r="AE4011" s="3" t="s">
        <v>380</v>
      </c>
      <c r="AF4011" s="3">
        <v>17</v>
      </c>
      <c r="AG4011" s="3">
        <v>81</v>
      </c>
    </row>
    <row r="4012" spans="1:33" ht="15.75" customHeight="1" x14ac:dyDescent="0.15">
      <c r="A4012" s="3">
        <v>22663</v>
      </c>
      <c r="B4012" s="3">
        <v>4010</v>
      </c>
      <c r="C4012" s="3">
        <v>15</v>
      </c>
      <c r="D4012" s="5" t="s">
        <v>17306</v>
      </c>
      <c r="E4012" s="3" t="s">
        <v>26363</v>
      </c>
      <c r="F4012" s="3" t="s">
        <v>96</v>
      </c>
      <c r="G4012" s="3" t="s">
        <v>61</v>
      </c>
      <c r="H4012" s="3" t="s">
        <v>13465</v>
      </c>
      <c r="I4012" s="3" t="s">
        <v>2538</v>
      </c>
      <c r="J4012" s="3">
        <v>74.437700000000007</v>
      </c>
      <c r="K4012" s="3">
        <v>3180000</v>
      </c>
      <c r="L4012" s="3" t="s">
        <v>538</v>
      </c>
      <c r="M4012" s="3">
        <v>1</v>
      </c>
      <c r="N4012" s="5" t="s">
        <v>17306</v>
      </c>
      <c r="O4012" s="3" t="s">
        <v>26363</v>
      </c>
      <c r="P4012" s="3" t="s">
        <v>1063</v>
      </c>
      <c r="Q4012" s="3" t="s">
        <v>22517</v>
      </c>
      <c r="R4012" s="5" t="s">
        <v>26364</v>
      </c>
      <c r="S4012" s="3" t="s">
        <v>13465</v>
      </c>
      <c r="T4012" s="3" t="s">
        <v>61</v>
      </c>
      <c r="V4012" s="3">
        <v>127</v>
      </c>
      <c r="W4012" s="3">
        <v>0</v>
      </c>
      <c r="X4012" s="3">
        <v>117</v>
      </c>
      <c r="Y4012" s="3">
        <v>4010</v>
      </c>
      <c r="Z4012" s="3" t="s">
        <v>538</v>
      </c>
      <c r="AA4012" s="3">
        <v>15</v>
      </c>
      <c r="AB4012" s="3">
        <v>8</v>
      </c>
      <c r="AC4012" s="3">
        <v>3180000</v>
      </c>
      <c r="AD4012" s="3">
        <v>1823000</v>
      </c>
      <c r="AE4012" s="15"/>
      <c r="AF4012" s="3">
        <v>3</v>
      </c>
      <c r="AG4012" s="3">
        <v>15</v>
      </c>
    </row>
    <row r="4013" spans="1:33" ht="15.75" customHeight="1" x14ac:dyDescent="0.15">
      <c r="A4013" s="3">
        <v>21172</v>
      </c>
      <c r="B4013" s="3">
        <v>4011</v>
      </c>
      <c r="C4013" s="3">
        <v>3</v>
      </c>
      <c r="D4013" s="3" t="s">
        <v>17308</v>
      </c>
      <c r="E4013" s="3" t="s">
        <v>26365</v>
      </c>
      <c r="F4013" s="3" t="s">
        <v>1009</v>
      </c>
      <c r="G4013" s="3" t="s">
        <v>403</v>
      </c>
      <c r="H4013" s="3" t="s">
        <v>9181</v>
      </c>
      <c r="I4013" s="3" t="s">
        <v>1898</v>
      </c>
      <c r="J4013" s="3">
        <v>74.418899999999994</v>
      </c>
      <c r="K4013" s="3">
        <v>5311257</v>
      </c>
      <c r="L4013" s="3" t="s">
        <v>162</v>
      </c>
      <c r="M4013" s="3">
        <v>2</v>
      </c>
      <c r="N4013" s="3" t="s">
        <v>17308</v>
      </c>
      <c r="O4013" s="3" t="s">
        <v>26365</v>
      </c>
      <c r="P4013" s="3" t="s">
        <v>179</v>
      </c>
      <c r="Q4013" s="3" t="s">
        <v>22518</v>
      </c>
      <c r="R4013" s="5" t="s">
        <v>26366</v>
      </c>
      <c r="S4013" s="3" t="s">
        <v>9181</v>
      </c>
      <c r="T4013" s="3" t="s">
        <v>403</v>
      </c>
      <c r="V4013" s="3">
        <v>127</v>
      </c>
      <c r="W4013" s="3">
        <v>0</v>
      </c>
      <c r="X4013" s="3">
        <v>127</v>
      </c>
      <c r="Y4013" s="3">
        <v>4011</v>
      </c>
      <c r="Z4013" s="3" t="s">
        <v>162</v>
      </c>
      <c r="AA4013" s="3">
        <v>3</v>
      </c>
      <c r="AB4013" s="3">
        <v>3</v>
      </c>
      <c r="AC4013" s="3">
        <v>5311257</v>
      </c>
      <c r="AD4013" s="3">
        <v>3045115</v>
      </c>
      <c r="AE4013" s="15"/>
      <c r="AF4013" s="3">
        <v>8</v>
      </c>
      <c r="AG4013" s="3">
        <v>59</v>
      </c>
    </row>
    <row r="4014" spans="1:33" ht="15.75" customHeight="1" x14ac:dyDescent="0.15">
      <c r="A4014" s="3">
        <v>19937</v>
      </c>
      <c r="B4014" s="3">
        <v>4012</v>
      </c>
      <c r="C4014" s="3">
        <v>70</v>
      </c>
      <c r="D4014" s="3" t="s">
        <v>17311</v>
      </c>
      <c r="E4014" s="3" t="s">
        <v>26367</v>
      </c>
      <c r="F4014" s="3" t="s">
        <v>657</v>
      </c>
      <c r="G4014" s="3" t="s">
        <v>246</v>
      </c>
      <c r="H4014" s="3" t="s">
        <v>264</v>
      </c>
      <c r="I4014" s="3" t="s">
        <v>264</v>
      </c>
      <c r="J4014" s="3">
        <v>74.377499999999998</v>
      </c>
      <c r="K4014" s="3">
        <v>10007143</v>
      </c>
      <c r="L4014" s="3" t="s">
        <v>59</v>
      </c>
      <c r="M4014" s="3">
        <v>3</v>
      </c>
      <c r="N4014" s="3" t="s">
        <v>17311</v>
      </c>
      <c r="O4014" s="3" t="s">
        <v>26367</v>
      </c>
      <c r="P4014" s="3" t="s">
        <v>835</v>
      </c>
      <c r="Q4014" s="3" t="s">
        <v>22520</v>
      </c>
      <c r="R4014" s="5" t="s">
        <v>26368</v>
      </c>
      <c r="S4014" s="3" t="s">
        <v>264</v>
      </c>
      <c r="T4014" s="3" t="s">
        <v>246</v>
      </c>
      <c r="V4014" s="3">
        <v>127</v>
      </c>
      <c r="W4014" s="3">
        <v>127</v>
      </c>
      <c r="X4014" s="3">
        <v>127</v>
      </c>
      <c r="Y4014" s="3">
        <v>4012</v>
      </c>
      <c r="Z4014" s="3" t="s">
        <v>59</v>
      </c>
      <c r="AA4014" s="3">
        <v>70</v>
      </c>
      <c r="AB4014" s="3">
        <v>31</v>
      </c>
      <c r="AC4014" s="3">
        <v>10007143</v>
      </c>
      <c r="AD4014" s="3">
        <v>5738782</v>
      </c>
      <c r="AE4014" s="3" t="s">
        <v>264</v>
      </c>
      <c r="AF4014" s="3">
        <v>17</v>
      </c>
      <c r="AG4014" s="3">
        <v>8</v>
      </c>
    </row>
    <row r="4015" spans="1:33" ht="15.75" customHeight="1" x14ac:dyDescent="0.15">
      <c r="A4015" s="3">
        <v>222</v>
      </c>
      <c r="B4015" s="3">
        <v>4013</v>
      </c>
      <c r="C4015" s="3">
        <v>174</v>
      </c>
      <c r="D4015" s="3" t="s">
        <v>17314</v>
      </c>
      <c r="E4015" s="3" t="s">
        <v>26369</v>
      </c>
      <c r="F4015" s="3" t="s">
        <v>1072</v>
      </c>
      <c r="G4015" s="3" t="s">
        <v>575</v>
      </c>
      <c r="H4015" s="3" t="s">
        <v>5414</v>
      </c>
      <c r="I4015" s="3" t="s">
        <v>127</v>
      </c>
      <c r="J4015" s="3">
        <v>74.347499999999997</v>
      </c>
      <c r="K4015" s="3">
        <v>29717530</v>
      </c>
      <c r="L4015" s="3" t="s">
        <v>101</v>
      </c>
      <c r="M4015" s="3">
        <v>5</v>
      </c>
      <c r="N4015" s="3" t="s">
        <v>17314</v>
      </c>
      <c r="O4015" s="3" t="s">
        <v>26369</v>
      </c>
      <c r="P4015" s="3" t="s">
        <v>835</v>
      </c>
      <c r="Q4015" s="3" t="s">
        <v>22521</v>
      </c>
      <c r="R4015" s="5" t="s">
        <v>26370</v>
      </c>
      <c r="S4015" s="3" t="s">
        <v>5414</v>
      </c>
      <c r="T4015" s="3" t="s">
        <v>575</v>
      </c>
      <c r="V4015" s="3">
        <v>92</v>
      </c>
      <c r="W4015" s="3">
        <v>45</v>
      </c>
      <c r="X4015" s="3">
        <v>127</v>
      </c>
      <c r="Y4015" s="3">
        <v>4013</v>
      </c>
      <c r="Z4015" s="3" t="s">
        <v>101</v>
      </c>
      <c r="AA4015" s="3">
        <v>174</v>
      </c>
      <c r="AB4015" s="3">
        <v>99</v>
      </c>
      <c r="AC4015" s="3">
        <v>29717530</v>
      </c>
      <c r="AD4015" s="3">
        <v>17045000</v>
      </c>
      <c r="AE4015" s="3" t="s">
        <v>127</v>
      </c>
      <c r="AF4015" s="3">
        <v>10</v>
      </c>
      <c r="AG4015" s="3">
        <v>10</v>
      </c>
    </row>
    <row r="4016" spans="1:33" ht="15.75" customHeight="1" x14ac:dyDescent="0.15">
      <c r="A4016" s="3">
        <v>24232</v>
      </c>
      <c r="B4016" s="3">
        <v>4014</v>
      </c>
      <c r="C4016" s="3">
        <v>89</v>
      </c>
      <c r="D4016" s="3" t="s">
        <v>17316</v>
      </c>
      <c r="E4016" s="3" t="s">
        <v>26371</v>
      </c>
      <c r="F4016" s="3" t="s">
        <v>249</v>
      </c>
      <c r="G4016" s="3" t="s">
        <v>125</v>
      </c>
      <c r="H4016" s="3" t="s">
        <v>4136</v>
      </c>
      <c r="I4016" s="3" t="s">
        <v>127</v>
      </c>
      <c r="J4016" s="3">
        <v>74.343000000000004</v>
      </c>
      <c r="K4016" s="3">
        <v>26525507</v>
      </c>
      <c r="L4016" s="3" t="s">
        <v>71</v>
      </c>
      <c r="M4016" s="3">
        <v>1</v>
      </c>
      <c r="N4016" s="3" t="s">
        <v>17316</v>
      </c>
      <c r="O4016" s="3" t="s">
        <v>26371</v>
      </c>
      <c r="P4016" s="3" t="s">
        <v>1101</v>
      </c>
      <c r="Q4016" s="3" t="s">
        <v>22523</v>
      </c>
      <c r="R4016" s="5" t="s">
        <v>26372</v>
      </c>
      <c r="S4016" s="3" t="s">
        <v>4136</v>
      </c>
      <c r="T4016" s="3" t="s">
        <v>125</v>
      </c>
      <c r="V4016" s="3">
        <v>48</v>
      </c>
      <c r="W4016" s="3">
        <v>46</v>
      </c>
      <c r="X4016" s="3">
        <v>127</v>
      </c>
      <c r="Y4016" s="3">
        <v>4014</v>
      </c>
      <c r="Z4016" s="3" t="s">
        <v>71</v>
      </c>
      <c r="AA4016" s="3">
        <v>89</v>
      </c>
      <c r="AB4016" s="3">
        <v>62</v>
      </c>
      <c r="AC4016" s="3">
        <v>26525507</v>
      </c>
      <c r="AD4016" s="3">
        <v>15214548</v>
      </c>
      <c r="AE4016" s="3" t="s">
        <v>127</v>
      </c>
      <c r="AF4016" s="3">
        <v>5</v>
      </c>
      <c r="AG4016" s="3">
        <v>10</v>
      </c>
    </row>
    <row r="4017" spans="1:33" ht="15.75" customHeight="1" x14ac:dyDescent="0.15">
      <c r="A4017" s="3">
        <v>19023</v>
      </c>
      <c r="B4017" s="3">
        <v>4015</v>
      </c>
      <c r="C4017" s="3">
        <v>299</v>
      </c>
      <c r="D4017" s="3" t="s">
        <v>17319</v>
      </c>
      <c r="E4017" s="3" t="s">
        <v>26373</v>
      </c>
      <c r="F4017" s="3" t="s">
        <v>855</v>
      </c>
      <c r="G4017" s="3" t="s">
        <v>292</v>
      </c>
      <c r="H4017" s="3" t="s">
        <v>17322</v>
      </c>
      <c r="I4017" s="3" t="s">
        <v>1032</v>
      </c>
      <c r="J4017" s="3">
        <v>74.310500000000005</v>
      </c>
      <c r="K4017" s="3">
        <v>79357768</v>
      </c>
      <c r="L4017" s="3" t="s">
        <v>101</v>
      </c>
      <c r="M4017" s="3">
        <v>4</v>
      </c>
      <c r="N4017" s="3" t="s">
        <v>17319</v>
      </c>
      <c r="O4017" s="3" t="s">
        <v>26373</v>
      </c>
      <c r="P4017" s="3" t="s">
        <v>4472</v>
      </c>
      <c r="Q4017" s="3" t="s">
        <v>22524</v>
      </c>
      <c r="R4017" s="5" t="s">
        <v>26374</v>
      </c>
      <c r="S4017" s="3" t="s">
        <v>17322</v>
      </c>
      <c r="T4017" s="3" t="s">
        <v>292</v>
      </c>
      <c r="V4017" s="3">
        <v>127</v>
      </c>
      <c r="W4017" s="3">
        <v>105</v>
      </c>
      <c r="X4017" s="3">
        <v>127</v>
      </c>
      <c r="Y4017" s="3">
        <v>4015</v>
      </c>
      <c r="Z4017" s="3" t="s">
        <v>101</v>
      </c>
      <c r="AA4017" s="3">
        <v>299</v>
      </c>
      <c r="AB4017" s="3">
        <v>154</v>
      </c>
      <c r="AC4017" s="3">
        <v>79357768</v>
      </c>
      <c r="AD4017" s="3">
        <v>45526683</v>
      </c>
      <c r="AE4017" s="3" t="s">
        <v>1032</v>
      </c>
      <c r="AF4017" s="3">
        <v>10</v>
      </c>
      <c r="AG4017" s="3">
        <v>49</v>
      </c>
    </row>
    <row r="4018" spans="1:33" ht="15.75" customHeight="1" x14ac:dyDescent="0.15">
      <c r="A4018" s="3">
        <v>23958</v>
      </c>
      <c r="B4018" s="3">
        <v>4016</v>
      </c>
      <c r="C4018" s="3">
        <v>29</v>
      </c>
      <c r="D4018" s="3" t="s">
        <v>17323</v>
      </c>
      <c r="E4018" s="3" t="s">
        <v>26375</v>
      </c>
      <c r="F4018" s="3" t="s">
        <v>269</v>
      </c>
      <c r="G4018" s="3" t="s">
        <v>133</v>
      </c>
      <c r="H4018" s="3" t="s">
        <v>17325</v>
      </c>
      <c r="I4018" s="3" t="s">
        <v>12490</v>
      </c>
      <c r="J4018" s="3">
        <v>74.257400000000004</v>
      </c>
      <c r="K4018" s="3">
        <v>3382435</v>
      </c>
      <c r="L4018" s="3" t="s">
        <v>364</v>
      </c>
      <c r="M4018" s="3">
        <v>1</v>
      </c>
      <c r="N4018" s="3" t="s">
        <v>17323</v>
      </c>
      <c r="O4018" s="3" t="s">
        <v>26375</v>
      </c>
      <c r="P4018" s="3" t="s">
        <v>787</v>
      </c>
      <c r="Q4018" s="3" t="s">
        <v>22526</v>
      </c>
      <c r="R4018" s="5" t="s">
        <v>26376</v>
      </c>
      <c r="S4018" s="3" t="s">
        <v>17325</v>
      </c>
      <c r="T4018" s="3" t="s">
        <v>133</v>
      </c>
      <c r="V4018" s="3">
        <v>120</v>
      </c>
      <c r="W4018" s="3">
        <v>0</v>
      </c>
      <c r="X4018" s="3">
        <v>127</v>
      </c>
      <c r="Y4018" s="3">
        <v>4016</v>
      </c>
      <c r="Z4018" s="3" t="s">
        <v>364</v>
      </c>
      <c r="AA4018" s="3">
        <v>29</v>
      </c>
      <c r="AB4018" s="3">
        <v>17</v>
      </c>
      <c r="AC4018" s="3">
        <v>3382435</v>
      </c>
      <c r="AD4018" s="3">
        <v>1941057</v>
      </c>
      <c r="AE4018" s="15"/>
      <c r="AF4018" s="3">
        <v>20</v>
      </c>
      <c r="AG4018" s="3">
        <v>299</v>
      </c>
    </row>
    <row r="4019" spans="1:33" ht="15.75" customHeight="1" x14ac:dyDescent="0.15">
      <c r="A4019" s="3">
        <v>22090</v>
      </c>
      <c r="B4019" s="3">
        <v>4017</v>
      </c>
      <c r="C4019" s="3">
        <v>39</v>
      </c>
      <c r="D4019" s="3" t="s">
        <v>17326</v>
      </c>
      <c r="E4019" s="3" t="s">
        <v>26377</v>
      </c>
      <c r="F4019" s="3" t="s">
        <v>269</v>
      </c>
      <c r="G4019" s="3" t="s">
        <v>133</v>
      </c>
      <c r="H4019" s="3" t="s">
        <v>17330</v>
      </c>
      <c r="I4019" s="3" t="s">
        <v>1963</v>
      </c>
      <c r="J4019" s="3">
        <v>74.2483</v>
      </c>
      <c r="K4019" s="3">
        <v>4704252</v>
      </c>
      <c r="L4019" s="3" t="s">
        <v>478</v>
      </c>
      <c r="M4019" s="3">
        <v>2</v>
      </c>
      <c r="N4019" s="3" t="s">
        <v>17326</v>
      </c>
      <c r="O4019" s="3" t="s">
        <v>26377</v>
      </c>
      <c r="P4019" s="3" t="s">
        <v>1063</v>
      </c>
      <c r="Q4019" s="3" t="s">
        <v>22528</v>
      </c>
      <c r="R4019" s="5" t="s">
        <v>26378</v>
      </c>
      <c r="S4019" s="3" t="s">
        <v>17330</v>
      </c>
      <c r="T4019" s="3" t="s">
        <v>133</v>
      </c>
      <c r="V4019" s="3">
        <v>121</v>
      </c>
      <c r="W4019" s="3">
        <v>41</v>
      </c>
      <c r="X4019" s="3">
        <v>127</v>
      </c>
      <c r="Y4019" s="3">
        <v>4017</v>
      </c>
      <c r="Z4019" s="3" t="s">
        <v>478</v>
      </c>
      <c r="AA4019" s="3">
        <v>39</v>
      </c>
      <c r="AB4019" s="3">
        <v>22</v>
      </c>
      <c r="AC4019" s="3">
        <v>4704252</v>
      </c>
      <c r="AD4019" s="3">
        <v>2699741</v>
      </c>
      <c r="AE4019" s="3" t="s">
        <v>1963</v>
      </c>
      <c r="AF4019" s="3">
        <v>15</v>
      </c>
      <c r="AG4019" s="3">
        <v>43</v>
      </c>
    </row>
    <row r="4020" spans="1:33" ht="15.75" customHeight="1" x14ac:dyDescent="0.15">
      <c r="A4020" s="3">
        <v>854</v>
      </c>
      <c r="B4020" s="3">
        <v>4018</v>
      </c>
      <c r="C4020" s="3">
        <v>1318</v>
      </c>
      <c r="D4020" s="3" t="s">
        <v>17331</v>
      </c>
      <c r="E4020" s="3" t="s">
        <v>26379</v>
      </c>
      <c r="F4020" s="3" t="s">
        <v>6874</v>
      </c>
      <c r="G4020" s="3" t="s">
        <v>621</v>
      </c>
      <c r="H4020" s="3" t="s">
        <v>6219</v>
      </c>
      <c r="I4020" s="3" t="s">
        <v>6514</v>
      </c>
      <c r="J4020" s="3">
        <v>74.206000000000003</v>
      </c>
      <c r="K4020" s="3">
        <v>258412000</v>
      </c>
      <c r="L4020" s="3" t="s">
        <v>50</v>
      </c>
      <c r="M4020" s="3">
        <v>5</v>
      </c>
      <c r="N4020" s="3" t="s">
        <v>17331</v>
      </c>
      <c r="O4020" s="3" t="s">
        <v>26379</v>
      </c>
      <c r="P4020" s="3" t="s">
        <v>835</v>
      </c>
      <c r="Q4020" s="3" t="s">
        <v>22529</v>
      </c>
      <c r="R4020" s="5" t="s">
        <v>26380</v>
      </c>
      <c r="S4020" s="3" t="s">
        <v>6219</v>
      </c>
      <c r="T4020" s="3" t="s">
        <v>621</v>
      </c>
      <c r="V4020" s="3">
        <v>64</v>
      </c>
      <c r="W4020" s="3">
        <v>0</v>
      </c>
      <c r="X4020" s="3">
        <v>114</v>
      </c>
      <c r="Y4020" s="3">
        <v>4018</v>
      </c>
      <c r="Z4020" s="3" t="s">
        <v>50</v>
      </c>
      <c r="AA4020" s="3">
        <v>1318</v>
      </c>
      <c r="AB4020" s="3">
        <v>695</v>
      </c>
      <c r="AC4020" s="3">
        <v>258412000</v>
      </c>
      <c r="AD4020" s="3">
        <v>148337000</v>
      </c>
      <c r="AE4020" s="15"/>
      <c r="AF4020" s="3">
        <v>11</v>
      </c>
      <c r="AG4020" s="3">
        <v>105</v>
      </c>
    </row>
    <row r="4021" spans="1:33" ht="15.75" customHeight="1" x14ac:dyDescent="0.15">
      <c r="A4021" s="3">
        <v>3717</v>
      </c>
      <c r="B4021" s="3">
        <v>4019</v>
      </c>
      <c r="C4021" s="3">
        <v>76</v>
      </c>
      <c r="D4021" s="3" t="s">
        <v>17333</v>
      </c>
      <c r="E4021" s="3" t="s">
        <v>26381</v>
      </c>
      <c r="F4021" s="3" t="s">
        <v>1620</v>
      </c>
      <c r="G4021" s="3" t="s">
        <v>412</v>
      </c>
      <c r="H4021" s="3" t="s">
        <v>742</v>
      </c>
      <c r="I4021" s="3" t="s">
        <v>742</v>
      </c>
      <c r="J4021" s="3">
        <v>74.165199999999999</v>
      </c>
      <c r="K4021" s="3">
        <v>35579392</v>
      </c>
      <c r="L4021" s="3" t="s">
        <v>335</v>
      </c>
      <c r="M4021" s="3">
        <v>7</v>
      </c>
      <c r="N4021" s="3" t="s">
        <v>17333</v>
      </c>
      <c r="O4021" s="3" t="s">
        <v>26381</v>
      </c>
      <c r="P4021" s="3" t="s">
        <v>690</v>
      </c>
      <c r="Q4021" s="3" t="s">
        <v>22531</v>
      </c>
      <c r="R4021" s="5" t="s">
        <v>26382</v>
      </c>
      <c r="S4021" s="3" t="s">
        <v>742</v>
      </c>
      <c r="T4021" s="3" t="s">
        <v>412</v>
      </c>
      <c r="V4021" s="3">
        <v>127</v>
      </c>
      <c r="W4021" s="3">
        <v>127</v>
      </c>
      <c r="X4021" s="3">
        <v>127</v>
      </c>
      <c r="Y4021" s="3">
        <v>4019</v>
      </c>
      <c r="Z4021" s="3" t="s">
        <v>335</v>
      </c>
      <c r="AA4021" s="3">
        <v>76</v>
      </c>
      <c r="AB4021" s="3">
        <v>54</v>
      </c>
      <c r="AC4021" s="3">
        <v>35579392</v>
      </c>
      <c r="AD4021" s="3">
        <v>20428527</v>
      </c>
      <c r="AE4021" s="3" t="s">
        <v>742</v>
      </c>
      <c r="AF4021" s="3">
        <v>21</v>
      </c>
      <c r="AG4021" s="3">
        <v>17</v>
      </c>
    </row>
    <row r="4022" spans="1:33" ht="15.75" customHeight="1" x14ac:dyDescent="0.15">
      <c r="A4022" s="3">
        <v>3697</v>
      </c>
      <c r="B4022" s="3">
        <v>4020</v>
      </c>
      <c r="C4022" s="3">
        <v>49</v>
      </c>
      <c r="D4022" s="3" t="s">
        <v>17337</v>
      </c>
      <c r="E4022" s="3" t="s">
        <v>26383</v>
      </c>
      <c r="F4022" s="3" t="s">
        <v>1214</v>
      </c>
      <c r="G4022" s="3" t="s">
        <v>607</v>
      </c>
      <c r="H4022" s="3" t="s">
        <v>17339</v>
      </c>
      <c r="I4022" s="3" t="s">
        <v>22533</v>
      </c>
      <c r="J4022" s="3">
        <v>74.165700000000001</v>
      </c>
      <c r="K4022" s="3">
        <v>8130504</v>
      </c>
      <c r="L4022" s="3" t="s">
        <v>101</v>
      </c>
      <c r="M4022" s="3">
        <v>2</v>
      </c>
      <c r="N4022" s="3" t="s">
        <v>17337</v>
      </c>
      <c r="O4022" s="3" t="s">
        <v>26383</v>
      </c>
      <c r="P4022" s="3" t="s">
        <v>4184</v>
      </c>
      <c r="Q4022" s="3" t="s">
        <v>22532</v>
      </c>
      <c r="R4022" s="5" t="s">
        <v>26384</v>
      </c>
      <c r="S4022" s="3" t="s">
        <v>17339</v>
      </c>
      <c r="T4022" s="3" t="s">
        <v>607</v>
      </c>
      <c r="V4022" s="3">
        <v>17</v>
      </c>
      <c r="W4022" s="3">
        <v>0</v>
      </c>
      <c r="X4022" s="3">
        <v>127</v>
      </c>
      <c r="Y4022" s="3">
        <v>4020</v>
      </c>
      <c r="Z4022" s="3" t="s">
        <v>101</v>
      </c>
      <c r="AA4022" s="3">
        <v>49</v>
      </c>
      <c r="AB4022" s="3">
        <v>32</v>
      </c>
      <c r="AC4022" s="3">
        <v>8130504</v>
      </c>
      <c r="AD4022" s="3">
        <v>4668257</v>
      </c>
      <c r="AE4022" s="15"/>
      <c r="AF4022" s="3">
        <v>10</v>
      </c>
      <c r="AG4022" s="3">
        <v>704</v>
      </c>
    </row>
    <row r="4023" spans="1:33" ht="15.75" customHeight="1" x14ac:dyDescent="0.15">
      <c r="A4023" s="3">
        <v>21509</v>
      </c>
      <c r="B4023" s="3">
        <v>4021</v>
      </c>
      <c r="C4023" s="3">
        <v>65</v>
      </c>
      <c r="D4023" s="3" t="s">
        <v>17340</v>
      </c>
      <c r="E4023" s="3" t="s">
        <v>26385</v>
      </c>
      <c r="F4023" s="3" t="s">
        <v>2319</v>
      </c>
      <c r="G4023" s="3" t="s">
        <v>740</v>
      </c>
      <c r="H4023" s="3" t="s">
        <v>1072</v>
      </c>
      <c r="I4023" s="3" t="s">
        <v>63</v>
      </c>
      <c r="J4023" s="3">
        <v>74.129800000000003</v>
      </c>
      <c r="K4023" s="3">
        <v>9369995</v>
      </c>
      <c r="L4023" s="3" t="s">
        <v>215</v>
      </c>
      <c r="M4023" s="3">
        <v>2</v>
      </c>
      <c r="N4023" s="3" t="s">
        <v>17340</v>
      </c>
      <c r="O4023" s="3" t="s">
        <v>26385</v>
      </c>
      <c r="P4023" s="3" t="s">
        <v>690</v>
      </c>
      <c r="Q4023" s="3" t="s">
        <v>22535</v>
      </c>
      <c r="R4023" s="5" t="s">
        <v>26386</v>
      </c>
      <c r="S4023" s="3" t="s">
        <v>1072</v>
      </c>
      <c r="T4023" s="3" t="s">
        <v>740</v>
      </c>
      <c r="V4023" s="3">
        <v>36</v>
      </c>
      <c r="W4023" s="3">
        <v>127</v>
      </c>
      <c r="X4023" s="3">
        <v>127</v>
      </c>
      <c r="Y4023" s="3">
        <v>4021</v>
      </c>
      <c r="Z4023" s="3" t="s">
        <v>215</v>
      </c>
      <c r="AA4023" s="3">
        <v>65</v>
      </c>
      <c r="AB4023" s="3">
        <v>30</v>
      </c>
      <c r="AC4023" s="3">
        <v>9369995</v>
      </c>
      <c r="AD4023" s="3">
        <v>5381042</v>
      </c>
      <c r="AE4023" s="3" t="s">
        <v>63</v>
      </c>
      <c r="AF4023" s="3">
        <v>7</v>
      </c>
      <c r="AG4023" s="3">
        <v>3</v>
      </c>
    </row>
    <row r="4024" spans="1:33" ht="15.75" customHeight="1" x14ac:dyDescent="0.15">
      <c r="A4024" s="3">
        <v>1713</v>
      </c>
      <c r="B4024" s="3">
        <v>4022</v>
      </c>
      <c r="C4024" s="3">
        <v>51</v>
      </c>
      <c r="D4024" s="3" t="s">
        <v>17343</v>
      </c>
      <c r="E4024" s="3" t="s">
        <v>26387</v>
      </c>
      <c r="F4024" s="3" t="s">
        <v>657</v>
      </c>
      <c r="G4024" s="3" t="s">
        <v>246</v>
      </c>
      <c r="H4024" s="3" t="s">
        <v>62</v>
      </c>
      <c r="I4024" s="3" t="s">
        <v>264</v>
      </c>
      <c r="J4024" s="3">
        <v>74.057599999999994</v>
      </c>
      <c r="K4024" s="3">
        <v>12030940</v>
      </c>
      <c r="L4024" s="3" t="s">
        <v>59</v>
      </c>
      <c r="M4024" s="3">
        <v>6</v>
      </c>
      <c r="N4024" s="3" t="s">
        <v>17343</v>
      </c>
      <c r="O4024" s="3" t="s">
        <v>26387</v>
      </c>
      <c r="P4024" s="3" t="s">
        <v>1029</v>
      </c>
      <c r="Q4024" s="3" t="s">
        <v>22536</v>
      </c>
      <c r="R4024" s="5" t="s">
        <v>26388</v>
      </c>
      <c r="S4024" s="3" t="s">
        <v>62</v>
      </c>
      <c r="T4024" s="3" t="s">
        <v>246</v>
      </c>
      <c r="V4024" s="3">
        <v>127</v>
      </c>
      <c r="W4024" s="3">
        <v>127</v>
      </c>
      <c r="X4024" s="3">
        <v>127</v>
      </c>
      <c r="Y4024" s="3">
        <v>4022</v>
      </c>
      <c r="Z4024" s="3" t="s">
        <v>59</v>
      </c>
      <c r="AA4024" s="3">
        <v>51</v>
      </c>
      <c r="AB4024" s="3">
        <v>36</v>
      </c>
      <c r="AC4024" s="3">
        <v>12030940</v>
      </c>
      <c r="AD4024" s="3">
        <v>6912045</v>
      </c>
      <c r="AE4024" s="3" t="s">
        <v>264</v>
      </c>
      <c r="AF4024" s="3">
        <v>17</v>
      </c>
      <c r="AG4024" s="3">
        <v>8</v>
      </c>
    </row>
    <row r="4025" spans="1:33" ht="15.75" customHeight="1" x14ac:dyDescent="0.15">
      <c r="A4025" s="3">
        <v>19886</v>
      </c>
      <c r="B4025" s="3">
        <v>4023</v>
      </c>
      <c r="C4025" s="3">
        <v>150</v>
      </c>
      <c r="D4025" s="3" t="s">
        <v>6346</v>
      </c>
      <c r="E4025" s="3" t="s">
        <v>26389</v>
      </c>
      <c r="F4025" s="3" t="s">
        <v>143</v>
      </c>
      <c r="G4025" s="3" t="s">
        <v>77</v>
      </c>
      <c r="H4025" s="3" t="s">
        <v>6087</v>
      </c>
      <c r="I4025" s="3" t="s">
        <v>79</v>
      </c>
      <c r="J4025" s="3">
        <v>74.052199999999999</v>
      </c>
      <c r="K4025" s="3">
        <v>35444000</v>
      </c>
      <c r="L4025" s="3" t="s">
        <v>101</v>
      </c>
      <c r="M4025" s="3">
        <v>3</v>
      </c>
      <c r="N4025" s="3" t="s">
        <v>6346</v>
      </c>
      <c r="O4025" s="3" t="s">
        <v>26389</v>
      </c>
      <c r="P4025" s="3" t="s">
        <v>1063</v>
      </c>
      <c r="Q4025" s="3" t="s">
        <v>6347</v>
      </c>
      <c r="R4025" s="5" t="s">
        <v>26390</v>
      </c>
      <c r="S4025" s="3" t="s">
        <v>6087</v>
      </c>
      <c r="T4025" s="3" t="s">
        <v>77</v>
      </c>
      <c r="V4025" s="3">
        <v>127</v>
      </c>
      <c r="W4025" s="3">
        <v>127</v>
      </c>
      <c r="X4025" s="3">
        <v>127</v>
      </c>
      <c r="Y4025" s="3">
        <v>4023</v>
      </c>
      <c r="Z4025" s="3" t="s">
        <v>101</v>
      </c>
      <c r="AA4025" s="3">
        <v>150</v>
      </c>
      <c r="AB4025" s="3">
        <v>80</v>
      </c>
      <c r="AC4025" s="3">
        <v>35444000</v>
      </c>
      <c r="AD4025" s="3">
        <v>20364000</v>
      </c>
      <c r="AE4025" s="3" t="s">
        <v>79</v>
      </c>
      <c r="AF4025" s="3">
        <v>10</v>
      </c>
      <c r="AG4025" s="3">
        <v>6</v>
      </c>
    </row>
    <row r="4026" spans="1:33" ht="15.75" customHeight="1" x14ac:dyDescent="0.15">
      <c r="A4026" s="3">
        <v>25309</v>
      </c>
      <c r="B4026" s="3">
        <v>4024</v>
      </c>
      <c r="C4026" s="3">
        <v>56</v>
      </c>
      <c r="D4026" s="3" t="s">
        <v>11797</v>
      </c>
      <c r="E4026" s="3" t="s">
        <v>26391</v>
      </c>
      <c r="F4026" s="3" t="s">
        <v>36</v>
      </c>
      <c r="G4026" s="3" t="s">
        <v>37</v>
      </c>
      <c r="H4026" s="3" t="s">
        <v>2190</v>
      </c>
      <c r="I4026" s="3" t="s">
        <v>39</v>
      </c>
      <c r="J4026" s="3">
        <v>74.003299999999996</v>
      </c>
      <c r="K4026" s="3">
        <v>14945587</v>
      </c>
      <c r="L4026" s="3" t="s">
        <v>226</v>
      </c>
      <c r="M4026" s="3">
        <v>0</v>
      </c>
      <c r="N4026" s="3" t="s">
        <v>11797</v>
      </c>
      <c r="O4026" s="3" t="s">
        <v>26391</v>
      </c>
      <c r="P4026" s="8">
        <v>36526</v>
      </c>
      <c r="Q4026" s="3" t="s">
        <v>11799</v>
      </c>
      <c r="R4026" s="5" t="s">
        <v>26392</v>
      </c>
      <c r="S4026" s="3" t="s">
        <v>2190</v>
      </c>
      <c r="T4026" s="3" t="s">
        <v>37</v>
      </c>
      <c r="V4026" s="3">
        <v>127</v>
      </c>
      <c r="W4026" s="3">
        <v>127</v>
      </c>
      <c r="X4026" s="3">
        <v>58</v>
      </c>
      <c r="Y4026" s="3">
        <v>4024</v>
      </c>
      <c r="Z4026" s="3" t="s">
        <v>226</v>
      </c>
      <c r="AA4026" s="3">
        <v>56</v>
      </c>
      <c r="AB4026" s="3">
        <v>40</v>
      </c>
      <c r="AC4026" s="3">
        <v>14945587</v>
      </c>
      <c r="AD4026" s="3">
        <v>8589256</v>
      </c>
      <c r="AE4026" s="3" t="s">
        <v>39</v>
      </c>
      <c r="AF4026" s="3">
        <v>24</v>
      </c>
      <c r="AG4026" s="3">
        <v>2</v>
      </c>
    </row>
    <row r="4027" spans="1:33" ht="15.75" customHeight="1" x14ac:dyDescent="0.15">
      <c r="A4027" s="3">
        <v>24172</v>
      </c>
      <c r="B4027" s="3">
        <v>4025</v>
      </c>
      <c r="C4027" s="3">
        <v>41</v>
      </c>
      <c r="D4027" s="3" t="s">
        <v>17349</v>
      </c>
      <c r="E4027" s="3" t="s">
        <v>26393</v>
      </c>
      <c r="F4027" s="3" t="s">
        <v>2319</v>
      </c>
      <c r="G4027" s="3" t="s">
        <v>740</v>
      </c>
      <c r="H4027" s="3" t="s">
        <v>1072</v>
      </c>
      <c r="I4027" s="3" t="s">
        <v>63</v>
      </c>
      <c r="J4027" s="3">
        <v>73.994900000000001</v>
      </c>
      <c r="K4027" s="3">
        <v>13219893</v>
      </c>
      <c r="L4027" s="3" t="s">
        <v>59</v>
      </c>
      <c r="M4027" s="3">
        <v>1</v>
      </c>
      <c r="N4027" s="3" t="s">
        <v>17349</v>
      </c>
      <c r="O4027" s="3" t="s">
        <v>26393</v>
      </c>
      <c r="P4027" s="3" t="s">
        <v>41</v>
      </c>
      <c r="Q4027" s="3" t="s">
        <v>22539</v>
      </c>
      <c r="R4027" s="5" t="s">
        <v>26394</v>
      </c>
      <c r="S4027" s="3" t="s">
        <v>1072</v>
      </c>
      <c r="T4027" s="3" t="s">
        <v>740</v>
      </c>
      <c r="V4027" s="3">
        <v>37</v>
      </c>
      <c r="W4027" s="3">
        <v>127</v>
      </c>
      <c r="X4027" s="3">
        <v>127</v>
      </c>
      <c r="Y4027" s="3">
        <v>4025</v>
      </c>
      <c r="Z4027" s="3" t="s">
        <v>59</v>
      </c>
      <c r="AA4027" s="3">
        <v>41</v>
      </c>
      <c r="AB4027" s="3">
        <v>19</v>
      </c>
      <c r="AC4027" s="3">
        <v>13219893</v>
      </c>
      <c r="AD4027" s="3">
        <v>7597863</v>
      </c>
      <c r="AE4027" s="3" t="s">
        <v>63</v>
      </c>
      <c r="AF4027" s="3">
        <v>17</v>
      </c>
      <c r="AG4027" s="3">
        <v>3</v>
      </c>
    </row>
    <row r="4028" spans="1:33" ht="15.75" customHeight="1" x14ac:dyDescent="0.15">
      <c r="A4028" s="3">
        <v>2700</v>
      </c>
      <c r="B4028" s="3">
        <v>4026</v>
      </c>
      <c r="C4028" s="3">
        <v>600</v>
      </c>
      <c r="D4028" s="3" t="s">
        <v>17352</v>
      </c>
      <c r="E4028" s="3" t="s">
        <v>26395</v>
      </c>
      <c r="F4028" s="3" t="s">
        <v>331</v>
      </c>
      <c r="G4028" s="3" t="s">
        <v>167</v>
      </c>
      <c r="H4028" s="3" t="s">
        <v>271</v>
      </c>
      <c r="I4028" s="3" t="s">
        <v>271</v>
      </c>
      <c r="J4028" s="3">
        <v>73.954300000000003</v>
      </c>
      <c r="K4028" s="3">
        <v>111605926</v>
      </c>
      <c r="L4028" s="3" t="s">
        <v>162</v>
      </c>
      <c r="M4028" s="3">
        <v>2</v>
      </c>
      <c r="N4028" s="3" t="s">
        <v>17352</v>
      </c>
      <c r="O4028" s="3" t="s">
        <v>26395</v>
      </c>
      <c r="P4028" s="3" t="s">
        <v>690</v>
      </c>
      <c r="Q4028" s="3" t="s">
        <v>22540</v>
      </c>
      <c r="R4028" s="5" t="s">
        <v>26396</v>
      </c>
      <c r="S4028" s="3" t="s">
        <v>271</v>
      </c>
      <c r="T4028" s="3" t="s">
        <v>167</v>
      </c>
      <c r="V4028" s="3">
        <v>127</v>
      </c>
      <c r="W4028" s="3">
        <v>57</v>
      </c>
      <c r="X4028" s="3">
        <v>127</v>
      </c>
      <c r="Y4028" s="3">
        <v>4026</v>
      </c>
      <c r="Z4028" s="3" t="s">
        <v>162</v>
      </c>
      <c r="AA4028" s="3">
        <v>600</v>
      </c>
      <c r="AB4028" s="3">
        <v>260</v>
      </c>
      <c r="AC4028" s="3">
        <v>111605926</v>
      </c>
      <c r="AD4028" s="3">
        <v>64158202</v>
      </c>
      <c r="AE4028" s="3" t="s">
        <v>271</v>
      </c>
      <c r="AF4028" s="3">
        <v>8</v>
      </c>
      <c r="AG4028" s="3">
        <v>7</v>
      </c>
    </row>
    <row r="4029" spans="1:33" ht="15.75" customHeight="1" x14ac:dyDescent="0.15">
      <c r="A4029" s="3">
        <v>17529</v>
      </c>
      <c r="B4029" s="3">
        <v>4027</v>
      </c>
      <c r="C4029" s="3">
        <v>115</v>
      </c>
      <c r="D4029" s="3" t="s">
        <v>17354</v>
      </c>
      <c r="E4029" s="3" t="s">
        <v>26397</v>
      </c>
      <c r="F4029" s="3" t="s">
        <v>657</v>
      </c>
      <c r="G4029" s="3" t="s">
        <v>246</v>
      </c>
      <c r="H4029" s="3" t="s">
        <v>240</v>
      </c>
      <c r="I4029" s="3" t="s">
        <v>240</v>
      </c>
      <c r="J4029" s="3">
        <v>73.911199999999994</v>
      </c>
      <c r="K4029" s="3">
        <v>4604761</v>
      </c>
      <c r="L4029" s="3" t="s">
        <v>40</v>
      </c>
      <c r="M4029" s="3">
        <v>4</v>
      </c>
      <c r="N4029" s="3" t="s">
        <v>17354</v>
      </c>
      <c r="O4029" s="3" t="s">
        <v>26397</v>
      </c>
      <c r="P4029" s="3" t="s">
        <v>1000</v>
      </c>
      <c r="Q4029" s="3" t="s">
        <v>22542</v>
      </c>
      <c r="R4029" s="5" t="s">
        <v>26398</v>
      </c>
      <c r="S4029" s="3" t="s">
        <v>240</v>
      </c>
      <c r="T4029" s="3" t="s">
        <v>246</v>
      </c>
      <c r="V4029" s="3">
        <v>127</v>
      </c>
      <c r="W4029" s="3">
        <v>82</v>
      </c>
      <c r="X4029" s="3">
        <v>127</v>
      </c>
      <c r="Y4029" s="3">
        <v>4027</v>
      </c>
      <c r="Z4029" s="3" t="s">
        <v>40</v>
      </c>
      <c r="AA4029" s="3">
        <v>115</v>
      </c>
      <c r="AB4029" s="3">
        <v>85</v>
      </c>
      <c r="AC4029" s="3">
        <v>4604761</v>
      </c>
      <c r="AD4029" s="3">
        <v>2647765</v>
      </c>
      <c r="AE4029" s="3" t="s">
        <v>240</v>
      </c>
      <c r="AF4029" s="3">
        <v>4</v>
      </c>
      <c r="AG4029" s="3">
        <v>18</v>
      </c>
    </row>
    <row r="4030" spans="1:33" ht="15.75" customHeight="1" x14ac:dyDescent="0.15">
      <c r="A4030" s="3">
        <v>6827</v>
      </c>
      <c r="B4030" s="3">
        <v>4028</v>
      </c>
      <c r="C4030" s="3">
        <v>24</v>
      </c>
      <c r="D4030" s="3" t="s">
        <v>17357</v>
      </c>
      <c r="E4030" s="3" t="s">
        <v>26399</v>
      </c>
      <c r="F4030" s="3" t="s">
        <v>6728</v>
      </c>
      <c r="G4030" s="3" t="s">
        <v>803</v>
      </c>
      <c r="H4030" s="3" t="s">
        <v>13616</v>
      </c>
      <c r="I4030" s="3" t="s">
        <v>22545</v>
      </c>
      <c r="J4030" s="3">
        <v>73.891800000000003</v>
      </c>
      <c r="K4030" s="3">
        <v>9154964</v>
      </c>
      <c r="L4030" s="3" t="s">
        <v>71</v>
      </c>
      <c r="M4030" s="3">
        <v>4</v>
      </c>
      <c r="N4030" s="3" t="s">
        <v>17357</v>
      </c>
      <c r="O4030" s="3" t="s">
        <v>26399</v>
      </c>
      <c r="P4030" s="3" t="s">
        <v>1029</v>
      </c>
      <c r="Q4030" s="3" t="s">
        <v>22544</v>
      </c>
      <c r="R4030" s="5" t="s">
        <v>26400</v>
      </c>
      <c r="S4030" s="3" t="s">
        <v>13616</v>
      </c>
      <c r="T4030" s="3" t="s">
        <v>803</v>
      </c>
      <c r="V4030" s="3">
        <v>20</v>
      </c>
      <c r="W4030" s="3">
        <v>0</v>
      </c>
      <c r="X4030" s="3">
        <v>127</v>
      </c>
      <c r="Y4030" s="3">
        <v>4028</v>
      </c>
      <c r="Z4030" s="3" t="s">
        <v>71</v>
      </c>
      <c r="AA4030" s="3">
        <v>24</v>
      </c>
      <c r="AB4030" s="3">
        <v>12</v>
      </c>
      <c r="AC4030" s="3">
        <v>9154964</v>
      </c>
      <c r="AD4030" s="3">
        <v>5264747</v>
      </c>
      <c r="AE4030" s="15"/>
      <c r="AF4030" s="3">
        <v>5</v>
      </c>
      <c r="AG4030" s="3">
        <v>709</v>
      </c>
    </row>
    <row r="4031" spans="1:33" ht="15.75" customHeight="1" x14ac:dyDescent="0.15">
      <c r="A4031" s="3">
        <v>21559</v>
      </c>
      <c r="B4031" s="3">
        <v>4029</v>
      </c>
      <c r="C4031" s="3">
        <v>65</v>
      </c>
      <c r="D4031" s="3" t="s">
        <v>17360</v>
      </c>
      <c r="E4031" s="3" t="s">
        <v>26401</v>
      </c>
      <c r="F4031" s="3" t="s">
        <v>269</v>
      </c>
      <c r="G4031" s="3" t="s">
        <v>133</v>
      </c>
      <c r="H4031" s="3" t="s">
        <v>189</v>
      </c>
      <c r="I4031" s="3" t="s">
        <v>190</v>
      </c>
      <c r="J4031" s="3">
        <v>73.864500000000007</v>
      </c>
      <c r="K4031" s="3">
        <v>4300828</v>
      </c>
      <c r="L4031" s="3" t="s">
        <v>335</v>
      </c>
      <c r="M4031" s="3">
        <v>2</v>
      </c>
      <c r="N4031" s="3" t="s">
        <v>17360</v>
      </c>
      <c r="O4031" s="3" t="s">
        <v>26401</v>
      </c>
      <c r="P4031" s="3" t="s">
        <v>1063</v>
      </c>
      <c r="Q4031" s="3" t="s">
        <v>22546</v>
      </c>
      <c r="R4031" s="5" t="s">
        <v>26402</v>
      </c>
      <c r="S4031" s="3" t="s">
        <v>189</v>
      </c>
      <c r="T4031" s="3" t="s">
        <v>133</v>
      </c>
      <c r="V4031" s="3">
        <v>122</v>
      </c>
      <c r="W4031" s="3">
        <v>0</v>
      </c>
      <c r="X4031" s="3">
        <v>127</v>
      </c>
      <c r="Y4031" s="3">
        <v>4029</v>
      </c>
      <c r="Z4031" s="3" t="s">
        <v>335</v>
      </c>
      <c r="AA4031" s="3">
        <v>65</v>
      </c>
      <c r="AB4031" s="3">
        <v>64</v>
      </c>
      <c r="AC4031" s="3">
        <v>4300828</v>
      </c>
      <c r="AD4031" s="3">
        <v>2473666</v>
      </c>
      <c r="AE4031" s="15"/>
      <c r="AF4031" s="3">
        <v>21</v>
      </c>
      <c r="AG4031" s="3">
        <v>36</v>
      </c>
    </row>
    <row r="4032" spans="1:33" ht="15.75" customHeight="1" x14ac:dyDescent="0.15">
      <c r="A4032" s="3">
        <v>21930</v>
      </c>
      <c r="B4032" s="3">
        <v>4030</v>
      </c>
      <c r="C4032" s="3">
        <v>141</v>
      </c>
      <c r="D4032" s="3" t="s">
        <v>17362</v>
      </c>
      <c r="E4032" s="3" t="s">
        <v>26403</v>
      </c>
      <c r="F4032" s="3" t="s">
        <v>947</v>
      </c>
      <c r="G4032" s="3" t="s">
        <v>389</v>
      </c>
      <c r="H4032" s="3" t="s">
        <v>11429</v>
      </c>
      <c r="I4032" s="3" t="s">
        <v>1421</v>
      </c>
      <c r="J4032" s="3">
        <v>73.854299999999995</v>
      </c>
      <c r="K4032" s="3">
        <v>3381549</v>
      </c>
      <c r="L4032" s="3" t="s">
        <v>101</v>
      </c>
      <c r="M4032" s="3">
        <v>2</v>
      </c>
      <c r="N4032" s="3" t="s">
        <v>17362</v>
      </c>
      <c r="O4032" s="3" t="s">
        <v>26403</v>
      </c>
      <c r="P4032" s="3" t="s">
        <v>6522</v>
      </c>
      <c r="Q4032" s="3" t="s">
        <v>22548</v>
      </c>
      <c r="R4032" s="5" t="s">
        <v>26404</v>
      </c>
      <c r="S4032" s="3" t="s">
        <v>11429</v>
      </c>
      <c r="T4032" s="3" t="s">
        <v>389</v>
      </c>
      <c r="V4032" s="3">
        <v>56</v>
      </c>
      <c r="W4032" s="3">
        <v>0</v>
      </c>
      <c r="X4032" s="3">
        <v>127</v>
      </c>
      <c r="Y4032" s="3">
        <v>4030</v>
      </c>
      <c r="Z4032" s="3" t="s">
        <v>101</v>
      </c>
      <c r="AA4032" s="3">
        <v>141</v>
      </c>
      <c r="AB4032" s="3">
        <v>90</v>
      </c>
      <c r="AC4032" s="3">
        <v>3381549</v>
      </c>
      <c r="AD4032" s="3">
        <v>1945048</v>
      </c>
      <c r="AE4032" s="15"/>
      <c r="AF4032" s="3">
        <v>10</v>
      </c>
      <c r="AG4032" s="3">
        <v>74</v>
      </c>
    </row>
    <row r="4033" spans="1:33" ht="15.75" customHeight="1" x14ac:dyDescent="0.15">
      <c r="A4033" s="3">
        <v>25104</v>
      </c>
      <c r="B4033" s="3">
        <v>4031</v>
      </c>
      <c r="C4033" s="3">
        <v>55</v>
      </c>
      <c r="D4033" s="3" t="s">
        <v>11016</v>
      </c>
      <c r="E4033" s="3" t="s">
        <v>26405</v>
      </c>
      <c r="F4033" s="3" t="s">
        <v>36</v>
      </c>
      <c r="G4033" s="3" t="s">
        <v>37</v>
      </c>
      <c r="H4033" s="3" t="s">
        <v>817</v>
      </c>
      <c r="I4033" s="3" t="s">
        <v>817</v>
      </c>
      <c r="J4033" s="3">
        <v>73.8399</v>
      </c>
      <c r="K4033" s="3">
        <v>7642000</v>
      </c>
      <c r="L4033" s="3" t="s">
        <v>71</v>
      </c>
      <c r="M4033" s="3">
        <v>0</v>
      </c>
      <c r="N4033" s="3" t="s">
        <v>11016</v>
      </c>
      <c r="O4033" s="3" t="s">
        <v>26405</v>
      </c>
      <c r="P4033" s="8">
        <v>39448</v>
      </c>
      <c r="Q4033" s="3" t="s">
        <v>11019</v>
      </c>
      <c r="R4033" s="5" t="s">
        <v>26406</v>
      </c>
      <c r="S4033" s="3" t="s">
        <v>817</v>
      </c>
      <c r="T4033" s="3" t="s">
        <v>37</v>
      </c>
      <c r="V4033" s="3">
        <v>127</v>
      </c>
      <c r="W4033" s="3">
        <v>96</v>
      </c>
      <c r="X4033" s="3">
        <v>127</v>
      </c>
      <c r="Y4033" s="3">
        <v>4031</v>
      </c>
      <c r="Z4033" s="3" t="s">
        <v>71</v>
      </c>
      <c r="AA4033" s="3">
        <v>55</v>
      </c>
      <c r="AB4033" s="3">
        <v>30</v>
      </c>
      <c r="AC4033" s="3">
        <v>7642000</v>
      </c>
      <c r="AD4033" s="3">
        <v>4396000</v>
      </c>
      <c r="AE4033" s="3" t="s">
        <v>817</v>
      </c>
      <c r="AF4033" s="3">
        <v>5</v>
      </c>
      <c r="AG4033" s="3">
        <v>11</v>
      </c>
    </row>
    <row r="4034" spans="1:33" ht="15.75" customHeight="1" x14ac:dyDescent="0.15">
      <c r="A4034" s="3">
        <v>2855</v>
      </c>
      <c r="B4034" s="3">
        <v>4032</v>
      </c>
      <c r="C4034" s="3">
        <v>1088</v>
      </c>
      <c r="D4034" s="3" t="s">
        <v>6454</v>
      </c>
      <c r="E4034" s="3" t="s">
        <v>26407</v>
      </c>
      <c r="F4034" s="3" t="s">
        <v>143</v>
      </c>
      <c r="G4034" s="3" t="s">
        <v>77</v>
      </c>
      <c r="H4034" s="3" t="s">
        <v>6458</v>
      </c>
      <c r="I4034" s="3" t="s">
        <v>79</v>
      </c>
      <c r="J4034" s="3">
        <v>73.827399999999997</v>
      </c>
      <c r="K4034" s="3">
        <v>170651944</v>
      </c>
      <c r="L4034" s="3" t="s">
        <v>162</v>
      </c>
      <c r="M4034" s="3">
        <v>8</v>
      </c>
      <c r="N4034" s="3" t="s">
        <v>6454</v>
      </c>
      <c r="O4034" s="3" t="s">
        <v>26407</v>
      </c>
      <c r="P4034" s="3" t="s">
        <v>3926</v>
      </c>
      <c r="Q4034" s="3" t="s">
        <v>6455</v>
      </c>
      <c r="R4034" s="5" t="s">
        <v>26408</v>
      </c>
      <c r="S4034" s="3" t="s">
        <v>6458</v>
      </c>
      <c r="T4034" s="3" t="s">
        <v>77</v>
      </c>
      <c r="V4034" s="3">
        <v>127</v>
      </c>
      <c r="W4034" s="3">
        <v>127</v>
      </c>
      <c r="X4034" s="3">
        <v>127</v>
      </c>
      <c r="Y4034" s="3">
        <v>4032</v>
      </c>
      <c r="Z4034" s="3" t="s">
        <v>162</v>
      </c>
      <c r="AA4034" s="3">
        <v>1088</v>
      </c>
      <c r="AB4034" s="3">
        <v>716</v>
      </c>
      <c r="AC4034" s="3">
        <v>170651944</v>
      </c>
      <c r="AD4034" s="3">
        <v>98173188</v>
      </c>
      <c r="AE4034" s="3" t="s">
        <v>79</v>
      </c>
      <c r="AF4034" s="3">
        <v>8</v>
      </c>
      <c r="AG4034" s="3">
        <v>6</v>
      </c>
    </row>
    <row r="4035" spans="1:33" ht="15.75" customHeight="1" x14ac:dyDescent="0.15">
      <c r="A4035" s="3">
        <v>20281</v>
      </c>
      <c r="B4035" s="3">
        <v>4033</v>
      </c>
      <c r="C4035" s="3">
        <v>104</v>
      </c>
      <c r="D4035" s="3" t="s">
        <v>17369</v>
      </c>
      <c r="E4035" s="3" t="s">
        <v>26409</v>
      </c>
      <c r="F4035" s="3" t="s">
        <v>249</v>
      </c>
      <c r="G4035" s="3" t="s">
        <v>125</v>
      </c>
      <c r="H4035" s="3" t="s">
        <v>13063</v>
      </c>
      <c r="I4035" s="3" t="s">
        <v>21806</v>
      </c>
      <c r="J4035" s="3">
        <v>73.816299999999998</v>
      </c>
      <c r="K4035" s="3">
        <v>27764391</v>
      </c>
      <c r="L4035" s="3" t="s">
        <v>75</v>
      </c>
      <c r="M4035" s="3">
        <v>3</v>
      </c>
      <c r="N4035" s="3" t="s">
        <v>17369</v>
      </c>
      <c r="O4035" s="3" t="s">
        <v>26409</v>
      </c>
      <c r="P4035" s="3" t="s">
        <v>381</v>
      </c>
      <c r="Q4035" s="3" t="s">
        <v>22551</v>
      </c>
      <c r="R4035" s="5" t="s">
        <v>26410</v>
      </c>
      <c r="S4035" s="3" t="s">
        <v>13063</v>
      </c>
      <c r="T4035" s="3" t="s">
        <v>125</v>
      </c>
      <c r="V4035" s="3">
        <v>49</v>
      </c>
      <c r="W4035" s="3">
        <v>0</v>
      </c>
      <c r="X4035" s="3">
        <v>98</v>
      </c>
      <c r="Y4035" s="3">
        <v>4033</v>
      </c>
      <c r="Z4035" s="3" t="s">
        <v>75</v>
      </c>
      <c r="AA4035" s="3">
        <v>104</v>
      </c>
      <c r="AB4035" s="3">
        <v>33</v>
      </c>
      <c r="AC4035" s="3">
        <v>27764391</v>
      </c>
      <c r="AD4035" s="3">
        <v>15973407</v>
      </c>
      <c r="AE4035" s="15"/>
      <c r="AF4035" s="3">
        <v>14</v>
      </c>
      <c r="AG4035" s="3">
        <v>165</v>
      </c>
    </row>
    <row r="4036" spans="1:33" ht="15.75" customHeight="1" x14ac:dyDescent="0.15">
      <c r="A4036" s="3">
        <v>325</v>
      </c>
      <c r="B4036" s="3">
        <v>4034</v>
      </c>
      <c r="C4036" s="3">
        <v>16</v>
      </c>
      <c r="D4036" s="3" t="s">
        <v>17371</v>
      </c>
      <c r="E4036" s="3" t="s">
        <v>26411</v>
      </c>
      <c r="F4036" s="3" t="s">
        <v>1438</v>
      </c>
      <c r="G4036" s="3" t="s">
        <v>495</v>
      </c>
      <c r="H4036" s="3" t="s">
        <v>5419</v>
      </c>
      <c r="I4036" s="3" t="s">
        <v>1709</v>
      </c>
      <c r="J4036" s="3">
        <v>73.766800000000003</v>
      </c>
      <c r="K4036" s="3">
        <v>9103975</v>
      </c>
      <c r="L4036" s="3" t="s">
        <v>335</v>
      </c>
      <c r="M4036" s="3">
        <v>5</v>
      </c>
      <c r="N4036" s="3" t="s">
        <v>17371</v>
      </c>
      <c r="O4036" s="3" t="s">
        <v>26411</v>
      </c>
      <c r="P4036" s="3" t="s">
        <v>987</v>
      </c>
      <c r="Q4036" s="3" t="s">
        <v>22552</v>
      </c>
      <c r="R4036" s="5" t="s">
        <v>26412</v>
      </c>
      <c r="S4036" s="3" t="s">
        <v>5419</v>
      </c>
      <c r="T4036" s="3" t="s">
        <v>495</v>
      </c>
      <c r="V4036" s="3">
        <v>127</v>
      </c>
      <c r="W4036" s="3">
        <v>32</v>
      </c>
      <c r="X4036" s="3">
        <v>127</v>
      </c>
      <c r="Y4036" s="3">
        <v>4034</v>
      </c>
      <c r="Z4036" s="3" t="s">
        <v>335</v>
      </c>
      <c r="AA4036" s="3">
        <v>16</v>
      </c>
      <c r="AB4036" s="3">
        <v>8</v>
      </c>
      <c r="AC4036" s="3">
        <v>9103975</v>
      </c>
      <c r="AD4036" s="3">
        <v>5239190</v>
      </c>
      <c r="AE4036" s="3" t="s">
        <v>1709</v>
      </c>
      <c r="AF4036" s="3">
        <v>21</v>
      </c>
      <c r="AG4036" s="3">
        <v>19</v>
      </c>
    </row>
    <row r="4037" spans="1:33" ht="15.75" customHeight="1" x14ac:dyDescent="0.15">
      <c r="A4037" s="3">
        <v>26225</v>
      </c>
      <c r="B4037" s="3">
        <v>4035</v>
      </c>
      <c r="C4037" s="3">
        <v>33</v>
      </c>
      <c r="D4037" s="3" t="s">
        <v>17375</v>
      </c>
      <c r="E4037" s="3" t="s">
        <v>26413</v>
      </c>
      <c r="F4037" s="3" t="s">
        <v>96</v>
      </c>
      <c r="G4037" s="3" t="s">
        <v>61</v>
      </c>
      <c r="H4037" s="3" t="s">
        <v>17377</v>
      </c>
      <c r="I4037" s="3" t="s">
        <v>63</v>
      </c>
      <c r="J4037" s="3">
        <v>73.7637</v>
      </c>
      <c r="K4037" s="3">
        <v>3187287</v>
      </c>
      <c r="L4037" s="3" t="s">
        <v>600</v>
      </c>
      <c r="M4037" s="3">
        <v>0</v>
      </c>
      <c r="N4037" s="3" t="s">
        <v>17375</v>
      </c>
      <c r="O4037" s="3" t="s">
        <v>26413</v>
      </c>
      <c r="P4037" s="8">
        <v>37622</v>
      </c>
      <c r="Q4037" s="3" t="s">
        <v>22554</v>
      </c>
      <c r="R4037" s="5" t="s">
        <v>26414</v>
      </c>
      <c r="S4037" s="3" t="s">
        <v>17377</v>
      </c>
      <c r="T4037" s="3" t="s">
        <v>61</v>
      </c>
      <c r="V4037" s="3">
        <v>127</v>
      </c>
      <c r="W4037" s="3">
        <v>127</v>
      </c>
      <c r="X4037" s="3">
        <v>56</v>
      </c>
      <c r="Y4037" s="3">
        <v>4035</v>
      </c>
      <c r="Z4037" s="3" t="s">
        <v>600</v>
      </c>
      <c r="AA4037" s="3">
        <v>33</v>
      </c>
      <c r="AB4037" s="3">
        <v>16</v>
      </c>
      <c r="AC4037" s="3">
        <v>3187287</v>
      </c>
      <c r="AD4037" s="3">
        <v>1834265</v>
      </c>
      <c r="AE4037" s="3" t="s">
        <v>63</v>
      </c>
      <c r="AF4037" s="3">
        <v>13</v>
      </c>
      <c r="AG4037" s="3">
        <v>3</v>
      </c>
    </row>
    <row r="4038" spans="1:33" ht="15.75" customHeight="1" x14ac:dyDescent="0.15">
      <c r="A4038" s="3">
        <v>21753</v>
      </c>
      <c r="B4038" s="3">
        <v>4036</v>
      </c>
      <c r="C4038" s="3">
        <v>6</v>
      </c>
      <c r="D4038" s="3" t="s">
        <v>17378</v>
      </c>
      <c r="E4038" s="3" t="s">
        <v>26415</v>
      </c>
      <c r="F4038" s="3" t="s">
        <v>331</v>
      </c>
      <c r="G4038" s="3" t="s">
        <v>167</v>
      </c>
      <c r="H4038" s="3" t="s">
        <v>17381</v>
      </c>
      <c r="I4038" s="3" t="s">
        <v>271</v>
      </c>
      <c r="J4038" s="3">
        <v>73.705299999999994</v>
      </c>
      <c r="K4038" s="3">
        <v>3880940</v>
      </c>
      <c r="L4038" s="3" t="s">
        <v>364</v>
      </c>
      <c r="M4038" s="3">
        <v>2</v>
      </c>
      <c r="N4038" s="3" t="s">
        <v>17378</v>
      </c>
      <c r="O4038" s="3" t="s">
        <v>26415</v>
      </c>
      <c r="P4038" s="3" t="s">
        <v>6675</v>
      </c>
      <c r="Q4038" s="3" t="s">
        <v>22556</v>
      </c>
      <c r="R4038" s="5" t="s">
        <v>26416</v>
      </c>
      <c r="S4038" s="3" t="s">
        <v>17381</v>
      </c>
      <c r="T4038" s="3" t="s">
        <v>167</v>
      </c>
      <c r="V4038" s="3">
        <v>127</v>
      </c>
      <c r="W4038" s="3">
        <v>58</v>
      </c>
      <c r="X4038" s="3">
        <v>127</v>
      </c>
      <c r="Y4038" s="3">
        <v>4036</v>
      </c>
      <c r="Z4038" s="3" t="s">
        <v>364</v>
      </c>
      <c r="AA4038" s="3">
        <v>6</v>
      </c>
      <c r="AB4038" s="3">
        <v>5</v>
      </c>
      <c r="AC4038" s="3">
        <v>3880940</v>
      </c>
      <c r="AD4038" s="3">
        <v>2234209</v>
      </c>
      <c r="AE4038" s="3" t="s">
        <v>271</v>
      </c>
      <c r="AF4038" s="3">
        <v>20</v>
      </c>
      <c r="AG4038" s="3">
        <v>7</v>
      </c>
    </row>
    <row r="4039" spans="1:33" ht="15.75" customHeight="1" x14ac:dyDescent="0.15">
      <c r="A4039" s="3">
        <v>24011</v>
      </c>
      <c r="B4039" s="3">
        <v>4037</v>
      </c>
      <c r="C4039" s="3">
        <v>39</v>
      </c>
      <c r="D4039" s="3" t="s">
        <v>17382</v>
      </c>
      <c r="E4039" s="3" t="s">
        <v>26417</v>
      </c>
      <c r="F4039" s="3" t="s">
        <v>1193</v>
      </c>
      <c r="G4039" s="3" t="s">
        <v>564</v>
      </c>
      <c r="H4039" s="3" t="s">
        <v>2885</v>
      </c>
      <c r="I4039" s="3" t="s">
        <v>63</v>
      </c>
      <c r="J4039" s="3">
        <v>73.595299999999995</v>
      </c>
      <c r="K4039" s="3">
        <v>4561467</v>
      </c>
      <c r="L4039" s="3" t="s">
        <v>162</v>
      </c>
      <c r="M4039" s="3">
        <v>1</v>
      </c>
      <c r="N4039" s="3" t="s">
        <v>17382</v>
      </c>
      <c r="O4039" s="3" t="s">
        <v>26417</v>
      </c>
      <c r="P4039" s="3" t="s">
        <v>179</v>
      </c>
      <c r="Q4039" s="3" t="s">
        <v>22557</v>
      </c>
      <c r="R4039" s="5" t="s">
        <v>26418</v>
      </c>
      <c r="S4039" s="3" t="s">
        <v>2885</v>
      </c>
      <c r="T4039" s="3" t="s">
        <v>564</v>
      </c>
      <c r="V4039" s="3">
        <v>99</v>
      </c>
      <c r="W4039" s="3">
        <v>127</v>
      </c>
      <c r="X4039" s="3">
        <v>127</v>
      </c>
      <c r="Y4039" s="3">
        <v>4037</v>
      </c>
      <c r="Z4039" s="3" t="s">
        <v>162</v>
      </c>
      <c r="AA4039" s="3">
        <v>39</v>
      </c>
      <c r="AB4039" s="3">
        <v>1</v>
      </c>
      <c r="AC4039" s="3">
        <v>4561467</v>
      </c>
      <c r="AD4039" s="3">
        <v>2627644</v>
      </c>
      <c r="AE4039" s="3" t="s">
        <v>63</v>
      </c>
      <c r="AF4039" s="3">
        <v>8</v>
      </c>
      <c r="AG4039" s="3">
        <v>3</v>
      </c>
    </row>
    <row r="4040" spans="1:33" ht="15.75" customHeight="1" x14ac:dyDescent="0.15">
      <c r="A4040" s="3">
        <v>23996</v>
      </c>
      <c r="B4040" s="3">
        <v>4038</v>
      </c>
      <c r="C4040" s="3">
        <v>32</v>
      </c>
      <c r="D4040" s="3" t="s">
        <v>17388</v>
      </c>
      <c r="E4040" s="3" t="s">
        <v>26419</v>
      </c>
      <c r="F4040" s="3" t="s">
        <v>7229</v>
      </c>
      <c r="G4040" s="3" t="s">
        <v>733</v>
      </c>
      <c r="H4040" s="3" t="s">
        <v>15703</v>
      </c>
      <c r="I4040" s="3" t="s">
        <v>5290</v>
      </c>
      <c r="J4040" s="3">
        <v>73.506399999999999</v>
      </c>
      <c r="K4040" s="3">
        <v>3852377</v>
      </c>
      <c r="L4040" s="3" t="s">
        <v>364</v>
      </c>
      <c r="M4040" s="3">
        <v>1</v>
      </c>
      <c r="N4040" s="3" t="s">
        <v>17388</v>
      </c>
      <c r="O4040" s="3" t="s">
        <v>26419</v>
      </c>
      <c r="P4040" s="3" t="s">
        <v>4433</v>
      </c>
      <c r="Q4040" s="3" t="s">
        <v>22559</v>
      </c>
      <c r="R4040" s="5" t="s">
        <v>26420</v>
      </c>
      <c r="S4040" s="3" t="s">
        <v>15703</v>
      </c>
      <c r="T4040" s="3" t="s">
        <v>733</v>
      </c>
      <c r="V4040" s="3">
        <v>35</v>
      </c>
      <c r="W4040" s="3">
        <v>0</v>
      </c>
      <c r="X4040" s="3">
        <v>127</v>
      </c>
      <c r="Y4040" s="3">
        <v>4038</v>
      </c>
      <c r="Z4040" s="3" t="s">
        <v>364</v>
      </c>
      <c r="AA4040" s="3">
        <v>32</v>
      </c>
      <c r="AB4040" s="3">
        <v>20</v>
      </c>
      <c r="AC4040" s="3">
        <v>3852377</v>
      </c>
      <c r="AD4040" s="3">
        <v>2220308</v>
      </c>
      <c r="AE4040" s="15"/>
      <c r="AF4040" s="3">
        <v>20</v>
      </c>
      <c r="AG4040" s="3">
        <v>58</v>
      </c>
    </row>
    <row r="4041" spans="1:33" ht="15.75" customHeight="1" x14ac:dyDescent="0.15">
      <c r="A4041" s="3">
        <v>2526</v>
      </c>
      <c r="B4041" s="3">
        <v>4039</v>
      </c>
      <c r="C4041" s="3">
        <v>70</v>
      </c>
      <c r="D4041" s="3" t="s">
        <v>8605</v>
      </c>
      <c r="E4041" s="3" t="s">
        <v>26421</v>
      </c>
      <c r="F4041" s="3" t="s">
        <v>143</v>
      </c>
      <c r="G4041" s="3" t="s">
        <v>77</v>
      </c>
      <c r="H4041" s="3" t="s">
        <v>8610</v>
      </c>
      <c r="I4041" s="3" t="s">
        <v>8563</v>
      </c>
      <c r="J4041" s="3">
        <v>73.491900000000001</v>
      </c>
      <c r="K4041" s="3">
        <v>8772431</v>
      </c>
      <c r="L4041" s="3" t="s">
        <v>101</v>
      </c>
      <c r="M4041" s="3">
        <v>4</v>
      </c>
      <c r="N4041" s="3" t="s">
        <v>8605</v>
      </c>
      <c r="O4041" s="3" t="s">
        <v>26421</v>
      </c>
      <c r="P4041" s="3" t="s">
        <v>8609</v>
      </c>
      <c r="Q4041" s="3" t="s">
        <v>8607</v>
      </c>
      <c r="R4041" s="5" t="s">
        <v>26422</v>
      </c>
      <c r="S4041" s="3" t="s">
        <v>8610</v>
      </c>
      <c r="T4041" s="3" t="s">
        <v>77</v>
      </c>
      <c r="V4041" s="3">
        <v>127</v>
      </c>
      <c r="W4041" s="3">
        <v>0</v>
      </c>
      <c r="X4041" s="3">
        <v>127</v>
      </c>
      <c r="Y4041" s="3">
        <v>4039</v>
      </c>
      <c r="Z4041" s="3" t="s">
        <v>101</v>
      </c>
      <c r="AA4041" s="3">
        <v>70</v>
      </c>
      <c r="AB4041" s="3">
        <v>55</v>
      </c>
      <c r="AC4041" s="3">
        <v>8772431</v>
      </c>
      <c r="AD4041" s="3">
        <v>5056391</v>
      </c>
      <c r="AE4041" s="15"/>
      <c r="AF4041" s="3">
        <v>10</v>
      </c>
      <c r="AG4041" s="3">
        <v>109</v>
      </c>
    </row>
    <row r="4042" spans="1:33" ht="15.75" customHeight="1" x14ac:dyDescent="0.15">
      <c r="A4042" s="3">
        <v>25809</v>
      </c>
      <c r="B4042" s="3">
        <v>4040</v>
      </c>
      <c r="C4042" s="3">
        <v>108</v>
      </c>
      <c r="D4042" s="3" t="s">
        <v>17393</v>
      </c>
      <c r="E4042" s="3" t="s">
        <v>26423</v>
      </c>
      <c r="F4042" s="3" t="s">
        <v>4372</v>
      </c>
      <c r="G4042" s="3" t="s">
        <v>806</v>
      </c>
      <c r="H4042" s="3" t="s">
        <v>17396</v>
      </c>
      <c r="I4042" s="3" t="s">
        <v>18685</v>
      </c>
      <c r="J4042" s="3">
        <v>73.483699999999999</v>
      </c>
      <c r="K4042" s="3">
        <v>11836517</v>
      </c>
      <c r="L4042" s="3" t="s">
        <v>641</v>
      </c>
      <c r="M4042" s="3">
        <v>0</v>
      </c>
      <c r="N4042" s="3" t="s">
        <v>17393</v>
      </c>
      <c r="O4042" s="3" t="s">
        <v>26423</v>
      </c>
      <c r="P4042" s="8">
        <v>35431</v>
      </c>
      <c r="Q4042" s="3" t="s">
        <v>22561</v>
      </c>
      <c r="R4042" s="5" t="s">
        <v>26424</v>
      </c>
      <c r="S4042" s="3" t="s">
        <v>17396</v>
      </c>
      <c r="T4042" s="3" t="s">
        <v>806</v>
      </c>
      <c r="V4042" s="3">
        <v>17</v>
      </c>
      <c r="W4042" s="3">
        <v>0</v>
      </c>
      <c r="X4042" s="3">
        <v>37</v>
      </c>
      <c r="Y4042" s="3">
        <v>4040</v>
      </c>
      <c r="Z4042" s="3" t="s">
        <v>641</v>
      </c>
      <c r="AA4042" s="3">
        <v>108</v>
      </c>
      <c r="AB4042" s="3">
        <v>80</v>
      </c>
      <c r="AC4042" s="3">
        <v>11836517</v>
      </c>
      <c r="AD4042" s="3">
        <v>6822841</v>
      </c>
      <c r="AE4042" s="15"/>
      <c r="AF4042" s="3">
        <v>23</v>
      </c>
      <c r="AG4042" s="3">
        <v>24</v>
      </c>
    </row>
    <row r="4043" spans="1:33" ht="15.75" customHeight="1" x14ac:dyDescent="0.15">
      <c r="A4043" s="3">
        <v>8970</v>
      </c>
      <c r="B4043" s="3">
        <v>4041</v>
      </c>
      <c r="C4043" s="3">
        <v>183</v>
      </c>
      <c r="D4043" s="3" t="s">
        <v>17398</v>
      </c>
      <c r="E4043" s="3" t="s">
        <v>26425</v>
      </c>
      <c r="F4043" s="3" t="s">
        <v>1193</v>
      </c>
      <c r="G4043" s="3" t="s">
        <v>564</v>
      </c>
      <c r="H4043" s="3" t="s">
        <v>7862</v>
      </c>
      <c r="I4043" s="3" t="s">
        <v>63</v>
      </c>
      <c r="J4043" s="3">
        <v>73.469399999999993</v>
      </c>
      <c r="K4043" s="3">
        <v>32706873</v>
      </c>
      <c r="L4043" s="3" t="s">
        <v>101</v>
      </c>
      <c r="M4043" s="3">
        <v>4</v>
      </c>
      <c r="N4043" s="3" t="s">
        <v>17398</v>
      </c>
      <c r="O4043" s="3" t="s">
        <v>26425</v>
      </c>
      <c r="P4043" s="3" t="s">
        <v>5409</v>
      </c>
      <c r="Q4043" s="3" t="s">
        <v>22562</v>
      </c>
      <c r="R4043" s="5" t="s">
        <v>26426</v>
      </c>
      <c r="S4043" s="3" t="s">
        <v>7862</v>
      </c>
      <c r="T4043" s="3" t="s">
        <v>564</v>
      </c>
      <c r="V4043" s="3">
        <v>100</v>
      </c>
      <c r="W4043" s="3">
        <v>127</v>
      </c>
      <c r="X4043" s="3">
        <v>127</v>
      </c>
      <c r="Y4043" s="3">
        <v>4041</v>
      </c>
      <c r="Z4043" s="3" t="s">
        <v>101</v>
      </c>
      <c r="AA4043" s="3">
        <v>183</v>
      </c>
      <c r="AB4043" s="3">
        <v>122</v>
      </c>
      <c r="AC4043" s="3">
        <v>32706873</v>
      </c>
      <c r="AD4043" s="3">
        <v>18854554</v>
      </c>
      <c r="AE4043" s="3" t="s">
        <v>63</v>
      </c>
      <c r="AF4043" s="3">
        <v>10</v>
      </c>
      <c r="AG4043" s="3">
        <v>3</v>
      </c>
    </row>
    <row r="4044" spans="1:33" ht="15.75" customHeight="1" x14ac:dyDescent="0.15">
      <c r="A4044" s="3">
        <v>26376</v>
      </c>
      <c r="B4044" s="3">
        <v>4042</v>
      </c>
      <c r="C4044" s="3">
        <v>108</v>
      </c>
      <c r="D4044" s="3" t="s">
        <v>17400</v>
      </c>
      <c r="E4044" s="3" t="s">
        <v>26427</v>
      </c>
      <c r="F4044" s="3" t="s">
        <v>1121</v>
      </c>
      <c r="G4044" s="3" t="s">
        <v>497</v>
      </c>
      <c r="H4044" s="3" t="s">
        <v>17402</v>
      </c>
      <c r="I4044" s="3" t="s">
        <v>1587</v>
      </c>
      <c r="J4044" s="3">
        <v>73.414599999999993</v>
      </c>
      <c r="K4044" s="3">
        <v>22383220</v>
      </c>
      <c r="L4044" s="3" t="s">
        <v>398</v>
      </c>
      <c r="M4044" s="3">
        <v>0</v>
      </c>
      <c r="N4044" s="3" t="s">
        <v>17400</v>
      </c>
      <c r="O4044" s="3" t="s">
        <v>26427</v>
      </c>
      <c r="P4044" s="8" t="s">
        <v>21628</v>
      </c>
      <c r="Q4044" s="3" t="s">
        <v>22564</v>
      </c>
      <c r="R4044" s="5" t="s">
        <v>26428</v>
      </c>
      <c r="S4044" s="3" t="s">
        <v>17402</v>
      </c>
      <c r="T4044" s="3" t="s">
        <v>497</v>
      </c>
      <c r="V4044" s="3">
        <v>53</v>
      </c>
      <c r="W4044" s="3">
        <v>0</v>
      </c>
      <c r="X4044" s="3">
        <v>46</v>
      </c>
      <c r="Y4044" s="3">
        <v>4042</v>
      </c>
      <c r="Z4044" s="3" t="s">
        <v>398</v>
      </c>
      <c r="AA4044" s="3">
        <v>108</v>
      </c>
      <c r="AB4044" s="3">
        <v>79</v>
      </c>
      <c r="AC4044" s="3">
        <v>22383220</v>
      </c>
      <c r="AD4044" s="3">
        <v>12907343</v>
      </c>
      <c r="AE4044" s="15"/>
      <c r="AF4044" s="3">
        <v>1</v>
      </c>
      <c r="AG4044" s="3">
        <v>27</v>
      </c>
    </row>
    <row r="4045" spans="1:33" ht="15.75" customHeight="1" x14ac:dyDescent="0.15">
      <c r="A4045" s="3">
        <v>20236</v>
      </c>
      <c r="B4045" s="3">
        <v>4043</v>
      </c>
      <c r="C4045" s="3">
        <v>140</v>
      </c>
      <c r="D4045" s="3" t="s">
        <v>17404</v>
      </c>
      <c r="E4045" s="3" t="s">
        <v>26429</v>
      </c>
      <c r="F4045" s="3" t="s">
        <v>1072</v>
      </c>
      <c r="G4045" s="3" t="s">
        <v>575</v>
      </c>
      <c r="H4045" s="3" t="s">
        <v>1375</v>
      </c>
      <c r="I4045" s="3" t="s">
        <v>1375</v>
      </c>
      <c r="J4045" s="3">
        <v>73.368600000000001</v>
      </c>
      <c r="K4045" s="3">
        <v>55126000</v>
      </c>
      <c r="L4045" s="3" t="s">
        <v>229</v>
      </c>
      <c r="M4045" s="3">
        <v>1</v>
      </c>
      <c r="N4045" s="3" t="s">
        <v>17404</v>
      </c>
      <c r="O4045" s="3" t="s">
        <v>26429</v>
      </c>
      <c r="P4045" s="3" t="s">
        <v>381</v>
      </c>
      <c r="Q4045" s="3" t="s">
        <v>22565</v>
      </c>
      <c r="R4045" s="5" t="s">
        <v>26430</v>
      </c>
      <c r="S4045" s="3" t="s">
        <v>1375</v>
      </c>
      <c r="T4045" s="3" t="s">
        <v>575</v>
      </c>
      <c r="V4045" s="3">
        <v>93</v>
      </c>
      <c r="W4045" s="3">
        <v>82</v>
      </c>
      <c r="X4045" s="3">
        <v>26</v>
      </c>
      <c r="Y4045" s="3">
        <v>4043</v>
      </c>
      <c r="Z4045" s="3" t="s">
        <v>229</v>
      </c>
      <c r="AA4045" s="3">
        <v>140</v>
      </c>
      <c r="AB4045" s="3">
        <v>126</v>
      </c>
      <c r="AC4045" s="3">
        <v>55126000</v>
      </c>
      <c r="AD4045" s="3">
        <v>31797000</v>
      </c>
      <c r="AE4045" s="3" t="s">
        <v>1375</v>
      </c>
      <c r="AF4045" s="3">
        <v>25</v>
      </c>
      <c r="AG4045" s="3">
        <v>23</v>
      </c>
    </row>
    <row r="4046" spans="1:33" ht="15.75" customHeight="1" x14ac:dyDescent="0.15">
      <c r="A4046" s="3">
        <v>25833</v>
      </c>
      <c r="B4046" s="3">
        <v>4044</v>
      </c>
      <c r="C4046" s="3">
        <v>53</v>
      </c>
      <c r="D4046" s="3" t="s">
        <v>17407</v>
      </c>
      <c r="E4046" s="3" t="s">
        <v>26431</v>
      </c>
      <c r="F4046" s="3" t="s">
        <v>331</v>
      </c>
      <c r="G4046" s="3" t="s">
        <v>167</v>
      </c>
      <c r="H4046" s="3" t="s">
        <v>12065</v>
      </c>
      <c r="I4046" s="3" t="s">
        <v>2088</v>
      </c>
      <c r="J4046" s="3">
        <v>73.357399999999998</v>
      </c>
      <c r="K4046" s="3">
        <v>5924467</v>
      </c>
      <c r="L4046" s="3" t="s">
        <v>71</v>
      </c>
      <c r="M4046" s="3">
        <v>0</v>
      </c>
      <c r="N4046" s="3" t="s">
        <v>17407</v>
      </c>
      <c r="O4046" s="3" t="s">
        <v>26431</v>
      </c>
      <c r="P4046" s="8">
        <v>33239</v>
      </c>
      <c r="Q4046" s="3" t="s">
        <v>22567</v>
      </c>
      <c r="R4046" s="5" t="s">
        <v>26432</v>
      </c>
      <c r="S4046" s="3" t="s">
        <v>12065</v>
      </c>
      <c r="T4046" s="3" t="s">
        <v>167</v>
      </c>
      <c r="V4046" s="3">
        <v>127</v>
      </c>
      <c r="W4046" s="3">
        <v>44</v>
      </c>
      <c r="X4046" s="3">
        <v>127</v>
      </c>
      <c r="Y4046" s="3">
        <v>4044</v>
      </c>
      <c r="Z4046" s="3" t="s">
        <v>71</v>
      </c>
      <c r="AA4046" s="3">
        <v>53</v>
      </c>
      <c r="AB4046" s="3">
        <v>27</v>
      </c>
      <c r="AC4046" s="3">
        <v>5924467</v>
      </c>
      <c r="AD4046" s="3">
        <v>3417487</v>
      </c>
      <c r="AE4046" s="3" t="s">
        <v>2088</v>
      </c>
      <c r="AF4046" s="3">
        <v>5</v>
      </c>
      <c r="AG4046" s="3">
        <v>68</v>
      </c>
    </row>
    <row r="4047" spans="1:33" ht="15.75" customHeight="1" x14ac:dyDescent="0.15">
      <c r="A4047" s="3">
        <v>3057</v>
      </c>
      <c r="B4047" s="3">
        <v>4045</v>
      </c>
      <c r="C4047" s="3">
        <v>3422</v>
      </c>
      <c r="D4047" s="3" t="s">
        <v>17409</v>
      </c>
      <c r="E4047" s="3" t="s">
        <v>26433</v>
      </c>
      <c r="F4047" s="3" t="s">
        <v>4061</v>
      </c>
      <c r="G4047" s="3" t="s">
        <v>446</v>
      </c>
      <c r="H4047" s="3" t="s">
        <v>4870</v>
      </c>
      <c r="I4047" s="3" t="s">
        <v>2435</v>
      </c>
      <c r="J4047" s="3">
        <v>73.346800000000002</v>
      </c>
      <c r="K4047" s="3">
        <v>160595551</v>
      </c>
      <c r="L4047" s="3" t="s">
        <v>162</v>
      </c>
      <c r="M4047" s="3">
        <v>7</v>
      </c>
      <c r="N4047" s="3" t="s">
        <v>17409</v>
      </c>
      <c r="O4047" s="3" t="s">
        <v>26433</v>
      </c>
      <c r="P4047" s="3" t="s">
        <v>1350</v>
      </c>
      <c r="Q4047" s="3" t="s">
        <v>22568</v>
      </c>
      <c r="R4047" s="5" t="s">
        <v>26434</v>
      </c>
      <c r="S4047" s="3" t="s">
        <v>4870</v>
      </c>
      <c r="T4047" s="3" t="s">
        <v>446</v>
      </c>
      <c r="V4047" s="3">
        <v>127</v>
      </c>
      <c r="W4047" s="3">
        <v>127</v>
      </c>
      <c r="X4047" s="3">
        <v>127</v>
      </c>
      <c r="Y4047" s="3">
        <v>4045</v>
      </c>
      <c r="Z4047" s="3" t="s">
        <v>162</v>
      </c>
      <c r="AA4047" s="3">
        <v>3422</v>
      </c>
      <c r="AB4047" s="3">
        <v>1731</v>
      </c>
      <c r="AC4047" s="3">
        <v>160595551</v>
      </c>
      <c r="AD4047" s="3">
        <v>92644080</v>
      </c>
      <c r="AE4047" s="3" t="s">
        <v>2435</v>
      </c>
      <c r="AF4047" s="3">
        <v>8</v>
      </c>
      <c r="AG4047" s="3">
        <v>29</v>
      </c>
    </row>
    <row r="4048" spans="1:33" ht="15.75" customHeight="1" x14ac:dyDescent="0.15">
      <c r="A4048" s="3">
        <v>25186</v>
      </c>
      <c r="B4048" s="3">
        <v>4046</v>
      </c>
      <c r="C4048" s="3">
        <v>15</v>
      </c>
      <c r="D4048" s="3" t="s">
        <v>17412</v>
      </c>
      <c r="E4048" s="3" t="s">
        <v>26435</v>
      </c>
      <c r="F4048" s="3" t="s">
        <v>297</v>
      </c>
      <c r="G4048" s="3" t="s">
        <v>146</v>
      </c>
      <c r="H4048" s="3" t="s">
        <v>2725</v>
      </c>
      <c r="I4048" s="3" t="s">
        <v>2725</v>
      </c>
      <c r="J4048" s="3">
        <v>73.325400000000002</v>
      </c>
      <c r="K4048" s="3">
        <v>4143223</v>
      </c>
      <c r="L4048" s="3" t="s">
        <v>162</v>
      </c>
      <c r="M4048" s="3">
        <v>0</v>
      </c>
      <c r="N4048" s="3" t="s">
        <v>17412</v>
      </c>
      <c r="O4048" s="3" t="s">
        <v>26435</v>
      </c>
      <c r="P4048" s="8">
        <v>39814</v>
      </c>
      <c r="Q4048" s="3" t="s">
        <v>22570</v>
      </c>
      <c r="R4048" s="5" t="s">
        <v>26436</v>
      </c>
      <c r="S4048" s="3" t="s">
        <v>2725</v>
      </c>
      <c r="T4048" s="3" t="s">
        <v>146</v>
      </c>
      <c r="V4048" s="3">
        <v>103</v>
      </c>
      <c r="W4048" s="15"/>
      <c r="X4048" s="3">
        <v>127</v>
      </c>
      <c r="Y4048" s="3">
        <v>4046</v>
      </c>
      <c r="Z4048" s="3" t="s">
        <v>162</v>
      </c>
      <c r="AA4048" s="3">
        <v>15</v>
      </c>
      <c r="AB4048" s="3">
        <v>7</v>
      </c>
      <c r="AC4048" s="3">
        <v>4143223</v>
      </c>
      <c r="AD4048" s="3">
        <v>2390431</v>
      </c>
      <c r="AE4048" s="3" t="s">
        <v>2725</v>
      </c>
      <c r="AF4048" s="3">
        <v>8</v>
      </c>
      <c r="AG4048" s="3">
        <v>30</v>
      </c>
    </row>
    <row r="4049" spans="1:33" ht="15.75" customHeight="1" x14ac:dyDescent="0.15">
      <c r="A4049" s="3">
        <v>25066</v>
      </c>
      <c r="B4049" s="3">
        <v>4047</v>
      </c>
      <c r="C4049" s="3">
        <v>55</v>
      </c>
      <c r="D4049" s="3" t="s">
        <v>17415</v>
      </c>
      <c r="E4049" s="3" t="s">
        <v>26437</v>
      </c>
      <c r="F4049" s="3" t="s">
        <v>96</v>
      </c>
      <c r="G4049" s="3" t="s">
        <v>61</v>
      </c>
      <c r="H4049" s="3" t="s">
        <v>62</v>
      </c>
      <c r="I4049" s="3" t="s">
        <v>63</v>
      </c>
      <c r="J4049" s="3">
        <v>73.209000000000003</v>
      </c>
      <c r="K4049" s="3">
        <v>6009157</v>
      </c>
      <c r="L4049" s="3" t="s">
        <v>215</v>
      </c>
      <c r="M4049" s="3">
        <v>0</v>
      </c>
      <c r="N4049" s="3" t="s">
        <v>17415</v>
      </c>
      <c r="O4049" s="3" t="s">
        <v>26437</v>
      </c>
      <c r="P4049" s="8">
        <v>39448</v>
      </c>
      <c r="Q4049" s="3" t="s">
        <v>22572</v>
      </c>
      <c r="R4049" s="5" t="s">
        <v>26438</v>
      </c>
      <c r="S4049" s="3" t="s">
        <v>62</v>
      </c>
      <c r="T4049" s="3" t="s">
        <v>61</v>
      </c>
      <c r="V4049" s="3">
        <v>127</v>
      </c>
      <c r="W4049" s="3">
        <v>127</v>
      </c>
      <c r="X4049" s="3">
        <v>127</v>
      </c>
      <c r="Y4049" s="3">
        <v>4047</v>
      </c>
      <c r="Z4049" s="3" t="s">
        <v>215</v>
      </c>
      <c r="AA4049" s="3">
        <v>55</v>
      </c>
      <c r="AB4049" s="3">
        <v>25</v>
      </c>
      <c r="AC4049" s="3">
        <v>6009157</v>
      </c>
      <c r="AD4049" s="3">
        <v>3469310</v>
      </c>
      <c r="AE4049" s="3" t="s">
        <v>63</v>
      </c>
      <c r="AF4049" s="3">
        <v>7</v>
      </c>
      <c r="AG4049" s="3">
        <v>3</v>
      </c>
    </row>
    <row r="4050" spans="1:33" ht="15.75" customHeight="1" x14ac:dyDescent="0.15">
      <c r="A4050" s="3">
        <v>21605</v>
      </c>
      <c r="B4050" s="3">
        <v>4048</v>
      </c>
      <c r="C4050" s="3">
        <v>9</v>
      </c>
      <c r="D4050" s="3" t="s">
        <v>17418</v>
      </c>
      <c r="E4050" s="3" t="s">
        <v>26439</v>
      </c>
      <c r="F4050" s="3" t="s">
        <v>855</v>
      </c>
      <c r="G4050" s="3" t="s">
        <v>292</v>
      </c>
      <c r="H4050" s="3" t="s">
        <v>17422</v>
      </c>
      <c r="I4050" s="3" t="s">
        <v>2280</v>
      </c>
      <c r="J4050" s="3">
        <v>73.188999999999993</v>
      </c>
      <c r="K4050" s="3">
        <v>11829448</v>
      </c>
      <c r="L4050" s="3" t="s">
        <v>340</v>
      </c>
      <c r="M4050" s="3">
        <v>1</v>
      </c>
      <c r="N4050" s="3" t="s">
        <v>17418</v>
      </c>
      <c r="O4050" s="3" t="s">
        <v>26439</v>
      </c>
      <c r="P4050" s="3" t="s">
        <v>179</v>
      </c>
      <c r="Q4050" s="3" t="s">
        <v>22573</v>
      </c>
      <c r="R4050" s="5" t="s">
        <v>26440</v>
      </c>
      <c r="S4050" s="3" t="s">
        <v>17422</v>
      </c>
      <c r="T4050" s="3" t="s">
        <v>292</v>
      </c>
      <c r="V4050" s="3">
        <v>127</v>
      </c>
      <c r="W4050" s="3">
        <v>33</v>
      </c>
      <c r="X4050" s="3">
        <v>96</v>
      </c>
      <c r="Y4050" s="3">
        <v>4048</v>
      </c>
      <c r="Z4050" s="3" t="s">
        <v>340</v>
      </c>
      <c r="AA4050" s="3">
        <v>9</v>
      </c>
      <c r="AB4050" s="3">
        <v>6</v>
      </c>
      <c r="AC4050" s="3">
        <v>11829448</v>
      </c>
      <c r="AD4050" s="3">
        <v>6830370</v>
      </c>
      <c r="AE4050" s="3" t="s">
        <v>2280</v>
      </c>
      <c r="AF4050" s="3">
        <v>6</v>
      </c>
      <c r="AG4050" s="3">
        <v>52</v>
      </c>
    </row>
    <row r="4051" spans="1:33" ht="15.75" customHeight="1" x14ac:dyDescent="0.15">
      <c r="A4051" s="3">
        <v>22606</v>
      </c>
      <c r="B4051" s="3">
        <v>4049</v>
      </c>
      <c r="C4051" s="3">
        <v>139</v>
      </c>
      <c r="D4051" s="3" t="s">
        <v>17423</v>
      </c>
      <c r="E4051" s="3" t="s">
        <v>26441</v>
      </c>
      <c r="F4051" s="3" t="s">
        <v>269</v>
      </c>
      <c r="G4051" s="3" t="s">
        <v>133</v>
      </c>
      <c r="H4051" s="3" t="s">
        <v>10942</v>
      </c>
      <c r="I4051" s="3" t="s">
        <v>12799</v>
      </c>
      <c r="J4051" s="3">
        <v>73.173500000000004</v>
      </c>
      <c r="K4051" s="3">
        <v>29136860</v>
      </c>
      <c r="L4051" s="3" t="s">
        <v>478</v>
      </c>
      <c r="M4051" s="3">
        <v>2</v>
      </c>
      <c r="N4051" s="3" t="s">
        <v>17423</v>
      </c>
      <c r="O4051" s="3" t="s">
        <v>26441</v>
      </c>
      <c r="P4051" s="3" t="s">
        <v>22576</v>
      </c>
      <c r="Q4051" s="3" t="s">
        <v>22575</v>
      </c>
      <c r="R4051" s="5" t="s">
        <v>26442</v>
      </c>
      <c r="S4051" s="3" t="s">
        <v>10942</v>
      </c>
      <c r="T4051" s="3" t="s">
        <v>133</v>
      </c>
      <c r="V4051" s="3">
        <v>123</v>
      </c>
      <c r="W4051" s="3">
        <v>0</v>
      </c>
      <c r="X4051" s="3">
        <v>127</v>
      </c>
      <c r="Y4051" s="3">
        <v>4049</v>
      </c>
      <c r="Z4051" s="3" t="s">
        <v>478</v>
      </c>
      <c r="AA4051" s="3">
        <v>139</v>
      </c>
      <c r="AB4051" s="3">
        <v>84</v>
      </c>
      <c r="AC4051" s="3">
        <v>29136860</v>
      </c>
      <c r="AD4051" s="3">
        <v>16825237</v>
      </c>
      <c r="AE4051" s="15"/>
      <c r="AF4051" s="3">
        <v>15</v>
      </c>
      <c r="AG4051" s="3">
        <v>287</v>
      </c>
    </row>
    <row r="4052" spans="1:33" ht="15.75" customHeight="1" x14ac:dyDescent="0.15">
      <c r="A4052" s="3">
        <v>25555</v>
      </c>
      <c r="B4052" s="3">
        <v>4050</v>
      </c>
      <c r="C4052" s="3">
        <v>22</v>
      </c>
      <c r="D4052" s="3" t="s">
        <v>11025</v>
      </c>
      <c r="E4052" s="3" t="s">
        <v>26443</v>
      </c>
      <c r="F4052" s="3" t="s">
        <v>36</v>
      </c>
      <c r="G4052" s="3" t="s">
        <v>37</v>
      </c>
      <c r="H4052" s="3" t="s">
        <v>817</v>
      </c>
      <c r="I4052" s="3" t="s">
        <v>817</v>
      </c>
      <c r="J4052" s="3">
        <v>73.123099999999994</v>
      </c>
      <c r="K4052" s="3">
        <v>3496398</v>
      </c>
      <c r="L4052" s="3" t="s">
        <v>215</v>
      </c>
      <c r="M4052" s="3">
        <v>0</v>
      </c>
      <c r="N4052" s="3" t="s">
        <v>11025</v>
      </c>
      <c r="O4052" s="3" t="s">
        <v>26443</v>
      </c>
      <c r="P4052" s="8">
        <v>39083</v>
      </c>
      <c r="Q4052" s="3" t="s">
        <v>11030</v>
      </c>
      <c r="R4052" s="5" t="s">
        <v>26444</v>
      </c>
      <c r="S4052" s="3" t="s">
        <v>817</v>
      </c>
      <c r="T4052" s="3" t="s">
        <v>37</v>
      </c>
      <c r="V4052" s="3">
        <v>127</v>
      </c>
      <c r="W4052" s="3">
        <v>97</v>
      </c>
      <c r="X4052" s="3">
        <v>127</v>
      </c>
      <c r="Y4052" s="3">
        <v>4050</v>
      </c>
      <c r="Z4052" s="3" t="s">
        <v>215</v>
      </c>
      <c r="AA4052" s="3">
        <v>22</v>
      </c>
      <c r="AB4052" s="3">
        <v>12</v>
      </c>
      <c r="AC4052" s="3">
        <v>3496398</v>
      </c>
      <c r="AD4052" s="3">
        <v>2019602</v>
      </c>
      <c r="AE4052" s="3" t="s">
        <v>817</v>
      </c>
      <c r="AF4052" s="3">
        <v>7</v>
      </c>
      <c r="AG4052" s="3">
        <v>11</v>
      </c>
    </row>
    <row r="4053" spans="1:33" ht="15.75" customHeight="1" x14ac:dyDescent="0.15">
      <c r="A4053" s="3">
        <v>21878</v>
      </c>
      <c r="B4053" s="3">
        <v>4051</v>
      </c>
      <c r="C4053" s="3">
        <v>33</v>
      </c>
      <c r="D4053" s="3" t="s">
        <v>17428</v>
      </c>
      <c r="E4053" s="3" t="s">
        <v>26445</v>
      </c>
      <c r="F4053" s="3" t="s">
        <v>269</v>
      </c>
      <c r="G4053" s="3" t="s">
        <v>133</v>
      </c>
      <c r="H4053" s="3" t="s">
        <v>1963</v>
      </c>
      <c r="I4053" s="3" t="s">
        <v>1963</v>
      </c>
      <c r="J4053" s="3">
        <v>73.096100000000007</v>
      </c>
      <c r="K4053" s="3">
        <v>8024612</v>
      </c>
      <c r="L4053" s="3" t="s">
        <v>101</v>
      </c>
      <c r="M4053" s="3">
        <v>4</v>
      </c>
      <c r="N4053" s="3" t="s">
        <v>17428</v>
      </c>
      <c r="O4053" s="3" t="s">
        <v>26445</v>
      </c>
      <c r="P4053" s="3" t="s">
        <v>104</v>
      </c>
      <c r="Q4053" s="3" t="s">
        <v>22578</v>
      </c>
      <c r="R4053" s="5" t="s">
        <v>26446</v>
      </c>
      <c r="S4053" s="3" t="s">
        <v>1963</v>
      </c>
      <c r="T4053" s="3" t="s">
        <v>133</v>
      </c>
      <c r="V4053" s="3">
        <v>124</v>
      </c>
      <c r="W4053" s="3">
        <v>42</v>
      </c>
      <c r="X4053" s="3">
        <v>127</v>
      </c>
      <c r="Y4053" s="3">
        <v>4051</v>
      </c>
      <c r="Z4053" s="3" t="s">
        <v>101</v>
      </c>
      <c r="AA4053" s="3">
        <v>33</v>
      </c>
      <c r="AB4053" s="3">
        <v>23</v>
      </c>
      <c r="AC4053" s="3">
        <v>8024612</v>
      </c>
      <c r="AD4053" s="3">
        <v>4635928</v>
      </c>
      <c r="AE4053" s="3" t="s">
        <v>1963</v>
      </c>
      <c r="AF4053" s="3">
        <v>10</v>
      </c>
      <c r="AG4053" s="3">
        <v>43</v>
      </c>
    </row>
    <row r="4054" spans="1:33" ht="15.75" customHeight="1" x14ac:dyDescent="0.15">
      <c r="A4054" s="3">
        <v>24430</v>
      </c>
      <c r="B4054" s="3">
        <v>4052</v>
      </c>
      <c r="C4054" s="3">
        <v>66</v>
      </c>
      <c r="D4054" s="3" t="s">
        <v>17431</v>
      </c>
      <c r="E4054" s="3" t="s">
        <v>26447</v>
      </c>
      <c r="F4054" s="3" t="s">
        <v>4061</v>
      </c>
      <c r="G4054" s="3" t="s">
        <v>446</v>
      </c>
      <c r="H4054" s="3" t="s">
        <v>2435</v>
      </c>
      <c r="I4054" s="3" t="s">
        <v>2435</v>
      </c>
      <c r="J4054" s="3">
        <v>73.081199999999995</v>
      </c>
      <c r="K4054" s="3">
        <v>7187748</v>
      </c>
      <c r="L4054" s="3" t="s">
        <v>66</v>
      </c>
      <c r="M4054" s="3">
        <v>1</v>
      </c>
      <c r="N4054" s="3" t="s">
        <v>17431</v>
      </c>
      <c r="O4054" s="3" t="s">
        <v>26447</v>
      </c>
      <c r="P4054" s="3" t="s">
        <v>541</v>
      </c>
      <c r="Q4054" s="3" t="s">
        <v>22580</v>
      </c>
      <c r="R4054" s="5" t="s">
        <v>26448</v>
      </c>
      <c r="S4054" s="3" t="s">
        <v>2435</v>
      </c>
      <c r="T4054" s="3" t="s">
        <v>446</v>
      </c>
      <c r="V4054" s="3">
        <v>127</v>
      </c>
      <c r="W4054" s="3">
        <v>127</v>
      </c>
      <c r="X4054" s="3">
        <v>127</v>
      </c>
      <c r="Y4054" s="3">
        <v>4052</v>
      </c>
      <c r="Z4054" s="3" t="s">
        <v>66</v>
      </c>
      <c r="AA4054" s="3">
        <v>66</v>
      </c>
      <c r="AB4054" s="3">
        <v>38</v>
      </c>
      <c r="AC4054" s="3">
        <v>7187748</v>
      </c>
      <c r="AD4054" s="3">
        <v>4152819</v>
      </c>
      <c r="AE4054" s="3" t="s">
        <v>2435</v>
      </c>
      <c r="AF4054" s="3">
        <v>9</v>
      </c>
      <c r="AG4054" s="3">
        <v>29</v>
      </c>
    </row>
    <row r="4055" spans="1:33" ht="15.75" customHeight="1" x14ac:dyDescent="0.15">
      <c r="A4055" s="3">
        <v>20840</v>
      </c>
      <c r="B4055" s="3">
        <v>4053</v>
      </c>
      <c r="C4055" s="3">
        <v>331</v>
      </c>
      <c r="D4055" s="3" t="s">
        <v>17433</v>
      </c>
      <c r="E4055" s="3" t="s">
        <v>26449</v>
      </c>
      <c r="F4055" s="3" t="s">
        <v>1214</v>
      </c>
      <c r="G4055" s="3" t="s">
        <v>607</v>
      </c>
      <c r="H4055" s="3" t="s">
        <v>6626</v>
      </c>
      <c r="I4055" s="3" t="s">
        <v>608</v>
      </c>
      <c r="J4055" s="3">
        <v>73.068200000000004</v>
      </c>
      <c r="K4055" s="3">
        <v>14311617</v>
      </c>
      <c r="L4055" s="3" t="s">
        <v>75</v>
      </c>
      <c r="M4055" s="3">
        <v>1</v>
      </c>
      <c r="N4055" s="3" t="s">
        <v>17433</v>
      </c>
      <c r="O4055" s="3" t="s">
        <v>26449</v>
      </c>
      <c r="P4055" s="3" t="s">
        <v>835</v>
      </c>
      <c r="Q4055" s="3" t="s">
        <v>22581</v>
      </c>
      <c r="R4055" s="5" t="s">
        <v>26450</v>
      </c>
      <c r="S4055" s="3" t="s">
        <v>6626</v>
      </c>
      <c r="T4055" s="3" t="s">
        <v>607</v>
      </c>
      <c r="V4055" s="3">
        <v>18</v>
      </c>
      <c r="W4055" s="3">
        <v>0</v>
      </c>
      <c r="X4055" s="3">
        <v>99</v>
      </c>
      <c r="Y4055" s="3">
        <v>4053</v>
      </c>
      <c r="Z4055" s="3" t="s">
        <v>75</v>
      </c>
      <c r="AA4055" s="3">
        <v>331</v>
      </c>
      <c r="AB4055" s="3">
        <v>209</v>
      </c>
      <c r="AC4055" s="3">
        <v>14311617</v>
      </c>
      <c r="AD4055" s="3">
        <v>8269350</v>
      </c>
      <c r="AE4055" s="15"/>
      <c r="AF4055" s="3">
        <v>14</v>
      </c>
      <c r="AG4055" s="3">
        <v>161</v>
      </c>
    </row>
    <row r="4056" spans="1:33" ht="15.75" customHeight="1" x14ac:dyDescent="0.15">
      <c r="A4056" s="3">
        <v>24194</v>
      </c>
      <c r="B4056" s="3">
        <v>4054</v>
      </c>
      <c r="C4056" s="3">
        <v>538</v>
      </c>
      <c r="D4056" s="3" t="s">
        <v>17437</v>
      </c>
      <c r="E4056" s="3" t="s">
        <v>26451</v>
      </c>
      <c r="F4056" s="3" t="s">
        <v>6728</v>
      </c>
      <c r="G4056" s="3" t="s">
        <v>803</v>
      </c>
      <c r="H4056" s="3" t="s">
        <v>7662</v>
      </c>
      <c r="I4056" s="3" t="s">
        <v>8005</v>
      </c>
      <c r="J4056" s="3">
        <v>73.057900000000004</v>
      </c>
      <c r="K4056" s="3">
        <v>161524949</v>
      </c>
      <c r="L4056" s="3" t="s">
        <v>221</v>
      </c>
      <c r="M4056" s="3">
        <v>1</v>
      </c>
      <c r="N4056" s="3" t="s">
        <v>17437</v>
      </c>
      <c r="O4056" s="3" t="s">
        <v>26451</v>
      </c>
      <c r="P4056" s="3" t="s">
        <v>1063</v>
      </c>
      <c r="Q4056" s="3" t="s">
        <v>22583</v>
      </c>
      <c r="R4056" s="5" t="s">
        <v>26452</v>
      </c>
      <c r="S4056" s="3" t="s">
        <v>7662</v>
      </c>
      <c r="T4056" s="3" t="s">
        <v>803</v>
      </c>
      <c r="V4056" s="3">
        <v>21</v>
      </c>
      <c r="W4056" s="3">
        <v>0</v>
      </c>
      <c r="X4056" s="3">
        <v>127</v>
      </c>
      <c r="Y4056" s="3">
        <v>4054</v>
      </c>
      <c r="Z4056" s="3" t="s">
        <v>221</v>
      </c>
      <c r="AA4056" s="3">
        <v>538</v>
      </c>
      <c r="AB4056" s="3">
        <v>300</v>
      </c>
      <c r="AC4056" s="3">
        <v>161524949</v>
      </c>
      <c r="AD4056" s="3">
        <v>93335807</v>
      </c>
      <c r="AE4056" s="15"/>
      <c r="AF4056" s="3">
        <v>2</v>
      </c>
      <c r="AG4056" s="3">
        <v>97</v>
      </c>
    </row>
    <row r="4057" spans="1:33" ht="15.75" customHeight="1" x14ac:dyDescent="0.15">
      <c r="A4057" s="3">
        <v>22261</v>
      </c>
      <c r="B4057" s="3">
        <v>4055</v>
      </c>
      <c r="C4057" s="3">
        <v>56</v>
      </c>
      <c r="D4057" s="3" t="s">
        <v>11803</v>
      </c>
      <c r="E4057" s="3" t="s">
        <v>26453</v>
      </c>
      <c r="F4057" s="3" t="s">
        <v>36</v>
      </c>
      <c r="G4057" s="3" t="s">
        <v>37</v>
      </c>
      <c r="H4057" s="3" t="s">
        <v>2190</v>
      </c>
      <c r="I4057" s="3" t="s">
        <v>39</v>
      </c>
      <c r="J4057" s="3">
        <v>73.0471</v>
      </c>
      <c r="K4057" s="3">
        <v>13648400</v>
      </c>
      <c r="L4057" s="3" t="s">
        <v>398</v>
      </c>
      <c r="M4057" s="3">
        <v>2</v>
      </c>
      <c r="N4057" s="3" t="s">
        <v>11803</v>
      </c>
      <c r="O4057" s="3" t="s">
        <v>26453</v>
      </c>
      <c r="P4057" s="3" t="s">
        <v>1107</v>
      </c>
      <c r="Q4057" s="3" t="s">
        <v>11805</v>
      </c>
      <c r="R4057" s="5" t="s">
        <v>26454</v>
      </c>
      <c r="S4057" s="3" t="s">
        <v>2190</v>
      </c>
      <c r="T4057" s="3" t="s">
        <v>37</v>
      </c>
      <c r="V4057" s="3">
        <v>127</v>
      </c>
      <c r="W4057" s="3">
        <v>127</v>
      </c>
      <c r="X4057" s="3">
        <v>47</v>
      </c>
      <c r="Y4057" s="3">
        <v>4055</v>
      </c>
      <c r="Z4057" s="3" t="s">
        <v>398</v>
      </c>
      <c r="AA4057" s="3">
        <v>56</v>
      </c>
      <c r="AB4057" s="3">
        <v>29</v>
      </c>
      <c r="AC4057" s="3">
        <v>13648400</v>
      </c>
      <c r="AD4057" s="3">
        <v>7887100</v>
      </c>
      <c r="AE4057" s="3" t="s">
        <v>39</v>
      </c>
      <c r="AF4057" s="3">
        <v>1</v>
      </c>
      <c r="AG4057" s="3">
        <v>2</v>
      </c>
    </row>
    <row r="4058" spans="1:33" ht="15.75" customHeight="1" x14ac:dyDescent="0.15">
      <c r="A4058" s="3">
        <v>1221</v>
      </c>
      <c r="B4058" s="3">
        <v>4056</v>
      </c>
      <c r="C4058" s="3">
        <v>27</v>
      </c>
      <c r="D4058" s="3" t="s">
        <v>17440</v>
      </c>
      <c r="E4058" s="3" t="s">
        <v>26455</v>
      </c>
      <c r="F4058" s="3" t="s">
        <v>657</v>
      </c>
      <c r="G4058" s="3" t="s">
        <v>246</v>
      </c>
      <c r="H4058" s="3" t="s">
        <v>3818</v>
      </c>
      <c r="I4058" s="3" t="s">
        <v>3818</v>
      </c>
      <c r="J4058" s="3">
        <v>73.033500000000004</v>
      </c>
      <c r="K4058" s="3">
        <v>16243233</v>
      </c>
      <c r="L4058" s="3" t="s">
        <v>340</v>
      </c>
      <c r="M4058" s="3">
        <v>2</v>
      </c>
      <c r="N4058" s="3" t="s">
        <v>17440</v>
      </c>
      <c r="O4058" s="3" t="s">
        <v>26455</v>
      </c>
      <c r="P4058" s="3" t="s">
        <v>787</v>
      </c>
      <c r="Q4058" s="3" t="s">
        <v>22585</v>
      </c>
      <c r="R4058" s="5" t="s">
        <v>26456</v>
      </c>
      <c r="S4058" s="3" t="s">
        <v>3818</v>
      </c>
      <c r="T4058" s="3" t="s">
        <v>246</v>
      </c>
      <c r="V4058" s="3">
        <v>127</v>
      </c>
      <c r="W4058" s="3">
        <v>81</v>
      </c>
      <c r="X4058" s="3">
        <v>97</v>
      </c>
      <c r="Y4058" s="3">
        <v>4056</v>
      </c>
      <c r="Z4058" s="3" t="s">
        <v>340</v>
      </c>
      <c r="AA4058" s="3">
        <v>27</v>
      </c>
      <c r="AB4058" s="3">
        <v>17</v>
      </c>
      <c r="AC4058" s="3">
        <v>16243233</v>
      </c>
      <c r="AD4058" s="3">
        <v>9387332</v>
      </c>
      <c r="AE4058" s="3" t="s">
        <v>3818</v>
      </c>
      <c r="AF4058" s="3">
        <v>6</v>
      </c>
      <c r="AG4058" s="3">
        <v>22</v>
      </c>
    </row>
    <row r="4059" spans="1:33" ht="15.75" customHeight="1" x14ac:dyDescent="0.15">
      <c r="A4059" s="3">
        <v>1585</v>
      </c>
      <c r="B4059" s="3">
        <v>4057</v>
      </c>
      <c r="C4059" s="3">
        <v>174</v>
      </c>
      <c r="D4059" s="3" t="s">
        <v>17442</v>
      </c>
      <c r="E4059" s="3" t="s">
        <v>26457</v>
      </c>
      <c r="F4059" s="3" t="s">
        <v>331</v>
      </c>
      <c r="G4059" s="3" t="s">
        <v>167</v>
      </c>
      <c r="H4059" s="3" t="s">
        <v>271</v>
      </c>
      <c r="I4059" s="3" t="s">
        <v>271</v>
      </c>
      <c r="J4059" s="3">
        <v>73.024100000000004</v>
      </c>
      <c r="K4059" s="3">
        <v>84830235</v>
      </c>
      <c r="L4059" s="3" t="s">
        <v>101</v>
      </c>
      <c r="M4059" s="3">
        <v>5</v>
      </c>
      <c r="N4059" s="3" t="s">
        <v>17442</v>
      </c>
      <c r="O4059" s="3" t="s">
        <v>26457</v>
      </c>
      <c r="P4059" s="3" t="s">
        <v>1063</v>
      </c>
      <c r="Q4059" s="3" t="s">
        <v>22587</v>
      </c>
      <c r="R4059" s="5" t="s">
        <v>26458</v>
      </c>
      <c r="S4059" s="3" t="s">
        <v>271</v>
      </c>
      <c r="T4059" s="3" t="s">
        <v>167</v>
      </c>
      <c r="V4059" s="3">
        <v>127</v>
      </c>
      <c r="W4059" s="3">
        <v>59</v>
      </c>
      <c r="X4059" s="3">
        <v>127</v>
      </c>
      <c r="Y4059" s="3">
        <v>4057</v>
      </c>
      <c r="Z4059" s="3" t="s">
        <v>101</v>
      </c>
      <c r="AA4059" s="3">
        <v>174</v>
      </c>
      <c r="AB4059" s="3">
        <v>103</v>
      </c>
      <c r="AC4059" s="3">
        <v>84830235</v>
      </c>
      <c r="AD4059" s="3">
        <v>49028001</v>
      </c>
      <c r="AE4059" s="3" t="s">
        <v>271</v>
      </c>
      <c r="AF4059" s="3">
        <v>10</v>
      </c>
      <c r="AG4059" s="3">
        <v>7</v>
      </c>
    </row>
    <row r="4060" spans="1:33" ht="15.75" customHeight="1" x14ac:dyDescent="0.15">
      <c r="A4060" s="3">
        <v>4149</v>
      </c>
      <c r="B4060" s="3">
        <v>4058</v>
      </c>
      <c r="C4060" s="3">
        <v>1429</v>
      </c>
      <c r="D4060" s="3" t="s">
        <v>17445</v>
      </c>
      <c r="E4060" s="3" t="s">
        <v>26459</v>
      </c>
      <c r="F4060" s="3" t="s">
        <v>1438</v>
      </c>
      <c r="G4060" s="3" t="s">
        <v>495</v>
      </c>
      <c r="H4060" s="3" t="s">
        <v>4618</v>
      </c>
      <c r="I4060" s="3" t="s">
        <v>2566</v>
      </c>
      <c r="J4060" s="3">
        <v>72.992999999999995</v>
      </c>
      <c r="K4060" s="3">
        <v>389440000</v>
      </c>
      <c r="L4060" s="3" t="s">
        <v>478</v>
      </c>
      <c r="M4060" s="3">
        <v>3</v>
      </c>
      <c r="N4060" s="3" t="s">
        <v>17445</v>
      </c>
      <c r="O4060" s="3" t="s">
        <v>26459</v>
      </c>
      <c r="P4060" s="3" t="s">
        <v>690</v>
      </c>
      <c r="Q4060" s="3" t="s">
        <v>22588</v>
      </c>
      <c r="R4060" s="5" t="s">
        <v>26460</v>
      </c>
      <c r="S4060" s="3" t="s">
        <v>4618</v>
      </c>
      <c r="T4060" s="3" t="s">
        <v>495</v>
      </c>
      <c r="V4060" s="3">
        <v>127</v>
      </c>
      <c r="W4060" s="3">
        <v>32</v>
      </c>
      <c r="X4060" s="3">
        <v>127</v>
      </c>
      <c r="Y4060" s="3">
        <v>4058</v>
      </c>
      <c r="Z4060" s="3" t="s">
        <v>478</v>
      </c>
      <c r="AA4060" s="3">
        <v>1429</v>
      </c>
      <c r="AB4060" s="3">
        <v>900</v>
      </c>
      <c r="AC4060" s="3">
        <v>389440000</v>
      </c>
      <c r="AD4060" s="3">
        <v>225119000</v>
      </c>
      <c r="AE4060" s="3" t="s">
        <v>2566</v>
      </c>
      <c r="AF4060" s="3">
        <v>15</v>
      </c>
      <c r="AG4060" s="3">
        <v>47</v>
      </c>
    </row>
    <row r="4061" spans="1:33" ht="15.75" customHeight="1" x14ac:dyDescent="0.15">
      <c r="A4061" s="3">
        <v>24557</v>
      </c>
      <c r="B4061" s="3">
        <v>4059</v>
      </c>
      <c r="C4061" s="3">
        <v>279</v>
      </c>
      <c r="D4061" s="3" t="s">
        <v>17447</v>
      </c>
      <c r="E4061" s="3" t="s">
        <v>26461</v>
      </c>
      <c r="F4061" s="3" t="s">
        <v>657</v>
      </c>
      <c r="G4061" s="3" t="s">
        <v>246</v>
      </c>
      <c r="H4061" s="3" t="s">
        <v>6013</v>
      </c>
      <c r="I4061" s="3" t="s">
        <v>264</v>
      </c>
      <c r="J4061" s="3">
        <v>72.9666</v>
      </c>
      <c r="K4061" s="3">
        <v>36003000</v>
      </c>
      <c r="L4061" s="3" t="s">
        <v>538</v>
      </c>
      <c r="M4061" s="3">
        <v>1</v>
      </c>
      <c r="N4061" s="3" t="s">
        <v>17447</v>
      </c>
      <c r="O4061" s="3" t="s">
        <v>26461</v>
      </c>
      <c r="P4061" s="3" t="s">
        <v>1239</v>
      </c>
      <c r="Q4061" s="3" t="s">
        <v>22590</v>
      </c>
      <c r="R4061" s="5" t="s">
        <v>26462</v>
      </c>
      <c r="S4061" s="3" t="s">
        <v>6013</v>
      </c>
      <c r="T4061" s="3" t="s">
        <v>246</v>
      </c>
      <c r="V4061" s="3">
        <v>127</v>
      </c>
      <c r="W4061" s="3">
        <v>127</v>
      </c>
      <c r="X4061" s="3">
        <v>118</v>
      </c>
      <c r="Y4061" s="3">
        <v>4059</v>
      </c>
      <c r="Z4061" s="3" t="s">
        <v>538</v>
      </c>
      <c r="AA4061" s="3">
        <v>279</v>
      </c>
      <c r="AB4061" s="3">
        <v>133</v>
      </c>
      <c r="AC4061" s="3">
        <v>36003000</v>
      </c>
      <c r="AD4061" s="3">
        <v>20815000</v>
      </c>
      <c r="AE4061" s="3" t="s">
        <v>264</v>
      </c>
      <c r="AF4061" s="3">
        <v>3</v>
      </c>
      <c r="AG4061" s="3">
        <v>8</v>
      </c>
    </row>
    <row r="4062" spans="1:33" ht="15.75" customHeight="1" x14ac:dyDescent="0.15">
      <c r="A4062" s="3">
        <v>1765</v>
      </c>
      <c r="B4062" s="3">
        <v>4060</v>
      </c>
      <c r="C4062" s="3">
        <v>50</v>
      </c>
      <c r="D4062" s="3" t="s">
        <v>17450</v>
      </c>
      <c r="E4062" s="3" t="s">
        <v>26463</v>
      </c>
      <c r="F4062" s="3" t="s">
        <v>855</v>
      </c>
      <c r="G4062" s="3" t="s">
        <v>292</v>
      </c>
      <c r="H4062" s="3" t="s">
        <v>1032</v>
      </c>
      <c r="I4062" s="3" t="s">
        <v>1032</v>
      </c>
      <c r="J4062" s="3">
        <v>72.955799999999996</v>
      </c>
      <c r="K4062" s="3">
        <v>8646753</v>
      </c>
      <c r="L4062" s="3" t="s">
        <v>221</v>
      </c>
      <c r="M4062" s="3">
        <v>6</v>
      </c>
      <c r="N4062" s="3" t="s">
        <v>17450</v>
      </c>
      <c r="O4062" s="3" t="s">
        <v>26463</v>
      </c>
      <c r="P4062" s="3" t="s">
        <v>1063</v>
      </c>
      <c r="Q4062" s="3" t="s">
        <v>22591</v>
      </c>
      <c r="R4062" s="5" t="s">
        <v>26464</v>
      </c>
      <c r="S4062" s="3" t="s">
        <v>1032</v>
      </c>
      <c r="T4062" s="3" t="s">
        <v>292</v>
      </c>
      <c r="V4062" s="3">
        <v>127</v>
      </c>
      <c r="W4062" s="3">
        <v>106</v>
      </c>
      <c r="X4062" s="3">
        <v>127</v>
      </c>
      <c r="Y4062" s="3">
        <v>4060</v>
      </c>
      <c r="Z4062" s="3" t="s">
        <v>221</v>
      </c>
      <c r="AA4062" s="3">
        <v>50</v>
      </c>
      <c r="AB4062" s="3">
        <v>36</v>
      </c>
      <c r="AC4062" s="3">
        <v>8646753</v>
      </c>
      <c r="AD4062" s="3">
        <v>4999400</v>
      </c>
      <c r="AE4062" s="3" t="s">
        <v>1032</v>
      </c>
      <c r="AF4062" s="3">
        <v>2</v>
      </c>
      <c r="AG4062" s="3">
        <v>49</v>
      </c>
    </row>
    <row r="4063" spans="1:33" ht="15.75" customHeight="1" x14ac:dyDescent="0.15">
      <c r="A4063" s="3">
        <v>19982</v>
      </c>
      <c r="B4063" s="3">
        <v>4061</v>
      </c>
      <c r="C4063" s="3">
        <v>6</v>
      </c>
      <c r="D4063" s="5" t="s">
        <v>11564</v>
      </c>
      <c r="E4063" s="3" t="s">
        <v>26465</v>
      </c>
      <c r="F4063" s="3" t="s">
        <v>36</v>
      </c>
      <c r="G4063" s="3" t="s">
        <v>37</v>
      </c>
      <c r="H4063" s="3" t="s">
        <v>11562</v>
      </c>
      <c r="I4063" s="3" t="s">
        <v>39</v>
      </c>
      <c r="J4063" s="3">
        <v>72.8934</v>
      </c>
      <c r="K4063" s="3">
        <v>5818220</v>
      </c>
      <c r="L4063" s="3" t="s">
        <v>122</v>
      </c>
      <c r="M4063" s="3">
        <v>3</v>
      </c>
      <c r="N4063" s="5" t="s">
        <v>11564</v>
      </c>
      <c r="O4063" s="3" t="s">
        <v>26465</v>
      </c>
      <c r="P4063" s="3" t="s">
        <v>4433</v>
      </c>
      <c r="Q4063" s="3" t="s">
        <v>11567</v>
      </c>
      <c r="R4063" s="5" t="s">
        <v>26466</v>
      </c>
      <c r="S4063" s="3" t="s">
        <v>11562</v>
      </c>
      <c r="T4063" s="3" t="s">
        <v>37</v>
      </c>
      <c r="V4063" s="3">
        <v>127</v>
      </c>
      <c r="W4063" s="3">
        <v>127</v>
      </c>
      <c r="X4063" s="3">
        <v>43</v>
      </c>
      <c r="Y4063" s="3">
        <v>4061</v>
      </c>
      <c r="Z4063" s="3" t="s">
        <v>122</v>
      </c>
      <c r="AA4063" s="3">
        <v>6</v>
      </c>
      <c r="AB4063" s="3">
        <v>3</v>
      </c>
      <c r="AC4063" s="3">
        <v>5818220</v>
      </c>
      <c r="AD4063" s="3">
        <v>3365207</v>
      </c>
      <c r="AE4063" s="3" t="s">
        <v>39</v>
      </c>
      <c r="AF4063" s="3">
        <v>22</v>
      </c>
      <c r="AG4063" s="3">
        <v>2</v>
      </c>
    </row>
    <row r="4064" spans="1:33" ht="15.75" customHeight="1" x14ac:dyDescent="0.15">
      <c r="A4064" s="3">
        <v>26498</v>
      </c>
      <c r="B4064" s="3">
        <v>4062</v>
      </c>
      <c r="C4064" s="3">
        <v>107</v>
      </c>
      <c r="D4064" s="3" t="s">
        <v>11393</v>
      </c>
      <c r="E4064" s="3" t="s">
        <v>26467</v>
      </c>
      <c r="F4064" s="3" t="s">
        <v>36</v>
      </c>
      <c r="G4064" s="3" t="s">
        <v>37</v>
      </c>
      <c r="H4064" s="3" t="s">
        <v>10040</v>
      </c>
      <c r="I4064" s="3" t="s">
        <v>39</v>
      </c>
      <c r="J4064" s="3">
        <v>72.876900000000006</v>
      </c>
      <c r="K4064" s="3">
        <v>70291234</v>
      </c>
      <c r="L4064" s="3" t="s">
        <v>71</v>
      </c>
      <c r="M4064" s="3">
        <v>0</v>
      </c>
      <c r="N4064" s="3" t="s">
        <v>11393</v>
      </c>
      <c r="O4064" s="3" t="s">
        <v>26467</v>
      </c>
      <c r="P4064" s="8">
        <v>38718</v>
      </c>
      <c r="Q4064" s="3" t="s">
        <v>11397</v>
      </c>
      <c r="R4064" s="5" t="s">
        <v>26468</v>
      </c>
      <c r="S4064" s="3" t="s">
        <v>10040</v>
      </c>
      <c r="T4064" s="3" t="s">
        <v>37</v>
      </c>
      <c r="V4064" s="3">
        <v>127</v>
      </c>
      <c r="W4064" s="3">
        <v>127</v>
      </c>
      <c r="X4064" s="3">
        <v>127</v>
      </c>
      <c r="Y4064" s="3">
        <v>4062</v>
      </c>
      <c r="Z4064" s="3" t="s">
        <v>71</v>
      </c>
      <c r="AA4064" s="3">
        <v>107</v>
      </c>
      <c r="AB4064" s="3">
        <v>62</v>
      </c>
      <c r="AC4064" s="3">
        <v>70291234</v>
      </c>
      <c r="AD4064" s="3">
        <v>40659706</v>
      </c>
      <c r="AE4064" s="3" t="s">
        <v>39</v>
      </c>
      <c r="AF4064" s="3">
        <v>5</v>
      </c>
      <c r="AG4064" s="3">
        <v>2</v>
      </c>
    </row>
    <row r="4065" spans="1:33" ht="15.75" customHeight="1" x14ac:dyDescent="0.15">
      <c r="A4065" s="3">
        <v>18200</v>
      </c>
      <c r="B4065" s="3">
        <v>4063</v>
      </c>
      <c r="C4065" s="3">
        <v>500</v>
      </c>
      <c r="D4065" s="3" t="s">
        <v>17458</v>
      </c>
      <c r="E4065" s="3" t="s">
        <v>26469</v>
      </c>
      <c r="F4065" s="3" t="s">
        <v>1072</v>
      </c>
      <c r="G4065" s="3" t="s">
        <v>575</v>
      </c>
      <c r="H4065" s="3" t="s">
        <v>8370</v>
      </c>
      <c r="I4065" s="3" t="s">
        <v>1375</v>
      </c>
      <c r="J4065" s="3">
        <v>72.849800000000002</v>
      </c>
      <c r="K4065" s="3">
        <v>19976673</v>
      </c>
      <c r="L4065" s="3" t="s">
        <v>40</v>
      </c>
      <c r="M4065" s="3">
        <v>4</v>
      </c>
      <c r="N4065" s="3" t="s">
        <v>17458</v>
      </c>
      <c r="O4065" s="3" t="s">
        <v>26469</v>
      </c>
      <c r="P4065" s="3" t="s">
        <v>1101</v>
      </c>
      <c r="Q4065" s="3" t="s">
        <v>22595</v>
      </c>
      <c r="R4065" s="5" t="s">
        <v>26470</v>
      </c>
      <c r="S4065" s="3" t="s">
        <v>8370</v>
      </c>
      <c r="T4065" s="3" t="s">
        <v>575</v>
      </c>
      <c r="V4065" s="3">
        <v>94</v>
      </c>
      <c r="W4065" s="3">
        <v>83</v>
      </c>
      <c r="X4065" s="3">
        <v>127</v>
      </c>
      <c r="Y4065" s="3">
        <v>4063</v>
      </c>
      <c r="Z4065" s="3" t="s">
        <v>40</v>
      </c>
      <c r="AA4065" s="3">
        <v>500</v>
      </c>
      <c r="AB4065" s="3">
        <v>200</v>
      </c>
      <c r="AC4065" s="3">
        <v>19976673</v>
      </c>
      <c r="AD4065" s="3">
        <v>11557242</v>
      </c>
      <c r="AE4065" s="3" t="s">
        <v>1375</v>
      </c>
      <c r="AF4065" s="3">
        <v>4</v>
      </c>
      <c r="AG4065" s="3">
        <v>23</v>
      </c>
    </row>
    <row r="4066" spans="1:33" ht="15.75" customHeight="1" x14ac:dyDescent="0.15">
      <c r="A4066" s="3">
        <v>592</v>
      </c>
      <c r="B4066" s="3">
        <v>4064</v>
      </c>
      <c r="C4066" s="3">
        <v>3100</v>
      </c>
      <c r="D4066" s="3" t="s">
        <v>8760</v>
      </c>
      <c r="E4066" s="3" t="s">
        <v>26471</v>
      </c>
      <c r="F4066" s="3" t="s">
        <v>143</v>
      </c>
      <c r="G4066" s="3" t="s">
        <v>77</v>
      </c>
      <c r="H4066" s="3" t="s">
        <v>5251</v>
      </c>
      <c r="I4066" s="3" t="s">
        <v>5760</v>
      </c>
      <c r="J4066" s="3">
        <v>72.834500000000006</v>
      </c>
      <c r="K4066" s="3">
        <v>269745626</v>
      </c>
      <c r="L4066" s="3" t="s">
        <v>101</v>
      </c>
      <c r="M4066" s="3">
        <v>7</v>
      </c>
      <c r="N4066" s="3" t="s">
        <v>8760</v>
      </c>
      <c r="O4066" s="3" t="s">
        <v>26471</v>
      </c>
      <c r="P4066" s="3" t="s">
        <v>541</v>
      </c>
      <c r="Q4066" s="3" t="s">
        <v>8762</v>
      </c>
      <c r="R4066" s="5" t="s">
        <v>26472</v>
      </c>
      <c r="S4066" s="3" t="s">
        <v>5251</v>
      </c>
      <c r="T4066" s="3" t="s">
        <v>77</v>
      </c>
      <c r="V4066" s="3">
        <v>127</v>
      </c>
      <c r="W4066" s="3">
        <v>0</v>
      </c>
      <c r="X4066" s="3">
        <v>127</v>
      </c>
      <c r="Y4066" s="3">
        <v>4064</v>
      </c>
      <c r="Z4066" s="3" t="s">
        <v>101</v>
      </c>
      <c r="AA4066" s="3">
        <v>3100</v>
      </c>
      <c r="AB4066" s="3">
        <v>1300</v>
      </c>
      <c r="AC4066" s="3">
        <v>269745626</v>
      </c>
      <c r="AD4066" s="3">
        <v>156071590</v>
      </c>
      <c r="AE4066" s="15"/>
      <c r="AF4066" s="3">
        <v>10</v>
      </c>
      <c r="AG4066" s="3">
        <v>113</v>
      </c>
    </row>
    <row r="4067" spans="1:33" ht="15.75" customHeight="1" x14ac:dyDescent="0.15">
      <c r="A4067" s="3">
        <v>25820</v>
      </c>
      <c r="B4067" s="3">
        <v>4065</v>
      </c>
      <c r="C4067" s="3">
        <v>48</v>
      </c>
      <c r="D4067" s="3" t="s">
        <v>17462</v>
      </c>
      <c r="E4067" s="3" t="s">
        <v>26473</v>
      </c>
      <c r="F4067" s="3" t="s">
        <v>4061</v>
      </c>
      <c r="G4067" s="3" t="s">
        <v>446</v>
      </c>
      <c r="H4067" s="3" t="s">
        <v>2435</v>
      </c>
      <c r="I4067" s="3" t="s">
        <v>2435</v>
      </c>
      <c r="J4067" s="3">
        <v>72.830500000000001</v>
      </c>
      <c r="K4067" s="3">
        <v>10954000</v>
      </c>
      <c r="L4067" s="3" t="s">
        <v>59</v>
      </c>
      <c r="M4067" s="3">
        <v>0</v>
      </c>
      <c r="N4067" s="3" t="s">
        <v>17462</v>
      </c>
      <c r="O4067" s="3" t="s">
        <v>26473</v>
      </c>
      <c r="P4067" s="8">
        <v>37622</v>
      </c>
      <c r="Q4067" s="3" t="s">
        <v>22597</v>
      </c>
      <c r="R4067" s="5" t="s">
        <v>26474</v>
      </c>
      <c r="S4067" s="3" t="s">
        <v>2435</v>
      </c>
      <c r="T4067" s="3" t="s">
        <v>446</v>
      </c>
      <c r="V4067" s="3">
        <v>127</v>
      </c>
      <c r="W4067" s="3">
        <v>127</v>
      </c>
      <c r="X4067" s="3">
        <v>127</v>
      </c>
      <c r="Y4067" s="3">
        <v>4065</v>
      </c>
      <c r="Z4067" s="3" t="s">
        <v>59</v>
      </c>
      <c r="AA4067" s="3">
        <v>48</v>
      </c>
      <c r="AB4067" s="3">
        <v>26</v>
      </c>
      <c r="AC4067" s="3">
        <v>10954000</v>
      </c>
      <c r="AD4067" s="3">
        <v>6338000</v>
      </c>
      <c r="AE4067" s="3" t="s">
        <v>2435</v>
      </c>
      <c r="AF4067" s="3">
        <v>17</v>
      </c>
      <c r="AG4067" s="3">
        <v>29</v>
      </c>
    </row>
    <row r="4068" spans="1:33" ht="15.75" customHeight="1" x14ac:dyDescent="0.15">
      <c r="A4068" s="3">
        <v>480</v>
      </c>
      <c r="B4068" s="3">
        <v>4066</v>
      </c>
      <c r="C4068" s="3">
        <v>28</v>
      </c>
      <c r="D4068" s="3" t="s">
        <v>11501</v>
      </c>
      <c r="E4068" s="3" t="s">
        <v>26475</v>
      </c>
      <c r="F4068" s="3" t="s">
        <v>36</v>
      </c>
      <c r="G4068" s="3" t="s">
        <v>37</v>
      </c>
      <c r="H4068" s="3" t="s">
        <v>11504</v>
      </c>
      <c r="I4068" s="3" t="s">
        <v>39</v>
      </c>
      <c r="J4068" s="3">
        <v>72.816299999999998</v>
      </c>
      <c r="K4068" s="3">
        <v>53588593</v>
      </c>
      <c r="L4068" s="3" t="s">
        <v>221</v>
      </c>
      <c r="M4068" s="3">
        <v>5</v>
      </c>
      <c r="N4068" s="3" t="s">
        <v>11501</v>
      </c>
      <c r="O4068" s="3" t="s">
        <v>26475</v>
      </c>
      <c r="P4068" s="3" t="s">
        <v>1029</v>
      </c>
      <c r="Q4068" s="3" t="s">
        <v>11502</v>
      </c>
      <c r="R4068" s="5" t="s">
        <v>26476</v>
      </c>
      <c r="S4068" s="3" t="s">
        <v>11504</v>
      </c>
      <c r="T4068" s="3" t="s">
        <v>37</v>
      </c>
      <c r="V4068" s="3">
        <v>127</v>
      </c>
      <c r="W4068" s="3">
        <v>127</v>
      </c>
      <c r="X4068" s="3">
        <v>127</v>
      </c>
      <c r="Y4068" s="3">
        <v>4066</v>
      </c>
      <c r="Z4068" s="3" t="s">
        <v>221</v>
      </c>
      <c r="AA4068" s="3">
        <v>28</v>
      </c>
      <c r="AB4068" s="3">
        <v>22</v>
      </c>
      <c r="AC4068" s="3">
        <v>53588593</v>
      </c>
      <c r="AD4068" s="3">
        <v>31008996</v>
      </c>
      <c r="AE4068" s="3" t="s">
        <v>39</v>
      </c>
      <c r="AF4068" s="3">
        <v>2</v>
      </c>
      <c r="AG4068" s="3">
        <v>2</v>
      </c>
    </row>
    <row r="4069" spans="1:33" ht="15.75" customHeight="1" x14ac:dyDescent="0.15">
      <c r="A4069" s="3">
        <v>20848</v>
      </c>
      <c r="B4069" s="3">
        <v>4067</v>
      </c>
      <c r="C4069" s="3">
        <v>17</v>
      </c>
      <c r="D4069" s="3" t="s">
        <v>17467</v>
      </c>
      <c r="E4069" s="3" t="s">
        <v>26477</v>
      </c>
      <c r="F4069" s="3" t="s">
        <v>269</v>
      </c>
      <c r="G4069" s="3" t="s">
        <v>133</v>
      </c>
      <c r="H4069" s="3" t="s">
        <v>11925</v>
      </c>
      <c r="I4069" s="3" t="s">
        <v>14102</v>
      </c>
      <c r="J4069" s="3">
        <v>72.795500000000004</v>
      </c>
      <c r="K4069" s="3">
        <v>20328273</v>
      </c>
      <c r="L4069" s="3" t="s">
        <v>398</v>
      </c>
      <c r="M4069" s="3">
        <v>2</v>
      </c>
      <c r="N4069" s="3" t="s">
        <v>17467</v>
      </c>
      <c r="O4069" s="3" t="s">
        <v>26477</v>
      </c>
      <c r="P4069" s="3" t="s">
        <v>1107</v>
      </c>
      <c r="Q4069" s="3" t="s">
        <v>22600</v>
      </c>
      <c r="R4069" s="5" t="s">
        <v>26478</v>
      </c>
      <c r="S4069" s="3" t="s">
        <v>11925</v>
      </c>
      <c r="T4069" s="3" t="s">
        <v>133</v>
      </c>
      <c r="V4069" s="3">
        <v>125</v>
      </c>
      <c r="W4069" s="3">
        <v>0</v>
      </c>
      <c r="X4069" s="3">
        <v>48</v>
      </c>
      <c r="Y4069" s="3">
        <v>4067</v>
      </c>
      <c r="Z4069" s="3" t="s">
        <v>398</v>
      </c>
      <c r="AA4069" s="3">
        <v>17</v>
      </c>
      <c r="AB4069" s="3">
        <v>14</v>
      </c>
      <c r="AC4069" s="3">
        <v>20328273</v>
      </c>
      <c r="AD4069" s="3">
        <v>11764351</v>
      </c>
      <c r="AE4069" s="15"/>
      <c r="AF4069" s="3">
        <v>1</v>
      </c>
      <c r="AG4069" s="3">
        <v>245</v>
      </c>
    </row>
    <row r="4070" spans="1:33" ht="15.75" customHeight="1" x14ac:dyDescent="0.15">
      <c r="A4070" s="3">
        <v>23746</v>
      </c>
      <c r="B4070" s="3">
        <v>4068</v>
      </c>
      <c r="C4070" s="3">
        <v>150</v>
      </c>
      <c r="D4070" s="3" t="s">
        <v>17471</v>
      </c>
      <c r="E4070" s="3" t="s">
        <v>26479</v>
      </c>
      <c r="F4070" s="3" t="s">
        <v>96</v>
      </c>
      <c r="G4070" s="3" t="s">
        <v>61</v>
      </c>
      <c r="H4070" s="3" t="s">
        <v>17473</v>
      </c>
      <c r="I4070" s="15"/>
      <c r="J4070" s="3">
        <v>72.789900000000003</v>
      </c>
      <c r="K4070" s="3">
        <v>8888971</v>
      </c>
      <c r="L4070" s="3" t="s">
        <v>101</v>
      </c>
      <c r="M4070" s="3">
        <v>1</v>
      </c>
      <c r="N4070" s="3" t="s">
        <v>17471</v>
      </c>
      <c r="O4070" s="3" t="s">
        <v>26479</v>
      </c>
      <c r="P4070" s="3" t="s">
        <v>41</v>
      </c>
      <c r="Q4070" s="3" t="s">
        <v>22601</v>
      </c>
      <c r="R4070" s="5" t="s">
        <v>26480</v>
      </c>
      <c r="S4070" s="3" t="s">
        <v>17473</v>
      </c>
      <c r="T4070" s="3" t="s">
        <v>61</v>
      </c>
      <c r="V4070" s="3">
        <v>127</v>
      </c>
      <c r="W4070" s="3">
        <v>0</v>
      </c>
      <c r="X4070" s="3">
        <v>127</v>
      </c>
      <c r="Y4070" s="3">
        <v>4068</v>
      </c>
      <c r="Z4070" s="3" t="s">
        <v>101</v>
      </c>
      <c r="AA4070" s="3">
        <v>150</v>
      </c>
      <c r="AB4070" s="3">
        <v>90</v>
      </c>
      <c r="AC4070" s="3">
        <v>8888971</v>
      </c>
      <c r="AD4070" s="3">
        <v>5144380</v>
      </c>
      <c r="AE4070" s="15"/>
      <c r="AF4070" s="3">
        <v>10</v>
      </c>
      <c r="AG4070" s="3">
        <v>373</v>
      </c>
    </row>
    <row r="4071" spans="1:33" ht="15.75" customHeight="1" x14ac:dyDescent="0.15">
      <c r="A4071" s="3">
        <v>677</v>
      </c>
      <c r="B4071" s="3">
        <v>4069</v>
      </c>
      <c r="C4071" s="3">
        <v>140</v>
      </c>
      <c r="D4071" s="3" t="s">
        <v>17474</v>
      </c>
      <c r="E4071" s="3" t="s">
        <v>26481</v>
      </c>
      <c r="F4071" s="3" t="s">
        <v>5770</v>
      </c>
      <c r="G4071" s="3" t="s">
        <v>881</v>
      </c>
      <c r="H4071" s="3" t="s">
        <v>13360</v>
      </c>
      <c r="I4071" s="3" t="s">
        <v>10150</v>
      </c>
      <c r="J4071" s="3">
        <v>72.718999999999994</v>
      </c>
      <c r="K4071" s="3">
        <v>237997370</v>
      </c>
      <c r="L4071" s="3" t="s">
        <v>340</v>
      </c>
      <c r="M4071" s="3">
        <v>4</v>
      </c>
      <c r="N4071" s="3" t="s">
        <v>17474</v>
      </c>
      <c r="O4071" s="3" t="s">
        <v>26481</v>
      </c>
      <c r="P4071" s="3" t="s">
        <v>1350</v>
      </c>
      <c r="Q4071" s="3" t="s">
        <v>22603</v>
      </c>
      <c r="R4071" s="5" t="s">
        <v>26482</v>
      </c>
      <c r="S4071" s="3" t="s">
        <v>13360</v>
      </c>
      <c r="T4071" s="3" t="s">
        <v>881</v>
      </c>
      <c r="V4071" s="3">
        <v>10</v>
      </c>
      <c r="W4071" s="3">
        <v>0</v>
      </c>
      <c r="X4071" s="3">
        <v>98</v>
      </c>
      <c r="Y4071" s="3">
        <v>4069</v>
      </c>
      <c r="Z4071" s="3" t="s">
        <v>340</v>
      </c>
      <c r="AA4071" s="3">
        <v>140</v>
      </c>
      <c r="AB4071" s="3">
        <v>103</v>
      </c>
      <c r="AC4071" s="3">
        <v>237997370</v>
      </c>
      <c r="AD4071" s="3">
        <v>137794529</v>
      </c>
      <c r="AE4071" s="15"/>
      <c r="AF4071" s="3">
        <v>6</v>
      </c>
      <c r="AG4071" s="3">
        <v>96</v>
      </c>
    </row>
    <row r="4072" spans="1:33" ht="15.75" customHeight="1" x14ac:dyDescent="0.15">
      <c r="A4072" s="3">
        <v>17947</v>
      </c>
      <c r="B4072" s="3">
        <v>4070</v>
      </c>
      <c r="C4072" s="3">
        <v>30</v>
      </c>
      <c r="D4072" s="3" t="s">
        <v>17477</v>
      </c>
      <c r="E4072" s="3" t="s">
        <v>26483</v>
      </c>
      <c r="F4072" s="3" t="s">
        <v>657</v>
      </c>
      <c r="G4072" s="3" t="s">
        <v>246</v>
      </c>
      <c r="H4072" s="3" t="s">
        <v>264</v>
      </c>
      <c r="I4072" s="3" t="s">
        <v>264</v>
      </c>
      <c r="J4072" s="3">
        <v>72.639600000000002</v>
      </c>
      <c r="K4072" s="3">
        <v>35958858</v>
      </c>
      <c r="L4072" s="3" t="s">
        <v>162</v>
      </c>
      <c r="M4072" s="3">
        <v>4</v>
      </c>
      <c r="N4072" s="3" t="s">
        <v>17477</v>
      </c>
      <c r="O4072" s="3" t="s">
        <v>26483</v>
      </c>
      <c r="P4072" s="3" t="s">
        <v>835</v>
      </c>
      <c r="Q4072" s="3" t="s">
        <v>22604</v>
      </c>
      <c r="R4072" s="5" t="s">
        <v>26484</v>
      </c>
      <c r="S4072" s="3" t="s">
        <v>264</v>
      </c>
      <c r="T4072" s="3" t="s">
        <v>246</v>
      </c>
      <c r="V4072" s="3">
        <v>127</v>
      </c>
      <c r="W4072" s="3">
        <v>127</v>
      </c>
      <c r="X4072" s="3">
        <v>127</v>
      </c>
      <c r="Y4072" s="3">
        <v>4070</v>
      </c>
      <c r="Z4072" s="3" t="s">
        <v>162</v>
      </c>
      <c r="AA4072" s="3">
        <v>30</v>
      </c>
      <c r="AB4072" s="3">
        <v>25</v>
      </c>
      <c r="AC4072" s="3">
        <v>35958858</v>
      </c>
      <c r="AD4072" s="3">
        <v>20828857</v>
      </c>
      <c r="AE4072" s="3" t="s">
        <v>264</v>
      </c>
      <c r="AF4072" s="3">
        <v>8</v>
      </c>
      <c r="AG4072" s="3">
        <v>8</v>
      </c>
    </row>
    <row r="4073" spans="1:33" ht="15.75" customHeight="1" x14ac:dyDescent="0.15">
      <c r="A4073" s="3">
        <v>2056</v>
      </c>
      <c r="B4073" s="3">
        <v>4071</v>
      </c>
      <c r="C4073" s="3">
        <v>205</v>
      </c>
      <c r="D4073" s="3" t="s">
        <v>17481</v>
      </c>
      <c r="E4073" s="3" t="s">
        <v>26485</v>
      </c>
      <c r="F4073" s="3" t="s">
        <v>4061</v>
      </c>
      <c r="G4073" s="3" t="s">
        <v>446</v>
      </c>
      <c r="H4073" s="3" t="s">
        <v>2435</v>
      </c>
      <c r="I4073" s="3" t="s">
        <v>2435</v>
      </c>
      <c r="J4073" s="3">
        <v>72.632599999999996</v>
      </c>
      <c r="K4073" s="3">
        <v>243221369</v>
      </c>
      <c r="L4073" s="3" t="s">
        <v>59</v>
      </c>
      <c r="M4073" s="3">
        <v>6</v>
      </c>
      <c r="N4073" s="3" t="s">
        <v>17481</v>
      </c>
      <c r="O4073" s="3" t="s">
        <v>26485</v>
      </c>
      <c r="P4073" s="3" t="s">
        <v>1063</v>
      </c>
      <c r="Q4073" s="3" t="s">
        <v>22606</v>
      </c>
      <c r="R4073" s="5" t="s">
        <v>26486</v>
      </c>
      <c r="S4073" s="3" t="s">
        <v>2435</v>
      </c>
      <c r="T4073" s="3" t="s">
        <v>446</v>
      </c>
      <c r="V4073" s="3">
        <v>127</v>
      </c>
      <c r="W4073" s="3">
        <v>127</v>
      </c>
      <c r="X4073" s="3">
        <v>127</v>
      </c>
      <c r="Y4073" s="3">
        <v>4071</v>
      </c>
      <c r="Z4073" s="3" t="s">
        <v>59</v>
      </c>
      <c r="AA4073" s="3">
        <v>205</v>
      </c>
      <c r="AB4073" s="3">
        <v>122</v>
      </c>
      <c r="AC4073" s="3">
        <v>243221369</v>
      </c>
      <c r="AD4073" s="3">
        <v>140889565</v>
      </c>
      <c r="AE4073" s="3" t="s">
        <v>2435</v>
      </c>
      <c r="AF4073" s="3">
        <v>17</v>
      </c>
      <c r="AG4073" s="3">
        <v>29</v>
      </c>
    </row>
    <row r="4074" spans="1:33" ht="15.75" customHeight="1" x14ac:dyDescent="0.15">
      <c r="A4074" s="3">
        <v>409</v>
      </c>
      <c r="B4074" s="3">
        <v>4072</v>
      </c>
      <c r="C4074" s="3">
        <v>211</v>
      </c>
      <c r="D4074" s="3" t="s">
        <v>17484</v>
      </c>
      <c r="E4074" s="3" t="s">
        <v>26487</v>
      </c>
      <c r="F4074" s="3" t="s">
        <v>5770</v>
      </c>
      <c r="G4074" s="3" t="s">
        <v>881</v>
      </c>
      <c r="H4074" s="3" t="s">
        <v>17486</v>
      </c>
      <c r="I4074" s="3" t="s">
        <v>10150</v>
      </c>
      <c r="J4074" s="3">
        <v>72.626099999999994</v>
      </c>
      <c r="K4074" s="3">
        <v>48736205</v>
      </c>
      <c r="L4074" s="3" t="s">
        <v>66</v>
      </c>
      <c r="M4074" s="3">
        <v>5</v>
      </c>
      <c r="N4074" s="3" t="s">
        <v>17484</v>
      </c>
      <c r="O4074" s="3" t="s">
        <v>26487</v>
      </c>
      <c r="P4074" s="3" t="s">
        <v>787</v>
      </c>
      <c r="Q4074" s="3" t="s">
        <v>22607</v>
      </c>
      <c r="R4074" s="5" t="s">
        <v>26488</v>
      </c>
      <c r="S4074" s="3" t="s">
        <v>17486</v>
      </c>
      <c r="T4074" s="3" t="s">
        <v>881</v>
      </c>
      <c r="V4074" s="3">
        <v>11</v>
      </c>
      <c r="W4074" s="3">
        <v>0</v>
      </c>
      <c r="X4074" s="3">
        <v>127</v>
      </c>
      <c r="Y4074" s="3">
        <v>4072</v>
      </c>
      <c r="Z4074" s="3" t="s">
        <v>66</v>
      </c>
      <c r="AA4074" s="3">
        <v>211</v>
      </c>
      <c r="AB4074" s="3">
        <v>147</v>
      </c>
      <c r="AC4074" s="3">
        <v>48736205</v>
      </c>
      <c r="AD4074" s="3">
        <v>28232236</v>
      </c>
      <c r="AE4074" s="15"/>
      <c r="AF4074" s="3">
        <v>9</v>
      </c>
      <c r="AG4074" s="3">
        <v>96</v>
      </c>
    </row>
    <row r="4075" spans="1:33" ht="15.75" customHeight="1" x14ac:dyDescent="0.15">
      <c r="A4075" s="3">
        <v>19986</v>
      </c>
      <c r="B4075" s="3">
        <v>4073</v>
      </c>
      <c r="C4075" s="3">
        <v>32</v>
      </c>
      <c r="D4075" s="3" t="s">
        <v>17488</v>
      </c>
      <c r="E4075" s="3" t="s">
        <v>26489</v>
      </c>
      <c r="F4075" s="3" t="s">
        <v>7229</v>
      </c>
      <c r="G4075" s="3" t="s">
        <v>733</v>
      </c>
      <c r="H4075" s="3" t="s">
        <v>9029</v>
      </c>
      <c r="I4075" s="3" t="s">
        <v>5290</v>
      </c>
      <c r="J4075" s="3">
        <v>72.567599999999999</v>
      </c>
      <c r="K4075" s="3">
        <v>7971144</v>
      </c>
      <c r="L4075" s="3" t="s">
        <v>71</v>
      </c>
      <c r="M4075" s="3">
        <v>3</v>
      </c>
      <c r="N4075" s="3" t="s">
        <v>17488</v>
      </c>
      <c r="O4075" s="3" t="s">
        <v>26489</v>
      </c>
      <c r="P4075" s="3" t="s">
        <v>1000</v>
      </c>
      <c r="Q4075" s="3" t="s">
        <v>22609</v>
      </c>
      <c r="R4075" s="5" t="s">
        <v>26490</v>
      </c>
      <c r="S4075" s="3" t="s">
        <v>9029</v>
      </c>
      <c r="T4075" s="3" t="s">
        <v>733</v>
      </c>
      <c r="V4075" s="3">
        <v>36</v>
      </c>
      <c r="W4075" s="3">
        <v>0</v>
      </c>
      <c r="X4075" s="3">
        <v>127</v>
      </c>
      <c r="Y4075" s="3">
        <v>4073</v>
      </c>
      <c r="Z4075" s="3" t="s">
        <v>71</v>
      </c>
      <c r="AA4075" s="3">
        <v>32</v>
      </c>
      <c r="AB4075" s="3">
        <v>12</v>
      </c>
      <c r="AC4075" s="3">
        <v>7971144</v>
      </c>
      <c r="AD4075" s="3">
        <v>4619143</v>
      </c>
      <c r="AE4075" s="15"/>
      <c r="AF4075" s="3">
        <v>5</v>
      </c>
      <c r="AG4075" s="3">
        <v>58</v>
      </c>
    </row>
    <row r="4076" spans="1:33" ht="15.75" customHeight="1" x14ac:dyDescent="0.15">
      <c r="A4076" s="3">
        <v>23929</v>
      </c>
      <c r="B4076" s="3">
        <v>4074</v>
      </c>
      <c r="C4076" s="3">
        <v>48</v>
      </c>
      <c r="D4076" s="3" t="s">
        <v>11273</v>
      </c>
      <c r="E4076" s="3" t="s">
        <v>26491</v>
      </c>
      <c r="F4076" s="3" t="s">
        <v>36</v>
      </c>
      <c r="G4076" s="3" t="s">
        <v>37</v>
      </c>
      <c r="H4076" s="3" t="s">
        <v>7222</v>
      </c>
      <c r="I4076" s="3" t="s">
        <v>39</v>
      </c>
      <c r="J4076" s="3">
        <v>72.532399999999996</v>
      </c>
      <c r="K4076" s="3">
        <v>2822497</v>
      </c>
      <c r="L4076" s="3" t="s">
        <v>162</v>
      </c>
      <c r="M4076" s="3">
        <v>1</v>
      </c>
      <c r="N4076" s="3" t="s">
        <v>11273</v>
      </c>
      <c r="O4076" s="3" t="s">
        <v>26491</v>
      </c>
      <c r="P4076" s="3" t="s">
        <v>987</v>
      </c>
      <c r="Q4076" s="3" t="s">
        <v>11274</v>
      </c>
      <c r="R4076" s="5" t="s">
        <v>26492</v>
      </c>
      <c r="S4076" s="3" t="s">
        <v>7222</v>
      </c>
      <c r="T4076" s="3" t="s">
        <v>37</v>
      </c>
      <c r="V4076" s="3">
        <v>127</v>
      </c>
      <c r="W4076" s="3">
        <v>127</v>
      </c>
      <c r="X4076" s="3">
        <v>127</v>
      </c>
      <c r="Y4076" s="3">
        <v>4074</v>
      </c>
      <c r="Z4076" s="3" t="s">
        <v>162</v>
      </c>
      <c r="AA4076" s="3">
        <v>48</v>
      </c>
      <c r="AB4076" s="3">
        <v>13</v>
      </c>
      <c r="AC4076" s="3">
        <v>2822497</v>
      </c>
      <c r="AD4076" s="3">
        <v>1635923</v>
      </c>
      <c r="AE4076" s="3" t="s">
        <v>39</v>
      </c>
      <c r="AF4076" s="3">
        <v>8</v>
      </c>
      <c r="AG4076" s="3">
        <v>2</v>
      </c>
    </row>
    <row r="4077" spans="1:33" ht="15.75" customHeight="1" x14ac:dyDescent="0.15">
      <c r="A4077" s="3">
        <v>22404</v>
      </c>
      <c r="B4077" s="3">
        <v>4075</v>
      </c>
      <c r="C4077" s="3">
        <v>25</v>
      </c>
      <c r="D4077" s="3" t="s">
        <v>17492</v>
      </c>
      <c r="E4077" s="3" t="s">
        <v>26493</v>
      </c>
      <c r="F4077" s="3" t="s">
        <v>1620</v>
      </c>
      <c r="G4077" s="3" t="s">
        <v>412</v>
      </c>
      <c r="H4077" s="3" t="s">
        <v>14534</v>
      </c>
      <c r="I4077" s="3" t="s">
        <v>742</v>
      </c>
      <c r="J4077" s="3">
        <v>72.423699999999997</v>
      </c>
      <c r="K4077" s="3">
        <v>24010000</v>
      </c>
      <c r="L4077" s="3" t="s">
        <v>162</v>
      </c>
      <c r="M4077" s="3">
        <v>1</v>
      </c>
      <c r="N4077" s="3" t="s">
        <v>17492</v>
      </c>
      <c r="O4077" s="3" t="s">
        <v>26493</v>
      </c>
      <c r="P4077" s="3" t="s">
        <v>1350</v>
      </c>
      <c r="Q4077" s="3" t="s">
        <v>22611</v>
      </c>
      <c r="R4077" s="5" t="s">
        <v>26494</v>
      </c>
      <c r="S4077" s="3" t="s">
        <v>14534</v>
      </c>
      <c r="T4077" s="3" t="s">
        <v>412</v>
      </c>
      <c r="V4077" s="3">
        <v>127</v>
      </c>
      <c r="W4077" s="3">
        <v>127</v>
      </c>
      <c r="X4077" s="3">
        <v>127</v>
      </c>
      <c r="Y4077" s="3">
        <v>4075</v>
      </c>
      <c r="Z4077" s="3" t="s">
        <v>162</v>
      </c>
      <c r="AA4077" s="3">
        <v>25</v>
      </c>
      <c r="AB4077" s="3">
        <v>15</v>
      </c>
      <c r="AC4077" s="3">
        <v>24010000</v>
      </c>
      <c r="AD4077" s="3">
        <v>13925000</v>
      </c>
      <c r="AE4077" s="3" t="s">
        <v>742</v>
      </c>
      <c r="AF4077" s="3">
        <v>8</v>
      </c>
      <c r="AG4077" s="3">
        <v>17</v>
      </c>
    </row>
    <row r="4078" spans="1:33" ht="15.75" customHeight="1" x14ac:dyDescent="0.15">
      <c r="A4078" s="3">
        <v>20807</v>
      </c>
      <c r="B4078" s="3">
        <v>4076</v>
      </c>
      <c r="C4078" s="3">
        <v>13</v>
      </c>
      <c r="D4078" s="3" t="s">
        <v>17495</v>
      </c>
      <c r="E4078" s="3" t="s">
        <v>26495</v>
      </c>
      <c r="F4078" s="3" t="s">
        <v>269</v>
      </c>
      <c r="G4078" s="3" t="s">
        <v>133</v>
      </c>
      <c r="H4078" s="3" t="s">
        <v>9726</v>
      </c>
      <c r="I4078" s="3" t="s">
        <v>1963</v>
      </c>
      <c r="J4078" s="3">
        <v>72.399600000000007</v>
      </c>
      <c r="K4078" s="3">
        <v>4077381</v>
      </c>
      <c r="L4078" s="3" t="s">
        <v>335</v>
      </c>
      <c r="M4078" s="3">
        <v>4</v>
      </c>
      <c r="N4078" s="3" t="s">
        <v>17495</v>
      </c>
      <c r="O4078" s="3" t="s">
        <v>26495</v>
      </c>
      <c r="P4078" s="3" t="s">
        <v>1107</v>
      </c>
      <c r="Q4078" s="3" t="s">
        <v>22613</v>
      </c>
      <c r="R4078" s="5" t="s">
        <v>26496</v>
      </c>
      <c r="S4078" s="3" t="s">
        <v>9726</v>
      </c>
      <c r="T4078" s="3" t="s">
        <v>133</v>
      </c>
      <c r="V4078" s="3">
        <v>126</v>
      </c>
      <c r="W4078" s="3">
        <v>43</v>
      </c>
      <c r="X4078" s="3">
        <v>127</v>
      </c>
      <c r="Y4078" s="3">
        <v>4076</v>
      </c>
      <c r="Z4078" s="3" t="s">
        <v>335</v>
      </c>
      <c r="AA4078" s="3">
        <v>13</v>
      </c>
      <c r="AB4078" s="3">
        <v>10</v>
      </c>
      <c r="AC4078" s="3">
        <v>4077381</v>
      </c>
      <c r="AD4078" s="3">
        <v>2365075</v>
      </c>
      <c r="AE4078" s="3" t="s">
        <v>1963</v>
      </c>
      <c r="AF4078" s="3">
        <v>21</v>
      </c>
      <c r="AG4078" s="3">
        <v>43</v>
      </c>
    </row>
    <row r="4079" spans="1:33" ht="15.75" customHeight="1" x14ac:dyDescent="0.15">
      <c r="A4079" s="3">
        <v>23890</v>
      </c>
      <c r="B4079" s="3">
        <v>4077</v>
      </c>
      <c r="C4079" s="3">
        <v>30</v>
      </c>
      <c r="D4079" s="3" t="s">
        <v>17500</v>
      </c>
      <c r="E4079" s="3" t="s">
        <v>26497</v>
      </c>
      <c r="F4079" s="3" t="s">
        <v>657</v>
      </c>
      <c r="G4079" s="3" t="s">
        <v>246</v>
      </c>
      <c r="H4079" s="3" t="s">
        <v>14265</v>
      </c>
      <c r="I4079" s="3" t="s">
        <v>264</v>
      </c>
      <c r="J4079" s="3">
        <v>72.309700000000007</v>
      </c>
      <c r="K4079" s="3">
        <v>7263317</v>
      </c>
      <c r="L4079" s="3" t="s">
        <v>221</v>
      </c>
      <c r="M4079" s="3">
        <v>1</v>
      </c>
      <c r="N4079" s="3" t="s">
        <v>17500</v>
      </c>
      <c r="O4079" s="3" t="s">
        <v>26497</v>
      </c>
      <c r="P4079" s="3" t="s">
        <v>1101</v>
      </c>
      <c r="Q4079" s="3" t="s">
        <v>22614</v>
      </c>
      <c r="R4079" s="5" t="s">
        <v>26498</v>
      </c>
      <c r="S4079" s="3" t="s">
        <v>14265</v>
      </c>
      <c r="T4079" s="3" t="s">
        <v>246</v>
      </c>
      <c r="V4079" s="3">
        <v>127</v>
      </c>
      <c r="W4079" s="3">
        <v>127</v>
      </c>
      <c r="X4079" s="3">
        <v>127</v>
      </c>
      <c r="Y4079" s="3">
        <v>4077</v>
      </c>
      <c r="Z4079" s="3" t="s">
        <v>221</v>
      </c>
      <c r="AA4079" s="3">
        <v>30</v>
      </c>
      <c r="AB4079" s="3">
        <v>21</v>
      </c>
      <c r="AC4079" s="3">
        <v>7263317</v>
      </c>
      <c r="AD4079" s="3">
        <v>4215269</v>
      </c>
      <c r="AE4079" s="3" t="s">
        <v>264</v>
      </c>
      <c r="AF4079" s="3">
        <v>2</v>
      </c>
      <c r="AG4079" s="3">
        <v>8</v>
      </c>
    </row>
    <row r="4080" spans="1:33" ht="15.75" customHeight="1" x14ac:dyDescent="0.15">
      <c r="A4080" s="3">
        <v>3914</v>
      </c>
      <c r="B4080" s="3">
        <v>4078</v>
      </c>
      <c r="C4080" s="3">
        <v>26</v>
      </c>
      <c r="D4080" s="3" t="s">
        <v>17503</v>
      </c>
      <c r="E4080" s="3" t="s">
        <v>26499</v>
      </c>
      <c r="F4080" s="3" t="s">
        <v>269</v>
      </c>
      <c r="G4080" s="3" t="s">
        <v>133</v>
      </c>
      <c r="H4080" s="3" t="s">
        <v>6126</v>
      </c>
      <c r="I4080" s="3" t="s">
        <v>22617</v>
      </c>
      <c r="J4080" s="3">
        <v>72.3035</v>
      </c>
      <c r="K4080" s="3">
        <v>32707070</v>
      </c>
      <c r="L4080" s="3" t="s">
        <v>101</v>
      </c>
      <c r="M4080" s="3">
        <v>7</v>
      </c>
      <c r="N4080" s="3" t="s">
        <v>17503</v>
      </c>
      <c r="O4080" s="3" t="s">
        <v>26499</v>
      </c>
      <c r="P4080" s="3" t="s">
        <v>1063</v>
      </c>
      <c r="Q4080" s="3" t="s">
        <v>22616</v>
      </c>
      <c r="R4080" s="5" t="s">
        <v>26500</v>
      </c>
      <c r="S4080" s="3" t="s">
        <v>6126</v>
      </c>
      <c r="T4080" s="3" t="s">
        <v>133</v>
      </c>
      <c r="V4080" s="3">
        <v>127</v>
      </c>
      <c r="W4080" s="3">
        <v>0</v>
      </c>
      <c r="X4080" s="3">
        <v>127</v>
      </c>
      <c r="Y4080" s="3">
        <v>4078</v>
      </c>
      <c r="Z4080" s="3" t="s">
        <v>101</v>
      </c>
      <c r="AA4080" s="3">
        <v>26</v>
      </c>
      <c r="AB4080" s="3">
        <v>18</v>
      </c>
      <c r="AC4080" s="3">
        <v>32707070</v>
      </c>
      <c r="AD4080" s="3">
        <v>18982249</v>
      </c>
      <c r="AE4080" s="15"/>
      <c r="AF4080" s="3">
        <v>10</v>
      </c>
      <c r="AG4080" s="3">
        <v>326</v>
      </c>
    </row>
    <row r="4081" spans="1:33" ht="15.75" customHeight="1" x14ac:dyDescent="0.15">
      <c r="A4081" s="3">
        <v>16072</v>
      </c>
      <c r="B4081" s="3">
        <v>4079</v>
      </c>
      <c r="C4081" s="3">
        <v>158</v>
      </c>
      <c r="D4081" s="3" t="s">
        <v>17506</v>
      </c>
      <c r="E4081" s="3" t="s">
        <v>26501</v>
      </c>
      <c r="F4081" s="3" t="s">
        <v>1620</v>
      </c>
      <c r="G4081" s="3" t="s">
        <v>412</v>
      </c>
      <c r="H4081" s="3" t="s">
        <v>5431</v>
      </c>
      <c r="I4081" s="3" t="s">
        <v>742</v>
      </c>
      <c r="J4081" s="3">
        <v>72.277600000000007</v>
      </c>
      <c r="K4081" s="3">
        <v>34025262</v>
      </c>
      <c r="L4081" s="3" t="s">
        <v>162</v>
      </c>
      <c r="M4081" s="3">
        <v>3</v>
      </c>
      <c r="N4081" s="3" t="s">
        <v>17506</v>
      </c>
      <c r="O4081" s="3" t="s">
        <v>26501</v>
      </c>
      <c r="P4081" s="3" t="s">
        <v>1029</v>
      </c>
      <c r="Q4081" s="3" t="s">
        <v>22618</v>
      </c>
      <c r="R4081" s="5" t="s">
        <v>26502</v>
      </c>
      <c r="S4081" s="3" t="s">
        <v>5431</v>
      </c>
      <c r="T4081" s="3" t="s">
        <v>412</v>
      </c>
      <c r="V4081" s="3">
        <v>127</v>
      </c>
      <c r="W4081" s="3">
        <v>127</v>
      </c>
      <c r="X4081" s="3">
        <v>127</v>
      </c>
      <c r="Y4081" s="3">
        <v>4079</v>
      </c>
      <c r="Z4081" s="3" t="s">
        <v>162</v>
      </c>
      <c r="AA4081" s="3">
        <v>158</v>
      </c>
      <c r="AB4081" s="3">
        <v>88</v>
      </c>
      <c r="AC4081" s="3">
        <v>34025262</v>
      </c>
      <c r="AD4081" s="3">
        <v>19750253</v>
      </c>
      <c r="AE4081" s="3" t="s">
        <v>742</v>
      </c>
      <c r="AF4081" s="3">
        <v>8</v>
      </c>
      <c r="AG4081" s="3">
        <v>17</v>
      </c>
    </row>
    <row r="4082" spans="1:33" ht="15.75" customHeight="1" x14ac:dyDescent="0.15">
      <c r="A4082" s="3">
        <v>24943</v>
      </c>
      <c r="B4082" s="3">
        <v>4080</v>
      </c>
      <c r="C4082" s="3">
        <v>55</v>
      </c>
      <c r="D4082" s="3" t="s">
        <v>17508</v>
      </c>
      <c r="E4082" s="3" t="s">
        <v>26503</v>
      </c>
      <c r="F4082" s="3" t="s">
        <v>4061</v>
      </c>
      <c r="G4082" s="3" t="s">
        <v>446</v>
      </c>
      <c r="H4082" s="3" t="s">
        <v>4870</v>
      </c>
      <c r="I4082" s="3" t="s">
        <v>2435</v>
      </c>
      <c r="J4082" s="3">
        <v>72.259200000000007</v>
      </c>
      <c r="K4082" s="3">
        <v>13462018</v>
      </c>
      <c r="L4082" s="3" t="s">
        <v>75</v>
      </c>
      <c r="M4082" s="3">
        <v>0</v>
      </c>
      <c r="N4082" s="3" t="s">
        <v>17508</v>
      </c>
      <c r="O4082" s="3" t="s">
        <v>26503</v>
      </c>
      <c r="P4082" s="3" t="s">
        <v>179</v>
      </c>
      <c r="Q4082" s="3" t="s">
        <v>22620</v>
      </c>
      <c r="R4082" s="5" t="s">
        <v>26504</v>
      </c>
      <c r="S4082" s="3" t="s">
        <v>4870</v>
      </c>
      <c r="T4082" s="3" t="s">
        <v>446</v>
      </c>
      <c r="V4082" s="3">
        <v>127</v>
      </c>
      <c r="W4082" s="3">
        <v>127</v>
      </c>
      <c r="X4082" s="3">
        <v>100</v>
      </c>
      <c r="Y4082" s="3">
        <v>4080</v>
      </c>
      <c r="Z4082" s="3" t="s">
        <v>75</v>
      </c>
      <c r="AA4082" s="3">
        <v>55</v>
      </c>
      <c r="AB4082" s="3">
        <v>31</v>
      </c>
      <c r="AC4082" s="3">
        <v>13462018</v>
      </c>
      <c r="AD4082" s="3">
        <v>7814976</v>
      </c>
      <c r="AE4082" s="3" t="s">
        <v>2435</v>
      </c>
      <c r="AF4082" s="3">
        <v>14</v>
      </c>
      <c r="AG4082" s="3">
        <v>29</v>
      </c>
    </row>
    <row r="4083" spans="1:33" ht="15.75" customHeight="1" x14ac:dyDescent="0.15">
      <c r="A4083" s="3">
        <v>24475</v>
      </c>
      <c r="B4083" s="3">
        <v>4081</v>
      </c>
      <c r="C4083" s="3">
        <v>96</v>
      </c>
      <c r="D4083" s="3" t="s">
        <v>17512</v>
      </c>
      <c r="E4083" s="3" t="s">
        <v>26505</v>
      </c>
      <c r="F4083" s="3" t="s">
        <v>657</v>
      </c>
      <c r="G4083" s="3" t="s">
        <v>246</v>
      </c>
      <c r="H4083" s="3" t="s">
        <v>12109</v>
      </c>
      <c r="I4083" s="3" t="s">
        <v>264</v>
      </c>
      <c r="J4083" s="3">
        <v>72.219499999999996</v>
      </c>
      <c r="K4083" s="3">
        <v>11936507</v>
      </c>
      <c r="L4083" s="3" t="s">
        <v>122</v>
      </c>
      <c r="M4083" s="3">
        <v>1</v>
      </c>
      <c r="N4083" s="3" t="s">
        <v>17512</v>
      </c>
      <c r="O4083" s="3" t="s">
        <v>26505</v>
      </c>
      <c r="P4083" s="3" t="s">
        <v>690</v>
      </c>
      <c r="Q4083" s="3" t="s">
        <v>22622</v>
      </c>
      <c r="R4083" s="5" t="s">
        <v>26506</v>
      </c>
      <c r="S4083" s="3" t="s">
        <v>12109</v>
      </c>
      <c r="T4083" s="3" t="s">
        <v>246</v>
      </c>
      <c r="V4083" s="3">
        <v>127</v>
      </c>
      <c r="W4083" s="3">
        <v>127</v>
      </c>
      <c r="X4083" s="3">
        <v>44</v>
      </c>
      <c r="Y4083" s="3">
        <v>4081</v>
      </c>
      <c r="Z4083" s="3" t="s">
        <v>122</v>
      </c>
      <c r="AA4083" s="3">
        <v>96</v>
      </c>
      <c r="AB4083" s="3">
        <v>59</v>
      </c>
      <c r="AC4083" s="3">
        <v>11936507</v>
      </c>
      <c r="AD4083" s="3">
        <v>6930985</v>
      </c>
      <c r="AE4083" s="3" t="s">
        <v>264</v>
      </c>
      <c r="AF4083" s="3">
        <v>22</v>
      </c>
      <c r="AG4083" s="3">
        <v>8</v>
      </c>
    </row>
    <row r="4084" spans="1:33" ht="15.75" customHeight="1" x14ac:dyDescent="0.15">
      <c r="A4084" s="3">
        <v>25762</v>
      </c>
      <c r="B4084" s="3">
        <v>4082</v>
      </c>
      <c r="C4084" s="3">
        <v>31</v>
      </c>
      <c r="D4084" s="3" t="s">
        <v>17514</v>
      </c>
      <c r="E4084" s="3" t="s">
        <v>26507</v>
      </c>
      <c r="F4084" s="3" t="s">
        <v>1620</v>
      </c>
      <c r="G4084" s="3" t="s">
        <v>412</v>
      </c>
      <c r="H4084" s="3" t="s">
        <v>17517</v>
      </c>
      <c r="I4084" s="3" t="s">
        <v>742</v>
      </c>
      <c r="J4084" s="3">
        <v>72.1905</v>
      </c>
      <c r="K4084" s="3">
        <v>3532770</v>
      </c>
      <c r="L4084" s="3" t="s">
        <v>162</v>
      </c>
      <c r="M4084" s="3">
        <v>0</v>
      </c>
      <c r="N4084" s="3" t="s">
        <v>17514</v>
      </c>
      <c r="O4084" s="3" t="s">
        <v>26507</v>
      </c>
      <c r="P4084" s="8">
        <v>35431</v>
      </c>
      <c r="Q4084" s="3" t="s">
        <v>22623</v>
      </c>
      <c r="R4084" s="5" t="s">
        <v>26508</v>
      </c>
      <c r="S4084" s="3" t="s">
        <v>17517</v>
      </c>
      <c r="T4084" s="3" t="s">
        <v>412</v>
      </c>
      <c r="V4084" s="3">
        <v>127</v>
      </c>
      <c r="W4084" s="3">
        <v>127</v>
      </c>
      <c r="X4084" s="3">
        <v>127</v>
      </c>
      <c r="Y4084" s="3">
        <v>4082</v>
      </c>
      <c r="Z4084" s="3" t="s">
        <v>162</v>
      </c>
      <c r="AA4084" s="3">
        <v>31</v>
      </c>
      <c r="AB4084" s="3">
        <v>30</v>
      </c>
      <c r="AC4084" s="3">
        <v>3532770</v>
      </c>
      <c r="AD4084" s="3">
        <v>2051664</v>
      </c>
      <c r="AE4084" s="3" t="s">
        <v>742</v>
      </c>
      <c r="AF4084" s="3">
        <v>8</v>
      </c>
      <c r="AG4084" s="3">
        <v>17</v>
      </c>
    </row>
    <row r="4085" spans="1:33" ht="15.75" customHeight="1" x14ac:dyDescent="0.15">
      <c r="A4085" s="3">
        <v>25414</v>
      </c>
      <c r="B4085" s="3">
        <v>4083</v>
      </c>
      <c r="C4085" s="3">
        <v>160</v>
      </c>
      <c r="D4085" s="3" t="s">
        <v>17519</v>
      </c>
      <c r="E4085" s="3" t="s">
        <v>26509</v>
      </c>
      <c r="F4085" s="3" t="s">
        <v>657</v>
      </c>
      <c r="G4085" s="3" t="s">
        <v>246</v>
      </c>
      <c r="H4085" s="3" t="s">
        <v>11514</v>
      </c>
      <c r="I4085" s="3" t="s">
        <v>264</v>
      </c>
      <c r="J4085" s="3">
        <v>72.086100000000002</v>
      </c>
      <c r="K4085" s="3">
        <v>153370000</v>
      </c>
      <c r="L4085" s="3" t="s">
        <v>364</v>
      </c>
      <c r="M4085" s="3">
        <v>0</v>
      </c>
      <c r="N4085" s="3" t="s">
        <v>17519</v>
      </c>
      <c r="O4085" s="3" t="s">
        <v>26509</v>
      </c>
      <c r="P4085" s="8">
        <v>29587</v>
      </c>
      <c r="Q4085" s="3" t="s">
        <v>22624</v>
      </c>
      <c r="R4085" s="5" t="s">
        <v>26510</v>
      </c>
      <c r="S4085" s="3" t="s">
        <v>11514</v>
      </c>
      <c r="T4085" s="3" t="s">
        <v>246</v>
      </c>
      <c r="V4085" s="3">
        <v>127</v>
      </c>
      <c r="W4085" s="3">
        <v>127</v>
      </c>
      <c r="X4085" s="3">
        <v>127</v>
      </c>
      <c r="Y4085" s="3">
        <v>4083</v>
      </c>
      <c r="Z4085" s="3" t="s">
        <v>364</v>
      </c>
      <c r="AA4085" s="3">
        <v>160</v>
      </c>
      <c r="AB4085" s="3">
        <v>100</v>
      </c>
      <c r="AC4085" s="3">
        <v>153370000</v>
      </c>
      <c r="AD4085" s="3">
        <v>89124000</v>
      </c>
      <c r="AE4085" s="3" t="s">
        <v>264</v>
      </c>
      <c r="AF4085" s="3">
        <v>20</v>
      </c>
      <c r="AG4085" s="3">
        <v>8</v>
      </c>
    </row>
    <row r="4086" spans="1:33" ht="15.75" customHeight="1" x14ac:dyDescent="0.15">
      <c r="A4086" s="3">
        <v>2717</v>
      </c>
      <c r="B4086" s="3">
        <v>4084</v>
      </c>
      <c r="C4086" s="3">
        <v>72</v>
      </c>
      <c r="D4086" s="3" t="s">
        <v>6875</v>
      </c>
      <c r="E4086" s="3" t="s">
        <v>26511</v>
      </c>
      <c r="F4086" s="3" t="s">
        <v>475</v>
      </c>
      <c r="G4086" s="3" t="s">
        <v>277</v>
      </c>
      <c r="H4086" s="3" t="s">
        <v>475</v>
      </c>
      <c r="I4086" s="3" t="s">
        <v>203</v>
      </c>
      <c r="J4086" s="3">
        <v>72.068899999999999</v>
      </c>
      <c r="K4086" s="3">
        <v>17396497</v>
      </c>
      <c r="L4086" s="3" t="s">
        <v>71</v>
      </c>
      <c r="M4086" s="3">
        <v>5</v>
      </c>
      <c r="N4086" s="3" t="s">
        <v>6875</v>
      </c>
      <c r="O4086" s="3" t="s">
        <v>26511</v>
      </c>
      <c r="P4086" s="3" t="s">
        <v>4184</v>
      </c>
      <c r="Q4086" s="3" t="s">
        <v>6876</v>
      </c>
      <c r="R4086" s="5" t="s">
        <v>26512</v>
      </c>
      <c r="S4086" s="3" t="s">
        <v>475</v>
      </c>
      <c r="T4086" s="3" t="s">
        <v>277</v>
      </c>
      <c r="V4086" s="3">
        <v>127</v>
      </c>
      <c r="W4086" s="3">
        <v>127</v>
      </c>
      <c r="X4086" s="3">
        <v>127</v>
      </c>
      <c r="Y4086" s="3">
        <v>4084</v>
      </c>
      <c r="Z4086" s="3" t="s">
        <v>71</v>
      </c>
      <c r="AA4086" s="3">
        <v>72</v>
      </c>
      <c r="AB4086" s="3">
        <v>47</v>
      </c>
      <c r="AC4086" s="3">
        <v>17396497</v>
      </c>
      <c r="AD4086" s="3">
        <v>10110194</v>
      </c>
      <c r="AE4086" s="3" t="s">
        <v>203</v>
      </c>
      <c r="AF4086" s="3">
        <v>5</v>
      </c>
      <c r="AG4086" s="3">
        <v>9</v>
      </c>
    </row>
    <row r="4087" spans="1:33" ht="15.75" customHeight="1" x14ac:dyDescent="0.15">
      <c r="A4087" s="3">
        <v>22184</v>
      </c>
      <c r="B4087" s="3">
        <v>4085</v>
      </c>
      <c r="C4087" s="3">
        <v>100</v>
      </c>
      <c r="D4087" s="5" t="s">
        <v>17523</v>
      </c>
      <c r="E4087" s="3" t="s">
        <v>26513</v>
      </c>
      <c r="F4087" s="3" t="s">
        <v>855</v>
      </c>
      <c r="G4087" s="3" t="s">
        <v>292</v>
      </c>
      <c r="H4087" s="3" t="s">
        <v>2279</v>
      </c>
      <c r="I4087" s="3" t="s">
        <v>2280</v>
      </c>
      <c r="J4087" s="3">
        <v>72.044200000000004</v>
      </c>
      <c r="K4087" s="3">
        <v>110403559</v>
      </c>
      <c r="L4087" s="3" t="s">
        <v>40</v>
      </c>
      <c r="M4087" s="3">
        <v>1</v>
      </c>
      <c r="N4087" s="5" t="s">
        <v>17523</v>
      </c>
      <c r="O4087" s="3" t="s">
        <v>26513</v>
      </c>
      <c r="P4087" s="3" t="s">
        <v>541</v>
      </c>
      <c r="Q4087" s="3" t="s">
        <v>22627</v>
      </c>
      <c r="R4087" s="5" t="s">
        <v>26514</v>
      </c>
      <c r="S4087" s="3" t="s">
        <v>2279</v>
      </c>
      <c r="T4087" s="3" t="s">
        <v>292</v>
      </c>
      <c r="V4087" s="3">
        <v>127</v>
      </c>
      <c r="W4087" s="3">
        <v>34</v>
      </c>
      <c r="X4087" s="3">
        <v>127</v>
      </c>
      <c r="Y4087" s="3">
        <v>4085</v>
      </c>
      <c r="Z4087" s="3" t="s">
        <v>40</v>
      </c>
      <c r="AA4087" s="3">
        <v>100</v>
      </c>
      <c r="AB4087" s="3">
        <v>50</v>
      </c>
      <c r="AC4087" s="3">
        <v>110403559</v>
      </c>
      <c r="AD4087" s="3">
        <v>64171638</v>
      </c>
      <c r="AE4087" s="3" t="s">
        <v>2280</v>
      </c>
      <c r="AF4087" s="3">
        <v>4</v>
      </c>
      <c r="AG4087" s="3">
        <v>52</v>
      </c>
    </row>
    <row r="4088" spans="1:33" ht="15.75" customHeight="1" x14ac:dyDescent="0.15">
      <c r="A4088" s="3">
        <v>12897</v>
      </c>
      <c r="B4088" s="3">
        <v>4086</v>
      </c>
      <c r="C4088" s="3">
        <v>32</v>
      </c>
      <c r="D4088" s="3" t="s">
        <v>17526</v>
      </c>
      <c r="E4088" s="3" t="s">
        <v>26515</v>
      </c>
      <c r="F4088" s="3" t="s">
        <v>96</v>
      </c>
      <c r="G4088" s="3" t="s">
        <v>61</v>
      </c>
      <c r="H4088" s="3" t="s">
        <v>679</v>
      </c>
      <c r="I4088" s="3" t="s">
        <v>251</v>
      </c>
      <c r="J4088" s="3">
        <v>71.951300000000003</v>
      </c>
      <c r="K4088" s="3">
        <v>25390255</v>
      </c>
      <c r="L4088" s="3" t="s">
        <v>71</v>
      </c>
      <c r="M4088" s="3">
        <v>5</v>
      </c>
      <c r="N4088" s="3" t="s">
        <v>17526</v>
      </c>
      <c r="O4088" s="3" t="s">
        <v>26515</v>
      </c>
      <c r="P4088" s="3" t="s">
        <v>3926</v>
      </c>
      <c r="Q4088" s="3" t="s">
        <v>22628</v>
      </c>
      <c r="R4088" s="5" t="s">
        <v>26516</v>
      </c>
      <c r="S4088" s="3" t="s">
        <v>679</v>
      </c>
      <c r="T4088" s="3" t="s">
        <v>61</v>
      </c>
      <c r="V4088" s="3">
        <v>127</v>
      </c>
      <c r="W4088" s="3">
        <v>0</v>
      </c>
      <c r="X4088" s="3">
        <v>127</v>
      </c>
      <c r="Y4088" s="3">
        <v>4086</v>
      </c>
      <c r="Z4088" s="3" t="s">
        <v>71</v>
      </c>
      <c r="AA4088" s="3">
        <v>32</v>
      </c>
      <c r="AB4088" s="3">
        <v>23</v>
      </c>
      <c r="AC4088" s="3">
        <v>25390255</v>
      </c>
      <c r="AD4088" s="3">
        <v>14765958</v>
      </c>
      <c r="AE4088" s="15"/>
      <c r="AF4088" s="3">
        <v>5</v>
      </c>
      <c r="AG4088" s="3">
        <v>40</v>
      </c>
    </row>
    <row r="4089" spans="1:33" ht="15.75" customHeight="1" x14ac:dyDescent="0.15">
      <c r="A4089" s="3">
        <v>23644</v>
      </c>
      <c r="B4089" s="3">
        <v>4087</v>
      </c>
      <c r="C4089" s="3">
        <v>73</v>
      </c>
      <c r="D4089" s="3" t="s">
        <v>17529</v>
      </c>
      <c r="E4089" s="3" t="s">
        <v>26517</v>
      </c>
      <c r="F4089" s="3" t="s">
        <v>1105</v>
      </c>
      <c r="G4089" s="3" t="s">
        <v>486</v>
      </c>
      <c r="H4089" s="3" t="s">
        <v>3101</v>
      </c>
      <c r="I4089" s="3" t="s">
        <v>3117</v>
      </c>
      <c r="J4089" s="3">
        <v>71.8994</v>
      </c>
      <c r="K4089" s="3">
        <v>7940368</v>
      </c>
      <c r="L4089" s="3" t="s">
        <v>221</v>
      </c>
      <c r="M4089" s="3">
        <v>1</v>
      </c>
      <c r="N4089" s="3" t="s">
        <v>17529</v>
      </c>
      <c r="O4089" s="3" t="s">
        <v>26517</v>
      </c>
      <c r="P4089" s="3" t="s">
        <v>1029</v>
      </c>
      <c r="Q4089" s="3" t="s">
        <v>22630</v>
      </c>
      <c r="R4089" s="5" t="s">
        <v>26518</v>
      </c>
      <c r="S4089" s="3" t="s">
        <v>3101</v>
      </c>
      <c r="T4089" s="3" t="s">
        <v>486</v>
      </c>
      <c r="V4089" s="3">
        <v>104</v>
      </c>
      <c r="W4089" s="3">
        <v>0</v>
      </c>
      <c r="X4089" s="3">
        <v>127</v>
      </c>
      <c r="Y4089" s="3">
        <v>4087</v>
      </c>
      <c r="Z4089" s="3" t="s">
        <v>221</v>
      </c>
      <c r="AA4089" s="3">
        <v>73</v>
      </c>
      <c r="AB4089" s="3">
        <v>51</v>
      </c>
      <c r="AC4089" s="3">
        <v>7940368</v>
      </c>
      <c r="AD4089" s="3">
        <v>4619194</v>
      </c>
      <c r="AE4089" s="15"/>
      <c r="AF4089" s="3">
        <v>2</v>
      </c>
      <c r="AG4089" s="3">
        <v>84</v>
      </c>
    </row>
    <row r="4090" spans="1:33" ht="15.75" customHeight="1" x14ac:dyDescent="0.15">
      <c r="A4090" s="3">
        <v>563</v>
      </c>
      <c r="B4090" s="3">
        <v>4088</v>
      </c>
      <c r="C4090" s="3">
        <v>134</v>
      </c>
      <c r="D4090" s="3" t="s">
        <v>17531</v>
      </c>
      <c r="E4090" s="3" t="s">
        <v>26519</v>
      </c>
      <c r="F4090" s="3" t="s">
        <v>96</v>
      </c>
      <c r="G4090" s="3" t="s">
        <v>61</v>
      </c>
      <c r="H4090" s="3" t="s">
        <v>1902</v>
      </c>
      <c r="I4090" s="3" t="s">
        <v>63</v>
      </c>
      <c r="J4090" s="3">
        <v>71.879900000000006</v>
      </c>
      <c r="K4090" s="3">
        <v>24823250</v>
      </c>
      <c r="L4090" s="3" t="s">
        <v>162</v>
      </c>
      <c r="M4090" s="3">
        <v>6</v>
      </c>
      <c r="N4090" s="3" t="s">
        <v>17531</v>
      </c>
      <c r="O4090" s="3" t="s">
        <v>26519</v>
      </c>
      <c r="P4090" s="3" t="s">
        <v>541</v>
      </c>
      <c r="Q4090" s="3" t="s">
        <v>22631</v>
      </c>
      <c r="R4090" s="5" t="s">
        <v>26520</v>
      </c>
      <c r="S4090" s="3" t="s">
        <v>1902</v>
      </c>
      <c r="T4090" s="3" t="s">
        <v>61</v>
      </c>
      <c r="V4090" s="3">
        <v>127</v>
      </c>
      <c r="W4090" s="3">
        <v>127</v>
      </c>
      <c r="X4090" s="3">
        <v>127</v>
      </c>
      <c r="Y4090" s="3">
        <v>4088</v>
      </c>
      <c r="Z4090" s="3" t="s">
        <v>162</v>
      </c>
      <c r="AA4090" s="3">
        <v>134</v>
      </c>
      <c r="AB4090" s="3">
        <v>100</v>
      </c>
      <c r="AC4090" s="3">
        <v>24823250</v>
      </c>
      <c r="AD4090" s="3">
        <v>14442205</v>
      </c>
      <c r="AE4090" s="3" t="s">
        <v>63</v>
      </c>
      <c r="AF4090" s="3">
        <v>8</v>
      </c>
      <c r="AG4090" s="3">
        <v>3</v>
      </c>
    </row>
    <row r="4091" spans="1:33" ht="15.75" customHeight="1" x14ac:dyDescent="0.15">
      <c r="A4091" s="3">
        <v>4088</v>
      </c>
      <c r="B4091" s="3">
        <v>4089</v>
      </c>
      <c r="C4091" s="3">
        <v>96</v>
      </c>
      <c r="D4091" s="3" t="s">
        <v>17534</v>
      </c>
      <c r="E4091" s="3" t="s">
        <v>26521</v>
      </c>
      <c r="F4091" s="3" t="s">
        <v>657</v>
      </c>
      <c r="G4091" s="3" t="s">
        <v>246</v>
      </c>
      <c r="H4091" s="3" t="s">
        <v>7604</v>
      </c>
      <c r="I4091" s="3" t="s">
        <v>264</v>
      </c>
      <c r="J4091" s="3">
        <v>71.846900000000005</v>
      </c>
      <c r="K4091" s="3">
        <v>51150969</v>
      </c>
      <c r="L4091" s="3" t="s">
        <v>221</v>
      </c>
      <c r="M4091" s="3">
        <v>6</v>
      </c>
      <c r="N4091" s="3" t="s">
        <v>17534</v>
      </c>
      <c r="O4091" s="3" t="s">
        <v>26521</v>
      </c>
      <c r="P4091" s="3" t="s">
        <v>381</v>
      </c>
      <c r="Q4091" s="3" t="s">
        <v>22633</v>
      </c>
      <c r="R4091" s="5" t="s">
        <v>26522</v>
      </c>
      <c r="S4091" s="3" t="s">
        <v>7604</v>
      </c>
      <c r="T4091" s="3" t="s">
        <v>246</v>
      </c>
      <c r="V4091" s="3">
        <v>127</v>
      </c>
      <c r="W4091" s="3">
        <v>127</v>
      </c>
      <c r="X4091" s="3">
        <v>127</v>
      </c>
      <c r="Y4091" s="3">
        <v>4089</v>
      </c>
      <c r="Z4091" s="3" t="s">
        <v>221</v>
      </c>
      <c r="AA4091" s="3">
        <v>96</v>
      </c>
      <c r="AB4091" s="3">
        <v>72</v>
      </c>
      <c r="AC4091" s="3">
        <v>51150969</v>
      </c>
      <c r="AD4091" s="3">
        <v>29765428</v>
      </c>
      <c r="AE4091" s="3" t="s">
        <v>264</v>
      </c>
      <c r="AF4091" s="3">
        <v>2</v>
      </c>
      <c r="AG4091" s="3">
        <v>8</v>
      </c>
    </row>
    <row r="4092" spans="1:33" ht="15.75" customHeight="1" x14ac:dyDescent="0.15">
      <c r="A4092" s="3">
        <v>21980</v>
      </c>
      <c r="B4092" s="3">
        <v>4090</v>
      </c>
      <c r="C4092" s="3">
        <v>18</v>
      </c>
      <c r="D4092" s="3" t="s">
        <v>17536</v>
      </c>
      <c r="E4092" s="3" t="s">
        <v>26523</v>
      </c>
      <c r="F4092" s="3" t="s">
        <v>331</v>
      </c>
      <c r="G4092" s="3" t="s">
        <v>167</v>
      </c>
      <c r="H4092" s="3" t="s">
        <v>7109</v>
      </c>
      <c r="I4092" s="3" t="s">
        <v>283</v>
      </c>
      <c r="J4092" s="3">
        <v>71.7774</v>
      </c>
      <c r="K4092" s="3">
        <v>69355667</v>
      </c>
      <c r="L4092" s="3" t="s">
        <v>59</v>
      </c>
      <c r="M4092" s="3">
        <v>1</v>
      </c>
      <c r="N4092" s="3" t="s">
        <v>17536</v>
      </c>
      <c r="O4092" s="3" t="s">
        <v>26523</v>
      </c>
      <c r="P4092" s="3" t="s">
        <v>179</v>
      </c>
      <c r="Q4092" s="3" t="s">
        <v>22634</v>
      </c>
      <c r="R4092" s="5" t="s">
        <v>26524</v>
      </c>
      <c r="S4092" s="3" t="s">
        <v>7109</v>
      </c>
      <c r="T4092" s="3" t="s">
        <v>167</v>
      </c>
      <c r="V4092" s="3">
        <v>127</v>
      </c>
      <c r="W4092" s="3">
        <v>94</v>
      </c>
      <c r="X4092" s="3">
        <v>127</v>
      </c>
      <c r="Y4092" s="3">
        <v>4090</v>
      </c>
      <c r="Z4092" s="3" t="s">
        <v>59</v>
      </c>
      <c r="AA4092" s="3">
        <v>18</v>
      </c>
      <c r="AB4092" s="3">
        <v>7</v>
      </c>
      <c r="AC4092" s="3">
        <v>69355667</v>
      </c>
      <c r="AD4092" s="3">
        <v>40375320</v>
      </c>
      <c r="AE4092" s="3" t="s">
        <v>283</v>
      </c>
      <c r="AF4092" s="3">
        <v>17</v>
      </c>
      <c r="AG4092" s="3">
        <v>1</v>
      </c>
    </row>
    <row r="4093" spans="1:33" ht="15.75" customHeight="1" x14ac:dyDescent="0.15">
      <c r="A4093" s="3">
        <v>25852</v>
      </c>
      <c r="B4093" s="3">
        <v>4091</v>
      </c>
      <c r="C4093" s="3">
        <v>81</v>
      </c>
      <c r="D4093" s="3" t="s">
        <v>17539</v>
      </c>
      <c r="E4093" s="3" t="s">
        <v>26525</v>
      </c>
      <c r="F4093" s="3" t="s">
        <v>947</v>
      </c>
      <c r="G4093" s="3" t="s">
        <v>389</v>
      </c>
      <c r="H4093" s="3" t="s">
        <v>10927</v>
      </c>
      <c r="I4093" s="3" t="s">
        <v>1401</v>
      </c>
      <c r="J4093" s="3">
        <v>71.783000000000001</v>
      </c>
      <c r="K4093" s="3">
        <v>42923054</v>
      </c>
      <c r="L4093" s="3" t="s">
        <v>59</v>
      </c>
      <c r="M4093" s="3">
        <v>0</v>
      </c>
      <c r="N4093" s="3" t="s">
        <v>17539</v>
      </c>
      <c r="O4093" s="3" t="s">
        <v>26525</v>
      </c>
      <c r="P4093" s="8">
        <v>40179</v>
      </c>
      <c r="Q4093" s="3" t="s">
        <v>22636</v>
      </c>
      <c r="R4093" s="5" t="s">
        <v>26526</v>
      </c>
      <c r="S4093" s="3" t="s">
        <v>10927</v>
      </c>
      <c r="T4093" s="3" t="s">
        <v>389</v>
      </c>
      <c r="V4093" s="3">
        <v>57</v>
      </c>
      <c r="W4093" s="3">
        <v>0</v>
      </c>
      <c r="X4093" s="3">
        <v>127</v>
      </c>
      <c r="Y4093" s="3">
        <v>4091</v>
      </c>
      <c r="Z4093" s="3" t="s">
        <v>59</v>
      </c>
      <c r="AA4093" s="3">
        <v>81</v>
      </c>
      <c r="AB4093" s="3">
        <v>59</v>
      </c>
      <c r="AC4093" s="3">
        <v>42923054</v>
      </c>
      <c r="AD4093" s="3">
        <v>24986785</v>
      </c>
      <c r="AE4093" s="15"/>
      <c r="AF4093" s="3">
        <v>17</v>
      </c>
      <c r="AG4093" s="3">
        <v>21</v>
      </c>
    </row>
    <row r="4094" spans="1:33" ht="15.75" customHeight="1" x14ac:dyDescent="0.15">
      <c r="A4094" s="3">
        <v>25575</v>
      </c>
      <c r="B4094" s="3">
        <v>4092</v>
      </c>
      <c r="C4094" s="3">
        <v>30</v>
      </c>
      <c r="D4094" s="3" t="s">
        <v>17541</v>
      </c>
      <c r="E4094" s="3" t="s">
        <v>26527</v>
      </c>
      <c r="F4094" s="3" t="s">
        <v>331</v>
      </c>
      <c r="G4094" s="3" t="s">
        <v>167</v>
      </c>
      <c r="H4094" s="3" t="s">
        <v>271</v>
      </c>
      <c r="I4094" s="3" t="s">
        <v>271</v>
      </c>
      <c r="J4094" s="3">
        <v>71.756200000000007</v>
      </c>
      <c r="K4094" s="3">
        <v>2588830</v>
      </c>
      <c r="L4094" s="3" t="s">
        <v>59</v>
      </c>
      <c r="M4094" s="3">
        <v>0</v>
      </c>
      <c r="N4094" s="3" t="s">
        <v>17541</v>
      </c>
      <c r="O4094" s="3" t="s">
        <v>26527</v>
      </c>
      <c r="P4094" s="8">
        <v>40179</v>
      </c>
      <c r="Q4094" s="3" t="s">
        <v>22637</v>
      </c>
      <c r="R4094" s="5" t="s">
        <v>26528</v>
      </c>
      <c r="S4094" s="3" t="s">
        <v>271</v>
      </c>
      <c r="T4094" s="3" t="s">
        <v>167</v>
      </c>
      <c r="V4094" s="3">
        <v>127</v>
      </c>
      <c r="W4094" s="3">
        <v>60</v>
      </c>
      <c r="X4094" s="3">
        <v>127</v>
      </c>
      <c r="Y4094" s="3">
        <v>4092</v>
      </c>
      <c r="Z4094" s="3" t="s">
        <v>59</v>
      </c>
      <c r="AA4094" s="3">
        <v>30</v>
      </c>
      <c r="AB4094" s="3">
        <v>12</v>
      </c>
      <c r="AC4094" s="3">
        <v>2588830</v>
      </c>
      <c r="AD4094" s="3">
        <v>1507270</v>
      </c>
      <c r="AE4094" s="3" t="s">
        <v>271</v>
      </c>
      <c r="AF4094" s="3">
        <v>17</v>
      </c>
      <c r="AG4094" s="3">
        <v>7</v>
      </c>
    </row>
    <row r="4095" spans="1:33" ht="15.75" customHeight="1" x14ac:dyDescent="0.15">
      <c r="A4095" s="3">
        <v>25175</v>
      </c>
      <c r="B4095" s="3">
        <v>4093</v>
      </c>
      <c r="C4095" s="3">
        <v>150</v>
      </c>
      <c r="D4095" s="3" t="s">
        <v>17544</v>
      </c>
      <c r="E4095" s="3" t="s">
        <v>26529</v>
      </c>
      <c r="F4095" s="3" t="s">
        <v>1121</v>
      </c>
      <c r="G4095" s="3" t="s">
        <v>497</v>
      </c>
      <c r="H4095" s="3" t="s">
        <v>17547</v>
      </c>
      <c r="I4095" s="3" t="s">
        <v>22640</v>
      </c>
      <c r="J4095" s="3">
        <v>71.662700000000001</v>
      </c>
      <c r="K4095" s="3">
        <v>80245116</v>
      </c>
      <c r="L4095" s="3" t="s">
        <v>122</v>
      </c>
      <c r="M4095" s="3">
        <v>0</v>
      </c>
      <c r="N4095" s="3" t="s">
        <v>17544</v>
      </c>
      <c r="O4095" s="3" t="s">
        <v>26529</v>
      </c>
      <c r="P4095" s="8" t="s">
        <v>10776</v>
      </c>
      <c r="Q4095" s="3" t="s">
        <v>22639</v>
      </c>
      <c r="R4095" s="5" t="s">
        <v>26530</v>
      </c>
      <c r="S4095" s="3" t="s">
        <v>17547</v>
      </c>
      <c r="T4095" s="3" t="s">
        <v>497</v>
      </c>
      <c r="V4095" s="3">
        <v>54</v>
      </c>
      <c r="W4095" s="3">
        <v>0</v>
      </c>
      <c r="X4095" s="3">
        <v>45</v>
      </c>
      <c r="Y4095" s="3">
        <v>4093</v>
      </c>
      <c r="Z4095" s="3" t="s">
        <v>122</v>
      </c>
      <c r="AA4095" s="3">
        <v>150</v>
      </c>
      <c r="AB4095" s="3">
        <v>100</v>
      </c>
      <c r="AC4095" s="3">
        <v>80245116</v>
      </c>
      <c r="AD4095" s="3">
        <v>46745807</v>
      </c>
      <c r="AE4095" s="15"/>
      <c r="AF4095" s="3">
        <v>22</v>
      </c>
      <c r="AG4095" s="3">
        <v>283</v>
      </c>
    </row>
    <row r="4096" spans="1:33" ht="15.75" customHeight="1" x14ac:dyDescent="0.15">
      <c r="A4096" s="3">
        <v>25897</v>
      </c>
      <c r="B4096" s="3">
        <v>4094</v>
      </c>
      <c r="C4096" s="3">
        <v>55</v>
      </c>
      <c r="D4096" s="3" t="s">
        <v>17548</v>
      </c>
      <c r="E4096" s="3" t="s">
        <v>26531</v>
      </c>
      <c r="F4096" s="3" t="s">
        <v>331</v>
      </c>
      <c r="G4096" s="3" t="s">
        <v>167</v>
      </c>
      <c r="H4096" s="3" t="s">
        <v>3411</v>
      </c>
      <c r="I4096" s="3" t="s">
        <v>271</v>
      </c>
      <c r="J4096" s="3">
        <v>71.622</v>
      </c>
      <c r="K4096" s="3">
        <v>3215594</v>
      </c>
      <c r="L4096" s="3" t="s">
        <v>526</v>
      </c>
      <c r="M4096" s="3">
        <v>0</v>
      </c>
      <c r="N4096" s="3" t="s">
        <v>17548</v>
      </c>
      <c r="O4096" s="3" t="s">
        <v>26531</v>
      </c>
      <c r="P4096" s="8">
        <v>38353</v>
      </c>
      <c r="Q4096" s="3" t="s">
        <v>22642</v>
      </c>
      <c r="R4096" s="5" t="s">
        <v>26532</v>
      </c>
      <c r="S4096" s="3" t="s">
        <v>3411</v>
      </c>
      <c r="T4096" s="3" t="s">
        <v>167</v>
      </c>
      <c r="V4096" s="3">
        <v>127</v>
      </c>
      <c r="W4096" s="3">
        <v>61</v>
      </c>
      <c r="X4096" s="3">
        <v>64</v>
      </c>
      <c r="Y4096" s="3">
        <v>4094</v>
      </c>
      <c r="Z4096" s="3" t="s">
        <v>526</v>
      </c>
      <c r="AA4096" s="3">
        <v>55</v>
      </c>
      <c r="AB4096" s="3">
        <v>17</v>
      </c>
      <c r="AC4096" s="3">
        <v>3215594</v>
      </c>
      <c r="AD4096" s="3">
        <v>1873649</v>
      </c>
      <c r="AE4096" s="3" t="s">
        <v>271</v>
      </c>
      <c r="AF4096" s="3">
        <v>19</v>
      </c>
      <c r="AG4096" s="3">
        <v>7</v>
      </c>
    </row>
    <row r="4097" spans="1:33" ht="15.75" customHeight="1" x14ac:dyDescent="0.15">
      <c r="A4097" s="3">
        <v>4780</v>
      </c>
      <c r="B4097" s="3">
        <v>4095</v>
      </c>
      <c r="C4097" s="3">
        <v>17</v>
      </c>
      <c r="D4097" s="3" t="s">
        <v>17551</v>
      </c>
      <c r="E4097" s="3" t="s">
        <v>26533</v>
      </c>
      <c r="F4097" s="3" t="s">
        <v>657</v>
      </c>
      <c r="G4097" s="3" t="s">
        <v>246</v>
      </c>
      <c r="H4097" s="3" t="s">
        <v>240</v>
      </c>
      <c r="I4097" s="3" t="s">
        <v>240</v>
      </c>
      <c r="J4097" s="3">
        <v>71.574600000000004</v>
      </c>
      <c r="K4097" s="3">
        <v>7802037</v>
      </c>
      <c r="L4097" s="3" t="s">
        <v>364</v>
      </c>
      <c r="M4097" s="3">
        <v>4</v>
      </c>
      <c r="N4097" s="3" t="s">
        <v>17551</v>
      </c>
      <c r="O4097" s="3" t="s">
        <v>26533</v>
      </c>
      <c r="P4097" s="3" t="s">
        <v>541</v>
      </c>
      <c r="Q4097" s="3" t="s">
        <v>22643</v>
      </c>
      <c r="R4097" s="5" t="s">
        <v>26534</v>
      </c>
      <c r="S4097" s="3" t="s">
        <v>240</v>
      </c>
      <c r="T4097" s="3" t="s">
        <v>246</v>
      </c>
      <c r="V4097" s="3">
        <v>127</v>
      </c>
      <c r="W4097" s="3">
        <v>83</v>
      </c>
      <c r="X4097" s="3">
        <v>127</v>
      </c>
      <c r="Y4097" s="3">
        <v>4095</v>
      </c>
      <c r="Z4097" s="3" t="s">
        <v>364</v>
      </c>
      <c r="AA4097" s="3">
        <v>17</v>
      </c>
      <c r="AB4097" s="3">
        <v>12</v>
      </c>
      <c r="AC4097" s="3">
        <v>7802037</v>
      </c>
      <c r="AD4097" s="3">
        <v>4547315</v>
      </c>
      <c r="AE4097" s="3" t="s">
        <v>240</v>
      </c>
      <c r="AF4097" s="3">
        <v>20</v>
      </c>
      <c r="AG4097" s="3">
        <v>18</v>
      </c>
    </row>
    <row r="4098" spans="1:33" ht="15.75" customHeight="1" x14ac:dyDescent="0.15">
      <c r="A4098" s="3">
        <v>21845</v>
      </c>
      <c r="B4098" s="3">
        <v>4096</v>
      </c>
      <c r="C4098" s="3">
        <v>42</v>
      </c>
      <c r="D4098" s="3" t="s">
        <v>17553</v>
      </c>
      <c r="E4098" s="3" t="s">
        <v>26535</v>
      </c>
      <c r="F4098" s="3" t="s">
        <v>1121</v>
      </c>
      <c r="G4098" s="3" t="s">
        <v>497</v>
      </c>
      <c r="H4098" s="3" t="s">
        <v>7469</v>
      </c>
      <c r="I4098" s="3" t="s">
        <v>1587</v>
      </c>
      <c r="J4098" s="3">
        <v>71.524500000000003</v>
      </c>
      <c r="K4098" s="3">
        <v>4276492</v>
      </c>
      <c r="L4098" s="3" t="s">
        <v>215</v>
      </c>
      <c r="M4098" s="3">
        <v>2</v>
      </c>
      <c r="N4098" s="3" t="s">
        <v>17553</v>
      </c>
      <c r="O4098" s="3" t="s">
        <v>26535</v>
      </c>
      <c r="P4098" s="3" t="s">
        <v>1063</v>
      </c>
      <c r="Q4098" s="3" t="s">
        <v>22645</v>
      </c>
      <c r="R4098" s="5" t="s">
        <v>26536</v>
      </c>
      <c r="S4098" s="3" t="s">
        <v>7469</v>
      </c>
      <c r="T4098" s="3" t="s">
        <v>497</v>
      </c>
      <c r="V4098" s="3">
        <v>55</v>
      </c>
      <c r="W4098" s="3">
        <v>0</v>
      </c>
      <c r="X4098" s="3">
        <v>127</v>
      </c>
      <c r="Y4098" s="3">
        <v>4096</v>
      </c>
      <c r="Z4098" s="3" t="s">
        <v>215</v>
      </c>
      <c r="AA4098" s="3">
        <v>42</v>
      </c>
      <c r="AB4098" s="3">
        <v>17</v>
      </c>
      <c r="AC4098" s="3">
        <v>4276492</v>
      </c>
      <c r="AD4098" s="3">
        <v>2493225</v>
      </c>
      <c r="AE4098" s="15"/>
      <c r="AF4098" s="3">
        <v>7</v>
      </c>
      <c r="AG4098" s="3">
        <v>27</v>
      </c>
    </row>
    <row r="4099" spans="1:33" ht="15.75" customHeight="1" x14ac:dyDescent="0.15">
      <c r="A4099" s="3">
        <v>25389</v>
      </c>
      <c r="B4099" s="3">
        <v>4097</v>
      </c>
      <c r="C4099" s="3">
        <v>14</v>
      </c>
      <c r="D4099" s="3" t="s">
        <v>17556</v>
      </c>
      <c r="E4099" s="3" t="s">
        <v>26537</v>
      </c>
      <c r="F4099" s="3" t="s">
        <v>1009</v>
      </c>
      <c r="G4099" s="3" t="s">
        <v>403</v>
      </c>
      <c r="H4099" s="3" t="s">
        <v>15778</v>
      </c>
      <c r="I4099" s="3" t="s">
        <v>203</v>
      </c>
      <c r="J4099" s="3">
        <v>71.472700000000003</v>
      </c>
      <c r="K4099" s="3">
        <v>3133270</v>
      </c>
      <c r="L4099" s="3" t="s">
        <v>71</v>
      </c>
      <c r="M4099" s="3">
        <v>0</v>
      </c>
      <c r="N4099" s="3" t="s">
        <v>17556</v>
      </c>
      <c r="O4099" s="3" t="s">
        <v>26537</v>
      </c>
      <c r="P4099" s="8">
        <v>37257</v>
      </c>
      <c r="Q4099" s="3" t="s">
        <v>22646</v>
      </c>
      <c r="R4099" s="5" t="s">
        <v>26538</v>
      </c>
      <c r="S4099" s="3" t="s">
        <v>15778</v>
      </c>
      <c r="T4099" s="3" t="s">
        <v>403</v>
      </c>
      <c r="V4099" s="3">
        <v>127</v>
      </c>
      <c r="W4099" s="3">
        <v>127</v>
      </c>
      <c r="X4099" s="3">
        <v>127</v>
      </c>
      <c r="Y4099" s="3">
        <v>4097</v>
      </c>
      <c r="Z4099" s="3" t="s">
        <v>71</v>
      </c>
      <c r="AA4099" s="3">
        <v>14</v>
      </c>
      <c r="AB4099" s="3">
        <v>13</v>
      </c>
      <c r="AC4099" s="3">
        <v>3133270</v>
      </c>
      <c r="AD4099" s="3">
        <v>1827270</v>
      </c>
      <c r="AE4099" s="3" t="s">
        <v>203</v>
      </c>
      <c r="AF4099" s="3">
        <v>5</v>
      </c>
      <c r="AG4099" s="3">
        <v>9</v>
      </c>
    </row>
    <row r="4100" spans="1:33" ht="15.75" customHeight="1" x14ac:dyDescent="0.15">
      <c r="A4100" s="3">
        <v>20138</v>
      </c>
      <c r="B4100" s="3">
        <v>4098</v>
      </c>
      <c r="C4100" s="3">
        <v>28</v>
      </c>
      <c r="D4100" s="3" t="s">
        <v>17558</v>
      </c>
      <c r="E4100" s="3" t="s">
        <v>26539</v>
      </c>
      <c r="F4100" s="3" t="s">
        <v>4061</v>
      </c>
      <c r="G4100" s="3" t="s">
        <v>446</v>
      </c>
      <c r="H4100" s="3" t="s">
        <v>14004</v>
      </c>
      <c r="I4100" s="3" t="s">
        <v>2435</v>
      </c>
      <c r="J4100" s="3">
        <v>71.444800000000001</v>
      </c>
      <c r="K4100" s="3">
        <v>13705742</v>
      </c>
      <c r="L4100" s="3" t="s">
        <v>340</v>
      </c>
      <c r="M4100" s="3">
        <v>3</v>
      </c>
      <c r="N4100" s="3" t="s">
        <v>17558</v>
      </c>
      <c r="O4100" s="3" t="s">
        <v>26539</v>
      </c>
      <c r="P4100" s="3" t="s">
        <v>1063</v>
      </c>
      <c r="Q4100" s="3" t="s">
        <v>22648</v>
      </c>
      <c r="R4100" s="5" t="s">
        <v>26540</v>
      </c>
      <c r="S4100" s="3" t="s">
        <v>14004</v>
      </c>
      <c r="T4100" s="3" t="s">
        <v>446</v>
      </c>
      <c r="V4100" s="3">
        <v>127</v>
      </c>
      <c r="W4100" s="3">
        <v>127</v>
      </c>
      <c r="X4100" s="3">
        <v>99</v>
      </c>
      <c r="Y4100" s="3">
        <v>4098</v>
      </c>
      <c r="Z4100" s="3" t="s">
        <v>340</v>
      </c>
      <c r="AA4100" s="3">
        <v>28</v>
      </c>
      <c r="AB4100" s="3">
        <v>15</v>
      </c>
      <c r="AC4100" s="3">
        <v>13705742</v>
      </c>
      <c r="AD4100" s="3">
        <v>7994261</v>
      </c>
      <c r="AE4100" s="3" t="s">
        <v>2435</v>
      </c>
      <c r="AF4100" s="3">
        <v>6</v>
      </c>
      <c r="AG4100" s="3">
        <v>29</v>
      </c>
    </row>
    <row r="4101" spans="1:33" ht="15.75" customHeight="1" x14ac:dyDescent="0.15">
      <c r="A4101" s="3">
        <v>26037</v>
      </c>
      <c r="B4101" s="3">
        <v>4099</v>
      </c>
      <c r="C4101" s="3">
        <v>20</v>
      </c>
      <c r="D4101" s="3" t="s">
        <v>11199</v>
      </c>
      <c r="E4101" s="3" t="s">
        <v>26541</v>
      </c>
      <c r="F4101" s="3" t="s">
        <v>36</v>
      </c>
      <c r="G4101" s="3" t="s">
        <v>37</v>
      </c>
      <c r="H4101" s="3" t="s">
        <v>3081</v>
      </c>
      <c r="I4101" s="3" t="s">
        <v>39</v>
      </c>
      <c r="J4101" s="3">
        <v>71.427099999999996</v>
      </c>
      <c r="K4101" s="3">
        <v>13729007</v>
      </c>
      <c r="L4101" s="3" t="s">
        <v>356</v>
      </c>
      <c r="M4101" s="3">
        <v>0</v>
      </c>
      <c r="N4101" s="3" t="s">
        <v>11199</v>
      </c>
      <c r="O4101" s="3" t="s">
        <v>26541</v>
      </c>
      <c r="P4101" s="8">
        <v>32874</v>
      </c>
      <c r="Q4101" s="3" t="s">
        <v>11200</v>
      </c>
      <c r="R4101" s="5" t="s">
        <v>26542</v>
      </c>
      <c r="S4101" s="3" t="s">
        <v>3081</v>
      </c>
      <c r="T4101" s="3" t="s">
        <v>37</v>
      </c>
      <c r="V4101" s="3">
        <v>127</v>
      </c>
      <c r="W4101" s="3">
        <v>127</v>
      </c>
      <c r="X4101" s="3">
        <v>127</v>
      </c>
      <c r="Y4101" s="3">
        <v>4099</v>
      </c>
      <c r="Z4101" s="3" t="s">
        <v>356</v>
      </c>
      <c r="AA4101" s="3">
        <v>20</v>
      </c>
      <c r="AB4101" s="3">
        <v>11</v>
      </c>
      <c r="AC4101" s="3">
        <v>13729007</v>
      </c>
      <c r="AD4101" s="3">
        <v>8008655</v>
      </c>
      <c r="AE4101" s="3" t="s">
        <v>39</v>
      </c>
      <c r="AF4101" s="3">
        <v>18</v>
      </c>
      <c r="AG4101" s="3">
        <v>2</v>
      </c>
    </row>
    <row r="4102" spans="1:33" ht="15.75" customHeight="1" x14ac:dyDescent="0.15">
      <c r="A4102" s="3">
        <v>1230</v>
      </c>
      <c r="B4102" s="3">
        <v>4100</v>
      </c>
      <c r="C4102" s="3">
        <v>23</v>
      </c>
      <c r="D4102" s="3" t="s">
        <v>17563</v>
      </c>
      <c r="E4102" s="3" t="s">
        <v>26543</v>
      </c>
      <c r="F4102" s="3" t="s">
        <v>249</v>
      </c>
      <c r="G4102" s="3" t="s">
        <v>125</v>
      </c>
      <c r="H4102" s="3" t="s">
        <v>126</v>
      </c>
      <c r="I4102" s="3" t="s">
        <v>127</v>
      </c>
      <c r="J4102" s="3">
        <v>71.392300000000006</v>
      </c>
      <c r="K4102" s="3">
        <v>8418334</v>
      </c>
      <c r="L4102" s="3" t="s">
        <v>356</v>
      </c>
      <c r="M4102" s="3">
        <v>4</v>
      </c>
      <c r="N4102" s="3" t="s">
        <v>17563</v>
      </c>
      <c r="O4102" s="3" t="s">
        <v>26543</v>
      </c>
      <c r="P4102" s="3" t="s">
        <v>1107</v>
      </c>
      <c r="Q4102" s="3" t="s">
        <v>22650</v>
      </c>
      <c r="R4102" s="5" t="s">
        <v>26544</v>
      </c>
      <c r="S4102" s="3" t="s">
        <v>126</v>
      </c>
      <c r="T4102" s="3" t="s">
        <v>125</v>
      </c>
      <c r="V4102" s="3">
        <v>50</v>
      </c>
      <c r="W4102" s="3">
        <v>47</v>
      </c>
      <c r="X4102" s="3">
        <v>127</v>
      </c>
      <c r="Y4102" s="3">
        <v>4100</v>
      </c>
      <c r="Z4102" s="3" t="s">
        <v>356</v>
      </c>
      <c r="AA4102" s="3">
        <v>23</v>
      </c>
      <c r="AB4102" s="3">
        <v>7</v>
      </c>
      <c r="AC4102" s="3">
        <v>8418334</v>
      </c>
      <c r="AD4102" s="3">
        <v>4911733</v>
      </c>
      <c r="AE4102" s="3" t="s">
        <v>127</v>
      </c>
      <c r="AF4102" s="3">
        <v>18</v>
      </c>
      <c r="AG4102" s="3">
        <v>10</v>
      </c>
    </row>
    <row r="4103" spans="1:33" ht="15.75" customHeight="1" x14ac:dyDescent="0.15">
      <c r="A4103" s="3">
        <v>25905</v>
      </c>
      <c r="B4103" s="3">
        <v>4101</v>
      </c>
      <c r="C4103" s="3">
        <v>7729</v>
      </c>
      <c r="D4103" s="3" t="s">
        <v>17565</v>
      </c>
      <c r="E4103" s="3" t="s">
        <v>26545</v>
      </c>
      <c r="F4103" s="3" t="s">
        <v>331</v>
      </c>
      <c r="G4103" s="3" t="s">
        <v>167</v>
      </c>
      <c r="H4103" s="3" t="s">
        <v>10592</v>
      </c>
      <c r="I4103" s="3" t="s">
        <v>12204</v>
      </c>
      <c r="J4103" s="3">
        <v>71.352999999999994</v>
      </c>
      <c r="K4103" s="3">
        <v>168547797</v>
      </c>
      <c r="L4103" s="3" t="s">
        <v>335</v>
      </c>
      <c r="M4103" s="3">
        <v>0</v>
      </c>
      <c r="N4103" s="3" t="s">
        <v>17565</v>
      </c>
      <c r="O4103" s="3" t="s">
        <v>26545</v>
      </c>
      <c r="P4103" s="8">
        <v>31413</v>
      </c>
      <c r="Q4103" s="3" t="s">
        <v>22652</v>
      </c>
      <c r="R4103" s="5" t="s">
        <v>26546</v>
      </c>
      <c r="S4103" s="3" t="s">
        <v>10592</v>
      </c>
      <c r="T4103" s="3" t="s">
        <v>167</v>
      </c>
      <c r="V4103" s="3">
        <v>127</v>
      </c>
      <c r="W4103" s="3">
        <v>0</v>
      </c>
      <c r="X4103" s="3">
        <v>127</v>
      </c>
      <c r="Y4103" s="3">
        <v>4101</v>
      </c>
      <c r="Z4103" s="3" t="s">
        <v>335</v>
      </c>
      <c r="AA4103" s="3">
        <v>7729</v>
      </c>
      <c r="AB4103" s="3">
        <v>4567</v>
      </c>
      <c r="AC4103" s="3">
        <v>168547797</v>
      </c>
      <c r="AD4103" s="3">
        <v>98362904</v>
      </c>
      <c r="AE4103" s="15"/>
      <c r="AF4103" s="3">
        <v>21</v>
      </c>
      <c r="AG4103" s="3">
        <v>180</v>
      </c>
    </row>
    <row r="4104" spans="1:33" ht="15.75" customHeight="1" x14ac:dyDescent="0.15">
      <c r="A4104" s="3">
        <v>4504</v>
      </c>
      <c r="B4104" s="3">
        <v>4102</v>
      </c>
      <c r="C4104" s="3">
        <v>95</v>
      </c>
      <c r="D4104" s="3" t="s">
        <v>17568</v>
      </c>
      <c r="E4104" s="3" t="s">
        <v>26547</v>
      </c>
      <c r="F4104" s="3" t="s">
        <v>657</v>
      </c>
      <c r="G4104" s="3" t="s">
        <v>246</v>
      </c>
      <c r="H4104" s="3" t="s">
        <v>17570</v>
      </c>
      <c r="I4104" s="3" t="s">
        <v>3190</v>
      </c>
      <c r="J4104" s="3">
        <v>71.348200000000006</v>
      </c>
      <c r="K4104" s="3">
        <v>62530173</v>
      </c>
      <c r="L4104" s="3" t="s">
        <v>478</v>
      </c>
      <c r="M4104" s="3">
        <v>5</v>
      </c>
      <c r="N4104" s="3" t="s">
        <v>17568</v>
      </c>
      <c r="O4104" s="3" t="s">
        <v>26547</v>
      </c>
      <c r="P4104" s="3" t="s">
        <v>4472</v>
      </c>
      <c r="Q4104" s="3" t="s">
        <v>22653</v>
      </c>
      <c r="R4104" s="5" t="s">
        <v>26548</v>
      </c>
      <c r="S4104" s="3" t="s">
        <v>17570</v>
      </c>
      <c r="T4104" s="3" t="s">
        <v>246</v>
      </c>
      <c r="V4104" s="3">
        <v>127</v>
      </c>
      <c r="W4104" s="3">
        <v>0</v>
      </c>
      <c r="X4104" s="3">
        <v>127</v>
      </c>
      <c r="Y4104" s="3">
        <v>4102</v>
      </c>
      <c r="Z4104" s="3" t="s">
        <v>478</v>
      </c>
      <c r="AA4104" s="3">
        <v>95</v>
      </c>
      <c r="AB4104" s="3">
        <v>85</v>
      </c>
      <c r="AC4104" s="3">
        <v>62530173</v>
      </c>
      <c r="AD4104" s="3">
        <v>36493038</v>
      </c>
      <c r="AE4104" s="15"/>
      <c r="AF4104" s="3">
        <v>15</v>
      </c>
      <c r="AG4104" s="3">
        <v>14</v>
      </c>
    </row>
    <row r="4105" spans="1:33" ht="15.75" customHeight="1" x14ac:dyDescent="0.15">
      <c r="A4105" s="3">
        <v>4879</v>
      </c>
      <c r="B4105" s="3">
        <v>4103</v>
      </c>
      <c r="C4105" s="3">
        <v>18</v>
      </c>
      <c r="D4105" s="3" t="s">
        <v>17571</v>
      </c>
      <c r="E4105" s="3" t="s">
        <v>26549</v>
      </c>
      <c r="F4105" s="3" t="s">
        <v>1009</v>
      </c>
      <c r="G4105" s="3" t="s">
        <v>403</v>
      </c>
      <c r="H4105" s="3" t="s">
        <v>2247</v>
      </c>
      <c r="I4105" s="3" t="s">
        <v>203</v>
      </c>
      <c r="J4105" s="3">
        <v>71.276499999999999</v>
      </c>
      <c r="K4105" s="3">
        <v>6925000</v>
      </c>
      <c r="L4105" s="3" t="s">
        <v>162</v>
      </c>
      <c r="M4105" s="3">
        <v>5</v>
      </c>
      <c r="N4105" s="3" t="s">
        <v>17571</v>
      </c>
      <c r="O4105" s="3" t="s">
        <v>26549</v>
      </c>
      <c r="P4105" s="3" t="s">
        <v>104</v>
      </c>
      <c r="Q4105" s="3" t="s">
        <v>22654</v>
      </c>
      <c r="R4105" s="5" t="s">
        <v>26550</v>
      </c>
      <c r="S4105" s="3" t="s">
        <v>2247</v>
      </c>
      <c r="T4105" s="3" t="s">
        <v>403</v>
      </c>
      <c r="V4105" s="3">
        <v>127</v>
      </c>
      <c r="W4105" s="3">
        <v>127</v>
      </c>
      <c r="X4105" s="3">
        <v>127</v>
      </c>
      <c r="Y4105" s="3">
        <v>4103</v>
      </c>
      <c r="Z4105" s="3" t="s">
        <v>162</v>
      </c>
      <c r="AA4105" s="3">
        <v>18</v>
      </c>
      <c r="AB4105" s="3">
        <v>16</v>
      </c>
      <c r="AC4105" s="3">
        <v>6925000</v>
      </c>
      <c r="AD4105" s="3">
        <v>4043169</v>
      </c>
      <c r="AE4105" s="3" t="s">
        <v>203</v>
      </c>
      <c r="AF4105" s="3">
        <v>8</v>
      </c>
      <c r="AG4105" s="3">
        <v>9</v>
      </c>
    </row>
    <row r="4106" spans="1:33" ht="15.75" customHeight="1" x14ac:dyDescent="0.15">
      <c r="A4106" s="3">
        <v>25246</v>
      </c>
      <c r="B4106" s="3">
        <v>4104</v>
      </c>
      <c r="C4106" s="3">
        <v>52</v>
      </c>
      <c r="D4106" s="3" t="s">
        <v>17575</v>
      </c>
      <c r="E4106" s="3" t="s">
        <v>26551</v>
      </c>
      <c r="F4106" s="3" t="s">
        <v>1193</v>
      </c>
      <c r="G4106" s="3" t="s">
        <v>564</v>
      </c>
      <c r="H4106" s="3" t="s">
        <v>391</v>
      </c>
      <c r="I4106" s="3" t="s">
        <v>2049</v>
      </c>
      <c r="J4106" s="3">
        <v>71.211600000000004</v>
      </c>
      <c r="K4106" s="3">
        <v>10550357</v>
      </c>
      <c r="L4106" s="3" t="s">
        <v>215</v>
      </c>
      <c r="M4106" s="3">
        <v>0</v>
      </c>
      <c r="N4106" s="3" t="s">
        <v>17575</v>
      </c>
      <c r="O4106" s="3" t="s">
        <v>26551</v>
      </c>
      <c r="P4106" s="8">
        <v>39083</v>
      </c>
      <c r="Q4106" s="3" t="s">
        <v>22656</v>
      </c>
      <c r="R4106" s="5" t="s">
        <v>26552</v>
      </c>
      <c r="S4106" s="3" t="s">
        <v>391</v>
      </c>
      <c r="T4106" s="3" t="s">
        <v>564</v>
      </c>
      <c r="V4106" s="3">
        <v>101</v>
      </c>
      <c r="W4106" s="3">
        <v>48</v>
      </c>
      <c r="X4106" s="3">
        <v>127</v>
      </c>
      <c r="Y4106" s="3">
        <v>4104</v>
      </c>
      <c r="Z4106" s="3" t="s">
        <v>215</v>
      </c>
      <c r="AA4106" s="3">
        <v>52</v>
      </c>
      <c r="AB4106" s="3">
        <v>24</v>
      </c>
      <c r="AC4106" s="3">
        <v>10550357</v>
      </c>
      <c r="AD4106" s="3">
        <v>6162174</v>
      </c>
      <c r="AE4106" s="3" t="s">
        <v>2049</v>
      </c>
      <c r="AF4106" s="3">
        <v>7</v>
      </c>
      <c r="AG4106" s="3">
        <v>35</v>
      </c>
    </row>
    <row r="4107" spans="1:33" ht="15.75" customHeight="1" x14ac:dyDescent="0.15">
      <c r="A4107" s="3">
        <v>22660</v>
      </c>
      <c r="B4107" s="3">
        <v>4105</v>
      </c>
      <c r="C4107" s="3">
        <v>26</v>
      </c>
      <c r="D4107" s="3" t="s">
        <v>8485</v>
      </c>
      <c r="E4107" s="3" t="s">
        <v>26553</v>
      </c>
      <c r="F4107" s="3" t="s">
        <v>475</v>
      </c>
      <c r="G4107" s="3" t="s">
        <v>277</v>
      </c>
      <c r="H4107" s="3" t="s">
        <v>475</v>
      </c>
      <c r="I4107" s="3" t="s">
        <v>203</v>
      </c>
      <c r="J4107" s="3">
        <v>71.196200000000005</v>
      </c>
      <c r="K4107" s="3">
        <v>12885127</v>
      </c>
      <c r="L4107" s="3" t="s">
        <v>75</v>
      </c>
      <c r="M4107" s="3">
        <v>2</v>
      </c>
      <c r="N4107" s="3" t="s">
        <v>8485</v>
      </c>
      <c r="O4107" s="3" t="s">
        <v>26553</v>
      </c>
      <c r="P4107" s="3" t="s">
        <v>6091</v>
      </c>
      <c r="Q4107" s="3" t="s">
        <v>8487</v>
      </c>
      <c r="R4107" s="5" t="s">
        <v>26554</v>
      </c>
      <c r="S4107" s="3" t="s">
        <v>475</v>
      </c>
      <c r="T4107" s="3" t="s">
        <v>277</v>
      </c>
      <c r="V4107" s="3">
        <v>127</v>
      </c>
      <c r="W4107" s="3">
        <v>127</v>
      </c>
      <c r="X4107" s="3">
        <v>101</v>
      </c>
      <c r="Y4107" s="3">
        <v>4105</v>
      </c>
      <c r="Z4107" s="3" t="s">
        <v>75</v>
      </c>
      <c r="AA4107" s="3">
        <v>26</v>
      </c>
      <c r="AB4107" s="3">
        <v>19</v>
      </c>
      <c r="AC4107" s="3">
        <v>12885127</v>
      </c>
      <c r="AD4107" s="3">
        <v>7526527</v>
      </c>
      <c r="AE4107" s="3" t="s">
        <v>203</v>
      </c>
      <c r="AF4107" s="3">
        <v>14</v>
      </c>
      <c r="AG4107" s="3">
        <v>9</v>
      </c>
    </row>
    <row r="4108" spans="1:33" ht="15.75" customHeight="1" x14ac:dyDescent="0.15">
      <c r="A4108" s="3">
        <v>25916</v>
      </c>
      <c r="B4108" s="3">
        <v>4106</v>
      </c>
      <c r="C4108" s="3">
        <v>180</v>
      </c>
      <c r="D4108" s="3" t="s">
        <v>17579</v>
      </c>
      <c r="E4108" s="3" t="s">
        <v>26555</v>
      </c>
      <c r="F4108" s="3" t="s">
        <v>331</v>
      </c>
      <c r="G4108" s="3" t="s">
        <v>167</v>
      </c>
      <c r="H4108" s="3" t="s">
        <v>2237</v>
      </c>
      <c r="I4108" s="3" t="s">
        <v>2088</v>
      </c>
      <c r="J4108" s="3">
        <v>71.150599999999997</v>
      </c>
      <c r="K4108" s="3">
        <v>66957023</v>
      </c>
      <c r="L4108" s="3" t="s">
        <v>356</v>
      </c>
      <c r="M4108" s="3">
        <v>0</v>
      </c>
      <c r="N4108" s="3" t="s">
        <v>17579</v>
      </c>
      <c r="O4108" s="3" t="s">
        <v>26555</v>
      </c>
      <c r="P4108" s="8">
        <v>34700</v>
      </c>
      <c r="Q4108" s="3" t="s">
        <v>22658</v>
      </c>
      <c r="R4108" s="5" t="s">
        <v>26556</v>
      </c>
      <c r="S4108" s="3" t="s">
        <v>2237</v>
      </c>
      <c r="T4108" s="3" t="s">
        <v>167</v>
      </c>
      <c r="V4108" s="3">
        <v>127</v>
      </c>
      <c r="W4108" s="3">
        <v>45</v>
      </c>
      <c r="X4108" s="3">
        <v>127</v>
      </c>
      <c r="Y4108" s="3">
        <v>4106</v>
      </c>
      <c r="Z4108" s="3" t="s">
        <v>356</v>
      </c>
      <c r="AA4108" s="3">
        <v>180</v>
      </c>
      <c r="AB4108" s="3">
        <v>90</v>
      </c>
      <c r="AC4108" s="3">
        <v>66957023</v>
      </c>
      <c r="AD4108" s="3">
        <v>39121696</v>
      </c>
      <c r="AE4108" s="3" t="s">
        <v>2088</v>
      </c>
      <c r="AF4108" s="3">
        <v>18</v>
      </c>
      <c r="AG4108" s="3">
        <v>68</v>
      </c>
    </row>
    <row r="4109" spans="1:33" ht="15.75" customHeight="1" x14ac:dyDescent="0.15">
      <c r="A4109" s="3">
        <v>26478</v>
      </c>
      <c r="B4109" s="3">
        <v>4107</v>
      </c>
      <c r="C4109" s="3">
        <v>23</v>
      </c>
      <c r="D4109" s="3" t="s">
        <v>17581</v>
      </c>
      <c r="E4109" s="3" t="s">
        <v>26557</v>
      </c>
      <c r="F4109" s="3" t="s">
        <v>331</v>
      </c>
      <c r="G4109" s="3" t="s">
        <v>167</v>
      </c>
      <c r="H4109" s="3" t="s">
        <v>7942</v>
      </c>
      <c r="I4109" s="3" t="s">
        <v>169</v>
      </c>
      <c r="J4109" s="3">
        <v>71.154200000000003</v>
      </c>
      <c r="K4109" s="3">
        <v>3022893</v>
      </c>
      <c r="L4109" s="3" t="s">
        <v>101</v>
      </c>
      <c r="M4109" s="3">
        <v>0</v>
      </c>
      <c r="N4109" s="3" t="s">
        <v>17581</v>
      </c>
      <c r="O4109" s="3" t="s">
        <v>26557</v>
      </c>
      <c r="P4109" s="8">
        <v>37987</v>
      </c>
      <c r="Q4109" s="3" t="s">
        <v>22660</v>
      </c>
      <c r="R4109" s="5" t="s">
        <v>26558</v>
      </c>
      <c r="S4109" s="3" t="s">
        <v>7942</v>
      </c>
      <c r="T4109" s="3" t="s">
        <v>167</v>
      </c>
      <c r="V4109" s="3">
        <v>127</v>
      </c>
      <c r="W4109" s="3">
        <v>0</v>
      </c>
      <c r="X4109" s="3">
        <v>127</v>
      </c>
      <c r="Y4109" s="3">
        <v>4107</v>
      </c>
      <c r="Z4109" s="3" t="s">
        <v>101</v>
      </c>
      <c r="AA4109" s="3">
        <v>23</v>
      </c>
      <c r="AB4109" s="3">
        <v>17</v>
      </c>
      <c r="AC4109" s="3">
        <v>3022893</v>
      </c>
      <c r="AD4109" s="3">
        <v>1766181</v>
      </c>
      <c r="AE4109" s="15"/>
      <c r="AF4109" s="3">
        <v>10</v>
      </c>
      <c r="AG4109" s="3">
        <v>64</v>
      </c>
    </row>
    <row r="4110" spans="1:33" ht="15.75" customHeight="1" x14ac:dyDescent="0.15">
      <c r="A4110" s="3">
        <v>24163</v>
      </c>
      <c r="B4110" s="3">
        <v>4108</v>
      </c>
      <c r="C4110" s="3">
        <v>37</v>
      </c>
      <c r="D4110" s="3" t="s">
        <v>17585</v>
      </c>
      <c r="E4110" s="3" t="s">
        <v>26559</v>
      </c>
      <c r="F4110" s="3" t="s">
        <v>1214</v>
      </c>
      <c r="G4110" s="3" t="s">
        <v>607</v>
      </c>
      <c r="H4110" s="3" t="s">
        <v>17587</v>
      </c>
      <c r="I4110" s="3" t="s">
        <v>22662</v>
      </c>
      <c r="J4110" s="3">
        <v>71.068799999999996</v>
      </c>
      <c r="K4110" s="3">
        <v>2827085</v>
      </c>
      <c r="L4110" s="3" t="s">
        <v>162</v>
      </c>
      <c r="M4110" s="3">
        <v>1</v>
      </c>
      <c r="N4110" s="3" t="s">
        <v>17585</v>
      </c>
      <c r="O4110" s="3" t="s">
        <v>26559</v>
      </c>
      <c r="P4110" s="3" t="s">
        <v>1107</v>
      </c>
      <c r="Q4110" s="3" t="s">
        <v>22661</v>
      </c>
      <c r="R4110" s="5" t="s">
        <v>26560</v>
      </c>
      <c r="S4110" s="3" t="s">
        <v>17587</v>
      </c>
      <c r="T4110" s="3" t="s">
        <v>607</v>
      </c>
      <c r="V4110" s="3">
        <v>19</v>
      </c>
      <c r="W4110" s="3">
        <v>0</v>
      </c>
      <c r="X4110" s="3">
        <v>127</v>
      </c>
      <c r="Y4110" s="3">
        <v>4108</v>
      </c>
      <c r="Z4110" s="3" t="s">
        <v>162</v>
      </c>
      <c r="AA4110" s="3">
        <v>37</v>
      </c>
      <c r="AB4110" s="3">
        <v>23</v>
      </c>
      <c r="AC4110" s="3">
        <v>2827085</v>
      </c>
      <c r="AD4110" s="3">
        <v>1652601</v>
      </c>
      <c r="AE4110" s="15"/>
      <c r="AF4110" s="3">
        <v>8</v>
      </c>
      <c r="AG4110" s="3">
        <v>206</v>
      </c>
    </row>
    <row r="4111" spans="1:33" ht="15.75" customHeight="1" x14ac:dyDescent="0.15">
      <c r="A4111" s="3">
        <v>17742</v>
      </c>
      <c r="B4111" s="3">
        <v>4109</v>
      </c>
      <c r="C4111" s="3">
        <v>330</v>
      </c>
      <c r="D4111" s="3" t="s">
        <v>17588</v>
      </c>
      <c r="E4111" s="3" t="s">
        <v>26561</v>
      </c>
      <c r="F4111" s="3" t="s">
        <v>1620</v>
      </c>
      <c r="G4111" s="3" t="s">
        <v>412</v>
      </c>
      <c r="H4111" s="3" t="s">
        <v>17590</v>
      </c>
      <c r="I4111" s="3" t="s">
        <v>742</v>
      </c>
      <c r="J4111" s="3">
        <v>71.040499999999994</v>
      </c>
      <c r="K4111" s="3">
        <v>21120277</v>
      </c>
      <c r="L4111" s="3" t="s">
        <v>340</v>
      </c>
      <c r="M4111" s="3">
        <v>4</v>
      </c>
      <c r="N4111" s="3" t="s">
        <v>17588</v>
      </c>
      <c r="O4111" s="3" t="s">
        <v>26561</v>
      </c>
      <c r="P4111" s="3" t="s">
        <v>1000</v>
      </c>
      <c r="Q4111" s="3" t="s">
        <v>22664</v>
      </c>
      <c r="R4111" s="5" t="s">
        <v>26562</v>
      </c>
      <c r="S4111" s="3" t="s">
        <v>17590</v>
      </c>
      <c r="T4111" s="3" t="s">
        <v>412</v>
      </c>
      <c r="V4111" s="3">
        <v>127</v>
      </c>
      <c r="W4111" s="3">
        <v>127</v>
      </c>
      <c r="X4111" s="3">
        <v>100</v>
      </c>
      <c r="Y4111" s="3">
        <v>4109</v>
      </c>
      <c r="Z4111" s="3" t="s">
        <v>340</v>
      </c>
      <c r="AA4111" s="3">
        <v>330</v>
      </c>
      <c r="AB4111" s="3">
        <v>150</v>
      </c>
      <c r="AC4111" s="3">
        <v>21120277</v>
      </c>
      <c r="AD4111" s="3">
        <v>12348115</v>
      </c>
      <c r="AE4111" s="3" t="s">
        <v>742</v>
      </c>
      <c r="AF4111" s="3">
        <v>6</v>
      </c>
      <c r="AG4111" s="3">
        <v>17</v>
      </c>
    </row>
    <row r="4112" spans="1:33" ht="15.75" customHeight="1" x14ac:dyDescent="0.15">
      <c r="A4112" s="3">
        <v>22479</v>
      </c>
      <c r="B4112" s="3">
        <v>4110</v>
      </c>
      <c r="C4112" s="3">
        <v>219</v>
      </c>
      <c r="D4112" s="3" t="s">
        <v>17593</v>
      </c>
      <c r="E4112" s="3" t="s">
        <v>26563</v>
      </c>
      <c r="F4112" s="3" t="s">
        <v>331</v>
      </c>
      <c r="G4112" s="3" t="s">
        <v>167</v>
      </c>
      <c r="H4112" s="3" t="s">
        <v>11851</v>
      </c>
      <c r="I4112" s="3" t="s">
        <v>283</v>
      </c>
      <c r="J4112" s="3">
        <v>71.013999999999996</v>
      </c>
      <c r="K4112" s="3">
        <v>30184886</v>
      </c>
      <c r="L4112" s="3" t="s">
        <v>335</v>
      </c>
      <c r="M4112" s="3">
        <v>2</v>
      </c>
      <c r="N4112" s="3" t="s">
        <v>17593</v>
      </c>
      <c r="O4112" s="3" t="s">
        <v>26563</v>
      </c>
      <c r="P4112" s="3" t="s">
        <v>3380</v>
      </c>
      <c r="Q4112" s="3" t="s">
        <v>22665</v>
      </c>
      <c r="R4112" s="5" t="s">
        <v>26564</v>
      </c>
      <c r="S4112" s="3" t="s">
        <v>11851</v>
      </c>
      <c r="T4112" s="3" t="s">
        <v>167</v>
      </c>
      <c r="V4112" s="3">
        <v>127</v>
      </c>
      <c r="W4112" s="3">
        <v>95</v>
      </c>
      <c r="X4112" s="3">
        <v>127</v>
      </c>
      <c r="Y4112" s="3">
        <v>4110</v>
      </c>
      <c r="Z4112" s="3" t="s">
        <v>335</v>
      </c>
      <c r="AA4112" s="3">
        <v>219</v>
      </c>
      <c r="AB4112" s="3">
        <v>123</v>
      </c>
      <c r="AC4112" s="3">
        <v>30184886</v>
      </c>
      <c r="AD4112" s="3">
        <v>17650531</v>
      </c>
      <c r="AE4112" s="3" t="s">
        <v>283</v>
      </c>
      <c r="AF4112" s="3">
        <v>21</v>
      </c>
      <c r="AG4112" s="3">
        <v>1</v>
      </c>
    </row>
    <row r="4113" spans="1:33" ht="15.75" customHeight="1" x14ac:dyDescent="0.15">
      <c r="A4113" s="3">
        <v>25988</v>
      </c>
      <c r="B4113" s="3">
        <v>4111</v>
      </c>
      <c r="C4113" s="3">
        <v>124</v>
      </c>
      <c r="D4113" s="3" t="s">
        <v>17595</v>
      </c>
      <c r="E4113" s="3" t="s">
        <v>26565</v>
      </c>
      <c r="F4113" s="3" t="s">
        <v>931</v>
      </c>
      <c r="G4113" s="3" t="s">
        <v>378</v>
      </c>
      <c r="H4113" s="3" t="s">
        <v>5239</v>
      </c>
      <c r="I4113" s="3" t="s">
        <v>380</v>
      </c>
      <c r="J4113" s="3">
        <v>71.008700000000005</v>
      </c>
      <c r="K4113" s="3">
        <v>16115055</v>
      </c>
      <c r="L4113" s="3" t="s">
        <v>398</v>
      </c>
      <c r="M4113" s="3">
        <v>0</v>
      </c>
      <c r="N4113" s="3" t="s">
        <v>17595</v>
      </c>
      <c r="O4113" s="3" t="s">
        <v>26565</v>
      </c>
      <c r="P4113" s="8">
        <v>28126</v>
      </c>
      <c r="Q4113" s="3" t="s">
        <v>22667</v>
      </c>
      <c r="R4113" s="5" t="s">
        <v>26566</v>
      </c>
      <c r="S4113" s="3" t="s">
        <v>5239</v>
      </c>
      <c r="T4113" s="3" t="s">
        <v>378</v>
      </c>
      <c r="V4113" s="3">
        <v>59</v>
      </c>
      <c r="W4113" s="3">
        <v>33</v>
      </c>
      <c r="X4113" s="3">
        <v>49</v>
      </c>
      <c r="Y4113" s="3">
        <v>4111</v>
      </c>
      <c r="Z4113" s="3" t="s">
        <v>398</v>
      </c>
      <c r="AA4113" s="3">
        <v>124</v>
      </c>
      <c r="AB4113" s="3">
        <v>56</v>
      </c>
      <c r="AC4113" s="3">
        <v>16115055</v>
      </c>
      <c r="AD4113" s="3">
        <v>9423530</v>
      </c>
      <c r="AE4113" s="3" t="s">
        <v>380</v>
      </c>
      <c r="AF4113" s="3">
        <v>1</v>
      </c>
      <c r="AG4113" s="3">
        <v>81</v>
      </c>
    </row>
    <row r="4114" spans="1:33" ht="15.75" customHeight="1" x14ac:dyDescent="0.15">
      <c r="A4114" s="3">
        <v>25664</v>
      </c>
      <c r="B4114" s="3">
        <v>4112</v>
      </c>
      <c r="C4114" s="3">
        <v>22</v>
      </c>
      <c r="D4114" s="3" t="s">
        <v>17600</v>
      </c>
      <c r="E4114" s="3" t="s">
        <v>26567</v>
      </c>
      <c r="F4114" s="3" t="s">
        <v>1072</v>
      </c>
      <c r="G4114" s="3" t="s">
        <v>575</v>
      </c>
      <c r="H4114" s="3" t="s">
        <v>1375</v>
      </c>
      <c r="I4114" s="3" t="s">
        <v>1375</v>
      </c>
      <c r="J4114" s="3">
        <v>70.990700000000004</v>
      </c>
      <c r="K4114" s="3">
        <v>4538877</v>
      </c>
      <c r="L4114" s="3" t="s">
        <v>335</v>
      </c>
      <c r="M4114" s="3">
        <v>0</v>
      </c>
      <c r="N4114" s="3" t="s">
        <v>17600</v>
      </c>
      <c r="O4114" s="3" t="s">
        <v>26567</v>
      </c>
      <c r="P4114" s="8">
        <v>29952</v>
      </c>
      <c r="Q4114" s="3" t="s">
        <v>22669</v>
      </c>
      <c r="R4114" s="5" t="s">
        <v>26568</v>
      </c>
      <c r="S4114" s="3" t="s">
        <v>1375</v>
      </c>
      <c r="T4114" s="3" t="s">
        <v>575</v>
      </c>
      <c r="V4114" s="3">
        <v>95</v>
      </c>
      <c r="W4114" s="3">
        <v>84</v>
      </c>
      <c r="X4114" s="3">
        <v>127</v>
      </c>
      <c r="Y4114" s="3">
        <v>4112</v>
      </c>
      <c r="Z4114" s="3" t="s">
        <v>335</v>
      </c>
      <c r="AA4114" s="3">
        <v>22</v>
      </c>
      <c r="AB4114" s="3">
        <v>17</v>
      </c>
      <c r="AC4114" s="3">
        <v>4538877</v>
      </c>
      <c r="AD4114" s="3">
        <v>2654459</v>
      </c>
      <c r="AE4114" s="3" t="s">
        <v>1375</v>
      </c>
      <c r="AF4114" s="3">
        <v>21</v>
      </c>
      <c r="AG4114" s="3">
        <v>23</v>
      </c>
    </row>
    <row r="4115" spans="1:33" ht="15.75" customHeight="1" x14ac:dyDescent="0.15">
      <c r="A4115" s="3">
        <v>26507</v>
      </c>
      <c r="B4115" s="3">
        <v>4113</v>
      </c>
      <c r="C4115" s="3">
        <v>10</v>
      </c>
      <c r="D4115" s="3" t="s">
        <v>17602</v>
      </c>
      <c r="E4115" s="3" t="s">
        <v>26569</v>
      </c>
      <c r="F4115" s="3" t="s">
        <v>1438</v>
      </c>
      <c r="G4115" s="3" t="s">
        <v>495</v>
      </c>
      <c r="H4115" s="3" t="s">
        <v>17605</v>
      </c>
      <c r="I4115" s="3" t="s">
        <v>2682</v>
      </c>
      <c r="J4115" s="3">
        <v>70.936199999999999</v>
      </c>
      <c r="K4115" s="3">
        <v>3052279</v>
      </c>
      <c r="L4115" s="3" t="s">
        <v>59</v>
      </c>
      <c r="M4115" s="3">
        <v>0</v>
      </c>
      <c r="N4115" s="3" t="s">
        <v>17602</v>
      </c>
      <c r="O4115" s="3" t="s">
        <v>26569</v>
      </c>
      <c r="P4115" s="8">
        <v>37987</v>
      </c>
      <c r="Q4115" s="3" t="s">
        <v>22670</v>
      </c>
      <c r="R4115" s="5" t="s">
        <v>26570</v>
      </c>
      <c r="S4115" s="3" t="s">
        <v>17605</v>
      </c>
      <c r="T4115" s="3" t="s">
        <v>495</v>
      </c>
      <c r="V4115" s="3">
        <v>127</v>
      </c>
      <c r="W4115" s="3">
        <v>38</v>
      </c>
      <c r="X4115" s="3">
        <v>127</v>
      </c>
      <c r="Y4115" s="3">
        <v>4113</v>
      </c>
      <c r="Z4115" s="3" t="s">
        <v>59</v>
      </c>
      <c r="AA4115" s="3">
        <v>10</v>
      </c>
      <c r="AB4115" s="3">
        <v>6</v>
      </c>
      <c r="AC4115" s="3">
        <v>3052279</v>
      </c>
      <c r="AD4115" s="3">
        <v>1785625</v>
      </c>
      <c r="AE4115" s="3" t="s">
        <v>2682</v>
      </c>
      <c r="AF4115" s="3">
        <v>17</v>
      </c>
      <c r="AG4115" s="3">
        <v>79</v>
      </c>
    </row>
    <row r="4116" spans="1:33" ht="15.75" customHeight="1" x14ac:dyDescent="0.15">
      <c r="A4116" s="3">
        <v>1249</v>
      </c>
      <c r="B4116" s="3">
        <v>4114</v>
      </c>
      <c r="C4116" s="3">
        <v>37</v>
      </c>
      <c r="D4116" s="3" t="s">
        <v>17606</v>
      </c>
      <c r="E4116" s="3" t="s">
        <v>26571</v>
      </c>
      <c r="F4116" s="3" t="s">
        <v>4061</v>
      </c>
      <c r="G4116" s="3" t="s">
        <v>446</v>
      </c>
      <c r="H4116" s="3" t="s">
        <v>17608</v>
      </c>
      <c r="I4116" s="3" t="s">
        <v>2435</v>
      </c>
      <c r="J4116" s="3">
        <v>70.894099999999995</v>
      </c>
      <c r="K4116" s="3">
        <v>13072024</v>
      </c>
      <c r="L4116" s="3" t="s">
        <v>229</v>
      </c>
      <c r="M4116" s="3">
        <v>5</v>
      </c>
      <c r="N4116" s="3" t="s">
        <v>17606</v>
      </c>
      <c r="O4116" s="3" t="s">
        <v>26571</v>
      </c>
      <c r="P4116" s="3" t="s">
        <v>1063</v>
      </c>
      <c r="Q4116" s="3" t="s">
        <v>22672</v>
      </c>
      <c r="R4116" s="5" t="s">
        <v>26572</v>
      </c>
      <c r="S4116" s="3" t="s">
        <v>17608</v>
      </c>
      <c r="T4116" s="3" t="s">
        <v>446</v>
      </c>
      <c r="V4116" s="3">
        <v>127</v>
      </c>
      <c r="W4116" s="3">
        <v>127</v>
      </c>
      <c r="X4116" s="3">
        <v>27</v>
      </c>
      <c r="Y4116" s="3">
        <v>4114</v>
      </c>
      <c r="Z4116" s="3" t="s">
        <v>229</v>
      </c>
      <c r="AA4116" s="3">
        <v>37</v>
      </c>
      <c r="AB4116" s="3">
        <v>37</v>
      </c>
      <c r="AC4116" s="3">
        <v>13072024</v>
      </c>
      <c r="AD4116" s="3">
        <v>7649194</v>
      </c>
      <c r="AE4116" s="3" t="s">
        <v>2435</v>
      </c>
      <c r="AF4116" s="3">
        <v>25</v>
      </c>
      <c r="AG4116" s="3">
        <v>29</v>
      </c>
    </row>
    <row r="4117" spans="1:33" ht="15.75" customHeight="1" x14ac:dyDescent="0.15">
      <c r="A4117" s="3">
        <v>20748</v>
      </c>
      <c r="B4117" s="3">
        <v>4115</v>
      </c>
      <c r="C4117" s="3">
        <v>58</v>
      </c>
      <c r="D4117" s="3" t="s">
        <v>9994</v>
      </c>
      <c r="E4117" s="3" t="s">
        <v>26573</v>
      </c>
      <c r="F4117" s="3" t="s">
        <v>475</v>
      </c>
      <c r="G4117" s="3" t="s">
        <v>277</v>
      </c>
      <c r="H4117" s="3" t="s">
        <v>9989</v>
      </c>
      <c r="I4117" s="3" t="s">
        <v>3964</v>
      </c>
      <c r="J4117" s="3">
        <v>70.851100000000002</v>
      </c>
      <c r="K4117" s="3">
        <v>4818000</v>
      </c>
      <c r="L4117" s="3" t="s">
        <v>335</v>
      </c>
      <c r="M4117" s="3">
        <v>3</v>
      </c>
      <c r="N4117" s="3" t="s">
        <v>9994</v>
      </c>
      <c r="O4117" s="3" t="s">
        <v>26573</v>
      </c>
      <c r="P4117" s="3" t="s">
        <v>6091</v>
      </c>
      <c r="Q4117" s="3" t="s">
        <v>9995</v>
      </c>
      <c r="R4117" s="5" t="s">
        <v>26574</v>
      </c>
      <c r="S4117" s="3" t="s">
        <v>9989</v>
      </c>
      <c r="T4117" s="3" t="s">
        <v>277</v>
      </c>
      <c r="V4117" s="3">
        <v>127</v>
      </c>
      <c r="W4117" s="3">
        <v>0</v>
      </c>
      <c r="X4117" s="3">
        <v>127</v>
      </c>
      <c r="Y4117" s="3">
        <v>4115</v>
      </c>
      <c r="Z4117" s="3" t="s">
        <v>335</v>
      </c>
      <c r="AA4117" s="3">
        <v>58</v>
      </c>
      <c r="AB4117" s="3">
        <v>39</v>
      </c>
      <c r="AC4117" s="3">
        <v>4818000</v>
      </c>
      <c r="AD4117" s="3">
        <v>2820000</v>
      </c>
      <c r="AE4117" s="15"/>
      <c r="AF4117" s="3">
        <v>21</v>
      </c>
      <c r="AG4117" s="3">
        <v>71</v>
      </c>
    </row>
    <row r="4118" spans="1:33" ht="15.75" customHeight="1" x14ac:dyDescent="0.15">
      <c r="A4118" s="3">
        <v>24399</v>
      </c>
      <c r="B4118" s="3">
        <v>4116</v>
      </c>
      <c r="C4118" s="3">
        <v>60</v>
      </c>
      <c r="D4118" s="3" t="s">
        <v>17611</v>
      </c>
      <c r="E4118" s="3" t="s">
        <v>26575</v>
      </c>
      <c r="F4118" s="3" t="s">
        <v>657</v>
      </c>
      <c r="G4118" s="3" t="s">
        <v>246</v>
      </c>
      <c r="H4118" s="3" t="s">
        <v>934</v>
      </c>
      <c r="I4118" s="3" t="s">
        <v>264</v>
      </c>
      <c r="J4118" s="3">
        <v>70.822199999999995</v>
      </c>
      <c r="K4118" s="3">
        <v>13883464</v>
      </c>
      <c r="L4118" s="3" t="s">
        <v>162</v>
      </c>
      <c r="M4118" s="3">
        <v>1</v>
      </c>
      <c r="N4118" s="3" t="s">
        <v>17611</v>
      </c>
      <c r="O4118" s="3" t="s">
        <v>26575</v>
      </c>
      <c r="P4118" s="3" t="s">
        <v>541</v>
      </c>
      <c r="Q4118" s="3" t="s">
        <v>22674</v>
      </c>
      <c r="R4118" s="5" t="s">
        <v>26576</v>
      </c>
      <c r="S4118" s="3" t="s">
        <v>934</v>
      </c>
      <c r="T4118" s="3" t="s">
        <v>246</v>
      </c>
      <c r="V4118" s="3">
        <v>127</v>
      </c>
      <c r="W4118" s="3">
        <v>127</v>
      </c>
      <c r="X4118" s="3">
        <v>127</v>
      </c>
      <c r="Y4118" s="3">
        <v>4116</v>
      </c>
      <c r="Z4118" s="3" t="s">
        <v>162</v>
      </c>
      <c r="AA4118" s="3">
        <v>60</v>
      </c>
      <c r="AB4118" s="3">
        <v>35</v>
      </c>
      <c r="AC4118" s="3">
        <v>13883464</v>
      </c>
      <c r="AD4118" s="3">
        <v>8127435</v>
      </c>
      <c r="AE4118" s="3" t="s">
        <v>264</v>
      </c>
      <c r="AF4118" s="3">
        <v>8</v>
      </c>
      <c r="AG4118" s="3">
        <v>8</v>
      </c>
    </row>
    <row r="4119" spans="1:33" ht="15.75" customHeight="1" x14ac:dyDescent="0.15">
      <c r="A4119" s="3">
        <v>4583</v>
      </c>
      <c r="B4119" s="3">
        <v>4117</v>
      </c>
      <c r="C4119" s="3">
        <v>154</v>
      </c>
      <c r="D4119" s="3" t="s">
        <v>9804</v>
      </c>
      <c r="E4119" s="3" t="s">
        <v>26577</v>
      </c>
      <c r="F4119" s="3" t="s">
        <v>475</v>
      </c>
      <c r="G4119" s="3" t="s">
        <v>277</v>
      </c>
      <c r="H4119" s="3" t="s">
        <v>9808</v>
      </c>
      <c r="I4119" s="3" t="s">
        <v>9809</v>
      </c>
      <c r="J4119" s="3">
        <v>70.763000000000005</v>
      </c>
      <c r="K4119" s="3">
        <v>74620076</v>
      </c>
      <c r="L4119" s="3" t="s">
        <v>478</v>
      </c>
      <c r="M4119" s="3">
        <v>7</v>
      </c>
      <c r="N4119" s="3" t="s">
        <v>9804</v>
      </c>
      <c r="O4119" s="3" t="s">
        <v>26577</v>
      </c>
      <c r="P4119" s="3" t="s">
        <v>8651</v>
      </c>
      <c r="Q4119" s="3" t="s">
        <v>9805</v>
      </c>
      <c r="R4119" s="5" t="s">
        <v>26578</v>
      </c>
      <c r="S4119" s="3" t="s">
        <v>9808</v>
      </c>
      <c r="T4119" s="3" t="s">
        <v>277</v>
      </c>
      <c r="V4119" s="3">
        <v>127</v>
      </c>
      <c r="W4119" s="3">
        <v>0</v>
      </c>
      <c r="X4119" s="3">
        <v>127</v>
      </c>
      <c r="Y4119" s="3">
        <v>4117</v>
      </c>
      <c r="Z4119" s="3" t="s">
        <v>478</v>
      </c>
      <c r="AA4119" s="3">
        <v>154</v>
      </c>
      <c r="AB4119" s="3">
        <v>112</v>
      </c>
      <c r="AC4119" s="3">
        <v>74620076</v>
      </c>
      <c r="AD4119" s="3">
        <v>43698038</v>
      </c>
      <c r="AE4119" s="15"/>
      <c r="AF4119" s="3">
        <v>15</v>
      </c>
      <c r="AG4119" s="3">
        <v>347</v>
      </c>
    </row>
    <row r="4120" spans="1:33" ht="15.75" customHeight="1" x14ac:dyDescent="0.15">
      <c r="A4120" s="3">
        <v>824</v>
      </c>
      <c r="B4120" s="3">
        <v>4118</v>
      </c>
      <c r="C4120" s="3">
        <v>65</v>
      </c>
      <c r="D4120" s="3" t="s">
        <v>4115</v>
      </c>
      <c r="E4120" s="3" t="s">
        <v>26579</v>
      </c>
      <c r="F4120" s="3" t="s">
        <v>475</v>
      </c>
      <c r="G4120" s="3" t="s">
        <v>277</v>
      </c>
      <c r="H4120" s="3" t="s">
        <v>475</v>
      </c>
      <c r="I4120" s="3" t="s">
        <v>203</v>
      </c>
      <c r="J4120" s="3">
        <v>70.731300000000005</v>
      </c>
      <c r="K4120" s="3">
        <v>19308000</v>
      </c>
      <c r="L4120" s="3" t="s">
        <v>75</v>
      </c>
      <c r="M4120" s="3">
        <v>6</v>
      </c>
      <c r="N4120" s="3" t="s">
        <v>4115</v>
      </c>
      <c r="O4120" s="3" t="s">
        <v>26579</v>
      </c>
      <c r="P4120" s="3" t="s">
        <v>104</v>
      </c>
      <c r="Q4120" s="3" t="s">
        <v>4139</v>
      </c>
      <c r="R4120" s="5" t="s">
        <v>26580</v>
      </c>
      <c r="S4120" s="3" t="s">
        <v>475</v>
      </c>
      <c r="T4120" s="3" t="s">
        <v>277</v>
      </c>
      <c r="V4120" s="3">
        <v>127</v>
      </c>
      <c r="W4120" s="3">
        <v>127</v>
      </c>
      <c r="X4120" s="3">
        <v>102</v>
      </c>
      <c r="Y4120" s="3">
        <v>4118</v>
      </c>
      <c r="Z4120" s="3" t="s">
        <v>75</v>
      </c>
      <c r="AA4120" s="3">
        <v>65</v>
      </c>
      <c r="AB4120" s="3">
        <v>48</v>
      </c>
      <c r="AC4120" s="3">
        <v>19308000</v>
      </c>
      <c r="AD4120" s="3">
        <v>11309000</v>
      </c>
      <c r="AE4120" s="3" t="s">
        <v>203</v>
      </c>
      <c r="AF4120" s="3">
        <v>14</v>
      </c>
      <c r="AG4120" s="3">
        <v>9</v>
      </c>
    </row>
    <row r="4121" spans="1:33" ht="15.75" customHeight="1" x14ac:dyDescent="0.15">
      <c r="A4121" s="3">
        <v>22556</v>
      </c>
      <c r="B4121" s="3">
        <v>4119</v>
      </c>
      <c r="C4121" s="3">
        <v>92</v>
      </c>
      <c r="D4121" s="3" t="s">
        <v>17617</v>
      </c>
      <c r="E4121" s="3" t="s">
        <v>26581</v>
      </c>
      <c r="F4121" s="3" t="s">
        <v>657</v>
      </c>
      <c r="G4121" s="3" t="s">
        <v>246</v>
      </c>
      <c r="H4121" s="3" t="s">
        <v>240</v>
      </c>
      <c r="I4121" s="3" t="s">
        <v>240</v>
      </c>
      <c r="J4121" s="3">
        <v>70.661299999999997</v>
      </c>
      <c r="K4121" s="3">
        <v>26082529</v>
      </c>
      <c r="L4121" s="3" t="s">
        <v>478</v>
      </c>
      <c r="M4121" s="3">
        <v>2</v>
      </c>
      <c r="N4121" s="3" t="s">
        <v>17617</v>
      </c>
      <c r="O4121" s="3" t="s">
        <v>26581</v>
      </c>
      <c r="P4121" s="3" t="s">
        <v>2080</v>
      </c>
      <c r="Q4121" s="3" t="s">
        <v>22677</v>
      </c>
      <c r="R4121" s="5" t="s">
        <v>26582</v>
      </c>
      <c r="S4121" s="3" t="s">
        <v>240</v>
      </c>
      <c r="T4121" s="3" t="s">
        <v>246</v>
      </c>
      <c r="V4121" s="3">
        <v>127</v>
      </c>
      <c r="W4121" s="3">
        <v>84</v>
      </c>
      <c r="X4121" s="3">
        <v>127</v>
      </c>
      <c r="Y4121" s="3">
        <v>4119</v>
      </c>
      <c r="Z4121" s="3" t="s">
        <v>478</v>
      </c>
      <c r="AA4121" s="3">
        <v>92</v>
      </c>
      <c r="AB4121" s="3">
        <v>65</v>
      </c>
      <c r="AC4121" s="3">
        <v>26082529</v>
      </c>
      <c r="AD4121" s="3">
        <v>15283211</v>
      </c>
      <c r="AE4121" s="3" t="s">
        <v>240</v>
      </c>
      <c r="AF4121" s="3">
        <v>15</v>
      </c>
      <c r="AG4121" s="3">
        <v>18</v>
      </c>
    </row>
    <row r="4122" spans="1:33" ht="15.75" customHeight="1" x14ac:dyDescent="0.15">
      <c r="A4122" s="3">
        <v>17265</v>
      </c>
      <c r="B4122" s="3">
        <v>4120</v>
      </c>
      <c r="C4122" s="3">
        <v>280</v>
      </c>
      <c r="D4122" s="3" t="s">
        <v>17619</v>
      </c>
      <c r="E4122" s="3" t="s">
        <v>26583</v>
      </c>
      <c r="F4122" s="3" t="s">
        <v>657</v>
      </c>
      <c r="G4122" s="3" t="s">
        <v>246</v>
      </c>
      <c r="H4122" s="3" t="s">
        <v>264</v>
      </c>
      <c r="I4122" s="3" t="s">
        <v>264</v>
      </c>
      <c r="J4122" s="3">
        <v>70.626999999999995</v>
      </c>
      <c r="K4122" s="3">
        <v>15709310</v>
      </c>
      <c r="L4122" s="3" t="s">
        <v>335</v>
      </c>
      <c r="M4122" s="3">
        <v>2</v>
      </c>
      <c r="N4122" s="3" t="s">
        <v>17619</v>
      </c>
      <c r="O4122" s="3" t="s">
        <v>26583</v>
      </c>
      <c r="P4122" s="3" t="s">
        <v>2080</v>
      </c>
      <c r="Q4122" s="3" t="s">
        <v>22678</v>
      </c>
      <c r="R4122" s="5" t="s">
        <v>26584</v>
      </c>
      <c r="S4122" s="3" t="s">
        <v>264</v>
      </c>
      <c r="T4122" s="3" t="s">
        <v>246</v>
      </c>
      <c r="V4122" s="3">
        <v>127</v>
      </c>
      <c r="W4122" s="3">
        <v>127</v>
      </c>
      <c r="X4122" s="3">
        <v>127</v>
      </c>
      <c r="Y4122" s="3">
        <v>4120</v>
      </c>
      <c r="Z4122" s="3" t="s">
        <v>335</v>
      </c>
      <c r="AA4122" s="3">
        <v>280</v>
      </c>
      <c r="AB4122" s="3">
        <v>250</v>
      </c>
      <c r="AC4122" s="3">
        <v>15709310</v>
      </c>
      <c r="AD4122" s="3">
        <v>9206813</v>
      </c>
      <c r="AE4122" s="3" t="s">
        <v>264</v>
      </c>
      <c r="AF4122" s="3">
        <v>21</v>
      </c>
      <c r="AG4122" s="3">
        <v>8</v>
      </c>
    </row>
    <row r="4123" spans="1:33" ht="15.75" customHeight="1" x14ac:dyDescent="0.15">
      <c r="A4123" s="3">
        <v>4162</v>
      </c>
      <c r="B4123" s="3">
        <v>4121</v>
      </c>
      <c r="C4123" s="3">
        <v>89</v>
      </c>
      <c r="D4123" s="3" t="s">
        <v>17621</v>
      </c>
      <c r="E4123" s="3" t="s">
        <v>26585</v>
      </c>
      <c r="F4123" s="3" t="s">
        <v>657</v>
      </c>
      <c r="G4123" s="3" t="s">
        <v>246</v>
      </c>
      <c r="H4123" s="3" t="s">
        <v>240</v>
      </c>
      <c r="I4123" s="3" t="s">
        <v>240</v>
      </c>
      <c r="J4123" s="3">
        <v>70.556700000000006</v>
      </c>
      <c r="K4123" s="3">
        <v>28567756</v>
      </c>
      <c r="L4123" s="3" t="s">
        <v>538</v>
      </c>
      <c r="M4123" s="3">
        <v>5</v>
      </c>
      <c r="N4123" s="3" t="s">
        <v>17621</v>
      </c>
      <c r="O4123" s="3" t="s">
        <v>26585</v>
      </c>
      <c r="P4123" s="3" t="s">
        <v>690</v>
      </c>
      <c r="Q4123" s="3" t="s">
        <v>22680</v>
      </c>
      <c r="R4123" s="5" t="s">
        <v>26586</v>
      </c>
      <c r="S4123" s="3" t="s">
        <v>240</v>
      </c>
      <c r="T4123" s="3" t="s">
        <v>246</v>
      </c>
      <c r="V4123" s="3">
        <v>127</v>
      </c>
      <c r="W4123" s="3">
        <v>85</v>
      </c>
      <c r="X4123" s="3">
        <v>119</v>
      </c>
      <c r="Y4123" s="3">
        <v>4121</v>
      </c>
      <c r="Z4123" s="3" t="s">
        <v>538</v>
      </c>
      <c r="AA4123" s="3">
        <v>89</v>
      </c>
      <c r="AB4123" s="3">
        <v>45</v>
      </c>
      <c r="AC4123" s="3">
        <v>28567756</v>
      </c>
      <c r="AD4123" s="3">
        <v>16749712</v>
      </c>
      <c r="AE4123" s="3" t="s">
        <v>240</v>
      </c>
      <c r="AF4123" s="3">
        <v>3</v>
      </c>
      <c r="AG4123" s="3">
        <v>18</v>
      </c>
    </row>
    <row r="4124" spans="1:33" ht="15.75" customHeight="1" x14ac:dyDescent="0.15">
      <c r="A4124" s="3">
        <v>24853</v>
      </c>
      <c r="B4124" s="3">
        <v>4122</v>
      </c>
      <c r="C4124" s="3">
        <v>7</v>
      </c>
      <c r="D4124" s="3" t="s">
        <v>2135</v>
      </c>
      <c r="E4124" s="3" t="s">
        <v>26587</v>
      </c>
      <c r="F4124" s="3" t="s">
        <v>36</v>
      </c>
      <c r="G4124" s="3" t="s">
        <v>37</v>
      </c>
      <c r="H4124" s="3" t="s">
        <v>2137</v>
      </c>
      <c r="I4124" s="3" t="s">
        <v>69</v>
      </c>
      <c r="J4124" s="3">
        <v>70.551599999999993</v>
      </c>
      <c r="K4124" s="3">
        <v>2356000</v>
      </c>
      <c r="L4124" s="3" t="s">
        <v>66</v>
      </c>
      <c r="M4124" s="3">
        <v>0</v>
      </c>
      <c r="N4124" s="3" t="s">
        <v>2135</v>
      </c>
      <c r="O4124" s="3" t="s">
        <v>26587</v>
      </c>
      <c r="P4124" s="8">
        <v>39083</v>
      </c>
      <c r="Q4124" s="3" t="s">
        <v>2136</v>
      </c>
      <c r="R4124" s="5" t="s">
        <v>26588</v>
      </c>
      <c r="S4124" s="3" t="s">
        <v>2137</v>
      </c>
      <c r="T4124" s="3" t="s">
        <v>37</v>
      </c>
      <c r="V4124" s="3">
        <v>127</v>
      </c>
      <c r="W4124" s="3">
        <v>43</v>
      </c>
      <c r="X4124" s="3">
        <v>127</v>
      </c>
      <c r="Y4124" s="3">
        <v>4122</v>
      </c>
      <c r="Z4124" s="3" t="s">
        <v>66</v>
      </c>
      <c r="AA4124" s="3">
        <v>7</v>
      </c>
      <c r="AB4124" s="3">
        <v>7</v>
      </c>
      <c r="AC4124" s="3">
        <v>2356000</v>
      </c>
      <c r="AD4124" s="3">
        <v>1381400</v>
      </c>
      <c r="AE4124" s="3" t="s">
        <v>69</v>
      </c>
      <c r="AF4124" s="3">
        <v>9</v>
      </c>
      <c r="AG4124" s="3">
        <v>20</v>
      </c>
    </row>
    <row r="4125" spans="1:33" ht="15.75" customHeight="1" x14ac:dyDescent="0.15">
      <c r="A4125" s="3">
        <v>24167</v>
      </c>
      <c r="B4125" s="3">
        <v>4123</v>
      </c>
      <c r="C4125" s="3">
        <v>24</v>
      </c>
      <c r="D4125" s="3" t="s">
        <v>17625</v>
      </c>
      <c r="E4125" s="3" t="s">
        <v>26589</v>
      </c>
      <c r="F4125" s="3" t="s">
        <v>1009</v>
      </c>
      <c r="G4125" s="3" t="s">
        <v>403</v>
      </c>
      <c r="H4125" s="3" t="s">
        <v>11110</v>
      </c>
      <c r="I4125" s="3" t="s">
        <v>203</v>
      </c>
      <c r="J4125" s="3">
        <v>70.533799999999999</v>
      </c>
      <c r="K4125" s="3">
        <v>14549793</v>
      </c>
      <c r="L4125" s="3" t="s">
        <v>40</v>
      </c>
      <c r="M4125" s="3">
        <v>1</v>
      </c>
      <c r="N4125" s="3" t="s">
        <v>17625</v>
      </c>
      <c r="O4125" s="3" t="s">
        <v>26589</v>
      </c>
      <c r="P4125" s="3" t="s">
        <v>987</v>
      </c>
      <c r="Q4125" s="3" t="s">
        <v>22682</v>
      </c>
      <c r="R4125" s="5" t="s">
        <v>26590</v>
      </c>
      <c r="S4125" s="3" t="s">
        <v>11110</v>
      </c>
      <c r="T4125" s="3" t="s">
        <v>403</v>
      </c>
      <c r="V4125" s="3">
        <v>127</v>
      </c>
      <c r="W4125" s="3">
        <v>127</v>
      </c>
      <c r="X4125" s="3">
        <v>127</v>
      </c>
      <c r="Y4125" s="3">
        <v>4123</v>
      </c>
      <c r="Z4125" s="3" t="s">
        <v>40</v>
      </c>
      <c r="AA4125" s="3">
        <v>24</v>
      </c>
      <c r="AB4125" s="3">
        <v>16</v>
      </c>
      <c r="AC4125" s="3">
        <v>14549793</v>
      </c>
      <c r="AD4125" s="3">
        <v>8531914</v>
      </c>
      <c r="AE4125" s="3" t="s">
        <v>203</v>
      </c>
      <c r="AF4125" s="3">
        <v>4</v>
      </c>
      <c r="AG4125" s="3">
        <v>9</v>
      </c>
    </row>
    <row r="4126" spans="1:33" ht="15.75" customHeight="1" x14ac:dyDescent="0.15">
      <c r="A4126" s="3">
        <v>25858</v>
      </c>
      <c r="B4126" s="3">
        <v>4124</v>
      </c>
      <c r="C4126" s="3">
        <v>19</v>
      </c>
      <c r="D4126" s="3" t="s">
        <v>8014</v>
      </c>
      <c r="E4126" s="3" t="s">
        <v>26591</v>
      </c>
      <c r="F4126" s="3" t="s">
        <v>475</v>
      </c>
      <c r="G4126" s="3" t="s">
        <v>277</v>
      </c>
      <c r="H4126" s="3" t="s">
        <v>475</v>
      </c>
      <c r="I4126" s="3" t="s">
        <v>203</v>
      </c>
      <c r="J4126" s="3">
        <v>70.525300000000001</v>
      </c>
      <c r="K4126" s="3">
        <v>2135488</v>
      </c>
      <c r="L4126" s="3" t="s">
        <v>162</v>
      </c>
      <c r="M4126" s="3">
        <v>0</v>
      </c>
      <c r="N4126" s="3" t="s">
        <v>8014</v>
      </c>
      <c r="O4126" s="3" t="s">
        <v>26591</v>
      </c>
      <c r="P4126" s="8">
        <v>37622</v>
      </c>
      <c r="Q4126" s="3" t="s">
        <v>8015</v>
      </c>
      <c r="R4126" s="5" t="s">
        <v>26592</v>
      </c>
      <c r="S4126" s="3" t="s">
        <v>475</v>
      </c>
      <c r="T4126" s="3" t="s">
        <v>277</v>
      </c>
      <c r="V4126" s="3">
        <v>127</v>
      </c>
      <c r="W4126" s="3">
        <v>127</v>
      </c>
      <c r="X4126" s="3">
        <v>127</v>
      </c>
      <c r="Y4126" s="3">
        <v>4124</v>
      </c>
      <c r="Z4126" s="3" t="s">
        <v>162</v>
      </c>
      <c r="AA4126" s="3">
        <v>19</v>
      </c>
      <c r="AB4126" s="3">
        <v>10</v>
      </c>
      <c r="AC4126" s="3">
        <v>2135488</v>
      </c>
      <c r="AD4126" s="3">
        <v>1252300</v>
      </c>
      <c r="AE4126" s="3" t="s">
        <v>203</v>
      </c>
      <c r="AF4126" s="3">
        <v>8</v>
      </c>
      <c r="AG4126" s="3">
        <v>9</v>
      </c>
    </row>
    <row r="4127" spans="1:33" ht="15.75" customHeight="1" x14ac:dyDescent="0.15">
      <c r="A4127" s="3">
        <v>24441</v>
      </c>
      <c r="B4127" s="3">
        <v>4125</v>
      </c>
      <c r="C4127" s="3">
        <v>57</v>
      </c>
      <c r="D4127" s="3" t="s">
        <v>17629</v>
      </c>
      <c r="E4127" s="3" t="s">
        <v>26593</v>
      </c>
      <c r="F4127" s="3" t="s">
        <v>5738</v>
      </c>
      <c r="G4127" s="3" t="s">
        <v>599</v>
      </c>
      <c r="H4127" s="3" t="s">
        <v>14216</v>
      </c>
      <c r="I4127" s="3" t="s">
        <v>3354</v>
      </c>
      <c r="J4127" s="3">
        <v>70.511700000000005</v>
      </c>
      <c r="K4127" s="3">
        <v>45883000</v>
      </c>
      <c r="L4127" s="3" t="s">
        <v>59</v>
      </c>
      <c r="M4127" s="3">
        <v>1</v>
      </c>
      <c r="N4127" s="3" t="s">
        <v>17629</v>
      </c>
      <c r="O4127" s="3" t="s">
        <v>26593</v>
      </c>
      <c r="P4127" s="3" t="s">
        <v>1107</v>
      </c>
      <c r="Q4127" s="3" t="s">
        <v>22684</v>
      </c>
      <c r="R4127" s="5" t="s">
        <v>26594</v>
      </c>
      <c r="S4127" s="3" t="s">
        <v>14216</v>
      </c>
      <c r="T4127" s="3" t="s">
        <v>599</v>
      </c>
      <c r="V4127" s="3">
        <v>75</v>
      </c>
      <c r="W4127" s="3">
        <v>70</v>
      </c>
      <c r="X4127" s="3">
        <v>127</v>
      </c>
      <c r="Y4127" s="3">
        <v>4125</v>
      </c>
      <c r="Z4127" s="3" t="s">
        <v>59</v>
      </c>
      <c r="AA4127" s="3">
        <v>57</v>
      </c>
      <c r="AB4127" s="3">
        <v>57</v>
      </c>
      <c r="AC4127" s="3">
        <v>45883000</v>
      </c>
      <c r="AD4127" s="3">
        <v>26909000</v>
      </c>
      <c r="AE4127" s="3" t="s">
        <v>3354</v>
      </c>
      <c r="AF4127" s="3">
        <v>17</v>
      </c>
      <c r="AG4127" s="3">
        <v>13</v>
      </c>
    </row>
    <row r="4128" spans="1:33" ht="15.75" customHeight="1" x14ac:dyDescent="0.15">
      <c r="A4128" s="3">
        <v>24584</v>
      </c>
      <c r="B4128" s="3">
        <v>4126</v>
      </c>
      <c r="C4128" s="3">
        <v>0</v>
      </c>
      <c r="D4128" s="3" t="s">
        <v>17631</v>
      </c>
      <c r="E4128" s="3" t="s">
        <v>26595</v>
      </c>
      <c r="F4128" s="3" t="s">
        <v>1009</v>
      </c>
      <c r="G4128" s="3" t="s">
        <v>403</v>
      </c>
      <c r="H4128" s="3" t="s">
        <v>10878</v>
      </c>
      <c r="I4128" s="3" t="s">
        <v>1032</v>
      </c>
      <c r="J4128" s="3">
        <v>70.491200000000006</v>
      </c>
      <c r="K4128" s="3">
        <v>7559026</v>
      </c>
      <c r="L4128" s="3" t="s">
        <v>226</v>
      </c>
      <c r="M4128" s="3">
        <v>1</v>
      </c>
      <c r="N4128" s="3" t="s">
        <v>17631</v>
      </c>
      <c r="O4128" s="3" t="s">
        <v>26595</v>
      </c>
      <c r="P4128" s="3" t="s">
        <v>2080</v>
      </c>
      <c r="Q4128" s="3" t="s">
        <v>22686</v>
      </c>
      <c r="R4128" s="5" t="s">
        <v>26596</v>
      </c>
      <c r="S4128" s="3" t="s">
        <v>10878</v>
      </c>
      <c r="T4128" s="3" t="s">
        <v>403</v>
      </c>
      <c r="V4128" s="3">
        <v>127</v>
      </c>
      <c r="W4128" s="3">
        <v>107</v>
      </c>
      <c r="X4128" s="3">
        <v>59</v>
      </c>
      <c r="Y4128" s="3">
        <v>4126</v>
      </c>
      <c r="Z4128" s="3" t="s">
        <v>226</v>
      </c>
      <c r="AA4128" s="3">
        <v>0</v>
      </c>
      <c r="AB4128" s="3">
        <v>0</v>
      </c>
      <c r="AC4128" s="3">
        <v>7559026</v>
      </c>
      <c r="AD4128" s="3">
        <v>4433676</v>
      </c>
      <c r="AE4128" s="3" t="s">
        <v>1032</v>
      </c>
      <c r="AF4128" s="3">
        <v>24</v>
      </c>
      <c r="AG4128" s="3">
        <v>49</v>
      </c>
    </row>
    <row r="4129" spans="1:33" ht="15.75" customHeight="1" x14ac:dyDescent="0.15">
      <c r="A4129" s="3">
        <v>18204</v>
      </c>
      <c r="B4129" s="3">
        <v>4127</v>
      </c>
      <c r="C4129" s="3">
        <v>13</v>
      </c>
      <c r="D4129" s="3" t="s">
        <v>17635</v>
      </c>
      <c r="E4129" s="3" t="s">
        <v>26597</v>
      </c>
      <c r="F4129" s="3" t="s">
        <v>1105</v>
      </c>
      <c r="G4129" s="3" t="s">
        <v>486</v>
      </c>
      <c r="H4129" s="3" t="s">
        <v>10630</v>
      </c>
      <c r="I4129" s="3" t="s">
        <v>12273</v>
      </c>
      <c r="J4129" s="3">
        <v>70.480599999999995</v>
      </c>
      <c r="K4129" s="3">
        <v>3564175</v>
      </c>
      <c r="L4129" s="3" t="s">
        <v>526</v>
      </c>
      <c r="M4129" s="3">
        <v>1</v>
      </c>
      <c r="N4129" s="3" t="s">
        <v>17635</v>
      </c>
      <c r="O4129" s="3" t="s">
        <v>26597</v>
      </c>
      <c r="P4129" s="3" t="s">
        <v>787</v>
      </c>
      <c r="Q4129" s="3" t="s">
        <v>22687</v>
      </c>
      <c r="R4129" s="5" t="s">
        <v>26598</v>
      </c>
      <c r="S4129" s="3" t="s">
        <v>10630</v>
      </c>
      <c r="T4129" s="3" t="s">
        <v>486</v>
      </c>
      <c r="V4129" s="3">
        <v>105</v>
      </c>
      <c r="W4129" s="3">
        <v>0</v>
      </c>
      <c r="X4129" s="3">
        <v>65</v>
      </c>
      <c r="Y4129" s="3">
        <v>4127</v>
      </c>
      <c r="Z4129" s="3" t="s">
        <v>526</v>
      </c>
      <c r="AA4129" s="3">
        <v>13</v>
      </c>
      <c r="AB4129" s="3">
        <v>8</v>
      </c>
      <c r="AC4129" s="3">
        <v>3564175</v>
      </c>
      <c r="AD4129" s="3">
        <v>2090663</v>
      </c>
      <c r="AE4129" s="15"/>
      <c r="AF4129" s="3">
        <v>19</v>
      </c>
      <c r="AG4129" s="3">
        <v>219</v>
      </c>
    </row>
    <row r="4130" spans="1:33" ht="15.75" customHeight="1" x14ac:dyDescent="0.15">
      <c r="A4130" s="3">
        <v>5967</v>
      </c>
      <c r="B4130" s="3">
        <v>4128</v>
      </c>
      <c r="C4130" s="3">
        <v>20</v>
      </c>
      <c r="D4130" s="3" t="s">
        <v>17638</v>
      </c>
      <c r="E4130" s="3" t="s">
        <v>26599</v>
      </c>
      <c r="F4130" s="3" t="s">
        <v>1620</v>
      </c>
      <c r="G4130" s="3" t="s">
        <v>412</v>
      </c>
      <c r="H4130" s="3" t="s">
        <v>17640</v>
      </c>
      <c r="I4130" s="3" t="s">
        <v>742</v>
      </c>
      <c r="J4130" s="3">
        <v>70.412400000000005</v>
      </c>
      <c r="K4130" s="3">
        <v>2611962</v>
      </c>
      <c r="L4130" s="3" t="s">
        <v>364</v>
      </c>
      <c r="M4130" s="3">
        <v>3</v>
      </c>
      <c r="N4130" s="3" t="s">
        <v>17638</v>
      </c>
      <c r="O4130" s="3" t="s">
        <v>26599</v>
      </c>
      <c r="P4130" s="3" t="s">
        <v>41</v>
      </c>
      <c r="Q4130" s="3" t="s">
        <v>22689</v>
      </c>
      <c r="R4130" s="5" t="s">
        <v>26600</v>
      </c>
      <c r="S4130" s="3" t="s">
        <v>17640</v>
      </c>
      <c r="T4130" s="3" t="s">
        <v>412</v>
      </c>
      <c r="V4130" s="3">
        <v>127</v>
      </c>
      <c r="W4130" s="3">
        <v>127</v>
      </c>
      <c r="X4130" s="3">
        <v>127</v>
      </c>
      <c r="Y4130" s="3">
        <v>4128</v>
      </c>
      <c r="Z4130" s="3" t="s">
        <v>364</v>
      </c>
      <c r="AA4130" s="3">
        <v>20</v>
      </c>
      <c r="AB4130" s="3">
        <v>2</v>
      </c>
      <c r="AC4130" s="3">
        <v>2611962</v>
      </c>
      <c r="AD4130" s="3">
        <v>1532730</v>
      </c>
      <c r="AE4130" s="3" t="s">
        <v>742</v>
      </c>
      <c r="AF4130" s="3">
        <v>20</v>
      </c>
      <c r="AG4130" s="3">
        <v>17</v>
      </c>
    </row>
    <row r="4131" spans="1:33" ht="15.75" customHeight="1" x14ac:dyDescent="0.15">
      <c r="A4131" s="3">
        <v>22665</v>
      </c>
      <c r="B4131" s="3">
        <v>4129</v>
      </c>
      <c r="C4131" s="3">
        <v>9546</v>
      </c>
      <c r="D4131" s="3" t="s">
        <v>17641</v>
      </c>
      <c r="E4131" s="3" t="s">
        <v>26601</v>
      </c>
      <c r="F4131" s="3" t="s">
        <v>1105</v>
      </c>
      <c r="G4131" s="3" t="s">
        <v>486</v>
      </c>
      <c r="H4131" s="3" t="s">
        <v>6983</v>
      </c>
      <c r="I4131" s="3" t="s">
        <v>488</v>
      </c>
      <c r="J4131" s="3">
        <v>70.346400000000003</v>
      </c>
      <c r="K4131" s="3">
        <v>215367840</v>
      </c>
      <c r="L4131" s="3" t="s">
        <v>335</v>
      </c>
      <c r="M4131" s="3">
        <v>2</v>
      </c>
      <c r="N4131" s="3" t="s">
        <v>17641</v>
      </c>
      <c r="O4131" s="3" t="s">
        <v>26601</v>
      </c>
      <c r="P4131" s="3" t="s">
        <v>6156</v>
      </c>
      <c r="Q4131" s="3" t="s">
        <v>22691</v>
      </c>
      <c r="R4131" s="5" t="s">
        <v>26602</v>
      </c>
      <c r="S4131" s="3" t="s">
        <v>6983</v>
      </c>
      <c r="T4131" s="3" t="s">
        <v>486</v>
      </c>
      <c r="V4131" s="3">
        <v>106</v>
      </c>
      <c r="W4131" s="3">
        <v>69</v>
      </c>
      <c r="X4131" s="3">
        <v>127</v>
      </c>
      <c r="Y4131" s="3">
        <v>4129</v>
      </c>
      <c r="Z4131" s="3" t="s">
        <v>335</v>
      </c>
      <c r="AA4131" s="3">
        <v>9546</v>
      </c>
      <c r="AB4131" s="3">
        <v>4604</v>
      </c>
      <c r="AC4131" s="3">
        <v>215367840</v>
      </c>
      <c r="AD4131" s="3">
        <v>126429327</v>
      </c>
      <c r="AE4131" s="3" t="s">
        <v>488</v>
      </c>
      <c r="AF4131" s="3">
        <v>21</v>
      </c>
      <c r="AG4131" s="3">
        <v>50</v>
      </c>
    </row>
    <row r="4132" spans="1:33" ht="15.75" customHeight="1" x14ac:dyDescent="0.15">
      <c r="A4132" s="3">
        <v>6959</v>
      </c>
      <c r="B4132" s="3">
        <v>4130</v>
      </c>
      <c r="C4132" s="3">
        <v>250</v>
      </c>
      <c r="D4132" s="3" t="s">
        <v>8494</v>
      </c>
      <c r="E4132" s="3" t="s">
        <v>26603</v>
      </c>
      <c r="F4132" s="3" t="s">
        <v>475</v>
      </c>
      <c r="G4132" s="3" t="s">
        <v>277</v>
      </c>
      <c r="H4132" s="3" t="s">
        <v>8498</v>
      </c>
      <c r="I4132" s="3" t="s">
        <v>203</v>
      </c>
      <c r="J4132" s="3">
        <v>70.331699999999998</v>
      </c>
      <c r="K4132" s="3">
        <v>8345807</v>
      </c>
      <c r="L4132" s="3" t="s">
        <v>75</v>
      </c>
      <c r="M4132" s="3">
        <v>5</v>
      </c>
      <c r="N4132" s="3" t="s">
        <v>8494</v>
      </c>
      <c r="O4132" s="3" t="s">
        <v>26603</v>
      </c>
      <c r="P4132" s="3" t="s">
        <v>1101</v>
      </c>
      <c r="Q4132" s="3" t="s">
        <v>8495</v>
      </c>
      <c r="R4132" s="5" t="s">
        <v>26604</v>
      </c>
      <c r="S4132" s="3" t="s">
        <v>8498</v>
      </c>
      <c r="T4132" s="3" t="s">
        <v>277</v>
      </c>
      <c r="V4132" s="3">
        <v>127</v>
      </c>
      <c r="W4132" s="3">
        <v>127</v>
      </c>
      <c r="X4132" s="3">
        <v>103</v>
      </c>
      <c r="Y4132" s="3">
        <v>4130</v>
      </c>
      <c r="Z4132" s="3" t="s">
        <v>75</v>
      </c>
      <c r="AA4132" s="3">
        <v>250</v>
      </c>
      <c r="AB4132" s="3">
        <v>50</v>
      </c>
      <c r="AC4132" s="3">
        <v>8345807</v>
      </c>
      <c r="AD4132" s="3">
        <v>4899739</v>
      </c>
      <c r="AE4132" s="3" t="s">
        <v>203</v>
      </c>
      <c r="AF4132" s="3">
        <v>14</v>
      </c>
      <c r="AG4132" s="3">
        <v>9</v>
      </c>
    </row>
    <row r="4133" spans="1:33" ht="15.75" customHeight="1" x14ac:dyDescent="0.15">
      <c r="A4133" s="3">
        <v>17353</v>
      </c>
      <c r="B4133" s="3">
        <v>4131</v>
      </c>
      <c r="C4133" s="3">
        <v>23</v>
      </c>
      <c r="D4133" s="3" t="s">
        <v>17646</v>
      </c>
      <c r="E4133" s="3" t="s">
        <v>26605</v>
      </c>
      <c r="F4133" s="3" t="s">
        <v>331</v>
      </c>
      <c r="G4133" s="3" t="s">
        <v>167</v>
      </c>
      <c r="H4133" s="3" t="s">
        <v>2237</v>
      </c>
      <c r="I4133" s="3" t="s">
        <v>2088</v>
      </c>
      <c r="J4133" s="3">
        <v>70.326899999999995</v>
      </c>
      <c r="K4133" s="3">
        <v>6097971</v>
      </c>
      <c r="L4133" s="3" t="s">
        <v>101</v>
      </c>
      <c r="M4133" s="3">
        <v>4</v>
      </c>
      <c r="N4133" s="3" t="s">
        <v>17646</v>
      </c>
      <c r="O4133" s="3" t="s">
        <v>26605</v>
      </c>
      <c r="P4133" s="3" t="s">
        <v>1000</v>
      </c>
      <c r="Q4133" s="3" t="s">
        <v>22693</v>
      </c>
      <c r="R4133" s="5" t="s">
        <v>26606</v>
      </c>
      <c r="S4133" s="3" t="s">
        <v>2237</v>
      </c>
      <c r="T4133" s="3" t="s">
        <v>167</v>
      </c>
      <c r="V4133" s="3">
        <v>127</v>
      </c>
      <c r="W4133" s="3">
        <v>46</v>
      </c>
      <c r="X4133" s="3">
        <v>127</v>
      </c>
      <c r="Y4133" s="3">
        <v>4131</v>
      </c>
      <c r="Z4133" s="3" t="s">
        <v>101</v>
      </c>
      <c r="AA4133" s="3">
        <v>23</v>
      </c>
      <c r="AB4133" s="3">
        <v>8</v>
      </c>
      <c r="AC4133" s="3">
        <v>6097971</v>
      </c>
      <c r="AD4133" s="3">
        <v>3580158</v>
      </c>
      <c r="AE4133" s="3" t="s">
        <v>2088</v>
      </c>
      <c r="AF4133" s="3">
        <v>10</v>
      </c>
      <c r="AG4133" s="3">
        <v>68</v>
      </c>
    </row>
    <row r="4134" spans="1:33" ht="15.75" customHeight="1" x14ac:dyDescent="0.15">
      <c r="A4134" s="3">
        <v>25208</v>
      </c>
      <c r="B4134" s="3">
        <v>4132</v>
      </c>
      <c r="C4134" s="3">
        <v>17</v>
      </c>
      <c r="D4134" s="3" t="s">
        <v>5519</v>
      </c>
      <c r="E4134" s="3" t="s">
        <v>26607</v>
      </c>
      <c r="F4134" s="3" t="s">
        <v>36</v>
      </c>
      <c r="G4134" s="3" t="s">
        <v>37</v>
      </c>
      <c r="H4134" s="3" t="s">
        <v>244</v>
      </c>
      <c r="I4134" s="3" t="s">
        <v>89</v>
      </c>
      <c r="J4134" s="3">
        <v>70.251099999999994</v>
      </c>
      <c r="K4134" s="3">
        <v>3450293</v>
      </c>
      <c r="L4134" s="3" t="s">
        <v>162</v>
      </c>
      <c r="M4134" s="3">
        <v>0</v>
      </c>
      <c r="N4134" s="3" t="s">
        <v>5519</v>
      </c>
      <c r="O4134" s="3" t="s">
        <v>26607</v>
      </c>
      <c r="P4134" s="8">
        <v>38353</v>
      </c>
      <c r="Q4134" s="3" t="s">
        <v>5521</v>
      </c>
      <c r="R4134" s="5" t="s">
        <v>26608</v>
      </c>
      <c r="S4134" s="3" t="s">
        <v>244</v>
      </c>
      <c r="T4134" s="3" t="s">
        <v>37</v>
      </c>
      <c r="V4134" s="3">
        <v>127</v>
      </c>
      <c r="W4134" s="3">
        <v>127</v>
      </c>
      <c r="X4134" s="3">
        <v>127</v>
      </c>
      <c r="Y4134" s="3">
        <v>4132</v>
      </c>
      <c r="Z4134" s="3" t="s">
        <v>162</v>
      </c>
      <c r="AA4134" s="3">
        <v>17</v>
      </c>
      <c r="AB4134" s="3">
        <v>8</v>
      </c>
      <c r="AC4134" s="3">
        <v>3450293</v>
      </c>
      <c r="AD4134" s="3">
        <v>2026591</v>
      </c>
      <c r="AE4134" s="3" t="s">
        <v>89</v>
      </c>
      <c r="AF4134" s="3">
        <v>8</v>
      </c>
      <c r="AG4134" s="3">
        <v>4</v>
      </c>
    </row>
    <row r="4135" spans="1:33" ht="15.75" customHeight="1" x14ac:dyDescent="0.15">
      <c r="A4135" s="3">
        <v>24188</v>
      </c>
      <c r="B4135" s="3">
        <v>4133</v>
      </c>
      <c r="C4135" s="3">
        <v>245</v>
      </c>
      <c r="D4135" s="3" t="s">
        <v>17653</v>
      </c>
      <c r="E4135" s="3" t="s">
        <v>26609</v>
      </c>
      <c r="F4135" s="3" t="s">
        <v>1193</v>
      </c>
      <c r="G4135" s="3" t="s">
        <v>564</v>
      </c>
      <c r="H4135" s="3" t="s">
        <v>17656</v>
      </c>
      <c r="I4135" s="3" t="s">
        <v>63</v>
      </c>
      <c r="J4135" s="3">
        <v>70.226299999999995</v>
      </c>
      <c r="K4135" s="3">
        <v>29196301</v>
      </c>
      <c r="L4135" s="3" t="s">
        <v>59</v>
      </c>
      <c r="M4135" s="3">
        <v>1</v>
      </c>
      <c r="N4135" s="3" t="s">
        <v>17653</v>
      </c>
      <c r="O4135" s="3" t="s">
        <v>26609</v>
      </c>
      <c r="P4135" s="3" t="s">
        <v>381</v>
      </c>
      <c r="Q4135" s="3" t="s">
        <v>22695</v>
      </c>
      <c r="R4135" s="5" t="s">
        <v>26610</v>
      </c>
      <c r="S4135" s="3" t="s">
        <v>17656</v>
      </c>
      <c r="T4135" s="3" t="s">
        <v>564</v>
      </c>
      <c r="V4135" s="3">
        <v>102</v>
      </c>
      <c r="W4135" s="3">
        <v>127</v>
      </c>
      <c r="X4135" s="3">
        <v>127</v>
      </c>
      <c r="Y4135" s="3">
        <v>4133</v>
      </c>
      <c r="Z4135" s="3" t="s">
        <v>59</v>
      </c>
      <c r="AA4135" s="3">
        <v>245</v>
      </c>
      <c r="AB4135" s="3">
        <v>136</v>
      </c>
      <c r="AC4135" s="3">
        <v>29196301</v>
      </c>
      <c r="AD4135" s="3">
        <v>17151460</v>
      </c>
      <c r="AE4135" s="3" t="s">
        <v>63</v>
      </c>
      <c r="AF4135" s="3">
        <v>17</v>
      </c>
      <c r="AG4135" s="3">
        <v>3</v>
      </c>
    </row>
    <row r="4136" spans="1:33" ht="15.75" customHeight="1" x14ac:dyDescent="0.15">
      <c r="A4136" s="3">
        <v>22675</v>
      </c>
      <c r="B4136" s="3">
        <v>4134</v>
      </c>
      <c r="C4136" s="3">
        <v>21</v>
      </c>
      <c r="D4136" s="3" t="s">
        <v>17657</v>
      </c>
      <c r="E4136" s="3" t="s">
        <v>26611</v>
      </c>
      <c r="F4136" s="3" t="s">
        <v>1193</v>
      </c>
      <c r="G4136" s="3" t="s">
        <v>564</v>
      </c>
      <c r="H4136" s="3" t="s">
        <v>17660</v>
      </c>
      <c r="I4136" s="3" t="s">
        <v>2049</v>
      </c>
      <c r="J4136" s="3">
        <v>70.234899999999996</v>
      </c>
      <c r="K4136" s="3">
        <v>4933358</v>
      </c>
      <c r="L4136" s="3" t="s">
        <v>162</v>
      </c>
      <c r="M4136" s="3">
        <v>3</v>
      </c>
      <c r="N4136" s="3" t="s">
        <v>17657</v>
      </c>
      <c r="O4136" s="3" t="s">
        <v>26611</v>
      </c>
      <c r="P4136" s="3" t="s">
        <v>381</v>
      </c>
      <c r="Q4136" s="3" t="s">
        <v>22696</v>
      </c>
      <c r="R4136" s="5" t="s">
        <v>26612</v>
      </c>
      <c r="S4136" s="3" t="s">
        <v>17660</v>
      </c>
      <c r="T4136" s="3" t="s">
        <v>564</v>
      </c>
      <c r="V4136" s="3">
        <v>103</v>
      </c>
      <c r="W4136" s="3">
        <v>49</v>
      </c>
      <c r="X4136" s="3">
        <v>127</v>
      </c>
      <c r="Y4136" s="3">
        <v>4134</v>
      </c>
      <c r="Z4136" s="3" t="s">
        <v>162</v>
      </c>
      <c r="AA4136" s="3">
        <v>21</v>
      </c>
      <c r="AB4136" s="3">
        <v>19</v>
      </c>
      <c r="AC4136" s="3">
        <v>4933358</v>
      </c>
      <c r="AD4136" s="3">
        <v>2897971</v>
      </c>
      <c r="AE4136" s="3" t="s">
        <v>2049</v>
      </c>
      <c r="AF4136" s="3">
        <v>8</v>
      </c>
      <c r="AG4136" s="3">
        <v>35</v>
      </c>
    </row>
    <row r="4137" spans="1:33" ht="15.75" customHeight="1" x14ac:dyDescent="0.15">
      <c r="A4137" s="3">
        <v>26050</v>
      </c>
      <c r="B4137" s="3">
        <v>4135</v>
      </c>
      <c r="C4137" s="3">
        <v>30</v>
      </c>
      <c r="D4137" s="3" t="s">
        <v>17662</v>
      </c>
      <c r="E4137" s="3" t="s">
        <v>26613</v>
      </c>
      <c r="F4137" s="3" t="s">
        <v>6181</v>
      </c>
      <c r="G4137" s="3" t="s">
        <v>809</v>
      </c>
      <c r="H4137" s="3" t="s">
        <v>17664</v>
      </c>
      <c r="I4137" s="3" t="s">
        <v>1032</v>
      </c>
      <c r="J4137" s="3">
        <v>70.221400000000003</v>
      </c>
      <c r="K4137" s="3">
        <v>4613000</v>
      </c>
      <c r="L4137" s="3" t="s">
        <v>162</v>
      </c>
      <c r="M4137" s="3">
        <v>0</v>
      </c>
      <c r="N4137" s="3" t="s">
        <v>17662</v>
      </c>
      <c r="O4137" s="3" t="s">
        <v>26613</v>
      </c>
      <c r="P4137" s="8">
        <v>39083</v>
      </c>
      <c r="Q4137" s="3" t="s">
        <v>22698</v>
      </c>
      <c r="R4137" s="5" t="s">
        <v>26614</v>
      </c>
      <c r="S4137" s="3" t="s">
        <v>17664</v>
      </c>
      <c r="T4137" s="3" t="s">
        <v>809</v>
      </c>
      <c r="V4137" s="3">
        <v>16</v>
      </c>
      <c r="W4137" s="3">
        <v>108</v>
      </c>
      <c r="X4137" s="3">
        <v>127</v>
      </c>
      <c r="Y4137" s="3">
        <v>4135</v>
      </c>
      <c r="Z4137" s="3" t="s">
        <v>162</v>
      </c>
      <c r="AA4137" s="3">
        <v>30</v>
      </c>
      <c r="AB4137" s="3">
        <v>15</v>
      </c>
      <c r="AC4137" s="3">
        <v>4613000</v>
      </c>
      <c r="AD4137" s="3">
        <v>2710000</v>
      </c>
      <c r="AE4137" s="3" t="s">
        <v>1032</v>
      </c>
      <c r="AF4137" s="3">
        <v>8</v>
      </c>
      <c r="AG4137" s="3">
        <v>49</v>
      </c>
    </row>
    <row r="4138" spans="1:33" ht="15.75" customHeight="1" x14ac:dyDescent="0.15">
      <c r="A4138" s="3">
        <v>25478</v>
      </c>
      <c r="B4138" s="3">
        <v>4136</v>
      </c>
      <c r="C4138" s="3">
        <v>423</v>
      </c>
      <c r="D4138" s="3" t="s">
        <v>8399</v>
      </c>
      <c r="E4138" s="3" t="s">
        <v>26615</v>
      </c>
      <c r="F4138" s="3" t="s">
        <v>475</v>
      </c>
      <c r="G4138" s="3" t="s">
        <v>277</v>
      </c>
      <c r="H4138" s="3" t="s">
        <v>1305</v>
      </c>
      <c r="I4138" s="3" t="s">
        <v>203</v>
      </c>
      <c r="J4138" s="3">
        <v>70.203199999999995</v>
      </c>
      <c r="K4138" s="3">
        <v>79440775</v>
      </c>
      <c r="L4138" s="3" t="s">
        <v>356</v>
      </c>
      <c r="M4138" s="3">
        <v>0</v>
      </c>
      <c r="N4138" s="3" t="s">
        <v>8399</v>
      </c>
      <c r="O4138" s="3" t="s">
        <v>26615</v>
      </c>
      <c r="P4138" s="8">
        <v>33604</v>
      </c>
      <c r="Q4138" s="3" t="s">
        <v>8401</v>
      </c>
      <c r="R4138" s="5" t="s">
        <v>26616</v>
      </c>
      <c r="S4138" s="3" t="s">
        <v>1305</v>
      </c>
      <c r="T4138" s="3" t="s">
        <v>277</v>
      </c>
      <c r="V4138" s="3">
        <v>127</v>
      </c>
      <c r="W4138" s="3">
        <v>127</v>
      </c>
      <c r="X4138" s="3">
        <v>127</v>
      </c>
      <c r="Y4138" s="3">
        <v>4136</v>
      </c>
      <c r="Z4138" s="3" t="s">
        <v>356</v>
      </c>
      <c r="AA4138" s="3">
        <v>423</v>
      </c>
      <c r="AB4138" s="3">
        <v>206</v>
      </c>
      <c r="AC4138" s="3">
        <v>79440775</v>
      </c>
      <c r="AD4138" s="3">
        <v>46674087</v>
      </c>
      <c r="AE4138" s="3" t="s">
        <v>203</v>
      </c>
      <c r="AF4138" s="3">
        <v>18</v>
      </c>
      <c r="AG4138" s="3">
        <v>9</v>
      </c>
    </row>
    <row r="4139" spans="1:33" ht="15.75" customHeight="1" x14ac:dyDescent="0.15">
      <c r="A4139" s="3">
        <v>19921</v>
      </c>
      <c r="B4139" s="3">
        <v>4137</v>
      </c>
      <c r="C4139" s="3">
        <v>410</v>
      </c>
      <c r="D4139" s="3" t="s">
        <v>17668</v>
      </c>
      <c r="E4139" s="3" t="s">
        <v>26617</v>
      </c>
      <c r="F4139" s="3" t="s">
        <v>947</v>
      </c>
      <c r="G4139" s="3" t="s">
        <v>389</v>
      </c>
      <c r="H4139" s="3" t="s">
        <v>11429</v>
      </c>
      <c r="I4139" s="3" t="s">
        <v>1421</v>
      </c>
      <c r="J4139" s="3">
        <v>70.1768</v>
      </c>
      <c r="K4139" s="3">
        <v>61198222</v>
      </c>
      <c r="L4139" s="3" t="s">
        <v>221</v>
      </c>
      <c r="M4139" s="3">
        <v>4</v>
      </c>
      <c r="N4139" s="3" t="s">
        <v>17668</v>
      </c>
      <c r="O4139" s="3" t="s">
        <v>26617</v>
      </c>
      <c r="P4139" s="3" t="s">
        <v>1063</v>
      </c>
      <c r="Q4139" s="3" t="s">
        <v>22700</v>
      </c>
      <c r="R4139" s="5" t="s">
        <v>26618</v>
      </c>
      <c r="S4139" s="3" t="s">
        <v>11429</v>
      </c>
      <c r="T4139" s="3" t="s">
        <v>389</v>
      </c>
      <c r="V4139" s="3">
        <v>58</v>
      </c>
      <c r="W4139" s="3">
        <v>0</v>
      </c>
      <c r="X4139" s="3">
        <v>127</v>
      </c>
      <c r="Y4139" s="3">
        <v>4137</v>
      </c>
      <c r="Z4139" s="3" t="s">
        <v>221</v>
      </c>
      <c r="AA4139" s="3">
        <v>410</v>
      </c>
      <c r="AB4139" s="3">
        <v>250</v>
      </c>
      <c r="AC4139" s="3">
        <v>61198222</v>
      </c>
      <c r="AD4139" s="3">
        <v>35961546</v>
      </c>
      <c r="AE4139" s="15"/>
      <c r="AF4139" s="3">
        <v>2</v>
      </c>
      <c r="AG4139" s="3">
        <v>74</v>
      </c>
    </row>
    <row r="4140" spans="1:33" ht="15.75" customHeight="1" x14ac:dyDescent="0.15">
      <c r="A4140" s="3">
        <v>682</v>
      </c>
      <c r="B4140" s="3">
        <v>4138</v>
      </c>
      <c r="C4140" s="3">
        <v>220</v>
      </c>
      <c r="D4140" s="3" t="s">
        <v>17670</v>
      </c>
      <c r="E4140" s="3" t="s">
        <v>26619</v>
      </c>
      <c r="F4140" s="3" t="s">
        <v>1438</v>
      </c>
      <c r="G4140" s="3" t="s">
        <v>495</v>
      </c>
      <c r="H4140" s="3" t="s">
        <v>5790</v>
      </c>
      <c r="I4140" s="3" t="s">
        <v>1709</v>
      </c>
      <c r="J4140" s="3">
        <v>70.126400000000004</v>
      </c>
      <c r="K4140" s="3">
        <v>35069498</v>
      </c>
      <c r="L4140" s="3" t="s">
        <v>162</v>
      </c>
      <c r="M4140" s="3">
        <v>5</v>
      </c>
      <c r="N4140" s="3" t="s">
        <v>17670</v>
      </c>
      <c r="O4140" s="3" t="s">
        <v>26619</v>
      </c>
      <c r="P4140" s="3" t="s">
        <v>787</v>
      </c>
      <c r="Q4140" s="3" t="s">
        <v>22702</v>
      </c>
      <c r="R4140" s="5" t="s">
        <v>26620</v>
      </c>
      <c r="S4140" s="3" t="s">
        <v>5790</v>
      </c>
      <c r="T4140" s="3" t="s">
        <v>495</v>
      </c>
      <c r="V4140" s="3">
        <v>127</v>
      </c>
      <c r="W4140" s="3">
        <v>33</v>
      </c>
      <c r="X4140" s="3">
        <v>127</v>
      </c>
      <c r="Y4140" s="3">
        <v>4138</v>
      </c>
      <c r="Z4140" s="3" t="s">
        <v>162</v>
      </c>
      <c r="AA4140" s="3">
        <v>220</v>
      </c>
      <c r="AB4140" s="3">
        <v>200</v>
      </c>
      <c r="AC4140" s="3">
        <v>35069498</v>
      </c>
      <c r="AD4140" s="3">
        <v>20613794</v>
      </c>
      <c r="AE4140" s="3" t="s">
        <v>1709</v>
      </c>
      <c r="AF4140" s="3">
        <v>8</v>
      </c>
      <c r="AG4140" s="3">
        <v>19</v>
      </c>
    </row>
    <row r="4141" spans="1:33" ht="15.75" customHeight="1" x14ac:dyDescent="0.15">
      <c r="A4141" s="3">
        <v>24388</v>
      </c>
      <c r="B4141" s="3">
        <v>4139</v>
      </c>
      <c r="C4141" s="3">
        <v>85</v>
      </c>
      <c r="D4141" s="3" t="s">
        <v>17674</v>
      </c>
      <c r="E4141" s="3" t="s">
        <v>26621</v>
      </c>
      <c r="F4141" s="3" t="s">
        <v>4061</v>
      </c>
      <c r="G4141" s="3" t="s">
        <v>446</v>
      </c>
      <c r="H4141" s="3" t="s">
        <v>10697</v>
      </c>
      <c r="I4141" s="3" t="s">
        <v>2435</v>
      </c>
      <c r="J4141" s="3">
        <v>70.099999999999994</v>
      </c>
      <c r="K4141" s="3">
        <v>22935590</v>
      </c>
      <c r="L4141" s="3" t="s">
        <v>478</v>
      </c>
      <c r="M4141" s="3">
        <v>1</v>
      </c>
      <c r="N4141" s="3" t="s">
        <v>17674</v>
      </c>
      <c r="O4141" s="3" t="s">
        <v>26621</v>
      </c>
      <c r="P4141" s="3" t="s">
        <v>3926</v>
      </c>
      <c r="Q4141" s="3" t="s">
        <v>22703</v>
      </c>
      <c r="R4141" s="5" t="s">
        <v>26622</v>
      </c>
      <c r="S4141" s="3" t="s">
        <v>10697</v>
      </c>
      <c r="T4141" s="3" t="s">
        <v>446</v>
      </c>
      <c r="V4141" s="3">
        <v>127</v>
      </c>
      <c r="W4141" s="3">
        <v>127</v>
      </c>
      <c r="X4141" s="3">
        <v>127</v>
      </c>
      <c r="Y4141" s="3">
        <v>4139</v>
      </c>
      <c r="Z4141" s="3" t="s">
        <v>478</v>
      </c>
      <c r="AA4141" s="3">
        <v>85</v>
      </c>
      <c r="AB4141" s="3">
        <v>60</v>
      </c>
      <c r="AC4141" s="3">
        <v>22935590</v>
      </c>
      <c r="AD4141" s="3">
        <v>13483595</v>
      </c>
      <c r="AE4141" s="3" t="s">
        <v>2435</v>
      </c>
      <c r="AF4141" s="3">
        <v>15</v>
      </c>
      <c r="AG4141" s="3">
        <v>29</v>
      </c>
    </row>
    <row r="4142" spans="1:33" ht="15.75" customHeight="1" x14ac:dyDescent="0.15">
      <c r="A4142" s="3">
        <v>22182</v>
      </c>
      <c r="B4142" s="3">
        <v>4140</v>
      </c>
      <c r="C4142" s="3">
        <v>138</v>
      </c>
      <c r="D4142" s="3" t="s">
        <v>17676</v>
      </c>
      <c r="E4142" s="3" t="s">
        <v>26623</v>
      </c>
      <c r="F4142" s="3" t="s">
        <v>931</v>
      </c>
      <c r="G4142" s="3" t="s">
        <v>378</v>
      </c>
      <c r="H4142" s="3" t="s">
        <v>379</v>
      </c>
      <c r="I4142" s="3" t="s">
        <v>380</v>
      </c>
      <c r="J4142" s="3">
        <v>70.098399999999998</v>
      </c>
      <c r="K4142" s="3">
        <v>22554262</v>
      </c>
      <c r="L4142" s="3" t="s">
        <v>162</v>
      </c>
      <c r="M4142" s="3">
        <v>2</v>
      </c>
      <c r="N4142" s="3" t="s">
        <v>17676</v>
      </c>
      <c r="O4142" s="3" t="s">
        <v>26623</v>
      </c>
      <c r="P4142" s="3" t="s">
        <v>1063</v>
      </c>
      <c r="Q4142" s="3" t="s">
        <v>22705</v>
      </c>
      <c r="R4142" s="5" t="s">
        <v>26624</v>
      </c>
      <c r="S4142" s="3" t="s">
        <v>379</v>
      </c>
      <c r="T4142" s="3" t="s">
        <v>378</v>
      </c>
      <c r="V4142" s="3">
        <v>60</v>
      </c>
      <c r="W4142" s="3">
        <v>34</v>
      </c>
      <c r="X4142" s="3">
        <v>127</v>
      </c>
      <c r="Y4142" s="3">
        <v>4140</v>
      </c>
      <c r="Z4142" s="3" t="s">
        <v>162</v>
      </c>
      <c r="AA4142" s="3">
        <v>138</v>
      </c>
      <c r="AB4142" s="3">
        <v>55</v>
      </c>
      <c r="AC4142" s="3">
        <v>22554262</v>
      </c>
      <c r="AD4142" s="3">
        <v>13259540</v>
      </c>
      <c r="AE4142" s="3" t="s">
        <v>380</v>
      </c>
      <c r="AF4142" s="3">
        <v>8</v>
      </c>
      <c r="AG4142" s="3">
        <v>81</v>
      </c>
    </row>
    <row r="4143" spans="1:33" ht="15.75" customHeight="1" x14ac:dyDescent="0.15">
      <c r="A4143" s="3">
        <v>18173</v>
      </c>
      <c r="B4143" s="3">
        <v>4141</v>
      </c>
      <c r="C4143" s="3">
        <v>72</v>
      </c>
      <c r="D4143" s="3" t="s">
        <v>17680</v>
      </c>
      <c r="E4143" s="3" t="s">
        <v>26625</v>
      </c>
      <c r="F4143" s="3" t="s">
        <v>947</v>
      </c>
      <c r="G4143" s="3" t="s">
        <v>389</v>
      </c>
      <c r="H4143" s="3" t="s">
        <v>9329</v>
      </c>
      <c r="I4143" s="3" t="s">
        <v>15468</v>
      </c>
      <c r="J4143" s="3">
        <v>70.063800000000001</v>
      </c>
      <c r="K4143" s="3">
        <v>9854897</v>
      </c>
      <c r="L4143" s="3" t="s">
        <v>162</v>
      </c>
      <c r="M4143" s="3">
        <v>4</v>
      </c>
      <c r="N4143" s="3" t="s">
        <v>17680</v>
      </c>
      <c r="O4143" s="3" t="s">
        <v>26625</v>
      </c>
      <c r="P4143" s="3" t="s">
        <v>1239</v>
      </c>
      <c r="Q4143" s="3" t="s">
        <v>22706</v>
      </c>
      <c r="R4143" s="5" t="s">
        <v>26626</v>
      </c>
      <c r="S4143" s="3" t="s">
        <v>9329</v>
      </c>
      <c r="T4143" s="3" t="s">
        <v>389</v>
      </c>
      <c r="V4143" s="3">
        <v>59</v>
      </c>
      <c r="W4143" s="3">
        <v>0</v>
      </c>
      <c r="X4143" s="3">
        <v>127</v>
      </c>
      <c r="Y4143" s="3">
        <v>4141</v>
      </c>
      <c r="Z4143" s="3" t="s">
        <v>162</v>
      </c>
      <c r="AA4143" s="3">
        <v>72</v>
      </c>
      <c r="AB4143" s="3">
        <v>48</v>
      </c>
      <c r="AC4143" s="3">
        <v>9854897</v>
      </c>
      <c r="AD4143" s="3">
        <v>5794823</v>
      </c>
      <c r="AE4143" s="15"/>
      <c r="AF4143" s="3">
        <v>8</v>
      </c>
      <c r="AG4143" s="3">
        <v>102</v>
      </c>
    </row>
    <row r="4144" spans="1:33" ht="15.75" customHeight="1" x14ac:dyDescent="0.15">
      <c r="A4144" s="3">
        <v>20419</v>
      </c>
      <c r="B4144" s="3">
        <v>4142</v>
      </c>
      <c r="C4144" s="3">
        <v>27</v>
      </c>
      <c r="D4144" s="3" t="s">
        <v>12116</v>
      </c>
      <c r="E4144" s="3" t="s">
        <v>26627</v>
      </c>
      <c r="F4144" s="3" t="s">
        <v>36</v>
      </c>
      <c r="G4144" s="3" t="s">
        <v>37</v>
      </c>
      <c r="H4144" s="3" t="s">
        <v>39</v>
      </c>
      <c r="I4144" s="3" t="s">
        <v>39</v>
      </c>
      <c r="J4144" s="3">
        <v>70.046800000000005</v>
      </c>
      <c r="K4144" s="3">
        <v>6843187</v>
      </c>
      <c r="L4144" s="3" t="s">
        <v>71</v>
      </c>
      <c r="M4144" s="3">
        <v>3</v>
      </c>
      <c r="N4144" s="3" t="s">
        <v>12116</v>
      </c>
      <c r="O4144" s="3" t="s">
        <v>26627</v>
      </c>
      <c r="P4144" s="3" t="s">
        <v>1350</v>
      </c>
      <c r="Q4144" s="3" t="s">
        <v>12119</v>
      </c>
      <c r="R4144" s="5" t="s">
        <v>26628</v>
      </c>
      <c r="S4144" s="3" t="s">
        <v>39</v>
      </c>
      <c r="T4144" s="3" t="s">
        <v>37</v>
      </c>
      <c r="V4144" s="3">
        <v>127</v>
      </c>
      <c r="W4144" s="3">
        <v>127</v>
      </c>
      <c r="X4144" s="3">
        <v>127</v>
      </c>
      <c r="Y4144" s="3">
        <v>4142</v>
      </c>
      <c r="Z4144" s="3" t="s">
        <v>71</v>
      </c>
      <c r="AA4144" s="3">
        <v>27</v>
      </c>
      <c r="AB4144" s="3">
        <v>18</v>
      </c>
      <c r="AC4144" s="3">
        <v>6843187</v>
      </c>
      <c r="AD4144" s="3">
        <v>4024296</v>
      </c>
      <c r="AE4144" s="3" t="s">
        <v>39</v>
      </c>
      <c r="AF4144" s="3">
        <v>5</v>
      </c>
      <c r="AG4144" s="3">
        <v>2</v>
      </c>
    </row>
    <row r="4145" spans="1:33" ht="15.75" customHeight="1" x14ac:dyDescent="0.15">
      <c r="A4145" s="3">
        <v>20720</v>
      </c>
      <c r="B4145" s="3">
        <v>4143</v>
      </c>
      <c r="C4145" s="3">
        <v>110</v>
      </c>
      <c r="D4145" s="3" t="s">
        <v>17683</v>
      </c>
      <c r="E4145" s="3" t="s">
        <v>26629</v>
      </c>
      <c r="F4145" s="3" t="s">
        <v>331</v>
      </c>
      <c r="G4145" s="3" t="s">
        <v>167</v>
      </c>
      <c r="H4145" s="3" t="s">
        <v>271</v>
      </c>
      <c r="I4145" s="3" t="s">
        <v>271</v>
      </c>
      <c r="J4145" s="3">
        <v>70.039500000000004</v>
      </c>
      <c r="K4145" s="3">
        <v>14684854</v>
      </c>
      <c r="L4145" s="3" t="s">
        <v>478</v>
      </c>
      <c r="M4145" s="3">
        <v>3</v>
      </c>
      <c r="N4145" s="3" t="s">
        <v>17683</v>
      </c>
      <c r="O4145" s="3" t="s">
        <v>26629</v>
      </c>
      <c r="P4145" s="3" t="s">
        <v>6675</v>
      </c>
      <c r="Q4145" s="3" t="s">
        <v>22709</v>
      </c>
      <c r="R4145" s="5" t="s">
        <v>26630</v>
      </c>
      <c r="S4145" s="3" t="s">
        <v>271</v>
      </c>
      <c r="T4145" s="3" t="s">
        <v>167</v>
      </c>
      <c r="V4145" s="3">
        <v>127</v>
      </c>
      <c r="W4145" s="3">
        <v>62</v>
      </c>
      <c r="X4145" s="3">
        <v>127</v>
      </c>
      <c r="Y4145" s="3">
        <v>4143</v>
      </c>
      <c r="Z4145" s="3" t="s">
        <v>478</v>
      </c>
      <c r="AA4145" s="3">
        <v>110</v>
      </c>
      <c r="AB4145" s="3">
        <v>70</v>
      </c>
      <c r="AC4145" s="3">
        <v>14684854</v>
      </c>
      <c r="AD4145" s="3">
        <v>8636143</v>
      </c>
      <c r="AE4145" s="3" t="s">
        <v>271</v>
      </c>
      <c r="AF4145" s="3">
        <v>15</v>
      </c>
      <c r="AG4145" s="3">
        <v>7</v>
      </c>
    </row>
    <row r="4146" spans="1:33" ht="15.75" customHeight="1" x14ac:dyDescent="0.15">
      <c r="A4146" s="3">
        <v>26527</v>
      </c>
      <c r="B4146" s="3">
        <v>4144</v>
      </c>
      <c r="C4146" s="3">
        <v>9</v>
      </c>
      <c r="D4146" s="3" t="s">
        <v>10425</v>
      </c>
      <c r="E4146" s="3" t="s">
        <v>26631</v>
      </c>
      <c r="F4146" s="3" t="s">
        <v>36</v>
      </c>
      <c r="G4146" s="3" t="s">
        <v>37</v>
      </c>
      <c r="H4146" s="3" t="s">
        <v>10419</v>
      </c>
      <c r="I4146" s="3" t="s">
        <v>817</v>
      </c>
      <c r="J4146" s="3">
        <v>69.974000000000004</v>
      </c>
      <c r="K4146" s="3">
        <v>2150266</v>
      </c>
      <c r="L4146" s="3" t="s">
        <v>478</v>
      </c>
      <c r="M4146" s="3">
        <v>0</v>
      </c>
      <c r="N4146" s="3" t="s">
        <v>10425</v>
      </c>
      <c r="O4146" s="3" t="s">
        <v>26631</v>
      </c>
      <c r="P4146" s="8">
        <v>29952</v>
      </c>
      <c r="Q4146" s="3" t="s">
        <v>10427</v>
      </c>
      <c r="R4146" s="5" t="s">
        <v>26632</v>
      </c>
      <c r="S4146" s="3" t="s">
        <v>10419</v>
      </c>
      <c r="T4146" s="3" t="s">
        <v>37</v>
      </c>
      <c r="V4146" s="3">
        <v>127</v>
      </c>
      <c r="W4146" s="3">
        <v>98</v>
      </c>
      <c r="X4146" s="3">
        <v>127</v>
      </c>
      <c r="Y4146" s="3">
        <v>4144</v>
      </c>
      <c r="Z4146" s="3" t="s">
        <v>478</v>
      </c>
      <c r="AA4146" s="3">
        <v>9</v>
      </c>
      <c r="AB4146" s="3">
        <v>3</v>
      </c>
      <c r="AC4146" s="3">
        <v>2150266</v>
      </c>
      <c r="AD4146" s="3">
        <v>1265056</v>
      </c>
      <c r="AE4146" s="3" t="s">
        <v>817</v>
      </c>
      <c r="AF4146" s="3">
        <v>15</v>
      </c>
      <c r="AG4146" s="3">
        <v>11</v>
      </c>
    </row>
    <row r="4147" spans="1:33" ht="15.75" customHeight="1" x14ac:dyDescent="0.15">
      <c r="A4147" s="3">
        <v>2229</v>
      </c>
      <c r="B4147" s="3">
        <v>4145</v>
      </c>
      <c r="C4147" s="3">
        <v>28</v>
      </c>
      <c r="D4147" s="3" t="s">
        <v>17688</v>
      </c>
      <c r="E4147" s="3" t="s">
        <v>26633</v>
      </c>
      <c r="F4147" s="3" t="s">
        <v>164</v>
      </c>
      <c r="G4147" s="3" t="s">
        <v>92</v>
      </c>
      <c r="H4147" s="3" t="s">
        <v>17691</v>
      </c>
      <c r="I4147" s="15"/>
      <c r="J4147" s="3">
        <v>69.952699999999993</v>
      </c>
      <c r="K4147" s="3">
        <v>7788517</v>
      </c>
      <c r="L4147" s="3" t="s">
        <v>50</v>
      </c>
      <c r="M4147" s="3">
        <v>7</v>
      </c>
      <c r="N4147" s="3" t="s">
        <v>17688</v>
      </c>
      <c r="O4147" s="3" t="s">
        <v>26633</v>
      </c>
      <c r="P4147" s="3" t="s">
        <v>22712</v>
      </c>
      <c r="Q4147" s="3" t="s">
        <v>22711</v>
      </c>
      <c r="R4147" s="5" t="s">
        <v>26634</v>
      </c>
      <c r="S4147" s="3" t="s">
        <v>17691</v>
      </c>
      <c r="T4147" s="3" t="s">
        <v>92</v>
      </c>
      <c r="V4147" s="3">
        <v>14</v>
      </c>
      <c r="W4147" s="3">
        <v>0</v>
      </c>
      <c r="X4147" s="3">
        <v>115</v>
      </c>
      <c r="Y4147" s="3">
        <v>4145</v>
      </c>
      <c r="Z4147" s="3" t="s">
        <v>50</v>
      </c>
      <c r="AA4147" s="3">
        <v>28</v>
      </c>
      <c r="AB4147" s="3">
        <v>26</v>
      </c>
      <c r="AC4147" s="3">
        <v>7788517</v>
      </c>
      <c r="AD4147" s="3">
        <v>4582755</v>
      </c>
      <c r="AE4147" s="15"/>
      <c r="AF4147" s="3">
        <v>11</v>
      </c>
      <c r="AG4147" s="3">
        <v>373</v>
      </c>
    </row>
    <row r="4148" spans="1:33" ht="15.75" customHeight="1" x14ac:dyDescent="0.15">
      <c r="A4148" s="3">
        <v>26036</v>
      </c>
      <c r="B4148" s="3">
        <v>4146</v>
      </c>
      <c r="C4148" s="3">
        <v>11</v>
      </c>
      <c r="D4148" s="3" t="s">
        <v>17692</v>
      </c>
      <c r="E4148" s="3" t="s">
        <v>26635</v>
      </c>
      <c r="F4148" s="3" t="s">
        <v>657</v>
      </c>
      <c r="G4148" s="3" t="s">
        <v>246</v>
      </c>
      <c r="H4148" s="3" t="s">
        <v>17694</v>
      </c>
      <c r="I4148" s="3" t="s">
        <v>3818</v>
      </c>
      <c r="J4148" s="3">
        <v>69.9191</v>
      </c>
      <c r="K4148" s="3">
        <v>5401561</v>
      </c>
      <c r="L4148" s="3" t="s">
        <v>478</v>
      </c>
      <c r="M4148" s="3">
        <v>0</v>
      </c>
      <c r="N4148" s="3" t="s">
        <v>17692</v>
      </c>
      <c r="O4148" s="3" t="s">
        <v>26635</v>
      </c>
      <c r="P4148" s="8">
        <v>35431</v>
      </c>
      <c r="Q4148" s="3" t="s">
        <v>22713</v>
      </c>
      <c r="R4148" s="5" t="s">
        <v>26636</v>
      </c>
      <c r="S4148" s="3" t="s">
        <v>17694</v>
      </c>
      <c r="T4148" s="3" t="s">
        <v>246</v>
      </c>
      <c r="V4148" s="3">
        <v>127</v>
      </c>
      <c r="W4148" s="3">
        <v>82</v>
      </c>
      <c r="X4148" s="3">
        <v>127</v>
      </c>
      <c r="Y4148" s="3">
        <v>4146</v>
      </c>
      <c r="Z4148" s="3" t="s">
        <v>478</v>
      </c>
      <c r="AA4148" s="3">
        <v>11</v>
      </c>
      <c r="AB4148" s="3">
        <v>8</v>
      </c>
      <c r="AC4148" s="3">
        <v>5401561</v>
      </c>
      <c r="AD4148" s="3">
        <v>3178901</v>
      </c>
      <c r="AE4148" s="3" t="s">
        <v>3818</v>
      </c>
      <c r="AF4148" s="3">
        <v>15</v>
      </c>
      <c r="AG4148" s="3">
        <v>22</v>
      </c>
    </row>
    <row r="4149" spans="1:33" ht="15.75" customHeight="1" x14ac:dyDescent="0.15">
      <c r="A4149" s="3">
        <v>22250</v>
      </c>
      <c r="B4149" s="3">
        <v>4147</v>
      </c>
      <c r="C4149" s="3">
        <v>225</v>
      </c>
      <c r="D4149" s="3" t="s">
        <v>17695</v>
      </c>
      <c r="E4149" s="3" t="s">
        <v>26637</v>
      </c>
      <c r="F4149" s="3" t="s">
        <v>1105</v>
      </c>
      <c r="G4149" s="3" t="s">
        <v>486</v>
      </c>
      <c r="H4149" s="3" t="s">
        <v>6983</v>
      </c>
      <c r="I4149" s="3" t="s">
        <v>488</v>
      </c>
      <c r="J4149" s="3">
        <v>69.891999999999996</v>
      </c>
      <c r="K4149" s="3">
        <v>9750000</v>
      </c>
      <c r="L4149" s="3" t="s">
        <v>335</v>
      </c>
      <c r="M4149" s="3">
        <v>2</v>
      </c>
      <c r="N4149" s="3" t="s">
        <v>17695</v>
      </c>
      <c r="O4149" s="3" t="s">
        <v>26637</v>
      </c>
      <c r="P4149" s="3" t="s">
        <v>987</v>
      </c>
      <c r="Q4149" s="3" t="s">
        <v>22715</v>
      </c>
      <c r="R4149" s="5" t="s">
        <v>26638</v>
      </c>
      <c r="S4149" s="3" t="s">
        <v>6983</v>
      </c>
      <c r="T4149" s="3" t="s">
        <v>486</v>
      </c>
      <c r="V4149" s="3">
        <v>107</v>
      </c>
      <c r="W4149" s="3">
        <v>70</v>
      </c>
      <c r="X4149" s="3">
        <v>127</v>
      </c>
      <c r="Y4149" s="3">
        <v>4147</v>
      </c>
      <c r="Z4149" s="3" t="s">
        <v>335</v>
      </c>
      <c r="AA4149" s="3">
        <v>225</v>
      </c>
      <c r="AB4149" s="3">
        <v>150</v>
      </c>
      <c r="AC4149" s="3">
        <v>9750000</v>
      </c>
      <c r="AD4149" s="3">
        <v>5738939</v>
      </c>
      <c r="AE4149" s="3" t="s">
        <v>488</v>
      </c>
      <c r="AF4149" s="3">
        <v>21</v>
      </c>
      <c r="AG4149" s="3">
        <v>50</v>
      </c>
    </row>
    <row r="4150" spans="1:33" ht="15.75" customHeight="1" x14ac:dyDescent="0.15">
      <c r="A4150" s="3">
        <v>21592</v>
      </c>
      <c r="B4150" s="3">
        <v>4148</v>
      </c>
      <c r="C4150" s="3">
        <v>21</v>
      </c>
      <c r="D4150" s="3" t="s">
        <v>17698</v>
      </c>
      <c r="E4150" s="3" t="s">
        <v>26639</v>
      </c>
      <c r="F4150" s="3" t="s">
        <v>96</v>
      </c>
      <c r="G4150" s="3" t="s">
        <v>61</v>
      </c>
      <c r="H4150" s="3" t="s">
        <v>1902</v>
      </c>
      <c r="I4150" s="3" t="s">
        <v>63</v>
      </c>
      <c r="J4150" s="3">
        <v>69.889499999999998</v>
      </c>
      <c r="K4150" s="3">
        <v>4518754</v>
      </c>
      <c r="L4150" s="3" t="s">
        <v>66</v>
      </c>
      <c r="M4150" s="3">
        <v>2</v>
      </c>
      <c r="N4150" s="3" t="s">
        <v>17698</v>
      </c>
      <c r="O4150" s="3" t="s">
        <v>26639</v>
      </c>
      <c r="P4150" s="3" t="s">
        <v>987</v>
      </c>
      <c r="Q4150" s="3" t="s">
        <v>22717</v>
      </c>
      <c r="R4150" s="5" t="s">
        <v>26640</v>
      </c>
      <c r="S4150" s="3" t="s">
        <v>1902</v>
      </c>
      <c r="T4150" s="3" t="s">
        <v>61</v>
      </c>
      <c r="V4150" s="3">
        <v>127</v>
      </c>
      <c r="W4150" s="3">
        <v>127</v>
      </c>
      <c r="X4150" s="3">
        <v>127</v>
      </c>
      <c r="Y4150" s="3">
        <v>4148</v>
      </c>
      <c r="Z4150" s="3" t="s">
        <v>66</v>
      </c>
      <c r="AA4150" s="3">
        <v>21</v>
      </c>
      <c r="AB4150" s="3">
        <v>10</v>
      </c>
      <c r="AC4150" s="3">
        <v>4518754</v>
      </c>
      <c r="AD4150" s="3">
        <v>2659819</v>
      </c>
      <c r="AE4150" s="3" t="s">
        <v>63</v>
      </c>
      <c r="AF4150" s="3">
        <v>9</v>
      </c>
      <c r="AG4150" s="3">
        <v>3</v>
      </c>
    </row>
    <row r="4151" spans="1:33" ht="15.75" customHeight="1" x14ac:dyDescent="0.15">
      <c r="A4151" s="3">
        <v>1861</v>
      </c>
      <c r="B4151" s="3">
        <v>4149</v>
      </c>
      <c r="C4151" s="3">
        <v>40</v>
      </c>
      <c r="D4151" s="3" t="s">
        <v>17700</v>
      </c>
      <c r="E4151" s="3" t="s">
        <v>26641</v>
      </c>
      <c r="F4151" s="3" t="s">
        <v>6728</v>
      </c>
      <c r="G4151" s="3" t="s">
        <v>803</v>
      </c>
      <c r="H4151" s="3" t="s">
        <v>7662</v>
      </c>
      <c r="I4151" s="3" t="s">
        <v>8005</v>
      </c>
      <c r="J4151" s="3">
        <v>69.863600000000005</v>
      </c>
      <c r="K4151" s="3">
        <v>16199217</v>
      </c>
      <c r="L4151" s="3" t="s">
        <v>101</v>
      </c>
      <c r="M4151" s="3">
        <v>5</v>
      </c>
      <c r="N4151" s="3" t="s">
        <v>17700</v>
      </c>
      <c r="O4151" s="3" t="s">
        <v>26641</v>
      </c>
      <c r="P4151" s="3" t="s">
        <v>1107</v>
      </c>
      <c r="Q4151" s="3" t="s">
        <v>22718</v>
      </c>
      <c r="R4151" s="5" t="s">
        <v>26642</v>
      </c>
      <c r="S4151" s="3" t="s">
        <v>7662</v>
      </c>
      <c r="T4151" s="3" t="s">
        <v>803</v>
      </c>
      <c r="V4151" s="3">
        <v>22</v>
      </c>
      <c r="W4151" s="3">
        <v>0</v>
      </c>
      <c r="X4151" s="3">
        <v>127</v>
      </c>
      <c r="Y4151" s="3">
        <v>4149</v>
      </c>
      <c r="Z4151" s="3" t="s">
        <v>101</v>
      </c>
      <c r="AA4151" s="3">
        <v>40</v>
      </c>
      <c r="AB4151" s="3">
        <v>27</v>
      </c>
      <c r="AC4151" s="3">
        <v>16199217</v>
      </c>
      <c r="AD4151" s="3">
        <v>9536602</v>
      </c>
      <c r="AE4151" s="15"/>
      <c r="AF4151" s="3">
        <v>10</v>
      </c>
      <c r="AG4151" s="3">
        <v>97</v>
      </c>
    </row>
    <row r="4152" spans="1:33" ht="15.75" customHeight="1" x14ac:dyDescent="0.15">
      <c r="A4152" s="3">
        <v>21641</v>
      </c>
      <c r="B4152" s="3">
        <v>4150</v>
      </c>
      <c r="C4152" s="3">
        <v>55</v>
      </c>
      <c r="D4152" s="3" t="s">
        <v>17702</v>
      </c>
      <c r="E4152" s="3" t="s">
        <v>26643</v>
      </c>
      <c r="F4152" s="3" t="s">
        <v>331</v>
      </c>
      <c r="G4152" s="3" t="s">
        <v>167</v>
      </c>
      <c r="H4152" s="3" t="s">
        <v>6543</v>
      </c>
      <c r="I4152" s="3" t="s">
        <v>283</v>
      </c>
      <c r="J4152" s="3">
        <v>69.7607</v>
      </c>
      <c r="K4152" s="3">
        <v>15348563</v>
      </c>
      <c r="L4152" s="3" t="s">
        <v>59</v>
      </c>
      <c r="M4152" s="3">
        <v>2</v>
      </c>
      <c r="N4152" s="3" t="s">
        <v>17702</v>
      </c>
      <c r="O4152" s="3" t="s">
        <v>26643</v>
      </c>
      <c r="P4152" s="3" t="s">
        <v>179</v>
      </c>
      <c r="Q4152" s="3" t="s">
        <v>22720</v>
      </c>
      <c r="R4152" s="5" t="s">
        <v>26644</v>
      </c>
      <c r="S4152" s="3" t="s">
        <v>6543</v>
      </c>
      <c r="T4152" s="3" t="s">
        <v>167</v>
      </c>
      <c r="V4152" s="3">
        <v>127</v>
      </c>
      <c r="W4152" s="3">
        <v>96</v>
      </c>
      <c r="X4152" s="3">
        <v>127</v>
      </c>
      <c r="Y4152" s="3">
        <v>4150</v>
      </c>
      <c r="Z4152" s="3" t="s">
        <v>59</v>
      </c>
      <c r="AA4152" s="3">
        <v>55</v>
      </c>
      <c r="AB4152" s="3">
        <v>32</v>
      </c>
      <c r="AC4152" s="3">
        <v>15348563</v>
      </c>
      <c r="AD4152" s="3">
        <v>9041295</v>
      </c>
      <c r="AE4152" s="3" t="s">
        <v>283</v>
      </c>
      <c r="AF4152" s="3">
        <v>17</v>
      </c>
      <c r="AG4152" s="3">
        <v>1</v>
      </c>
    </row>
    <row r="4153" spans="1:33" ht="15.75" customHeight="1" x14ac:dyDescent="0.15">
      <c r="A4153" s="3">
        <v>1960</v>
      </c>
      <c r="B4153" s="3">
        <v>4151</v>
      </c>
      <c r="C4153" s="3">
        <v>60</v>
      </c>
      <c r="D4153" s="3" t="s">
        <v>17706</v>
      </c>
      <c r="E4153" s="3" t="s">
        <v>26645</v>
      </c>
      <c r="F4153" s="3" t="s">
        <v>297</v>
      </c>
      <c r="G4153" s="3" t="s">
        <v>146</v>
      </c>
      <c r="H4153" s="3" t="s">
        <v>11560</v>
      </c>
      <c r="I4153" s="3" t="s">
        <v>2725</v>
      </c>
      <c r="J4153" s="3">
        <v>69.754800000000003</v>
      </c>
      <c r="K4153" s="3">
        <v>9461065</v>
      </c>
      <c r="L4153" s="3" t="s">
        <v>364</v>
      </c>
      <c r="M4153" s="3">
        <v>3</v>
      </c>
      <c r="N4153" s="3" t="s">
        <v>17706</v>
      </c>
      <c r="O4153" s="3" t="s">
        <v>26645</v>
      </c>
      <c r="P4153" s="3" t="s">
        <v>381</v>
      </c>
      <c r="Q4153" s="3" t="s">
        <v>22721</v>
      </c>
      <c r="R4153" s="5" t="s">
        <v>26646</v>
      </c>
      <c r="S4153" s="3" t="s">
        <v>11560</v>
      </c>
      <c r="T4153" s="3" t="s">
        <v>146</v>
      </c>
      <c r="V4153" s="3">
        <v>104</v>
      </c>
      <c r="W4153" s="15"/>
      <c r="X4153" s="3">
        <v>127</v>
      </c>
      <c r="Y4153" s="3">
        <v>4151</v>
      </c>
      <c r="Z4153" s="3" t="s">
        <v>364</v>
      </c>
      <c r="AA4153" s="3">
        <v>60</v>
      </c>
      <c r="AB4153" s="3">
        <v>40</v>
      </c>
      <c r="AC4153" s="3">
        <v>9461065</v>
      </c>
      <c r="AD4153" s="3">
        <v>5573370</v>
      </c>
      <c r="AE4153" s="3" t="s">
        <v>2725</v>
      </c>
      <c r="AF4153" s="3">
        <v>20</v>
      </c>
      <c r="AG4153" s="3">
        <v>30</v>
      </c>
    </row>
    <row r="4154" spans="1:33" ht="15.75" customHeight="1" x14ac:dyDescent="0.15">
      <c r="A4154" s="3">
        <v>3020</v>
      </c>
      <c r="B4154" s="3">
        <v>4152</v>
      </c>
      <c r="C4154" s="3">
        <v>30000</v>
      </c>
      <c r="D4154" s="3" t="s">
        <v>10011</v>
      </c>
      <c r="E4154" s="3" t="s">
        <v>26647</v>
      </c>
      <c r="F4154" s="3" t="s">
        <v>475</v>
      </c>
      <c r="G4154" s="3" t="s">
        <v>277</v>
      </c>
      <c r="H4154" s="3" t="s">
        <v>10017</v>
      </c>
      <c r="I4154" s="3" t="s">
        <v>3964</v>
      </c>
      <c r="J4154" s="3">
        <v>69.683899999999994</v>
      </c>
      <c r="K4154" s="3">
        <v>771259000</v>
      </c>
      <c r="L4154" s="3" t="s">
        <v>59</v>
      </c>
      <c r="M4154" s="3">
        <v>7</v>
      </c>
      <c r="N4154" s="3" t="s">
        <v>10011</v>
      </c>
      <c r="O4154" s="3" t="s">
        <v>26647</v>
      </c>
      <c r="P4154" s="3" t="s">
        <v>6675</v>
      </c>
      <c r="Q4154" s="3" t="s">
        <v>10013</v>
      </c>
      <c r="R4154" s="5" t="s">
        <v>26648</v>
      </c>
      <c r="S4154" s="3" t="s">
        <v>10017</v>
      </c>
      <c r="T4154" s="3" t="s">
        <v>277</v>
      </c>
      <c r="V4154" s="3">
        <v>127</v>
      </c>
      <c r="W4154" s="3">
        <v>0</v>
      </c>
      <c r="X4154" s="3">
        <v>127</v>
      </c>
      <c r="Y4154" s="3">
        <v>4152</v>
      </c>
      <c r="Z4154" s="3" t="s">
        <v>59</v>
      </c>
      <c r="AA4154" s="3">
        <v>30000</v>
      </c>
      <c r="AB4154" s="3">
        <v>27400</v>
      </c>
      <c r="AC4154" s="3">
        <v>771259000</v>
      </c>
      <c r="AD4154" s="3">
        <v>454527000</v>
      </c>
      <c r="AE4154" s="15"/>
      <c r="AF4154" s="3">
        <v>17</v>
      </c>
      <c r="AG4154" s="3">
        <v>71</v>
      </c>
    </row>
    <row r="4155" spans="1:33" ht="15.75" customHeight="1" x14ac:dyDescent="0.15">
      <c r="A4155" s="3">
        <v>24182</v>
      </c>
      <c r="B4155" s="3">
        <v>4153</v>
      </c>
      <c r="C4155" s="3">
        <v>1153</v>
      </c>
      <c r="D4155" s="3" t="s">
        <v>17710</v>
      </c>
      <c r="E4155" s="3" t="s">
        <v>26649</v>
      </c>
      <c r="F4155" s="3" t="s">
        <v>1009</v>
      </c>
      <c r="G4155" s="3" t="s">
        <v>403</v>
      </c>
      <c r="H4155" s="3" t="s">
        <v>12607</v>
      </c>
      <c r="I4155" s="3" t="s">
        <v>1032</v>
      </c>
      <c r="J4155" s="3">
        <v>69.668800000000005</v>
      </c>
      <c r="K4155" s="3">
        <v>7275400</v>
      </c>
      <c r="L4155" s="3" t="s">
        <v>335</v>
      </c>
      <c r="M4155" s="3">
        <v>1</v>
      </c>
      <c r="N4155" s="3" t="s">
        <v>17710</v>
      </c>
      <c r="O4155" s="3" t="s">
        <v>26649</v>
      </c>
      <c r="P4155" s="3" t="s">
        <v>987</v>
      </c>
      <c r="Q4155" s="3" t="s">
        <v>22724</v>
      </c>
      <c r="R4155" s="5" t="s">
        <v>26650</v>
      </c>
      <c r="S4155" s="3" t="s">
        <v>12607</v>
      </c>
      <c r="T4155" s="3" t="s">
        <v>403</v>
      </c>
      <c r="V4155" s="3">
        <v>127</v>
      </c>
      <c r="W4155" s="3">
        <v>109</v>
      </c>
      <c r="X4155" s="3">
        <v>127</v>
      </c>
      <c r="Y4155" s="3">
        <v>4153</v>
      </c>
      <c r="Z4155" s="3" t="s">
        <v>335</v>
      </c>
      <c r="AA4155" s="3">
        <v>1153</v>
      </c>
      <c r="AB4155" s="3">
        <v>589</v>
      </c>
      <c r="AC4155" s="3">
        <v>7275400</v>
      </c>
      <c r="AD4155" s="3">
        <v>4288000</v>
      </c>
      <c r="AE4155" s="3" t="s">
        <v>1032</v>
      </c>
      <c r="AF4155" s="3">
        <v>21</v>
      </c>
      <c r="AG4155" s="3">
        <v>49</v>
      </c>
    </row>
    <row r="4156" spans="1:33" ht="15.75" customHeight="1" x14ac:dyDescent="0.15">
      <c r="A4156" s="3">
        <v>25761</v>
      </c>
      <c r="B4156" s="3">
        <v>4154</v>
      </c>
      <c r="C4156" s="3">
        <v>13</v>
      </c>
      <c r="D4156" s="3" t="s">
        <v>9036</v>
      </c>
      <c r="E4156" s="3" t="s">
        <v>26651</v>
      </c>
      <c r="F4156" s="3" t="s">
        <v>36</v>
      </c>
      <c r="G4156" s="3" t="s">
        <v>37</v>
      </c>
      <c r="H4156" s="3" t="s">
        <v>9029</v>
      </c>
      <c r="I4156" s="3" t="s">
        <v>9030</v>
      </c>
      <c r="J4156" s="3">
        <v>69.63</v>
      </c>
      <c r="K4156" s="3">
        <v>2683553</v>
      </c>
      <c r="L4156" s="3" t="s">
        <v>59</v>
      </c>
      <c r="M4156" s="3">
        <v>0</v>
      </c>
      <c r="N4156" s="3" t="s">
        <v>9036</v>
      </c>
      <c r="O4156" s="3" t="s">
        <v>26651</v>
      </c>
      <c r="P4156" s="8">
        <v>38718</v>
      </c>
      <c r="Q4156" s="3" t="s">
        <v>9037</v>
      </c>
      <c r="R4156" s="5" t="s">
        <v>26652</v>
      </c>
      <c r="S4156" s="3" t="s">
        <v>9029</v>
      </c>
      <c r="T4156" s="3" t="s">
        <v>37</v>
      </c>
      <c r="V4156" s="3">
        <v>127</v>
      </c>
      <c r="W4156" s="3">
        <v>0</v>
      </c>
      <c r="X4156" s="3">
        <v>127</v>
      </c>
      <c r="Y4156" s="3">
        <v>4154</v>
      </c>
      <c r="Z4156" s="3" t="s">
        <v>59</v>
      </c>
      <c r="AA4156" s="3">
        <v>13</v>
      </c>
      <c r="AB4156" s="3">
        <v>3</v>
      </c>
      <c r="AC4156" s="3">
        <v>2683553</v>
      </c>
      <c r="AD4156" s="3">
        <v>1582004</v>
      </c>
      <c r="AE4156" s="15"/>
      <c r="AF4156" s="3">
        <v>17</v>
      </c>
      <c r="AG4156" s="3">
        <v>212</v>
      </c>
    </row>
    <row r="4157" spans="1:33" ht="15.75" customHeight="1" x14ac:dyDescent="0.15">
      <c r="A4157" s="3">
        <v>26177</v>
      </c>
      <c r="B4157" s="3">
        <v>4155</v>
      </c>
      <c r="C4157" s="3">
        <v>89</v>
      </c>
      <c r="D4157" s="3" t="s">
        <v>4437</v>
      </c>
      <c r="E4157" s="3" t="s">
        <v>26653</v>
      </c>
      <c r="F4157" s="3" t="s">
        <v>36</v>
      </c>
      <c r="G4157" s="3" t="s">
        <v>37</v>
      </c>
      <c r="H4157" s="3" t="s">
        <v>971</v>
      </c>
      <c r="I4157" s="3" t="s">
        <v>69</v>
      </c>
      <c r="J4157" s="3">
        <v>69.541200000000003</v>
      </c>
      <c r="K4157" s="3">
        <v>17423173</v>
      </c>
      <c r="L4157" s="3" t="s">
        <v>71</v>
      </c>
      <c r="M4157" s="3">
        <v>0</v>
      </c>
      <c r="N4157" s="3" t="s">
        <v>4437</v>
      </c>
      <c r="O4157" s="3" t="s">
        <v>26653</v>
      </c>
      <c r="P4157" s="8">
        <v>35796</v>
      </c>
      <c r="Q4157" s="3" t="s">
        <v>4448</v>
      </c>
      <c r="R4157" s="5" t="s">
        <v>26654</v>
      </c>
      <c r="S4157" s="3" t="s">
        <v>971</v>
      </c>
      <c r="T4157" s="3" t="s">
        <v>37</v>
      </c>
      <c r="V4157" s="3">
        <v>127</v>
      </c>
      <c r="W4157" s="3">
        <v>44</v>
      </c>
      <c r="X4157" s="3">
        <v>127</v>
      </c>
      <c r="Y4157" s="3">
        <v>4155</v>
      </c>
      <c r="Z4157" s="3" t="s">
        <v>71</v>
      </c>
      <c r="AA4157" s="3">
        <v>89</v>
      </c>
      <c r="AB4157" s="3">
        <v>39</v>
      </c>
      <c r="AC4157" s="3">
        <v>17423173</v>
      </c>
      <c r="AD4157" s="3">
        <v>10276663</v>
      </c>
      <c r="AE4157" s="3" t="s">
        <v>69</v>
      </c>
      <c r="AF4157" s="3">
        <v>5</v>
      </c>
      <c r="AG4157" s="3">
        <v>20</v>
      </c>
    </row>
    <row r="4158" spans="1:33" ht="15.75" customHeight="1" x14ac:dyDescent="0.15">
      <c r="A4158" s="3">
        <v>22257</v>
      </c>
      <c r="B4158" s="3">
        <v>4156</v>
      </c>
      <c r="C4158" s="3">
        <v>28</v>
      </c>
      <c r="D4158" s="3" t="s">
        <v>8710</v>
      </c>
      <c r="E4158" s="3" t="s">
        <v>26655</v>
      </c>
      <c r="F4158" s="3" t="s">
        <v>143</v>
      </c>
      <c r="G4158" s="3" t="s">
        <v>77</v>
      </c>
      <c r="H4158" s="3" t="s">
        <v>93</v>
      </c>
      <c r="I4158" s="3" t="s">
        <v>5760</v>
      </c>
      <c r="J4158" s="3">
        <v>69.533199999999994</v>
      </c>
      <c r="K4158" s="3">
        <v>3820389</v>
      </c>
      <c r="L4158" s="3" t="s">
        <v>86</v>
      </c>
      <c r="M4158" s="3">
        <v>2</v>
      </c>
      <c r="N4158" s="3" t="s">
        <v>8710</v>
      </c>
      <c r="O4158" s="3" t="s">
        <v>26655</v>
      </c>
      <c r="P4158" s="3" t="s">
        <v>7154</v>
      </c>
      <c r="Q4158" s="3" t="s">
        <v>8711</v>
      </c>
      <c r="R4158" s="5" t="s">
        <v>26656</v>
      </c>
      <c r="S4158" s="3" t="s">
        <v>93</v>
      </c>
      <c r="T4158" s="3" t="s">
        <v>77</v>
      </c>
      <c r="V4158" s="3">
        <v>127</v>
      </c>
      <c r="W4158" s="3">
        <v>0</v>
      </c>
      <c r="X4158" s="3">
        <v>100</v>
      </c>
      <c r="Y4158" s="3">
        <v>4156</v>
      </c>
      <c r="Z4158" s="3" t="s">
        <v>86</v>
      </c>
      <c r="AA4158" s="3">
        <v>28</v>
      </c>
      <c r="AB4158" s="3">
        <v>20</v>
      </c>
      <c r="AC4158" s="3">
        <v>3820389</v>
      </c>
      <c r="AD4158" s="3">
        <v>2253475</v>
      </c>
      <c r="AE4158" s="15"/>
      <c r="AF4158" s="3">
        <v>16</v>
      </c>
      <c r="AG4158" s="3">
        <v>113</v>
      </c>
    </row>
    <row r="4159" spans="1:33" ht="15.75" customHeight="1" x14ac:dyDescent="0.15">
      <c r="A4159" s="3">
        <v>23908</v>
      </c>
      <c r="B4159" s="3">
        <v>4157</v>
      </c>
      <c r="C4159" s="3">
        <v>52</v>
      </c>
      <c r="D4159" s="3" t="s">
        <v>17717</v>
      </c>
      <c r="E4159" s="3" t="s">
        <v>26657</v>
      </c>
      <c r="F4159" s="3" t="s">
        <v>855</v>
      </c>
      <c r="G4159" s="3" t="s">
        <v>292</v>
      </c>
      <c r="H4159" s="3" t="s">
        <v>12304</v>
      </c>
      <c r="I4159" s="3" t="s">
        <v>1032</v>
      </c>
      <c r="J4159" s="3">
        <v>69.501000000000005</v>
      </c>
      <c r="K4159" s="3">
        <v>6636007</v>
      </c>
      <c r="L4159" s="3" t="s">
        <v>641</v>
      </c>
      <c r="M4159" s="3">
        <v>1</v>
      </c>
      <c r="N4159" s="3" t="s">
        <v>17717</v>
      </c>
      <c r="O4159" s="3" t="s">
        <v>26657</v>
      </c>
      <c r="P4159" s="3" t="s">
        <v>1107</v>
      </c>
      <c r="Q4159" s="3" t="s">
        <v>22727</v>
      </c>
      <c r="R4159" s="5" t="s">
        <v>26658</v>
      </c>
      <c r="S4159" s="3" t="s">
        <v>12304</v>
      </c>
      <c r="T4159" s="3" t="s">
        <v>292</v>
      </c>
      <c r="V4159" s="3">
        <v>127</v>
      </c>
      <c r="W4159" s="3">
        <v>110</v>
      </c>
      <c r="X4159" s="3">
        <v>38</v>
      </c>
      <c r="Y4159" s="3">
        <v>4157</v>
      </c>
      <c r="Z4159" s="3" t="s">
        <v>641</v>
      </c>
      <c r="AA4159" s="3">
        <v>52</v>
      </c>
      <c r="AB4159" s="3">
        <v>26</v>
      </c>
      <c r="AC4159" s="3">
        <v>6636007</v>
      </c>
      <c r="AD4159" s="3">
        <v>3915025</v>
      </c>
      <c r="AE4159" s="3" t="s">
        <v>1032</v>
      </c>
      <c r="AF4159" s="3">
        <v>23</v>
      </c>
      <c r="AG4159" s="3">
        <v>49</v>
      </c>
    </row>
    <row r="4160" spans="1:33" ht="15.75" customHeight="1" x14ac:dyDescent="0.15">
      <c r="A4160" s="3">
        <v>3634</v>
      </c>
      <c r="B4160" s="3">
        <v>4158</v>
      </c>
      <c r="C4160" s="3">
        <v>51</v>
      </c>
      <c r="D4160" s="3" t="s">
        <v>17720</v>
      </c>
      <c r="E4160" s="3" t="s">
        <v>26659</v>
      </c>
      <c r="F4160" s="3" t="s">
        <v>4061</v>
      </c>
      <c r="G4160" s="3" t="s">
        <v>446</v>
      </c>
      <c r="H4160" s="3" t="s">
        <v>2435</v>
      </c>
      <c r="I4160" s="3" t="s">
        <v>2435</v>
      </c>
      <c r="J4160" s="3">
        <v>69.484399999999994</v>
      </c>
      <c r="K4160" s="3">
        <v>19847546</v>
      </c>
      <c r="L4160" s="3" t="s">
        <v>335</v>
      </c>
      <c r="M4160" s="3">
        <v>4</v>
      </c>
      <c r="N4160" s="3" t="s">
        <v>17720</v>
      </c>
      <c r="O4160" s="3" t="s">
        <v>26659</v>
      </c>
      <c r="P4160" s="3" t="s">
        <v>541</v>
      </c>
      <c r="Q4160" s="3" t="s">
        <v>22729</v>
      </c>
      <c r="R4160" s="5" t="s">
        <v>26660</v>
      </c>
      <c r="S4160" s="3" t="s">
        <v>2435</v>
      </c>
      <c r="T4160" s="3" t="s">
        <v>446</v>
      </c>
      <c r="V4160" s="3">
        <v>127</v>
      </c>
      <c r="W4160" s="3">
        <v>127</v>
      </c>
      <c r="X4160" s="3">
        <v>127</v>
      </c>
      <c r="Y4160" s="3">
        <v>4158</v>
      </c>
      <c r="Z4160" s="3" t="s">
        <v>335</v>
      </c>
      <c r="AA4160" s="3">
        <v>51</v>
      </c>
      <c r="AB4160" s="3">
        <v>30</v>
      </c>
      <c r="AC4160" s="3">
        <v>19847546</v>
      </c>
      <c r="AD4160" s="3">
        <v>11710546</v>
      </c>
      <c r="AE4160" s="3" t="s">
        <v>2435</v>
      </c>
      <c r="AF4160" s="3">
        <v>21</v>
      </c>
      <c r="AG4160" s="3">
        <v>29</v>
      </c>
    </row>
    <row r="4161" spans="1:33" ht="15.75" customHeight="1" x14ac:dyDescent="0.15">
      <c r="A4161" s="3">
        <v>18145</v>
      </c>
      <c r="B4161" s="3">
        <v>4159</v>
      </c>
      <c r="C4161" s="3">
        <v>157</v>
      </c>
      <c r="D4161" s="3" t="s">
        <v>17723</v>
      </c>
      <c r="E4161" s="3" t="s">
        <v>26661</v>
      </c>
      <c r="F4161" s="3" t="s">
        <v>635</v>
      </c>
      <c r="G4161" s="3" t="s">
        <v>236</v>
      </c>
      <c r="H4161" s="3" t="s">
        <v>614</v>
      </c>
      <c r="I4161" s="3" t="s">
        <v>686</v>
      </c>
      <c r="J4161" s="3">
        <v>69.419799999999995</v>
      </c>
      <c r="K4161" s="3">
        <v>19428419</v>
      </c>
      <c r="L4161" s="3" t="s">
        <v>215</v>
      </c>
      <c r="M4161" s="3">
        <v>4</v>
      </c>
      <c r="N4161" s="3" t="s">
        <v>17723</v>
      </c>
      <c r="O4161" s="3" t="s">
        <v>26661</v>
      </c>
      <c r="P4161" s="3" t="s">
        <v>1063</v>
      </c>
      <c r="Q4161" s="3" t="s">
        <v>22730</v>
      </c>
      <c r="R4161" s="5" t="s">
        <v>26662</v>
      </c>
      <c r="S4161" s="3" t="s">
        <v>614</v>
      </c>
      <c r="T4161" s="3" t="s">
        <v>236</v>
      </c>
      <c r="V4161" s="3">
        <v>48</v>
      </c>
      <c r="W4161" s="3">
        <v>0</v>
      </c>
      <c r="X4161" s="3">
        <v>127</v>
      </c>
      <c r="Y4161" s="3">
        <v>4159</v>
      </c>
      <c r="Z4161" s="3" t="s">
        <v>215</v>
      </c>
      <c r="AA4161" s="3">
        <v>157</v>
      </c>
      <c r="AB4161" s="3">
        <v>97</v>
      </c>
      <c r="AC4161" s="3">
        <v>19428419</v>
      </c>
      <c r="AD4161" s="3">
        <v>11467623</v>
      </c>
      <c r="AE4161" s="15"/>
      <c r="AF4161" s="3">
        <v>7</v>
      </c>
      <c r="AG4161" s="3">
        <v>69</v>
      </c>
    </row>
    <row r="4162" spans="1:33" ht="15.75" customHeight="1" x14ac:dyDescent="0.15">
      <c r="A4162" s="3">
        <v>747</v>
      </c>
      <c r="B4162" s="3">
        <v>4160</v>
      </c>
      <c r="C4162" s="3">
        <v>102</v>
      </c>
      <c r="D4162" s="3" t="s">
        <v>11458</v>
      </c>
      <c r="E4162" s="3" t="s">
        <v>26663</v>
      </c>
      <c r="F4162" s="3" t="s">
        <v>36</v>
      </c>
      <c r="G4162" s="3" t="s">
        <v>37</v>
      </c>
      <c r="H4162" s="3" t="s">
        <v>38</v>
      </c>
      <c r="I4162" s="3" t="s">
        <v>39</v>
      </c>
      <c r="J4162" s="3">
        <v>69.380099999999999</v>
      </c>
      <c r="K4162" s="3">
        <v>15596678</v>
      </c>
      <c r="L4162" s="3" t="s">
        <v>66</v>
      </c>
      <c r="M4162" s="3">
        <v>4</v>
      </c>
      <c r="N4162" s="3" t="s">
        <v>11458</v>
      </c>
      <c r="O4162" s="3" t="s">
        <v>26663</v>
      </c>
      <c r="P4162" s="3" t="s">
        <v>541</v>
      </c>
      <c r="Q4162" s="3" t="s">
        <v>11461</v>
      </c>
      <c r="R4162" s="5" t="s">
        <v>26664</v>
      </c>
      <c r="S4162" s="3" t="s">
        <v>38</v>
      </c>
      <c r="T4162" s="3" t="s">
        <v>37</v>
      </c>
      <c r="V4162" s="3">
        <v>127</v>
      </c>
      <c r="W4162" s="3">
        <v>127</v>
      </c>
      <c r="X4162" s="3">
        <v>127</v>
      </c>
      <c r="Y4162" s="3">
        <v>4160</v>
      </c>
      <c r="Z4162" s="3" t="s">
        <v>66</v>
      </c>
      <c r="AA4162" s="3">
        <v>102</v>
      </c>
      <c r="AB4162" s="3">
        <v>47</v>
      </c>
      <c r="AC4162" s="3">
        <v>15596678</v>
      </c>
      <c r="AD4162" s="3">
        <v>9208092</v>
      </c>
      <c r="AE4162" s="3" t="s">
        <v>39</v>
      </c>
      <c r="AF4162" s="3">
        <v>9</v>
      </c>
      <c r="AG4162" s="3">
        <v>2</v>
      </c>
    </row>
    <row r="4163" spans="1:33" ht="15.75" customHeight="1" x14ac:dyDescent="0.15">
      <c r="A4163" s="3">
        <v>20749</v>
      </c>
      <c r="B4163" s="3">
        <v>4161</v>
      </c>
      <c r="C4163" s="3">
        <v>105</v>
      </c>
      <c r="D4163" s="3" t="s">
        <v>17727</v>
      </c>
      <c r="E4163" s="3" t="s">
        <v>26665</v>
      </c>
      <c r="F4163" s="3" t="s">
        <v>855</v>
      </c>
      <c r="G4163" s="3" t="s">
        <v>292</v>
      </c>
      <c r="H4163" s="3" t="s">
        <v>1032</v>
      </c>
      <c r="I4163" s="3" t="s">
        <v>1032</v>
      </c>
      <c r="J4163" s="3">
        <v>69.358500000000006</v>
      </c>
      <c r="K4163" s="3">
        <v>32725817</v>
      </c>
      <c r="L4163" s="3" t="s">
        <v>677</v>
      </c>
      <c r="M4163" s="3">
        <v>4</v>
      </c>
      <c r="N4163" s="3" t="s">
        <v>17727</v>
      </c>
      <c r="O4163" s="3" t="s">
        <v>26665</v>
      </c>
      <c r="P4163" s="3" t="s">
        <v>5978</v>
      </c>
      <c r="Q4163" s="3" t="s">
        <v>22733</v>
      </c>
      <c r="R4163" s="5" t="s">
        <v>26666</v>
      </c>
      <c r="S4163" s="3" t="s">
        <v>1032</v>
      </c>
      <c r="T4163" s="3" t="s">
        <v>292</v>
      </c>
      <c r="V4163" s="3">
        <v>127</v>
      </c>
      <c r="W4163" s="3">
        <v>111</v>
      </c>
      <c r="X4163" s="3">
        <v>53</v>
      </c>
      <c r="Y4163" s="3">
        <v>4161</v>
      </c>
      <c r="Z4163" s="3" t="s">
        <v>677</v>
      </c>
      <c r="AA4163" s="3">
        <v>105</v>
      </c>
      <c r="AB4163" s="3">
        <v>60</v>
      </c>
      <c r="AC4163" s="3">
        <v>32725817</v>
      </c>
      <c r="AD4163" s="3">
        <v>19323403</v>
      </c>
      <c r="AE4163" s="3" t="s">
        <v>1032</v>
      </c>
      <c r="AF4163" s="3">
        <v>12</v>
      </c>
      <c r="AG4163" s="3">
        <v>49</v>
      </c>
    </row>
    <row r="4164" spans="1:33" ht="15.75" customHeight="1" x14ac:dyDescent="0.15">
      <c r="A4164" s="3">
        <v>25716</v>
      </c>
      <c r="B4164" s="3">
        <v>4162</v>
      </c>
      <c r="C4164" s="3">
        <v>97</v>
      </c>
      <c r="D4164" s="3" t="s">
        <v>17731</v>
      </c>
      <c r="E4164" s="3" t="s">
        <v>26667</v>
      </c>
      <c r="F4164" s="3" t="s">
        <v>96</v>
      </c>
      <c r="G4164" s="3" t="s">
        <v>61</v>
      </c>
      <c r="H4164" s="3" t="s">
        <v>3241</v>
      </c>
      <c r="I4164" s="3" t="s">
        <v>63</v>
      </c>
      <c r="J4164" s="3">
        <v>69.339200000000005</v>
      </c>
      <c r="K4164" s="3">
        <v>30195466</v>
      </c>
      <c r="L4164" s="3" t="s">
        <v>59</v>
      </c>
      <c r="M4164" s="3">
        <v>0</v>
      </c>
      <c r="N4164" s="3" t="s">
        <v>17731</v>
      </c>
      <c r="O4164" s="3" t="s">
        <v>26667</v>
      </c>
      <c r="P4164" s="8">
        <v>33239</v>
      </c>
      <c r="Q4164" s="3" t="s">
        <v>22734</v>
      </c>
      <c r="R4164" s="5" t="s">
        <v>26668</v>
      </c>
      <c r="S4164" s="3" t="s">
        <v>3241</v>
      </c>
      <c r="T4164" s="3" t="s">
        <v>61</v>
      </c>
      <c r="V4164" s="3">
        <v>127</v>
      </c>
      <c r="W4164" s="3">
        <v>127</v>
      </c>
      <c r="X4164" s="3">
        <v>127</v>
      </c>
      <c r="Y4164" s="3">
        <v>4162</v>
      </c>
      <c r="Z4164" s="3" t="s">
        <v>59</v>
      </c>
      <c r="AA4164" s="3">
        <v>97</v>
      </c>
      <c r="AB4164" s="3">
        <v>78</v>
      </c>
      <c r="AC4164" s="3">
        <v>30195466</v>
      </c>
      <c r="AD4164" s="3">
        <v>17831351</v>
      </c>
      <c r="AE4164" s="3" t="s">
        <v>63</v>
      </c>
      <c r="AF4164" s="3">
        <v>17</v>
      </c>
      <c r="AG4164" s="3">
        <v>3</v>
      </c>
    </row>
    <row r="4165" spans="1:33" ht="15.75" customHeight="1" x14ac:dyDescent="0.15">
      <c r="A4165" s="3">
        <v>24823</v>
      </c>
      <c r="B4165" s="3">
        <v>4163</v>
      </c>
      <c r="C4165" s="3">
        <v>15</v>
      </c>
      <c r="D4165" s="3" t="s">
        <v>17733</v>
      </c>
      <c r="E4165" s="3" t="s">
        <v>26669</v>
      </c>
      <c r="F4165" s="3" t="s">
        <v>3068</v>
      </c>
      <c r="G4165" s="3" t="s">
        <v>606</v>
      </c>
      <c r="H4165" s="3" t="s">
        <v>6947</v>
      </c>
      <c r="I4165" s="3" t="s">
        <v>1343</v>
      </c>
      <c r="J4165" s="3">
        <v>69.343100000000007</v>
      </c>
      <c r="K4165" s="3">
        <v>2192445</v>
      </c>
      <c r="L4165" s="3" t="s">
        <v>398</v>
      </c>
      <c r="M4165" s="3">
        <v>0</v>
      </c>
      <c r="N4165" s="3" t="s">
        <v>17733</v>
      </c>
      <c r="O4165" s="3" t="s">
        <v>26669</v>
      </c>
      <c r="P4165" s="8">
        <v>31413</v>
      </c>
      <c r="Q4165" s="3" t="s">
        <v>22736</v>
      </c>
      <c r="R4165" s="5" t="s">
        <v>26670</v>
      </c>
      <c r="S4165" s="3" t="s">
        <v>6947</v>
      </c>
      <c r="T4165" s="3" t="s">
        <v>606</v>
      </c>
      <c r="V4165" s="3">
        <v>74</v>
      </c>
      <c r="W4165" s="3">
        <v>41</v>
      </c>
      <c r="X4165" s="3">
        <v>50</v>
      </c>
      <c r="Y4165" s="3">
        <v>4163</v>
      </c>
      <c r="Z4165" s="3" t="s">
        <v>398</v>
      </c>
      <c r="AA4165" s="3">
        <v>15</v>
      </c>
      <c r="AB4165" s="3">
        <v>10</v>
      </c>
      <c r="AC4165" s="3">
        <v>2192445</v>
      </c>
      <c r="AD4165" s="3">
        <v>1294676</v>
      </c>
      <c r="AE4165" s="3" t="s">
        <v>1343</v>
      </c>
      <c r="AF4165" s="3">
        <v>1</v>
      </c>
      <c r="AG4165" s="3">
        <v>12</v>
      </c>
    </row>
    <row r="4166" spans="1:33" ht="15.75" customHeight="1" x14ac:dyDescent="0.15">
      <c r="A4166" s="3">
        <v>10960</v>
      </c>
      <c r="B4166" s="3">
        <v>4164</v>
      </c>
      <c r="C4166" s="3">
        <v>45</v>
      </c>
      <c r="D4166" s="3" t="s">
        <v>7276</v>
      </c>
      <c r="E4166" s="3" t="s">
        <v>26671</v>
      </c>
      <c r="F4166" s="3" t="s">
        <v>475</v>
      </c>
      <c r="G4166" s="3" t="s">
        <v>277</v>
      </c>
      <c r="H4166" s="3" t="s">
        <v>475</v>
      </c>
      <c r="I4166" s="3" t="s">
        <v>203</v>
      </c>
      <c r="J4166" s="3">
        <v>69.264499999999998</v>
      </c>
      <c r="K4166" s="3">
        <v>22455093</v>
      </c>
      <c r="L4166" s="3" t="s">
        <v>364</v>
      </c>
      <c r="M4166" s="3">
        <v>1</v>
      </c>
      <c r="N4166" s="3" t="s">
        <v>7276</v>
      </c>
      <c r="O4166" s="3" t="s">
        <v>26671</v>
      </c>
      <c r="P4166" s="3" t="s">
        <v>4184</v>
      </c>
      <c r="Q4166" s="3" t="s">
        <v>7278</v>
      </c>
      <c r="R4166" s="5" t="s">
        <v>26672</v>
      </c>
      <c r="S4166" s="3" t="s">
        <v>475</v>
      </c>
      <c r="T4166" s="3" t="s">
        <v>277</v>
      </c>
      <c r="V4166" s="3">
        <v>127</v>
      </c>
      <c r="W4166" s="3">
        <v>127</v>
      </c>
      <c r="X4166" s="3">
        <v>127</v>
      </c>
      <c r="Y4166" s="3">
        <v>4164</v>
      </c>
      <c r="Z4166" s="3" t="s">
        <v>364</v>
      </c>
      <c r="AA4166" s="3">
        <v>45</v>
      </c>
      <c r="AB4166" s="3">
        <v>45</v>
      </c>
      <c r="AC4166" s="3">
        <v>22455093</v>
      </c>
      <c r="AD4166" s="3">
        <v>13266278</v>
      </c>
      <c r="AE4166" s="3" t="s">
        <v>203</v>
      </c>
      <c r="AF4166" s="3">
        <v>20</v>
      </c>
      <c r="AG4166" s="3">
        <v>9</v>
      </c>
    </row>
    <row r="4167" spans="1:33" ht="15.75" customHeight="1" x14ac:dyDescent="0.15">
      <c r="A4167" s="3">
        <v>5382</v>
      </c>
      <c r="B4167" s="3">
        <v>4165</v>
      </c>
      <c r="C4167" s="3">
        <v>40</v>
      </c>
      <c r="D4167" s="3" t="s">
        <v>17739</v>
      </c>
      <c r="E4167" s="3" t="s">
        <v>26673</v>
      </c>
      <c r="F4167" s="3" t="s">
        <v>4061</v>
      </c>
      <c r="G4167" s="3" t="s">
        <v>446</v>
      </c>
      <c r="H4167" s="3" t="s">
        <v>4870</v>
      </c>
      <c r="I4167" s="3" t="s">
        <v>2435</v>
      </c>
      <c r="J4167" s="3">
        <v>69.252200000000002</v>
      </c>
      <c r="K4167" s="3">
        <v>8407566</v>
      </c>
      <c r="L4167" s="3" t="s">
        <v>162</v>
      </c>
      <c r="M4167" s="3">
        <v>2</v>
      </c>
      <c r="N4167" s="3" t="s">
        <v>17739</v>
      </c>
      <c r="O4167" s="3" t="s">
        <v>26673</v>
      </c>
      <c r="P4167" s="8">
        <v>36892</v>
      </c>
      <c r="Q4167" s="3" t="s">
        <v>22738</v>
      </c>
      <c r="R4167" s="5" t="s">
        <v>20759</v>
      </c>
      <c r="S4167" s="3" t="s">
        <v>4870</v>
      </c>
      <c r="T4167" s="3" t="s">
        <v>446</v>
      </c>
      <c r="V4167" s="3">
        <v>127</v>
      </c>
      <c r="W4167" s="3">
        <v>127</v>
      </c>
      <c r="X4167" s="3">
        <v>127</v>
      </c>
      <c r="Y4167" s="3">
        <v>4165</v>
      </c>
      <c r="Z4167" s="3" t="s">
        <v>162</v>
      </c>
      <c r="AA4167" s="3">
        <v>40</v>
      </c>
      <c r="AB4167" s="3">
        <v>19</v>
      </c>
      <c r="AC4167" s="3">
        <v>8407566</v>
      </c>
      <c r="AD4167" s="3">
        <v>4967479</v>
      </c>
      <c r="AE4167" s="3" t="s">
        <v>2435</v>
      </c>
      <c r="AF4167" s="3">
        <v>8</v>
      </c>
      <c r="AG4167" s="3">
        <v>29</v>
      </c>
    </row>
    <row r="4168" spans="1:33" ht="15.75" customHeight="1" x14ac:dyDescent="0.15">
      <c r="A4168" s="3">
        <v>22570</v>
      </c>
      <c r="B4168" s="3">
        <v>4166</v>
      </c>
      <c r="C4168" s="3">
        <v>129</v>
      </c>
      <c r="D4168" s="3" t="s">
        <v>17741</v>
      </c>
      <c r="E4168" s="3" t="s">
        <v>26674</v>
      </c>
      <c r="F4168" s="3" t="s">
        <v>4061</v>
      </c>
      <c r="G4168" s="3" t="s">
        <v>446</v>
      </c>
      <c r="H4168" s="3" t="s">
        <v>4870</v>
      </c>
      <c r="I4168" s="3" t="s">
        <v>2435</v>
      </c>
      <c r="J4168" s="3">
        <v>69.206100000000006</v>
      </c>
      <c r="K4168" s="3">
        <v>18278000</v>
      </c>
      <c r="L4168" s="3" t="s">
        <v>101</v>
      </c>
      <c r="M4168" s="3">
        <v>2</v>
      </c>
      <c r="N4168" s="3" t="s">
        <v>17741</v>
      </c>
      <c r="O4168" s="3" t="s">
        <v>26674</v>
      </c>
      <c r="P4168" s="3" t="s">
        <v>1239</v>
      </c>
      <c r="Q4168" s="3" t="s">
        <v>22740</v>
      </c>
      <c r="R4168" s="5" t="s">
        <v>26675</v>
      </c>
      <c r="S4168" s="3" t="s">
        <v>4870</v>
      </c>
      <c r="T4168" s="3" t="s">
        <v>446</v>
      </c>
      <c r="V4168" s="3">
        <v>127</v>
      </c>
      <c r="W4168" s="3">
        <v>127</v>
      </c>
      <c r="X4168" s="3">
        <v>127</v>
      </c>
      <c r="Y4168" s="3">
        <v>4166</v>
      </c>
      <c r="Z4168" s="3" t="s">
        <v>101</v>
      </c>
      <c r="AA4168" s="3">
        <v>129</v>
      </c>
      <c r="AB4168" s="3">
        <v>89</v>
      </c>
      <c r="AC4168" s="3">
        <v>18278000</v>
      </c>
      <c r="AD4168" s="3">
        <v>10802213</v>
      </c>
      <c r="AE4168" s="3" t="s">
        <v>2435</v>
      </c>
      <c r="AF4168" s="3">
        <v>10</v>
      </c>
      <c r="AG4168" s="3">
        <v>29</v>
      </c>
    </row>
    <row r="4169" spans="1:33" ht="15.75" customHeight="1" x14ac:dyDescent="0.15">
      <c r="A4169" s="3">
        <v>26238</v>
      </c>
      <c r="B4169" s="3">
        <v>4167</v>
      </c>
      <c r="C4169" s="3">
        <v>71</v>
      </c>
      <c r="D4169" s="3" t="s">
        <v>17744</v>
      </c>
      <c r="E4169" s="3" t="s">
        <v>26676</v>
      </c>
      <c r="F4169" s="3" t="s">
        <v>931</v>
      </c>
      <c r="G4169" s="3" t="s">
        <v>378</v>
      </c>
      <c r="H4169" s="3" t="s">
        <v>379</v>
      </c>
      <c r="I4169" s="3" t="s">
        <v>380</v>
      </c>
      <c r="J4169" s="3">
        <v>69.208100000000002</v>
      </c>
      <c r="K4169" s="3">
        <v>7353200</v>
      </c>
      <c r="L4169" s="3" t="s">
        <v>162</v>
      </c>
      <c r="M4169" s="3">
        <v>0</v>
      </c>
      <c r="N4169" s="3" t="s">
        <v>17744</v>
      </c>
      <c r="O4169" s="3" t="s">
        <v>26676</v>
      </c>
      <c r="P4169" s="8">
        <v>36892</v>
      </c>
      <c r="Q4169" s="3" t="s">
        <v>22741</v>
      </c>
      <c r="R4169" s="5" t="s">
        <v>26677</v>
      </c>
      <c r="S4169" s="3" t="s">
        <v>379</v>
      </c>
      <c r="T4169" s="3" t="s">
        <v>378</v>
      </c>
      <c r="V4169" s="3">
        <v>61</v>
      </c>
      <c r="W4169" s="3">
        <v>35</v>
      </c>
      <c r="X4169" s="3">
        <v>127</v>
      </c>
      <c r="Y4169" s="3">
        <v>4167</v>
      </c>
      <c r="Z4169" s="3" t="s">
        <v>162</v>
      </c>
      <c r="AA4169" s="3">
        <v>71</v>
      </c>
      <c r="AB4169" s="3">
        <v>31</v>
      </c>
      <c r="AC4169" s="3">
        <v>7353200</v>
      </c>
      <c r="AD4169" s="3">
        <v>4345656</v>
      </c>
      <c r="AE4169" s="3" t="s">
        <v>380</v>
      </c>
      <c r="AF4169" s="3">
        <v>8</v>
      </c>
      <c r="AG4169" s="3">
        <v>81</v>
      </c>
    </row>
    <row r="4170" spans="1:33" ht="15.75" customHeight="1" x14ac:dyDescent="0.15">
      <c r="A4170" s="3">
        <v>25588</v>
      </c>
      <c r="B4170" s="3">
        <v>4168</v>
      </c>
      <c r="C4170" s="3">
        <v>28</v>
      </c>
      <c r="D4170" s="3" t="s">
        <v>17747</v>
      </c>
      <c r="E4170" s="3" t="s">
        <v>26678</v>
      </c>
      <c r="F4170" s="3" t="s">
        <v>331</v>
      </c>
      <c r="G4170" s="3" t="s">
        <v>167</v>
      </c>
      <c r="H4170" s="3" t="s">
        <v>168</v>
      </c>
      <c r="I4170" s="3" t="s">
        <v>169</v>
      </c>
      <c r="J4170" s="3">
        <v>69.161199999999994</v>
      </c>
      <c r="K4170" s="3">
        <v>87613758</v>
      </c>
      <c r="L4170" s="3" t="s">
        <v>340</v>
      </c>
      <c r="M4170" s="3">
        <v>0</v>
      </c>
      <c r="N4170" s="3" t="s">
        <v>17747</v>
      </c>
      <c r="O4170" s="3" t="s">
        <v>26678</v>
      </c>
      <c r="P4170" s="8">
        <v>31778</v>
      </c>
      <c r="Q4170" s="3" t="s">
        <v>22743</v>
      </c>
      <c r="R4170" s="5" t="s">
        <v>26679</v>
      </c>
      <c r="S4170" s="3" t="s">
        <v>168</v>
      </c>
      <c r="T4170" s="3" t="s">
        <v>167</v>
      </c>
      <c r="V4170" s="3">
        <v>127</v>
      </c>
      <c r="W4170" s="3">
        <v>0</v>
      </c>
      <c r="X4170" s="3">
        <v>101</v>
      </c>
      <c r="Y4170" s="3">
        <v>4168</v>
      </c>
      <c r="Z4170" s="3" t="s">
        <v>340</v>
      </c>
      <c r="AA4170" s="3">
        <v>28</v>
      </c>
      <c r="AB4170" s="3">
        <v>8</v>
      </c>
      <c r="AC4170" s="3">
        <v>87613758</v>
      </c>
      <c r="AD4170" s="3">
        <v>51793073</v>
      </c>
      <c r="AE4170" s="15"/>
      <c r="AF4170" s="3">
        <v>6</v>
      </c>
      <c r="AG4170" s="3">
        <v>64</v>
      </c>
    </row>
    <row r="4171" spans="1:33" ht="15.75" customHeight="1" x14ac:dyDescent="0.15">
      <c r="A4171" s="3">
        <v>26042</v>
      </c>
      <c r="B4171" s="3">
        <v>4169</v>
      </c>
      <c r="C4171" s="3">
        <v>101</v>
      </c>
      <c r="D4171" s="3" t="s">
        <v>17749</v>
      </c>
      <c r="E4171" s="3" t="s">
        <v>26680</v>
      </c>
      <c r="F4171" s="3" t="s">
        <v>331</v>
      </c>
      <c r="G4171" s="3" t="s">
        <v>167</v>
      </c>
      <c r="H4171" s="3" t="s">
        <v>17752</v>
      </c>
      <c r="I4171" s="3" t="s">
        <v>283</v>
      </c>
      <c r="J4171" s="3">
        <v>69.106700000000004</v>
      </c>
      <c r="K4171" s="3">
        <v>15271605</v>
      </c>
      <c r="L4171" s="3" t="s">
        <v>162</v>
      </c>
      <c r="M4171" s="3">
        <v>0</v>
      </c>
      <c r="N4171" s="3" t="s">
        <v>17749</v>
      </c>
      <c r="O4171" s="3" t="s">
        <v>26680</v>
      </c>
      <c r="P4171" s="8">
        <v>37257</v>
      </c>
      <c r="Q4171" s="3" t="s">
        <v>22744</v>
      </c>
      <c r="R4171" s="5" t="s">
        <v>26681</v>
      </c>
      <c r="S4171" s="3" t="s">
        <v>17752</v>
      </c>
      <c r="T4171" s="3" t="s">
        <v>167</v>
      </c>
      <c r="V4171" s="3">
        <v>127</v>
      </c>
      <c r="W4171" s="3">
        <v>97</v>
      </c>
      <c r="X4171" s="3">
        <v>127</v>
      </c>
      <c r="Y4171" s="3">
        <v>4169</v>
      </c>
      <c r="Z4171" s="3" t="s">
        <v>162</v>
      </c>
      <c r="AA4171" s="3">
        <v>101</v>
      </c>
      <c r="AB4171" s="3">
        <v>60</v>
      </c>
      <c r="AC4171" s="3">
        <v>15271605</v>
      </c>
      <c r="AD4171" s="3">
        <v>9030753</v>
      </c>
      <c r="AE4171" s="3" t="s">
        <v>283</v>
      </c>
      <c r="AF4171" s="3">
        <v>8</v>
      </c>
      <c r="AG4171" s="3">
        <v>1</v>
      </c>
    </row>
    <row r="4172" spans="1:33" ht="15.75" customHeight="1" x14ac:dyDescent="0.15">
      <c r="A4172" s="3">
        <v>2255</v>
      </c>
      <c r="B4172" s="3">
        <v>4170</v>
      </c>
      <c r="C4172" s="3">
        <v>17</v>
      </c>
      <c r="D4172" s="3" t="s">
        <v>17753</v>
      </c>
      <c r="E4172" s="3" t="s">
        <v>26682</v>
      </c>
      <c r="F4172" s="3" t="s">
        <v>1105</v>
      </c>
      <c r="G4172" s="3" t="s">
        <v>486</v>
      </c>
      <c r="H4172" s="3" t="s">
        <v>3101</v>
      </c>
      <c r="I4172" s="3" t="s">
        <v>3117</v>
      </c>
      <c r="J4172" s="3">
        <v>68.996600000000001</v>
      </c>
      <c r="K4172" s="3">
        <v>3965977</v>
      </c>
      <c r="L4172" s="3" t="s">
        <v>66</v>
      </c>
      <c r="M4172" s="3">
        <v>5</v>
      </c>
      <c r="N4172" s="3" t="s">
        <v>17753</v>
      </c>
      <c r="O4172" s="3" t="s">
        <v>26682</v>
      </c>
      <c r="P4172" s="3" t="s">
        <v>1063</v>
      </c>
      <c r="Q4172" s="3" t="s">
        <v>22746</v>
      </c>
      <c r="R4172" s="5" t="s">
        <v>26683</v>
      </c>
      <c r="S4172" s="3" t="s">
        <v>3101</v>
      </c>
      <c r="T4172" s="3" t="s">
        <v>486</v>
      </c>
      <c r="V4172" s="3">
        <v>108</v>
      </c>
      <c r="W4172" s="3">
        <v>0</v>
      </c>
      <c r="X4172" s="3">
        <v>127</v>
      </c>
      <c r="Y4172" s="3">
        <v>4170</v>
      </c>
      <c r="Z4172" s="3" t="s">
        <v>66</v>
      </c>
      <c r="AA4172" s="3">
        <v>17</v>
      </c>
      <c r="AB4172" s="3">
        <v>15</v>
      </c>
      <c r="AC4172" s="3">
        <v>3965977</v>
      </c>
      <c r="AD4172" s="3">
        <v>2346779</v>
      </c>
      <c r="AE4172" s="15"/>
      <c r="AF4172" s="3">
        <v>9</v>
      </c>
      <c r="AG4172" s="3">
        <v>84</v>
      </c>
    </row>
    <row r="4173" spans="1:33" ht="15.75" customHeight="1" x14ac:dyDescent="0.15">
      <c r="A4173" s="3">
        <v>24338</v>
      </c>
      <c r="B4173" s="3">
        <v>4171</v>
      </c>
      <c r="C4173" s="3">
        <v>12</v>
      </c>
      <c r="D4173" s="3" t="s">
        <v>17755</v>
      </c>
      <c r="E4173" s="3" t="s">
        <v>26684</v>
      </c>
      <c r="F4173" s="3" t="s">
        <v>1193</v>
      </c>
      <c r="G4173" s="3" t="s">
        <v>564</v>
      </c>
      <c r="H4173" s="3" t="s">
        <v>2049</v>
      </c>
      <c r="I4173" s="3" t="s">
        <v>2049</v>
      </c>
      <c r="J4173" s="3">
        <v>68.990399999999994</v>
      </c>
      <c r="K4173" s="3">
        <v>2607700</v>
      </c>
      <c r="L4173" s="3" t="s">
        <v>59</v>
      </c>
      <c r="M4173" s="3">
        <v>1</v>
      </c>
      <c r="N4173" s="3" t="s">
        <v>17755</v>
      </c>
      <c r="O4173" s="3" t="s">
        <v>26684</v>
      </c>
      <c r="P4173" s="3" t="s">
        <v>7961</v>
      </c>
      <c r="Q4173" s="3" t="s">
        <v>22747</v>
      </c>
      <c r="R4173" s="5" t="s">
        <v>26685</v>
      </c>
      <c r="S4173" s="3" t="s">
        <v>2049</v>
      </c>
      <c r="T4173" s="3" t="s">
        <v>564</v>
      </c>
      <c r="V4173" s="3">
        <v>104</v>
      </c>
      <c r="W4173" s="3">
        <v>50</v>
      </c>
      <c r="X4173" s="3">
        <v>127</v>
      </c>
      <c r="Y4173" s="3">
        <v>4171</v>
      </c>
      <c r="Z4173" s="3" t="s">
        <v>59</v>
      </c>
      <c r="AA4173" s="3">
        <v>12</v>
      </c>
      <c r="AB4173" s="3">
        <v>8</v>
      </c>
      <c r="AC4173" s="3">
        <v>2607700</v>
      </c>
      <c r="AD4173" s="3">
        <v>1543105</v>
      </c>
      <c r="AE4173" s="3" t="s">
        <v>2049</v>
      </c>
      <c r="AF4173" s="3">
        <v>17</v>
      </c>
      <c r="AG4173" s="3">
        <v>35</v>
      </c>
    </row>
    <row r="4174" spans="1:33" ht="15.75" customHeight="1" x14ac:dyDescent="0.15">
      <c r="A4174" s="3">
        <v>20259</v>
      </c>
      <c r="B4174" s="3">
        <v>4172</v>
      </c>
      <c r="C4174" s="3">
        <v>80</v>
      </c>
      <c r="D4174" s="3" t="s">
        <v>17759</v>
      </c>
      <c r="E4174" s="3" t="s">
        <v>26686</v>
      </c>
      <c r="F4174" s="3" t="s">
        <v>657</v>
      </c>
      <c r="G4174" s="3" t="s">
        <v>246</v>
      </c>
      <c r="H4174" s="3" t="s">
        <v>12911</v>
      </c>
      <c r="I4174" s="3" t="s">
        <v>240</v>
      </c>
      <c r="J4174" s="3">
        <v>68.945499999999996</v>
      </c>
      <c r="K4174" s="3">
        <v>27011000</v>
      </c>
      <c r="L4174" s="3" t="s">
        <v>398</v>
      </c>
      <c r="M4174" s="3">
        <v>1</v>
      </c>
      <c r="N4174" s="3" t="s">
        <v>17759</v>
      </c>
      <c r="O4174" s="3" t="s">
        <v>26686</v>
      </c>
      <c r="P4174" s="3" t="s">
        <v>1029</v>
      </c>
      <c r="Q4174" s="3" t="s">
        <v>22749</v>
      </c>
      <c r="R4174" s="5" t="s">
        <v>26687</v>
      </c>
      <c r="S4174" s="3" t="s">
        <v>12911</v>
      </c>
      <c r="T4174" s="3" t="s">
        <v>246</v>
      </c>
      <c r="V4174" s="3">
        <v>127</v>
      </c>
      <c r="W4174" s="3">
        <v>86</v>
      </c>
      <c r="X4174" s="3">
        <v>51</v>
      </c>
      <c r="Y4174" s="3">
        <v>4172</v>
      </c>
      <c r="Z4174" s="3" t="s">
        <v>398</v>
      </c>
      <c r="AA4174" s="3">
        <v>80</v>
      </c>
      <c r="AB4174" s="3">
        <v>35</v>
      </c>
      <c r="AC4174" s="3">
        <v>27011000</v>
      </c>
      <c r="AD4174" s="3">
        <v>15988000</v>
      </c>
      <c r="AE4174" s="3" t="s">
        <v>240</v>
      </c>
      <c r="AF4174" s="3">
        <v>1</v>
      </c>
      <c r="AG4174" s="3">
        <v>18</v>
      </c>
    </row>
    <row r="4175" spans="1:33" ht="15.75" customHeight="1" x14ac:dyDescent="0.15">
      <c r="A4175" s="3">
        <v>18600</v>
      </c>
      <c r="B4175" s="3">
        <v>4173</v>
      </c>
      <c r="C4175" s="3">
        <v>84</v>
      </c>
      <c r="D4175" s="3" t="s">
        <v>17761</v>
      </c>
      <c r="E4175" s="3" t="s">
        <v>26688</v>
      </c>
      <c r="F4175" s="3" t="s">
        <v>1121</v>
      </c>
      <c r="G4175" s="3" t="s">
        <v>497</v>
      </c>
      <c r="H4175" s="3" t="s">
        <v>7469</v>
      </c>
      <c r="I4175" s="3" t="s">
        <v>1587</v>
      </c>
      <c r="J4175" s="3">
        <v>68.954999999999998</v>
      </c>
      <c r="K4175" s="3">
        <v>18075814</v>
      </c>
      <c r="L4175" s="3" t="s">
        <v>162</v>
      </c>
      <c r="M4175" s="3">
        <v>3</v>
      </c>
      <c r="N4175" s="3" t="s">
        <v>17761</v>
      </c>
      <c r="O4175" s="3" t="s">
        <v>26688</v>
      </c>
      <c r="P4175" s="3" t="s">
        <v>1350</v>
      </c>
      <c r="Q4175" s="3" t="s">
        <v>22750</v>
      </c>
      <c r="R4175" s="5" t="s">
        <v>26689</v>
      </c>
      <c r="S4175" s="3" t="s">
        <v>7469</v>
      </c>
      <c r="T4175" s="3" t="s">
        <v>497</v>
      </c>
      <c r="V4175" s="3">
        <v>56</v>
      </c>
      <c r="W4175" s="3">
        <v>0</v>
      </c>
      <c r="X4175" s="3">
        <v>127</v>
      </c>
      <c r="Y4175" s="3">
        <v>4173</v>
      </c>
      <c r="Z4175" s="3" t="s">
        <v>162</v>
      </c>
      <c r="AA4175" s="3">
        <v>84</v>
      </c>
      <c r="AB4175" s="3">
        <v>54</v>
      </c>
      <c r="AC4175" s="3">
        <v>18075814</v>
      </c>
      <c r="AD4175" s="3">
        <v>10698599</v>
      </c>
      <c r="AE4175" s="15"/>
      <c r="AF4175" s="3">
        <v>8</v>
      </c>
      <c r="AG4175" s="3">
        <v>27</v>
      </c>
    </row>
    <row r="4176" spans="1:33" ht="15.75" customHeight="1" x14ac:dyDescent="0.15">
      <c r="A4176" s="3">
        <v>24288</v>
      </c>
      <c r="B4176" s="3">
        <v>4174</v>
      </c>
      <c r="C4176" s="3">
        <v>1000</v>
      </c>
      <c r="D4176" s="3" t="s">
        <v>17763</v>
      </c>
      <c r="E4176" s="3" t="s">
        <v>26690</v>
      </c>
      <c r="F4176" s="3" t="s">
        <v>5770</v>
      </c>
      <c r="G4176" s="3" t="s">
        <v>881</v>
      </c>
      <c r="H4176" s="3" t="s">
        <v>4724</v>
      </c>
      <c r="I4176" s="15"/>
      <c r="J4176" s="3">
        <v>68.940899999999999</v>
      </c>
      <c r="K4176" s="3">
        <v>73497334</v>
      </c>
      <c r="L4176" s="3" t="s">
        <v>101</v>
      </c>
      <c r="M4176" s="3">
        <v>1</v>
      </c>
      <c r="N4176" s="3" t="s">
        <v>17763</v>
      </c>
      <c r="O4176" s="3" t="s">
        <v>26690</v>
      </c>
      <c r="P4176" s="3" t="s">
        <v>4691</v>
      </c>
      <c r="Q4176" s="3" t="s">
        <v>22752</v>
      </c>
      <c r="R4176" s="5" t="s">
        <v>26691</v>
      </c>
      <c r="S4176" s="3" t="s">
        <v>4724</v>
      </c>
      <c r="T4176" s="3" t="s">
        <v>881</v>
      </c>
      <c r="V4176" s="3">
        <v>12</v>
      </c>
      <c r="W4176" s="3">
        <v>0</v>
      </c>
      <c r="X4176" s="3">
        <v>127</v>
      </c>
      <c r="Y4176" s="3">
        <v>4174</v>
      </c>
      <c r="Z4176" s="3" t="s">
        <v>101</v>
      </c>
      <c r="AA4176" s="3">
        <v>1000</v>
      </c>
      <c r="AB4176" s="3">
        <v>950</v>
      </c>
      <c r="AC4176" s="3">
        <v>73497334</v>
      </c>
      <c r="AD4176" s="3">
        <v>43504760</v>
      </c>
      <c r="AE4176" s="15"/>
      <c r="AF4176" s="3">
        <v>10</v>
      </c>
      <c r="AG4176" s="3">
        <v>373</v>
      </c>
    </row>
    <row r="4177" spans="1:33" ht="15.75" customHeight="1" x14ac:dyDescent="0.15">
      <c r="A4177" s="3">
        <v>26426</v>
      </c>
      <c r="B4177" s="3">
        <v>4175</v>
      </c>
      <c r="C4177" s="3">
        <v>800</v>
      </c>
      <c r="D4177" s="3" t="s">
        <v>17767</v>
      </c>
      <c r="E4177" s="3" t="s">
        <v>26692</v>
      </c>
      <c r="F4177" s="3" t="s">
        <v>1318</v>
      </c>
      <c r="G4177" s="3" t="s">
        <v>707</v>
      </c>
      <c r="H4177" s="3" t="s">
        <v>7540</v>
      </c>
      <c r="I4177" s="3" t="s">
        <v>711</v>
      </c>
      <c r="J4177" s="3">
        <v>68.879499999999993</v>
      </c>
      <c r="K4177" s="3">
        <v>181541217</v>
      </c>
      <c r="L4177" s="3" t="s">
        <v>478</v>
      </c>
      <c r="M4177" s="3">
        <v>0</v>
      </c>
      <c r="N4177" s="3" t="s">
        <v>17767</v>
      </c>
      <c r="O4177" s="3" t="s">
        <v>26692</v>
      </c>
      <c r="P4177" s="8">
        <v>43831</v>
      </c>
      <c r="Q4177" s="3" t="s">
        <v>22754</v>
      </c>
      <c r="R4177" s="5" t="s">
        <v>26693</v>
      </c>
      <c r="S4177" s="3" t="s">
        <v>7540</v>
      </c>
      <c r="T4177" s="3" t="s">
        <v>707</v>
      </c>
      <c r="V4177" s="3">
        <v>25</v>
      </c>
      <c r="W4177" s="3">
        <v>0</v>
      </c>
      <c r="X4177" s="3">
        <v>127</v>
      </c>
      <c r="Y4177" s="3">
        <v>4175</v>
      </c>
      <c r="Z4177" s="3" t="s">
        <v>478</v>
      </c>
      <c r="AA4177" s="3">
        <v>800</v>
      </c>
      <c r="AB4177" s="3">
        <v>450</v>
      </c>
      <c r="AC4177" s="3">
        <v>181541217</v>
      </c>
      <c r="AD4177" s="3">
        <v>107497510</v>
      </c>
      <c r="AE4177" s="15"/>
      <c r="AF4177" s="3">
        <v>15</v>
      </c>
      <c r="AG4177" s="3">
        <v>38</v>
      </c>
    </row>
    <row r="4178" spans="1:33" ht="15.75" customHeight="1" x14ac:dyDescent="0.15">
      <c r="A4178" s="3">
        <v>557</v>
      </c>
      <c r="B4178" s="3">
        <v>4176</v>
      </c>
      <c r="C4178" s="3">
        <v>87</v>
      </c>
      <c r="D4178" s="3" t="s">
        <v>17770</v>
      </c>
      <c r="E4178" s="3" t="s">
        <v>26694</v>
      </c>
      <c r="F4178" s="3" t="s">
        <v>2319</v>
      </c>
      <c r="G4178" s="3" t="s">
        <v>740</v>
      </c>
      <c r="H4178" s="3" t="s">
        <v>1072</v>
      </c>
      <c r="I4178" s="3" t="s">
        <v>63</v>
      </c>
      <c r="J4178" s="3">
        <v>68.884799999999998</v>
      </c>
      <c r="K4178" s="3">
        <v>26072092</v>
      </c>
      <c r="L4178" s="3" t="s">
        <v>215</v>
      </c>
      <c r="M4178" s="3">
        <v>4</v>
      </c>
      <c r="N4178" s="3" t="s">
        <v>17770</v>
      </c>
      <c r="O4178" s="3" t="s">
        <v>26694</v>
      </c>
      <c r="P4178" s="3" t="s">
        <v>104</v>
      </c>
      <c r="Q4178" s="3" t="s">
        <v>22755</v>
      </c>
      <c r="R4178" s="5" t="s">
        <v>26695</v>
      </c>
      <c r="S4178" s="3" t="s">
        <v>1072</v>
      </c>
      <c r="T4178" s="3" t="s">
        <v>740</v>
      </c>
      <c r="V4178" s="3">
        <v>38</v>
      </c>
      <c r="W4178" s="3">
        <v>127</v>
      </c>
      <c r="X4178" s="3">
        <v>127</v>
      </c>
      <c r="Y4178" s="3">
        <v>4176</v>
      </c>
      <c r="Z4178" s="3" t="s">
        <v>215</v>
      </c>
      <c r="AA4178" s="3">
        <v>87</v>
      </c>
      <c r="AB4178" s="3">
        <v>45</v>
      </c>
      <c r="AC4178" s="3">
        <v>26072092</v>
      </c>
      <c r="AD4178" s="3">
        <v>15437798</v>
      </c>
      <c r="AE4178" s="3" t="s">
        <v>63</v>
      </c>
      <c r="AF4178" s="3">
        <v>7</v>
      </c>
      <c r="AG4178" s="3">
        <v>3</v>
      </c>
    </row>
    <row r="4179" spans="1:33" ht="15.75" customHeight="1" x14ac:dyDescent="0.15">
      <c r="A4179" s="3">
        <v>20803</v>
      </c>
      <c r="B4179" s="3">
        <v>4177</v>
      </c>
      <c r="C4179" s="3">
        <v>28726</v>
      </c>
      <c r="D4179" s="3" t="s">
        <v>17773</v>
      </c>
      <c r="E4179" s="3" t="s">
        <v>26696</v>
      </c>
      <c r="F4179" s="3" t="s">
        <v>1620</v>
      </c>
      <c r="G4179" s="3" t="s">
        <v>412</v>
      </c>
      <c r="H4179" s="3" t="s">
        <v>742</v>
      </c>
      <c r="I4179" s="15"/>
      <c r="J4179" s="3">
        <v>68.869399999999999</v>
      </c>
      <c r="K4179" s="3">
        <v>587299000</v>
      </c>
      <c r="L4179" s="3" t="s">
        <v>335</v>
      </c>
      <c r="M4179" s="3">
        <v>3</v>
      </c>
      <c r="N4179" s="3" t="s">
        <v>17773</v>
      </c>
      <c r="O4179" s="3" t="s">
        <v>26696</v>
      </c>
      <c r="P4179" s="3" t="s">
        <v>1239</v>
      </c>
      <c r="Q4179" s="3" t="s">
        <v>22757</v>
      </c>
      <c r="R4179" s="5" t="s">
        <v>26697</v>
      </c>
      <c r="S4179" s="3" t="s">
        <v>742</v>
      </c>
      <c r="T4179" s="3" t="s">
        <v>412</v>
      </c>
      <c r="V4179" s="3">
        <v>127</v>
      </c>
      <c r="W4179" s="3">
        <v>0</v>
      </c>
      <c r="X4179" s="3">
        <v>127</v>
      </c>
      <c r="Y4179" s="3">
        <v>4177</v>
      </c>
      <c r="Z4179" s="3" t="s">
        <v>335</v>
      </c>
      <c r="AA4179" s="3">
        <v>28726</v>
      </c>
      <c r="AB4179" s="3">
        <v>14801</v>
      </c>
      <c r="AC4179" s="3">
        <v>587299000</v>
      </c>
      <c r="AD4179" s="3">
        <v>347783000</v>
      </c>
      <c r="AE4179" s="15"/>
      <c r="AF4179" s="3">
        <v>21</v>
      </c>
      <c r="AG4179" s="3">
        <v>373</v>
      </c>
    </row>
    <row r="4180" spans="1:33" ht="15.75" customHeight="1" x14ac:dyDescent="0.15">
      <c r="A4180" s="3">
        <v>1588</v>
      </c>
      <c r="B4180" s="3">
        <v>4178</v>
      </c>
      <c r="C4180" s="3">
        <v>97</v>
      </c>
      <c r="D4180" s="3" t="s">
        <v>9640</v>
      </c>
      <c r="E4180" s="3" t="s">
        <v>26698</v>
      </c>
      <c r="F4180" s="3" t="s">
        <v>475</v>
      </c>
      <c r="G4180" s="3" t="s">
        <v>277</v>
      </c>
      <c r="H4180" s="3" t="s">
        <v>9645</v>
      </c>
      <c r="I4180" s="3" t="s">
        <v>9646</v>
      </c>
      <c r="J4180" s="3">
        <v>68.827500000000001</v>
      </c>
      <c r="K4180" s="3">
        <v>11355212</v>
      </c>
      <c r="L4180" s="3" t="s">
        <v>40</v>
      </c>
      <c r="M4180" s="3">
        <v>5</v>
      </c>
      <c r="N4180" s="3" t="s">
        <v>9640</v>
      </c>
      <c r="O4180" s="3" t="s">
        <v>26698</v>
      </c>
      <c r="P4180" s="3" t="s">
        <v>835</v>
      </c>
      <c r="Q4180" s="3" t="s">
        <v>9642</v>
      </c>
      <c r="R4180" s="5" t="s">
        <v>26699</v>
      </c>
      <c r="S4180" s="3" t="s">
        <v>9645</v>
      </c>
      <c r="T4180" s="3" t="s">
        <v>277</v>
      </c>
      <c r="V4180" s="3">
        <v>127</v>
      </c>
      <c r="W4180" s="3">
        <v>0</v>
      </c>
      <c r="X4180" s="3">
        <v>127</v>
      </c>
      <c r="Y4180" s="3">
        <v>4178</v>
      </c>
      <c r="Z4180" s="3" t="s">
        <v>40</v>
      </c>
      <c r="AA4180" s="3">
        <v>97</v>
      </c>
      <c r="AB4180" s="3">
        <v>73</v>
      </c>
      <c r="AC4180" s="3">
        <v>11355212</v>
      </c>
      <c r="AD4180" s="3">
        <v>6725927</v>
      </c>
      <c r="AE4180" s="15"/>
      <c r="AF4180" s="3">
        <v>4</v>
      </c>
      <c r="AG4180" s="3">
        <v>146</v>
      </c>
    </row>
    <row r="4181" spans="1:33" ht="15.75" customHeight="1" x14ac:dyDescent="0.15">
      <c r="A4181" s="3">
        <v>24896</v>
      </c>
      <c r="B4181" s="3">
        <v>4179</v>
      </c>
      <c r="C4181" s="3">
        <v>95</v>
      </c>
      <c r="D4181" s="3" t="s">
        <v>17777</v>
      </c>
      <c r="E4181" s="3" t="s">
        <v>26700</v>
      </c>
      <c r="F4181" s="3" t="s">
        <v>657</v>
      </c>
      <c r="G4181" s="3" t="s">
        <v>246</v>
      </c>
      <c r="H4181" s="3" t="s">
        <v>17779</v>
      </c>
      <c r="I4181" s="3" t="s">
        <v>264</v>
      </c>
      <c r="J4181" s="3">
        <v>68.799199999999999</v>
      </c>
      <c r="K4181" s="3">
        <v>5704764</v>
      </c>
      <c r="L4181" s="3" t="s">
        <v>40</v>
      </c>
      <c r="M4181" s="3">
        <v>0</v>
      </c>
      <c r="N4181" s="3" t="s">
        <v>17777</v>
      </c>
      <c r="O4181" s="3" t="s">
        <v>26700</v>
      </c>
      <c r="P4181" s="8">
        <v>38353</v>
      </c>
      <c r="Q4181" s="3" t="s">
        <v>22759</v>
      </c>
      <c r="R4181" s="5" t="s">
        <v>26701</v>
      </c>
      <c r="S4181" s="3" t="s">
        <v>17779</v>
      </c>
      <c r="T4181" s="3" t="s">
        <v>246</v>
      </c>
      <c r="V4181" s="3">
        <v>127</v>
      </c>
      <c r="W4181" s="3">
        <v>127</v>
      </c>
      <c r="X4181" s="3">
        <v>127</v>
      </c>
      <c r="Y4181" s="3">
        <v>4179</v>
      </c>
      <c r="Z4181" s="3" t="s">
        <v>40</v>
      </c>
      <c r="AA4181" s="3">
        <v>95</v>
      </c>
      <c r="AB4181" s="3">
        <v>75</v>
      </c>
      <c r="AC4181" s="3">
        <v>5704764</v>
      </c>
      <c r="AD4181" s="3">
        <v>3379615</v>
      </c>
      <c r="AE4181" s="3" t="s">
        <v>264</v>
      </c>
      <c r="AF4181" s="3">
        <v>4</v>
      </c>
      <c r="AG4181" s="3">
        <v>8</v>
      </c>
    </row>
    <row r="4182" spans="1:33" ht="15.75" customHeight="1" x14ac:dyDescent="0.15">
      <c r="A4182" s="3">
        <v>19850</v>
      </c>
      <c r="B4182" s="3">
        <v>4180</v>
      </c>
      <c r="C4182" s="3">
        <v>29</v>
      </c>
      <c r="D4182" s="3" t="s">
        <v>17780</v>
      </c>
      <c r="E4182" s="3" t="s">
        <v>26702</v>
      </c>
      <c r="F4182" s="3" t="s">
        <v>1009</v>
      </c>
      <c r="G4182" s="3" t="s">
        <v>403</v>
      </c>
      <c r="H4182" s="3" t="s">
        <v>17783</v>
      </c>
      <c r="I4182" s="3" t="s">
        <v>1032</v>
      </c>
      <c r="J4182" s="3">
        <v>68.759299999999996</v>
      </c>
      <c r="K4182" s="3">
        <v>34089912</v>
      </c>
      <c r="L4182" s="3" t="s">
        <v>59</v>
      </c>
      <c r="M4182" s="3">
        <v>1</v>
      </c>
      <c r="N4182" s="3" t="s">
        <v>17780</v>
      </c>
      <c r="O4182" s="3" t="s">
        <v>26702</v>
      </c>
      <c r="P4182" s="3" t="s">
        <v>381</v>
      </c>
      <c r="Q4182" s="3" t="s">
        <v>22761</v>
      </c>
      <c r="R4182" s="5" t="s">
        <v>26703</v>
      </c>
      <c r="S4182" s="3" t="s">
        <v>17783</v>
      </c>
      <c r="T4182" s="3" t="s">
        <v>403</v>
      </c>
      <c r="V4182" s="3">
        <v>127</v>
      </c>
      <c r="W4182" s="3">
        <v>112</v>
      </c>
      <c r="X4182" s="3">
        <v>127</v>
      </c>
      <c r="Y4182" s="3">
        <v>4180</v>
      </c>
      <c r="Z4182" s="3" t="s">
        <v>59</v>
      </c>
      <c r="AA4182" s="3">
        <v>29</v>
      </c>
      <c r="AB4182" s="3">
        <v>19</v>
      </c>
      <c r="AC4182" s="3">
        <v>34089912</v>
      </c>
      <c r="AD4182" s="3">
        <v>20200312</v>
      </c>
      <c r="AE4182" s="3" t="s">
        <v>1032</v>
      </c>
      <c r="AF4182" s="3">
        <v>17</v>
      </c>
      <c r="AG4182" s="3">
        <v>49</v>
      </c>
    </row>
    <row r="4183" spans="1:33" ht="15.75" customHeight="1" x14ac:dyDescent="0.15">
      <c r="A4183" s="3">
        <v>3932</v>
      </c>
      <c r="B4183" s="3">
        <v>4181</v>
      </c>
      <c r="C4183" s="3">
        <v>90</v>
      </c>
      <c r="D4183" s="3" t="s">
        <v>17785</v>
      </c>
      <c r="E4183" s="3" t="s">
        <v>26704</v>
      </c>
      <c r="F4183" s="3" t="s">
        <v>4061</v>
      </c>
      <c r="G4183" s="3" t="s">
        <v>446</v>
      </c>
      <c r="H4183" s="3" t="s">
        <v>17787</v>
      </c>
      <c r="I4183" s="3" t="s">
        <v>2435</v>
      </c>
      <c r="J4183" s="3">
        <v>68.750500000000002</v>
      </c>
      <c r="K4183" s="3">
        <v>34018764</v>
      </c>
      <c r="L4183" s="3" t="s">
        <v>340</v>
      </c>
      <c r="M4183" s="3">
        <v>4</v>
      </c>
      <c r="N4183" s="3" t="s">
        <v>17785</v>
      </c>
      <c r="O4183" s="3" t="s">
        <v>26704</v>
      </c>
      <c r="P4183" s="3" t="s">
        <v>6091</v>
      </c>
      <c r="Q4183" s="3" t="s">
        <v>22762</v>
      </c>
      <c r="R4183" s="5" t="s">
        <v>26705</v>
      </c>
      <c r="S4183" s="3" t="s">
        <v>17787</v>
      </c>
      <c r="T4183" s="3" t="s">
        <v>446</v>
      </c>
      <c r="V4183" s="3">
        <v>127</v>
      </c>
      <c r="W4183" s="3">
        <v>127</v>
      </c>
      <c r="X4183" s="3">
        <v>102</v>
      </c>
      <c r="Y4183" s="3">
        <v>4181</v>
      </c>
      <c r="Z4183" s="3" t="s">
        <v>340</v>
      </c>
      <c r="AA4183" s="3">
        <v>90</v>
      </c>
      <c r="AB4183" s="3">
        <v>60</v>
      </c>
      <c r="AC4183" s="3">
        <v>34018764</v>
      </c>
      <c r="AD4183" s="3">
        <v>20159206</v>
      </c>
      <c r="AE4183" s="3" t="s">
        <v>2435</v>
      </c>
      <c r="AF4183" s="3">
        <v>6</v>
      </c>
      <c r="AG4183" s="3">
        <v>29</v>
      </c>
    </row>
    <row r="4184" spans="1:33" ht="15.75" customHeight="1" x14ac:dyDescent="0.15">
      <c r="A4184" s="3">
        <v>17847</v>
      </c>
      <c r="B4184" s="3">
        <v>4182</v>
      </c>
      <c r="C4184" s="3">
        <v>182</v>
      </c>
      <c r="D4184" s="3" t="s">
        <v>17788</v>
      </c>
      <c r="E4184" s="3" t="s">
        <v>26706</v>
      </c>
      <c r="F4184" s="3" t="s">
        <v>269</v>
      </c>
      <c r="G4184" s="3" t="s">
        <v>133</v>
      </c>
      <c r="H4184" s="3" t="s">
        <v>1963</v>
      </c>
      <c r="I4184" s="3" t="s">
        <v>1963</v>
      </c>
      <c r="J4184" s="3">
        <v>68.703999999999994</v>
      </c>
      <c r="K4184" s="3">
        <v>113911890</v>
      </c>
      <c r="L4184" s="3" t="s">
        <v>600</v>
      </c>
      <c r="M4184" s="3">
        <v>4</v>
      </c>
      <c r="N4184" s="3" t="s">
        <v>17788</v>
      </c>
      <c r="O4184" s="3" t="s">
        <v>26706</v>
      </c>
      <c r="P4184" s="3" t="s">
        <v>179</v>
      </c>
      <c r="Q4184" s="3" t="s">
        <v>22764</v>
      </c>
      <c r="R4184" s="5" t="s">
        <v>26707</v>
      </c>
      <c r="S4184" s="3" t="s">
        <v>1963</v>
      </c>
      <c r="T4184" s="3" t="s">
        <v>133</v>
      </c>
      <c r="V4184" s="3">
        <v>127</v>
      </c>
      <c r="W4184" s="3">
        <v>44</v>
      </c>
      <c r="X4184" s="3">
        <v>57</v>
      </c>
      <c r="Y4184" s="3">
        <v>4182</v>
      </c>
      <c r="Z4184" s="3" t="s">
        <v>600</v>
      </c>
      <c r="AA4184" s="3">
        <v>182</v>
      </c>
      <c r="AB4184" s="3">
        <v>116</v>
      </c>
      <c r="AC4184" s="3">
        <v>113911890</v>
      </c>
      <c r="AD4184" s="3">
        <v>67521756</v>
      </c>
      <c r="AE4184" s="3" t="s">
        <v>1963</v>
      </c>
      <c r="AF4184" s="3">
        <v>13</v>
      </c>
      <c r="AG4184" s="3">
        <v>43</v>
      </c>
    </row>
    <row r="4185" spans="1:33" ht="15.75" customHeight="1" x14ac:dyDescent="0.15">
      <c r="A4185" s="3">
        <v>1520</v>
      </c>
      <c r="B4185" s="3">
        <v>4183</v>
      </c>
      <c r="C4185" s="3">
        <v>31</v>
      </c>
      <c r="D4185" s="3" t="s">
        <v>2751</v>
      </c>
      <c r="E4185" s="3" t="s">
        <v>26708</v>
      </c>
      <c r="F4185" s="3" t="s">
        <v>143</v>
      </c>
      <c r="G4185" s="3" t="s">
        <v>77</v>
      </c>
      <c r="H4185" s="3" t="s">
        <v>2703</v>
      </c>
      <c r="I4185" s="3" t="s">
        <v>79</v>
      </c>
      <c r="J4185" s="3">
        <v>68.628100000000003</v>
      </c>
      <c r="K4185" s="3">
        <v>3911470</v>
      </c>
      <c r="L4185" s="3" t="s">
        <v>66</v>
      </c>
      <c r="M4185" s="3">
        <v>6</v>
      </c>
      <c r="N4185" s="3" t="s">
        <v>2751</v>
      </c>
      <c r="O4185" s="3" t="s">
        <v>26708</v>
      </c>
      <c r="P4185" s="3" t="s">
        <v>381</v>
      </c>
      <c r="Q4185" s="3" t="s">
        <v>2752</v>
      </c>
      <c r="R4185" s="5" t="s">
        <v>26709</v>
      </c>
      <c r="S4185" s="3" t="s">
        <v>2703</v>
      </c>
      <c r="T4185" s="3" t="s">
        <v>77</v>
      </c>
      <c r="V4185" s="3">
        <v>127</v>
      </c>
      <c r="W4185" s="3">
        <v>127</v>
      </c>
      <c r="X4185" s="3">
        <v>127</v>
      </c>
      <c r="Y4185" s="3">
        <v>4183</v>
      </c>
      <c r="Z4185" s="3" t="s">
        <v>66</v>
      </c>
      <c r="AA4185" s="3">
        <v>31</v>
      </c>
      <c r="AB4185" s="3">
        <v>22</v>
      </c>
      <c r="AC4185" s="3">
        <v>3911470</v>
      </c>
      <c r="AD4185" s="3">
        <v>2319584</v>
      </c>
      <c r="AE4185" s="3" t="s">
        <v>79</v>
      </c>
      <c r="AF4185" s="3">
        <v>9</v>
      </c>
      <c r="AG4185" s="3">
        <v>6</v>
      </c>
    </row>
    <row r="4186" spans="1:33" ht="15.75" customHeight="1" x14ac:dyDescent="0.15">
      <c r="A4186" s="3">
        <v>26446</v>
      </c>
      <c r="B4186" s="3">
        <v>4184</v>
      </c>
      <c r="C4186" s="3">
        <v>20</v>
      </c>
      <c r="D4186" s="3" t="s">
        <v>11040</v>
      </c>
      <c r="E4186" s="3" t="s">
        <v>26710</v>
      </c>
      <c r="F4186" s="3" t="s">
        <v>36</v>
      </c>
      <c r="G4186" s="3" t="s">
        <v>37</v>
      </c>
      <c r="H4186" s="3" t="s">
        <v>817</v>
      </c>
      <c r="I4186" s="3" t="s">
        <v>817</v>
      </c>
      <c r="J4186" s="3">
        <v>68.611500000000007</v>
      </c>
      <c r="K4186" s="3">
        <v>2462355</v>
      </c>
      <c r="L4186" s="3" t="s">
        <v>59</v>
      </c>
      <c r="M4186" s="3">
        <v>0</v>
      </c>
      <c r="N4186" s="3" t="s">
        <v>11040</v>
      </c>
      <c r="O4186" s="3" t="s">
        <v>26710</v>
      </c>
      <c r="P4186" s="8">
        <v>37622</v>
      </c>
      <c r="Q4186" s="3" t="s">
        <v>11043</v>
      </c>
      <c r="R4186" s="5" t="s">
        <v>26711</v>
      </c>
      <c r="S4186" s="3" t="s">
        <v>817</v>
      </c>
      <c r="T4186" s="3" t="s">
        <v>37</v>
      </c>
      <c r="V4186" s="3">
        <v>127</v>
      </c>
      <c r="W4186" s="3">
        <v>99</v>
      </c>
      <c r="X4186" s="3">
        <v>127</v>
      </c>
      <c r="Y4186" s="3">
        <v>4184</v>
      </c>
      <c r="Z4186" s="3" t="s">
        <v>59</v>
      </c>
      <c r="AA4186" s="3">
        <v>20</v>
      </c>
      <c r="AB4186" s="3">
        <v>6</v>
      </c>
      <c r="AC4186" s="3">
        <v>2462355</v>
      </c>
      <c r="AD4186" s="3">
        <v>1460372</v>
      </c>
      <c r="AE4186" s="3" t="s">
        <v>817</v>
      </c>
      <c r="AF4186" s="3">
        <v>17</v>
      </c>
      <c r="AG4186" s="3">
        <v>11</v>
      </c>
    </row>
    <row r="4187" spans="1:33" ht="15.75" customHeight="1" x14ac:dyDescent="0.15">
      <c r="A4187" s="3">
        <v>18528</v>
      </c>
      <c r="B4187" s="3">
        <v>4185</v>
      </c>
      <c r="C4187" s="3">
        <v>127</v>
      </c>
      <c r="D4187" s="3" t="s">
        <v>6881</v>
      </c>
      <c r="E4187" s="3" t="s">
        <v>26712</v>
      </c>
      <c r="F4187" s="3" t="s">
        <v>475</v>
      </c>
      <c r="G4187" s="3" t="s">
        <v>277</v>
      </c>
      <c r="H4187" s="3" t="s">
        <v>475</v>
      </c>
      <c r="I4187" s="3" t="s">
        <v>203</v>
      </c>
      <c r="J4187" s="3">
        <v>68.572800000000001</v>
      </c>
      <c r="K4187" s="3">
        <v>36083000</v>
      </c>
      <c r="L4187" s="3" t="s">
        <v>71</v>
      </c>
      <c r="M4187" s="3">
        <v>4</v>
      </c>
      <c r="N4187" s="3" t="s">
        <v>6881</v>
      </c>
      <c r="O4187" s="3" t="s">
        <v>26712</v>
      </c>
      <c r="P4187" s="3" t="s">
        <v>541</v>
      </c>
      <c r="Q4187" s="3" t="s">
        <v>6885</v>
      </c>
      <c r="R4187" s="5" t="s">
        <v>26713</v>
      </c>
      <c r="S4187" s="3" t="s">
        <v>475</v>
      </c>
      <c r="T4187" s="3" t="s">
        <v>277</v>
      </c>
      <c r="V4187" s="3">
        <v>127</v>
      </c>
      <c r="W4187" s="3">
        <v>127</v>
      </c>
      <c r="X4187" s="3">
        <v>127</v>
      </c>
      <c r="Y4187" s="3">
        <v>4185</v>
      </c>
      <c r="Z4187" s="3" t="s">
        <v>71</v>
      </c>
      <c r="AA4187" s="3">
        <v>127</v>
      </c>
      <c r="AB4187" s="3">
        <v>69</v>
      </c>
      <c r="AC4187" s="3">
        <v>36083000</v>
      </c>
      <c r="AD4187" s="3">
        <v>21405000</v>
      </c>
      <c r="AE4187" s="3" t="s">
        <v>203</v>
      </c>
      <c r="AF4187" s="3">
        <v>5</v>
      </c>
      <c r="AG4187" s="3">
        <v>9</v>
      </c>
    </row>
    <row r="4188" spans="1:33" ht="15.75" customHeight="1" x14ac:dyDescent="0.15">
      <c r="A4188" s="3">
        <v>1965</v>
      </c>
      <c r="B4188" s="3">
        <v>4186</v>
      </c>
      <c r="C4188" s="3">
        <v>26</v>
      </c>
      <c r="D4188" s="3" t="s">
        <v>17797</v>
      </c>
      <c r="E4188" s="3" t="s">
        <v>26714</v>
      </c>
      <c r="F4188" s="3" t="s">
        <v>1072</v>
      </c>
      <c r="G4188" s="3" t="s">
        <v>575</v>
      </c>
      <c r="H4188" s="3" t="s">
        <v>8370</v>
      </c>
      <c r="I4188" s="3" t="s">
        <v>1375</v>
      </c>
      <c r="J4188" s="3">
        <v>68.566800000000001</v>
      </c>
      <c r="K4188" s="3">
        <v>11544420</v>
      </c>
      <c r="L4188" s="3" t="s">
        <v>40</v>
      </c>
      <c r="M4188" s="3">
        <v>4</v>
      </c>
      <c r="N4188" s="3" t="s">
        <v>17797</v>
      </c>
      <c r="O4188" s="3" t="s">
        <v>26714</v>
      </c>
      <c r="P4188" s="3" t="s">
        <v>8588</v>
      </c>
      <c r="Q4188" s="3" t="s">
        <v>22768</v>
      </c>
      <c r="R4188" s="5" t="s">
        <v>26715</v>
      </c>
      <c r="S4188" s="3" t="s">
        <v>8370</v>
      </c>
      <c r="T4188" s="3" t="s">
        <v>575</v>
      </c>
      <c r="V4188" s="3">
        <v>96</v>
      </c>
      <c r="W4188" s="3">
        <v>85</v>
      </c>
      <c r="X4188" s="3">
        <v>127</v>
      </c>
      <c r="Y4188" s="3">
        <v>4186</v>
      </c>
      <c r="Z4188" s="3" t="s">
        <v>40</v>
      </c>
      <c r="AA4188" s="3">
        <v>26</v>
      </c>
      <c r="AB4188" s="3">
        <v>15</v>
      </c>
      <c r="AC4188" s="3">
        <v>11544420</v>
      </c>
      <c r="AD4188" s="3">
        <v>6848574</v>
      </c>
      <c r="AE4188" s="3" t="s">
        <v>1375</v>
      </c>
      <c r="AF4188" s="3">
        <v>4</v>
      </c>
      <c r="AG4188" s="3">
        <v>23</v>
      </c>
    </row>
    <row r="4189" spans="1:33" ht="15.75" customHeight="1" x14ac:dyDescent="0.15">
      <c r="A4189" s="3">
        <v>26588</v>
      </c>
      <c r="B4189" s="3">
        <v>4187</v>
      </c>
      <c r="C4189" s="3">
        <v>27</v>
      </c>
      <c r="D4189" s="3" t="s">
        <v>9652</v>
      </c>
      <c r="E4189" s="3" t="s">
        <v>26716</v>
      </c>
      <c r="F4189" s="3" t="s">
        <v>475</v>
      </c>
      <c r="G4189" s="3" t="s">
        <v>277</v>
      </c>
      <c r="H4189" s="3" t="s">
        <v>9645</v>
      </c>
      <c r="I4189" s="3" t="s">
        <v>9646</v>
      </c>
      <c r="J4189" s="3">
        <v>68.565299999999993</v>
      </c>
      <c r="K4189" s="3">
        <v>2260709</v>
      </c>
      <c r="L4189" s="3" t="s">
        <v>526</v>
      </c>
      <c r="M4189" s="3">
        <v>0</v>
      </c>
      <c r="N4189" s="3" t="s">
        <v>9652</v>
      </c>
      <c r="O4189" s="3" t="s">
        <v>26716</v>
      </c>
      <c r="P4189" s="8">
        <v>39814</v>
      </c>
      <c r="Q4189" s="3" t="s">
        <v>9655</v>
      </c>
      <c r="R4189" s="5" t="s">
        <v>26717</v>
      </c>
      <c r="S4189" s="3" t="s">
        <v>9645</v>
      </c>
      <c r="T4189" s="3" t="s">
        <v>277</v>
      </c>
      <c r="V4189" s="3">
        <v>127</v>
      </c>
      <c r="W4189" s="3">
        <v>0</v>
      </c>
      <c r="X4189" s="3">
        <v>66</v>
      </c>
      <c r="Y4189" s="3">
        <v>4187</v>
      </c>
      <c r="Z4189" s="3" t="s">
        <v>526</v>
      </c>
      <c r="AA4189" s="3">
        <v>27</v>
      </c>
      <c r="AB4189" s="3">
        <v>4</v>
      </c>
      <c r="AC4189" s="3">
        <v>2260709</v>
      </c>
      <c r="AD4189" s="3">
        <v>1341147</v>
      </c>
      <c r="AE4189" s="15"/>
      <c r="AF4189" s="3">
        <v>19</v>
      </c>
      <c r="AG4189" s="3">
        <v>146</v>
      </c>
    </row>
    <row r="4190" spans="1:33" ht="15.75" customHeight="1" x14ac:dyDescent="0.15">
      <c r="A4190" s="3">
        <v>25172</v>
      </c>
      <c r="B4190" s="3">
        <v>4188</v>
      </c>
      <c r="C4190" s="3">
        <v>14</v>
      </c>
      <c r="D4190" s="3" t="s">
        <v>17802</v>
      </c>
      <c r="E4190" s="3" t="s">
        <v>26718</v>
      </c>
      <c r="F4190" s="3" t="s">
        <v>931</v>
      </c>
      <c r="G4190" s="3" t="s">
        <v>378</v>
      </c>
      <c r="H4190" s="3" t="s">
        <v>379</v>
      </c>
      <c r="I4190" s="3" t="s">
        <v>380</v>
      </c>
      <c r="J4190" s="3">
        <v>68.573800000000006</v>
      </c>
      <c r="K4190" s="3">
        <v>2033000</v>
      </c>
      <c r="L4190" s="3" t="s">
        <v>677</v>
      </c>
      <c r="M4190" s="3">
        <v>0</v>
      </c>
      <c r="N4190" s="3" t="s">
        <v>17802</v>
      </c>
      <c r="O4190" s="3" t="s">
        <v>26718</v>
      </c>
      <c r="P4190" s="8">
        <v>39083</v>
      </c>
      <c r="Q4190" s="3" t="s">
        <v>22770</v>
      </c>
      <c r="R4190" s="5" t="s">
        <v>26719</v>
      </c>
      <c r="S4190" s="3" t="s">
        <v>379</v>
      </c>
      <c r="T4190" s="3" t="s">
        <v>378</v>
      </c>
      <c r="V4190" s="3">
        <v>62</v>
      </c>
      <c r="W4190" s="3">
        <v>36</v>
      </c>
      <c r="X4190" s="3">
        <v>54</v>
      </c>
      <c r="Y4190" s="3">
        <v>4188</v>
      </c>
      <c r="Z4190" s="3" t="s">
        <v>677</v>
      </c>
      <c r="AA4190" s="3">
        <v>14</v>
      </c>
      <c r="AB4190" s="3">
        <v>9</v>
      </c>
      <c r="AC4190" s="3">
        <v>2033000</v>
      </c>
      <c r="AD4190" s="3">
        <v>1206000</v>
      </c>
      <c r="AE4190" s="3" t="s">
        <v>380</v>
      </c>
      <c r="AF4190" s="3">
        <v>12</v>
      </c>
      <c r="AG4190" s="3">
        <v>81</v>
      </c>
    </row>
    <row r="4191" spans="1:33" ht="15.75" customHeight="1" x14ac:dyDescent="0.15">
      <c r="A4191" s="3">
        <v>25242</v>
      </c>
      <c r="B4191" s="3">
        <v>4189</v>
      </c>
      <c r="C4191" s="3">
        <v>4547</v>
      </c>
      <c r="D4191" s="3" t="s">
        <v>17804</v>
      </c>
      <c r="E4191" s="3" t="s">
        <v>26720</v>
      </c>
      <c r="F4191" s="3" t="s">
        <v>1620</v>
      </c>
      <c r="G4191" s="3" t="s">
        <v>412</v>
      </c>
      <c r="H4191" s="3" t="s">
        <v>8180</v>
      </c>
      <c r="I4191" s="3" t="s">
        <v>8504</v>
      </c>
      <c r="J4191" s="3">
        <v>68.508200000000002</v>
      </c>
      <c r="K4191" s="3">
        <v>751445169</v>
      </c>
      <c r="L4191" s="3" t="s">
        <v>356</v>
      </c>
      <c r="M4191" s="3">
        <v>0</v>
      </c>
      <c r="N4191" s="3" t="s">
        <v>17804</v>
      </c>
      <c r="O4191" s="3" t="s">
        <v>26720</v>
      </c>
      <c r="P4191" s="8" t="s">
        <v>22773</v>
      </c>
      <c r="Q4191" s="3" t="s">
        <v>22771</v>
      </c>
      <c r="R4191" s="5" t="s">
        <v>26721</v>
      </c>
      <c r="S4191" s="3" t="s">
        <v>8180</v>
      </c>
      <c r="T4191" s="3" t="s">
        <v>412</v>
      </c>
      <c r="V4191" s="3">
        <v>127</v>
      </c>
      <c r="W4191" s="3">
        <v>0</v>
      </c>
      <c r="X4191" s="3">
        <v>127</v>
      </c>
      <c r="Y4191" s="3">
        <v>4189</v>
      </c>
      <c r="Z4191" s="3" t="s">
        <v>356</v>
      </c>
      <c r="AA4191" s="3">
        <v>4547</v>
      </c>
      <c r="AB4191" s="3">
        <v>2387</v>
      </c>
      <c r="AC4191" s="3">
        <v>751445169</v>
      </c>
      <c r="AD4191" s="3">
        <v>445939702</v>
      </c>
      <c r="AE4191" s="15"/>
      <c r="AF4191" s="3">
        <v>18</v>
      </c>
      <c r="AG4191" s="3">
        <v>762</v>
      </c>
    </row>
    <row r="4192" spans="1:33" ht="15.75" customHeight="1" x14ac:dyDescent="0.15">
      <c r="A4192" s="3">
        <v>17390</v>
      </c>
      <c r="B4192" s="3">
        <v>4190</v>
      </c>
      <c r="C4192" s="3">
        <v>350</v>
      </c>
      <c r="D4192" s="3" t="s">
        <v>17807</v>
      </c>
      <c r="E4192" s="3" t="s">
        <v>26722</v>
      </c>
      <c r="F4192" s="3" t="s">
        <v>331</v>
      </c>
      <c r="G4192" s="3" t="s">
        <v>167</v>
      </c>
      <c r="H4192" s="3" t="s">
        <v>283</v>
      </c>
      <c r="I4192" s="3" t="s">
        <v>283</v>
      </c>
      <c r="J4192" s="3">
        <v>68.511099999999999</v>
      </c>
      <c r="K4192" s="3">
        <v>26925000</v>
      </c>
      <c r="L4192" s="3" t="s">
        <v>50</v>
      </c>
      <c r="M4192" s="3">
        <v>3</v>
      </c>
      <c r="N4192" s="3" t="s">
        <v>17807</v>
      </c>
      <c r="O4192" s="3" t="s">
        <v>26722</v>
      </c>
      <c r="P4192" s="3" t="s">
        <v>1000</v>
      </c>
      <c r="Q4192" s="3" t="s">
        <v>22774</v>
      </c>
      <c r="R4192" s="5" t="s">
        <v>26723</v>
      </c>
      <c r="S4192" s="3" t="s">
        <v>283</v>
      </c>
      <c r="T4192" s="3" t="s">
        <v>167</v>
      </c>
      <c r="V4192" s="3">
        <v>127</v>
      </c>
      <c r="W4192" s="3">
        <v>98</v>
      </c>
      <c r="X4192" s="3">
        <v>116</v>
      </c>
      <c r="Y4192" s="3">
        <v>4190</v>
      </c>
      <c r="Z4192" s="3" t="s">
        <v>50</v>
      </c>
      <c r="AA4192" s="3">
        <v>350</v>
      </c>
      <c r="AB4192" s="3">
        <v>150</v>
      </c>
      <c r="AC4192" s="3">
        <v>26925000</v>
      </c>
      <c r="AD4192" s="3">
        <v>15978178</v>
      </c>
      <c r="AE4192" s="3" t="s">
        <v>283</v>
      </c>
      <c r="AF4192" s="3">
        <v>11</v>
      </c>
      <c r="AG4192" s="3">
        <v>1</v>
      </c>
    </row>
    <row r="4193" spans="1:33" ht="15.75" customHeight="1" x14ac:dyDescent="0.15">
      <c r="A4193" s="3">
        <v>973</v>
      </c>
      <c r="B4193" s="3">
        <v>4191</v>
      </c>
      <c r="C4193" s="3">
        <v>78</v>
      </c>
      <c r="D4193" s="3" t="s">
        <v>11862</v>
      </c>
      <c r="E4193" s="3" t="s">
        <v>26724</v>
      </c>
      <c r="F4193" s="3" t="s">
        <v>36</v>
      </c>
      <c r="G4193" s="3" t="s">
        <v>37</v>
      </c>
      <c r="H4193" s="3" t="s">
        <v>11865</v>
      </c>
      <c r="I4193" s="3" t="s">
        <v>39</v>
      </c>
      <c r="J4193" s="3">
        <v>68.471199999999996</v>
      </c>
      <c r="K4193" s="3">
        <v>10514080</v>
      </c>
      <c r="L4193" s="3" t="s">
        <v>59</v>
      </c>
      <c r="M4193" s="3">
        <v>5</v>
      </c>
      <c r="N4193" s="3" t="s">
        <v>11862</v>
      </c>
      <c r="O4193" s="3" t="s">
        <v>26724</v>
      </c>
      <c r="P4193" s="3" t="s">
        <v>835</v>
      </c>
      <c r="Q4193" s="3" t="s">
        <v>11863</v>
      </c>
      <c r="R4193" s="5" t="s">
        <v>26725</v>
      </c>
      <c r="S4193" s="3" t="s">
        <v>11865</v>
      </c>
      <c r="T4193" s="3" t="s">
        <v>37</v>
      </c>
      <c r="V4193" s="3">
        <v>127</v>
      </c>
      <c r="W4193" s="3">
        <v>127</v>
      </c>
      <c r="X4193" s="3">
        <v>127</v>
      </c>
      <c r="Y4193" s="3">
        <v>4191</v>
      </c>
      <c r="Z4193" s="3" t="s">
        <v>59</v>
      </c>
      <c r="AA4193" s="3">
        <v>78</v>
      </c>
      <c r="AB4193" s="3">
        <v>57</v>
      </c>
      <c r="AC4193" s="3">
        <v>10514080</v>
      </c>
      <c r="AD4193" s="3">
        <v>6240877</v>
      </c>
      <c r="AE4193" s="3" t="s">
        <v>39</v>
      </c>
      <c r="AF4193" s="3">
        <v>17</v>
      </c>
      <c r="AG4193" s="3">
        <v>2</v>
      </c>
    </row>
    <row r="4194" spans="1:33" ht="15.75" customHeight="1" x14ac:dyDescent="0.15">
      <c r="A4194" s="3">
        <v>25464</v>
      </c>
      <c r="B4194" s="3">
        <v>4192</v>
      </c>
      <c r="C4194" s="3">
        <v>27</v>
      </c>
      <c r="D4194" s="3" t="s">
        <v>17811</v>
      </c>
      <c r="E4194" s="3" t="s">
        <v>26726</v>
      </c>
      <c r="F4194" s="3" t="s">
        <v>1620</v>
      </c>
      <c r="G4194" s="3" t="s">
        <v>412</v>
      </c>
      <c r="H4194" s="3" t="s">
        <v>17813</v>
      </c>
      <c r="I4194" s="3" t="s">
        <v>742</v>
      </c>
      <c r="J4194" s="3">
        <v>68.474599999999995</v>
      </c>
      <c r="K4194" s="3">
        <v>8604000</v>
      </c>
      <c r="L4194" s="3" t="s">
        <v>340</v>
      </c>
      <c r="M4194" s="3">
        <v>0</v>
      </c>
      <c r="N4194" s="3" t="s">
        <v>17811</v>
      </c>
      <c r="O4194" s="3" t="s">
        <v>26726</v>
      </c>
      <c r="P4194" s="8">
        <v>31413</v>
      </c>
      <c r="Q4194" s="3" t="s">
        <v>22776</v>
      </c>
      <c r="R4194" s="5" t="s">
        <v>26727</v>
      </c>
      <c r="S4194" s="3" t="s">
        <v>17813</v>
      </c>
      <c r="T4194" s="3" t="s">
        <v>412</v>
      </c>
      <c r="V4194" s="3">
        <v>127</v>
      </c>
      <c r="W4194" s="3">
        <v>127</v>
      </c>
      <c r="X4194" s="3">
        <v>103</v>
      </c>
      <c r="Y4194" s="3">
        <v>4192</v>
      </c>
      <c r="Z4194" s="3" t="s">
        <v>340</v>
      </c>
      <c r="AA4194" s="3">
        <v>27</v>
      </c>
      <c r="AB4194" s="3">
        <v>11</v>
      </c>
      <c r="AC4194" s="3">
        <v>8604000</v>
      </c>
      <c r="AD4194" s="3">
        <v>5107000</v>
      </c>
      <c r="AE4194" s="3" t="s">
        <v>742</v>
      </c>
      <c r="AF4194" s="3">
        <v>6</v>
      </c>
      <c r="AG4194" s="3">
        <v>17</v>
      </c>
    </row>
    <row r="4195" spans="1:33" ht="15.75" customHeight="1" x14ac:dyDescent="0.15">
      <c r="A4195" s="3">
        <v>21786</v>
      </c>
      <c r="B4195" s="3">
        <v>4193</v>
      </c>
      <c r="C4195" s="3">
        <v>65</v>
      </c>
      <c r="D4195" s="3" t="s">
        <v>17816</v>
      </c>
      <c r="E4195" s="3" t="s">
        <v>26728</v>
      </c>
      <c r="F4195" s="3" t="s">
        <v>96</v>
      </c>
      <c r="G4195" s="3" t="s">
        <v>61</v>
      </c>
      <c r="H4195" s="3" t="s">
        <v>3840</v>
      </c>
      <c r="I4195" s="3" t="s">
        <v>63</v>
      </c>
      <c r="J4195" s="3">
        <v>68.454700000000003</v>
      </c>
      <c r="K4195" s="3">
        <v>2638000</v>
      </c>
      <c r="L4195" s="3" t="s">
        <v>101</v>
      </c>
      <c r="M4195" s="3">
        <v>2</v>
      </c>
      <c r="N4195" s="3" t="s">
        <v>17816</v>
      </c>
      <c r="O4195" s="3" t="s">
        <v>26728</v>
      </c>
      <c r="P4195" s="3" t="s">
        <v>541</v>
      </c>
      <c r="Q4195" s="3" t="s">
        <v>22778</v>
      </c>
      <c r="R4195" s="5" t="s">
        <v>26729</v>
      </c>
      <c r="S4195" s="3" t="s">
        <v>3840</v>
      </c>
      <c r="T4195" s="3" t="s">
        <v>61</v>
      </c>
      <c r="V4195" s="3">
        <v>127</v>
      </c>
      <c r="W4195" s="3">
        <v>127</v>
      </c>
      <c r="X4195" s="3">
        <v>127</v>
      </c>
      <c r="Y4195" s="3">
        <v>4193</v>
      </c>
      <c r="Z4195" s="3" t="s">
        <v>101</v>
      </c>
      <c r="AA4195" s="3">
        <v>65</v>
      </c>
      <c r="AB4195" s="3">
        <v>10</v>
      </c>
      <c r="AC4195" s="3">
        <v>2638000</v>
      </c>
      <c r="AD4195" s="3">
        <v>1566000</v>
      </c>
      <c r="AE4195" s="3" t="s">
        <v>63</v>
      </c>
      <c r="AF4195" s="3">
        <v>10</v>
      </c>
      <c r="AG4195" s="3">
        <v>3</v>
      </c>
    </row>
    <row r="4196" spans="1:33" ht="15.75" customHeight="1" x14ac:dyDescent="0.15">
      <c r="A4196" s="3">
        <v>2946</v>
      </c>
      <c r="B4196" s="3">
        <v>4194</v>
      </c>
      <c r="C4196" s="3">
        <v>44</v>
      </c>
      <c r="D4196" s="3" t="s">
        <v>17818</v>
      </c>
      <c r="E4196" s="3" t="s">
        <v>26730</v>
      </c>
      <c r="F4196" s="3" t="s">
        <v>1438</v>
      </c>
      <c r="G4196" s="3" t="s">
        <v>495</v>
      </c>
      <c r="H4196" s="3" t="s">
        <v>17820</v>
      </c>
      <c r="I4196" s="3" t="s">
        <v>22781</v>
      </c>
      <c r="J4196" s="3">
        <v>68.430499999999995</v>
      </c>
      <c r="K4196" s="3">
        <v>38846595</v>
      </c>
      <c r="L4196" s="3" t="s">
        <v>340</v>
      </c>
      <c r="M4196" s="3">
        <v>8</v>
      </c>
      <c r="N4196" s="3" t="s">
        <v>17818</v>
      </c>
      <c r="O4196" s="3" t="s">
        <v>26730</v>
      </c>
      <c r="P4196" s="3" t="s">
        <v>541</v>
      </c>
      <c r="Q4196" s="3" t="s">
        <v>22780</v>
      </c>
      <c r="R4196" s="5" t="s">
        <v>26731</v>
      </c>
      <c r="S4196" s="3" t="s">
        <v>17820</v>
      </c>
      <c r="T4196" s="3" t="s">
        <v>495</v>
      </c>
      <c r="V4196" s="3">
        <v>127</v>
      </c>
      <c r="W4196" s="3">
        <v>0</v>
      </c>
      <c r="X4196" s="3">
        <v>104</v>
      </c>
      <c r="Y4196" s="3">
        <v>4194</v>
      </c>
      <c r="Z4196" s="3" t="s">
        <v>340</v>
      </c>
      <c r="AA4196" s="3">
        <v>44</v>
      </c>
      <c r="AB4196" s="3">
        <v>26</v>
      </c>
      <c r="AC4196" s="3">
        <v>38846595</v>
      </c>
      <c r="AD4196" s="3">
        <v>23063874</v>
      </c>
      <c r="AE4196" s="15"/>
      <c r="AF4196" s="3">
        <v>6</v>
      </c>
      <c r="AG4196" s="3">
        <v>205</v>
      </c>
    </row>
    <row r="4197" spans="1:33" ht="15.75" customHeight="1" x14ac:dyDescent="0.15">
      <c r="A4197" s="3">
        <v>24439</v>
      </c>
      <c r="B4197" s="3">
        <v>4195</v>
      </c>
      <c r="C4197" s="3">
        <v>25</v>
      </c>
      <c r="D4197" s="3" t="s">
        <v>17822</v>
      </c>
      <c r="E4197" s="3" t="s">
        <v>26732</v>
      </c>
      <c r="F4197" s="3" t="s">
        <v>3662</v>
      </c>
      <c r="G4197" s="3" t="s">
        <v>878</v>
      </c>
      <c r="H4197" s="3" t="s">
        <v>1764</v>
      </c>
      <c r="I4197" s="3" t="s">
        <v>1765</v>
      </c>
      <c r="J4197" s="3">
        <v>68.375600000000006</v>
      </c>
      <c r="K4197" s="3">
        <v>7284404</v>
      </c>
      <c r="L4197" s="3" t="s">
        <v>221</v>
      </c>
      <c r="M4197" s="3">
        <v>1</v>
      </c>
      <c r="N4197" s="3" t="s">
        <v>17822</v>
      </c>
      <c r="O4197" s="3" t="s">
        <v>26732</v>
      </c>
      <c r="P4197" s="3" t="s">
        <v>987</v>
      </c>
      <c r="Q4197" s="3" t="s">
        <v>22782</v>
      </c>
      <c r="R4197" s="5" t="s">
        <v>26733</v>
      </c>
      <c r="S4197" s="3" t="s">
        <v>1764</v>
      </c>
      <c r="T4197" s="3" t="s">
        <v>878</v>
      </c>
      <c r="V4197" s="3">
        <v>12</v>
      </c>
      <c r="W4197" s="3">
        <v>0</v>
      </c>
      <c r="X4197" s="3">
        <v>127</v>
      </c>
      <c r="Y4197" s="3">
        <v>4195</v>
      </c>
      <c r="Z4197" s="3" t="s">
        <v>221</v>
      </c>
      <c r="AA4197" s="3">
        <v>25</v>
      </c>
      <c r="AB4197" s="3">
        <v>17</v>
      </c>
      <c r="AC4197" s="3">
        <v>7284404</v>
      </c>
      <c r="AD4197" s="3">
        <v>4326283</v>
      </c>
      <c r="AE4197" s="15"/>
      <c r="AF4197" s="3">
        <v>2</v>
      </c>
      <c r="AG4197" s="3">
        <v>159</v>
      </c>
    </row>
    <row r="4198" spans="1:33" ht="15.75" customHeight="1" x14ac:dyDescent="0.15">
      <c r="A4198" s="3">
        <v>26033</v>
      </c>
      <c r="B4198" s="3">
        <v>4196</v>
      </c>
      <c r="C4198" s="3">
        <v>305</v>
      </c>
      <c r="D4198" s="3" t="s">
        <v>12365</v>
      </c>
      <c r="E4198" s="3" t="s">
        <v>26734</v>
      </c>
      <c r="F4198" s="3" t="s">
        <v>36</v>
      </c>
      <c r="G4198" s="3" t="s">
        <v>37</v>
      </c>
      <c r="H4198" s="3" t="s">
        <v>12363</v>
      </c>
      <c r="I4198" s="3" t="s">
        <v>39</v>
      </c>
      <c r="J4198" s="3">
        <v>68.3626</v>
      </c>
      <c r="K4198" s="3">
        <v>38395000</v>
      </c>
      <c r="L4198" s="3" t="s">
        <v>398</v>
      </c>
      <c r="M4198" s="3">
        <v>0</v>
      </c>
      <c r="N4198" s="3" t="s">
        <v>12365</v>
      </c>
      <c r="O4198" s="3" t="s">
        <v>26734</v>
      </c>
      <c r="P4198" s="8" t="s">
        <v>12369</v>
      </c>
      <c r="Q4198" s="3" t="s">
        <v>12367</v>
      </c>
      <c r="R4198" s="5" t="s">
        <v>26735</v>
      </c>
      <c r="S4198" s="3" t="s">
        <v>12363</v>
      </c>
      <c r="T4198" s="3" t="s">
        <v>37</v>
      </c>
      <c r="V4198" s="3">
        <v>127</v>
      </c>
      <c r="W4198" s="3">
        <v>127</v>
      </c>
      <c r="X4198" s="3">
        <v>52</v>
      </c>
      <c r="Y4198" s="3">
        <v>4196</v>
      </c>
      <c r="Z4198" s="3" t="s">
        <v>398</v>
      </c>
      <c r="AA4198" s="3">
        <v>305</v>
      </c>
      <c r="AB4198" s="3">
        <v>210</v>
      </c>
      <c r="AC4198" s="3">
        <v>38395000</v>
      </c>
      <c r="AD4198" s="3">
        <v>22804948</v>
      </c>
      <c r="AE4198" s="3" t="s">
        <v>39</v>
      </c>
      <c r="AF4198" s="3">
        <v>1</v>
      </c>
      <c r="AG4198" s="3">
        <v>2</v>
      </c>
    </row>
    <row r="4199" spans="1:33" ht="15.75" customHeight="1" x14ac:dyDescent="0.15">
      <c r="A4199" s="3">
        <v>25997</v>
      </c>
      <c r="B4199" s="3">
        <v>4197</v>
      </c>
      <c r="C4199" s="3">
        <v>47</v>
      </c>
      <c r="D4199" s="3" t="s">
        <v>5136</v>
      </c>
      <c r="E4199" s="3" t="s">
        <v>26736</v>
      </c>
      <c r="F4199" s="3" t="s">
        <v>36</v>
      </c>
      <c r="G4199" s="3" t="s">
        <v>37</v>
      </c>
      <c r="H4199" s="3" t="s">
        <v>144</v>
      </c>
      <c r="I4199" s="3" t="s">
        <v>89</v>
      </c>
      <c r="J4199" s="3">
        <v>68.324100000000001</v>
      </c>
      <c r="K4199" s="3">
        <v>12145983</v>
      </c>
      <c r="L4199" s="3" t="s">
        <v>221</v>
      </c>
      <c r="M4199" s="3">
        <v>0</v>
      </c>
      <c r="N4199" s="3" t="s">
        <v>5136</v>
      </c>
      <c r="O4199" s="3" t="s">
        <v>26736</v>
      </c>
      <c r="P4199" s="8">
        <v>36161</v>
      </c>
      <c r="Q4199" s="3" t="s">
        <v>5141</v>
      </c>
      <c r="R4199" s="5" t="s">
        <v>26737</v>
      </c>
      <c r="S4199" s="3" t="s">
        <v>144</v>
      </c>
      <c r="T4199" s="3" t="s">
        <v>37</v>
      </c>
      <c r="V4199" s="3">
        <v>127</v>
      </c>
      <c r="W4199" s="3">
        <v>127</v>
      </c>
      <c r="X4199" s="3">
        <v>127</v>
      </c>
      <c r="Y4199" s="3">
        <v>4197</v>
      </c>
      <c r="Z4199" s="3" t="s">
        <v>221</v>
      </c>
      <c r="AA4199" s="3">
        <v>47</v>
      </c>
      <c r="AB4199" s="3">
        <v>22</v>
      </c>
      <c r="AC4199" s="3">
        <v>12145983</v>
      </c>
      <c r="AD4199" s="3">
        <v>7215832</v>
      </c>
      <c r="AE4199" s="3" t="s">
        <v>89</v>
      </c>
      <c r="AF4199" s="3">
        <v>2</v>
      </c>
      <c r="AG4199" s="3">
        <v>4</v>
      </c>
    </row>
    <row r="4200" spans="1:33" ht="15.75" customHeight="1" x14ac:dyDescent="0.15">
      <c r="A4200" s="3">
        <v>23458</v>
      </c>
      <c r="B4200" s="3">
        <v>4198</v>
      </c>
      <c r="C4200" s="3">
        <v>9</v>
      </c>
      <c r="D4200" s="3" t="s">
        <v>11808</v>
      </c>
      <c r="E4200" s="3" t="s">
        <v>26738</v>
      </c>
      <c r="F4200" s="3" t="s">
        <v>36</v>
      </c>
      <c r="G4200" s="3" t="s">
        <v>37</v>
      </c>
      <c r="H4200" s="3" t="s">
        <v>2190</v>
      </c>
      <c r="I4200" s="3" t="s">
        <v>39</v>
      </c>
      <c r="J4200" s="3">
        <v>68.294200000000004</v>
      </c>
      <c r="K4200" s="3">
        <v>5246720</v>
      </c>
      <c r="L4200" s="3" t="s">
        <v>162</v>
      </c>
      <c r="M4200" s="3">
        <v>1</v>
      </c>
      <c r="N4200" s="3" t="s">
        <v>11808</v>
      </c>
      <c r="O4200" s="3" t="s">
        <v>26738</v>
      </c>
      <c r="P4200" s="3" t="s">
        <v>179</v>
      </c>
      <c r="Q4200" s="3" t="s">
        <v>11810</v>
      </c>
      <c r="R4200" s="5" t="s">
        <v>26739</v>
      </c>
      <c r="S4200" s="3" t="s">
        <v>2190</v>
      </c>
      <c r="T4200" s="3" t="s">
        <v>37</v>
      </c>
      <c r="V4200" s="3">
        <v>127</v>
      </c>
      <c r="W4200" s="3">
        <v>127</v>
      </c>
      <c r="X4200" s="3">
        <v>127</v>
      </c>
      <c r="Y4200" s="3">
        <v>4198</v>
      </c>
      <c r="Z4200" s="3" t="s">
        <v>162</v>
      </c>
      <c r="AA4200" s="3">
        <v>9</v>
      </c>
      <c r="AB4200" s="3">
        <v>4</v>
      </c>
      <c r="AC4200" s="3">
        <v>5246720</v>
      </c>
      <c r="AD4200" s="3">
        <v>3117589</v>
      </c>
      <c r="AE4200" s="3" t="s">
        <v>39</v>
      </c>
      <c r="AF4200" s="3">
        <v>8</v>
      </c>
      <c r="AG4200" s="3">
        <v>2</v>
      </c>
    </row>
    <row r="4201" spans="1:33" ht="15.75" customHeight="1" x14ac:dyDescent="0.15">
      <c r="A4201" s="3">
        <v>3939</v>
      </c>
      <c r="B4201" s="3">
        <v>4199</v>
      </c>
      <c r="C4201" s="3">
        <v>87</v>
      </c>
      <c r="D4201" s="3" t="s">
        <v>17830</v>
      </c>
      <c r="E4201" s="3" t="s">
        <v>26740</v>
      </c>
      <c r="F4201" s="3" t="s">
        <v>1620</v>
      </c>
      <c r="G4201" s="3" t="s">
        <v>412</v>
      </c>
      <c r="H4201" s="3" t="s">
        <v>9845</v>
      </c>
      <c r="I4201" s="3" t="s">
        <v>742</v>
      </c>
      <c r="J4201" s="3">
        <v>68.192400000000006</v>
      </c>
      <c r="K4201" s="3">
        <v>6062660</v>
      </c>
      <c r="L4201" s="3" t="s">
        <v>101</v>
      </c>
      <c r="M4201" s="3">
        <v>5</v>
      </c>
      <c r="N4201" s="3" t="s">
        <v>17830</v>
      </c>
      <c r="O4201" s="3" t="s">
        <v>26740</v>
      </c>
      <c r="P4201" s="3" t="s">
        <v>541</v>
      </c>
      <c r="Q4201" s="3" t="s">
        <v>22786</v>
      </c>
      <c r="R4201" s="5" t="s">
        <v>26741</v>
      </c>
      <c r="S4201" s="3" t="s">
        <v>9845</v>
      </c>
      <c r="T4201" s="3" t="s">
        <v>412</v>
      </c>
      <c r="V4201" s="3">
        <v>127</v>
      </c>
      <c r="W4201" s="3">
        <v>127</v>
      </c>
      <c r="X4201" s="3">
        <v>127</v>
      </c>
      <c r="Y4201" s="3">
        <v>4199</v>
      </c>
      <c r="Z4201" s="3" t="s">
        <v>101</v>
      </c>
      <c r="AA4201" s="3">
        <v>87</v>
      </c>
      <c r="AB4201" s="3">
        <v>52</v>
      </c>
      <c r="AC4201" s="3">
        <v>6062660</v>
      </c>
      <c r="AD4201" s="3">
        <v>3604598</v>
      </c>
      <c r="AE4201" s="3" t="s">
        <v>742</v>
      </c>
      <c r="AF4201" s="3">
        <v>10</v>
      </c>
      <c r="AG4201" s="3">
        <v>17</v>
      </c>
    </row>
    <row r="4202" spans="1:33" ht="15.75" customHeight="1" x14ac:dyDescent="0.15">
      <c r="A4202" s="3">
        <v>582</v>
      </c>
      <c r="B4202" s="3">
        <v>4200</v>
      </c>
      <c r="C4202" s="3">
        <v>35</v>
      </c>
      <c r="D4202" s="3" t="s">
        <v>17835</v>
      </c>
      <c r="E4202" s="3" t="s">
        <v>26742</v>
      </c>
      <c r="F4202" s="3" t="s">
        <v>657</v>
      </c>
      <c r="G4202" s="3" t="s">
        <v>246</v>
      </c>
      <c r="H4202" s="3" t="s">
        <v>264</v>
      </c>
      <c r="I4202" s="3" t="s">
        <v>264</v>
      </c>
      <c r="J4202" s="3">
        <v>68.181600000000003</v>
      </c>
      <c r="K4202" s="3">
        <v>17850116</v>
      </c>
      <c r="L4202" s="3" t="s">
        <v>59</v>
      </c>
      <c r="M4202" s="3">
        <v>6</v>
      </c>
      <c r="N4202" s="3" t="s">
        <v>17835</v>
      </c>
      <c r="O4202" s="3" t="s">
        <v>26742</v>
      </c>
      <c r="P4202" s="3" t="s">
        <v>104</v>
      </c>
      <c r="Q4202" s="3" t="s">
        <v>22787</v>
      </c>
      <c r="R4202" s="5" t="s">
        <v>26743</v>
      </c>
      <c r="S4202" s="3" t="s">
        <v>264</v>
      </c>
      <c r="T4202" s="3" t="s">
        <v>246</v>
      </c>
      <c r="V4202" s="3">
        <v>127</v>
      </c>
      <c r="W4202" s="3">
        <v>127</v>
      </c>
      <c r="X4202" s="3">
        <v>127</v>
      </c>
      <c r="Y4202" s="3">
        <v>4200</v>
      </c>
      <c r="Z4202" s="3" t="s">
        <v>59</v>
      </c>
      <c r="AA4202" s="3">
        <v>35</v>
      </c>
      <c r="AB4202" s="3">
        <v>20</v>
      </c>
      <c r="AC4202" s="3">
        <v>17850116</v>
      </c>
      <c r="AD4202" s="3">
        <v>10613599</v>
      </c>
      <c r="AE4202" s="3" t="s">
        <v>264</v>
      </c>
      <c r="AF4202" s="3">
        <v>17</v>
      </c>
      <c r="AG4202" s="3">
        <v>8</v>
      </c>
    </row>
    <row r="4203" spans="1:33" ht="15.75" customHeight="1" x14ac:dyDescent="0.15">
      <c r="A4203" s="3">
        <v>2299</v>
      </c>
      <c r="B4203" s="3">
        <v>4201</v>
      </c>
      <c r="C4203" s="3">
        <v>183</v>
      </c>
      <c r="D4203" s="3" t="s">
        <v>17838</v>
      </c>
      <c r="E4203" s="3" t="s">
        <v>26744</v>
      </c>
      <c r="F4203" s="3" t="s">
        <v>855</v>
      </c>
      <c r="G4203" s="3" t="s">
        <v>292</v>
      </c>
      <c r="H4203" s="3" t="s">
        <v>7399</v>
      </c>
      <c r="I4203" s="3" t="s">
        <v>1032</v>
      </c>
      <c r="J4203" s="3">
        <v>68.043099999999995</v>
      </c>
      <c r="K4203" s="3">
        <v>40458508</v>
      </c>
      <c r="L4203" s="3" t="s">
        <v>162</v>
      </c>
      <c r="M4203" s="3">
        <v>6</v>
      </c>
      <c r="N4203" s="3" t="s">
        <v>17838</v>
      </c>
      <c r="O4203" s="3" t="s">
        <v>26744</v>
      </c>
      <c r="P4203" s="3" t="s">
        <v>541</v>
      </c>
      <c r="Q4203" s="3" t="s">
        <v>22789</v>
      </c>
      <c r="R4203" s="5" t="s">
        <v>26745</v>
      </c>
      <c r="S4203" s="3" t="s">
        <v>7399</v>
      </c>
      <c r="T4203" s="3" t="s">
        <v>292</v>
      </c>
      <c r="V4203" s="3">
        <v>127</v>
      </c>
      <c r="W4203" s="3">
        <v>113</v>
      </c>
      <c r="X4203" s="3">
        <v>127</v>
      </c>
      <c r="Y4203" s="3">
        <v>4201</v>
      </c>
      <c r="Z4203" s="3" t="s">
        <v>162</v>
      </c>
      <c r="AA4203" s="3">
        <v>183</v>
      </c>
      <c r="AB4203" s="3">
        <v>123</v>
      </c>
      <c r="AC4203" s="3">
        <v>40458508</v>
      </c>
      <c r="AD4203" s="3">
        <v>24076273</v>
      </c>
      <c r="AE4203" s="3" t="s">
        <v>1032</v>
      </c>
      <c r="AF4203" s="3">
        <v>8</v>
      </c>
      <c r="AG4203" s="3">
        <v>49</v>
      </c>
    </row>
    <row r="4204" spans="1:33" ht="15.75" customHeight="1" x14ac:dyDescent="0.15">
      <c r="A4204" s="3">
        <v>8600</v>
      </c>
      <c r="B4204" s="3">
        <v>4202</v>
      </c>
      <c r="C4204" s="3">
        <v>308</v>
      </c>
      <c r="D4204" s="3" t="s">
        <v>17841</v>
      </c>
      <c r="E4204" s="3" t="s">
        <v>26746</v>
      </c>
      <c r="F4204" s="3" t="s">
        <v>1105</v>
      </c>
      <c r="G4204" s="3" t="s">
        <v>486</v>
      </c>
      <c r="H4204" s="3" t="s">
        <v>10630</v>
      </c>
      <c r="I4204" s="3" t="s">
        <v>12273</v>
      </c>
      <c r="J4204" s="3">
        <v>68.022800000000004</v>
      </c>
      <c r="K4204" s="3">
        <v>27149065</v>
      </c>
      <c r="L4204" s="3" t="s">
        <v>478</v>
      </c>
      <c r="M4204" s="3">
        <v>1</v>
      </c>
      <c r="N4204" s="3" t="s">
        <v>17841</v>
      </c>
      <c r="O4204" s="3" t="s">
        <v>26746</v>
      </c>
      <c r="P4204" s="3" t="s">
        <v>3926</v>
      </c>
      <c r="Q4204" s="3" t="s">
        <v>22791</v>
      </c>
      <c r="R4204" s="5" t="s">
        <v>26747</v>
      </c>
      <c r="S4204" s="3" t="s">
        <v>10630</v>
      </c>
      <c r="T4204" s="3" t="s">
        <v>486</v>
      </c>
      <c r="V4204" s="3">
        <v>109</v>
      </c>
      <c r="W4204" s="3">
        <v>0</v>
      </c>
      <c r="X4204" s="3">
        <v>127</v>
      </c>
      <c r="Y4204" s="3">
        <v>4202</v>
      </c>
      <c r="Z4204" s="3" t="s">
        <v>478</v>
      </c>
      <c r="AA4204" s="3">
        <v>308</v>
      </c>
      <c r="AB4204" s="3">
        <v>225</v>
      </c>
      <c r="AC4204" s="3">
        <v>27149065</v>
      </c>
      <c r="AD4204" s="3">
        <v>16157968</v>
      </c>
      <c r="AE4204" s="15"/>
      <c r="AF4204" s="3">
        <v>15</v>
      </c>
      <c r="AG4204" s="3">
        <v>219</v>
      </c>
    </row>
    <row r="4205" spans="1:33" ht="15.75" customHeight="1" x14ac:dyDescent="0.15">
      <c r="A4205" s="3">
        <v>17880</v>
      </c>
      <c r="B4205" s="3">
        <v>4203</v>
      </c>
      <c r="C4205" s="3">
        <v>136</v>
      </c>
      <c r="D4205" s="3" t="s">
        <v>17846</v>
      </c>
      <c r="E4205" s="3" t="s">
        <v>26748</v>
      </c>
      <c r="F4205" s="3" t="s">
        <v>4061</v>
      </c>
      <c r="G4205" s="3" t="s">
        <v>446</v>
      </c>
      <c r="H4205" s="3" t="s">
        <v>4870</v>
      </c>
      <c r="I4205" s="3" t="s">
        <v>2435</v>
      </c>
      <c r="J4205" s="3">
        <v>68.000500000000002</v>
      </c>
      <c r="K4205" s="3">
        <v>101647000</v>
      </c>
      <c r="L4205" s="3" t="s">
        <v>75</v>
      </c>
      <c r="M4205" s="3">
        <v>2</v>
      </c>
      <c r="N4205" s="3" t="s">
        <v>17846</v>
      </c>
      <c r="O4205" s="3" t="s">
        <v>26748</v>
      </c>
      <c r="P4205" s="3" t="s">
        <v>835</v>
      </c>
      <c r="Q4205" s="3" t="s">
        <v>22792</v>
      </c>
      <c r="R4205" s="5" t="s">
        <v>26749</v>
      </c>
      <c r="S4205" s="3" t="s">
        <v>4870</v>
      </c>
      <c r="T4205" s="3" t="s">
        <v>446</v>
      </c>
      <c r="V4205" s="3">
        <v>127</v>
      </c>
      <c r="W4205" s="3">
        <v>127</v>
      </c>
      <c r="X4205" s="3">
        <v>104</v>
      </c>
      <c r="Y4205" s="3">
        <v>4203</v>
      </c>
      <c r="Z4205" s="3" t="s">
        <v>75</v>
      </c>
      <c r="AA4205" s="3">
        <v>136</v>
      </c>
      <c r="AB4205" s="3">
        <v>88</v>
      </c>
      <c r="AC4205" s="3">
        <v>101647000</v>
      </c>
      <c r="AD4205" s="3">
        <v>60504000</v>
      </c>
      <c r="AE4205" s="3" t="s">
        <v>2435</v>
      </c>
      <c r="AF4205" s="3">
        <v>14</v>
      </c>
      <c r="AG4205" s="3">
        <v>29</v>
      </c>
    </row>
    <row r="4206" spans="1:33" ht="15.75" customHeight="1" x14ac:dyDescent="0.15">
      <c r="A4206" s="3">
        <v>25718</v>
      </c>
      <c r="B4206" s="3">
        <v>4204</v>
      </c>
      <c r="C4206" s="3">
        <v>450</v>
      </c>
      <c r="D4206" s="3" t="s">
        <v>9583</v>
      </c>
      <c r="E4206" s="3" t="s">
        <v>26750</v>
      </c>
      <c r="F4206" s="3" t="s">
        <v>36</v>
      </c>
      <c r="G4206" s="3" t="s">
        <v>37</v>
      </c>
      <c r="H4206" s="3" t="s">
        <v>93</v>
      </c>
      <c r="I4206" s="3" t="s">
        <v>9588</v>
      </c>
      <c r="J4206" s="3">
        <v>67.959199999999996</v>
      </c>
      <c r="K4206" s="3">
        <v>1977921907</v>
      </c>
      <c r="L4206" s="3" t="s">
        <v>86</v>
      </c>
      <c r="M4206" s="3">
        <v>0</v>
      </c>
      <c r="N4206" s="3" t="s">
        <v>9583</v>
      </c>
      <c r="O4206" s="3" t="s">
        <v>26750</v>
      </c>
      <c r="P4206" s="8">
        <v>28856</v>
      </c>
      <c r="Q4206" s="3" t="s">
        <v>9585</v>
      </c>
      <c r="R4206" s="5" t="s">
        <v>26751</v>
      </c>
      <c r="S4206" s="3" t="s">
        <v>93</v>
      </c>
      <c r="T4206" s="3" t="s">
        <v>37</v>
      </c>
      <c r="V4206" s="3">
        <v>127</v>
      </c>
      <c r="W4206" s="3">
        <v>0</v>
      </c>
      <c r="X4206" s="3">
        <v>101</v>
      </c>
      <c r="Y4206" s="3">
        <v>4204</v>
      </c>
      <c r="Z4206" s="3" t="s">
        <v>86</v>
      </c>
      <c r="AA4206" s="3">
        <v>450</v>
      </c>
      <c r="AB4206" s="3">
        <v>450</v>
      </c>
      <c r="AC4206" s="3">
        <v>1977921907</v>
      </c>
      <c r="AD4206" s="3">
        <v>1177620209</v>
      </c>
      <c r="AE4206" s="15"/>
      <c r="AF4206" s="3">
        <v>16</v>
      </c>
      <c r="AG4206" s="3">
        <v>218</v>
      </c>
    </row>
    <row r="4207" spans="1:33" ht="15.75" customHeight="1" x14ac:dyDescent="0.15">
      <c r="A4207" s="3">
        <v>7844</v>
      </c>
      <c r="B4207" s="3">
        <v>4205</v>
      </c>
      <c r="C4207" s="3">
        <v>342</v>
      </c>
      <c r="D4207" s="3" t="s">
        <v>12122</v>
      </c>
      <c r="E4207" s="3" t="s">
        <v>26752</v>
      </c>
      <c r="F4207" s="3" t="s">
        <v>36</v>
      </c>
      <c r="G4207" s="3" t="s">
        <v>37</v>
      </c>
      <c r="H4207" s="3" t="s">
        <v>39</v>
      </c>
      <c r="I4207" s="3" t="s">
        <v>39</v>
      </c>
      <c r="J4207" s="3">
        <v>67.952399999999997</v>
      </c>
      <c r="K4207" s="3">
        <v>23923893</v>
      </c>
      <c r="L4207" s="3" t="s">
        <v>600</v>
      </c>
      <c r="M4207" s="3">
        <v>4</v>
      </c>
      <c r="N4207" s="3" t="s">
        <v>12122</v>
      </c>
      <c r="O4207" s="3" t="s">
        <v>26752</v>
      </c>
      <c r="P4207" s="3" t="s">
        <v>541</v>
      </c>
      <c r="Q4207" s="3" t="s">
        <v>12124</v>
      </c>
      <c r="R4207" s="5" t="s">
        <v>26753</v>
      </c>
      <c r="S4207" s="3" t="s">
        <v>39</v>
      </c>
      <c r="T4207" s="3" t="s">
        <v>37</v>
      </c>
      <c r="V4207" s="3">
        <v>127</v>
      </c>
      <c r="W4207" s="3">
        <v>127</v>
      </c>
      <c r="X4207" s="3">
        <v>58</v>
      </c>
      <c r="Y4207" s="3">
        <v>4205</v>
      </c>
      <c r="Z4207" s="3" t="s">
        <v>600</v>
      </c>
      <c r="AA4207" s="3">
        <v>342</v>
      </c>
      <c r="AB4207" s="3">
        <v>178</v>
      </c>
      <c r="AC4207" s="3">
        <v>23923893</v>
      </c>
      <c r="AD4207" s="3">
        <v>14244448</v>
      </c>
      <c r="AE4207" s="3" t="s">
        <v>39</v>
      </c>
      <c r="AF4207" s="3">
        <v>13</v>
      </c>
      <c r="AG4207" s="3">
        <v>2</v>
      </c>
    </row>
    <row r="4208" spans="1:33" ht="15.75" customHeight="1" x14ac:dyDescent="0.15">
      <c r="A4208" s="3">
        <v>3638</v>
      </c>
      <c r="B4208" s="3">
        <v>4206</v>
      </c>
      <c r="C4208" s="3">
        <v>47</v>
      </c>
      <c r="D4208" s="3" t="s">
        <v>17853</v>
      </c>
      <c r="E4208" s="3" t="s">
        <v>26754</v>
      </c>
      <c r="F4208" s="3" t="s">
        <v>331</v>
      </c>
      <c r="G4208" s="3" t="s">
        <v>167</v>
      </c>
      <c r="H4208" s="3" t="s">
        <v>283</v>
      </c>
      <c r="I4208" s="3" t="s">
        <v>283</v>
      </c>
      <c r="J4208" s="3">
        <v>67.886300000000006</v>
      </c>
      <c r="K4208" s="3">
        <v>22484752</v>
      </c>
      <c r="L4208" s="3" t="s">
        <v>101</v>
      </c>
      <c r="M4208" s="3">
        <v>5</v>
      </c>
      <c r="N4208" s="3" t="s">
        <v>17853</v>
      </c>
      <c r="O4208" s="3" t="s">
        <v>26754</v>
      </c>
      <c r="P4208" s="3" t="s">
        <v>787</v>
      </c>
      <c r="Q4208" s="3" t="s">
        <v>22795</v>
      </c>
      <c r="R4208" s="5" t="s">
        <v>26755</v>
      </c>
      <c r="S4208" s="3" t="s">
        <v>283</v>
      </c>
      <c r="T4208" s="3" t="s">
        <v>167</v>
      </c>
      <c r="V4208" s="3">
        <v>127</v>
      </c>
      <c r="W4208" s="3">
        <v>99</v>
      </c>
      <c r="X4208" s="3">
        <v>127</v>
      </c>
      <c r="Y4208" s="3">
        <v>4206</v>
      </c>
      <c r="Z4208" s="3" t="s">
        <v>101</v>
      </c>
      <c r="AA4208" s="3">
        <v>47</v>
      </c>
      <c r="AB4208" s="3">
        <v>15</v>
      </c>
      <c r="AC4208" s="3">
        <v>22484752</v>
      </c>
      <c r="AD4208" s="3">
        <v>13392844</v>
      </c>
      <c r="AE4208" s="3" t="s">
        <v>283</v>
      </c>
      <c r="AF4208" s="3">
        <v>10</v>
      </c>
      <c r="AG4208" s="3">
        <v>1</v>
      </c>
    </row>
    <row r="4209" spans="1:33" ht="15.75" customHeight="1" x14ac:dyDescent="0.15">
      <c r="A4209" s="3">
        <v>20863</v>
      </c>
      <c r="B4209" s="3">
        <v>4207</v>
      </c>
      <c r="C4209" s="3">
        <v>13</v>
      </c>
      <c r="D4209" s="3" t="s">
        <v>17856</v>
      </c>
      <c r="E4209" s="3" t="s">
        <v>26756</v>
      </c>
      <c r="F4209" s="3" t="s">
        <v>657</v>
      </c>
      <c r="G4209" s="3" t="s">
        <v>246</v>
      </c>
      <c r="H4209" s="3" t="s">
        <v>17858</v>
      </c>
      <c r="I4209" s="3" t="s">
        <v>3190</v>
      </c>
      <c r="J4209" s="3">
        <v>67.853399999999993</v>
      </c>
      <c r="K4209" s="3">
        <v>24598342</v>
      </c>
      <c r="L4209" s="3" t="s">
        <v>101</v>
      </c>
      <c r="M4209" s="3">
        <v>2</v>
      </c>
      <c r="N4209" s="3" t="s">
        <v>17856</v>
      </c>
      <c r="O4209" s="3" t="s">
        <v>26756</v>
      </c>
      <c r="P4209" s="3" t="s">
        <v>6091</v>
      </c>
      <c r="Q4209" s="3" t="s">
        <v>22797</v>
      </c>
      <c r="R4209" s="5" t="s">
        <v>26757</v>
      </c>
      <c r="S4209" s="3" t="s">
        <v>17858</v>
      </c>
      <c r="T4209" s="3" t="s">
        <v>246</v>
      </c>
      <c r="V4209" s="3">
        <v>127</v>
      </c>
      <c r="W4209" s="3">
        <v>0</v>
      </c>
      <c r="X4209" s="3">
        <v>127</v>
      </c>
      <c r="Y4209" s="3">
        <v>4207</v>
      </c>
      <c r="Z4209" s="3" t="s">
        <v>101</v>
      </c>
      <c r="AA4209" s="3">
        <v>13</v>
      </c>
      <c r="AB4209" s="3">
        <v>12</v>
      </c>
      <c r="AC4209" s="3">
        <v>24598342</v>
      </c>
      <c r="AD4209" s="3">
        <v>14654655</v>
      </c>
      <c r="AE4209" s="15"/>
      <c r="AF4209" s="3">
        <v>10</v>
      </c>
      <c r="AG4209" s="3">
        <v>14</v>
      </c>
    </row>
    <row r="4210" spans="1:33" ht="15.75" customHeight="1" x14ac:dyDescent="0.15">
      <c r="A4210" s="3">
        <v>1183</v>
      </c>
      <c r="B4210" s="3">
        <v>4208</v>
      </c>
      <c r="C4210" s="3">
        <v>55</v>
      </c>
      <c r="D4210" s="3" t="s">
        <v>17859</v>
      </c>
      <c r="E4210" s="3" t="s">
        <v>26758</v>
      </c>
      <c r="F4210" s="3" t="s">
        <v>635</v>
      </c>
      <c r="G4210" s="3" t="s">
        <v>236</v>
      </c>
      <c r="H4210" s="3" t="s">
        <v>8191</v>
      </c>
      <c r="I4210" s="3" t="s">
        <v>8518</v>
      </c>
      <c r="J4210" s="3">
        <v>67.854200000000006</v>
      </c>
      <c r="K4210" s="3">
        <v>11407553</v>
      </c>
      <c r="L4210" s="3" t="s">
        <v>75</v>
      </c>
      <c r="M4210" s="3">
        <v>6</v>
      </c>
      <c r="N4210" s="3" t="s">
        <v>17859</v>
      </c>
      <c r="O4210" s="3" t="s">
        <v>26758</v>
      </c>
      <c r="P4210" s="3" t="s">
        <v>541</v>
      </c>
      <c r="Q4210" s="3" t="s">
        <v>22798</v>
      </c>
      <c r="R4210" s="5" t="s">
        <v>26759</v>
      </c>
      <c r="S4210" s="3" t="s">
        <v>8191</v>
      </c>
      <c r="T4210" s="3" t="s">
        <v>236</v>
      </c>
      <c r="V4210" s="3">
        <v>49</v>
      </c>
      <c r="W4210" s="3">
        <v>0</v>
      </c>
      <c r="X4210" s="3">
        <v>105</v>
      </c>
      <c r="Y4210" s="3">
        <v>4208</v>
      </c>
      <c r="Z4210" s="3" t="s">
        <v>75</v>
      </c>
      <c r="AA4210" s="3">
        <v>55</v>
      </c>
      <c r="AB4210" s="3">
        <v>30</v>
      </c>
      <c r="AC4210" s="3">
        <v>11407553</v>
      </c>
      <c r="AD4210" s="3">
        <v>6796108</v>
      </c>
      <c r="AE4210" s="15"/>
      <c r="AF4210" s="3">
        <v>14</v>
      </c>
      <c r="AG4210" s="3">
        <v>136</v>
      </c>
    </row>
    <row r="4211" spans="1:33" ht="15.75" customHeight="1" x14ac:dyDescent="0.15">
      <c r="A4211" s="3">
        <v>2648</v>
      </c>
      <c r="B4211" s="3">
        <v>4209</v>
      </c>
      <c r="C4211" s="3">
        <v>84</v>
      </c>
      <c r="D4211" s="3" t="s">
        <v>17863</v>
      </c>
      <c r="E4211" s="3" t="s">
        <v>26760</v>
      </c>
      <c r="F4211" s="3" t="s">
        <v>1121</v>
      </c>
      <c r="G4211" s="3" t="s">
        <v>497</v>
      </c>
      <c r="H4211" s="3" t="s">
        <v>17865</v>
      </c>
      <c r="I4211" s="3" t="s">
        <v>499</v>
      </c>
      <c r="J4211" s="3">
        <v>67.822400000000002</v>
      </c>
      <c r="K4211" s="3">
        <v>36958212</v>
      </c>
      <c r="L4211" s="3" t="s">
        <v>50</v>
      </c>
      <c r="M4211" s="3">
        <v>7</v>
      </c>
      <c r="N4211" s="3" t="s">
        <v>17863</v>
      </c>
      <c r="O4211" s="3" t="s">
        <v>26760</v>
      </c>
      <c r="P4211" s="3" t="s">
        <v>1101</v>
      </c>
      <c r="Q4211" s="3" t="s">
        <v>22800</v>
      </c>
      <c r="R4211" s="5" t="s">
        <v>26761</v>
      </c>
      <c r="S4211" s="3" t="s">
        <v>17865</v>
      </c>
      <c r="T4211" s="3" t="s">
        <v>497</v>
      </c>
      <c r="V4211" s="3">
        <v>57</v>
      </c>
      <c r="W4211" s="3">
        <v>0</v>
      </c>
      <c r="X4211" s="3">
        <v>117</v>
      </c>
      <c r="Y4211" s="3">
        <v>4209</v>
      </c>
      <c r="Z4211" s="3" t="s">
        <v>50</v>
      </c>
      <c r="AA4211" s="3">
        <v>84</v>
      </c>
      <c r="AB4211" s="3">
        <v>50</v>
      </c>
      <c r="AC4211" s="3">
        <v>36958212</v>
      </c>
      <c r="AD4211" s="3">
        <v>22022219</v>
      </c>
      <c r="AE4211" s="15"/>
      <c r="AF4211" s="3">
        <v>11</v>
      </c>
      <c r="AG4211" s="3">
        <v>78</v>
      </c>
    </row>
    <row r="4212" spans="1:33" ht="15.75" customHeight="1" x14ac:dyDescent="0.15">
      <c r="A4212" s="3">
        <v>24144</v>
      </c>
      <c r="B4212" s="3">
        <v>4210</v>
      </c>
      <c r="C4212" s="3">
        <v>25</v>
      </c>
      <c r="D4212" s="3" t="s">
        <v>17866</v>
      </c>
      <c r="E4212" s="3" t="s">
        <v>26762</v>
      </c>
      <c r="F4212" s="3" t="s">
        <v>1172</v>
      </c>
      <c r="G4212" s="3" t="s">
        <v>565</v>
      </c>
      <c r="H4212" s="3" t="s">
        <v>7827</v>
      </c>
      <c r="I4212" s="3" t="s">
        <v>8152</v>
      </c>
      <c r="J4212" s="3">
        <v>67.817300000000003</v>
      </c>
      <c r="K4212" s="3">
        <v>3793516</v>
      </c>
      <c r="L4212" s="3" t="s">
        <v>162</v>
      </c>
      <c r="M4212" s="3">
        <v>1</v>
      </c>
      <c r="N4212" s="3" t="s">
        <v>17866</v>
      </c>
      <c r="O4212" s="3" t="s">
        <v>26762</v>
      </c>
      <c r="P4212" s="3" t="s">
        <v>6091</v>
      </c>
      <c r="Q4212" s="3" t="s">
        <v>22801</v>
      </c>
      <c r="R4212" s="5" t="s">
        <v>26763</v>
      </c>
      <c r="S4212" s="3" t="s">
        <v>7827</v>
      </c>
      <c r="T4212" s="3" t="s">
        <v>565</v>
      </c>
      <c r="V4212" s="3">
        <v>36</v>
      </c>
      <c r="W4212" s="3">
        <v>0</v>
      </c>
      <c r="X4212" s="3">
        <v>127</v>
      </c>
      <c r="Y4212" s="3">
        <v>4210</v>
      </c>
      <c r="Z4212" s="3" t="s">
        <v>162</v>
      </c>
      <c r="AA4212" s="3">
        <v>25</v>
      </c>
      <c r="AB4212" s="3">
        <v>14</v>
      </c>
      <c r="AC4212" s="3">
        <v>3793516</v>
      </c>
      <c r="AD4212" s="3">
        <v>2260504</v>
      </c>
      <c r="AE4212" s="15"/>
      <c r="AF4212" s="3">
        <v>8</v>
      </c>
      <c r="AG4212" s="3">
        <v>139</v>
      </c>
    </row>
    <row r="4213" spans="1:33" ht="15.75" customHeight="1" x14ac:dyDescent="0.15">
      <c r="A4213" s="3">
        <v>21867</v>
      </c>
      <c r="B4213" s="3">
        <v>4211</v>
      </c>
      <c r="C4213" s="3">
        <v>7</v>
      </c>
      <c r="D4213" s="3" t="s">
        <v>17868</v>
      </c>
      <c r="E4213" s="3" t="s">
        <v>26764</v>
      </c>
      <c r="F4213" s="3" t="s">
        <v>2319</v>
      </c>
      <c r="G4213" s="3" t="s">
        <v>740</v>
      </c>
      <c r="H4213" s="3" t="s">
        <v>1072</v>
      </c>
      <c r="I4213" s="3" t="s">
        <v>63</v>
      </c>
      <c r="J4213" s="3">
        <v>67.817599999999999</v>
      </c>
      <c r="K4213" s="3">
        <v>2920116</v>
      </c>
      <c r="L4213" s="3" t="s">
        <v>215</v>
      </c>
      <c r="M4213" s="3">
        <v>2</v>
      </c>
      <c r="N4213" s="3" t="s">
        <v>17868</v>
      </c>
      <c r="O4213" s="3" t="s">
        <v>26764</v>
      </c>
      <c r="P4213" s="3" t="s">
        <v>987</v>
      </c>
      <c r="Q4213" s="3" t="s">
        <v>22803</v>
      </c>
      <c r="R4213" s="5" t="s">
        <v>26765</v>
      </c>
      <c r="S4213" s="3" t="s">
        <v>1072</v>
      </c>
      <c r="T4213" s="3" t="s">
        <v>740</v>
      </c>
      <c r="V4213" s="3">
        <v>39</v>
      </c>
      <c r="W4213" s="3">
        <v>127</v>
      </c>
      <c r="X4213" s="3">
        <v>127</v>
      </c>
      <c r="Y4213" s="3">
        <v>4211</v>
      </c>
      <c r="Z4213" s="3" t="s">
        <v>215</v>
      </c>
      <c r="AA4213" s="3">
        <v>7</v>
      </c>
      <c r="AB4213" s="3">
        <v>6</v>
      </c>
      <c r="AC4213" s="3">
        <v>2920116</v>
      </c>
      <c r="AD4213" s="3">
        <v>1740053</v>
      </c>
      <c r="AE4213" s="3" t="s">
        <v>63</v>
      </c>
      <c r="AF4213" s="3">
        <v>7</v>
      </c>
      <c r="AG4213" s="3">
        <v>3</v>
      </c>
    </row>
    <row r="4214" spans="1:33" ht="15.75" customHeight="1" x14ac:dyDescent="0.15">
      <c r="A4214" s="3">
        <v>451</v>
      </c>
      <c r="B4214" s="3">
        <v>4212</v>
      </c>
      <c r="C4214" s="3">
        <v>85</v>
      </c>
      <c r="D4214" s="3" t="s">
        <v>17870</v>
      </c>
      <c r="E4214" s="3" t="s">
        <v>26766</v>
      </c>
      <c r="F4214" s="3" t="s">
        <v>249</v>
      </c>
      <c r="G4214" s="3" t="s">
        <v>125</v>
      </c>
      <c r="H4214" s="3" t="s">
        <v>126</v>
      </c>
      <c r="I4214" s="3" t="s">
        <v>127</v>
      </c>
      <c r="J4214" s="3">
        <v>67.775899999999993</v>
      </c>
      <c r="K4214" s="3">
        <v>249046391</v>
      </c>
      <c r="L4214" s="3" t="s">
        <v>364</v>
      </c>
      <c r="M4214" s="3">
        <v>6</v>
      </c>
      <c r="N4214" s="3" t="s">
        <v>17870</v>
      </c>
      <c r="O4214" s="3" t="s">
        <v>26766</v>
      </c>
      <c r="P4214" s="3" t="s">
        <v>787</v>
      </c>
      <c r="Q4214" s="3" t="s">
        <v>22804</v>
      </c>
      <c r="R4214" s="5" t="s">
        <v>26767</v>
      </c>
      <c r="S4214" s="3" t="s">
        <v>126</v>
      </c>
      <c r="T4214" s="3" t="s">
        <v>125</v>
      </c>
      <c r="V4214" s="3">
        <v>51</v>
      </c>
      <c r="W4214" s="3">
        <v>48</v>
      </c>
      <c r="X4214" s="3">
        <v>127</v>
      </c>
      <c r="Y4214" s="3">
        <v>4212</v>
      </c>
      <c r="Z4214" s="3" t="s">
        <v>364</v>
      </c>
      <c r="AA4214" s="3">
        <v>85</v>
      </c>
      <c r="AB4214" s="3">
        <v>84</v>
      </c>
      <c r="AC4214" s="3">
        <v>249046391</v>
      </c>
      <c r="AD4214" s="3">
        <v>148439893</v>
      </c>
      <c r="AE4214" s="3" t="s">
        <v>127</v>
      </c>
      <c r="AF4214" s="3">
        <v>20</v>
      </c>
      <c r="AG4214" s="3">
        <v>10</v>
      </c>
    </row>
    <row r="4215" spans="1:33" ht="15.75" customHeight="1" x14ac:dyDescent="0.15">
      <c r="A4215" s="3">
        <v>4678</v>
      </c>
      <c r="B4215" s="3">
        <v>4213</v>
      </c>
      <c r="C4215" s="3">
        <v>226</v>
      </c>
      <c r="D4215" s="3" t="s">
        <v>17874</v>
      </c>
      <c r="E4215" s="3" t="s">
        <v>26768</v>
      </c>
      <c r="F4215" s="3" t="s">
        <v>1620</v>
      </c>
      <c r="G4215" s="3" t="s">
        <v>412</v>
      </c>
      <c r="H4215" s="3" t="s">
        <v>12334</v>
      </c>
      <c r="I4215" s="3" t="s">
        <v>742</v>
      </c>
      <c r="J4215" s="3">
        <v>67.766900000000007</v>
      </c>
      <c r="K4215" s="3">
        <v>4916432</v>
      </c>
      <c r="L4215" s="3" t="s">
        <v>335</v>
      </c>
      <c r="M4215" s="3">
        <v>3</v>
      </c>
      <c r="N4215" s="3" t="s">
        <v>17874</v>
      </c>
      <c r="O4215" s="3" t="s">
        <v>26768</v>
      </c>
      <c r="P4215" s="3" t="s">
        <v>1029</v>
      </c>
      <c r="Q4215" s="3" t="s">
        <v>22806</v>
      </c>
      <c r="R4215" s="5" t="s">
        <v>26769</v>
      </c>
      <c r="S4215" s="3" t="s">
        <v>12334</v>
      </c>
      <c r="T4215" s="3" t="s">
        <v>412</v>
      </c>
      <c r="V4215" s="3">
        <v>127</v>
      </c>
      <c r="W4215" s="3">
        <v>127</v>
      </c>
      <c r="X4215" s="3">
        <v>127</v>
      </c>
      <c r="Y4215" s="3">
        <v>4213</v>
      </c>
      <c r="Z4215" s="3" t="s">
        <v>335</v>
      </c>
      <c r="AA4215" s="3">
        <v>226</v>
      </c>
      <c r="AB4215" s="3">
        <v>159</v>
      </c>
      <c r="AC4215" s="3">
        <v>4916432</v>
      </c>
      <c r="AD4215" s="3">
        <v>2930513</v>
      </c>
      <c r="AE4215" s="3" t="s">
        <v>742</v>
      </c>
      <c r="AF4215" s="3">
        <v>21</v>
      </c>
      <c r="AG4215" s="3">
        <v>17</v>
      </c>
    </row>
    <row r="4216" spans="1:33" ht="15.75" customHeight="1" x14ac:dyDescent="0.15">
      <c r="A4216" s="3">
        <v>2050</v>
      </c>
      <c r="B4216" s="3">
        <v>4214</v>
      </c>
      <c r="C4216" s="3">
        <v>165</v>
      </c>
      <c r="D4216" s="3" t="s">
        <v>17876</v>
      </c>
      <c r="E4216" s="3" t="s">
        <v>26770</v>
      </c>
      <c r="F4216" s="3" t="s">
        <v>1009</v>
      </c>
      <c r="G4216" s="3" t="s">
        <v>403</v>
      </c>
      <c r="H4216" s="3" t="s">
        <v>10854</v>
      </c>
      <c r="I4216" s="3" t="s">
        <v>203</v>
      </c>
      <c r="J4216" s="3">
        <v>67.75</v>
      </c>
      <c r="K4216" s="3">
        <v>18951909</v>
      </c>
      <c r="L4216" s="3" t="s">
        <v>221</v>
      </c>
      <c r="M4216" s="3">
        <v>5</v>
      </c>
      <c r="N4216" s="3" t="s">
        <v>17876</v>
      </c>
      <c r="O4216" s="3" t="s">
        <v>26770</v>
      </c>
      <c r="P4216" s="3" t="s">
        <v>541</v>
      </c>
      <c r="Q4216" s="3" t="s">
        <v>22808</v>
      </c>
      <c r="R4216" s="5" t="s">
        <v>26771</v>
      </c>
      <c r="S4216" s="3" t="s">
        <v>10854</v>
      </c>
      <c r="T4216" s="3" t="s">
        <v>403</v>
      </c>
      <c r="V4216" s="3">
        <v>127</v>
      </c>
      <c r="W4216" s="3">
        <v>127</v>
      </c>
      <c r="X4216" s="3">
        <v>127</v>
      </c>
      <c r="Y4216" s="3">
        <v>4214</v>
      </c>
      <c r="Z4216" s="3" t="s">
        <v>221</v>
      </c>
      <c r="AA4216" s="3">
        <v>165</v>
      </c>
      <c r="AB4216" s="3">
        <v>177</v>
      </c>
      <c r="AC4216" s="3">
        <v>18951909</v>
      </c>
      <c r="AD4216" s="3">
        <v>11297708</v>
      </c>
      <c r="AE4216" s="3" t="s">
        <v>203</v>
      </c>
      <c r="AF4216" s="3">
        <v>2</v>
      </c>
      <c r="AG4216" s="3">
        <v>9</v>
      </c>
    </row>
    <row r="4217" spans="1:33" ht="15.75" customHeight="1" x14ac:dyDescent="0.15">
      <c r="A4217" s="3">
        <v>24250</v>
      </c>
      <c r="B4217" s="3">
        <v>4215</v>
      </c>
      <c r="C4217" s="3">
        <v>210</v>
      </c>
      <c r="D4217" s="3" t="s">
        <v>8807</v>
      </c>
      <c r="E4217" s="3" t="s">
        <v>26772</v>
      </c>
      <c r="F4217" s="3" t="s">
        <v>36</v>
      </c>
      <c r="G4217" s="3" t="s">
        <v>37</v>
      </c>
      <c r="H4217" s="3" t="s">
        <v>244</v>
      </c>
      <c r="I4217" s="3" t="s">
        <v>11652</v>
      </c>
      <c r="J4217" s="3">
        <v>67.698499999999996</v>
      </c>
      <c r="K4217" s="3">
        <v>10622193</v>
      </c>
      <c r="L4217" s="3" t="s">
        <v>162</v>
      </c>
      <c r="M4217" s="3">
        <v>1</v>
      </c>
      <c r="N4217" s="3" t="s">
        <v>8807</v>
      </c>
      <c r="O4217" s="3" t="s">
        <v>26772</v>
      </c>
      <c r="P4217" s="3" t="s">
        <v>381</v>
      </c>
      <c r="Q4217" s="3" t="s">
        <v>8809</v>
      </c>
      <c r="R4217" s="5" t="s">
        <v>26773</v>
      </c>
      <c r="S4217" s="3" t="s">
        <v>244</v>
      </c>
      <c r="T4217" s="3" t="s">
        <v>37</v>
      </c>
      <c r="V4217" s="3">
        <v>127</v>
      </c>
      <c r="W4217" s="3">
        <v>0</v>
      </c>
      <c r="X4217" s="3">
        <v>127</v>
      </c>
      <c r="Y4217" s="3">
        <v>4215</v>
      </c>
      <c r="Z4217" s="3" t="s">
        <v>162</v>
      </c>
      <c r="AA4217" s="3">
        <v>210</v>
      </c>
      <c r="AB4217" s="3">
        <v>134</v>
      </c>
      <c r="AC4217" s="3">
        <v>10622193</v>
      </c>
      <c r="AD4217" s="3">
        <v>6334102</v>
      </c>
      <c r="AE4217" s="15"/>
      <c r="AF4217" s="3">
        <v>8</v>
      </c>
      <c r="AG4217" s="3">
        <v>307</v>
      </c>
    </row>
    <row r="4218" spans="1:33" ht="15.75" customHeight="1" x14ac:dyDescent="0.15">
      <c r="A4218" s="3">
        <v>21962</v>
      </c>
      <c r="B4218" s="3">
        <v>4216</v>
      </c>
      <c r="C4218" s="3">
        <v>78</v>
      </c>
      <c r="D4218" s="3" t="s">
        <v>6896</v>
      </c>
      <c r="E4218" s="3" t="s">
        <v>26774</v>
      </c>
      <c r="F4218" s="3" t="s">
        <v>475</v>
      </c>
      <c r="G4218" s="3" t="s">
        <v>277</v>
      </c>
      <c r="H4218" s="3" t="s">
        <v>475</v>
      </c>
      <c r="I4218" s="3" t="s">
        <v>203</v>
      </c>
      <c r="J4218" s="3">
        <v>67.660600000000002</v>
      </c>
      <c r="K4218" s="3">
        <v>11727750</v>
      </c>
      <c r="L4218" s="3" t="s">
        <v>71</v>
      </c>
      <c r="M4218" s="3">
        <v>2</v>
      </c>
      <c r="N4218" s="3" t="s">
        <v>6896</v>
      </c>
      <c r="O4218" s="3" t="s">
        <v>26774</v>
      </c>
      <c r="P4218" s="3" t="s">
        <v>787</v>
      </c>
      <c r="Q4218" s="3" t="s">
        <v>6899</v>
      </c>
      <c r="R4218" s="5" t="s">
        <v>26775</v>
      </c>
      <c r="S4218" s="3" t="s">
        <v>475</v>
      </c>
      <c r="T4218" s="3" t="s">
        <v>277</v>
      </c>
      <c r="V4218" s="3">
        <v>127</v>
      </c>
      <c r="W4218" s="3">
        <v>127</v>
      </c>
      <c r="X4218" s="3">
        <v>127</v>
      </c>
      <c r="Y4218" s="3">
        <v>4216</v>
      </c>
      <c r="Z4218" s="3" t="s">
        <v>71</v>
      </c>
      <c r="AA4218" s="3">
        <v>78</v>
      </c>
      <c r="AB4218" s="3">
        <v>42</v>
      </c>
      <c r="AC4218" s="3">
        <v>11727750</v>
      </c>
      <c r="AD4218" s="3">
        <v>6994935</v>
      </c>
      <c r="AE4218" s="3" t="s">
        <v>203</v>
      </c>
      <c r="AF4218" s="3">
        <v>5</v>
      </c>
      <c r="AG4218" s="3">
        <v>9</v>
      </c>
    </row>
    <row r="4219" spans="1:33" ht="15.75" customHeight="1" x14ac:dyDescent="0.15">
      <c r="A4219" s="3">
        <v>3487</v>
      </c>
      <c r="B4219" s="3">
        <v>4217</v>
      </c>
      <c r="C4219" s="3">
        <v>29</v>
      </c>
      <c r="D4219" s="3" t="s">
        <v>17882</v>
      </c>
      <c r="E4219" s="3" t="s">
        <v>26776</v>
      </c>
      <c r="F4219" s="3" t="s">
        <v>947</v>
      </c>
      <c r="G4219" s="3" t="s">
        <v>389</v>
      </c>
      <c r="H4219" s="3" t="s">
        <v>9574</v>
      </c>
      <c r="I4219" s="3" t="s">
        <v>1421</v>
      </c>
      <c r="J4219" s="3">
        <v>67.637500000000003</v>
      </c>
      <c r="K4219" s="3">
        <v>9547050</v>
      </c>
      <c r="L4219" s="3" t="s">
        <v>221</v>
      </c>
      <c r="M4219" s="3">
        <v>5</v>
      </c>
      <c r="N4219" s="3" t="s">
        <v>17882</v>
      </c>
      <c r="O4219" s="3" t="s">
        <v>26776</v>
      </c>
      <c r="P4219" s="3" t="s">
        <v>690</v>
      </c>
      <c r="Q4219" s="3" t="s">
        <v>22811</v>
      </c>
      <c r="R4219" s="5" t="s">
        <v>26777</v>
      </c>
      <c r="S4219" s="3" t="s">
        <v>9574</v>
      </c>
      <c r="T4219" s="3" t="s">
        <v>389</v>
      </c>
      <c r="V4219" s="3">
        <v>60</v>
      </c>
      <c r="W4219" s="3">
        <v>0</v>
      </c>
      <c r="X4219" s="3">
        <v>127</v>
      </c>
      <c r="Y4219" s="3">
        <v>4217</v>
      </c>
      <c r="Z4219" s="3" t="s">
        <v>221</v>
      </c>
      <c r="AA4219" s="3">
        <v>29</v>
      </c>
      <c r="AB4219" s="3">
        <v>22</v>
      </c>
      <c r="AC4219" s="3">
        <v>9547050</v>
      </c>
      <c r="AD4219" s="3">
        <v>5695057</v>
      </c>
      <c r="AE4219" s="15"/>
      <c r="AF4219" s="3">
        <v>2</v>
      </c>
      <c r="AG4219" s="3">
        <v>74</v>
      </c>
    </row>
    <row r="4220" spans="1:33" ht="15.75" customHeight="1" x14ac:dyDescent="0.15">
      <c r="A4220" s="3">
        <v>19958</v>
      </c>
      <c r="B4220" s="3">
        <v>4218</v>
      </c>
      <c r="C4220" s="3">
        <v>98</v>
      </c>
      <c r="D4220" s="3" t="s">
        <v>17885</v>
      </c>
      <c r="E4220" s="3" t="s">
        <v>26778</v>
      </c>
      <c r="F4220" s="3" t="s">
        <v>1438</v>
      </c>
      <c r="G4220" s="3" t="s">
        <v>495</v>
      </c>
      <c r="H4220" s="3" t="s">
        <v>13518</v>
      </c>
      <c r="I4220" s="3" t="s">
        <v>11196</v>
      </c>
      <c r="J4220" s="3">
        <v>67.597099999999998</v>
      </c>
      <c r="K4220" s="3">
        <v>58456100</v>
      </c>
      <c r="L4220" s="3" t="s">
        <v>340</v>
      </c>
      <c r="M4220" s="3">
        <v>3</v>
      </c>
      <c r="N4220" s="3" t="s">
        <v>17885</v>
      </c>
      <c r="O4220" s="3" t="s">
        <v>26778</v>
      </c>
      <c r="P4220" s="3" t="s">
        <v>1063</v>
      </c>
      <c r="Q4220" s="3" t="s">
        <v>22812</v>
      </c>
      <c r="R4220" s="5" t="s">
        <v>26779</v>
      </c>
      <c r="S4220" s="3" t="s">
        <v>13518</v>
      </c>
      <c r="T4220" s="3" t="s">
        <v>495</v>
      </c>
      <c r="V4220" s="3">
        <v>127</v>
      </c>
      <c r="W4220" s="3">
        <v>0</v>
      </c>
      <c r="X4220" s="3">
        <v>105</v>
      </c>
      <c r="Y4220" s="3">
        <v>4218</v>
      </c>
      <c r="Z4220" s="3" t="s">
        <v>340</v>
      </c>
      <c r="AA4220" s="3">
        <v>98</v>
      </c>
      <c r="AB4220" s="3">
        <v>68</v>
      </c>
      <c r="AC4220" s="3">
        <v>58456100</v>
      </c>
      <c r="AD4220" s="3">
        <v>34878940</v>
      </c>
      <c r="AE4220" s="15"/>
      <c r="AF4220" s="3">
        <v>6</v>
      </c>
      <c r="AG4220" s="3">
        <v>300</v>
      </c>
    </row>
    <row r="4221" spans="1:33" ht="15.75" customHeight="1" x14ac:dyDescent="0.15">
      <c r="A4221" s="3">
        <v>22044</v>
      </c>
      <c r="B4221" s="3">
        <v>4219</v>
      </c>
      <c r="C4221" s="3">
        <v>22</v>
      </c>
      <c r="D4221" s="3" t="s">
        <v>17887</v>
      </c>
      <c r="E4221" s="3" t="s">
        <v>26780</v>
      </c>
      <c r="F4221" s="3" t="s">
        <v>4061</v>
      </c>
      <c r="G4221" s="3" t="s">
        <v>446</v>
      </c>
      <c r="H4221" s="3" t="s">
        <v>15987</v>
      </c>
      <c r="I4221" s="3" t="s">
        <v>2435</v>
      </c>
      <c r="J4221" s="3">
        <v>67.599699999999999</v>
      </c>
      <c r="K4221" s="3">
        <v>3189311</v>
      </c>
      <c r="L4221" s="3" t="s">
        <v>75</v>
      </c>
      <c r="M4221" s="3">
        <v>2</v>
      </c>
      <c r="N4221" s="3" t="s">
        <v>17887</v>
      </c>
      <c r="O4221" s="3" t="s">
        <v>26780</v>
      </c>
      <c r="P4221" s="3" t="s">
        <v>104</v>
      </c>
      <c r="Q4221" s="3" t="s">
        <v>22814</v>
      </c>
      <c r="R4221" s="5" t="s">
        <v>26781</v>
      </c>
      <c r="S4221" s="3" t="s">
        <v>15987</v>
      </c>
      <c r="T4221" s="3" t="s">
        <v>446</v>
      </c>
      <c r="V4221" s="3">
        <v>127</v>
      </c>
      <c r="W4221" s="3">
        <v>127</v>
      </c>
      <c r="X4221" s="3">
        <v>106</v>
      </c>
      <c r="Y4221" s="3">
        <v>4219</v>
      </c>
      <c r="Z4221" s="3" t="s">
        <v>75</v>
      </c>
      <c r="AA4221" s="3">
        <v>22</v>
      </c>
      <c r="AB4221" s="3">
        <v>14</v>
      </c>
      <c r="AC4221" s="3">
        <v>3189311</v>
      </c>
      <c r="AD4221" s="3">
        <v>1902934</v>
      </c>
      <c r="AE4221" s="3" t="s">
        <v>2435</v>
      </c>
      <c r="AF4221" s="3">
        <v>14</v>
      </c>
      <c r="AG4221" s="3">
        <v>29</v>
      </c>
    </row>
    <row r="4222" spans="1:33" ht="15.75" customHeight="1" x14ac:dyDescent="0.15">
      <c r="A4222" s="3">
        <v>26261</v>
      </c>
      <c r="B4222" s="3">
        <v>4220</v>
      </c>
      <c r="C4222" s="3">
        <v>38</v>
      </c>
      <c r="D4222" s="3" t="s">
        <v>17891</v>
      </c>
      <c r="E4222" s="3" t="s">
        <v>26782</v>
      </c>
      <c r="F4222" s="3" t="s">
        <v>26783</v>
      </c>
      <c r="G4222" s="3" t="s">
        <v>954</v>
      </c>
      <c r="H4222" s="3" t="s">
        <v>17893</v>
      </c>
      <c r="I4222" s="3" t="s">
        <v>22816</v>
      </c>
      <c r="J4222" s="3">
        <v>67.572400000000002</v>
      </c>
      <c r="K4222" s="3">
        <v>12316709</v>
      </c>
      <c r="L4222" s="3" t="s">
        <v>71</v>
      </c>
      <c r="M4222" s="3">
        <v>0</v>
      </c>
      <c r="N4222" s="3" t="s">
        <v>17891</v>
      </c>
      <c r="O4222" s="3" t="s">
        <v>26782</v>
      </c>
      <c r="P4222" s="8">
        <v>27395</v>
      </c>
      <c r="Q4222" s="3" t="s">
        <v>22815</v>
      </c>
      <c r="R4222" s="5" t="s">
        <v>26784</v>
      </c>
      <c r="S4222" s="3" t="s">
        <v>17893</v>
      </c>
      <c r="T4222" s="3" t="s">
        <v>954</v>
      </c>
      <c r="V4222" s="3">
        <v>1</v>
      </c>
      <c r="W4222" s="3">
        <v>0</v>
      </c>
      <c r="X4222" s="3">
        <v>127</v>
      </c>
      <c r="Y4222" s="3">
        <v>4220</v>
      </c>
      <c r="Z4222" s="3" t="s">
        <v>71</v>
      </c>
      <c r="AA4222" s="3">
        <v>38</v>
      </c>
      <c r="AB4222" s="3">
        <v>26</v>
      </c>
      <c r="AC4222" s="3">
        <v>12316709</v>
      </c>
      <c r="AD4222" s="3">
        <v>7350080</v>
      </c>
      <c r="AE4222" s="15"/>
      <c r="AF4222" s="3">
        <v>5</v>
      </c>
      <c r="AG4222" s="3">
        <v>251</v>
      </c>
    </row>
    <row r="4223" spans="1:33" ht="15.75" customHeight="1" x14ac:dyDescent="0.15">
      <c r="A4223" s="3">
        <v>25847</v>
      </c>
      <c r="B4223" s="3">
        <v>4221</v>
      </c>
      <c r="C4223" s="3">
        <v>46</v>
      </c>
      <c r="D4223" s="3" t="s">
        <v>17894</v>
      </c>
      <c r="E4223" s="3" t="s">
        <v>26785</v>
      </c>
      <c r="F4223" s="3" t="s">
        <v>1438</v>
      </c>
      <c r="G4223" s="3" t="s">
        <v>495</v>
      </c>
      <c r="H4223" s="3" t="s">
        <v>11653</v>
      </c>
      <c r="I4223" s="3" t="s">
        <v>6851</v>
      </c>
      <c r="J4223" s="3">
        <v>67.511499999999998</v>
      </c>
      <c r="K4223" s="3">
        <v>19316784</v>
      </c>
      <c r="L4223" s="3" t="s">
        <v>364</v>
      </c>
      <c r="M4223" s="3">
        <v>0</v>
      </c>
      <c r="N4223" s="3" t="s">
        <v>17894</v>
      </c>
      <c r="O4223" s="3" t="s">
        <v>26785</v>
      </c>
      <c r="P4223" s="8" t="s">
        <v>15957</v>
      </c>
      <c r="Q4223" s="3" t="s">
        <v>22818</v>
      </c>
      <c r="R4223" s="5" t="s">
        <v>26786</v>
      </c>
      <c r="S4223" s="3" t="s">
        <v>11653</v>
      </c>
      <c r="T4223" s="3" t="s">
        <v>495</v>
      </c>
      <c r="V4223" s="3">
        <v>127</v>
      </c>
      <c r="W4223" s="3">
        <v>0</v>
      </c>
      <c r="X4223" s="3">
        <v>127</v>
      </c>
      <c r="Y4223" s="3">
        <v>4221</v>
      </c>
      <c r="Z4223" s="3" t="s">
        <v>364</v>
      </c>
      <c r="AA4223" s="3">
        <v>46</v>
      </c>
      <c r="AB4223" s="3">
        <v>31</v>
      </c>
      <c r="AC4223" s="3">
        <v>19316784</v>
      </c>
      <c r="AD4223" s="3">
        <v>11531619</v>
      </c>
      <c r="AE4223" s="15"/>
      <c r="AF4223" s="3">
        <v>20</v>
      </c>
      <c r="AG4223" s="3">
        <v>39</v>
      </c>
    </row>
    <row r="4224" spans="1:33" ht="15.75" customHeight="1" x14ac:dyDescent="0.15">
      <c r="A4224" s="3">
        <v>17227</v>
      </c>
      <c r="B4224" s="3">
        <v>4222</v>
      </c>
      <c r="C4224" s="3">
        <v>1041</v>
      </c>
      <c r="D4224" s="3" t="s">
        <v>2838</v>
      </c>
      <c r="E4224" s="3" t="s">
        <v>26787</v>
      </c>
      <c r="F4224" s="3" t="s">
        <v>143</v>
      </c>
      <c r="G4224" s="3" t="s">
        <v>77</v>
      </c>
      <c r="H4224" s="3" t="s">
        <v>2321</v>
      </c>
      <c r="I4224" s="3" t="s">
        <v>79</v>
      </c>
      <c r="J4224" s="3">
        <v>67.451499999999996</v>
      </c>
      <c r="K4224" s="3">
        <v>865828000</v>
      </c>
      <c r="L4224" s="3" t="s">
        <v>75</v>
      </c>
      <c r="M4224" s="3">
        <v>7</v>
      </c>
      <c r="N4224" s="3" t="s">
        <v>2838</v>
      </c>
      <c r="O4224" s="3" t="s">
        <v>26787</v>
      </c>
      <c r="P4224" s="3" t="s">
        <v>104</v>
      </c>
      <c r="Q4224" s="3" t="s">
        <v>2841</v>
      </c>
      <c r="R4224" s="5" t="s">
        <v>26788</v>
      </c>
      <c r="S4224" s="3" t="s">
        <v>2321</v>
      </c>
      <c r="T4224" s="3" t="s">
        <v>77</v>
      </c>
      <c r="V4224" s="3">
        <v>127</v>
      </c>
      <c r="W4224" s="3">
        <v>127</v>
      </c>
      <c r="X4224" s="3">
        <v>107</v>
      </c>
      <c r="Y4224" s="3">
        <v>4222</v>
      </c>
      <c r="Z4224" s="3" t="s">
        <v>75</v>
      </c>
      <c r="AA4224" s="3">
        <v>1041</v>
      </c>
      <c r="AB4224" s="3">
        <v>660</v>
      </c>
      <c r="AC4224" s="3">
        <v>865828000</v>
      </c>
      <c r="AD4224" s="3">
        <v>517062000</v>
      </c>
      <c r="AE4224" s="3" t="s">
        <v>79</v>
      </c>
      <c r="AF4224" s="3">
        <v>14</v>
      </c>
      <c r="AG4224" s="3">
        <v>6</v>
      </c>
    </row>
    <row r="4225" spans="1:33" ht="15.75" customHeight="1" x14ac:dyDescent="0.15">
      <c r="A4225" s="3">
        <v>23935</v>
      </c>
      <c r="B4225" s="3">
        <v>4223</v>
      </c>
      <c r="C4225" s="3">
        <v>20000</v>
      </c>
      <c r="D4225" s="3" t="s">
        <v>17900</v>
      </c>
      <c r="E4225" s="3" t="s">
        <v>26789</v>
      </c>
      <c r="F4225" s="3" t="s">
        <v>1193</v>
      </c>
      <c r="G4225" s="3" t="s">
        <v>564</v>
      </c>
      <c r="H4225" s="3" t="s">
        <v>17903</v>
      </c>
      <c r="I4225" s="3" t="s">
        <v>63</v>
      </c>
      <c r="J4225" s="3">
        <v>67.406199999999998</v>
      </c>
      <c r="K4225" s="3">
        <v>151039927</v>
      </c>
      <c r="L4225" s="3" t="s">
        <v>335</v>
      </c>
      <c r="M4225" s="3">
        <v>1</v>
      </c>
      <c r="N4225" s="3" t="s">
        <v>17900</v>
      </c>
      <c r="O4225" s="3" t="s">
        <v>26789</v>
      </c>
      <c r="P4225" s="3" t="s">
        <v>41</v>
      </c>
      <c r="Q4225" s="3" t="s">
        <v>22820</v>
      </c>
      <c r="R4225" s="5" t="s">
        <v>26790</v>
      </c>
      <c r="S4225" s="3" t="s">
        <v>17903</v>
      </c>
      <c r="T4225" s="3" t="s">
        <v>564</v>
      </c>
      <c r="V4225" s="3">
        <v>105</v>
      </c>
      <c r="W4225" s="3">
        <v>127</v>
      </c>
      <c r="X4225" s="3">
        <v>127</v>
      </c>
      <c r="Y4225" s="3">
        <v>4223</v>
      </c>
      <c r="Z4225" s="3" t="s">
        <v>335</v>
      </c>
      <c r="AA4225" s="3">
        <v>20000</v>
      </c>
      <c r="AB4225" s="3">
        <v>9000</v>
      </c>
      <c r="AC4225" s="3">
        <v>151039927</v>
      </c>
      <c r="AD4225" s="3">
        <v>90223631</v>
      </c>
      <c r="AE4225" s="3" t="s">
        <v>63</v>
      </c>
      <c r="AF4225" s="3">
        <v>21</v>
      </c>
      <c r="AG4225" s="3">
        <v>3</v>
      </c>
    </row>
    <row r="4226" spans="1:33" ht="15.75" customHeight="1" x14ac:dyDescent="0.15">
      <c r="A4226" s="3">
        <v>24572</v>
      </c>
      <c r="B4226" s="3">
        <v>4224</v>
      </c>
      <c r="C4226" s="3">
        <v>30</v>
      </c>
      <c r="D4226" s="3" t="s">
        <v>17905</v>
      </c>
      <c r="E4226" s="3" t="s">
        <v>26791</v>
      </c>
      <c r="F4226" s="3" t="s">
        <v>297</v>
      </c>
      <c r="G4226" s="3" t="s">
        <v>146</v>
      </c>
      <c r="H4226" s="3" t="s">
        <v>2725</v>
      </c>
      <c r="I4226" s="3" t="s">
        <v>2725</v>
      </c>
      <c r="J4226" s="3">
        <v>67.330100000000002</v>
      </c>
      <c r="K4226" s="3">
        <v>5023673</v>
      </c>
      <c r="L4226" s="3" t="s">
        <v>71</v>
      </c>
      <c r="M4226" s="3">
        <v>1</v>
      </c>
      <c r="N4226" s="3" t="s">
        <v>17905</v>
      </c>
      <c r="O4226" s="3" t="s">
        <v>26791</v>
      </c>
      <c r="P4226" s="3" t="s">
        <v>21564</v>
      </c>
      <c r="Q4226" s="3" t="s">
        <v>22822</v>
      </c>
      <c r="R4226" s="5" t="s">
        <v>26792</v>
      </c>
      <c r="S4226" s="3" t="s">
        <v>2725</v>
      </c>
      <c r="T4226" s="3" t="s">
        <v>146</v>
      </c>
      <c r="V4226" s="3">
        <v>105</v>
      </c>
      <c r="W4226" s="15"/>
      <c r="X4226" s="3">
        <v>127</v>
      </c>
      <c r="Y4226" s="3">
        <v>4224</v>
      </c>
      <c r="Z4226" s="3" t="s">
        <v>71</v>
      </c>
      <c r="AA4226" s="3">
        <v>30</v>
      </c>
      <c r="AB4226" s="3">
        <v>10</v>
      </c>
      <c r="AC4226" s="3">
        <v>5023673</v>
      </c>
      <c r="AD4226" s="3">
        <v>3002253</v>
      </c>
      <c r="AE4226" s="3" t="s">
        <v>2725</v>
      </c>
      <c r="AF4226" s="3">
        <v>5</v>
      </c>
      <c r="AG4226" s="3">
        <v>30</v>
      </c>
    </row>
    <row r="4227" spans="1:33" ht="15.75" customHeight="1" x14ac:dyDescent="0.15">
      <c r="A4227" s="3">
        <v>22132</v>
      </c>
      <c r="B4227" s="3">
        <v>4225</v>
      </c>
      <c r="C4227" s="3">
        <v>30</v>
      </c>
      <c r="D4227" s="3" t="s">
        <v>17908</v>
      </c>
      <c r="E4227" s="3" t="s">
        <v>26793</v>
      </c>
      <c r="F4227" s="3" t="s">
        <v>1172</v>
      </c>
      <c r="G4227" s="3" t="s">
        <v>565</v>
      </c>
      <c r="H4227" s="3" t="s">
        <v>14542</v>
      </c>
      <c r="I4227" s="3" t="s">
        <v>8629</v>
      </c>
      <c r="J4227" s="3">
        <v>67.331500000000005</v>
      </c>
      <c r="K4227" s="3">
        <v>4159968</v>
      </c>
      <c r="L4227" s="3" t="s">
        <v>641</v>
      </c>
      <c r="M4227" s="3">
        <v>2</v>
      </c>
      <c r="N4227" s="3" t="s">
        <v>17908</v>
      </c>
      <c r="O4227" s="3" t="s">
        <v>26793</v>
      </c>
      <c r="P4227" s="3" t="s">
        <v>1350</v>
      </c>
      <c r="Q4227" s="3" t="s">
        <v>22824</v>
      </c>
      <c r="R4227" s="5" t="s">
        <v>26794</v>
      </c>
      <c r="S4227" s="3" t="s">
        <v>14542</v>
      </c>
      <c r="T4227" s="3" t="s">
        <v>565</v>
      </c>
      <c r="V4227" s="3">
        <v>37</v>
      </c>
      <c r="W4227" s="3">
        <v>0</v>
      </c>
      <c r="X4227" s="3">
        <v>39</v>
      </c>
      <c r="Y4227" s="3">
        <v>4225</v>
      </c>
      <c r="Z4227" s="3" t="s">
        <v>641</v>
      </c>
      <c r="AA4227" s="3">
        <v>30</v>
      </c>
      <c r="AB4227" s="3">
        <v>18</v>
      </c>
      <c r="AC4227" s="3">
        <v>4159968</v>
      </c>
      <c r="AD4227" s="3">
        <v>2486064</v>
      </c>
      <c r="AE4227" s="15"/>
      <c r="AF4227" s="3">
        <v>23</v>
      </c>
      <c r="AG4227" s="3">
        <v>814</v>
      </c>
    </row>
    <row r="4228" spans="1:33" ht="15.75" customHeight="1" x14ac:dyDescent="0.15">
      <c r="A4228" s="3">
        <v>18809</v>
      </c>
      <c r="B4228" s="3">
        <v>4226</v>
      </c>
      <c r="C4228" s="3">
        <v>115</v>
      </c>
      <c r="D4228" s="3" t="s">
        <v>17910</v>
      </c>
      <c r="E4228" s="3" t="s">
        <v>26795</v>
      </c>
      <c r="F4228" s="3" t="s">
        <v>6728</v>
      </c>
      <c r="G4228" s="3" t="s">
        <v>803</v>
      </c>
      <c r="H4228" s="3" t="s">
        <v>4430</v>
      </c>
      <c r="I4228" s="3" t="s">
        <v>4487</v>
      </c>
      <c r="J4228" s="3">
        <v>67.311199999999999</v>
      </c>
      <c r="K4228" s="3">
        <v>8670295</v>
      </c>
      <c r="L4228" s="3" t="s">
        <v>71</v>
      </c>
      <c r="M4228" s="3">
        <v>3</v>
      </c>
      <c r="N4228" s="3" t="s">
        <v>17910</v>
      </c>
      <c r="O4228" s="3" t="s">
        <v>26795</v>
      </c>
      <c r="P4228" s="3" t="s">
        <v>1063</v>
      </c>
      <c r="Q4228" s="3" t="s">
        <v>22826</v>
      </c>
      <c r="R4228" s="5" t="s">
        <v>26796</v>
      </c>
      <c r="S4228" s="3" t="s">
        <v>4430</v>
      </c>
      <c r="T4228" s="3" t="s">
        <v>803</v>
      </c>
      <c r="V4228" s="3">
        <v>23</v>
      </c>
      <c r="W4228" s="3">
        <v>0</v>
      </c>
      <c r="X4228" s="3">
        <v>127</v>
      </c>
      <c r="Y4228" s="3">
        <v>4226</v>
      </c>
      <c r="Z4228" s="3" t="s">
        <v>71</v>
      </c>
      <c r="AA4228" s="3">
        <v>115</v>
      </c>
      <c r="AB4228" s="3">
        <v>63</v>
      </c>
      <c r="AC4228" s="3">
        <v>8670295</v>
      </c>
      <c r="AD4228" s="3">
        <v>5182137</v>
      </c>
      <c r="AE4228" s="15"/>
      <c r="AF4228" s="3">
        <v>5</v>
      </c>
      <c r="AG4228" s="3">
        <v>92</v>
      </c>
    </row>
    <row r="4229" spans="1:33" ht="15.75" customHeight="1" x14ac:dyDescent="0.15">
      <c r="A4229" s="3">
        <v>21413</v>
      </c>
      <c r="B4229" s="3">
        <v>4227</v>
      </c>
      <c r="C4229" s="3">
        <v>1194</v>
      </c>
      <c r="D4229" s="3" t="s">
        <v>17912</v>
      </c>
      <c r="E4229" s="3" t="s">
        <v>26797</v>
      </c>
      <c r="F4229" s="3" t="s">
        <v>3877</v>
      </c>
      <c r="G4229" s="3" t="s">
        <v>731</v>
      </c>
      <c r="H4229" s="3" t="s">
        <v>17916</v>
      </c>
      <c r="I4229" s="3" t="s">
        <v>22830</v>
      </c>
      <c r="J4229" s="3">
        <v>67.162099999999995</v>
      </c>
      <c r="K4229" s="3">
        <v>160424221</v>
      </c>
      <c r="L4229" s="3" t="s">
        <v>122</v>
      </c>
      <c r="M4229" s="3">
        <v>2</v>
      </c>
      <c r="N4229" s="3" t="s">
        <v>17912</v>
      </c>
      <c r="O4229" s="3" t="s">
        <v>26797</v>
      </c>
      <c r="P4229" s="3" t="s">
        <v>835</v>
      </c>
      <c r="Q4229" s="3" t="s">
        <v>22829</v>
      </c>
      <c r="R4229" s="5" t="s">
        <v>26798</v>
      </c>
      <c r="S4229" s="3" t="s">
        <v>17916</v>
      </c>
      <c r="T4229" s="3" t="s">
        <v>731</v>
      </c>
      <c r="V4229" s="3">
        <v>50</v>
      </c>
      <c r="W4229" s="3">
        <v>0</v>
      </c>
      <c r="X4229" s="3">
        <v>46</v>
      </c>
      <c r="Y4229" s="3">
        <v>4227</v>
      </c>
      <c r="Z4229" s="3" t="s">
        <v>122</v>
      </c>
      <c r="AA4229" s="3">
        <v>1194</v>
      </c>
      <c r="AB4229" s="3">
        <v>940</v>
      </c>
      <c r="AC4229" s="3">
        <v>160424221</v>
      </c>
      <c r="AD4229" s="3">
        <v>95969267</v>
      </c>
      <c r="AE4229" s="15"/>
      <c r="AF4229" s="3">
        <v>22</v>
      </c>
      <c r="AG4229" s="3">
        <v>126</v>
      </c>
    </row>
    <row r="4230" spans="1:33" ht="15.75" customHeight="1" x14ac:dyDescent="0.15">
      <c r="A4230" s="3">
        <v>7566</v>
      </c>
      <c r="B4230" s="3">
        <v>4228</v>
      </c>
      <c r="C4230" s="3">
        <v>37</v>
      </c>
      <c r="D4230" s="3" t="s">
        <v>17917</v>
      </c>
      <c r="E4230" s="3" t="s">
        <v>26799</v>
      </c>
      <c r="F4230" s="3" t="s">
        <v>96</v>
      </c>
      <c r="G4230" s="3" t="s">
        <v>61</v>
      </c>
      <c r="H4230" s="3" t="s">
        <v>62</v>
      </c>
      <c r="I4230" s="3" t="s">
        <v>63</v>
      </c>
      <c r="J4230" s="3">
        <v>67.149199999999993</v>
      </c>
      <c r="K4230" s="3">
        <v>2602322</v>
      </c>
      <c r="L4230" s="3" t="s">
        <v>215</v>
      </c>
      <c r="M4230" s="3">
        <v>2</v>
      </c>
      <c r="N4230" s="3" t="s">
        <v>17917</v>
      </c>
      <c r="O4230" s="3" t="s">
        <v>26799</v>
      </c>
      <c r="P4230" s="3" t="s">
        <v>541</v>
      </c>
      <c r="Q4230" s="3" t="s">
        <v>22832</v>
      </c>
      <c r="R4230" s="5" t="s">
        <v>26800</v>
      </c>
      <c r="S4230" s="3" t="s">
        <v>62</v>
      </c>
      <c r="T4230" s="3" t="s">
        <v>61</v>
      </c>
      <c r="V4230" s="3">
        <v>127</v>
      </c>
      <c r="W4230" s="3">
        <v>127</v>
      </c>
      <c r="X4230" s="3">
        <v>127</v>
      </c>
      <c r="Y4230" s="3">
        <v>4228</v>
      </c>
      <c r="Z4230" s="3" t="s">
        <v>215</v>
      </c>
      <c r="AA4230" s="3">
        <v>37</v>
      </c>
      <c r="AB4230" s="3">
        <v>12</v>
      </c>
      <c r="AC4230" s="3">
        <v>2602322</v>
      </c>
      <c r="AD4230" s="3">
        <v>1556886</v>
      </c>
      <c r="AE4230" s="3" t="s">
        <v>63</v>
      </c>
      <c r="AF4230" s="3">
        <v>7</v>
      </c>
      <c r="AG4230" s="3">
        <v>3</v>
      </c>
    </row>
    <row r="4231" spans="1:33" ht="15.75" customHeight="1" x14ac:dyDescent="0.15">
      <c r="A4231" s="3">
        <v>3263</v>
      </c>
      <c r="B4231" s="3">
        <v>4229</v>
      </c>
      <c r="C4231" s="3">
        <v>71</v>
      </c>
      <c r="D4231" s="5" t="s">
        <v>9675</v>
      </c>
      <c r="E4231" s="3" t="s">
        <v>26801</v>
      </c>
      <c r="F4231" s="3" t="s">
        <v>475</v>
      </c>
      <c r="G4231" s="3" t="s">
        <v>277</v>
      </c>
      <c r="H4231" s="3" t="s">
        <v>9679</v>
      </c>
      <c r="I4231" s="3" t="s">
        <v>9646</v>
      </c>
      <c r="J4231" s="3">
        <v>67.142700000000005</v>
      </c>
      <c r="K4231" s="3">
        <v>12047971</v>
      </c>
      <c r="L4231" s="3" t="s">
        <v>526</v>
      </c>
      <c r="M4231" s="3">
        <v>6</v>
      </c>
      <c r="N4231" s="5" t="s">
        <v>9675</v>
      </c>
      <c r="O4231" s="3" t="s">
        <v>26801</v>
      </c>
      <c r="P4231" s="3" t="s">
        <v>4433</v>
      </c>
      <c r="Q4231" s="3" t="s">
        <v>9678</v>
      </c>
      <c r="R4231" s="5" t="s">
        <v>26802</v>
      </c>
      <c r="S4231" s="3" t="s">
        <v>9679</v>
      </c>
      <c r="T4231" s="3" t="s">
        <v>277</v>
      </c>
      <c r="V4231" s="3">
        <v>127</v>
      </c>
      <c r="W4231" s="3">
        <v>0</v>
      </c>
      <c r="X4231" s="3">
        <v>67</v>
      </c>
      <c r="Y4231" s="3">
        <v>4229</v>
      </c>
      <c r="Z4231" s="3" t="s">
        <v>526</v>
      </c>
      <c r="AA4231" s="3">
        <v>71</v>
      </c>
      <c r="AB4231" s="3">
        <v>47</v>
      </c>
      <c r="AC4231" s="3">
        <v>12047971</v>
      </c>
      <c r="AD4231" s="3">
        <v>7208194</v>
      </c>
      <c r="AE4231" s="15"/>
      <c r="AF4231" s="3">
        <v>19</v>
      </c>
      <c r="AG4231" s="3">
        <v>146</v>
      </c>
    </row>
    <row r="4232" spans="1:33" ht="15.75" customHeight="1" x14ac:dyDescent="0.15">
      <c r="A4232" s="3">
        <v>26485</v>
      </c>
      <c r="B4232" s="3">
        <v>4230</v>
      </c>
      <c r="C4232" s="3">
        <v>78</v>
      </c>
      <c r="D4232" s="3" t="s">
        <v>17920</v>
      </c>
      <c r="E4232" s="3" t="s">
        <v>26803</v>
      </c>
      <c r="F4232" s="3" t="s">
        <v>210</v>
      </c>
      <c r="G4232" s="3" t="s">
        <v>114</v>
      </c>
      <c r="H4232" s="3" t="s">
        <v>115</v>
      </c>
      <c r="I4232" s="3" t="s">
        <v>116</v>
      </c>
      <c r="J4232" s="3">
        <v>67.104100000000003</v>
      </c>
      <c r="K4232" s="3">
        <v>77310400</v>
      </c>
      <c r="L4232" s="3" t="s">
        <v>229</v>
      </c>
      <c r="M4232" s="3">
        <v>0</v>
      </c>
      <c r="N4232" s="3" t="s">
        <v>17920</v>
      </c>
      <c r="O4232" s="3" t="s">
        <v>26803</v>
      </c>
      <c r="P4232" s="8">
        <v>37622</v>
      </c>
      <c r="Q4232" s="3" t="s">
        <v>22835</v>
      </c>
      <c r="R4232" s="5" t="s">
        <v>26804</v>
      </c>
      <c r="S4232" s="3" t="s">
        <v>115</v>
      </c>
      <c r="T4232" s="3" t="s">
        <v>114</v>
      </c>
      <c r="V4232" s="3">
        <v>82</v>
      </c>
      <c r="W4232" s="3">
        <v>72</v>
      </c>
      <c r="X4232" s="3">
        <v>28</v>
      </c>
      <c r="Y4232" s="3">
        <v>4230</v>
      </c>
      <c r="Z4232" s="3" t="s">
        <v>229</v>
      </c>
      <c r="AA4232" s="3">
        <v>78</v>
      </c>
      <c r="AB4232" s="3">
        <v>52</v>
      </c>
      <c r="AC4232" s="3">
        <v>77310400</v>
      </c>
      <c r="AD4232" s="3">
        <v>46264800</v>
      </c>
      <c r="AE4232" s="3" t="s">
        <v>116</v>
      </c>
      <c r="AF4232" s="3">
        <v>25</v>
      </c>
      <c r="AG4232" s="3">
        <v>46</v>
      </c>
    </row>
    <row r="4233" spans="1:33" ht="15.75" customHeight="1" x14ac:dyDescent="0.15">
      <c r="A4233" s="3">
        <v>18234</v>
      </c>
      <c r="B4233" s="3">
        <v>4231</v>
      </c>
      <c r="C4233" s="3">
        <v>45</v>
      </c>
      <c r="D4233" s="3" t="s">
        <v>4912</v>
      </c>
      <c r="E4233" s="3" t="s">
        <v>26805</v>
      </c>
      <c r="F4233" s="3" t="s">
        <v>36</v>
      </c>
      <c r="G4233" s="3" t="s">
        <v>37</v>
      </c>
      <c r="H4233" s="3" t="s">
        <v>4892</v>
      </c>
      <c r="I4233" s="3" t="s">
        <v>89</v>
      </c>
      <c r="J4233" s="3">
        <v>67.096199999999996</v>
      </c>
      <c r="K4233" s="3">
        <v>14137205</v>
      </c>
      <c r="L4233" s="3" t="s">
        <v>40</v>
      </c>
      <c r="M4233" s="3">
        <v>3</v>
      </c>
      <c r="N4233" s="3" t="s">
        <v>4912</v>
      </c>
      <c r="O4233" s="3" t="s">
        <v>26805</v>
      </c>
      <c r="P4233" s="3" t="s">
        <v>1107</v>
      </c>
      <c r="Q4233" s="3" t="s">
        <v>4914</v>
      </c>
      <c r="R4233" s="5" t="s">
        <v>26806</v>
      </c>
      <c r="S4233" s="3" t="s">
        <v>4892</v>
      </c>
      <c r="T4233" s="3" t="s">
        <v>37</v>
      </c>
      <c r="V4233" s="3">
        <v>127</v>
      </c>
      <c r="W4233" s="3">
        <v>127</v>
      </c>
      <c r="X4233" s="3">
        <v>127</v>
      </c>
      <c r="Y4233" s="3">
        <v>4231</v>
      </c>
      <c r="Z4233" s="3" t="s">
        <v>40</v>
      </c>
      <c r="AA4233" s="3">
        <v>45</v>
      </c>
      <c r="AB4233" s="3">
        <v>31</v>
      </c>
      <c r="AC4233" s="3">
        <v>14137205</v>
      </c>
      <c r="AD4233" s="3">
        <v>8460519</v>
      </c>
      <c r="AE4233" s="3" t="s">
        <v>89</v>
      </c>
      <c r="AF4233" s="3">
        <v>4</v>
      </c>
      <c r="AG4233" s="3">
        <v>4</v>
      </c>
    </row>
    <row r="4234" spans="1:33" ht="15.75" customHeight="1" x14ac:dyDescent="0.15">
      <c r="A4234" s="3">
        <v>17428</v>
      </c>
      <c r="B4234" s="3">
        <v>4232</v>
      </c>
      <c r="C4234" s="3">
        <v>59</v>
      </c>
      <c r="D4234" s="3" t="s">
        <v>12131</v>
      </c>
      <c r="E4234" s="3" t="s">
        <v>26807</v>
      </c>
      <c r="F4234" s="3" t="s">
        <v>36</v>
      </c>
      <c r="G4234" s="3" t="s">
        <v>37</v>
      </c>
      <c r="H4234" s="3" t="s">
        <v>39</v>
      </c>
      <c r="I4234" s="3" t="s">
        <v>39</v>
      </c>
      <c r="J4234" s="3">
        <v>67.002600000000001</v>
      </c>
      <c r="K4234" s="3">
        <v>9348056</v>
      </c>
      <c r="L4234" s="3" t="s">
        <v>71</v>
      </c>
      <c r="M4234" s="3">
        <v>1</v>
      </c>
      <c r="N4234" s="3" t="s">
        <v>12131</v>
      </c>
      <c r="O4234" s="3" t="s">
        <v>26807</v>
      </c>
      <c r="P4234" s="3" t="s">
        <v>179</v>
      </c>
      <c r="Q4234" s="3" t="s">
        <v>12132</v>
      </c>
      <c r="R4234" s="5" t="s">
        <v>26808</v>
      </c>
      <c r="S4234" s="3" t="s">
        <v>39</v>
      </c>
      <c r="T4234" s="3" t="s">
        <v>37</v>
      </c>
      <c r="V4234" s="3">
        <v>127</v>
      </c>
      <c r="W4234" s="3">
        <v>127</v>
      </c>
      <c r="X4234" s="3">
        <v>127</v>
      </c>
      <c r="Y4234" s="3">
        <v>4232</v>
      </c>
      <c r="Z4234" s="3" t="s">
        <v>71</v>
      </c>
      <c r="AA4234" s="3">
        <v>59</v>
      </c>
      <c r="AB4234" s="3">
        <v>30</v>
      </c>
      <c r="AC4234" s="3">
        <v>9348056</v>
      </c>
      <c r="AD4234" s="3">
        <v>5597550</v>
      </c>
      <c r="AE4234" s="3" t="s">
        <v>39</v>
      </c>
      <c r="AF4234" s="3">
        <v>5</v>
      </c>
      <c r="AG4234" s="3">
        <v>2</v>
      </c>
    </row>
    <row r="4235" spans="1:33" ht="15.75" customHeight="1" x14ac:dyDescent="0.15">
      <c r="A4235" s="3">
        <v>22678</v>
      </c>
      <c r="B4235" s="3">
        <v>4233</v>
      </c>
      <c r="C4235" s="3">
        <v>9</v>
      </c>
      <c r="D4235" s="3" t="s">
        <v>17928</v>
      </c>
      <c r="E4235" s="3" t="s">
        <v>26809</v>
      </c>
      <c r="F4235" s="3" t="s">
        <v>1438</v>
      </c>
      <c r="G4235" s="3" t="s">
        <v>495</v>
      </c>
      <c r="H4235" s="3" t="s">
        <v>17930</v>
      </c>
      <c r="I4235" s="3" t="s">
        <v>2682</v>
      </c>
      <c r="J4235" s="3">
        <v>67.002799999999993</v>
      </c>
      <c r="K4235" s="3">
        <v>5477132</v>
      </c>
      <c r="L4235" s="3" t="s">
        <v>59</v>
      </c>
      <c r="M4235" s="3">
        <v>2</v>
      </c>
      <c r="N4235" s="3" t="s">
        <v>17928</v>
      </c>
      <c r="O4235" s="3" t="s">
        <v>26809</v>
      </c>
      <c r="P4235" s="3" t="s">
        <v>9988</v>
      </c>
      <c r="Q4235" s="3" t="s">
        <v>22839</v>
      </c>
      <c r="R4235" s="5" t="s">
        <v>26810</v>
      </c>
      <c r="S4235" s="3" t="s">
        <v>17930</v>
      </c>
      <c r="T4235" s="3" t="s">
        <v>495</v>
      </c>
      <c r="V4235" s="3">
        <v>127</v>
      </c>
      <c r="W4235" s="3">
        <v>39</v>
      </c>
      <c r="X4235" s="3">
        <v>127</v>
      </c>
      <c r="Y4235" s="3">
        <v>4233</v>
      </c>
      <c r="Z4235" s="3" t="s">
        <v>59</v>
      </c>
      <c r="AA4235" s="3">
        <v>9</v>
      </c>
      <c r="AB4235" s="3">
        <v>6</v>
      </c>
      <c r="AC4235" s="3">
        <v>5477132</v>
      </c>
      <c r="AD4235" s="3">
        <v>3279665</v>
      </c>
      <c r="AE4235" s="3" t="s">
        <v>2682</v>
      </c>
      <c r="AF4235" s="3">
        <v>17</v>
      </c>
      <c r="AG4235" s="3">
        <v>79</v>
      </c>
    </row>
    <row r="4236" spans="1:33" ht="15.75" customHeight="1" x14ac:dyDescent="0.15">
      <c r="A4236" s="3">
        <v>24845</v>
      </c>
      <c r="B4236" s="3">
        <v>4234</v>
      </c>
      <c r="C4236" s="3">
        <v>57</v>
      </c>
      <c r="D4236" s="3" t="s">
        <v>17931</v>
      </c>
      <c r="E4236" s="3" t="s">
        <v>26811</v>
      </c>
      <c r="F4236" s="3" t="s">
        <v>1105</v>
      </c>
      <c r="G4236" s="3" t="s">
        <v>486</v>
      </c>
      <c r="H4236" s="3" t="s">
        <v>17933</v>
      </c>
      <c r="I4236" s="3" t="s">
        <v>22843</v>
      </c>
      <c r="J4236" s="3">
        <v>66.991399999999999</v>
      </c>
      <c r="K4236" s="3">
        <v>17789239</v>
      </c>
      <c r="L4236" s="3" t="s">
        <v>478</v>
      </c>
      <c r="M4236" s="3">
        <v>0</v>
      </c>
      <c r="N4236" s="3" t="s">
        <v>17931</v>
      </c>
      <c r="O4236" s="3" t="s">
        <v>26811</v>
      </c>
      <c r="P4236" s="8">
        <v>35431</v>
      </c>
      <c r="Q4236" s="3" t="s">
        <v>22841</v>
      </c>
      <c r="R4236" s="5" t="s">
        <v>26812</v>
      </c>
      <c r="S4236" s="3" t="s">
        <v>17933</v>
      </c>
      <c r="T4236" s="3" t="s">
        <v>486</v>
      </c>
      <c r="V4236" s="3">
        <v>110</v>
      </c>
      <c r="W4236" s="3">
        <v>0</v>
      </c>
      <c r="X4236" s="3">
        <v>127</v>
      </c>
      <c r="Y4236" s="3">
        <v>4234</v>
      </c>
      <c r="Z4236" s="3" t="s">
        <v>478</v>
      </c>
      <c r="AA4236" s="3">
        <v>57</v>
      </c>
      <c r="AB4236" s="3">
        <v>33</v>
      </c>
      <c r="AC4236" s="3">
        <v>17789239</v>
      </c>
      <c r="AD4236" s="3">
        <v>10652790</v>
      </c>
      <c r="AE4236" s="15"/>
      <c r="AF4236" s="3">
        <v>15</v>
      </c>
      <c r="AG4236" s="3">
        <v>175</v>
      </c>
    </row>
    <row r="4237" spans="1:33" ht="15.75" customHeight="1" x14ac:dyDescent="0.15">
      <c r="A4237" s="3">
        <v>4092</v>
      </c>
      <c r="B4237" s="3">
        <v>4235</v>
      </c>
      <c r="C4237" s="3">
        <v>75</v>
      </c>
      <c r="D4237" s="3" t="s">
        <v>17935</v>
      </c>
      <c r="E4237" s="3" t="s">
        <v>26813</v>
      </c>
      <c r="F4237" s="3" t="s">
        <v>855</v>
      </c>
      <c r="G4237" s="3" t="s">
        <v>292</v>
      </c>
      <c r="H4237" s="3" t="s">
        <v>17938</v>
      </c>
      <c r="I4237" s="3" t="s">
        <v>1032</v>
      </c>
      <c r="J4237" s="3">
        <v>66.991500000000002</v>
      </c>
      <c r="K4237" s="3">
        <v>12339000</v>
      </c>
      <c r="L4237" s="3" t="s">
        <v>226</v>
      </c>
      <c r="M4237" s="3">
        <v>5</v>
      </c>
      <c r="N4237" s="3" t="s">
        <v>17935</v>
      </c>
      <c r="O4237" s="3" t="s">
        <v>26813</v>
      </c>
      <c r="P4237" s="3" t="s">
        <v>6675</v>
      </c>
      <c r="Q4237" s="3" t="s">
        <v>22844</v>
      </c>
      <c r="R4237" s="5" t="s">
        <v>26814</v>
      </c>
      <c r="S4237" s="3" t="s">
        <v>17938</v>
      </c>
      <c r="T4237" s="3" t="s">
        <v>292</v>
      </c>
      <c r="V4237" s="3">
        <v>127</v>
      </c>
      <c r="W4237" s="3">
        <v>114</v>
      </c>
      <c r="X4237" s="3">
        <v>60</v>
      </c>
      <c r="Y4237" s="3">
        <v>4235</v>
      </c>
      <c r="Z4237" s="3" t="s">
        <v>226</v>
      </c>
      <c r="AA4237" s="3">
        <v>75</v>
      </c>
      <c r="AB4237" s="3">
        <v>53</v>
      </c>
      <c r="AC4237" s="3">
        <v>12339000</v>
      </c>
      <c r="AD4237" s="3">
        <v>7389000</v>
      </c>
      <c r="AE4237" s="3" t="s">
        <v>1032</v>
      </c>
      <c r="AF4237" s="3">
        <v>24</v>
      </c>
      <c r="AG4237" s="3">
        <v>49</v>
      </c>
    </row>
    <row r="4238" spans="1:33" ht="15.75" customHeight="1" x14ac:dyDescent="0.15">
      <c r="A4238" s="3">
        <v>25650</v>
      </c>
      <c r="B4238" s="3">
        <v>4236</v>
      </c>
      <c r="C4238" s="3">
        <v>24</v>
      </c>
      <c r="D4238" s="3" t="s">
        <v>9339</v>
      </c>
      <c r="E4238" s="3" t="s">
        <v>26815</v>
      </c>
      <c r="F4238" s="3" t="s">
        <v>36</v>
      </c>
      <c r="G4238" s="3" t="s">
        <v>37</v>
      </c>
      <c r="H4238" s="3" t="s">
        <v>7503</v>
      </c>
      <c r="I4238" s="3" t="s">
        <v>5922</v>
      </c>
      <c r="J4238" s="3">
        <v>66.952799999999996</v>
      </c>
      <c r="K4238" s="3">
        <v>6241704</v>
      </c>
      <c r="L4238" s="3" t="s">
        <v>101</v>
      </c>
      <c r="M4238" s="3">
        <v>0</v>
      </c>
      <c r="N4238" s="3" t="s">
        <v>9339</v>
      </c>
      <c r="O4238" s="3" t="s">
        <v>26815</v>
      </c>
      <c r="P4238" s="8">
        <v>32143</v>
      </c>
      <c r="Q4238" s="3" t="s">
        <v>9345</v>
      </c>
      <c r="R4238" s="5" t="s">
        <v>26816</v>
      </c>
      <c r="S4238" s="3" t="s">
        <v>7503</v>
      </c>
      <c r="T4238" s="3" t="s">
        <v>37</v>
      </c>
      <c r="V4238" s="3">
        <v>127</v>
      </c>
      <c r="W4238" s="3">
        <v>0</v>
      </c>
      <c r="X4238" s="3">
        <v>127</v>
      </c>
      <c r="Y4238" s="3">
        <v>4236</v>
      </c>
      <c r="Z4238" s="3" t="s">
        <v>101</v>
      </c>
      <c r="AA4238" s="3">
        <v>24</v>
      </c>
      <c r="AB4238" s="3">
        <v>19</v>
      </c>
      <c r="AC4238" s="3">
        <v>6241704</v>
      </c>
      <c r="AD4238" s="3">
        <v>3738604</v>
      </c>
      <c r="AE4238" s="15"/>
      <c r="AF4238" s="3">
        <v>10</v>
      </c>
      <c r="AG4238" s="3">
        <v>75</v>
      </c>
    </row>
    <row r="4239" spans="1:33" ht="15.75" customHeight="1" x14ac:dyDescent="0.15">
      <c r="A4239" s="3">
        <v>17984</v>
      </c>
      <c r="B4239" s="3">
        <v>4237</v>
      </c>
      <c r="C4239" s="3">
        <v>50</v>
      </c>
      <c r="D4239" s="3" t="s">
        <v>8883</v>
      </c>
      <c r="E4239" s="3" t="s">
        <v>26817</v>
      </c>
      <c r="F4239" s="3" t="s">
        <v>36</v>
      </c>
      <c r="G4239" s="3" t="s">
        <v>37</v>
      </c>
      <c r="H4239" s="3" t="s">
        <v>7739</v>
      </c>
      <c r="I4239" s="3" t="s">
        <v>8072</v>
      </c>
      <c r="J4239" s="3">
        <v>66.930999999999997</v>
      </c>
      <c r="K4239" s="3">
        <v>4249840</v>
      </c>
      <c r="L4239" s="3" t="s">
        <v>162</v>
      </c>
      <c r="M4239" s="3">
        <v>4</v>
      </c>
      <c r="N4239" s="3" t="s">
        <v>8883</v>
      </c>
      <c r="O4239" s="3" t="s">
        <v>26817</v>
      </c>
      <c r="P4239" s="3" t="s">
        <v>1350</v>
      </c>
      <c r="Q4239" s="3" t="s">
        <v>8886</v>
      </c>
      <c r="R4239" s="5" t="s">
        <v>26818</v>
      </c>
      <c r="S4239" s="3" t="s">
        <v>7739</v>
      </c>
      <c r="T4239" s="3" t="s">
        <v>37</v>
      </c>
      <c r="V4239" s="3">
        <v>127</v>
      </c>
      <c r="W4239" s="3">
        <v>0</v>
      </c>
      <c r="X4239" s="3">
        <v>127</v>
      </c>
      <c r="Y4239" s="3">
        <v>4237</v>
      </c>
      <c r="Z4239" s="3" t="s">
        <v>162</v>
      </c>
      <c r="AA4239" s="3">
        <v>50</v>
      </c>
      <c r="AB4239" s="3">
        <v>31</v>
      </c>
      <c r="AC4239" s="3">
        <v>4249840</v>
      </c>
      <c r="AD4239" s="3">
        <v>2545867</v>
      </c>
      <c r="AE4239" s="15"/>
      <c r="AF4239" s="3">
        <v>8</v>
      </c>
      <c r="AG4239" s="3">
        <v>345</v>
      </c>
    </row>
    <row r="4240" spans="1:33" ht="15.75" customHeight="1" x14ac:dyDescent="0.15">
      <c r="A4240" s="3">
        <v>10623</v>
      </c>
      <c r="B4240" s="3">
        <v>4238</v>
      </c>
      <c r="C4240" s="3">
        <v>226</v>
      </c>
      <c r="D4240" s="3" t="s">
        <v>17943</v>
      </c>
      <c r="E4240" s="3" t="s">
        <v>26819</v>
      </c>
      <c r="F4240" s="3" t="s">
        <v>210</v>
      </c>
      <c r="G4240" s="3" t="s">
        <v>114</v>
      </c>
      <c r="H4240" s="3" t="s">
        <v>116</v>
      </c>
      <c r="I4240" s="3" t="s">
        <v>116</v>
      </c>
      <c r="J4240" s="3">
        <v>66.874499999999998</v>
      </c>
      <c r="K4240" s="3">
        <v>165398236</v>
      </c>
      <c r="L4240" s="3" t="s">
        <v>59</v>
      </c>
      <c r="M4240" s="3">
        <v>10</v>
      </c>
      <c r="N4240" s="3" t="s">
        <v>17943</v>
      </c>
      <c r="O4240" s="3" t="s">
        <v>26819</v>
      </c>
      <c r="P4240" s="3" t="s">
        <v>1107</v>
      </c>
      <c r="Q4240" s="3" t="s">
        <v>22849</v>
      </c>
      <c r="R4240" s="5" t="s">
        <v>26820</v>
      </c>
      <c r="S4240" s="3" t="s">
        <v>116</v>
      </c>
      <c r="T4240" s="3" t="s">
        <v>114</v>
      </c>
      <c r="V4240" s="3">
        <v>83</v>
      </c>
      <c r="W4240" s="3">
        <v>73</v>
      </c>
      <c r="X4240" s="3">
        <v>127</v>
      </c>
      <c r="Y4240" s="3">
        <v>4238</v>
      </c>
      <c r="Z4240" s="3" t="s">
        <v>59</v>
      </c>
      <c r="AA4240" s="3">
        <v>226</v>
      </c>
      <c r="AB4240" s="3">
        <v>98</v>
      </c>
      <c r="AC4240" s="3">
        <v>165398236</v>
      </c>
      <c r="AD4240" s="3">
        <v>99115367</v>
      </c>
      <c r="AE4240" s="3" t="s">
        <v>116</v>
      </c>
      <c r="AF4240" s="3">
        <v>17</v>
      </c>
      <c r="AG4240" s="3">
        <v>46</v>
      </c>
    </row>
    <row r="4241" spans="1:33" ht="15.75" customHeight="1" x14ac:dyDescent="0.15">
      <c r="A4241" s="3">
        <v>3367</v>
      </c>
      <c r="B4241" s="3">
        <v>4239</v>
      </c>
      <c r="C4241" s="3">
        <v>125</v>
      </c>
      <c r="D4241" s="3" t="s">
        <v>17945</v>
      </c>
      <c r="E4241" s="3" t="s">
        <v>26821</v>
      </c>
      <c r="F4241" s="3" t="s">
        <v>4061</v>
      </c>
      <c r="G4241" s="3" t="s">
        <v>446</v>
      </c>
      <c r="H4241" s="3" t="s">
        <v>15155</v>
      </c>
      <c r="I4241" s="3" t="s">
        <v>2435</v>
      </c>
      <c r="J4241" s="3">
        <v>66.811999999999998</v>
      </c>
      <c r="K4241" s="3">
        <v>70744697</v>
      </c>
      <c r="L4241" s="3" t="s">
        <v>478</v>
      </c>
      <c r="M4241" s="3">
        <v>4</v>
      </c>
      <c r="N4241" s="3" t="s">
        <v>17945</v>
      </c>
      <c r="O4241" s="3" t="s">
        <v>26821</v>
      </c>
      <c r="P4241" s="3" t="s">
        <v>6522</v>
      </c>
      <c r="Q4241" s="3" t="s">
        <v>22851</v>
      </c>
      <c r="R4241" s="5" t="s">
        <v>26822</v>
      </c>
      <c r="S4241" s="3" t="s">
        <v>15155</v>
      </c>
      <c r="T4241" s="3" t="s">
        <v>446</v>
      </c>
      <c r="V4241" s="3">
        <v>127</v>
      </c>
      <c r="W4241" s="3">
        <v>127</v>
      </c>
      <c r="X4241" s="3">
        <v>127</v>
      </c>
      <c r="Y4241" s="3">
        <v>4239</v>
      </c>
      <c r="Z4241" s="3" t="s">
        <v>478</v>
      </c>
      <c r="AA4241" s="3">
        <v>125</v>
      </c>
      <c r="AB4241" s="3">
        <v>85</v>
      </c>
      <c r="AC4241" s="3">
        <v>70744697</v>
      </c>
      <c r="AD4241" s="3">
        <v>42409828</v>
      </c>
      <c r="AE4241" s="3" t="s">
        <v>2435</v>
      </c>
      <c r="AF4241" s="3">
        <v>15</v>
      </c>
      <c r="AG4241" s="3">
        <v>29</v>
      </c>
    </row>
    <row r="4242" spans="1:33" ht="15.75" customHeight="1" x14ac:dyDescent="0.15">
      <c r="A4242" s="3">
        <v>26080</v>
      </c>
      <c r="B4242" s="3">
        <v>4240</v>
      </c>
      <c r="C4242" s="3">
        <v>48</v>
      </c>
      <c r="D4242" s="3" t="s">
        <v>17949</v>
      </c>
      <c r="E4242" s="3" t="s">
        <v>26823</v>
      </c>
      <c r="F4242" s="3" t="s">
        <v>6874</v>
      </c>
      <c r="G4242" s="3" t="s">
        <v>621</v>
      </c>
      <c r="H4242" s="3" t="s">
        <v>17951</v>
      </c>
      <c r="I4242" s="3" t="s">
        <v>4662</v>
      </c>
      <c r="J4242" s="3">
        <v>66.771100000000004</v>
      </c>
      <c r="K4242" s="3">
        <v>3068332</v>
      </c>
      <c r="L4242" s="3" t="s">
        <v>221</v>
      </c>
      <c r="M4242" s="3">
        <v>0</v>
      </c>
      <c r="N4242" s="3" t="s">
        <v>17949</v>
      </c>
      <c r="O4242" s="3" t="s">
        <v>26823</v>
      </c>
      <c r="P4242" s="8" t="s">
        <v>7009</v>
      </c>
      <c r="Q4242" s="3" t="s">
        <v>22853</v>
      </c>
      <c r="R4242" s="5" t="s">
        <v>26824</v>
      </c>
      <c r="S4242" s="3" t="s">
        <v>17951</v>
      </c>
      <c r="T4242" s="3" t="s">
        <v>621</v>
      </c>
      <c r="V4242" s="3">
        <v>65</v>
      </c>
      <c r="W4242" s="3">
        <v>42</v>
      </c>
      <c r="X4242" s="3">
        <v>127</v>
      </c>
      <c r="Y4242" s="3">
        <v>4240</v>
      </c>
      <c r="Z4242" s="3" t="s">
        <v>221</v>
      </c>
      <c r="AA4242" s="3">
        <v>48</v>
      </c>
      <c r="AB4242" s="3">
        <v>30</v>
      </c>
      <c r="AC4242" s="3">
        <v>3068332</v>
      </c>
      <c r="AD4242" s="3">
        <v>1839846</v>
      </c>
      <c r="AE4242" s="3" t="s">
        <v>4662</v>
      </c>
      <c r="AF4242" s="3">
        <v>2</v>
      </c>
      <c r="AG4242" s="3">
        <v>82</v>
      </c>
    </row>
    <row r="4243" spans="1:33" ht="15.75" customHeight="1" x14ac:dyDescent="0.15">
      <c r="A4243" s="3">
        <v>8526</v>
      </c>
      <c r="B4243" s="3">
        <v>4241</v>
      </c>
      <c r="C4243" s="3">
        <v>165</v>
      </c>
      <c r="D4243" s="3" t="s">
        <v>17952</v>
      </c>
      <c r="E4243" s="3" t="s">
        <v>26825</v>
      </c>
      <c r="F4243" s="3" t="s">
        <v>1009</v>
      </c>
      <c r="G4243" s="3" t="s">
        <v>403</v>
      </c>
      <c r="H4243" s="3" t="s">
        <v>9181</v>
      </c>
      <c r="I4243" s="3" t="s">
        <v>1898</v>
      </c>
      <c r="J4243" s="3">
        <v>66.680499999999995</v>
      </c>
      <c r="K4243" s="3">
        <v>17866711</v>
      </c>
      <c r="L4243" s="3" t="s">
        <v>335</v>
      </c>
      <c r="M4243" s="3">
        <v>6</v>
      </c>
      <c r="N4243" s="3" t="s">
        <v>17952</v>
      </c>
      <c r="O4243" s="3" t="s">
        <v>26825</v>
      </c>
      <c r="P4243" s="3" t="s">
        <v>1063</v>
      </c>
      <c r="Q4243" s="3" t="s">
        <v>22856</v>
      </c>
      <c r="R4243" s="5" t="s">
        <v>26826</v>
      </c>
      <c r="S4243" s="3" t="s">
        <v>9181</v>
      </c>
      <c r="T4243" s="3" t="s">
        <v>403</v>
      </c>
      <c r="V4243" s="3">
        <v>127</v>
      </c>
      <c r="W4243" s="3">
        <v>0</v>
      </c>
      <c r="X4243" s="3">
        <v>127</v>
      </c>
      <c r="Y4243" s="3">
        <v>4241</v>
      </c>
      <c r="Z4243" s="3" t="s">
        <v>335</v>
      </c>
      <c r="AA4243" s="3">
        <v>165</v>
      </c>
      <c r="AB4243" s="3">
        <v>77</v>
      </c>
      <c r="AC4243" s="3">
        <v>17866711</v>
      </c>
      <c r="AD4243" s="3">
        <v>10719139</v>
      </c>
      <c r="AE4243" s="15"/>
      <c r="AF4243" s="3">
        <v>21</v>
      </c>
      <c r="AG4243" s="3">
        <v>59</v>
      </c>
    </row>
    <row r="4244" spans="1:33" ht="15.75" customHeight="1" x14ac:dyDescent="0.15">
      <c r="A4244" s="3">
        <v>21850</v>
      </c>
      <c r="B4244" s="3">
        <v>4242</v>
      </c>
      <c r="C4244" s="3">
        <v>33</v>
      </c>
      <c r="D4244" s="3" t="s">
        <v>17954</v>
      </c>
      <c r="E4244" s="3" t="s">
        <v>26827</v>
      </c>
      <c r="F4244" s="3" t="s">
        <v>947</v>
      </c>
      <c r="G4244" s="3" t="s">
        <v>389</v>
      </c>
      <c r="H4244" s="3" t="s">
        <v>391</v>
      </c>
      <c r="I4244" s="3" t="s">
        <v>392</v>
      </c>
      <c r="J4244" s="3">
        <v>66.679599999999994</v>
      </c>
      <c r="K4244" s="3">
        <v>14978705</v>
      </c>
      <c r="L4244" s="3" t="s">
        <v>71</v>
      </c>
      <c r="M4244" s="3">
        <v>1</v>
      </c>
      <c r="N4244" s="3" t="s">
        <v>17954</v>
      </c>
      <c r="O4244" s="3" t="s">
        <v>26827</v>
      </c>
      <c r="P4244" s="3" t="s">
        <v>787</v>
      </c>
      <c r="Q4244" s="3" t="s">
        <v>22858</v>
      </c>
      <c r="R4244" s="5" t="s">
        <v>26828</v>
      </c>
      <c r="S4244" s="3" t="s">
        <v>391</v>
      </c>
      <c r="T4244" s="3" t="s">
        <v>389</v>
      </c>
      <c r="V4244" s="3">
        <v>61</v>
      </c>
      <c r="W4244" s="3">
        <v>0</v>
      </c>
      <c r="X4244" s="3">
        <v>127</v>
      </c>
      <c r="Y4244" s="3">
        <v>4242</v>
      </c>
      <c r="Z4244" s="3" t="s">
        <v>71</v>
      </c>
      <c r="AA4244" s="3">
        <v>33</v>
      </c>
      <c r="AB4244" s="3">
        <v>13</v>
      </c>
      <c r="AC4244" s="3">
        <v>14978705</v>
      </c>
      <c r="AD4244" s="3">
        <v>8986525</v>
      </c>
      <c r="AE4244" s="15"/>
      <c r="AF4244" s="3">
        <v>5</v>
      </c>
      <c r="AG4244" s="3">
        <v>62</v>
      </c>
    </row>
    <row r="4245" spans="1:33" ht="15.75" customHeight="1" x14ac:dyDescent="0.15">
      <c r="A4245" s="3">
        <v>26612</v>
      </c>
      <c r="B4245" s="3">
        <v>4243</v>
      </c>
      <c r="C4245" s="3">
        <v>600</v>
      </c>
      <c r="D4245" s="3" t="s">
        <v>17958</v>
      </c>
      <c r="E4245" s="3" t="s">
        <v>26829</v>
      </c>
      <c r="F4245" s="3" t="s">
        <v>5738</v>
      </c>
      <c r="G4245" s="3" t="s">
        <v>599</v>
      </c>
      <c r="H4245" s="3" t="s">
        <v>3354</v>
      </c>
      <c r="I4245" s="3" t="s">
        <v>3354</v>
      </c>
      <c r="J4245" s="3">
        <v>66.666700000000006</v>
      </c>
      <c r="K4245" s="3">
        <v>280000000</v>
      </c>
      <c r="L4245" s="3" t="s">
        <v>59</v>
      </c>
      <c r="M4245" s="3">
        <v>0</v>
      </c>
      <c r="N4245" s="3" t="s">
        <v>17958</v>
      </c>
      <c r="O4245" s="3" t="s">
        <v>26829</v>
      </c>
      <c r="P4245" s="8" t="s">
        <v>22862</v>
      </c>
      <c r="Q4245" s="3" t="s">
        <v>22860</v>
      </c>
      <c r="R4245" s="5" t="s">
        <v>26830</v>
      </c>
      <c r="S4245" s="3" t="s">
        <v>3354</v>
      </c>
      <c r="T4245" s="3" t="s">
        <v>599</v>
      </c>
      <c r="V4245" s="3">
        <v>76</v>
      </c>
      <c r="W4245" s="3">
        <v>71</v>
      </c>
      <c r="X4245" s="3">
        <v>127</v>
      </c>
      <c r="Y4245" s="3">
        <v>4243</v>
      </c>
      <c r="Z4245" s="3" t="s">
        <v>59</v>
      </c>
      <c r="AA4245" s="3">
        <v>600</v>
      </c>
      <c r="AB4245" s="3">
        <v>0</v>
      </c>
      <c r="AC4245" s="3">
        <v>280000000</v>
      </c>
      <c r="AD4245" s="3">
        <v>168000000</v>
      </c>
      <c r="AE4245" s="3" t="s">
        <v>3354</v>
      </c>
      <c r="AF4245" s="3">
        <v>17</v>
      </c>
      <c r="AG4245" s="3">
        <v>13</v>
      </c>
    </row>
    <row r="4246" spans="1:33" ht="15.75" customHeight="1" x14ac:dyDescent="0.15">
      <c r="A4246" s="3">
        <v>21812</v>
      </c>
      <c r="B4246" s="3">
        <v>4244</v>
      </c>
      <c r="C4246" s="3">
        <v>91</v>
      </c>
      <c r="D4246" s="3" t="s">
        <v>17960</v>
      </c>
      <c r="E4246" s="3" t="s">
        <v>26831</v>
      </c>
      <c r="F4246" s="3" t="s">
        <v>1105</v>
      </c>
      <c r="G4246" s="3" t="s">
        <v>486</v>
      </c>
      <c r="H4246" s="3" t="s">
        <v>14330</v>
      </c>
      <c r="I4246" s="3" t="s">
        <v>20117</v>
      </c>
      <c r="J4246" s="3">
        <v>66.659499999999994</v>
      </c>
      <c r="K4246" s="3">
        <v>28219681</v>
      </c>
      <c r="L4246" s="3" t="s">
        <v>101</v>
      </c>
      <c r="M4246" s="3">
        <v>2</v>
      </c>
      <c r="N4246" s="3" t="s">
        <v>17960</v>
      </c>
      <c r="O4246" s="3" t="s">
        <v>26831</v>
      </c>
      <c r="P4246" s="3" t="s">
        <v>1063</v>
      </c>
      <c r="Q4246" s="3" t="s">
        <v>22864</v>
      </c>
      <c r="R4246" s="5" t="s">
        <v>26832</v>
      </c>
      <c r="S4246" s="3" t="s">
        <v>14330</v>
      </c>
      <c r="T4246" s="3" t="s">
        <v>486</v>
      </c>
      <c r="V4246" s="3">
        <v>111</v>
      </c>
      <c r="W4246" s="3">
        <v>0</v>
      </c>
      <c r="X4246" s="3">
        <v>127</v>
      </c>
      <c r="Y4246" s="3">
        <v>4244</v>
      </c>
      <c r="Z4246" s="3" t="s">
        <v>101</v>
      </c>
      <c r="AA4246" s="3">
        <v>91</v>
      </c>
      <c r="AB4246" s="3">
        <v>49</v>
      </c>
      <c r="AC4246" s="3">
        <v>28219681</v>
      </c>
      <c r="AD4246" s="3">
        <v>16932534</v>
      </c>
      <c r="AE4246" s="15"/>
      <c r="AF4246" s="3">
        <v>10</v>
      </c>
      <c r="AG4246" s="3">
        <v>44</v>
      </c>
    </row>
    <row r="4247" spans="1:33" ht="15.75" customHeight="1" x14ac:dyDescent="0.15">
      <c r="A4247" s="3">
        <v>25235</v>
      </c>
      <c r="B4247" s="3">
        <v>4245</v>
      </c>
      <c r="C4247" s="3">
        <v>25</v>
      </c>
      <c r="D4247" s="3" t="s">
        <v>17965</v>
      </c>
      <c r="E4247" s="3" t="s">
        <v>26833</v>
      </c>
      <c r="F4247" s="3" t="s">
        <v>96</v>
      </c>
      <c r="G4247" s="3" t="s">
        <v>61</v>
      </c>
      <c r="H4247" s="3" t="s">
        <v>7907</v>
      </c>
      <c r="I4247" s="3" t="s">
        <v>63</v>
      </c>
      <c r="J4247" s="3">
        <v>66.523899999999998</v>
      </c>
      <c r="K4247" s="3">
        <v>2721000</v>
      </c>
      <c r="L4247" s="3" t="s">
        <v>215</v>
      </c>
      <c r="M4247" s="3">
        <v>0</v>
      </c>
      <c r="N4247" s="3" t="s">
        <v>17965</v>
      </c>
      <c r="O4247" s="3" t="s">
        <v>26833</v>
      </c>
      <c r="P4247" s="8">
        <v>37622</v>
      </c>
      <c r="Q4247" s="3" t="s">
        <v>22866</v>
      </c>
      <c r="R4247" s="5" t="s">
        <v>26834</v>
      </c>
      <c r="S4247" s="3" t="s">
        <v>7907</v>
      </c>
      <c r="T4247" s="3" t="s">
        <v>61</v>
      </c>
      <c r="V4247" s="3">
        <v>127</v>
      </c>
      <c r="W4247" s="3">
        <v>127</v>
      </c>
      <c r="X4247" s="3">
        <v>127</v>
      </c>
      <c r="Y4247" s="3">
        <v>4245</v>
      </c>
      <c r="Z4247" s="3" t="s">
        <v>215</v>
      </c>
      <c r="AA4247" s="3">
        <v>25</v>
      </c>
      <c r="AB4247" s="3">
        <v>14</v>
      </c>
      <c r="AC4247" s="3">
        <v>2721000</v>
      </c>
      <c r="AD4247" s="3">
        <v>1634000</v>
      </c>
      <c r="AE4247" s="3" t="s">
        <v>63</v>
      </c>
      <c r="AF4247" s="3">
        <v>7</v>
      </c>
      <c r="AG4247" s="3">
        <v>3</v>
      </c>
    </row>
    <row r="4248" spans="1:33" ht="15.75" customHeight="1" x14ac:dyDescent="0.15">
      <c r="A4248" s="3">
        <v>22251</v>
      </c>
      <c r="B4248" s="3">
        <v>4246</v>
      </c>
      <c r="C4248" s="3">
        <v>187</v>
      </c>
      <c r="D4248" s="3" t="s">
        <v>17967</v>
      </c>
      <c r="E4248" s="3" t="s">
        <v>26835</v>
      </c>
      <c r="F4248" s="3" t="s">
        <v>855</v>
      </c>
      <c r="G4248" s="3" t="s">
        <v>292</v>
      </c>
      <c r="H4248" s="3" t="s">
        <v>17969</v>
      </c>
      <c r="I4248" s="3" t="s">
        <v>12411</v>
      </c>
      <c r="J4248" s="3">
        <v>66.458799999999997</v>
      </c>
      <c r="K4248" s="3">
        <v>32763252</v>
      </c>
      <c r="L4248" s="3" t="s">
        <v>59</v>
      </c>
      <c r="M4248" s="3">
        <v>2</v>
      </c>
      <c r="N4248" s="3" t="s">
        <v>17967</v>
      </c>
      <c r="O4248" s="3" t="s">
        <v>26835</v>
      </c>
      <c r="P4248" s="3" t="s">
        <v>787</v>
      </c>
      <c r="Q4248" s="3" t="s">
        <v>22868</v>
      </c>
      <c r="R4248" s="5" t="s">
        <v>26836</v>
      </c>
      <c r="S4248" s="3" t="s">
        <v>17969</v>
      </c>
      <c r="T4248" s="3" t="s">
        <v>292</v>
      </c>
      <c r="V4248" s="3">
        <v>127</v>
      </c>
      <c r="W4248" s="3">
        <v>0</v>
      </c>
      <c r="X4248" s="3">
        <v>127</v>
      </c>
      <c r="Y4248" s="3">
        <v>4246</v>
      </c>
      <c r="Z4248" s="3" t="s">
        <v>59</v>
      </c>
      <c r="AA4248" s="3">
        <v>187</v>
      </c>
      <c r="AB4248" s="3">
        <v>121</v>
      </c>
      <c r="AC4248" s="3">
        <v>32763252</v>
      </c>
      <c r="AD4248" s="3">
        <v>19682496</v>
      </c>
      <c r="AE4248" s="15"/>
      <c r="AF4248" s="3">
        <v>17</v>
      </c>
      <c r="AG4248" s="3">
        <v>133</v>
      </c>
    </row>
    <row r="4249" spans="1:33" ht="15.75" customHeight="1" x14ac:dyDescent="0.15">
      <c r="A4249" s="3">
        <v>26567</v>
      </c>
      <c r="B4249" s="3">
        <v>4247</v>
      </c>
      <c r="C4249" s="3">
        <v>107</v>
      </c>
      <c r="D4249" s="3" t="s">
        <v>17970</v>
      </c>
      <c r="E4249" s="3" t="s">
        <v>26837</v>
      </c>
      <c r="F4249" s="3" t="s">
        <v>7229</v>
      </c>
      <c r="G4249" s="3" t="s">
        <v>733</v>
      </c>
      <c r="H4249" s="3" t="s">
        <v>17973</v>
      </c>
      <c r="I4249" s="3" t="s">
        <v>5290</v>
      </c>
      <c r="J4249" s="3">
        <v>66.451400000000007</v>
      </c>
      <c r="K4249" s="3">
        <v>28092000</v>
      </c>
      <c r="L4249" s="3" t="s">
        <v>221</v>
      </c>
      <c r="M4249" s="3">
        <v>0</v>
      </c>
      <c r="N4249" s="3" t="s">
        <v>17970</v>
      </c>
      <c r="O4249" s="3" t="s">
        <v>26837</v>
      </c>
      <c r="P4249" s="8">
        <v>37257</v>
      </c>
      <c r="Q4249" s="3" t="s">
        <v>22871</v>
      </c>
      <c r="R4249" s="5" t="s">
        <v>26838</v>
      </c>
      <c r="S4249" s="3" t="s">
        <v>17973</v>
      </c>
      <c r="T4249" s="3" t="s">
        <v>733</v>
      </c>
      <c r="V4249" s="3">
        <v>37</v>
      </c>
      <c r="W4249" s="3">
        <v>0</v>
      </c>
      <c r="X4249" s="3">
        <v>127</v>
      </c>
      <c r="Y4249" s="3">
        <v>4247</v>
      </c>
      <c r="Z4249" s="3" t="s">
        <v>221</v>
      </c>
      <c r="AA4249" s="3">
        <v>107</v>
      </c>
      <c r="AB4249" s="3">
        <v>0</v>
      </c>
      <c r="AC4249" s="3">
        <v>28092000</v>
      </c>
      <c r="AD4249" s="3">
        <v>16877000</v>
      </c>
      <c r="AE4249" s="15"/>
      <c r="AF4249" s="3">
        <v>2</v>
      </c>
      <c r="AG4249" s="3">
        <v>58</v>
      </c>
    </row>
    <row r="4250" spans="1:33" ht="15.75" customHeight="1" x14ac:dyDescent="0.15">
      <c r="A4250" s="3">
        <v>26372</v>
      </c>
      <c r="B4250" s="3">
        <v>4248</v>
      </c>
      <c r="C4250" s="3">
        <v>32</v>
      </c>
      <c r="D4250" s="3" t="s">
        <v>17974</v>
      </c>
      <c r="E4250" s="3" t="s">
        <v>26839</v>
      </c>
      <c r="F4250" s="3" t="s">
        <v>931</v>
      </c>
      <c r="G4250" s="3" t="s">
        <v>378</v>
      </c>
      <c r="H4250" s="3" t="s">
        <v>17976</v>
      </c>
      <c r="I4250" s="3" t="s">
        <v>380</v>
      </c>
      <c r="J4250" s="3">
        <v>66.435400000000001</v>
      </c>
      <c r="K4250" s="3">
        <v>5707340</v>
      </c>
      <c r="L4250" s="3" t="s">
        <v>364</v>
      </c>
      <c r="M4250" s="3">
        <v>0</v>
      </c>
      <c r="N4250" s="3" t="s">
        <v>17974</v>
      </c>
      <c r="O4250" s="3" t="s">
        <v>26839</v>
      </c>
      <c r="P4250" s="8">
        <v>36161</v>
      </c>
      <c r="Q4250" s="3" t="s">
        <v>22873</v>
      </c>
      <c r="R4250" s="5" t="s">
        <v>26840</v>
      </c>
      <c r="S4250" s="3" t="s">
        <v>17976</v>
      </c>
      <c r="T4250" s="3" t="s">
        <v>378</v>
      </c>
      <c r="V4250" s="3">
        <v>63</v>
      </c>
      <c r="W4250" s="3">
        <v>37</v>
      </c>
      <c r="X4250" s="3">
        <v>127</v>
      </c>
      <c r="Y4250" s="3">
        <v>4248</v>
      </c>
      <c r="Z4250" s="3" t="s">
        <v>364</v>
      </c>
      <c r="AA4250" s="3">
        <v>32</v>
      </c>
      <c r="AB4250" s="3">
        <v>20</v>
      </c>
      <c r="AC4250" s="3">
        <v>5707340</v>
      </c>
      <c r="AD4250" s="3">
        <v>3429162</v>
      </c>
      <c r="AE4250" s="3" t="s">
        <v>380</v>
      </c>
      <c r="AF4250" s="3">
        <v>20</v>
      </c>
      <c r="AG4250" s="3">
        <v>81</v>
      </c>
    </row>
    <row r="4251" spans="1:33" ht="15.75" customHeight="1" x14ac:dyDescent="0.15">
      <c r="A4251" s="3">
        <v>23507</v>
      </c>
      <c r="B4251" s="3">
        <v>4249</v>
      </c>
      <c r="C4251" s="3">
        <v>8</v>
      </c>
      <c r="D4251" s="3" t="s">
        <v>17977</v>
      </c>
      <c r="E4251" s="3" t="s">
        <v>26841</v>
      </c>
      <c r="F4251" s="3" t="s">
        <v>1318</v>
      </c>
      <c r="G4251" s="3" t="s">
        <v>707</v>
      </c>
      <c r="H4251" s="3" t="s">
        <v>4604</v>
      </c>
      <c r="I4251" s="3" t="s">
        <v>4751</v>
      </c>
      <c r="J4251" s="3">
        <v>66.429599999999994</v>
      </c>
      <c r="K4251" s="3">
        <v>2746948</v>
      </c>
      <c r="L4251" s="3" t="s">
        <v>59</v>
      </c>
      <c r="M4251" s="3">
        <v>1</v>
      </c>
      <c r="N4251" s="3" t="s">
        <v>17977</v>
      </c>
      <c r="O4251" s="3" t="s">
        <v>26841</v>
      </c>
      <c r="P4251" s="3" t="s">
        <v>41</v>
      </c>
      <c r="Q4251" s="3" t="s">
        <v>22875</v>
      </c>
      <c r="R4251" s="5" t="s">
        <v>26842</v>
      </c>
      <c r="S4251" s="3" t="s">
        <v>4604</v>
      </c>
      <c r="T4251" s="3" t="s">
        <v>707</v>
      </c>
      <c r="V4251" s="3">
        <v>26</v>
      </c>
      <c r="W4251" s="3">
        <v>0</v>
      </c>
      <c r="X4251" s="3">
        <v>127</v>
      </c>
      <c r="Y4251" s="3">
        <v>4249</v>
      </c>
      <c r="Z4251" s="3" t="s">
        <v>59</v>
      </c>
      <c r="AA4251" s="3">
        <v>8</v>
      </c>
      <c r="AB4251" s="3">
        <v>4</v>
      </c>
      <c r="AC4251" s="3">
        <v>2746948</v>
      </c>
      <c r="AD4251" s="3">
        <v>1650516</v>
      </c>
      <c r="AE4251" s="15"/>
      <c r="AF4251" s="3">
        <v>17</v>
      </c>
      <c r="AG4251" s="3">
        <v>841</v>
      </c>
    </row>
    <row r="4252" spans="1:33" ht="15.75" customHeight="1" x14ac:dyDescent="0.15">
      <c r="A4252" s="3">
        <v>10731</v>
      </c>
      <c r="B4252" s="3">
        <v>4250</v>
      </c>
      <c r="C4252" s="3">
        <v>281</v>
      </c>
      <c r="D4252" s="3" t="s">
        <v>17980</v>
      </c>
      <c r="E4252" s="3" t="s">
        <v>26843</v>
      </c>
      <c r="F4252" s="3" t="s">
        <v>4061</v>
      </c>
      <c r="G4252" s="3" t="s">
        <v>446</v>
      </c>
      <c r="H4252" s="3" t="s">
        <v>4803</v>
      </c>
      <c r="I4252" s="3" t="s">
        <v>2435</v>
      </c>
      <c r="J4252" s="3">
        <v>66.360100000000003</v>
      </c>
      <c r="K4252" s="3">
        <v>16592017</v>
      </c>
      <c r="L4252" s="3" t="s">
        <v>101</v>
      </c>
      <c r="M4252" s="3">
        <v>1</v>
      </c>
      <c r="N4252" s="3" t="s">
        <v>17980</v>
      </c>
      <c r="O4252" s="3" t="s">
        <v>26843</v>
      </c>
      <c r="P4252" s="3" t="s">
        <v>1101</v>
      </c>
      <c r="Q4252" s="3" t="s">
        <v>22877</v>
      </c>
      <c r="R4252" s="5" t="s">
        <v>26844</v>
      </c>
      <c r="S4252" s="3" t="s">
        <v>4803</v>
      </c>
      <c r="T4252" s="3" t="s">
        <v>446</v>
      </c>
      <c r="V4252" s="3">
        <v>127</v>
      </c>
      <c r="W4252" s="3">
        <v>127</v>
      </c>
      <c r="X4252" s="3">
        <v>127</v>
      </c>
      <c r="Y4252" s="3">
        <v>4250</v>
      </c>
      <c r="Z4252" s="3" t="s">
        <v>101</v>
      </c>
      <c r="AA4252" s="3">
        <v>281</v>
      </c>
      <c r="AB4252" s="3">
        <v>108</v>
      </c>
      <c r="AC4252" s="3">
        <v>16592017</v>
      </c>
      <c r="AD4252" s="3">
        <v>9973557</v>
      </c>
      <c r="AE4252" s="3" t="s">
        <v>2435</v>
      </c>
      <c r="AF4252" s="3">
        <v>10</v>
      </c>
      <c r="AG4252" s="3">
        <v>29</v>
      </c>
    </row>
    <row r="4253" spans="1:33" ht="15.75" customHeight="1" x14ac:dyDescent="0.15">
      <c r="A4253" s="3">
        <v>24273</v>
      </c>
      <c r="B4253" s="3">
        <v>4251</v>
      </c>
      <c r="C4253" s="3">
        <v>88</v>
      </c>
      <c r="D4253" s="3" t="s">
        <v>17982</v>
      </c>
      <c r="E4253" s="3" t="s">
        <v>26845</v>
      </c>
      <c r="F4253" s="3" t="s">
        <v>1620</v>
      </c>
      <c r="G4253" s="3" t="s">
        <v>412</v>
      </c>
      <c r="H4253" s="3" t="s">
        <v>742</v>
      </c>
      <c r="I4253" s="3" t="s">
        <v>742</v>
      </c>
      <c r="J4253" s="3">
        <v>66.290599999999998</v>
      </c>
      <c r="K4253" s="3">
        <v>14075000</v>
      </c>
      <c r="L4253" s="3" t="s">
        <v>162</v>
      </c>
      <c r="M4253" s="3">
        <v>1</v>
      </c>
      <c r="N4253" s="3" t="s">
        <v>17982</v>
      </c>
      <c r="O4253" s="3" t="s">
        <v>26845</v>
      </c>
      <c r="P4253" s="3" t="s">
        <v>381</v>
      </c>
      <c r="Q4253" s="3" t="s">
        <v>22879</v>
      </c>
      <c r="R4253" s="5" t="s">
        <v>26846</v>
      </c>
      <c r="S4253" s="3" t="s">
        <v>742</v>
      </c>
      <c r="T4253" s="3" t="s">
        <v>412</v>
      </c>
      <c r="V4253" s="3">
        <v>127</v>
      </c>
      <c r="W4253" s="3">
        <v>127</v>
      </c>
      <c r="X4253" s="3">
        <v>127</v>
      </c>
      <c r="Y4253" s="3">
        <v>4251</v>
      </c>
      <c r="Z4253" s="3" t="s">
        <v>162</v>
      </c>
      <c r="AA4253" s="3">
        <v>88</v>
      </c>
      <c r="AB4253" s="3">
        <v>60</v>
      </c>
      <c r="AC4253" s="3">
        <v>14075000</v>
      </c>
      <c r="AD4253" s="3">
        <v>8464100</v>
      </c>
      <c r="AE4253" s="3" t="s">
        <v>742</v>
      </c>
      <c r="AF4253" s="3">
        <v>8</v>
      </c>
      <c r="AG4253" s="3">
        <v>17</v>
      </c>
    </row>
    <row r="4254" spans="1:33" ht="15.75" customHeight="1" x14ac:dyDescent="0.15">
      <c r="A4254" s="3">
        <v>25617</v>
      </c>
      <c r="B4254" s="3">
        <v>4252</v>
      </c>
      <c r="C4254" s="3">
        <v>24</v>
      </c>
      <c r="D4254" s="3" t="s">
        <v>7126</v>
      </c>
      <c r="E4254" s="3" t="s">
        <v>26847</v>
      </c>
      <c r="F4254" s="3" t="s">
        <v>475</v>
      </c>
      <c r="G4254" s="3" t="s">
        <v>277</v>
      </c>
      <c r="H4254" s="3" t="s">
        <v>7132</v>
      </c>
      <c r="I4254" s="3" t="s">
        <v>203</v>
      </c>
      <c r="J4254" s="3">
        <v>66.223100000000002</v>
      </c>
      <c r="K4254" s="3">
        <v>3626727</v>
      </c>
      <c r="L4254" s="3" t="s">
        <v>59</v>
      </c>
      <c r="M4254" s="3">
        <v>0</v>
      </c>
      <c r="N4254" s="3" t="s">
        <v>7126</v>
      </c>
      <c r="O4254" s="3" t="s">
        <v>26847</v>
      </c>
      <c r="P4254" s="8">
        <v>32143</v>
      </c>
      <c r="Q4254" s="3" t="s">
        <v>7131</v>
      </c>
      <c r="R4254" s="5" t="s">
        <v>26848</v>
      </c>
      <c r="S4254" s="3" t="s">
        <v>7132</v>
      </c>
      <c r="T4254" s="3" t="s">
        <v>277</v>
      </c>
      <c r="V4254" s="3">
        <v>127</v>
      </c>
      <c r="W4254" s="3">
        <v>127</v>
      </c>
      <c r="X4254" s="3">
        <v>127</v>
      </c>
      <c r="Y4254" s="3">
        <v>4252</v>
      </c>
      <c r="Z4254" s="3" t="s">
        <v>59</v>
      </c>
      <c r="AA4254" s="3">
        <v>24</v>
      </c>
      <c r="AB4254" s="3">
        <v>15</v>
      </c>
      <c r="AC4254" s="3">
        <v>3626727</v>
      </c>
      <c r="AD4254" s="3">
        <v>2181843</v>
      </c>
      <c r="AE4254" s="3" t="s">
        <v>203</v>
      </c>
      <c r="AF4254" s="3">
        <v>17</v>
      </c>
      <c r="AG4254" s="3">
        <v>9</v>
      </c>
    </row>
    <row r="4255" spans="1:33" ht="15.75" customHeight="1" x14ac:dyDescent="0.15">
      <c r="A4255" s="3">
        <v>19549</v>
      </c>
      <c r="B4255" s="3">
        <v>4253</v>
      </c>
      <c r="C4255" s="3">
        <v>45</v>
      </c>
      <c r="D4255" s="3" t="s">
        <v>1548</v>
      </c>
      <c r="E4255" s="3" t="s">
        <v>26849</v>
      </c>
      <c r="F4255" s="3" t="s">
        <v>36</v>
      </c>
      <c r="G4255" s="3" t="s">
        <v>37</v>
      </c>
      <c r="H4255" s="3" t="s">
        <v>144</v>
      </c>
      <c r="I4255" s="3" t="s">
        <v>89</v>
      </c>
      <c r="J4255" s="3">
        <v>66.1678</v>
      </c>
      <c r="K4255" s="3">
        <v>5663000</v>
      </c>
      <c r="L4255" s="3" t="s">
        <v>538</v>
      </c>
      <c r="M4255" s="3">
        <v>3</v>
      </c>
      <c r="N4255" s="3" t="s">
        <v>1548</v>
      </c>
      <c r="O4255" s="3" t="s">
        <v>26849</v>
      </c>
      <c r="P4255" s="3" t="s">
        <v>987</v>
      </c>
      <c r="Q4255" s="3" t="s">
        <v>1550</v>
      </c>
      <c r="R4255" s="5" t="s">
        <v>26850</v>
      </c>
      <c r="S4255" s="3" t="s">
        <v>144</v>
      </c>
      <c r="T4255" s="3" t="s">
        <v>37</v>
      </c>
      <c r="V4255" s="3">
        <v>127</v>
      </c>
      <c r="W4255" s="3">
        <v>127</v>
      </c>
      <c r="X4255" s="3">
        <v>120</v>
      </c>
      <c r="Y4255" s="3">
        <v>4253</v>
      </c>
      <c r="Z4255" s="3" t="s">
        <v>538</v>
      </c>
      <c r="AA4255" s="3">
        <v>45</v>
      </c>
      <c r="AB4255" s="3">
        <v>30</v>
      </c>
      <c r="AC4255" s="3">
        <v>5663000</v>
      </c>
      <c r="AD4255" s="3">
        <v>3408000</v>
      </c>
      <c r="AE4255" s="3" t="s">
        <v>89</v>
      </c>
      <c r="AF4255" s="3">
        <v>3</v>
      </c>
      <c r="AG4255" s="3">
        <v>4</v>
      </c>
    </row>
    <row r="4256" spans="1:33" ht="15.75" customHeight="1" x14ac:dyDescent="0.15">
      <c r="A4256" s="3">
        <v>2662</v>
      </c>
      <c r="B4256" s="3">
        <v>4254</v>
      </c>
      <c r="C4256" s="3">
        <v>779</v>
      </c>
      <c r="D4256" s="3" t="s">
        <v>12299</v>
      </c>
      <c r="E4256" s="3" t="s">
        <v>26851</v>
      </c>
      <c r="F4256" s="3" t="s">
        <v>36</v>
      </c>
      <c r="G4256" s="3" t="s">
        <v>37</v>
      </c>
      <c r="H4256" s="3" t="s">
        <v>9489</v>
      </c>
      <c r="I4256" s="3" t="s">
        <v>39</v>
      </c>
      <c r="J4256" s="3">
        <v>66.130200000000002</v>
      </c>
      <c r="K4256" s="3">
        <v>559480000</v>
      </c>
      <c r="L4256" s="3" t="s">
        <v>40</v>
      </c>
      <c r="M4256" s="3">
        <v>4</v>
      </c>
      <c r="N4256" s="3" t="s">
        <v>12299</v>
      </c>
      <c r="O4256" s="3" t="s">
        <v>26851</v>
      </c>
      <c r="P4256" s="3" t="s">
        <v>7816</v>
      </c>
      <c r="Q4256" s="3" t="s">
        <v>12301</v>
      </c>
      <c r="R4256" s="5" t="s">
        <v>26852</v>
      </c>
      <c r="S4256" s="3" t="s">
        <v>9489</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15">
      <c r="A4257" s="3">
        <v>852</v>
      </c>
      <c r="B4257" s="3">
        <v>4255</v>
      </c>
      <c r="C4257" s="3">
        <v>9</v>
      </c>
      <c r="D4257" s="3" t="s">
        <v>17989</v>
      </c>
      <c r="E4257" s="3" t="s">
        <v>26853</v>
      </c>
      <c r="F4257" s="3" t="s">
        <v>657</v>
      </c>
      <c r="G4257" s="3" t="s">
        <v>246</v>
      </c>
      <c r="H4257" s="3" t="s">
        <v>9754</v>
      </c>
      <c r="I4257" s="3" t="s">
        <v>3818</v>
      </c>
      <c r="J4257" s="3">
        <v>66.103700000000003</v>
      </c>
      <c r="K4257" s="3">
        <v>67056524</v>
      </c>
      <c r="L4257" s="3" t="s">
        <v>86</v>
      </c>
      <c r="M4257" s="3">
        <v>3</v>
      </c>
      <c r="N4257" s="3" t="s">
        <v>17989</v>
      </c>
      <c r="O4257" s="3" t="s">
        <v>26853</v>
      </c>
      <c r="P4257" s="3" t="s">
        <v>104</v>
      </c>
      <c r="Q4257" s="3" t="s">
        <v>22885</v>
      </c>
      <c r="R4257" s="5" t="s">
        <v>26854</v>
      </c>
      <c r="S4257" s="3" t="s">
        <v>9754</v>
      </c>
      <c r="T4257" s="3" t="s">
        <v>246</v>
      </c>
      <c r="V4257" s="3">
        <v>127</v>
      </c>
      <c r="W4257" s="3">
        <v>83</v>
      </c>
      <c r="X4257" s="3">
        <v>102</v>
      </c>
      <c r="Y4257" s="3">
        <v>4255</v>
      </c>
      <c r="Z4257" s="3" t="s">
        <v>86</v>
      </c>
      <c r="AA4257" s="3">
        <v>9</v>
      </c>
      <c r="AB4257" s="3">
        <v>10</v>
      </c>
      <c r="AC4257" s="3">
        <v>67056524</v>
      </c>
      <c r="AD4257" s="3">
        <v>40370268</v>
      </c>
      <c r="AE4257" s="3" t="s">
        <v>3818</v>
      </c>
      <c r="AF4257" s="3">
        <v>16</v>
      </c>
      <c r="AG4257" s="3">
        <v>22</v>
      </c>
    </row>
    <row r="4258" spans="1:33" ht="15.75" customHeight="1" x14ac:dyDescent="0.15">
      <c r="A4258" s="3">
        <v>5455</v>
      </c>
      <c r="B4258" s="3">
        <v>4256</v>
      </c>
      <c r="C4258" s="3">
        <v>265</v>
      </c>
      <c r="D4258" s="3" t="s">
        <v>17991</v>
      </c>
      <c r="E4258" s="3" t="s">
        <v>26855</v>
      </c>
      <c r="F4258" s="3" t="s">
        <v>297</v>
      </c>
      <c r="G4258" s="3" t="s">
        <v>146</v>
      </c>
      <c r="H4258" s="3" t="s">
        <v>2725</v>
      </c>
      <c r="I4258" s="3" t="s">
        <v>2725</v>
      </c>
      <c r="J4258" s="3">
        <v>66.088300000000004</v>
      </c>
      <c r="K4258" s="3">
        <v>50560713</v>
      </c>
      <c r="L4258" s="3" t="s">
        <v>75</v>
      </c>
      <c r="M4258" s="3">
        <v>4</v>
      </c>
      <c r="N4258" s="3" t="s">
        <v>17991</v>
      </c>
      <c r="O4258" s="3" t="s">
        <v>26855</v>
      </c>
      <c r="P4258" s="3" t="s">
        <v>787</v>
      </c>
      <c r="Q4258" s="3" t="s">
        <v>22887</v>
      </c>
      <c r="R4258" s="5" t="s">
        <v>26856</v>
      </c>
      <c r="S4258" s="3" t="s">
        <v>2725</v>
      </c>
      <c r="T4258" s="3" t="s">
        <v>146</v>
      </c>
      <c r="V4258" s="3">
        <v>106</v>
      </c>
      <c r="W4258" s="15"/>
      <c r="X4258" s="3">
        <v>108</v>
      </c>
      <c r="Y4258" s="3">
        <v>4256</v>
      </c>
      <c r="Z4258" s="3" t="s">
        <v>75</v>
      </c>
      <c r="AA4258" s="3">
        <v>265</v>
      </c>
      <c r="AB4258" s="3">
        <v>150</v>
      </c>
      <c r="AC4258" s="3">
        <v>50560713</v>
      </c>
      <c r="AD4258" s="3">
        <v>30442067</v>
      </c>
      <c r="AE4258" s="3" t="s">
        <v>2725</v>
      </c>
      <c r="AF4258" s="3">
        <v>14</v>
      </c>
      <c r="AG4258" s="3">
        <v>30</v>
      </c>
    </row>
    <row r="4259" spans="1:33" ht="15.75" customHeight="1" x14ac:dyDescent="0.15">
      <c r="A4259" s="3">
        <v>26237</v>
      </c>
      <c r="B4259" s="3">
        <v>4257</v>
      </c>
      <c r="C4259" s="3">
        <v>1623</v>
      </c>
      <c r="D4259" s="3" t="s">
        <v>17993</v>
      </c>
      <c r="E4259" s="3" t="s">
        <v>26857</v>
      </c>
      <c r="F4259" s="3" t="s">
        <v>3068</v>
      </c>
      <c r="G4259" s="3" t="s">
        <v>606</v>
      </c>
      <c r="H4259" s="3" t="s">
        <v>8798</v>
      </c>
      <c r="I4259" s="3" t="s">
        <v>1343</v>
      </c>
      <c r="J4259" s="3">
        <v>66.059799999999996</v>
      </c>
      <c r="K4259" s="3">
        <v>270080341</v>
      </c>
      <c r="L4259" s="3" t="s">
        <v>221</v>
      </c>
      <c r="M4259" s="3">
        <v>0</v>
      </c>
      <c r="N4259" s="3" t="s">
        <v>17993</v>
      </c>
      <c r="O4259" s="3" t="s">
        <v>26857</v>
      </c>
      <c r="P4259" s="8">
        <v>32143</v>
      </c>
      <c r="Q4259" s="3" t="s">
        <v>22889</v>
      </c>
      <c r="R4259" s="5" t="s">
        <v>26858</v>
      </c>
      <c r="S4259" s="3" t="s">
        <v>8798</v>
      </c>
      <c r="T4259" s="3" t="s">
        <v>606</v>
      </c>
      <c r="V4259" s="3">
        <v>75</v>
      </c>
      <c r="W4259" s="3">
        <v>42</v>
      </c>
      <c r="X4259" s="3">
        <v>127</v>
      </c>
      <c r="Y4259" s="3">
        <v>4257</v>
      </c>
      <c r="Z4259" s="3" t="s">
        <v>221</v>
      </c>
      <c r="AA4259" s="3">
        <v>1623</v>
      </c>
      <c r="AB4259" s="3">
        <v>1116</v>
      </c>
      <c r="AC4259" s="3">
        <v>270080341</v>
      </c>
      <c r="AD4259" s="3">
        <v>162640445</v>
      </c>
      <c r="AE4259" s="3" t="s">
        <v>1343</v>
      </c>
      <c r="AF4259" s="3">
        <v>2</v>
      </c>
      <c r="AG4259" s="3">
        <v>12</v>
      </c>
    </row>
    <row r="4260" spans="1:33" ht="15.75" customHeight="1" x14ac:dyDescent="0.15">
      <c r="A4260" s="3">
        <v>21977</v>
      </c>
      <c r="B4260" s="3">
        <v>4258</v>
      </c>
      <c r="C4260" s="3">
        <v>163</v>
      </c>
      <c r="D4260" s="3" t="s">
        <v>17996</v>
      </c>
      <c r="E4260" s="3" t="s">
        <v>26859</v>
      </c>
      <c r="F4260" s="3" t="s">
        <v>1172</v>
      </c>
      <c r="G4260" s="3" t="s">
        <v>565</v>
      </c>
      <c r="H4260" s="3" t="s">
        <v>17999</v>
      </c>
      <c r="I4260" s="3" t="s">
        <v>8152</v>
      </c>
      <c r="J4260" s="3">
        <v>66.061400000000006</v>
      </c>
      <c r="K4260" s="3">
        <v>24797613</v>
      </c>
      <c r="L4260" s="3" t="s">
        <v>162</v>
      </c>
      <c r="M4260" s="3">
        <v>2</v>
      </c>
      <c r="N4260" s="3" t="s">
        <v>17996</v>
      </c>
      <c r="O4260" s="3" t="s">
        <v>26859</v>
      </c>
      <c r="P4260" s="3" t="s">
        <v>690</v>
      </c>
      <c r="Q4260" s="3" t="s">
        <v>22891</v>
      </c>
      <c r="R4260" s="5" t="s">
        <v>26860</v>
      </c>
      <c r="S4260" s="3" t="s">
        <v>17999</v>
      </c>
      <c r="T4260" s="3" t="s">
        <v>565</v>
      </c>
      <c r="V4260" s="3">
        <v>38</v>
      </c>
      <c r="W4260" s="3">
        <v>0</v>
      </c>
      <c r="X4260" s="3">
        <v>127</v>
      </c>
      <c r="Y4260" s="3">
        <v>4258</v>
      </c>
      <c r="Z4260" s="3" t="s">
        <v>162</v>
      </c>
      <c r="AA4260" s="3">
        <v>163</v>
      </c>
      <c r="AB4260" s="3">
        <v>100</v>
      </c>
      <c r="AC4260" s="3">
        <v>24797613</v>
      </c>
      <c r="AD4260" s="3">
        <v>14932798</v>
      </c>
      <c r="AE4260" s="15"/>
      <c r="AF4260" s="3">
        <v>8</v>
      </c>
      <c r="AG4260" s="3">
        <v>139</v>
      </c>
    </row>
    <row r="4261" spans="1:33" ht="15.75" customHeight="1" x14ac:dyDescent="0.15">
      <c r="A4261" s="3">
        <v>32</v>
      </c>
      <c r="B4261" s="3">
        <v>4259</v>
      </c>
      <c r="C4261" s="3">
        <v>47</v>
      </c>
      <c r="D4261" s="3" t="s">
        <v>18000</v>
      </c>
      <c r="E4261" s="3" t="s">
        <v>26861</v>
      </c>
      <c r="F4261" s="3" t="s">
        <v>249</v>
      </c>
      <c r="G4261" s="3" t="s">
        <v>125</v>
      </c>
      <c r="H4261" s="3" t="s">
        <v>126</v>
      </c>
      <c r="I4261" s="3" t="s">
        <v>127</v>
      </c>
      <c r="J4261" s="3">
        <v>66.018600000000006</v>
      </c>
      <c r="K4261" s="3">
        <v>18347800</v>
      </c>
      <c r="L4261" s="3" t="s">
        <v>600</v>
      </c>
      <c r="M4261" s="3">
        <v>2</v>
      </c>
      <c r="N4261" s="3" t="s">
        <v>18000</v>
      </c>
      <c r="O4261" s="3" t="s">
        <v>26861</v>
      </c>
      <c r="P4261" s="3" t="s">
        <v>787</v>
      </c>
      <c r="Q4261" s="3" t="s">
        <v>22893</v>
      </c>
      <c r="R4261" s="5" t="s">
        <v>26862</v>
      </c>
      <c r="S4261" s="3" t="s">
        <v>126</v>
      </c>
      <c r="T4261" s="3" t="s">
        <v>125</v>
      </c>
      <c r="V4261" s="3">
        <v>52</v>
      </c>
      <c r="W4261" s="3">
        <v>49</v>
      </c>
      <c r="X4261" s="3">
        <v>59</v>
      </c>
      <c r="Y4261" s="3">
        <v>4259</v>
      </c>
      <c r="Z4261" s="3" t="s">
        <v>600</v>
      </c>
      <c r="AA4261" s="3">
        <v>47</v>
      </c>
      <c r="AB4261" s="3">
        <v>36</v>
      </c>
      <c r="AC4261" s="3">
        <v>18347800</v>
      </c>
      <c r="AD4261" s="3">
        <v>11051656</v>
      </c>
      <c r="AE4261" s="3" t="s">
        <v>127</v>
      </c>
      <c r="AF4261" s="3">
        <v>13</v>
      </c>
      <c r="AG4261" s="3">
        <v>10</v>
      </c>
    </row>
    <row r="4262" spans="1:33" ht="15.75" customHeight="1" x14ac:dyDescent="0.15">
      <c r="A4262" s="3">
        <v>1576</v>
      </c>
      <c r="B4262" s="3">
        <v>4260</v>
      </c>
      <c r="C4262" s="3">
        <v>31</v>
      </c>
      <c r="D4262" s="3" t="s">
        <v>18003</v>
      </c>
      <c r="E4262" s="3" t="s">
        <v>26863</v>
      </c>
      <c r="F4262" s="3" t="s">
        <v>855</v>
      </c>
      <c r="G4262" s="3" t="s">
        <v>292</v>
      </c>
      <c r="H4262" s="3" t="s">
        <v>18005</v>
      </c>
      <c r="I4262" s="3" t="s">
        <v>1032</v>
      </c>
      <c r="J4262" s="3">
        <v>66.010000000000005</v>
      </c>
      <c r="K4262" s="3">
        <v>6320000</v>
      </c>
      <c r="L4262" s="3" t="s">
        <v>59</v>
      </c>
      <c r="M4262" s="3">
        <v>6</v>
      </c>
      <c r="N4262" s="3" t="s">
        <v>18003</v>
      </c>
      <c r="O4262" s="3" t="s">
        <v>26863</v>
      </c>
      <c r="P4262" s="3" t="s">
        <v>1029</v>
      </c>
      <c r="Q4262" s="3" t="s">
        <v>22895</v>
      </c>
      <c r="R4262" s="5" t="s">
        <v>26864</v>
      </c>
      <c r="S4262" s="3" t="s">
        <v>18005</v>
      </c>
      <c r="T4262" s="3" t="s">
        <v>292</v>
      </c>
      <c r="V4262" s="3">
        <v>127</v>
      </c>
      <c r="W4262" s="3">
        <v>115</v>
      </c>
      <c r="X4262" s="3">
        <v>127</v>
      </c>
      <c r="Y4262" s="3">
        <v>4260</v>
      </c>
      <c r="Z4262" s="3" t="s">
        <v>59</v>
      </c>
      <c r="AA4262" s="3">
        <v>31</v>
      </c>
      <c r="AB4262" s="3">
        <v>15</v>
      </c>
      <c r="AC4262" s="3">
        <v>6320000</v>
      </c>
      <c r="AD4262" s="3">
        <v>3807000</v>
      </c>
      <c r="AE4262" s="3" t="s">
        <v>1032</v>
      </c>
      <c r="AF4262" s="3">
        <v>17</v>
      </c>
      <c r="AG4262" s="3">
        <v>49</v>
      </c>
    </row>
    <row r="4263" spans="1:33" ht="15.75" customHeight="1" x14ac:dyDescent="0.15">
      <c r="A4263" s="3">
        <v>25094</v>
      </c>
      <c r="B4263" s="3">
        <v>4261</v>
      </c>
      <c r="C4263" s="3">
        <v>10</v>
      </c>
      <c r="D4263" s="3" t="s">
        <v>12136</v>
      </c>
      <c r="E4263" s="3" t="s">
        <v>26865</v>
      </c>
      <c r="F4263" s="3" t="s">
        <v>36</v>
      </c>
      <c r="G4263" s="3" t="s">
        <v>37</v>
      </c>
      <c r="H4263" s="3" t="s">
        <v>39</v>
      </c>
      <c r="I4263" s="3" t="s">
        <v>39</v>
      </c>
      <c r="J4263" s="3">
        <v>65.986999999999995</v>
      </c>
      <c r="K4263" s="3">
        <v>3062181</v>
      </c>
      <c r="L4263" s="3" t="s">
        <v>59</v>
      </c>
      <c r="M4263" s="3">
        <v>0</v>
      </c>
      <c r="N4263" s="3" t="s">
        <v>12136</v>
      </c>
      <c r="O4263" s="3" t="s">
        <v>26865</v>
      </c>
      <c r="P4263" s="8">
        <v>35431</v>
      </c>
      <c r="Q4263" s="3" t="s">
        <v>12139</v>
      </c>
      <c r="R4263" s="5" t="s">
        <v>26866</v>
      </c>
      <c r="S4263" s="3" t="s">
        <v>39</v>
      </c>
      <c r="T4263" s="3" t="s">
        <v>37</v>
      </c>
      <c r="V4263" s="3">
        <v>127</v>
      </c>
      <c r="W4263" s="3">
        <v>127</v>
      </c>
      <c r="X4263" s="3">
        <v>127</v>
      </c>
      <c r="Y4263" s="3">
        <v>4261</v>
      </c>
      <c r="Z4263" s="3" t="s">
        <v>59</v>
      </c>
      <c r="AA4263" s="3">
        <v>10</v>
      </c>
      <c r="AB4263" s="3">
        <v>10</v>
      </c>
      <c r="AC4263" s="3">
        <v>3062181</v>
      </c>
      <c r="AD4263" s="3">
        <v>1844832</v>
      </c>
      <c r="AE4263" s="3" t="s">
        <v>39</v>
      </c>
      <c r="AF4263" s="3">
        <v>17</v>
      </c>
      <c r="AG4263" s="3">
        <v>2</v>
      </c>
    </row>
    <row r="4264" spans="1:33" ht="15.75" customHeight="1" x14ac:dyDescent="0.15">
      <c r="A4264" s="3">
        <v>24189</v>
      </c>
      <c r="B4264" s="3">
        <v>4262</v>
      </c>
      <c r="C4264" s="3">
        <v>25</v>
      </c>
      <c r="D4264" s="3" t="s">
        <v>18008</v>
      </c>
      <c r="E4264" s="3" t="s">
        <v>26867</v>
      </c>
      <c r="F4264" s="3" t="s">
        <v>4061</v>
      </c>
      <c r="G4264" s="3" t="s">
        <v>446</v>
      </c>
      <c r="H4264" s="3" t="s">
        <v>10697</v>
      </c>
      <c r="I4264" s="3" t="s">
        <v>2435</v>
      </c>
      <c r="J4264" s="3">
        <v>65.959599999999995</v>
      </c>
      <c r="K4264" s="3">
        <v>2625058</v>
      </c>
      <c r="L4264" s="3" t="s">
        <v>162</v>
      </c>
      <c r="M4264" s="3">
        <v>1</v>
      </c>
      <c r="N4264" s="3" t="s">
        <v>18008</v>
      </c>
      <c r="O4264" s="3" t="s">
        <v>26867</v>
      </c>
      <c r="P4264" s="3" t="s">
        <v>541</v>
      </c>
      <c r="Q4264" s="3" t="s">
        <v>22899</v>
      </c>
      <c r="R4264" s="5" t="s">
        <v>26868</v>
      </c>
      <c r="S4264" s="3" t="s">
        <v>10697</v>
      </c>
      <c r="T4264" s="3" t="s">
        <v>446</v>
      </c>
      <c r="V4264" s="3">
        <v>127</v>
      </c>
      <c r="W4264" s="3">
        <v>127</v>
      </c>
      <c r="X4264" s="3">
        <v>127</v>
      </c>
      <c r="Y4264" s="3">
        <v>4262</v>
      </c>
      <c r="Z4264" s="3" t="s">
        <v>162</v>
      </c>
      <c r="AA4264" s="3">
        <v>25</v>
      </c>
      <c r="AB4264" s="3">
        <v>15</v>
      </c>
      <c r="AC4264" s="3">
        <v>2625058</v>
      </c>
      <c r="AD4264" s="3">
        <v>1581745</v>
      </c>
      <c r="AE4264" s="3" t="s">
        <v>2435</v>
      </c>
      <c r="AF4264" s="3">
        <v>8</v>
      </c>
      <c r="AG4264" s="3">
        <v>29</v>
      </c>
    </row>
    <row r="4265" spans="1:33" ht="15.75" customHeight="1" x14ac:dyDescent="0.15">
      <c r="A4265" s="3">
        <v>22672</v>
      </c>
      <c r="B4265" s="3">
        <v>4263</v>
      </c>
      <c r="C4265" s="3">
        <v>38</v>
      </c>
      <c r="D4265" s="3" t="s">
        <v>18011</v>
      </c>
      <c r="E4265" s="3" t="s">
        <v>26869</v>
      </c>
      <c r="F4265" s="3" t="s">
        <v>947</v>
      </c>
      <c r="G4265" s="3" t="s">
        <v>389</v>
      </c>
      <c r="H4265" s="3" t="s">
        <v>11429</v>
      </c>
      <c r="I4265" s="3" t="s">
        <v>1421</v>
      </c>
      <c r="J4265" s="3">
        <v>65.9392</v>
      </c>
      <c r="K4265" s="3">
        <v>17226521</v>
      </c>
      <c r="L4265" s="3" t="s">
        <v>478</v>
      </c>
      <c r="M4265" s="3">
        <v>5</v>
      </c>
      <c r="N4265" s="3" t="s">
        <v>18011</v>
      </c>
      <c r="O4265" s="3" t="s">
        <v>26869</v>
      </c>
      <c r="P4265" s="3" t="s">
        <v>1107</v>
      </c>
      <c r="Q4265" s="3" t="s">
        <v>22901</v>
      </c>
      <c r="R4265" s="5" t="s">
        <v>26870</v>
      </c>
      <c r="S4265" s="3" t="s">
        <v>11429</v>
      </c>
      <c r="T4265" s="3" t="s">
        <v>389</v>
      </c>
      <c r="V4265" s="3">
        <v>62</v>
      </c>
      <c r="W4265" s="3">
        <v>0</v>
      </c>
      <c r="X4265" s="3">
        <v>127</v>
      </c>
      <c r="Y4265" s="3">
        <v>4263</v>
      </c>
      <c r="Z4265" s="3" t="s">
        <v>478</v>
      </c>
      <c r="AA4265" s="3">
        <v>38</v>
      </c>
      <c r="AB4265" s="3">
        <v>38</v>
      </c>
      <c r="AC4265" s="3">
        <v>17226521</v>
      </c>
      <c r="AD4265" s="3">
        <v>10381224</v>
      </c>
      <c r="AE4265" s="15"/>
      <c r="AF4265" s="3">
        <v>15</v>
      </c>
      <c r="AG4265" s="3">
        <v>74</v>
      </c>
    </row>
    <row r="4266" spans="1:33" ht="15.75" customHeight="1" x14ac:dyDescent="0.15">
      <c r="A4266" s="3">
        <v>22146</v>
      </c>
      <c r="B4266" s="3">
        <v>4264</v>
      </c>
      <c r="C4266" s="3">
        <v>31</v>
      </c>
      <c r="D4266" s="3" t="s">
        <v>18013</v>
      </c>
      <c r="E4266" s="3" t="s">
        <v>26871</v>
      </c>
      <c r="F4266" s="3" t="s">
        <v>6728</v>
      </c>
      <c r="G4266" s="3" t="s">
        <v>803</v>
      </c>
      <c r="H4266" s="3" t="s">
        <v>4430</v>
      </c>
      <c r="I4266" s="3" t="s">
        <v>4487</v>
      </c>
      <c r="J4266" s="3">
        <v>65.898600000000002</v>
      </c>
      <c r="K4266" s="3">
        <v>4303157</v>
      </c>
      <c r="L4266" s="3" t="s">
        <v>122</v>
      </c>
      <c r="M4266" s="3">
        <v>2</v>
      </c>
      <c r="N4266" s="3" t="s">
        <v>18013</v>
      </c>
      <c r="O4266" s="3" t="s">
        <v>26871</v>
      </c>
      <c r="P4266" s="3" t="s">
        <v>6675</v>
      </c>
      <c r="Q4266" s="3" t="s">
        <v>22903</v>
      </c>
      <c r="R4266" s="5" t="s">
        <v>26872</v>
      </c>
      <c r="S4266" s="3" t="s">
        <v>4430</v>
      </c>
      <c r="T4266" s="3" t="s">
        <v>803</v>
      </c>
      <c r="V4266" s="3">
        <v>24</v>
      </c>
      <c r="W4266" s="3">
        <v>0</v>
      </c>
      <c r="X4266" s="3">
        <v>47</v>
      </c>
      <c r="Y4266" s="3">
        <v>4264</v>
      </c>
      <c r="Z4266" s="3" t="s">
        <v>122</v>
      </c>
      <c r="AA4266" s="3">
        <v>31</v>
      </c>
      <c r="AB4266" s="3">
        <v>31</v>
      </c>
      <c r="AC4266" s="3">
        <v>4303157</v>
      </c>
      <c r="AD4266" s="3">
        <v>2593847</v>
      </c>
      <c r="AE4266" s="15"/>
      <c r="AF4266" s="3">
        <v>22</v>
      </c>
      <c r="AG4266" s="3">
        <v>92</v>
      </c>
    </row>
    <row r="4267" spans="1:33" ht="15.75" customHeight="1" x14ac:dyDescent="0.15">
      <c r="A4267" s="3">
        <v>18435</v>
      </c>
      <c r="B4267" s="3">
        <v>4265</v>
      </c>
      <c r="C4267" s="3">
        <v>274</v>
      </c>
      <c r="D4267" s="3" t="s">
        <v>18016</v>
      </c>
      <c r="E4267" s="3" t="s">
        <v>26873</v>
      </c>
      <c r="F4267" s="3" t="s">
        <v>96</v>
      </c>
      <c r="G4267" s="3" t="s">
        <v>61</v>
      </c>
      <c r="H4267" s="3" t="s">
        <v>17197</v>
      </c>
      <c r="I4267" s="3" t="s">
        <v>63</v>
      </c>
      <c r="J4267" s="3">
        <v>65.748400000000004</v>
      </c>
      <c r="K4267" s="3">
        <v>37683008</v>
      </c>
      <c r="L4267" s="3" t="s">
        <v>162</v>
      </c>
      <c r="M4267" s="3">
        <v>4</v>
      </c>
      <c r="N4267" s="3" t="s">
        <v>18016</v>
      </c>
      <c r="O4267" s="3" t="s">
        <v>26873</v>
      </c>
      <c r="P4267" s="3" t="s">
        <v>9988</v>
      </c>
      <c r="Q4267" s="3" t="s">
        <v>22905</v>
      </c>
      <c r="R4267" s="5" t="s">
        <v>26874</v>
      </c>
      <c r="S4267" s="3" t="s">
        <v>17197</v>
      </c>
      <c r="T4267" s="3" t="s">
        <v>61</v>
      </c>
      <c r="V4267" s="3">
        <v>127</v>
      </c>
      <c r="W4267" s="3">
        <v>127</v>
      </c>
      <c r="X4267" s="3">
        <v>127</v>
      </c>
      <c r="Y4267" s="3">
        <v>4265</v>
      </c>
      <c r="Z4267" s="3" t="s">
        <v>162</v>
      </c>
      <c r="AA4267" s="3">
        <v>274</v>
      </c>
      <c r="AB4267" s="3">
        <v>151</v>
      </c>
      <c r="AC4267" s="3">
        <v>37683008</v>
      </c>
      <c r="AD4267" s="3">
        <v>22735070</v>
      </c>
      <c r="AE4267" s="3" t="s">
        <v>63</v>
      </c>
      <c r="AF4267" s="3">
        <v>8</v>
      </c>
      <c r="AG4267" s="3">
        <v>3</v>
      </c>
    </row>
    <row r="4268" spans="1:33" ht="15.75" customHeight="1" x14ac:dyDescent="0.15">
      <c r="A4268" s="3">
        <v>3802</v>
      </c>
      <c r="B4268" s="3">
        <v>4266</v>
      </c>
      <c r="C4268" s="3">
        <v>42</v>
      </c>
      <c r="D4268" s="3" t="s">
        <v>18019</v>
      </c>
      <c r="E4268" s="3" t="s">
        <v>26875</v>
      </c>
      <c r="F4268" s="3" t="s">
        <v>1702</v>
      </c>
      <c r="G4268" s="3" t="s">
        <v>836</v>
      </c>
      <c r="H4268" s="3" t="s">
        <v>10426</v>
      </c>
      <c r="I4268" s="3" t="s">
        <v>838</v>
      </c>
      <c r="J4268" s="3">
        <v>65.744299999999996</v>
      </c>
      <c r="K4268" s="3">
        <v>9695342</v>
      </c>
      <c r="L4268" s="3" t="s">
        <v>71</v>
      </c>
      <c r="M4268" s="3">
        <v>9</v>
      </c>
      <c r="N4268" s="3" t="s">
        <v>18019</v>
      </c>
      <c r="O4268" s="3" t="s">
        <v>26875</v>
      </c>
      <c r="P4268" s="3" t="s">
        <v>3926</v>
      </c>
      <c r="Q4268" s="3" t="s">
        <v>22908</v>
      </c>
      <c r="R4268" s="5" t="s">
        <v>26876</v>
      </c>
      <c r="S4268" s="3" t="s">
        <v>10426</v>
      </c>
      <c r="T4268" s="3" t="s">
        <v>836</v>
      </c>
      <c r="V4268" s="3">
        <v>13</v>
      </c>
      <c r="W4268" s="3">
        <v>0</v>
      </c>
      <c r="X4268" s="3">
        <v>127</v>
      </c>
      <c r="Y4268" s="3">
        <v>4266</v>
      </c>
      <c r="Z4268" s="3" t="s">
        <v>71</v>
      </c>
      <c r="AA4268" s="3">
        <v>42</v>
      </c>
      <c r="AB4268" s="3">
        <v>30</v>
      </c>
      <c r="AC4268" s="3">
        <v>9695342</v>
      </c>
      <c r="AD4268" s="3">
        <v>5849577</v>
      </c>
      <c r="AE4268" s="15"/>
      <c r="AF4268" s="3">
        <v>5</v>
      </c>
      <c r="AG4268" s="3">
        <v>55</v>
      </c>
    </row>
    <row r="4269" spans="1:33" ht="15.75" customHeight="1" x14ac:dyDescent="0.15">
      <c r="A4269" s="3">
        <v>430</v>
      </c>
      <c r="B4269" s="3">
        <v>4267</v>
      </c>
      <c r="C4269" s="3">
        <v>2061</v>
      </c>
      <c r="D4269" s="3" t="s">
        <v>18024</v>
      </c>
      <c r="E4269" s="3" t="s">
        <v>26877</v>
      </c>
      <c r="F4269" s="3" t="s">
        <v>931</v>
      </c>
      <c r="G4269" s="3" t="s">
        <v>378</v>
      </c>
      <c r="H4269" s="3" t="s">
        <v>379</v>
      </c>
      <c r="I4269" s="3" t="s">
        <v>380</v>
      </c>
      <c r="J4269" s="3">
        <v>65.719300000000004</v>
      </c>
      <c r="K4269" s="3">
        <v>424548000</v>
      </c>
      <c r="L4269" s="3" t="s">
        <v>600</v>
      </c>
      <c r="M4269" s="3">
        <v>7</v>
      </c>
      <c r="N4269" s="3" t="s">
        <v>18024</v>
      </c>
      <c r="O4269" s="3" t="s">
        <v>26877</v>
      </c>
      <c r="P4269" s="3" t="s">
        <v>690</v>
      </c>
      <c r="Q4269" s="3" t="s">
        <v>22910</v>
      </c>
      <c r="R4269" s="5" t="s">
        <v>26878</v>
      </c>
      <c r="S4269" s="3" t="s">
        <v>379</v>
      </c>
      <c r="T4269" s="3" t="s">
        <v>378</v>
      </c>
      <c r="V4269" s="3">
        <v>64</v>
      </c>
      <c r="W4269" s="3">
        <v>38</v>
      </c>
      <c r="X4269" s="3">
        <v>60</v>
      </c>
      <c r="Y4269" s="3">
        <v>4267</v>
      </c>
      <c r="Z4269" s="3" t="s">
        <v>600</v>
      </c>
      <c r="AA4269" s="3">
        <v>2061</v>
      </c>
      <c r="AB4269" s="3">
        <v>1292</v>
      </c>
      <c r="AC4269" s="3">
        <v>424548000</v>
      </c>
      <c r="AD4269" s="3">
        <v>256185000</v>
      </c>
      <c r="AE4269" s="3" t="s">
        <v>380</v>
      </c>
      <c r="AF4269" s="3">
        <v>13</v>
      </c>
      <c r="AG4269" s="3">
        <v>81</v>
      </c>
    </row>
    <row r="4270" spans="1:33" ht="15.75" customHeight="1" x14ac:dyDescent="0.15">
      <c r="A4270" s="3">
        <v>466</v>
      </c>
      <c r="B4270" s="3">
        <v>4268</v>
      </c>
      <c r="C4270" s="3">
        <v>182</v>
      </c>
      <c r="D4270" s="3" t="s">
        <v>18026</v>
      </c>
      <c r="E4270" s="3" t="s">
        <v>26879</v>
      </c>
      <c r="F4270" s="3" t="s">
        <v>331</v>
      </c>
      <c r="G4270" s="3" t="s">
        <v>167</v>
      </c>
      <c r="H4270" s="3" t="s">
        <v>18029</v>
      </c>
      <c r="I4270" s="3" t="s">
        <v>283</v>
      </c>
      <c r="J4270" s="3">
        <v>65.713300000000004</v>
      </c>
      <c r="K4270" s="3">
        <v>36824258</v>
      </c>
      <c r="L4270" s="3" t="s">
        <v>162</v>
      </c>
      <c r="M4270" s="3">
        <v>6</v>
      </c>
      <c r="N4270" s="3" t="s">
        <v>18026</v>
      </c>
      <c r="O4270" s="3" t="s">
        <v>26879</v>
      </c>
      <c r="P4270" s="3" t="s">
        <v>381</v>
      </c>
      <c r="Q4270" s="3" t="s">
        <v>22912</v>
      </c>
      <c r="R4270" s="5" t="s">
        <v>26880</v>
      </c>
      <c r="S4270" s="3" t="s">
        <v>18029</v>
      </c>
      <c r="T4270" s="3" t="s">
        <v>167</v>
      </c>
      <c r="V4270" s="3">
        <v>127</v>
      </c>
      <c r="W4270" s="3">
        <v>100</v>
      </c>
      <c r="X4270" s="3">
        <v>127</v>
      </c>
      <c r="Y4270" s="3">
        <v>4268</v>
      </c>
      <c r="Z4270" s="3" t="s">
        <v>162</v>
      </c>
      <c r="AA4270" s="3">
        <v>182</v>
      </c>
      <c r="AB4270" s="3">
        <v>101</v>
      </c>
      <c r="AC4270" s="3">
        <v>36824258</v>
      </c>
      <c r="AD4270" s="3">
        <v>22221670</v>
      </c>
      <c r="AE4270" s="3" t="s">
        <v>283</v>
      </c>
      <c r="AF4270" s="3">
        <v>8</v>
      </c>
      <c r="AG4270" s="3">
        <v>1</v>
      </c>
    </row>
    <row r="4271" spans="1:33" ht="15.75" customHeight="1" x14ac:dyDescent="0.15">
      <c r="A4271" s="3">
        <v>25871</v>
      </c>
      <c r="B4271" s="3">
        <v>4269</v>
      </c>
      <c r="C4271" s="3">
        <v>47</v>
      </c>
      <c r="D4271" s="3" t="s">
        <v>18030</v>
      </c>
      <c r="E4271" s="3" t="s">
        <v>26881</v>
      </c>
      <c r="F4271" s="3" t="s">
        <v>1438</v>
      </c>
      <c r="G4271" s="3" t="s">
        <v>495</v>
      </c>
      <c r="H4271" s="3" t="s">
        <v>12589</v>
      </c>
      <c r="I4271" s="3" t="s">
        <v>2682</v>
      </c>
      <c r="J4271" s="3">
        <v>65.710899999999995</v>
      </c>
      <c r="K4271" s="3">
        <v>4067832</v>
      </c>
      <c r="L4271" s="3" t="s">
        <v>478</v>
      </c>
      <c r="M4271" s="3">
        <v>0</v>
      </c>
      <c r="N4271" s="3" t="s">
        <v>18030</v>
      </c>
      <c r="O4271" s="3" t="s">
        <v>26881</v>
      </c>
      <c r="P4271" s="8" t="s">
        <v>8411</v>
      </c>
      <c r="Q4271" s="3" t="s">
        <v>22914</v>
      </c>
      <c r="R4271" s="5" t="s">
        <v>26882</v>
      </c>
      <c r="S4271" s="3" t="s">
        <v>12589</v>
      </c>
      <c r="T4271" s="3" t="s">
        <v>495</v>
      </c>
      <c r="V4271" s="3">
        <v>127</v>
      </c>
      <c r="W4271" s="3">
        <v>40</v>
      </c>
      <c r="X4271" s="3">
        <v>127</v>
      </c>
      <c r="Y4271" s="3">
        <v>4269</v>
      </c>
      <c r="Z4271" s="3" t="s">
        <v>478</v>
      </c>
      <c r="AA4271" s="3">
        <v>47</v>
      </c>
      <c r="AB4271" s="3">
        <v>24</v>
      </c>
      <c r="AC4271" s="3">
        <v>4067832</v>
      </c>
      <c r="AD4271" s="3">
        <v>2454776</v>
      </c>
      <c r="AE4271" s="3" t="s">
        <v>2682</v>
      </c>
      <c r="AF4271" s="3">
        <v>15</v>
      </c>
      <c r="AG4271" s="3">
        <v>79</v>
      </c>
    </row>
    <row r="4272" spans="1:33" ht="15.75" customHeight="1" x14ac:dyDescent="0.15">
      <c r="A4272" s="3">
        <v>24900</v>
      </c>
      <c r="B4272" s="3">
        <v>4270</v>
      </c>
      <c r="C4272" s="3">
        <v>15</v>
      </c>
      <c r="D4272" s="3" t="s">
        <v>18033</v>
      </c>
      <c r="E4272" s="3" t="s">
        <v>26883</v>
      </c>
      <c r="F4272" s="3" t="s">
        <v>855</v>
      </c>
      <c r="G4272" s="3" t="s">
        <v>292</v>
      </c>
      <c r="H4272" s="3" t="s">
        <v>18035</v>
      </c>
      <c r="I4272" s="3" t="s">
        <v>1032</v>
      </c>
      <c r="J4272" s="3">
        <v>65.688199999999995</v>
      </c>
      <c r="K4272" s="3">
        <v>4312343</v>
      </c>
      <c r="L4272" s="3" t="s">
        <v>398</v>
      </c>
      <c r="M4272" s="3">
        <v>0</v>
      </c>
      <c r="N4272" s="3" t="s">
        <v>18033</v>
      </c>
      <c r="O4272" s="3" t="s">
        <v>26883</v>
      </c>
      <c r="P4272" s="8">
        <v>36161</v>
      </c>
      <c r="Q4272" s="3" t="s">
        <v>22916</v>
      </c>
      <c r="R4272" s="5" t="s">
        <v>26884</v>
      </c>
      <c r="S4272" s="3" t="s">
        <v>18035</v>
      </c>
      <c r="T4272" s="3" t="s">
        <v>292</v>
      </c>
      <c r="V4272" s="3">
        <v>127</v>
      </c>
      <c r="W4272" s="3">
        <v>116</v>
      </c>
      <c r="X4272" s="3">
        <v>53</v>
      </c>
      <c r="Y4272" s="3">
        <v>4270</v>
      </c>
      <c r="Z4272" s="3" t="s">
        <v>398</v>
      </c>
      <c r="AA4272" s="3">
        <v>15</v>
      </c>
      <c r="AB4272" s="3">
        <v>8</v>
      </c>
      <c r="AC4272" s="3">
        <v>4312343</v>
      </c>
      <c r="AD4272" s="3">
        <v>2602685</v>
      </c>
      <c r="AE4272" s="3" t="s">
        <v>1032</v>
      </c>
      <c r="AF4272" s="3">
        <v>1</v>
      </c>
      <c r="AG4272" s="3">
        <v>49</v>
      </c>
    </row>
    <row r="4273" spans="1:33" ht="15.75" customHeight="1" x14ac:dyDescent="0.15">
      <c r="A4273" s="3">
        <v>4666</v>
      </c>
      <c r="B4273" s="3">
        <v>4271</v>
      </c>
      <c r="C4273" s="3">
        <v>28</v>
      </c>
      <c r="D4273" s="3" t="s">
        <v>18036</v>
      </c>
      <c r="E4273" s="3" t="s">
        <v>26885</v>
      </c>
      <c r="F4273" s="3" t="s">
        <v>3068</v>
      </c>
      <c r="G4273" s="3" t="s">
        <v>606</v>
      </c>
      <c r="H4273" s="3" t="s">
        <v>16862</v>
      </c>
      <c r="I4273" s="3" t="s">
        <v>3489</v>
      </c>
      <c r="J4273" s="3">
        <v>65.635099999999994</v>
      </c>
      <c r="K4273" s="3">
        <v>3828028</v>
      </c>
      <c r="L4273" s="3" t="s">
        <v>478</v>
      </c>
      <c r="M4273" s="3">
        <v>5</v>
      </c>
      <c r="N4273" s="3" t="s">
        <v>18036</v>
      </c>
      <c r="O4273" s="3" t="s">
        <v>26885</v>
      </c>
      <c r="P4273" s="3" t="s">
        <v>1063</v>
      </c>
      <c r="Q4273" s="3" t="s">
        <v>22919</v>
      </c>
      <c r="R4273" s="5" t="s">
        <v>26886</v>
      </c>
      <c r="S4273" s="3" t="s">
        <v>16862</v>
      </c>
      <c r="T4273" s="3" t="s">
        <v>606</v>
      </c>
      <c r="V4273" s="3">
        <v>76</v>
      </c>
      <c r="W4273" s="3">
        <v>0</v>
      </c>
      <c r="X4273" s="3">
        <v>127</v>
      </c>
      <c r="Y4273" s="3">
        <v>4271</v>
      </c>
      <c r="Z4273" s="3" t="s">
        <v>478</v>
      </c>
      <c r="AA4273" s="3">
        <v>28</v>
      </c>
      <c r="AB4273" s="3">
        <v>20</v>
      </c>
      <c r="AC4273" s="3">
        <v>3828028</v>
      </c>
      <c r="AD4273" s="3">
        <v>2311121</v>
      </c>
      <c r="AE4273" s="15"/>
      <c r="AF4273" s="3">
        <v>15</v>
      </c>
      <c r="AG4273" s="3">
        <v>204</v>
      </c>
    </row>
    <row r="4274" spans="1:33" ht="15.75" customHeight="1" x14ac:dyDescent="0.15">
      <c r="A4274" s="3">
        <v>24116</v>
      </c>
      <c r="B4274" s="3">
        <v>4272</v>
      </c>
      <c r="C4274" s="3">
        <v>6</v>
      </c>
      <c r="D4274" s="3" t="s">
        <v>12641</v>
      </c>
      <c r="E4274" s="3" t="s">
        <v>26887</v>
      </c>
      <c r="F4274" s="3" t="s">
        <v>36</v>
      </c>
      <c r="G4274" s="3" t="s">
        <v>37</v>
      </c>
      <c r="H4274" s="3" t="s">
        <v>9913</v>
      </c>
      <c r="I4274" s="3" t="s">
        <v>39</v>
      </c>
      <c r="J4274" s="3">
        <v>65.642899999999997</v>
      </c>
      <c r="K4274" s="3">
        <v>3298992</v>
      </c>
      <c r="L4274" s="3" t="s">
        <v>122</v>
      </c>
      <c r="M4274" s="3">
        <v>1</v>
      </c>
      <c r="N4274" s="3" t="s">
        <v>12641</v>
      </c>
      <c r="O4274" s="3" t="s">
        <v>26887</v>
      </c>
      <c r="P4274" s="3" t="s">
        <v>2080</v>
      </c>
      <c r="Q4274" s="3" t="s">
        <v>12643</v>
      </c>
      <c r="R4274" s="5" t="s">
        <v>26888</v>
      </c>
      <c r="S4274" s="3" t="s">
        <v>9913</v>
      </c>
      <c r="T4274" s="3" t="s">
        <v>37</v>
      </c>
      <c r="V4274" s="3">
        <v>127</v>
      </c>
      <c r="W4274" s="3">
        <v>127</v>
      </c>
      <c r="X4274" s="3">
        <v>48</v>
      </c>
      <c r="Y4274" s="3">
        <v>4272</v>
      </c>
      <c r="Z4274" s="3" t="s">
        <v>122</v>
      </c>
      <c r="AA4274" s="3">
        <v>6</v>
      </c>
      <c r="AB4274" s="3">
        <v>2</v>
      </c>
      <c r="AC4274" s="3">
        <v>3298992</v>
      </c>
      <c r="AD4274" s="3">
        <v>1991629</v>
      </c>
      <c r="AE4274" s="3" t="s">
        <v>39</v>
      </c>
      <c r="AF4274" s="3">
        <v>22</v>
      </c>
      <c r="AG4274" s="3">
        <v>2</v>
      </c>
    </row>
    <row r="4275" spans="1:33" ht="15.75" customHeight="1" x14ac:dyDescent="0.15">
      <c r="A4275" s="3">
        <v>9048</v>
      </c>
      <c r="B4275" s="3">
        <v>4273</v>
      </c>
      <c r="C4275" s="3">
        <v>7000</v>
      </c>
      <c r="D4275" s="3" t="s">
        <v>18041</v>
      </c>
      <c r="E4275" s="3" t="s">
        <v>26889</v>
      </c>
      <c r="F4275" s="3" t="s">
        <v>1105</v>
      </c>
      <c r="G4275" s="3" t="s">
        <v>486</v>
      </c>
      <c r="H4275" s="3" t="s">
        <v>11183</v>
      </c>
      <c r="I4275" s="3" t="s">
        <v>13092</v>
      </c>
      <c r="J4275" s="3">
        <v>65.631399999999999</v>
      </c>
      <c r="K4275" s="3">
        <v>310146215</v>
      </c>
      <c r="L4275" s="3" t="s">
        <v>340</v>
      </c>
      <c r="M4275" s="3">
        <v>1</v>
      </c>
      <c r="N4275" s="3" t="s">
        <v>18041</v>
      </c>
      <c r="O4275" s="3" t="s">
        <v>26889</v>
      </c>
      <c r="P4275" s="3" t="s">
        <v>9988</v>
      </c>
      <c r="Q4275" s="3" t="s">
        <v>22922</v>
      </c>
      <c r="R4275" s="5" t="s">
        <v>26890</v>
      </c>
      <c r="S4275" s="3" t="s">
        <v>11183</v>
      </c>
      <c r="T4275" s="3" t="s">
        <v>486</v>
      </c>
      <c r="V4275" s="3">
        <v>112</v>
      </c>
      <c r="W4275" s="3">
        <v>0</v>
      </c>
      <c r="X4275" s="3">
        <v>106</v>
      </c>
      <c r="Y4275" s="3">
        <v>4273</v>
      </c>
      <c r="Z4275" s="3" t="s">
        <v>340</v>
      </c>
      <c r="AA4275" s="3">
        <v>7000</v>
      </c>
      <c r="AB4275" s="3">
        <v>3258</v>
      </c>
      <c r="AC4275" s="3">
        <v>310146215</v>
      </c>
      <c r="AD4275" s="3">
        <v>187250860</v>
      </c>
      <c r="AE4275" s="15"/>
      <c r="AF4275" s="3">
        <v>6</v>
      </c>
      <c r="AG4275" s="3">
        <v>144</v>
      </c>
    </row>
    <row r="4276" spans="1:33" ht="15.75" customHeight="1" x14ac:dyDescent="0.15">
      <c r="A4276" s="3">
        <v>26060</v>
      </c>
      <c r="B4276" s="3">
        <v>4274</v>
      </c>
      <c r="C4276" s="3">
        <v>21</v>
      </c>
      <c r="D4276" s="3" t="s">
        <v>234</v>
      </c>
      <c r="E4276" s="3" t="s">
        <v>26891</v>
      </c>
      <c r="F4276" s="3" t="s">
        <v>36</v>
      </c>
      <c r="G4276" s="3" t="s">
        <v>37</v>
      </c>
      <c r="H4276" s="3" t="s">
        <v>244</v>
      </c>
      <c r="I4276" s="3" t="s">
        <v>89</v>
      </c>
      <c r="J4276" s="3">
        <v>65.595399999999998</v>
      </c>
      <c r="K4276" s="3">
        <v>8666330</v>
      </c>
      <c r="L4276" s="3" t="s">
        <v>229</v>
      </c>
      <c r="M4276" s="3">
        <v>0</v>
      </c>
      <c r="N4276" s="3" t="s">
        <v>234</v>
      </c>
      <c r="O4276" s="3" t="s">
        <v>26891</v>
      </c>
      <c r="P4276" s="8">
        <v>32143</v>
      </c>
      <c r="Q4276" s="3" t="s">
        <v>238</v>
      </c>
      <c r="R4276" s="5" t="s">
        <v>26892</v>
      </c>
      <c r="S4276" s="3" t="s">
        <v>244</v>
      </c>
      <c r="T4276" s="3" t="s">
        <v>37</v>
      </c>
      <c r="V4276" s="3">
        <v>127</v>
      </c>
      <c r="W4276" s="3">
        <v>127</v>
      </c>
      <c r="X4276" s="3">
        <v>29</v>
      </c>
      <c r="Y4276" s="3">
        <v>4274</v>
      </c>
      <c r="Z4276" s="3" t="s">
        <v>229</v>
      </c>
      <c r="AA4276" s="3">
        <v>21</v>
      </c>
      <c r="AB4276" s="3">
        <v>11</v>
      </c>
      <c r="AC4276" s="3">
        <v>8666330</v>
      </c>
      <c r="AD4276" s="3">
        <v>5233436</v>
      </c>
      <c r="AE4276" s="3" t="s">
        <v>89</v>
      </c>
      <c r="AF4276" s="3">
        <v>25</v>
      </c>
      <c r="AG4276" s="3">
        <v>4</v>
      </c>
    </row>
    <row r="4277" spans="1:33" ht="15.75" customHeight="1" x14ac:dyDescent="0.15">
      <c r="A4277" s="3">
        <v>1802</v>
      </c>
      <c r="B4277" s="3">
        <v>4275</v>
      </c>
      <c r="C4277" s="3">
        <v>79</v>
      </c>
      <c r="D4277" s="3" t="s">
        <v>18046</v>
      </c>
      <c r="E4277" s="3" t="s">
        <v>26893</v>
      </c>
      <c r="F4277" s="3" t="s">
        <v>855</v>
      </c>
      <c r="G4277" s="3" t="s">
        <v>292</v>
      </c>
      <c r="H4277" s="3" t="s">
        <v>7091</v>
      </c>
      <c r="I4277" s="3" t="s">
        <v>1032</v>
      </c>
      <c r="J4277" s="3">
        <v>65.578999999999994</v>
      </c>
      <c r="K4277" s="3">
        <v>19379156</v>
      </c>
      <c r="L4277" s="3" t="s">
        <v>101</v>
      </c>
      <c r="M4277" s="3">
        <v>7</v>
      </c>
      <c r="N4277" s="3" t="s">
        <v>18046</v>
      </c>
      <c r="O4277" s="3" t="s">
        <v>26893</v>
      </c>
      <c r="P4277" s="3" t="s">
        <v>2080</v>
      </c>
      <c r="Q4277" s="3" t="s">
        <v>22926</v>
      </c>
      <c r="R4277" s="5" t="s">
        <v>26894</v>
      </c>
      <c r="S4277" s="3" t="s">
        <v>7091</v>
      </c>
      <c r="T4277" s="3" t="s">
        <v>292</v>
      </c>
      <c r="V4277" s="3">
        <v>127</v>
      </c>
      <c r="W4277" s="3">
        <v>117</v>
      </c>
      <c r="X4277" s="3">
        <v>127</v>
      </c>
      <c r="Y4277" s="3">
        <v>4275</v>
      </c>
      <c r="Z4277" s="3" t="s">
        <v>101</v>
      </c>
      <c r="AA4277" s="3">
        <v>79</v>
      </c>
      <c r="AB4277" s="3">
        <v>65</v>
      </c>
      <c r="AC4277" s="3">
        <v>19379156</v>
      </c>
      <c r="AD4277" s="3">
        <v>11703872</v>
      </c>
      <c r="AE4277" s="3" t="s">
        <v>1032</v>
      </c>
      <c r="AF4277" s="3">
        <v>10</v>
      </c>
      <c r="AG4277" s="3">
        <v>49</v>
      </c>
    </row>
    <row r="4278" spans="1:33" ht="15.75" customHeight="1" x14ac:dyDescent="0.15">
      <c r="A4278" s="3">
        <v>17714</v>
      </c>
      <c r="B4278" s="3">
        <v>4276</v>
      </c>
      <c r="C4278" s="3">
        <v>106</v>
      </c>
      <c r="D4278" s="3" t="s">
        <v>18049</v>
      </c>
      <c r="E4278" s="3" t="s">
        <v>26895</v>
      </c>
      <c r="F4278" s="3" t="s">
        <v>657</v>
      </c>
      <c r="G4278" s="3" t="s">
        <v>246</v>
      </c>
      <c r="H4278" s="3" t="s">
        <v>15397</v>
      </c>
      <c r="I4278" s="3" t="s">
        <v>240</v>
      </c>
      <c r="J4278" s="3">
        <v>65.541899999999998</v>
      </c>
      <c r="K4278" s="3">
        <v>11905598</v>
      </c>
      <c r="L4278" s="3" t="s">
        <v>677</v>
      </c>
      <c r="M4278" s="3">
        <v>4</v>
      </c>
      <c r="N4278" s="3" t="s">
        <v>18049</v>
      </c>
      <c r="O4278" s="3" t="s">
        <v>26895</v>
      </c>
      <c r="P4278" s="3" t="s">
        <v>987</v>
      </c>
      <c r="Q4278" s="3" t="s">
        <v>22928</v>
      </c>
      <c r="R4278" s="5" t="s">
        <v>26896</v>
      </c>
      <c r="S4278" s="3" t="s">
        <v>15397</v>
      </c>
      <c r="T4278" s="3" t="s">
        <v>246</v>
      </c>
      <c r="V4278" s="3">
        <v>127</v>
      </c>
      <c r="W4278" s="3">
        <v>87</v>
      </c>
      <c r="X4278" s="3">
        <v>55</v>
      </c>
      <c r="Y4278" s="3">
        <v>4276</v>
      </c>
      <c r="Z4278" s="3" t="s">
        <v>677</v>
      </c>
      <c r="AA4278" s="3">
        <v>106</v>
      </c>
      <c r="AB4278" s="3">
        <v>71</v>
      </c>
      <c r="AC4278" s="3">
        <v>11905598</v>
      </c>
      <c r="AD4278" s="3">
        <v>7191895</v>
      </c>
      <c r="AE4278" s="3" t="s">
        <v>240</v>
      </c>
      <c r="AF4278" s="3">
        <v>12</v>
      </c>
      <c r="AG4278" s="3">
        <v>18</v>
      </c>
    </row>
    <row r="4279" spans="1:33" ht="15.75" customHeight="1" x14ac:dyDescent="0.15">
      <c r="A4279" s="3">
        <v>20393</v>
      </c>
      <c r="B4279" s="3">
        <v>4277</v>
      </c>
      <c r="C4279" s="3">
        <v>33</v>
      </c>
      <c r="D4279" s="3" t="s">
        <v>18051</v>
      </c>
      <c r="E4279" s="3" t="s">
        <v>26897</v>
      </c>
      <c r="F4279" s="3" t="s">
        <v>269</v>
      </c>
      <c r="G4279" s="3" t="s">
        <v>133</v>
      </c>
      <c r="H4279" s="3" t="s">
        <v>16453</v>
      </c>
      <c r="I4279" s="3" t="s">
        <v>190</v>
      </c>
      <c r="J4279" s="3">
        <v>65.517200000000003</v>
      </c>
      <c r="K4279" s="3">
        <v>3360000</v>
      </c>
      <c r="L4279" s="3" t="s">
        <v>162</v>
      </c>
      <c r="M4279" s="3">
        <v>3</v>
      </c>
      <c r="N4279" s="3" t="s">
        <v>18051</v>
      </c>
      <c r="O4279" s="3" t="s">
        <v>26897</v>
      </c>
      <c r="P4279" s="3" t="s">
        <v>381</v>
      </c>
      <c r="Q4279" s="3" t="s">
        <v>22930</v>
      </c>
      <c r="R4279" s="5" t="s">
        <v>26898</v>
      </c>
      <c r="S4279" s="3" t="s">
        <v>16453</v>
      </c>
      <c r="T4279" s="3" t="s">
        <v>133</v>
      </c>
      <c r="V4279" s="3">
        <v>127</v>
      </c>
      <c r="W4279" s="3">
        <v>0</v>
      </c>
      <c r="X4279" s="3">
        <v>127</v>
      </c>
      <c r="Y4279" s="3">
        <v>4277</v>
      </c>
      <c r="Z4279" s="3" t="s">
        <v>162</v>
      </c>
      <c r="AA4279" s="3">
        <v>33</v>
      </c>
      <c r="AB4279" s="3">
        <v>25</v>
      </c>
      <c r="AC4279" s="3">
        <v>3360000</v>
      </c>
      <c r="AD4279" s="3">
        <v>2030000</v>
      </c>
      <c r="AE4279" s="15"/>
      <c r="AF4279" s="3">
        <v>8</v>
      </c>
      <c r="AG4279" s="3">
        <v>36</v>
      </c>
    </row>
    <row r="4280" spans="1:33" ht="15.75" customHeight="1" x14ac:dyDescent="0.15">
      <c r="A4280" s="3">
        <v>5887</v>
      </c>
      <c r="B4280" s="3">
        <v>4278</v>
      </c>
      <c r="C4280" s="3">
        <v>178</v>
      </c>
      <c r="D4280" s="3" t="s">
        <v>18053</v>
      </c>
      <c r="E4280" s="3" t="s">
        <v>26899</v>
      </c>
      <c r="F4280" s="3" t="s">
        <v>96</v>
      </c>
      <c r="G4280" s="3" t="s">
        <v>61</v>
      </c>
      <c r="H4280" s="3" t="s">
        <v>62</v>
      </c>
      <c r="I4280" s="3" t="s">
        <v>63</v>
      </c>
      <c r="J4280" s="3">
        <v>65.445400000000006</v>
      </c>
      <c r="K4280" s="3">
        <v>32905024</v>
      </c>
      <c r="L4280" s="3" t="s">
        <v>162</v>
      </c>
      <c r="M4280" s="3">
        <v>4</v>
      </c>
      <c r="N4280" s="3" t="s">
        <v>18053</v>
      </c>
      <c r="O4280" s="3" t="s">
        <v>26899</v>
      </c>
      <c r="P4280" s="3" t="s">
        <v>690</v>
      </c>
      <c r="Q4280" s="3" t="s">
        <v>22932</v>
      </c>
      <c r="R4280" s="5" t="s">
        <v>26900</v>
      </c>
      <c r="S4280" s="3" t="s">
        <v>62</v>
      </c>
      <c r="T4280" s="3" t="s">
        <v>61</v>
      </c>
      <c r="V4280" s="3">
        <v>127</v>
      </c>
      <c r="W4280" s="3">
        <v>127</v>
      </c>
      <c r="X4280" s="3">
        <v>127</v>
      </c>
      <c r="Y4280" s="3">
        <v>4278</v>
      </c>
      <c r="Z4280" s="3" t="s">
        <v>162</v>
      </c>
      <c r="AA4280" s="3">
        <v>178</v>
      </c>
      <c r="AB4280" s="3">
        <v>82</v>
      </c>
      <c r="AC4280" s="3">
        <v>32905024</v>
      </c>
      <c r="AD4280" s="3">
        <v>19888756</v>
      </c>
      <c r="AE4280" s="3" t="s">
        <v>63</v>
      </c>
      <c r="AF4280" s="3">
        <v>8</v>
      </c>
      <c r="AG4280" s="3">
        <v>3</v>
      </c>
    </row>
    <row r="4281" spans="1:33" ht="15.75" customHeight="1" x14ac:dyDescent="0.15">
      <c r="A4281" s="3">
        <v>25902</v>
      </c>
      <c r="B4281" s="3">
        <v>4279</v>
      </c>
      <c r="C4281" s="3">
        <v>129</v>
      </c>
      <c r="D4281" s="3" t="s">
        <v>18057</v>
      </c>
      <c r="E4281" s="3" t="s">
        <v>26901</v>
      </c>
      <c r="F4281" s="3" t="s">
        <v>496</v>
      </c>
      <c r="G4281" s="3" t="s">
        <v>196</v>
      </c>
      <c r="H4281" s="3" t="s">
        <v>197</v>
      </c>
      <c r="I4281" s="3" t="s">
        <v>198</v>
      </c>
      <c r="J4281" s="3">
        <v>65.389700000000005</v>
      </c>
      <c r="K4281" s="3">
        <v>14225179</v>
      </c>
      <c r="L4281" s="3" t="s">
        <v>215</v>
      </c>
      <c r="M4281" s="3">
        <v>0</v>
      </c>
      <c r="N4281" s="3" t="s">
        <v>18057</v>
      </c>
      <c r="O4281" s="3" t="s">
        <v>26901</v>
      </c>
      <c r="P4281" s="8">
        <v>38353</v>
      </c>
      <c r="Q4281" s="3" t="s">
        <v>22934</v>
      </c>
      <c r="R4281" s="5" t="s">
        <v>26902</v>
      </c>
      <c r="S4281" s="3" t="s">
        <v>197</v>
      </c>
      <c r="T4281" s="3" t="s">
        <v>196</v>
      </c>
      <c r="V4281" s="3">
        <v>5</v>
      </c>
      <c r="W4281" s="3">
        <v>0</v>
      </c>
      <c r="X4281" s="3">
        <v>127</v>
      </c>
      <c r="Y4281" s="3">
        <v>4279</v>
      </c>
      <c r="Z4281" s="3" t="s">
        <v>215</v>
      </c>
      <c r="AA4281" s="3">
        <v>129</v>
      </c>
      <c r="AB4281" s="3">
        <v>99</v>
      </c>
      <c r="AC4281" s="3">
        <v>14225179</v>
      </c>
      <c r="AD4281" s="3">
        <v>8601009</v>
      </c>
      <c r="AE4281" s="15"/>
      <c r="AF4281" s="3">
        <v>7</v>
      </c>
      <c r="AG4281" s="3">
        <v>101</v>
      </c>
    </row>
    <row r="4282" spans="1:33" ht="15.75" customHeight="1" x14ac:dyDescent="0.15">
      <c r="A4282" s="3">
        <v>20149</v>
      </c>
      <c r="B4282" s="3">
        <v>4280</v>
      </c>
      <c r="C4282" s="3">
        <v>2171</v>
      </c>
      <c r="D4282" s="3" t="s">
        <v>18059</v>
      </c>
      <c r="E4282" s="3" t="s">
        <v>26903</v>
      </c>
      <c r="F4282" s="3" t="s">
        <v>657</v>
      </c>
      <c r="G4282" s="3" t="s">
        <v>246</v>
      </c>
      <c r="H4282" s="3" t="s">
        <v>3818</v>
      </c>
      <c r="I4282" s="3" t="s">
        <v>3818</v>
      </c>
      <c r="J4282" s="3">
        <v>65.381299999999996</v>
      </c>
      <c r="K4282" s="3">
        <v>15803021</v>
      </c>
      <c r="L4282" s="3" t="s">
        <v>538</v>
      </c>
      <c r="M4282" s="3">
        <v>3</v>
      </c>
      <c r="N4282" s="3" t="s">
        <v>18059</v>
      </c>
      <c r="O4282" s="3" t="s">
        <v>26903</v>
      </c>
      <c r="P4282" s="3" t="s">
        <v>6675</v>
      </c>
      <c r="Q4282" s="3" t="s">
        <v>22936</v>
      </c>
      <c r="R4282" s="5" t="s">
        <v>26904</v>
      </c>
      <c r="S4282" s="3" t="s">
        <v>3818</v>
      </c>
      <c r="T4282" s="3" t="s">
        <v>246</v>
      </c>
      <c r="V4282" s="3">
        <v>127</v>
      </c>
      <c r="W4282" s="3">
        <v>84</v>
      </c>
      <c r="X4282" s="3">
        <v>121</v>
      </c>
      <c r="Y4282" s="3">
        <v>4280</v>
      </c>
      <c r="Z4282" s="3" t="s">
        <v>538</v>
      </c>
      <c r="AA4282" s="3">
        <v>2171</v>
      </c>
      <c r="AB4282" s="3">
        <v>1488</v>
      </c>
      <c r="AC4282" s="3">
        <v>15803021</v>
      </c>
      <c r="AD4282" s="3">
        <v>9555506</v>
      </c>
      <c r="AE4282" s="3" t="s">
        <v>3818</v>
      </c>
      <c r="AF4282" s="3">
        <v>3</v>
      </c>
      <c r="AG4282" s="3">
        <v>22</v>
      </c>
    </row>
    <row r="4283" spans="1:33" ht="15.75" customHeight="1" x14ac:dyDescent="0.15">
      <c r="A4283" s="3">
        <v>20019</v>
      </c>
      <c r="B4283" s="3">
        <v>4281</v>
      </c>
      <c r="C4283" s="3">
        <v>44</v>
      </c>
      <c r="D4283" s="3" t="s">
        <v>18061</v>
      </c>
      <c r="E4283" s="3" t="s">
        <v>26905</v>
      </c>
      <c r="F4283" s="3" t="s">
        <v>657</v>
      </c>
      <c r="G4283" s="3" t="s">
        <v>246</v>
      </c>
      <c r="H4283" s="3" t="s">
        <v>934</v>
      </c>
      <c r="I4283" s="3" t="s">
        <v>264</v>
      </c>
      <c r="J4283" s="3">
        <v>65.376900000000006</v>
      </c>
      <c r="K4283" s="3">
        <v>8727746</v>
      </c>
      <c r="L4283" s="3" t="s">
        <v>478</v>
      </c>
      <c r="M4283" s="3">
        <v>3</v>
      </c>
      <c r="N4283" s="3" t="s">
        <v>18061</v>
      </c>
      <c r="O4283" s="3" t="s">
        <v>26905</v>
      </c>
      <c r="P4283" s="3" t="s">
        <v>1000</v>
      </c>
      <c r="Q4283" s="3" t="s">
        <v>22938</v>
      </c>
      <c r="R4283" s="5" t="s">
        <v>26906</v>
      </c>
      <c r="S4283" s="3" t="s">
        <v>934</v>
      </c>
      <c r="T4283" s="3" t="s">
        <v>246</v>
      </c>
      <c r="V4283" s="3">
        <v>127</v>
      </c>
      <c r="W4283" s="3">
        <v>127</v>
      </c>
      <c r="X4283" s="3">
        <v>127</v>
      </c>
      <c r="Y4283" s="3">
        <v>4281</v>
      </c>
      <c r="Z4283" s="3" t="s">
        <v>478</v>
      </c>
      <c r="AA4283" s="3">
        <v>44</v>
      </c>
      <c r="AB4283" s="3">
        <v>27</v>
      </c>
      <c r="AC4283" s="3">
        <v>8727746</v>
      </c>
      <c r="AD4283" s="3">
        <v>5277489</v>
      </c>
      <c r="AE4283" s="3" t="s">
        <v>264</v>
      </c>
      <c r="AF4283" s="3">
        <v>15</v>
      </c>
      <c r="AG4283" s="3">
        <v>8</v>
      </c>
    </row>
    <row r="4284" spans="1:33" ht="15.75" customHeight="1" x14ac:dyDescent="0.15">
      <c r="A4284" s="3">
        <v>3725</v>
      </c>
      <c r="B4284" s="3">
        <v>4282</v>
      </c>
      <c r="C4284" s="3">
        <v>1130</v>
      </c>
      <c r="D4284" s="3" t="s">
        <v>18064</v>
      </c>
      <c r="E4284" s="3" t="s">
        <v>26907</v>
      </c>
      <c r="F4284" s="3" t="s">
        <v>210</v>
      </c>
      <c r="G4284" s="3" t="s">
        <v>114</v>
      </c>
      <c r="H4284" s="3" t="s">
        <v>10275</v>
      </c>
      <c r="I4284" s="3" t="s">
        <v>11489</v>
      </c>
      <c r="J4284" s="3">
        <v>65.371200000000002</v>
      </c>
      <c r="K4284" s="3">
        <v>61828000</v>
      </c>
      <c r="L4284" s="3" t="s">
        <v>59</v>
      </c>
      <c r="M4284" s="3">
        <v>7</v>
      </c>
      <c r="N4284" s="3" t="s">
        <v>18064</v>
      </c>
      <c r="O4284" s="3" t="s">
        <v>26907</v>
      </c>
      <c r="P4284" s="3" t="s">
        <v>1107</v>
      </c>
      <c r="Q4284" s="3" t="s">
        <v>22940</v>
      </c>
      <c r="R4284" s="5" t="s">
        <v>26908</v>
      </c>
      <c r="S4284" s="3" t="s">
        <v>10275</v>
      </c>
      <c r="T4284" s="3" t="s">
        <v>114</v>
      </c>
      <c r="V4284" s="3">
        <v>84</v>
      </c>
      <c r="W4284" s="3">
        <v>0</v>
      </c>
      <c r="X4284" s="3">
        <v>127</v>
      </c>
      <c r="Y4284" s="3">
        <v>4282</v>
      </c>
      <c r="Z4284" s="3" t="s">
        <v>59</v>
      </c>
      <c r="AA4284" s="3">
        <v>1130</v>
      </c>
      <c r="AB4284" s="3">
        <v>443</v>
      </c>
      <c r="AC4284" s="3">
        <v>61828000</v>
      </c>
      <c r="AD4284" s="3">
        <v>37387415</v>
      </c>
      <c r="AE4284" s="15"/>
      <c r="AF4284" s="3">
        <v>17</v>
      </c>
      <c r="AG4284" s="3">
        <v>154</v>
      </c>
    </row>
    <row r="4285" spans="1:33" ht="15.75" customHeight="1" x14ac:dyDescent="0.15">
      <c r="A4285" s="3">
        <v>18067</v>
      </c>
      <c r="B4285" s="3">
        <v>4283</v>
      </c>
      <c r="C4285" s="3">
        <v>87</v>
      </c>
      <c r="D4285" s="3" t="s">
        <v>18066</v>
      </c>
      <c r="E4285" s="3" t="s">
        <v>26909</v>
      </c>
      <c r="F4285" s="3" t="s">
        <v>1105</v>
      </c>
      <c r="G4285" s="3" t="s">
        <v>486</v>
      </c>
      <c r="H4285" s="3" t="s">
        <v>18069</v>
      </c>
      <c r="I4285" s="3" t="s">
        <v>21743</v>
      </c>
      <c r="J4285" s="3">
        <v>65.253200000000007</v>
      </c>
      <c r="K4285" s="3">
        <v>8916110</v>
      </c>
      <c r="L4285" s="3" t="s">
        <v>66</v>
      </c>
      <c r="M4285" s="3">
        <v>3</v>
      </c>
      <c r="N4285" s="3" t="s">
        <v>18066</v>
      </c>
      <c r="O4285" s="3" t="s">
        <v>26909</v>
      </c>
      <c r="P4285" s="3" t="s">
        <v>381</v>
      </c>
      <c r="Q4285" s="3" t="s">
        <v>22943</v>
      </c>
      <c r="R4285" s="5" t="s">
        <v>26910</v>
      </c>
      <c r="S4285" s="3" t="s">
        <v>18069</v>
      </c>
      <c r="T4285" s="3" t="s">
        <v>486</v>
      </c>
      <c r="V4285" s="3">
        <v>113</v>
      </c>
      <c r="W4285" s="3">
        <v>0</v>
      </c>
      <c r="X4285" s="3">
        <v>127</v>
      </c>
      <c r="Y4285" s="3">
        <v>4283</v>
      </c>
      <c r="Z4285" s="3" t="s">
        <v>66</v>
      </c>
      <c r="AA4285" s="3">
        <v>87</v>
      </c>
      <c r="AB4285" s="3">
        <v>56</v>
      </c>
      <c r="AC4285" s="3">
        <v>8916110</v>
      </c>
      <c r="AD4285" s="3">
        <v>5395425</v>
      </c>
      <c r="AE4285" s="15"/>
      <c r="AF4285" s="3">
        <v>9</v>
      </c>
      <c r="AG4285" s="3">
        <v>272</v>
      </c>
    </row>
    <row r="4286" spans="1:33" ht="15.75" customHeight="1" x14ac:dyDescent="0.15">
      <c r="A4286" s="3">
        <v>18424</v>
      </c>
      <c r="B4286" s="3">
        <v>4284</v>
      </c>
      <c r="C4286" s="3">
        <v>72</v>
      </c>
      <c r="D4286" s="3" t="s">
        <v>18070</v>
      </c>
      <c r="E4286" s="3" t="s">
        <v>26911</v>
      </c>
      <c r="F4286" s="3" t="s">
        <v>96</v>
      </c>
      <c r="G4286" s="3" t="s">
        <v>61</v>
      </c>
      <c r="H4286" s="3" t="s">
        <v>2537</v>
      </c>
      <c r="I4286" s="3" t="s">
        <v>2538</v>
      </c>
      <c r="J4286" s="3">
        <v>65.204400000000007</v>
      </c>
      <c r="K4286" s="3">
        <v>3471992</v>
      </c>
      <c r="L4286" s="3" t="s">
        <v>340</v>
      </c>
      <c r="M4286" s="3">
        <v>2</v>
      </c>
      <c r="N4286" s="3" t="s">
        <v>18070</v>
      </c>
      <c r="O4286" s="3" t="s">
        <v>26911</v>
      </c>
      <c r="P4286" s="3" t="s">
        <v>1350</v>
      </c>
      <c r="Q4286" s="3" t="s">
        <v>22945</v>
      </c>
      <c r="R4286" s="5" t="s">
        <v>26912</v>
      </c>
      <c r="S4286" s="3" t="s">
        <v>2537</v>
      </c>
      <c r="T4286" s="3" t="s">
        <v>61</v>
      </c>
      <c r="V4286" s="3">
        <v>127</v>
      </c>
      <c r="W4286" s="3">
        <v>0</v>
      </c>
      <c r="X4286" s="3">
        <v>107</v>
      </c>
      <c r="Y4286" s="3">
        <v>4284</v>
      </c>
      <c r="Z4286" s="3" t="s">
        <v>340</v>
      </c>
      <c r="AA4286" s="3">
        <v>72</v>
      </c>
      <c r="AB4286" s="3">
        <v>55</v>
      </c>
      <c r="AC4286" s="3">
        <v>3471992</v>
      </c>
      <c r="AD4286" s="3">
        <v>2101634</v>
      </c>
      <c r="AE4286" s="15"/>
      <c r="AF4286" s="3">
        <v>6</v>
      </c>
      <c r="AG4286" s="3">
        <v>15</v>
      </c>
    </row>
    <row r="4287" spans="1:33" ht="15.75" customHeight="1" x14ac:dyDescent="0.15">
      <c r="A4287" s="3">
        <v>4027</v>
      </c>
      <c r="B4287" s="3">
        <v>4285</v>
      </c>
      <c r="C4287" s="3">
        <v>600</v>
      </c>
      <c r="D4287" s="3" t="s">
        <v>8426</v>
      </c>
      <c r="E4287" s="3" t="s">
        <v>26913</v>
      </c>
      <c r="F4287" s="3" t="s">
        <v>475</v>
      </c>
      <c r="G4287" s="3" t="s">
        <v>277</v>
      </c>
      <c r="H4287" s="3" t="s">
        <v>8431</v>
      </c>
      <c r="I4287" s="3" t="s">
        <v>203</v>
      </c>
      <c r="J4287" s="3">
        <v>65.091499999999996</v>
      </c>
      <c r="K4287" s="3">
        <v>16670314</v>
      </c>
      <c r="L4287" s="3" t="s">
        <v>600</v>
      </c>
      <c r="M4287" s="3">
        <v>2</v>
      </c>
      <c r="N4287" s="3" t="s">
        <v>8426</v>
      </c>
      <c r="O4287" s="3" t="s">
        <v>26913</v>
      </c>
      <c r="P4287" s="3" t="s">
        <v>3380</v>
      </c>
      <c r="Q4287" s="3" t="s">
        <v>8430</v>
      </c>
      <c r="R4287" s="5" t="s">
        <v>26914</v>
      </c>
      <c r="S4287" s="3" t="s">
        <v>8431</v>
      </c>
      <c r="T4287" s="3" t="s">
        <v>277</v>
      </c>
      <c r="V4287" s="3">
        <v>127</v>
      </c>
      <c r="W4287" s="3">
        <v>127</v>
      </c>
      <c r="X4287" s="3">
        <v>61</v>
      </c>
      <c r="Y4287" s="3">
        <v>4285</v>
      </c>
      <c r="Z4287" s="3" t="s">
        <v>600</v>
      </c>
      <c r="AA4287" s="3">
        <v>600</v>
      </c>
      <c r="AB4287" s="3">
        <v>350</v>
      </c>
      <c r="AC4287" s="3">
        <v>16670314</v>
      </c>
      <c r="AD4287" s="3">
        <v>10097623</v>
      </c>
      <c r="AE4287" s="3" t="s">
        <v>203</v>
      </c>
      <c r="AF4287" s="3">
        <v>13</v>
      </c>
      <c r="AG4287" s="3">
        <v>9</v>
      </c>
    </row>
    <row r="4288" spans="1:33" ht="15.75" customHeight="1" x14ac:dyDescent="0.15">
      <c r="A4288" s="3">
        <v>2954</v>
      </c>
      <c r="B4288" s="3">
        <v>4286</v>
      </c>
      <c r="C4288" s="3">
        <v>50</v>
      </c>
      <c r="D4288" s="3" t="s">
        <v>18075</v>
      </c>
      <c r="E4288" s="3" t="s">
        <v>26915</v>
      </c>
      <c r="F4288" s="3" t="s">
        <v>855</v>
      </c>
      <c r="G4288" s="3" t="s">
        <v>292</v>
      </c>
      <c r="H4288" s="3" t="s">
        <v>18077</v>
      </c>
      <c r="I4288" s="3" t="s">
        <v>1032</v>
      </c>
      <c r="J4288" s="3">
        <v>65.084599999999995</v>
      </c>
      <c r="K4288" s="3">
        <v>9842911</v>
      </c>
      <c r="L4288" s="3" t="s">
        <v>478</v>
      </c>
      <c r="M4288" s="3">
        <v>4</v>
      </c>
      <c r="N4288" s="3" t="s">
        <v>18075</v>
      </c>
      <c r="O4288" s="3" t="s">
        <v>26915</v>
      </c>
      <c r="P4288" s="3" t="s">
        <v>1350</v>
      </c>
      <c r="Q4288" s="3" t="s">
        <v>22948</v>
      </c>
      <c r="R4288" s="5" t="s">
        <v>26916</v>
      </c>
      <c r="S4288" s="3" t="s">
        <v>18077</v>
      </c>
      <c r="T4288" s="3" t="s">
        <v>292</v>
      </c>
      <c r="V4288" s="3">
        <v>127</v>
      </c>
      <c r="W4288" s="3">
        <v>118</v>
      </c>
      <c r="X4288" s="3">
        <v>127</v>
      </c>
      <c r="Y4288" s="3">
        <v>4286</v>
      </c>
      <c r="Z4288" s="3" t="s">
        <v>478</v>
      </c>
      <c r="AA4288" s="3">
        <v>50</v>
      </c>
      <c r="AB4288" s="3">
        <v>35</v>
      </c>
      <c r="AC4288" s="3">
        <v>9842911</v>
      </c>
      <c r="AD4288" s="3">
        <v>5962344</v>
      </c>
      <c r="AE4288" s="3" t="s">
        <v>1032</v>
      </c>
      <c r="AF4288" s="3">
        <v>15</v>
      </c>
      <c r="AG4288" s="3">
        <v>49</v>
      </c>
    </row>
    <row r="4289" spans="1:33" ht="15.75" customHeight="1" x14ac:dyDescent="0.15">
      <c r="A4289" s="3">
        <v>1578</v>
      </c>
      <c r="B4289" s="3">
        <v>4287</v>
      </c>
      <c r="C4289" s="3">
        <v>44</v>
      </c>
      <c r="D4289" s="3" t="s">
        <v>18079</v>
      </c>
      <c r="E4289" s="3" t="s">
        <v>26917</v>
      </c>
      <c r="F4289" s="3" t="s">
        <v>249</v>
      </c>
      <c r="G4289" s="3" t="s">
        <v>125</v>
      </c>
      <c r="H4289" s="3" t="s">
        <v>126</v>
      </c>
      <c r="I4289" s="3" t="s">
        <v>127</v>
      </c>
      <c r="J4289" s="3">
        <v>65.065399999999997</v>
      </c>
      <c r="K4289" s="3">
        <v>15341439</v>
      </c>
      <c r="L4289" s="3" t="s">
        <v>356</v>
      </c>
      <c r="M4289" s="3">
        <v>7</v>
      </c>
      <c r="N4289" s="3" t="s">
        <v>18079</v>
      </c>
      <c r="O4289" s="3" t="s">
        <v>26917</v>
      </c>
      <c r="P4289" s="3" t="s">
        <v>541</v>
      </c>
      <c r="Q4289" s="3" t="s">
        <v>22950</v>
      </c>
      <c r="R4289" s="5" t="s">
        <v>26918</v>
      </c>
      <c r="S4289" s="3" t="s">
        <v>126</v>
      </c>
      <c r="T4289" s="3" t="s">
        <v>125</v>
      </c>
      <c r="V4289" s="3">
        <v>53</v>
      </c>
      <c r="W4289" s="3">
        <v>50</v>
      </c>
      <c r="X4289" s="3">
        <v>127</v>
      </c>
      <c r="Y4289" s="3">
        <v>4287</v>
      </c>
      <c r="Z4289" s="3" t="s">
        <v>356</v>
      </c>
      <c r="AA4289" s="3">
        <v>44</v>
      </c>
      <c r="AB4289" s="3">
        <v>33</v>
      </c>
      <c r="AC4289" s="3">
        <v>15341439</v>
      </c>
      <c r="AD4289" s="3">
        <v>9294160</v>
      </c>
      <c r="AE4289" s="3" t="s">
        <v>127</v>
      </c>
      <c r="AF4289" s="3">
        <v>18</v>
      </c>
      <c r="AG4289" s="3">
        <v>10</v>
      </c>
    </row>
    <row r="4290" spans="1:33" ht="15.75" customHeight="1" x14ac:dyDescent="0.15">
      <c r="A4290" s="3">
        <v>1794</v>
      </c>
      <c r="B4290" s="3">
        <v>4288</v>
      </c>
      <c r="C4290" s="3">
        <v>186</v>
      </c>
      <c r="D4290" s="3" t="s">
        <v>18082</v>
      </c>
      <c r="E4290" s="3" t="s">
        <v>26919</v>
      </c>
      <c r="F4290" s="3" t="s">
        <v>297</v>
      </c>
      <c r="G4290" s="3" t="s">
        <v>146</v>
      </c>
      <c r="H4290" s="3" t="s">
        <v>900</v>
      </c>
      <c r="I4290" s="3" t="s">
        <v>2725</v>
      </c>
      <c r="J4290" s="3">
        <v>65.024799999999999</v>
      </c>
      <c r="K4290" s="3">
        <v>88181000</v>
      </c>
      <c r="L4290" s="3" t="s">
        <v>162</v>
      </c>
      <c r="M4290" s="3">
        <v>5</v>
      </c>
      <c r="N4290" s="3" t="s">
        <v>18082</v>
      </c>
      <c r="O4290" s="3" t="s">
        <v>26919</v>
      </c>
      <c r="P4290" s="3" t="s">
        <v>2080</v>
      </c>
      <c r="Q4290" s="3" t="s">
        <v>22952</v>
      </c>
      <c r="R4290" s="5" t="s">
        <v>26920</v>
      </c>
      <c r="S4290" s="3" t="s">
        <v>900</v>
      </c>
      <c r="T4290" s="3" t="s">
        <v>146</v>
      </c>
      <c r="V4290" s="3">
        <v>107</v>
      </c>
      <c r="W4290" s="15"/>
      <c r="X4290" s="3">
        <v>127</v>
      </c>
      <c r="Y4290" s="3">
        <v>4288</v>
      </c>
      <c r="Z4290" s="3" t="s">
        <v>162</v>
      </c>
      <c r="AA4290" s="3">
        <v>186</v>
      </c>
      <c r="AB4290" s="3">
        <v>136</v>
      </c>
      <c r="AC4290" s="3">
        <v>88181000</v>
      </c>
      <c r="AD4290" s="3">
        <v>53435000</v>
      </c>
      <c r="AE4290" s="3" t="s">
        <v>2725</v>
      </c>
      <c r="AF4290" s="3">
        <v>8</v>
      </c>
      <c r="AG4290" s="3">
        <v>30</v>
      </c>
    </row>
    <row r="4291" spans="1:33" ht="15.75" customHeight="1" x14ac:dyDescent="0.15">
      <c r="A4291" s="3">
        <v>20067</v>
      </c>
      <c r="B4291" s="3">
        <v>4289</v>
      </c>
      <c r="C4291" s="3">
        <v>64</v>
      </c>
      <c r="D4291" s="5" t="s">
        <v>18085</v>
      </c>
      <c r="E4291" s="3" t="s">
        <v>26921</v>
      </c>
      <c r="F4291" s="3" t="s">
        <v>249</v>
      </c>
      <c r="G4291" s="3" t="s">
        <v>125</v>
      </c>
      <c r="H4291" s="3" t="s">
        <v>4660</v>
      </c>
      <c r="I4291" s="3" t="s">
        <v>127</v>
      </c>
      <c r="J4291" s="3">
        <v>64.995400000000004</v>
      </c>
      <c r="K4291" s="3">
        <v>16224000</v>
      </c>
      <c r="L4291" s="3" t="s">
        <v>59</v>
      </c>
      <c r="M4291" s="3">
        <v>3</v>
      </c>
      <c r="N4291" s="5" t="s">
        <v>18085</v>
      </c>
      <c r="O4291" s="3" t="s">
        <v>26921</v>
      </c>
      <c r="P4291" s="3" t="s">
        <v>690</v>
      </c>
      <c r="Q4291" s="3" t="s">
        <v>22954</v>
      </c>
      <c r="R4291" s="5" t="s">
        <v>26922</v>
      </c>
      <c r="S4291" s="3" t="s">
        <v>4660</v>
      </c>
      <c r="T4291" s="3" t="s">
        <v>125</v>
      </c>
      <c r="V4291" s="3">
        <v>54</v>
      </c>
      <c r="W4291" s="3">
        <v>51</v>
      </c>
      <c r="X4291" s="3">
        <v>127</v>
      </c>
      <c r="Y4291" s="3">
        <v>4289</v>
      </c>
      <c r="Z4291" s="3" t="s">
        <v>59</v>
      </c>
      <c r="AA4291" s="3">
        <v>64</v>
      </c>
      <c r="AB4291" s="3">
        <v>40</v>
      </c>
      <c r="AC4291" s="3">
        <v>16224000</v>
      </c>
      <c r="AD4291" s="3">
        <v>9833000</v>
      </c>
      <c r="AE4291" s="3" t="s">
        <v>127</v>
      </c>
      <c r="AF4291" s="3">
        <v>17</v>
      </c>
      <c r="AG4291" s="3">
        <v>10</v>
      </c>
    </row>
    <row r="4292" spans="1:33" ht="15.75" customHeight="1" x14ac:dyDescent="0.15">
      <c r="A4292" s="3">
        <v>24297</v>
      </c>
      <c r="B4292" s="3">
        <v>4290</v>
      </c>
      <c r="C4292" s="3">
        <v>53</v>
      </c>
      <c r="D4292" s="3" t="s">
        <v>18088</v>
      </c>
      <c r="E4292" s="3" t="s">
        <v>26923</v>
      </c>
      <c r="F4292" s="3" t="s">
        <v>947</v>
      </c>
      <c r="G4292" s="3" t="s">
        <v>389</v>
      </c>
      <c r="H4292" s="3" t="s">
        <v>391</v>
      </c>
      <c r="I4292" s="3" t="s">
        <v>392</v>
      </c>
      <c r="J4292" s="3">
        <v>64.986599999999996</v>
      </c>
      <c r="K4292" s="3">
        <v>29231267</v>
      </c>
      <c r="L4292" s="3" t="s">
        <v>75</v>
      </c>
      <c r="M4292" s="3">
        <v>1</v>
      </c>
      <c r="N4292" s="3" t="s">
        <v>18088</v>
      </c>
      <c r="O4292" s="3" t="s">
        <v>26923</v>
      </c>
      <c r="P4292" s="3" t="s">
        <v>541</v>
      </c>
      <c r="Q4292" s="3" t="s">
        <v>22957</v>
      </c>
      <c r="R4292" s="5" t="s">
        <v>26924</v>
      </c>
      <c r="S4292" s="3" t="s">
        <v>391</v>
      </c>
      <c r="T4292" s="3" t="s">
        <v>389</v>
      </c>
      <c r="V4292" s="3">
        <v>63</v>
      </c>
      <c r="W4292" s="3">
        <v>0</v>
      </c>
      <c r="X4292" s="3">
        <v>109</v>
      </c>
      <c r="Y4292" s="3">
        <v>4290</v>
      </c>
      <c r="Z4292" s="3" t="s">
        <v>75</v>
      </c>
      <c r="AA4292" s="3">
        <v>53</v>
      </c>
      <c r="AB4292" s="3">
        <v>34</v>
      </c>
      <c r="AC4292" s="3">
        <v>29231267</v>
      </c>
      <c r="AD4292" s="3">
        <v>17717362</v>
      </c>
      <c r="AE4292" s="15"/>
      <c r="AF4292" s="3">
        <v>14</v>
      </c>
      <c r="AG4292" s="3">
        <v>62</v>
      </c>
    </row>
    <row r="4293" spans="1:33" ht="15.75" customHeight="1" x14ac:dyDescent="0.15">
      <c r="A4293" s="3">
        <v>24278</v>
      </c>
      <c r="B4293" s="3">
        <v>4291</v>
      </c>
      <c r="C4293" s="3">
        <v>5</v>
      </c>
      <c r="D4293" s="3" t="s">
        <v>18091</v>
      </c>
      <c r="E4293" s="3" t="s">
        <v>26925</v>
      </c>
      <c r="F4293" s="3" t="s">
        <v>3877</v>
      </c>
      <c r="G4293" s="3" t="s">
        <v>731</v>
      </c>
      <c r="H4293" s="3" t="s">
        <v>13889</v>
      </c>
      <c r="I4293" s="15"/>
      <c r="J4293" s="3">
        <v>64.968400000000003</v>
      </c>
      <c r="K4293" s="3">
        <v>2485157</v>
      </c>
      <c r="L4293" s="3" t="s">
        <v>335</v>
      </c>
      <c r="M4293" s="3">
        <v>1</v>
      </c>
      <c r="N4293" s="3" t="s">
        <v>18091</v>
      </c>
      <c r="O4293" s="3" t="s">
        <v>26925</v>
      </c>
      <c r="P4293" s="3" t="s">
        <v>6675</v>
      </c>
      <c r="Q4293" s="3" t="s">
        <v>22959</v>
      </c>
      <c r="R4293" s="5" t="s">
        <v>26926</v>
      </c>
      <c r="S4293" s="3" t="s">
        <v>13889</v>
      </c>
      <c r="T4293" s="3" t="s">
        <v>731</v>
      </c>
      <c r="V4293" s="3">
        <v>51</v>
      </c>
      <c r="W4293" s="3">
        <v>0</v>
      </c>
      <c r="X4293" s="3">
        <v>127</v>
      </c>
      <c r="Y4293" s="3">
        <v>4291</v>
      </c>
      <c r="Z4293" s="3" t="s">
        <v>335</v>
      </c>
      <c r="AA4293" s="3">
        <v>5</v>
      </c>
      <c r="AB4293" s="3">
        <v>7</v>
      </c>
      <c r="AC4293" s="3">
        <v>2485157</v>
      </c>
      <c r="AD4293" s="3">
        <v>1506444</v>
      </c>
      <c r="AE4293" s="15"/>
      <c r="AF4293" s="3">
        <v>21</v>
      </c>
      <c r="AG4293" s="3">
        <v>373</v>
      </c>
    </row>
    <row r="4294" spans="1:33" ht="15.75" customHeight="1" x14ac:dyDescent="0.15">
      <c r="A4294" s="3">
        <v>24412</v>
      </c>
      <c r="B4294" s="3">
        <v>4292</v>
      </c>
      <c r="C4294" s="3">
        <v>108</v>
      </c>
      <c r="D4294" s="3" t="s">
        <v>18094</v>
      </c>
      <c r="E4294" s="3" t="s">
        <v>26927</v>
      </c>
      <c r="F4294" s="3" t="s">
        <v>6767</v>
      </c>
      <c r="G4294" s="3" t="s">
        <v>796</v>
      </c>
      <c r="H4294" s="3" t="s">
        <v>4456</v>
      </c>
      <c r="I4294" s="3" t="s">
        <v>4522</v>
      </c>
      <c r="J4294" s="3">
        <v>64.935500000000005</v>
      </c>
      <c r="K4294" s="3">
        <v>143190481</v>
      </c>
      <c r="L4294" s="3" t="s">
        <v>59</v>
      </c>
      <c r="M4294" s="3">
        <v>1</v>
      </c>
      <c r="N4294" s="3" t="s">
        <v>18094</v>
      </c>
      <c r="O4294" s="3" t="s">
        <v>26927</v>
      </c>
      <c r="P4294" s="3" t="s">
        <v>5978</v>
      </c>
      <c r="Q4294" s="3" t="s">
        <v>22961</v>
      </c>
      <c r="R4294" s="5" t="s">
        <v>26928</v>
      </c>
      <c r="S4294" s="3" t="s">
        <v>4456</v>
      </c>
      <c r="T4294" s="3" t="s">
        <v>796</v>
      </c>
      <c r="V4294" s="3">
        <v>28</v>
      </c>
      <c r="W4294" s="3">
        <v>0</v>
      </c>
      <c r="X4294" s="3">
        <v>127</v>
      </c>
      <c r="Y4294" s="3">
        <v>4292</v>
      </c>
      <c r="Z4294" s="3" t="s">
        <v>59</v>
      </c>
      <c r="AA4294" s="3">
        <v>108</v>
      </c>
      <c r="AB4294" s="3">
        <v>74</v>
      </c>
      <c r="AC4294" s="3">
        <v>143190481</v>
      </c>
      <c r="AD4294" s="3">
        <v>86816035</v>
      </c>
      <c r="AE4294" s="15"/>
      <c r="AF4294" s="3">
        <v>17</v>
      </c>
      <c r="AG4294" s="3">
        <v>57</v>
      </c>
    </row>
    <row r="4295" spans="1:33" ht="15.75" customHeight="1" x14ac:dyDescent="0.15">
      <c r="A4295" s="3">
        <v>20816</v>
      </c>
      <c r="B4295" s="3">
        <v>4293</v>
      </c>
      <c r="C4295" s="3">
        <v>15</v>
      </c>
      <c r="D4295" s="3" t="s">
        <v>18097</v>
      </c>
      <c r="E4295" s="3" t="s">
        <v>26929</v>
      </c>
      <c r="F4295" s="3" t="s">
        <v>96</v>
      </c>
      <c r="G4295" s="3" t="s">
        <v>61</v>
      </c>
      <c r="H4295" s="3" t="s">
        <v>3241</v>
      </c>
      <c r="I4295" s="3" t="s">
        <v>63</v>
      </c>
      <c r="J4295" s="3">
        <v>64.914000000000001</v>
      </c>
      <c r="K4295" s="3">
        <v>3433361</v>
      </c>
      <c r="L4295" s="3" t="s">
        <v>71</v>
      </c>
      <c r="M4295" s="3">
        <v>1</v>
      </c>
      <c r="N4295" s="3" t="s">
        <v>18097</v>
      </c>
      <c r="O4295" s="3" t="s">
        <v>26929</v>
      </c>
      <c r="P4295" s="3" t="s">
        <v>1063</v>
      </c>
      <c r="Q4295" s="3" t="s">
        <v>22963</v>
      </c>
      <c r="R4295" s="5" t="s">
        <v>26930</v>
      </c>
      <c r="S4295" s="3" t="s">
        <v>3241</v>
      </c>
      <c r="T4295" s="3" t="s">
        <v>61</v>
      </c>
      <c r="V4295" s="3">
        <v>127</v>
      </c>
      <c r="W4295" s="3">
        <v>127</v>
      </c>
      <c r="X4295" s="3">
        <v>127</v>
      </c>
      <c r="Y4295" s="3">
        <v>4293</v>
      </c>
      <c r="Z4295" s="3" t="s">
        <v>71</v>
      </c>
      <c r="AA4295" s="3">
        <v>15</v>
      </c>
      <c r="AB4295" s="3">
        <v>11</v>
      </c>
      <c r="AC4295" s="3">
        <v>3433361</v>
      </c>
      <c r="AD4295" s="3">
        <v>2081910</v>
      </c>
      <c r="AE4295" s="3" t="s">
        <v>63</v>
      </c>
      <c r="AF4295" s="3">
        <v>5</v>
      </c>
      <c r="AG4295" s="3">
        <v>3</v>
      </c>
    </row>
    <row r="4296" spans="1:33" ht="15.75" customHeight="1" x14ac:dyDescent="0.15">
      <c r="A4296" s="3">
        <v>22392</v>
      </c>
      <c r="B4296" s="3">
        <v>4294</v>
      </c>
      <c r="C4296" s="3">
        <v>12</v>
      </c>
      <c r="D4296" s="3" t="s">
        <v>18099</v>
      </c>
      <c r="E4296" s="3" t="s">
        <v>26931</v>
      </c>
      <c r="F4296" s="3" t="s">
        <v>1072</v>
      </c>
      <c r="G4296" s="3" t="s">
        <v>575</v>
      </c>
      <c r="H4296" s="3" t="s">
        <v>1375</v>
      </c>
      <c r="I4296" s="3" t="s">
        <v>1375</v>
      </c>
      <c r="J4296" s="3">
        <v>64.880600000000001</v>
      </c>
      <c r="K4296" s="3">
        <v>4909888</v>
      </c>
      <c r="L4296" s="3" t="s">
        <v>340</v>
      </c>
      <c r="M4296" s="3">
        <v>2</v>
      </c>
      <c r="N4296" s="3" t="s">
        <v>18099</v>
      </c>
      <c r="O4296" s="3" t="s">
        <v>26931</v>
      </c>
      <c r="P4296" s="3" t="s">
        <v>104</v>
      </c>
      <c r="Q4296" s="3" t="s">
        <v>22965</v>
      </c>
      <c r="R4296" s="5" t="s">
        <v>26932</v>
      </c>
      <c r="S4296" s="3" t="s">
        <v>1375</v>
      </c>
      <c r="T4296" s="3" t="s">
        <v>575</v>
      </c>
      <c r="V4296" s="3">
        <v>97</v>
      </c>
      <c r="W4296" s="3">
        <v>86</v>
      </c>
      <c r="X4296" s="3">
        <v>108</v>
      </c>
      <c r="Y4296" s="3">
        <v>4294</v>
      </c>
      <c r="Z4296" s="3" t="s">
        <v>340</v>
      </c>
      <c r="AA4296" s="3">
        <v>12</v>
      </c>
      <c r="AB4296" s="3">
        <v>10</v>
      </c>
      <c r="AC4296" s="3">
        <v>4909888</v>
      </c>
      <c r="AD4296" s="3">
        <v>2977844</v>
      </c>
      <c r="AE4296" s="3" t="s">
        <v>1375</v>
      </c>
      <c r="AF4296" s="3">
        <v>6</v>
      </c>
      <c r="AG4296" s="3">
        <v>23</v>
      </c>
    </row>
    <row r="4297" spans="1:33" ht="15.75" customHeight="1" x14ac:dyDescent="0.15">
      <c r="A4297" s="3">
        <v>25203</v>
      </c>
      <c r="B4297" s="3">
        <v>4295</v>
      </c>
      <c r="C4297" s="3">
        <v>16</v>
      </c>
      <c r="D4297" s="3" t="s">
        <v>18103</v>
      </c>
      <c r="E4297" s="3" t="s">
        <v>26933</v>
      </c>
      <c r="F4297" s="3" t="s">
        <v>1214</v>
      </c>
      <c r="G4297" s="3" t="s">
        <v>607</v>
      </c>
      <c r="H4297" s="3" t="s">
        <v>13660</v>
      </c>
      <c r="I4297" s="3" t="s">
        <v>18775</v>
      </c>
      <c r="J4297" s="3">
        <v>64.875699999999995</v>
      </c>
      <c r="K4297" s="3">
        <v>2067599</v>
      </c>
      <c r="L4297" s="3" t="s">
        <v>40</v>
      </c>
      <c r="M4297" s="3">
        <v>0</v>
      </c>
      <c r="N4297" s="3" t="s">
        <v>18103</v>
      </c>
      <c r="O4297" s="3" t="s">
        <v>26933</v>
      </c>
      <c r="P4297" s="8">
        <v>37622</v>
      </c>
      <c r="Q4297" s="3" t="s">
        <v>22967</v>
      </c>
      <c r="R4297" s="5" t="s">
        <v>26934</v>
      </c>
      <c r="S4297" s="3" t="s">
        <v>13660</v>
      </c>
      <c r="T4297" s="3" t="s">
        <v>607</v>
      </c>
      <c r="V4297" s="3">
        <v>20</v>
      </c>
      <c r="W4297" s="3">
        <v>0</v>
      </c>
      <c r="X4297" s="3">
        <v>127</v>
      </c>
      <c r="Y4297" s="3">
        <v>4295</v>
      </c>
      <c r="Z4297" s="3" t="s">
        <v>40</v>
      </c>
      <c r="AA4297" s="3">
        <v>16</v>
      </c>
      <c r="AB4297" s="3">
        <v>8</v>
      </c>
      <c r="AC4297" s="3">
        <v>2067599</v>
      </c>
      <c r="AD4297" s="3">
        <v>1254035</v>
      </c>
      <c r="AE4297" s="15"/>
      <c r="AF4297" s="3">
        <v>4</v>
      </c>
      <c r="AG4297" s="3">
        <v>174</v>
      </c>
    </row>
    <row r="4298" spans="1:33" ht="15.75" customHeight="1" x14ac:dyDescent="0.15">
      <c r="A4298" s="3">
        <v>24800</v>
      </c>
      <c r="B4298" s="3">
        <v>4296</v>
      </c>
      <c r="C4298" s="3">
        <v>109</v>
      </c>
      <c r="D4298" s="3" t="s">
        <v>18105</v>
      </c>
      <c r="E4298" s="3" t="s">
        <v>26935</v>
      </c>
      <c r="F4298" s="3" t="s">
        <v>855</v>
      </c>
      <c r="G4298" s="3" t="s">
        <v>292</v>
      </c>
      <c r="H4298" s="3" t="s">
        <v>1538</v>
      </c>
      <c r="I4298" s="3" t="s">
        <v>1032</v>
      </c>
      <c r="J4298" s="3">
        <v>64.839600000000004</v>
      </c>
      <c r="K4298" s="3">
        <v>14004992</v>
      </c>
      <c r="L4298" s="3" t="s">
        <v>162</v>
      </c>
      <c r="M4298" s="3">
        <v>0</v>
      </c>
      <c r="N4298" s="3" t="s">
        <v>18105</v>
      </c>
      <c r="O4298" s="3" t="s">
        <v>26935</v>
      </c>
      <c r="P4298" s="8">
        <v>39083</v>
      </c>
      <c r="Q4298" s="3" t="s">
        <v>22969</v>
      </c>
      <c r="R4298" s="5" t="s">
        <v>26936</v>
      </c>
      <c r="S4298" s="3" t="s">
        <v>1538</v>
      </c>
      <c r="T4298" s="3" t="s">
        <v>292</v>
      </c>
      <c r="V4298" s="3">
        <v>127</v>
      </c>
      <c r="W4298" s="3">
        <v>119</v>
      </c>
      <c r="X4298" s="3">
        <v>127</v>
      </c>
      <c r="Y4298" s="3">
        <v>4296</v>
      </c>
      <c r="Z4298" s="3" t="s">
        <v>162</v>
      </c>
      <c r="AA4298" s="3">
        <v>109</v>
      </c>
      <c r="AB4298" s="3">
        <v>73</v>
      </c>
      <c r="AC4298" s="3">
        <v>14004992</v>
      </c>
      <c r="AD4298" s="3">
        <v>8496134</v>
      </c>
      <c r="AE4298" s="3" t="s">
        <v>1032</v>
      </c>
      <c r="AF4298" s="3">
        <v>8</v>
      </c>
      <c r="AG4298" s="3">
        <v>49</v>
      </c>
    </row>
    <row r="4299" spans="1:33" ht="15.75" customHeight="1" x14ac:dyDescent="0.15">
      <c r="A4299" s="3">
        <v>22555</v>
      </c>
      <c r="B4299" s="3">
        <v>4297</v>
      </c>
      <c r="C4299" s="3">
        <v>28</v>
      </c>
      <c r="D4299" s="3" t="s">
        <v>18108</v>
      </c>
      <c r="E4299" s="3" t="s">
        <v>26937</v>
      </c>
      <c r="F4299" s="3" t="s">
        <v>1009</v>
      </c>
      <c r="G4299" s="3" t="s">
        <v>403</v>
      </c>
      <c r="H4299" s="3" t="s">
        <v>18111</v>
      </c>
      <c r="I4299" s="15"/>
      <c r="J4299" s="3">
        <v>64.805899999999994</v>
      </c>
      <c r="K4299" s="3">
        <v>4876676</v>
      </c>
      <c r="L4299" s="3" t="s">
        <v>335</v>
      </c>
      <c r="M4299" s="3">
        <v>2</v>
      </c>
      <c r="N4299" s="3" t="s">
        <v>18108</v>
      </c>
      <c r="O4299" s="3" t="s">
        <v>26937</v>
      </c>
      <c r="P4299" s="3" t="s">
        <v>1063</v>
      </c>
      <c r="Q4299" s="3" t="s">
        <v>22971</v>
      </c>
      <c r="R4299" s="5" t="s">
        <v>26938</v>
      </c>
      <c r="S4299" s="3" t="s">
        <v>18111</v>
      </c>
      <c r="T4299" s="3" t="s">
        <v>403</v>
      </c>
      <c r="V4299" s="3">
        <v>127</v>
      </c>
      <c r="W4299" s="3">
        <v>0</v>
      </c>
      <c r="X4299" s="3">
        <v>127</v>
      </c>
      <c r="Y4299" s="3">
        <v>4297</v>
      </c>
      <c r="Z4299" s="3" t="s">
        <v>335</v>
      </c>
      <c r="AA4299" s="3">
        <v>28</v>
      </c>
      <c r="AB4299" s="3">
        <v>18</v>
      </c>
      <c r="AC4299" s="3">
        <v>4876676</v>
      </c>
      <c r="AD4299" s="3">
        <v>2959042</v>
      </c>
      <c r="AE4299" s="15"/>
      <c r="AF4299" s="3">
        <v>21</v>
      </c>
      <c r="AG4299" s="3">
        <v>373</v>
      </c>
    </row>
    <row r="4300" spans="1:33" ht="15.75" customHeight="1" x14ac:dyDescent="0.15">
      <c r="A4300" s="3">
        <v>26212</v>
      </c>
      <c r="B4300" s="3">
        <v>4298</v>
      </c>
      <c r="C4300" s="3">
        <v>372</v>
      </c>
      <c r="D4300" s="3" t="s">
        <v>3878</v>
      </c>
      <c r="E4300" s="3" t="s">
        <v>26939</v>
      </c>
      <c r="F4300" s="3" t="s">
        <v>475</v>
      </c>
      <c r="G4300" s="3" t="s">
        <v>277</v>
      </c>
      <c r="H4300" s="3" t="s">
        <v>475</v>
      </c>
      <c r="I4300" s="3" t="s">
        <v>203</v>
      </c>
      <c r="J4300" s="3">
        <v>64.771100000000004</v>
      </c>
      <c r="K4300" s="3">
        <v>87392941</v>
      </c>
      <c r="L4300" s="3" t="s">
        <v>162</v>
      </c>
      <c r="M4300" s="3">
        <v>0</v>
      </c>
      <c r="N4300" s="3" t="s">
        <v>3878</v>
      </c>
      <c r="O4300" s="3" t="s">
        <v>26939</v>
      </c>
      <c r="P4300" s="8">
        <v>37622</v>
      </c>
      <c r="Q4300" s="3" t="s">
        <v>3880</v>
      </c>
      <c r="R4300" s="5" t="s">
        <v>26940</v>
      </c>
      <c r="S4300" s="3" t="s">
        <v>475</v>
      </c>
      <c r="T4300" s="3" t="s">
        <v>277</v>
      </c>
      <c r="V4300" s="3">
        <v>127</v>
      </c>
      <c r="W4300" s="3">
        <v>127</v>
      </c>
      <c r="X4300" s="3">
        <v>127</v>
      </c>
      <c r="Y4300" s="3">
        <v>4298</v>
      </c>
      <c r="Z4300" s="3" t="s">
        <v>162</v>
      </c>
      <c r="AA4300" s="3">
        <v>372</v>
      </c>
      <c r="AB4300" s="3">
        <v>129</v>
      </c>
      <c r="AC4300" s="3">
        <v>87392941</v>
      </c>
      <c r="AD4300" s="3">
        <v>53039000</v>
      </c>
      <c r="AE4300" s="3" t="s">
        <v>203</v>
      </c>
      <c r="AF4300" s="3">
        <v>8</v>
      </c>
      <c r="AG4300" s="3">
        <v>9</v>
      </c>
    </row>
    <row r="4301" spans="1:33" ht="15.75" customHeight="1" x14ac:dyDescent="0.15">
      <c r="A4301" s="3">
        <v>25176</v>
      </c>
      <c r="B4301" s="3">
        <v>4299</v>
      </c>
      <c r="C4301" s="3">
        <v>77</v>
      </c>
      <c r="D4301" s="3" t="s">
        <v>18114</v>
      </c>
      <c r="E4301" s="3" t="s">
        <v>26941</v>
      </c>
      <c r="F4301" s="3" t="s">
        <v>96</v>
      </c>
      <c r="G4301" s="3" t="s">
        <v>61</v>
      </c>
      <c r="H4301" s="3" t="s">
        <v>62</v>
      </c>
      <c r="I4301" s="3" t="s">
        <v>63</v>
      </c>
      <c r="J4301" s="3">
        <v>64.762200000000007</v>
      </c>
      <c r="K4301" s="3">
        <v>15207091</v>
      </c>
      <c r="L4301" s="3" t="s">
        <v>215</v>
      </c>
      <c r="M4301" s="3">
        <v>0</v>
      </c>
      <c r="N4301" s="3" t="s">
        <v>18114</v>
      </c>
      <c r="O4301" s="3" t="s">
        <v>26941</v>
      </c>
      <c r="P4301" s="8">
        <v>30682</v>
      </c>
      <c r="Q4301" s="3" t="s">
        <v>22975</v>
      </c>
      <c r="R4301" s="5" t="s">
        <v>26942</v>
      </c>
      <c r="S4301" s="3" t="s">
        <v>62</v>
      </c>
      <c r="T4301" s="3" t="s">
        <v>61</v>
      </c>
      <c r="V4301" s="3">
        <v>127</v>
      </c>
      <c r="W4301" s="3">
        <v>127</v>
      </c>
      <c r="X4301" s="3">
        <v>127</v>
      </c>
      <c r="Y4301" s="3">
        <v>4299</v>
      </c>
      <c r="Z4301" s="3" t="s">
        <v>215</v>
      </c>
      <c r="AA4301" s="3">
        <v>77</v>
      </c>
      <c r="AB4301" s="3">
        <v>48</v>
      </c>
      <c r="AC4301" s="3">
        <v>15207091</v>
      </c>
      <c r="AD4301" s="3">
        <v>9229718</v>
      </c>
      <c r="AE4301" s="3" t="s">
        <v>63</v>
      </c>
      <c r="AF4301" s="3">
        <v>7</v>
      </c>
      <c r="AG4301" s="3">
        <v>3</v>
      </c>
    </row>
    <row r="4302" spans="1:33" ht="15.75" customHeight="1" x14ac:dyDescent="0.15">
      <c r="A4302" s="3">
        <v>24370</v>
      </c>
      <c r="B4302" s="3">
        <v>4300</v>
      </c>
      <c r="C4302" s="3">
        <v>118</v>
      </c>
      <c r="D4302" s="3" t="s">
        <v>11049</v>
      </c>
      <c r="E4302" s="3" t="s">
        <v>26943</v>
      </c>
      <c r="F4302" s="3" t="s">
        <v>36</v>
      </c>
      <c r="G4302" s="3" t="s">
        <v>37</v>
      </c>
      <c r="H4302" s="3" t="s">
        <v>817</v>
      </c>
      <c r="I4302" s="3" t="s">
        <v>817</v>
      </c>
      <c r="J4302" s="3">
        <v>64.696799999999996</v>
      </c>
      <c r="K4302" s="3">
        <v>5580060</v>
      </c>
      <c r="L4302" s="3" t="s">
        <v>66</v>
      </c>
      <c r="M4302" s="3">
        <v>1</v>
      </c>
      <c r="N4302" s="3" t="s">
        <v>11049</v>
      </c>
      <c r="O4302" s="3" t="s">
        <v>26943</v>
      </c>
      <c r="P4302" s="3" t="s">
        <v>6091</v>
      </c>
      <c r="Q4302" s="3" t="s">
        <v>11050</v>
      </c>
      <c r="R4302" s="5" t="s">
        <v>26944</v>
      </c>
      <c r="S4302" s="3" t="s">
        <v>817</v>
      </c>
      <c r="T4302" s="3" t="s">
        <v>37</v>
      </c>
      <c r="V4302" s="3">
        <v>127</v>
      </c>
      <c r="W4302" s="3">
        <v>100</v>
      </c>
      <c r="X4302" s="3">
        <v>127</v>
      </c>
      <c r="Y4302" s="3">
        <v>4300</v>
      </c>
      <c r="Z4302" s="3" t="s">
        <v>66</v>
      </c>
      <c r="AA4302" s="3">
        <v>118</v>
      </c>
      <c r="AB4302" s="3">
        <v>57</v>
      </c>
      <c r="AC4302" s="3">
        <v>5580060</v>
      </c>
      <c r="AD4302" s="3">
        <v>3388080</v>
      </c>
      <c r="AE4302" s="3" t="s">
        <v>817</v>
      </c>
      <c r="AF4302" s="3">
        <v>9</v>
      </c>
      <c r="AG4302" s="3">
        <v>11</v>
      </c>
    </row>
    <row r="4303" spans="1:33" ht="15.75" customHeight="1" x14ac:dyDescent="0.15">
      <c r="A4303" s="3">
        <v>20682</v>
      </c>
      <c r="B4303" s="3">
        <v>4301</v>
      </c>
      <c r="C4303" s="3">
        <v>300</v>
      </c>
      <c r="D4303" s="3" t="s">
        <v>4779</v>
      </c>
      <c r="E4303" s="3" t="s">
        <v>26945</v>
      </c>
      <c r="F4303" s="3" t="s">
        <v>36</v>
      </c>
      <c r="G4303" s="3" t="s">
        <v>37</v>
      </c>
      <c r="H4303" s="3" t="s">
        <v>69</v>
      </c>
      <c r="I4303" s="3" t="s">
        <v>69</v>
      </c>
      <c r="J4303" s="3">
        <v>64.689899999999994</v>
      </c>
      <c r="K4303" s="3">
        <v>59874714</v>
      </c>
      <c r="L4303" s="3" t="s">
        <v>364</v>
      </c>
      <c r="M4303" s="3">
        <v>3</v>
      </c>
      <c r="N4303" s="3" t="s">
        <v>4779</v>
      </c>
      <c r="O4303" s="3" t="s">
        <v>26945</v>
      </c>
      <c r="P4303" s="3" t="s">
        <v>4472</v>
      </c>
      <c r="Q4303" s="3" t="s">
        <v>4791</v>
      </c>
      <c r="R4303" s="5" t="s">
        <v>26946</v>
      </c>
      <c r="S4303" s="3" t="s">
        <v>69</v>
      </c>
      <c r="T4303" s="3" t="s">
        <v>37</v>
      </c>
      <c r="V4303" s="3">
        <v>127</v>
      </c>
      <c r="W4303" s="3">
        <v>45</v>
      </c>
      <c r="X4303" s="3">
        <v>127</v>
      </c>
      <c r="Y4303" s="3">
        <v>4301</v>
      </c>
      <c r="Z4303" s="3" t="s">
        <v>364</v>
      </c>
      <c r="AA4303" s="3">
        <v>300</v>
      </c>
      <c r="AB4303" s="3">
        <v>275</v>
      </c>
      <c r="AC4303" s="3">
        <v>59874714</v>
      </c>
      <c r="AD4303" s="3">
        <v>36356039</v>
      </c>
      <c r="AE4303" s="3" t="s">
        <v>69</v>
      </c>
      <c r="AF4303" s="3">
        <v>20</v>
      </c>
      <c r="AG4303" s="3">
        <v>20</v>
      </c>
    </row>
    <row r="4304" spans="1:33" ht="15.75" customHeight="1" x14ac:dyDescent="0.15">
      <c r="A4304" s="3">
        <v>6221</v>
      </c>
      <c r="B4304" s="3">
        <v>4302</v>
      </c>
      <c r="C4304" s="3">
        <v>12500</v>
      </c>
      <c r="D4304" s="3" t="s">
        <v>18119</v>
      </c>
      <c r="E4304" s="3" t="s">
        <v>26947</v>
      </c>
      <c r="F4304" s="3" t="s">
        <v>657</v>
      </c>
      <c r="G4304" s="3" t="s">
        <v>246</v>
      </c>
      <c r="H4304" s="3" t="s">
        <v>264</v>
      </c>
      <c r="I4304" s="3" t="s">
        <v>264</v>
      </c>
      <c r="J4304" s="3">
        <v>64.670699999999997</v>
      </c>
      <c r="K4304" s="3">
        <v>549910831</v>
      </c>
      <c r="L4304" s="3" t="s">
        <v>50</v>
      </c>
      <c r="M4304" s="3">
        <v>4</v>
      </c>
      <c r="N4304" s="3" t="s">
        <v>18119</v>
      </c>
      <c r="O4304" s="3" t="s">
        <v>26947</v>
      </c>
      <c r="P4304" s="3" t="s">
        <v>2080</v>
      </c>
      <c r="Q4304" s="3" t="s">
        <v>22980</v>
      </c>
      <c r="R4304" s="5" t="s">
        <v>26948</v>
      </c>
      <c r="S4304" s="3" t="s">
        <v>264</v>
      </c>
      <c r="T4304" s="3" t="s">
        <v>246</v>
      </c>
      <c r="V4304" s="3">
        <v>127</v>
      </c>
      <c r="W4304" s="3">
        <v>127</v>
      </c>
      <c r="X4304" s="3">
        <v>118</v>
      </c>
      <c r="Y4304" s="3">
        <v>4302</v>
      </c>
      <c r="Z4304" s="3" t="s">
        <v>50</v>
      </c>
      <c r="AA4304" s="3">
        <v>12500</v>
      </c>
      <c r="AB4304" s="3">
        <v>8500</v>
      </c>
      <c r="AC4304" s="3">
        <v>549910831</v>
      </c>
      <c r="AD4304" s="3">
        <v>333945777</v>
      </c>
      <c r="AE4304" s="3" t="s">
        <v>264</v>
      </c>
      <c r="AF4304" s="3">
        <v>11</v>
      </c>
      <c r="AG4304" s="3">
        <v>8</v>
      </c>
    </row>
    <row r="4305" spans="1:33" ht="15.75" customHeight="1" x14ac:dyDescent="0.15">
      <c r="A4305" s="3">
        <v>22288</v>
      </c>
      <c r="B4305" s="3">
        <v>4303</v>
      </c>
      <c r="C4305" s="3">
        <v>69</v>
      </c>
      <c r="D4305" s="3" t="s">
        <v>18122</v>
      </c>
      <c r="E4305" s="3" t="s">
        <v>26949</v>
      </c>
      <c r="F4305" s="3" t="s">
        <v>855</v>
      </c>
      <c r="G4305" s="3" t="s">
        <v>292</v>
      </c>
      <c r="H4305" s="80" t="s">
        <v>18125</v>
      </c>
      <c r="I4305" s="81"/>
      <c r="J4305" s="3">
        <v>64.665499999999994</v>
      </c>
      <c r="K4305" s="3">
        <v>16150180</v>
      </c>
      <c r="L4305" s="3" t="s">
        <v>59</v>
      </c>
      <c r="M4305" s="3">
        <v>2</v>
      </c>
      <c r="N4305" s="3" t="s">
        <v>18122</v>
      </c>
      <c r="O4305" s="3" t="s">
        <v>26949</v>
      </c>
      <c r="P4305" s="3" t="s">
        <v>1107</v>
      </c>
      <c r="Q4305" s="3" t="s">
        <v>22982</v>
      </c>
      <c r="R4305" s="5" t="s">
        <v>26950</v>
      </c>
      <c r="S4305" s="3" t="s">
        <v>18125</v>
      </c>
      <c r="T4305" s="3" t="s">
        <v>292</v>
      </c>
      <c r="V4305" s="3">
        <v>127</v>
      </c>
      <c r="W4305" s="3">
        <v>0</v>
      </c>
      <c r="X4305" s="3">
        <v>127</v>
      </c>
      <c r="Y4305" s="3">
        <v>4303</v>
      </c>
      <c r="Z4305" s="3" t="s">
        <v>59</v>
      </c>
      <c r="AA4305" s="3">
        <v>69</v>
      </c>
      <c r="AB4305" s="3">
        <v>48</v>
      </c>
      <c r="AC4305" s="3">
        <v>16150180</v>
      </c>
      <c r="AD4305" s="3">
        <v>9807874</v>
      </c>
      <c r="AE4305" s="15"/>
      <c r="AF4305" s="3">
        <v>17</v>
      </c>
      <c r="AG4305" s="3">
        <v>373</v>
      </c>
    </row>
    <row r="4306" spans="1:33" ht="15.75" customHeight="1" x14ac:dyDescent="0.15">
      <c r="A4306" s="3">
        <v>5645</v>
      </c>
      <c r="B4306" s="3">
        <v>4304</v>
      </c>
      <c r="C4306" s="3">
        <v>85</v>
      </c>
      <c r="D4306" s="3" t="s">
        <v>18126</v>
      </c>
      <c r="E4306" s="3" t="s">
        <v>18126</v>
      </c>
      <c r="F4306" s="3" t="s">
        <v>210</v>
      </c>
      <c r="G4306" s="3" t="s">
        <v>114</v>
      </c>
      <c r="H4306" s="3" t="s">
        <v>256</v>
      </c>
      <c r="I4306" s="3" t="s">
        <v>116</v>
      </c>
      <c r="J4306" s="3">
        <v>64.667199999999994</v>
      </c>
      <c r="K4306" s="3">
        <v>12232346</v>
      </c>
      <c r="L4306" s="3" t="s">
        <v>71</v>
      </c>
      <c r="M4306" s="3">
        <v>5</v>
      </c>
      <c r="N4306" s="3" t="s">
        <v>18126</v>
      </c>
      <c r="O4306" s="3" t="s">
        <v>18126</v>
      </c>
      <c r="P4306" s="3" t="s">
        <v>1063</v>
      </c>
      <c r="Q4306" s="3" t="s">
        <v>22984</v>
      </c>
      <c r="R4306" s="5" t="s">
        <v>26951</v>
      </c>
      <c r="S4306" s="3" t="s">
        <v>256</v>
      </c>
      <c r="T4306" s="3" t="s">
        <v>114</v>
      </c>
      <c r="V4306" s="3">
        <v>85</v>
      </c>
      <c r="W4306" s="3">
        <v>74</v>
      </c>
      <c r="X4306" s="3">
        <v>127</v>
      </c>
      <c r="Y4306" s="3">
        <v>4304</v>
      </c>
      <c r="Z4306" s="3" t="s">
        <v>71</v>
      </c>
      <c r="AA4306" s="3">
        <v>85</v>
      </c>
      <c r="AB4306" s="3">
        <v>56</v>
      </c>
      <c r="AC4306" s="3">
        <v>12232346</v>
      </c>
      <c r="AD4306" s="3">
        <v>7428528</v>
      </c>
      <c r="AE4306" s="3" t="s">
        <v>116</v>
      </c>
      <c r="AF4306" s="3">
        <v>5</v>
      </c>
      <c r="AG4306" s="3">
        <v>46</v>
      </c>
    </row>
    <row r="4307" spans="1:33" ht="15.75" customHeight="1" x14ac:dyDescent="0.15">
      <c r="A4307" s="3">
        <v>24339</v>
      </c>
      <c r="B4307" s="3">
        <v>4305</v>
      </c>
      <c r="C4307" s="3">
        <v>8</v>
      </c>
      <c r="D4307" s="3" t="s">
        <v>9083</v>
      </c>
      <c r="E4307" s="3" t="s">
        <v>26952</v>
      </c>
      <c r="F4307" s="3" t="s">
        <v>36</v>
      </c>
      <c r="G4307" s="3" t="s">
        <v>37</v>
      </c>
      <c r="H4307" s="3" t="s">
        <v>9062</v>
      </c>
      <c r="I4307" s="3" t="s">
        <v>1718</v>
      </c>
      <c r="J4307" s="3">
        <v>64.658600000000007</v>
      </c>
      <c r="K4307" s="3">
        <v>3280000</v>
      </c>
      <c r="L4307" s="3" t="s">
        <v>59</v>
      </c>
      <c r="M4307" s="3">
        <v>1</v>
      </c>
      <c r="N4307" s="3" t="s">
        <v>9083</v>
      </c>
      <c r="O4307" s="3" t="s">
        <v>26952</v>
      </c>
      <c r="P4307" s="3" t="s">
        <v>7816</v>
      </c>
      <c r="Q4307" s="3" t="s">
        <v>9086</v>
      </c>
      <c r="R4307" s="5" t="s">
        <v>26953</v>
      </c>
      <c r="S4307" s="3" t="s">
        <v>9062</v>
      </c>
      <c r="T4307" s="3" t="s">
        <v>37</v>
      </c>
      <c r="V4307" s="3">
        <v>127</v>
      </c>
      <c r="W4307" s="3">
        <v>0</v>
      </c>
      <c r="X4307" s="3">
        <v>127</v>
      </c>
      <c r="Y4307" s="3">
        <v>4305</v>
      </c>
      <c r="Z4307" s="3" t="s">
        <v>59</v>
      </c>
      <c r="AA4307" s="3">
        <v>8</v>
      </c>
      <c r="AB4307" s="3">
        <v>12</v>
      </c>
      <c r="AC4307" s="3">
        <v>3280000</v>
      </c>
      <c r="AD4307" s="3">
        <v>1992000</v>
      </c>
      <c r="AE4307" s="15"/>
      <c r="AF4307" s="3">
        <v>17</v>
      </c>
      <c r="AG4307" s="3">
        <v>54</v>
      </c>
    </row>
    <row r="4308" spans="1:33" ht="15.75" customHeight="1" x14ac:dyDescent="0.15">
      <c r="A4308" s="3">
        <v>20750</v>
      </c>
      <c r="B4308" s="3">
        <v>4306</v>
      </c>
      <c r="C4308" s="3">
        <v>32</v>
      </c>
      <c r="D4308" s="3" t="s">
        <v>18130</v>
      </c>
      <c r="E4308" s="3" t="s">
        <v>26954</v>
      </c>
      <c r="F4308" s="3" t="s">
        <v>1438</v>
      </c>
      <c r="G4308" s="3" t="s">
        <v>495</v>
      </c>
      <c r="H4308" s="3" t="s">
        <v>2566</v>
      </c>
      <c r="I4308" s="3" t="s">
        <v>2566</v>
      </c>
      <c r="J4308" s="3">
        <v>64.638900000000007</v>
      </c>
      <c r="K4308" s="3">
        <v>8394996</v>
      </c>
      <c r="L4308" s="3" t="s">
        <v>221</v>
      </c>
      <c r="M4308" s="3">
        <v>3</v>
      </c>
      <c r="N4308" s="3" t="s">
        <v>18130</v>
      </c>
      <c r="O4308" s="3" t="s">
        <v>26954</v>
      </c>
      <c r="P4308" s="3" t="s">
        <v>4184</v>
      </c>
      <c r="Q4308" s="3" t="s">
        <v>22987</v>
      </c>
      <c r="R4308" s="5" t="s">
        <v>26955</v>
      </c>
      <c r="S4308" s="3" t="s">
        <v>2566</v>
      </c>
      <c r="T4308" s="3" t="s">
        <v>495</v>
      </c>
      <c r="V4308" s="3">
        <v>127</v>
      </c>
      <c r="W4308" s="3">
        <v>33</v>
      </c>
      <c r="X4308" s="3">
        <v>127</v>
      </c>
      <c r="Y4308" s="3">
        <v>4306</v>
      </c>
      <c r="Z4308" s="3" t="s">
        <v>221</v>
      </c>
      <c r="AA4308" s="3">
        <v>32</v>
      </c>
      <c r="AB4308" s="3">
        <v>21</v>
      </c>
      <c r="AC4308" s="3">
        <v>8394996</v>
      </c>
      <c r="AD4308" s="3">
        <v>5099036</v>
      </c>
      <c r="AE4308" s="3" t="s">
        <v>2566</v>
      </c>
      <c r="AF4308" s="3">
        <v>2</v>
      </c>
      <c r="AG4308" s="3">
        <v>47</v>
      </c>
    </row>
    <row r="4309" spans="1:33" ht="15.75" customHeight="1" x14ac:dyDescent="0.15">
      <c r="A4309" s="3">
        <v>26260</v>
      </c>
      <c r="B4309" s="3">
        <v>4307</v>
      </c>
      <c r="C4309" s="3">
        <v>60</v>
      </c>
      <c r="D4309" s="3" t="s">
        <v>18133</v>
      </c>
      <c r="E4309" s="3" t="s">
        <v>26956</v>
      </c>
      <c r="F4309" s="3" t="s">
        <v>331</v>
      </c>
      <c r="G4309" s="3" t="s">
        <v>167</v>
      </c>
      <c r="H4309" s="3" t="s">
        <v>11851</v>
      </c>
      <c r="I4309" s="3" t="s">
        <v>283</v>
      </c>
      <c r="J4309" s="3">
        <v>64.630200000000002</v>
      </c>
      <c r="K4309" s="3">
        <v>14148570</v>
      </c>
      <c r="L4309" s="3" t="s">
        <v>221</v>
      </c>
      <c r="M4309" s="3">
        <v>0</v>
      </c>
      <c r="N4309" s="3" t="s">
        <v>18133</v>
      </c>
      <c r="O4309" s="3" t="s">
        <v>26956</v>
      </c>
      <c r="P4309" s="8">
        <v>35065</v>
      </c>
      <c r="Q4309" s="3" t="s">
        <v>22989</v>
      </c>
      <c r="R4309" s="5" t="s">
        <v>26957</v>
      </c>
      <c r="S4309" s="3" t="s">
        <v>11851</v>
      </c>
      <c r="T4309" s="3" t="s">
        <v>167</v>
      </c>
      <c r="V4309" s="3">
        <v>127</v>
      </c>
      <c r="W4309" s="3">
        <v>101</v>
      </c>
      <c r="X4309" s="3">
        <v>127</v>
      </c>
      <c r="Y4309" s="3">
        <v>4307</v>
      </c>
      <c r="Z4309" s="3" t="s">
        <v>221</v>
      </c>
      <c r="AA4309" s="3">
        <v>60</v>
      </c>
      <c r="AB4309" s="3">
        <v>41</v>
      </c>
      <c r="AC4309" s="3">
        <v>14148570</v>
      </c>
      <c r="AD4309" s="3">
        <v>8594153</v>
      </c>
      <c r="AE4309" s="3" t="s">
        <v>283</v>
      </c>
      <c r="AF4309" s="3">
        <v>2</v>
      </c>
      <c r="AG4309" s="3">
        <v>1</v>
      </c>
    </row>
    <row r="4310" spans="1:33" ht="15.75" customHeight="1" x14ac:dyDescent="0.15">
      <c r="A4310" s="3">
        <v>4324</v>
      </c>
      <c r="B4310" s="3">
        <v>4308</v>
      </c>
      <c r="C4310" s="3">
        <v>125</v>
      </c>
      <c r="D4310" s="3" t="s">
        <v>18135</v>
      </c>
      <c r="E4310" s="3" t="s">
        <v>26958</v>
      </c>
      <c r="F4310" s="3" t="s">
        <v>5738</v>
      </c>
      <c r="G4310" s="3" t="s">
        <v>599</v>
      </c>
      <c r="H4310" s="3" t="s">
        <v>4692</v>
      </c>
      <c r="I4310" s="3" t="s">
        <v>3354</v>
      </c>
      <c r="J4310" s="3">
        <v>64.610500000000002</v>
      </c>
      <c r="K4310" s="3">
        <v>54054620</v>
      </c>
      <c r="L4310" s="3" t="s">
        <v>59</v>
      </c>
      <c r="M4310" s="3">
        <v>6</v>
      </c>
      <c r="N4310" s="3" t="s">
        <v>18135</v>
      </c>
      <c r="O4310" s="3" t="s">
        <v>26958</v>
      </c>
      <c r="P4310" s="3" t="s">
        <v>1063</v>
      </c>
      <c r="Q4310" s="3" t="s">
        <v>22990</v>
      </c>
      <c r="R4310" s="5" t="s">
        <v>26959</v>
      </c>
      <c r="S4310" s="3" t="s">
        <v>4692</v>
      </c>
      <c r="T4310" s="3" t="s">
        <v>599</v>
      </c>
      <c r="V4310" s="3">
        <v>77</v>
      </c>
      <c r="W4310" s="3">
        <v>72</v>
      </c>
      <c r="X4310" s="3">
        <v>127</v>
      </c>
      <c r="Y4310" s="3">
        <v>4308</v>
      </c>
      <c r="Z4310" s="3" t="s">
        <v>59</v>
      </c>
      <c r="AA4310" s="3">
        <v>125</v>
      </c>
      <c r="AB4310" s="3">
        <v>85</v>
      </c>
      <c r="AC4310" s="3">
        <v>54054620</v>
      </c>
      <c r="AD4310" s="3">
        <v>32837902</v>
      </c>
      <c r="AE4310" s="3" t="s">
        <v>3354</v>
      </c>
      <c r="AF4310" s="3">
        <v>17</v>
      </c>
      <c r="AG4310" s="3">
        <v>13</v>
      </c>
    </row>
    <row r="4311" spans="1:33" ht="15.75" customHeight="1" x14ac:dyDescent="0.15">
      <c r="A4311" s="3">
        <v>1556</v>
      </c>
      <c r="B4311" s="3">
        <v>4309</v>
      </c>
      <c r="C4311" s="3">
        <v>48</v>
      </c>
      <c r="D4311" s="3" t="s">
        <v>18137</v>
      </c>
      <c r="E4311" s="3" t="s">
        <v>26960</v>
      </c>
      <c r="F4311" s="3" t="s">
        <v>855</v>
      </c>
      <c r="G4311" s="3" t="s">
        <v>292</v>
      </c>
      <c r="H4311" s="3" t="s">
        <v>18140</v>
      </c>
      <c r="I4311" s="3" t="s">
        <v>2280</v>
      </c>
      <c r="J4311" s="3">
        <v>64.598399999999998</v>
      </c>
      <c r="K4311" s="3">
        <v>16977317</v>
      </c>
      <c r="L4311" s="3" t="s">
        <v>101</v>
      </c>
      <c r="M4311" s="3">
        <v>7</v>
      </c>
      <c r="N4311" s="3" t="s">
        <v>18137</v>
      </c>
      <c r="O4311" s="3" t="s">
        <v>26960</v>
      </c>
      <c r="P4311" s="3" t="s">
        <v>4184</v>
      </c>
      <c r="Q4311" s="3" t="s">
        <v>22992</v>
      </c>
      <c r="R4311" s="5" t="s">
        <v>26961</v>
      </c>
      <c r="S4311" s="3" t="s">
        <v>18140</v>
      </c>
      <c r="T4311" s="3" t="s">
        <v>292</v>
      </c>
      <c r="V4311" s="3">
        <v>127</v>
      </c>
      <c r="W4311" s="3">
        <v>35</v>
      </c>
      <c r="X4311" s="3">
        <v>127</v>
      </c>
      <c r="Y4311" s="3">
        <v>4309</v>
      </c>
      <c r="Z4311" s="3" t="s">
        <v>101</v>
      </c>
      <c r="AA4311" s="3">
        <v>48</v>
      </c>
      <c r="AB4311" s="3">
        <v>31</v>
      </c>
      <c r="AC4311" s="3">
        <v>16977317</v>
      </c>
      <c r="AD4311" s="3">
        <v>10314388</v>
      </c>
      <c r="AE4311" s="3" t="s">
        <v>2280</v>
      </c>
      <c r="AF4311" s="3">
        <v>10</v>
      </c>
      <c r="AG4311" s="3">
        <v>52</v>
      </c>
    </row>
    <row r="4312" spans="1:33" ht="15.75" customHeight="1" x14ac:dyDescent="0.15">
      <c r="A4312" s="3">
        <v>4184</v>
      </c>
      <c r="B4312" s="3">
        <v>4310</v>
      </c>
      <c r="C4312" s="3">
        <v>25</v>
      </c>
      <c r="D4312" s="3" t="s">
        <v>18142</v>
      </c>
      <c r="E4312" s="3" t="s">
        <v>26962</v>
      </c>
      <c r="F4312" s="3" t="s">
        <v>4061</v>
      </c>
      <c r="G4312" s="3" t="s">
        <v>446</v>
      </c>
      <c r="H4312" s="3" t="s">
        <v>6590</v>
      </c>
      <c r="I4312" s="3" t="s">
        <v>2435</v>
      </c>
      <c r="J4312" s="3">
        <v>64.545500000000004</v>
      </c>
      <c r="K4312" s="3">
        <v>128524396</v>
      </c>
      <c r="L4312" s="3" t="s">
        <v>59</v>
      </c>
      <c r="M4312" s="3">
        <v>5</v>
      </c>
      <c r="N4312" s="3" t="s">
        <v>18142</v>
      </c>
      <c r="O4312" s="3" t="s">
        <v>26962</v>
      </c>
      <c r="P4312" s="3" t="s">
        <v>1350</v>
      </c>
      <c r="Q4312" s="3" t="s">
        <v>22994</v>
      </c>
      <c r="R4312" s="5" t="s">
        <v>26963</v>
      </c>
      <c r="S4312" s="3" t="s">
        <v>6590</v>
      </c>
      <c r="T4312" s="3" t="s">
        <v>446</v>
      </c>
      <c r="V4312" s="3">
        <v>127</v>
      </c>
      <c r="W4312" s="3">
        <v>127</v>
      </c>
      <c r="X4312" s="3">
        <v>127</v>
      </c>
      <c r="Y4312" s="3">
        <v>4310</v>
      </c>
      <c r="Z4312" s="3" t="s">
        <v>59</v>
      </c>
      <c r="AA4312" s="3">
        <v>25</v>
      </c>
      <c r="AB4312" s="3">
        <v>12</v>
      </c>
      <c r="AC4312" s="3">
        <v>128524396</v>
      </c>
      <c r="AD4312" s="3">
        <v>78108728</v>
      </c>
      <c r="AE4312" s="3" t="s">
        <v>2435</v>
      </c>
      <c r="AF4312" s="3">
        <v>17</v>
      </c>
      <c r="AG4312" s="3">
        <v>29</v>
      </c>
    </row>
    <row r="4313" spans="1:33" ht="15.75" customHeight="1" x14ac:dyDescent="0.15">
      <c r="A4313" s="3">
        <v>3522</v>
      </c>
      <c r="B4313" s="3">
        <v>4311</v>
      </c>
      <c r="C4313" s="3">
        <v>53</v>
      </c>
      <c r="D4313" s="3" t="s">
        <v>18144</v>
      </c>
      <c r="E4313" s="3" t="s">
        <v>26964</v>
      </c>
      <c r="F4313" s="3" t="s">
        <v>855</v>
      </c>
      <c r="G4313" s="3" t="s">
        <v>292</v>
      </c>
      <c r="H4313" s="3" t="s">
        <v>7399</v>
      </c>
      <c r="I4313" s="3" t="s">
        <v>1032</v>
      </c>
      <c r="J4313" s="3">
        <v>64.550200000000004</v>
      </c>
      <c r="K4313" s="3">
        <v>8525735</v>
      </c>
      <c r="L4313" s="3" t="s">
        <v>335</v>
      </c>
      <c r="M4313" s="3">
        <v>4</v>
      </c>
      <c r="N4313" s="3" t="s">
        <v>18144</v>
      </c>
      <c r="O4313" s="3" t="s">
        <v>26964</v>
      </c>
      <c r="P4313" s="3" t="s">
        <v>787</v>
      </c>
      <c r="Q4313" s="3" t="s">
        <v>22996</v>
      </c>
      <c r="R4313" s="5" t="s">
        <v>26965</v>
      </c>
      <c r="S4313" s="3" t="s">
        <v>7399</v>
      </c>
      <c r="T4313" s="3" t="s">
        <v>292</v>
      </c>
      <c r="V4313" s="3">
        <v>127</v>
      </c>
      <c r="W4313" s="3">
        <v>120</v>
      </c>
      <c r="X4313" s="3">
        <v>127</v>
      </c>
      <c r="Y4313" s="3">
        <v>4311</v>
      </c>
      <c r="Z4313" s="3" t="s">
        <v>335</v>
      </c>
      <c r="AA4313" s="3">
        <v>53</v>
      </c>
      <c r="AB4313" s="3">
        <v>38</v>
      </c>
      <c r="AC4313" s="3">
        <v>8525735</v>
      </c>
      <c r="AD4313" s="3">
        <v>5181235</v>
      </c>
      <c r="AE4313" s="3" t="s">
        <v>1032</v>
      </c>
      <c r="AF4313" s="3">
        <v>21</v>
      </c>
      <c r="AG4313" s="3">
        <v>49</v>
      </c>
    </row>
    <row r="4314" spans="1:33" ht="15.75" customHeight="1" x14ac:dyDescent="0.15">
      <c r="A4314" s="3">
        <v>2095</v>
      </c>
      <c r="B4314" s="3">
        <v>4312</v>
      </c>
      <c r="C4314" s="3">
        <v>175</v>
      </c>
      <c r="D4314" s="3" t="s">
        <v>18146</v>
      </c>
      <c r="E4314" s="3" t="s">
        <v>26966</v>
      </c>
      <c r="F4314" s="3" t="s">
        <v>314</v>
      </c>
      <c r="G4314" s="3" t="s">
        <v>153</v>
      </c>
      <c r="H4314" s="3" t="s">
        <v>10451</v>
      </c>
      <c r="I4314" s="3" t="s">
        <v>11857</v>
      </c>
      <c r="J4314" s="3">
        <v>64.510900000000007</v>
      </c>
      <c r="K4314" s="3">
        <v>17694564</v>
      </c>
      <c r="L4314" s="3" t="s">
        <v>641</v>
      </c>
      <c r="M4314" s="3">
        <v>6</v>
      </c>
      <c r="N4314" s="3" t="s">
        <v>18146</v>
      </c>
      <c r="O4314" s="3" t="s">
        <v>26966</v>
      </c>
      <c r="P4314" s="3" t="s">
        <v>4184</v>
      </c>
      <c r="Q4314" s="3" t="s">
        <v>22998</v>
      </c>
      <c r="R4314" s="5" t="s">
        <v>26967</v>
      </c>
      <c r="S4314" s="3" t="s">
        <v>10451</v>
      </c>
      <c r="T4314" s="3" t="s">
        <v>153</v>
      </c>
      <c r="V4314" s="3">
        <v>31</v>
      </c>
      <c r="W4314" s="3">
        <v>0</v>
      </c>
      <c r="X4314" s="3">
        <v>40</v>
      </c>
      <c r="Y4314" s="3">
        <v>4312</v>
      </c>
      <c r="Z4314" s="3" t="s">
        <v>641</v>
      </c>
      <c r="AA4314" s="3">
        <v>175</v>
      </c>
      <c r="AB4314" s="3">
        <v>130</v>
      </c>
      <c r="AC4314" s="3">
        <v>17694564</v>
      </c>
      <c r="AD4314" s="3">
        <v>10755861</v>
      </c>
      <c r="AE4314" s="15"/>
      <c r="AF4314" s="3">
        <v>23</v>
      </c>
      <c r="AG4314" s="3">
        <v>104</v>
      </c>
    </row>
    <row r="4315" spans="1:33" ht="15.75" customHeight="1" x14ac:dyDescent="0.15">
      <c r="A4315" s="3">
        <v>1367</v>
      </c>
      <c r="B4315" s="3">
        <v>4313</v>
      </c>
      <c r="C4315" s="3">
        <v>287</v>
      </c>
      <c r="D4315" s="3" t="s">
        <v>18150</v>
      </c>
      <c r="E4315" s="3" t="s">
        <v>26968</v>
      </c>
      <c r="F4315" s="3" t="s">
        <v>96</v>
      </c>
      <c r="G4315" s="3" t="s">
        <v>61</v>
      </c>
      <c r="H4315" s="3" t="s">
        <v>218</v>
      </c>
      <c r="I4315" s="15"/>
      <c r="J4315" s="3">
        <v>64.503600000000006</v>
      </c>
      <c r="K4315" s="3">
        <v>49119037</v>
      </c>
      <c r="L4315" s="3" t="s">
        <v>221</v>
      </c>
      <c r="M4315" s="3">
        <v>5</v>
      </c>
      <c r="N4315" s="3" t="s">
        <v>18150</v>
      </c>
      <c r="O4315" s="3" t="s">
        <v>26968</v>
      </c>
      <c r="P4315" s="3" t="s">
        <v>179</v>
      </c>
      <c r="Q4315" s="3" t="s">
        <v>23001</v>
      </c>
      <c r="R4315" s="5" t="s">
        <v>26969</v>
      </c>
      <c r="S4315" s="3" t="s">
        <v>218</v>
      </c>
      <c r="T4315" s="3" t="s">
        <v>61</v>
      </c>
      <c r="V4315" s="3">
        <v>127</v>
      </c>
      <c r="W4315" s="3">
        <v>0</v>
      </c>
      <c r="X4315" s="3">
        <v>127</v>
      </c>
      <c r="Y4315" s="3">
        <v>4313</v>
      </c>
      <c r="Z4315" s="3" t="s">
        <v>221</v>
      </c>
      <c r="AA4315" s="3">
        <v>287</v>
      </c>
      <c r="AB4315" s="3">
        <v>219</v>
      </c>
      <c r="AC4315" s="3">
        <v>49119037</v>
      </c>
      <c r="AD4315" s="3">
        <v>29858939</v>
      </c>
      <c r="AE4315" s="15"/>
      <c r="AF4315" s="3">
        <v>2</v>
      </c>
      <c r="AG4315" s="3">
        <v>373</v>
      </c>
    </row>
    <row r="4316" spans="1:33" ht="15.75" customHeight="1" x14ac:dyDescent="0.15">
      <c r="A4316" s="3">
        <v>18474</v>
      </c>
      <c r="B4316" s="3">
        <v>4314</v>
      </c>
      <c r="C4316" s="3">
        <v>22</v>
      </c>
      <c r="D4316" s="3" t="s">
        <v>11241</v>
      </c>
      <c r="E4316" s="3" t="s">
        <v>26970</v>
      </c>
      <c r="F4316" s="3" t="s">
        <v>36</v>
      </c>
      <c r="G4316" s="3" t="s">
        <v>37</v>
      </c>
      <c r="H4316" s="3" t="s">
        <v>11245</v>
      </c>
      <c r="I4316" s="3" t="s">
        <v>39</v>
      </c>
      <c r="J4316" s="3">
        <v>64.489699999999999</v>
      </c>
      <c r="K4316" s="3">
        <v>7027000</v>
      </c>
      <c r="L4316" s="3" t="s">
        <v>677</v>
      </c>
      <c r="M4316" s="3">
        <v>3</v>
      </c>
      <c r="N4316" s="3" t="s">
        <v>11241</v>
      </c>
      <c r="O4316" s="3" t="s">
        <v>26970</v>
      </c>
      <c r="P4316" s="3" t="s">
        <v>104</v>
      </c>
      <c r="Q4316" s="3" t="s">
        <v>11243</v>
      </c>
      <c r="R4316" s="5" t="s">
        <v>26971</v>
      </c>
      <c r="S4316" s="3" t="s">
        <v>11245</v>
      </c>
      <c r="T4316" s="3" t="s">
        <v>37</v>
      </c>
      <c r="V4316" s="3">
        <v>127</v>
      </c>
      <c r="W4316" s="3">
        <v>127</v>
      </c>
      <c r="X4316" s="3">
        <v>56</v>
      </c>
      <c r="Y4316" s="3">
        <v>4314</v>
      </c>
      <c r="Z4316" s="3" t="s">
        <v>677</v>
      </c>
      <c r="AA4316" s="3">
        <v>22</v>
      </c>
      <c r="AB4316" s="3">
        <v>8</v>
      </c>
      <c r="AC4316" s="3">
        <v>7027000</v>
      </c>
      <c r="AD4316" s="3">
        <v>4272000</v>
      </c>
      <c r="AE4316" s="3" t="s">
        <v>39</v>
      </c>
      <c r="AF4316" s="3">
        <v>12</v>
      </c>
      <c r="AG4316" s="3">
        <v>2</v>
      </c>
    </row>
    <row r="4317" spans="1:33" ht="15.75" customHeight="1" x14ac:dyDescent="0.15">
      <c r="A4317" s="3">
        <v>24062</v>
      </c>
      <c r="B4317" s="3">
        <v>4315</v>
      </c>
      <c r="C4317" s="3">
        <v>95</v>
      </c>
      <c r="D4317" s="3" t="s">
        <v>18155</v>
      </c>
      <c r="E4317" s="3" t="s">
        <v>26972</v>
      </c>
      <c r="F4317" s="3" t="s">
        <v>5738</v>
      </c>
      <c r="G4317" s="3" t="s">
        <v>599</v>
      </c>
      <c r="H4317" s="3" t="s">
        <v>18157</v>
      </c>
      <c r="I4317" s="15"/>
      <c r="J4317" s="3">
        <v>64.4739</v>
      </c>
      <c r="K4317" s="3">
        <v>12981631</v>
      </c>
      <c r="L4317" s="3" t="s">
        <v>101</v>
      </c>
      <c r="M4317" s="3">
        <v>1</v>
      </c>
      <c r="N4317" s="3" t="s">
        <v>18155</v>
      </c>
      <c r="O4317" s="3" t="s">
        <v>26972</v>
      </c>
      <c r="P4317" s="3" t="s">
        <v>835</v>
      </c>
      <c r="Q4317" s="3" t="s">
        <v>23005</v>
      </c>
      <c r="R4317" s="5" t="s">
        <v>26973</v>
      </c>
      <c r="S4317" s="3" t="s">
        <v>18157</v>
      </c>
      <c r="T4317" s="3" t="s">
        <v>599</v>
      </c>
      <c r="V4317" s="3">
        <v>78</v>
      </c>
      <c r="W4317" s="3">
        <v>0</v>
      </c>
      <c r="X4317" s="3">
        <v>127</v>
      </c>
      <c r="Y4317" s="3">
        <v>4315</v>
      </c>
      <c r="Z4317" s="3" t="s">
        <v>101</v>
      </c>
      <c r="AA4317" s="3">
        <v>95</v>
      </c>
      <c r="AB4317" s="3">
        <v>62</v>
      </c>
      <c r="AC4317" s="3">
        <v>12981631</v>
      </c>
      <c r="AD4317" s="3">
        <v>7892823</v>
      </c>
      <c r="AE4317" s="15"/>
      <c r="AF4317" s="3">
        <v>10</v>
      </c>
      <c r="AG4317" s="3">
        <v>373</v>
      </c>
    </row>
    <row r="4318" spans="1:33" ht="15.75" customHeight="1" x14ac:dyDescent="0.15">
      <c r="A4318" s="3">
        <v>19975</v>
      </c>
      <c r="B4318" s="3">
        <v>4316</v>
      </c>
      <c r="C4318" s="3">
        <v>26</v>
      </c>
      <c r="D4318" s="3" t="s">
        <v>18158</v>
      </c>
      <c r="E4318" s="3" t="s">
        <v>26974</v>
      </c>
      <c r="F4318" s="3" t="s">
        <v>331</v>
      </c>
      <c r="G4318" s="3" t="s">
        <v>167</v>
      </c>
      <c r="H4318" s="3" t="s">
        <v>18162</v>
      </c>
      <c r="I4318" s="3" t="s">
        <v>283</v>
      </c>
      <c r="J4318" s="3">
        <v>64.436899999999994</v>
      </c>
      <c r="K4318" s="3">
        <v>8505801</v>
      </c>
      <c r="L4318" s="3" t="s">
        <v>59</v>
      </c>
      <c r="M4318" s="3">
        <v>3</v>
      </c>
      <c r="N4318" s="3" t="s">
        <v>18158</v>
      </c>
      <c r="O4318" s="3" t="s">
        <v>26974</v>
      </c>
      <c r="P4318" s="3" t="s">
        <v>987</v>
      </c>
      <c r="Q4318" s="3" t="s">
        <v>23007</v>
      </c>
      <c r="R4318" s="5" t="s">
        <v>26975</v>
      </c>
      <c r="S4318" s="3" t="s">
        <v>18162</v>
      </c>
      <c r="T4318" s="3" t="s">
        <v>167</v>
      </c>
      <c r="V4318" s="3">
        <v>127</v>
      </c>
      <c r="W4318" s="3">
        <v>102</v>
      </c>
      <c r="X4318" s="3">
        <v>127</v>
      </c>
      <c r="Y4318" s="3">
        <v>4316</v>
      </c>
      <c r="Z4318" s="3" t="s">
        <v>59</v>
      </c>
      <c r="AA4318" s="3">
        <v>26</v>
      </c>
      <c r="AB4318" s="3">
        <v>8</v>
      </c>
      <c r="AC4318" s="3">
        <v>8505801</v>
      </c>
      <c r="AD4318" s="3">
        <v>5172685</v>
      </c>
      <c r="AE4318" s="3" t="s">
        <v>283</v>
      </c>
      <c r="AF4318" s="3">
        <v>17</v>
      </c>
      <c r="AG4318" s="3">
        <v>1</v>
      </c>
    </row>
    <row r="4319" spans="1:33" ht="15.75" customHeight="1" x14ac:dyDescent="0.15">
      <c r="A4319" s="3">
        <v>24221</v>
      </c>
      <c r="B4319" s="3">
        <v>4317</v>
      </c>
      <c r="C4319" s="3">
        <v>1080</v>
      </c>
      <c r="D4319" s="3" t="s">
        <v>18163</v>
      </c>
      <c r="E4319" s="3" t="s">
        <v>26976</v>
      </c>
      <c r="F4319" s="3" t="s">
        <v>5738</v>
      </c>
      <c r="G4319" s="3" t="s">
        <v>599</v>
      </c>
      <c r="H4319" s="3" t="s">
        <v>10448</v>
      </c>
      <c r="I4319" s="3" t="s">
        <v>3354</v>
      </c>
      <c r="J4319" s="3">
        <v>64.432199999999995</v>
      </c>
      <c r="K4319" s="3">
        <v>457986167</v>
      </c>
      <c r="L4319" s="3" t="s">
        <v>59</v>
      </c>
      <c r="M4319" s="3">
        <v>1</v>
      </c>
      <c r="N4319" s="3" t="s">
        <v>18163</v>
      </c>
      <c r="O4319" s="3" t="s">
        <v>26976</v>
      </c>
      <c r="P4319" s="3" t="s">
        <v>23010</v>
      </c>
      <c r="Q4319" s="3" t="s">
        <v>23009</v>
      </c>
      <c r="R4319" s="5" t="s">
        <v>26977</v>
      </c>
      <c r="S4319" s="3" t="s">
        <v>10448</v>
      </c>
      <c r="T4319" s="3" t="s">
        <v>599</v>
      </c>
      <c r="V4319" s="3">
        <v>79</v>
      </c>
      <c r="W4319" s="3">
        <v>73</v>
      </c>
      <c r="X4319" s="3">
        <v>127</v>
      </c>
      <c r="Y4319" s="3">
        <v>4317</v>
      </c>
      <c r="Z4319" s="3" t="s">
        <v>59</v>
      </c>
      <c r="AA4319" s="3">
        <v>1080</v>
      </c>
      <c r="AB4319" s="3">
        <v>834</v>
      </c>
      <c r="AC4319" s="3">
        <v>457986167</v>
      </c>
      <c r="AD4319" s="3">
        <v>278525898</v>
      </c>
      <c r="AE4319" s="3" t="s">
        <v>3354</v>
      </c>
      <c r="AF4319" s="3">
        <v>17</v>
      </c>
      <c r="AG4319" s="3">
        <v>13</v>
      </c>
    </row>
    <row r="4320" spans="1:33" ht="15.75" customHeight="1" x14ac:dyDescent="0.15">
      <c r="A4320" s="3">
        <v>22572</v>
      </c>
      <c r="B4320" s="3">
        <v>4318</v>
      </c>
      <c r="C4320" s="3">
        <v>26</v>
      </c>
      <c r="D4320" s="3" t="s">
        <v>18165</v>
      </c>
      <c r="E4320" s="3" t="s">
        <v>26978</v>
      </c>
      <c r="F4320" s="3" t="s">
        <v>657</v>
      </c>
      <c r="G4320" s="3" t="s">
        <v>246</v>
      </c>
      <c r="H4320" s="3" t="s">
        <v>10012</v>
      </c>
      <c r="I4320" s="3" t="s">
        <v>264</v>
      </c>
      <c r="J4320" s="3">
        <v>64.386499999999998</v>
      </c>
      <c r="K4320" s="3">
        <v>3330375</v>
      </c>
      <c r="L4320" s="3" t="s">
        <v>162</v>
      </c>
      <c r="M4320" s="3">
        <v>2</v>
      </c>
      <c r="N4320" s="3" t="s">
        <v>18165</v>
      </c>
      <c r="O4320" s="3" t="s">
        <v>26978</v>
      </c>
      <c r="P4320" s="3" t="s">
        <v>541</v>
      </c>
      <c r="Q4320" s="3" t="s">
        <v>23013</v>
      </c>
      <c r="R4320" s="5" t="s">
        <v>26979</v>
      </c>
      <c r="S4320" s="3" t="s">
        <v>10012</v>
      </c>
      <c r="T4320" s="3" t="s">
        <v>246</v>
      </c>
      <c r="V4320" s="3">
        <v>127</v>
      </c>
      <c r="W4320" s="3">
        <v>127</v>
      </c>
      <c r="X4320" s="3">
        <v>127</v>
      </c>
      <c r="Y4320" s="3">
        <v>4318</v>
      </c>
      <c r="Z4320" s="3" t="s">
        <v>162</v>
      </c>
      <c r="AA4320" s="3">
        <v>26</v>
      </c>
      <c r="AB4320" s="3">
        <v>13</v>
      </c>
      <c r="AC4320" s="3">
        <v>3330375</v>
      </c>
      <c r="AD4320" s="3">
        <v>2025942</v>
      </c>
      <c r="AE4320" s="3" t="s">
        <v>264</v>
      </c>
      <c r="AF4320" s="3">
        <v>8</v>
      </c>
      <c r="AG4320" s="3">
        <v>8</v>
      </c>
    </row>
    <row r="4321" spans="1:33" ht="15.75" customHeight="1" x14ac:dyDescent="0.15">
      <c r="A4321" s="3">
        <v>4539</v>
      </c>
      <c r="B4321" s="3">
        <v>4319</v>
      </c>
      <c r="C4321" s="3">
        <v>14</v>
      </c>
      <c r="D4321" s="3" t="s">
        <v>18169</v>
      </c>
      <c r="E4321" s="3" t="s">
        <v>26980</v>
      </c>
      <c r="F4321" s="3" t="s">
        <v>1438</v>
      </c>
      <c r="G4321" s="3" t="s">
        <v>495</v>
      </c>
      <c r="H4321" s="3" t="s">
        <v>2682</v>
      </c>
      <c r="I4321" s="3" t="s">
        <v>2682</v>
      </c>
      <c r="J4321" s="3">
        <v>64.354699999999994</v>
      </c>
      <c r="K4321" s="3">
        <v>27268446</v>
      </c>
      <c r="L4321" s="3" t="s">
        <v>40</v>
      </c>
      <c r="M4321" s="3">
        <v>2</v>
      </c>
      <c r="N4321" s="3" t="s">
        <v>18169</v>
      </c>
      <c r="O4321" s="3" t="s">
        <v>26980</v>
      </c>
      <c r="P4321" s="3" t="s">
        <v>104</v>
      </c>
      <c r="Q4321" s="3" t="s">
        <v>23014</v>
      </c>
      <c r="R4321" s="5" t="s">
        <v>26981</v>
      </c>
      <c r="S4321" s="3" t="s">
        <v>2682</v>
      </c>
      <c r="T4321" s="3" t="s">
        <v>495</v>
      </c>
      <c r="V4321" s="3">
        <v>127</v>
      </c>
      <c r="W4321" s="3">
        <v>41</v>
      </c>
      <c r="X4321" s="3">
        <v>127</v>
      </c>
      <c r="Y4321" s="3">
        <v>4319</v>
      </c>
      <c r="Z4321" s="3" t="s">
        <v>40</v>
      </c>
      <c r="AA4321" s="3">
        <v>14</v>
      </c>
      <c r="AB4321" s="3">
        <v>9</v>
      </c>
      <c r="AC4321" s="3">
        <v>27268446</v>
      </c>
      <c r="AD4321" s="3">
        <v>16591213</v>
      </c>
      <c r="AE4321" s="3" t="s">
        <v>2682</v>
      </c>
      <c r="AF4321" s="3">
        <v>4</v>
      </c>
      <c r="AG4321" s="3">
        <v>79</v>
      </c>
    </row>
    <row r="4322" spans="1:33" ht="15.75" customHeight="1" x14ac:dyDescent="0.15">
      <c r="A4322" s="3">
        <v>24274</v>
      </c>
      <c r="B4322" s="3">
        <v>4320</v>
      </c>
      <c r="C4322" s="3">
        <v>39</v>
      </c>
      <c r="D4322" s="3" t="s">
        <v>7552</v>
      </c>
      <c r="E4322" s="3" t="s">
        <v>26982</v>
      </c>
      <c r="F4322" s="3" t="s">
        <v>475</v>
      </c>
      <c r="G4322" s="3" t="s">
        <v>277</v>
      </c>
      <c r="H4322" s="3" t="s">
        <v>475</v>
      </c>
      <c r="I4322" s="3" t="s">
        <v>203</v>
      </c>
      <c r="J4322" s="3">
        <v>64.295599999999993</v>
      </c>
      <c r="K4322" s="3">
        <v>12239756</v>
      </c>
      <c r="L4322" s="3" t="s">
        <v>221</v>
      </c>
      <c r="M4322" s="3">
        <v>1</v>
      </c>
      <c r="N4322" s="3" t="s">
        <v>7552</v>
      </c>
      <c r="O4322" s="3" t="s">
        <v>26982</v>
      </c>
      <c r="P4322" s="3" t="s">
        <v>1101</v>
      </c>
      <c r="Q4322" s="3" t="s">
        <v>7553</v>
      </c>
      <c r="R4322" s="5" t="s">
        <v>26983</v>
      </c>
      <c r="S4322" s="3" t="s">
        <v>475</v>
      </c>
      <c r="T4322" s="3" t="s">
        <v>277</v>
      </c>
      <c r="V4322" s="3">
        <v>127</v>
      </c>
      <c r="W4322" s="3">
        <v>127</v>
      </c>
      <c r="X4322" s="3">
        <v>127</v>
      </c>
      <c r="Y4322" s="3">
        <v>4320</v>
      </c>
      <c r="Z4322" s="3" t="s">
        <v>221</v>
      </c>
      <c r="AA4322" s="3">
        <v>39</v>
      </c>
      <c r="AB4322" s="3">
        <v>28</v>
      </c>
      <c r="AC4322" s="3">
        <v>12239756</v>
      </c>
      <c r="AD4322" s="3">
        <v>7449839</v>
      </c>
      <c r="AE4322" s="3" t="s">
        <v>203</v>
      </c>
      <c r="AF4322" s="3">
        <v>2</v>
      </c>
      <c r="AG4322" s="3">
        <v>9</v>
      </c>
    </row>
    <row r="4323" spans="1:33" ht="15.75" customHeight="1" x14ac:dyDescent="0.15">
      <c r="A4323" s="3">
        <v>3258</v>
      </c>
      <c r="B4323" s="3">
        <v>4321</v>
      </c>
      <c r="C4323" s="3">
        <v>31</v>
      </c>
      <c r="D4323" s="3" t="s">
        <v>18173</v>
      </c>
      <c r="E4323" s="3" t="s">
        <v>26984</v>
      </c>
      <c r="F4323" s="3" t="s">
        <v>96</v>
      </c>
      <c r="G4323" s="3" t="s">
        <v>61</v>
      </c>
      <c r="H4323" s="3" t="s">
        <v>218</v>
      </c>
      <c r="I4323" s="3" t="s">
        <v>63</v>
      </c>
      <c r="J4323" s="3">
        <v>64.2577</v>
      </c>
      <c r="K4323" s="3">
        <v>8935245</v>
      </c>
      <c r="L4323" s="3" t="s">
        <v>221</v>
      </c>
      <c r="M4323" s="3">
        <v>4</v>
      </c>
      <c r="N4323" s="3" t="s">
        <v>18173</v>
      </c>
      <c r="O4323" s="3" t="s">
        <v>26984</v>
      </c>
      <c r="P4323" s="3" t="s">
        <v>1101</v>
      </c>
      <c r="Q4323" s="3" t="s">
        <v>23018</v>
      </c>
      <c r="R4323" s="5" t="s">
        <v>26985</v>
      </c>
      <c r="S4323" s="3" t="s">
        <v>218</v>
      </c>
      <c r="T4323" s="3" t="s">
        <v>61</v>
      </c>
      <c r="V4323" s="3">
        <v>127</v>
      </c>
      <c r="W4323" s="3">
        <v>127</v>
      </c>
      <c r="X4323" s="3">
        <v>127</v>
      </c>
      <c r="Y4323" s="3">
        <v>4321</v>
      </c>
      <c r="Z4323" s="3" t="s">
        <v>221</v>
      </c>
      <c r="AA4323" s="3">
        <v>31</v>
      </c>
      <c r="AB4323" s="3">
        <v>18</v>
      </c>
      <c r="AC4323" s="3">
        <v>8935245</v>
      </c>
      <c r="AD4323" s="3">
        <v>5439774</v>
      </c>
      <c r="AE4323" s="3" t="s">
        <v>63</v>
      </c>
      <c r="AF4323" s="3">
        <v>2</v>
      </c>
      <c r="AG4323" s="3">
        <v>3</v>
      </c>
    </row>
    <row r="4324" spans="1:33" ht="15.75" customHeight="1" x14ac:dyDescent="0.15">
      <c r="A4324" s="3">
        <v>25734</v>
      </c>
      <c r="B4324" s="3">
        <v>4322</v>
      </c>
      <c r="C4324" s="3">
        <v>230</v>
      </c>
      <c r="D4324" s="3" t="s">
        <v>18176</v>
      </c>
      <c r="E4324" s="3" t="s">
        <v>26986</v>
      </c>
      <c r="F4324" s="3" t="s">
        <v>6767</v>
      </c>
      <c r="G4324" s="3" t="s">
        <v>796</v>
      </c>
      <c r="H4324" s="3" t="s">
        <v>4456</v>
      </c>
      <c r="I4324" s="3" t="s">
        <v>4522</v>
      </c>
      <c r="J4324" s="3">
        <v>64.212400000000002</v>
      </c>
      <c r="K4324" s="3">
        <v>23908138</v>
      </c>
      <c r="L4324" s="3" t="s">
        <v>226</v>
      </c>
      <c r="M4324" s="3">
        <v>0</v>
      </c>
      <c r="N4324" s="3" t="s">
        <v>18176</v>
      </c>
      <c r="O4324" s="3" t="s">
        <v>26986</v>
      </c>
      <c r="P4324" s="8" t="s">
        <v>23022</v>
      </c>
      <c r="Q4324" s="3" t="s">
        <v>23021</v>
      </c>
      <c r="R4324" s="5" t="s">
        <v>26987</v>
      </c>
      <c r="S4324" s="3" t="s">
        <v>4456</v>
      </c>
      <c r="T4324" s="3" t="s">
        <v>796</v>
      </c>
      <c r="V4324" s="3">
        <v>29</v>
      </c>
      <c r="W4324" s="3">
        <v>0</v>
      </c>
      <c r="X4324" s="3">
        <v>61</v>
      </c>
      <c r="Y4324" s="3">
        <v>4322</v>
      </c>
      <c r="Z4324" s="3" t="s">
        <v>226</v>
      </c>
      <c r="AA4324" s="3">
        <v>230</v>
      </c>
      <c r="AB4324" s="3">
        <v>110</v>
      </c>
      <c r="AC4324" s="3">
        <v>23908138</v>
      </c>
      <c r="AD4324" s="3">
        <v>14559274</v>
      </c>
      <c r="AE4324" s="15"/>
      <c r="AF4324" s="3">
        <v>24</v>
      </c>
      <c r="AG4324" s="3">
        <v>57</v>
      </c>
    </row>
    <row r="4325" spans="1:33" ht="15.75" customHeight="1" x14ac:dyDescent="0.15">
      <c r="A4325" s="3">
        <v>24989</v>
      </c>
      <c r="B4325" s="3">
        <v>4323</v>
      </c>
      <c r="C4325" s="3">
        <v>86</v>
      </c>
      <c r="D4325" s="3" t="s">
        <v>18179</v>
      </c>
      <c r="E4325" s="3" t="s">
        <v>26988</v>
      </c>
      <c r="F4325" s="3" t="s">
        <v>6715</v>
      </c>
      <c r="G4325" s="3" t="s">
        <v>937</v>
      </c>
      <c r="H4325" s="3" t="s">
        <v>18181</v>
      </c>
      <c r="I4325" s="3" t="s">
        <v>20764</v>
      </c>
      <c r="J4325" s="3">
        <v>64.113500000000002</v>
      </c>
      <c r="K4325" s="3">
        <v>14022270</v>
      </c>
      <c r="L4325" s="3" t="s">
        <v>356</v>
      </c>
      <c r="M4325" s="3">
        <v>0</v>
      </c>
      <c r="N4325" s="3" t="s">
        <v>18179</v>
      </c>
      <c r="O4325" s="3" t="s">
        <v>26988</v>
      </c>
      <c r="P4325" s="8">
        <v>35065</v>
      </c>
      <c r="Q4325" s="3" t="s">
        <v>23024</v>
      </c>
      <c r="R4325" s="5" t="s">
        <v>26989</v>
      </c>
      <c r="S4325" s="3" t="s">
        <v>18181</v>
      </c>
      <c r="T4325" s="3" t="s">
        <v>937</v>
      </c>
      <c r="V4325" s="3">
        <v>3</v>
      </c>
      <c r="W4325" s="3">
        <v>0</v>
      </c>
      <c r="X4325" s="3">
        <v>127</v>
      </c>
      <c r="Y4325" s="3">
        <v>4323</v>
      </c>
      <c r="Z4325" s="3" t="s">
        <v>356</v>
      </c>
      <c r="AA4325" s="3">
        <v>86</v>
      </c>
      <c r="AB4325" s="3">
        <v>75</v>
      </c>
      <c r="AC4325" s="3">
        <v>14022270</v>
      </c>
      <c r="AD4325" s="3">
        <v>8544253</v>
      </c>
      <c r="AE4325" s="15"/>
      <c r="AF4325" s="3">
        <v>18</v>
      </c>
      <c r="AG4325" s="3">
        <v>26</v>
      </c>
    </row>
    <row r="4326" spans="1:33" ht="15.75" customHeight="1" x14ac:dyDescent="0.15">
      <c r="A4326" s="3">
        <v>8075</v>
      </c>
      <c r="B4326" s="3">
        <v>4324</v>
      </c>
      <c r="C4326" s="3">
        <v>718</v>
      </c>
      <c r="D4326" s="3" t="s">
        <v>18183</v>
      </c>
      <c r="E4326" s="3" t="s">
        <v>26990</v>
      </c>
      <c r="F4326" s="3" t="s">
        <v>1318</v>
      </c>
      <c r="G4326" s="3" t="s">
        <v>707</v>
      </c>
      <c r="H4326" s="3" t="s">
        <v>7540</v>
      </c>
      <c r="I4326" s="3" t="s">
        <v>711</v>
      </c>
      <c r="J4326" s="3">
        <v>64.053299999999993</v>
      </c>
      <c r="K4326" s="3">
        <v>628808000</v>
      </c>
      <c r="L4326" s="3" t="s">
        <v>86</v>
      </c>
      <c r="M4326" s="3">
        <v>4</v>
      </c>
      <c r="N4326" s="3" t="s">
        <v>18183</v>
      </c>
      <c r="O4326" s="3" t="s">
        <v>26990</v>
      </c>
      <c r="P4326" s="3" t="s">
        <v>1239</v>
      </c>
      <c r="Q4326" s="3" t="s">
        <v>23026</v>
      </c>
      <c r="R4326" s="5" t="s">
        <v>26991</v>
      </c>
      <c r="S4326" s="3" t="s">
        <v>7540</v>
      </c>
      <c r="T4326" s="3" t="s">
        <v>707</v>
      </c>
      <c r="V4326" s="3">
        <v>27</v>
      </c>
      <c r="W4326" s="3">
        <v>0</v>
      </c>
      <c r="X4326" s="3">
        <v>103</v>
      </c>
      <c r="Y4326" s="3">
        <v>4324</v>
      </c>
      <c r="Z4326" s="3" t="s">
        <v>86</v>
      </c>
      <c r="AA4326" s="3">
        <v>718</v>
      </c>
      <c r="AB4326" s="3">
        <v>765</v>
      </c>
      <c r="AC4326" s="3">
        <v>628808000</v>
      </c>
      <c r="AD4326" s="3">
        <v>383295000</v>
      </c>
      <c r="AE4326" s="15"/>
      <c r="AF4326" s="3">
        <v>16</v>
      </c>
      <c r="AG4326" s="3">
        <v>38</v>
      </c>
    </row>
    <row r="4327" spans="1:33" ht="15.75" customHeight="1" x14ac:dyDescent="0.15">
      <c r="A4327" s="3">
        <v>17422</v>
      </c>
      <c r="B4327" s="3">
        <v>4325</v>
      </c>
      <c r="C4327" s="3">
        <v>32</v>
      </c>
      <c r="D4327" s="3" t="s">
        <v>18185</v>
      </c>
      <c r="E4327" s="3" t="s">
        <v>26992</v>
      </c>
      <c r="F4327" s="3" t="s">
        <v>1105</v>
      </c>
      <c r="G4327" s="3" t="s">
        <v>486</v>
      </c>
      <c r="H4327" s="3" t="s">
        <v>488</v>
      </c>
      <c r="I4327" s="3" t="s">
        <v>488</v>
      </c>
      <c r="J4327" s="3">
        <v>63.977600000000002</v>
      </c>
      <c r="K4327" s="3">
        <v>7551329</v>
      </c>
      <c r="L4327" s="3" t="s">
        <v>215</v>
      </c>
      <c r="M4327" s="3">
        <v>4</v>
      </c>
      <c r="N4327" s="3" t="s">
        <v>18185</v>
      </c>
      <c r="O4327" s="3" t="s">
        <v>26992</v>
      </c>
      <c r="P4327" s="3" t="s">
        <v>987</v>
      </c>
      <c r="Q4327" s="3" t="s">
        <v>23028</v>
      </c>
      <c r="R4327" s="5" t="s">
        <v>26993</v>
      </c>
      <c r="S4327" s="3" t="s">
        <v>488</v>
      </c>
      <c r="T4327" s="3" t="s">
        <v>486</v>
      </c>
      <c r="V4327" s="3">
        <v>114</v>
      </c>
      <c r="W4327" s="3">
        <v>71</v>
      </c>
      <c r="X4327" s="3">
        <v>127</v>
      </c>
      <c r="Y4327" s="3">
        <v>4325</v>
      </c>
      <c r="Z4327" s="3" t="s">
        <v>215</v>
      </c>
      <c r="AA4327" s="3">
        <v>32</v>
      </c>
      <c r="AB4327" s="3">
        <v>13</v>
      </c>
      <c r="AC4327" s="3">
        <v>7551329</v>
      </c>
      <c r="AD4327" s="3">
        <v>4605097</v>
      </c>
      <c r="AE4327" s="3" t="s">
        <v>488</v>
      </c>
      <c r="AF4327" s="3">
        <v>7</v>
      </c>
      <c r="AG4327" s="3">
        <v>50</v>
      </c>
    </row>
    <row r="4328" spans="1:33" ht="15.75" customHeight="1" x14ac:dyDescent="0.15">
      <c r="A4328" s="3">
        <v>1553</v>
      </c>
      <c r="B4328" s="3">
        <v>4326</v>
      </c>
      <c r="C4328" s="3">
        <v>290</v>
      </c>
      <c r="D4328" s="3" t="s">
        <v>18189</v>
      </c>
      <c r="E4328" s="3" t="s">
        <v>26994</v>
      </c>
      <c r="F4328" s="3" t="s">
        <v>7229</v>
      </c>
      <c r="G4328" s="3" t="s">
        <v>733</v>
      </c>
      <c r="H4328" s="3" t="s">
        <v>18191</v>
      </c>
      <c r="I4328" s="3" t="s">
        <v>10624</v>
      </c>
      <c r="J4328" s="3">
        <v>63.962800000000001</v>
      </c>
      <c r="K4328" s="3">
        <v>506573000</v>
      </c>
      <c r="L4328" s="3" t="s">
        <v>59</v>
      </c>
      <c r="M4328" s="3">
        <v>5</v>
      </c>
      <c r="N4328" s="3" t="s">
        <v>18189</v>
      </c>
      <c r="O4328" s="3" t="s">
        <v>26994</v>
      </c>
      <c r="P4328" s="3" t="s">
        <v>2080</v>
      </c>
      <c r="Q4328" s="3" t="s">
        <v>23031</v>
      </c>
      <c r="R4328" s="5" t="s">
        <v>26995</v>
      </c>
      <c r="S4328" s="3" t="s">
        <v>18191</v>
      </c>
      <c r="T4328" s="3" t="s">
        <v>733</v>
      </c>
      <c r="V4328" s="3">
        <v>38</v>
      </c>
      <c r="W4328" s="3">
        <v>0</v>
      </c>
      <c r="X4328" s="3">
        <v>127</v>
      </c>
      <c r="Y4328" s="3">
        <v>4326</v>
      </c>
      <c r="Z4328" s="3" t="s">
        <v>59</v>
      </c>
      <c r="AA4328" s="3">
        <v>290</v>
      </c>
      <c r="AB4328" s="3">
        <v>310</v>
      </c>
      <c r="AC4328" s="3">
        <v>506573000</v>
      </c>
      <c r="AD4328" s="3">
        <v>308956000</v>
      </c>
      <c r="AE4328" s="15"/>
      <c r="AF4328" s="3">
        <v>17</v>
      </c>
      <c r="AG4328" s="3">
        <v>100</v>
      </c>
    </row>
    <row r="4329" spans="1:33" ht="15.75" customHeight="1" x14ac:dyDescent="0.15">
      <c r="A4329" s="3">
        <v>2371</v>
      </c>
      <c r="B4329" s="3">
        <v>4327</v>
      </c>
      <c r="C4329" s="3">
        <v>52</v>
      </c>
      <c r="D4329" s="3" t="s">
        <v>18192</v>
      </c>
      <c r="E4329" s="3" t="s">
        <v>26996</v>
      </c>
      <c r="F4329" s="3" t="s">
        <v>657</v>
      </c>
      <c r="G4329" s="3" t="s">
        <v>246</v>
      </c>
      <c r="H4329" s="3" t="s">
        <v>6013</v>
      </c>
      <c r="I4329" s="3" t="s">
        <v>2725</v>
      </c>
      <c r="J4329" s="3">
        <v>63.867899999999999</v>
      </c>
      <c r="K4329" s="3">
        <v>54352059</v>
      </c>
      <c r="L4329" s="3" t="s">
        <v>538</v>
      </c>
      <c r="M4329" s="3">
        <v>6</v>
      </c>
      <c r="N4329" s="3" t="s">
        <v>18192</v>
      </c>
      <c r="O4329" s="3" t="s">
        <v>26996</v>
      </c>
      <c r="P4329" s="3" t="s">
        <v>1063</v>
      </c>
      <c r="Q4329" s="3" t="s">
        <v>23034</v>
      </c>
      <c r="R4329" s="5" t="s">
        <v>26997</v>
      </c>
      <c r="S4329" s="3" t="s">
        <v>6013</v>
      </c>
      <c r="T4329" s="3" t="s">
        <v>246</v>
      </c>
      <c r="V4329" s="3">
        <v>127</v>
      </c>
      <c r="W4329" s="15"/>
      <c r="X4329" s="3">
        <v>122</v>
      </c>
      <c r="Y4329" s="3">
        <v>4327</v>
      </c>
      <c r="Z4329" s="3" t="s">
        <v>538</v>
      </c>
      <c r="AA4329" s="3">
        <v>52</v>
      </c>
      <c r="AB4329" s="3">
        <v>35</v>
      </c>
      <c r="AC4329" s="3">
        <v>54352059</v>
      </c>
      <c r="AD4329" s="3">
        <v>33168219</v>
      </c>
      <c r="AE4329" s="3" t="s">
        <v>2725</v>
      </c>
      <c r="AF4329" s="3">
        <v>3</v>
      </c>
      <c r="AG4329" s="3">
        <v>30</v>
      </c>
    </row>
    <row r="4330" spans="1:33" ht="15.75" customHeight="1" x14ac:dyDescent="0.15">
      <c r="A4330" s="3">
        <v>3696</v>
      </c>
      <c r="B4330" s="3">
        <v>4328</v>
      </c>
      <c r="C4330" s="3">
        <v>48</v>
      </c>
      <c r="D4330" s="3" t="s">
        <v>8438</v>
      </c>
      <c r="E4330" s="3" t="s">
        <v>26998</v>
      </c>
      <c r="F4330" s="3" t="s">
        <v>475</v>
      </c>
      <c r="G4330" s="3" t="s">
        <v>277</v>
      </c>
      <c r="H4330" s="3" t="s">
        <v>4963</v>
      </c>
      <c r="I4330" s="3" t="s">
        <v>203</v>
      </c>
      <c r="J4330" s="3">
        <v>63.827300000000001</v>
      </c>
      <c r="K4330" s="3">
        <v>6657891</v>
      </c>
      <c r="L4330" s="3" t="s">
        <v>600</v>
      </c>
      <c r="M4330" s="3">
        <v>6</v>
      </c>
      <c r="N4330" s="3" t="s">
        <v>8438</v>
      </c>
      <c r="O4330" s="3" t="s">
        <v>26998</v>
      </c>
      <c r="P4330" s="3" t="s">
        <v>787</v>
      </c>
      <c r="Q4330" s="3" t="s">
        <v>8440</v>
      </c>
      <c r="R4330" s="5" t="s">
        <v>26999</v>
      </c>
      <c r="S4330" s="3" t="s">
        <v>4963</v>
      </c>
      <c r="T4330" s="3" t="s">
        <v>277</v>
      </c>
      <c r="V4330" s="3">
        <v>127</v>
      </c>
      <c r="W4330" s="3">
        <v>127</v>
      </c>
      <c r="X4330" s="3">
        <v>62</v>
      </c>
      <c r="Y4330" s="3">
        <v>4328</v>
      </c>
      <c r="Z4330" s="3" t="s">
        <v>600</v>
      </c>
      <c r="AA4330" s="3">
        <v>48</v>
      </c>
      <c r="AB4330" s="3">
        <v>25</v>
      </c>
      <c r="AC4330" s="3">
        <v>6657891</v>
      </c>
      <c r="AD4330" s="3">
        <v>4063970</v>
      </c>
      <c r="AE4330" s="3" t="s">
        <v>203</v>
      </c>
      <c r="AF4330" s="3">
        <v>13</v>
      </c>
      <c r="AG4330" s="3">
        <v>9</v>
      </c>
    </row>
    <row r="4331" spans="1:33" ht="15.75" customHeight="1" x14ac:dyDescent="0.15">
      <c r="A4331" s="3">
        <v>3226</v>
      </c>
      <c r="B4331" s="3">
        <v>4329</v>
      </c>
      <c r="C4331" s="3">
        <v>65</v>
      </c>
      <c r="D4331" s="3" t="s">
        <v>18197</v>
      </c>
      <c r="E4331" s="3" t="s">
        <v>27000</v>
      </c>
      <c r="F4331" s="3" t="s">
        <v>4061</v>
      </c>
      <c r="G4331" s="3" t="s">
        <v>446</v>
      </c>
      <c r="H4331" s="3" t="s">
        <v>4870</v>
      </c>
      <c r="I4331" s="3" t="s">
        <v>2435</v>
      </c>
      <c r="J4331" s="3">
        <v>63.796199999999999</v>
      </c>
      <c r="K4331" s="3">
        <v>71729347</v>
      </c>
      <c r="L4331" s="3" t="s">
        <v>71</v>
      </c>
      <c r="M4331" s="3">
        <v>4</v>
      </c>
      <c r="N4331" s="3" t="s">
        <v>18197</v>
      </c>
      <c r="O4331" s="3" t="s">
        <v>27000</v>
      </c>
      <c r="P4331" s="3" t="s">
        <v>6091</v>
      </c>
      <c r="Q4331" s="3" t="s">
        <v>23037</v>
      </c>
      <c r="R4331" s="5" t="s">
        <v>27001</v>
      </c>
      <c r="S4331" s="3" t="s">
        <v>4870</v>
      </c>
      <c r="T4331" s="3" t="s">
        <v>446</v>
      </c>
      <c r="V4331" s="3">
        <v>127</v>
      </c>
      <c r="W4331" s="3">
        <v>127</v>
      </c>
      <c r="X4331" s="3">
        <v>127</v>
      </c>
      <c r="Y4331" s="3">
        <v>4329</v>
      </c>
      <c r="Z4331" s="3" t="s">
        <v>71</v>
      </c>
      <c r="AA4331" s="3">
        <v>65</v>
      </c>
      <c r="AB4331" s="3">
        <v>43</v>
      </c>
      <c r="AC4331" s="3">
        <v>71729347</v>
      </c>
      <c r="AD4331" s="3">
        <v>43791836</v>
      </c>
      <c r="AE4331" s="3" t="s">
        <v>2435</v>
      </c>
      <c r="AF4331" s="3">
        <v>5</v>
      </c>
      <c r="AG4331" s="3">
        <v>29</v>
      </c>
    </row>
    <row r="4332" spans="1:33" ht="15.75" customHeight="1" x14ac:dyDescent="0.15">
      <c r="A4332" s="3">
        <v>22696</v>
      </c>
      <c r="B4332" s="3">
        <v>4330</v>
      </c>
      <c r="C4332" s="3">
        <v>72</v>
      </c>
      <c r="D4332" s="3" t="s">
        <v>18200</v>
      </c>
      <c r="E4332" s="3" t="s">
        <v>27002</v>
      </c>
      <c r="F4332" s="3" t="s">
        <v>855</v>
      </c>
      <c r="G4332" s="3" t="s">
        <v>292</v>
      </c>
      <c r="H4332" s="3" t="s">
        <v>10680</v>
      </c>
      <c r="I4332" s="3" t="s">
        <v>1032</v>
      </c>
      <c r="J4332" s="3">
        <v>63.684100000000001</v>
      </c>
      <c r="K4332" s="3">
        <v>8184386</v>
      </c>
      <c r="L4332" s="3" t="s">
        <v>40</v>
      </c>
      <c r="M4332" s="3">
        <v>2</v>
      </c>
      <c r="N4332" s="3" t="s">
        <v>18200</v>
      </c>
      <c r="O4332" s="3" t="s">
        <v>27002</v>
      </c>
      <c r="P4332" s="3" t="s">
        <v>835</v>
      </c>
      <c r="Q4332" s="3" t="s">
        <v>23039</v>
      </c>
      <c r="R4332" s="5" t="s">
        <v>27003</v>
      </c>
      <c r="S4332" s="3" t="s">
        <v>10680</v>
      </c>
      <c r="T4332" s="3" t="s">
        <v>292</v>
      </c>
      <c r="V4332" s="3">
        <v>127</v>
      </c>
      <c r="W4332" s="3">
        <v>121</v>
      </c>
      <c r="X4332" s="3">
        <v>127</v>
      </c>
      <c r="Y4332" s="3">
        <v>4330</v>
      </c>
      <c r="Z4332" s="3" t="s">
        <v>40</v>
      </c>
      <c r="AA4332" s="3">
        <v>72</v>
      </c>
      <c r="AB4332" s="3">
        <v>42</v>
      </c>
      <c r="AC4332" s="3">
        <v>8184386</v>
      </c>
      <c r="AD4332" s="3">
        <v>5000112</v>
      </c>
      <c r="AE4332" s="3" t="s">
        <v>1032</v>
      </c>
      <c r="AF4332" s="3">
        <v>4</v>
      </c>
      <c r="AG4332" s="3">
        <v>49</v>
      </c>
    </row>
    <row r="4333" spans="1:33" ht="15.75" customHeight="1" x14ac:dyDescent="0.15">
      <c r="A4333" s="3">
        <v>20395</v>
      </c>
      <c r="B4333" s="3">
        <v>4331</v>
      </c>
      <c r="C4333" s="3">
        <v>15</v>
      </c>
      <c r="D4333" s="3" t="s">
        <v>18203</v>
      </c>
      <c r="E4333" s="3" t="s">
        <v>27004</v>
      </c>
      <c r="F4333" s="3" t="s">
        <v>210</v>
      </c>
      <c r="G4333" s="3" t="s">
        <v>114</v>
      </c>
      <c r="H4333" s="3" t="s">
        <v>115</v>
      </c>
      <c r="I4333" s="3" t="s">
        <v>116</v>
      </c>
      <c r="J4333" s="3">
        <v>63.651299999999999</v>
      </c>
      <c r="K4333" s="3">
        <v>13984000</v>
      </c>
      <c r="L4333" s="3" t="s">
        <v>75</v>
      </c>
      <c r="M4333" s="3">
        <v>3</v>
      </c>
      <c r="N4333" s="3" t="s">
        <v>18203</v>
      </c>
      <c r="O4333" s="3" t="s">
        <v>27004</v>
      </c>
      <c r="P4333" s="3" t="s">
        <v>4433</v>
      </c>
      <c r="Q4333" s="3" t="s">
        <v>23042</v>
      </c>
      <c r="R4333" s="5" t="s">
        <v>27005</v>
      </c>
      <c r="S4333" s="3" t="s">
        <v>115</v>
      </c>
      <c r="T4333" s="3" t="s">
        <v>114</v>
      </c>
      <c r="V4333" s="3">
        <v>86</v>
      </c>
      <c r="W4333" s="3">
        <v>75</v>
      </c>
      <c r="X4333" s="3">
        <v>110</v>
      </c>
      <c r="Y4333" s="3">
        <v>4331</v>
      </c>
      <c r="Z4333" s="3" t="s">
        <v>75</v>
      </c>
      <c r="AA4333" s="3">
        <v>15</v>
      </c>
      <c r="AB4333" s="3">
        <v>13</v>
      </c>
      <c r="AC4333" s="3">
        <v>13984000</v>
      </c>
      <c r="AD4333" s="3">
        <v>8545000</v>
      </c>
      <c r="AE4333" s="3" t="s">
        <v>116</v>
      </c>
      <c r="AF4333" s="3">
        <v>14</v>
      </c>
      <c r="AG4333" s="3">
        <v>46</v>
      </c>
    </row>
    <row r="4334" spans="1:33" ht="15.75" customHeight="1" x14ac:dyDescent="0.15">
      <c r="A4334" s="3">
        <v>24016</v>
      </c>
      <c r="B4334" s="3">
        <v>4332</v>
      </c>
      <c r="C4334" s="3">
        <v>95</v>
      </c>
      <c r="D4334" s="3" t="s">
        <v>11294</v>
      </c>
      <c r="E4334" s="3" t="s">
        <v>27006</v>
      </c>
      <c r="F4334" s="3" t="s">
        <v>36</v>
      </c>
      <c r="G4334" s="3" t="s">
        <v>37</v>
      </c>
      <c r="H4334" s="3" t="s">
        <v>11298</v>
      </c>
      <c r="I4334" s="3" t="s">
        <v>39</v>
      </c>
      <c r="J4334" s="3">
        <v>63.601999999999997</v>
      </c>
      <c r="K4334" s="3">
        <v>82120000</v>
      </c>
      <c r="L4334" s="3" t="s">
        <v>229</v>
      </c>
      <c r="M4334" s="3">
        <v>1</v>
      </c>
      <c r="N4334" s="3" t="s">
        <v>11294</v>
      </c>
      <c r="O4334" s="3" t="s">
        <v>27006</v>
      </c>
      <c r="P4334" s="3" t="s">
        <v>9988</v>
      </c>
      <c r="Q4334" s="3" t="s">
        <v>11296</v>
      </c>
      <c r="R4334" s="5" t="s">
        <v>27007</v>
      </c>
      <c r="S4334" s="3" t="s">
        <v>11298</v>
      </c>
      <c r="T4334" s="3" t="s">
        <v>37</v>
      </c>
      <c r="V4334" s="3">
        <v>127</v>
      </c>
      <c r="W4334" s="3">
        <v>127</v>
      </c>
      <c r="X4334" s="3">
        <v>30</v>
      </c>
      <c r="Y4334" s="3">
        <v>4332</v>
      </c>
      <c r="Z4334" s="3" t="s">
        <v>229</v>
      </c>
      <c r="AA4334" s="3">
        <v>95</v>
      </c>
      <c r="AB4334" s="3">
        <v>80</v>
      </c>
      <c r="AC4334" s="3">
        <v>82120000</v>
      </c>
      <c r="AD4334" s="3">
        <v>50195000</v>
      </c>
      <c r="AE4334" s="3" t="s">
        <v>39</v>
      </c>
      <c r="AF4334" s="3">
        <v>25</v>
      </c>
      <c r="AG4334" s="3">
        <v>2</v>
      </c>
    </row>
    <row r="4335" spans="1:33" ht="15.75" customHeight="1" x14ac:dyDescent="0.15">
      <c r="A4335" s="3">
        <v>25294</v>
      </c>
      <c r="B4335" s="3">
        <v>4333</v>
      </c>
      <c r="C4335" s="3">
        <v>42</v>
      </c>
      <c r="D4335" s="3" t="s">
        <v>18207</v>
      </c>
      <c r="E4335" s="3" t="s">
        <v>27008</v>
      </c>
      <c r="F4335" s="3" t="s">
        <v>1438</v>
      </c>
      <c r="G4335" s="3" t="s">
        <v>495</v>
      </c>
      <c r="H4335" s="3" t="s">
        <v>8642</v>
      </c>
      <c r="I4335" s="3" t="s">
        <v>23046</v>
      </c>
      <c r="J4335" s="3">
        <v>63.593200000000003</v>
      </c>
      <c r="K4335" s="3">
        <v>6972170</v>
      </c>
      <c r="L4335" s="3" t="s">
        <v>71</v>
      </c>
      <c r="M4335" s="3">
        <v>0</v>
      </c>
      <c r="N4335" s="3" t="s">
        <v>18207</v>
      </c>
      <c r="O4335" s="3" t="s">
        <v>27008</v>
      </c>
      <c r="P4335" s="8">
        <v>31778</v>
      </c>
      <c r="Q4335" s="3" t="s">
        <v>23045</v>
      </c>
      <c r="R4335" s="5" t="s">
        <v>27009</v>
      </c>
      <c r="S4335" s="3" t="s">
        <v>8642</v>
      </c>
      <c r="T4335" s="3" t="s">
        <v>495</v>
      </c>
      <c r="V4335" s="3">
        <v>127</v>
      </c>
      <c r="W4335" s="3">
        <v>0</v>
      </c>
      <c r="X4335" s="3">
        <v>127</v>
      </c>
      <c r="Y4335" s="3">
        <v>4333</v>
      </c>
      <c r="Z4335" s="3" t="s">
        <v>71</v>
      </c>
      <c r="AA4335" s="3">
        <v>42</v>
      </c>
      <c r="AB4335" s="3">
        <v>38</v>
      </c>
      <c r="AC4335" s="3">
        <v>6972170</v>
      </c>
      <c r="AD4335" s="3">
        <v>4261894</v>
      </c>
      <c r="AE4335" s="15"/>
      <c r="AF4335" s="3">
        <v>5</v>
      </c>
      <c r="AG4335" s="3">
        <v>420</v>
      </c>
    </row>
    <row r="4336" spans="1:33" ht="15.75" customHeight="1" x14ac:dyDescent="0.15">
      <c r="A4336" s="3">
        <v>20520</v>
      </c>
      <c r="B4336" s="3">
        <v>4334</v>
      </c>
      <c r="C4336" s="3">
        <v>400</v>
      </c>
      <c r="D4336" s="3" t="s">
        <v>18210</v>
      </c>
      <c r="E4336" s="3" t="s">
        <v>27010</v>
      </c>
      <c r="F4336" s="3" t="s">
        <v>3068</v>
      </c>
      <c r="G4336" s="3" t="s">
        <v>606</v>
      </c>
      <c r="H4336" s="3" t="s">
        <v>7267</v>
      </c>
      <c r="I4336" s="3" t="s">
        <v>1343</v>
      </c>
      <c r="J4336" s="3">
        <v>63.572600000000001</v>
      </c>
      <c r="K4336" s="3">
        <v>317174000</v>
      </c>
      <c r="L4336" s="3" t="s">
        <v>340</v>
      </c>
      <c r="M4336" s="3">
        <v>3</v>
      </c>
      <c r="N4336" s="3" t="s">
        <v>18210</v>
      </c>
      <c r="O4336" s="3" t="s">
        <v>27010</v>
      </c>
      <c r="P4336" s="3" t="s">
        <v>690</v>
      </c>
      <c r="Q4336" s="3" t="s">
        <v>23048</v>
      </c>
      <c r="R4336" s="5" t="s">
        <v>27011</v>
      </c>
      <c r="S4336" s="3" t="s">
        <v>7267</v>
      </c>
      <c r="T4336" s="3" t="s">
        <v>606</v>
      </c>
      <c r="V4336" s="3">
        <v>77</v>
      </c>
      <c r="W4336" s="3">
        <v>43</v>
      </c>
      <c r="X4336" s="3">
        <v>109</v>
      </c>
      <c r="Y4336" s="3">
        <v>4334</v>
      </c>
      <c r="Z4336" s="3" t="s">
        <v>340</v>
      </c>
      <c r="AA4336" s="3">
        <v>400</v>
      </c>
      <c r="AB4336" s="3">
        <v>225</v>
      </c>
      <c r="AC4336" s="3">
        <v>317174000</v>
      </c>
      <c r="AD4336" s="3">
        <v>193904064</v>
      </c>
      <c r="AE4336" s="3" t="s">
        <v>1343</v>
      </c>
      <c r="AF4336" s="3">
        <v>6</v>
      </c>
      <c r="AG4336" s="3">
        <v>12</v>
      </c>
    </row>
    <row r="4337" spans="1:33" ht="15.75" customHeight="1" x14ac:dyDescent="0.15">
      <c r="A4337" s="3">
        <v>22723</v>
      </c>
      <c r="B4337" s="3">
        <v>4335</v>
      </c>
      <c r="C4337" s="3">
        <v>30</v>
      </c>
      <c r="D4337" s="3" t="s">
        <v>12500</v>
      </c>
      <c r="E4337" s="3" t="s">
        <v>27012</v>
      </c>
      <c r="F4337" s="3" t="s">
        <v>36</v>
      </c>
      <c r="G4337" s="3" t="s">
        <v>37</v>
      </c>
      <c r="H4337" s="3" t="s">
        <v>3291</v>
      </c>
      <c r="I4337" s="3" t="s">
        <v>39</v>
      </c>
      <c r="J4337" s="3">
        <v>63.536799999999999</v>
      </c>
      <c r="K4337" s="3">
        <v>7424992</v>
      </c>
      <c r="L4337" s="3" t="s">
        <v>221</v>
      </c>
      <c r="M4337" s="3">
        <v>2</v>
      </c>
      <c r="N4337" s="3" t="s">
        <v>12500</v>
      </c>
      <c r="O4337" s="3" t="s">
        <v>27012</v>
      </c>
      <c r="P4337" s="3" t="s">
        <v>541</v>
      </c>
      <c r="Q4337" s="3" t="s">
        <v>12502</v>
      </c>
      <c r="R4337" s="5" t="s">
        <v>27013</v>
      </c>
      <c r="S4337" s="3" t="s">
        <v>3291</v>
      </c>
      <c r="T4337" s="3" t="s">
        <v>37</v>
      </c>
      <c r="V4337" s="3">
        <v>127</v>
      </c>
      <c r="W4337" s="3">
        <v>127</v>
      </c>
      <c r="X4337" s="3">
        <v>127</v>
      </c>
      <c r="Y4337" s="3">
        <v>4335</v>
      </c>
      <c r="Z4337" s="3" t="s">
        <v>221</v>
      </c>
      <c r="AA4337" s="3">
        <v>30</v>
      </c>
      <c r="AB4337" s="3">
        <v>20</v>
      </c>
      <c r="AC4337" s="3">
        <v>7424992</v>
      </c>
      <c r="AD4337" s="3">
        <v>4540257</v>
      </c>
      <c r="AE4337" s="3" t="s">
        <v>39</v>
      </c>
      <c r="AF4337" s="3">
        <v>2</v>
      </c>
      <c r="AG4337" s="3">
        <v>2</v>
      </c>
    </row>
    <row r="4338" spans="1:33" ht="15.75" customHeight="1" x14ac:dyDescent="0.15">
      <c r="A4338" s="3">
        <v>25877</v>
      </c>
      <c r="B4338" s="3">
        <v>4336</v>
      </c>
      <c r="C4338" s="3">
        <v>13</v>
      </c>
      <c r="D4338" s="3" t="s">
        <v>1179</v>
      </c>
      <c r="E4338" s="3" t="s">
        <v>27014</v>
      </c>
      <c r="F4338" s="3" t="s">
        <v>36</v>
      </c>
      <c r="G4338" s="3" t="s">
        <v>37</v>
      </c>
      <c r="H4338" s="3" t="s">
        <v>106</v>
      </c>
      <c r="I4338" s="3" t="s">
        <v>89</v>
      </c>
      <c r="J4338" s="3">
        <v>63.501399999999997</v>
      </c>
      <c r="K4338" s="3">
        <v>2708809</v>
      </c>
      <c r="L4338" s="3" t="s">
        <v>162</v>
      </c>
      <c r="M4338" s="3">
        <v>0</v>
      </c>
      <c r="N4338" s="3" t="s">
        <v>1179</v>
      </c>
      <c r="O4338" s="3" t="s">
        <v>27014</v>
      </c>
      <c r="P4338" s="8">
        <v>39814</v>
      </c>
      <c r="Q4338" s="3" t="s">
        <v>1181</v>
      </c>
      <c r="R4338" s="5" t="s">
        <v>27015</v>
      </c>
      <c r="S4338" s="3" t="s">
        <v>106</v>
      </c>
      <c r="T4338" s="3" t="s">
        <v>37</v>
      </c>
      <c r="V4338" s="3">
        <v>127</v>
      </c>
      <c r="W4338" s="3">
        <v>127</v>
      </c>
      <c r="X4338" s="3">
        <v>127</v>
      </c>
      <c r="Y4338" s="3">
        <v>4336</v>
      </c>
      <c r="Z4338" s="3" t="s">
        <v>162</v>
      </c>
      <c r="AA4338" s="3">
        <v>13</v>
      </c>
      <c r="AB4338" s="3">
        <v>9</v>
      </c>
      <c r="AC4338" s="3">
        <v>2708809</v>
      </c>
      <c r="AD4338" s="3">
        <v>1656750</v>
      </c>
      <c r="AE4338" s="3" t="s">
        <v>89</v>
      </c>
      <c r="AF4338" s="3">
        <v>8</v>
      </c>
      <c r="AG4338" s="3">
        <v>4</v>
      </c>
    </row>
    <row r="4339" spans="1:33" ht="15.75" customHeight="1" x14ac:dyDescent="0.15">
      <c r="A4339" s="3">
        <v>25266</v>
      </c>
      <c r="B4339" s="3">
        <v>4337</v>
      </c>
      <c r="C4339" s="3">
        <v>15</v>
      </c>
      <c r="D4339" s="3" t="s">
        <v>18218</v>
      </c>
      <c r="E4339" s="3" t="s">
        <v>27016</v>
      </c>
      <c r="F4339" s="3" t="s">
        <v>4061</v>
      </c>
      <c r="G4339" s="3" t="s">
        <v>446</v>
      </c>
      <c r="H4339" s="3" t="s">
        <v>18220</v>
      </c>
      <c r="I4339" s="3" t="s">
        <v>23054</v>
      </c>
      <c r="J4339" s="3">
        <v>63.466200000000001</v>
      </c>
      <c r="K4339" s="3">
        <v>2009000</v>
      </c>
      <c r="L4339" s="3" t="s">
        <v>162</v>
      </c>
      <c r="M4339" s="3">
        <v>0</v>
      </c>
      <c r="N4339" s="3" t="s">
        <v>18218</v>
      </c>
      <c r="O4339" s="3" t="s">
        <v>27016</v>
      </c>
      <c r="P4339" s="8">
        <v>33970</v>
      </c>
      <c r="Q4339" s="3" t="s">
        <v>23053</v>
      </c>
      <c r="R4339" s="5" t="s">
        <v>27017</v>
      </c>
      <c r="S4339" s="3" t="s">
        <v>18220</v>
      </c>
      <c r="T4339" s="3" t="s">
        <v>446</v>
      </c>
      <c r="V4339" s="3">
        <v>127</v>
      </c>
      <c r="W4339" s="3">
        <v>0</v>
      </c>
      <c r="X4339" s="3">
        <v>127</v>
      </c>
      <c r="Y4339" s="3">
        <v>4337</v>
      </c>
      <c r="Z4339" s="3" t="s">
        <v>162</v>
      </c>
      <c r="AA4339" s="3">
        <v>15</v>
      </c>
      <c r="AB4339" s="3">
        <v>10</v>
      </c>
      <c r="AC4339" s="3">
        <v>2009000</v>
      </c>
      <c r="AD4339" s="3">
        <v>1229000</v>
      </c>
      <c r="AE4339" s="15"/>
      <c r="AF4339" s="3">
        <v>8</v>
      </c>
      <c r="AG4339" s="3">
        <v>629</v>
      </c>
    </row>
    <row r="4340" spans="1:33" ht="15.75" customHeight="1" x14ac:dyDescent="0.15">
      <c r="A4340" s="3">
        <v>25045</v>
      </c>
      <c r="B4340" s="3">
        <v>4338</v>
      </c>
      <c r="C4340" s="3">
        <v>50</v>
      </c>
      <c r="D4340" s="3" t="s">
        <v>9748</v>
      </c>
      <c r="E4340" s="3" t="s">
        <v>27018</v>
      </c>
      <c r="F4340" s="3" t="s">
        <v>475</v>
      </c>
      <c r="G4340" s="3" t="s">
        <v>277</v>
      </c>
      <c r="H4340" s="3" t="s">
        <v>9407</v>
      </c>
      <c r="I4340" s="3" t="s">
        <v>9646</v>
      </c>
      <c r="J4340" s="3">
        <v>63.461500000000001</v>
      </c>
      <c r="K4340" s="3">
        <v>9262493</v>
      </c>
      <c r="L4340" s="3" t="s">
        <v>66</v>
      </c>
      <c r="M4340" s="3">
        <v>0</v>
      </c>
      <c r="N4340" s="3" t="s">
        <v>9748</v>
      </c>
      <c r="O4340" s="3" t="s">
        <v>27018</v>
      </c>
      <c r="P4340" s="3" t="s">
        <v>1029</v>
      </c>
      <c r="Q4340" s="3" t="s">
        <v>9751</v>
      </c>
      <c r="R4340" s="5" t="s">
        <v>27019</v>
      </c>
      <c r="S4340" s="3" t="s">
        <v>9407</v>
      </c>
      <c r="T4340" s="3" t="s">
        <v>277</v>
      </c>
      <c r="V4340" s="3">
        <v>127</v>
      </c>
      <c r="W4340" s="3">
        <v>0</v>
      </c>
      <c r="X4340" s="3">
        <v>127</v>
      </c>
      <c r="Y4340" s="3">
        <v>4338</v>
      </c>
      <c r="Z4340" s="3" t="s">
        <v>66</v>
      </c>
      <c r="AA4340" s="3">
        <v>50</v>
      </c>
      <c r="AB4340" s="3">
        <v>50</v>
      </c>
      <c r="AC4340" s="3">
        <v>9262493</v>
      </c>
      <c r="AD4340" s="3">
        <v>5666468</v>
      </c>
      <c r="AE4340" s="15"/>
      <c r="AF4340" s="3">
        <v>9</v>
      </c>
      <c r="AG4340" s="3">
        <v>146</v>
      </c>
    </row>
    <row r="4341" spans="1:33" ht="15.75" customHeight="1" x14ac:dyDescent="0.15">
      <c r="A4341" s="3">
        <v>26189</v>
      </c>
      <c r="B4341" s="3">
        <v>4339</v>
      </c>
      <c r="C4341" s="3">
        <v>13</v>
      </c>
      <c r="D4341" s="3" t="s">
        <v>18223</v>
      </c>
      <c r="E4341" s="3" t="s">
        <v>27020</v>
      </c>
      <c r="F4341" s="3" t="s">
        <v>7229</v>
      </c>
      <c r="G4341" s="3" t="s">
        <v>733</v>
      </c>
      <c r="H4341" s="3" t="s">
        <v>18225</v>
      </c>
      <c r="I4341" s="3" t="s">
        <v>5290</v>
      </c>
      <c r="J4341" s="3">
        <v>63.417099999999998</v>
      </c>
      <c r="K4341" s="3">
        <v>7777237</v>
      </c>
      <c r="L4341" s="3" t="s">
        <v>221</v>
      </c>
      <c r="M4341" s="3">
        <v>0</v>
      </c>
      <c r="N4341" s="3" t="s">
        <v>18223</v>
      </c>
      <c r="O4341" s="3" t="s">
        <v>27020</v>
      </c>
      <c r="P4341" s="8">
        <v>39448</v>
      </c>
      <c r="Q4341" s="3" t="s">
        <v>23057</v>
      </c>
      <c r="R4341" s="5" t="s">
        <v>27021</v>
      </c>
      <c r="S4341" s="3" t="s">
        <v>18225</v>
      </c>
      <c r="T4341" s="3" t="s">
        <v>733</v>
      </c>
      <c r="V4341" s="3">
        <v>39</v>
      </c>
      <c r="W4341" s="3">
        <v>0</v>
      </c>
      <c r="X4341" s="3">
        <v>127</v>
      </c>
      <c r="Y4341" s="3">
        <v>4339</v>
      </c>
      <c r="Z4341" s="3" t="s">
        <v>221</v>
      </c>
      <c r="AA4341" s="3">
        <v>13</v>
      </c>
      <c r="AB4341" s="3">
        <v>10</v>
      </c>
      <c r="AC4341" s="3">
        <v>7777237</v>
      </c>
      <c r="AD4341" s="3">
        <v>4759133</v>
      </c>
      <c r="AE4341" s="15"/>
      <c r="AF4341" s="3">
        <v>2</v>
      </c>
      <c r="AG4341" s="3">
        <v>58</v>
      </c>
    </row>
    <row r="4342" spans="1:33" ht="15.75" customHeight="1" x14ac:dyDescent="0.15">
      <c r="A4342" s="3">
        <v>2614</v>
      </c>
      <c r="B4342" s="3">
        <v>4340</v>
      </c>
      <c r="C4342" s="3">
        <v>61</v>
      </c>
      <c r="D4342" s="3">
        <v>352</v>
      </c>
      <c r="E4342" s="3">
        <v>352</v>
      </c>
      <c r="F4342" s="3" t="s">
        <v>331</v>
      </c>
      <c r="G4342" s="3" t="s">
        <v>167</v>
      </c>
      <c r="H4342" s="3" t="s">
        <v>16935</v>
      </c>
      <c r="I4342" s="3" t="s">
        <v>22296</v>
      </c>
      <c r="J4342" s="3">
        <v>63.346899999999998</v>
      </c>
      <c r="K4342" s="3">
        <v>5974881</v>
      </c>
      <c r="L4342" s="3" t="s">
        <v>71</v>
      </c>
      <c r="M4342" s="3">
        <v>7</v>
      </c>
      <c r="N4342" s="3">
        <v>352</v>
      </c>
      <c r="O4342" s="3">
        <v>352</v>
      </c>
      <c r="P4342" s="3" t="s">
        <v>1063</v>
      </c>
      <c r="Q4342" s="3" t="s">
        <v>23059</v>
      </c>
      <c r="R4342" s="5" t="s">
        <v>27022</v>
      </c>
      <c r="S4342" s="3" t="s">
        <v>16935</v>
      </c>
      <c r="T4342" s="3" t="s">
        <v>167</v>
      </c>
      <c r="V4342" s="3">
        <v>127</v>
      </c>
      <c r="W4342" s="3">
        <v>0</v>
      </c>
      <c r="X4342" s="3">
        <v>127</v>
      </c>
      <c r="Y4342" s="3">
        <v>4340</v>
      </c>
      <c r="Z4342" s="3" t="s">
        <v>71</v>
      </c>
      <c r="AA4342" s="3">
        <v>61</v>
      </c>
      <c r="AB4342" s="3">
        <v>42</v>
      </c>
      <c r="AC4342" s="3">
        <v>5974881</v>
      </c>
      <c r="AD4342" s="3">
        <v>3657786</v>
      </c>
      <c r="AE4342" s="15"/>
      <c r="AF4342" s="3">
        <v>5</v>
      </c>
      <c r="AG4342" s="3">
        <v>199</v>
      </c>
    </row>
    <row r="4343" spans="1:33" ht="15.75" customHeight="1" x14ac:dyDescent="0.15">
      <c r="A4343" s="3">
        <v>25281</v>
      </c>
      <c r="B4343" s="3">
        <v>4341</v>
      </c>
      <c r="C4343" s="3">
        <v>9</v>
      </c>
      <c r="D4343" s="3" t="s">
        <v>18229</v>
      </c>
      <c r="E4343" s="3" t="s">
        <v>27023</v>
      </c>
      <c r="F4343" s="3" t="s">
        <v>4372</v>
      </c>
      <c r="G4343" s="3" t="s">
        <v>806</v>
      </c>
      <c r="H4343" s="3" t="s">
        <v>18231</v>
      </c>
      <c r="I4343" s="3" t="s">
        <v>79</v>
      </c>
      <c r="J4343" s="3">
        <v>63.350700000000003</v>
      </c>
      <c r="K4343" s="3">
        <v>4702416</v>
      </c>
      <c r="L4343" s="3" t="s">
        <v>340</v>
      </c>
      <c r="M4343" s="3">
        <v>0</v>
      </c>
      <c r="N4343" s="3" t="s">
        <v>18229</v>
      </c>
      <c r="O4343" s="3" t="s">
        <v>27023</v>
      </c>
      <c r="P4343" s="8">
        <v>33604</v>
      </c>
      <c r="Q4343" s="3" t="s">
        <v>23061</v>
      </c>
      <c r="R4343" s="5" t="s">
        <v>27024</v>
      </c>
      <c r="S4343" s="3" t="s">
        <v>18231</v>
      </c>
      <c r="T4343" s="3" t="s">
        <v>806</v>
      </c>
      <c r="V4343" s="3">
        <v>18</v>
      </c>
      <c r="W4343" s="3">
        <v>127</v>
      </c>
      <c r="X4343" s="3">
        <v>110</v>
      </c>
      <c r="Y4343" s="3">
        <v>4341</v>
      </c>
      <c r="Z4343" s="3" t="s">
        <v>340</v>
      </c>
      <c r="AA4343" s="3">
        <v>9</v>
      </c>
      <c r="AB4343" s="3">
        <v>7</v>
      </c>
      <c r="AC4343" s="3">
        <v>4702416</v>
      </c>
      <c r="AD4343" s="3">
        <v>2878725</v>
      </c>
      <c r="AE4343" s="3" t="s">
        <v>79</v>
      </c>
      <c r="AF4343" s="3">
        <v>6</v>
      </c>
      <c r="AG4343" s="3">
        <v>6</v>
      </c>
    </row>
    <row r="4344" spans="1:33" ht="15.75" customHeight="1" x14ac:dyDescent="0.15">
      <c r="A4344" s="3">
        <v>1920</v>
      </c>
      <c r="B4344" s="3">
        <v>4342</v>
      </c>
      <c r="C4344" s="3">
        <v>350</v>
      </c>
      <c r="D4344" s="3" t="s">
        <v>7870</v>
      </c>
      <c r="E4344" s="3" t="s">
        <v>27025</v>
      </c>
      <c r="F4344" s="3" t="s">
        <v>475</v>
      </c>
      <c r="G4344" s="3" t="s">
        <v>277</v>
      </c>
      <c r="H4344" s="3" t="s">
        <v>475</v>
      </c>
      <c r="I4344" s="3" t="s">
        <v>203</v>
      </c>
      <c r="J4344" s="3">
        <v>63.340400000000002</v>
      </c>
      <c r="K4344" s="3">
        <v>42190905</v>
      </c>
      <c r="L4344" s="3" t="s">
        <v>335</v>
      </c>
      <c r="M4344" s="3">
        <v>7</v>
      </c>
      <c r="N4344" s="3" t="s">
        <v>7870</v>
      </c>
      <c r="O4344" s="3" t="s">
        <v>27025</v>
      </c>
      <c r="P4344" s="3" t="s">
        <v>1063</v>
      </c>
      <c r="Q4344" s="3" t="s">
        <v>7872</v>
      </c>
      <c r="R4344" s="5" t="s">
        <v>27026</v>
      </c>
      <c r="S4344" s="3" t="s">
        <v>475</v>
      </c>
      <c r="T4344" s="3" t="s">
        <v>277</v>
      </c>
      <c r="V4344" s="3">
        <v>127</v>
      </c>
      <c r="W4344" s="3">
        <v>127</v>
      </c>
      <c r="X4344" s="3">
        <v>127</v>
      </c>
      <c r="Y4344" s="3">
        <v>4342</v>
      </c>
      <c r="Z4344" s="3" t="s">
        <v>335</v>
      </c>
      <c r="AA4344" s="3">
        <v>350</v>
      </c>
      <c r="AB4344" s="3">
        <v>225</v>
      </c>
      <c r="AC4344" s="3">
        <v>42190905</v>
      </c>
      <c r="AD4344" s="3">
        <v>25830049</v>
      </c>
      <c r="AE4344" s="3" t="s">
        <v>203</v>
      </c>
      <c r="AF4344" s="3">
        <v>21</v>
      </c>
      <c r="AG4344" s="3">
        <v>9</v>
      </c>
    </row>
    <row r="4345" spans="1:33" ht="15.75" customHeight="1" x14ac:dyDescent="0.15">
      <c r="A4345" s="3">
        <v>25646</v>
      </c>
      <c r="B4345" s="3">
        <v>4343</v>
      </c>
      <c r="C4345" s="3">
        <v>97</v>
      </c>
      <c r="D4345" s="3" t="s">
        <v>18234</v>
      </c>
      <c r="E4345" s="3" t="s">
        <v>27027</v>
      </c>
      <c r="F4345" s="3" t="s">
        <v>657</v>
      </c>
      <c r="G4345" s="3" t="s">
        <v>246</v>
      </c>
      <c r="H4345" s="3" t="s">
        <v>12109</v>
      </c>
      <c r="I4345" s="3" t="s">
        <v>264</v>
      </c>
      <c r="J4345" s="3">
        <v>63.341099999999997</v>
      </c>
      <c r="K4345" s="3">
        <v>19894254</v>
      </c>
      <c r="L4345" s="3" t="s">
        <v>71</v>
      </c>
      <c r="M4345" s="3">
        <v>0</v>
      </c>
      <c r="N4345" s="3" t="s">
        <v>18234</v>
      </c>
      <c r="O4345" s="3" t="s">
        <v>27027</v>
      </c>
      <c r="P4345" s="8">
        <v>31413</v>
      </c>
      <c r="Q4345" s="3" t="s">
        <v>23064</v>
      </c>
      <c r="R4345" s="5" t="s">
        <v>27028</v>
      </c>
      <c r="S4345" s="3" t="s">
        <v>12109</v>
      </c>
      <c r="T4345" s="3" t="s">
        <v>246</v>
      </c>
      <c r="V4345" s="3">
        <v>127</v>
      </c>
      <c r="W4345" s="3">
        <v>127</v>
      </c>
      <c r="X4345" s="3">
        <v>127</v>
      </c>
      <c r="Y4345" s="3">
        <v>4343</v>
      </c>
      <c r="Z4345" s="3" t="s">
        <v>71</v>
      </c>
      <c r="AA4345" s="3">
        <v>97</v>
      </c>
      <c r="AB4345" s="3">
        <v>97</v>
      </c>
      <c r="AC4345" s="3">
        <v>19894254</v>
      </c>
      <c r="AD4345" s="3">
        <v>12179578</v>
      </c>
      <c r="AE4345" s="3" t="s">
        <v>264</v>
      </c>
      <c r="AF4345" s="3">
        <v>5</v>
      </c>
      <c r="AG4345" s="3">
        <v>8</v>
      </c>
    </row>
    <row r="4346" spans="1:33" ht="15.75" customHeight="1" x14ac:dyDescent="0.15">
      <c r="A4346" s="3">
        <v>1611</v>
      </c>
      <c r="B4346" s="3">
        <v>4344</v>
      </c>
      <c r="C4346" s="3">
        <v>257</v>
      </c>
      <c r="D4346" s="3" t="s">
        <v>18236</v>
      </c>
      <c r="E4346" s="3" t="s">
        <v>27029</v>
      </c>
      <c r="F4346" s="3" t="s">
        <v>96</v>
      </c>
      <c r="G4346" s="3" t="s">
        <v>61</v>
      </c>
      <c r="H4346" s="3" t="s">
        <v>218</v>
      </c>
      <c r="I4346" s="3" t="s">
        <v>63</v>
      </c>
      <c r="J4346" s="3">
        <v>63.286700000000003</v>
      </c>
      <c r="K4346" s="3">
        <v>920251833</v>
      </c>
      <c r="L4346" s="3" t="s">
        <v>162</v>
      </c>
      <c r="M4346" s="3">
        <v>6</v>
      </c>
      <c r="N4346" s="3" t="s">
        <v>18236</v>
      </c>
      <c r="O4346" s="3" t="s">
        <v>27029</v>
      </c>
      <c r="P4346" s="3" t="s">
        <v>1029</v>
      </c>
      <c r="Q4346" s="3" t="s">
        <v>23066</v>
      </c>
      <c r="R4346" s="5" t="s">
        <v>27030</v>
      </c>
      <c r="S4346" s="3" t="s">
        <v>218</v>
      </c>
      <c r="T4346" s="3" t="s">
        <v>61</v>
      </c>
      <c r="V4346" s="3">
        <v>127</v>
      </c>
      <c r="W4346" s="3">
        <v>127</v>
      </c>
      <c r="X4346" s="3">
        <v>127</v>
      </c>
      <c r="Y4346" s="3">
        <v>4344</v>
      </c>
      <c r="Z4346" s="3" t="s">
        <v>162</v>
      </c>
      <c r="AA4346" s="3">
        <v>257</v>
      </c>
      <c r="AB4346" s="3">
        <v>148</v>
      </c>
      <c r="AC4346" s="3">
        <v>920251833</v>
      </c>
      <c r="AD4346" s="3">
        <v>563580253</v>
      </c>
      <c r="AE4346" s="3" t="s">
        <v>63</v>
      </c>
      <c r="AF4346" s="3">
        <v>8</v>
      </c>
      <c r="AG4346" s="3">
        <v>3</v>
      </c>
    </row>
    <row r="4347" spans="1:33" ht="15.75" customHeight="1" x14ac:dyDescent="0.15">
      <c r="A4347" s="3">
        <v>3744</v>
      </c>
      <c r="B4347" s="3">
        <v>4345</v>
      </c>
      <c r="C4347" s="3">
        <v>396</v>
      </c>
      <c r="D4347" s="3" t="s">
        <v>18239</v>
      </c>
      <c r="E4347" s="3" t="s">
        <v>27031</v>
      </c>
      <c r="F4347" s="3" t="s">
        <v>855</v>
      </c>
      <c r="G4347" s="3" t="s">
        <v>292</v>
      </c>
      <c r="H4347" s="3" t="s">
        <v>7399</v>
      </c>
      <c r="I4347" s="3" t="s">
        <v>1032</v>
      </c>
      <c r="J4347" s="3">
        <v>63.262300000000003</v>
      </c>
      <c r="K4347" s="3">
        <v>225130240</v>
      </c>
      <c r="L4347" s="3" t="s">
        <v>398</v>
      </c>
      <c r="M4347" s="3">
        <v>7</v>
      </c>
      <c r="N4347" s="3" t="s">
        <v>18239</v>
      </c>
      <c r="O4347" s="3" t="s">
        <v>27031</v>
      </c>
      <c r="P4347" s="3" t="s">
        <v>2080</v>
      </c>
      <c r="Q4347" s="3" t="s">
        <v>23068</v>
      </c>
      <c r="R4347" s="5" t="s">
        <v>27032</v>
      </c>
      <c r="S4347" s="3" t="s">
        <v>7399</v>
      </c>
      <c r="T4347" s="3" t="s">
        <v>292</v>
      </c>
      <c r="V4347" s="3">
        <v>127</v>
      </c>
      <c r="W4347" s="3">
        <v>122</v>
      </c>
      <c r="X4347" s="3">
        <v>54</v>
      </c>
      <c r="Y4347" s="3">
        <v>4345</v>
      </c>
      <c r="Z4347" s="3" t="s">
        <v>398</v>
      </c>
      <c r="AA4347" s="3">
        <v>396</v>
      </c>
      <c r="AB4347" s="3">
        <v>230</v>
      </c>
      <c r="AC4347" s="3">
        <v>225130240</v>
      </c>
      <c r="AD4347" s="3">
        <v>137894774</v>
      </c>
      <c r="AE4347" s="3" t="s">
        <v>1032</v>
      </c>
      <c r="AF4347" s="3">
        <v>1</v>
      </c>
      <c r="AG4347" s="3">
        <v>49</v>
      </c>
    </row>
    <row r="4348" spans="1:33" ht="15.75" customHeight="1" x14ac:dyDescent="0.15">
      <c r="A4348" s="3">
        <v>18332</v>
      </c>
      <c r="B4348" s="3">
        <v>4346</v>
      </c>
      <c r="C4348" s="3">
        <v>47</v>
      </c>
      <c r="D4348" s="3" t="s">
        <v>5532</v>
      </c>
      <c r="E4348" s="3" t="s">
        <v>27033</v>
      </c>
      <c r="F4348" s="3" t="s">
        <v>36</v>
      </c>
      <c r="G4348" s="3" t="s">
        <v>37</v>
      </c>
      <c r="H4348" s="3" t="s">
        <v>1272</v>
      </c>
      <c r="I4348" s="3" t="s">
        <v>89</v>
      </c>
      <c r="J4348" s="3">
        <v>63.258699999999997</v>
      </c>
      <c r="K4348" s="3">
        <v>9629000</v>
      </c>
      <c r="L4348" s="3" t="s">
        <v>162</v>
      </c>
      <c r="M4348" s="3">
        <v>3</v>
      </c>
      <c r="N4348" s="3" t="s">
        <v>5532</v>
      </c>
      <c r="O4348" s="3" t="s">
        <v>27033</v>
      </c>
      <c r="P4348" s="3" t="s">
        <v>381</v>
      </c>
      <c r="Q4348" s="3" t="s">
        <v>5533</v>
      </c>
      <c r="R4348" s="5" t="s">
        <v>27034</v>
      </c>
      <c r="S4348" s="3" t="s">
        <v>1272</v>
      </c>
      <c r="T4348" s="3" t="s">
        <v>37</v>
      </c>
      <c r="V4348" s="3">
        <v>127</v>
      </c>
      <c r="W4348" s="3">
        <v>127</v>
      </c>
      <c r="X4348" s="3">
        <v>127</v>
      </c>
      <c r="Y4348" s="3">
        <v>4346</v>
      </c>
      <c r="Z4348" s="3" t="s">
        <v>162</v>
      </c>
      <c r="AA4348" s="3">
        <v>47</v>
      </c>
      <c r="AB4348" s="3">
        <v>33</v>
      </c>
      <c r="AC4348" s="3">
        <v>9629000</v>
      </c>
      <c r="AD4348" s="3">
        <v>5898000</v>
      </c>
      <c r="AE4348" s="3" t="s">
        <v>89</v>
      </c>
      <c r="AF4348" s="3">
        <v>8</v>
      </c>
      <c r="AG4348" s="3">
        <v>4</v>
      </c>
    </row>
    <row r="4349" spans="1:33" ht="15.75" customHeight="1" x14ac:dyDescent="0.15">
      <c r="A4349" s="3">
        <v>849</v>
      </c>
      <c r="B4349" s="3">
        <v>4347</v>
      </c>
      <c r="C4349" s="3">
        <v>30</v>
      </c>
      <c r="D4349" s="3" t="s">
        <v>5946</v>
      </c>
      <c r="E4349" s="3" t="s">
        <v>27035</v>
      </c>
      <c r="F4349" s="3" t="s">
        <v>143</v>
      </c>
      <c r="G4349" s="3" t="s">
        <v>77</v>
      </c>
      <c r="H4349" s="3" t="s">
        <v>2626</v>
      </c>
      <c r="I4349" s="3" t="s">
        <v>79</v>
      </c>
      <c r="J4349" s="3">
        <v>63.251600000000003</v>
      </c>
      <c r="K4349" s="3">
        <v>4860000</v>
      </c>
      <c r="L4349" s="3" t="s">
        <v>71</v>
      </c>
      <c r="M4349" s="3">
        <v>5</v>
      </c>
      <c r="N4349" s="3" t="s">
        <v>5946</v>
      </c>
      <c r="O4349" s="3" t="s">
        <v>27035</v>
      </c>
      <c r="P4349" s="3" t="s">
        <v>1029</v>
      </c>
      <c r="Q4349" s="3" t="s">
        <v>5949</v>
      </c>
      <c r="R4349" s="5" t="s">
        <v>27036</v>
      </c>
      <c r="S4349" s="3" t="s">
        <v>2626</v>
      </c>
      <c r="T4349" s="3" t="s">
        <v>77</v>
      </c>
      <c r="V4349" s="3">
        <v>127</v>
      </c>
      <c r="W4349" s="3">
        <v>127</v>
      </c>
      <c r="X4349" s="3">
        <v>127</v>
      </c>
      <c r="Y4349" s="3">
        <v>4347</v>
      </c>
      <c r="Z4349" s="3" t="s">
        <v>71</v>
      </c>
      <c r="AA4349" s="3">
        <v>30</v>
      </c>
      <c r="AB4349" s="3">
        <v>19</v>
      </c>
      <c r="AC4349" s="3">
        <v>4860000</v>
      </c>
      <c r="AD4349" s="3">
        <v>2977000</v>
      </c>
      <c r="AE4349" s="3" t="s">
        <v>79</v>
      </c>
      <c r="AF4349" s="3">
        <v>5</v>
      </c>
      <c r="AG4349" s="3">
        <v>6</v>
      </c>
    </row>
    <row r="4350" spans="1:33" ht="15.75" customHeight="1" x14ac:dyDescent="0.15">
      <c r="A4350" s="3">
        <v>23962</v>
      </c>
      <c r="B4350" s="3">
        <v>4348</v>
      </c>
      <c r="C4350" s="3">
        <v>22</v>
      </c>
      <c r="D4350" s="3" t="s">
        <v>9858</v>
      </c>
      <c r="E4350" s="3" t="s">
        <v>27037</v>
      </c>
      <c r="F4350" s="3" t="s">
        <v>475</v>
      </c>
      <c r="G4350" s="3" t="s">
        <v>277</v>
      </c>
      <c r="H4350" s="3" t="s">
        <v>5959</v>
      </c>
      <c r="I4350" s="3" t="s">
        <v>6294</v>
      </c>
      <c r="J4350" s="3">
        <v>63.233400000000003</v>
      </c>
      <c r="K4350" s="3">
        <v>2504000</v>
      </c>
      <c r="L4350" s="3" t="s">
        <v>478</v>
      </c>
      <c r="M4350" s="3">
        <v>1</v>
      </c>
      <c r="N4350" s="3" t="s">
        <v>9858</v>
      </c>
      <c r="O4350" s="3" t="s">
        <v>27037</v>
      </c>
      <c r="P4350" s="3" t="s">
        <v>541</v>
      </c>
      <c r="Q4350" s="3" t="s">
        <v>9860</v>
      </c>
      <c r="R4350" s="5" t="s">
        <v>27038</v>
      </c>
      <c r="S4350" s="3" t="s">
        <v>5959</v>
      </c>
      <c r="T4350" s="3" t="s">
        <v>277</v>
      </c>
      <c r="V4350" s="3">
        <v>127</v>
      </c>
      <c r="W4350" s="3">
        <v>0</v>
      </c>
      <c r="X4350" s="3">
        <v>127</v>
      </c>
      <c r="Y4350" s="3">
        <v>4348</v>
      </c>
      <c r="Z4350" s="3" t="s">
        <v>478</v>
      </c>
      <c r="AA4350" s="3">
        <v>22</v>
      </c>
      <c r="AB4350" s="3">
        <v>10</v>
      </c>
      <c r="AC4350" s="3">
        <v>2504000</v>
      </c>
      <c r="AD4350" s="3">
        <v>1534000</v>
      </c>
      <c r="AE4350" s="15"/>
      <c r="AF4350" s="3">
        <v>15</v>
      </c>
      <c r="AG4350" s="3">
        <v>51</v>
      </c>
    </row>
    <row r="4351" spans="1:33" ht="15.75" customHeight="1" x14ac:dyDescent="0.15">
      <c r="A4351" s="3">
        <v>3326</v>
      </c>
      <c r="B4351" s="3">
        <v>4349</v>
      </c>
      <c r="C4351" s="3">
        <v>1613</v>
      </c>
      <c r="D4351" s="3" t="s">
        <v>18248</v>
      </c>
      <c r="E4351" s="3" t="s">
        <v>27039</v>
      </c>
      <c r="F4351" s="3" t="s">
        <v>1438</v>
      </c>
      <c r="G4351" s="3" t="s">
        <v>495</v>
      </c>
      <c r="H4351" s="3" t="s">
        <v>2681</v>
      </c>
      <c r="I4351" s="3" t="s">
        <v>2682</v>
      </c>
      <c r="J4351" s="3">
        <v>63.221400000000003</v>
      </c>
      <c r="K4351" s="3">
        <v>274811000</v>
      </c>
      <c r="L4351" s="3" t="s">
        <v>66</v>
      </c>
      <c r="M4351" s="3">
        <v>7</v>
      </c>
      <c r="N4351" s="3" t="s">
        <v>18248</v>
      </c>
      <c r="O4351" s="3" t="s">
        <v>27039</v>
      </c>
      <c r="P4351" s="3" t="s">
        <v>6091</v>
      </c>
      <c r="Q4351" s="3" t="s">
        <v>23074</v>
      </c>
      <c r="R4351" s="5" t="s">
        <v>27040</v>
      </c>
      <c r="S4351" s="3" t="s">
        <v>2681</v>
      </c>
      <c r="T4351" s="3" t="s">
        <v>495</v>
      </c>
      <c r="V4351" s="3">
        <v>127</v>
      </c>
      <c r="W4351" s="3">
        <v>42</v>
      </c>
      <c r="X4351" s="3">
        <v>127</v>
      </c>
      <c r="Y4351" s="3">
        <v>4349</v>
      </c>
      <c r="Z4351" s="3" t="s">
        <v>66</v>
      </c>
      <c r="AA4351" s="3">
        <v>1613</v>
      </c>
      <c r="AB4351" s="3">
        <v>1089</v>
      </c>
      <c r="AC4351" s="3">
        <v>274811000</v>
      </c>
      <c r="AD4351" s="3">
        <v>168367000</v>
      </c>
      <c r="AE4351" s="3" t="s">
        <v>2682</v>
      </c>
      <c r="AF4351" s="3">
        <v>9</v>
      </c>
      <c r="AG4351" s="3">
        <v>79</v>
      </c>
    </row>
    <row r="4352" spans="1:33" ht="15.75" customHeight="1" x14ac:dyDescent="0.15">
      <c r="A4352" s="3">
        <v>25777</v>
      </c>
      <c r="B4352" s="3">
        <v>4350</v>
      </c>
      <c r="C4352" s="3">
        <v>68</v>
      </c>
      <c r="D4352" s="3" t="s">
        <v>18251</v>
      </c>
      <c r="E4352" s="3" t="s">
        <v>27041</v>
      </c>
      <c r="F4352" s="3" t="s">
        <v>1009</v>
      </c>
      <c r="G4352" s="3" t="s">
        <v>403</v>
      </c>
      <c r="H4352" s="3" t="s">
        <v>18254</v>
      </c>
      <c r="I4352" s="3" t="s">
        <v>203</v>
      </c>
      <c r="J4352" s="3">
        <v>63.147399999999998</v>
      </c>
      <c r="K4352" s="3">
        <v>18830710</v>
      </c>
      <c r="L4352" s="3" t="s">
        <v>356</v>
      </c>
      <c r="M4352" s="3">
        <v>0</v>
      </c>
      <c r="N4352" s="3" t="s">
        <v>18251</v>
      </c>
      <c r="O4352" s="3" t="s">
        <v>27041</v>
      </c>
      <c r="P4352" s="8">
        <v>37622</v>
      </c>
      <c r="Q4352" s="3" t="s">
        <v>23076</v>
      </c>
      <c r="R4352" s="5" t="s">
        <v>27042</v>
      </c>
      <c r="S4352" s="3" t="s">
        <v>18254</v>
      </c>
      <c r="T4352" s="3" t="s">
        <v>403</v>
      </c>
      <c r="V4352" s="3">
        <v>127</v>
      </c>
      <c r="W4352" s="3">
        <v>127</v>
      </c>
      <c r="X4352" s="3">
        <v>127</v>
      </c>
      <c r="Y4352" s="3">
        <v>4350</v>
      </c>
      <c r="Z4352" s="3" t="s">
        <v>356</v>
      </c>
      <c r="AA4352" s="3">
        <v>68</v>
      </c>
      <c r="AB4352" s="3">
        <v>20</v>
      </c>
      <c r="AC4352" s="3">
        <v>18830710</v>
      </c>
      <c r="AD4352" s="3">
        <v>11542143</v>
      </c>
      <c r="AE4352" s="3" t="s">
        <v>203</v>
      </c>
      <c r="AF4352" s="3">
        <v>18</v>
      </c>
      <c r="AG4352" s="3">
        <v>9</v>
      </c>
    </row>
    <row r="4353" spans="1:33" ht="15.75" customHeight="1" x14ac:dyDescent="0.15">
      <c r="A4353" s="3">
        <v>478</v>
      </c>
      <c r="B4353" s="3">
        <v>4351</v>
      </c>
      <c r="C4353" s="3">
        <v>9</v>
      </c>
      <c r="D4353" s="3" t="s">
        <v>11055</v>
      </c>
      <c r="E4353" s="3" t="s">
        <v>27043</v>
      </c>
      <c r="F4353" s="3" t="s">
        <v>36</v>
      </c>
      <c r="G4353" s="3" t="s">
        <v>37</v>
      </c>
      <c r="H4353" s="3" t="s">
        <v>817</v>
      </c>
      <c r="I4353" s="3" t="s">
        <v>817</v>
      </c>
      <c r="J4353" s="3">
        <v>63.140700000000002</v>
      </c>
      <c r="K4353" s="3">
        <v>28025675</v>
      </c>
      <c r="L4353" s="3" t="s">
        <v>478</v>
      </c>
      <c r="M4353" s="3">
        <v>2</v>
      </c>
      <c r="N4353" s="3" t="s">
        <v>11055</v>
      </c>
      <c r="O4353" s="3" t="s">
        <v>27043</v>
      </c>
      <c r="P4353" s="3" t="s">
        <v>835</v>
      </c>
      <c r="Q4353" s="3" t="s">
        <v>11056</v>
      </c>
      <c r="R4353" s="5" t="s">
        <v>27044</v>
      </c>
      <c r="S4353" s="3" t="s">
        <v>817</v>
      </c>
      <c r="T4353" s="3" t="s">
        <v>37</v>
      </c>
      <c r="V4353" s="3">
        <v>127</v>
      </c>
      <c r="W4353" s="3">
        <v>101</v>
      </c>
      <c r="X4353" s="3">
        <v>127</v>
      </c>
      <c r="Y4353" s="3">
        <v>4351</v>
      </c>
      <c r="Z4353" s="3" t="s">
        <v>478</v>
      </c>
      <c r="AA4353" s="3">
        <v>9</v>
      </c>
      <c r="AB4353" s="3">
        <v>8</v>
      </c>
      <c r="AC4353" s="3">
        <v>28025675</v>
      </c>
      <c r="AD4353" s="3">
        <v>17178837</v>
      </c>
      <c r="AE4353" s="3" t="s">
        <v>817</v>
      </c>
      <c r="AF4353" s="3">
        <v>15</v>
      </c>
      <c r="AG4353" s="3">
        <v>11</v>
      </c>
    </row>
    <row r="4354" spans="1:33" ht="15.75" customHeight="1" x14ac:dyDescent="0.15">
      <c r="A4354" s="3">
        <v>4818</v>
      </c>
      <c r="B4354" s="3">
        <v>4352</v>
      </c>
      <c r="C4354" s="3">
        <v>73</v>
      </c>
      <c r="D4354" s="3" t="s">
        <v>18257</v>
      </c>
      <c r="E4354" s="3" t="s">
        <v>27045</v>
      </c>
      <c r="F4354" s="3" t="s">
        <v>269</v>
      </c>
      <c r="G4354" s="3" t="s">
        <v>133</v>
      </c>
      <c r="H4354" s="3" t="s">
        <v>1963</v>
      </c>
      <c r="I4354" s="3" t="s">
        <v>1963</v>
      </c>
      <c r="J4354" s="3">
        <v>63.126300000000001</v>
      </c>
      <c r="K4354" s="3">
        <v>10308792</v>
      </c>
      <c r="L4354" s="3" t="s">
        <v>101</v>
      </c>
      <c r="M4354" s="3">
        <v>6</v>
      </c>
      <c r="N4354" s="3" t="s">
        <v>18257</v>
      </c>
      <c r="O4354" s="3" t="s">
        <v>27045</v>
      </c>
      <c r="P4354" s="3" t="s">
        <v>3380</v>
      </c>
      <c r="Q4354" s="3" t="s">
        <v>23080</v>
      </c>
      <c r="R4354" s="5" t="s">
        <v>27046</v>
      </c>
      <c r="S4354" s="3" t="s">
        <v>1963</v>
      </c>
      <c r="T4354" s="3" t="s">
        <v>133</v>
      </c>
      <c r="V4354" s="3">
        <v>127</v>
      </c>
      <c r="W4354" s="3">
        <v>45</v>
      </c>
      <c r="X4354" s="3">
        <v>127</v>
      </c>
      <c r="Y4354" s="3">
        <v>4352</v>
      </c>
      <c r="Z4354" s="3" t="s">
        <v>101</v>
      </c>
      <c r="AA4354" s="3">
        <v>73</v>
      </c>
      <c r="AB4354" s="3">
        <v>40</v>
      </c>
      <c r="AC4354" s="3">
        <v>10308792</v>
      </c>
      <c r="AD4354" s="3">
        <v>6319517</v>
      </c>
      <c r="AE4354" s="3" t="s">
        <v>1963</v>
      </c>
      <c r="AF4354" s="3">
        <v>10</v>
      </c>
      <c r="AG4354" s="3">
        <v>43</v>
      </c>
    </row>
    <row r="4355" spans="1:33" ht="15.75" customHeight="1" x14ac:dyDescent="0.15">
      <c r="A4355" s="3">
        <v>631</v>
      </c>
      <c r="B4355" s="3">
        <v>4353</v>
      </c>
      <c r="C4355" s="3">
        <v>32</v>
      </c>
      <c r="D4355" s="3" t="s">
        <v>18260</v>
      </c>
      <c r="E4355" s="3" t="s">
        <v>27047</v>
      </c>
      <c r="F4355" s="3" t="s">
        <v>1620</v>
      </c>
      <c r="G4355" s="3" t="s">
        <v>412</v>
      </c>
      <c r="H4355" s="3" t="s">
        <v>742</v>
      </c>
      <c r="I4355" s="3" t="s">
        <v>742</v>
      </c>
      <c r="J4355" s="3">
        <v>63.113</v>
      </c>
      <c r="K4355" s="3">
        <v>12036583</v>
      </c>
      <c r="L4355" s="3" t="s">
        <v>162</v>
      </c>
      <c r="M4355" s="3">
        <v>6</v>
      </c>
      <c r="N4355" s="3" t="s">
        <v>18260</v>
      </c>
      <c r="O4355" s="3" t="s">
        <v>27047</v>
      </c>
      <c r="P4355" s="3" t="s">
        <v>690</v>
      </c>
      <c r="Q4355" s="3" t="s">
        <v>23082</v>
      </c>
      <c r="R4355" s="5" t="s">
        <v>27048</v>
      </c>
      <c r="S4355" s="3" t="s">
        <v>742</v>
      </c>
      <c r="T4355" s="3" t="s">
        <v>412</v>
      </c>
      <c r="V4355" s="3">
        <v>127</v>
      </c>
      <c r="W4355" s="3">
        <v>127</v>
      </c>
      <c r="X4355" s="3">
        <v>127</v>
      </c>
      <c r="Y4355" s="3">
        <v>4353</v>
      </c>
      <c r="Z4355" s="3" t="s">
        <v>162</v>
      </c>
      <c r="AA4355" s="3">
        <v>32</v>
      </c>
      <c r="AB4355" s="3">
        <v>29</v>
      </c>
      <c r="AC4355" s="3">
        <v>12036583</v>
      </c>
      <c r="AD4355" s="3">
        <v>7379289</v>
      </c>
      <c r="AE4355" s="3" t="s">
        <v>742</v>
      </c>
      <c r="AF4355" s="3">
        <v>8</v>
      </c>
      <c r="AG4355" s="3">
        <v>17</v>
      </c>
    </row>
    <row r="4356" spans="1:33" ht="15.75" customHeight="1" x14ac:dyDescent="0.15">
      <c r="A4356" s="3">
        <v>25889</v>
      </c>
      <c r="B4356" s="3">
        <v>4354</v>
      </c>
      <c r="C4356" s="3">
        <v>6</v>
      </c>
      <c r="D4356" s="3" t="s">
        <v>18263</v>
      </c>
      <c r="E4356" s="3" t="s">
        <v>27049</v>
      </c>
      <c r="F4356" s="3" t="s">
        <v>6874</v>
      </c>
      <c r="G4356" s="3" t="s">
        <v>621</v>
      </c>
      <c r="H4356" s="3" t="s">
        <v>4662</v>
      </c>
      <c r="I4356" s="3" t="s">
        <v>4662</v>
      </c>
      <c r="J4356" s="3">
        <v>63.076799999999999</v>
      </c>
      <c r="K4356" s="3">
        <v>2494540</v>
      </c>
      <c r="L4356" s="3" t="s">
        <v>221</v>
      </c>
      <c r="M4356" s="3">
        <v>0</v>
      </c>
      <c r="N4356" s="3" t="s">
        <v>18263</v>
      </c>
      <c r="O4356" s="3" t="s">
        <v>27049</v>
      </c>
      <c r="P4356" s="8">
        <v>35431</v>
      </c>
      <c r="Q4356" s="3" t="s">
        <v>23084</v>
      </c>
      <c r="R4356" s="5" t="s">
        <v>27050</v>
      </c>
      <c r="S4356" s="3" t="s">
        <v>4662</v>
      </c>
      <c r="T4356" s="3" t="s">
        <v>621</v>
      </c>
      <c r="V4356" s="3">
        <v>66</v>
      </c>
      <c r="W4356" s="3">
        <v>43</v>
      </c>
      <c r="X4356" s="3">
        <v>127</v>
      </c>
      <c r="Y4356" s="3">
        <v>4354</v>
      </c>
      <c r="Z4356" s="3" t="s">
        <v>221</v>
      </c>
      <c r="AA4356" s="3">
        <v>6</v>
      </c>
      <c r="AB4356" s="3">
        <v>5</v>
      </c>
      <c r="AC4356" s="3">
        <v>2494540</v>
      </c>
      <c r="AD4356" s="3">
        <v>1529672</v>
      </c>
      <c r="AE4356" s="3" t="s">
        <v>4662</v>
      </c>
      <c r="AF4356" s="3">
        <v>2</v>
      </c>
      <c r="AG4356" s="3">
        <v>82</v>
      </c>
    </row>
    <row r="4357" spans="1:33" ht="15.75" customHeight="1" x14ac:dyDescent="0.15">
      <c r="A4357" s="3">
        <v>25472</v>
      </c>
      <c r="B4357" s="3">
        <v>4355</v>
      </c>
      <c r="C4357" s="3">
        <v>35</v>
      </c>
      <c r="D4357" s="3" t="s">
        <v>18265</v>
      </c>
      <c r="E4357" s="3" t="s">
        <v>27051</v>
      </c>
      <c r="F4357" s="3" t="s">
        <v>657</v>
      </c>
      <c r="G4357" s="3" t="s">
        <v>246</v>
      </c>
      <c r="H4357" s="3" t="s">
        <v>18268</v>
      </c>
      <c r="I4357" s="3" t="s">
        <v>264</v>
      </c>
      <c r="J4357" s="3">
        <v>63.0685</v>
      </c>
      <c r="K4357" s="3">
        <v>15454000</v>
      </c>
      <c r="L4357" s="3" t="s">
        <v>122</v>
      </c>
      <c r="M4357" s="3">
        <v>0</v>
      </c>
      <c r="N4357" s="3" t="s">
        <v>18265</v>
      </c>
      <c r="O4357" s="3" t="s">
        <v>27051</v>
      </c>
      <c r="P4357" s="8">
        <v>37257</v>
      </c>
      <c r="Q4357" s="3" t="s">
        <v>23086</v>
      </c>
      <c r="R4357" s="5" t="s">
        <v>27052</v>
      </c>
      <c r="S4357" s="3" t="s">
        <v>18268</v>
      </c>
      <c r="T4357" s="3" t="s">
        <v>246</v>
      </c>
      <c r="V4357" s="3">
        <v>127</v>
      </c>
      <c r="W4357" s="3">
        <v>127</v>
      </c>
      <c r="X4357" s="3">
        <v>49</v>
      </c>
      <c r="Y4357" s="3">
        <v>4355</v>
      </c>
      <c r="Z4357" s="3" t="s">
        <v>122</v>
      </c>
      <c r="AA4357" s="3">
        <v>35</v>
      </c>
      <c r="AB4357" s="3">
        <v>10</v>
      </c>
      <c r="AC4357" s="3">
        <v>15454000</v>
      </c>
      <c r="AD4357" s="3">
        <v>9477000</v>
      </c>
      <c r="AE4357" s="3" t="s">
        <v>264</v>
      </c>
      <c r="AF4357" s="3">
        <v>22</v>
      </c>
      <c r="AG4357" s="3">
        <v>8</v>
      </c>
    </row>
    <row r="4358" spans="1:33" ht="15.75" customHeight="1" x14ac:dyDescent="0.15">
      <c r="A4358" s="3">
        <v>10026</v>
      </c>
      <c r="B4358" s="3">
        <v>4356</v>
      </c>
      <c r="C4358" s="3">
        <v>319</v>
      </c>
      <c r="D4358" s="3" t="s">
        <v>18269</v>
      </c>
      <c r="E4358" s="3" t="s">
        <v>27053</v>
      </c>
      <c r="F4358" s="3" t="s">
        <v>635</v>
      </c>
      <c r="G4358" s="3" t="s">
        <v>236</v>
      </c>
      <c r="H4358" s="3" t="s">
        <v>614</v>
      </c>
      <c r="I4358" s="3" t="s">
        <v>686</v>
      </c>
      <c r="J4358" s="3">
        <v>63.029499999999999</v>
      </c>
      <c r="K4358" s="3">
        <v>63062716</v>
      </c>
      <c r="L4358" s="3" t="s">
        <v>215</v>
      </c>
      <c r="M4358" s="3">
        <v>3</v>
      </c>
      <c r="N4358" s="3" t="s">
        <v>18269</v>
      </c>
      <c r="O4358" s="3" t="s">
        <v>27053</v>
      </c>
      <c r="P4358" s="3" t="s">
        <v>3926</v>
      </c>
      <c r="Q4358" s="3" t="s">
        <v>23088</v>
      </c>
      <c r="R4358" s="5" t="s">
        <v>27054</v>
      </c>
      <c r="S4358" s="3" t="s">
        <v>614</v>
      </c>
      <c r="T4358" s="3" t="s">
        <v>236</v>
      </c>
      <c r="V4358" s="3">
        <v>50</v>
      </c>
      <c r="W4358" s="3">
        <v>0</v>
      </c>
      <c r="X4358" s="3">
        <v>127</v>
      </c>
      <c r="Y4358" s="3">
        <v>4356</v>
      </c>
      <c r="Z4358" s="3" t="s">
        <v>215</v>
      </c>
      <c r="AA4358" s="3">
        <v>319</v>
      </c>
      <c r="AB4358" s="3">
        <v>180</v>
      </c>
      <c r="AC4358" s="3">
        <v>63062716</v>
      </c>
      <c r="AD4358" s="3">
        <v>38681788</v>
      </c>
      <c r="AE4358" s="15"/>
      <c r="AF4358" s="3">
        <v>7</v>
      </c>
      <c r="AG4358" s="3">
        <v>69</v>
      </c>
    </row>
    <row r="4359" spans="1:33" ht="15.75" customHeight="1" x14ac:dyDescent="0.15">
      <c r="A4359" s="3">
        <v>26368</v>
      </c>
      <c r="B4359" s="3">
        <v>4357</v>
      </c>
      <c r="C4359" s="3">
        <v>12</v>
      </c>
      <c r="D4359" s="3" t="s">
        <v>18272</v>
      </c>
      <c r="E4359" s="3" t="s">
        <v>27055</v>
      </c>
      <c r="F4359" s="3" t="s">
        <v>7229</v>
      </c>
      <c r="G4359" s="3" t="s">
        <v>733</v>
      </c>
      <c r="H4359" s="3" t="s">
        <v>18274</v>
      </c>
      <c r="I4359" s="3" t="s">
        <v>6740</v>
      </c>
      <c r="J4359" s="3">
        <v>63.0291</v>
      </c>
      <c r="K4359" s="3">
        <v>3074073</v>
      </c>
      <c r="L4359" s="3" t="s">
        <v>162</v>
      </c>
      <c r="M4359" s="3">
        <v>0</v>
      </c>
      <c r="N4359" s="3" t="s">
        <v>18272</v>
      </c>
      <c r="O4359" s="3" t="s">
        <v>27055</v>
      </c>
      <c r="P4359" s="8">
        <v>35065</v>
      </c>
      <c r="Q4359" s="3" t="s">
        <v>23090</v>
      </c>
      <c r="R4359" s="5" t="s">
        <v>27056</v>
      </c>
      <c r="S4359" s="3" t="s">
        <v>18274</v>
      </c>
      <c r="T4359" s="3" t="s">
        <v>733</v>
      </c>
      <c r="V4359" s="3">
        <v>40</v>
      </c>
      <c r="W4359" s="3">
        <v>0</v>
      </c>
      <c r="X4359" s="3">
        <v>127</v>
      </c>
      <c r="Y4359" s="3">
        <v>4357</v>
      </c>
      <c r="Z4359" s="3" t="s">
        <v>162</v>
      </c>
      <c r="AA4359" s="3">
        <v>12</v>
      </c>
      <c r="AB4359" s="3">
        <v>9</v>
      </c>
      <c r="AC4359" s="3">
        <v>3074073</v>
      </c>
      <c r="AD4359" s="3">
        <v>1885598</v>
      </c>
      <c r="AE4359" s="15"/>
      <c r="AF4359" s="3">
        <v>8</v>
      </c>
      <c r="AG4359" s="3">
        <v>70</v>
      </c>
    </row>
    <row r="4360" spans="1:33" ht="15.75" customHeight="1" x14ac:dyDescent="0.15">
      <c r="A4360" s="3">
        <v>22632</v>
      </c>
      <c r="B4360" s="3">
        <v>4358</v>
      </c>
      <c r="C4360" s="3">
        <v>120</v>
      </c>
      <c r="D4360" s="3" t="s">
        <v>18276</v>
      </c>
      <c r="E4360" s="3" t="s">
        <v>27057</v>
      </c>
      <c r="F4360" s="3" t="s">
        <v>6728</v>
      </c>
      <c r="G4360" s="3" t="s">
        <v>803</v>
      </c>
      <c r="H4360" s="3" t="s">
        <v>7662</v>
      </c>
      <c r="I4360" s="3" t="s">
        <v>8005</v>
      </c>
      <c r="J4360" s="3">
        <v>62.920400000000001</v>
      </c>
      <c r="K4360" s="3">
        <v>5707802</v>
      </c>
      <c r="L4360" s="3" t="s">
        <v>59</v>
      </c>
      <c r="M4360" s="3">
        <v>2</v>
      </c>
      <c r="N4360" s="3" t="s">
        <v>18276</v>
      </c>
      <c r="O4360" s="3" t="s">
        <v>27057</v>
      </c>
      <c r="P4360" s="3" t="s">
        <v>3380</v>
      </c>
      <c r="Q4360" s="3" t="s">
        <v>23092</v>
      </c>
      <c r="R4360" s="5" t="s">
        <v>27058</v>
      </c>
      <c r="S4360" s="3" t="s">
        <v>7662</v>
      </c>
      <c r="T4360" s="3" t="s">
        <v>803</v>
      </c>
      <c r="V4360" s="3">
        <v>25</v>
      </c>
      <c r="W4360" s="3">
        <v>0</v>
      </c>
      <c r="X4360" s="3">
        <v>127</v>
      </c>
      <c r="Y4360" s="3">
        <v>4358</v>
      </c>
      <c r="Z4360" s="3" t="s">
        <v>59</v>
      </c>
      <c r="AA4360" s="3">
        <v>120</v>
      </c>
      <c r="AB4360" s="3">
        <v>75</v>
      </c>
      <c r="AC4360" s="3">
        <v>5707802</v>
      </c>
      <c r="AD4360" s="3">
        <v>3503429</v>
      </c>
      <c r="AE4360" s="15"/>
      <c r="AF4360" s="3">
        <v>17</v>
      </c>
      <c r="AG4360" s="3">
        <v>97</v>
      </c>
    </row>
    <row r="4361" spans="1:33" ht="15.75" customHeight="1" x14ac:dyDescent="0.15">
      <c r="A4361" s="3">
        <v>1929</v>
      </c>
      <c r="B4361" s="3">
        <v>4359</v>
      </c>
      <c r="C4361" s="3">
        <v>133</v>
      </c>
      <c r="D4361" s="3" t="s">
        <v>18278</v>
      </c>
      <c r="E4361" s="3" t="s">
        <v>27059</v>
      </c>
      <c r="F4361" s="3" t="s">
        <v>96</v>
      </c>
      <c r="G4361" s="3" t="s">
        <v>61</v>
      </c>
      <c r="H4361" s="3" t="s">
        <v>1902</v>
      </c>
      <c r="I4361" s="3" t="s">
        <v>63</v>
      </c>
      <c r="J4361" s="3">
        <v>62.895400000000002</v>
      </c>
      <c r="K4361" s="3">
        <v>34540528</v>
      </c>
      <c r="L4361" s="3" t="s">
        <v>162</v>
      </c>
      <c r="M4361" s="3">
        <v>4</v>
      </c>
      <c r="N4361" s="3" t="s">
        <v>18278</v>
      </c>
      <c r="O4361" s="3" t="s">
        <v>27059</v>
      </c>
      <c r="P4361" s="3" t="s">
        <v>787</v>
      </c>
      <c r="Q4361" s="3" t="s">
        <v>23094</v>
      </c>
      <c r="R4361" s="5" t="s">
        <v>27060</v>
      </c>
      <c r="S4361" s="3" t="s">
        <v>1902</v>
      </c>
      <c r="T4361" s="3" t="s">
        <v>61</v>
      </c>
      <c r="V4361" s="3">
        <v>127</v>
      </c>
      <c r="W4361" s="3">
        <v>127</v>
      </c>
      <c r="X4361" s="3">
        <v>127</v>
      </c>
      <c r="Y4361" s="3">
        <v>4359</v>
      </c>
      <c r="Z4361" s="3" t="s">
        <v>162</v>
      </c>
      <c r="AA4361" s="3">
        <v>133</v>
      </c>
      <c r="AB4361" s="3">
        <v>115</v>
      </c>
      <c r="AC4361" s="3">
        <v>34540528</v>
      </c>
      <c r="AD4361" s="3">
        <v>21204120</v>
      </c>
      <c r="AE4361" s="3" t="s">
        <v>63</v>
      </c>
      <c r="AF4361" s="3">
        <v>8</v>
      </c>
      <c r="AG4361" s="3">
        <v>3</v>
      </c>
    </row>
    <row r="4362" spans="1:33" ht="15.75" customHeight="1" x14ac:dyDescent="0.15">
      <c r="A4362" s="3">
        <v>22269</v>
      </c>
      <c r="B4362" s="3">
        <v>4360</v>
      </c>
      <c r="C4362" s="3">
        <v>25</v>
      </c>
      <c r="D4362" s="3" t="s">
        <v>18281</v>
      </c>
      <c r="E4362" s="3" t="s">
        <v>27061</v>
      </c>
      <c r="F4362" s="3" t="s">
        <v>1072</v>
      </c>
      <c r="G4362" s="3" t="s">
        <v>575</v>
      </c>
      <c r="H4362" s="3" t="s">
        <v>18284</v>
      </c>
      <c r="I4362" s="15"/>
      <c r="J4362" s="3">
        <v>62.891399999999997</v>
      </c>
      <c r="K4362" s="3">
        <v>3189486</v>
      </c>
      <c r="L4362" s="3" t="s">
        <v>101</v>
      </c>
      <c r="M4362" s="3">
        <v>2</v>
      </c>
      <c r="N4362" s="3" t="s">
        <v>18281</v>
      </c>
      <c r="O4362" s="3" t="s">
        <v>27061</v>
      </c>
      <c r="P4362" s="3" t="s">
        <v>835</v>
      </c>
      <c r="Q4362" s="3" t="s">
        <v>23097</v>
      </c>
      <c r="R4362" s="5" t="s">
        <v>27062</v>
      </c>
      <c r="S4362" s="3" t="s">
        <v>18284</v>
      </c>
      <c r="T4362" s="3" t="s">
        <v>575</v>
      </c>
      <c r="V4362" s="3">
        <v>98</v>
      </c>
      <c r="W4362" s="3">
        <v>0</v>
      </c>
      <c r="X4362" s="3">
        <v>127</v>
      </c>
      <c r="Y4362" s="3">
        <v>4360</v>
      </c>
      <c r="Z4362" s="3" t="s">
        <v>101</v>
      </c>
      <c r="AA4362" s="3">
        <v>25</v>
      </c>
      <c r="AB4362" s="3">
        <v>8</v>
      </c>
      <c r="AC4362" s="3">
        <v>3189486</v>
      </c>
      <c r="AD4362" s="3">
        <v>1958044</v>
      </c>
      <c r="AE4362" s="15"/>
      <c r="AF4362" s="3">
        <v>10</v>
      </c>
      <c r="AG4362" s="3">
        <v>373</v>
      </c>
    </row>
    <row r="4363" spans="1:33" ht="15.75" customHeight="1" x14ac:dyDescent="0.15">
      <c r="A4363" s="3">
        <v>22227</v>
      </c>
      <c r="B4363" s="3">
        <v>4361</v>
      </c>
      <c r="C4363" s="3">
        <v>52</v>
      </c>
      <c r="D4363" s="3" t="s">
        <v>18285</v>
      </c>
      <c r="E4363" s="3" t="s">
        <v>27063</v>
      </c>
      <c r="F4363" s="3" t="s">
        <v>4061</v>
      </c>
      <c r="G4363" s="3" t="s">
        <v>446</v>
      </c>
      <c r="H4363" s="3" t="s">
        <v>2435</v>
      </c>
      <c r="I4363" s="3" t="s">
        <v>2435</v>
      </c>
      <c r="J4363" s="3">
        <v>62.839599999999997</v>
      </c>
      <c r="K4363" s="3">
        <v>9315172</v>
      </c>
      <c r="L4363" s="3" t="s">
        <v>59</v>
      </c>
      <c r="M4363" s="3">
        <v>2</v>
      </c>
      <c r="N4363" s="3" t="s">
        <v>18285</v>
      </c>
      <c r="O4363" s="3" t="s">
        <v>27063</v>
      </c>
      <c r="P4363" s="3" t="s">
        <v>835</v>
      </c>
      <c r="Q4363" s="3" t="s">
        <v>23099</v>
      </c>
      <c r="R4363" s="5" t="s">
        <v>27064</v>
      </c>
      <c r="S4363" s="3" t="s">
        <v>2435</v>
      </c>
      <c r="T4363" s="3" t="s">
        <v>446</v>
      </c>
      <c r="V4363" s="3">
        <v>127</v>
      </c>
      <c r="W4363" s="3">
        <v>127</v>
      </c>
      <c r="X4363" s="3">
        <v>127</v>
      </c>
      <c r="Y4363" s="3">
        <v>4361</v>
      </c>
      <c r="Z4363" s="3" t="s">
        <v>59</v>
      </c>
      <c r="AA4363" s="3">
        <v>52</v>
      </c>
      <c r="AB4363" s="3">
        <v>34</v>
      </c>
      <c r="AC4363" s="3">
        <v>9315172</v>
      </c>
      <c r="AD4363" s="3">
        <v>5720460</v>
      </c>
      <c r="AE4363" s="3" t="s">
        <v>2435</v>
      </c>
      <c r="AF4363" s="3">
        <v>17</v>
      </c>
      <c r="AG4363" s="3">
        <v>29</v>
      </c>
    </row>
    <row r="4364" spans="1:33" ht="15.75" customHeight="1" x14ac:dyDescent="0.15">
      <c r="A4364" s="3">
        <v>24558</v>
      </c>
      <c r="B4364" s="3">
        <v>4362</v>
      </c>
      <c r="C4364" s="3">
        <v>25</v>
      </c>
      <c r="D4364" s="3" t="s">
        <v>9734</v>
      </c>
      <c r="E4364" s="3" t="s">
        <v>27065</v>
      </c>
      <c r="F4364" s="3" t="s">
        <v>475</v>
      </c>
      <c r="G4364" s="3" t="s">
        <v>277</v>
      </c>
      <c r="H4364" s="3" t="s">
        <v>9736</v>
      </c>
      <c r="I4364" s="3" t="s">
        <v>9646</v>
      </c>
      <c r="J4364" s="3">
        <v>62.786799999999999</v>
      </c>
      <c r="K4364" s="3">
        <v>3206900</v>
      </c>
      <c r="L4364" s="3" t="s">
        <v>162</v>
      </c>
      <c r="M4364" s="3">
        <v>1</v>
      </c>
      <c r="N4364" s="3" t="s">
        <v>9734</v>
      </c>
      <c r="O4364" s="3" t="s">
        <v>27065</v>
      </c>
      <c r="P4364" s="3" t="s">
        <v>5978</v>
      </c>
      <c r="Q4364" s="3" t="s">
        <v>9735</v>
      </c>
      <c r="R4364" s="5" t="s">
        <v>27066</v>
      </c>
      <c r="S4364" s="3" t="s">
        <v>9736</v>
      </c>
      <c r="T4364" s="3" t="s">
        <v>277</v>
      </c>
      <c r="V4364" s="3">
        <v>127</v>
      </c>
      <c r="W4364" s="3">
        <v>0</v>
      </c>
      <c r="X4364" s="3">
        <v>127</v>
      </c>
      <c r="Y4364" s="3">
        <v>4362</v>
      </c>
      <c r="Z4364" s="3" t="s">
        <v>162</v>
      </c>
      <c r="AA4364" s="3">
        <v>25</v>
      </c>
      <c r="AB4364" s="3">
        <v>25</v>
      </c>
      <c r="AC4364" s="3">
        <v>3206900</v>
      </c>
      <c r="AD4364" s="3">
        <v>1970000</v>
      </c>
      <c r="AE4364" s="15"/>
      <c r="AF4364" s="3">
        <v>8</v>
      </c>
      <c r="AG4364" s="3">
        <v>146</v>
      </c>
    </row>
    <row r="4365" spans="1:33" ht="15.75" customHeight="1" x14ac:dyDescent="0.15">
      <c r="A4365" s="3">
        <v>3553</v>
      </c>
      <c r="B4365" s="3">
        <v>4363</v>
      </c>
      <c r="C4365" s="3">
        <v>22</v>
      </c>
      <c r="D4365" s="3" t="s">
        <v>18289</v>
      </c>
      <c r="E4365" s="3" t="s">
        <v>27067</v>
      </c>
      <c r="F4365" s="3" t="s">
        <v>4061</v>
      </c>
      <c r="G4365" s="3" t="s">
        <v>446</v>
      </c>
      <c r="H4365" s="3" t="s">
        <v>4803</v>
      </c>
      <c r="I4365" s="3" t="s">
        <v>2435</v>
      </c>
      <c r="J4365" s="3">
        <v>62.759</v>
      </c>
      <c r="K4365" s="3">
        <v>11468000</v>
      </c>
      <c r="L4365" s="3" t="s">
        <v>101</v>
      </c>
      <c r="M4365" s="3">
        <v>6</v>
      </c>
      <c r="N4365" s="3" t="s">
        <v>18289</v>
      </c>
      <c r="O4365" s="3" t="s">
        <v>27067</v>
      </c>
      <c r="P4365" s="3" t="s">
        <v>787</v>
      </c>
      <c r="Q4365" s="3" t="s">
        <v>23102</v>
      </c>
      <c r="R4365" s="5" t="s">
        <v>27068</v>
      </c>
      <c r="S4365" s="3" t="s">
        <v>4803</v>
      </c>
      <c r="T4365" s="3" t="s">
        <v>446</v>
      </c>
      <c r="V4365" s="3">
        <v>127</v>
      </c>
      <c r="W4365" s="3">
        <v>127</v>
      </c>
      <c r="X4365" s="3">
        <v>127</v>
      </c>
      <c r="Y4365" s="3">
        <v>4363</v>
      </c>
      <c r="Z4365" s="3" t="s">
        <v>101</v>
      </c>
      <c r="AA4365" s="3">
        <v>22</v>
      </c>
      <c r="AB4365" s="3">
        <v>15</v>
      </c>
      <c r="AC4365" s="3">
        <v>11468000</v>
      </c>
      <c r="AD4365" s="3">
        <v>7046000</v>
      </c>
      <c r="AE4365" s="3" t="s">
        <v>2435</v>
      </c>
      <c r="AF4365" s="3">
        <v>10</v>
      </c>
      <c r="AG4365" s="3">
        <v>29</v>
      </c>
    </row>
    <row r="4366" spans="1:33" ht="15.75" customHeight="1" x14ac:dyDescent="0.15">
      <c r="A4366" s="3">
        <v>20256</v>
      </c>
      <c r="B4366" s="3">
        <v>4364</v>
      </c>
      <c r="C4366" s="3">
        <v>55</v>
      </c>
      <c r="D4366" s="3" t="s">
        <v>18292</v>
      </c>
      <c r="E4366" s="3" t="s">
        <v>27069</v>
      </c>
      <c r="F4366" s="3" t="s">
        <v>5738</v>
      </c>
      <c r="G4366" s="3" t="s">
        <v>599</v>
      </c>
      <c r="H4366" s="3" t="s">
        <v>4803</v>
      </c>
      <c r="I4366" s="3" t="s">
        <v>12006</v>
      </c>
      <c r="J4366" s="3">
        <v>62.736899999999999</v>
      </c>
      <c r="K4366" s="3">
        <v>5256370</v>
      </c>
      <c r="L4366" s="3" t="s">
        <v>66</v>
      </c>
      <c r="M4366" s="3">
        <v>3</v>
      </c>
      <c r="N4366" s="3" t="s">
        <v>18292</v>
      </c>
      <c r="O4366" s="3" t="s">
        <v>27069</v>
      </c>
      <c r="P4366" s="3" t="s">
        <v>4184</v>
      </c>
      <c r="Q4366" s="3" t="s">
        <v>23104</v>
      </c>
      <c r="R4366" s="5" t="s">
        <v>27070</v>
      </c>
      <c r="S4366" s="3" t="s">
        <v>4803</v>
      </c>
      <c r="T4366" s="3" t="s">
        <v>599</v>
      </c>
      <c r="V4366" s="3">
        <v>80</v>
      </c>
      <c r="W4366" s="3">
        <v>0</v>
      </c>
      <c r="X4366" s="3">
        <v>127</v>
      </c>
      <c r="Y4366" s="3">
        <v>4364</v>
      </c>
      <c r="Z4366" s="3" t="s">
        <v>66</v>
      </c>
      <c r="AA4366" s="3">
        <v>55</v>
      </c>
      <c r="AB4366" s="3">
        <v>34</v>
      </c>
      <c r="AC4366" s="3">
        <v>5256370</v>
      </c>
      <c r="AD4366" s="3">
        <v>3229980</v>
      </c>
      <c r="AE4366" s="15"/>
      <c r="AF4366" s="3">
        <v>9</v>
      </c>
      <c r="AG4366" s="3">
        <v>343</v>
      </c>
    </row>
    <row r="4367" spans="1:33" ht="15.75" customHeight="1" x14ac:dyDescent="0.15">
      <c r="A4367" s="3">
        <v>310</v>
      </c>
      <c r="B4367" s="3">
        <v>4365</v>
      </c>
      <c r="C4367" s="3">
        <v>200</v>
      </c>
      <c r="D4367" s="3" t="s">
        <v>18295</v>
      </c>
      <c r="E4367" s="3" t="s">
        <v>27071</v>
      </c>
      <c r="F4367" s="3" t="s">
        <v>1121</v>
      </c>
      <c r="G4367" s="3" t="s">
        <v>497</v>
      </c>
      <c r="H4367" s="3" t="s">
        <v>18297</v>
      </c>
      <c r="I4367" s="3" t="s">
        <v>21774</v>
      </c>
      <c r="J4367" s="3">
        <v>62.691400000000002</v>
      </c>
      <c r="K4367" s="3">
        <v>86791000</v>
      </c>
      <c r="L4367" s="3" t="s">
        <v>364</v>
      </c>
      <c r="M4367" s="3">
        <v>4</v>
      </c>
      <c r="N4367" s="3" t="s">
        <v>18295</v>
      </c>
      <c r="O4367" s="3" t="s">
        <v>27071</v>
      </c>
      <c r="P4367" s="3" t="s">
        <v>9988</v>
      </c>
      <c r="Q4367" s="3" t="s">
        <v>23106</v>
      </c>
      <c r="R4367" s="5" t="s">
        <v>27072</v>
      </c>
      <c r="S4367" s="3" t="s">
        <v>18297</v>
      </c>
      <c r="T4367" s="3" t="s">
        <v>497</v>
      </c>
      <c r="V4367" s="3">
        <v>58</v>
      </c>
      <c r="W4367" s="3">
        <v>0</v>
      </c>
      <c r="X4367" s="3">
        <v>127</v>
      </c>
      <c r="Y4367" s="3">
        <v>4365</v>
      </c>
      <c r="Z4367" s="3" t="s">
        <v>364</v>
      </c>
      <c r="AA4367" s="3">
        <v>200</v>
      </c>
      <c r="AB4367" s="3">
        <v>124</v>
      </c>
      <c r="AC4367" s="3">
        <v>86791000</v>
      </c>
      <c r="AD4367" s="3">
        <v>53347000</v>
      </c>
      <c r="AE4367" s="15"/>
      <c r="AF4367" s="3">
        <v>20</v>
      </c>
      <c r="AG4367" s="3">
        <v>716</v>
      </c>
    </row>
    <row r="4368" spans="1:33" ht="15.75" customHeight="1" x14ac:dyDescent="0.15">
      <c r="A4368" s="3">
        <v>24884</v>
      </c>
      <c r="B4368" s="3">
        <v>4366</v>
      </c>
      <c r="C4368" s="3">
        <v>16</v>
      </c>
      <c r="D4368" s="3" t="s">
        <v>18298</v>
      </c>
      <c r="E4368" s="3" t="s">
        <v>27073</v>
      </c>
      <c r="F4368" s="3" t="s">
        <v>331</v>
      </c>
      <c r="G4368" s="3" t="s">
        <v>167</v>
      </c>
      <c r="H4368" s="3" t="s">
        <v>283</v>
      </c>
      <c r="I4368" s="3" t="s">
        <v>283</v>
      </c>
      <c r="J4368" s="3">
        <v>62.616799999999998</v>
      </c>
      <c r="K4368" s="3">
        <v>6565550</v>
      </c>
      <c r="L4368" s="3" t="s">
        <v>229</v>
      </c>
      <c r="M4368" s="3">
        <v>0</v>
      </c>
      <c r="N4368" s="3" t="s">
        <v>18298</v>
      </c>
      <c r="O4368" s="3" t="s">
        <v>27073</v>
      </c>
      <c r="P4368" s="8">
        <v>38718</v>
      </c>
      <c r="Q4368" s="3" t="s">
        <v>23109</v>
      </c>
      <c r="R4368" s="5" t="s">
        <v>27074</v>
      </c>
      <c r="S4368" s="3" t="s">
        <v>283</v>
      </c>
      <c r="T4368" s="3" t="s">
        <v>167</v>
      </c>
      <c r="V4368" s="3">
        <v>127</v>
      </c>
      <c r="W4368" s="3">
        <v>103</v>
      </c>
      <c r="X4368" s="3">
        <v>31</v>
      </c>
      <c r="Y4368" s="3">
        <v>4366</v>
      </c>
      <c r="Z4368" s="3" t="s">
        <v>229</v>
      </c>
      <c r="AA4368" s="3">
        <v>16</v>
      </c>
      <c r="AB4368" s="3">
        <v>5</v>
      </c>
      <c r="AC4368" s="3">
        <v>6565550</v>
      </c>
      <c r="AD4368" s="3">
        <v>4037437</v>
      </c>
      <c r="AE4368" s="3" t="s">
        <v>283</v>
      </c>
      <c r="AF4368" s="3">
        <v>25</v>
      </c>
      <c r="AG4368" s="3">
        <v>1</v>
      </c>
    </row>
    <row r="4369" spans="1:33" ht="15.75" customHeight="1" x14ac:dyDescent="0.15">
      <c r="A4369" s="3">
        <v>25782</v>
      </c>
      <c r="B4369" s="3">
        <v>4367</v>
      </c>
      <c r="C4369" s="3">
        <v>16</v>
      </c>
      <c r="D4369" s="3" t="s">
        <v>18301</v>
      </c>
      <c r="E4369" s="3" t="s">
        <v>27075</v>
      </c>
      <c r="F4369" s="3" t="s">
        <v>1072</v>
      </c>
      <c r="G4369" s="3" t="s">
        <v>575</v>
      </c>
      <c r="H4369" s="3" t="s">
        <v>18303</v>
      </c>
      <c r="I4369" s="3" t="s">
        <v>1375</v>
      </c>
      <c r="J4369" s="3">
        <v>62.585700000000003</v>
      </c>
      <c r="K4369" s="3">
        <v>2204508</v>
      </c>
      <c r="L4369" s="3" t="s">
        <v>162</v>
      </c>
      <c r="M4369" s="3">
        <v>0</v>
      </c>
      <c r="N4369" s="3" t="s">
        <v>18301</v>
      </c>
      <c r="O4369" s="3" t="s">
        <v>27075</v>
      </c>
      <c r="P4369" s="8">
        <v>38718</v>
      </c>
      <c r="Q4369" s="3" t="s">
        <v>23110</v>
      </c>
      <c r="R4369" s="5" t="s">
        <v>27076</v>
      </c>
      <c r="S4369" s="3" t="s">
        <v>18303</v>
      </c>
      <c r="T4369" s="3" t="s">
        <v>575</v>
      </c>
      <c r="V4369" s="3">
        <v>99</v>
      </c>
      <c r="W4369" s="3">
        <v>87</v>
      </c>
      <c r="X4369" s="3">
        <v>127</v>
      </c>
      <c r="Y4369" s="3">
        <v>4367</v>
      </c>
      <c r="Z4369" s="3" t="s">
        <v>162</v>
      </c>
      <c r="AA4369" s="3">
        <v>16</v>
      </c>
      <c r="AB4369" s="3">
        <v>10</v>
      </c>
      <c r="AC4369" s="3">
        <v>2204508</v>
      </c>
      <c r="AD4369" s="3">
        <v>1355905</v>
      </c>
      <c r="AE4369" s="3" t="s">
        <v>1375</v>
      </c>
      <c r="AF4369" s="3">
        <v>8</v>
      </c>
      <c r="AG4369" s="3">
        <v>23</v>
      </c>
    </row>
    <row r="4370" spans="1:33" ht="15.75" customHeight="1" x14ac:dyDescent="0.15">
      <c r="A4370" s="3">
        <v>20896</v>
      </c>
      <c r="B4370" s="3">
        <v>4368</v>
      </c>
      <c r="C4370" s="3">
        <v>57</v>
      </c>
      <c r="D4370" s="3" t="s">
        <v>10090</v>
      </c>
      <c r="E4370" s="3" t="s">
        <v>27077</v>
      </c>
      <c r="F4370" s="3" t="s">
        <v>475</v>
      </c>
      <c r="G4370" s="3" t="s">
        <v>277</v>
      </c>
      <c r="H4370" s="3" t="s">
        <v>10094</v>
      </c>
      <c r="I4370" s="3" t="s">
        <v>3964</v>
      </c>
      <c r="J4370" s="3">
        <v>62.561599999999999</v>
      </c>
      <c r="K4370" s="3">
        <v>27165570</v>
      </c>
      <c r="L4370" s="3" t="s">
        <v>162</v>
      </c>
      <c r="M4370" s="3">
        <v>3</v>
      </c>
      <c r="N4370" s="3" t="s">
        <v>10090</v>
      </c>
      <c r="O4370" s="3" t="s">
        <v>27077</v>
      </c>
      <c r="P4370" s="3" t="s">
        <v>4472</v>
      </c>
      <c r="Q4370" s="3" t="s">
        <v>10092</v>
      </c>
      <c r="R4370" s="5" t="s">
        <v>27078</v>
      </c>
      <c r="S4370" s="3" t="s">
        <v>10094</v>
      </c>
      <c r="T4370" s="3" t="s">
        <v>277</v>
      </c>
      <c r="V4370" s="3">
        <v>127</v>
      </c>
      <c r="W4370" s="3">
        <v>0</v>
      </c>
      <c r="X4370" s="3">
        <v>127</v>
      </c>
      <c r="Y4370" s="3">
        <v>4368</v>
      </c>
      <c r="Z4370" s="3" t="s">
        <v>162</v>
      </c>
      <c r="AA4370" s="3">
        <v>57</v>
      </c>
      <c r="AB4370" s="3">
        <v>45</v>
      </c>
      <c r="AC4370" s="3">
        <v>27165570</v>
      </c>
      <c r="AD4370" s="3">
        <v>16710939</v>
      </c>
      <c r="AE4370" s="15"/>
      <c r="AF4370" s="3">
        <v>8</v>
      </c>
      <c r="AG4370" s="3">
        <v>71</v>
      </c>
    </row>
    <row r="4371" spans="1:33" ht="15.75" customHeight="1" x14ac:dyDescent="0.15">
      <c r="A4371" s="3">
        <v>25727</v>
      </c>
      <c r="B4371" s="3">
        <v>4369</v>
      </c>
      <c r="C4371" s="3">
        <v>271</v>
      </c>
      <c r="D4371" s="3" t="s">
        <v>18307</v>
      </c>
      <c r="E4371" s="3" t="s">
        <v>27079</v>
      </c>
      <c r="F4371" s="3" t="s">
        <v>210</v>
      </c>
      <c r="G4371" s="3" t="s">
        <v>114</v>
      </c>
      <c r="H4371" s="3" t="s">
        <v>256</v>
      </c>
      <c r="I4371" s="3" t="s">
        <v>116</v>
      </c>
      <c r="J4371" s="3">
        <v>62.525199999999998</v>
      </c>
      <c r="K4371" s="3">
        <v>15572778</v>
      </c>
      <c r="L4371" s="3" t="s">
        <v>641</v>
      </c>
      <c r="M4371" s="3">
        <v>0</v>
      </c>
      <c r="N4371" s="3" t="s">
        <v>18307</v>
      </c>
      <c r="O4371" s="3" t="s">
        <v>27079</v>
      </c>
      <c r="P4371" s="8">
        <v>37257</v>
      </c>
      <c r="Q4371" s="3" t="s">
        <v>23114</v>
      </c>
      <c r="R4371" s="5" t="s">
        <v>27080</v>
      </c>
      <c r="S4371" s="3" t="s">
        <v>256</v>
      </c>
      <c r="T4371" s="3" t="s">
        <v>114</v>
      </c>
      <c r="V4371" s="3">
        <v>87</v>
      </c>
      <c r="W4371" s="3">
        <v>76</v>
      </c>
      <c r="X4371" s="3">
        <v>41</v>
      </c>
      <c r="Y4371" s="3">
        <v>4369</v>
      </c>
      <c r="Z4371" s="3" t="s">
        <v>641</v>
      </c>
      <c r="AA4371" s="3">
        <v>271</v>
      </c>
      <c r="AB4371" s="3">
        <v>217</v>
      </c>
      <c r="AC4371" s="3">
        <v>15572778</v>
      </c>
      <c r="AD4371" s="3">
        <v>9581761</v>
      </c>
      <c r="AE4371" s="3" t="s">
        <v>116</v>
      </c>
      <c r="AF4371" s="3">
        <v>23</v>
      </c>
      <c r="AG4371" s="3">
        <v>46</v>
      </c>
    </row>
    <row r="4372" spans="1:33" ht="15.75" customHeight="1" x14ac:dyDescent="0.15">
      <c r="A4372" s="3">
        <v>22430</v>
      </c>
      <c r="B4372" s="3">
        <v>4370</v>
      </c>
      <c r="C4372" s="3">
        <v>38</v>
      </c>
      <c r="D4372" s="3" t="s">
        <v>18309</v>
      </c>
      <c r="E4372" s="3" t="s">
        <v>27081</v>
      </c>
      <c r="F4372" s="3" t="s">
        <v>269</v>
      </c>
      <c r="G4372" s="3" t="s">
        <v>133</v>
      </c>
      <c r="H4372" s="3" t="s">
        <v>18312</v>
      </c>
      <c r="I4372" s="3" t="s">
        <v>14102</v>
      </c>
      <c r="J4372" s="3">
        <v>62.508099999999999</v>
      </c>
      <c r="K4372" s="3">
        <v>7939133</v>
      </c>
      <c r="L4372" s="3" t="s">
        <v>40</v>
      </c>
      <c r="M4372" s="3">
        <v>2</v>
      </c>
      <c r="N4372" s="3" t="s">
        <v>18309</v>
      </c>
      <c r="O4372" s="3" t="s">
        <v>27081</v>
      </c>
      <c r="P4372" s="3" t="s">
        <v>23117</v>
      </c>
      <c r="Q4372" s="3" t="s">
        <v>23116</v>
      </c>
      <c r="R4372" s="5" t="s">
        <v>27082</v>
      </c>
      <c r="S4372" s="3" t="s">
        <v>18312</v>
      </c>
      <c r="T4372" s="3" t="s">
        <v>133</v>
      </c>
      <c r="V4372" s="3">
        <v>127</v>
      </c>
      <c r="W4372" s="3">
        <v>0</v>
      </c>
      <c r="X4372" s="3">
        <v>127</v>
      </c>
      <c r="Y4372" s="3">
        <v>4370</v>
      </c>
      <c r="Z4372" s="3" t="s">
        <v>40</v>
      </c>
      <c r="AA4372" s="3">
        <v>38</v>
      </c>
      <c r="AB4372" s="3">
        <v>33</v>
      </c>
      <c r="AC4372" s="3">
        <v>7939133</v>
      </c>
      <c r="AD4372" s="3">
        <v>4885377</v>
      </c>
      <c r="AE4372" s="15"/>
      <c r="AF4372" s="3">
        <v>4</v>
      </c>
      <c r="AG4372" s="3">
        <v>245</v>
      </c>
    </row>
    <row r="4373" spans="1:33" ht="15.75" customHeight="1" x14ac:dyDescent="0.15">
      <c r="A4373" s="3">
        <v>20510</v>
      </c>
      <c r="B4373" s="3">
        <v>4371</v>
      </c>
      <c r="C4373" s="3">
        <v>103</v>
      </c>
      <c r="D4373" s="3" t="s">
        <v>18313</v>
      </c>
      <c r="E4373" s="3" t="s">
        <v>27083</v>
      </c>
      <c r="F4373" s="3" t="s">
        <v>1009</v>
      </c>
      <c r="G4373" s="3" t="s">
        <v>403</v>
      </c>
      <c r="H4373" s="3" t="s">
        <v>18315</v>
      </c>
      <c r="I4373" s="3" t="s">
        <v>203</v>
      </c>
      <c r="J4373" s="3">
        <v>62.490600000000001</v>
      </c>
      <c r="K4373" s="3">
        <v>21660000</v>
      </c>
      <c r="L4373" s="3" t="s">
        <v>66</v>
      </c>
      <c r="M4373" s="3">
        <v>3</v>
      </c>
      <c r="N4373" s="3" t="s">
        <v>18313</v>
      </c>
      <c r="O4373" s="3" t="s">
        <v>27083</v>
      </c>
      <c r="P4373" s="3" t="s">
        <v>3380</v>
      </c>
      <c r="Q4373" s="3" t="s">
        <v>23119</v>
      </c>
      <c r="R4373" s="5" t="s">
        <v>27084</v>
      </c>
      <c r="S4373" s="3" t="s">
        <v>18315</v>
      </c>
      <c r="T4373" s="3" t="s">
        <v>403</v>
      </c>
      <c r="V4373" s="3">
        <v>127</v>
      </c>
      <c r="W4373" s="3">
        <v>127</v>
      </c>
      <c r="X4373" s="3">
        <v>127</v>
      </c>
      <c r="Y4373" s="3">
        <v>4371</v>
      </c>
      <c r="Z4373" s="3" t="s">
        <v>66</v>
      </c>
      <c r="AA4373" s="3">
        <v>103</v>
      </c>
      <c r="AB4373" s="3">
        <v>75</v>
      </c>
      <c r="AC4373" s="3">
        <v>21660000</v>
      </c>
      <c r="AD4373" s="3">
        <v>13330000</v>
      </c>
      <c r="AE4373" s="3" t="s">
        <v>203</v>
      </c>
      <c r="AF4373" s="3">
        <v>9</v>
      </c>
      <c r="AG4373" s="3">
        <v>9</v>
      </c>
    </row>
    <row r="4374" spans="1:33" ht="15.75" customHeight="1" x14ac:dyDescent="0.15">
      <c r="A4374" s="3">
        <v>18633</v>
      </c>
      <c r="B4374" s="3">
        <v>4372</v>
      </c>
      <c r="C4374" s="3">
        <v>35</v>
      </c>
      <c r="D4374" s="3" t="s">
        <v>18316</v>
      </c>
      <c r="E4374" s="3" t="s">
        <v>27085</v>
      </c>
      <c r="F4374" s="3" t="s">
        <v>657</v>
      </c>
      <c r="G4374" s="3" t="s">
        <v>246</v>
      </c>
      <c r="H4374" s="3" t="s">
        <v>18318</v>
      </c>
      <c r="I4374" s="3" t="s">
        <v>264</v>
      </c>
      <c r="J4374" s="3">
        <v>62.443300000000001</v>
      </c>
      <c r="K4374" s="3">
        <v>9667000</v>
      </c>
      <c r="L4374" s="3" t="s">
        <v>71</v>
      </c>
      <c r="M4374" s="3">
        <v>4</v>
      </c>
      <c r="N4374" s="3" t="s">
        <v>18316</v>
      </c>
      <c r="O4374" s="3" t="s">
        <v>27085</v>
      </c>
      <c r="P4374" s="3" t="s">
        <v>1063</v>
      </c>
      <c r="Q4374" s="3" t="s">
        <v>23121</v>
      </c>
      <c r="R4374" s="5" t="s">
        <v>27086</v>
      </c>
      <c r="S4374" s="3" t="s">
        <v>18318</v>
      </c>
      <c r="T4374" s="3" t="s">
        <v>246</v>
      </c>
      <c r="V4374" s="3">
        <v>127</v>
      </c>
      <c r="W4374" s="3">
        <v>127</v>
      </c>
      <c r="X4374" s="3">
        <v>127</v>
      </c>
      <c r="Y4374" s="3">
        <v>4372</v>
      </c>
      <c r="Z4374" s="3" t="s">
        <v>71</v>
      </c>
      <c r="AA4374" s="3">
        <v>35</v>
      </c>
      <c r="AB4374" s="3">
        <v>23</v>
      </c>
      <c r="AC4374" s="3">
        <v>9667000</v>
      </c>
      <c r="AD4374" s="3">
        <v>5951000</v>
      </c>
      <c r="AE4374" s="3" t="s">
        <v>264</v>
      </c>
      <c r="AF4374" s="3">
        <v>5</v>
      </c>
      <c r="AG4374" s="3">
        <v>8</v>
      </c>
    </row>
    <row r="4375" spans="1:33" ht="15.75" customHeight="1" x14ac:dyDescent="0.15">
      <c r="A4375" s="3">
        <v>25027</v>
      </c>
      <c r="B4375" s="3">
        <v>4373</v>
      </c>
      <c r="C4375" s="3">
        <v>27</v>
      </c>
      <c r="D4375" s="3" t="s">
        <v>18319</v>
      </c>
      <c r="E4375" s="3" t="s">
        <v>27087</v>
      </c>
      <c r="F4375" s="3" t="s">
        <v>331</v>
      </c>
      <c r="G4375" s="3" t="s">
        <v>167</v>
      </c>
      <c r="H4375" s="3" t="s">
        <v>18322</v>
      </c>
      <c r="I4375" s="3" t="s">
        <v>283</v>
      </c>
      <c r="J4375" s="3">
        <v>62.426000000000002</v>
      </c>
      <c r="K4375" s="3">
        <v>27469850</v>
      </c>
      <c r="L4375" s="3" t="s">
        <v>340</v>
      </c>
      <c r="M4375" s="3">
        <v>0</v>
      </c>
      <c r="N4375" s="3" t="s">
        <v>18319</v>
      </c>
      <c r="O4375" s="3" t="s">
        <v>27087</v>
      </c>
      <c r="P4375" s="8">
        <v>37987</v>
      </c>
      <c r="Q4375" s="3" t="s">
        <v>23123</v>
      </c>
      <c r="R4375" s="5" t="s">
        <v>27088</v>
      </c>
      <c r="S4375" s="3" t="s">
        <v>18322</v>
      </c>
      <c r="T4375" s="3" t="s">
        <v>167</v>
      </c>
      <c r="V4375" s="3">
        <v>127</v>
      </c>
      <c r="W4375" s="3">
        <v>104</v>
      </c>
      <c r="X4375" s="3">
        <v>111</v>
      </c>
      <c r="Y4375" s="3">
        <v>4373</v>
      </c>
      <c r="Z4375" s="3" t="s">
        <v>340</v>
      </c>
      <c r="AA4375" s="3">
        <v>27</v>
      </c>
      <c r="AB4375" s="3">
        <v>16</v>
      </c>
      <c r="AC4375" s="3">
        <v>27469850</v>
      </c>
      <c r="AD4375" s="3">
        <v>16912222</v>
      </c>
      <c r="AE4375" s="3" t="s">
        <v>283</v>
      </c>
      <c r="AF4375" s="3">
        <v>6</v>
      </c>
      <c r="AG4375" s="3">
        <v>1</v>
      </c>
    </row>
    <row r="4376" spans="1:33" ht="15.75" customHeight="1" x14ac:dyDescent="0.15">
      <c r="A4376" s="3">
        <v>19571</v>
      </c>
      <c r="B4376" s="3">
        <v>4374</v>
      </c>
      <c r="C4376" s="3">
        <v>92</v>
      </c>
      <c r="D4376" s="3" t="s">
        <v>7140</v>
      </c>
      <c r="E4376" s="3" t="s">
        <v>27089</v>
      </c>
      <c r="F4376" s="3" t="s">
        <v>475</v>
      </c>
      <c r="G4376" s="3" t="s">
        <v>277</v>
      </c>
      <c r="H4376" s="3" t="s">
        <v>6757</v>
      </c>
      <c r="I4376" s="3" t="s">
        <v>203</v>
      </c>
      <c r="J4376" s="3">
        <v>62.434600000000003</v>
      </c>
      <c r="K4376" s="3">
        <v>19212864</v>
      </c>
      <c r="L4376" s="3" t="s">
        <v>59</v>
      </c>
      <c r="M4376" s="3">
        <v>3</v>
      </c>
      <c r="N4376" s="3" t="s">
        <v>7140</v>
      </c>
      <c r="O4376" s="3" t="s">
        <v>27089</v>
      </c>
      <c r="P4376" s="3" t="s">
        <v>987</v>
      </c>
      <c r="Q4376" s="3" t="s">
        <v>7141</v>
      </c>
      <c r="R4376" s="5" t="s">
        <v>27090</v>
      </c>
      <c r="S4376" s="3" t="s">
        <v>6757</v>
      </c>
      <c r="T4376" s="3" t="s">
        <v>277</v>
      </c>
      <c r="V4376" s="3">
        <v>127</v>
      </c>
      <c r="W4376" s="3">
        <v>127</v>
      </c>
      <c r="X4376" s="3">
        <v>127</v>
      </c>
      <c r="Y4376" s="3">
        <v>4374</v>
      </c>
      <c r="Z4376" s="3" t="s">
        <v>59</v>
      </c>
      <c r="AA4376" s="3">
        <v>92</v>
      </c>
      <c r="AB4376" s="3">
        <v>76</v>
      </c>
      <c r="AC4376" s="3">
        <v>19212864</v>
      </c>
      <c r="AD4376" s="3">
        <v>11828060</v>
      </c>
      <c r="AE4376" s="3" t="s">
        <v>203</v>
      </c>
      <c r="AF4376" s="3">
        <v>17</v>
      </c>
      <c r="AG4376" s="3">
        <v>9</v>
      </c>
    </row>
    <row r="4377" spans="1:33" ht="15.75" customHeight="1" x14ac:dyDescent="0.15">
      <c r="A4377" s="3">
        <v>22576</v>
      </c>
      <c r="B4377" s="3">
        <v>4375</v>
      </c>
      <c r="C4377" s="3">
        <v>67</v>
      </c>
      <c r="D4377" s="3" t="s">
        <v>18325</v>
      </c>
      <c r="E4377" s="3" t="s">
        <v>27091</v>
      </c>
      <c r="F4377" s="3" t="s">
        <v>1214</v>
      </c>
      <c r="G4377" s="3" t="s">
        <v>607</v>
      </c>
      <c r="H4377" s="3" t="s">
        <v>18327</v>
      </c>
      <c r="I4377" s="3" t="s">
        <v>15153</v>
      </c>
      <c r="J4377" s="3">
        <v>62.4161</v>
      </c>
      <c r="K4377" s="3">
        <v>28648332</v>
      </c>
      <c r="L4377" s="3" t="s">
        <v>75</v>
      </c>
      <c r="M4377" s="3">
        <v>2</v>
      </c>
      <c r="N4377" s="3" t="s">
        <v>18325</v>
      </c>
      <c r="O4377" s="3" t="s">
        <v>27091</v>
      </c>
      <c r="P4377" s="3" t="s">
        <v>41</v>
      </c>
      <c r="Q4377" s="3" t="s">
        <v>23126</v>
      </c>
      <c r="R4377" s="5" t="s">
        <v>27092</v>
      </c>
      <c r="S4377" s="3" t="s">
        <v>18327</v>
      </c>
      <c r="T4377" s="3" t="s">
        <v>607</v>
      </c>
      <c r="V4377" s="3">
        <v>21</v>
      </c>
      <c r="W4377" s="3">
        <v>0</v>
      </c>
      <c r="X4377" s="3">
        <v>111</v>
      </c>
      <c r="Y4377" s="3">
        <v>4375</v>
      </c>
      <c r="Z4377" s="3" t="s">
        <v>75</v>
      </c>
      <c r="AA4377" s="3">
        <v>67</v>
      </c>
      <c r="AB4377" s="3">
        <v>21</v>
      </c>
      <c r="AC4377" s="3">
        <v>28648332</v>
      </c>
      <c r="AD4377" s="3">
        <v>17638851</v>
      </c>
      <c r="AE4377" s="15"/>
      <c r="AF4377" s="3">
        <v>14</v>
      </c>
      <c r="AG4377" s="3">
        <v>189</v>
      </c>
    </row>
    <row r="4378" spans="1:33" ht="15.75" customHeight="1" x14ac:dyDescent="0.15">
      <c r="A4378" s="3">
        <v>24543</v>
      </c>
      <c r="B4378" s="3">
        <v>4376</v>
      </c>
      <c r="C4378" s="3">
        <v>18</v>
      </c>
      <c r="D4378" s="3" t="s">
        <v>18328</v>
      </c>
      <c r="E4378" s="3" t="s">
        <v>27093</v>
      </c>
      <c r="F4378" s="3" t="s">
        <v>249</v>
      </c>
      <c r="G4378" s="3" t="s">
        <v>125</v>
      </c>
      <c r="H4378" s="3" t="s">
        <v>126</v>
      </c>
      <c r="I4378" s="3" t="s">
        <v>127</v>
      </c>
      <c r="J4378" s="3">
        <v>62.421300000000002</v>
      </c>
      <c r="K4378" s="3">
        <v>4170761</v>
      </c>
      <c r="L4378" s="3" t="s">
        <v>71</v>
      </c>
      <c r="M4378" s="3">
        <v>1</v>
      </c>
      <c r="N4378" s="3" t="s">
        <v>18328</v>
      </c>
      <c r="O4378" s="3" t="s">
        <v>27093</v>
      </c>
      <c r="P4378" s="3" t="s">
        <v>1063</v>
      </c>
      <c r="Q4378" s="3" t="s">
        <v>23129</v>
      </c>
      <c r="R4378" s="5" t="s">
        <v>27094</v>
      </c>
      <c r="S4378" s="3" t="s">
        <v>126</v>
      </c>
      <c r="T4378" s="3" t="s">
        <v>125</v>
      </c>
      <c r="V4378" s="3">
        <v>55</v>
      </c>
      <c r="W4378" s="3">
        <v>52</v>
      </c>
      <c r="X4378" s="3">
        <v>127</v>
      </c>
      <c r="Y4378" s="3">
        <v>4376</v>
      </c>
      <c r="Z4378" s="3" t="s">
        <v>71</v>
      </c>
      <c r="AA4378" s="3">
        <v>18</v>
      </c>
      <c r="AB4378" s="3">
        <v>15</v>
      </c>
      <c r="AC4378" s="3">
        <v>4170761</v>
      </c>
      <c r="AD4378" s="3">
        <v>2567866</v>
      </c>
      <c r="AE4378" s="3" t="s">
        <v>127</v>
      </c>
      <c r="AF4378" s="3">
        <v>5</v>
      </c>
      <c r="AG4378" s="3">
        <v>10</v>
      </c>
    </row>
    <row r="4379" spans="1:33" ht="15.75" customHeight="1" x14ac:dyDescent="0.15">
      <c r="A4379" s="3">
        <v>4103</v>
      </c>
      <c r="B4379" s="3">
        <v>4377</v>
      </c>
      <c r="C4379" s="3">
        <v>265</v>
      </c>
      <c r="D4379" s="3" t="s">
        <v>18331</v>
      </c>
      <c r="E4379" s="3" t="s">
        <v>27095</v>
      </c>
      <c r="F4379" s="3" t="s">
        <v>657</v>
      </c>
      <c r="G4379" s="3" t="s">
        <v>246</v>
      </c>
      <c r="H4379" s="3" t="s">
        <v>18333</v>
      </c>
      <c r="I4379" s="3" t="s">
        <v>264</v>
      </c>
      <c r="J4379" s="3">
        <v>62.401800000000001</v>
      </c>
      <c r="K4379" s="3">
        <v>38962000</v>
      </c>
      <c r="L4379" s="3" t="s">
        <v>364</v>
      </c>
      <c r="M4379" s="3">
        <v>4</v>
      </c>
      <c r="N4379" s="3" t="s">
        <v>18331</v>
      </c>
      <c r="O4379" s="3" t="s">
        <v>27095</v>
      </c>
      <c r="P4379" s="3" t="s">
        <v>4433</v>
      </c>
      <c r="Q4379" s="3" t="s">
        <v>23131</v>
      </c>
      <c r="R4379" s="5" t="s">
        <v>27096</v>
      </c>
      <c r="S4379" s="3" t="s">
        <v>18333</v>
      </c>
      <c r="T4379" s="3" t="s">
        <v>246</v>
      </c>
      <c r="V4379" s="3">
        <v>127</v>
      </c>
      <c r="W4379" s="3">
        <v>127</v>
      </c>
      <c r="X4379" s="3">
        <v>127</v>
      </c>
      <c r="Y4379" s="3">
        <v>4377</v>
      </c>
      <c r="Z4379" s="3" t="s">
        <v>364</v>
      </c>
      <c r="AA4379" s="3">
        <v>265</v>
      </c>
      <c r="AB4379" s="3">
        <v>117</v>
      </c>
      <c r="AC4379" s="3">
        <v>38962000</v>
      </c>
      <c r="AD4379" s="3">
        <v>23991116</v>
      </c>
      <c r="AE4379" s="3" t="s">
        <v>264</v>
      </c>
      <c r="AF4379" s="3">
        <v>20</v>
      </c>
      <c r="AG4379" s="3">
        <v>8</v>
      </c>
    </row>
    <row r="4380" spans="1:33" ht="15.75" customHeight="1" x14ac:dyDescent="0.15">
      <c r="A4380" s="3">
        <v>19829</v>
      </c>
      <c r="B4380" s="3">
        <v>4378</v>
      </c>
      <c r="C4380" s="3">
        <v>18</v>
      </c>
      <c r="D4380" s="3" t="s">
        <v>18334</v>
      </c>
      <c r="E4380" s="3" t="s">
        <v>27097</v>
      </c>
      <c r="F4380" s="3" t="s">
        <v>1438</v>
      </c>
      <c r="G4380" s="3" t="s">
        <v>495</v>
      </c>
      <c r="H4380" s="3" t="s">
        <v>18336</v>
      </c>
      <c r="I4380" s="3" t="s">
        <v>2682</v>
      </c>
      <c r="J4380" s="3">
        <v>62.350900000000003</v>
      </c>
      <c r="K4380" s="3">
        <v>4568962</v>
      </c>
      <c r="L4380" s="3" t="s">
        <v>162</v>
      </c>
      <c r="M4380" s="3">
        <v>3</v>
      </c>
      <c r="N4380" s="3" t="s">
        <v>18334</v>
      </c>
      <c r="O4380" s="3" t="s">
        <v>27097</v>
      </c>
      <c r="P4380" s="3" t="s">
        <v>1000</v>
      </c>
      <c r="Q4380" s="3" t="s">
        <v>23133</v>
      </c>
      <c r="R4380" s="5" t="s">
        <v>27098</v>
      </c>
      <c r="S4380" s="3" t="s">
        <v>18336</v>
      </c>
      <c r="T4380" s="3" t="s">
        <v>495</v>
      </c>
      <c r="V4380" s="3">
        <v>127</v>
      </c>
      <c r="W4380" s="3">
        <v>43</v>
      </c>
      <c r="X4380" s="3">
        <v>127</v>
      </c>
      <c r="Y4380" s="3">
        <v>4378</v>
      </c>
      <c r="Z4380" s="3" t="s">
        <v>162</v>
      </c>
      <c r="AA4380" s="3">
        <v>18</v>
      </c>
      <c r="AB4380" s="3">
        <v>12</v>
      </c>
      <c r="AC4380" s="3">
        <v>4568962</v>
      </c>
      <c r="AD4380" s="3">
        <v>2814251</v>
      </c>
      <c r="AE4380" s="3" t="s">
        <v>2682</v>
      </c>
      <c r="AF4380" s="3">
        <v>8</v>
      </c>
      <c r="AG4380" s="3">
        <v>79</v>
      </c>
    </row>
    <row r="4381" spans="1:33" ht="15.75" customHeight="1" x14ac:dyDescent="0.15">
      <c r="A4381" s="3">
        <v>21637</v>
      </c>
      <c r="B4381" s="3">
        <v>4379</v>
      </c>
      <c r="C4381" s="3">
        <v>77</v>
      </c>
      <c r="D4381" s="3" t="s">
        <v>18337</v>
      </c>
      <c r="E4381" s="3" t="s">
        <v>27099</v>
      </c>
      <c r="F4381" s="3" t="s">
        <v>4061</v>
      </c>
      <c r="G4381" s="3" t="s">
        <v>446</v>
      </c>
      <c r="H4381" s="3" t="s">
        <v>2435</v>
      </c>
      <c r="I4381" s="3" t="s">
        <v>2435</v>
      </c>
      <c r="J4381" s="3">
        <v>62.274799999999999</v>
      </c>
      <c r="K4381" s="3">
        <v>13240000</v>
      </c>
      <c r="L4381" s="3" t="s">
        <v>221</v>
      </c>
      <c r="M4381" s="3">
        <v>2</v>
      </c>
      <c r="N4381" s="3" t="s">
        <v>18337</v>
      </c>
      <c r="O4381" s="3" t="s">
        <v>27099</v>
      </c>
      <c r="P4381" s="3" t="s">
        <v>787</v>
      </c>
      <c r="Q4381" s="3" t="s">
        <v>23135</v>
      </c>
      <c r="R4381" s="5" t="s">
        <v>27100</v>
      </c>
      <c r="S4381" s="3" t="s">
        <v>2435</v>
      </c>
      <c r="T4381" s="3" t="s">
        <v>446</v>
      </c>
      <c r="V4381" s="3">
        <v>127</v>
      </c>
      <c r="W4381" s="3">
        <v>127</v>
      </c>
      <c r="X4381" s="3">
        <v>127</v>
      </c>
      <c r="Y4381" s="3">
        <v>4379</v>
      </c>
      <c r="Z4381" s="3" t="s">
        <v>221</v>
      </c>
      <c r="AA4381" s="3">
        <v>77</v>
      </c>
      <c r="AB4381" s="3">
        <v>36</v>
      </c>
      <c r="AC4381" s="3">
        <v>13240000</v>
      </c>
      <c r="AD4381" s="3">
        <v>8159000</v>
      </c>
      <c r="AE4381" s="3" t="s">
        <v>2435</v>
      </c>
      <c r="AF4381" s="3">
        <v>2</v>
      </c>
      <c r="AG4381" s="3">
        <v>29</v>
      </c>
    </row>
    <row r="4382" spans="1:33" ht="15.75" customHeight="1" x14ac:dyDescent="0.15">
      <c r="A4382" s="3">
        <v>25572</v>
      </c>
      <c r="B4382" s="3">
        <v>4380</v>
      </c>
      <c r="C4382" s="3">
        <v>14</v>
      </c>
      <c r="D4382" s="3" t="s">
        <v>18340</v>
      </c>
      <c r="E4382" s="3" t="s">
        <v>27101</v>
      </c>
      <c r="F4382" s="3" t="s">
        <v>5738</v>
      </c>
      <c r="G4382" s="3" t="s">
        <v>599</v>
      </c>
      <c r="H4382" s="3" t="s">
        <v>18342</v>
      </c>
      <c r="I4382" s="3" t="s">
        <v>23138</v>
      </c>
      <c r="J4382" s="3">
        <v>62.2684</v>
      </c>
      <c r="K4382" s="3">
        <v>2360553</v>
      </c>
      <c r="L4382" s="3" t="s">
        <v>221</v>
      </c>
      <c r="M4382" s="3">
        <v>0</v>
      </c>
      <c r="N4382" s="3" t="s">
        <v>18340</v>
      </c>
      <c r="O4382" s="3" t="s">
        <v>27101</v>
      </c>
      <c r="P4382" s="8">
        <v>28856</v>
      </c>
      <c r="Q4382" s="3" t="s">
        <v>23137</v>
      </c>
      <c r="R4382" s="5" t="s">
        <v>27102</v>
      </c>
      <c r="S4382" s="3" t="s">
        <v>18342</v>
      </c>
      <c r="T4382" s="3" t="s">
        <v>599</v>
      </c>
      <c r="V4382" s="3">
        <v>81</v>
      </c>
      <c r="W4382" s="3">
        <v>0</v>
      </c>
      <c r="X4382" s="3">
        <v>127</v>
      </c>
      <c r="Y4382" s="3">
        <v>4380</v>
      </c>
      <c r="Z4382" s="3" t="s">
        <v>221</v>
      </c>
      <c r="AA4382" s="3">
        <v>14</v>
      </c>
      <c r="AB4382" s="3">
        <v>12</v>
      </c>
      <c r="AC4382" s="3">
        <v>2360553</v>
      </c>
      <c r="AD4382" s="3">
        <v>1454721</v>
      </c>
      <c r="AE4382" s="15"/>
      <c r="AF4382" s="3">
        <v>2</v>
      </c>
      <c r="AG4382" s="3">
        <v>214</v>
      </c>
    </row>
    <row r="4383" spans="1:33" ht="15.75" customHeight="1" x14ac:dyDescent="0.15">
      <c r="A4383" s="3">
        <v>22456</v>
      </c>
      <c r="B4383" s="3">
        <v>4381</v>
      </c>
      <c r="C4383" s="3">
        <v>33</v>
      </c>
      <c r="D4383" s="3" t="s">
        <v>4467</v>
      </c>
      <c r="E4383" s="3" t="s">
        <v>27103</v>
      </c>
      <c r="F4383" s="3" t="s">
        <v>36</v>
      </c>
      <c r="G4383" s="3" t="s">
        <v>37</v>
      </c>
      <c r="H4383" s="3" t="s">
        <v>1272</v>
      </c>
      <c r="I4383" s="3" t="s">
        <v>89</v>
      </c>
      <c r="J4383" s="3">
        <v>62.216700000000003</v>
      </c>
      <c r="K4383" s="3">
        <v>5869000</v>
      </c>
      <c r="L4383" s="3" t="s">
        <v>71</v>
      </c>
      <c r="M4383" s="3">
        <v>2</v>
      </c>
      <c r="N4383" s="3" t="s">
        <v>4467</v>
      </c>
      <c r="O4383" s="3" t="s">
        <v>27103</v>
      </c>
      <c r="P4383" s="3" t="s">
        <v>4472</v>
      </c>
      <c r="Q4383" s="3" t="s">
        <v>4470</v>
      </c>
      <c r="R4383" s="5" t="s">
        <v>27104</v>
      </c>
      <c r="S4383" s="3" t="s">
        <v>1272</v>
      </c>
      <c r="T4383" s="3" t="s">
        <v>37</v>
      </c>
      <c r="V4383" s="3">
        <v>127</v>
      </c>
      <c r="W4383" s="3">
        <v>127</v>
      </c>
      <c r="X4383" s="3">
        <v>127</v>
      </c>
      <c r="Y4383" s="3">
        <v>4381</v>
      </c>
      <c r="Z4383" s="3" t="s">
        <v>71</v>
      </c>
      <c r="AA4383" s="3">
        <v>33</v>
      </c>
      <c r="AB4383" s="3">
        <v>25</v>
      </c>
      <c r="AC4383" s="3">
        <v>5869000</v>
      </c>
      <c r="AD4383" s="3">
        <v>3618000</v>
      </c>
      <c r="AE4383" s="3" t="s">
        <v>89</v>
      </c>
      <c r="AF4383" s="3">
        <v>5</v>
      </c>
      <c r="AG4383" s="3">
        <v>4</v>
      </c>
    </row>
    <row r="4384" spans="1:33" ht="15.75" customHeight="1" x14ac:dyDescent="0.15">
      <c r="A4384" s="3">
        <v>3707</v>
      </c>
      <c r="B4384" s="3">
        <v>4382</v>
      </c>
      <c r="C4384" s="3">
        <v>280</v>
      </c>
      <c r="D4384" s="3" t="s">
        <v>18344</v>
      </c>
      <c r="E4384" s="3" t="s">
        <v>27105</v>
      </c>
      <c r="F4384" s="3" t="s">
        <v>5738</v>
      </c>
      <c r="G4384" s="3" t="s">
        <v>599</v>
      </c>
      <c r="H4384" s="3" t="s">
        <v>3353</v>
      </c>
      <c r="I4384" s="3" t="s">
        <v>3354</v>
      </c>
      <c r="J4384" s="3">
        <v>62.173900000000003</v>
      </c>
      <c r="K4384" s="3">
        <v>52160000</v>
      </c>
      <c r="L4384" s="3" t="s">
        <v>478</v>
      </c>
      <c r="M4384" s="3">
        <v>6</v>
      </c>
      <c r="N4384" s="3" t="s">
        <v>18344</v>
      </c>
      <c r="O4384" s="3" t="s">
        <v>27105</v>
      </c>
      <c r="P4384" s="3" t="s">
        <v>3926</v>
      </c>
      <c r="Q4384" s="3" t="s">
        <v>23141</v>
      </c>
      <c r="R4384" s="5" t="s">
        <v>27106</v>
      </c>
      <c r="S4384" s="3" t="s">
        <v>3353</v>
      </c>
      <c r="T4384" s="3" t="s">
        <v>599</v>
      </c>
      <c r="V4384" s="3">
        <v>82</v>
      </c>
      <c r="W4384" s="3">
        <v>74</v>
      </c>
      <c r="X4384" s="3">
        <v>127</v>
      </c>
      <c r="Y4384" s="3">
        <v>4382</v>
      </c>
      <c r="Z4384" s="3" t="s">
        <v>478</v>
      </c>
      <c r="AA4384" s="3">
        <v>280</v>
      </c>
      <c r="AB4384" s="3">
        <v>160</v>
      </c>
      <c r="AC4384" s="3">
        <v>52160000</v>
      </c>
      <c r="AD4384" s="3">
        <v>32163000</v>
      </c>
      <c r="AE4384" s="3" t="s">
        <v>3354</v>
      </c>
      <c r="AF4384" s="3">
        <v>15</v>
      </c>
      <c r="AG4384" s="3">
        <v>13</v>
      </c>
    </row>
    <row r="4385" spans="1:33" ht="15.75" customHeight="1" x14ac:dyDescent="0.15">
      <c r="A4385" s="3">
        <v>25055</v>
      </c>
      <c r="B4385" s="3">
        <v>4383</v>
      </c>
      <c r="C4385" s="3">
        <v>350</v>
      </c>
      <c r="D4385" s="3" t="s">
        <v>5389</v>
      </c>
      <c r="E4385" s="3" t="s">
        <v>27107</v>
      </c>
      <c r="F4385" s="3" t="s">
        <v>36</v>
      </c>
      <c r="G4385" s="3" t="s">
        <v>37</v>
      </c>
      <c r="H4385" s="3" t="s">
        <v>1234</v>
      </c>
      <c r="I4385" s="3" t="s">
        <v>69</v>
      </c>
      <c r="J4385" s="3">
        <v>62.124099999999999</v>
      </c>
      <c r="K4385" s="3">
        <v>50310625</v>
      </c>
      <c r="L4385" s="3" t="s">
        <v>335</v>
      </c>
      <c r="M4385" s="3">
        <v>0</v>
      </c>
      <c r="N4385" s="3" t="s">
        <v>5389</v>
      </c>
      <c r="O4385" s="3" t="s">
        <v>27107</v>
      </c>
      <c r="P4385" s="3" t="s">
        <v>381</v>
      </c>
      <c r="Q4385" s="3" t="s">
        <v>5392</v>
      </c>
      <c r="R4385" s="5" t="s">
        <v>27108</v>
      </c>
      <c r="S4385" s="3" t="s">
        <v>1234</v>
      </c>
      <c r="T4385" s="3" t="s">
        <v>37</v>
      </c>
      <c r="V4385" s="3">
        <v>127</v>
      </c>
      <c r="W4385" s="3">
        <v>46</v>
      </c>
      <c r="X4385" s="3">
        <v>127</v>
      </c>
      <c r="Y4385" s="3">
        <v>4383</v>
      </c>
      <c r="Z4385" s="3" t="s">
        <v>335</v>
      </c>
      <c r="AA4385" s="3">
        <v>350</v>
      </c>
      <c r="AB4385" s="3">
        <v>200</v>
      </c>
      <c r="AC4385" s="3">
        <v>50310625</v>
      </c>
      <c r="AD4385" s="3">
        <v>31032169</v>
      </c>
      <c r="AE4385" s="3" t="s">
        <v>69</v>
      </c>
      <c r="AF4385" s="3">
        <v>21</v>
      </c>
      <c r="AG4385" s="3">
        <v>20</v>
      </c>
    </row>
    <row r="4386" spans="1:33" ht="15.75" customHeight="1" x14ac:dyDescent="0.15">
      <c r="A4386" s="3">
        <v>25804</v>
      </c>
      <c r="B4386" s="3">
        <v>4384</v>
      </c>
      <c r="C4386" s="3">
        <v>96</v>
      </c>
      <c r="D4386" s="3" t="s">
        <v>11249</v>
      </c>
      <c r="E4386" s="3" t="s">
        <v>27109</v>
      </c>
      <c r="F4386" s="3" t="s">
        <v>36</v>
      </c>
      <c r="G4386" s="3" t="s">
        <v>37</v>
      </c>
      <c r="H4386" s="3" t="s">
        <v>11253</v>
      </c>
      <c r="I4386" s="3" t="s">
        <v>39</v>
      </c>
      <c r="J4386" s="3">
        <v>62.120199999999997</v>
      </c>
      <c r="K4386" s="3">
        <v>6591531</v>
      </c>
      <c r="L4386" s="3" t="s">
        <v>101</v>
      </c>
      <c r="M4386" s="3">
        <v>0</v>
      </c>
      <c r="N4386" s="3" t="s">
        <v>11249</v>
      </c>
      <c r="O4386" s="3" t="s">
        <v>27109</v>
      </c>
      <c r="P4386" s="8">
        <v>37987</v>
      </c>
      <c r="Q4386" s="3" t="s">
        <v>11251</v>
      </c>
      <c r="R4386" s="5" t="s">
        <v>27110</v>
      </c>
      <c r="S4386" s="3" t="s">
        <v>11253</v>
      </c>
      <c r="T4386" s="3" t="s">
        <v>37</v>
      </c>
      <c r="V4386" s="3">
        <v>127</v>
      </c>
      <c r="W4386" s="3">
        <v>127</v>
      </c>
      <c r="X4386" s="3">
        <v>127</v>
      </c>
      <c r="Y4386" s="3">
        <v>4384</v>
      </c>
      <c r="Z4386" s="3" t="s">
        <v>101</v>
      </c>
      <c r="AA4386" s="3">
        <v>96</v>
      </c>
      <c r="AB4386" s="3">
        <v>50</v>
      </c>
      <c r="AC4386" s="3">
        <v>6591531</v>
      </c>
      <c r="AD4386" s="3">
        <v>4065830</v>
      </c>
      <c r="AE4386" s="3" t="s">
        <v>39</v>
      </c>
      <c r="AF4386" s="3">
        <v>10</v>
      </c>
      <c r="AG4386" s="3">
        <v>2</v>
      </c>
    </row>
    <row r="4387" spans="1:33" ht="15.75" customHeight="1" x14ac:dyDescent="0.15">
      <c r="A4387" s="3">
        <v>22345</v>
      </c>
      <c r="B4387" s="3">
        <v>4385</v>
      </c>
      <c r="C4387" s="3">
        <v>15</v>
      </c>
      <c r="D4387" s="3" t="s">
        <v>18350</v>
      </c>
      <c r="E4387" s="3" t="s">
        <v>27111</v>
      </c>
      <c r="F4387" s="3" t="s">
        <v>1438</v>
      </c>
      <c r="G4387" s="3" t="s">
        <v>495</v>
      </c>
      <c r="H4387" s="3" t="s">
        <v>2566</v>
      </c>
      <c r="I4387" s="3" t="s">
        <v>2566</v>
      </c>
      <c r="J4387" s="3">
        <v>61.991999999999997</v>
      </c>
      <c r="K4387" s="3">
        <v>4863000</v>
      </c>
      <c r="L4387" s="3" t="s">
        <v>478</v>
      </c>
      <c r="M4387" s="3">
        <v>3</v>
      </c>
      <c r="N4387" s="3" t="s">
        <v>18350</v>
      </c>
      <c r="O4387" s="3" t="s">
        <v>27111</v>
      </c>
      <c r="P4387" s="3" t="s">
        <v>104</v>
      </c>
      <c r="Q4387" s="3" t="s">
        <v>23146</v>
      </c>
      <c r="R4387" s="5" t="s">
        <v>27112</v>
      </c>
      <c r="S4387" s="3" t="s">
        <v>2566</v>
      </c>
      <c r="T4387" s="3" t="s">
        <v>495</v>
      </c>
      <c r="V4387" s="3">
        <v>127</v>
      </c>
      <c r="W4387" s="3">
        <v>34</v>
      </c>
      <c r="X4387" s="3">
        <v>127</v>
      </c>
      <c r="Y4387" s="3">
        <v>4385</v>
      </c>
      <c r="Z4387" s="3" t="s">
        <v>478</v>
      </c>
      <c r="AA4387" s="3">
        <v>15</v>
      </c>
      <c r="AB4387" s="3">
        <v>11</v>
      </c>
      <c r="AC4387" s="3">
        <v>4863000</v>
      </c>
      <c r="AD4387" s="3">
        <v>3002000</v>
      </c>
      <c r="AE4387" s="3" t="s">
        <v>2566</v>
      </c>
      <c r="AF4387" s="3">
        <v>15</v>
      </c>
      <c r="AG4387" s="3">
        <v>47</v>
      </c>
    </row>
    <row r="4388" spans="1:33" ht="15.75" customHeight="1" x14ac:dyDescent="0.15">
      <c r="A4388" s="3">
        <v>25487</v>
      </c>
      <c r="B4388" s="3">
        <v>4386</v>
      </c>
      <c r="C4388" s="3">
        <v>65</v>
      </c>
      <c r="D4388" s="3" t="s">
        <v>18352</v>
      </c>
      <c r="E4388" s="3" t="s">
        <v>27113</v>
      </c>
      <c r="F4388" s="3" t="s">
        <v>1072</v>
      </c>
      <c r="G4388" s="3" t="s">
        <v>575</v>
      </c>
      <c r="H4388" s="3" t="s">
        <v>9647</v>
      </c>
      <c r="I4388" s="3" t="s">
        <v>1375</v>
      </c>
      <c r="J4388" s="3">
        <v>61.876300000000001</v>
      </c>
      <c r="K4388" s="3">
        <v>3412685</v>
      </c>
      <c r="L4388" s="3" t="s">
        <v>101</v>
      </c>
      <c r="M4388" s="3">
        <v>0</v>
      </c>
      <c r="N4388" s="3" t="s">
        <v>18352</v>
      </c>
      <c r="O4388" s="3" t="s">
        <v>27113</v>
      </c>
      <c r="P4388" s="8">
        <v>37622</v>
      </c>
      <c r="Q4388" s="3" t="s">
        <v>23148</v>
      </c>
      <c r="R4388" s="5" t="s">
        <v>27114</v>
      </c>
      <c r="S4388" s="3" t="s">
        <v>9647</v>
      </c>
      <c r="T4388" s="3" t="s">
        <v>575</v>
      </c>
      <c r="V4388" s="3">
        <v>100</v>
      </c>
      <c r="W4388" s="3">
        <v>88</v>
      </c>
      <c r="X4388" s="3">
        <v>127</v>
      </c>
      <c r="Y4388" s="3">
        <v>4386</v>
      </c>
      <c r="Z4388" s="3" t="s">
        <v>101</v>
      </c>
      <c r="AA4388" s="3">
        <v>65</v>
      </c>
      <c r="AB4388" s="3">
        <v>30</v>
      </c>
      <c r="AC4388" s="3">
        <v>3412685</v>
      </c>
      <c r="AD4388" s="3">
        <v>2108205</v>
      </c>
      <c r="AE4388" s="3" t="s">
        <v>1375</v>
      </c>
      <c r="AF4388" s="3">
        <v>10</v>
      </c>
      <c r="AG4388" s="3">
        <v>23</v>
      </c>
    </row>
    <row r="4389" spans="1:33" ht="15.75" customHeight="1" x14ac:dyDescent="0.15">
      <c r="A4389" s="3">
        <v>2567</v>
      </c>
      <c r="B4389" s="3">
        <v>4387</v>
      </c>
      <c r="C4389" s="3">
        <v>809</v>
      </c>
      <c r="D4389" s="3" t="s">
        <v>9052</v>
      </c>
      <c r="E4389" s="3" t="s">
        <v>27115</v>
      </c>
      <c r="F4389" s="3" t="s">
        <v>36</v>
      </c>
      <c r="G4389" s="3" t="s">
        <v>37</v>
      </c>
      <c r="H4389" s="3" t="s">
        <v>9054</v>
      </c>
      <c r="I4389" s="3" t="s">
        <v>1718</v>
      </c>
      <c r="J4389" s="3">
        <v>61.856299999999997</v>
      </c>
      <c r="K4389" s="3">
        <v>28824674</v>
      </c>
      <c r="L4389" s="3" t="s">
        <v>101</v>
      </c>
      <c r="M4389" s="3">
        <v>5</v>
      </c>
      <c r="N4389" s="3" t="s">
        <v>9052</v>
      </c>
      <c r="O4389" s="3" t="s">
        <v>27115</v>
      </c>
      <c r="P4389" s="3" t="s">
        <v>690</v>
      </c>
      <c r="Q4389" s="3" t="s">
        <v>9053</v>
      </c>
      <c r="R4389" s="5" t="s">
        <v>27116</v>
      </c>
      <c r="S4389" s="3" t="s">
        <v>9054</v>
      </c>
      <c r="T4389" s="3" t="s">
        <v>37</v>
      </c>
      <c r="V4389" s="3">
        <v>127</v>
      </c>
      <c r="W4389" s="3">
        <v>0</v>
      </c>
      <c r="X4389" s="3">
        <v>127</v>
      </c>
      <c r="Y4389" s="3">
        <v>4387</v>
      </c>
      <c r="Z4389" s="3" t="s">
        <v>101</v>
      </c>
      <c r="AA4389" s="3">
        <v>809</v>
      </c>
      <c r="AB4389" s="3">
        <v>512</v>
      </c>
      <c r="AC4389" s="3">
        <v>28824674</v>
      </c>
      <c r="AD4389" s="3">
        <v>17808811</v>
      </c>
      <c r="AE4389" s="15"/>
      <c r="AF4389" s="3">
        <v>10</v>
      </c>
      <c r="AG4389" s="3">
        <v>54</v>
      </c>
    </row>
    <row r="4390" spans="1:33" ht="15.75" customHeight="1" x14ac:dyDescent="0.15">
      <c r="A4390" s="3">
        <v>22300</v>
      </c>
      <c r="B4390" s="3">
        <v>4388</v>
      </c>
      <c r="C4390" s="3">
        <v>154</v>
      </c>
      <c r="D4390" s="3" t="s">
        <v>18356</v>
      </c>
      <c r="E4390" s="3" t="s">
        <v>27117</v>
      </c>
      <c r="F4390" s="3" t="s">
        <v>1438</v>
      </c>
      <c r="G4390" s="3" t="s">
        <v>495</v>
      </c>
      <c r="H4390" s="3" t="s">
        <v>2566</v>
      </c>
      <c r="I4390" s="3" t="s">
        <v>2566</v>
      </c>
      <c r="J4390" s="3">
        <v>61.821199999999997</v>
      </c>
      <c r="K4390" s="3">
        <v>31170000</v>
      </c>
      <c r="L4390" s="3" t="s">
        <v>478</v>
      </c>
      <c r="M4390" s="3">
        <v>2</v>
      </c>
      <c r="N4390" s="3" t="s">
        <v>18356</v>
      </c>
      <c r="O4390" s="3" t="s">
        <v>27117</v>
      </c>
      <c r="P4390" s="3" t="s">
        <v>987</v>
      </c>
      <c r="Q4390" s="3" t="s">
        <v>23151</v>
      </c>
      <c r="R4390" s="5" t="s">
        <v>27118</v>
      </c>
      <c r="S4390" s="3" t="s">
        <v>2566</v>
      </c>
      <c r="T4390" s="3" t="s">
        <v>495</v>
      </c>
      <c r="V4390" s="3">
        <v>127</v>
      </c>
      <c r="W4390" s="3">
        <v>35</v>
      </c>
      <c r="X4390" s="3">
        <v>127</v>
      </c>
      <c r="Y4390" s="3">
        <v>4388</v>
      </c>
      <c r="Z4390" s="3" t="s">
        <v>478</v>
      </c>
      <c r="AA4390" s="3">
        <v>154</v>
      </c>
      <c r="AB4390" s="3">
        <v>70</v>
      </c>
      <c r="AC4390" s="3">
        <v>31170000</v>
      </c>
      <c r="AD4390" s="3">
        <v>19262000</v>
      </c>
      <c r="AE4390" s="3" t="s">
        <v>2566</v>
      </c>
      <c r="AF4390" s="3">
        <v>15</v>
      </c>
      <c r="AG4390" s="3">
        <v>47</v>
      </c>
    </row>
    <row r="4391" spans="1:33" ht="15.75" customHeight="1" x14ac:dyDescent="0.15">
      <c r="A4391" s="3">
        <v>1600</v>
      </c>
      <c r="B4391" s="3">
        <v>4389</v>
      </c>
      <c r="C4391" s="3">
        <v>169</v>
      </c>
      <c r="D4391" s="3" t="s">
        <v>18360</v>
      </c>
      <c r="E4391" s="3" t="s">
        <v>27119</v>
      </c>
      <c r="F4391" s="3" t="s">
        <v>6728</v>
      </c>
      <c r="G4391" s="3" t="s">
        <v>803</v>
      </c>
      <c r="H4391" s="3" t="s">
        <v>7662</v>
      </c>
      <c r="I4391" s="3" t="s">
        <v>8005</v>
      </c>
      <c r="J4391" s="3">
        <v>61.778300000000002</v>
      </c>
      <c r="K4391" s="3">
        <v>34350290</v>
      </c>
      <c r="L4391" s="3" t="s">
        <v>162</v>
      </c>
      <c r="M4391" s="3">
        <v>7</v>
      </c>
      <c r="N4391" s="3" t="s">
        <v>18360</v>
      </c>
      <c r="O4391" s="3" t="s">
        <v>27119</v>
      </c>
      <c r="P4391" s="3" t="s">
        <v>381</v>
      </c>
      <c r="Q4391" s="3" t="s">
        <v>23153</v>
      </c>
      <c r="R4391" s="5" t="s">
        <v>27120</v>
      </c>
      <c r="S4391" s="3" t="s">
        <v>7662</v>
      </c>
      <c r="T4391" s="3" t="s">
        <v>803</v>
      </c>
      <c r="V4391" s="3">
        <v>26</v>
      </c>
      <c r="W4391" s="3">
        <v>0</v>
      </c>
      <c r="X4391" s="3">
        <v>127</v>
      </c>
      <c r="Y4391" s="3">
        <v>4389</v>
      </c>
      <c r="Z4391" s="3" t="s">
        <v>162</v>
      </c>
      <c r="AA4391" s="3">
        <v>169</v>
      </c>
      <c r="AB4391" s="3">
        <v>125</v>
      </c>
      <c r="AC4391" s="3">
        <v>34350290</v>
      </c>
      <c r="AD4391" s="3">
        <v>21232938</v>
      </c>
      <c r="AE4391" s="15"/>
      <c r="AF4391" s="3">
        <v>8</v>
      </c>
      <c r="AG4391" s="3">
        <v>97</v>
      </c>
    </row>
    <row r="4392" spans="1:33" ht="15.75" customHeight="1" x14ac:dyDescent="0.15">
      <c r="A4392" s="3">
        <v>24407</v>
      </c>
      <c r="B4392" s="3">
        <v>4390</v>
      </c>
      <c r="C4392" s="3">
        <v>169</v>
      </c>
      <c r="D4392" s="3" t="s">
        <v>18362</v>
      </c>
      <c r="E4392" s="3" t="s">
        <v>27121</v>
      </c>
      <c r="F4392" s="3" t="s">
        <v>657</v>
      </c>
      <c r="G4392" s="3" t="s">
        <v>246</v>
      </c>
      <c r="H4392" s="3" t="s">
        <v>3818</v>
      </c>
      <c r="I4392" s="3" t="s">
        <v>3818</v>
      </c>
      <c r="J4392" s="3">
        <v>61.7117</v>
      </c>
      <c r="K4392" s="3">
        <v>19439277</v>
      </c>
      <c r="L4392" s="3" t="s">
        <v>101</v>
      </c>
      <c r="M4392" s="3">
        <v>1</v>
      </c>
      <c r="N4392" s="3" t="s">
        <v>18362</v>
      </c>
      <c r="O4392" s="3" t="s">
        <v>27121</v>
      </c>
      <c r="P4392" s="3" t="s">
        <v>4472</v>
      </c>
      <c r="Q4392" s="3" t="s">
        <v>23155</v>
      </c>
      <c r="R4392" s="5" t="s">
        <v>27122</v>
      </c>
      <c r="S4392" s="3" t="s">
        <v>3818</v>
      </c>
      <c r="T4392" s="3" t="s">
        <v>246</v>
      </c>
      <c r="V4392" s="3">
        <v>127</v>
      </c>
      <c r="W4392" s="3">
        <v>85</v>
      </c>
      <c r="X4392" s="3">
        <v>127</v>
      </c>
      <c r="Y4392" s="3">
        <v>4390</v>
      </c>
      <c r="Z4392" s="3" t="s">
        <v>101</v>
      </c>
      <c r="AA4392" s="3">
        <v>169</v>
      </c>
      <c r="AB4392" s="3">
        <v>120</v>
      </c>
      <c r="AC4392" s="3">
        <v>19439277</v>
      </c>
      <c r="AD4392" s="3">
        <v>12020948</v>
      </c>
      <c r="AE4392" s="3" t="s">
        <v>3818</v>
      </c>
      <c r="AF4392" s="3">
        <v>10</v>
      </c>
      <c r="AG4392" s="3">
        <v>22</v>
      </c>
    </row>
    <row r="4393" spans="1:33" ht="15.75" customHeight="1" x14ac:dyDescent="0.15">
      <c r="A4393" s="3">
        <v>20845</v>
      </c>
      <c r="B4393" s="3">
        <v>4391</v>
      </c>
      <c r="C4393" s="3">
        <v>17</v>
      </c>
      <c r="D4393" s="3" t="s">
        <v>18366</v>
      </c>
      <c r="E4393" s="3" t="s">
        <v>27123</v>
      </c>
      <c r="F4393" s="3" t="s">
        <v>855</v>
      </c>
      <c r="G4393" s="3" t="s">
        <v>292</v>
      </c>
      <c r="H4393" s="3" t="s">
        <v>2279</v>
      </c>
      <c r="I4393" s="3" t="s">
        <v>2280</v>
      </c>
      <c r="J4393" s="3">
        <v>61.698799999999999</v>
      </c>
      <c r="K4393" s="3">
        <v>4362408</v>
      </c>
      <c r="L4393" s="3" t="s">
        <v>221</v>
      </c>
      <c r="M4393" s="3">
        <v>3</v>
      </c>
      <c r="N4393" s="3" t="s">
        <v>18366</v>
      </c>
      <c r="O4393" s="3" t="s">
        <v>27123</v>
      </c>
      <c r="P4393" s="3" t="s">
        <v>104</v>
      </c>
      <c r="Q4393" s="3" t="s">
        <v>23158</v>
      </c>
      <c r="R4393" s="5" t="s">
        <v>27124</v>
      </c>
      <c r="S4393" s="3" t="s">
        <v>2279</v>
      </c>
      <c r="T4393" s="3" t="s">
        <v>292</v>
      </c>
      <c r="V4393" s="3">
        <v>127</v>
      </c>
      <c r="W4393" s="3">
        <v>36</v>
      </c>
      <c r="X4393" s="3">
        <v>127</v>
      </c>
      <c r="Y4393" s="3">
        <v>4391</v>
      </c>
      <c r="Z4393" s="3" t="s">
        <v>221</v>
      </c>
      <c r="AA4393" s="3">
        <v>17</v>
      </c>
      <c r="AB4393" s="3">
        <v>10</v>
      </c>
      <c r="AC4393" s="3">
        <v>4362408</v>
      </c>
      <c r="AD4393" s="3">
        <v>2697861</v>
      </c>
      <c r="AE4393" s="3" t="s">
        <v>2280</v>
      </c>
      <c r="AF4393" s="3">
        <v>2</v>
      </c>
      <c r="AG4393" s="3">
        <v>52</v>
      </c>
    </row>
    <row r="4394" spans="1:33" ht="15.75" customHeight="1" x14ac:dyDescent="0.15">
      <c r="A4394" s="3">
        <v>4096</v>
      </c>
      <c r="B4394" s="3">
        <v>4392</v>
      </c>
      <c r="C4394" s="3">
        <v>116</v>
      </c>
      <c r="D4394" s="3" t="s">
        <v>18368</v>
      </c>
      <c r="E4394" s="3" t="s">
        <v>27125</v>
      </c>
      <c r="F4394" s="3" t="s">
        <v>249</v>
      </c>
      <c r="G4394" s="3" t="s">
        <v>125</v>
      </c>
      <c r="H4394" s="3" t="s">
        <v>18370</v>
      </c>
      <c r="I4394" s="3" t="s">
        <v>127</v>
      </c>
      <c r="J4394" s="3">
        <v>61.661799999999999</v>
      </c>
      <c r="K4394" s="3">
        <v>74701720</v>
      </c>
      <c r="L4394" s="3" t="s">
        <v>162</v>
      </c>
      <c r="M4394" s="3">
        <v>5</v>
      </c>
      <c r="N4394" s="3" t="s">
        <v>18368</v>
      </c>
      <c r="O4394" s="3" t="s">
        <v>27125</v>
      </c>
      <c r="P4394" s="3" t="s">
        <v>4433</v>
      </c>
      <c r="Q4394" s="3" t="s">
        <v>23160</v>
      </c>
      <c r="R4394" s="5" t="s">
        <v>27126</v>
      </c>
      <c r="S4394" s="3" t="s">
        <v>18370</v>
      </c>
      <c r="T4394" s="3" t="s">
        <v>125</v>
      </c>
      <c r="V4394" s="3">
        <v>56</v>
      </c>
      <c r="W4394" s="3">
        <v>53</v>
      </c>
      <c r="X4394" s="3">
        <v>127</v>
      </c>
      <c r="Y4394" s="3">
        <v>4392</v>
      </c>
      <c r="Z4394" s="3" t="s">
        <v>162</v>
      </c>
      <c r="AA4394" s="3">
        <v>116</v>
      </c>
      <c r="AB4394" s="3">
        <v>76</v>
      </c>
      <c r="AC4394" s="3">
        <v>74701720</v>
      </c>
      <c r="AD4394" s="3">
        <v>46208632</v>
      </c>
      <c r="AE4394" s="3" t="s">
        <v>127</v>
      </c>
      <c r="AF4394" s="3">
        <v>8</v>
      </c>
      <c r="AG4394" s="3">
        <v>10</v>
      </c>
    </row>
    <row r="4395" spans="1:33" ht="15.75" customHeight="1" x14ac:dyDescent="0.15">
      <c r="A4395" s="3">
        <v>2500</v>
      </c>
      <c r="B4395" s="3">
        <v>4393</v>
      </c>
      <c r="C4395" s="3">
        <v>80</v>
      </c>
      <c r="D4395" s="3" t="s">
        <v>18372</v>
      </c>
      <c r="E4395" s="3" t="s">
        <v>27127</v>
      </c>
      <c r="F4395" s="3" t="s">
        <v>6874</v>
      </c>
      <c r="G4395" s="3" t="s">
        <v>621</v>
      </c>
      <c r="H4395" s="3" t="s">
        <v>4662</v>
      </c>
      <c r="I4395" s="3" t="s">
        <v>4662</v>
      </c>
      <c r="J4395" s="3">
        <v>61.635800000000003</v>
      </c>
      <c r="K4395" s="3">
        <v>11577815</v>
      </c>
      <c r="L4395" s="3" t="s">
        <v>59</v>
      </c>
      <c r="M4395" s="3">
        <v>4</v>
      </c>
      <c r="N4395" s="3" t="s">
        <v>18372</v>
      </c>
      <c r="O4395" s="3" t="s">
        <v>27127</v>
      </c>
      <c r="P4395" s="3" t="s">
        <v>541</v>
      </c>
      <c r="Q4395" s="3" t="s">
        <v>23163</v>
      </c>
      <c r="R4395" s="5" t="s">
        <v>27128</v>
      </c>
      <c r="S4395" s="3" t="s">
        <v>4662</v>
      </c>
      <c r="T4395" s="3" t="s">
        <v>621</v>
      </c>
      <c r="V4395" s="3">
        <v>67</v>
      </c>
      <c r="W4395" s="3">
        <v>44</v>
      </c>
      <c r="X4395" s="3">
        <v>127</v>
      </c>
      <c r="Y4395" s="3">
        <v>4393</v>
      </c>
      <c r="Z4395" s="3" t="s">
        <v>59</v>
      </c>
      <c r="AA4395" s="3">
        <v>80</v>
      </c>
      <c r="AB4395" s="3">
        <v>65</v>
      </c>
      <c r="AC4395" s="3">
        <v>11577815</v>
      </c>
      <c r="AD4395" s="3">
        <v>7162903</v>
      </c>
      <c r="AE4395" s="3" t="s">
        <v>4662</v>
      </c>
      <c r="AF4395" s="3">
        <v>17</v>
      </c>
      <c r="AG4395" s="3">
        <v>82</v>
      </c>
    </row>
    <row r="4396" spans="1:33" ht="15.75" customHeight="1" x14ac:dyDescent="0.15">
      <c r="A4396" s="3">
        <v>21164</v>
      </c>
      <c r="B4396" s="3">
        <v>4394</v>
      </c>
      <c r="C4396" s="3">
        <v>311</v>
      </c>
      <c r="D4396" s="3" t="s">
        <v>11817</v>
      </c>
      <c r="E4396" s="3" t="s">
        <v>27129</v>
      </c>
      <c r="F4396" s="3" t="s">
        <v>36</v>
      </c>
      <c r="G4396" s="3" t="s">
        <v>37</v>
      </c>
      <c r="H4396" s="3" t="s">
        <v>11820</v>
      </c>
      <c r="I4396" s="3" t="s">
        <v>39</v>
      </c>
      <c r="J4396" s="3">
        <v>61.5991</v>
      </c>
      <c r="K4396" s="3">
        <v>32904441</v>
      </c>
      <c r="L4396" s="3" t="s">
        <v>75</v>
      </c>
      <c r="M4396" s="3">
        <v>2</v>
      </c>
      <c r="N4396" s="3" t="s">
        <v>11817</v>
      </c>
      <c r="O4396" s="3" t="s">
        <v>27129</v>
      </c>
      <c r="P4396" s="3" t="s">
        <v>835</v>
      </c>
      <c r="Q4396" s="3" t="s">
        <v>11819</v>
      </c>
      <c r="R4396" s="5" t="s">
        <v>27130</v>
      </c>
      <c r="S4396" s="3" t="s">
        <v>11820</v>
      </c>
      <c r="T4396" s="3" t="s">
        <v>37</v>
      </c>
      <c r="V4396" s="3">
        <v>127</v>
      </c>
      <c r="W4396" s="3">
        <v>127</v>
      </c>
      <c r="X4396" s="3">
        <v>112</v>
      </c>
      <c r="Y4396" s="3">
        <v>4394</v>
      </c>
      <c r="Z4396" s="3" t="s">
        <v>75</v>
      </c>
      <c r="AA4396" s="3">
        <v>311</v>
      </c>
      <c r="AB4396" s="3">
        <v>191</v>
      </c>
      <c r="AC4396" s="3">
        <v>32904441</v>
      </c>
      <c r="AD4396" s="3">
        <v>20361777</v>
      </c>
      <c r="AE4396" s="3" t="s">
        <v>39</v>
      </c>
      <c r="AF4396" s="3">
        <v>14</v>
      </c>
      <c r="AG4396" s="3">
        <v>2</v>
      </c>
    </row>
    <row r="4397" spans="1:33" ht="15.75" customHeight="1" x14ac:dyDescent="0.15">
      <c r="A4397" s="3">
        <v>18969</v>
      </c>
      <c r="B4397" s="3">
        <v>4395</v>
      </c>
      <c r="C4397" s="3">
        <v>1400</v>
      </c>
      <c r="D4397" s="3" t="s">
        <v>7149</v>
      </c>
      <c r="E4397" s="3" t="s">
        <v>27131</v>
      </c>
      <c r="F4397" s="3" t="s">
        <v>475</v>
      </c>
      <c r="G4397" s="3" t="s">
        <v>277</v>
      </c>
      <c r="H4397" s="3" t="s">
        <v>475</v>
      </c>
      <c r="I4397" s="3" t="s">
        <v>203</v>
      </c>
      <c r="J4397" s="3">
        <v>61.586599999999997</v>
      </c>
      <c r="K4397" s="3">
        <v>387000000</v>
      </c>
      <c r="L4397" s="3" t="s">
        <v>59</v>
      </c>
      <c r="M4397" s="3">
        <v>3</v>
      </c>
      <c r="N4397" s="3" t="s">
        <v>7149</v>
      </c>
      <c r="O4397" s="3" t="s">
        <v>27131</v>
      </c>
      <c r="P4397" s="3" t="s">
        <v>7154</v>
      </c>
      <c r="Q4397" s="3" t="s">
        <v>7150</v>
      </c>
      <c r="R4397" s="5" t="s">
        <v>27132</v>
      </c>
      <c r="S4397" s="3" t="s">
        <v>475</v>
      </c>
      <c r="T4397" s="3" t="s">
        <v>277</v>
      </c>
      <c r="V4397" s="3">
        <v>127</v>
      </c>
      <c r="W4397" s="3">
        <v>127</v>
      </c>
      <c r="X4397" s="3">
        <v>127</v>
      </c>
      <c r="Y4397" s="3">
        <v>4395</v>
      </c>
      <c r="Z4397" s="3" t="s">
        <v>59</v>
      </c>
      <c r="AA4397" s="3">
        <v>1400</v>
      </c>
      <c r="AB4397" s="3">
        <v>0</v>
      </c>
      <c r="AC4397" s="3">
        <v>387000000</v>
      </c>
      <c r="AD4397" s="3">
        <v>239500000</v>
      </c>
      <c r="AE4397" s="3" t="s">
        <v>203</v>
      </c>
      <c r="AF4397" s="3">
        <v>17</v>
      </c>
      <c r="AG4397" s="3">
        <v>9</v>
      </c>
    </row>
    <row r="4398" spans="1:33" ht="15.75" customHeight="1" x14ac:dyDescent="0.15">
      <c r="A4398" s="3">
        <v>24051</v>
      </c>
      <c r="B4398" s="3">
        <v>4396</v>
      </c>
      <c r="C4398" s="3">
        <v>694</v>
      </c>
      <c r="D4398" s="3" t="s">
        <v>11064</v>
      </c>
      <c r="E4398" s="3" t="s">
        <v>27133</v>
      </c>
      <c r="F4398" s="3" t="s">
        <v>36</v>
      </c>
      <c r="G4398" s="3" t="s">
        <v>37</v>
      </c>
      <c r="H4398" s="3" t="s">
        <v>817</v>
      </c>
      <c r="I4398" s="3" t="s">
        <v>817</v>
      </c>
      <c r="J4398" s="3">
        <v>61.519799999999996</v>
      </c>
      <c r="K4398" s="3">
        <v>63617242</v>
      </c>
      <c r="L4398" s="3" t="s">
        <v>122</v>
      </c>
      <c r="M4398" s="3">
        <v>1</v>
      </c>
      <c r="N4398" s="3" t="s">
        <v>11064</v>
      </c>
      <c r="O4398" s="3" t="s">
        <v>27133</v>
      </c>
      <c r="P4398" s="3" t="s">
        <v>9697</v>
      </c>
      <c r="Q4398" s="3" t="s">
        <v>11065</v>
      </c>
      <c r="R4398" s="5" t="s">
        <v>27134</v>
      </c>
      <c r="S4398" s="3" t="s">
        <v>817</v>
      </c>
      <c r="T4398" s="3" t="s">
        <v>37</v>
      </c>
      <c r="V4398" s="3">
        <v>127</v>
      </c>
      <c r="W4398" s="3">
        <v>102</v>
      </c>
      <c r="X4398" s="3">
        <v>50</v>
      </c>
      <c r="Y4398" s="3">
        <v>4396</v>
      </c>
      <c r="Z4398" s="3" t="s">
        <v>122</v>
      </c>
      <c r="AA4398" s="3">
        <v>694</v>
      </c>
      <c r="AB4398" s="3">
        <v>476</v>
      </c>
      <c r="AC4398" s="3">
        <v>63617242</v>
      </c>
      <c r="AD4398" s="3">
        <v>39386652</v>
      </c>
      <c r="AE4398" s="3" t="s">
        <v>817</v>
      </c>
      <c r="AF4398" s="3">
        <v>22</v>
      </c>
      <c r="AG4398" s="3">
        <v>11</v>
      </c>
    </row>
    <row r="4399" spans="1:33" ht="15.75" customHeight="1" x14ac:dyDescent="0.15">
      <c r="A4399" s="3">
        <v>26333</v>
      </c>
      <c r="B4399" s="3">
        <v>4397</v>
      </c>
      <c r="C4399" s="3">
        <v>5017</v>
      </c>
      <c r="D4399" s="3" t="s">
        <v>10131</v>
      </c>
      <c r="E4399" s="3" t="s">
        <v>27135</v>
      </c>
      <c r="F4399" s="3" t="s">
        <v>475</v>
      </c>
      <c r="G4399" s="3" t="s">
        <v>277</v>
      </c>
      <c r="H4399" s="3" t="s">
        <v>10134</v>
      </c>
      <c r="I4399" s="3" t="s">
        <v>7302</v>
      </c>
      <c r="J4399" s="3">
        <v>61.505899999999997</v>
      </c>
      <c r="K4399" s="3">
        <v>664427805</v>
      </c>
      <c r="L4399" s="3" t="s">
        <v>101</v>
      </c>
      <c r="M4399" s="3">
        <v>0</v>
      </c>
      <c r="N4399" s="3" t="s">
        <v>10131</v>
      </c>
      <c r="O4399" s="3" t="s">
        <v>27135</v>
      </c>
      <c r="P4399" s="8">
        <v>35796</v>
      </c>
      <c r="Q4399" s="3" t="s">
        <v>10132</v>
      </c>
      <c r="R4399" s="5" t="s">
        <v>27136</v>
      </c>
      <c r="S4399" s="3" t="s">
        <v>10134</v>
      </c>
      <c r="T4399" s="3" t="s">
        <v>277</v>
      </c>
      <c r="V4399" s="3">
        <v>127</v>
      </c>
      <c r="W4399" s="3">
        <v>0</v>
      </c>
      <c r="X4399" s="3">
        <v>127</v>
      </c>
      <c r="Y4399" s="3">
        <v>4397</v>
      </c>
      <c r="Z4399" s="3" t="s">
        <v>101</v>
      </c>
      <c r="AA4399" s="3">
        <v>5017</v>
      </c>
      <c r="AB4399" s="3">
        <v>3125</v>
      </c>
      <c r="AC4399" s="3">
        <v>664427805</v>
      </c>
      <c r="AD4399" s="3">
        <v>411395486</v>
      </c>
      <c r="AE4399" s="15"/>
      <c r="AF4399" s="3">
        <v>10</v>
      </c>
      <c r="AG4399" s="3">
        <v>77</v>
      </c>
    </row>
    <row r="4400" spans="1:33" ht="15.75" customHeight="1" x14ac:dyDescent="0.15">
      <c r="A4400" s="3">
        <v>1062</v>
      </c>
      <c r="B4400" s="3">
        <v>4398</v>
      </c>
      <c r="C4400" s="3">
        <v>25</v>
      </c>
      <c r="D4400" s="3" t="s">
        <v>18381</v>
      </c>
      <c r="E4400" s="3" t="s">
        <v>27137</v>
      </c>
      <c r="F4400" s="3" t="s">
        <v>2319</v>
      </c>
      <c r="G4400" s="3" t="s">
        <v>740</v>
      </c>
      <c r="H4400" s="3" t="s">
        <v>1072</v>
      </c>
      <c r="I4400" s="3" t="s">
        <v>63</v>
      </c>
      <c r="J4400" s="3">
        <v>61.3874</v>
      </c>
      <c r="K4400" s="3">
        <v>5095000</v>
      </c>
      <c r="L4400" s="3" t="s">
        <v>59</v>
      </c>
      <c r="M4400" s="3">
        <v>5</v>
      </c>
      <c r="N4400" s="3" t="s">
        <v>18381</v>
      </c>
      <c r="O4400" s="3" t="s">
        <v>27137</v>
      </c>
      <c r="P4400" s="3" t="s">
        <v>987</v>
      </c>
      <c r="Q4400" s="3" t="s">
        <v>23171</v>
      </c>
      <c r="R4400" s="5" t="s">
        <v>27138</v>
      </c>
      <c r="S4400" s="3" t="s">
        <v>1072</v>
      </c>
      <c r="T4400" s="3" t="s">
        <v>740</v>
      </c>
      <c r="V4400" s="3">
        <v>40</v>
      </c>
      <c r="W4400" s="3">
        <v>127</v>
      </c>
      <c r="X4400" s="3">
        <v>127</v>
      </c>
      <c r="Y4400" s="3">
        <v>4398</v>
      </c>
      <c r="Z4400" s="3" t="s">
        <v>59</v>
      </c>
      <c r="AA4400" s="3">
        <v>25</v>
      </c>
      <c r="AB4400" s="3">
        <v>14</v>
      </c>
      <c r="AC4400" s="3">
        <v>5095000</v>
      </c>
      <c r="AD4400" s="3">
        <v>3157000</v>
      </c>
      <c r="AE4400" s="3" t="s">
        <v>63</v>
      </c>
      <c r="AF4400" s="3">
        <v>17</v>
      </c>
      <c r="AG4400" s="3">
        <v>3</v>
      </c>
    </row>
    <row r="4401" spans="1:33" ht="15.75" customHeight="1" x14ac:dyDescent="0.15">
      <c r="A4401" s="3">
        <v>17630</v>
      </c>
      <c r="B4401" s="3">
        <v>4399</v>
      </c>
      <c r="C4401" s="3">
        <v>15</v>
      </c>
      <c r="D4401" s="3" t="s">
        <v>18384</v>
      </c>
      <c r="E4401" s="3" t="s">
        <v>27139</v>
      </c>
      <c r="F4401" s="3" t="s">
        <v>855</v>
      </c>
      <c r="G4401" s="3" t="s">
        <v>292</v>
      </c>
      <c r="H4401" s="3" t="s">
        <v>18386</v>
      </c>
      <c r="I4401" s="3" t="s">
        <v>1032</v>
      </c>
      <c r="J4401" s="3">
        <v>61.3718</v>
      </c>
      <c r="K4401" s="3">
        <v>16756799</v>
      </c>
      <c r="L4401" s="3" t="s">
        <v>340</v>
      </c>
      <c r="M4401" s="3">
        <v>3</v>
      </c>
      <c r="N4401" s="3" t="s">
        <v>18384</v>
      </c>
      <c r="O4401" s="3" t="s">
        <v>27139</v>
      </c>
      <c r="P4401" s="3" t="s">
        <v>1107</v>
      </c>
      <c r="Q4401" s="3" t="s">
        <v>23173</v>
      </c>
      <c r="R4401" s="5" t="s">
        <v>27140</v>
      </c>
      <c r="S4401" s="3" t="s">
        <v>18386</v>
      </c>
      <c r="T4401" s="3" t="s">
        <v>292</v>
      </c>
      <c r="V4401" s="3">
        <v>127</v>
      </c>
      <c r="W4401" s="3">
        <v>123</v>
      </c>
      <c r="X4401" s="3">
        <v>112</v>
      </c>
      <c r="Y4401" s="3">
        <v>4399</v>
      </c>
      <c r="Z4401" s="3" t="s">
        <v>340</v>
      </c>
      <c r="AA4401" s="3">
        <v>15</v>
      </c>
      <c r="AB4401" s="3">
        <v>8</v>
      </c>
      <c r="AC4401" s="3">
        <v>16756799</v>
      </c>
      <c r="AD4401" s="3">
        <v>10383972</v>
      </c>
      <c r="AE4401" s="3" t="s">
        <v>1032</v>
      </c>
      <c r="AF4401" s="3">
        <v>6</v>
      </c>
      <c r="AG4401" s="3">
        <v>49</v>
      </c>
    </row>
    <row r="4402" spans="1:33" ht="15.75" customHeight="1" x14ac:dyDescent="0.15">
      <c r="A4402" s="3">
        <v>3426</v>
      </c>
      <c r="B4402" s="3">
        <v>4400</v>
      </c>
      <c r="C4402" s="3">
        <v>140</v>
      </c>
      <c r="D4402" s="3" t="s">
        <v>18387</v>
      </c>
      <c r="E4402" s="3" t="s">
        <v>27141</v>
      </c>
      <c r="F4402" s="3" t="s">
        <v>1009</v>
      </c>
      <c r="G4402" s="3" t="s">
        <v>403</v>
      </c>
      <c r="H4402" s="3" t="s">
        <v>9608</v>
      </c>
      <c r="I4402" s="3" t="s">
        <v>203</v>
      </c>
      <c r="J4402" s="3">
        <v>61.300699999999999</v>
      </c>
      <c r="K4402" s="3">
        <v>332986402</v>
      </c>
      <c r="L4402" s="3" t="s">
        <v>71</v>
      </c>
      <c r="M4402" s="3">
        <v>3</v>
      </c>
      <c r="N4402" s="3" t="s">
        <v>18387</v>
      </c>
      <c r="O4402" s="3" t="s">
        <v>27141</v>
      </c>
      <c r="P4402" s="3" t="s">
        <v>4433</v>
      </c>
      <c r="Q4402" s="3" t="s">
        <v>23176</v>
      </c>
      <c r="R4402" s="5" t="s">
        <v>27142</v>
      </c>
      <c r="S4402" s="3" t="s">
        <v>9608</v>
      </c>
      <c r="T4402" s="3" t="s">
        <v>403</v>
      </c>
      <c r="V4402" s="3">
        <v>127</v>
      </c>
      <c r="W4402" s="3">
        <v>127</v>
      </c>
      <c r="X4402" s="3">
        <v>127</v>
      </c>
      <c r="Y4402" s="3">
        <v>4400</v>
      </c>
      <c r="Z4402" s="3" t="s">
        <v>71</v>
      </c>
      <c r="AA4402" s="3">
        <v>140</v>
      </c>
      <c r="AB4402" s="3">
        <v>144</v>
      </c>
      <c r="AC4402" s="3">
        <v>332986402</v>
      </c>
      <c r="AD4402" s="3">
        <v>206438312</v>
      </c>
      <c r="AE4402" s="3" t="s">
        <v>203</v>
      </c>
      <c r="AF4402" s="3">
        <v>5</v>
      </c>
      <c r="AG4402" s="3">
        <v>9</v>
      </c>
    </row>
    <row r="4403" spans="1:33" ht="15.75" customHeight="1" x14ac:dyDescent="0.15">
      <c r="A4403" s="3">
        <v>22111</v>
      </c>
      <c r="B4403" s="3">
        <v>4401</v>
      </c>
      <c r="C4403" s="3">
        <v>20</v>
      </c>
      <c r="D4403" s="3" t="s">
        <v>11073</v>
      </c>
      <c r="E4403" s="3" t="s">
        <v>27143</v>
      </c>
      <c r="F4403" s="3" t="s">
        <v>36</v>
      </c>
      <c r="G4403" s="3" t="s">
        <v>37</v>
      </c>
      <c r="H4403" s="3" t="s">
        <v>817</v>
      </c>
      <c r="I4403" s="3" t="s">
        <v>817</v>
      </c>
      <c r="J4403" s="3">
        <v>61.3048</v>
      </c>
      <c r="K4403" s="3">
        <v>4525467</v>
      </c>
      <c r="L4403" s="3" t="s">
        <v>71</v>
      </c>
      <c r="M4403" s="3">
        <v>4</v>
      </c>
      <c r="N4403" s="3" t="s">
        <v>11073</v>
      </c>
      <c r="O4403" s="3" t="s">
        <v>27143</v>
      </c>
      <c r="P4403" s="3" t="s">
        <v>835</v>
      </c>
      <c r="Q4403" s="3" t="s">
        <v>11075</v>
      </c>
      <c r="R4403" s="5" t="s">
        <v>27144</v>
      </c>
      <c r="S4403" s="3" t="s">
        <v>817</v>
      </c>
      <c r="T4403" s="3" t="s">
        <v>37</v>
      </c>
      <c r="V4403" s="3">
        <v>127</v>
      </c>
      <c r="W4403" s="3">
        <v>103</v>
      </c>
      <c r="X4403" s="3">
        <v>127</v>
      </c>
      <c r="Y4403" s="3">
        <v>4401</v>
      </c>
      <c r="Z4403" s="3" t="s">
        <v>71</v>
      </c>
      <c r="AA4403" s="3">
        <v>20</v>
      </c>
      <c r="AB4403" s="3">
        <v>14</v>
      </c>
      <c r="AC4403" s="3">
        <v>4525467</v>
      </c>
      <c r="AD4403" s="3">
        <v>2805538</v>
      </c>
      <c r="AE4403" s="3" t="s">
        <v>817</v>
      </c>
      <c r="AF4403" s="3">
        <v>5</v>
      </c>
      <c r="AG4403" s="3">
        <v>11</v>
      </c>
    </row>
    <row r="4404" spans="1:33" ht="15.75" customHeight="1" x14ac:dyDescent="0.15">
      <c r="A4404" s="3">
        <v>19988</v>
      </c>
      <c r="B4404" s="3">
        <v>4402</v>
      </c>
      <c r="C4404" s="3">
        <v>17</v>
      </c>
      <c r="D4404" s="3" t="s">
        <v>6643</v>
      </c>
      <c r="E4404" s="3" t="s">
        <v>27145</v>
      </c>
      <c r="F4404" s="3" t="s">
        <v>143</v>
      </c>
      <c r="G4404" s="3" t="s">
        <v>77</v>
      </c>
      <c r="H4404" s="3" t="s">
        <v>79</v>
      </c>
      <c r="I4404" s="3" t="s">
        <v>79</v>
      </c>
      <c r="J4404" s="3">
        <v>61.2851</v>
      </c>
      <c r="K4404" s="3">
        <v>4211800</v>
      </c>
      <c r="L4404" s="3" t="s">
        <v>122</v>
      </c>
      <c r="M4404" s="3">
        <v>3</v>
      </c>
      <c r="N4404" s="3" t="s">
        <v>6643</v>
      </c>
      <c r="O4404" s="3" t="s">
        <v>27145</v>
      </c>
      <c r="P4404" s="3" t="s">
        <v>835</v>
      </c>
      <c r="Q4404" s="3" t="s">
        <v>6645</v>
      </c>
      <c r="R4404" s="5" t="s">
        <v>27146</v>
      </c>
      <c r="S4404" s="3" t="s">
        <v>79</v>
      </c>
      <c r="T4404" s="3" t="s">
        <v>77</v>
      </c>
      <c r="V4404" s="3">
        <v>127</v>
      </c>
      <c r="W4404" s="3">
        <v>127</v>
      </c>
      <c r="X4404" s="3">
        <v>51</v>
      </c>
      <c r="Y4404" s="3">
        <v>4402</v>
      </c>
      <c r="Z4404" s="3" t="s">
        <v>122</v>
      </c>
      <c r="AA4404" s="3">
        <v>17</v>
      </c>
      <c r="AB4404" s="3">
        <v>12</v>
      </c>
      <c r="AC4404" s="3">
        <v>4211800</v>
      </c>
      <c r="AD4404" s="3">
        <v>2611400</v>
      </c>
      <c r="AE4404" s="3" t="s">
        <v>79</v>
      </c>
      <c r="AF4404" s="3">
        <v>22</v>
      </c>
      <c r="AG4404" s="3">
        <v>6</v>
      </c>
    </row>
    <row r="4405" spans="1:33" ht="15.75" customHeight="1" x14ac:dyDescent="0.15">
      <c r="A4405" s="3">
        <v>24910</v>
      </c>
      <c r="B4405" s="3">
        <v>4403</v>
      </c>
      <c r="C4405" s="3">
        <v>50</v>
      </c>
      <c r="D4405" s="3" t="s">
        <v>6905</v>
      </c>
      <c r="E4405" s="3" t="s">
        <v>27147</v>
      </c>
      <c r="F4405" s="3" t="s">
        <v>475</v>
      </c>
      <c r="G4405" s="3" t="s">
        <v>277</v>
      </c>
      <c r="H4405" s="3" t="s">
        <v>6909</v>
      </c>
      <c r="I4405" s="3" t="s">
        <v>203</v>
      </c>
      <c r="J4405" s="3">
        <v>61.272199999999998</v>
      </c>
      <c r="K4405" s="3">
        <v>2906248</v>
      </c>
      <c r="L4405" s="3" t="s">
        <v>71</v>
      </c>
      <c r="M4405" s="3">
        <v>0</v>
      </c>
      <c r="N4405" s="3" t="s">
        <v>6905</v>
      </c>
      <c r="O4405" s="3" t="s">
        <v>27147</v>
      </c>
      <c r="P4405" s="8">
        <v>33970</v>
      </c>
      <c r="Q4405" s="3" t="s">
        <v>6908</v>
      </c>
      <c r="R4405" s="5" t="s">
        <v>27148</v>
      </c>
      <c r="S4405" s="3" t="s">
        <v>6909</v>
      </c>
      <c r="T4405" s="3" t="s">
        <v>277</v>
      </c>
      <c r="V4405" s="3">
        <v>127</v>
      </c>
      <c r="W4405" s="3">
        <v>127</v>
      </c>
      <c r="X4405" s="3">
        <v>127</v>
      </c>
      <c r="Y4405" s="3">
        <v>4403</v>
      </c>
      <c r="Z4405" s="3" t="s">
        <v>71</v>
      </c>
      <c r="AA4405" s="3">
        <v>50</v>
      </c>
      <c r="AB4405" s="3">
        <v>50</v>
      </c>
      <c r="AC4405" s="3">
        <v>2906248</v>
      </c>
      <c r="AD4405" s="3">
        <v>1802076</v>
      </c>
      <c r="AE4405" s="3" t="s">
        <v>203</v>
      </c>
      <c r="AF4405" s="3">
        <v>5</v>
      </c>
      <c r="AG4405" s="3">
        <v>9</v>
      </c>
    </row>
    <row r="4406" spans="1:33" ht="15.75" customHeight="1" x14ac:dyDescent="0.15">
      <c r="A4406" s="3">
        <v>18848</v>
      </c>
      <c r="B4406" s="3">
        <v>4404</v>
      </c>
      <c r="C4406" s="3">
        <v>78</v>
      </c>
      <c r="D4406" s="5" t="s">
        <v>18394</v>
      </c>
      <c r="E4406" s="3" t="s">
        <v>27149</v>
      </c>
      <c r="F4406" s="3" t="s">
        <v>931</v>
      </c>
      <c r="G4406" s="3" t="s">
        <v>378</v>
      </c>
      <c r="H4406" s="3" t="s">
        <v>11735</v>
      </c>
      <c r="I4406" s="3" t="s">
        <v>5445</v>
      </c>
      <c r="J4406" s="3">
        <v>61.247500000000002</v>
      </c>
      <c r="K4406" s="3">
        <v>37363437</v>
      </c>
      <c r="L4406" s="3" t="s">
        <v>162</v>
      </c>
      <c r="M4406" s="3">
        <v>2</v>
      </c>
      <c r="N4406" s="5" t="s">
        <v>18394</v>
      </c>
      <c r="O4406" s="3" t="s">
        <v>27149</v>
      </c>
      <c r="P4406" s="3" t="s">
        <v>2080</v>
      </c>
      <c r="Q4406" s="3" t="s">
        <v>23182</v>
      </c>
      <c r="R4406" s="5" t="s">
        <v>27150</v>
      </c>
      <c r="S4406" s="3" t="s">
        <v>11735</v>
      </c>
      <c r="T4406" s="3" t="s">
        <v>378</v>
      </c>
      <c r="V4406" s="3">
        <v>65</v>
      </c>
      <c r="W4406" s="3">
        <v>0</v>
      </c>
      <c r="X4406" s="3">
        <v>127</v>
      </c>
      <c r="Y4406" s="3">
        <v>4404</v>
      </c>
      <c r="Z4406" s="3" t="s">
        <v>162</v>
      </c>
      <c r="AA4406" s="3">
        <v>78</v>
      </c>
      <c r="AB4406" s="3">
        <v>50</v>
      </c>
      <c r="AC4406" s="3">
        <v>37363437</v>
      </c>
      <c r="AD4406" s="3">
        <v>23171485</v>
      </c>
      <c r="AE4406" s="15"/>
      <c r="AF4406" s="3">
        <v>8</v>
      </c>
      <c r="AG4406" s="3">
        <v>978</v>
      </c>
    </row>
    <row r="4407" spans="1:33" ht="15.75" customHeight="1" x14ac:dyDescent="0.15">
      <c r="A4407" s="3">
        <v>6997</v>
      </c>
      <c r="B4407" s="3">
        <v>4405</v>
      </c>
      <c r="C4407" s="3">
        <v>365</v>
      </c>
      <c r="D4407" s="3" t="s">
        <v>18397</v>
      </c>
      <c r="E4407" s="3" t="s">
        <v>27151</v>
      </c>
      <c r="F4407" s="3" t="s">
        <v>855</v>
      </c>
      <c r="G4407" s="3" t="s">
        <v>292</v>
      </c>
      <c r="H4407" s="3" t="s">
        <v>2279</v>
      </c>
      <c r="I4407" s="3" t="s">
        <v>2280</v>
      </c>
      <c r="J4407" s="3">
        <v>61.238399999999999</v>
      </c>
      <c r="K4407" s="3">
        <v>242326296</v>
      </c>
      <c r="L4407" s="3" t="s">
        <v>340</v>
      </c>
      <c r="M4407" s="3">
        <v>5</v>
      </c>
      <c r="N4407" s="3" t="s">
        <v>18397</v>
      </c>
      <c r="O4407" s="3" t="s">
        <v>27151</v>
      </c>
      <c r="P4407" s="3" t="s">
        <v>5978</v>
      </c>
      <c r="Q4407" s="3" t="s">
        <v>23184</v>
      </c>
      <c r="R4407" s="5" t="s">
        <v>27152</v>
      </c>
      <c r="S4407" s="3" t="s">
        <v>2279</v>
      </c>
      <c r="T4407" s="3" t="s">
        <v>292</v>
      </c>
      <c r="V4407" s="3">
        <v>127</v>
      </c>
      <c r="W4407" s="3">
        <v>37</v>
      </c>
      <c r="X4407" s="3">
        <v>113</v>
      </c>
      <c r="Y4407" s="3">
        <v>4405</v>
      </c>
      <c r="Z4407" s="3" t="s">
        <v>340</v>
      </c>
      <c r="AA4407" s="3">
        <v>365</v>
      </c>
      <c r="AB4407" s="3">
        <v>246</v>
      </c>
      <c r="AC4407" s="3">
        <v>242326296</v>
      </c>
      <c r="AD4407" s="3">
        <v>150290680</v>
      </c>
      <c r="AE4407" s="3" t="s">
        <v>2280</v>
      </c>
      <c r="AF4407" s="3">
        <v>6</v>
      </c>
      <c r="AG4407" s="3">
        <v>52</v>
      </c>
    </row>
    <row r="4408" spans="1:33" ht="15.75" customHeight="1" x14ac:dyDescent="0.15">
      <c r="A4408" s="3">
        <v>25380</v>
      </c>
      <c r="B4408" s="3">
        <v>4406</v>
      </c>
      <c r="C4408" s="3">
        <v>21</v>
      </c>
      <c r="D4408" s="3" t="s">
        <v>18399</v>
      </c>
      <c r="E4408" s="3" t="s">
        <v>27153</v>
      </c>
      <c r="F4408" s="3" t="s">
        <v>657</v>
      </c>
      <c r="G4408" s="3" t="s">
        <v>246</v>
      </c>
      <c r="H4408" s="3" t="s">
        <v>17694</v>
      </c>
      <c r="I4408" s="3" t="s">
        <v>3818</v>
      </c>
      <c r="J4408" s="3">
        <v>61.239800000000002</v>
      </c>
      <c r="K4408" s="3">
        <v>30834247</v>
      </c>
      <c r="L4408" s="3" t="s">
        <v>364</v>
      </c>
      <c r="M4408" s="3">
        <v>0</v>
      </c>
      <c r="N4408" s="3" t="s">
        <v>18399</v>
      </c>
      <c r="O4408" s="3" t="s">
        <v>27153</v>
      </c>
      <c r="P4408" s="8">
        <v>39448</v>
      </c>
      <c r="Q4408" s="3" t="s">
        <v>23186</v>
      </c>
      <c r="R4408" s="5" t="s">
        <v>27154</v>
      </c>
      <c r="S4408" s="3" t="s">
        <v>17694</v>
      </c>
      <c r="T4408" s="3" t="s">
        <v>246</v>
      </c>
      <c r="V4408" s="3">
        <v>127</v>
      </c>
      <c r="W4408" s="3">
        <v>86</v>
      </c>
      <c r="X4408" s="3">
        <v>127</v>
      </c>
      <c r="Y4408" s="3">
        <v>4406</v>
      </c>
      <c r="Z4408" s="3" t="s">
        <v>364</v>
      </c>
      <c r="AA4408" s="3">
        <v>21</v>
      </c>
      <c r="AB4408" s="3">
        <v>18</v>
      </c>
      <c r="AC4408" s="3">
        <v>30834247</v>
      </c>
      <c r="AD4408" s="3">
        <v>19123225</v>
      </c>
      <c r="AE4408" s="3" t="s">
        <v>3818</v>
      </c>
      <c r="AF4408" s="3">
        <v>20</v>
      </c>
      <c r="AG4408" s="3">
        <v>22</v>
      </c>
    </row>
    <row r="4409" spans="1:33" ht="15.75" customHeight="1" x14ac:dyDescent="0.15">
      <c r="A4409" s="3">
        <v>24360</v>
      </c>
      <c r="B4409" s="3">
        <v>4407</v>
      </c>
      <c r="C4409" s="3">
        <v>24</v>
      </c>
      <c r="D4409" s="3" t="s">
        <v>18402</v>
      </c>
      <c r="E4409" s="3" t="s">
        <v>27155</v>
      </c>
      <c r="F4409" s="3" t="s">
        <v>855</v>
      </c>
      <c r="G4409" s="3" t="s">
        <v>292</v>
      </c>
      <c r="H4409" s="3" t="s">
        <v>18404</v>
      </c>
      <c r="I4409" s="3" t="s">
        <v>1032</v>
      </c>
      <c r="J4409" s="3">
        <v>61.229399999999998</v>
      </c>
      <c r="K4409" s="3">
        <v>2940102</v>
      </c>
      <c r="L4409" s="3" t="s">
        <v>66</v>
      </c>
      <c r="M4409" s="3">
        <v>1</v>
      </c>
      <c r="N4409" s="3" t="s">
        <v>18402</v>
      </c>
      <c r="O4409" s="3" t="s">
        <v>27155</v>
      </c>
      <c r="P4409" s="3" t="s">
        <v>7961</v>
      </c>
      <c r="Q4409" s="3" t="s">
        <v>23188</v>
      </c>
      <c r="R4409" s="5" t="s">
        <v>27156</v>
      </c>
      <c r="S4409" s="3" t="s">
        <v>18404</v>
      </c>
      <c r="T4409" s="3" t="s">
        <v>292</v>
      </c>
      <c r="V4409" s="3">
        <v>127</v>
      </c>
      <c r="W4409" s="3">
        <v>124</v>
      </c>
      <c r="X4409" s="3">
        <v>127</v>
      </c>
      <c r="Y4409" s="3">
        <v>4407</v>
      </c>
      <c r="Z4409" s="3" t="s">
        <v>66</v>
      </c>
      <c r="AA4409" s="3">
        <v>24</v>
      </c>
      <c r="AB4409" s="3">
        <v>17</v>
      </c>
      <c r="AC4409" s="3">
        <v>2940102</v>
      </c>
      <c r="AD4409" s="3">
        <v>1823552</v>
      </c>
      <c r="AE4409" s="3" t="s">
        <v>1032</v>
      </c>
      <c r="AF4409" s="3">
        <v>9</v>
      </c>
      <c r="AG4409" s="3">
        <v>49</v>
      </c>
    </row>
    <row r="4410" spans="1:33" ht="15.75" customHeight="1" x14ac:dyDescent="0.15">
      <c r="A4410" s="3">
        <v>3158</v>
      </c>
      <c r="B4410" s="3">
        <v>4408</v>
      </c>
      <c r="C4410" s="3">
        <v>0</v>
      </c>
      <c r="D4410" s="3" t="s">
        <v>18406</v>
      </c>
      <c r="E4410" s="3" t="s">
        <v>27157</v>
      </c>
      <c r="F4410" s="3" t="s">
        <v>1009</v>
      </c>
      <c r="G4410" s="3" t="s">
        <v>403</v>
      </c>
      <c r="H4410" s="3" t="s">
        <v>18408</v>
      </c>
      <c r="I4410" s="3" t="s">
        <v>203</v>
      </c>
      <c r="J4410" s="3">
        <v>61.216900000000003</v>
      </c>
      <c r="K4410" s="3">
        <v>19722422</v>
      </c>
      <c r="L4410" s="3" t="s">
        <v>478</v>
      </c>
      <c r="M4410" s="3">
        <v>2</v>
      </c>
      <c r="N4410" s="3" t="s">
        <v>18406</v>
      </c>
      <c r="O4410" s="3" t="s">
        <v>27157</v>
      </c>
      <c r="P4410" s="3" t="s">
        <v>541</v>
      </c>
      <c r="Q4410" s="3" t="s">
        <v>23190</v>
      </c>
      <c r="R4410" s="5" t="s">
        <v>27158</v>
      </c>
      <c r="S4410" s="3" t="s">
        <v>18408</v>
      </c>
      <c r="T4410" s="3" t="s">
        <v>403</v>
      </c>
      <c r="V4410" s="3">
        <v>127</v>
      </c>
      <c r="W4410" s="3">
        <v>127</v>
      </c>
      <c r="X4410" s="3">
        <v>127</v>
      </c>
      <c r="Y4410" s="3">
        <v>4408</v>
      </c>
      <c r="Z4410" s="3" t="s">
        <v>478</v>
      </c>
      <c r="AA4410" s="3">
        <v>0</v>
      </c>
      <c r="AB4410" s="3">
        <v>0</v>
      </c>
      <c r="AC4410" s="3">
        <v>19722422</v>
      </c>
      <c r="AD4410" s="3">
        <v>12233472</v>
      </c>
      <c r="AE4410" s="3" t="s">
        <v>203</v>
      </c>
      <c r="AF4410" s="3">
        <v>15</v>
      </c>
      <c r="AG4410" s="3">
        <v>9</v>
      </c>
    </row>
    <row r="4411" spans="1:33" ht="15.75" customHeight="1" x14ac:dyDescent="0.15">
      <c r="A4411" s="3">
        <v>18867</v>
      </c>
      <c r="B4411" s="3">
        <v>4409</v>
      </c>
      <c r="C4411" s="3">
        <v>204</v>
      </c>
      <c r="D4411" s="3" t="s">
        <v>18409</v>
      </c>
      <c r="E4411" s="3" t="s">
        <v>27159</v>
      </c>
      <c r="F4411" s="3" t="s">
        <v>635</v>
      </c>
      <c r="G4411" s="3" t="s">
        <v>236</v>
      </c>
      <c r="H4411" s="3" t="s">
        <v>614</v>
      </c>
      <c r="I4411" s="3" t="s">
        <v>686</v>
      </c>
      <c r="J4411" s="3">
        <v>61.178899999999999</v>
      </c>
      <c r="K4411" s="3">
        <v>29602740</v>
      </c>
      <c r="L4411" s="3" t="s">
        <v>215</v>
      </c>
      <c r="M4411" s="3">
        <v>3</v>
      </c>
      <c r="N4411" s="3" t="s">
        <v>18409</v>
      </c>
      <c r="O4411" s="3" t="s">
        <v>27159</v>
      </c>
      <c r="P4411" s="3" t="s">
        <v>787</v>
      </c>
      <c r="Q4411" s="3" t="s">
        <v>23192</v>
      </c>
      <c r="R4411" s="5" t="s">
        <v>27160</v>
      </c>
      <c r="S4411" s="3" t="s">
        <v>614</v>
      </c>
      <c r="T4411" s="3" t="s">
        <v>236</v>
      </c>
      <c r="V4411" s="3">
        <v>51</v>
      </c>
      <c r="W4411" s="3">
        <v>0</v>
      </c>
      <c r="X4411" s="3">
        <v>127</v>
      </c>
      <c r="Y4411" s="3">
        <v>4409</v>
      </c>
      <c r="Z4411" s="3" t="s">
        <v>215</v>
      </c>
      <c r="AA4411" s="3">
        <v>204</v>
      </c>
      <c r="AB4411" s="3">
        <v>179</v>
      </c>
      <c r="AC4411" s="3">
        <v>29602740</v>
      </c>
      <c r="AD4411" s="3">
        <v>18366385</v>
      </c>
      <c r="AE4411" s="15"/>
      <c r="AF4411" s="3">
        <v>7</v>
      </c>
      <c r="AG4411" s="3">
        <v>69</v>
      </c>
    </row>
    <row r="4412" spans="1:33" ht="15.75" customHeight="1" x14ac:dyDescent="0.15">
      <c r="A4412" s="3">
        <v>22463</v>
      </c>
      <c r="B4412" s="3">
        <v>4410</v>
      </c>
      <c r="C4412" s="3">
        <v>101</v>
      </c>
      <c r="D4412" s="3" t="s">
        <v>18412</v>
      </c>
      <c r="E4412" s="3" t="s">
        <v>27161</v>
      </c>
      <c r="F4412" s="3" t="s">
        <v>4061</v>
      </c>
      <c r="G4412" s="3" t="s">
        <v>446</v>
      </c>
      <c r="H4412" s="3" t="s">
        <v>2435</v>
      </c>
      <c r="I4412" s="3" t="s">
        <v>2435</v>
      </c>
      <c r="J4412" s="3">
        <v>61.147199999999998</v>
      </c>
      <c r="K4412" s="3">
        <v>13401000</v>
      </c>
      <c r="L4412" s="3" t="s">
        <v>335</v>
      </c>
      <c r="M4412" s="3">
        <v>2</v>
      </c>
      <c r="N4412" s="3" t="s">
        <v>18412</v>
      </c>
      <c r="O4412" s="3" t="s">
        <v>27161</v>
      </c>
      <c r="P4412" s="3" t="s">
        <v>1101</v>
      </c>
      <c r="Q4412" s="3" t="s">
        <v>23195</v>
      </c>
      <c r="R4412" s="5" t="s">
        <v>27162</v>
      </c>
      <c r="S4412" s="3" t="s">
        <v>2435</v>
      </c>
      <c r="T4412" s="3" t="s">
        <v>446</v>
      </c>
      <c r="V4412" s="3">
        <v>127</v>
      </c>
      <c r="W4412" s="3">
        <v>127</v>
      </c>
      <c r="X4412" s="3">
        <v>127</v>
      </c>
      <c r="Y4412" s="3">
        <v>4410</v>
      </c>
      <c r="Z4412" s="3" t="s">
        <v>335</v>
      </c>
      <c r="AA4412" s="3">
        <v>101</v>
      </c>
      <c r="AB4412" s="3">
        <v>72</v>
      </c>
      <c r="AC4412" s="3">
        <v>13401000</v>
      </c>
      <c r="AD4412" s="3">
        <v>8316000</v>
      </c>
      <c r="AE4412" s="3" t="s">
        <v>2435</v>
      </c>
      <c r="AF4412" s="3">
        <v>21</v>
      </c>
      <c r="AG4412" s="3">
        <v>29</v>
      </c>
    </row>
    <row r="4413" spans="1:33" ht="15.75" customHeight="1" x14ac:dyDescent="0.15">
      <c r="A4413" s="3">
        <v>21838</v>
      </c>
      <c r="B4413" s="3">
        <v>4411</v>
      </c>
      <c r="C4413" s="3">
        <v>22</v>
      </c>
      <c r="D4413" s="3" t="s">
        <v>5397</v>
      </c>
      <c r="E4413" s="3" t="s">
        <v>27163</v>
      </c>
      <c r="F4413" s="3" t="s">
        <v>36</v>
      </c>
      <c r="G4413" s="3" t="s">
        <v>37</v>
      </c>
      <c r="H4413" s="3" t="s">
        <v>588</v>
      </c>
      <c r="I4413" s="3" t="s">
        <v>89</v>
      </c>
      <c r="J4413" s="3">
        <v>61.128500000000003</v>
      </c>
      <c r="K4413" s="3">
        <v>2570000</v>
      </c>
      <c r="L4413" s="3" t="s">
        <v>335</v>
      </c>
      <c r="M4413" s="3">
        <v>2</v>
      </c>
      <c r="N4413" s="3" t="s">
        <v>5397</v>
      </c>
      <c r="O4413" s="3" t="s">
        <v>27163</v>
      </c>
      <c r="P4413" s="3" t="s">
        <v>1063</v>
      </c>
      <c r="Q4413" s="3" t="s">
        <v>5398</v>
      </c>
      <c r="R4413" s="5" t="s">
        <v>27164</v>
      </c>
      <c r="S4413" s="3" t="s">
        <v>588</v>
      </c>
      <c r="T4413" s="3" t="s">
        <v>37</v>
      </c>
      <c r="V4413" s="3">
        <v>127</v>
      </c>
      <c r="W4413" s="3">
        <v>127</v>
      </c>
      <c r="X4413" s="3">
        <v>127</v>
      </c>
      <c r="Y4413" s="3">
        <v>4411</v>
      </c>
      <c r="Z4413" s="3" t="s">
        <v>335</v>
      </c>
      <c r="AA4413" s="3">
        <v>22</v>
      </c>
      <c r="AB4413" s="3">
        <v>11</v>
      </c>
      <c r="AC4413" s="3">
        <v>2570000</v>
      </c>
      <c r="AD4413" s="3">
        <v>1595000</v>
      </c>
      <c r="AE4413" s="3" t="s">
        <v>89</v>
      </c>
      <c r="AF4413" s="3">
        <v>21</v>
      </c>
      <c r="AG4413" s="3">
        <v>4</v>
      </c>
    </row>
    <row r="4414" spans="1:33" ht="15.75" customHeight="1" x14ac:dyDescent="0.15">
      <c r="A4414" s="3">
        <v>26022</v>
      </c>
      <c r="B4414" s="3">
        <v>4412</v>
      </c>
      <c r="C4414" s="3">
        <v>20</v>
      </c>
      <c r="D4414" s="3" t="s">
        <v>18417</v>
      </c>
      <c r="E4414" s="3" t="s">
        <v>27165</v>
      </c>
      <c r="F4414" s="3" t="s">
        <v>1121</v>
      </c>
      <c r="G4414" s="3" t="s">
        <v>497</v>
      </c>
      <c r="H4414" s="3" t="s">
        <v>18420</v>
      </c>
      <c r="I4414" s="3" t="s">
        <v>9938</v>
      </c>
      <c r="J4414" s="3">
        <v>61.105699999999999</v>
      </c>
      <c r="K4414" s="3">
        <v>4521928</v>
      </c>
      <c r="L4414" s="3" t="s">
        <v>478</v>
      </c>
      <c r="M4414" s="3">
        <v>0</v>
      </c>
      <c r="N4414" s="3" t="s">
        <v>18417</v>
      </c>
      <c r="O4414" s="3" t="s">
        <v>27165</v>
      </c>
      <c r="P4414" s="8">
        <v>39814</v>
      </c>
      <c r="Q4414" s="3" t="s">
        <v>23198</v>
      </c>
      <c r="R4414" s="5" t="s">
        <v>27166</v>
      </c>
      <c r="S4414" s="3" t="s">
        <v>18420</v>
      </c>
      <c r="T4414" s="3" t="s">
        <v>497</v>
      </c>
      <c r="V4414" s="3">
        <v>59</v>
      </c>
      <c r="W4414" s="3">
        <v>0</v>
      </c>
      <c r="X4414" s="3">
        <v>127</v>
      </c>
      <c r="Y4414" s="3">
        <v>4412</v>
      </c>
      <c r="Z4414" s="3" t="s">
        <v>478</v>
      </c>
      <c r="AA4414" s="3">
        <v>20</v>
      </c>
      <c r="AB4414" s="3">
        <v>17</v>
      </c>
      <c r="AC4414" s="3">
        <v>4521928</v>
      </c>
      <c r="AD4414" s="3">
        <v>2806809</v>
      </c>
      <c r="AE4414" s="15"/>
      <c r="AF4414" s="3">
        <v>15</v>
      </c>
      <c r="AG4414" s="3">
        <v>311</v>
      </c>
    </row>
    <row r="4415" spans="1:33" ht="15.75" customHeight="1" x14ac:dyDescent="0.15">
      <c r="A4415" s="3">
        <v>2499</v>
      </c>
      <c r="B4415" s="3">
        <v>4413</v>
      </c>
      <c r="C4415" s="3">
        <v>2627</v>
      </c>
      <c r="D4415" s="3" t="s">
        <v>18421</v>
      </c>
      <c r="E4415" s="3" t="s">
        <v>27167</v>
      </c>
      <c r="F4415" s="3" t="s">
        <v>96</v>
      </c>
      <c r="G4415" s="3" t="s">
        <v>61</v>
      </c>
      <c r="H4415" s="3" t="s">
        <v>1594</v>
      </c>
      <c r="I4415" s="3" t="s">
        <v>1595</v>
      </c>
      <c r="J4415" s="3">
        <v>61.095300000000002</v>
      </c>
      <c r="K4415" s="3">
        <v>187960809</v>
      </c>
      <c r="L4415" s="3" t="s">
        <v>59</v>
      </c>
      <c r="M4415" s="3">
        <v>5</v>
      </c>
      <c r="N4415" s="3" t="s">
        <v>18421</v>
      </c>
      <c r="O4415" s="3" t="s">
        <v>27167</v>
      </c>
      <c r="P4415" s="3" t="s">
        <v>6522</v>
      </c>
      <c r="Q4415" s="3" t="s">
        <v>23200</v>
      </c>
      <c r="R4415" s="5" t="s">
        <v>27168</v>
      </c>
      <c r="S4415" s="3" t="s">
        <v>1594</v>
      </c>
      <c r="T4415" s="3" t="s">
        <v>61</v>
      </c>
      <c r="V4415" s="3">
        <v>127</v>
      </c>
      <c r="W4415" s="3">
        <v>0</v>
      </c>
      <c r="X4415" s="3">
        <v>127</v>
      </c>
      <c r="Y4415" s="3">
        <v>4413</v>
      </c>
      <c r="Z4415" s="3" t="s">
        <v>59</v>
      </c>
      <c r="AA4415" s="3">
        <v>2627</v>
      </c>
      <c r="AB4415" s="3">
        <v>1515</v>
      </c>
      <c r="AC4415" s="3">
        <v>187960809</v>
      </c>
      <c r="AD4415" s="3">
        <v>116676749</v>
      </c>
      <c r="AE4415" s="15"/>
      <c r="AF4415" s="3">
        <v>17</v>
      </c>
      <c r="AG4415" s="3">
        <v>106</v>
      </c>
    </row>
    <row r="4416" spans="1:33" ht="15.75" customHeight="1" x14ac:dyDescent="0.15">
      <c r="A4416" s="3">
        <v>25164</v>
      </c>
      <c r="B4416" s="3">
        <v>4414</v>
      </c>
      <c r="C4416" s="3">
        <v>500</v>
      </c>
      <c r="D4416" s="3" t="s">
        <v>18424</v>
      </c>
      <c r="E4416" s="3" t="s">
        <v>27169</v>
      </c>
      <c r="F4416" s="3" t="s">
        <v>1620</v>
      </c>
      <c r="G4416" s="3" t="s">
        <v>412</v>
      </c>
      <c r="H4416" s="3" t="s">
        <v>2448</v>
      </c>
      <c r="I4416" s="3" t="s">
        <v>742</v>
      </c>
      <c r="J4416" s="3">
        <v>61.0959</v>
      </c>
      <c r="K4416" s="3">
        <v>70792000</v>
      </c>
      <c r="L4416" s="3" t="s">
        <v>71</v>
      </c>
      <c r="M4416" s="3">
        <v>0</v>
      </c>
      <c r="N4416" s="3" t="s">
        <v>18424</v>
      </c>
      <c r="O4416" s="3" t="s">
        <v>27169</v>
      </c>
      <c r="P4416" s="8">
        <v>39083</v>
      </c>
      <c r="Q4416" s="3" t="s">
        <v>23203</v>
      </c>
      <c r="R4416" s="5" t="s">
        <v>27170</v>
      </c>
      <c r="S4416" s="3" t="s">
        <v>2448</v>
      </c>
      <c r="T4416" s="3" t="s">
        <v>412</v>
      </c>
      <c r="V4416" s="3">
        <v>127</v>
      </c>
      <c r="W4416" s="3">
        <v>127</v>
      </c>
      <c r="X4416" s="3">
        <v>127</v>
      </c>
      <c r="Y4416" s="3">
        <v>4414</v>
      </c>
      <c r="Z4416" s="3" t="s">
        <v>71</v>
      </c>
      <c r="AA4416" s="3">
        <v>500</v>
      </c>
      <c r="AB4416" s="3">
        <v>350</v>
      </c>
      <c r="AC4416" s="3">
        <v>70792000</v>
      </c>
      <c r="AD4416" s="3">
        <v>43944000</v>
      </c>
      <c r="AE4416" s="3" t="s">
        <v>742</v>
      </c>
      <c r="AF4416" s="3">
        <v>5</v>
      </c>
      <c r="AG4416" s="3">
        <v>17</v>
      </c>
    </row>
    <row r="4417" spans="1:33" ht="15.75" customHeight="1" x14ac:dyDescent="0.15">
      <c r="A4417" s="3">
        <v>2780</v>
      </c>
      <c r="B4417" s="3">
        <v>4415</v>
      </c>
      <c r="C4417" s="3">
        <v>232</v>
      </c>
      <c r="D4417" s="3" t="s">
        <v>18427</v>
      </c>
      <c r="E4417" s="3" t="s">
        <v>27171</v>
      </c>
      <c r="F4417" s="3" t="s">
        <v>4061</v>
      </c>
      <c r="G4417" s="3" t="s">
        <v>446</v>
      </c>
      <c r="H4417" s="3" t="s">
        <v>10121</v>
      </c>
      <c r="I4417" s="3" t="s">
        <v>2435</v>
      </c>
      <c r="J4417" s="3">
        <v>61.085099999999997</v>
      </c>
      <c r="K4417" s="3">
        <v>11564320</v>
      </c>
      <c r="L4417" s="3" t="s">
        <v>101</v>
      </c>
      <c r="M4417" s="3">
        <v>6</v>
      </c>
      <c r="N4417" s="3" t="s">
        <v>18427</v>
      </c>
      <c r="O4417" s="3" t="s">
        <v>27171</v>
      </c>
      <c r="P4417" s="3" t="s">
        <v>3926</v>
      </c>
      <c r="Q4417" s="3" t="s">
        <v>23205</v>
      </c>
      <c r="R4417" s="5" t="s">
        <v>27172</v>
      </c>
      <c r="S4417" s="3" t="s">
        <v>10121</v>
      </c>
      <c r="T4417" s="3" t="s">
        <v>446</v>
      </c>
      <c r="V4417" s="3">
        <v>127</v>
      </c>
      <c r="W4417" s="3">
        <v>127</v>
      </c>
      <c r="X4417" s="3">
        <v>127</v>
      </c>
      <c r="Y4417" s="3">
        <v>4415</v>
      </c>
      <c r="Z4417" s="3" t="s">
        <v>101</v>
      </c>
      <c r="AA4417" s="3">
        <v>232</v>
      </c>
      <c r="AB4417" s="3">
        <v>135</v>
      </c>
      <c r="AC4417" s="3">
        <v>11564320</v>
      </c>
      <c r="AD4417" s="3">
        <v>7179015</v>
      </c>
      <c r="AE4417" s="3" t="s">
        <v>2435</v>
      </c>
      <c r="AF4417" s="3">
        <v>10</v>
      </c>
      <c r="AG4417" s="3">
        <v>29</v>
      </c>
    </row>
    <row r="4418" spans="1:33" ht="15.75" customHeight="1" x14ac:dyDescent="0.15">
      <c r="A4418" s="3">
        <v>26359</v>
      </c>
      <c r="B4418" s="3">
        <v>4416</v>
      </c>
      <c r="C4418" s="3">
        <v>104</v>
      </c>
      <c r="D4418" s="3" t="s">
        <v>18430</v>
      </c>
      <c r="E4418" s="3" t="s">
        <v>27173</v>
      </c>
      <c r="F4418" s="3" t="s">
        <v>1438</v>
      </c>
      <c r="G4418" s="3" t="s">
        <v>495</v>
      </c>
      <c r="H4418" s="3" t="s">
        <v>2682</v>
      </c>
      <c r="I4418" s="3" t="s">
        <v>2682</v>
      </c>
      <c r="J4418" s="3">
        <v>61.084299999999999</v>
      </c>
      <c r="K4418" s="3">
        <v>29712000</v>
      </c>
      <c r="L4418" s="3" t="s">
        <v>221</v>
      </c>
      <c r="M4418" s="3">
        <v>0</v>
      </c>
      <c r="N4418" s="3" t="s">
        <v>18430</v>
      </c>
      <c r="O4418" s="3" t="s">
        <v>27173</v>
      </c>
      <c r="P4418" s="8">
        <v>35796</v>
      </c>
      <c r="Q4418" s="3" t="s">
        <v>23207</v>
      </c>
      <c r="R4418" s="5" t="s">
        <v>27174</v>
      </c>
      <c r="S4418" s="3" t="s">
        <v>2682</v>
      </c>
      <c r="T4418" s="3" t="s">
        <v>495</v>
      </c>
      <c r="V4418" s="3">
        <v>127</v>
      </c>
      <c r="W4418" s="3">
        <v>44</v>
      </c>
      <c r="X4418" s="3">
        <v>127</v>
      </c>
      <c r="Y4418" s="3">
        <v>4416</v>
      </c>
      <c r="Z4418" s="3" t="s">
        <v>221</v>
      </c>
      <c r="AA4418" s="3">
        <v>104</v>
      </c>
      <c r="AB4418" s="3">
        <v>78</v>
      </c>
      <c r="AC4418" s="3">
        <v>29712000</v>
      </c>
      <c r="AD4418" s="3">
        <v>18445000</v>
      </c>
      <c r="AE4418" s="3" t="s">
        <v>2682</v>
      </c>
      <c r="AF4418" s="3">
        <v>2</v>
      </c>
      <c r="AG4418" s="3">
        <v>79</v>
      </c>
    </row>
    <row r="4419" spans="1:33" ht="15.75" customHeight="1" x14ac:dyDescent="0.15">
      <c r="A4419" s="3">
        <v>22147</v>
      </c>
      <c r="B4419" s="3">
        <v>4417</v>
      </c>
      <c r="C4419" s="3">
        <v>8</v>
      </c>
      <c r="D4419" s="3" t="s">
        <v>18433</v>
      </c>
      <c r="E4419" s="3" t="s">
        <v>27175</v>
      </c>
      <c r="F4419" s="3" t="s">
        <v>3068</v>
      </c>
      <c r="G4419" s="3" t="s">
        <v>606</v>
      </c>
      <c r="H4419" s="3" t="s">
        <v>1343</v>
      </c>
      <c r="I4419" s="3" t="s">
        <v>1343</v>
      </c>
      <c r="J4419" s="3">
        <v>61.067900000000002</v>
      </c>
      <c r="K4419" s="3">
        <v>7760176</v>
      </c>
      <c r="L4419" s="3" t="s">
        <v>215</v>
      </c>
      <c r="M4419" s="3">
        <v>2</v>
      </c>
      <c r="N4419" s="3" t="s">
        <v>18433</v>
      </c>
      <c r="O4419" s="3" t="s">
        <v>27175</v>
      </c>
      <c r="P4419" s="3" t="s">
        <v>987</v>
      </c>
      <c r="Q4419" s="3" t="s">
        <v>23209</v>
      </c>
      <c r="R4419" s="5" t="s">
        <v>27176</v>
      </c>
      <c r="S4419" s="3" t="s">
        <v>1343</v>
      </c>
      <c r="T4419" s="3" t="s">
        <v>606</v>
      </c>
      <c r="V4419" s="3">
        <v>78</v>
      </c>
      <c r="W4419" s="3">
        <v>44</v>
      </c>
      <c r="X4419" s="3">
        <v>127</v>
      </c>
      <c r="Y4419" s="3">
        <v>4417</v>
      </c>
      <c r="Z4419" s="3" t="s">
        <v>215</v>
      </c>
      <c r="AA4419" s="3">
        <v>8</v>
      </c>
      <c r="AB4419" s="3">
        <v>4</v>
      </c>
      <c r="AC4419" s="3">
        <v>7760176</v>
      </c>
      <c r="AD4419" s="3">
        <v>4817954</v>
      </c>
      <c r="AE4419" s="3" t="s">
        <v>1343</v>
      </c>
      <c r="AF4419" s="3">
        <v>7</v>
      </c>
      <c r="AG4419" s="3">
        <v>12</v>
      </c>
    </row>
    <row r="4420" spans="1:33" ht="15.75" customHeight="1" x14ac:dyDescent="0.15">
      <c r="A4420" s="3">
        <v>2021</v>
      </c>
      <c r="B4420" s="3">
        <v>4418</v>
      </c>
      <c r="C4420" s="3">
        <v>2391</v>
      </c>
      <c r="D4420" s="3" t="s">
        <v>18436</v>
      </c>
      <c r="E4420" s="3" t="s">
        <v>27177</v>
      </c>
      <c r="F4420" s="3" t="s">
        <v>1105</v>
      </c>
      <c r="G4420" s="3" t="s">
        <v>486</v>
      </c>
      <c r="H4420" s="3" t="s">
        <v>14209</v>
      </c>
      <c r="I4420" s="3" t="s">
        <v>488</v>
      </c>
      <c r="J4420" s="3">
        <v>61.043100000000003</v>
      </c>
      <c r="K4420" s="3">
        <v>261679000</v>
      </c>
      <c r="L4420" s="3" t="s">
        <v>101</v>
      </c>
      <c r="M4420" s="3">
        <v>5</v>
      </c>
      <c r="N4420" s="3" t="s">
        <v>18436</v>
      </c>
      <c r="O4420" s="3" t="s">
        <v>27177</v>
      </c>
      <c r="P4420" s="3" t="s">
        <v>6156</v>
      </c>
      <c r="Q4420" s="3" t="s">
        <v>23211</v>
      </c>
      <c r="R4420" s="5" t="s">
        <v>27178</v>
      </c>
      <c r="S4420" s="3" t="s">
        <v>14209</v>
      </c>
      <c r="T4420" s="3" t="s">
        <v>486</v>
      </c>
      <c r="V4420" s="3">
        <v>115</v>
      </c>
      <c r="W4420" s="3">
        <v>72</v>
      </c>
      <c r="X4420" s="3">
        <v>127</v>
      </c>
      <c r="Y4420" s="3">
        <v>4418</v>
      </c>
      <c r="Z4420" s="3" t="s">
        <v>101</v>
      </c>
      <c r="AA4420" s="3">
        <v>2391</v>
      </c>
      <c r="AB4420" s="3">
        <v>1777</v>
      </c>
      <c r="AC4420" s="3">
        <v>261679000</v>
      </c>
      <c r="AD4420" s="3">
        <v>162490000</v>
      </c>
      <c r="AE4420" s="3" t="s">
        <v>488</v>
      </c>
      <c r="AF4420" s="3">
        <v>10</v>
      </c>
      <c r="AG4420" s="3">
        <v>50</v>
      </c>
    </row>
    <row r="4421" spans="1:33" ht="15.75" customHeight="1" x14ac:dyDescent="0.15">
      <c r="A4421" s="3">
        <v>26169</v>
      </c>
      <c r="B4421" s="3">
        <v>4419</v>
      </c>
      <c r="C4421" s="3">
        <v>11</v>
      </c>
      <c r="D4421" s="3" t="s">
        <v>18439</v>
      </c>
      <c r="E4421" s="3" t="s">
        <v>27179</v>
      </c>
      <c r="F4421" s="3" t="s">
        <v>5738</v>
      </c>
      <c r="G4421" s="3" t="s">
        <v>599</v>
      </c>
      <c r="H4421" s="3" t="s">
        <v>3354</v>
      </c>
      <c r="I4421" s="3" t="s">
        <v>3354</v>
      </c>
      <c r="J4421" s="3">
        <v>61.021299999999997</v>
      </c>
      <c r="K4421" s="3">
        <v>2600135</v>
      </c>
      <c r="L4421" s="3" t="s">
        <v>40</v>
      </c>
      <c r="M4421" s="3">
        <v>0</v>
      </c>
      <c r="N4421" s="3" t="s">
        <v>18439</v>
      </c>
      <c r="O4421" s="3" t="s">
        <v>27179</v>
      </c>
      <c r="P4421" s="8">
        <v>36892</v>
      </c>
      <c r="Q4421" s="3" t="s">
        <v>23214</v>
      </c>
      <c r="R4421" s="5" t="s">
        <v>27180</v>
      </c>
      <c r="S4421" s="3" t="s">
        <v>3354</v>
      </c>
      <c r="T4421" s="3" t="s">
        <v>599</v>
      </c>
      <c r="V4421" s="3">
        <v>83</v>
      </c>
      <c r="W4421" s="3">
        <v>75</v>
      </c>
      <c r="X4421" s="3">
        <v>127</v>
      </c>
      <c r="Y4421" s="3">
        <v>4419</v>
      </c>
      <c r="Z4421" s="3" t="s">
        <v>40</v>
      </c>
      <c r="AA4421" s="3">
        <v>11</v>
      </c>
      <c r="AB4421" s="3">
        <v>7</v>
      </c>
      <c r="AC4421" s="3">
        <v>2600135</v>
      </c>
      <c r="AD4421" s="3">
        <v>1614777</v>
      </c>
      <c r="AE4421" s="3" t="s">
        <v>3354</v>
      </c>
      <c r="AF4421" s="3">
        <v>4</v>
      </c>
      <c r="AG4421" s="3">
        <v>13</v>
      </c>
    </row>
    <row r="4422" spans="1:33" ht="15.75" customHeight="1" x14ac:dyDescent="0.15">
      <c r="A4422" s="3">
        <v>5348</v>
      </c>
      <c r="B4422" s="3">
        <v>4420</v>
      </c>
      <c r="C4422" s="3">
        <v>77</v>
      </c>
      <c r="D4422" s="3" t="s">
        <v>18442</v>
      </c>
      <c r="E4422" s="3" t="s">
        <v>27181</v>
      </c>
      <c r="F4422" s="3" t="s">
        <v>210</v>
      </c>
      <c r="G4422" s="3" t="s">
        <v>114</v>
      </c>
      <c r="H4422" s="3" t="s">
        <v>115</v>
      </c>
      <c r="I4422" s="3" t="s">
        <v>116</v>
      </c>
      <c r="J4422" s="3">
        <v>60.97</v>
      </c>
      <c r="K4422" s="3">
        <v>63351640</v>
      </c>
      <c r="L4422" s="3" t="s">
        <v>40</v>
      </c>
      <c r="M4422" s="3">
        <v>5</v>
      </c>
      <c r="N4422" s="3" t="s">
        <v>18442</v>
      </c>
      <c r="O4422" s="3" t="s">
        <v>27181</v>
      </c>
      <c r="P4422" s="3" t="s">
        <v>104</v>
      </c>
      <c r="Q4422" s="3" t="s">
        <v>23216</v>
      </c>
      <c r="R4422" s="5" t="s">
        <v>27182</v>
      </c>
      <c r="S4422" s="3" t="s">
        <v>115</v>
      </c>
      <c r="T4422" s="3" t="s">
        <v>114</v>
      </c>
      <c r="V4422" s="3">
        <v>88</v>
      </c>
      <c r="W4422" s="3">
        <v>77</v>
      </c>
      <c r="X4422" s="3">
        <v>127</v>
      </c>
      <c r="Y4422" s="3">
        <v>4420</v>
      </c>
      <c r="Z4422" s="3" t="s">
        <v>40</v>
      </c>
      <c r="AA4422" s="3">
        <v>77</v>
      </c>
      <c r="AB4422" s="3">
        <v>51</v>
      </c>
      <c r="AC4422" s="3">
        <v>63351640</v>
      </c>
      <c r="AD4422" s="3">
        <v>39356182</v>
      </c>
      <c r="AE4422" s="3" t="s">
        <v>116</v>
      </c>
      <c r="AF4422" s="3">
        <v>4</v>
      </c>
      <c r="AG4422" s="3">
        <v>46</v>
      </c>
    </row>
    <row r="4423" spans="1:33" ht="15.75" customHeight="1" x14ac:dyDescent="0.15">
      <c r="A4423" s="3">
        <v>18699</v>
      </c>
      <c r="B4423" s="3">
        <v>4421</v>
      </c>
      <c r="C4423" s="3">
        <v>61</v>
      </c>
      <c r="D4423" s="3" t="s">
        <v>18445</v>
      </c>
      <c r="E4423" s="3" t="s">
        <v>27183</v>
      </c>
      <c r="F4423" s="3" t="s">
        <v>210</v>
      </c>
      <c r="G4423" s="3" t="s">
        <v>114</v>
      </c>
      <c r="H4423" s="3" t="s">
        <v>115</v>
      </c>
      <c r="I4423" s="3" t="s">
        <v>116</v>
      </c>
      <c r="J4423" s="3">
        <v>60.960500000000003</v>
      </c>
      <c r="K4423" s="3">
        <v>5805270</v>
      </c>
      <c r="L4423" s="3" t="s">
        <v>66</v>
      </c>
      <c r="M4423" s="3">
        <v>4</v>
      </c>
      <c r="N4423" s="3" t="s">
        <v>18445</v>
      </c>
      <c r="O4423" s="3" t="s">
        <v>27183</v>
      </c>
      <c r="P4423" s="3" t="s">
        <v>1000</v>
      </c>
      <c r="Q4423" s="3" t="s">
        <v>23218</v>
      </c>
      <c r="R4423" s="5" t="s">
        <v>27184</v>
      </c>
      <c r="S4423" s="3" t="s">
        <v>115</v>
      </c>
      <c r="T4423" s="3" t="s">
        <v>114</v>
      </c>
      <c r="V4423" s="3">
        <v>89</v>
      </c>
      <c r="W4423" s="3">
        <v>78</v>
      </c>
      <c r="X4423" s="3">
        <v>127</v>
      </c>
      <c r="Y4423" s="3">
        <v>4421</v>
      </c>
      <c r="Z4423" s="3" t="s">
        <v>66</v>
      </c>
      <c r="AA4423" s="3">
        <v>61</v>
      </c>
      <c r="AB4423" s="3">
        <v>41</v>
      </c>
      <c r="AC4423" s="3">
        <v>5805270</v>
      </c>
      <c r="AD4423" s="3">
        <v>3606643</v>
      </c>
      <c r="AE4423" s="3" t="s">
        <v>116</v>
      </c>
      <c r="AF4423" s="3">
        <v>9</v>
      </c>
      <c r="AG4423" s="3">
        <v>46</v>
      </c>
    </row>
    <row r="4424" spans="1:33" ht="15.75" customHeight="1" x14ac:dyDescent="0.15">
      <c r="A4424" s="3">
        <v>26252</v>
      </c>
      <c r="B4424" s="3">
        <v>4422</v>
      </c>
      <c r="C4424" s="3">
        <v>24</v>
      </c>
      <c r="D4424" s="3" t="s">
        <v>18447</v>
      </c>
      <c r="E4424" s="3" t="s">
        <v>27185</v>
      </c>
      <c r="F4424" s="3" t="s">
        <v>657</v>
      </c>
      <c r="G4424" s="3" t="s">
        <v>246</v>
      </c>
      <c r="H4424" s="3" t="s">
        <v>4949</v>
      </c>
      <c r="I4424" s="3" t="s">
        <v>3818</v>
      </c>
      <c r="J4424" s="3">
        <v>60.744599999999998</v>
      </c>
      <c r="K4424" s="3">
        <v>4561217</v>
      </c>
      <c r="L4424" s="3" t="s">
        <v>221</v>
      </c>
      <c r="M4424" s="3">
        <v>0</v>
      </c>
      <c r="N4424" s="3" t="s">
        <v>18447</v>
      </c>
      <c r="O4424" s="3" t="s">
        <v>27185</v>
      </c>
      <c r="P4424" s="8">
        <v>34700</v>
      </c>
      <c r="Q4424" s="3" t="s">
        <v>23220</v>
      </c>
      <c r="R4424" s="5" t="s">
        <v>27186</v>
      </c>
      <c r="S4424" s="3" t="s">
        <v>4949</v>
      </c>
      <c r="T4424" s="3" t="s">
        <v>246</v>
      </c>
      <c r="V4424" s="3">
        <v>127</v>
      </c>
      <c r="W4424" s="3">
        <v>87</v>
      </c>
      <c r="X4424" s="3">
        <v>127</v>
      </c>
      <c r="Y4424" s="3">
        <v>4422</v>
      </c>
      <c r="Z4424" s="3" t="s">
        <v>221</v>
      </c>
      <c r="AA4424" s="3">
        <v>24</v>
      </c>
      <c r="AB4424" s="3">
        <v>13</v>
      </c>
      <c r="AC4424" s="3">
        <v>4561217</v>
      </c>
      <c r="AD4424" s="3">
        <v>2837555</v>
      </c>
      <c r="AE4424" s="3" t="s">
        <v>3818</v>
      </c>
      <c r="AF4424" s="3">
        <v>2</v>
      </c>
      <c r="AG4424" s="3">
        <v>22</v>
      </c>
    </row>
    <row r="4425" spans="1:33" ht="15.75" customHeight="1" x14ac:dyDescent="0.15">
      <c r="A4425" s="3">
        <v>18363</v>
      </c>
      <c r="B4425" s="3">
        <v>4423</v>
      </c>
      <c r="C4425" s="3">
        <v>597</v>
      </c>
      <c r="D4425" s="5" t="s">
        <v>18451</v>
      </c>
      <c r="E4425" s="3" t="s">
        <v>27187</v>
      </c>
      <c r="F4425" s="3" t="s">
        <v>331</v>
      </c>
      <c r="G4425" s="3" t="s">
        <v>167</v>
      </c>
      <c r="H4425" s="3" t="s">
        <v>283</v>
      </c>
      <c r="I4425" s="3" t="s">
        <v>283</v>
      </c>
      <c r="J4425" s="3">
        <v>60.679400000000001</v>
      </c>
      <c r="K4425" s="3">
        <v>98226775</v>
      </c>
      <c r="L4425" s="3" t="s">
        <v>59</v>
      </c>
      <c r="M4425" s="3">
        <v>4</v>
      </c>
      <c r="N4425" s="5" t="s">
        <v>18451</v>
      </c>
      <c r="O4425" s="3" t="s">
        <v>27187</v>
      </c>
      <c r="P4425" s="3" t="s">
        <v>1107</v>
      </c>
      <c r="Q4425" s="3" t="s">
        <v>23222</v>
      </c>
      <c r="R4425" s="5" t="s">
        <v>27188</v>
      </c>
      <c r="S4425" s="3" t="s">
        <v>283</v>
      </c>
      <c r="T4425" s="3" t="s">
        <v>167</v>
      </c>
      <c r="V4425" s="3">
        <v>127</v>
      </c>
      <c r="W4425" s="3">
        <v>105</v>
      </c>
      <c r="X4425" s="3">
        <v>127</v>
      </c>
      <c r="Y4425" s="3">
        <v>4423</v>
      </c>
      <c r="Z4425" s="3" t="s">
        <v>59</v>
      </c>
      <c r="AA4425" s="3">
        <v>597</v>
      </c>
      <c r="AB4425" s="3">
        <v>470</v>
      </c>
      <c r="AC4425" s="3">
        <v>98226775</v>
      </c>
      <c r="AD4425" s="3">
        <v>61132149</v>
      </c>
      <c r="AE4425" s="3" t="s">
        <v>283</v>
      </c>
      <c r="AF4425" s="3">
        <v>17</v>
      </c>
      <c r="AG4425" s="3">
        <v>1</v>
      </c>
    </row>
    <row r="4426" spans="1:33" ht="15.75" customHeight="1" x14ac:dyDescent="0.15">
      <c r="A4426" s="3">
        <v>4134</v>
      </c>
      <c r="B4426" s="3">
        <v>4424</v>
      </c>
      <c r="C4426" s="3">
        <v>63</v>
      </c>
      <c r="D4426" s="3" t="s">
        <v>11283</v>
      </c>
      <c r="E4426" s="3" t="s">
        <v>27189</v>
      </c>
      <c r="F4426" s="3" t="s">
        <v>36</v>
      </c>
      <c r="G4426" s="3" t="s">
        <v>37</v>
      </c>
      <c r="H4426" s="3" t="s">
        <v>11281</v>
      </c>
      <c r="I4426" s="3" t="s">
        <v>39</v>
      </c>
      <c r="J4426" s="3">
        <v>60.672199999999997</v>
      </c>
      <c r="K4426" s="3">
        <v>12239035</v>
      </c>
      <c r="L4426" s="3" t="s">
        <v>59</v>
      </c>
      <c r="M4426" s="3">
        <v>4</v>
      </c>
      <c r="N4426" s="3" t="s">
        <v>11283</v>
      </c>
      <c r="O4426" s="3" t="s">
        <v>27189</v>
      </c>
      <c r="P4426" s="3" t="s">
        <v>381</v>
      </c>
      <c r="Q4426" s="3" t="s">
        <v>11285</v>
      </c>
      <c r="R4426" s="5" t="s">
        <v>27190</v>
      </c>
      <c r="S4426" s="3" t="s">
        <v>11281</v>
      </c>
      <c r="T4426" s="3" t="s">
        <v>37</v>
      </c>
      <c r="V4426" s="3">
        <v>127</v>
      </c>
      <c r="W4426" s="3">
        <v>127</v>
      </c>
      <c r="X4426" s="3">
        <v>127</v>
      </c>
      <c r="Y4426" s="3">
        <v>4424</v>
      </c>
      <c r="Z4426" s="3" t="s">
        <v>59</v>
      </c>
      <c r="AA4426" s="3">
        <v>63</v>
      </c>
      <c r="AB4426" s="3">
        <v>44</v>
      </c>
      <c r="AC4426" s="3">
        <v>12239035</v>
      </c>
      <c r="AD4426" s="3">
        <v>7617393</v>
      </c>
      <c r="AE4426" s="3" t="s">
        <v>39</v>
      </c>
      <c r="AF4426" s="3">
        <v>17</v>
      </c>
      <c r="AG4426" s="3">
        <v>2</v>
      </c>
    </row>
    <row r="4427" spans="1:33" ht="15.75" customHeight="1" x14ac:dyDescent="0.15">
      <c r="A4427" s="3">
        <v>18739</v>
      </c>
      <c r="B4427" s="3">
        <v>4425</v>
      </c>
      <c r="C4427" s="3">
        <v>65</v>
      </c>
      <c r="D4427" s="3" t="s">
        <v>18456</v>
      </c>
      <c r="E4427" s="3" t="s">
        <v>27191</v>
      </c>
      <c r="F4427" s="3" t="s">
        <v>96</v>
      </c>
      <c r="G4427" s="3" t="s">
        <v>61</v>
      </c>
      <c r="H4427" s="3" t="s">
        <v>3840</v>
      </c>
      <c r="I4427" s="3" t="s">
        <v>63</v>
      </c>
      <c r="J4427" s="3">
        <v>60.629199999999997</v>
      </c>
      <c r="K4427" s="3">
        <v>10086600</v>
      </c>
      <c r="L4427" s="3" t="s">
        <v>162</v>
      </c>
      <c r="M4427" s="3">
        <v>4</v>
      </c>
      <c r="N4427" s="3" t="s">
        <v>18456</v>
      </c>
      <c r="O4427" s="3" t="s">
        <v>27191</v>
      </c>
      <c r="P4427" s="3" t="s">
        <v>2080</v>
      </c>
      <c r="Q4427" s="3" t="s">
        <v>23226</v>
      </c>
      <c r="R4427" s="5" t="s">
        <v>27192</v>
      </c>
      <c r="S4427" s="3" t="s">
        <v>3840</v>
      </c>
      <c r="T4427" s="3" t="s">
        <v>61</v>
      </c>
      <c r="V4427" s="3">
        <v>127</v>
      </c>
      <c r="W4427" s="3">
        <v>127</v>
      </c>
      <c r="X4427" s="3">
        <v>127</v>
      </c>
      <c r="Y4427" s="3">
        <v>4425</v>
      </c>
      <c r="Z4427" s="3" t="s">
        <v>162</v>
      </c>
      <c r="AA4427" s="3">
        <v>65</v>
      </c>
      <c r="AB4427" s="3">
        <v>44</v>
      </c>
      <c r="AC4427" s="3">
        <v>10086600</v>
      </c>
      <c r="AD4427" s="3">
        <v>6279430</v>
      </c>
      <c r="AE4427" s="3" t="s">
        <v>63</v>
      </c>
      <c r="AF4427" s="3">
        <v>8</v>
      </c>
      <c r="AG4427" s="3">
        <v>3</v>
      </c>
    </row>
    <row r="4428" spans="1:33" ht="15.75" customHeight="1" x14ac:dyDescent="0.15">
      <c r="A4428" s="3">
        <v>25438</v>
      </c>
      <c r="B4428" s="3">
        <v>4426</v>
      </c>
      <c r="C4428" s="3">
        <v>35</v>
      </c>
      <c r="D4428" s="3" t="s">
        <v>9172</v>
      </c>
      <c r="E4428" s="3" t="s">
        <v>27193</v>
      </c>
      <c r="F4428" s="3" t="s">
        <v>36</v>
      </c>
      <c r="G4428" s="3" t="s">
        <v>37</v>
      </c>
      <c r="H4428" s="3" t="s">
        <v>9177</v>
      </c>
      <c r="I4428" s="3" t="s">
        <v>1718</v>
      </c>
      <c r="J4428" s="3">
        <v>60.621899999999997</v>
      </c>
      <c r="K4428" s="3">
        <v>4819848</v>
      </c>
      <c r="L4428" s="3" t="s">
        <v>335</v>
      </c>
      <c r="M4428" s="3">
        <v>0</v>
      </c>
      <c r="N4428" s="3" t="s">
        <v>9172</v>
      </c>
      <c r="O4428" s="3" t="s">
        <v>27193</v>
      </c>
      <c r="P4428" s="8">
        <v>28126</v>
      </c>
      <c r="Q4428" s="3" t="s">
        <v>9175</v>
      </c>
      <c r="R4428" s="5" t="s">
        <v>27194</v>
      </c>
      <c r="S4428" s="3" t="s">
        <v>9177</v>
      </c>
      <c r="T4428" s="3" t="s">
        <v>37</v>
      </c>
      <c r="V4428" s="3">
        <v>127</v>
      </c>
      <c r="W4428" s="3">
        <v>0</v>
      </c>
      <c r="X4428" s="3">
        <v>127</v>
      </c>
      <c r="Y4428" s="3">
        <v>4426</v>
      </c>
      <c r="Z4428" s="3" t="s">
        <v>335</v>
      </c>
      <c r="AA4428" s="3">
        <v>35</v>
      </c>
      <c r="AB4428" s="3">
        <v>25</v>
      </c>
      <c r="AC4428" s="3">
        <v>4819848</v>
      </c>
      <c r="AD4428" s="3">
        <v>3000742</v>
      </c>
      <c r="AE4428" s="15"/>
      <c r="AF4428" s="3">
        <v>21</v>
      </c>
      <c r="AG4428" s="3">
        <v>54</v>
      </c>
    </row>
    <row r="4429" spans="1:33" ht="15.75" customHeight="1" x14ac:dyDescent="0.15">
      <c r="A4429" s="3">
        <v>23839</v>
      </c>
      <c r="B4429" s="3">
        <v>4427</v>
      </c>
      <c r="C4429" s="3">
        <v>49</v>
      </c>
      <c r="D4429" s="3" t="s">
        <v>18461</v>
      </c>
      <c r="E4429" s="3" t="s">
        <v>27195</v>
      </c>
      <c r="F4429" s="3" t="s">
        <v>331</v>
      </c>
      <c r="G4429" s="3" t="s">
        <v>167</v>
      </c>
      <c r="H4429" s="3" t="s">
        <v>283</v>
      </c>
      <c r="I4429" s="3" t="s">
        <v>283</v>
      </c>
      <c r="J4429" s="3">
        <v>60.605800000000002</v>
      </c>
      <c r="K4429" s="3">
        <v>13897412</v>
      </c>
      <c r="L4429" s="3" t="s">
        <v>40</v>
      </c>
      <c r="M4429" s="3">
        <v>1</v>
      </c>
      <c r="N4429" s="3" t="s">
        <v>18461</v>
      </c>
      <c r="O4429" s="3" t="s">
        <v>27195</v>
      </c>
      <c r="P4429" s="3" t="s">
        <v>381</v>
      </c>
      <c r="Q4429" s="3" t="s">
        <v>23229</v>
      </c>
      <c r="R4429" s="5" t="s">
        <v>27196</v>
      </c>
      <c r="S4429" s="3" t="s">
        <v>283</v>
      </c>
      <c r="T4429" s="3" t="s">
        <v>167</v>
      </c>
      <c r="V4429" s="3">
        <v>127</v>
      </c>
      <c r="W4429" s="3">
        <v>106</v>
      </c>
      <c r="X4429" s="3">
        <v>127</v>
      </c>
      <c r="Y4429" s="3">
        <v>4427</v>
      </c>
      <c r="Z4429" s="3" t="s">
        <v>40</v>
      </c>
      <c r="AA4429" s="3">
        <v>49</v>
      </c>
      <c r="AB4429" s="3">
        <v>38</v>
      </c>
      <c r="AC4429" s="3">
        <v>13897412</v>
      </c>
      <c r="AD4429" s="3">
        <v>8653119</v>
      </c>
      <c r="AE4429" s="3" t="s">
        <v>283</v>
      </c>
      <c r="AF4429" s="3">
        <v>4</v>
      </c>
      <c r="AG4429" s="3">
        <v>1</v>
      </c>
    </row>
    <row r="4430" spans="1:33" ht="15.75" customHeight="1" x14ac:dyDescent="0.15">
      <c r="A4430" s="3">
        <v>17312</v>
      </c>
      <c r="B4430" s="3">
        <v>4428</v>
      </c>
      <c r="C4430" s="3">
        <v>20</v>
      </c>
      <c r="D4430" s="3" t="s">
        <v>4477</v>
      </c>
      <c r="E4430" s="3" t="s">
        <v>27197</v>
      </c>
      <c r="F4430" s="3" t="s">
        <v>36</v>
      </c>
      <c r="G4430" s="3" t="s">
        <v>37</v>
      </c>
      <c r="H4430" s="3" t="s">
        <v>4480</v>
      </c>
      <c r="I4430" s="3" t="s">
        <v>89</v>
      </c>
      <c r="J4430" s="3">
        <v>60.582099999999997</v>
      </c>
      <c r="K4430" s="3">
        <v>12849015</v>
      </c>
      <c r="L4430" s="3" t="s">
        <v>71</v>
      </c>
      <c r="M4430" s="3">
        <v>4</v>
      </c>
      <c r="N4430" s="3" t="s">
        <v>4477</v>
      </c>
      <c r="O4430" s="3" t="s">
        <v>27197</v>
      </c>
      <c r="P4430" s="3" t="s">
        <v>179</v>
      </c>
      <c r="Q4430" s="3" t="s">
        <v>4478</v>
      </c>
      <c r="R4430" s="5" t="s">
        <v>27198</v>
      </c>
      <c r="S4430" s="3" t="s">
        <v>4480</v>
      </c>
      <c r="T4430" s="3" t="s">
        <v>37</v>
      </c>
      <c r="V4430" s="3">
        <v>127</v>
      </c>
      <c r="W4430" s="3">
        <v>127</v>
      </c>
      <c r="X4430" s="3">
        <v>127</v>
      </c>
      <c r="Y4430" s="3">
        <v>4428</v>
      </c>
      <c r="Z4430" s="3" t="s">
        <v>71</v>
      </c>
      <c r="AA4430" s="3">
        <v>20</v>
      </c>
      <c r="AB4430" s="3">
        <v>15</v>
      </c>
      <c r="AC4430" s="3">
        <v>12849015</v>
      </c>
      <c r="AD4430" s="3">
        <v>8001523</v>
      </c>
      <c r="AE4430" s="3" t="s">
        <v>89</v>
      </c>
      <c r="AF4430" s="3">
        <v>5</v>
      </c>
      <c r="AG4430" s="3">
        <v>4</v>
      </c>
    </row>
    <row r="4431" spans="1:33" ht="15.75" customHeight="1" x14ac:dyDescent="0.15">
      <c r="A4431" s="3">
        <v>4450</v>
      </c>
      <c r="B4431" s="3">
        <v>4429</v>
      </c>
      <c r="C4431" s="3">
        <v>114</v>
      </c>
      <c r="D4431" s="3" t="s">
        <v>9694</v>
      </c>
      <c r="E4431" s="3" t="s">
        <v>27199</v>
      </c>
      <c r="F4431" s="3" t="s">
        <v>475</v>
      </c>
      <c r="G4431" s="3" t="s">
        <v>277</v>
      </c>
      <c r="H4431" s="3" t="s">
        <v>9689</v>
      </c>
      <c r="I4431" s="3" t="s">
        <v>9646</v>
      </c>
      <c r="J4431" s="3">
        <v>60.525700000000001</v>
      </c>
      <c r="K4431" s="3">
        <v>84042083</v>
      </c>
      <c r="L4431" s="3" t="s">
        <v>75</v>
      </c>
      <c r="M4431" s="3">
        <v>4</v>
      </c>
      <c r="N4431" s="3" t="s">
        <v>9694</v>
      </c>
      <c r="O4431" s="3" t="s">
        <v>27199</v>
      </c>
      <c r="P4431" s="3" t="s">
        <v>9697</v>
      </c>
      <c r="Q4431" s="3" t="s">
        <v>9696</v>
      </c>
      <c r="R4431" s="5" t="s">
        <v>27200</v>
      </c>
      <c r="S4431" s="3" t="s">
        <v>9689</v>
      </c>
      <c r="T4431" s="3" t="s">
        <v>277</v>
      </c>
      <c r="V4431" s="3">
        <v>127</v>
      </c>
      <c r="W4431" s="3">
        <v>0</v>
      </c>
      <c r="X4431" s="3">
        <v>113</v>
      </c>
      <c r="Y4431" s="3">
        <v>4429</v>
      </c>
      <c r="Z4431" s="3" t="s">
        <v>75</v>
      </c>
      <c r="AA4431" s="3">
        <v>114</v>
      </c>
      <c r="AB4431" s="3">
        <v>68</v>
      </c>
      <c r="AC4431" s="3">
        <v>84042083</v>
      </c>
      <c r="AD4431" s="3">
        <v>52354295</v>
      </c>
      <c r="AE4431" s="15"/>
      <c r="AF4431" s="3">
        <v>14</v>
      </c>
      <c r="AG4431" s="3">
        <v>146</v>
      </c>
    </row>
    <row r="4432" spans="1:33" ht="15.75" customHeight="1" x14ac:dyDescent="0.15">
      <c r="A4432" s="3">
        <v>24472</v>
      </c>
      <c r="B4432" s="3">
        <v>4430</v>
      </c>
      <c r="C4432" s="3">
        <v>28</v>
      </c>
      <c r="D4432" s="3" t="s">
        <v>8252</v>
      </c>
      <c r="E4432" s="3" t="s">
        <v>27201</v>
      </c>
      <c r="F4432" s="3" t="s">
        <v>475</v>
      </c>
      <c r="G4432" s="3" t="s">
        <v>277</v>
      </c>
      <c r="H4432" s="3" t="s">
        <v>475</v>
      </c>
      <c r="I4432" s="3" t="s">
        <v>203</v>
      </c>
      <c r="J4432" s="3">
        <v>60.505899999999997</v>
      </c>
      <c r="K4432" s="3">
        <v>8369170</v>
      </c>
      <c r="L4432" s="3" t="s">
        <v>538</v>
      </c>
      <c r="M4432" s="3">
        <v>1</v>
      </c>
      <c r="N4432" s="3" t="s">
        <v>8252</v>
      </c>
      <c r="O4432" s="3" t="s">
        <v>27201</v>
      </c>
      <c r="P4432" s="3" t="s">
        <v>1029</v>
      </c>
      <c r="Q4432" s="3" t="s">
        <v>8254</v>
      </c>
      <c r="R4432" s="5" t="s">
        <v>27202</v>
      </c>
      <c r="S4432" s="3" t="s">
        <v>475</v>
      </c>
      <c r="T4432" s="3" t="s">
        <v>277</v>
      </c>
      <c r="V4432" s="3">
        <v>127</v>
      </c>
      <c r="W4432" s="3">
        <v>127</v>
      </c>
      <c r="X4432" s="3">
        <v>123</v>
      </c>
      <c r="Y4432" s="3">
        <v>4430</v>
      </c>
      <c r="Z4432" s="3" t="s">
        <v>538</v>
      </c>
      <c r="AA4432" s="3">
        <v>28</v>
      </c>
      <c r="AB4432" s="3">
        <v>21</v>
      </c>
      <c r="AC4432" s="3">
        <v>8369170</v>
      </c>
      <c r="AD4432" s="3">
        <v>5214244</v>
      </c>
      <c r="AE4432" s="3" t="s">
        <v>203</v>
      </c>
      <c r="AF4432" s="3">
        <v>3</v>
      </c>
      <c r="AG4432" s="3">
        <v>9</v>
      </c>
    </row>
    <row r="4433" spans="1:33" ht="15.75" customHeight="1" x14ac:dyDescent="0.15">
      <c r="A4433" s="3">
        <v>2208</v>
      </c>
      <c r="B4433" s="3">
        <v>4431</v>
      </c>
      <c r="C4433" s="3">
        <v>64</v>
      </c>
      <c r="D4433" s="3" t="s">
        <v>18468</v>
      </c>
      <c r="E4433" s="3" t="s">
        <v>27203</v>
      </c>
      <c r="F4433" s="3" t="s">
        <v>331</v>
      </c>
      <c r="G4433" s="3" t="s">
        <v>167</v>
      </c>
      <c r="H4433" s="3" t="s">
        <v>271</v>
      </c>
      <c r="I4433" s="3" t="s">
        <v>271</v>
      </c>
      <c r="J4433" s="3">
        <v>60.4649</v>
      </c>
      <c r="K4433" s="3">
        <v>7888240</v>
      </c>
      <c r="L4433" s="3" t="s">
        <v>71</v>
      </c>
      <c r="M4433" s="3">
        <v>5</v>
      </c>
      <c r="N4433" s="3" t="s">
        <v>18468</v>
      </c>
      <c r="O4433" s="3" t="s">
        <v>27203</v>
      </c>
      <c r="P4433" s="3" t="s">
        <v>1350</v>
      </c>
      <c r="Q4433" s="3" t="s">
        <v>23235</v>
      </c>
      <c r="R4433" s="5" t="s">
        <v>27204</v>
      </c>
      <c r="S4433" s="3" t="s">
        <v>271</v>
      </c>
      <c r="T4433" s="3" t="s">
        <v>167</v>
      </c>
      <c r="V4433" s="3">
        <v>127</v>
      </c>
      <c r="W4433" s="3">
        <v>63</v>
      </c>
      <c r="X4433" s="3">
        <v>127</v>
      </c>
      <c r="Y4433" s="3">
        <v>4431</v>
      </c>
      <c r="Z4433" s="3" t="s">
        <v>71</v>
      </c>
      <c r="AA4433" s="3">
        <v>64</v>
      </c>
      <c r="AB4433" s="3">
        <v>43</v>
      </c>
      <c r="AC4433" s="3">
        <v>7888240</v>
      </c>
      <c r="AD4433" s="3">
        <v>4915867</v>
      </c>
      <c r="AE4433" s="3" t="s">
        <v>271</v>
      </c>
      <c r="AF4433" s="3">
        <v>5</v>
      </c>
      <c r="AG4433" s="3">
        <v>7</v>
      </c>
    </row>
    <row r="4434" spans="1:33" ht="15.75" customHeight="1" x14ac:dyDescent="0.15">
      <c r="A4434" s="3">
        <v>8904</v>
      </c>
      <c r="B4434" s="3">
        <v>4432</v>
      </c>
      <c r="C4434" s="3">
        <v>107</v>
      </c>
      <c r="D4434" s="3" t="s">
        <v>18471</v>
      </c>
      <c r="E4434" s="3" t="s">
        <v>27205</v>
      </c>
      <c r="F4434" s="3" t="s">
        <v>249</v>
      </c>
      <c r="G4434" s="3" t="s">
        <v>125</v>
      </c>
      <c r="H4434" s="3" t="s">
        <v>126</v>
      </c>
      <c r="I4434" s="3" t="s">
        <v>127</v>
      </c>
      <c r="J4434" s="3">
        <v>60.430599999999998</v>
      </c>
      <c r="K4434" s="3">
        <v>45633205</v>
      </c>
      <c r="L4434" s="3" t="s">
        <v>478</v>
      </c>
      <c r="M4434" s="3">
        <v>2</v>
      </c>
      <c r="N4434" s="3" t="s">
        <v>18471</v>
      </c>
      <c r="O4434" s="3" t="s">
        <v>27205</v>
      </c>
      <c r="P4434" s="3" t="s">
        <v>8588</v>
      </c>
      <c r="Q4434" s="3" t="s">
        <v>23237</v>
      </c>
      <c r="R4434" s="5" t="s">
        <v>27206</v>
      </c>
      <c r="S4434" s="3" t="s">
        <v>126</v>
      </c>
      <c r="T4434" s="3" t="s">
        <v>125</v>
      </c>
      <c r="V4434" s="3">
        <v>57</v>
      </c>
      <c r="W4434" s="3">
        <v>54</v>
      </c>
      <c r="X4434" s="3">
        <v>127</v>
      </c>
      <c r="Y4434" s="3">
        <v>4432</v>
      </c>
      <c r="Z4434" s="3" t="s">
        <v>478</v>
      </c>
      <c r="AA4434" s="3">
        <v>107</v>
      </c>
      <c r="AB4434" s="3">
        <v>78</v>
      </c>
      <c r="AC4434" s="3">
        <v>45633205</v>
      </c>
      <c r="AD4434" s="3">
        <v>28444200</v>
      </c>
      <c r="AE4434" s="3" t="s">
        <v>127</v>
      </c>
      <c r="AF4434" s="3">
        <v>15</v>
      </c>
      <c r="AG4434" s="3">
        <v>10</v>
      </c>
    </row>
    <row r="4435" spans="1:33" ht="15.75" customHeight="1" x14ac:dyDescent="0.15">
      <c r="A4435" s="3">
        <v>18235</v>
      </c>
      <c r="B4435" s="3">
        <v>4433</v>
      </c>
      <c r="C4435" s="3">
        <v>37</v>
      </c>
      <c r="D4435" s="3" t="s">
        <v>18474</v>
      </c>
      <c r="E4435" s="3" t="s">
        <v>27207</v>
      </c>
      <c r="F4435" s="3" t="s">
        <v>1121</v>
      </c>
      <c r="G4435" s="3" t="s">
        <v>497</v>
      </c>
      <c r="H4435" s="3" t="s">
        <v>7469</v>
      </c>
      <c r="I4435" s="3" t="s">
        <v>1587</v>
      </c>
      <c r="J4435" s="3">
        <v>60.389600000000002</v>
      </c>
      <c r="K4435" s="3">
        <v>5036576</v>
      </c>
      <c r="L4435" s="3" t="s">
        <v>221</v>
      </c>
      <c r="M4435" s="3">
        <v>4</v>
      </c>
      <c r="N4435" s="3" t="s">
        <v>18474</v>
      </c>
      <c r="O4435" s="3" t="s">
        <v>27207</v>
      </c>
      <c r="P4435" s="3" t="s">
        <v>6675</v>
      </c>
      <c r="Q4435" s="3" t="s">
        <v>23239</v>
      </c>
      <c r="R4435" s="5" t="s">
        <v>27208</v>
      </c>
      <c r="S4435" s="3" t="s">
        <v>7469</v>
      </c>
      <c r="T4435" s="3" t="s">
        <v>497</v>
      </c>
      <c r="V4435" s="3">
        <v>60</v>
      </c>
      <c r="W4435" s="3">
        <v>0</v>
      </c>
      <c r="X4435" s="3">
        <v>127</v>
      </c>
      <c r="Y4435" s="3">
        <v>4433</v>
      </c>
      <c r="Z4435" s="3" t="s">
        <v>221</v>
      </c>
      <c r="AA4435" s="3">
        <v>37</v>
      </c>
      <c r="AB4435" s="3">
        <v>24</v>
      </c>
      <c r="AC4435" s="3">
        <v>5036576</v>
      </c>
      <c r="AD4435" s="3">
        <v>3140213</v>
      </c>
      <c r="AE4435" s="15"/>
      <c r="AF4435" s="3">
        <v>2</v>
      </c>
      <c r="AG4435" s="3">
        <v>27</v>
      </c>
    </row>
    <row r="4436" spans="1:33" ht="15.75" customHeight="1" x14ac:dyDescent="0.15">
      <c r="A4436" s="3">
        <v>26130</v>
      </c>
      <c r="B4436" s="3">
        <v>4434</v>
      </c>
      <c r="C4436" s="3">
        <v>5</v>
      </c>
      <c r="D4436" s="3" t="s">
        <v>18477</v>
      </c>
      <c r="E4436" s="3" t="s">
        <v>27209</v>
      </c>
      <c r="F4436" s="3" t="s">
        <v>657</v>
      </c>
      <c r="G4436" s="3" t="s">
        <v>246</v>
      </c>
      <c r="H4436" s="3" t="s">
        <v>264</v>
      </c>
      <c r="I4436" s="3" t="s">
        <v>264</v>
      </c>
      <c r="J4436" s="3">
        <v>60.362400000000001</v>
      </c>
      <c r="K4436" s="3">
        <v>3083038</v>
      </c>
      <c r="L4436" s="3" t="s">
        <v>59</v>
      </c>
      <c r="M4436" s="3">
        <v>0</v>
      </c>
      <c r="N4436" s="3" t="s">
        <v>18477</v>
      </c>
      <c r="O4436" s="3" t="s">
        <v>27209</v>
      </c>
      <c r="P4436" s="8">
        <v>39448</v>
      </c>
      <c r="Q4436" s="3" t="s">
        <v>23241</v>
      </c>
      <c r="R4436" s="5" t="s">
        <v>27210</v>
      </c>
      <c r="S4436" s="3" t="s">
        <v>264</v>
      </c>
      <c r="T4436" s="3" t="s">
        <v>246</v>
      </c>
      <c r="V4436" s="3">
        <v>127</v>
      </c>
      <c r="W4436" s="3">
        <v>127</v>
      </c>
      <c r="X4436" s="3">
        <v>127</v>
      </c>
      <c r="Y4436" s="3">
        <v>4434</v>
      </c>
      <c r="Z4436" s="3" t="s">
        <v>59</v>
      </c>
      <c r="AA4436" s="3">
        <v>5</v>
      </c>
      <c r="AB4436" s="3">
        <v>5</v>
      </c>
      <c r="AC4436" s="3">
        <v>3083038</v>
      </c>
      <c r="AD4436" s="3">
        <v>1922544</v>
      </c>
      <c r="AE4436" s="3" t="s">
        <v>264</v>
      </c>
      <c r="AF4436" s="3">
        <v>17</v>
      </c>
      <c r="AG4436" s="3">
        <v>8</v>
      </c>
    </row>
    <row r="4437" spans="1:33" ht="15.75" customHeight="1" x14ac:dyDescent="0.15">
      <c r="A4437" s="3">
        <v>22047</v>
      </c>
      <c r="B4437" s="3">
        <v>4435</v>
      </c>
      <c r="C4437" s="3">
        <v>53</v>
      </c>
      <c r="D4437" s="3" t="s">
        <v>18479</v>
      </c>
      <c r="E4437" s="3" t="s">
        <v>27211</v>
      </c>
      <c r="F4437" s="3" t="s">
        <v>1072</v>
      </c>
      <c r="G4437" s="3" t="s">
        <v>575</v>
      </c>
      <c r="H4437" s="3" t="s">
        <v>18482</v>
      </c>
      <c r="I4437" s="3" t="s">
        <v>1375</v>
      </c>
      <c r="J4437" s="3">
        <v>60.237699999999997</v>
      </c>
      <c r="K4437" s="3">
        <v>29653655</v>
      </c>
      <c r="L4437" s="3" t="s">
        <v>40</v>
      </c>
      <c r="M4437" s="3">
        <v>2</v>
      </c>
      <c r="N4437" s="3" t="s">
        <v>18479</v>
      </c>
      <c r="O4437" s="3" t="s">
        <v>27211</v>
      </c>
      <c r="P4437" s="3" t="s">
        <v>541</v>
      </c>
      <c r="Q4437" s="3" t="s">
        <v>23244</v>
      </c>
      <c r="R4437" s="5" t="s">
        <v>27212</v>
      </c>
      <c r="S4437" s="3" t="s">
        <v>18482</v>
      </c>
      <c r="T4437" s="3" t="s">
        <v>575</v>
      </c>
      <c r="V4437" s="3">
        <v>101</v>
      </c>
      <c r="W4437" s="3">
        <v>89</v>
      </c>
      <c r="X4437" s="3">
        <v>127</v>
      </c>
      <c r="Y4437" s="3">
        <v>4435</v>
      </c>
      <c r="Z4437" s="3" t="s">
        <v>40</v>
      </c>
      <c r="AA4437" s="3">
        <v>53</v>
      </c>
      <c r="AB4437" s="3">
        <v>21</v>
      </c>
      <c r="AC4437" s="3">
        <v>29653655</v>
      </c>
      <c r="AD4437" s="3">
        <v>18506043</v>
      </c>
      <c r="AE4437" s="3" t="s">
        <v>1375</v>
      </c>
      <c r="AF4437" s="3">
        <v>4</v>
      </c>
      <c r="AG4437" s="3">
        <v>23</v>
      </c>
    </row>
    <row r="4438" spans="1:33" ht="15.75" customHeight="1" x14ac:dyDescent="0.15">
      <c r="A4438" s="3">
        <v>25578</v>
      </c>
      <c r="B4438" s="3">
        <v>4436</v>
      </c>
      <c r="C4438" s="3">
        <v>74</v>
      </c>
      <c r="D4438" s="3" t="s">
        <v>18484</v>
      </c>
      <c r="E4438" s="3" t="s">
        <v>27213</v>
      </c>
      <c r="F4438" s="3" t="s">
        <v>6874</v>
      </c>
      <c r="G4438" s="3" t="s">
        <v>621</v>
      </c>
      <c r="H4438" s="3" t="s">
        <v>4662</v>
      </c>
      <c r="I4438" s="3" t="s">
        <v>4662</v>
      </c>
      <c r="J4438" s="3">
        <v>60.061</v>
      </c>
      <c r="K4438" s="3">
        <v>11025000</v>
      </c>
      <c r="L4438" s="3" t="s">
        <v>162</v>
      </c>
      <c r="M4438" s="3">
        <v>0</v>
      </c>
      <c r="N4438" s="3" t="s">
        <v>18484</v>
      </c>
      <c r="O4438" s="3" t="s">
        <v>27213</v>
      </c>
      <c r="P4438" s="8">
        <v>35431</v>
      </c>
      <c r="Q4438" s="3" t="s">
        <v>23246</v>
      </c>
      <c r="R4438" s="5" t="s">
        <v>27214</v>
      </c>
      <c r="S4438" s="3" t="s">
        <v>4662</v>
      </c>
      <c r="T4438" s="3" t="s">
        <v>621</v>
      </c>
      <c r="V4438" s="3">
        <v>68</v>
      </c>
      <c r="W4438" s="3">
        <v>45</v>
      </c>
      <c r="X4438" s="3">
        <v>127</v>
      </c>
      <c r="Y4438" s="3">
        <v>4436</v>
      </c>
      <c r="Z4438" s="3" t="s">
        <v>162</v>
      </c>
      <c r="AA4438" s="3">
        <v>74</v>
      </c>
      <c r="AB4438" s="3">
        <v>40</v>
      </c>
      <c r="AC4438" s="3">
        <v>11025000</v>
      </c>
      <c r="AD4438" s="3">
        <v>6888000</v>
      </c>
      <c r="AE4438" s="3" t="s">
        <v>4662</v>
      </c>
      <c r="AF4438" s="3">
        <v>8</v>
      </c>
      <c r="AG4438" s="3">
        <v>82</v>
      </c>
    </row>
    <row r="4439" spans="1:33" ht="15.75" customHeight="1" x14ac:dyDescent="0.15">
      <c r="A4439" s="3">
        <v>25645</v>
      </c>
      <c r="B4439" s="3">
        <v>4437</v>
      </c>
      <c r="C4439" s="3">
        <v>13</v>
      </c>
      <c r="D4439" s="3" t="s">
        <v>9514</v>
      </c>
      <c r="E4439" s="3" t="s">
        <v>27215</v>
      </c>
      <c r="F4439" s="3" t="s">
        <v>36</v>
      </c>
      <c r="G4439" s="3" t="s">
        <v>37</v>
      </c>
      <c r="H4439" s="3" t="s">
        <v>9518</v>
      </c>
      <c r="I4439" s="3" t="s">
        <v>4358</v>
      </c>
      <c r="J4439" s="3">
        <v>60.025799999999997</v>
      </c>
      <c r="K4439" s="3">
        <v>5522847</v>
      </c>
      <c r="L4439" s="3" t="s">
        <v>50</v>
      </c>
      <c r="M4439" s="3">
        <v>0</v>
      </c>
      <c r="N4439" s="3" t="s">
        <v>9514</v>
      </c>
      <c r="O4439" s="3" t="s">
        <v>27215</v>
      </c>
      <c r="P4439" s="8">
        <v>38718</v>
      </c>
      <c r="Q4439" s="3" t="s">
        <v>9516</v>
      </c>
      <c r="R4439" s="5" t="s">
        <v>27216</v>
      </c>
      <c r="S4439" s="3" t="s">
        <v>9518</v>
      </c>
      <c r="T4439" s="3" t="s">
        <v>37</v>
      </c>
      <c r="V4439" s="3">
        <v>127</v>
      </c>
      <c r="W4439" s="3">
        <v>0</v>
      </c>
      <c r="X4439" s="3">
        <v>119</v>
      </c>
      <c r="Y4439" s="3">
        <v>4437</v>
      </c>
      <c r="Z4439" s="3" t="s">
        <v>50</v>
      </c>
      <c r="AA4439" s="3">
        <v>13</v>
      </c>
      <c r="AB4439" s="3">
        <v>5</v>
      </c>
      <c r="AC4439" s="3">
        <v>5522847</v>
      </c>
      <c r="AD4439" s="3">
        <v>3451222</v>
      </c>
      <c r="AE4439" s="15"/>
      <c r="AF4439" s="3">
        <v>11</v>
      </c>
      <c r="AG4439" s="3">
        <v>247</v>
      </c>
    </row>
    <row r="4440" spans="1:33" ht="15.75" customHeight="1" x14ac:dyDescent="0.15">
      <c r="A4440" s="3">
        <v>640</v>
      </c>
      <c r="B4440" s="3">
        <v>4438</v>
      </c>
      <c r="C4440" s="3">
        <v>179</v>
      </c>
      <c r="D4440" s="3" t="s">
        <v>18489</v>
      </c>
      <c r="E4440" s="3" t="s">
        <v>27217</v>
      </c>
      <c r="F4440" s="3" t="s">
        <v>1620</v>
      </c>
      <c r="G4440" s="3" t="s">
        <v>412</v>
      </c>
      <c r="H4440" s="3" t="s">
        <v>4268</v>
      </c>
      <c r="I4440" s="3" t="s">
        <v>742</v>
      </c>
      <c r="J4440" s="3">
        <v>59.963900000000002</v>
      </c>
      <c r="K4440" s="3">
        <v>133921947</v>
      </c>
      <c r="L4440" s="3" t="s">
        <v>162</v>
      </c>
      <c r="M4440" s="3">
        <v>5</v>
      </c>
      <c r="N4440" s="3" t="s">
        <v>18489</v>
      </c>
      <c r="O4440" s="3" t="s">
        <v>27217</v>
      </c>
      <c r="P4440" s="3" t="s">
        <v>835</v>
      </c>
      <c r="Q4440" s="3" t="s">
        <v>23249</v>
      </c>
      <c r="R4440" s="5" t="s">
        <v>27218</v>
      </c>
      <c r="S4440" s="3" t="s">
        <v>4268</v>
      </c>
      <c r="T4440" s="3" t="s">
        <v>412</v>
      </c>
      <c r="V4440" s="3">
        <v>127</v>
      </c>
      <c r="W4440" s="3">
        <v>127</v>
      </c>
      <c r="X4440" s="3">
        <v>127</v>
      </c>
      <c r="Y4440" s="3">
        <v>4438</v>
      </c>
      <c r="Z4440" s="3" t="s">
        <v>162</v>
      </c>
      <c r="AA4440" s="3">
        <v>179</v>
      </c>
      <c r="AB4440" s="3">
        <v>92</v>
      </c>
      <c r="AC4440" s="3">
        <v>133921947</v>
      </c>
      <c r="AD4440" s="3">
        <v>83720100</v>
      </c>
      <c r="AE4440" s="3" t="s">
        <v>742</v>
      </c>
      <c r="AF4440" s="3">
        <v>8</v>
      </c>
      <c r="AG4440" s="3">
        <v>17</v>
      </c>
    </row>
    <row r="4441" spans="1:33" ht="15.75" customHeight="1" x14ac:dyDescent="0.15">
      <c r="A4441" s="3">
        <v>18000</v>
      </c>
      <c r="B4441" s="3">
        <v>4439</v>
      </c>
      <c r="C4441" s="3">
        <v>120</v>
      </c>
      <c r="D4441" s="3" t="s">
        <v>18492</v>
      </c>
      <c r="E4441" s="3" t="s">
        <v>27219</v>
      </c>
      <c r="F4441" s="3" t="s">
        <v>96</v>
      </c>
      <c r="G4441" s="3" t="s">
        <v>61</v>
      </c>
      <c r="H4441" s="3" t="s">
        <v>4046</v>
      </c>
      <c r="I4441" s="3" t="s">
        <v>63</v>
      </c>
      <c r="J4441" s="3">
        <v>59.899900000000002</v>
      </c>
      <c r="K4441" s="3">
        <v>20911222</v>
      </c>
      <c r="L4441" s="3" t="s">
        <v>162</v>
      </c>
      <c r="M4441" s="3">
        <v>4</v>
      </c>
      <c r="N4441" s="3" t="s">
        <v>18492</v>
      </c>
      <c r="O4441" s="3" t="s">
        <v>27219</v>
      </c>
      <c r="P4441" s="3" t="s">
        <v>987</v>
      </c>
      <c r="Q4441" s="3" t="s">
        <v>23251</v>
      </c>
      <c r="R4441" s="5" t="s">
        <v>27220</v>
      </c>
      <c r="S4441" s="3" t="s">
        <v>4046</v>
      </c>
      <c r="T4441" s="3" t="s">
        <v>61</v>
      </c>
      <c r="V4441" s="3">
        <v>127</v>
      </c>
      <c r="W4441" s="3">
        <v>127</v>
      </c>
      <c r="X4441" s="3">
        <v>127</v>
      </c>
      <c r="Y4441" s="3">
        <v>4439</v>
      </c>
      <c r="Z4441" s="3" t="s">
        <v>162</v>
      </c>
      <c r="AA4441" s="3">
        <v>120</v>
      </c>
      <c r="AB4441" s="3">
        <v>75</v>
      </c>
      <c r="AC4441" s="3">
        <v>20911222</v>
      </c>
      <c r="AD4441" s="3">
        <v>13077698</v>
      </c>
      <c r="AE4441" s="3" t="s">
        <v>63</v>
      </c>
      <c r="AF4441" s="3">
        <v>8</v>
      </c>
      <c r="AG4441" s="3">
        <v>3</v>
      </c>
    </row>
    <row r="4442" spans="1:33" ht="15.75" customHeight="1" x14ac:dyDescent="0.15">
      <c r="A4442" s="3">
        <v>22766</v>
      </c>
      <c r="B4442" s="3">
        <v>4440</v>
      </c>
      <c r="C4442" s="3">
        <v>230</v>
      </c>
      <c r="D4442" s="3" t="s">
        <v>18495</v>
      </c>
      <c r="E4442" s="3" t="s">
        <v>27221</v>
      </c>
      <c r="F4442" s="3" t="s">
        <v>331</v>
      </c>
      <c r="G4442" s="3" t="s">
        <v>167</v>
      </c>
      <c r="H4442" s="3" t="s">
        <v>11851</v>
      </c>
      <c r="I4442" s="3" t="s">
        <v>283</v>
      </c>
      <c r="J4442" s="3">
        <v>59.8718</v>
      </c>
      <c r="K4442" s="3">
        <v>357223617</v>
      </c>
      <c r="L4442" s="3" t="s">
        <v>398</v>
      </c>
      <c r="M4442" s="3">
        <v>1</v>
      </c>
      <c r="N4442" s="3" t="s">
        <v>18495</v>
      </c>
      <c r="O4442" s="3" t="s">
        <v>27221</v>
      </c>
      <c r="P4442" s="3" t="s">
        <v>787</v>
      </c>
      <c r="Q4442" s="3" t="s">
        <v>23253</v>
      </c>
      <c r="R4442" s="5" t="s">
        <v>27222</v>
      </c>
      <c r="S4442" s="3" t="s">
        <v>11851</v>
      </c>
      <c r="T4442" s="3" t="s">
        <v>167</v>
      </c>
      <c r="V4442" s="3">
        <v>127</v>
      </c>
      <c r="W4442" s="3">
        <v>107</v>
      </c>
      <c r="X4442" s="3">
        <v>55</v>
      </c>
      <c r="Y4442" s="3">
        <v>4440</v>
      </c>
      <c r="Z4442" s="3" t="s">
        <v>398</v>
      </c>
      <c r="AA4442" s="3">
        <v>230</v>
      </c>
      <c r="AB4442" s="3">
        <v>228</v>
      </c>
      <c r="AC4442" s="3">
        <v>357223617</v>
      </c>
      <c r="AD4442" s="3">
        <v>223443849</v>
      </c>
      <c r="AE4442" s="3" t="s">
        <v>283</v>
      </c>
      <c r="AF4442" s="3">
        <v>1</v>
      </c>
      <c r="AG4442" s="3">
        <v>1</v>
      </c>
    </row>
    <row r="4443" spans="1:33" ht="15.75" customHeight="1" x14ac:dyDescent="0.15">
      <c r="A4443" s="3">
        <v>26430</v>
      </c>
      <c r="B4443" s="3">
        <v>4441</v>
      </c>
      <c r="C4443" s="3">
        <v>40</v>
      </c>
      <c r="D4443" s="3" t="s">
        <v>4674</v>
      </c>
      <c r="E4443" s="3" t="s">
        <v>27223</v>
      </c>
      <c r="F4443" s="3" t="s">
        <v>36</v>
      </c>
      <c r="G4443" s="3" t="s">
        <v>37</v>
      </c>
      <c r="H4443" s="3" t="s">
        <v>68</v>
      </c>
      <c r="I4443" s="3" t="s">
        <v>69</v>
      </c>
      <c r="J4443" s="3">
        <v>59.837299999999999</v>
      </c>
      <c r="K4443" s="3">
        <v>8615643</v>
      </c>
      <c r="L4443" s="3" t="s">
        <v>59</v>
      </c>
      <c r="M4443" s="3">
        <v>0</v>
      </c>
      <c r="N4443" s="3" t="s">
        <v>4674</v>
      </c>
      <c r="O4443" s="3" t="s">
        <v>27223</v>
      </c>
      <c r="P4443" s="8">
        <v>37987</v>
      </c>
      <c r="Q4443" s="3" t="s">
        <v>4679</v>
      </c>
      <c r="R4443" s="5" t="s">
        <v>27224</v>
      </c>
      <c r="S4443" s="3" t="s">
        <v>68</v>
      </c>
      <c r="T4443" s="3" t="s">
        <v>37</v>
      </c>
      <c r="V4443" s="3">
        <v>127</v>
      </c>
      <c r="W4443" s="3">
        <v>47</v>
      </c>
      <c r="X4443" s="3">
        <v>127</v>
      </c>
      <c r="Y4443" s="3">
        <v>4441</v>
      </c>
      <c r="Z4443" s="3" t="s">
        <v>59</v>
      </c>
      <c r="AA4443" s="3">
        <v>40</v>
      </c>
      <c r="AB4443" s="3">
        <v>39</v>
      </c>
      <c r="AC4443" s="3">
        <v>8615643</v>
      </c>
      <c r="AD4443" s="3">
        <v>5390258</v>
      </c>
      <c r="AE4443" s="3" t="s">
        <v>69</v>
      </c>
      <c r="AF4443" s="3">
        <v>17</v>
      </c>
      <c r="AG4443" s="3">
        <v>20</v>
      </c>
    </row>
    <row r="4444" spans="1:33" ht="15.75" customHeight="1" x14ac:dyDescent="0.15">
      <c r="A4444" s="3">
        <v>1778</v>
      </c>
      <c r="B4444" s="3">
        <v>4442</v>
      </c>
      <c r="C4444" s="3">
        <v>2847</v>
      </c>
      <c r="D4444" s="3" t="s">
        <v>7158</v>
      </c>
      <c r="E4444" s="3" t="s">
        <v>27225</v>
      </c>
      <c r="F4444" s="3" t="s">
        <v>475</v>
      </c>
      <c r="G4444" s="3" t="s">
        <v>277</v>
      </c>
      <c r="H4444" s="3" t="s">
        <v>475</v>
      </c>
      <c r="I4444" s="3" t="s">
        <v>203</v>
      </c>
      <c r="J4444" s="3">
        <v>59.783799999999999</v>
      </c>
      <c r="K4444" s="3">
        <v>401561454</v>
      </c>
      <c r="L4444" s="3" t="s">
        <v>59</v>
      </c>
      <c r="M4444" s="3">
        <v>6</v>
      </c>
      <c r="N4444" s="3" t="s">
        <v>7158</v>
      </c>
      <c r="O4444" s="3" t="s">
        <v>27225</v>
      </c>
      <c r="P4444" s="3" t="s">
        <v>4433</v>
      </c>
      <c r="Q4444" s="3" t="s">
        <v>7160</v>
      </c>
      <c r="R4444" s="5" t="s">
        <v>27226</v>
      </c>
      <c r="S4444" s="3" t="s">
        <v>475</v>
      </c>
      <c r="T4444" s="3" t="s">
        <v>277</v>
      </c>
      <c r="V4444" s="3">
        <v>127</v>
      </c>
      <c r="W4444" s="3">
        <v>127</v>
      </c>
      <c r="X4444" s="3">
        <v>127</v>
      </c>
      <c r="Y4444" s="3">
        <v>4442</v>
      </c>
      <c r="Z4444" s="3" t="s">
        <v>59</v>
      </c>
      <c r="AA4444" s="3">
        <v>2847</v>
      </c>
      <c r="AB4444" s="3">
        <v>1448</v>
      </c>
      <c r="AC4444" s="3">
        <v>401561454</v>
      </c>
      <c r="AD4444" s="3">
        <v>251315467</v>
      </c>
      <c r="AE4444" s="3" t="s">
        <v>203</v>
      </c>
      <c r="AF4444" s="3">
        <v>17</v>
      </c>
      <c r="AG4444" s="3">
        <v>9</v>
      </c>
    </row>
    <row r="4445" spans="1:33" ht="15.75" customHeight="1" x14ac:dyDescent="0.15">
      <c r="A4445" s="3">
        <v>4111</v>
      </c>
      <c r="B4445" s="3">
        <v>4443</v>
      </c>
      <c r="C4445" s="3">
        <v>159</v>
      </c>
      <c r="D4445" s="3" t="s">
        <v>18500</v>
      </c>
      <c r="E4445" s="3" t="s">
        <v>27227</v>
      </c>
      <c r="F4445" s="3" t="s">
        <v>7229</v>
      </c>
      <c r="G4445" s="3" t="s">
        <v>733</v>
      </c>
      <c r="H4445" s="3" t="s">
        <v>18502</v>
      </c>
      <c r="I4445" s="3" t="s">
        <v>10624</v>
      </c>
      <c r="J4445" s="3">
        <v>59.779800000000002</v>
      </c>
      <c r="K4445" s="3">
        <v>25591151</v>
      </c>
      <c r="L4445" s="3" t="s">
        <v>66</v>
      </c>
      <c r="M4445" s="3">
        <v>7</v>
      </c>
      <c r="N4445" s="3" t="s">
        <v>18500</v>
      </c>
      <c r="O4445" s="3" t="s">
        <v>27227</v>
      </c>
      <c r="P4445" s="3" t="s">
        <v>3926</v>
      </c>
      <c r="Q4445" s="3" t="s">
        <v>23258</v>
      </c>
      <c r="R4445" s="5" t="s">
        <v>27228</v>
      </c>
      <c r="S4445" s="3" t="s">
        <v>18502</v>
      </c>
      <c r="T4445" s="3" t="s">
        <v>733</v>
      </c>
      <c r="V4445" s="3">
        <v>41</v>
      </c>
      <c r="W4445" s="3">
        <v>0</v>
      </c>
      <c r="X4445" s="3">
        <v>127</v>
      </c>
      <c r="Y4445" s="3">
        <v>4443</v>
      </c>
      <c r="Z4445" s="3" t="s">
        <v>66</v>
      </c>
      <c r="AA4445" s="3">
        <v>159</v>
      </c>
      <c r="AB4445" s="3">
        <v>93</v>
      </c>
      <c r="AC4445" s="3">
        <v>25591151</v>
      </c>
      <c r="AD4445" s="3">
        <v>16016516</v>
      </c>
      <c r="AE4445" s="15"/>
      <c r="AF4445" s="3">
        <v>9</v>
      </c>
      <c r="AG4445" s="3">
        <v>100</v>
      </c>
    </row>
    <row r="4446" spans="1:33" ht="15.75" customHeight="1" x14ac:dyDescent="0.15">
      <c r="A4446" s="3">
        <v>2802</v>
      </c>
      <c r="B4446" s="3">
        <v>4444</v>
      </c>
      <c r="C4446" s="3">
        <v>3500</v>
      </c>
      <c r="D4446" s="3" t="s">
        <v>18503</v>
      </c>
      <c r="E4446" s="3" t="s">
        <v>27229</v>
      </c>
      <c r="F4446" s="3" t="s">
        <v>96</v>
      </c>
      <c r="G4446" s="3" t="s">
        <v>61</v>
      </c>
      <c r="H4446" s="3" t="s">
        <v>218</v>
      </c>
      <c r="I4446" s="3" t="s">
        <v>63</v>
      </c>
      <c r="J4446" s="3">
        <v>59.765500000000003</v>
      </c>
      <c r="K4446" s="3">
        <v>320989000</v>
      </c>
      <c r="L4446" s="3" t="s">
        <v>162</v>
      </c>
      <c r="M4446" s="3">
        <v>6</v>
      </c>
      <c r="N4446" s="3" t="s">
        <v>18503</v>
      </c>
      <c r="O4446" s="3" t="s">
        <v>27229</v>
      </c>
      <c r="P4446" s="3" t="s">
        <v>2080</v>
      </c>
      <c r="Q4446" s="3" t="s">
        <v>23260</v>
      </c>
      <c r="R4446" s="5" t="s">
        <v>27230</v>
      </c>
      <c r="S4446" s="3" t="s">
        <v>218</v>
      </c>
      <c r="T4446" s="3" t="s">
        <v>61</v>
      </c>
      <c r="V4446" s="3">
        <v>127</v>
      </c>
      <c r="W4446" s="3">
        <v>127</v>
      </c>
      <c r="X4446" s="3">
        <v>127</v>
      </c>
      <c r="Y4446" s="3">
        <v>4444</v>
      </c>
      <c r="Z4446" s="3" t="s">
        <v>162</v>
      </c>
      <c r="AA4446" s="3">
        <v>3500</v>
      </c>
      <c r="AB4446" s="3">
        <v>2500</v>
      </c>
      <c r="AC4446" s="3">
        <v>320989000</v>
      </c>
      <c r="AD4446" s="3">
        <v>200912650</v>
      </c>
      <c r="AE4446" s="3" t="s">
        <v>63</v>
      </c>
      <c r="AF4446" s="3">
        <v>8</v>
      </c>
      <c r="AG4446" s="3">
        <v>3</v>
      </c>
    </row>
    <row r="4447" spans="1:33" ht="15.75" customHeight="1" x14ac:dyDescent="0.15">
      <c r="A4447" s="3">
        <v>606</v>
      </c>
      <c r="B4447" s="3">
        <v>4445</v>
      </c>
      <c r="C4447" s="3">
        <v>139</v>
      </c>
      <c r="D4447" s="3" t="s">
        <v>18506</v>
      </c>
      <c r="E4447" s="3" t="s">
        <v>27231</v>
      </c>
      <c r="F4447" s="3" t="s">
        <v>855</v>
      </c>
      <c r="G4447" s="3" t="s">
        <v>292</v>
      </c>
      <c r="H4447" s="3" t="s">
        <v>18508</v>
      </c>
      <c r="I4447" s="3" t="s">
        <v>22057</v>
      </c>
      <c r="J4447" s="3">
        <v>59.752699999999997</v>
      </c>
      <c r="K4447" s="3">
        <v>17423522</v>
      </c>
      <c r="L4447" s="3" t="s">
        <v>526</v>
      </c>
      <c r="M4447" s="3">
        <v>7</v>
      </c>
      <c r="N4447" s="3" t="s">
        <v>18506</v>
      </c>
      <c r="O4447" s="3" t="s">
        <v>27231</v>
      </c>
      <c r="P4447" s="3" t="s">
        <v>381</v>
      </c>
      <c r="Q4447" s="3" t="s">
        <v>23262</v>
      </c>
      <c r="R4447" s="5" t="s">
        <v>27232</v>
      </c>
      <c r="S4447" s="3" t="s">
        <v>18508</v>
      </c>
      <c r="T4447" s="3" t="s">
        <v>292</v>
      </c>
      <c r="V4447" s="3">
        <v>127</v>
      </c>
      <c r="W4447" s="3">
        <v>0</v>
      </c>
      <c r="X4447" s="3">
        <v>68</v>
      </c>
      <c r="Y4447" s="3">
        <v>4445</v>
      </c>
      <c r="Z4447" s="3" t="s">
        <v>526</v>
      </c>
      <c r="AA4447" s="3">
        <v>139</v>
      </c>
      <c r="AB4447" s="3">
        <v>106</v>
      </c>
      <c r="AC4447" s="3">
        <v>17423522</v>
      </c>
      <c r="AD4447" s="3">
        <v>10906561</v>
      </c>
      <c r="AE4447" s="15"/>
      <c r="AF4447" s="3">
        <v>19</v>
      </c>
      <c r="AG4447" s="3">
        <v>114</v>
      </c>
    </row>
    <row r="4448" spans="1:33" ht="15.75" customHeight="1" x14ac:dyDescent="0.15">
      <c r="A4448" s="3">
        <v>26412</v>
      </c>
      <c r="B4448" s="3">
        <v>4446</v>
      </c>
      <c r="C4448" s="3">
        <v>84</v>
      </c>
      <c r="D4448" s="3" t="s">
        <v>18509</v>
      </c>
      <c r="E4448" s="3" t="s">
        <v>27233</v>
      </c>
      <c r="F4448" s="3" t="s">
        <v>3068</v>
      </c>
      <c r="G4448" s="3" t="s">
        <v>606</v>
      </c>
      <c r="H4448" s="3" t="s">
        <v>1343</v>
      </c>
      <c r="I4448" s="3" t="s">
        <v>1343</v>
      </c>
      <c r="J4448" s="3">
        <v>59.73</v>
      </c>
      <c r="K4448" s="3">
        <v>17376161</v>
      </c>
      <c r="L4448" s="3" t="s">
        <v>71</v>
      </c>
      <c r="M4448" s="3">
        <v>0</v>
      </c>
      <c r="N4448" s="3" t="s">
        <v>18509</v>
      </c>
      <c r="O4448" s="3" t="s">
        <v>27233</v>
      </c>
      <c r="P4448" s="8">
        <v>29587</v>
      </c>
      <c r="Q4448" s="3" t="s">
        <v>23264</v>
      </c>
      <c r="R4448" s="5" t="s">
        <v>27234</v>
      </c>
      <c r="S4448" s="3" t="s">
        <v>1343</v>
      </c>
      <c r="T4448" s="3" t="s">
        <v>606</v>
      </c>
      <c r="V4448" s="3">
        <v>79</v>
      </c>
      <c r="W4448" s="3">
        <v>45</v>
      </c>
      <c r="X4448" s="3">
        <v>127</v>
      </c>
      <c r="Y4448" s="3">
        <v>4446</v>
      </c>
      <c r="Z4448" s="3" t="s">
        <v>71</v>
      </c>
      <c r="AA4448" s="3">
        <v>84</v>
      </c>
      <c r="AB4448" s="3">
        <v>63</v>
      </c>
      <c r="AC4448" s="3">
        <v>17376161</v>
      </c>
      <c r="AD4448" s="3">
        <v>10878458</v>
      </c>
      <c r="AE4448" s="3" t="s">
        <v>1343</v>
      </c>
      <c r="AF4448" s="3">
        <v>5</v>
      </c>
      <c r="AG4448" s="3">
        <v>12</v>
      </c>
    </row>
    <row r="4449" spans="1:33" ht="15.75" customHeight="1" x14ac:dyDescent="0.15">
      <c r="A4449" s="3">
        <v>1270</v>
      </c>
      <c r="B4449" s="3">
        <v>4447</v>
      </c>
      <c r="C4449" s="3">
        <v>31</v>
      </c>
      <c r="D4449" s="3" t="s">
        <v>18513</v>
      </c>
      <c r="E4449" s="3" t="s">
        <v>27235</v>
      </c>
      <c r="F4449" s="3" t="s">
        <v>297</v>
      </c>
      <c r="G4449" s="3" t="s">
        <v>146</v>
      </c>
      <c r="H4449" s="3" t="s">
        <v>2725</v>
      </c>
      <c r="I4449" s="3" t="s">
        <v>2725</v>
      </c>
      <c r="J4449" s="3">
        <v>59.722999999999999</v>
      </c>
      <c r="K4449" s="3">
        <v>4741642</v>
      </c>
      <c r="L4449" s="3" t="s">
        <v>71</v>
      </c>
      <c r="M4449" s="3">
        <v>3</v>
      </c>
      <c r="N4449" s="3" t="s">
        <v>18513</v>
      </c>
      <c r="O4449" s="3" t="s">
        <v>27235</v>
      </c>
      <c r="P4449" s="3" t="s">
        <v>381</v>
      </c>
      <c r="Q4449" s="3" t="s">
        <v>23267</v>
      </c>
      <c r="R4449" s="5" t="s">
        <v>27236</v>
      </c>
      <c r="S4449" s="3" t="s">
        <v>2725</v>
      </c>
      <c r="T4449" s="3" t="s">
        <v>146</v>
      </c>
      <c r="V4449" s="3">
        <v>108</v>
      </c>
      <c r="W4449" s="15"/>
      <c r="X4449" s="3">
        <v>127</v>
      </c>
      <c r="Y4449" s="3">
        <v>4447</v>
      </c>
      <c r="Z4449" s="3" t="s">
        <v>71</v>
      </c>
      <c r="AA4449" s="3">
        <v>31</v>
      </c>
      <c r="AB4449" s="3">
        <v>18</v>
      </c>
      <c r="AC4449" s="3">
        <v>4741642</v>
      </c>
      <c r="AD4449" s="3">
        <v>2968665</v>
      </c>
      <c r="AE4449" s="3" t="s">
        <v>2725</v>
      </c>
      <c r="AF4449" s="3">
        <v>5</v>
      </c>
      <c r="AG4449" s="3">
        <v>30</v>
      </c>
    </row>
    <row r="4450" spans="1:33" ht="15.75" customHeight="1" x14ac:dyDescent="0.15">
      <c r="A4450" s="3">
        <v>26453</v>
      </c>
      <c r="B4450" s="3">
        <v>4448</v>
      </c>
      <c r="C4450" s="3">
        <v>22</v>
      </c>
      <c r="D4450" s="3" t="s">
        <v>18515</v>
      </c>
      <c r="E4450" s="3" t="s">
        <v>27237</v>
      </c>
      <c r="F4450" s="3" t="s">
        <v>4061</v>
      </c>
      <c r="G4450" s="3" t="s">
        <v>446</v>
      </c>
      <c r="H4450" s="3" t="s">
        <v>2435</v>
      </c>
      <c r="I4450" s="3" t="s">
        <v>2435</v>
      </c>
      <c r="J4450" s="3">
        <v>59.635899999999999</v>
      </c>
      <c r="K4450" s="3">
        <v>2402132</v>
      </c>
      <c r="L4450" s="3" t="s">
        <v>364</v>
      </c>
      <c r="M4450" s="3">
        <v>0</v>
      </c>
      <c r="N4450" s="3" t="s">
        <v>18515</v>
      </c>
      <c r="O4450" s="3" t="s">
        <v>27237</v>
      </c>
      <c r="P4450" s="8">
        <v>37622</v>
      </c>
      <c r="Q4450" s="3" t="s">
        <v>23269</v>
      </c>
      <c r="R4450" s="5" t="s">
        <v>27238</v>
      </c>
      <c r="S4450" s="3" t="s">
        <v>2435</v>
      </c>
      <c r="T4450" s="3" t="s">
        <v>446</v>
      </c>
      <c r="V4450" s="3">
        <v>127</v>
      </c>
      <c r="W4450" s="3">
        <v>127</v>
      </c>
      <c r="X4450" s="3">
        <v>127</v>
      </c>
      <c r="Y4450" s="3">
        <v>4448</v>
      </c>
      <c r="Z4450" s="3" t="s">
        <v>364</v>
      </c>
      <c r="AA4450" s="3">
        <v>22</v>
      </c>
      <c r="AB4450" s="3">
        <v>9</v>
      </c>
      <c r="AC4450" s="3">
        <v>2402132</v>
      </c>
      <c r="AD4450" s="3">
        <v>1504757</v>
      </c>
      <c r="AE4450" s="3" t="s">
        <v>2435</v>
      </c>
      <c r="AF4450" s="3">
        <v>20</v>
      </c>
      <c r="AG4450" s="3">
        <v>29</v>
      </c>
    </row>
    <row r="4451" spans="1:33" ht="15.75" customHeight="1" x14ac:dyDescent="0.15">
      <c r="A4451" s="3">
        <v>7303</v>
      </c>
      <c r="B4451" s="3">
        <v>4449</v>
      </c>
      <c r="C4451" s="3">
        <v>32</v>
      </c>
      <c r="D4451" s="3" t="s">
        <v>9865</v>
      </c>
      <c r="E4451" s="3" t="s">
        <v>27239</v>
      </c>
      <c r="F4451" s="3" t="s">
        <v>475</v>
      </c>
      <c r="G4451" s="3" t="s">
        <v>277</v>
      </c>
      <c r="H4451" s="3" t="s">
        <v>9870</v>
      </c>
      <c r="I4451" s="3" t="s">
        <v>6294</v>
      </c>
      <c r="J4451" s="3">
        <v>59.593000000000004</v>
      </c>
      <c r="K4451" s="3">
        <v>6036369</v>
      </c>
      <c r="L4451" s="3" t="s">
        <v>59</v>
      </c>
      <c r="M4451" s="3">
        <v>5</v>
      </c>
      <c r="N4451" s="3" t="s">
        <v>9865</v>
      </c>
      <c r="O4451" s="3" t="s">
        <v>27239</v>
      </c>
      <c r="P4451" s="3" t="s">
        <v>4184</v>
      </c>
      <c r="Q4451" s="3" t="s">
        <v>9868</v>
      </c>
      <c r="R4451" s="5" t="s">
        <v>27240</v>
      </c>
      <c r="S4451" s="3" t="s">
        <v>9870</v>
      </c>
      <c r="T4451" s="3" t="s">
        <v>277</v>
      </c>
      <c r="V4451" s="3">
        <v>127</v>
      </c>
      <c r="W4451" s="3">
        <v>0</v>
      </c>
      <c r="X4451" s="3">
        <v>127</v>
      </c>
      <c r="Y4451" s="3">
        <v>4449</v>
      </c>
      <c r="Z4451" s="3" t="s">
        <v>59</v>
      </c>
      <c r="AA4451" s="3">
        <v>32</v>
      </c>
      <c r="AB4451" s="3">
        <v>22</v>
      </c>
      <c r="AC4451" s="3">
        <v>6036369</v>
      </c>
      <c r="AD4451" s="3">
        <v>3782353</v>
      </c>
      <c r="AE4451" s="15"/>
      <c r="AF4451" s="3">
        <v>17</v>
      </c>
      <c r="AG4451" s="3">
        <v>51</v>
      </c>
    </row>
    <row r="4452" spans="1:33" ht="15.75" customHeight="1" x14ac:dyDescent="0.15">
      <c r="A4452" s="3">
        <v>3046</v>
      </c>
      <c r="B4452" s="3">
        <v>4450</v>
      </c>
      <c r="C4452" s="3">
        <v>85</v>
      </c>
      <c r="D4452" s="3" t="s">
        <v>18519</v>
      </c>
      <c r="E4452" s="3" t="s">
        <v>27241</v>
      </c>
      <c r="F4452" s="3" t="s">
        <v>6874</v>
      </c>
      <c r="G4452" s="3" t="s">
        <v>621</v>
      </c>
      <c r="H4452" s="3" t="s">
        <v>12692</v>
      </c>
      <c r="I4452" s="3" t="s">
        <v>15615</v>
      </c>
      <c r="J4452" s="3">
        <v>59.552500000000002</v>
      </c>
      <c r="K4452" s="3">
        <v>11890177</v>
      </c>
      <c r="L4452" s="3" t="s">
        <v>162</v>
      </c>
      <c r="M4452" s="3">
        <v>6</v>
      </c>
      <c r="N4452" s="3" t="s">
        <v>18519</v>
      </c>
      <c r="O4452" s="3" t="s">
        <v>27241</v>
      </c>
      <c r="P4452" s="3" t="s">
        <v>1063</v>
      </c>
      <c r="Q4452" s="3" t="s">
        <v>23272</v>
      </c>
      <c r="R4452" s="5" t="s">
        <v>27242</v>
      </c>
      <c r="S4452" s="3" t="s">
        <v>12692</v>
      </c>
      <c r="T4452" s="3" t="s">
        <v>621</v>
      </c>
      <c r="V4452" s="3">
        <v>69</v>
      </c>
      <c r="W4452" s="3">
        <v>0</v>
      </c>
      <c r="X4452" s="3">
        <v>127</v>
      </c>
      <c r="Y4452" s="3">
        <v>4450</v>
      </c>
      <c r="Z4452" s="3" t="s">
        <v>162</v>
      </c>
      <c r="AA4452" s="3">
        <v>85</v>
      </c>
      <c r="AB4452" s="3">
        <v>55</v>
      </c>
      <c r="AC4452" s="3">
        <v>11890177</v>
      </c>
      <c r="AD4452" s="3">
        <v>7452203</v>
      </c>
      <c r="AE4452" s="15"/>
      <c r="AF4452" s="3">
        <v>8</v>
      </c>
      <c r="AG4452" s="3">
        <v>222</v>
      </c>
    </row>
    <row r="4453" spans="1:33" ht="15.75" customHeight="1" x14ac:dyDescent="0.15">
      <c r="A4453" s="3">
        <v>23974</v>
      </c>
      <c r="B4453" s="3">
        <v>4451</v>
      </c>
      <c r="C4453" s="3">
        <v>20</v>
      </c>
      <c r="D4453" s="3" t="s">
        <v>18521</v>
      </c>
      <c r="E4453" s="3" t="s">
        <v>27243</v>
      </c>
      <c r="F4453" s="3" t="s">
        <v>1620</v>
      </c>
      <c r="G4453" s="3" t="s">
        <v>412</v>
      </c>
      <c r="H4453" s="3" t="s">
        <v>1579</v>
      </c>
      <c r="I4453" s="3" t="s">
        <v>742</v>
      </c>
      <c r="J4453" s="3">
        <v>59.543500000000002</v>
      </c>
      <c r="K4453" s="3">
        <v>3163463</v>
      </c>
      <c r="L4453" s="3" t="s">
        <v>162</v>
      </c>
      <c r="M4453" s="3">
        <v>1</v>
      </c>
      <c r="N4453" s="3" t="s">
        <v>18521</v>
      </c>
      <c r="O4453" s="3" t="s">
        <v>27243</v>
      </c>
      <c r="P4453" s="3" t="s">
        <v>835</v>
      </c>
      <c r="Q4453" s="3" t="s">
        <v>23274</v>
      </c>
      <c r="R4453" s="5" t="s">
        <v>27244</v>
      </c>
      <c r="S4453" s="3" t="s">
        <v>1579</v>
      </c>
      <c r="T4453" s="3" t="s">
        <v>412</v>
      </c>
      <c r="V4453" s="3">
        <v>127</v>
      </c>
      <c r="W4453" s="3">
        <v>127</v>
      </c>
      <c r="X4453" s="3">
        <v>127</v>
      </c>
      <c r="Y4453" s="3">
        <v>4451</v>
      </c>
      <c r="Z4453" s="3" t="s">
        <v>162</v>
      </c>
      <c r="AA4453" s="3">
        <v>20</v>
      </c>
      <c r="AB4453" s="3">
        <v>15</v>
      </c>
      <c r="AC4453" s="3">
        <v>3163463</v>
      </c>
      <c r="AD4453" s="3">
        <v>1982821</v>
      </c>
      <c r="AE4453" s="3" t="s">
        <v>742</v>
      </c>
      <c r="AF4453" s="3">
        <v>8</v>
      </c>
      <c r="AG4453" s="3">
        <v>17</v>
      </c>
    </row>
    <row r="4454" spans="1:33" ht="15.75" customHeight="1" x14ac:dyDescent="0.15">
      <c r="A4454" s="3">
        <v>26068</v>
      </c>
      <c r="B4454" s="3">
        <v>4452</v>
      </c>
      <c r="C4454" s="3">
        <v>89</v>
      </c>
      <c r="D4454" s="3" t="s">
        <v>18523</v>
      </c>
      <c r="E4454" s="3" t="s">
        <v>18523</v>
      </c>
      <c r="F4454" s="3" t="s">
        <v>1121</v>
      </c>
      <c r="G4454" s="3" t="s">
        <v>497</v>
      </c>
      <c r="H4454" s="3" t="s">
        <v>498</v>
      </c>
      <c r="I4454" s="3" t="s">
        <v>499</v>
      </c>
      <c r="J4454" s="3">
        <v>59.4328</v>
      </c>
      <c r="K4454" s="3">
        <v>12479390</v>
      </c>
      <c r="L4454" s="3" t="s">
        <v>59</v>
      </c>
      <c r="M4454" s="3">
        <v>0</v>
      </c>
      <c r="N4454" s="3" t="s">
        <v>18523</v>
      </c>
      <c r="O4454" s="3" t="s">
        <v>18523</v>
      </c>
      <c r="P4454" s="8">
        <v>33604</v>
      </c>
      <c r="Q4454" s="3" t="s">
        <v>23277</v>
      </c>
      <c r="R4454" s="5" t="s">
        <v>27245</v>
      </c>
      <c r="S4454" s="3" t="s">
        <v>498</v>
      </c>
      <c r="T4454" s="3" t="s">
        <v>497</v>
      </c>
      <c r="V4454" s="3">
        <v>61</v>
      </c>
      <c r="W4454" s="3">
        <v>0</v>
      </c>
      <c r="X4454" s="3">
        <v>127</v>
      </c>
      <c r="Y4454" s="3">
        <v>4452</v>
      </c>
      <c r="Z4454" s="3" t="s">
        <v>59</v>
      </c>
      <c r="AA4454" s="3">
        <v>89</v>
      </c>
      <c r="AB4454" s="3">
        <v>76</v>
      </c>
      <c r="AC4454" s="3">
        <v>12479390</v>
      </c>
      <c r="AD4454" s="3">
        <v>7827365</v>
      </c>
      <c r="AE4454" s="15"/>
      <c r="AF4454" s="3">
        <v>17</v>
      </c>
      <c r="AG4454" s="3">
        <v>78</v>
      </c>
    </row>
    <row r="4455" spans="1:33" ht="15.75" customHeight="1" x14ac:dyDescent="0.15">
      <c r="A4455" s="3">
        <v>2980</v>
      </c>
      <c r="B4455" s="3">
        <v>4453</v>
      </c>
      <c r="C4455" s="3">
        <v>35</v>
      </c>
      <c r="D4455" s="3" t="s">
        <v>18526</v>
      </c>
      <c r="E4455" s="3" t="s">
        <v>27246</v>
      </c>
      <c r="F4455" s="3" t="s">
        <v>1438</v>
      </c>
      <c r="G4455" s="3" t="s">
        <v>495</v>
      </c>
      <c r="H4455" s="3" t="s">
        <v>2681</v>
      </c>
      <c r="I4455" s="3" t="s">
        <v>2682</v>
      </c>
      <c r="J4455" s="3">
        <v>59.4071</v>
      </c>
      <c r="K4455" s="3">
        <v>9514831</v>
      </c>
      <c r="L4455" s="3" t="s">
        <v>59</v>
      </c>
      <c r="M4455" s="3">
        <v>6</v>
      </c>
      <c r="N4455" s="3" t="s">
        <v>18526</v>
      </c>
      <c r="O4455" s="3" t="s">
        <v>27246</v>
      </c>
      <c r="P4455" s="3" t="s">
        <v>1029</v>
      </c>
      <c r="Q4455" s="3" t="s">
        <v>23279</v>
      </c>
      <c r="R4455" s="5" t="s">
        <v>27247</v>
      </c>
      <c r="S4455" s="3" t="s">
        <v>2681</v>
      </c>
      <c r="T4455" s="3" t="s">
        <v>495</v>
      </c>
      <c r="V4455" s="3">
        <v>127</v>
      </c>
      <c r="W4455" s="3">
        <v>45</v>
      </c>
      <c r="X4455" s="3">
        <v>127</v>
      </c>
      <c r="Y4455" s="3">
        <v>4453</v>
      </c>
      <c r="Z4455" s="3" t="s">
        <v>59</v>
      </c>
      <c r="AA4455" s="3">
        <v>35</v>
      </c>
      <c r="AB4455" s="3">
        <v>22</v>
      </c>
      <c r="AC4455" s="3">
        <v>9514831</v>
      </c>
      <c r="AD4455" s="3">
        <v>5968888</v>
      </c>
      <c r="AE4455" s="3" t="s">
        <v>2682</v>
      </c>
      <c r="AF4455" s="3">
        <v>17</v>
      </c>
      <c r="AG4455" s="3">
        <v>79</v>
      </c>
    </row>
    <row r="4456" spans="1:33" ht="15.75" customHeight="1" x14ac:dyDescent="0.15">
      <c r="A4456" s="3">
        <v>3505</v>
      </c>
      <c r="B4456" s="3">
        <v>4454</v>
      </c>
      <c r="C4456" s="3">
        <v>550</v>
      </c>
      <c r="D4456" s="3" t="s">
        <v>18529</v>
      </c>
      <c r="E4456" s="3" t="s">
        <v>27248</v>
      </c>
      <c r="F4456" s="3" t="s">
        <v>12537</v>
      </c>
      <c r="G4456" s="3" t="s">
        <v>940</v>
      </c>
      <c r="H4456" s="3" t="s">
        <v>18532</v>
      </c>
      <c r="I4456" s="3" t="s">
        <v>23282</v>
      </c>
      <c r="J4456" s="3">
        <v>59.386499999999998</v>
      </c>
      <c r="K4456" s="3">
        <v>63559213</v>
      </c>
      <c r="L4456" s="3" t="s">
        <v>162</v>
      </c>
      <c r="M4456" s="3">
        <v>4</v>
      </c>
      <c r="N4456" s="3" t="s">
        <v>18529</v>
      </c>
      <c r="O4456" s="3" t="s">
        <v>27248</v>
      </c>
      <c r="P4456" s="3" t="s">
        <v>787</v>
      </c>
      <c r="Q4456" s="3" t="s">
        <v>23281</v>
      </c>
      <c r="R4456" s="5" t="s">
        <v>27249</v>
      </c>
      <c r="S4456" s="3" t="s">
        <v>18532</v>
      </c>
      <c r="T4456" s="3" t="s">
        <v>940</v>
      </c>
      <c r="V4456" s="3">
        <v>2</v>
      </c>
      <c r="W4456" s="3">
        <v>0</v>
      </c>
      <c r="X4456" s="3">
        <v>127</v>
      </c>
      <c r="Y4456" s="3">
        <v>4454</v>
      </c>
      <c r="Z4456" s="3" t="s">
        <v>162</v>
      </c>
      <c r="AA4456" s="3">
        <v>550</v>
      </c>
      <c r="AB4456" s="3">
        <v>350</v>
      </c>
      <c r="AC4456" s="3">
        <v>63559213</v>
      </c>
      <c r="AD4456" s="3">
        <v>39877411</v>
      </c>
      <c r="AE4456" s="15"/>
      <c r="AF4456" s="3">
        <v>8</v>
      </c>
      <c r="AG4456" s="3">
        <v>156</v>
      </c>
    </row>
    <row r="4457" spans="1:33" ht="15.75" customHeight="1" x14ac:dyDescent="0.15">
      <c r="A4457" s="3">
        <v>25580</v>
      </c>
      <c r="B4457" s="3">
        <v>4455</v>
      </c>
      <c r="C4457" s="3">
        <v>75</v>
      </c>
      <c r="D4457" s="3" t="s">
        <v>18533</v>
      </c>
      <c r="E4457" s="3" t="s">
        <v>27250</v>
      </c>
      <c r="F4457" s="3" t="s">
        <v>4061</v>
      </c>
      <c r="G4457" s="3" t="s">
        <v>446</v>
      </c>
      <c r="H4457" s="3" t="s">
        <v>17608</v>
      </c>
      <c r="I4457" s="3" t="s">
        <v>2435</v>
      </c>
      <c r="J4457" s="3">
        <v>59.370699999999999</v>
      </c>
      <c r="K4457" s="3">
        <v>6003997</v>
      </c>
      <c r="L4457" s="3" t="s">
        <v>364</v>
      </c>
      <c r="M4457" s="3">
        <v>0</v>
      </c>
      <c r="N4457" s="3" t="s">
        <v>18533</v>
      </c>
      <c r="O4457" s="3" t="s">
        <v>27250</v>
      </c>
      <c r="P4457" s="8">
        <v>33970</v>
      </c>
      <c r="Q4457" s="3" t="s">
        <v>23284</v>
      </c>
      <c r="R4457" s="5" t="s">
        <v>27251</v>
      </c>
      <c r="S4457" s="3" t="s">
        <v>17608</v>
      </c>
      <c r="T4457" s="3" t="s">
        <v>446</v>
      </c>
      <c r="V4457" s="3">
        <v>127</v>
      </c>
      <c r="W4457" s="3">
        <v>127</v>
      </c>
      <c r="X4457" s="3">
        <v>127</v>
      </c>
      <c r="Y4457" s="3">
        <v>4455</v>
      </c>
      <c r="Z4457" s="3" t="s">
        <v>364</v>
      </c>
      <c r="AA4457" s="3">
        <v>75</v>
      </c>
      <c r="AB4457" s="3">
        <v>50</v>
      </c>
      <c r="AC4457" s="3">
        <v>6003997</v>
      </c>
      <c r="AD4457" s="3">
        <v>3767316</v>
      </c>
      <c r="AE4457" s="3" t="s">
        <v>2435</v>
      </c>
      <c r="AF4457" s="3">
        <v>20</v>
      </c>
      <c r="AG4457" s="3">
        <v>29</v>
      </c>
    </row>
    <row r="4458" spans="1:33" ht="15.75" customHeight="1" x14ac:dyDescent="0.15">
      <c r="A4458" s="3">
        <v>4196</v>
      </c>
      <c r="B4458" s="3">
        <v>4456</v>
      </c>
      <c r="C4458" s="3">
        <v>33</v>
      </c>
      <c r="D4458" s="3" t="s">
        <v>18535</v>
      </c>
      <c r="E4458" s="3" t="s">
        <v>27252</v>
      </c>
      <c r="F4458" s="3" t="s">
        <v>6181</v>
      </c>
      <c r="G4458" s="3" t="s">
        <v>809</v>
      </c>
      <c r="H4458" s="3" t="s">
        <v>8889</v>
      </c>
      <c r="I4458" s="3" t="s">
        <v>9307</v>
      </c>
      <c r="J4458" s="3">
        <v>59.348799999999997</v>
      </c>
      <c r="K4458" s="3">
        <v>4582575</v>
      </c>
      <c r="L4458" s="3" t="s">
        <v>59</v>
      </c>
      <c r="M4458" s="3">
        <v>3</v>
      </c>
      <c r="N4458" s="3" t="s">
        <v>18535</v>
      </c>
      <c r="O4458" s="3" t="s">
        <v>27252</v>
      </c>
      <c r="P4458" s="3" t="s">
        <v>6086</v>
      </c>
      <c r="Q4458" s="3" t="s">
        <v>23286</v>
      </c>
      <c r="R4458" s="5" t="s">
        <v>27253</v>
      </c>
      <c r="S4458" s="3" t="s">
        <v>8889</v>
      </c>
      <c r="T4458" s="3" t="s">
        <v>809</v>
      </c>
      <c r="V4458" s="3">
        <v>17</v>
      </c>
      <c r="W4458" s="3">
        <v>0</v>
      </c>
      <c r="X4458" s="3">
        <v>127</v>
      </c>
      <c r="Y4458" s="3">
        <v>4456</v>
      </c>
      <c r="Z4458" s="3" t="s">
        <v>59</v>
      </c>
      <c r="AA4458" s="3">
        <v>33</v>
      </c>
      <c r="AB4458" s="3">
        <v>30</v>
      </c>
      <c r="AC4458" s="3">
        <v>4582575</v>
      </c>
      <c r="AD4458" s="3">
        <v>2875814</v>
      </c>
      <c r="AE4458" s="15"/>
      <c r="AF4458" s="3">
        <v>17</v>
      </c>
      <c r="AG4458" s="3">
        <v>336</v>
      </c>
    </row>
    <row r="4459" spans="1:33" ht="15.75" customHeight="1" x14ac:dyDescent="0.15">
      <c r="A4459" s="3">
        <v>20312</v>
      </c>
      <c r="B4459" s="3">
        <v>4457</v>
      </c>
      <c r="C4459" s="3">
        <v>25</v>
      </c>
      <c r="D4459" s="3" t="s">
        <v>3901</v>
      </c>
      <c r="E4459" s="3" t="s">
        <v>27254</v>
      </c>
      <c r="F4459" s="3" t="s">
        <v>475</v>
      </c>
      <c r="G4459" s="3" t="s">
        <v>277</v>
      </c>
      <c r="H4459" s="3" t="s">
        <v>475</v>
      </c>
      <c r="I4459" s="3" t="s">
        <v>203</v>
      </c>
      <c r="J4459" s="3">
        <v>59.286000000000001</v>
      </c>
      <c r="K4459" s="3">
        <v>4194000</v>
      </c>
      <c r="L4459" s="3" t="s">
        <v>162</v>
      </c>
      <c r="M4459" s="3">
        <v>3</v>
      </c>
      <c r="N4459" s="3" t="s">
        <v>3901</v>
      </c>
      <c r="O4459" s="3" t="s">
        <v>27254</v>
      </c>
      <c r="P4459" s="3" t="s">
        <v>179</v>
      </c>
      <c r="Q4459" s="3" t="s">
        <v>3919</v>
      </c>
      <c r="R4459" s="5" t="s">
        <v>27255</v>
      </c>
      <c r="S4459" s="3" t="s">
        <v>475</v>
      </c>
      <c r="T4459" s="3" t="s">
        <v>277</v>
      </c>
      <c r="V4459" s="3">
        <v>127</v>
      </c>
      <c r="W4459" s="3">
        <v>127</v>
      </c>
      <c r="X4459" s="3">
        <v>127</v>
      </c>
      <c r="Y4459" s="3">
        <v>4457</v>
      </c>
      <c r="Z4459" s="3" t="s">
        <v>162</v>
      </c>
      <c r="AA4459" s="3">
        <v>25</v>
      </c>
      <c r="AB4459" s="3">
        <v>17</v>
      </c>
      <c r="AC4459" s="3">
        <v>4194000</v>
      </c>
      <c r="AD4459" s="3">
        <v>2633000</v>
      </c>
      <c r="AE4459" s="3" t="s">
        <v>203</v>
      </c>
      <c r="AF4459" s="3">
        <v>8</v>
      </c>
      <c r="AG4459" s="3">
        <v>9</v>
      </c>
    </row>
    <row r="4460" spans="1:33" ht="15.75" customHeight="1" x14ac:dyDescent="0.15">
      <c r="A4460" s="3">
        <v>18663</v>
      </c>
      <c r="B4460" s="3">
        <v>4458</v>
      </c>
      <c r="C4460" s="3">
        <v>61</v>
      </c>
      <c r="D4460" s="3" t="s">
        <v>18539</v>
      </c>
      <c r="E4460" s="3" t="s">
        <v>27256</v>
      </c>
      <c r="F4460" s="3" t="s">
        <v>1105</v>
      </c>
      <c r="G4460" s="3" t="s">
        <v>486</v>
      </c>
      <c r="H4460" s="3" t="s">
        <v>3030</v>
      </c>
      <c r="I4460" s="3" t="s">
        <v>488</v>
      </c>
      <c r="J4460" s="3">
        <v>59.240699999999997</v>
      </c>
      <c r="K4460" s="3">
        <v>60493089</v>
      </c>
      <c r="L4460" s="3" t="s">
        <v>50</v>
      </c>
      <c r="M4460" s="3">
        <v>4</v>
      </c>
      <c r="N4460" s="3" t="s">
        <v>18539</v>
      </c>
      <c r="O4460" s="3" t="s">
        <v>27256</v>
      </c>
      <c r="P4460" s="3" t="s">
        <v>4184</v>
      </c>
      <c r="Q4460" s="3" t="s">
        <v>23290</v>
      </c>
      <c r="R4460" s="5" t="s">
        <v>27257</v>
      </c>
      <c r="S4460" s="3" t="s">
        <v>3030</v>
      </c>
      <c r="T4460" s="3" t="s">
        <v>486</v>
      </c>
      <c r="V4460" s="3">
        <v>116</v>
      </c>
      <c r="W4460" s="3">
        <v>73</v>
      </c>
      <c r="X4460" s="3">
        <v>120</v>
      </c>
      <c r="Y4460" s="3">
        <v>4458</v>
      </c>
      <c r="Z4460" s="3" t="s">
        <v>50</v>
      </c>
      <c r="AA4460" s="3">
        <v>61</v>
      </c>
      <c r="AB4460" s="3">
        <v>37</v>
      </c>
      <c r="AC4460" s="3">
        <v>60493089</v>
      </c>
      <c r="AD4460" s="3">
        <v>37988462</v>
      </c>
      <c r="AE4460" s="3" t="s">
        <v>488</v>
      </c>
      <c r="AF4460" s="3">
        <v>11</v>
      </c>
      <c r="AG4460" s="3">
        <v>50</v>
      </c>
    </row>
    <row r="4461" spans="1:33" ht="15.75" customHeight="1" x14ac:dyDescent="0.15">
      <c r="A4461" s="3">
        <v>2909</v>
      </c>
      <c r="B4461" s="3">
        <v>4459</v>
      </c>
      <c r="C4461" s="3">
        <v>5265</v>
      </c>
      <c r="D4461" s="3" t="s">
        <v>18543</v>
      </c>
      <c r="E4461" s="3" t="s">
        <v>27258</v>
      </c>
      <c r="F4461" s="3" t="s">
        <v>1214</v>
      </c>
      <c r="G4461" s="3" t="s">
        <v>607</v>
      </c>
      <c r="H4461" s="3" t="s">
        <v>13660</v>
      </c>
      <c r="I4461" s="3" t="s">
        <v>15153</v>
      </c>
      <c r="J4461" s="3">
        <v>59.177500000000002</v>
      </c>
      <c r="K4461" s="3">
        <v>91975402</v>
      </c>
      <c r="L4461" s="3" t="s">
        <v>59</v>
      </c>
      <c r="M4461" s="3">
        <v>8</v>
      </c>
      <c r="N4461" s="3" t="s">
        <v>18543</v>
      </c>
      <c r="O4461" s="3" t="s">
        <v>27258</v>
      </c>
      <c r="P4461" s="3" t="s">
        <v>6091</v>
      </c>
      <c r="Q4461" s="3" t="s">
        <v>23292</v>
      </c>
      <c r="R4461" s="5" t="s">
        <v>27259</v>
      </c>
      <c r="S4461" s="3" t="s">
        <v>13660</v>
      </c>
      <c r="T4461" s="3" t="s">
        <v>607</v>
      </c>
      <c r="V4461" s="3">
        <v>22</v>
      </c>
      <c r="W4461" s="3">
        <v>0</v>
      </c>
      <c r="X4461" s="3">
        <v>127</v>
      </c>
      <c r="Y4461" s="3">
        <v>4459</v>
      </c>
      <c r="Z4461" s="3" t="s">
        <v>59</v>
      </c>
      <c r="AA4461" s="3">
        <v>5265</v>
      </c>
      <c r="AB4461" s="3">
        <v>3600</v>
      </c>
      <c r="AC4461" s="3">
        <v>91975402</v>
      </c>
      <c r="AD4461" s="3">
        <v>57781643</v>
      </c>
      <c r="AE4461" s="15"/>
      <c r="AF4461" s="3">
        <v>17</v>
      </c>
      <c r="AG4461" s="3">
        <v>189</v>
      </c>
    </row>
    <row r="4462" spans="1:33" ht="15.75" customHeight="1" x14ac:dyDescent="0.15">
      <c r="A4462" s="3">
        <v>4687</v>
      </c>
      <c r="B4462" s="3">
        <v>4460</v>
      </c>
      <c r="C4462" s="3">
        <v>214</v>
      </c>
      <c r="D4462" s="3" t="s">
        <v>18545</v>
      </c>
      <c r="E4462" s="3" t="s">
        <v>27260</v>
      </c>
      <c r="F4462" s="3" t="s">
        <v>657</v>
      </c>
      <c r="G4462" s="3" t="s">
        <v>246</v>
      </c>
      <c r="H4462" s="3" t="s">
        <v>240</v>
      </c>
      <c r="I4462" s="3" t="s">
        <v>240</v>
      </c>
      <c r="J4462" s="3">
        <v>59.0869</v>
      </c>
      <c r="K4462" s="3">
        <v>190918465</v>
      </c>
      <c r="L4462" s="3" t="s">
        <v>538</v>
      </c>
      <c r="M4462" s="3">
        <v>5</v>
      </c>
      <c r="N4462" s="3" t="s">
        <v>18545</v>
      </c>
      <c r="O4462" s="3" t="s">
        <v>27260</v>
      </c>
      <c r="P4462" s="3" t="s">
        <v>4472</v>
      </c>
      <c r="Q4462" s="3" t="s">
        <v>23294</v>
      </c>
      <c r="R4462" s="5" t="s">
        <v>27261</v>
      </c>
      <c r="S4462" s="3" t="s">
        <v>240</v>
      </c>
      <c r="T4462" s="3" t="s">
        <v>246</v>
      </c>
      <c r="V4462" s="3">
        <v>127</v>
      </c>
      <c r="W4462" s="3">
        <v>88</v>
      </c>
      <c r="X4462" s="3">
        <v>124</v>
      </c>
      <c r="Y4462" s="3">
        <v>4460</v>
      </c>
      <c r="Z4462" s="3" t="s">
        <v>538</v>
      </c>
      <c r="AA4462" s="3">
        <v>214</v>
      </c>
      <c r="AB4462" s="3">
        <v>171</v>
      </c>
      <c r="AC4462" s="3">
        <v>190918465</v>
      </c>
      <c r="AD4462" s="3">
        <v>120008899</v>
      </c>
      <c r="AE4462" s="3" t="s">
        <v>240</v>
      </c>
      <c r="AF4462" s="3">
        <v>3</v>
      </c>
      <c r="AG4462" s="3">
        <v>18</v>
      </c>
    </row>
    <row r="4463" spans="1:33" ht="15.75" customHeight="1" x14ac:dyDescent="0.15">
      <c r="A4463" s="3">
        <v>872</v>
      </c>
      <c r="B4463" s="3">
        <v>4461</v>
      </c>
      <c r="C4463" s="3">
        <v>68</v>
      </c>
      <c r="D4463" s="3" t="s">
        <v>18547</v>
      </c>
      <c r="E4463" s="3" t="s">
        <v>27262</v>
      </c>
      <c r="F4463" s="3" t="s">
        <v>4061</v>
      </c>
      <c r="G4463" s="3" t="s">
        <v>446</v>
      </c>
      <c r="H4463" s="3" t="s">
        <v>8135</v>
      </c>
      <c r="I4463" s="3" t="s">
        <v>2435</v>
      </c>
      <c r="J4463" s="3">
        <v>59.065600000000003</v>
      </c>
      <c r="K4463" s="3">
        <v>18248000</v>
      </c>
      <c r="L4463" s="3" t="s">
        <v>75</v>
      </c>
      <c r="M4463" s="3">
        <v>6</v>
      </c>
      <c r="N4463" s="3" t="s">
        <v>18547</v>
      </c>
      <c r="O4463" s="3" t="s">
        <v>27262</v>
      </c>
      <c r="P4463" s="3" t="s">
        <v>1063</v>
      </c>
      <c r="Q4463" s="3" t="s">
        <v>23297</v>
      </c>
      <c r="R4463" s="5" t="s">
        <v>27263</v>
      </c>
      <c r="S4463" s="3" t="s">
        <v>8135</v>
      </c>
      <c r="T4463" s="3" t="s">
        <v>446</v>
      </c>
      <c r="V4463" s="3">
        <v>127</v>
      </c>
      <c r="W4463" s="3">
        <v>127</v>
      </c>
      <c r="X4463" s="3">
        <v>114</v>
      </c>
      <c r="Y4463" s="3">
        <v>4461</v>
      </c>
      <c r="Z4463" s="3" t="s">
        <v>75</v>
      </c>
      <c r="AA4463" s="3">
        <v>68</v>
      </c>
      <c r="AB4463" s="3">
        <v>35</v>
      </c>
      <c r="AC4463" s="3">
        <v>18248000</v>
      </c>
      <c r="AD4463" s="3">
        <v>11472000</v>
      </c>
      <c r="AE4463" s="3" t="s">
        <v>2435</v>
      </c>
      <c r="AF4463" s="3">
        <v>14</v>
      </c>
      <c r="AG4463" s="3">
        <v>29</v>
      </c>
    </row>
    <row r="4464" spans="1:33" ht="15.75" customHeight="1" x14ac:dyDescent="0.15">
      <c r="A4464" s="3">
        <v>22726</v>
      </c>
      <c r="B4464" s="3">
        <v>4462</v>
      </c>
      <c r="C4464" s="3">
        <v>138</v>
      </c>
      <c r="D4464" s="3" t="s">
        <v>7167</v>
      </c>
      <c r="E4464" s="3" t="s">
        <v>27264</v>
      </c>
      <c r="F4464" s="3" t="s">
        <v>475</v>
      </c>
      <c r="G4464" s="3" t="s">
        <v>277</v>
      </c>
      <c r="H4464" s="3" t="s">
        <v>475</v>
      </c>
      <c r="I4464" s="3" t="s">
        <v>203</v>
      </c>
      <c r="J4464" s="3">
        <v>58.999899999999997</v>
      </c>
      <c r="K4464" s="3">
        <v>29028170</v>
      </c>
      <c r="L4464" s="3" t="s">
        <v>59</v>
      </c>
      <c r="M4464" s="3">
        <v>2</v>
      </c>
      <c r="N4464" s="3" t="s">
        <v>7167</v>
      </c>
      <c r="O4464" s="3" t="s">
        <v>27264</v>
      </c>
      <c r="P4464" s="3" t="s">
        <v>787</v>
      </c>
      <c r="Q4464" s="3" t="s">
        <v>7168</v>
      </c>
      <c r="R4464" s="5" t="s">
        <v>27265</v>
      </c>
      <c r="S4464" s="3" t="s">
        <v>475</v>
      </c>
      <c r="T4464" s="3" t="s">
        <v>277</v>
      </c>
      <c r="V4464" s="3">
        <v>127</v>
      </c>
      <c r="W4464" s="3">
        <v>127</v>
      </c>
      <c r="X4464" s="3">
        <v>127</v>
      </c>
      <c r="Y4464" s="3">
        <v>4462</v>
      </c>
      <c r="Z4464" s="3" t="s">
        <v>59</v>
      </c>
      <c r="AA4464" s="3">
        <v>138</v>
      </c>
      <c r="AB4464" s="3">
        <v>90</v>
      </c>
      <c r="AC4464" s="3">
        <v>29028170</v>
      </c>
      <c r="AD4464" s="3">
        <v>18256718</v>
      </c>
      <c r="AE4464" s="3" t="s">
        <v>203</v>
      </c>
      <c r="AF4464" s="3">
        <v>17</v>
      </c>
      <c r="AG4464" s="3">
        <v>9</v>
      </c>
    </row>
    <row r="4465" spans="1:33" ht="15.75" customHeight="1" x14ac:dyDescent="0.15">
      <c r="A4465" s="3">
        <v>25108</v>
      </c>
      <c r="B4465" s="3">
        <v>4463</v>
      </c>
      <c r="C4465" s="3">
        <v>53</v>
      </c>
      <c r="D4465" s="3" t="s">
        <v>11822</v>
      </c>
      <c r="E4465" s="3" t="s">
        <v>27266</v>
      </c>
      <c r="F4465" s="3" t="s">
        <v>36</v>
      </c>
      <c r="G4465" s="3" t="s">
        <v>37</v>
      </c>
      <c r="H4465" s="3" t="s">
        <v>2190</v>
      </c>
      <c r="I4465" s="3" t="s">
        <v>39</v>
      </c>
      <c r="J4465" s="3">
        <v>58.9818</v>
      </c>
      <c r="K4465" s="3">
        <v>9868000</v>
      </c>
      <c r="L4465" s="3" t="s">
        <v>101</v>
      </c>
      <c r="M4465" s="3">
        <v>0</v>
      </c>
      <c r="N4465" s="3" t="s">
        <v>11822</v>
      </c>
      <c r="O4465" s="3" t="s">
        <v>27266</v>
      </c>
      <c r="P4465" s="8">
        <v>33239</v>
      </c>
      <c r="Q4465" s="3" t="s">
        <v>11823</v>
      </c>
      <c r="R4465" s="5" t="s">
        <v>27267</v>
      </c>
      <c r="S4465" s="3" t="s">
        <v>2190</v>
      </c>
      <c r="T4465" s="3" t="s">
        <v>37</v>
      </c>
      <c r="V4465" s="3">
        <v>127</v>
      </c>
      <c r="W4465" s="3">
        <v>127</v>
      </c>
      <c r="X4465" s="3">
        <v>127</v>
      </c>
      <c r="Y4465" s="3">
        <v>4463</v>
      </c>
      <c r="Z4465" s="3" t="s">
        <v>101</v>
      </c>
      <c r="AA4465" s="3">
        <v>53</v>
      </c>
      <c r="AB4465" s="3">
        <v>38</v>
      </c>
      <c r="AC4465" s="3">
        <v>9868000</v>
      </c>
      <c r="AD4465" s="3">
        <v>6207000</v>
      </c>
      <c r="AE4465" s="3" t="s">
        <v>39</v>
      </c>
      <c r="AF4465" s="3">
        <v>10</v>
      </c>
      <c r="AG4465" s="3">
        <v>2</v>
      </c>
    </row>
    <row r="4466" spans="1:33" ht="15.75" customHeight="1" x14ac:dyDescent="0.15">
      <c r="A4466" s="3">
        <v>22162</v>
      </c>
      <c r="B4466" s="3">
        <v>4464</v>
      </c>
      <c r="C4466" s="3">
        <v>42</v>
      </c>
      <c r="D4466" s="3" t="s">
        <v>18553</v>
      </c>
      <c r="E4466" s="3" t="s">
        <v>27268</v>
      </c>
      <c r="F4466" s="3" t="s">
        <v>5738</v>
      </c>
      <c r="G4466" s="3" t="s">
        <v>599</v>
      </c>
      <c r="H4466" s="3" t="s">
        <v>18556</v>
      </c>
      <c r="I4466" s="3" t="s">
        <v>20701</v>
      </c>
      <c r="J4466" s="3">
        <v>58.969700000000003</v>
      </c>
      <c r="K4466" s="3">
        <v>6423170</v>
      </c>
      <c r="L4466" s="3" t="s">
        <v>364</v>
      </c>
      <c r="M4466" s="3">
        <v>2</v>
      </c>
      <c r="N4466" s="3" t="s">
        <v>18553</v>
      </c>
      <c r="O4466" s="3" t="s">
        <v>27268</v>
      </c>
      <c r="P4466" s="3" t="s">
        <v>7857</v>
      </c>
      <c r="Q4466" s="3" t="s">
        <v>23301</v>
      </c>
      <c r="R4466" s="5" t="s">
        <v>27269</v>
      </c>
      <c r="S4466" s="3" t="s">
        <v>18556</v>
      </c>
      <c r="T4466" s="3" t="s">
        <v>599</v>
      </c>
      <c r="V4466" s="3">
        <v>84</v>
      </c>
      <c r="W4466" s="3">
        <v>0</v>
      </c>
      <c r="X4466" s="3">
        <v>127</v>
      </c>
      <c r="Y4466" s="3">
        <v>4464</v>
      </c>
      <c r="Z4466" s="3" t="s">
        <v>364</v>
      </c>
      <c r="AA4466" s="3">
        <v>42</v>
      </c>
      <c r="AB4466" s="3">
        <v>24</v>
      </c>
      <c r="AC4466" s="3">
        <v>6423170</v>
      </c>
      <c r="AD4466" s="3">
        <v>4040500</v>
      </c>
      <c r="AE4466" s="15"/>
      <c r="AF4466" s="3">
        <v>20</v>
      </c>
      <c r="AG4466" s="3">
        <v>332</v>
      </c>
    </row>
    <row r="4467" spans="1:33" ht="15.75" customHeight="1" x14ac:dyDescent="0.15">
      <c r="A4467" s="3">
        <v>24955</v>
      </c>
      <c r="B4467" s="3">
        <v>4465</v>
      </c>
      <c r="C4467" s="3">
        <v>60</v>
      </c>
      <c r="D4467" s="3" t="s">
        <v>18558</v>
      </c>
      <c r="E4467" s="3" t="s">
        <v>27270</v>
      </c>
      <c r="F4467" s="3" t="s">
        <v>96</v>
      </c>
      <c r="G4467" s="3" t="s">
        <v>61</v>
      </c>
      <c r="H4467" s="3" t="s">
        <v>3840</v>
      </c>
      <c r="I4467" s="3" t="s">
        <v>63</v>
      </c>
      <c r="J4467" s="3">
        <v>58.967500000000001</v>
      </c>
      <c r="K4467" s="3">
        <v>2464757</v>
      </c>
      <c r="L4467" s="3" t="s">
        <v>40</v>
      </c>
      <c r="M4467" s="3">
        <v>0</v>
      </c>
      <c r="N4467" s="3" t="s">
        <v>18558</v>
      </c>
      <c r="O4467" s="3" t="s">
        <v>27270</v>
      </c>
      <c r="P4467" s="3" t="s">
        <v>690</v>
      </c>
      <c r="Q4467" s="3" t="s">
        <v>23303</v>
      </c>
      <c r="R4467" s="5" t="s">
        <v>27271</v>
      </c>
      <c r="S4467" s="3" t="s">
        <v>3840</v>
      </c>
      <c r="T4467" s="3" t="s">
        <v>61</v>
      </c>
      <c r="V4467" s="3">
        <v>127</v>
      </c>
      <c r="W4467" s="3">
        <v>127</v>
      </c>
      <c r="X4467" s="3">
        <v>127</v>
      </c>
      <c r="Y4467" s="3">
        <v>4465</v>
      </c>
      <c r="Z4467" s="3" t="s">
        <v>40</v>
      </c>
      <c r="AA4467" s="3">
        <v>60</v>
      </c>
      <c r="AB4467" s="3">
        <v>60</v>
      </c>
      <c r="AC4467" s="3">
        <v>2464757</v>
      </c>
      <c r="AD4467" s="3">
        <v>1550479</v>
      </c>
      <c r="AE4467" s="3" t="s">
        <v>63</v>
      </c>
      <c r="AF4467" s="3">
        <v>4</v>
      </c>
      <c r="AG4467" s="3">
        <v>3</v>
      </c>
    </row>
    <row r="4468" spans="1:33" ht="15.75" customHeight="1" x14ac:dyDescent="0.15">
      <c r="A4468" s="3">
        <v>25346</v>
      </c>
      <c r="B4468" s="3">
        <v>4466</v>
      </c>
      <c r="C4468" s="3">
        <v>265</v>
      </c>
      <c r="D4468" s="3" t="s">
        <v>18560</v>
      </c>
      <c r="E4468" s="3" t="s">
        <v>27272</v>
      </c>
      <c r="F4468" s="3" t="s">
        <v>1193</v>
      </c>
      <c r="G4468" s="3" t="s">
        <v>564</v>
      </c>
      <c r="H4468" s="3" t="s">
        <v>7724</v>
      </c>
      <c r="I4468" s="3" t="s">
        <v>63</v>
      </c>
      <c r="J4468" s="3">
        <v>58.951599999999999</v>
      </c>
      <c r="K4468" s="3">
        <v>65603241</v>
      </c>
      <c r="L4468" s="3" t="s">
        <v>215</v>
      </c>
      <c r="M4468" s="3">
        <v>0</v>
      </c>
      <c r="N4468" s="3" t="s">
        <v>18560</v>
      </c>
      <c r="O4468" s="3" t="s">
        <v>27272</v>
      </c>
      <c r="P4468" s="8">
        <v>37257</v>
      </c>
      <c r="Q4468" s="3" t="s">
        <v>23307</v>
      </c>
      <c r="R4468" s="5" t="s">
        <v>27273</v>
      </c>
      <c r="S4468" s="3" t="s">
        <v>7724</v>
      </c>
      <c r="T4468" s="3" t="s">
        <v>564</v>
      </c>
      <c r="V4468" s="3">
        <v>106</v>
      </c>
      <c r="W4468" s="3">
        <v>127</v>
      </c>
      <c r="X4468" s="3">
        <v>127</v>
      </c>
      <c r="Y4468" s="3">
        <v>4466</v>
      </c>
      <c r="Z4468" s="3" t="s">
        <v>215</v>
      </c>
      <c r="AA4468" s="3">
        <v>265</v>
      </c>
      <c r="AB4468" s="3">
        <v>202</v>
      </c>
      <c r="AC4468" s="3">
        <v>65603241</v>
      </c>
      <c r="AD4468" s="3">
        <v>41272468</v>
      </c>
      <c r="AE4468" s="3" t="s">
        <v>63</v>
      </c>
      <c r="AF4468" s="3">
        <v>7</v>
      </c>
      <c r="AG4468" s="3">
        <v>3</v>
      </c>
    </row>
    <row r="4469" spans="1:33" ht="15.75" customHeight="1" x14ac:dyDescent="0.15">
      <c r="A4469" s="3">
        <v>22369</v>
      </c>
      <c r="B4469" s="3">
        <v>4467</v>
      </c>
      <c r="C4469" s="3">
        <v>41</v>
      </c>
      <c r="D4469" s="3" t="s">
        <v>18564</v>
      </c>
      <c r="E4469" s="3" t="s">
        <v>27274</v>
      </c>
      <c r="F4469" s="3" t="s">
        <v>4372</v>
      </c>
      <c r="G4469" s="3" t="s">
        <v>806</v>
      </c>
      <c r="H4469" s="3" t="s">
        <v>12751</v>
      </c>
      <c r="I4469" s="3" t="s">
        <v>79</v>
      </c>
      <c r="J4469" s="3">
        <v>58.935099999999998</v>
      </c>
      <c r="K4469" s="3">
        <v>57463000</v>
      </c>
      <c r="L4469" s="3" t="s">
        <v>162</v>
      </c>
      <c r="M4469" s="3">
        <v>2</v>
      </c>
      <c r="N4469" s="3" t="s">
        <v>18564</v>
      </c>
      <c r="O4469" s="3" t="s">
        <v>27274</v>
      </c>
      <c r="P4469" s="3" t="s">
        <v>1029</v>
      </c>
      <c r="Q4469" s="3" t="s">
        <v>23309</v>
      </c>
      <c r="R4469" s="5" t="s">
        <v>27275</v>
      </c>
      <c r="S4469" s="3" t="s">
        <v>12751</v>
      </c>
      <c r="T4469" s="3" t="s">
        <v>806</v>
      </c>
      <c r="V4469" s="3">
        <v>19</v>
      </c>
      <c r="W4469" s="3">
        <v>127</v>
      </c>
      <c r="X4469" s="3">
        <v>127</v>
      </c>
      <c r="Y4469" s="3">
        <v>4467</v>
      </c>
      <c r="Z4469" s="3" t="s">
        <v>162</v>
      </c>
      <c r="AA4469" s="3">
        <v>41</v>
      </c>
      <c r="AB4469" s="3">
        <v>30</v>
      </c>
      <c r="AC4469" s="3">
        <v>57463000</v>
      </c>
      <c r="AD4469" s="3">
        <v>36155000</v>
      </c>
      <c r="AE4469" s="3" t="s">
        <v>79</v>
      </c>
      <c r="AF4469" s="3">
        <v>8</v>
      </c>
      <c r="AG4469" s="3">
        <v>6</v>
      </c>
    </row>
    <row r="4470" spans="1:33" ht="15.75" customHeight="1" x14ac:dyDescent="0.15">
      <c r="A4470" s="3">
        <v>24242</v>
      </c>
      <c r="B4470" s="3">
        <v>4468</v>
      </c>
      <c r="C4470" s="3">
        <v>21</v>
      </c>
      <c r="D4470" s="3" t="s">
        <v>18567</v>
      </c>
      <c r="E4470" s="3" t="s">
        <v>27276</v>
      </c>
      <c r="F4470" s="3" t="s">
        <v>1438</v>
      </c>
      <c r="G4470" s="3" t="s">
        <v>495</v>
      </c>
      <c r="H4470" s="3" t="s">
        <v>5419</v>
      </c>
      <c r="I4470" s="3" t="s">
        <v>1709</v>
      </c>
      <c r="J4470" s="3">
        <v>58.926900000000003</v>
      </c>
      <c r="K4470" s="3">
        <v>4940488</v>
      </c>
      <c r="L4470" s="3" t="s">
        <v>71</v>
      </c>
      <c r="M4470" s="3">
        <v>1</v>
      </c>
      <c r="N4470" s="3" t="s">
        <v>18567</v>
      </c>
      <c r="O4470" s="3" t="s">
        <v>27276</v>
      </c>
      <c r="P4470" s="3" t="s">
        <v>1063</v>
      </c>
      <c r="Q4470" s="3" t="s">
        <v>23311</v>
      </c>
      <c r="R4470" s="5" t="s">
        <v>27277</v>
      </c>
      <c r="S4470" s="3" t="s">
        <v>5419</v>
      </c>
      <c r="T4470" s="3" t="s">
        <v>495</v>
      </c>
      <c r="V4470" s="3">
        <v>127</v>
      </c>
      <c r="W4470" s="3">
        <v>34</v>
      </c>
      <c r="X4470" s="3">
        <v>127</v>
      </c>
      <c r="Y4470" s="3">
        <v>4468</v>
      </c>
      <c r="Z4470" s="3" t="s">
        <v>71</v>
      </c>
      <c r="AA4470" s="3">
        <v>21</v>
      </c>
      <c r="AB4470" s="3">
        <v>14</v>
      </c>
      <c r="AC4470" s="3">
        <v>4940488</v>
      </c>
      <c r="AD4470" s="3">
        <v>3108655</v>
      </c>
      <c r="AE4470" s="3" t="s">
        <v>1709</v>
      </c>
      <c r="AF4470" s="3">
        <v>5</v>
      </c>
      <c r="AG4470" s="3">
        <v>19</v>
      </c>
    </row>
    <row r="4471" spans="1:33" ht="15.75" customHeight="1" x14ac:dyDescent="0.15">
      <c r="A4471" s="3">
        <v>26011</v>
      </c>
      <c r="B4471" s="3">
        <v>4469</v>
      </c>
      <c r="C4471" s="3">
        <v>119</v>
      </c>
      <c r="D4471" s="3" t="s">
        <v>18569</v>
      </c>
      <c r="E4471" s="3" t="s">
        <v>27278</v>
      </c>
      <c r="F4471" s="3" t="s">
        <v>1438</v>
      </c>
      <c r="G4471" s="3" t="s">
        <v>495</v>
      </c>
      <c r="H4471" s="3" t="s">
        <v>487</v>
      </c>
      <c r="I4471" s="3" t="s">
        <v>22097</v>
      </c>
      <c r="J4471" s="3">
        <v>58.898800000000001</v>
      </c>
      <c r="K4471" s="3">
        <v>337830000</v>
      </c>
      <c r="L4471" s="3" t="s">
        <v>86</v>
      </c>
      <c r="M4471" s="3">
        <v>0</v>
      </c>
      <c r="N4471" s="3" t="s">
        <v>18569</v>
      </c>
      <c r="O4471" s="3" t="s">
        <v>27278</v>
      </c>
      <c r="P4471" s="8" t="s">
        <v>20508</v>
      </c>
      <c r="Q4471" s="3" t="s">
        <v>23314</v>
      </c>
      <c r="R4471" s="5" t="s">
        <v>27279</v>
      </c>
      <c r="S4471" s="3" t="s">
        <v>487</v>
      </c>
      <c r="T4471" s="3" t="s">
        <v>495</v>
      </c>
      <c r="V4471" s="3">
        <v>127</v>
      </c>
      <c r="W4471" s="3">
        <v>0</v>
      </c>
      <c r="X4471" s="3">
        <v>104</v>
      </c>
      <c r="Y4471" s="3">
        <v>4469</v>
      </c>
      <c r="Z4471" s="3" t="s">
        <v>86</v>
      </c>
      <c r="AA4471" s="3">
        <v>119</v>
      </c>
      <c r="AB4471" s="3">
        <v>84</v>
      </c>
      <c r="AC4471" s="3">
        <v>337830000</v>
      </c>
      <c r="AD4471" s="3">
        <v>212607000</v>
      </c>
      <c r="AE4471" s="15"/>
      <c r="AF4471" s="3">
        <v>16</v>
      </c>
      <c r="AG4471" s="3">
        <v>658</v>
      </c>
    </row>
    <row r="4472" spans="1:33" ht="15.75" customHeight="1" x14ac:dyDescent="0.15">
      <c r="A4472" s="3">
        <v>25373</v>
      </c>
      <c r="B4472" s="3">
        <v>4470</v>
      </c>
      <c r="C4472" s="3">
        <v>13</v>
      </c>
      <c r="D4472" s="3" t="s">
        <v>18571</v>
      </c>
      <c r="E4472" s="3" t="s">
        <v>27280</v>
      </c>
      <c r="F4472" s="3" t="s">
        <v>1438</v>
      </c>
      <c r="G4472" s="3" t="s">
        <v>495</v>
      </c>
      <c r="H4472" s="3" t="s">
        <v>2566</v>
      </c>
      <c r="I4472" s="3" t="s">
        <v>2566</v>
      </c>
      <c r="J4472" s="3">
        <v>58.904600000000002</v>
      </c>
      <c r="K4472" s="3">
        <v>2479978</v>
      </c>
      <c r="L4472" s="3" t="s">
        <v>162</v>
      </c>
      <c r="M4472" s="3">
        <v>0</v>
      </c>
      <c r="N4472" s="3" t="s">
        <v>18571</v>
      </c>
      <c r="O4472" s="3" t="s">
        <v>27280</v>
      </c>
      <c r="P4472" s="8">
        <v>31413</v>
      </c>
      <c r="Q4472" s="3" t="s">
        <v>23317</v>
      </c>
      <c r="R4472" s="5" t="s">
        <v>27281</v>
      </c>
      <c r="S4472" s="3" t="s">
        <v>2566</v>
      </c>
      <c r="T4472" s="3" t="s">
        <v>495</v>
      </c>
      <c r="V4472" s="3">
        <v>127</v>
      </c>
      <c r="W4472" s="3">
        <v>36</v>
      </c>
      <c r="X4472" s="3">
        <v>127</v>
      </c>
      <c r="Y4472" s="3">
        <v>4470</v>
      </c>
      <c r="Z4472" s="3" t="s">
        <v>162</v>
      </c>
      <c r="AA4472" s="3">
        <v>13</v>
      </c>
      <c r="AB4472" s="3">
        <v>12</v>
      </c>
      <c r="AC4472" s="3">
        <v>2479978</v>
      </c>
      <c r="AD4472" s="3">
        <v>1560671</v>
      </c>
      <c r="AE4472" s="3" t="s">
        <v>2566</v>
      </c>
      <c r="AF4472" s="3">
        <v>8</v>
      </c>
      <c r="AG4472" s="3">
        <v>47</v>
      </c>
    </row>
    <row r="4473" spans="1:33" ht="15.75" customHeight="1" x14ac:dyDescent="0.15">
      <c r="A4473" s="3">
        <v>18690</v>
      </c>
      <c r="B4473" s="3">
        <v>4471</v>
      </c>
      <c r="C4473" s="3">
        <v>32</v>
      </c>
      <c r="D4473" s="3" t="s">
        <v>18574</v>
      </c>
      <c r="E4473" s="3" t="s">
        <v>27282</v>
      </c>
      <c r="F4473" s="3" t="s">
        <v>4061</v>
      </c>
      <c r="G4473" s="3" t="s">
        <v>446</v>
      </c>
      <c r="H4473" s="3" t="s">
        <v>10697</v>
      </c>
      <c r="I4473" s="3" t="s">
        <v>2435</v>
      </c>
      <c r="J4473" s="3">
        <v>58.864600000000003</v>
      </c>
      <c r="K4473" s="3">
        <v>8555059</v>
      </c>
      <c r="L4473" s="3" t="s">
        <v>162</v>
      </c>
      <c r="M4473" s="3">
        <v>4</v>
      </c>
      <c r="N4473" s="3" t="s">
        <v>18574</v>
      </c>
      <c r="O4473" s="3" t="s">
        <v>27282</v>
      </c>
      <c r="P4473" s="3" t="s">
        <v>179</v>
      </c>
      <c r="Q4473" s="3" t="s">
        <v>23319</v>
      </c>
      <c r="R4473" s="5" t="s">
        <v>27283</v>
      </c>
      <c r="S4473" s="3" t="s">
        <v>10697</v>
      </c>
      <c r="T4473" s="3" t="s">
        <v>446</v>
      </c>
      <c r="V4473" s="3">
        <v>127</v>
      </c>
      <c r="W4473" s="3">
        <v>127</v>
      </c>
      <c r="X4473" s="3">
        <v>127</v>
      </c>
      <c r="Y4473" s="3">
        <v>4471</v>
      </c>
      <c r="Z4473" s="3" t="s">
        <v>162</v>
      </c>
      <c r="AA4473" s="3">
        <v>32</v>
      </c>
      <c r="AB4473" s="3">
        <v>23</v>
      </c>
      <c r="AC4473" s="3">
        <v>8555059</v>
      </c>
      <c r="AD4473" s="3">
        <v>5385126</v>
      </c>
      <c r="AE4473" s="3" t="s">
        <v>2435</v>
      </c>
      <c r="AF4473" s="3">
        <v>8</v>
      </c>
      <c r="AG4473" s="3">
        <v>29</v>
      </c>
    </row>
    <row r="4474" spans="1:33" ht="15.75" customHeight="1" x14ac:dyDescent="0.15">
      <c r="A4474" s="3">
        <v>3980</v>
      </c>
      <c r="B4474" s="3">
        <v>4472</v>
      </c>
      <c r="C4474" s="3">
        <v>11</v>
      </c>
      <c r="D4474" s="3" t="s">
        <v>18577</v>
      </c>
      <c r="E4474" s="3" t="s">
        <v>27284</v>
      </c>
      <c r="F4474" s="3" t="s">
        <v>1121</v>
      </c>
      <c r="G4474" s="3" t="s">
        <v>497</v>
      </c>
      <c r="H4474" s="3" t="s">
        <v>8884</v>
      </c>
      <c r="I4474" s="3" t="s">
        <v>1587</v>
      </c>
      <c r="J4474" s="3">
        <v>58.828400000000002</v>
      </c>
      <c r="K4474" s="3">
        <v>3850000</v>
      </c>
      <c r="L4474" s="3" t="s">
        <v>641</v>
      </c>
      <c r="M4474" s="3">
        <v>6</v>
      </c>
      <c r="N4474" s="3" t="s">
        <v>18577</v>
      </c>
      <c r="O4474" s="3" t="s">
        <v>27284</v>
      </c>
      <c r="P4474" s="3" t="s">
        <v>104</v>
      </c>
      <c r="Q4474" s="3" t="s">
        <v>23321</v>
      </c>
      <c r="R4474" s="5" t="s">
        <v>27285</v>
      </c>
      <c r="S4474" s="3" t="s">
        <v>8884</v>
      </c>
      <c r="T4474" s="3" t="s">
        <v>497</v>
      </c>
      <c r="V4474" s="3">
        <v>62</v>
      </c>
      <c r="W4474" s="3">
        <v>0</v>
      </c>
      <c r="X4474" s="3">
        <v>42</v>
      </c>
      <c r="Y4474" s="3">
        <v>4472</v>
      </c>
      <c r="Z4474" s="3" t="s">
        <v>641</v>
      </c>
      <c r="AA4474" s="3">
        <v>11</v>
      </c>
      <c r="AB4474" s="3">
        <v>8</v>
      </c>
      <c r="AC4474" s="3">
        <v>3850000</v>
      </c>
      <c r="AD4474" s="3">
        <v>2424000</v>
      </c>
      <c r="AE4474" s="15"/>
      <c r="AF4474" s="3">
        <v>23</v>
      </c>
      <c r="AG4474" s="3">
        <v>27</v>
      </c>
    </row>
    <row r="4475" spans="1:33" ht="15.75" customHeight="1" x14ac:dyDescent="0.15">
      <c r="A4475" s="3">
        <v>4171</v>
      </c>
      <c r="B4475" s="3">
        <v>4473</v>
      </c>
      <c r="C4475" s="3">
        <v>310</v>
      </c>
      <c r="D4475" s="3" t="s">
        <v>18580</v>
      </c>
      <c r="E4475" s="3" t="s">
        <v>27286</v>
      </c>
      <c r="F4475" s="3" t="s">
        <v>314</v>
      </c>
      <c r="G4475" s="3" t="s">
        <v>153</v>
      </c>
      <c r="H4475" s="3" t="s">
        <v>3261</v>
      </c>
      <c r="I4475" s="3" t="s">
        <v>1401</v>
      </c>
      <c r="J4475" s="3">
        <v>58.810299999999998</v>
      </c>
      <c r="K4475" s="3">
        <v>38274260</v>
      </c>
      <c r="L4475" s="3" t="s">
        <v>162</v>
      </c>
      <c r="M4475" s="3">
        <v>7</v>
      </c>
      <c r="N4475" s="3" t="s">
        <v>18580</v>
      </c>
      <c r="O4475" s="3" t="s">
        <v>27286</v>
      </c>
      <c r="P4475" s="3" t="s">
        <v>541</v>
      </c>
      <c r="Q4475" s="3" t="s">
        <v>23323</v>
      </c>
      <c r="R4475" s="5" t="s">
        <v>27287</v>
      </c>
      <c r="S4475" s="3" t="s">
        <v>3261</v>
      </c>
      <c r="T4475" s="3" t="s">
        <v>153</v>
      </c>
      <c r="V4475" s="3">
        <v>32</v>
      </c>
      <c r="W4475" s="3">
        <v>0</v>
      </c>
      <c r="X4475" s="3">
        <v>127</v>
      </c>
      <c r="Y4475" s="3">
        <v>4473</v>
      </c>
      <c r="Z4475" s="3" t="s">
        <v>162</v>
      </c>
      <c r="AA4475" s="3">
        <v>310</v>
      </c>
      <c r="AB4475" s="3">
        <v>190</v>
      </c>
      <c r="AC4475" s="3">
        <v>38274260</v>
      </c>
      <c r="AD4475" s="3">
        <v>24100618</v>
      </c>
      <c r="AE4475" s="15"/>
      <c r="AF4475" s="3">
        <v>8</v>
      </c>
      <c r="AG4475" s="3">
        <v>21</v>
      </c>
    </row>
    <row r="4476" spans="1:33" ht="15.75" customHeight="1" x14ac:dyDescent="0.15">
      <c r="A4476" s="3">
        <v>18909</v>
      </c>
      <c r="B4476" s="3">
        <v>4474</v>
      </c>
      <c r="C4476" s="3">
        <v>150</v>
      </c>
      <c r="D4476" s="3" t="s">
        <v>18582</v>
      </c>
      <c r="E4476" s="3" t="s">
        <v>27288</v>
      </c>
      <c r="F4476" s="3" t="s">
        <v>3068</v>
      </c>
      <c r="G4476" s="3" t="s">
        <v>606</v>
      </c>
      <c r="H4476" s="3" t="s">
        <v>1343</v>
      </c>
      <c r="I4476" s="3" t="s">
        <v>1343</v>
      </c>
      <c r="J4476" s="3">
        <v>58.805599999999998</v>
      </c>
      <c r="K4476" s="3">
        <v>4188235</v>
      </c>
      <c r="L4476" s="3" t="s">
        <v>50</v>
      </c>
      <c r="M4476" s="3">
        <v>2</v>
      </c>
      <c r="N4476" s="3" t="s">
        <v>18582</v>
      </c>
      <c r="O4476" s="3" t="s">
        <v>27288</v>
      </c>
      <c r="P4476" s="3" t="s">
        <v>7961</v>
      </c>
      <c r="Q4476" s="3" t="s">
        <v>23326</v>
      </c>
      <c r="R4476" s="5" t="s">
        <v>27289</v>
      </c>
      <c r="S4476" s="3" t="s">
        <v>1343</v>
      </c>
      <c r="T4476" s="3" t="s">
        <v>606</v>
      </c>
      <c r="V4476" s="3">
        <v>80</v>
      </c>
      <c r="W4476" s="3">
        <v>46</v>
      </c>
      <c r="X4476" s="3">
        <v>121</v>
      </c>
      <c r="Y4476" s="3">
        <v>4474</v>
      </c>
      <c r="Z4476" s="3" t="s">
        <v>50</v>
      </c>
      <c r="AA4476" s="3">
        <v>150</v>
      </c>
      <c r="AB4476" s="3">
        <v>65</v>
      </c>
      <c r="AC4476" s="3">
        <v>4188235</v>
      </c>
      <c r="AD4476" s="3">
        <v>2637335</v>
      </c>
      <c r="AE4476" s="3" t="s">
        <v>1343</v>
      </c>
      <c r="AF4476" s="3">
        <v>11</v>
      </c>
      <c r="AG4476" s="3">
        <v>12</v>
      </c>
    </row>
    <row r="4477" spans="1:33" ht="15.75" customHeight="1" x14ac:dyDescent="0.15">
      <c r="A4477" s="3">
        <v>24176</v>
      </c>
      <c r="B4477" s="3">
        <v>4475</v>
      </c>
      <c r="C4477" s="3">
        <v>14</v>
      </c>
      <c r="D4477" s="3" t="s">
        <v>18584</v>
      </c>
      <c r="E4477" s="3" t="s">
        <v>27290</v>
      </c>
      <c r="F4477" s="3" t="s">
        <v>1009</v>
      </c>
      <c r="G4477" s="3" t="s">
        <v>403</v>
      </c>
      <c r="H4477" s="3" t="s">
        <v>7450</v>
      </c>
      <c r="I4477" s="3" t="s">
        <v>203</v>
      </c>
      <c r="J4477" s="3">
        <v>58.778599999999997</v>
      </c>
      <c r="K4477" s="3">
        <v>4130000</v>
      </c>
      <c r="L4477" s="3" t="s">
        <v>40</v>
      </c>
      <c r="M4477" s="3">
        <v>1</v>
      </c>
      <c r="N4477" s="3" t="s">
        <v>18584</v>
      </c>
      <c r="O4477" s="3" t="s">
        <v>27290</v>
      </c>
      <c r="P4477" s="3" t="s">
        <v>4691</v>
      </c>
      <c r="Q4477" s="3" t="s">
        <v>23329</v>
      </c>
      <c r="R4477" s="5" t="s">
        <v>27291</v>
      </c>
      <c r="S4477" s="3" t="s">
        <v>7450</v>
      </c>
      <c r="T4477" s="3" t="s">
        <v>403</v>
      </c>
      <c r="V4477" s="3">
        <v>127</v>
      </c>
      <c r="W4477" s="3">
        <v>127</v>
      </c>
      <c r="X4477" s="3">
        <v>127</v>
      </c>
      <c r="Y4477" s="3">
        <v>4475</v>
      </c>
      <c r="Z4477" s="3" t="s">
        <v>40</v>
      </c>
      <c r="AA4477" s="3">
        <v>14</v>
      </c>
      <c r="AB4477" s="3">
        <v>9</v>
      </c>
      <c r="AC4477" s="3">
        <v>4130000</v>
      </c>
      <c r="AD4477" s="3">
        <v>2601106</v>
      </c>
      <c r="AE4477" s="3" t="s">
        <v>203</v>
      </c>
      <c r="AF4477" s="3">
        <v>4</v>
      </c>
      <c r="AG4477" s="3">
        <v>9</v>
      </c>
    </row>
    <row r="4478" spans="1:33" ht="15.75" customHeight="1" x14ac:dyDescent="0.15">
      <c r="A4478" s="3">
        <v>25301</v>
      </c>
      <c r="B4478" s="3">
        <v>4476</v>
      </c>
      <c r="C4478" s="3">
        <v>215</v>
      </c>
      <c r="D4478" s="3" t="s">
        <v>18587</v>
      </c>
      <c r="E4478" s="3" t="s">
        <v>27292</v>
      </c>
      <c r="F4478" s="3" t="s">
        <v>1009</v>
      </c>
      <c r="G4478" s="3" t="s">
        <v>403</v>
      </c>
      <c r="H4478" s="3" t="s">
        <v>18589</v>
      </c>
      <c r="I4478" s="3" t="s">
        <v>203</v>
      </c>
      <c r="J4478" s="3">
        <v>58.6738</v>
      </c>
      <c r="K4478" s="3">
        <v>124284775</v>
      </c>
      <c r="L4478" s="3" t="s">
        <v>364</v>
      </c>
      <c r="M4478" s="3">
        <v>0</v>
      </c>
      <c r="N4478" s="3" t="s">
        <v>18587</v>
      </c>
      <c r="O4478" s="3" t="s">
        <v>27292</v>
      </c>
      <c r="P4478" s="8">
        <v>32143</v>
      </c>
      <c r="Q4478" s="3" t="s">
        <v>23331</v>
      </c>
      <c r="R4478" s="5" t="s">
        <v>27293</v>
      </c>
      <c r="S4478" s="3" t="s">
        <v>18589</v>
      </c>
      <c r="T4478" s="3" t="s">
        <v>403</v>
      </c>
      <c r="V4478" s="3">
        <v>127</v>
      </c>
      <c r="W4478" s="3">
        <v>127</v>
      </c>
      <c r="X4478" s="3">
        <v>127</v>
      </c>
      <c r="Y4478" s="3">
        <v>4476</v>
      </c>
      <c r="Z4478" s="3" t="s">
        <v>364</v>
      </c>
      <c r="AA4478" s="3">
        <v>215</v>
      </c>
      <c r="AB4478" s="3">
        <v>150</v>
      </c>
      <c r="AC4478" s="3">
        <v>124284775</v>
      </c>
      <c r="AD4478" s="3">
        <v>78327238</v>
      </c>
      <c r="AE4478" s="3" t="s">
        <v>203</v>
      </c>
      <c r="AF4478" s="3">
        <v>20</v>
      </c>
      <c r="AG4478" s="3">
        <v>9</v>
      </c>
    </row>
    <row r="4479" spans="1:33" ht="15.75" customHeight="1" x14ac:dyDescent="0.15">
      <c r="A4479" s="3">
        <v>1690</v>
      </c>
      <c r="B4479" s="3">
        <v>4477</v>
      </c>
      <c r="C4479" s="3">
        <v>60</v>
      </c>
      <c r="D4479" s="3" t="s">
        <v>18590</v>
      </c>
      <c r="E4479" s="3" t="s">
        <v>27294</v>
      </c>
      <c r="F4479" s="3" t="s">
        <v>1009</v>
      </c>
      <c r="G4479" s="3" t="s">
        <v>403</v>
      </c>
      <c r="H4479" s="3" t="s">
        <v>12489</v>
      </c>
      <c r="I4479" s="3" t="s">
        <v>203</v>
      </c>
      <c r="J4479" s="3">
        <v>58.670400000000001</v>
      </c>
      <c r="K4479" s="3">
        <v>5334507</v>
      </c>
      <c r="L4479" s="3" t="s">
        <v>66</v>
      </c>
      <c r="M4479" s="3">
        <v>2</v>
      </c>
      <c r="N4479" s="3" t="s">
        <v>18590</v>
      </c>
      <c r="O4479" s="3" t="s">
        <v>27294</v>
      </c>
      <c r="P4479" s="3" t="s">
        <v>541</v>
      </c>
      <c r="Q4479" s="3" t="s">
        <v>23333</v>
      </c>
      <c r="R4479" s="5" t="s">
        <v>27295</v>
      </c>
      <c r="S4479" s="3" t="s">
        <v>12489</v>
      </c>
      <c r="T4479" s="3" t="s">
        <v>403</v>
      </c>
      <c r="V4479" s="3">
        <v>127</v>
      </c>
      <c r="W4479" s="3">
        <v>127</v>
      </c>
      <c r="X4479" s="3">
        <v>127</v>
      </c>
      <c r="Y4479" s="3">
        <v>4477</v>
      </c>
      <c r="Z4479" s="3" t="s">
        <v>66</v>
      </c>
      <c r="AA4479" s="3">
        <v>60</v>
      </c>
      <c r="AB4479" s="3">
        <v>30</v>
      </c>
      <c r="AC4479" s="3">
        <v>5334507</v>
      </c>
      <c r="AD4479" s="3">
        <v>3362005</v>
      </c>
      <c r="AE4479" s="3" t="s">
        <v>203</v>
      </c>
      <c r="AF4479" s="3">
        <v>9</v>
      </c>
      <c r="AG4479" s="3">
        <v>9</v>
      </c>
    </row>
    <row r="4480" spans="1:33" ht="15.75" customHeight="1" x14ac:dyDescent="0.15">
      <c r="A4480" s="3">
        <v>19083</v>
      </c>
      <c r="B4480" s="3">
        <v>4478</v>
      </c>
      <c r="C4480" s="3">
        <v>19</v>
      </c>
      <c r="D4480" s="3" t="s">
        <v>18593</v>
      </c>
      <c r="E4480" s="3" t="s">
        <v>27296</v>
      </c>
      <c r="F4480" s="3" t="s">
        <v>7490</v>
      </c>
      <c r="G4480" s="3" t="s">
        <v>933</v>
      </c>
      <c r="H4480" s="3" t="s">
        <v>18595</v>
      </c>
      <c r="I4480" s="3" t="s">
        <v>23337</v>
      </c>
      <c r="J4480" s="3">
        <v>58.609299999999998</v>
      </c>
      <c r="K4480" s="3">
        <v>12832460</v>
      </c>
      <c r="L4480" s="3" t="s">
        <v>122</v>
      </c>
      <c r="M4480" s="3">
        <v>2</v>
      </c>
      <c r="N4480" s="3" t="s">
        <v>18593</v>
      </c>
      <c r="O4480" s="3" t="s">
        <v>27296</v>
      </c>
      <c r="P4480" s="3" t="s">
        <v>541</v>
      </c>
      <c r="Q4480" s="3" t="s">
        <v>23335</v>
      </c>
      <c r="R4480" s="5" t="s">
        <v>27297</v>
      </c>
      <c r="S4480" s="3" t="s">
        <v>18595</v>
      </c>
      <c r="T4480" s="3" t="s">
        <v>933</v>
      </c>
      <c r="V4480" s="3">
        <v>4</v>
      </c>
      <c r="W4480" s="3">
        <v>0</v>
      </c>
      <c r="X4480" s="3">
        <v>52</v>
      </c>
      <c r="Y4480" s="3">
        <v>4478</v>
      </c>
      <c r="Z4480" s="3" t="s">
        <v>122</v>
      </c>
      <c r="AA4480" s="3">
        <v>19</v>
      </c>
      <c r="AB4480" s="3">
        <v>16</v>
      </c>
      <c r="AC4480" s="3">
        <v>12832460</v>
      </c>
      <c r="AD4480" s="3">
        <v>8090609</v>
      </c>
      <c r="AE4480" s="15"/>
      <c r="AF4480" s="3">
        <v>22</v>
      </c>
      <c r="AG4480" s="3">
        <v>405</v>
      </c>
    </row>
    <row r="4481" spans="1:33" ht="15.75" customHeight="1" x14ac:dyDescent="0.15">
      <c r="A4481" s="3">
        <v>5288</v>
      </c>
      <c r="B4481" s="3">
        <v>4479</v>
      </c>
      <c r="C4481" s="3">
        <v>70</v>
      </c>
      <c r="D4481" s="3" t="s">
        <v>18596</v>
      </c>
      <c r="E4481" s="3" t="s">
        <v>27298</v>
      </c>
      <c r="F4481" s="3" t="s">
        <v>1438</v>
      </c>
      <c r="G4481" s="3" t="s">
        <v>495</v>
      </c>
      <c r="H4481" s="3" t="s">
        <v>2682</v>
      </c>
      <c r="I4481" s="3" t="s">
        <v>2682</v>
      </c>
      <c r="J4481" s="3">
        <v>58.5246</v>
      </c>
      <c r="K4481" s="3">
        <v>13259000</v>
      </c>
      <c r="L4481" s="3" t="s">
        <v>59</v>
      </c>
      <c r="M4481" s="3">
        <v>2</v>
      </c>
      <c r="N4481" s="3" t="s">
        <v>18596</v>
      </c>
      <c r="O4481" s="3" t="s">
        <v>27298</v>
      </c>
      <c r="P4481" s="3" t="s">
        <v>381</v>
      </c>
      <c r="Q4481" s="3" t="s">
        <v>23339</v>
      </c>
      <c r="R4481" s="5" t="s">
        <v>27299</v>
      </c>
      <c r="S4481" s="3" t="s">
        <v>2682</v>
      </c>
      <c r="T4481" s="3" t="s">
        <v>495</v>
      </c>
      <c r="V4481" s="3">
        <v>127</v>
      </c>
      <c r="W4481" s="3">
        <v>46</v>
      </c>
      <c r="X4481" s="3">
        <v>127</v>
      </c>
      <c r="Y4481" s="3">
        <v>4479</v>
      </c>
      <c r="Z4481" s="3" t="s">
        <v>59</v>
      </c>
      <c r="AA4481" s="3">
        <v>70</v>
      </c>
      <c r="AB4481" s="3">
        <v>40</v>
      </c>
      <c r="AC4481" s="3">
        <v>13259000</v>
      </c>
      <c r="AD4481" s="3">
        <v>8364000</v>
      </c>
      <c r="AE4481" s="3" t="s">
        <v>2682</v>
      </c>
      <c r="AF4481" s="3">
        <v>17</v>
      </c>
      <c r="AG4481" s="3">
        <v>79</v>
      </c>
    </row>
    <row r="4482" spans="1:33" ht="15.75" customHeight="1" x14ac:dyDescent="0.15">
      <c r="A4482" s="3">
        <v>24496</v>
      </c>
      <c r="B4482" s="3">
        <v>4480</v>
      </c>
      <c r="C4482" s="3">
        <v>49</v>
      </c>
      <c r="D4482" s="3" t="s">
        <v>18600</v>
      </c>
      <c r="E4482" s="3" t="s">
        <v>27300</v>
      </c>
      <c r="F4482" s="3" t="s">
        <v>331</v>
      </c>
      <c r="G4482" s="3" t="s">
        <v>167</v>
      </c>
      <c r="H4482" s="3" t="s">
        <v>6543</v>
      </c>
      <c r="I4482" s="3" t="s">
        <v>283</v>
      </c>
      <c r="J4482" s="3">
        <v>58.424999999999997</v>
      </c>
      <c r="K4482" s="3">
        <v>32590156</v>
      </c>
      <c r="L4482" s="3" t="s">
        <v>122</v>
      </c>
      <c r="M4482" s="3">
        <v>1</v>
      </c>
      <c r="N4482" s="3" t="s">
        <v>18600</v>
      </c>
      <c r="O4482" s="3" t="s">
        <v>27300</v>
      </c>
      <c r="P4482" s="3" t="s">
        <v>2080</v>
      </c>
      <c r="Q4482" s="3" t="s">
        <v>23341</v>
      </c>
      <c r="R4482" s="5" t="s">
        <v>27301</v>
      </c>
      <c r="S4482" s="3" t="s">
        <v>6543</v>
      </c>
      <c r="T4482" s="3" t="s">
        <v>167</v>
      </c>
      <c r="V4482" s="3">
        <v>127</v>
      </c>
      <c r="W4482" s="3">
        <v>108</v>
      </c>
      <c r="X4482" s="3">
        <v>53</v>
      </c>
      <c r="Y4482" s="3">
        <v>4480</v>
      </c>
      <c r="Z4482" s="3" t="s">
        <v>122</v>
      </c>
      <c r="AA4482" s="3">
        <v>49</v>
      </c>
      <c r="AB4482" s="3">
        <v>43</v>
      </c>
      <c r="AC4482" s="3">
        <v>32590156</v>
      </c>
      <c r="AD4482" s="3">
        <v>20571353</v>
      </c>
      <c r="AE4482" s="3" t="s">
        <v>283</v>
      </c>
      <c r="AF4482" s="3">
        <v>22</v>
      </c>
      <c r="AG4482" s="3">
        <v>1</v>
      </c>
    </row>
    <row r="4483" spans="1:33" ht="15.75" customHeight="1" x14ac:dyDescent="0.15">
      <c r="A4483" s="3">
        <v>24214</v>
      </c>
      <c r="B4483" s="3">
        <v>4481</v>
      </c>
      <c r="C4483" s="3">
        <v>22</v>
      </c>
      <c r="D4483" s="3" t="s">
        <v>5743</v>
      </c>
      <c r="E4483" s="3" t="s">
        <v>27302</v>
      </c>
      <c r="F4483" s="3" t="s">
        <v>36</v>
      </c>
      <c r="G4483" s="3" t="s">
        <v>37</v>
      </c>
      <c r="H4483" s="3" t="s">
        <v>5747</v>
      </c>
      <c r="I4483" s="3" t="s">
        <v>89</v>
      </c>
      <c r="J4483" s="3">
        <v>58.361499999999999</v>
      </c>
      <c r="K4483" s="3">
        <v>2992674</v>
      </c>
      <c r="L4483" s="3" t="s">
        <v>356</v>
      </c>
      <c r="M4483" s="3">
        <v>1</v>
      </c>
      <c r="N4483" s="3" t="s">
        <v>5743</v>
      </c>
      <c r="O4483" s="3" t="s">
        <v>27302</v>
      </c>
      <c r="P4483" s="3" t="s">
        <v>1000</v>
      </c>
      <c r="Q4483" s="3" t="s">
        <v>5745</v>
      </c>
      <c r="R4483" s="5" t="s">
        <v>27303</v>
      </c>
      <c r="S4483" s="3" t="s">
        <v>5747</v>
      </c>
      <c r="T4483" s="3" t="s">
        <v>37</v>
      </c>
      <c r="V4483" s="3">
        <v>127</v>
      </c>
      <c r="W4483" s="3">
        <v>127</v>
      </c>
      <c r="X4483" s="3">
        <v>127</v>
      </c>
      <c r="Y4483" s="3">
        <v>4481</v>
      </c>
      <c r="Z4483" s="3" t="s">
        <v>356</v>
      </c>
      <c r="AA4483" s="3">
        <v>22</v>
      </c>
      <c r="AB4483" s="3">
        <v>13</v>
      </c>
      <c r="AC4483" s="3">
        <v>2992674</v>
      </c>
      <c r="AD4483" s="3">
        <v>1889774</v>
      </c>
      <c r="AE4483" s="3" t="s">
        <v>89</v>
      </c>
      <c r="AF4483" s="3">
        <v>18</v>
      </c>
      <c r="AG4483" s="3">
        <v>4</v>
      </c>
    </row>
    <row r="4484" spans="1:33" ht="15.75" customHeight="1" x14ac:dyDescent="0.15">
      <c r="A4484" s="3">
        <v>17271</v>
      </c>
      <c r="B4484" s="3">
        <v>4482</v>
      </c>
      <c r="C4484" s="3">
        <v>17</v>
      </c>
      <c r="D4484" s="3" t="s">
        <v>18604</v>
      </c>
      <c r="E4484" s="3" t="s">
        <v>27304</v>
      </c>
      <c r="F4484" s="3" t="s">
        <v>96</v>
      </c>
      <c r="G4484" s="3" t="s">
        <v>61</v>
      </c>
      <c r="H4484" s="3" t="s">
        <v>7934</v>
      </c>
      <c r="I4484" s="3" t="s">
        <v>63</v>
      </c>
      <c r="J4484" s="3">
        <v>58.310400000000001</v>
      </c>
      <c r="K4484" s="3">
        <v>9010013</v>
      </c>
      <c r="L4484" s="3" t="s">
        <v>215</v>
      </c>
      <c r="M4484" s="3">
        <v>2</v>
      </c>
      <c r="N4484" s="3" t="s">
        <v>18604</v>
      </c>
      <c r="O4484" s="3" t="s">
        <v>27304</v>
      </c>
      <c r="P4484" s="3" t="s">
        <v>835</v>
      </c>
      <c r="Q4484" s="3" t="s">
        <v>23344</v>
      </c>
      <c r="R4484" s="5" t="s">
        <v>27305</v>
      </c>
      <c r="S4484" s="3" t="s">
        <v>7934</v>
      </c>
      <c r="T4484" s="3" t="s">
        <v>61</v>
      </c>
      <c r="V4484" s="3">
        <v>127</v>
      </c>
      <c r="W4484" s="3">
        <v>127</v>
      </c>
      <c r="X4484" s="3">
        <v>127</v>
      </c>
      <c r="Y4484" s="3">
        <v>4482</v>
      </c>
      <c r="Z4484" s="3" t="s">
        <v>215</v>
      </c>
      <c r="AA4484" s="3">
        <v>17</v>
      </c>
      <c r="AB4484" s="3">
        <v>2</v>
      </c>
      <c r="AC4484" s="3">
        <v>9010013</v>
      </c>
      <c r="AD4484" s="3">
        <v>5691360</v>
      </c>
      <c r="AE4484" s="3" t="s">
        <v>63</v>
      </c>
      <c r="AF4484" s="3">
        <v>7</v>
      </c>
      <c r="AG4484" s="3">
        <v>3</v>
      </c>
    </row>
    <row r="4485" spans="1:33" ht="15.75" customHeight="1" x14ac:dyDescent="0.15">
      <c r="A4485" s="3">
        <v>1260</v>
      </c>
      <c r="B4485" s="3">
        <v>4483</v>
      </c>
      <c r="C4485" s="3">
        <v>32</v>
      </c>
      <c r="D4485" s="3" t="s">
        <v>18606</v>
      </c>
      <c r="E4485" s="3" t="s">
        <v>27306</v>
      </c>
      <c r="F4485" s="3" t="s">
        <v>331</v>
      </c>
      <c r="G4485" s="3" t="s">
        <v>167</v>
      </c>
      <c r="H4485" s="3" t="s">
        <v>283</v>
      </c>
      <c r="I4485" s="3" t="s">
        <v>283</v>
      </c>
      <c r="J4485" s="3">
        <v>58.28</v>
      </c>
      <c r="K4485" s="3">
        <v>81385135</v>
      </c>
      <c r="L4485" s="3" t="s">
        <v>50</v>
      </c>
      <c r="M4485" s="3">
        <v>6</v>
      </c>
      <c r="N4485" s="3" t="s">
        <v>18606</v>
      </c>
      <c r="O4485" s="3" t="s">
        <v>27306</v>
      </c>
      <c r="P4485" s="3" t="s">
        <v>104</v>
      </c>
      <c r="Q4485" s="3" t="s">
        <v>23346</v>
      </c>
      <c r="R4485" s="5" t="s">
        <v>27307</v>
      </c>
      <c r="S4485" s="3" t="s">
        <v>283</v>
      </c>
      <c r="T4485" s="3" t="s">
        <v>167</v>
      </c>
      <c r="V4485" s="3">
        <v>127</v>
      </c>
      <c r="W4485" s="3">
        <v>109</v>
      </c>
      <c r="X4485" s="3">
        <v>122</v>
      </c>
      <c r="Y4485" s="3">
        <v>4483</v>
      </c>
      <c r="Z4485" s="3" t="s">
        <v>50</v>
      </c>
      <c r="AA4485" s="3">
        <v>32</v>
      </c>
      <c r="AB4485" s="3">
        <v>22</v>
      </c>
      <c r="AC4485" s="3">
        <v>81385135</v>
      </c>
      <c r="AD4485" s="3">
        <v>51418450</v>
      </c>
      <c r="AE4485" s="3" t="s">
        <v>283</v>
      </c>
      <c r="AF4485" s="3">
        <v>11</v>
      </c>
      <c r="AG4485" s="3">
        <v>1</v>
      </c>
    </row>
    <row r="4486" spans="1:33" ht="15.75" customHeight="1" x14ac:dyDescent="0.15">
      <c r="A4486" s="3">
        <v>24795</v>
      </c>
      <c r="B4486" s="3">
        <v>4484</v>
      </c>
      <c r="C4486" s="3">
        <v>9</v>
      </c>
      <c r="D4486" s="3" t="s">
        <v>18609</v>
      </c>
      <c r="E4486" s="3" t="s">
        <v>27308</v>
      </c>
      <c r="F4486" s="3" t="s">
        <v>269</v>
      </c>
      <c r="G4486" s="3" t="s">
        <v>133</v>
      </c>
      <c r="H4486" s="3" t="s">
        <v>10762</v>
      </c>
      <c r="I4486" s="3" t="s">
        <v>6704</v>
      </c>
      <c r="J4486" s="3">
        <v>58.158000000000001</v>
      </c>
      <c r="K4486" s="3">
        <v>2044293</v>
      </c>
      <c r="L4486" s="3" t="s">
        <v>101</v>
      </c>
      <c r="M4486" s="3">
        <v>0</v>
      </c>
      <c r="N4486" s="3" t="s">
        <v>18609</v>
      </c>
      <c r="O4486" s="3" t="s">
        <v>27308</v>
      </c>
      <c r="P4486" s="8">
        <v>35796</v>
      </c>
      <c r="Q4486" s="3" t="s">
        <v>23348</v>
      </c>
      <c r="R4486" s="5" t="s">
        <v>27309</v>
      </c>
      <c r="S4486" s="3" t="s">
        <v>10762</v>
      </c>
      <c r="T4486" s="3" t="s">
        <v>133</v>
      </c>
      <c r="V4486" s="3">
        <v>127</v>
      </c>
      <c r="W4486" s="3">
        <v>0</v>
      </c>
      <c r="X4486" s="3">
        <v>127</v>
      </c>
      <c r="Y4486" s="3">
        <v>4484</v>
      </c>
      <c r="Z4486" s="3" t="s">
        <v>101</v>
      </c>
      <c r="AA4486" s="3">
        <v>9</v>
      </c>
      <c r="AB4486" s="3">
        <v>7</v>
      </c>
      <c r="AC4486" s="3">
        <v>2044293</v>
      </c>
      <c r="AD4486" s="3">
        <v>1292564</v>
      </c>
      <c r="AE4486" s="15"/>
      <c r="AF4486" s="3">
        <v>10</v>
      </c>
      <c r="AG4486" s="3">
        <v>509</v>
      </c>
    </row>
    <row r="4487" spans="1:33" ht="15.75" customHeight="1" x14ac:dyDescent="0.15">
      <c r="A4487" s="3">
        <v>24237</v>
      </c>
      <c r="B4487" s="3">
        <v>4485</v>
      </c>
      <c r="C4487" s="3">
        <v>15</v>
      </c>
      <c r="D4487" s="3" t="s">
        <v>18613</v>
      </c>
      <c r="E4487" s="3" t="s">
        <v>27310</v>
      </c>
      <c r="F4487" s="3" t="s">
        <v>96</v>
      </c>
      <c r="G4487" s="3" t="s">
        <v>61</v>
      </c>
      <c r="H4487" s="3" t="s">
        <v>3241</v>
      </c>
      <c r="I4487" s="3" t="s">
        <v>63</v>
      </c>
      <c r="J4487" s="3">
        <v>58.091000000000001</v>
      </c>
      <c r="K4487" s="3">
        <v>2587344</v>
      </c>
      <c r="L4487" s="3" t="s">
        <v>221</v>
      </c>
      <c r="M4487" s="3">
        <v>1</v>
      </c>
      <c r="N4487" s="3" t="s">
        <v>18613</v>
      </c>
      <c r="O4487" s="3" t="s">
        <v>27310</v>
      </c>
      <c r="P4487" s="3" t="s">
        <v>787</v>
      </c>
      <c r="Q4487" s="3" t="s">
        <v>23351</v>
      </c>
      <c r="R4487" s="5" t="s">
        <v>27311</v>
      </c>
      <c r="S4487" s="3" t="s">
        <v>3241</v>
      </c>
      <c r="T4487" s="3" t="s">
        <v>61</v>
      </c>
      <c r="V4487" s="3">
        <v>127</v>
      </c>
      <c r="W4487" s="3">
        <v>127</v>
      </c>
      <c r="X4487" s="3">
        <v>127</v>
      </c>
      <c r="Y4487" s="3">
        <v>4485</v>
      </c>
      <c r="Z4487" s="3" t="s">
        <v>221</v>
      </c>
      <c r="AA4487" s="3">
        <v>15</v>
      </c>
      <c r="AB4487" s="3">
        <v>8</v>
      </c>
      <c r="AC4487" s="3">
        <v>2587344</v>
      </c>
      <c r="AD4487" s="3">
        <v>1636617</v>
      </c>
      <c r="AE4487" s="3" t="s">
        <v>63</v>
      </c>
      <c r="AF4487" s="3">
        <v>2</v>
      </c>
      <c r="AG4487" s="3">
        <v>3</v>
      </c>
    </row>
    <row r="4488" spans="1:33" ht="15.75" customHeight="1" x14ac:dyDescent="0.15">
      <c r="A4488" s="3">
        <v>26539</v>
      </c>
      <c r="B4488" s="3">
        <v>4486</v>
      </c>
      <c r="C4488" s="3">
        <v>24</v>
      </c>
      <c r="D4488" s="3" t="s">
        <v>18617</v>
      </c>
      <c r="E4488" s="3" t="s">
        <v>27312</v>
      </c>
      <c r="F4488" s="3" t="s">
        <v>1105</v>
      </c>
      <c r="G4488" s="3" t="s">
        <v>486</v>
      </c>
      <c r="H4488" s="3" t="s">
        <v>10630</v>
      </c>
      <c r="I4488" s="3" t="s">
        <v>12273</v>
      </c>
      <c r="J4488" s="3">
        <v>58.060699999999997</v>
      </c>
      <c r="K4488" s="3">
        <v>3182352</v>
      </c>
      <c r="L4488" s="3" t="s">
        <v>40</v>
      </c>
      <c r="M4488" s="3">
        <v>0</v>
      </c>
      <c r="N4488" s="3" t="s">
        <v>18617</v>
      </c>
      <c r="O4488" s="3" t="s">
        <v>27312</v>
      </c>
      <c r="P4488" s="8">
        <v>28491</v>
      </c>
      <c r="Q4488" s="3" t="s">
        <v>23352</v>
      </c>
      <c r="R4488" s="5" t="s">
        <v>27313</v>
      </c>
      <c r="S4488" s="3" t="s">
        <v>10630</v>
      </c>
      <c r="T4488" s="3" t="s">
        <v>486</v>
      </c>
      <c r="V4488" s="3">
        <v>117</v>
      </c>
      <c r="W4488" s="3">
        <v>0</v>
      </c>
      <c r="X4488" s="3">
        <v>127</v>
      </c>
      <c r="Y4488" s="3">
        <v>4486</v>
      </c>
      <c r="Z4488" s="3" t="s">
        <v>40</v>
      </c>
      <c r="AA4488" s="3">
        <v>24</v>
      </c>
      <c r="AB4488" s="3">
        <v>15</v>
      </c>
      <c r="AC4488" s="3">
        <v>3182352</v>
      </c>
      <c r="AD4488" s="3">
        <v>2013373</v>
      </c>
      <c r="AE4488" s="15"/>
      <c r="AF4488" s="3">
        <v>4</v>
      </c>
      <c r="AG4488" s="3">
        <v>219</v>
      </c>
    </row>
    <row r="4489" spans="1:33" ht="15.75" customHeight="1" x14ac:dyDescent="0.15">
      <c r="A4489" s="3">
        <v>4793</v>
      </c>
      <c r="B4489" s="3">
        <v>4487</v>
      </c>
      <c r="C4489" s="3">
        <v>23</v>
      </c>
      <c r="D4489" s="3" t="s">
        <v>18619</v>
      </c>
      <c r="E4489" s="3" t="s">
        <v>27314</v>
      </c>
      <c r="F4489" s="3" t="s">
        <v>4061</v>
      </c>
      <c r="G4489" s="3" t="s">
        <v>446</v>
      </c>
      <c r="H4489" s="3" t="s">
        <v>12730</v>
      </c>
      <c r="I4489" s="3" t="s">
        <v>15712</v>
      </c>
      <c r="J4489" s="3">
        <v>58.010199999999998</v>
      </c>
      <c r="K4489" s="3">
        <v>5845561</v>
      </c>
      <c r="L4489" s="3" t="s">
        <v>59</v>
      </c>
      <c r="M4489" s="3">
        <v>4</v>
      </c>
      <c r="N4489" s="3" t="s">
        <v>18619</v>
      </c>
      <c r="O4489" s="3" t="s">
        <v>27314</v>
      </c>
      <c r="P4489" s="3" t="s">
        <v>381</v>
      </c>
      <c r="Q4489" s="3" t="s">
        <v>23354</v>
      </c>
      <c r="R4489" s="5" t="s">
        <v>27315</v>
      </c>
      <c r="S4489" s="3" t="s">
        <v>12730</v>
      </c>
      <c r="T4489" s="3" t="s">
        <v>446</v>
      </c>
      <c r="V4489" s="3">
        <v>127</v>
      </c>
      <c r="W4489" s="3">
        <v>0</v>
      </c>
      <c r="X4489" s="3">
        <v>127</v>
      </c>
      <c r="Y4489" s="3">
        <v>4487</v>
      </c>
      <c r="Z4489" s="3" t="s">
        <v>59</v>
      </c>
      <c r="AA4489" s="3">
        <v>23</v>
      </c>
      <c r="AB4489" s="3">
        <v>18</v>
      </c>
      <c r="AC4489" s="3">
        <v>5845561</v>
      </c>
      <c r="AD4489" s="3">
        <v>3699484</v>
      </c>
      <c r="AE4489" s="15"/>
      <c r="AF4489" s="3">
        <v>17</v>
      </c>
      <c r="AG4489" s="3">
        <v>240</v>
      </c>
    </row>
    <row r="4490" spans="1:33" ht="15.75" customHeight="1" x14ac:dyDescent="0.15">
      <c r="A4490" s="3">
        <v>25184</v>
      </c>
      <c r="B4490" s="3">
        <v>4488</v>
      </c>
      <c r="C4490" s="3">
        <v>12</v>
      </c>
      <c r="D4490" s="3" t="s">
        <v>18621</v>
      </c>
      <c r="E4490" s="3" t="s">
        <v>27316</v>
      </c>
      <c r="F4490" s="3" t="s">
        <v>657</v>
      </c>
      <c r="G4490" s="3" t="s">
        <v>246</v>
      </c>
      <c r="H4490" s="80" t="s">
        <v>10803</v>
      </c>
      <c r="I4490" s="81"/>
      <c r="J4490" s="3">
        <v>57.985500000000002</v>
      </c>
      <c r="K4490" s="3">
        <v>2145539</v>
      </c>
      <c r="L4490" s="3" t="s">
        <v>101</v>
      </c>
      <c r="M4490" s="3">
        <v>0</v>
      </c>
      <c r="N4490" s="3" t="s">
        <v>18621</v>
      </c>
      <c r="O4490" s="3" t="s">
        <v>27316</v>
      </c>
      <c r="P4490" s="8">
        <v>37257</v>
      </c>
      <c r="Q4490" s="3" t="s">
        <v>23356</v>
      </c>
      <c r="R4490" s="5" t="s">
        <v>27317</v>
      </c>
      <c r="S4490" s="3" t="s">
        <v>10803</v>
      </c>
      <c r="T4490" s="3" t="s">
        <v>246</v>
      </c>
      <c r="V4490" s="3">
        <v>127</v>
      </c>
      <c r="W4490" s="3">
        <v>0</v>
      </c>
      <c r="X4490" s="3">
        <v>127</v>
      </c>
      <c r="Y4490" s="3">
        <v>4488</v>
      </c>
      <c r="Z4490" s="3" t="s">
        <v>101</v>
      </c>
      <c r="AA4490" s="3">
        <v>12</v>
      </c>
      <c r="AB4490" s="3">
        <v>9</v>
      </c>
      <c r="AC4490" s="3">
        <v>2145539</v>
      </c>
      <c r="AD4490" s="3">
        <v>1358061</v>
      </c>
      <c r="AE4490" s="15"/>
      <c r="AF4490" s="3">
        <v>10</v>
      </c>
      <c r="AG4490" s="3">
        <v>373</v>
      </c>
    </row>
    <row r="4491" spans="1:33" ht="15.75" customHeight="1" x14ac:dyDescent="0.15">
      <c r="A4491" s="3">
        <v>2198</v>
      </c>
      <c r="B4491" s="3">
        <v>4489</v>
      </c>
      <c r="C4491" s="3">
        <v>26</v>
      </c>
      <c r="D4491" s="3" t="s">
        <v>18625</v>
      </c>
      <c r="E4491" s="3" t="s">
        <v>27318</v>
      </c>
      <c r="F4491" s="3" t="s">
        <v>4061</v>
      </c>
      <c r="G4491" s="3" t="s">
        <v>446</v>
      </c>
      <c r="H4491" s="3" t="s">
        <v>12730</v>
      </c>
      <c r="I4491" s="3" t="s">
        <v>15712</v>
      </c>
      <c r="J4491" s="3">
        <v>57.926000000000002</v>
      </c>
      <c r="K4491" s="3">
        <v>5734863</v>
      </c>
      <c r="L4491" s="3" t="s">
        <v>162</v>
      </c>
      <c r="M4491" s="3">
        <v>3</v>
      </c>
      <c r="N4491" s="3" t="s">
        <v>18625</v>
      </c>
      <c r="O4491" s="3" t="s">
        <v>27318</v>
      </c>
      <c r="P4491" s="3" t="s">
        <v>381</v>
      </c>
      <c r="Q4491" s="3" t="s">
        <v>23358</v>
      </c>
      <c r="R4491" s="5" t="s">
        <v>27319</v>
      </c>
      <c r="S4491" s="3" t="s">
        <v>12730</v>
      </c>
      <c r="T4491" s="3" t="s">
        <v>446</v>
      </c>
      <c r="V4491" s="3">
        <v>127</v>
      </c>
      <c r="W4491" s="3">
        <v>0</v>
      </c>
      <c r="X4491" s="3">
        <v>127</v>
      </c>
      <c r="Y4491" s="3">
        <v>4489</v>
      </c>
      <c r="Z4491" s="3" t="s">
        <v>162</v>
      </c>
      <c r="AA4491" s="3">
        <v>26</v>
      </c>
      <c r="AB4491" s="3">
        <v>22</v>
      </c>
      <c r="AC4491" s="3">
        <v>5734863</v>
      </c>
      <c r="AD4491" s="3">
        <v>3631362</v>
      </c>
      <c r="AE4491" s="15"/>
      <c r="AF4491" s="3">
        <v>8</v>
      </c>
      <c r="AG4491" s="3">
        <v>240</v>
      </c>
    </row>
    <row r="4492" spans="1:33" ht="15.75" customHeight="1" x14ac:dyDescent="0.15">
      <c r="A4492" s="3">
        <v>25031</v>
      </c>
      <c r="B4492" s="3">
        <v>4490</v>
      </c>
      <c r="C4492" s="3">
        <v>26</v>
      </c>
      <c r="D4492" s="3" t="s">
        <v>18628</v>
      </c>
      <c r="E4492" s="3" t="s">
        <v>27320</v>
      </c>
      <c r="F4492" s="3" t="s">
        <v>1193</v>
      </c>
      <c r="G4492" s="3" t="s">
        <v>564</v>
      </c>
      <c r="H4492" s="3" t="s">
        <v>18632</v>
      </c>
      <c r="I4492" s="3" t="s">
        <v>63</v>
      </c>
      <c r="J4492" s="3">
        <v>57.867800000000003</v>
      </c>
      <c r="K4492" s="3">
        <v>19352155</v>
      </c>
      <c r="L4492" s="3" t="s">
        <v>75</v>
      </c>
      <c r="M4492" s="3">
        <v>0</v>
      </c>
      <c r="N4492" s="3" t="s">
        <v>18628</v>
      </c>
      <c r="O4492" s="3" t="s">
        <v>27320</v>
      </c>
      <c r="P4492" s="8">
        <v>34335</v>
      </c>
      <c r="Q4492" s="3" t="s">
        <v>23360</v>
      </c>
      <c r="R4492" s="5" t="s">
        <v>27321</v>
      </c>
      <c r="S4492" s="3" t="s">
        <v>18632</v>
      </c>
      <c r="T4492" s="3" t="s">
        <v>564</v>
      </c>
      <c r="V4492" s="3">
        <v>107</v>
      </c>
      <c r="W4492" s="3">
        <v>127</v>
      </c>
      <c r="X4492" s="3">
        <v>115</v>
      </c>
      <c r="Y4492" s="3">
        <v>4490</v>
      </c>
      <c r="Z4492" s="3" t="s">
        <v>75</v>
      </c>
      <c r="AA4492" s="3">
        <v>26</v>
      </c>
      <c r="AB4492" s="3">
        <v>26</v>
      </c>
      <c r="AC4492" s="3">
        <v>19352155</v>
      </c>
      <c r="AD4492" s="3">
        <v>12258457</v>
      </c>
      <c r="AE4492" s="3" t="s">
        <v>63</v>
      </c>
      <c r="AF4492" s="3">
        <v>14</v>
      </c>
      <c r="AG4492" s="3">
        <v>3</v>
      </c>
    </row>
    <row r="4493" spans="1:33" ht="15.75" customHeight="1" x14ac:dyDescent="0.15">
      <c r="A4493" s="3">
        <v>3096</v>
      </c>
      <c r="B4493" s="3">
        <v>4491</v>
      </c>
      <c r="C4493" s="3">
        <v>45</v>
      </c>
      <c r="D4493" s="3" t="s">
        <v>11141</v>
      </c>
      <c r="E4493" s="3" t="s">
        <v>27322</v>
      </c>
      <c r="F4493" s="3" t="s">
        <v>36</v>
      </c>
      <c r="G4493" s="3" t="s">
        <v>37</v>
      </c>
      <c r="H4493" s="3" t="s">
        <v>10608</v>
      </c>
      <c r="I4493" s="3" t="s">
        <v>817</v>
      </c>
      <c r="J4493" s="3">
        <v>57.843299999999999</v>
      </c>
      <c r="K4493" s="3">
        <v>2453294</v>
      </c>
      <c r="L4493" s="3" t="s">
        <v>122</v>
      </c>
      <c r="M4493" s="3">
        <v>3</v>
      </c>
      <c r="N4493" s="3" t="s">
        <v>11141</v>
      </c>
      <c r="O4493" s="3" t="s">
        <v>27322</v>
      </c>
      <c r="P4493" s="3" t="s">
        <v>6675</v>
      </c>
      <c r="Q4493" s="3" t="s">
        <v>11143</v>
      </c>
      <c r="R4493" s="5" t="s">
        <v>27323</v>
      </c>
      <c r="S4493" s="3" t="s">
        <v>10608</v>
      </c>
      <c r="T4493" s="3" t="s">
        <v>37</v>
      </c>
      <c r="V4493" s="3">
        <v>127</v>
      </c>
      <c r="W4493" s="3">
        <v>104</v>
      </c>
      <c r="X4493" s="3">
        <v>54</v>
      </c>
      <c r="Y4493" s="3">
        <v>4491</v>
      </c>
      <c r="Z4493" s="3" t="s">
        <v>122</v>
      </c>
      <c r="AA4493" s="3">
        <v>45</v>
      </c>
      <c r="AB4493" s="3">
        <v>21</v>
      </c>
      <c r="AC4493" s="3">
        <v>2453294</v>
      </c>
      <c r="AD4493" s="3">
        <v>1554259</v>
      </c>
      <c r="AE4493" s="3" t="s">
        <v>817</v>
      </c>
      <c r="AF4493" s="3">
        <v>22</v>
      </c>
      <c r="AG4493" s="3">
        <v>11</v>
      </c>
    </row>
    <row r="4494" spans="1:33" ht="15.75" customHeight="1" x14ac:dyDescent="0.15">
      <c r="A4494" s="3">
        <v>25391</v>
      </c>
      <c r="B4494" s="3">
        <v>4492</v>
      </c>
      <c r="C4494" s="3">
        <v>15</v>
      </c>
      <c r="D4494" s="3" t="s">
        <v>18634</v>
      </c>
      <c r="E4494" s="3" t="s">
        <v>27324</v>
      </c>
      <c r="F4494" s="3" t="s">
        <v>657</v>
      </c>
      <c r="G4494" s="3" t="s">
        <v>246</v>
      </c>
      <c r="H4494" s="3" t="s">
        <v>887</v>
      </c>
      <c r="I4494" s="3" t="s">
        <v>264</v>
      </c>
      <c r="J4494" s="3">
        <v>57.795400000000001</v>
      </c>
      <c r="K4494" s="3">
        <v>5769000</v>
      </c>
      <c r="L4494" s="3" t="s">
        <v>364</v>
      </c>
      <c r="M4494" s="3">
        <v>0</v>
      </c>
      <c r="N4494" s="3" t="s">
        <v>18634</v>
      </c>
      <c r="O4494" s="3" t="s">
        <v>27324</v>
      </c>
      <c r="P4494" s="8">
        <v>39814</v>
      </c>
      <c r="Q4494" s="3" t="s">
        <v>23364</v>
      </c>
      <c r="R4494" s="5" t="s">
        <v>27325</v>
      </c>
      <c r="S4494" s="3" t="s">
        <v>887</v>
      </c>
      <c r="T4494" s="3" t="s">
        <v>246</v>
      </c>
      <c r="V4494" s="3">
        <v>127</v>
      </c>
      <c r="W4494" s="3">
        <v>127</v>
      </c>
      <c r="X4494" s="3">
        <v>127</v>
      </c>
      <c r="Y4494" s="3">
        <v>4492</v>
      </c>
      <c r="Z4494" s="3" t="s">
        <v>364</v>
      </c>
      <c r="AA4494" s="3">
        <v>15</v>
      </c>
      <c r="AB4494" s="3">
        <v>3</v>
      </c>
      <c r="AC4494" s="3">
        <v>5769000</v>
      </c>
      <c r="AD4494" s="3">
        <v>3656000</v>
      </c>
      <c r="AE4494" s="3" t="s">
        <v>264</v>
      </c>
      <c r="AF4494" s="3">
        <v>20</v>
      </c>
      <c r="AG4494" s="3">
        <v>8</v>
      </c>
    </row>
    <row r="4495" spans="1:33" ht="15.75" customHeight="1" x14ac:dyDescent="0.15">
      <c r="A4495" s="3">
        <v>19969</v>
      </c>
      <c r="B4495" s="3">
        <v>4493</v>
      </c>
      <c r="C4495" s="3">
        <v>14</v>
      </c>
      <c r="D4495" s="3" t="s">
        <v>7176</v>
      </c>
      <c r="E4495" s="3" t="s">
        <v>27326</v>
      </c>
      <c r="F4495" s="3" t="s">
        <v>475</v>
      </c>
      <c r="G4495" s="3" t="s">
        <v>277</v>
      </c>
      <c r="H4495" s="3" t="s">
        <v>991</v>
      </c>
      <c r="I4495" s="3" t="s">
        <v>203</v>
      </c>
      <c r="J4495" s="3">
        <v>57.790799999999997</v>
      </c>
      <c r="K4495" s="3">
        <v>6471000</v>
      </c>
      <c r="L4495" s="3" t="s">
        <v>59</v>
      </c>
      <c r="M4495" s="3">
        <v>2</v>
      </c>
      <c r="N4495" s="3" t="s">
        <v>7176</v>
      </c>
      <c r="O4495" s="3" t="s">
        <v>27326</v>
      </c>
      <c r="P4495" s="3" t="s">
        <v>1029</v>
      </c>
      <c r="Q4495" s="3" t="s">
        <v>7178</v>
      </c>
      <c r="R4495" s="5" t="s">
        <v>27327</v>
      </c>
      <c r="S4495" s="3" t="s">
        <v>991</v>
      </c>
      <c r="T4495" s="3" t="s">
        <v>277</v>
      </c>
      <c r="V4495" s="3">
        <v>127</v>
      </c>
      <c r="W4495" s="3">
        <v>127</v>
      </c>
      <c r="X4495" s="3">
        <v>127</v>
      </c>
      <c r="Y4495" s="3">
        <v>4493</v>
      </c>
      <c r="Z4495" s="3" t="s">
        <v>59</v>
      </c>
      <c r="AA4495" s="3">
        <v>14</v>
      </c>
      <c r="AB4495" s="3">
        <v>12</v>
      </c>
      <c r="AC4495" s="3">
        <v>6471000</v>
      </c>
      <c r="AD4495" s="3">
        <v>4101000</v>
      </c>
      <c r="AE4495" s="3" t="s">
        <v>203</v>
      </c>
      <c r="AF4495" s="3">
        <v>17</v>
      </c>
      <c r="AG4495" s="3">
        <v>9</v>
      </c>
    </row>
    <row r="4496" spans="1:33" ht="15.75" customHeight="1" x14ac:dyDescent="0.15">
      <c r="A4496" s="3">
        <v>26226</v>
      </c>
      <c r="B4496" s="3">
        <v>4494</v>
      </c>
      <c r="C4496" s="3">
        <v>5</v>
      </c>
      <c r="D4496" s="3" t="s">
        <v>18639</v>
      </c>
      <c r="E4496" s="3" t="s">
        <v>27328</v>
      </c>
      <c r="F4496" s="3" t="s">
        <v>1193</v>
      </c>
      <c r="G4496" s="3" t="s">
        <v>564</v>
      </c>
      <c r="H4496" s="3" t="s">
        <v>4814</v>
      </c>
      <c r="I4496" s="3" t="s">
        <v>63</v>
      </c>
      <c r="J4496" s="3">
        <v>57.779600000000002</v>
      </c>
      <c r="K4496" s="3">
        <v>2367687</v>
      </c>
      <c r="L4496" s="3" t="s">
        <v>538</v>
      </c>
      <c r="M4496" s="3">
        <v>0</v>
      </c>
      <c r="N4496" s="3" t="s">
        <v>18639</v>
      </c>
      <c r="O4496" s="3" t="s">
        <v>27328</v>
      </c>
      <c r="P4496" s="8">
        <v>32509</v>
      </c>
      <c r="Q4496" s="3" t="s">
        <v>23367</v>
      </c>
      <c r="R4496" s="5" t="s">
        <v>27329</v>
      </c>
      <c r="S4496" s="3" t="s">
        <v>4814</v>
      </c>
      <c r="T4496" s="3" t="s">
        <v>564</v>
      </c>
      <c r="V4496" s="3">
        <v>108</v>
      </c>
      <c r="W4496" s="3">
        <v>127</v>
      </c>
      <c r="X4496" s="3">
        <v>125</v>
      </c>
      <c r="Y4496" s="3">
        <v>4494</v>
      </c>
      <c r="Z4496" s="3" t="s">
        <v>538</v>
      </c>
      <c r="AA4496" s="3">
        <v>5</v>
      </c>
      <c r="AB4496" s="3">
        <v>5</v>
      </c>
      <c r="AC4496" s="3">
        <v>2367687</v>
      </c>
      <c r="AD4496" s="3">
        <v>1500629</v>
      </c>
      <c r="AE4496" s="3" t="s">
        <v>63</v>
      </c>
      <c r="AF4496" s="3">
        <v>3</v>
      </c>
      <c r="AG4496" s="3">
        <v>3</v>
      </c>
    </row>
    <row r="4497" spans="1:33" ht="15.75" customHeight="1" x14ac:dyDescent="0.15">
      <c r="A4497" s="3">
        <v>26269</v>
      </c>
      <c r="B4497" s="3">
        <v>4495</v>
      </c>
      <c r="C4497" s="3">
        <v>100</v>
      </c>
      <c r="D4497" s="3" t="s">
        <v>18641</v>
      </c>
      <c r="E4497" s="3" t="s">
        <v>27330</v>
      </c>
      <c r="F4497" s="3" t="s">
        <v>1620</v>
      </c>
      <c r="G4497" s="3" t="s">
        <v>412</v>
      </c>
      <c r="H4497" s="3" t="s">
        <v>2448</v>
      </c>
      <c r="I4497" s="3" t="s">
        <v>742</v>
      </c>
      <c r="J4497" s="3">
        <v>57.768099999999997</v>
      </c>
      <c r="K4497" s="3">
        <v>17010859</v>
      </c>
      <c r="L4497" s="3" t="s">
        <v>398</v>
      </c>
      <c r="M4497" s="3">
        <v>0</v>
      </c>
      <c r="N4497" s="3" t="s">
        <v>18641</v>
      </c>
      <c r="O4497" s="3" t="s">
        <v>27330</v>
      </c>
      <c r="P4497" s="8">
        <v>35431</v>
      </c>
      <c r="Q4497" s="3" t="s">
        <v>23369</v>
      </c>
      <c r="R4497" s="5" t="s">
        <v>27331</v>
      </c>
      <c r="S4497" s="3" t="s">
        <v>2448</v>
      </c>
      <c r="T4497" s="3" t="s">
        <v>412</v>
      </c>
      <c r="V4497" s="3">
        <v>127</v>
      </c>
      <c r="W4497" s="3">
        <v>127</v>
      </c>
      <c r="X4497" s="3">
        <v>56</v>
      </c>
      <c r="Y4497" s="3">
        <v>4495</v>
      </c>
      <c r="Z4497" s="3" t="s">
        <v>398</v>
      </c>
      <c r="AA4497" s="3">
        <v>100</v>
      </c>
      <c r="AB4497" s="3">
        <v>90</v>
      </c>
      <c r="AC4497" s="3">
        <v>17010859</v>
      </c>
      <c r="AD4497" s="3">
        <v>10782191</v>
      </c>
      <c r="AE4497" s="3" t="s">
        <v>742</v>
      </c>
      <c r="AF4497" s="3">
        <v>1</v>
      </c>
      <c r="AG4497" s="3">
        <v>17</v>
      </c>
    </row>
    <row r="4498" spans="1:33" ht="15.75" customHeight="1" x14ac:dyDescent="0.15">
      <c r="A4498" s="3">
        <v>25597</v>
      </c>
      <c r="B4498" s="3">
        <v>4496</v>
      </c>
      <c r="C4498" s="3">
        <v>50</v>
      </c>
      <c r="D4498" s="3" t="s">
        <v>18645</v>
      </c>
      <c r="E4498" s="3" t="s">
        <v>27332</v>
      </c>
      <c r="F4498" s="3" t="s">
        <v>1009</v>
      </c>
      <c r="G4498" s="3" t="s">
        <v>403</v>
      </c>
      <c r="H4498" s="3" t="s">
        <v>9181</v>
      </c>
      <c r="I4498" s="3" t="s">
        <v>1898</v>
      </c>
      <c r="J4498" s="3">
        <v>57.768799999999999</v>
      </c>
      <c r="K4498" s="3">
        <v>12449559</v>
      </c>
      <c r="L4498" s="3" t="s">
        <v>101</v>
      </c>
      <c r="M4498" s="3">
        <v>0</v>
      </c>
      <c r="N4498" s="3" t="s">
        <v>18645</v>
      </c>
      <c r="O4498" s="3" t="s">
        <v>27332</v>
      </c>
      <c r="P4498" s="8">
        <v>31413</v>
      </c>
      <c r="Q4498" s="3" t="s">
        <v>23372</v>
      </c>
      <c r="R4498" s="5" t="s">
        <v>27333</v>
      </c>
      <c r="S4498" s="3" t="s">
        <v>9181</v>
      </c>
      <c r="T4498" s="3" t="s">
        <v>403</v>
      </c>
      <c r="V4498" s="3">
        <v>127</v>
      </c>
      <c r="W4498" s="3">
        <v>0</v>
      </c>
      <c r="X4498" s="3">
        <v>127</v>
      </c>
      <c r="Y4498" s="3">
        <v>4496</v>
      </c>
      <c r="Z4498" s="3" t="s">
        <v>101</v>
      </c>
      <c r="AA4498" s="3">
        <v>50</v>
      </c>
      <c r="AB4498" s="3">
        <v>45</v>
      </c>
      <c r="AC4498" s="3">
        <v>12449559</v>
      </c>
      <c r="AD4498" s="3">
        <v>7891014</v>
      </c>
      <c r="AE4498" s="15"/>
      <c r="AF4498" s="3">
        <v>10</v>
      </c>
      <c r="AG4498" s="3">
        <v>59</v>
      </c>
    </row>
    <row r="4499" spans="1:33" ht="15.75" customHeight="1" x14ac:dyDescent="0.15">
      <c r="A4499" s="3">
        <v>19019</v>
      </c>
      <c r="B4499" s="3">
        <v>4497</v>
      </c>
      <c r="C4499" s="3">
        <v>993</v>
      </c>
      <c r="D4499" s="3" t="s">
        <v>18647</v>
      </c>
      <c r="E4499" s="3" t="s">
        <v>27334</v>
      </c>
      <c r="F4499" s="3" t="s">
        <v>657</v>
      </c>
      <c r="G4499" s="3" t="s">
        <v>246</v>
      </c>
      <c r="H4499" s="3" t="s">
        <v>934</v>
      </c>
      <c r="I4499" s="3" t="s">
        <v>264</v>
      </c>
      <c r="J4499" s="3">
        <v>57.751100000000001</v>
      </c>
      <c r="K4499" s="3">
        <v>220868893</v>
      </c>
      <c r="L4499" s="3" t="s">
        <v>221</v>
      </c>
      <c r="M4499" s="3">
        <v>3</v>
      </c>
      <c r="N4499" s="3" t="s">
        <v>18647</v>
      </c>
      <c r="O4499" s="3" t="s">
        <v>27334</v>
      </c>
      <c r="P4499" s="3" t="s">
        <v>1350</v>
      </c>
      <c r="Q4499" s="3" t="s">
        <v>23374</v>
      </c>
      <c r="R4499" s="5" t="s">
        <v>27335</v>
      </c>
      <c r="S4499" s="3" t="s">
        <v>934</v>
      </c>
      <c r="T4499" s="3" t="s">
        <v>246</v>
      </c>
      <c r="V4499" s="3">
        <v>127</v>
      </c>
      <c r="W4499" s="3">
        <v>127</v>
      </c>
      <c r="X4499" s="3">
        <v>127</v>
      </c>
      <c r="Y4499" s="3">
        <v>4497</v>
      </c>
      <c r="Z4499" s="3" t="s">
        <v>221</v>
      </c>
      <c r="AA4499" s="3">
        <v>993</v>
      </c>
      <c r="AB4499" s="3">
        <v>727</v>
      </c>
      <c r="AC4499" s="3">
        <v>220868893</v>
      </c>
      <c r="AD4499" s="3">
        <v>140010995</v>
      </c>
      <c r="AE4499" s="3" t="s">
        <v>264</v>
      </c>
      <c r="AF4499" s="3">
        <v>2</v>
      </c>
      <c r="AG4499" s="3">
        <v>8</v>
      </c>
    </row>
    <row r="4500" spans="1:33" ht="15.75" customHeight="1" x14ac:dyDescent="0.15">
      <c r="A4500" s="3">
        <v>3266</v>
      </c>
      <c r="B4500" s="3">
        <v>4498</v>
      </c>
      <c r="C4500" s="3">
        <v>239</v>
      </c>
      <c r="D4500" s="3" t="s">
        <v>18650</v>
      </c>
      <c r="E4500" s="3" t="s">
        <v>27336</v>
      </c>
      <c r="F4500" s="3" t="s">
        <v>6874</v>
      </c>
      <c r="G4500" s="3" t="s">
        <v>621</v>
      </c>
      <c r="H4500" s="3" t="s">
        <v>4662</v>
      </c>
      <c r="I4500" s="3" t="s">
        <v>4662</v>
      </c>
      <c r="J4500" s="3">
        <v>57.744399999999999</v>
      </c>
      <c r="K4500" s="3">
        <v>49945066</v>
      </c>
      <c r="L4500" s="3" t="s">
        <v>59</v>
      </c>
      <c r="M4500" s="3">
        <v>7</v>
      </c>
      <c r="N4500" s="3" t="s">
        <v>18650</v>
      </c>
      <c r="O4500" s="3" t="s">
        <v>27336</v>
      </c>
      <c r="P4500" s="3" t="s">
        <v>690</v>
      </c>
      <c r="Q4500" s="3" t="s">
        <v>23376</v>
      </c>
      <c r="R4500" s="5" t="s">
        <v>27337</v>
      </c>
      <c r="S4500" s="3" t="s">
        <v>4662</v>
      </c>
      <c r="T4500" s="3" t="s">
        <v>621</v>
      </c>
      <c r="V4500" s="3">
        <v>70</v>
      </c>
      <c r="W4500" s="3">
        <v>46</v>
      </c>
      <c r="X4500" s="3">
        <v>127</v>
      </c>
      <c r="Y4500" s="3">
        <v>4498</v>
      </c>
      <c r="Z4500" s="3" t="s">
        <v>59</v>
      </c>
      <c r="AA4500" s="3">
        <v>239</v>
      </c>
      <c r="AB4500" s="3">
        <v>132</v>
      </c>
      <c r="AC4500" s="3">
        <v>49945066</v>
      </c>
      <c r="AD4500" s="3">
        <v>31662017</v>
      </c>
      <c r="AE4500" s="3" t="s">
        <v>4662</v>
      </c>
      <c r="AF4500" s="3">
        <v>17</v>
      </c>
      <c r="AG4500" s="3">
        <v>82</v>
      </c>
    </row>
    <row r="4501" spans="1:33" ht="15.75" customHeight="1" x14ac:dyDescent="0.15">
      <c r="A4501" s="3">
        <v>24203</v>
      </c>
      <c r="B4501" s="3">
        <v>4499</v>
      </c>
      <c r="C4501" s="3">
        <v>27</v>
      </c>
      <c r="D4501" s="3" t="s">
        <v>7406</v>
      </c>
      <c r="E4501" s="3" t="s">
        <v>27338</v>
      </c>
      <c r="F4501" s="3" t="s">
        <v>475</v>
      </c>
      <c r="G4501" s="3" t="s">
        <v>277</v>
      </c>
      <c r="H4501" s="3" t="s">
        <v>7261</v>
      </c>
      <c r="I4501" s="3" t="s">
        <v>203</v>
      </c>
      <c r="J4501" s="3">
        <v>57.738500000000002</v>
      </c>
      <c r="K4501" s="3">
        <v>6231097</v>
      </c>
      <c r="L4501" s="3" t="s">
        <v>526</v>
      </c>
      <c r="M4501" s="3">
        <v>1</v>
      </c>
      <c r="N4501" s="3" t="s">
        <v>7406</v>
      </c>
      <c r="O4501" s="3" t="s">
        <v>27338</v>
      </c>
      <c r="P4501" s="3" t="s">
        <v>1350</v>
      </c>
      <c r="Q4501" s="3" t="s">
        <v>7408</v>
      </c>
      <c r="R4501" s="5" t="s">
        <v>27339</v>
      </c>
      <c r="S4501" s="3" t="s">
        <v>7261</v>
      </c>
      <c r="T4501" s="3" t="s">
        <v>277</v>
      </c>
      <c r="V4501" s="3">
        <v>127</v>
      </c>
      <c r="W4501" s="3">
        <v>127</v>
      </c>
      <c r="X4501" s="3">
        <v>69</v>
      </c>
      <c r="Y4501" s="3">
        <v>4499</v>
      </c>
      <c r="Z4501" s="3" t="s">
        <v>526</v>
      </c>
      <c r="AA4501" s="3">
        <v>27</v>
      </c>
      <c r="AB4501" s="3">
        <v>15</v>
      </c>
      <c r="AC4501" s="3">
        <v>6231097</v>
      </c>
      <c r="AD4501" s="3">
        <v>3950271</v>
      </c>
      <c r="AE4501" s="3" t="s">
        <v>203</v>
      </c>
      <c r="AF4501" s="3">
        <v>19</v>
      </c>
      <c r="AG4501" s="3">
        <v>9</v>
      </c>
    </row>
    <row r="4502" spans="1:33" ht="15.75" customHeight="1" x14ac:dyDescent="0.15">
      <c r="A4502" s="3">
        <v>24060</v>
      </c>
      <c r="B4502" s="3">
        <v>4500</v>
      </c>
      <c r="C4502" s="3">
        <v>49</v>
      </c>
      <c r="D4502" s="3" t="s">
        <v>18654</v>
      </c>
      <c r="E4502" s="3" t="s">
        <v>27340</v>
      </c>
      <c r="F4502" s="3" t="s">
        <v>331</v>
      </c>
      <c r="G4502" s="3" t="s">
        <v>167</v>
      </c>
      <c r="H4502" s="3" t="s">
        <v>18657</v>
      </c>
      <c r="I4502" s="3" t="s">
        <v>283</v>
      </c>
      <c r="J4502" s="3">
        <v>57.698500000000003</v>
      </c>
      <c r="K4502" s="3">
        <v>18862719</v>
      </c>
      <c r="L4502" s="3" t="s">
        <v>600</v>
      </c>
      <c r="M4502" s="3">
        <v>1</v>
      </c>
      <c r="N4502" s="3" t="s">
        <v>18654</v>
      </c>
      <c r="O4502" s="3" t="s">
        <v>27340</v>
      </c>
      <c r="P4502" s="3" t="s">
        <v>1000</v>
      </c>
      <c r="Q4502" s="3" t="s">
        <v>23379</v>
      </c>
      <c r="R4502" s="5" t="s">
        <v>27341</v>
      </c>
      <c r="S4502" s="3" t="s">
        <v>18657</v>
      </c>
      <c r="T4502" s="3" t="s">
        <v>167</v>
      </c>
      <c r="V4502" s="3">
        <v>127</v>
      </c>
      <c r="W4502" s="3">
        <v>110</v>
      </c>
      <c r="X4502" s="3">
        <v>63</v>
      </c>
      <c r="Y4502" s="3">
        <v>4500</v>
      </c>
      <c r="Z4502" s="3" t="s">
        <v>600</v>
      </c>
      <c r="AA4502" s="3">
        <v>49</v>
      </c>
      <c r="AB4502" s="3">
        <v>35</v>
      </c>
      <c r="AC4502" s="3">
        <v>18862719</v>
      </c>
      <c r="AD4502" s="3">
        <v>11961252</v>
      </c>
      <c r="AE4502" s="3" t="s">
        <v>283</v>
      </c>
      <c r="AF4502" s="3">
        <v>13</v>
      </c>
      <c r="AG4502" s="3">
        <v>1</v>
      </c>
    </row>
    <row r="4503" spans="1:33" ht="15.75" customHeight="1" x14ac:dyDescent="0.15">
      <c r="A4503" s="3">
        <v>3912</v>
      </c>
      <c r="B4503" s="3">
        <v>4501</v>
      </c>
      <c r="C4503" s="3">
        <v>32</v>
      </c>
      <c r="D4503" s="3" t="s">
        <v>4049</v>
      </c>
      <c r="E4503" s="3" t="s">
        <v>27342</v>
      </c>
      <c r="F4503" s="3" t="s">
        <v>475</v>
      </c>
      <c r="G4503" s="3" t="s">
        <v>277</v>
      </c>
      <c r="H4503" s="3" t="s">
        <v>4054</v>
      </c>
      <c r="I4503" s="3" t="s">
        <v>203</v>
      </c>
      <c r="J4503" s="3">
        <v>57.669499999999999</v>
      </c>
      <c r="K4503" s="3">
        <v>5343260</v>
      </c>
      <c r="L4503" s="3" t="s">
        <v>66</v>
      </c>
      <c r="M4503" s="3">
        <v>5</v>
      </c>
      <c r="N4503" s="3" t="s">
        <v>4049</v>
      </c>
      <c r="O4503" s="3" t="s">
        <v>27342</v>
      </c>
      <c r="P4503" s="3" t="s">
        <v>1000</v>
      </c>
      <c r="Q4503" s="3" t="s">
        <v>4050</v>
      </c>
      <c r="R4503" s="5" t="s">
        <v>27343</v>
      </c>
      <c r="S4503" s="3" t="s">
        <v>4054</v>
      </c>
      <c r="T4503" s="3" t="s">
        <v>277</v>
      </c>
      <c r="V4503" s="3">
        <v>127</v>
      </c>
      <c r="W4503" s="3">
        <v>127</v>
      </c>
      <c r="X4503" s="3">
        <v>127</v>
      </c>
      <c r="Y4503" s="3">
        <v>4501</v>
      </c>
      <c r="Z4503" s="3" t="s">
        <v>66</v>
      </c>
      <c r="AA4503" s="3">
        <v>32</v>
      </c>
      <c r="AB4503" s="3">
        <v>20</v>
      </c>
      <c r="AC4503" s="3">
        <v>5343260</v>
      </c>
      <c r="AD4503" s="3">
        <v>3388900</v>
      </c>
      <c r="AE4503" s="3" t="s">
        <v>203</v>
      </c>
      <c r="AF4503" s="3">
        <v>9</v>
      </c>
      <c r="AG4503" s="3">
        <v>9</v>
      </c>
    </row>
    <row r="4504" spans="1:33" ht="15.75" customHeight="1" x14ac:dyDescent="0.15">
      <c r="A4504" s="3">
        <v>3983</v>
      </c>
      <c r="B4504" s="3">
        <v>4502</v>
      </c>
      <c r="C4504" s="3">
        <v>196</v>
      </c>
      <c r="D4504" s="3" t="s">
        <v>18660</v>
      </c>
      <c r="E4504" s="3" t="s">
        <v>27344</v>
      </c>
      <c r="F4504" s="3" t="s">
        <v>1193</v>
      </c>
      <c r="G4504" s="3" t="s">
        <v>564</v>
      </c>
      <c r="H4504" s="3" t="s">
        <v>4814</v>
      </c>
      <c r="I4504" s="3" t="s">
        <v>63</v>
      </c>
      <c r="J4504" s="3">
        <v>57.6492</v>
      </c>
      <c r="K4504" s="3">
        <v>27251806</v>
      </c>
      <c r="L4504" s="3" t="s">
        <v>162</v>
      </c>
      <c r="M4504" s="3">
        <v>8</v>
      </c>
      <c r="N4504" s="3" t="s">
        <v>18660</v>
      </c>
      <c r="O4504" s="3" t="s">
        <v>27344</v>
      </c>
      <c r="P4504" s="3" t="s">
        <v>1107</v>
      </c>
      <c r="Q4504" s="3" t="s">
        <v>23383</v>
      </c>
      <c r="R4504" s="5" t="s">
        <v>27345</v>
      </c>
      <c r="S4504" s="3" t="s">
        <v>4814</v>
      </c>
      <c r="T4504" s="3" t="s">
        <v>564</v>
      </c>
      <c r="V4504" s="3">
        <v>109</v>
      </c>
      <c r="W4504" s="3">
        <v>127</v>
      </c>
      <c r="X4504" s="3">
        <v>127</v>
      </c>
      <c r="Y4504" s="3">
        <v>4502</v>
      </c>
      <c r="Z4504" s="3" t="s">
        <v>162</v>
      </c>
      <c r="AA4504" s="3">
        <v>196</v>
      </c>
      <c r="AB4504" s="3">
        <v>131</v>
      </c>
      <c r="AC4504" s="3">
        <v>27251806</v>
      </c>
      <c r="AD4504" s="3">
        <v>17286358</v>
      </c>
      <c r="AE4504" s="3" t="s">
        <v>63</v>
      </c>
      <c r="AF4504" s="3">
        <v>8</v>
      </c>
      <c r="AG4504" s="3">
        <v>3</v>
      </c>
    </row>
    <row r="4505" spans="1:33" ht="15.75" customHeight="1" x14ac:dyDescent="0.15">
      <c r="A4505" s="3">
        <v>20878</v>
      </c>
      <c r="B4505" s="3">
        <v>4503</v>
      </c>
      <c r="C4505" s="3">
        <v>157</v>
      </c>
      <c r="D4505" s="3" t="s">
        <v>18662</v>
      </c>
      <c r="E4505" s="3" t="s">
        <v>27346</v>
      </c>
      <c r="F4505" s="3" t="s">
        <v>1620</v>
      </c>
      <c r="G4505" s="3" t="s">
        <v>412</v>
      </c>
      <c r="H4505" s="3" t="s">
        <v>1579</v>
      </c>
      <c r="I4505" s="3" t="s">
        <v>742</v>
      </c>
      <c r="J4505" s="3">
        <v>57.643799999999999</v>
      </c>
      <c r="K4505" s="3">
        <v>543280788</v>
      </c>
      <c r="L4505" s="3" t="s">
        <v>340</v>
      </c>
      <c r="M4505" s="3">
        <v>2</v>
      </c>
      <c r="N4505" s="3" t="s">
        <v>18662</v>
      </c>
      <c r="O4505" s="3" t="s">
        <v>27346</v>
      </c>
      <c r="P4505" s="3" t="s">
        <v>7073</v>
      </c>
      <c r="Q4505" s="3" t="s">
        <v>23385</v>
      </c>
      <c r="R4505" s="5" t="s">
        <v>27347</v>
      </c>
      <c r="S4505" s="3" t="s">
        <v>1579</v>
      </c>
      <c r="T4505" s="3" t="s">
        <v>412</v>
      </c>
      <c r="V4505" s="3">
        <v>127</v>
      </c>
      <c r="W4505" s="3">
        <v>127</v>
      </c>
      <c r="X4505" s="3">
        <v>114</v>
      </c>
      <c r="Y4505" s="3">
        <v>4503</v>
      </c>
      <c r="Z4505" s="3" t="s">
        <v>340</v>
      </c>
      <c r="AA4505" s="3">
        <v>157</v>
      </c>
      <c r="AB4505" s="3">
        <v>135</v>
      </c>
      <c r="AC4505" s="3">
        <v>543280788</v>
      </c>
      <c r="AD4505" s="3">
        <v>344625429</v>
      </c>
      <c r="AE4505" s="3" t="s">
        <v>742</v>
      </c>
      <c r="AF4505" s="3">
        <v>6</v>
      </c>
      <c r="AG4505" s="3">
        <v>17</v>
      </c>
    </row>
    <row r="4506" spans="1:33" ht="15.75" customHeight="1" x14ac:dyDescent="0.15">
      <c r="A4506" s="3">
        <v>19573</v>
      </c>
      <c r="B4506" s="3">
        <v>4504</v>
      </c>
      <c r="C4506" s="3">
        <v>60</v>
      </c>
      <c r="D4506" s="3" t="s">
        <v>18665</v>
      </c>
      <c r="E4506" s="3" t="s">
        <v>27348</v>
      </c>
      <c r="F4506" s="3" t="s">
        <v>1072</v>
      </c>
      <c r="G4506" s="3" t="s">
        <v>575</v>
      </c>
      <c r="H4506" s="3" t="s">
        <v>9647</v>
      </c>
      <c r="I4506" s="3" t="s">
        <v>1375</v>
      </c>
      <c r="J4506" s="3">
        <v>57.490299999999998</v>
      </c>
      <c r="K4506" s="3">
        <v>13005896</v>
      </c>
      <c r="L4506" s="3" t="s">
        <v>59</v>
      </c>
      <c r="M4506" s="3">
        <v>3</v>
      </c>
      <c r="N4506" s="3" t="s">
        <v>18665</v>
      </c>
      <c r="O4506" s="3" t="s">
        <v>27348</v>
      </c>
      <c r="P4506" s="3" t="s">
        <v>179</v>
      </c>
      <c r="Q4506" s="3" t="s">
        <v>23387</v>
      </c>
      <c r="R4506" s="5" t="s">
        <v>27349</v>
      </c>
      <c r="S4506" s="3" t="s">
        <v>9647</v>
      </c>
      <c r="T4506" s="3" t="s">
        <v>575</v>
      </c>
      <c r="V4506" s="3">
        <v>102</v>
      </c>
      <c r="W4506" s="3">
        <v>90</v>
      </c>
      <c r="X4506" s="3">
        <v>127</v>
      </c>
      <c r="Y4506" s="3">
        <v>4504</v>
      </c>
      <c r="Z4506" s="3" t="s">
        <v>59</v>
      </c>
      <c r="AA4506" s="3">
        <v>60</v>
      </c>
      <c r="AB4506" s="3">
        <v>38</v>
      </c>
      <c r="AC4506" s="3">
        <v>13005896</v>
      </c>
      <c r="AD4506" s="3">
        <v>8258219</v>
      </c>
      <c r="AE4506" s="3" t="s">
        <v>1375</v>
      </c>
      <c r="AF4506" s="3">
        <v>17</v>
      </c>
      <c r="AG4506" s="3">
        <v>23</v>
      </c>
    </row>
    <row r="4507" spans="1:33" ht="15.75" customHeight="1" x14ac:dyDescent="0.15">
      <c r="A4507" s="3">
        <v>24047</v>
      </c>
      <c r="B4507" s="3">
        <v>4505</v>
      </c>
      <c r="C4507" s="3">
        <v>11</v>
      </c>
      <c r="D4507" s="3" t="s">
        <v>18668</v>
      </c>
      <c r="E4507" s="3" t="s">
        <v>27350</v>
      </c>
      <c r="F4507" s="3" t="s">
        <v>1438</v>
      </c>
      <c r="G4507" s="3" t="s">
        <v>495</v>
      </c>
      <c r="H4507" s="3" t="s">
        <v>6837</v>
      </c>
      <c r="I4507" s="3" t="s">
        <v>2682</v>
      </c>
      <c r="J4507" s="3">
        <v>57.482999999999997</v>
      </c>
      <c r="K4507" s="3">
        <v>9028901</v>
      </c>
      <c r="L4507" s="3" t="s">
        <v>335</v>
      </c>
      <c r="M4507" s="3">
        <v>1</v>
      </c>
      <c r="N4507" s="3" t="s">
        <v>18668</v>
      </c>
      <c r="O4507" s="3" t="s">
        <v>27350</v>
      </c>
      <c r="P4507" s="3" t="s">
        <v>1000</v>
      </c>
      <c r="Q4507" s="3" t="s">
        <v>23389</v>
      </c>
      <c r="R4507" s="5" t="s">
        <v>27351</v>
      </c>
      <c r="S4507" s="3" t="s">
        <v>6837</v>
      </c>
      <c r="T4507" s="3" t="s">
        <v>495</v>
      </c>
      <c r="V4507" s="3">
        <v>127</v>
      </c>
      <c r="W4507" s="3">
        <v>47</v>
      </c>
      <c r="X4507" s="3">
        <v>127</v>
      </c>
      <c r="Y4507" s="3">
        <v>4505</v>
      </c>
      <c r="Z4507" s="3" t="s">
        <v>335</v>
      </c>
      <c r="AA4507" s="3">
        <v>11</v>
      </c>
      <c r="AB4507" s="3">
        <v>11</v>
      </c>
      <c r="AC4507" s="3">
        <v>9028901</v>
      </c>
      <c r="AD4507" s="3">
        <v>5733254</v>
      </c>
      <c r="AE4507" s="3" t="s">
        <v>2682</v>
      </c>
      <c r="AF4507" s="3">
        <v>21</v>
      </c>
      <c r="AG4507" s="3">
        <v>79</v>
      </c>
    </row>
    <row r="4508" spans="1:33" ht="15.75" customHeight="1" x14ac:dyDescent="0.15">
      <c r="A4508" s="3">
        <v>24927</v>
      </c>
      <c r="B4508" s="3">
        <v>4506</v>
      </c>
      <c r="C4508" s="3">
        <v>20</v>
      </c>
      <c r="D4508" s="3" t="s">
        <v>18671</v>
      </c>
      <c r="E4508" s="3" t="s">
        <v>27352</v>
      </c>
      <c r="F4508" s="3" t="s">
        <v>249</v>
      </c>
      <c r="G4508" s="3" t="s">
        <v>125</v>
      </c>
      <c r="H4508" s="3" t="s">
        <v>4108</v>
      </c>
      <c r="I4508" s="3" t="s">
        <v>4129</v>
      </c>
      <c r="J4508" s="3">
        <v>57.473500000000001</v>
      </c>
      <c r="K4508" s="3">
        <v>2381000</v>
      </c>
      <c r="L4508" s="3" t="s">
        <v>162</v>
      </c>
      <c r="M4508" s="3">
        <v>0</v>
      </c>
      <c r="N4508" s="3" t="s">
        <v>18671</v>
      </c>
      <c r="O4508" s="3" t="s">
        <v>27352</v>
      </c>
      <c r="P4508" s="3" t="s">
        <v>179</v>
      </c>
      <c r="Q4508" s="3" t="s">
        <v>23392</v>
      </c>
      <c r="R4508" s="5" t="s">
        <v>27353</v>
      </c>
      <c r="S4508" s="3" t="s">
        <v>4108</v>
      </c>
      <c r="T4508" s="3" t="s">
        <v>125</v>
      </c>
      <c r="V4508" s="3">
        <v>58</v>
      </c>
      <c r="W4508" s="3">
        <v>0</v>
      </c>
      <c r="X4508" s="3">
        <v>127</v>
      </c>
      <c r="Y4508" s="3">
        <v>4506</v>
      </c>
      <c r="Z4508" s="3" t="s">
        <v>162</v>
      </c>
      <c r="AA4508" s="3">
        <v>20</v>
      </c>
      <c r="AB4508" s="3">
        <v>12</v>
      </c>
      <c r="AC4508" s="3">
        <v>2381000</v>
      </c>
      <c r="AD4508" s="3">
        <v>1512000</v>
      </c>
      <c r="AE4508" s="15"/>
      <c r="AF4508" s="3">
        <v>8</v>
      </c>
      <c r="AG4508" s="3">
        <v>960</v>
      </c>
    </row>
    <row r="4509" spans="1:33" ht="15.75" customHeight="1" x14ac:dyDescent="0.15">
      <c r="A4509" s="3">
        <v>26533</v>
      </c>
      <c r="B4509" s="3">
        <v>4507</v>
      </c>
      <c r="C4509" s="3">
        <v>23689</v>
      </c>
      <c r="D4509" s="3" t="s">
        <v>18674</v>
      </c>
      <c r="E4509" s="3" t="s">
        <v>27354</v>
      </c>
      <c r="F4509" s="3" t="s">
        <v>6874</v>
      </c>
      <c r="G4509" s="3" t="s">
        <v>621</v>
      </c>
      <c r="H4509" s="3" t="s">
        <v>6406</v>
      </c>
      <c r="I4509" s="3" t="s">
        <v>6725</v>
      </c>
      <c r="J4509" s="3">
        <v>57.451799999999999</v>
      </c>
      <c r="K4509" s="3">
        <v>132359522</v>
      </c>
      <c r="L4509" s="3" t="s">
        <v>335</v>
      </c>
      <c r="M4509" s="3">
        <v>0</v>
      </c>
      <c r="N4509" s="3" t="s">
        <v>18674</v>
      </c>
      <c r="O4509" s="3" t="s">
        <v>27354</v>
      </c>
      <c r="P4509" s="8">
        <v>31413</v>
      </c>
      <c r="Q4509" s="3" t="s">
        <v>23394</v>
      </c>
      <c r="R4509" s="5" t="s">
        <v>27355</v>
      </c>
      <c r="S4509" s="3" t="s">
        <v>6406</v>
      </c>
      <c r="T4509" s="3" t="s">
        <v>621</v>
      </c>
      <c r="V4509" s="3">
        <v>71</v>
      </c>
      <c r="W4509" s="3">
        <v>0</v>
      </c>
      <c r="X4509" s="3">
        <v>127</v>
      </c>
      <c r="Y4509" s="3">
        <v>4507</v>
      </c>
      <c r="Z4509" s="3" t="s">
        <v>335</v>
      </c>
      <c r="AA4509" s="3">
        <v>23689</v>
      </c>
      <c r="AB4509" s="3">
        <v>13775</v>
      </c>
      <c r="AC4509" s="3">
        <v>132359522</v>
      </c>
      <c r="AD4509" s="3">
        <v>84063506</v>
      </c>
      <c r="AE4509" s="15"/>
      <c r="AF4509" s="3">
        <v>21</v>
      </c>
      <c r="AG4509" s="3">
        <v>99</v>
      </c>
    </row>
    <row r="4510" spans="1:33" ht="15.75" customHeight="1" x14ac:dyDescent="0.15">
      <c r="A4510" s="3">
        <v>3309</v>
      </c>
      <c r="B4510" s="3">
        <v>4508</v>
      </c>
      <c r="C4510" s="3">
        <v>87</v>
      </c>
      <c r="D4510" s="3" t="s">
        <v>7442</v>
      </c>
      <c r="E4510" s="3" t="s">
        <v>27356</v>
      </c>
      <c r="F4510" s="3" t="s">
        <v>475</v>
      </c>
      <c r="G4510" s="3" t="s">
        <v>277</v>
      </c>
      <c r="H4510" s="3" t="s">
        <v>475</v>
      </c>
      <c r="I4510" s="3" t="s">
        <v>203</v>
      </c>
      <c r="J4510" s="3">
        <v>57.4099</v>
      </c>
      <c r="K4510" s="3">
        <v>10681860</v>
      </c>
      <c r="L4510" s="3" t="s">
        <v>226</v>
      </c>
      <c r="M4510" s="3">
        <v>4</v>
      </c>
      <c r="N4510" s="3" t="s">
        <v>7442</v>
      </c>
      <c r="O4510" s="3" t="s">
        <v>27356</v>
      </c>
      <c r="P4510" s="3" t="s">
        <v>6522</v>
      </c>
      <c r="Q4510" s="3" t="s">
        <v>7444</v>
      </c>
      <c r="R4510" s="5" t="s">
        <v>27357</v>
      </c>
      <c r="S4510" s="3" t="s">
        <v>475</v>
      </c>
      <c r="T4510" s="3" t="s">
        <v>277</v>
      </c>
      <c r="V4510" s="3">
        <v>127</v>
      </c>
      <c r="W4510" s="3">
        <v>127</v>
      </c>
      <c r="X4510" s="3">
        <v>62</v>
      </c>
      <c r="Y4510" s="3">
        <v>4508</v>
      </c>
      <c r="Z4510" s="3" t="s">
        <v>226</v>
      </c>
      <c r="AA4510" s="3">
        <v>87</v>
      </c>
      <c r="AB4510" s="3">
        <v>60</v>
      </c>
      <c r="AC4510" s="3">
        <v>10681860</v>
      </c>
      <c r="AD4510" s="3">
        <v>6786015</v>
      </c>
      <c r="AE4510" s="3" t="s">
        <v>203</v>
      </c>
      <c r="AF4510" s="3">
        <v>24</v>
      </c>
      <c r="AG4510" s="3">
        <v>9</v>
      </c>
    </row>
    <row r="4511" spans="1:33" ht="15.75" customHeight="1" x14ac:dyDescent="0.15">
      <c r="A4511" s="3">
        <v>24563</v>
      </c>
      <c r="B4511" s="3">
        <v>4509</v>
      </c>
      <c r="C4511" s="3">
        <v>73</v>
      </c>
      <c r="D4511" s="3" t="s">
        <v>18679</v>
      </c>
      <c r="E4511" s="3" t="s">
        <v>27358</v>
      </c>
      <c r="F4511" s="3" t="s">
        <v>1072</v>
      </c>
      <c r="G4511" s="3" t="s">
        <v>575</v>
      </c>
      <c r="H4511" s="3" t="s">
        <v>1375</v>
      </c>
      <c r="I4511" s="3" t="s">
        <v>1375</v>
      </c>
      <c r="J4511" s="3">
        <v>57.3581</v>
      </c>
      <c r="K4511" s="3">
        <v>14341750</v>
      </c>
      <c r="L4511" s="3" t="s">
        <v>162</v>
      </c>
      <c r="M4511" s="3">
        <v>1</v>
      </c>
      <c r="N4511" s="3" t="s">
        <v>18679</v>
      </c>
      <c r="O4511" s="3" t="s">
        <v>27358</v>
      </c>
      <c r="P4511" s="3" t="s">
        <v>8609</v>
      </c>
      <c r="Q4511" s="3" t="s">
        <v>23397</v>
      </c>
      <c r="R4511" s="5" t="s">
        <v>27359</v>
      </c>
      <c r="S4511" s="3" t="s">
        <v>1375</v>
      </c>
      <c r="T4511" s="3" t="s">
        <v>575</v>
      </c>
      <c r="V4511" s="3">
        <v>103</v>
      </c>
      <c r="W4511" s="3">
        <v>91</v>
      </c>
      <c r="X4511" s="3">
        <v>127</v>
      </c>
      <c r="Y4511" s="3">
        <v>4509</v>
      </c>
      <c r="Z4511" s="3" t="s">
        <v>162</v>
      </c>
      <c r="AA4511" s="3">
        <v>73</v>
      </c>
      <c r="AB4511" s="3">
        <v>52</v>
      </c>
      <c r="AC4511" s="3">
        <v>14341750</v>
      </c>
      <c r="AD4511" s="3">
        <v>9114087</v>
      </c>
      <c r="AE4511" s="3" t="s">
        <v>1375</v>
      </c>
      <c r="AF4511" s="3">
        <v>8</v>
      </c>
      <c r="AG4511" s="3">
        <v>23</v>
      </c>
    </row>
    <row r="4512" spans="1:33" ht="15.75" customHeight="1" x14ac:dyDescent="0.15">
      <c r="A4512" s="3">
        <v>26136</v>
      </c>
      <c r="B4512" s="3">
        <v>4510</v>
      </c>
      <c r="C4512" s="3">
        <v>31</v>
      </c>
      <c r="D4512" s="3" t="s">
        <v>18681</v>
      </c>
      <c r="E4512" s="3" t="s">
        <v>27360</v>
      </c>
      <c r="F4512" s="3" t="s">
        <v>3068</v>
      </c>
      <c r="G4512" s="3" t="s">
        <v>606</v>
      </c>
      <c r="H4512" s="3" t="s">
        <v>4248</v>
      </c>
      <c r="I4512" s="3" t="s">
        <v>2457</v>
      </c>
      <c r="J4512" s="3">
        <v>57.354500000000002</v>
      </c>
      <c r="K4512" s="3">
        <v>4483411</v>
      </c>
      <c r="L4512" s="3" t="s">
        <v>526</v>
      </c>
      <c r="M4512" s="3">
        <v>0</v>
      </c>
      <c r="N4512" s="3" t="s">
        <v>18681</v>
      </c>
      <c r="O4512" s="3" t="s">
        <v>27360</v>
      </c>
      <c r="P4512" s="8">
        <v>39814</v>
      </c>
      <c r="Q4512" s="3" t="s">
        <v>23399</v>
      </c>
      <c r="R4512" s="5" t="s">
        <v>27361</v>
      </c>
      <c r="S4512" s="3" t="s">
        <v>4248</v>
      </c>
      <c r="T4512" s="3" t="s">
        <v>606</v>
      </c>
      <c r="V4512" s="3">
        <v>81</v>
      </c>
      <c r="W4512" s="3">
        <v>0</v>
      </c>
      <c r="X4512" s="3">
        <v>70</v>
      </c>
      <c r="Y4512" s="3">
        <v>4510</v>
      </c>
      <c r="Z4512" s="3" t="s">
        <v>526</v>
      </c>
      <c r="AA4512" s="3">
        <v>31</v>
      </c>
      <c r="AB4512" s="3">
        <v>20</v>
      </c>
      <c r="AC4512" s="3">
        <v>4483411</v>
      </c>
      <c r="AD4512" s="3">
        <v>2849243</v>
      </c>
      <c r="AE4512" s="15"/>
      <c r="AF4512" s="3">
        <v>19</v>
      </c>
      <c r="AG4512" s="3">
        <v>48</v>
      </c>
    </row>
    <row r="4513" spans="1:33" ht="15.75" customHeight="1" x14ac:dyDescent="0.15">
      <c r="A4513" s="3">
        <v>22419</v>
      </c>
      <c r="B4513" s="3">
        <v>4511</v>
      </c>
      <c r="C4513" s="3">
        <v>20</v>
      </c>
      <c r="D4513" s="3" t="s">
        <v>8019</v>
      </c>
      <c r="E4513" s="3" t="s">
        <v>27362</v>
      </c>
      <c r="F4513" s="3" t="s">
        <v>475</v>
      </c>
      <c r="G4513" s="3" t="s">
        <v>277</v>
      </c>
      <c r="H4513" s="3" t="s">
        <v>7719</v>
      </c>
      <c r="I4513" s="3" t="s">
        <v>203</v>
      </c>
      <c r="J4513" s="3">
        <v>57.3185</v>
      </c>
      <c r="K4513" s="3">
        <v>2469793</v>
      </c>
      <c r="L4513" s="3" t="s">
        <v>162</v>
      </c>
      <c r="M4513" s="3">
        <v>2</v>
      </c>
      <c r="N4513" s="3" t="s">
        <v>8019</v>
      </c>
      <c r="O4513" s="3" t="s">
        <v>27362</v>
      </c>
      <c r="P4513" s="3" t="s">
        <v>6675</v>
      </c>
      <c r="Q4513" s="3" t="s">
        <v>8020</v>
      </c>
      <c r="R4513" s="5" t="s">
        <v>27363</v>
      </c>
      <c r="S4513" s="3" t="s">
        <v>7719</v>
      </c>
      <c r="T4513" s="3" t="s">
        <v>277</v>
      </c>
      <c r="V4513" s="3">
        <v>127</v>
      </c>
      <c r="W4513" s="3">
        <v>127</v>
      </c>
      <c r="X4513" s="3">
        <v>127</v>
      </c>
      <c r="Y4513" s="3">
        <v>4511</v>
      </c>
      <c r="Z4513" s="3" t="s">
        <v>162</v>
      </c>
      <c r="AA4513" s="3">
        <v>20</v>
      </c>
      <c r="AB4513" s="3">
        <v>10</v>
      </c>
      <c r="AC4513" s="3">
        <v>2469793</v>
      </c>
      <c r="AD4513" s="3">
        <v>1569932</v>
      </c>
      <c r="AE4513" s="3" t="s">
        <v>203</v>
      </c>
      <c r="AF4513" s="3">
        <v>8</v>
      </c>
      <c r="AG4513" s="3">
        <v>9</v>
      </c>
    </row>
    <row r="4514" spans="1:33" ht="15.75" customHeight="1" x14ac:dyDescent="0.15">
      <c r="A4514" s="3">
        <v>1268</v>
      </c>
      <c r="B4514" s="3">
        <v>4512</v>
      </c>
      <c r="C4514" s="3">
        <v>80</v>
      </c>
      <c r="D4514" s="3" t="s">
        <v>18687</v>
      </c>
      <c r="E4514" s="3" t="s">
        <v>27364</v>
      </c>
      <c r="F4514" s="3" t="s">
        <v>297</v>
      </c>
      <c r="G4514" s="3" t="s">
        <v>146</v>
      </c>
      <c r="H4514" s="3" t="s">
        <v>148</v>
      </c>
      <c r="I4514" s="3" t="s">
        <v>149</v>
      </c>
      <c r="J4514" s="3">
        <v>57.305199999999999</v>
      </c>
      <c r="K4514" s="3">
        <v>9550000</v>
      </c>
      <c r="L4514" s="3" t="s">
        <v>66</v>
      </c>
      <c r="M4514" s="3">
        <v>7</v>
      </c>
      <c r="N4514" s="3" t="s">
        <v>18687</v>
      </c>
      <c r="O4514" s="3" t="s">
        <v>27364</v>
      </c>
      <c r="P4514" s="3" t="s">
        <v>2080</v>
      </c>
      <c r="Q4514" s="3" t="s">
        <v>23402</v>
      </c>
      <c r="R4514" s="5" t="s">
        <v>27365</v>
      </c>
      <c r="S4514" s="3" t="s">
        <v>148</v>
      </c>
      <c r="T4514" s="3" t="s">
        <v>146</v>
      </c>
      <c r="V4514" s="3">
        <v>109</v>
      </c>
      <c r="W4514" s="3">
        <v>0</v>
      </c>
      <c r="X4514" s="3">
        <v>127</v>
      </c>
      <c r="Y4514" s="3">
        <v>4512</v>
      </c>
      <c r="Z4514" s="3" t="s">
        <v>66</v>
      </c>
      <c r="AA4514" s="3">
        <v>80</v>
      </c>
      <c r="AB4514" s="3">
        <v>58</v>
      </c>
      <c r="AC4514" s="3">
        <v>9550000</v>
      </c>
      <c r="AD4514" s="3">
        <v>6071000</v>
      </c>
      <c r="AE4514" s="15"/>
      <c r="AF4514" s="3">
        <v>9</v>
      </c>
      <c r="AG4514" s="3">
        <v>31</v>
      </c>
    </row>
    <row r="4515" spans="1:33" ht="15.75" customHeight="1" x14ac:dyDescent="0.15">
      <c r="A4515" s="3">
        <v>25088</v>
      </c>
      <c r="B4515" s="3">
        <v>4513</v>
      </c>
      <c r="C4515" s="3">
        <v>16</v>
      </c>
      <c r="D4515" s="3" t="s">
        <v>18690</v>
      </c>
      <c r="E4515" s="3" t="s">
        <v>27366</v>
      </c>
      <c r="F4515" s="3" t="s">
        <v>331</v>
      </c>
      <c r="G4515" s="3" t="s">
        <v>167</v>
      </c>
      <c r="H4515" s="3" t="s">
        <v>2237</v>
      </c>
      <c r="I4515" s="3" t="s">
        <v>2088</v>
      </c>
      <c r="J4515" s="3">
        <v>57.2684</v>
      </c>
      <c r="K4515" s="3">
        <v>2721632</v>
      </c>
      <c r="L4515" s="3" t="s">
        <v>66</v>
      </c>
      <c r="M4515" s="3">
        <v>0</v>
      </c>
      <c r="N4515" s="3" t="s">
        <v>18690</v>
      </c>
      <c r="O4515" s="3" t="s">
        <v>27366</v>
      </c>
      <c r="P4515" s="8">
        <v>34700</v>
      </c>
      <c r="Q4515" s="3" t="s">
        <v>23405</v>
      </c>
      <c r="R4515" s="5" t="s">
        <v>27367</v>
      </c>
      <c r="S4515" s="3" t="s">
        <v>2237</v>
      </c>
      <c r="T4515" s="3" t="s">
        <v>167</v>
      </c>
      <c r="V4515" s="3">
        <v>127</v>
      </c>
      <c r="W4515" s="3">
        <v>47</v>
      </c>
      <c r="X4515" s="3">
        <v>127</v>
      </c>
      <c r="Y4515" s="3">
        <v>4513</v>
      </c>
      <c r="Z4515" s="3" t="s">
        <v>66</v>
      </c>
      <c r="AA4515" s="3">
        <v>16</v>
      </c>
      <c r="AB4515" s="3">
        <v>6</v>
      </c>
      <c r="AC4515" s="3">
        <v>2721632</v>
      </c>
      <c r="AD4515" s="3">
        <v>1730565</v>
      </c>
      <c r="AE4515" s="3" t="s">
        <v>2088</v>
      </c>
      <c r="AF4515" s="3">
        <v>9</v>
      </c>
      <c r="AG4515" s="3">
        <v>68</v>
      </c>
    </row>
    <row r="4516" spans="1:33" ht="15.75" customHeight="1" x14ac:dyDescent="0.15">
      <c r="A4516" s="3">
        <v>26162</v>
      </c>
      <c r="B4516" s="3">
        <v>4514</v>
      </c>
      <c r="C4516" s="3">
        <v>150</v>
      </c>
      <c r="D4516" s="3" t="s">
        <v>18692</v>
      </c>
      <c r="E4516" s="3" t="s">
        <v>27368</v>
      </c>
      <c r="F4516" s="3" t="s">
        <v>1193</v>
      </c>
      <c r="G4516" s="3" t="s">
        <v>564</v>
      </c>
      <c r="H4516" s="3" t="s">
        <v>7281</v>
      </c>
      <c r="I4516" s="3" t="s">
        <v>2049</v>
      </c>
      <c r="J4516" s="3">
        <v>57.225499999999997</v>
      </c>
      <c r="K4516" s="3">
        <v>36905939</v>
      </c>
      <c r="L4516" s="3" t="s">
        <v>59</v>
      </c>
      <c r="M4516" s="3">
        <v>0</v>
      </c>
      <c r="N4516" s="3" t="s">
        <v>18692</v>
      </c>
      <c r="O4516" s="3" t="s">
        <v>27368</v>
      </c>
      <c r="P4516" s="8">
        <v>32874</v>
      </c>
      <c r="Q4516" s="3" t="s">
        <v>23407</v>
      </c>
      <c r="R4516" s="5" t="s">
        <v>27369</v>
      </c>
      <c r="S4516" s="3" t="s">
        <v>7281</v>
      </c>
      <c r="T4516" s="3" t="s">
        <v>564</v>
      </c>
      <c r="V4516" s="3">
        <v>110</v>
      </c>
      <c r="W4516" s="3">
        <v>51</v>
      </c>
      <c r="X4516" s="3">
        <v>127</v>
      </c>
      <c r="Y4516" s="3">
        <v>4514</v>
      </c>
      <c r="Z4516" s="3" t="s">
        <v>59</v>
      </c>
      <c r="AA4516" s="3">
        <v>150</v>
      </c>
      <c r="AB4516" s="3">
        <v>110</v>
      </c>
      <c r="AC4516" s="3">
        <v>36905939</v>
      </c>
      <c r="AD4516" s="3">
        <v>23473255</v>
      </c>
      <c r="AE4516" s="3" t="s">
        <v>2049</v>
      </c>
      <c r="AF4516" s="3">
        <v>17</v>
      </c>
      <c r="AG4516" s="3">
        <v>35</v>
      </c>
    </row>
    <row r="4517" spans="1:33" ht="15.75" customHeight="1" x14ac:dyDescent="0.15">
      <c r="A4517" s="3">
        <v>2862</v>
      </c>
      <c r="B4517" s="3">
        <v>4515</v>
      </c>
      <c r="C4517" s="3">
        <v>150</v>
      </c>
      <c r="D4517" s="3" t="s">
        <v>18695</v>
      </c>
      <c r="E4517" s="3" t="s">
        <v>27370</v>
      </c>
      <c r="F4517" s="3" t="s">
        <v>657</v>
      </c>
      <c r="G4517" s="3" t="s">
        <v>246</v>
      </c>
      <c r="H4517" s="3" t="s">
        <v>3818</v>
      </c>
      <c r="I4517" s="3" t="s">
        <v>3818</v>
      </c>
      <c r="J4517" s="3">
        <v>57.2029</v>
      </c>
      <c r="K4517" s="3">
        <v>26029948</v>
      </c>
      <c r="L4517" s="3" t="s">
        <v>71</v>
      </c>
      <c r="M4517" s="3">
        <v>3</v>
      </c>
      <c r="N4517" s="3" t="s">
        <v>18695</v>
      </c>
      <c r="O4517" s="3" t="s">
        <v>27370</v>
      </c>
      <c r="P4517" s="3" t="s">
        <v>6522</v>
      </c>
      <c r="Q4517" s="3" t="s">
        <v>23409</v>
      </c>
      <c r="R4517" s="5" t="s">
        <v>27371</v>
      </c>
      <c r="S4517" s="3" t="s">
        <v>3818</v>
      </c>
      <c r="T4517" s="3" t="s">
        <v>246</v>
      </c>
      <c r="V4517" s="3">
        <v>127</v>
      </c>
      <c r="W4517" s="3">
        <v>88</v>
      </c>
      <c r="X4517" s="3">
        <v>127</v>
      </c>
      <c r="Y4517" s="3">
        <v>4515</v>
      </c>
      <c r="Z4517" s="3" t="s">
        <v>71</v>
      </c>
      <c r="AA4517" s="3">
        <v>150</v>
      </c>
      <c r="AB4517" s="3">
        <v>73</v>
      </c>
      <c r="AC4517" s="3">
        <v>26029948</v>
      </c>
      <c r="AD4517" s="3">
        <v>16558185</v>
      </c>
      <c r="AE4517" s="3" t="s">
        <v>3818</v>
      </c>
      <c r="AF4517" s="3">
        <v>5</v>
      </c>
      <c r="AG4517" s="3">
        <v>22</v>
      </c>
    </row>
    <row r="4518" spans="1:33" ht="15.75" customHeight="1" x14ac:dyDescent="0.15">
      <c r="A4518" s="3">
        <v>22633</v>
      </c>
      <c r="B4518" s="3">
        <v>4516</v>
      </c>
      <c r="C4518" s="3">
        <v>45</v>
      </c>
      <c r="D4518" s="3" t="s">
        <v>18698</v>
      </c>
      <c r="E4518" s="3" t="s">
        <v>27372</v>
      </c>
      <c r="F4518" s="3" t="s">
        <v>1620</v>
      </c>
      <c r="G4518" s="3" t="s">
        <v>412</v>
      </c>
      <c r="H4518" s="3" t="s">
        <v>742</v>
      </c>
      <c r="I4518" s="3" t="s">
        <v>742</v>
      </c>
      <c r="J4518" s="3">
        <v>57.186999999999998</v>
      </c>
      <c r="K4518" s="3">
        <v>5599000</v>
      </c>
      <c r="L4518" s="3" t="s">
        <v>335</v>
      </c>
      <c r="M4518" s="3">
        <v>2</v>
      </c>
      <c r="N4518" s="3" t="s">
        <v>18698</v>
      </c>
      <c r="O4518" s="3" t="s">
        <v>27372</v>
      </c>
      <c r="P4518" s="3" t="s">
        <v>1063</v>
      </c>
      <c r="Q4518" s="3" t="s">
        <v>23411</v>
      </c>
      <c r="R4518" s="5" t="s">
        <v>27373</v>
      </c>
      <c r="S4518" s="3" t="s">
        <v>742</v>
      </c>
      <c r="T4518" s="3" t="s">
        <v>412</v>
      </c>
      <c r="V4518" s="3">
        <v>127</v>
      </c>
      <c r="W4518" s="3">
        <v>127</v>
      </c>
      <c r="X4518" s="3">
        <v>127</v>
      </c>
      <c r="Y4518" s="3">
        <v>4516</v>
      </c>
      <c r="Z4518" s="3" t="s">
        <v>335</v>
      </c>
      <c r="AA4518" s="3">
        <v>45</v>
      </c>
      <c r="AB4518" s="3">
        <v>15</v>
      </c>
      <c r="AC4518" s="3">
        <v>5599000</v>
      </c>
      <c r="AD4518" s="3">
        <v>3562000</v>
      </c>
      <c r="AE4518" s="3" t="s">
        <v>742</v>
      </c>
      <c r="AF4518" s="3">
        <v>21</v>
      </c>
      <c r="AG4518" s="3">
        <v>17</v>
      </c>
    </row>
    <row r="4519" spans="1:33" ht="15.75" customHeight="1" x14ac:dyDescent="0.15">
      <c r="A4519" s="3">
        <v>24810</v>
      </c>
      <c r="B4519" s="3">
        <v>4517</v>
      </c>
      <c r="C4519" s="3">
        <v>225</v>
      </c>
      <c r="D4519" s="3" t="s">
        <v>18700</v>
      </c>
      <c r="E4519" s="3" t="s">
        <v>27374</v>
      </c>
      <c r="F4519" s="3" t="s">
        <v>2319</v>
      </c>
      <c r="G4519" s="3" t="s">
        <v>740</v>
      </c>
      <c r="H4519" s="3" t="s">
        <v>1072</v>
      </c>
      <c r="I4519" s="3" t="s">
        <v>63</v>
      </c>
      <c r="J4519" s="3">
        <v>57.168100000000003</v>
      </c>
      <c r="K4519" s="3">
        <v>24897000</v>
      </c>
      <c r="L4519" s="3" t="s">
        <v>215</v>
      </c>
      <c r="M4519" s="3">
        <v>0</v>
      </c>
      <c r="N4519" s="3" t="s">
        <v>18700</v>
      </c>
      <c r="O4519" s="3" t="s">
        <v>27374</v>
      </c>
      <c r="P4519" s="8">
        <v>37257</v>
      </c>
      <c r="Q4519" s="3" t="s">
        <v>23413</v>
      </c>
      <c r="R4519" s="5" t="s">
        <v>27375</v>
      </c>
      <c r="S4519" s="3" t="s">
        <v>1072</v>
      </c>
      <c r="T4519" s="3" t="s">
        <v>740</v>
      </c>
      <c r="V4519" s="3">
        <v>41</v>
      </c>
      <c r="W4519" s="3">
        <v>127</v>
      </c>
      <c r="X4519" s="3">
        <v>127</v>
      </c>
      <c r="Y4519" s="3">
        <v>4517</v>
      </c>
      <c r="Z4519" s="3" t="s">
        <v>215</v>
      </c>
      <c r="AA4519" s="3">
        <v>225</v>
      </c>
      <c r="AB4519" s="3">
        <v>150</v>
      </c>
      <c r="AC4519" s="3">
        <v>24897000</v>
      </c>
      <c r="AD4519" s="3">
        <v>15841000</v>
      </c>
      <c r="AE4519" s="3" t="s">
        <v>63</v>
      </c>
      <c r="AF4519" s="3">
        <v>7</v>
      </c>
      <c r="AG4519" s="3">
        <v>3</v>
      </c>
    </row>
    <row r="4520" spans="1:33" ht="15.75" customHeight="1" x14ac:dyDescent="0.15">
      <c r="A4520" s="3">
        <v>26114</v>
      </c>
      <c r="B4520" s="3">
        <v>4518</v>
      </c>
      <c r="C4520" s="3">
        <v>83</v>
      </c>
      <c r="D4520" s="3" t="s">
        <v>18704</v>
      </c>
      <c r="E4520" s="3" t="s">
        <v>27376</v>
      </c>
      <c r="F4520" s="3" t="s">
        <v>331</v>
      </c>
      <c r="G4520" s="3" t="s">
        <v>167</v>
      </c>
      <c r="H4520" s="3" t="s">
        <v>16935</v>
      </c>
      <c r="I4520" s="3" t="s">
        <v>22296</v>
      </c>
      <c r="J4520" s="3">
        <v>57.124299999999998</v>
      </c>
      <c r="K4520" s="3">
        <v>10330586</v>
      </c>
      <c r="L4520" s="3" t="s">
        <v>215</v>
      </c>
      <c r="M4520" s="3">
        <v>0</v>
      </c>
      <c r="N4520" s="3" t="s">
        <v>18704</v>
      </c>
      <c r="O4520" s="3" t="s">
        <v>27376</v>
      </c>
      <c r="P4520" s="8">
        <v>33970</v>
      </c>
      <c r="Q4520" s="3" t="s">
        <v>23416</v>
      </c>
      <c r="R4520" s="5" t="s">
        <v>27377</v>
      </c>
      <c r="S4520" s="3" t="s">
        <v>16935</v>
      </c>
      <c r="T4520" s="3" t="s">
        <v>167</v>
      </c>
      <c r="V4520" s="3">
        <v>127</v>
      </c>
      <c r="W4520" s="3">
        <v>0</v>
      </c>
      <c r="X4520" s="3">
        <v>127</v>
      </c>
      <c r="Y4520" s="3">
        <v>4518</v>
      </c>
      <c r="Z4520" s="3" t="s">
        <v>215</v>
      </c>
      <c r="AA4520" s="3">
        <v>83</v>
      </c>
      <c r="AB4520" s="3">
        <v>76</v>
      </c>
      <c r="AC4520" s="3">
        <v>10330586</v>
      </c>
      <c r="AD4520" s="3">
        <v>6574785</v>
      </c>
      <c r="AE4520" s="15"/>
      <c r="AF4520" s="3">
        <v>7</v>
      </c>
      <c r="AG4520" s="3">
        <v>199</v>
      </c>
    </row>
    <row r="4521" spans="1:33" ht="15.75" customHeight="1" x14ac:dyDescent="0.15">
      <c r="A4521" s="3">
        <v>3593</v>
      </c>
      <c r="B4521" s="3">
        <v>4519</v>
      </c>
      <c r="C4521" s="3">
        <v>30</v>
      </c>
      <c r="D4521" s="3" t="s">
        <v>18706</v>
      </c>
      <c r="E4521" s="3" t="s">
        <v>27378</v>
      </c>
      <c r="F4521" s="3" t="s">
        <v>1620</v>
      </c>
      <c r="G4521" s="3" t="s">
        <v>412</v>
      </c>
      <c r="H4521" s="3" t="s">
        <v>18709</v>
      </c>
      <c r="I4521" s="3" t="s">
        <v>742</v>
      </c>
      <c r="J4521" s="3">
        <v>57.115400000000001</v>
      </c>
      <c r="K4521" s="3">
        <v>7297878</v>
      </c>
      <c r="L4521" s="3" t="s">
        <v>50</v>
      </c>
      <c r="M4521" s="3">
        <v>7</v>
      </c>
      <c r="N4521" s="3" t="s">
        <v>18706</v>
      </c>
      <c r="O4521" s="3" t="s">
        <v>27378</v>
      </c>
      <c r="P4521" s="3" t="s">
        <v>690</v>
      </c>
      <c r="Q4521" s="3" t="s">
        <v>23418</v>
      </c>
      <c r="R4521" s="5" t="s">
        <v>27379</v>
      </c>
      <c r="S4521" s="3" t="s">
        <v>18709</v>
      </c>
      <c r="T4521" s="3" t="s">
        <v>412</v>
      </c>
      <c r="V4521" s="3">
        <v>127</v>
      </c>
      <c r="W4521" s="3">
        <v>127</v>
      </c>
      <c r="X4521" s="3">
        <v>123</v>
      </c>
      <c r="Y4521" s="3">
        <v>4519</v>
      </c>
      <c r="Z4521" s="3" t="s">
        <v>50</v>
      </c>
      <c r="AA4521" s="3">
        <v>30</v>
      </c>
      <c r="AB4521" s="3">
        <v>15</v>
      </c>
      <c r="AC4521" s="3">
        <v>7297878</v>
      </c>
      <c r="AD4521" s="3">
        <v>4644915</v>
      </c>
      <c r="AE4521" s="3" t="s">
        <v>742</v>
      </c>
      <c r="AF4521" s="3">
        <v>11</v>
      </c>
      <c r="AG4521" s="3">
        <v>17</v>
      </c>
    </row>
    <row r="4522" spans="1:33" ht="15.75" customHeight="1" x14ac:dyDescent="0.15">
      <c r="A4522" s="3">
        <v>746</v>
      </c>
      <c r="B4522" s="3">
        <v>4520</v>
      </c>
      <c r="C4522" s="3">
        <v>25</v>
      </c>
      <c r="D4522" s="3" t="s">
        <v>18710</v>
      </c>
      <c r="E4522" s="3" t="s">
        <v>27380</v>
      </c>
      <c r="F4522" s="3" t="s">
        <v>947</v>
      </c>
      <c r="G4522" s="3" t="s">
        <v>389</v>
      </c>
      <c r="H4522" s="3" t="s">
        <v>18712</v>
      </c>
      <c r="I4522" s="3" t="s">
        <v>1421</v>
      </c>
      <c r="J4522" s="3">
        <v>57.045900000000003</v>
      </c>
      <c r="K4522" s="3">
        <v>12802855</v>
      </c>
      <c r="L4522" s="3" t="s">
        <v>40</v>
      </c>
      <c r="M4522" s="3">
        <v>6</v>
      </c>
      <c r="N4522" s="3" t="s">
        <v>18710</v>
      </c>
      <c r="O4522" s="3" t="s">
        <v>27380</v>
      </c>
      <c r="P4522" s="3" t="s">
        <v>835</v>
      </c>
      <c r="Q4522" s="3" t="s">
        <v>23420</v>
      </c>
      <c r="R4522" s="5" t="s">
        <v>27381</v>
      </c>
      <c r="S4522" s="3" t="s">
        <v>18712</v>
      </c>
      <c r="T4522" s="3" t="s">
        <v>389</v>
      </c>
      <c r="V4522" s="3">
        <v>64</v>
      </c>
      <c r="W4522" s="3">
        <v>0</v>
      </c>
      <c r="X4522" s="3">
        <v>127</v>
      </c>
      <c r="Y4522" s="3">
        <v>4520</v>
      </c>
      <c r="Z4522" s="3" t="s">
        <v>40</v>
      </c>
      <c r="AA4522" s="3">
        <v>25</v>
      </c>
      <c r="AB4522" s="3">
        <v>13</v>
      </c>
      <c r="AC4522" s="3">
        <v>12802855</v>
      </c>
      <c r="AD4522" s="3">
        <v>8152302</v>
      </c>
      <c r="AE4522" s="15"/>
      <c r="AF4522" s="3">
        <v>4</v>
      </c>
      <c r="AG4522" s="3">
        <v>74</v>
      </c>
    </row>
    <row r="4523" spans="1:33" ht="15.75" customHeight="1" x14ac:dyDescent="0.15">
      <c r="A4523" s="3">
        <v>18364</v>
      </c>
      <c r="B4523" s="3">
        <v>4521</v>
      </c>
      <c r="C4523" s="3">
        <v>55</v>
      </c>
      <c r="D4523" s="3" t="s">
        <v>18713</v>
      </c>
      <c r="E4523" s="3" t="s">
        <v>27382</v>
      </c>
      <c r="F4523" s="3" t="s">
        <v>1009</v>
      </c>
      <c r="G4523" s="3" t="s">
        <v>403</v>
      </c>
      <c r="H4523" s="3" t="s">
        <v>9340</v>
      </c>
      <c r="I4523" s="15"/>
      <c r="J4523" s="3">
        <v>57.045299999999997</v>
      </c>
      <c r="K4523" s="3">
        <v>6208000</v>
      </c>
      <c r="L4523" s="3" t="s">
        <v>66</v>
      </c>
      <c r="M4523" s="3">
        <v>3</v>
      </c>
      <c r="N4523" s="3" t="s">
        <v>18713</v>
      </c>
      <c r="O4523" s="3" t="s">
        <v>27382</v>
      </c>
      <c r="P4523" s="3" t="s">
        <v>381</v>
      </c>
      <c r="Q4523" s="3" t="s">
        <v>23422</v>
      </c>
      <c r="R4523" s="5" t="s">
        <v>27383</v>
      </c>
      <c r="S4523" s="3" t="s">
        <v>9340</v>
      </c>
      <c r="T4523" s="3" t="s">
        <v>403</v>
      </c>
      <c r="V4523" s="3">
        <v>127</v>
      </c>
      <c r="W4523" s="3">
        <v>0</v>
      </c>
      <c r="X4523" s="3">
        <v>127</v>
      </c>
      <c r="Y4523" s="3">
        <v>4521</v>
      </c>
      <c r="Z4523" s="3" t="s">
        <v>66</v>
      </c>
      <c r="AA4523" s="3">
        <v>55</v>
      </c>
      <c r="AB4523" s="3">
        <v>40</v>
      </c>
      <c r="AC4523" s="3">
        <v>6208000</v>
      </c>
      <c r="AD4523" s="3">
        <v>3953000</v>
      </c>
      <c r="AE4523" s="15"/>
      <c r="AF4523" s="3">
        <v>9</v>
      </c>
      <c r="AG4523" s="3">
        <v>373</v>
      </c>
    </row>
    <row r="4524" spans="1:33" ht="15.75" customHeight="1" x14ac:dyDescent="0.15">
      <c r="A4524" s="3">
        <v>25649</v>
      </c>
      <c r="B4524" s="3">
        <v>4522</v>
      </c>
      <c r="C4524" s="3">
        <v>0</v>
      </c>
      <c r="D4524" s="3" t="s">
        <v>11537</v>
      </c>
      <c r="E4524" s="3" t="s">
        <v>27384</v>
      </c>
      <c r="F4524" s="3" t="s">
        <v>36</v>
      </c>
      <c r="G4524" s="3" t="s">
        <v>37</v>
      </c>
      <c r="H4524" s="3" t="s">
        <v>11527</v>
      </c>
      <c r="I4524" s="3" t="s">
        <v>39</v>
      </c>
      <c r="J4524" s="3">
        <v>57.037199999999999</v>
      </c>
      <c r="K4524" s="3">
        <v>12079727</v>
      </c>
      <c r="L4524" s="3" t="s">
        <v>162</v>
      </c>
      <c r="M4524" s="3">
        <v>0</v>
      </c>
      <c r="N4524" s="3" t="s">
        <v>11537</v>
      </c>
      <c r="O4524" s="3" t="s">
        <v>27384</v>
      </c>
      <c r="P4524" s="8">
        <v>31413</v>
      </c>
      <c r="Q4524" s="3" t="s">
        <v>11540</v>
      </c>
      <c r="R4524" s="5" t="s">
        <v>27385</v>
      </c>
      <c r="S4524" s="3" t="s">
        <v>11527</v>
      </c>
      <c r="T4524" s="3" t="s">
        <v>37</v>
      </c>
      <c r="V4524" s="3">
        <v>127</v>
      </c>
      <c r="W4524" s="3">
        <v>127</v>
      </c>
      <c r="X4524" s="3">
        <v>127</v>
      </c>
      <c r="Y4524" s="3">
        <v>4522</v>
      </c>
      <c r="Z4524" s="3" t="s">
        <v>162</v>
      </c>
      <c r="AA4524" s="3">
        <v>0</v>
      </c>
      <c r="AB4524" s="3">
        <v>0</v>
      </c>
      <c r="AC4524" s="3">
        <v>12079727</v>
      </c>
      <c r="AD4524" s="3">
        <v>7692272</v>
      </c>
      <c r="AE4524" s="3" t="s">
        <v>39</v>
      </c>
      <c r="AF4524" s="3">
        <v>8</v>
      </c>
      <c r="AG4524" s="3">
        <v>2</v>
      </c>
    </row>
    <row r="4525" spans="1:33" ht="15.75" customHeight="1" x14ac:dyDescent="0.15">
      <c r="A4525" s="3">
        <v>4715</v>
      </c>
      <c r="B4525" s="3">
        <v>4523</v>
      </c>
      <c r="C4525" s="3">
        <v>6</v>
      </c>
      <c r="D4525" s="3" t="s">
        <v>18716</v>
      </c>
      <c r="E4525" s="3" t="s">
        <v>27386</v>
      </c>
      <c r="F4525" s="3" t="s">
        <v>657</v>
      </c>
      <c r="G4525" s="3" t="s">
        <v>246</v>
      </c>
      <c r="H4525" s="3" t="s">
        <v>11177</v>
      </c>
      <c r="I4525" s="3" t="s">
        <v>3818</v>
      </c>
      <c r="J4525" s="3">
        <v>57.020800000000001</v>
      </c>
      <c r="K4525" s="3">
        <v>541698905</v>
      </c>
      <c r="L4525" s="3" t="s">
        <v>122</v>
      </c>
      <c r="M4525" s="3">
        <v>4</v>
      </c>
      <c r="N4525" s="3" t="s">
        <v>18716</v>
      </c>
      <c r="O4525" s="3" t="s">
        <v>27386</v>
      </c>
      <c r="P4525" s="3" t="s">
        <v>7961</v>
      </c>
      <c r="Q4525" s="3" t="s">
        <v>23426</v>
      </c>
      <c r="R4525" s="5" t="s">
        <v>27387</v>
      </c>
      <c r="S4525" s="3" t="s">
        <v>11177</v>
      </c>
      <c r="T4525" s="3" t="s">
        <v>246</v>
      </c>
      <c r="V4525" s="3">
        <v>127</v>
      </c>
      <c r="W4525" s="3">
        <v>89</v>
      </c>
      <c r="X4525" s="3">
        <v>55</v>
      </c>
      <c r="Y4525" s="3">
        <v>4523</v>
      </c>
      <c r="Z4525" s="3" t="s">
        <v>122</v>
      </c>
      <c r="AA4525" s="3">
        <v>6</v>
      </c>
      <c r="AB4525" s="3">
        <v>4</v>
      </c>
      <c r="AC4525" s="3">
        <v>541698905</v>
      </c>
      <c r="AD4525" s="3">
        <v>344985384</v>
      </c>
      <c r="AE4525" s="3" t="s">
        <v>3818</v>
      </c>
      <c r="AF4525" s="3">
        <v>22</v>
      </c>
      <c r="AG4525" s="3">
        <v>22</v>
      </c>
    </row>
    <row r="4526" spans="1:33" ht="15.75" customHeight="1" x14ac:dyDescent="0.15">
      <c r="A4526" s="3">
        <v>3247</v>
      </c>
      <c r="B4526" s="3">
        <v>4524</v>
      </c>
      <c r="C4526" s="3">
        <v>91</v>
      </c>
      <c r="D4526" s="3" t="s">
        <v>18719</v>
      </c>
      <c r="E4526" s="3" t="s">
        <v>27388</v>
      </c>
      <c r="F4526" s="3" t="s">
        <v>1214</v>
      </c>
      <c r="G4526" s="3" t="s">
        <v>607</v>
      </c>
      <c r="H4526" s="3" t="s">
        <v>18721</v>
      </c>
      <c r="I4526" s="3" t="s">
        <v>155</v>
      </c>
      <c r="J4526" s="3">
        <v>57.015799999999999</v>
      </c>
      <c r="K4526" s="3">
        <v>24497596</v>
      </c>
      <c r="L4526" s="3" t="s">
        <v>75</v>
      </c>
      <c r="M4526" s="3">
        <v>6</v>
      </c>
      <c r="N4526" s="3" t="s">
        <v>18719</v>
      </c>
      <c r="O4526" s="3" t="s">
        <v>27388</v>
      </c>
      <c r="P4526" s="3" t="s">
        <v>1063</v>
      </c>
      <c r="Q4526" s="3" t="s">
        <v>23428</v>
      </c>
      <c r="R4526" s="5" t="s">
        <v>27389</v>
      </c>
      <c r="S4526" s="3" t="s">
        <v>18721</v>
      </c>
      <c r="T4526" s="3" t="s">
        <v>607</v>
      </c>
      <c r="V4526" s="3">
        <v>23</v>
      </c>
      <c r="W4526" s="3">
        <v>0</v>
      </c>
      <c r="X4526" s="3">
        <v>116</v>
      </c>
      <c r="Y4526" s="3">
        <v>4524</v>
      </c>
      <c r="Z4526" s="3" t="s">
        <v>75</v>
      </c>
      <c r="AA4526" s="3">
        <v>91</v>
      </c>
      <c r="AB4526" s="3">
        <v>76</v>
      </c>
      <c r="AC4526" s="3">
        <v>24497596</v>
      </c>
      <c r="AD4526" s="3">
        <v>15601991</v>
      </c>
      <c r="AE4526" s="15"/>
      <c r="AF4526" s="3">
        <v>14</v>
      </c>
      <c r="AG4526" s="3">
        <v>169</v>
      </c>
    </row>
    <row r="4527" spans="1:33" ht="15.75" customHeight="1" x14ac:dyDescent="0.15">
      <c r="A4527" s="3">
        <v>17720</v>
      </c>
      <c r="B4527" s="3">
        <v>4525</v>
      </c>
      <c r="C4527" s="3">
        <v>15</v>
      </c>
      <c r="D4527" s="3" t="s">
        <v>18722</v>
      </c>
      <c r="E4527" s="3" t="s">
        <v>27390</v>
      </c>
      <c r="F4527" s="3" t="s">
        <v>1009</v>
      </c>
      <c r="G4527" s="3" t="s">
        <v>403</v>
      </c>
      <c r="H4527" s="3" t="s">
        <v>9608</v>
      </c>
      <c r="I4527" s="3" t="s">
        <v>203</v>
      </c>
      <c r="J4527" s="3">
        <v>57.012700000000002</v>
      </c>
      <c r="K4527" s="3">
        <v>6970314</v>
      </c>
      <c r="L4527" s="3" t="s">
        <v>356</v>
      </c>
      <c r="M4527" s="3">
        <v>2</v>
      </c>
      <c r="N4527" s="3" t="s">
        <v>18722</v>
      </c>
      <c r="O4527" s="3" t="s">
        <v>27390</v>
      </c>
      <c r="P4527" s="3" t="s">
        <v>787</v>
      </c>
      <c r="Q4527" s="3" t="s">
        <v>23430</v>
      </c>
      <c r="R4527" s="5" t="s">
        <v>27391</v>
      </c>
      <c r="S4527" s="3" t="s">
        <v>9608</v>
      </c>
      <c r="T4527" s="3" t="s">
        <v>403</v>
      </c>
      <c r="V4527" s="3">
        <v>127</v>
      </c>
      <c r="W4527" s="3">
        <v>127</v>
      </c>
      <c r="X4527" s="3">
        <v>127</v>
      </c>
      <c r="Y4527" s="3">
        <v>4525</v>
      </c>
      <c r="Z4527" s="3" t="s">
        <v>356</v>
      </c>
      <c r="AA4527" s="3">
        <v>15</v>
      </c>
      <c r="AB4527" s="3">
        <v>12</v>
      </c>
      <c r="AC4527" s="3">
        <v>6970314</v>
      </c>
      <c r="AD4527" s="3">
        <v>4439332</v>
      </c>
      <c r="AE4527" s="3" t="s">
        <v>203</v>
      </c>
      <c r="AF4527" s="3">
        <v>18</v>
      </c>
      <c r="AG4527" s="3">
        <v>9</v>
      </c>
    </row>
    <row r="4528" spans="1:33" ht="15.75" customHeight="1" x14ac:dyDescent="0.15">
      <c r="A4528" s="3">
        <v>988</v>
      </c>
      <c r="B4528" s="3">
        <v>4526</v>
      </c>
      <c r="C4528" s="3">
        <v>120</v>
      </c>
      <c r="D4528" s="3" t="s">
        <v>18725</v>
      </c>
      <c r="E4528" s="3" t="s">
        <v>27392</v>
      </c>
      <c r="F4528" s="3" t="s">
        <v>1105</v>
      </c>
      <c r="G4528" s="3" t="s">
        <v>486</v>
      </c>
      <c r="H4528" s="3" t="s">
        <v>3101</v>
      </c>
      <c r="I4528" s="3" t="s">
        <v>3117</v>
      </c>
      <c r="J4528" s="3">
        <v>56.992600000000003</v>
      </c>
      <c r="K4528" s="3">
        <v>13757271</v>
      </c>
      <c r="L4528" s="3" t="s">
        <v>40</v>
      </c>
      <c r="M4528" s="3">
        <v>6</v>
      </c>
      <c r="N4528" s="3" t="s">
        <v>18725</v>
      </c>
      <c r="O4528" s="3" t="s">
        <v>27392</v>
      </c>
      <c r="P4528" s="3" t="s">
        <v>1063</v>
      </c>
      <c r="Q4528" s="3" t="s">
        <v>23432</v>
      </c>
      <c r="R4528" s="5" t="s">
        <v>27393</v>
      </c>
      <c r="S4528" s="3" t="s">
        <v>3101</v>
      </c>
      <c r="T4528" s="3" t="s">
        <v>486</v>
      </c>
      <c r="V4528" s="3">
        <v>118</v>
      </c>
      <c r="W4528" s="3">
        <v>0</v>
      </c>
      <c r="X4528" s="3">
        <v>127</v>
      </c>
      <c r="Y4528" s="3">
        <v>4526</v>
      </c>
      <c r="Z4528" s="3" t="s">
        <v>40</v>
      </c>
      <c r="AA4528" s="3">
        <v>120</v>
      </c>
      <c r="AB4528" s="3">
        <v>97</v>
      </c>
      <c r="AC4528" s="3">
        <v>13757271</v>
      </c>
      <c r="AD4528" s="3">
        <v>8763008</v>
      </c>
      <c r="AE4528" s="15"/>
      <c r="AF4528" s="3">
        <v>4</v>
      </c>
      <c r="AG4528" s="3">
        <v>84</v>
      </c>
    </row>
    <row r="4529" spans="1:33" ht="15.75" customHeight="1" x14ac:dyDescent="0.15">
      <c r="A4529" s="3">
        <v>24785</v>
      </c>
      <c r="B4529" s="3">
        <v>4527</v>
      </c>
      <c r="C4529" s="3">
        <v>35</v>
      </c>
      <c r="D4529" s="3" t="s">
        <v>18728</v>
      </c>
      <c r="E4529" s="3" t="s">
        <v>27394</v>
      </c>
      <c r="F4529" s="3" t="s">
        <v>210</v>
      </c>
      <c r="G4529" s="3" t="s">
        <v>114</v>
      </c>
      <c r="H4529" s="3" t="s">
        <v>256</v>
      </c>
      <c r="I4529" s="3" t="s">
        <v>116</v>
      </c>
      <c r="J4529" s="3">
        <v>56.974699999999999</v>
      </c>
      <c r="K4529" s="3">
        <v>2141915</v>
      </c>
      <c r="L4529" s="3" t="s">
        <v>478</v>
      </c>
      <c r="M4529" s="3">
        <v>0</v>
      </c>
      <c r="N4529" s="3" t="s">
        <v>18728</v>
      </c>
      <c r="O4529" s="3" t="s">
        <v>27394</v>
      </c>
      <c r="P4529" s="8">
        <v>39083</v>
      </c>
      <c r="Q4529" s="3" t="s">
        <v>23434</v>
      </c>
      <c r="R4529" s="5" t="s">
        <v>27395</v>
      </c>
      <c r="S4529" s="3" t="s">
        <v>256</v>
      </c>
      <c r="T4529" s="3" t="s">
        <v>114</v>
      </c>
      <c r="V4529" s="3">
        <v>90</v>
      </c>
      <c r="W4529" s="3">
        <v>79</v>
      </c>
      <c r="X4529" s="3">
        <v>127</v>
      </c>
      <c r="Y4529" s="3">
        <v>4527</v>
      </c>
      <c r="Z4529" s="3" t="s">
        <v>478</v>
      </c>
      <c r="AA4529" s="3">
        <v>35</v>
      </c>
      <c r="AB4529" s="3">
        <v>28</v>
      </c>
      <c r="AC4529" s="3">
        <v>2141915</v>
      </c>
      <c r="AD4529" s="3">
        <v>1364497</v>
      </c>
      <c r="AE4529" s="3" t="s">
        <v>116</v>
      </c>
      <c r="AF4529" s="3">
        <v>15</v>
      </c>
      <c r="AG4529" s="3">
        <v>46</v>
      </c>
    </row>
    <row r="4530" spans="1:33" ht="15.75" customHeight="1" x14ac:dyDescent="0.15">
      <c r="A4530" s="3">
        <v>336</v>
      </c>
      <c r="B4530" s="3">
        <v>4528</v>
      </c>
      <c r="C4530" s="3">
        <v>108</v>
      </c>
      <c r="D4530" s="3" t="s">
        <v>18730</v>
      </c>
      <c r="E4530" s="3" t="s">
        <v>27396</v>
      </c>
      <c r="F4530" s="3" t="s">
        <v>1620</v>
      </c>
      <c r="G4530" s="3" t="s">
        <v>412</v>
      </c>
      <c r="H4530" s="3" t="s">
        <v>742</v>
      </c>
      <c r="I4530" s="3" t="s">
        <v>742</v>
      </c>
      <c r="J4530" s="3">
        <v>56.950099999999999</v>
      </c>
      <c r="K4530" s="3">
        <v>56944905</v>
      </c>
      <c r="L4530" s="3" t="s">
        <v>75</v>
      </c>
      <c r="M4530" s="3">
        <v>5</v>
      </c>
      <c r="N4530" s="3" t="s">
        <v>18730</v>
      </c>
      <c r="O4530" s="3" t="s">
        <v>27396</v>
      </c>
      <c r="P4530" s="3" t="s">
        <v>1029</v>
      </c>
      <c r="Q4530" s="3" t="s">
        <v>23437</v>
      </c>
      <c r="R4530" s="5" t="s">
        <v>27397</v>
      </c>
      <c r="S4530" s="3" t="s">
        <v>742</v>
      </c>
      <c r="T4530" s="3" t="s">
        <v>412</v>
      </c>
      <c r="V4530" s="3">
        <v>127</v>
      </c>
      <c r="W4530" s="3">
        <v>127</v>
      </c>
      <c r="X4530" s="3">
        <v>117</v>
      </c>
      <c r="Y4530" s="3">
        <v>4528</v>
      </c>
      <c r="Z4530" s="3" t="s">
        <v>75</v>
      </c>
      <c r="AA4530" s="3">
        <v>108</v>
      </c>
      <c r="AB4530" s="3">
        <v>73</v>
      </c>
      <c r="AC4530" s="3">
        <v>56944905</v>
      </c>
      <c r="AD4530" s="3">
        <v>36282173</v>
      </c>
      <c r="AE4530" s="3" t="s">
        <v>742</v>
      </c>
      <c r="AF4530" s="3">
        <v>14</v>
      </c>
      <c r="AG4530" s="3">
        <v>17</v>
      </c>
    </row>
    <row r="4531" spans="1:33" ht="15.75" customHeight="1" x14ac:dyDescent="0.15">
      <c r="A4531" s="3">
        <v>22454</v>
      </c>
      <c r="B4531" s="3">
        <v>4529</v>
      </c>
      <c r="C4531" s="3">
        <v>44</v>
      </c>
      <c r="D4531" s="3" t="s">
        <v>18734</v>
      </c>
      <c r="E4531" s="3" t="s">
        <v>27398</v>
      </c>
      <c r="F4531" s="3" t="s">
        <v>10486</v>
      </c>
      <c r="G4531" s="3" t="s">
        <v>884</v>
      </c>
      <c r="H4531" s="3" t="s">
        <v>13522</v>
      </c>
      <c r="I4531" s="3" t="s">
        <v>17769</v>
      </c>
      <c r="J4531" s="3">
        <v>56.9499</v>
      </c>
      <c r="K4531" s="3">
        <v>6945414</v>
      </c>
      <c r="L4531" s="3" t="s">
        <v>162</v>
      </c>
      <c r="M4531" s="3">
        <v>2</v>
      </c>
      <c r="N4531" s="3" t="s">
        <v>18734</v>
      </c>
      <c r="O4531" s="3" t="s">
        <v>27398</v>
      </c>
      <c r="P4531" s="3" t="s">
        <v>1350</v>
      </c>
      <c r="Q4531" s="3" t="s">
        <v>23438</v>
      </c>
      <c r="R4531" s="5" t="s">
        <v>27399</v>
      </c>
      <c r="S4531" s="3" t="s">
        <v>13522</v>
      </c>
      <c r="T4531" s="3" t="s">
        <v>884</v>
      </c>
      <c r="V4531" s="3">
        <v>8</v>
      </c>
      <c r="W4531" s="3">
        <v>0</v>
      </c>
      <c r="X4531" s="3">
        <v>127</v>
      </c>
      <c r="Y4531" s="3">
        <v>4529</v>
      </c>
      <c r="Z4531" s="3" t="s">
        <v>162</v>
      </c>
      <c r="AA4531" s="3">
        <v>44</v>
      </c>
      <c r="AB4531" s="3">
        <v>30</v>
      </c>
      <c r="AC4531" s="3">
        <v>6945414</v>
      </c>
      <c r="AD4531" s="3">
        <v>4425243</v>
      </c>
      <c r="AE4531" s="15"/>
      <c r="AF4531" s="3">
        <v>8</v>
      </c>
      <c r="AG4531" s="3">
        <v>122</v>
      </c>
    </row>
    <row r="4532" spans="1:33" ht="15.75" customHeight="1" x14ac:dyDescent="0.15">
      <c r="A4532" s="3">
        <v>25894</v>
      </c>
      <c r="B4532" s="3">
        <v>4530</v>
      </c>
      <c r="C4532" s="3">
        <v>300</v>
      </c>
      <c r="D4532" s="3" t="s">
        <v>18736</v>
      </c>
      <c r="E4532" s="3" t="s">
        <v>27400</v>
      </c>
      <c r="F4532" s="3" t="s">
        <v>210</v>
      </c>
      <c r="G4532" s="3" t="s">
        <v>114</v>
      </c>
      <c r="H4532" s="3" t="s">
        <v>115</v>
      </c>
      <c r="I4532" s="3" t="s">
        <v>116</v>
      </c>
      <c r="J4532" s="3">
        <v>56.939300000000003</v>
      </c>
      <c r="K4532" s="3">
        <v>20705000</v>
      </c>
      <c r="L4532" s="3" t="s">
        <v>340</v>
      </c>
      <c r="M4532" s="3">
        <v>0</v>
      </c>
      <c r="N4532" s="3" t="s">
        <v>18736</v>
      </c>
      <c r="O4532" s="3" t="s">
        <v>27400</v>
      </c>
      <c r="P4532" s="8">
        <v>33970</v>
      </c>
      <c r="Q4532" s="3" t="s">
        <v>23440</v>
      </c>
      <c r="R4532" s="5" t="s">
        <v>27401</v>
      </c>
      <c r="S4532" s="3" t="s">
        <v>115</v>
      </c>
      <c r="T4532" s="3" t="s">
        <v>114</v>
      </c>
      <c r="V4532" s="3">
        <v>91</v>
      </c>
      <c r="W4532" s="3">
        <v>80</v>
      </c>
      <c r="X4532" s="3">
        <v>115</v>
      </c>
      <c r="Y4532" s="3">
        <v>4530</v>
      </c>
      <c r="Z4532" s="3" t="s">
        <v>340</v>
      </c>
      <c r="AA4532" s="3">
        <v>300</v>
      </c>
      <c r="AB4532" s="3">
        <v>250</v>
      </c>
      <c r="AC4532" s="3">
        <v>20705000</v>
      </c>
      <c r="AD4532" s="3">
        <v>13193000</v>
      </c>
      <c r="AE4532" s="3" t="s">
        <v>116</v>
      </c>
      <c r="AF4532" s="3">
        <v>6</v>
      </c>
      <c r="AG4532" s="3">
        <v>46</v>
      </c>
    </row>
    <row r="4533" spans="1:33" ht="15.75" customHeight="1" x14ac:dyDescent="0.15">
      <c r="A4533" s="3">
        <v>24377</v>
      </c>
      <c r="B4533" s="3">
        <v>4531</v>
      </c>
      <c r="C4533" s="3">
        <v>149</v>
      </c>
      <c r="D4533" s="3" t="s">
        <v>18739</v>
      </c>
      <c r="E4533" s="3" t="s">
        <v>27402</v>
      </c>
      <c r="F4533" s="3" t="s">
        <v>297</v>
      </c>
      <c r="G4533" s="3" t="s">
        <v>146</v>
      </c>
      <c r="H4533" s="3" t="s">
        <v>18742</v>
      </c>
      <c r="I4533" s="3" t="s">
        <v>149</v>
      </c>
      <c r="J4533" s="3">
        <v>56.930700000000002</v>
      </c>
      <c r="K4533" s="3">
        <v>18158300</v>
      </c>
      <c r="L4533" s="3" t="s">
        <v>75</v>
      </c>
      <c r="M4533" s="3">
        <v>1</v>
      </c>
      <c r="N4533" s="3" t="s">
        <v>18739</v>
      </c>
      <c r="O4533" s="3" t="s">
        <v>27402</v>
      </c>
      <c r="P4533" s="3" t="s">
        <v>381</v>
      </c>
      <c r="Q4533" s="3" t="s">
        <v>23442</v>
      </c>
      <c r="R4533" s="5" t="s">
        <v>27403</v>
      </c>
      <c r="S4533" s="3" t="s">
        <v>18742</v>
      </c>
      <c r="T4533" s="3" t="s">
        <v>146</v>
      </c>
      <c r="V4533" s="3">
        <v>110</v>
      </c>
      <c r="W4533" s="3">
        <v>0</v>
      </c>
      <c r="X4533" s="3">
        <v>118</v>
      </c>
      <c r="Y4533" s="3">
        <v>4531</v>
      </c>
      <c r="Z4533" s="3" t="s">
        <v>75</v>
      </c>
      <c r="AA4533" s="3">
        <v>149</v>
      </c>
      <c r="AB4533" s="3">
        <v>42</v>
      </c>
      <c r="AC4533" s="3">
        <v>18158300</v>
      </c>
      <c r="AD4533" s="3">
        <v>11570900</v>
      </c>
      <c r="AE4533" s="15"/>
      <c r="AF4533" s="3">
        <v>14</v>
      </c>
      <c r="AG4533" s="3">
        <v>31</v>
      </c>
    </row>
    <row r="4534" spans="1:33" ht="15.75" customHeight="1" x14ac:dyDescent="0.15">
      <c r="A4534" s="3">
        <v>3171</v>
      </c>
      <c r="B4534" s="3">
        <v>4532</v>
      </c>
      <c r="C4534" s="3">
        <v>89</v>
      </c>
      <c r="D4534" s="3" t="s">
        <v>18743</v>
      </c>
      <c r="E4534" s="3" t="s">
        <v>27404</v>
      </c>
      <c r="F4534" s="3" t="s">
        <v>1105</v>
      </c>
      <c r="G4534" s="3" t="s">
        <v>486</v>
      </c>
      <c r="H4534" s="3" t="s">
        <v>18746</v>
      </c>
      <c r="I4534" s="3" t="s">
        <v>11196</v>
      </c>
      <c r="J4534" s="3">
        <v>56.896599999999999</v>
      </c>
      <c r="K4534" s="3">
        <v>20748000</v>
      </c>
      <c r="L4534" s="3" t="s">
        <v>478</v>
      </c>
      <c r="M4534" s="3">
        <v>5</v>
      </c>
      <c r="N4534" s="3" t="s">
        <v>18743</v>
      </c>
      <c r="O4534" s="3" t="s">
        <v>27404</v>
      </c>
      <c r="P4534" s="3" t="s">
        <v>23445</v>
      </c>
      <c r="Q4534" s="3" t="s">
        <v>23444</v>
      </c>
      <c r="R4534" s="5" t="s">
        <v>27405</v>
      </c>
      <c r="S4534" s="3" t="s">
        <v>18746</v>
      </c>
      <c r="T4534" s="3" t="s">
        <v>486</v>
      </c>
      <c r="V4534" s="3">
        <v>119</v>
      </c>
      <c r="W4534" s="3">
        <v>0</v>
      </c>
      <c r="X4534" s="3">
        <v>127</v>
      </c>
      <c r="Y4534" s="3">
        <v>4532</v>
      </c>
      <c r="Z4534" s="3" t="s">
        <v>478</v>
      </c>
      <c r="AA4534" s="3">
        <v>89</v>
      </c>
      <c r="AB4534" s="3">
        <v>62</v>
      </c>
      <c r="AC4534" s="3">
        <v>20748000</v>
      </c>
      <c r="AD4534" s="3">
        <v>13224000</v>
      </c>
      <c r="AE4534" s="15"/>
      <c r="AF4534" s="3">
        <v>15</v>
      </c>
      <c r="AG4534" s="3">
        <v>300</v>
      </c>
    </row>
    <row r="4535" spans="1:33" ht="15.75" customHeight="1" x14ac:dyDescent="0.15">
      <c r="A4535" s="3">
        <v>475</v>
      </c>
      <c r="B4535" s="3">
        <v>4533</v>
      </c>
      <c r="C4535" s="3">
        <v>371</v>
      </c>
      <c r="D4535" s="3" t="s">
        <v>18747</v>
      </c>
      <c r="E4535" s="3" t="s">
        <v>27406</v>
      </c>
      <c r="F4535" s="3" t="s">
        <v>314</v>
      </c>
      <c r="G4535" s="3" t="s">
        <v>153</v>
      </c>
      <c r="H4535" s="3" t="s">
        <v>10451</v>
      </c>
      <c r="I4535" s="3" t="s">
        <v>11857</v>
      </c>
      <c r="J4535" s="3">
        <v>56.870899999999999</v>
      </c>
      <c r="K4535" s="3">
        <v>26834788</v>
      </c>
      <c r="L4535" s="3" t="s">
        <v>221</v>
      </c>
      <c r="M4535" s="3">
        <v>5</v>
      </c>
      <c r="N4535" s="3" t="s">
        <v>18747</v>
      </c>
      <c r="O4535" s="3" t="s">
        <v>27406</v>
      </c>
      <c r="P4535" s="3" t="s">
        <v>787</v>
      </c>
      <c r="Q4535" s="3" t="s">
        <v>23447</v>
      </c>
      <c r="R4535" s="5" t="s">
        <v>27407</v>
      </c>
      <c r="S4535" s="3" t="s">
        <v>10451</v>
      </c>
      <c r="T4535" s="3" t="s">
        <v>153</v>
      </c>
      <c r="V4535" s="3">
        <v>33</v>
      </c>
      <c r="W4535" s="3">
        <v>0</v>
      </c>
      <c r="X4535" s="3">
        <v>127</v>
      </c>
      <c r="Y4535" s="3">
        <v>4533</v>
      </c>
      <c r="Z4535" s="3" t="s">
        <v>221</v>
      </c>
      <c r="AA4535" s="3">
        <v>371</v>
      </c>
      <c r="AB4535" s="3">
        <v>279</v>
      </c>
      <c r="AC4535" s="3">
        <v>26834788</v>
      </c>
      <c r="AD4535" s="3">
        <v>17106289</v>
      </c>
      <c r="AE4535" s="15"/>
      <c r="AF4535" s="3">
        <v>2</v>
      </c>
      <c r="AG4535" s="3">
        <v>104</v>
      </c>
    </row>
    <row r="4536" spans="1:33" ht="15.75" customHeight="1" x14ac:dyDescent="0.15">
      <c r="A4536" s="3">
        <v>1839</v>
      </c>
      <c r="B4536" s="3">
        <v>4534</v>
      </c>
      <c r="C4536" s="3">
        <v>48</v>
      </c>
      <c r="D4536" s="3" t="s">
        <v>10159</v>
      </c>
      <c r="E4536" s="3" t="s">
        <v>27408</v>
      </c>
      <c r="F4536" s="3" t="s">
        <v>475</v>
      </c>
      <c r="G4536" s="3" t="s">
        <v>277</v>
      </c>
      <c r="H4536" s="3" t="s">
        <v>8308</v>
      </c>
      <c r="I4536" s="3" t="s">
        <v>7302</v>
      </c>
      <c r="J4536" s="3">
        <v>56.871299999999998</v>
      </c>
      <c r="K4536" s="3">
        <v>15705856</v>
      </c>
      <c r="L4536" s="3" t="s">
        <v>71</v>
      </c>
      <c r="M4536" s="3">
        <v>6</v>
      </c>
      <c r="N4536" s="3" t="s">
        <v>10159</v>
      </c>
      <c r="O4536" s="3" t="s">
        <v>27408</v>
      </c>
      <c r="P4536" s="3" t="s">
        <v>10163</v>
      </c>
      <c r="Q4536" s="3" t="s">
        <v>10162</v>
      </c>
      <c r="R4536" s="5" t="s">
        <v>27409</v>
      </c>
      <c r="S4536" s="3" t="s">
        <v>8308</v>
      </c>
      <c r="T4536" s="3" t="s">
        <v>277</v>
      </c>
      <c r="V4536" s="3">
        <v>127</v>
      </c>
      <c r="W4536" s="3">
        <v>0</v>
      </c>
      <c r="X4536" s="3">
        <v>127</v>
      </c>
      <c r="Y4536" s="3">
        <v>4534</v>
      </c>
      <c r="Z4536" s="3" t="s">
        <v>71</v>
      </c>
      <c r="AA4536" s="3">
        <v>48</v>
      </c>
      <c r="AB4536" s="3">
        <v>37</v>
      </c>
      <c r="AC4536" s="3">
        <v>15705856</v>
      </c>
      <c r="AD4536" s="3">
        <v>10011938</v>
      </c>
      <c r="AE4536" s="15"/>
      <c r="AF4536" s="3">
        <v>5</v>
      </c>
      <c r="AG4536" s="3">
        <v>77</v>
      </c>
    </row>
    <row r="4537" spans="1:33" ht="15.75" customHeight="1" x14ac:dyDescent="0.15">
      <c r="A4537" s="3">
        <v>25635</v>
      </c>
      <c r="B4537" s="3">
        <v>4535</v>
      </c>
      <c r="C4537" s="3">
        <v>138</v>
      </c>
      <c r="D4537" s="3" t="s">
        <v>10001</v>
      </c>
      <c r="E4537" s="3" t="s">
        <v>27410</v>
      </c>
      <c r="F4537" s="3" t="s">
        <v>475</v>
      </c>
      <c r="G4537" s="3" t="s">
        <v>277</v>
      </c>
      <c r="H4537" s="3" t="s">
        <v>10005</v>
      </c>
      <c r="I4537" s="3" t="s">
        <v>3964</v>
      </c>
      <c r="J4537" s="3">
        <v>56.847099999999998</v>
      </c>
      <c r="K4537" s="3">
        <v>7888039</v>
      </c>
      <c r="L4537" s="3" t="s">
        <v>526</v>
      </c>
      <c r="M4537" s="3">
        <v>0</v>
      </c>
      <c r="N4537" s="3" t="s">
        <v>10001</v>
      </c>
      <c r="O4537" s="3" t="s">
        <v>27410</v>
      </c>
      <c r="P4537" s="8">
        <v>39814</v>
      </c>
      <c r="Q4537" s="3" t="s">
        <v>10003</v>
      </c>
      <c r="R4537" s="5" t="s">
        <v>27411</v>
      </c>
      <c r="S4537" s="3" t="s">
        <v>10005</v>
      </c>
      <c r="T4537" s="3" t="s">
        <v>277</v>
      </c>
      <c r="V4537" s="3">
        <v>127</v>
      </c>
      <c r="W4537" s="3">
        <v>0</v>
      </c>
      <c r="X4537" s="3">
        <v>71</v>
      </c>
      <c r="Y4537" s="3">
        <v>4535</v>
      </c>
      <c r="Z4537" s="3" t="s">
        <v>526</v>
      </c>
      <c r="AA4537" s="3">
        <v>138</v>
      </c>
      <c r="AB4537" s="3">
        <v>13</v>
      </c>
      <c r="AC4537" s="3">
        <v>7888039</v>
      </c>
      <c r="AD4537" s="3">
        <v>5029126</v>
      </c>
      <c r="AE4537" s="15"/>
      <c r="AF4537" s="3">
        <v>19</v>
      </c>
      <c r="AG4537" s="3">
        <v>71</v>
      </c>
    </row>
    <row r="4538" spans="1:33" ht="15.75" customHeight="1" x14ac:dyDescent="0.15">
      <c r="A4538" s="3">
        <v>21646</v>
      </c>
      <c r="B4538" s="3">
        <v>4536</v>
      </c>
      <c r="C4538" s="3">
        <v>26</v>
      </c>
      <c r="D4538" s="3" t="s">
        <v>18753</v>
      </c>
      <c r="E4538" s="3" t="s">
        <v>27412</v>
      </c>
      <c r="F4538" s="3" t="s">
        <v>269</v>
      </c>
      <c r="G4538" s="3" t="s">
        <v>133</v>
      </c>
      <c r="H4538" s="3" t="s">
        <v>1963</v>
      </c>
      <c r="I4538" s="3" t="s">
        <v>1963</v>
      </c>
      <c r="J4538" s="3">
        <v>56.766300000000001</v>
      </c>
      <c r="K4538" s="3">
        <v>9227810</v>
      </c>
      <c r="L4538" s="3" t="s">
        <v>221</v>
      </c>
      <c r="M4538" s="3">
        <v>2</v>
      </c>
      <c r="N4538" s="3" t="s">
        <v>18753</v>
      </c>
      <c r="O4538" s="3" t="s">
        <v>27412</v>
      </c>
      <c r="P4538" s="3" t="s">
        <v>1107</v>
      </c>
      <c r="Q4538" s="3" t="s">
        <v>23452</v>
      </c>
      <c r="R4538" s="5" t="s">
        <v>27413</v>
      </c>
      <c r="S4538" s="3" t="s">
        <v>1963</v>
      </c>
      <c r="T4538" s="3" t="s">
        <v>133</v>
      </c>
      <c r="V4538" s="3">
        <v>127</v>
      </c>
      <c r="W4538" s="3">
        <v>46</v>
      </c>
      <c r="X4538" s="3">
        <v>127</v>
      </c>
      <c r="Y4538" s="3">
        <v>4536</v>
      </c>
      <c r="Z4538" s="3" t="s">
        <v>221</v>
      </c>
      <c r="AA4538" s="3">
        <v>26</v>
      </c>
      <c r="AB4538" s="3">
        <v>19</v>
      </c>
      <c r="AC4538" s="3">
        <v>9227810</v>
      </c>
      <c r="AD4538" s="3">
        <v>5886347</v>
      </c>
      <c r="AE4538" s="3" t="s">
        <v>1963</v>
      </c>
      <c r="AF4538" s="3">
        <v>2</v>
      </c>
      <c r="AG4538" s="3">
        <v>43</v>
      </c>
    </row>
    <row r="4539" spans="1:33" ht="15.75" customHeight="1" x14ac:dyDescent="0.15">
      <c r="A4539" s="3">
        <v>22500</v>
      </c>
      <c r="B4539" s="3">
        <v>4537</v>
      </c>
      <c r="C4539" s="3">
        <v>16</v>
      </c>
      <c r="D4539" s="3" t="s">
        <v>12436</v>
      </c>
      <c r="E4539" s="3" t="s">
        <v>27414</v>
      </c>
      <c r="F4539" s="3" t="s">
        <v>36</v>
      </c>
      <c r="G4539" s="3" t="s">
        <v>37</v>
      </c>
      <c r="H4539" s="3" t="s">
        <v>12428</v>
      </c>
      <c r="I4539" s="3" t="s">
        <v>39</v>
      </c>
      <c r="J4539" s="3">
        <v>56.6492</v>
      </c>
      <c r="K4539" s="3">
        <v>7399875</v>
      </c>
      <c r="L4539" s="3" t="s">
        <v>356</v>
      </c>
      <c r="M4539" s="3">
        <v>2</v>
      </c>
      <c r="N4539" s="3" t="s">
        <v>12436</v>
      </c>
      <c r="O4539" s="3" t="s">
        <v>27414</v>
      </c>
      <c r="P4539" s="3" t="s">
        <v>104</v>
      </c>
      <c r="Q4539" s="3" t="s">
        <v>12438</v>
      </c>
      <c r="R4539" s="5" t="s">
        <v>27415</v>
      </c>
      <c r="S4539" s="3" t="s">
        <v>12428</v>
      </c>
      <c r="T4539" s="3" t="s">
        <v>37</v>
      </c>
      <c r="V4539" s="3">
        <v>127</v>
      </c>
      <c r="W4539" s="3">
        <v>127</v>
      </c>
      <c r="X4539" s="3">
        <v>127</v>
      </c>
      <c r="Y4539" s="3">
        <v>4537</v>
      </c>
      <c r="Z4539" s="3" t="s">
        <v>356</v>
      </c>
      <c r="AA4539" s="3">
        <v>16</v>
      </c>
      <c r="AB4539" s="3">
        <v>6</v>
      </c>
      <c r="AC4539" s="3">
        <v>7399875</v>
      </c>
      <c r="AD4539" s="3">
        <v>4723852</v>
      </c>
      <c r="AE4539" s="3" t="s">
        <v>39</v>
      </c>
      <c r="AF4539" s="3">
        <v>18</v>
      </c>
      <c r="AG4539" s="3">
        <v>2</v>
      </c>
    </row>
    <row r="4540" spans="1:33" ht="15.75" customHeight="1" x14ac:dyDescent="0.15">
      <c r="A4540" s="3">
        <v>304</v>
      </c>
      <c r="B4540" s="3">
        <v>4538</v>
      </c>
      <c r="C4540" s="3">
        <v>326</v>
      </c>
      <c r="D4540" s="3" t="s">
        <v>18759</v>
      </c>
      <c r="E4540" s="3" t="s">
        <v>27416</v>
      </c>
      <c r="F4540" s="3" t="s">
        <v>269</v>
      </c>
      <c r="G4540" s="3" t="s">
        <v>133</v>
      </c>
      <c r="H4540" s="3" t="s">
        <v>189</v>
      </c>
      <c r="I4540" s="3" t="s">
        <v>190</v>
      </c>
      <c r="J4540" s="3">
        <v>56.614699999999999</v>
      </c>
      <c r="K4540" s="3">
        <v>25585888</v>
      </c>
      <c r="L4540" s="3" t="s">
        <v>600</v>
      </c>
      <c r="M4540" s="3">
        <v>4</v>
      </c>
      <c r="N4540" s="3" t="s">
        <v>18759</v>
      </c>
      <c r="O4540" s="3" t="s">
        <v>27416</v>
      </c>
      <c r="P4540" s="3" t="s">
        <v>835</v>
      </c>
      <c r="Q4540" s="3" t="s">
        <v>23455</v>
      </c>
      <c r="R4540" s="5" t="s">
        <v>27417</v>
      </c>
      <c r="S4540" s="3" t="s">
        <v>189</v>
      </c>
      <c r="T4540" s="3" t="s">
        <v>133</v>
      </c>
      <c r="V4540" s="3">
        <v>127</v>
      </c>
      <c r="W4540" s="3">
        <v>0</v>
      </c>
      <c r="X4540" s="3">
        <v>64</v>
      </c>
      <c r="Y4540" s="3">
        <v>4538</v>
      </c>
      <c r="Z4540" s="3" t="s">
        <v>600</v>
      </c>
      <c r="AA4540" s="3">
        <v>326</v>
      </c>
      <c r="AB4540" s="3">
        <v>175</v>
      </c>
      <c r="AC4540" s="3">
        <v>25585888</v>
      </c>
      <c r="AD4540" s="3">
        <v>16336838</v>
      </c>
      <c r="AE4540" s="15"/>
      <c r="AF4540" s="3">
        <v>13</v>
      </c>
      <c r="AG4540" s="3">
        <v>36</v>
      </c>
    </row>
    <row r="4541" spans="1:33" ht="15.75" customHeight="1" x14ac:dyDescent="0.15">
      <c r="A4541" s="3">
        <v>18092</v>
      </c>
      <c r="B4541" s="3">
        <v>4539</v>
      </c>
      <c r="C4541" s="3">
        <v>45</v>
      </c>
      <c r="D4541" s="3" t="s">
        <v>797</v>
      </c>
      <c r="E4541" s="3" t="s">
        <v>27418</v>
      </c>
      <c r="F4541" s="3" t="s">
        <v>36</v>
      </c>
      <c r="G4541" s="3" t="s">
        <v>37</v>
      </c>
      <c r="H4541" s="3" t="s">
        <v>828</v>
      </c>
      <c r="I4541" s="3" t="s">
        <v>89</v>
      </c>
      <c r="J4541" s="3">
        <v>56.539099999999998</v>
      </c>
      <c r="K4541" s="3">
        <v>4284596</v>
      </c>
      <c r="L4541" s="3" t="s">
        <v>335</v>
      </c>
      <c r="M4541" s="3">
        <v>4</v>
      </c>
      <c r="N4541" s="3" t="s">
        <v>797</v>
      </c>
      <c r="O4541" s="3" t="s">
        <v>27418</v>
      </c>
      <c r="P4541" s="3" t="s">
        <v>787</v>
      </c>
      <c r="Q4541" s="3" t="s">
        <v>802</v>
      </c>
      <c r="R4541" s="5" t="s">
        <v>27419</v>
      </c>
      <c r="S4541" s="3" t="s">
        <v>828</v>
      </c>
      <c r="T4541" s="3" t="s">
        <v>37</v>
      </c>
      <c r="V4541" s="3">
        <v>127</v>
      </c>
      <c r="W4541" s="3">
        <v>127</v>
      </c>
      <c r="X4541" s="3">
        <v>127</v>
      </c>
      <c r="Y4541" s="3">
        <v>4539</v>
      </c>
      <c r="Z4541" s="3" t="s">
        <v>335</v>
      </c>
      <c r="AA4541" s="3">
        <v>45</v>
      </c>
      <c r="AB4541" s="3">
        <v>30</v>
      </c>
      <c r="AC4541" s="3">
        <v>4284596</v>
      </c>
      <c r="AD4541" s="3">
        <v>2737077</v>
      </c>
      <c r="AE4541" s="3" t="s">
        <v>89</v>
      </c>
      <c r="AF4541" s="3">
        <v>21</v>
      </c>
      <c r="AG4541" s="3">
        <v>4</v>
      </c>
    </row>
    <row r="4542" spans="1:33" ht="15.75" customHeight="1" x14ac:dyDescent="0.15">
      <c r="A4542" s="3">
        <v>840</v>
      </c>
      <c r="B4542" s="3">
        <v>4540</v>
      </c>
      <c r="C4542" s="3">
        <v>96</v>
      </c>
      <c r="D4542" s="3" t="s">
        <v>18765</v>
      </c>
      <c r="E4542" s="3" t="s">
        <v>27420</v>
      </c>
      <c r="F4542" s="3" t="s">
        <v>1620</v>
      </c>
      <c r="G4542" s="3" t="s">
        <v>412</v>
      </c>
      <c r="H4542" s="3" t="s">
        <v>742</v>
      </c>
      <c r="I4542" s="3" t="s">
        <v>742</v>
      </c>
      <c r="J4542" s="3">
        <v>56.533099999999997</v>
      </c>
      <c r="K4542" s="3">
        <v>18047324</v>
      </c>
      <c r="L4542" s="3" t="s">
        <v>162</v>
      </c>
      <c r="M4542" s="3">
        <v>6</v>
      </c>
      <c r="N4542" s="3" t="s">
        <v>18765</v>
      </c>
      <c r="O4542" s="3" t="s">
        <v>27420</v>
      </c>
      <c r="P4542" s="3" t="s">
        <v>1063</v>
      </c>
      <c r="Q4542" s="3" t="s">
        <v>23458</v>
      </c>
      <c r="R4542" s="5" t="s">
        <v>27421</v>
      </c>
      <c r="S4542" s="3" t="s">
        <v>742</v>
      </c>
      <c r="T4542" s="3" t="s">
        <v>412</v>
      </c>
      <c r="V4542" s="3">
        <v>127</v>
      </c>
      <c r="W4542" s="3">
        <v>127</v>
      </c>
      <c r="X4542" s="3">
        <v>127</v>
      </c>
      <c r="Y4542" s="3">
        <v>4540</v>
      </c>
      <c r="Z4542" s="3" t="s">
        <v>162</v>
      </c>
      <c r="AA4542" s="3">
        <v>96</v>
      </c>
      <c r="AB4542" s="3">
        <v>56</v>
      </c>
      <c r="AC4542" s="3">
        <v>18047324</v>
      </c>
      <c r="AD4542" s="3">
        <v>11529398</v>
      </c>
      <c r="AE4542" s="3" t="s">
        <v>742</v>
      </c>
      <c r="AF4542" s="3">
        <v>8</v>
      </c>
      <c r="AG4542" s="3">
        <v>17</v>
      </c>
    </row>
    <row r="4543" spans="1:33" ht="15.75" customHeight="1" x14ac:dyDescent="0.15">
      <c r="A4543" s="3">
        <v>26051</v>
      </c>
      <c r="B4543" s="3">
        <v>4541</v>
      </c>
      <c r="C4543" s="3">
        <v>44</v>
      </c>
      <c r="D4543" s="3" t="s">
        <v>18768</v>
      </c>
      <c r="E4543" s="3" t="s">
        <v>27422</v>
      </c>
      <c r="F4543" s="3" t="s">
        <v>1620</v>
      </c>
      <c r="G4543" s="3" t="s">
        <v>412</v>
      </c>
      <c r="H4543" s="3" t="s">
        <v>10567</v>
      </c>
      <c r="I4543" s="3" t="s">
        <v>742</v>
      </c>
      <c r="J4543" s="3">
        <v>56.4604</v>
      </c>
      <c r="K4543" s="3">
        <v>6656122</v>
      </c>
      <c r="L4543" s="3" t="s">
        <v>59</v>
      </c>
      <c r="M4543" s="3">
        <v>0</v>
      </c>
      <c r="N4543" s="3" t="s">
        <v>18768</v>
      </c>
      <c r="O4543" s="3" t="s">
        <v>27422</v>
      </c>
      <c r="P4543" s="8">
        <v>38353</v>
      </c>
      <c r="Q4543" s="3" t="s">
        <v>23460</v>
      </c>
      <c r="R4543" s="5" t="s">
        <v>27423</v>
      </c>
      <c r="S4543" s="3" t="s">
        <v>10567</v>
      </c>
      <c r="T4543" s="3" t="s">
        <v>412</v>
      </c>
      <c r="V4543" s="3">
        <v>127</v>
      </c>
      <c r="W4543" s="3">
        <v>127</v>
      </c>
      <c r="X4543" s="3">
        <v>127</v>
      </c>
      <c r="Y4543" s="3">
        <v>4541</v>
      </c>
      <c r="Z4543" s="3" t="s">
        <v>59</v>
      </c>
      <c r="AA4543" s="3">
        <v>44</v>
      </c>
      <c r="AB4543" s="3">
        <v>32</v>
      </c>
      <c r="AC4543" s="3">
        <v>6656122</v>
      </c>
      <c r="AD4543" s="3">
        <v>4254190</v>
      </c>
      <c r="AE4543" s="3" t="s">
        <v>742</v>
      </c>
      <c r="AF4543" s="3">
        <v>17</v>
      </c>
      <c r="AG4543" s="3">
        <v>17</v>
      </c>
    </row>
    <row r="4544" spans="1:33" ht="15.75" customHeight="1" x14ac:dyDescent="0.15">
      <c r="A4544" s="3">
        <v>25600</v>
      </c>
      <c r="B4544" s="3">
        <v>4542</v>
      </c>
      <c r="C4544" s="3">
        <v>107</v>
      </c>
      <c r="D4544" s="3" t="s">
        <v>18772</v>
      </c>
      <c r="E4544" s="3" t="s">
        <v>27424</v>
      </c>
      <c r="F4544" s="3" t="s">
        <v>269</v>
      </c>
      <c r="G4544" s="3" t="s">
        <v>133</v>
      </c>
      <c r="H4544" s="3" t="s">
        <v>18774</v>
      </c>
      <c r="I4544" s="15"/>
      <c r="J4544" s="3">
        <v>56.451599999999999</v>
      </c>
      <c r="K4544" s="3">
        <v>3395000</v>
      </c>
      <c r="L4544" s="3" t="s">
        <v>101</v>
      </c>
      <c r="M4544" s="3">
        <v>0</v>
      </c>
      <c r="N4544" s="3" t="s">
        <v>18772</v>
      </c>
      <c r="O4544" s="3" t="s">
        <v>27424</v>
      </c>
      <c r="P4544" s="8">
        <v>39814</v>
      </c>
      <c r="Q4544" s="3" t="s">
        <v>23463</v>
      </c>
      <c r="R4544" s="5" t="s">
        <v>27425</v>
      </c>
      <c r="S4544" s="3" t="s">
        <v>18774</v>
      </c>
      <c r="T4544" s="3" t="s">
        <v>133</v>
      </c>
      <c r="V4544" s="3">
        <v>127</v>
      </c>
      <c r="W4544" s="3">
        <v>0</v>
      </c>
      <c r="X4544" s="3">
        <v>127</v>
      </c>
      <c r="Y4544" s="3">
        <v>4542</v>
      </c>
      <c r="Z4544" s="3" t="s">
        <v>101</v>
      </c>
      <c r="AA4544" s="3">
        <v>107</v>
      </c>
      <c r="AB4544" s="3">
        <v>49</v>
      </c>
      <c r="AC4544" s="3">
        <v>3395000</v>
      </c>
      <c r="AD4544" s="3">
        <v>2170000</v>
      </c>
      <c r="AE4544" s="15"/>
      <c r="AF4544" s="3">
        <v>10</v>
      </c>
      <c r="AG4544" s="3">
        <v>373</v>
      </c>
    </row>
    <row r="4545" spans="1:33" ht="15.75" customHeight="1" x14ac:dyDescent="0.15">
      <c r="A4545" s="3">
        <v>26467</v>
      </c>
      <c r="B4545" s="3">
        <v>4543</v>
      </c>
      <c r="C4545" s="3">
        <v>15</v>
      </c>
      <c r="D4545" s="3" t="s">
        <v>18776</v>
      </c>
      <c r="E4545" s="3" t="s">
        <v>27426</v>
      </c>
      <c r="F4545" s="3" t="s">
        <v>3877</v>
      </c>
      <c r="G4545" s="3" t="s">
        <v>731</v>
      </c>
      <c r="H4545" s="3" t="s">
        <v>391</v>
      </c>
      <c r="I4545" s="3" t="s">
        <v>10292</v>
      </c>
      <c r="J4545" s="3">
        <v>56.43</v>
      </c>
      <c r="K4545" s="3">
        <v>9561000</v>
      </c>
      <c r="L4545" s="3" t="s">
        <v>340</v>
      </c>
      <c r="M4545" s="3">
        <v>0</v>
      </c>
      <c r="N4545" s="3" t="s">
        <v>18776</v>
      </c>
      <c r="O4545" s="3" t="s">
        <v>27426</v>
      </c>
      <c r="P4545" s="8">
        <v>39083</v>
      </c>
      <c r="Q4545" s="3" t="s">
        <v>23465</v>
      </c>
      <c r="R4545" s="5" t="s">
        <v>27427</v>
      </c>
      <c r="S4545" s="3" t="s">
        <v>391</v>
      </c>
      <c r="T4545" s="3" t="s">
        <v>731</v>
      </c>
      <c r="V4545" s="3">
        <v>52</v>
      </c>
      <c r="W4545" s="3">
        <v>0</v>
      </c>
      <c r="X4545" s="3">
        <v>116</v>
      </c>
      <c r="Y4545" s="3">
        <v>4543</v>
      </c>
      <c r="Z4545" s="3" t="s">
        <v>340</v>
      </c>
      <c r="AA4545" s="3">
        <v>15</v>
      </c>
      <c r="AB4545" s="3">
        <v>6</v>
      </c>
      <c r="AC4545" s="3">
        <v>9561000</v>
      </c>
      <c r="AD4545" s="3">
        <v>6112000</v>
      </c>
      <c r="AE4545" s="15"/>
      <c r="AF4545" s="3">
        <v>6</v>
      </c>
      <c r="AG4545" s="3">
        <v>276</v>
      </c>
    </row>
    <row r="4546" spans="1:33" ht="15.75" customHeight="1" x14ac:dyDescent="0.15">
      <c r="A4546" s="3">
        <v>10932</v>
      </c>
      <c r="B4546" s="3">
        <v>4544</v>
      </c>
      <c r="C4546" s="3">
        <v>15</v>
      </c>
      <c r="D4546" s="3" t="s">
        <v>18778</v>
      </c>
      <c r="E4546" s="3" t="s">
        <v>27428</v>
      </c>
      <c r="F4546" s="3" t="s">
        <v>1009</v>
      </c>
      <c r="G4546" s="3" t="s">
        <v>403</v>
      </c>
      <c r="H4546" s="3" t="s">
        <v>9329</v>
      </c>
      <c r="I4546" s="3" t="s">
        <v>203</v>
      </c>
      <c r="J4546" s="3">
        <v>56.429499999999997</v>
      </c>
      <c r="K4546" s="3">
        <v>2121580</v>
      </c>
      <c r="L4546" s="3" t="s">
        <v>71</v>
      </c>
      <c r="M4546" s="3">
        <v>1</v>
      </c>
      <c r="N4546" s="3" t="s">
        <v>18778</v>
      </c>
      <c r="O4546" s="3" t="s">
        <v>27428</v>
      </c>
      <c r="P4546" s="3" t="s">
        <v>1029</v>
      </c>
      <c r="Q4546" s="3" t="s">
        <v>23467</v>
      </c>
      <c r="R4546" s="5" t="s">
        <v>27429</v>
      </c>
      <c r="S4546" s="3" t="s">
        <v>9329</v>
      </c>
      <c r="T4546" s="3" t="s">
        <v>403</v>
      </c>
      <c r="V4546" s="3">
        <v>127</v>
      </c>
      <c r="W4546" s="3">
        <v>127</v>
      </c>
      <c r="X4546" s="3">
        <v>127</v>
      </c>
      <c r="Y4546" s="3">
        <v>4544</v>
      </c>
      <c r="Z4546" s="3" t="s">
        <v>71</v>
      </c>
      <c r="AA4546" s="3">
        <v>15</v>
      </c>
      <c r="AB4546" s="3">
        <v>5</v>
      </c>
      <c r="AC4546" s="3">
        <v>2121580</v>
      </c>
      <c r="AD4546" s="3">
        <v>1356253</v>
      </c>
      <c r="AE4546" s="3" t="s">
        <v>203</v>
      </c>
      <c r="AF4546" s="3">
        <v>5</v>
      </c>
      <c r="AG4546" s="3">
        <v>9</v>
      </c>
    </row>
    <row r="4547" spans="1:33" ht="15.75" customHeight="1" x14ac:dyDescent="0.15">
      <c r="A4547" s="3">
        <v>25625</v>
      </c>
      <c r="B4547" s="3">
        <v>4545</v>
      </c>
      <c r="C4547" s="3">
        <v>34</v>
      </c>
      <c r="D4547" s="3" t="s">
        <v>11083</v>
      </c>
      <c r="E4547" s="3" t="s">
        <v>27430</v>
      </c>
      <c r="F4547" s="3" t="s">
        <v>36</v>
      </c>
      <c r="G4547" s="3" t="s">
        <v>37</v>
      </c>
      <c r="H4547" s="3" t="s">
        <v>817</v>
      </c>
      <c r="I4547" s="3" t="s">
        <v>817</v>
      </c>
      <c r="J4547" s="3">
        <v>56.391800000000003</v>
      </c>
      <c r="K4547" s="3">
        <v>2448972</v>
      </c>
      <c r="L4547" s="3" t="s">
        <v>71</v>
      </c>
      <c r="M4547" s="3">
        <v>0</v>
      </c>
      <c r="N4547" s="3" t="s">
        <v>11083</v>
      </c>
      <c r="O4547" s="3" t="s">
        <v>27430</v>
      </c>
      <c r="P4547" s="8">
        <v>38718</v>
      </c>
      <c r="Q4547" s="3" t="s">
        <v>11085</v>
      </c>
      <c r="R4547" s="5" t="s">
        <v>27431</v>
      </c>
      <c r="S4547" s="3" t="s">
        <v>817</v>
      </c>
      <c r="T4547" s="3" t="s">
        <v>37</v>
      </c>
      <c r="V4547" s="3">
        <v>127</v>
      </c>
      <c r="W4547" s="3">
        <v>105</v>
      </c>
      <c r="X4547" s="3">
        <v>127</v>
      </c>
      <c r="Y4547" s="3">
        <v>4545</v>
      </c>
      <c r="Z4547" s="3" t="s">
        <v>71</v>
      </c>
      <c r="AA4547" s="3">
        <v>34</v>
      </c>
      <c r="AB4547" s="3">
        <v>29</v>
      </c>
      <c r="AC4547" s="3">
        <v>2448972</v>
      </c>
      <c r="AD4547" s="3">
        <v>1565921</v>
      </c>
      <c r="AE4547" s="3" t="s">
        <v>817</v>
      </c>
      <c r="AF4547" s="3">
        <v>5</v>
      </c>
      <c r="AG4547" s="3">
        <v>11</v>
      </c>
    </row>
    <row r="4548" spans="1:33" ht="15.75" customHeight="1" x14ac:dyDescent="0.15">
      <c r="A4548" s="3">
        <v>18837</v>
      </c>
      <c r="B4548" s="3">
        <v>4546</v>
      </c>
      <c r="C4548" s="3">
        <v>100</v>
      </c>
      <c r="D4548" s="3" t="s">
        <v>18784</v>
      </c>
      <c r="E4548" s="3" t="s">
        <v>27432</v>
      </c>
      <c r="F4548" s="3" t="s">
        <v>657</v>
      </c>
      <c r="G4548" s="3" t="s">
        <v>246</v>
      </c>
      <c r="H4548" s="3" t="s">
        <v>3818</v>
      </c>
      <c r="I4548" s="3" t="s">
        <v>3818</v>
      </c>
      <c r="J4548" s="3">
        <v>56.377600000000001</v>
      </c>
      <c r="K4548" s="3">
        <v>17207391</v>
      </c>
      <c r="L4548" s="3" t="s">
        <v>86</v>
      </c>
      <c r="M4548" s="3">
        <v>4</v>
      </c>
      <c r="N4548" s="3" t="s">
        <v>18784</v>
      </c>
      <c r="O4548" s="3" t="s">
        <v>27432</v>
      </c>
      <c r="P4548" s="3" t="s">
        <v>6522</v>
      </c>
      <c r="Q4548" s="3" t="s">
        <v>23471</v>
      </c>
      <c r="R4548" s="5" t="s">
        <v>27433</v>
      </c>
      <c r="S4548" s="3" t="s">
        <v>3818</v>
      </c>
      <c r="T4548" s="3" t="s">
        <v>246</v>
      </c>
      <c r="V4548" s="3">
        <v>127</v>
      </c>
      <c r="W4548" s="3">
        <v>90</v>
      </c>
      <c r="X4548" s="3">
        <v>105</v>
      </c>
      <c r="Y4548" s="3">
        <v>4546</v>
      </c>
      <c r="Z4548" s="3" t="s">
        <v>86</v>
      </c>
      <c r="AA4548" s="3">
        <v>100</v>
      </c>
      <c r="AB4548" s="3">
        <v>78</v>
      </c>
      <c r="AC4548" s="3">
        <v>17207391</v>
      </c>
      <c r="AD4548" s="3">
        <v>11003741</v>
      </c>
      <c r="AE4548" s="3" t="s">
        <v>3818</v>
      </c>
      <c r="AF4548" s="3">
        <v>16</v>
      </c>
      <c r="AG4548" s="3">
        <v>22</v>
      </c>
    </row>
    <row r="4549" spans="1:33" ht="15.75" customHeight="1" x14ac:dyDescent="0.15">
      <c r="A4549" s="3">
        <v>4677</v>
      </c>
      <c r="B4549" s="3">
        <v>4547</v>
      </c>
      <c r="C4549" s="3">
        <v>26</v>
      </c>
      <c r="D4549" s="3" t="s">
        <v>18786</v>
      </c>
      <c r="E4549" s="3" t="s">
        <v>27434</v>
      </c>
      <c r="F4549" s="3" t="s">
        <v>4372</v>
      </c>
      <c r="G4549" s="3" t="s">
        <v>806</v>
      </c>
      <c r="H4549" s="3" t="s">
        <v>18231</v>
      </c>
      <c r="I4549" s="3" t="s">
        <v>79</v>
      </c>
      <c r="J4549" s="3">
        <v>56.341099999999997</v>
      </c>
      <c r="K4549" s="3">
        <v>16797190</v>
      </c>
      <c r="L4549" s="3" t="s">
        <v>340</v>
      </c>
      <c r="M4549" s="3">
        <v>6</v>
      </c>
      <c r="N4549" s="3" t="s">
        <v>18786</v>
      </c>
      <c r="O4549" s="3" t="s">
        <v>27434</v>
      </c>
      <c r="P4549" s="3" t="s">
        <v>690</v>
      </c>
      <c r="Q4549" s="3" t="s">
        <v>23473</v>
      </c>
      <c r="R4549" s="5" t="s">
        <v>27435</v>
      </c>
      <c r="S4549" s="3" t="s">
        <v>18231</v>
      </c>
      <c r="T4549" s="3" t="s">
        <v>806</v>
      </c>
      <c r="V4549" s="3">
        <v>20</v>
      </c>
      <c r="W4549" s="3">
        <v>127</v>
      </c>
      <c r="X4549" s="3">
        <v>117</v>
      </c>
      <c r="Y4549" s="3">
        <v>4547</v>
      </c>
      <c r="Z4549" s="3" t="s">
        <v>340</v>
      </c>
      <c r="AA4549" s="3">
        <v>26</v>
      </c>
      <c r="AB4549" s="3">
        <v>14</v>
      </c>
      <c r="AC4549" s="3">
        <v>16797190</v>
      </c>
      <c r="AD4549" s="3">
        <v>10743938</v>
      </c>
      <c r="AE4549" s="3" t="s">
        <v>79</v>
      </c>
      <c r="AF4549" s="3">
        <v>6</v>
      </c>
      <c r="AG4549" s="3">
        <v>6</v>
      </c>
    </row>
    <row r="4550" spans="1:33" ht="15.75" customHeight="1" x14ac:dyDescent="0.15">
      <c r="A4550" s="3">
        <v>20156</v>
      </c>
      <c r="B4550" s="3">
        <v>4548</v>
      </c>
      <c r="C4550" s="3">
        <v>29</v>
      </c>
      <c r="D4550" s="3" t="s">
        <v>10320</v>
      </c>
      <c r="E4550" s="3" t="s">
        <v>27436</v>
      </c>
      <c r="F4550" s="3" t="s">
        <v>36</v>
      </c>
      <c r="G4550" s="3" t="s">
        <v>37</v>
      </c>
      <c r="H4550" s="3" t="s">
        <v>10316</v>
      </c>
      <c r="I4550" s="3" t="s">
        <v>817</v>
      </c>
      <c r="J4550" s="3">
        <v>56.337600000000002</v>
      </c>
      <c r="K4550" s="3">
        <v>12050502</v>
      </c>
      <c r="L4550" s="3" t="s">
        <v>86</v>
      </c>
      <c r="M4550" s="3">
        <v>3</v>
      </c>
      <c r="N4550" s="3" t="s">
        <v>10320</v>
      </c>
      <c r="O4550" s="3" t="s">
        <v>27436</v>
      </c>
      <c r="P4550" s="3" t="s">
        <v>381</v>
      </c>
      <c r="Q4550" s="3" t="s">
        <v>10322</v>
      </c>
      <c r="R4550" s="5" t="s">
        <v>27437</v>
      </c>
      <c r="S4550" s="3" t="s">
        <v>10316</v>
      </c>
      <c r="T4550" s="3" t="s">
        <v>37</v>
      </c>
      <c r="V4550" s="3">
        <v>127</v>
      </c>
      <c r="W4550" s="3">
        <v>106</v>
      </c>
      <c r="X4550" s="3">
        <v>106</v>
      </c>
      <c r="Y4550" s="3">
        <v>4548</v>
      </c>
      <c r="Z4550" s="3" t="s">
        <v>86</v>
      </c>
      <c r="AA4550" s="3">
        <v>29</v>
      </c>
      <c r="AB4550" s="3">
        <v>2</v>
      </c>
      <c r="AC4550" s="3">
        <v>12050502</v>
      </c>
      <c r="AD4550" s="3">
        <v>7708000</v>
      </c>
      <c r="AE4550" s="3" t="s">
        <v>817</v>
      </c>
      <c r="AF4550" s="3">
        <v>16</v>
      </c>
      <c r="AG4550" s="3">
        <v>11</v>
      </c>
    </row>
    <row r="4551" spans="1:33" ht="15.75" customHeight="1" x14ac:dyDescent="0.15">
      <c r="A4551" s="3">
        <v>22533</v>
      </c>
      <c r="B4551" s="3">
        <v>4549</v>
      </c>
      <c r="C4551" s="3">
        <v>111</v>
      </c>
      <c r="D4551" s="3" t="s">
        <v>9908</v>
      </c>
      <c r="E4551" s="3" t="s">
        <v>27438</v>
      </c>
      <c r="F4551" s="3" t="s">
        <v>475</v>
      </c>
      <c r="G4551" s="3" t="s">
        <v>277</v>
      </c>
      <c r="H4551" s="3" t="s">
        <v>9912</v>
      </c>
      <c r="I4551" s="3" t="s">
        <v>6294</v>
      </c>
      <c r="J4551" s="3">
        <v>56.330199999999998</v>
      </c>
      <c r="K4551" s="3">
        <v>92222216</v>
      </c>
      <c r="L4551" s="3" t="s">
        <v>86</v>
      </c>
      <c r="M4551" s="3">
        <v>5</v>
      </c>
      <c r="N4551" s="3" t="s">
        <v>9908</v>
      </c>
      <c r="O4551" s="3" t="s">
        <v>27438</v>
      </c>
      <c r="P4551" s="3" t="s">
        <v>7961</v>
      </c>
      <c r="Q4551" s="3" t="s">
        <v>9910</v>
      </c>
      <c r="R4551" s="5" t="s">
        <v>27439</v>
      </c>
      <c r="S4551" s="3" t="s">
        <v>9912</v>
      </c>
      <c r="T4551" s="3" t="s">
        <v>277</v>
      </c>
      <c r="V4551" s="3">
        <v>127</v>
      </c>
      <c r="W4551" s="3">
        <v>0</v>
      </c>
      <c r="X4551" s="3">
        <v>107</v>
      </c>
      <c r="Y4551" s="3">
        <v>4549</v>
      </c>
      <c r="Z4551" s="3" t="s">
        <v>86</v>
      </c>
      <c r="AA4551" s="3">
        <v>111</v>
      </c>
      <c r="AB4551" s="3">
        <v>100</v>
      </c>
      <c r="AC4551" s="3">
        <v>92222216</v>
      </c>
      <c r="AD4551" s="3">
        <v>58991938</v>
      </c>
      <c r="AE4551" s="15"/>
      <c r="AF4551" s="3">
        <v>16</v>
      </c>
      <c r="AG4551" s="3">
        <v>51</v>
      </c>
    </row>
    <row r="4552" spans="1:33" ht="15.75" customHeight="1" x14ac:dyDescent="0.15">
      <c r="A4552" s="3">
        <v>24456</v>
      </c>
      <c r="B4552" s="3">
        <v>4550</v>
      </c>
      <c r="C4552" s="3">
        <v>38</v>
      </c>
      <c r="D4552" s="3" t="s">
        <v>18792</v>
      </c>
      <c r="E4552" s="3" t="s">
        <v>27440</v>
      </c>
      <c r="F4552" s="3" t="s">
        <v>297</v>
      </c>
      <c r="G4552" s="3" t="s">
        <v>146</v>
      </c>
      <c r="H4552" s="3" t="s">
        <v>2725</v>
      </c>
      <c r="I4552" s="3" t="s">
        <v>2725</v>
      </c>
      <c r="J4552" s="3">
        <v>56.3307</v>
      </c>
      <c r="K4552" s="3">
        <v>60065846</v>
      </c>
      <c r="L4552" s="3" t="s">
        <v>162</v>
      </c>
      <c r="M4552" s="3">
        <v>1</v>
      </c>
      <c r="N4552" s="3" t="s">
        <v>18792</v>
      </c>
      <c r="O4552" s="3" t="s">
        <v>27440</v>
      </c>
      <c r="P4552" s="3" t="s">
        <v>6091</v>
      </c>
      <c r="Q4552" s="3" t="s">
        <v>23477</v>
      </c>
      <c r="R4552" s="5" t="s">
        <v>27441</v>
      </c>
      <c r="S4552" s="3" t="s">
        <v>2725</v>
      </c>
      <c r="T4552" s="3" t="s">
        <v>146</v>
      </c>
      <c r="V4552" s="3">
        <v>111</v>
      </c>
      <c r="W4552" s="15"/>
      <c r="X4552" s="3">
        <v>127</v>
      </c>
      <c r="Y4552" s="3">
        <v>4550</v>
      </c>
      <c r="Z4552" s="3" t="s">
        <v>162</v>
      </c>
      <c r="AA4552" s="3">
        <v>38</v>
      </c>
      <c r="AB4552" s="3">
        <v>29</v>
      </c>
      <c r="AC4552" s="3">
        <v>60065846</v>
      </c>
      <c r="AD4552" s="3">
        <v>38422290</v>
      </c>
      <c r="AE4552" s="3" t="s">
        <v>2725</v>
      </c>
      <c r="AF4552" s="3">
        <v>8</v>
      </c>
      <c r="AG4552" s="3">
        <v>30</v>
      </c>
    </row>
    <row r="4553" spans="1:33" ht="15.75" customHeight="1" x14ac:dyDescent="0.15">
      <c r="A4553" s="3">
        <v>18602</v>
      </c>
      <c r="B4553" s="3">
        <v>4551</v>
      </c>
      <c r="C4553" s="3">
        <v>392</v>
      </c>
      <c r="D4553" s="3" t="s">
        <v>6259</v>
      </c>
      <c r="E4553" s="3" t="s">
        <v>27442</v>
      </c>
      <c r="F4553" s="3" t="s">
        <v>143</v>
      </c>
      <c r="G4553" s="3" t="s">
        <v>77</v>
      </c>
      <c r="H4553" s="3" t="s">
        <v>79</v>
      </c>
      <c r="I4553" s="3" t="s">
        <v>79</v>
      </c>
      <c r="J4553" s="3">
        <v>56.324100000000001</v>
      </c>
      <c r="K4553" s="3">
        <v>25040000</v>
      </c>
      <c r="L4553" s="3" t="s">
        <v>50</v>
      </c>
      <c r="M4553" s="3">
        <v>4</v>
      </c>
      <c r="N4553" s="3" t="s">
        <v>6259</v>
      </c>
      <c r="O4553" s="3" t="s">
        <v>27442</v>
      </c>
      <c r="P4553" s="3" t="s">
        <v>1029</v>
      </c>
      <c r="Q4553" s="3" t="s">
        <v>6260</v>
      </c>
      <c r="R4553" s="5" t="s">
        <v>27443</v>
      </c>
      <c r="S4553" s="3" t="s">
        <v>79</v>
      </c>
      <c r="T4553" s="3" t="s">
        <v>77</v>
      </c>
      <c r="V4553" s="3">
        <v>127</v>
      </c>
      <c r="W4553" s="3">
        <v>127</v>
      </c>
      <c r="X4553" s="3">
        <v>124</v>
      </c>
      <c r="Y4553" s="3">
        <v>4551</v>
      </c>
      <c r="Z4553" s="3" t="s">
        <v>50</v>
      </c>
      <c r="AA4553" s="3">
        <v>392</v>
      </c>
      <c r="AB4553" s="3">
        <v>253</v>
      </c>
      <c r="AC4553" s="3">
        <v>25040000</v>
      </c>
      <c r="AD4553" s="3">
        <v>16018000</v>
      </c>
      <c r="AE4553" s="3" t="s">
        <v>79</v>
      </c>
      <c r="AF4553" s="3">
        <v>11</v>
      </c>
      <c r="AG4553" s="3">
        <v>6</v>
      </c>
    </row>
    <row r="4554" spans="1:33" ht="15.75" customHeight="1" x14ac:dyDescent="0.15">
      <c r="A4554" s="3">
        <v>22685</v>
      </c>
      <c r="B4554" s="3">
        <v>4552</v>
      </c>
      <c r="C4554" s="3">
        <v>11</v>
      </c>
      <c r="D4554" s="3" t="s">
        <v>18797</v>
      </c>
      <c r="E4554" s="3" t="s">
        <v>27444</v>
      </c>
      <c r="F4554" s="3" t="s">
        <v>1009</v>
      </c>
      <c r="G4554" s="3" t="s">
        <v>403</v>
      </c>
      <c r="H4554" s="3" t="s">
        <v>18408</v>
      </c>
      <c r="I4554" s="3" t="s">
        <v>203</v>
      </c>
      <c r="J4554" s="3">
        <v>56.313800000000001</v>
      </c>
      <c r="K4554" s="3">
        <v>3722213</v>
      </c>
      <c r="L4554" s="3" t="s">
        <v>398</v>
      </c>
      <c r="M4554" s="3">
        <v>2</v>
      </c>
      <c r="N4554" s="3" t="s">
        <v>18797</v>
      </c>
      <c r="O4554" s="3" t="s">
        <v>27444</v>
      </c>
      <c r="P4554" s="3" t="s">
        <v>104</v>
      </c>
      <c r="Q4554" s="3" t="s">
        <v>23481</v>
      </c>
      <c r="R4554" s="5" t="s">
        <v>27445</v>
      </c>
      <c r="S4554" s="3" t="s">
        <v>18408</v>
      </c>
      <c r="T4554" s="3" t="s">
        <v>403</v>
      </c>
      <c r="V4554" s="3">
        <v>127</v>
      </c>
      <c r="W4554" s="3">
        <v>127</v>
      </c>
      <c r="X4554" s="3">
        <v>57</v>
      </c>
      <c r="Y4554" s="3">
        <v>4552</v>
      </c>
      <c r="Z4554" s="3" t="s">
        <v>398</v>
      </c>
      <c r="AA4554" s="3">
        <v>11</v>
      </c>
      <c r="AB4554" s="3">
        <v>10</v>
      </c>
      <c r="AC4554" s="3">
        <v>3722213</v>
      </c>
      <c r="AD4554" s="3">
        <v>2381244</v>
      </c>
      <c r="AE4554" s="3" t="s">
        <v>203</v>
      </c>
      <c r="AF4554" s="3">
        <v>1</v>
      </c>
      <c r="AG4554" s="3">
        <v>9</v>
      </c>
    </row>
    <row r="4555" spans="1:33" ht="15.75" customHeight="1" x14ac:dyDescent="0.15">
      <c r="A4555" s="3">
        <v>20060</v>
      </c>
      <c r="B4555" s="3">
        <v>4553</v>
      </c>
      <c r="C4555" s="3">
        <v>35</v>
      </c>
      <c r="D4555" s="3" t="s">
        <v>18800</v>
      </c>
      <c r="E4555" s="3" t="s">
        <v>27446</v>
      </c>
      <c r="F4555" s="3" t="s">
        <v>1438</v>
      </c>
      <c r="G4555" s="3" t="s">
        <v>495</v>
      </c>
      <c r="H4555" s="3" t="s">
        <v>2682</v>
      </c>
      <c r="I4555" s="3" t="s">
        <v>2682</v>
      </c>
      <c r="J4555" s="3">
        <v>56.269599999999997</v>
      </c>
      <c r="K4555" s="3">
        <v>6660230</v>
      </c>
      <c r="L4555" s="3" t="s">
        <v>677</v>
      </c>
      <c r="M4555" s="3">
        <v>3</v>
      </c>
      <c r="N4555" s="3" t="s">
        <v>18800</v>
      </c>
      <c r="O4555" s="3" t="s">
        <v>27446</v>
      </c>
      <c r="P4555" s="3" t="s">
        <v>1000</v>
      </c>
      <c r="Q4555" s="3" t="s">
        <v>23483</v>
      </c>
      <c r="R4555" s="5" t="s">
        <v>27447</v>
      </c>
      <c r="S4555" s="3" t="s">
        <v>2682</v>
      </c>
      <c r="T4555" s="3" t="s">
        <v>495</v>
      </c>
      <c r="V4555" s="3">
        <v>127</v>
      </c>
      <c r="W4555" s="3">
        <v>48</v>
      </c>
      <c r="X4555" s="3">
        <v>57</v>
      </c>
      <c r="Y4555" s="3">
        <v>4553</v>
      </c>
      <c r="Z4555" s="3" t="s">
        <v>677</v>
      </c>
      <c r="AA4555" s="3">
        <v>35</v>
      </c>
      <c r="AB4555" s="3">
        <v>20</v>
      </c>
      <c r="AC4555" s="3">
        <v>6660230</v>
      </c>
      <c r="AD4555" s="3">
        <v>4262012</v>
      </c>
      <c r="AE4555" s="3" t="s">
        <v>2682</v>
      </c>
      <c r="AF4555" s="3">
        <v>12</v>
      </c>
      <c r="AG4555" s="3">
        <v>79</v>
      </c>
    </row>
    <row r="4556" spans="1:33" ht="15.75" customHeight="1" x14ac:dyDescent="0.15">
      <c r="A4556" s="3">
        <v>741</v>
      </c>
      <c r="B4556" s="3">
        <v>4554</v>
      </c>
      <c r="C4556" s="3">
        <v>193</v>
      </c>
      <c r="D4556" s="3" t="s">
        <v>18803</v>
      </c>
      <c r="E4556" s="3" t="s">
        <v>27448</v>
      </c>
      <c r="F4556" s="3" t="s">
        <v>331</v>
      </c>
      <c r="G4556" s="3" t="s">
        <v>167</v>
      </c>
      <c r="H4556" s="3" t="s">
        <v>18805</v>
      </c>
      <c r="I4556" s="3" t="s">
        <v>20320</v>
      </c>
      <c r="J4556" s="3">
        <v>56.235900000000001</v>
      </c>
      <c r="K4556" s="3">
        <v>43596085</v>
      </c>
      <c r="L4556" s="3" t="s">
        <v>162</v>
      </c>
      <c r="M4556" s="3">
        <v>7</v>
      </c>
      <c r="N4556" s="3" t="s">
        <v>18803</v>
      </c>
      <c r="O4556" s="3" t="s">
        <v>27448</v>
      </c>
      <c r="P4556" s="3" t="s">
        <v>104</v>
      </c>
      <c r="Q4556" s="3" t="s">
        <v>23485</v>
      </c>
      <c r="R4556" s="5" t="s">
        <v>27449</v>
      </c>
      <c r="S4556" s="3" t="s">
        <v>18805</v>
      </c>
      <c r="T4556" s="3" t="s">
        <v>167</v>
      </c>
      <c r="V4556" s="3">
        <v>127</v>
      </c>
      <c r="W4556" s="3">
        <v>0</v>
      </c>
      <c r="X4556" s="3">
        <v>127</v>
      </c>
      <c r="Y4556" s="3">
        <v>4554</v>
      </c>
      <c r="Z4556" s="3" t="s">
        <v>162</v>
      </c>
      <c r="AA4556" s="3">
        <v>193</v>
      </c>
      <c r="AB4556" s="3">
        <v>131</v>
      </c>
      <c r="AC4556" s="3">
        <v>43596085</v>
      </c>
      <c r="AD4556" s="3">
        <v>27904011</v>
      </c>
      <c r="AE4556" s="15"/>
      <c r="AF4556" s="3">
        <v>8</v>
      </c>
      <c r="AG4556" s="3">
        <v>130</v>
      </c>
    </row>
    <row r="4557" spans="1:33" ht="15.75" customHeight="1" x14ac:dyDescent="0.15">
      <c r="A4557" s="3">
        <v>24095</v>
      </c>
      <c r="B4557" s="3">
        <v>4555</v>
      </c>
      <c r="C4557" s="3">
        <v>13</v>
      </c>
      <c r="D4557" s="3" t="s">
        <v>18806</v>
      </c>
      <c r="E4557" s="3" t="s">
        <v>27450</v>
      </c>
      <c r="F4557" s="3" t="s">
        <v>931</v>
      </c>
      <c r="G4557" s="3" t="s">
        <v>378</v>
      </c>
      <c r="H4557" s="3" t="s">
        <v>18810</v>
      </c>
      <c r="I4557" s="3" t="s">
        <v>21257</v>
      </c>
      <c r="J4557" s="3">
        <v>56.118699999999997</v>
      </c>
      <c r="K4557" s="3">
        <v>4726494</v>
      </c>
      <c r="L4557" s="3" t="s">
        <v>478</v>
      </c>
      <c r="M4557" s="3">
        <v>1</v>
      </c>
      <c r="N4557" s="3" t="s">
        <v>18806</v>
      </c>
      <c r="O4557" s="3" t="s">
        <v>27450</v>
      </c>
      <c r="P4557" s="3" t="s">
        <v>1350</v>
      </c>
      <c r="Q4557" s="3" t="s">
        <v>23488</v>
      </c>
      <c r="R4557" s="5" t="s">
        <v>27451</v>
      </c>
      <c r="S4557" s="3" t="s">
        <v>18810</v>
      </c>
      <c r="T4557" s="3" t="s">
        <v>378</v>
      </c>
      <c r="V4557" s="3">
        <v>66</v>
      </c>
      <c r="W4557" s="3">
        <v>0</v>
      </c>
      <c r="X4557" s="3">
        <v>127</v>
      </c>
      <c r="Y4557" s="3">
        <v>4555</v>
      </c>
      <c r="Z4557" s="3" t="s">
        <v>478</v>
      </c>
      <c r="AA4557" s="3">
        <v>13</v>
      </c>
      <c r="AB4557" s="3">
        <v>12</v>
      </c>
      <c r="AC4557" s="3">
        <v>4726494</v>
      </c>
      <c r="AD4557" s="3">
        <v>3027501</v>
      </c>
      <c r="AE4557" s="15"/>
      <c r="AF4557" s="3">
        <v>15</v>
      </c>
      <c r="AG4557" s="3">
        <v>115</v>
      </c>
    </row>
    <row r="4558" spans="1:33" ht="15.75" customHeight="1" x14ac:dyDescent="0.15">
      <c r="A4558" s="3">
        <v>20473</v>
      </c>
      <c r="B4558" s="3">
        <v>4556</v>
      </c>
      <c r="C4558" s="3">
        <v>2578</v>
      </c>
      <c r="D4558" s="3" t="s">
        <v>18811</v>
      </c>
      <c r="E4558" s="3" t="s">
        <v>27452</v>
      </c>
      <c r="F4558" s="3" t="s">
        <v>5738</v>
      </c>
      <c r="G4558" s="3" t="s">
        <v>599</v>
      </c>
      <c r="H4558" s="3" t="s">
        <v>18813</v>
      </c>
      <c r="I4558" s="3" t="s">
        <v>3354</v>
      </c>
      <c r="J4558" s="3">
        <v>56.113399999999999</v>
      </c>
      <c r="K4558" s="3">
        <v>48325105</v>
      </c>
      <c r="L4558" s="3" t="s">
        <v>101</v>
      </c>
      <c r="M4558" s="3">
        <v>3</v>
      </c>
      <c r="N4558" s="3" t="s">
        <v>18811</v>
      </c>
      <c r="O4558" s="3" t="s">
        <v>27452</v>
      </c>
      <c r="P4558" s="3" t="s">
        <v>104</v>
      </c>
      <c r="Q4558" s="3" t="s">
        <v>23490</v>
      </c>
      <c r="R4558" s="5" t="s">
        <v>27453</v>
      </c>
      <c r="S4558" s="3" t="s">
        <v>18813</v>
      </c>
      <c r="T4558" s="3" t="s">
        <v>599</v>
      </c>
      <c r="V4558" s="3">
        <v>85</v>
      </c>
      <c r="W4558" s="3">
        <v>76</v>
      </c>
      <c r="X4558" s="3">
        <v>127</v>
      </c>
      <c r="Y4558" s="3">
        <v>4556</v>
      </c>
      <c r="Z4558" s="3" t="s">
        <v>101</v>
      </c>
      <c r="AA4558" s="3">
        <v>2578</v>
      </c>
      <c r="AB4558" s="3">
        <v>1615</v>
      </c>
      <c r="AC4558" s="3">
        <v>48325105</v>
      </c>
      <c r="AD4558" s="3">
        <v>30955128</v>
      </c>
      <c r="AE4558" s="3" t="s">
        <v>3354</v>
      </c>
      <c r="AF4558" s="3">
        <v>10</v>
      </c>
      <c r="AG4558" s="3">
        <v>13</v>
      </c>
    </row>
    <row r="4559" spans="1:33" ht="15.75" customHeight="1" x14ac:dyDescent="0.15">
      <c r="A4559" s="3">
        <v>22701</v>
      </c>
      <c r="B4559" s="3">
        <v>4557</v>
      </c>
      <c r="C4559" s="3">
        <v>102</v>
      </c>
      <c r="D4559" s="3" t="s">
        <v>18814</v>
      </c>
      <c r="E4559" s="3" t="s">
        <v>27454</v>
      </c>
      <c r="F4559" s="3" t="s">
        <v>1438</v>
      </c>
      <c r="G4559" s="3" t="s">
        <v>495</v>
      </c>
      <c r="H4559" s="3" t="s">
        <v>18818</v>
      </c>
      <c r="I4559" s="3" t="s">
        <v>1709</v>
      </c>
      <c r="J4559" s="3">
        <v>56.109400000000001</v>
      </c>
      <c r="K4559" s="3">
        <v>11917779</v>
      </c>
      <c r="L4559" s="3" t="s">
        <v>478</v>
      </c>
      <c r="M4559" s="3">
        <v>2</v>
      </c>
      <c r="N4559" s="3" t="s">
        <v>18814</v>
      </c>
      <c r="O4559" s="3" t="s">
        <v>27454</v>
      </c>
      <c r="P4559" s="3" t="s">
        <v>6091</v>
      </c>
      <c r="Q4559" s="3" t="s">
        <v>23492</v>
      </c>
      <c r="R4559" s="5" t="s">
        <v>27455</v>
      </c>
      <c r="S4559" s="3" t="s">
        <v>18818</v>
      </c>
      <c r="T4559" s="3" t="s">
        <v>495</v>
      </c>
      <c r="V4559" s="3">
        <v>127</v>
      </c>
      <c r="W4559" s="3">
        <v>35</v>
      </c>
      <c r="X4559" s="3">
        <v>127</v>
      </c>
      <c r="Y4559" s="3">
        <v>4557</v>
      </c>
      <c r="Z4559" s="3" t="s">
        <v>478</v>
      </c>
      <c r="AA4559" s="3">
        <v>102</v>
      </c>
      <c r="AB4559" s="3">
        <v>50</v>
      </c>
      <c r="AC4559" s="3">
        <v>11917779</v>
      </c>
      <c r="AD4559" s="3">
        <v>7634246</v>
      </c>
      <c r="AE4559" s="3" t="s">
        <v>1709</v>
      </c>
      <c r="AF4559" s="3">
        <v>15</v>
      </c>
      <c r="AG4559" s="3">
        <v>19</v>
      </c>
    </row>
    <row r="4560" spans="1:33" ht="15.75" customHeight="1" x14ac:dyDescent="0.15">
      <c r="A4560" s="3">
        <v>22830</v>
      </c>
      <c r="B4560" s="3">
        <v>4558</v>
      </c>
      <c r="C4560" s="3">
        <v>1644</v>
      </c>
      <c r="D4560" s="3" t="s">
        <v>18819</v>
      </c>
      <c r="E4560" s="3" t="s">
        <v>27456</v>
      </c>
      <c r="F4560" s="3" t="s">
        <v>210</v>
      </c>
      <c r="G4560" s="3" t="s">
        <v>114</v>
      </c>
      <c r="H4560" s="3" t="s">
        <v>115</v>
      </c>
      <c r="I4560" s="3" t="s">
        <v>116</v>
      </c>
      <c r="J4560" s="3">
        <v>56.0931</v>
      </c>
      <c r="K4560" s="3">
        <v>675126000</v>
      </c>
      <c r="L4560" s="3" t="s">
        <v>122</v>
      </c>
      <c r="M4560" s="3">
        <v>0</v>
      </c>
      <c r="N4560" s="3" t="s">
        <v>18819</v>
      </c>
      <c r="O4560" s="3" t="s">
        <v>27456</v>
      </c>
      <c r="P4560" s="3" t="s">
        <v>1029</v>
      </c>
      <c r="Q4560" s="3" t="s">
        <v>23495</v>
      </c>
      <c r="R4560" s="5" t="s">
        <v>27457</v>
      </c>
      <c r="S4560" s="3" t="s">
        <v>115</v>
      </c>
      <c r="T4560" s="3" t="s">
        <v>114</v>
      </c>
      <c r="V4560" s="3">
        <v>92</v>
      </c>
      <c r="W4560" s="3">
        <v>81</v>
      </c>
      <c r="X4560" s="3">
        <v>56</v>
      </c>
      <c r="Y4560" s="3">
        <v>4558</v>
      </c>
      <c r="Z4560" s="3" t="s">
        <v>122</v>
      </c>
      <c r="AA4560" s="3">
        <v>1644</v>
      </c>
      <c r="AB4560" s="3">
        <v>804</v>
      </c>
      <c r="AC4560" s="3">
        <v>675126000</v>
      </c>
      <c r="AD4560" s="3">
        <v>432515000</v>
      </c>
      <c r="AE4560" s="3" t="s">
        <v>116</v>
      </c>
      <c r="AF4560" s="3">
        <v>22</v>
      </c>
      <c r="AG4560" s="3">
        <v>46</v>
      </c>
    </row>
    <row r="4561" spans="1:33" ht="15.75" customHeight="1" x14ac:dyDescent="0.15">
      <c r="A4561" s="3">
        <v>17500</v>
      </c>
      <c r="B4561" s="3">
        <v>4559</v>
      </c>
      <c r="C4561" s="3">
        <v>12</v>
      </c>
      <c r="D4561" s="3" t="s">
        <v>18821</v>
      </c>
      <c r="E4561" s="3" t="s">
        <v>27458</v>
      </c>
      <c r="F4561" s="3" t="s">
        <v>4272</v>
      </c>
      <c r="G4561" s="3" t="s">
        <v>780</v>
      </c>
      <c r="H4561" s="3" t="s">
        <v>4411</v>
      </c>
      <c r="I4561" s="3" t="s">
        <v>5445</v>
      </c>
      <c r="J4561" s="3">
        <v>56.088999999999999</v>
      </c>
      <c r="K4561" s="3">
        <v>17899195</v>
      </c>
      <c r="L4561" s="3" t="s">
        <v>40</v>
      </c>
      <c r="M4561" s="3">
        <v>4</v>
      </c>
      <c r="N4561" s="3" t="s">
        <v>18821</v>
      </c>
      <c r="O4561" s="3" t="s">
        <v>27458</v>
      </c>
      <c r="P4561" s="3" t="s">
        <v>1000</v>
      </c>
      <c r="Q4561" s="3" t="s">
        <v>23497</v>
      </c>
      <c r="R4561" s="5" t="s">
        <v>27459</v>
      </c>
      <c r="S4561" s="3" t="s">
        <v>4411</v>
      </c>
      <c r="T4561" s="3" t="s">
        <v>780</v>
      </c>
      <c r="V4561" s="3">
        <v>28</v>
      </c>
      <c r="W4561" s="3">
        <v>0</v>
      </c>
      <c r="X4561" s="3">
        <v>127</v>
      </c>
      <c r="Y4561" s="3">
        <v>4559</v>
      </c>
      <c r="Z4561" s="3" t="s">
        <v>40</v>
      </c>
      <c r="AA4561" s="3">
        <v>12</v>
      </c>
      <c r="AB4561" s="3">
        <v>8</v>
      </c>
      <c r="AC4561" s="3">
        <v>17899195</v>
      </c>
      <c r="AD4561" s="3">
        <v>11467298</v>
      </c>
      <c r="AE4561" s="15"/>
      <c r="AF4561" s="3">
        <v>4</v>
      </c>
      <c r="AG4561" s="3">
        <v>978</v>
      </c>
    </row>
    <row r="4562" spans="1:33" ht="15.75" customHeight="1" x14ac:dyDescent="0.15">
      <c r="A4562" s="3">
        <v>7990</v>
      </c>
      <c r="B4562" s="3">
        <v>4560</v>
      </c>
      <c r="C4562" s="3">
        <v>99</v>
      </c>
      <c r="D4562" s="3" t="s">
        <v>18823</v>
      </c>
      <c r="E4562" s="3" t="s">
        <v>27460</v>
      </c>
      <c r="F4562" s="3" t="s">
        <v>1105</v>
      </c>
      <c r="G4562" s="3" t="s">
        <v>486</v>
      </c>
      <c r="H4562" s="3" t="s">
        <v>18826</v>
      </c>
      <c r="I4562" s="3" t="s">
        <v>488</v>
      </c>
      <c r="J4562" s="3">
        <v>56.052599999999998</v>
      </c>
      <c r="K4562" s="3">
        <v>608613000</v>
      </c>
      <c r="L4562" s="3" t="s">
        <v>86</v>
      </c>
      <c r="M4562" s="3">
        <v>4</v>
      </c>
      <c r="N4562" s="3" t="s">
        <v>18823</v>
      </c>
      <c r="O4562" s="3" t="s">
        <v>27460</v>
      </c>
      <c r="P4562" s="3" t="s">
        <v>14490</v>
      </c>
      <c r="Q4562" s="3" t="s">
        <v>23499</v>
      </c>
      <c r="R4562" s="5" t="s">
        <v>27461</v>
      </c>
      <c r="S4562" s="3" t="s">
        <v>18826</v>
      </c>
      <c r="T4562" s="3" t="s">
        <v>486</v>
      </c>
      <c r="V4562" s="3">
        <v>120</v>
      </c>
      <c r="W4562" s="3">
        <v>74</v>
      </c>
      <c r="X4562" s="3">
        <v>108</v>
      </c>
      <c r="Y4562" s="3">
        <v>4560</v>
      </c>
      <c r="Z4562" s="3" t="s">
        <v>86</v>
      </c>
      <c r="AA4562" s="3">
        <v>99</v>
      </c>
      <c r="AB4562" s="3">
        <v>99</v>
      </c>
      <c r="AC4562" s="3">
        <v>608613000</v>
      </c>
      <c r="AD4562" s="3">
        <v>390005000</v>
      </c>
      <c r="AE4562" s="3" t="s">
        <v>488</v>
      </c>
      <c r="AF4562" s="3">
        <v>16</v>
      </c>
      <c r="AG4562" s="3">
        <v>50</v>
      </c>
    </row>
    <row r="4563" spans="1:33" ht="15.75" customHeight="1" x14ac:dyDescent="0.15">
      <c r="A4563" s="3">
        <v>22231</v>
      </c>
      <c r="B4563" s="3">
        <v>4561</v>
      </c>
      <c r="C4563" s="3">
        <v>27</v>
      </c>
      <c r="D4563" s="3" t="s">
        <v>18827</v>
      </c>
      <c r="E4563" s="3" t="s">
        <v>27462</v>
      </c>
      <c r="F4563" s="3" t="s">
        <v>269</v>
      </c>
      <c r="G4563" s="3" t="s">
        <v>133</v>
      </c>
      <c r="H4563" s="3" t="s">
        <v>5920</v>
      </c>
      <c r="I4563" s="3" t="s">
        <v>1963</v>
      </c>
      <c r="J4563" s="3">
        <v>56.0092</v>
      </c>
      <c r="K4563" s="3">
        <v>3596194</v>
      </c>
      <c r="L4563" s="3" t="s">
        <v>101</v>
      </c>
      <c r="M4563" s="3">
        <v>2</v>
      </c>
      <c r="N4563" s="3" t="s">
        <v>18827</v>
      </c>
      <c r="O4563" s="3" t="s">
        <v>27462</v>
      </c>
      <c r="P4563" s="3" t="s">
        <v>787</v>
      </c>
      <c r="Q4563" s="3" t="s">
        <v>23502</v>
      </c>
      <c r="R4563" s="5" t="s">
        <v>27463</v>
      </c>
      <c r="S4563" s="3" t="s">
        <v>5920</v>
      </c>
      <c r="T4563" s="3" t="s">
        <v>133</v>
      </c>
      <c r="V4563" s="3">
        <v>127</v>
      </c>
      <c r="W4563" s="3">
        <v>47</v>
      </c>
      <c r="X4563" s="3">
        <v>127</v>
      </c>
      <c r="Y4563" s="3">
        <v>4561</v>
      </c>
      <c r="Z4563" s="3" t="s">
        <v>101</v>
      </c>
      <c r="AA4563" s="3">
        <v>27</v>
      </c>
      <c r="AB4563" s="3">
        <v>17</v>
      </c>
      <c r="AC4563" s="3">
        <v>3596194</v>
      </c>
      <c r="AD4563" s="3">
        <v>2305117</v>
      </c>
      <c r="AE4563" s="3" t="s">
        <v>1963</v>
      </c>
      <c r="AF4563" s="3">
        <v>10</v>
      </c>
      <c r="AG4563" s="3">
        <v>43</v>
      </c>
    </row>
    <row r="4564" spans="1:33" ht="15.75" customHeight="1" x14ac:dyDescent="0.15">
      <c r="A4564" s="3">
        <v>4455</v>
      </c>
      <c r="B4564" s="3">
        <v>4562</v>
      </c>
      <c r="C4564" s="3">
        <v>85</v>
      </c>
      <c r="D4564" s="3" t="s">
        <v>18830</v>
      </c>
      <c r="E4564" s="3" t="s">
        <v>27464</v>
      </c>
      <c r="F4564" s="3" t="s">
        <v>1438</v>
      </c>
      <c r="G4564" s="3" t="s">
        <v>495</v>
      </c>
      <c r="H4564" s="3" t="s">
        <v>6071</v>
      </c>
      <c r="I4564" s="3" t="s">
        <v>11956</v>
      </c>
      <c r="J4564" s="3">
        <v>55.975200000000001</v>
      </c>
      <c r="K4564" s="3">
        <v>26691100</v>
      </c>
      <c r="L4564" s="3" t="s">
        <v>641</v>
      </c>
      <c r="M4564" s="3">
        <v>5</v>
      </c>
      <c r="N4564" s="3" t="s">
        <v>18830</v>
      </c>
      <c r="O4564" s="3" t="s">
        <v>27464</v>
      </c>
      <c r="P4564" s="3" t="s">
        <v>7816</v>
      </c>
      <c r="Q4564" s="3" t="s">
        <v>23504</v>
      </c>
      <c r="R4564" s="5" t="s">
        <v>27465</v>
      </c>
      <c r="S4564" s="3" t="s">
        <v>6071</v>
      </c>
      <c r="T4564" s="3" t="s">
        <v>495</v>
      </c>
      <c r="V4564" s="3">
        <v>127</v>
      </c>
      <c r="W4564" s="3">
        <v>0</v>
      </c>
      <c r="X4564" s="3">
        <v>43</v>
      </c>
      <c r="Y4564" s="3">
        <v>4562</v>
      </c>
      <c r="Z4564" s="3" t="s">
        <v>641</v>
      </c>
      <c r="AA4564" s="3">
        <v>85</v>
      </c>
      <c r="AB4564" s="3">
        <v>74</v>
      </c>
      <c r="AC4564" s="3">
        <v>26691100</v>
      </c>
      <c r="AD4564" s="3">
        <v>17112395</v>
      </c>
      <c r="AE4564" s="15"/>
      <c r="AF4564" s="3">
        <v>23</v>
      </c>
      <c r="AG4564" s="3">
        <v>65</v>
      </c>
    </row>
    <row r="4565" spans="1:33" ht="15.75" customHeight="1" x14ac:dyDescent="0.15">
      <c r="A4565" s="3">
        <v>24059</v>
      </c>
      <c r="B4565" s="3">
        <v>4563</v>
      </c>
      <c r="C4565" s="3">
        <v>50</v>
      </c>
      <c r="D4565" s="3" t="s">
        <v>6914</v>
      </c>
      <c r="E4565" s="3" t="s">
        <v>27466</v>
      </c>
      <c r="F4565" s="3" t="s">
        <v>475</v>
      </c>
      <c r="G4565" s="3" t="s">
        <v>277</v>
      </c>
      <c r="H4565" s="3" t="s">
        <v>475</v>
      </c>
      <c r="I4565" s="3" t="s">
        <v>203</v>
      </c>
      <c r="J4565" s="3">
        <v>55.898200000000003</v>
      </c>
      <c r="K4565" s="3">
        <v>10264536</v>
      </c>
      <c r="L4565" s="3" t="s">
        <v>71</v>
      </c>
      <c r="M4565" s="3">
        <v>1</v>
      </c>
      <c r="N4565" s="3" t="s">
        <v>6914</v>
      </c>
      <c r="O4565" s="3" t="s">
        <v>27466</v>
      </c>
      <c r="P4565" s="3" t="s">
        <v>1063</v>
      </c>
      <c r="Q4565" s="3" t="s">
        <v>6916</v>
      </c>
      <c r="R4565" s="5" t="s">
        <v>27467</v>
      </c>
      <c r="S4565" s="3" t="s">
        <v>475</v>
      </c>
      <c r="T4565" s="3" t="s">
        <v>277</v>
      </c>
      <c r="V4565" s="3">
        <v>127</v>
      </c>
      <c r="W4565" s="3">
        <v>127</v>
      </c>
      <c r="X4565" s="3">
        <v>127</v>
      </c>
      <c r="Y4565" s="3">
        <v>4563</v>
      </c>
      <c r="Z4565" s="3" t="s">
        <v>71</v>
      </c>
      <c r="AA4565" s="3">
        <v>50</v>
      </c>
      <c r="AB4565" s="3">
        <v>35</v>
      </c>
      <c r="AC4565" s="3">
        <v>10264536</v>
      </c>
      <c r="AD4565" s="3">
        <v>6584129</v>
      </c>
      <c r="AE4565" s="3" t="s">
        <v>203</v>
      </c>
      <c r="AF4565" s="3">
        <v>5</v>
      </c>
      <c r="AG4565" s="3">
        <v>9</v>
      </c>
    </row>
    <row r="4566" spans="1:33" ht="15.75" customHeight="1" x14ac:dyDescent="0.15">
      <c r="A4566" s="3">
        <v>23501</v>
      </c>
      <c r="B4566" s="3">
        <v>4564</v>
      </c>
      <c r="C4566" s="3">
        <v>22</v>
      </c>
      <c r="D4566" s="3" t="s">
        <v>6922</v>
      </c>
      <c r="E4566" s="3" t="s">
        <v>27468</v>
      </c>
      <c r="F4566" s="3" t="s">
        <v>475</v>
      </c>
      <c r="G4566" s="3" t="s">
        <v>277</v>
      </c>
      <c r="H4566" s="3" t="s">
        <v>6924</v>
      </c>
      <c r="I4566" s="3" t="s">
        <v>203</v>
      </c>
      <c r="J4566" s="3">
        <v>55.901699999999998</v>
      </c>
      <c r="K4566" s="3">
        <v>3722010</v>
      </c>
      <c r="L4566" s="3" t="s">
        <v>71</v>
      </c>
      <c r="M4566" s="3">
        <v>1</v>
      </c>
      <c r="N4566" s="3" t="s">
        <v>6922</v>
      </c>
      <c r="O4566" s="3" t="s">
        <v>27468</v>
      </c>
      <c r="P4566" s="3" t="s">
        <v>835</v>
      </c>
      <c r="Q4566" s="3" t="s">
        <v>6923</v>
      </c>
      <c r="R4566" s="5" t="s">
        <v>27469</v>
      </c>
      <c r="S4566" s="3" t="s">
        <v>6924</v>
      </c>
      <c r="T4566" s="3" t="s">
        <v>277</v>
      </c>
      <c r="V4566" s="3">
        <v>127</v>
      </c>
      <c r="W4566" s="3">
        <v>127</v>
      </c>
      <c r="X4566" s="3">
        <v>127</v>
      </c>
      <c r="Y4566" s="3">
        <v>4564</v>
      </c>
      <c r="Z4566" s="3" t="s">
        <v>71</v>
      </c>
      <c r="AA4566" s="3">
        <v>22</v>
      </c>
      <c r="AB4566" s="3">
        <v>6</v>
      </c>
      <c r="AC4566" s="3">
        <v>3722010</v>
      </c>
      <c r="AD4566" s="3">
        <v>2387408</v>
      </c>
      <c r="AE4566" s="3" t="s">
        <v>203</v>
      </c>
      <c r="AF4566" s="3">
        <v>5</v>
      </c>
      <c r="AG4566" s="3">
        <v>9</v>
      </c>
    </row>
    <row r="4567" spans="1:33" ht="15.75" customHeight="1" x14ac:dyDescent="0.15">
      <c r="A4567" s="3">
        <v>4851</v>
      </c>
      <c r="B4567" s="3">
        <v>4565</v>
      </c>
      <c r="C4567" s="3">
        <v>160</v>
      </c>
      <c r="D4567" s="3" t="s">
        <v>18837</v>
      </c>
      <c r="E4567" s="3" t="s">
        <v>27470</v>
      </c>
      <c r="F4567" s="3" t="s">
        <v>5738</v>
      </c>
      <c r="G4567" s="3" t="s">
        <v>599</v>
      </c>
      <c r="H4567" s="3" t="s">
        <v>3354</v>
      </c>
      <c r="I4567" s="3" t="s">
        <v>3354</v>
      </c>
      <c r="J4567" s="3">
        <v>55.880299999999998</v>
      </c>
      <c r="K4567" s="3">
        <v>46033000</v>
      </c>
      <c r="L4567" s="3" t="s">
        <v>221</v>
      </c>
      <c r="M4567" s="3">
        <v>2</v>
      </c>
      <c r="N4567" s="3" t="s">
        <v>18837</v>
      </c>
      <c r="O4567" s="3" t="s">
        <v>27470</v>
      </c>
      <c r="P4567" s="3" t="s">
        <v>23510</v>
      </c>
      <c r="Q4567" s="3" t="s">
        <v>23509</v>
      </c>
      <c r="R4567" s="5" t="s">
        <v>27471</v>
      </c>
      <c r="S4567" s="3" t="s">
        <v>3354</v>
      </c>
      <c r="T4567" s="3" t="s">
        <v>599</v>
      </c>
      <c r="V4567" s="3">
        <v>86</v>
      </c>
      <c r="W4567" s="3">
        <v>77</v>
      </c>
      <c r="X4567" s="3">
        <v>127</v>
      </c>
      <c r="Y4567" s="3">
        <v>4565</v>
      </c>
      <c r="Z4567" s="3" t="s">
        <v>221</v>
      </c>
      <c r="AA4567" s="3">
        <v>160</v>
      </c>
      <c r="AB4567" s="3">
        <v>110</v>
      </c>
      <c r="AC4567" s="3">
        <v>46033000</v>
      </c>
      <c r="AD4567" s="3">
        <v>29531000</v>
      </c>
      <c r="AE4567" s="3" t="s">
        <v>3354</v>
      </c>
      <c r="AF4567" s="3">
        <v>2</v>
      </c>
      <c r="AG4567" s="3">
        <v>13</v>
      </c>
    </row>
    <row r="4568" spans="1:33" ht="15.75" customHeight="1" x14ac:dyDescent="0.15">
      <c r="A4568" s="3">
        <v>25280</v>
      </c>
      <c r="B4568" s="3">
        <v>4566</v>
      </c>
      <c r="C4568" s="3">
        <v>7</v>
      </c>
      <c r="D4568" s="3" t="s">
        <v>18839</v>
      </c>
      <c r="E4568" s="3" t="s">
        <v>27472</v>
      </c>
      <c r="F4568" s="3" t="s">
        <v>297</v>
      </c>
      <c r="G4568" s="3" t="s">
        <v>146</v>
      </c>
      <c r="H4568" s="3" t="s">
        <v>2725</v>
      </c>
      <c r="I4568" s="3" t="s">
        <v>2725</v>
      </c>
      <c r="J4568" s="3">
        <v>55.879100000000001</v>
      </c>
      <c r="K4568" s="3">
        <v>3245824</v>
      </c>
      <c r="L4568" s="3" t="s">
        <v>122</v>
      </c>
      <c r="M4568" s="3">
        <v>0</v>
      </c>
      <c r="N4568" s="3" t="s">
        <v>18839</v>
      </c>
      <c r="O4568" s="3" t="s">
        <v>27472</v>
      </c>
      <c r="P4568" s="8">
        <v>38718</v>
      </c>
      <c r="Q4568" s="3" t="s">
        <v>23512</v>
      </c>
      <c r="R4568" s="5" t="s">
        <v>27473</v>
      </c>
      <c r="S4568" s="3" t="s">
        <v>2725</v>
      </c>
      <c r="T4568" s="3" t="s">
        <v>146</v>
      </c>
      <c r="V4568" s="3">
        <v>112</v>
      </c>
      <c r="W4568" s="15"/>
      <c r="X4568" s="3">
        <v>57</v>
      </c>
      <c r="Y4568" s="3">
        <v>4566</v>
      </c>
      <c r="Z4568" s="3" t="s">
        <v>122</v>
      </c>
      <c r="AA4568" s="3">
        <v>7</v>
      </c>
      <c r="AB4568" s="3">
        <v>4</v>
      </c>
      <c r="AC4568" s="3">
        <v>3245824</v>
      </c>
      <c r="AD4568" s="3">
        <v>2082270</v>
      </c>
      <c r="AE4568" s="3" t="s">
        <v>2725</v>
      </c>
      <c r="AF4568" s="3">
        <v>22</v>
      </c>
      <c r="AG4568" s="3">
        <v>30</v>
      </c>
    </row>
    <row r="4569" spans="1:33" ht="15.75" customHeight="1" x14ac:dyDescent="0.15">
      <c r="A4569" s="3">
        <v>820</v>
      </c>
      <c r="B4569" s="3">
        <v>4567</v>
      </c>
      <c r="C4569" s="3">
        <v>130</v>
      </c>
      <c r="D4569" s="3" t="s">
        <v>18842</v>
      </c>
      <c r="E4569" s="3" t="s">
        <v>27474</v>
      </c>
      <c r="F4569" s="3" t="s">
        <v>5738</v>
      </c>
      <c r="G4569" s="3" t="s">
        <v>599</v>
      </c>
      <c r="H4569" s="3" t="s">
        <v>3354</v>
      </c>
      <c r="I4569" s="3" t="s">
        <v>3354</v>
      </c>
      <c r="J4569" s="3">
        <v>55.866500000000002</v>
      </c>
      <c r="K4569" s="3">
        <v>28056524</v>
      </c>
      <c r="L4569" s="3" t="s">
        <v>59</v>
      </c>
      <c r="M4569" s="3">
        <v>5</v>
      </c>
      <c r="N4569" s="3" t="s">
        <v>18842</v>
      </c>
      <c r="O4569" s="3" t="s">
        <v>27474</v>
      </c>
      <c r="P4569" s="3" t="s">
        <v>787</v>
      </c>
      <c r="Q4569" s="3" t="s">
        <v>23514</v>
      </c>
      <c r="R4569" s="5" t="s">
        <v>27475</v>
      </c>
      <c r="S4569" s="3" t="s">
        <v>3354</v>
      </c>
      <c r="T4569" s="3" t="s">
        <v>599</v>
      </c>
      <c r="V4569" s="3">
        <v>87</v>
      </c>
      <c r="W4569" s="3">
        <v>78</v>
      </c>
      <c r="X4569" s="3">
        <v>127</v>
      </c>
      <c r="Y4569" s="3">
        <v>4567</v>
      </c>
      <c r="Z4569" s="3" t="s">
        <v>59</v>
      </c>
      <c r="AA4569" s="3">
        <v>130</v>
      </c>
      <c r="AB4569" s="3">
        <v>95</v>
      </c>
      <c r="AC4569" s="3">
        <v>28056524</v>
      </c>
      <c r="AD4569" s="3">
        <v>18000351</v>
      </c>
      <c r="AE4569" s="3" t="s">
        <v>3354</v>
      </c>
      <c r="AF4569" s="3">
        <v>17</v>
      </c>
      <c r="AG4569" s="3">
        <v>13</v>
      </c>
    </row>
    <row r="4570" spans="1:33" ht="15.75" customHeight="1" x14ac:dyDescent="0.15">
      <c r="A4570" s="3">
        <v>9935</v>
      </c>
      <c r="B4570" s="3">
        <v>4568</v>
      </c>
      <c r="C4570" s="3">
        <v>62</v>
      </c>
      <c r="D4570" s="3" t="s">
        <v>18844</v>
      </c>
      <c r="E4570" s="3" t="s">
        <v>27476</v>
      </c>
      <c r="F4570" s="3" t="s">
        <v>1105</v>
      </c>
      <c r="G4570" s="3" t="s">
        <v>486</v>
      </c>
      <c r="H4570" s="3" t="s">
        <v>8240</v>
      </c>
      <c r="I4570" s="3" t="s">
        <v>488</v>
      </c>
      <c r="J4570" s="3">
        <v>55.821800000000003</v>
      </c>
      <c r="K4570" s="3">
        <v>13918000</v>
      </c>
      <c r="L4570" s="3" t="s">
        <v>59</v>
      </c>
      <c r="M4570" s="3">
        <v>5</v>
      </c>
      <c r="N4570" s="3" t="s">
        <v>18844</v>
      </c>
      <c r="O4570" s="3" t="s">
        <v>27476</v>
      </c>
      <c r="P4570" s="3" t="s">
        <v>6091</v>
      </c>
      <c r="Q4570" s="3" t="s">
        <v>23516</v>
      </c>
      <c r="R4570" s="5" t="s">
        <v>27477</v>
      </c>
      <c r="S4570" s="3" t="s">
        <v>8240</v>
      </c>
      <c r="T4570" s="3" t="s">
        <v>486</v>
      </c>
      <c r="V4570" s="3">
        <v>121</v>
      </c>
      <c r="W4570" s="3">
        <v>75</v>
      </c>
      <c r="X4570" s="3">
        <v>127</v>
      </c>
      <c r="Y4570" s="3">
        <v>4568</v>
      </c>
      <c r="Z4570" s="3" t="s">
        <v>59</v>
      </c>
      <c r="AA4570" s="3">
        <v>62</v>
      </c>
      <c r="AB4570" s="3">
        <v>37</v>
      </c>
      <c r="AC4570" s="3">
        <v>13918000</v>
      </c>
      <c r="AD4570" s="3">
        <v>8932000</v>
      </c>
      <c r="AE4570" s="3" t="s">
        <v>488</v>
      </c>
      <c r="AF4570" s="3">
        <v>17</v>
      </c>
      <c r="AG4570" s="3">
        <v>50</v>
      </c>
    </row>
    <row r="4571" spans="1:33" ht="15.75" customHeight="1" x14ac:dyDescent="0.15">
      <c r="A4571" s="3">
        <v>20588</v>
      </c>
      <c r="B4571" s="3">
        <v>4569</v>
      </c>
      <c r="C4571" s="3">
        <v>366</v>
      </c>
      <c r="D4571" s="3" t="s">
        <v>18846</v>
      </c>
      <c r="E4571" s="3" t="s">
        <v>27478</v>
      </c>
      <c r="F4571" s="3" t="s">
        <v>5738</v>
      </c>
      <c r="G4571" s="3" t="s">
        <v>599</v>
      </c>
      <c r="H4571" s="3" t="s">
        <v>3354</v>
      </c>
      <c r="I4571" s="3" t="s">
        <v>3354</v>
      </c>
      <c r="J4571" s="3">
        <v>55.810600000000001</v>
      </c>
      <c r="K4571" s="3">
        <v>66782000</v>
      </c>
      <c r="L4571" s="3" t="s">
        <v>86</v>
      </c>
      <c r="M4571" s="3">
        <v>3</v>
      </c>
      <c r="N4571" s="3" t="s">
        <v>18846</v>
      </c>
      <c r="O4571" s="3" t="s">
        <v>27478</v>
      </c>
      <c r="P4571" s="3" t="s">
        <v>1107</v>
      </c>
      <c r="Q4571" s="3" t="s">
        <v>23519</v>
      </c>
      <c r="R4571" s="5" t="s">
        <v>27479</v>
      </c>
      <c r="S4571" s="3" t="s">
        <v>3354</v>
      </c>
      <c r="T4571" s="3" t="s">
        <v>599</v>
      </c>
      <c r="V4571" s="3">
        <v>88</v>
      </c>
      <c r="W4571" s="3">
        <v>79</v>
      </c>
      <c r="X4571" s="3">
        <v>109</v>
      </c>
      <c r="Y4571" s="3">
        <v>4569</v>
      </c>
      <c r="Z4571" s="3" t="s">
        <v>86</v>
      </c>
      <c r="AA4571" s="3">
        <v>366</v>
      </c>
      <c r="AB4571" s="3">
        <v>190</v>
      </c>
      <c r="AC4571" s="3">
        <v>66782000</v>
      </c>
      <c r="AD4571" s="3">
        <v>42861000</v>
      </c>
      <c r="AE4571" s="3" t="s">
        <v>3354</v>
      </c>
      <c r="AF4571" s="3">
        <v>16</v>
      </c>
      <c r="AG4571" s="3">
        <v>13</v>
      </c>
    </row>
    <row r="4572" spans="1:33" ht="15.75" customHeight="1" x14ac:dyDescent="0.15">
      <c r="A4572" s="3">
        <v>24282</v>
      </c>
      <c r="B4572" s="3">
        <v>4570</v>
      </c>
      <c r="C4572" s="3">
        <v>14</v>
      </c>
      <c r="D4572" s="3" t="s">
        <v>3922</v>
      </c>
      <c r="E4572" s="3" t="s">
        <v>27480</v>
      </c>
      <c r="F4572" s="3" t="s">
        <v>475</v>
      </c>
      <c r="G4572" s="3" t="s">
        <v>277</v>
      </c>
      <c r="H4572" s="3" t="s">
        <v>3927</v>
      </c>
      <c r="I4572" s="3" t="s">
        <v>203</v>
      </c>
      <c r="J4572" s="3">
        <v>55.785899999999998</v>
      </c>
      <c r="K4572" s="3">
        <v>5035000</v>
      </c>
      <c r="L4572" s="3" t="s">
        <v>162</v>
      </c>
      <c r="M4572" s="3">
        <v>1</v>
      </c>
      <c r="N4572" s="3" t="s">
        <v>3922</v>
      </c>
      <c r="O4572" s="3" t="s">
        <v>27480</v>
      </c>
      <c r="P4572" s="3" t="s">
        <v>3926</v>
      </c>
      <c r="Q4572" s="3" t="s">
        <v>3924</v>
      </c>
      <c r="R4572" s="5" t="s">
        <v>27481</v>
      </c>
      <c r="S4572" s="3" t="s">
        <v>3927</v>
      </c>
      <c r="T4572" s="3" t="s">
        <v>277</v>
      </c>
      <c r="V4572" s="3">
        <v>127</v>
      </c>
      <c r="W4572" s="3">
        <v>127</v>
      </c>
      <c r="X4572" s="3">
        <v>127</v>
      </c>
      <c r="Y4572" s="3">
        <v>4570</v>
      </c>
      <c r="Z4572" s="3" t="s">
        <v>162</v>
      </c>
      <c r="AA4572" s="3">
        <v>14</v>
      </c>
      <c r="AB4572" s="3">
        <v>12</v>
      </c>
      <c r="AC4572" s="3">
        <v>5035000</v>
      </c>
      <c r="AD4572" s="3">
        <v>3232000</v>
      </c>
      <c r="AE4572" s="3" t="s">
        <v>203</v>
      </c>
      <c r="AF4572" s="3">
        <v>8</v>
      </c>
      <c r="AG4572" s="3">
        <v>9</v>
      </c>
    </row>
    <row r="4573" spans="1:33" ht="15.75" customHeight="1" x14ac:dyDescent="0.15">
      <c r="A4573" s="3">
        <v>3982</v>
      </c>
      <c r="B4573" s="3">
        <v>4571</v>
      </c>
      <c r="C4573" s="3">
        <v>42</v>
      </c>
      <c r="D4573" s="3" t="s">
        <v>9874</v>
      </c>
      <c r="E4573" s="3" t="s">
        <v>27482</v>
      </c>
      <c r="F4573" s="3" t="s">
        <v>475</v>
      </c>
      <c r="G4573" s="3" t="s">
        <v>277</v>
      </c>
      <c r="H4573" s="3" t="s">
        <v>5959</v>
      </c>
      <c r="I4573" s="3" t="s">
        <v>6294</v>
      </c>
      <c r="J4573" s="3">
        <v>55.733899999999998</v>
      </c>
      <c r="K4573" s="3">
        <v>16044047</v>
      </c>
      <c r="L4573" s="3" t="s">
        <v>478</v>
      </c>
      <c r="M4573" s="3">
        <v>6</v>
      </c>
      <c r="N4573" s="3" t="s">
        <v>9874</v>
      </c>
      <c r="O4573" s="3" t="s">
        <v>27482</v>
      </c>
      <c r="P4573" s="3" t="s">
        <v>9879</v>
      </c>
      <c r="Q4573" s="3" t="s">
        <v>9878</v>
      </c>
      <c r="R4573" s="5" t="s">
        <v>27483</v>
      </c>
      <c r="S4573" s="3" t="s">
        <v>5959</v>
      </c>
      <c r="T4573" s="3" t="s">
        <v>277</v>
      </c>
      <c r="V4573" s="3">
        <v>127</v>
      </c>
      <c r="W4573" s="3">
        <v>0</v>
      </c>
      <c r="X4573" s="3">
        <v>127</v>
      </c>
      <c r="Y4573" s="3">
        <v>4571</v>
      </c>
      <c r="Z4573" s="3" t="s">
        <v>478</v>
      </c>
      <c r="AA4573" s="3">
        <v>42</v>
      </c>
      <c r="AB4573" s="3">
        <v>26</v>
      </c>
      <c r="AC4573" s="3">
        <v>16044047</v>
      </c>
      <c r="AD4573" s="3">
        <v>10302220</v>
      </c>
      <c r="AE4573" s="15"/>
      <c r="AF4573" s="3">
        <v>15</v>
      </c>
      <c r="AG4573" s="3">
        <v>51</v>
      </c>
    </row>
    <row r="4574" spans="1:33" ht="15.75" customHeight="1" x14ac:dyDescent="0.15">
      <c r="A4574" s="3">
        <v>22793</v>
      </c>
      <c r="B4574" s="3">
        <v>4572</v>
      </c>
      <c r="C4574" s="3">
        <v>42</v>
      </c>
      <c r="D4574" s="3" t="s">
        <v>18853</v>
      </c>
      <c r="E4574" s="3" t="s">
        <v>27484</v>
      </c>
      <c r="F4574" s="3" t="s">
        <v>1438</v>
      </c>
      <c r="G4574" s="3" t="s">
        <v>495</v>
      </c>
      <c r="H4574" s="3" t="s">
        <v>2682</v>
      </c>
      <c r="I4574" s="3" t="s">
        <v>2682</v>
      </c>
      <c r="J4574" s="3">
        <v>55.728499999999997</v>
      </c>
      <c r="K4574" s="3">
        <v>13811175</v>
      </c>
      <c r="L4574" s="3" t="s">
        <v>59</v>
      </c>
      <c r="M4574" s="3">
        <v>2</v>
      </c>
      <c r="N4574" s="3" t="s">
        <v>18853</v>
      </c>
      <c r="O4574" s="3" t="s">
        <v>27484</v>
      </c>
      <c r="P4574" s="3" t="s">
        <v>3380</v>
      </c>
      <c r="Q4574" s="3" t="s">
        <v>23524</v>
      </c>
      <c r="R4574" s="5" t="s">
        <v>27485</v>
      </c>
      <c r="S4574" s="3" t="s">
        <v>2682</v>
      </c>
      <c r="T4574" s="3" t="s">
        <v>495</v>
      </c>
      <c r="V4574" s="3">
        <v>127</v>
      </c>
      <c r="W4574" s="3">
        <v>49</v>
      </c>
      <c r="X4574" s="3">
        <v>127</v>
      </c>
      <c r="Y4574" s="3">
        <v>4572</v>
      </c>
      <c r="Z4574" s="3" t="s">
        <v>59</v>
      </c>
      <c r="AA4574" s="3">
        <v>42</v>
      </c>
      <c r="AB4574" s="3">
        <v>42</v>
      </c>
      <c r="AC4574" s="3">
        <v>13811175</v>
      </c>
      <c r="AD4574" s="3">
        <v>8868755</v>
      </c>
      <c r="AE4574" s="3" t="s">
        <v>2682</v>
      </c>
      <c r="AF4574" s="3">
        <v>17</v>
      </c>
      <c r="AG4574" s="3">
        <v>79</v>
      </c>
    </row>
    <row r="4575" spans="1:33" ht="15.75" customHeight="1" x14ac:dyDescent="0.15">
      <c r="A4575" s="3">
        <v>80</v>
      </c>
      <c r="B4575" s="3">
        <v>4573</v>
      </c>
      <c r="C4575" s="3">
        <v>76</v>
      </c>
      <c r="D4575" s="3" t="s">
        <v>18855</v>
      </c>
      <c r="E4575" s="3" t="s">
        <v>27486</v>
      </c>
      <c r="F4575" s="3" t="s">
        <v>96</v>
      </c>
      <c r="G4575" s="3" t="s">
        <v>61</v>
      </c>
      <c r="H4575" s="3" t="s">
        <v>218</v>
      </c>
      <c r="I4575" s="3" t="s">
        <v>63</v>
      </c>
      <c r="J4575" s="3">
        <v>55.7194</v>
      </c>
      <c r="K4575" s="3">
        <v>14168992</v>
      </c>
      <c r="L4575" s="3" t="s">
        <v>162</v>
      </c>
      <c r="M4575" s="3">
        <v>4</v>
      </c>
      <c r="N4575" s="3" t="s">
        <v>18855</v>
      </c>
      <c r="O4575" s="3" t="s">
        <v>27486</v>
      </c>
      <c r="P4575" s="3" t="s">
        <v>835</v>
      </c>
      <c r="Q4575" s="3" t="s">
        <v>23526</v>
      </c>
      <c r="R4575" s="5" t="s">
        <v>27487</v>
      </c>
      <c r="S4575" s="3" t="s">
        <v>218</v>
      </c>
      <c r="T4575" s="3" t="s">
        <v>61</v>
      </c>
      <c r="V4575" s="3">
        <v>127</v>
      </c>
      <c r="W4575" s="3">
        <v>127</v>
      </c>
      <c r="X4575" s="3">
        <v>127</v>
      </c>
      <c r="Y4575" s="3">
        <v>4573</v>
      </c>
      <c r="Z4575" s="3" t="s">
        <v>162</v>
      </c>
      <c r="AA4575" s="3">
        <v>76</v>
      </c>
      <c r="AB4575" s="3">
        <v>29</v>
      </c>
      <c r="AC4575" s="3">
        <v>14168992</v>
      </c>
      <c r="AD4575" s="3">
        <v>9099054</v>
      </c>
      <c r="AE4575" s="3" t="s">
        <v>63</v>
      </c>
      <c r="AF4575" s="3">
        <v>8</v>
      </c>
      <c r="AG4575" s="3">
        <v>3</v>
      </c>
    </row>
    <row r="4576" spans="1:33" ht="15.75" customHeight="1" x14ac:dyDescent="0.15">
      <c r="A4576" s="3">
        <v>24971</v>
      </c>
      <c r="B4576" s="3">
        <v>4574</v>
      </c>
      <c r="C4576" s="3">
        <v>19</v>
      </c>
      <c r="D4576" s="3" t="s">
        <v>9555</v>
      </c>
      <c r="E4576" s="3" t="s">
        <v>27488</v>
      </c>
      <c r="F4576" s="3" t="s">
        <v>36</v>
      </c>
      <c r="G4576" s="3" t="s">
        <v>37</v>
      </c>
      <c r="H4576" s="3" t="s">
        <v>4315</v>
      </c>
      <c r="I4576" s="3" t="s">
        <v>4358</v>
      </c>
      <c r="J4576" s="3">
        <v>55.7226</v>
      </c>
      <c r="K4576" s="3">
        <v>4279719</v>
      </c>
      <c r="L4576" s="3" t="s">
        <v>226</v>
      </c>
      <c r="M4576" s="3">
        <v>0</v>
      </c>
      <c r="N4576" s="3" t="s">
        <v>9555</v>
      </c>
      <c r="O4576" s="3" t="s">
        <v>27488</v>
      </c>
      <c r="P4576" s="8">
        <v>33604</v>
      </c>
      <c r="Q4576" s="3" t="s">
        <v>9556</v>
      </c>
      <c r="R4576" s="5" t="s">
        <v>27489</v>
      </c>
      <c r="S4576" s="3" t="s">
        <v>4315</v>
      </c>
      <c r="T4576" s="3" t="s">
        <v>37</v>
      </c>
      <c r="V4576" s="3">
        <v>127</v>
      </c>
      <c r="W4576" s="3">
        <v>0</v>
      </c>
      <c r="X4576" s="3">
        <v>63</v>
      </c>
      <c r="Y4576" s="3">
        <v>4574</v>
      </c>
      <c r="Z4576" s="3" t="s">
        <v>226</v>
      </c>
      <c r="AA4576" s="3">
        <v>19</v>
      </c>
      <c r="AB4576" s="3">
        <v>15</v>
      </c>
      <c r="AC4576" s="3">
        <v>4279719</v>
      </c>
      <c r="AD4576" s="3">
        <v>2748296</v>
      </c>
      <c r="AE4576" s="15"/>
      <c r="AF4576" s="3">
        <v>24</v>
      </c>
      <c r="AG4576" s="3">
        <v>247</v>
      </c>
    </row>
    <row r="4577" spans="1:33" ht="15.75" customHeight="1" x14ac:dyDescent="0.15">
      <c r="A4577" s="3">
        <v>19232</v>
      </c>
      <c r="B4577" s="3">
        <v>4575</v>
      </c>
      <c r="C4577" s="3">
        <v>18</v>
      </c>
      <c r="D4577" s="3" t="s">
        <v>11091</v>
      </c>
      <c r="E4577" s="3" t="s">
        <v>27490</v>
      </c>
      <c r="F4577" s="3" t="s">
        <v>36</v>
      </c>
      <c r="G4577" s="3" t="s">
        <v>37</v>
      </c>
      <c r="H4577" s="3" t="s">
        <v>817</v>
      </c>
      <c r="I4577" s="3" t="s">
        <v>817</v>
      </c>
      <c r="J4577" s="3">
        <v>55.688400000000001</v>
      </c>
      <c r="K4577" s="3">
        <v>11561901</v>
      </c>
      <c r="L4577" s="3" t="s">
        <v>59</v>
      </c>
      <c r="M4577" s="3">
        <v>3</v>
      </c>
      <c r="N4577" s="3" t="s">
        <v>11091</v>
      </c>
      <c r="O4577" s="3" t="s">
        <v>27490</v>
      </c>
      <c r="P4577" s="3" t="s">
        <v>179</v>
      </c>
      <c r="Q4577" s="3" t="s">
        <v>11092</v>
      </c>
      <c r="R4577" s="5" t="s">
        <v>27491</v>
      </c>
      <c r="S4577" s="3" t="s">
        <v>817</v>
      </c>
      <c r="T4577" s="3" t="s">
        <v>37</v>
      </c>
      <c r="V4577" s="3">
        <v>127</v>
      </c>
      <c r="W4577" s="3">
        <v>107</v>
      </c>
      <c r="X4577" s="3">
        <v>127</v>
      </c>
      <c r="Y4577" s="3">
        <v>4575</v>
      </c>
      <c r="Z4577" s="3" t="s">
        <v>59</v>
      </c>
      <c r="AA4577" s="3">
        <v>18</v>
      </c>
      <c r="AB4577" s="3">
        <v>8</v>
      </c>
      <c r="AC4577" s="3">
        <v>11561901</v>
      </c>
      <c r="AD4577" s="3">
        <v>7426307</v>
      </c>
      <c r="AE4577" s="3" t="s">
        <v>817</v>
      </c>
      <c r="AF4577" s="3">
        <v>17</v>
      </c>
      <c r="AG4577" s="3">
        <v>11</v>
      </c>
    </row>
    <row r="4578" spans="1:33" ht="15.75" customHeight="1" x14ac:dyDescent="0.15">
      <c r="A4578" s="3">
        <v>17887</v>
      </c>
      <c r="B4578" s="3">
        <v>4576</v>
      </c>
      <c r="C4578" s="3">
        <v>10000</v>
      </c>
      <c r="D4578" s="3" t="s">
        <v>12142</v>
      </c>
      <c r="E4578" s="3" t="s">
        <v>27492</v>
      </c>
      <c r="F4578" s="3" t="s">
        <v>36</v>
      </c>
      <c r="G4578" s="3" t="s">
        <v>37</v>
      </c>
      <c r="H4578" s="3" t="s">
        <v>39</v>
      </c>
      <c r="I4578" s="3" t="s">
        <v>39</v>
      </c>
      <c r="J4578" s="3">
        <v>55.677100000000003</v>
      </c>
      <c r="K4578" s="3">
        <v>249609092</v>
      </c>
      <c r="L4578" s="3" t="s">
        <v>75</v>
      </c>
      <c r="M4578" s="3">
        <v>3</v>
      </c>
      <c r="N4578" s="3" t="s">
        <v>12142</v>
      </c>
      <c r="O4578" s="3" t="s">
        <v>27492</v>
      </c>
      <c r="P4578" s="3" t="s">
        <v>690</v>
      </c>
      <c r="Q4578" s="3" t="s">
        <v>12145</v>
      </c>
      <c r="R4578" s="5" t="s">
        <v>27493</v>
      </c>
      <c r="S4578" s="3" t="s">
        <v>39</v>
      </c>
      <c r="T4578" s="3" t="s">
        <v>37</v>
      </c>
      <c r="V4578" s="3">
        <v>127</v>
      </c>
      <c r="W4578" s="3">
        <v>127</v>
      </c>
      <c r="X4578" s="3">
        <v>119</v>
      </c>
      <c r="Y4578" s="3">
        <v>4576</v>
      </c>
      <c r="Z4578" s="3" t="s">
        <v>75</v>
      </c>
      <c r="AA4578" s="3">
        <v>10000</v>
      </c>
      <c r="AB4578" s="3">
        <v>6500</v>
      </c>
      <c r="AC4578" s="3">
        <v>249609092</v>
      </c>
      <c r="AD4578" s="3">
        <v>160337656</v>
      </c>
      <c r="AE4578" s="3" t="s">
        <v>39</v>
      </c>
      <c r="AF4578" s="3">
        <v>14</v>
      </c>
      <c r="AG4578" s="3">
        <v>2</v>
      </c>
    </row>
    <row r="4579" spans="1:33" ht="15.75" customHeight="1" x14ac:dyDescent="0.15">
      <c r="A4579" s="3">
        <v>17581</v>
      </c>
      <c r="B4579" s="3">
        <v>4577</v>
      </c>
      <c r="C4579" s="3">
        <v>212</v>
      </c>
      <c r="D4579" s="3" t="s">
        <v>2144</v>
      </c>
      <c r="E4579" s="3" t="s">
        <v>27494</v>
      </c>
      <c r="F4579" s="3" t="s">
        <v>36</v>
      </c>
      <c r="G4579" s="3" t="s">
        <v>37</v>
      </c>
      <c r="H4579" s="3" t="s">
        <v>180</v>
      </c>
      <c r="I4579" s="3" t="s">
        <v>89</v>
      </c>
      <c r="J4579" s="3">
        <v>55.624099999999999</v>
      </c>
      <c r="K4579" s="3">
        <v>27256000</v>
      </c>
      <c r="L4579" s="3" t="s">
        <v>66</v>
      </c>
      <c r="M4579" s="3">
        <v>4</v>
      </c>
      <c r="N4579" s="3" t="s">
        <v>2144</v>
      </c>
      <c r="O4579" s="3" t="s">
        <v>27494</v>
      </c>
      <c r="P4579" s="3" t="s">
        <v>104</v>
      </c>
      <c r="Q4579" s="3" t="s">
        <v>2145</v>
      </c>
      <c r="R4579" s="5" t="s">
        <v>27495</v>
      </c>
      <c r="S4579" s="3" t="s">
        <v>180</v>
      </c>
      <c r="T4579" s="3" t="s">
        <v>37</v>
      </c>
      <c r="V4579" s="3">
        <v>127</v>
      </c>
      <c r="W4579" s="3">
        <v>127</v>
      </c>
      <c r="X4579" s="3">
        <v>127</v>
      </c>
      <c r="Y4579" s="3">
        <v>4577</v>
      </c>
      <c r="Z4579" s="3" t="s">
        <v>66</v>
      </c>
      <c r="AA4579" s="3">
        <v>212</v>
      </c>
      <c r="AB4579" s="3">
        <v>65</v>
      </c>
      <c r="AC4579" s="3">
        <v>27256000</v>
      </c>
      <c r="AD4579" s="3">
        <v>17514000</v>
      </c>
      <c r="AE4579" s="3" t="s">
        <v>89</v>
      </c>
      <c r="AF4579" s="3">
        <v>9</v>
      </c>
      <c r="AG4579" s="3">
        <v>4</v>
      </c>
    </row>
    <row r="4580" spans="1:33" ht="15.75" customHeight="1" x14ac:dyDescent="0.15">
      <c r="A4580" s="3">
        <v>18237</v>
      </c>
      <c r="B4580" s="3">
        <v>4578</v>
      </c>
      <c r="C4580" s="3">
        <v>174</v>
      </c>
      <c r="D4580" s="3" t="s">
        <v>18865</v>
      </c>
      <c r="E4580" s="3" t="s">
        <v>27496</v>
      </c>
      <c r="F4580" s="3" t="s">
        <v>297</v>
      </c>
      <c r="G4580" s="3" t="s">
        <v>146</v>
      </c>
      <c r="H4580" s="3" t="s">
        <v>2725</v>
      </c>
      <c r="I4580" s="3" t="s">
        <v>2725</v>
      </c>
      <c r="J4580" s="3">
        <v>55.583199999999998</v>
      </c>
      <c r="K4580" s="3">
        <v>33714269</v>
      </c>
      <c r="L4580" s="3" t="s">
        <v>75</v>
      </c>
      <c r="M4580" s="3">
        <v>4</v>
      </c>
      <c r="N4580" s="3" t="s">
        <v>18865</v>
      </c>
      <c r="O4580" s="3" t="s">
        <v>27496</v>
      </c>
      <c r="P4580" s="3" t="s">
        <v>1063</v>
      </c>
      <c r="Q4580" s="3" t="s">
        <v>23534</v>
      </c>
      <c r="R4580" s="5" t="s">
        <v>27497</v>
      </c>
      <c r="S4580" s="3" t="s">
        <v>2725</v>
      </c>
      <c r="T4580" s="3" t="s">
        <v>146</v>
      </c>
      <c r="V4580" s="3">
        <v>113</v>
      </c>
      <c r="W4580" s="15"/>
      <c r="X4580" s="3">
        <v>120</v>
      </c>
      <c r="Y4580" s="3">
        <v>4578</v>
      </c>
      <c r="Z4580" s="3" t="s">
        <v>75</v>
      </c>
      <c r="AA4580" s="3">
        <v>174</v>
      </c>
      <c r="AB4580" s="3">
        <v>118</v>
      </c>
      <c r="AC4580" s="3">
        <v>33714269</v>
      </c>
      <c r="AD4580" s="3">
        <v>21669601</v>
      </c>
      <c r="AE4580" s="3" t="s">
        <v>2725</v>
      </c>
      <c r="AF4580" s="3">
        <v>14</v>
      </c>
      <c r="AG4580" s="3">
        <v>30</v>
      </c>
    </row>
    <row r="4581" spans="1:33" ht="15.75" customHeight="1" x14ac:dyDescent="0.15">
      <c r="A4581" s="3">
        <v>24493</v>
      </c>
      <c r="B4581" s="3">
        <v>4579</v>
      </c>
      <c r="C4581" s="3">
        <v>38</v>
      </c>
      <c r="D4581" s="3" t="s">
        <v>5537</v>
      </c>
      <c r="E4581" s="3" t="s">
        <v>27498</v>
      </c>
      <c r="F4581" s="3" t="s">
        <v>36</v>
      </c>
      <c r="G4581" s="3" t="s">
        <v>37</v>
      </c>
      <c r="H4581" s="3" t="s">
        <v>69</v>
      </c>
      <c r="I4581" s="3" t="s">
        <v>69</v>
      </c>
      <c r="J4581" s="3">
        <v>55.539900000000003</v>
      </c>
      <c r="K4581" s="3">
        <v>4924996</v>
      </c>
      <c r="L4581" s="3" t="s">
        <v>162</v>
      </c>
      <c r="M4581" s="3">
        <v>1</v>
      </c>
      <c r="N4581" s="3" t="s">
        <v>5537</v>
      </c>
      <c r="O4581" s="3" t="s">
        <v>27498</v>
      </c>
      <c r="P4581" s="3" t="s">
        <v>1350</v>
      </c>
      <c r="Q4581" s="3" t="s">
        <v>5539</v>
      </c>
      <c r="R4581" s="5" t="s">
        <v>27499</v>
      </c>
      <c r="S4581" s="3" t="s">
        <v>69</v>
      </c>
      <c r="T4581" s="3" t="s">
        <v>37</v>
      </c>
      <c r="V4581" s="3">
        <v>127</v>
      </c>
      <c r="W4581" s="3">
        <v>48</v>
      </c>
      <c r="X4581" s="3">
        <v>127</v>
      </c>
      <c r="Y4581" s="3">
        <v>4579</v>
      </c>
      <c r="Z4581" s="3" t="s">
        <v>162</v>
      </c>
      <c r="AA4581" s="3">
        <v>38</v>
      </c>
      <c r="AB4581" s="3">
        <v>21</v>
      </c>
      <c r="AC4581" s="3">
        <v>4924996</v>
      </c>
      <c r="AD4581" s="3">
        <v>3166388</v>
      </c>
      <c r="AE4581" s="3" t="s">
        <v>69</v>
      </c>
      <c r="AF4581" s="3">
        <v>8</v>
      </c>
      <c r="AG4581" s="3">
        <v>20</v>
      </c>
    </row>
    <row r="4582" spans="1:33" ht="15.75" customHeight="1" x14ac:dyDescent="0.15">
      <c r="A4582" s="3">
        <v>18385</v>
      </c>
      <c r="B4582" s="3">
        <v>4580</v>
      </c>
      <c r="C4582" s="3">
        <v>33</v>
      </c>
      <c r="D4582" s="3" t="s">
        <v>18870</v>
      </c>
      <c r="E4582" s="3" t="s">
        <v>27500</v>
      </c>
      <c r="F4582" s="3" t="s">
        <v>657</v>
      </c>
      <c r="G4582" s="3" t="s">
        <v>246</v>
      </c>
      <c r="H4582" s="3" t="s">
        <v>6013</v>
      </c>
      <c r="I4582" s="3" t="s">
        <v>264</v>
      </c>
      <c r="J4582" s="3">
        <v>55.515900000000002</v>
      </c>
      <c r="K4582" s="3">
        <v>8995522</v>
      </c>
      <c r="L4582" s="3" t="s">
        <v>364</v>
      </c>
      <c r="M4582" s="3">
        <v>4</v>
      </c>
      <c r="N4582" s="3" t="s">
        <v>18870</v>
      </c>
      <c r="O4582" s="3" t="s">
        <v>27500</v>
      </c>
      <c r="P4582" s="3" t="s">
        <v>1029</v>
      </c>
      <c r="Q4582" s="3" t="s">
        <v>23538</v>
      </c>
      <c r="R4582" s="5" t="s">
        <v>27501</v>
      </c>
      <c r="S4582" s="3" t="s">
        <v>6013</v>
      </c>
      <c r="T4582" s="3" t="s">
        <v>246</v>
      </c>
      <c r="V4582" s="3">
        <v>127</v>
      </c>
      <c r="W4582" s="3">
        <v>127</v>
      </c>
      <c r="X4582" s="3">
        <v>127</v>
      </c>
      <c r="Y4582" s="3">
        <v>4580</v>
      </c>
      <c r="Z4582" s="3" t="s">
        <v>364</v>
      </c>
      <c r="AA4582" s="3">
        <v>33</v>
      </c>
      <c r="AB4582" s="3">
        <v>22</v>
      </c>
      <c r="AC4582" s="3">
        <v>8995522</v>
      </c>
      <c r="AD4582" s="3">
        <v>5784312</v>
      </c>
      <c r="AE4582" s="3" t="s">
        <v>264</v>
      </c>
      <c r="AF4582" s="3">
        <v>20</v>
      </c>
      <c r="AG4582" s="3">
        <v>8</v>
      </c>
    </row>
    <row r="4583" spans="1:33" ht="15.75" customHeight="1" x14ac:dyDescent="0.15">
      <c r="A4583" s="3">
        <v>25371</v>
      </c>
      <c r="B4583" s="3">
        <v>4581</v>
      </c>
      <c r="C4583" s="3">
        <v>32</v>
      </c>
      <c r="D4583" s="5" t="s">
        <v>18874</v>
      </c>
      <c r="E4583" s="3" t="s">
        <v>27502</v>
      </c>
      <c r="F4583" s="3" t="s">
        <v>657</v>
      </c>
      <c r="G4583" s="3" t="s">
        <v>246</v>
      </c>
      <c r="H4583" s="3" t="s">
        <v>3818</v>
      </c>
      <c r="I4583" s="3" t="s">
        <v>3818</v>
      </c>
      <c r="J4583" s="3">
        <v>55.456699999999998</v>
      </c>
      <c r="K4583" s="3">
        <v>16212753</v>
      </c>
      <c r="L4583" s="3" t="s">
        <v>75</v>
      </c>
      <c r="M4583" s="3">
        <v>0</v>
      </c>
      <c r="N4583" s="5" t="s">
        <v>18874</v>
      </c>
      <c r="O4583" s="3" t="s">
        <v>27502</v>
      </c>
      <c r="P4583" s="8">
        <v>29952</v>
      </c>
      <c r="Q4583" s="3" t="s">
        <v>23540</v>
      </c>
      <c r="R4583" s="5" t="s">
        <v>27503</v>
      </c>
      <c r="S4583" s="3" t="s">
        <v>3818</v>
      </c>
      <c r="T4583" s="3" t="s">
        <v>246</v>
      </c>
      <c r="V4583" s="3">
        <v>127</v>
      </c>
      <c r="W4583" s="3">
        <v>91</v>
      </c>
      <c r="X4583" s="3">
        <v>121</v>
      </c>
      <c r="Y4583" s="3">
        <v>4581</v>
      </c>
      <c r="Z4583" s="3" t="s">
        <v>75</v>
      </c>
      <c r="AA4583" s="3">
        <v>32</v>
      </c>
      <c r="AB4583" s="3">
        <v>27</v>
      </c>
      <c r="AC4583" s="3">
        <v>16212753</v>
      </c>
      <c r="AD4583" s="3">
        <v>10429114</v>
      </c>
      <c r="AE4583" s="3" t="s">
        <v>3818</v>
      </c>
      <c r="AF4583" s="3">
        <v>14</v>
      </c>
      <c r="AG4583" s="3">
        <v>22</v>
      </c>
    </row>
    <row r="4584" spans="1:33" ht="15.75" customHeight="1" x14ac:dyDescent="0.15">
      <c r="A4584" s="3">
        <v>24455</v>
      </c>
      <c r="B4584" s="3">
        <v>4582</v>
      </c>
      <c r="C4584" s="3">
        <v>72</v>
      </c>
      <c r="D4584" s="3" t="s">
        <v>18876</v>
      </c>
      <c r="E4584" s="3" t="s">
        <v>27504</v>
      </c>
      <c r="F4584" s="3" t="s">
        <v>3877</v>
      </c>
      <c r="G4584" s="3" t="s">
        <v>731</v>
      </c>
      <c r="H4584" s="3" t="s">
        <v>391</v>
      </c>
      <c r="I4584" s="3" t="s">
        <v>10292</v>
      </c>
      <c r="J4584" s="3">
        <v>55.408099999999997</v>
      </c>
      <c r="K4584" s="3">
        <v>5503942</v>
      </c>
      <c r="L4584" s="3" t="s">
        <v>66</v>
      </c>
      <c r="M4584" s="3">
        <v>1</v>
      </c>
      <c r="N4584" s="3" t="s">
        <v>18876</v>
      </c>
      <c r="O4584" s="3" t="s">
        <v>27504</v>
      </c>
      <c r="P4584" s="3" t="s">
        <v>690</v>
      </c>
      <c r="Q4584" s="3" t="s">
        <v>23542</v>
      </c>
      <c r="R4584" s="5" t="s">
        <v>27505</v>
      </c>
      <c r="S4584" s="3" t="s">
        <v>391</v>
      </c>
      <c r="T4584" s="3" t="s">
        <v>731</v>
      </c>
      <c r="V4584" s="3">
        <v>53</v>
      </c>
      <c r="W4584" s="3">
        <v>0</v>
      </c>
      <c r="X4584" s="3">
        <v>127</v>
      </c>
      <c r="Y4584" s="3">
        <v>4582</v>
      </c>
      <c r="Z4584" s="3" t="s">
        <v>66</v>
      </c>
      <c r="AA4584" s="3">
        <v>72</v>
      </c>
      <c r="AB4584" s="3">
        <v>39</v>
      </c>
      <c r="AC4584" s="3">
        <v>5503942</v>
      </c>
      <c r="AD4584" s="3">
        <v>3541606</v>
      </c>
      <c r="AE4584" s="15"/>
      <c r="AF4584" s="3">
        <v>9</v>
      </c>
      <c r="AG4584" s="3">
        <v>276</v>
      </c>
    </row>
    <row r="4585" spans="1:33" ht="15.75" customHeight="1" x14ac:dyDescent="0.15">
      <c r="A4585" s="3">
        <v>3636</v>
      </c>
      <c r="B4585" s="3">
        <v>4583</v>
      </c>
      <c r="C4585" s="3">
        <v>21</v>
      </c>
      <c r="D4585" s="3" t="s">
        <v>18880</v>
      </c>
      <c r="E4585" s="3" t="s">
        <v>27506</v>
      </c>
      <c r="F4585" s="3" t="s">
        <v>4272</v>
      </c>
      <c r="G4585" s="3" t="s">
        <v>780</v>
      </c>
      <c r="H4585" s="3" t="s">
        <v>4411</v>
      </c>
      <c r="I4585" s="3" t="s">
        <v>5445</v>
      </c>
      <c r="J4585" s="3">
        <v>55.371000000000002</v>
      </c>
      <c r="K4585" s="3">
        <v>20112202</v>
      </c>
      <c r="L4585" s="3" t="s">
        <v>75</v>
      </c>
      <c r="M4585" s="3">
        <v>7</v>
      </c>
      <c r="N4585" s="3" t="s">
        <v>18880</v>
      </c>
      <c r="O4585" s="3" t="s">
        <v>27506</v>
      </c>
      <c r="P4585" s="3" t="s">
        <v>541</v>
      </c>
      <c r="Q4585" s="3" t="s">
        <v>23544</v>
      </c>
      <c r="R4585" s="5" t="s">
        <v>27507</v>
      </c>
      <c r="S4585" s="3" t="s">
        <v>4411</v>
      </c>
      <c r="T4585" s="3" t="s">
        <v>780</v>
      </c>
      <c r="V4585" s="3">
        <v>29</v>
      </c>
      <c r="W4585" s="3">
        <v>0</v>
      </c>
      <c r="X4585" s="3">
        <v>122</v>
      </c>
      <c r="Y4585" s="3">
        <v>4583</v>
      </c>
      <c r="Z4585" s="3" t="s">
        <v>75</v>
      </c>
      <c r="AA4585" s="3">
        <v>21</v>
      </c>
      <c r="AB4585" s="3">
        <v>17</v>
      </c>
      <c r="AC4585" s="3">
        <v>20112202</v>
      </c>
      <c r="AD4585" s="3">
        <v>12944628</v>
      </c>
      <c r="AE4585" s="15"/>
      <c r="AF4585" s="3">
        <v>14</v>
      </c>
      <c r="AG4585" s="3">
        <v>978</v>
      </c>
    </row>
    <row r="4586" spans="1:33" ht="15.75" customHeight="1" x14ac:dyDescent="0.15">
      <c r="A4586" s="3">
        <v>25882</v>
      </c>
      <c r="B4586" s="3">
        <v>4584</v>
      </c>
      <c r="C4586" s="3">
        <v>90</v>
      </c>
      <c r="D4586" s="3" t="s">
        <v>11912</v>
      </c>
      <c r="E4586" s="3" t="s">
        <v>27508</v>
      </c>
      <c r="F4586" s="3" t="s">
        <v>36</v>
      </c>
      <c r="G4586" s="3" t="s">
        <v>37</v>
      </c>
      <c r="H4586" s="3" t="s">
        <v>11909</v>
      </c>
      <c r="I4586" s="3" t="s">
        <v>39</v>
      </c>
      <c r="J4586" s="3">
        <v>55.317500000000003</v>
      </c>
      <c r="K4586" s="3">
        <v>17674351</v>
      </c>
      <c r="L4586" s="3" t="s">
        <v>50</v>
      </c>
      <c r="M4586" s="3">
        <v>0</v>
      </c>
      <c r="N4586" s="3" t="s">
        <v>11912</v>
      </c>
      <c r="O4586" s="3" t="s">
        <v>27508</v>
      </c>
      <c r="P4586" s="8">
        <v>37987</v>
      </c>
      <c r="Q4586" s="3" t="s">
        <v>11914</v>
      </c>
      <c r="R4586" s="5" t="s">
        <v>27509</v>
      </c>
      <c r="S4586" s="3" t="s">
        <v>11909</v>
      </c>
      <c r="T4586" s="3" t="s">
        <v>37</v>
      </c>
      <c r="V4586" s="3">
        <v>127</v>
      </c>
      <c r="W4586" s="3">
        <v>127</v>
      </c>
      <c r="X4586" s="3">
        <v>125</v>
      </c>
      <c r="Y4586" s="3">
        <v>4584</v>
      </c>
      <c r="Z4586" s="3" t="s">
        <v>50</v>
      </c>
      <c r="AA4586" s="3">
        <v>90</v>
      </c>
      <c r="AB4586" s="3">
        <v>35</v>
      </c>
      <c r="AC4586" s="3">
        <v>17674351</v>
      </c>
      <c r="AD4586" s="3">
        <v>11379499</v>
      </c>
      <c r="AE4586" s="3" t="s">
        <v>39</v>
      </c>
      <c r="AF4586" s="3">
        <v>11</v>
      </c>
      <c r="AG4586" s="3">
        <v>2</v>
      </c>
    </row>
    <row r="4587" spans="1:33" ht="15.75" customHeight="1" x14ac:dyDescent="0.15">
      <c r="A4587" s="3">
        <v>25691</v>
      </c>
      <c r="B4587" s="3">
        <v>4585</v>
      </c>
      <c r="C4587" s="3">
        <v>98</v>
      </c>
      <c r="D4587" s="3" t="s">
        <v>18883</v>
      </c>
      <c r="E4587" s="3" t="s">
        <v>27510</v>
      </c>
      <c r="F4587" s="3" t="s">
        <v>4061</v>
      </c>
      <c r="G4587" s="3" t="s">
        <v>446</v>
      </c>
      <c r="H4587" s="3" t="s">
        <v>18886</v>
      </c>
      <c r="I4587" s="3" t="s">
        <v>2435</v>
      </c>
      <c r="J4587" s="3">
        <v>55.304600000000001</v>
      </c>
      <c r="K4587" s="3">
        <v>13819200</v>
      </c>
      <c r="L4587" s="3" t="s">
        <v>478</v>
      </c>
      <c r="M4587" s="3">
        <v>0</v>
      </c>
      <c r="N4587" s="3" t="s">
        <v>18883</v>
      </c>
      <c r="O4587" s="3" t="s">
        <v>27510</v>
      </c>
      <c r="P4587" s="8">
        <v>30317</v>
      </c>
      <c r="Q4587" s="3" t="s">
        <v>23547</v>
      </c>
      <c r="R4587" s="5" t="s">
        <v>27511</v>
      </c>
      <c r="S4587" s="3" t="s">
        <v>18886</v>
      </c>
      <c r="T4587" s="3" t="s">
        <v>446</v>
      </c>
      <c r="V4587" s="3">
        <v>127</v>
      </c>
      <c r="W4587" s="3">
        <v>127</v>
      </c>
      <c r="X4587" s="3">
        <v>127</v>
      </c>
      <c r="Y4587" s="3">
        <v>4585</v>
      </c>
      <c r="Z4587" s="3" t="s">
        <v>478</v>
      </c>
      <c r="AA4587" s="3">
        <v>98</v>
      </c>
      <c r="AB4587" s="3">
        <v>89</v>
      </c>
      <c r="AC4587" s="3">
        <v>13819200</v>
      </c>
      <c r="AD4587" s="3">
        <v>8898127</v>
      </c>
      <c r="AE4587" s="3" t="s">
        <v>2435</v>
      </c>
      <c r="AF4587" s="3">
        <v>15</v>
      </c>
      <c r="AG4587" s="3">
        <v>29</v>
      </c>
    </row>
    <row r="4588" spans="1:33" ht="15.75" customHeight="1" x14ac:dyDescent="0.15">
      <c r="A4588" s="3">
        <v>4109</v>
      </c>
      <c r="B4588" s="3">
        <v>4586</v>
      </c>
      <c r="C4588" s="3">
        <v>226</v>
      </c>
      <c r="D4588" s="3" t="s">
        <v>18888</v>
      </c>
      <c r="E4588" s="3" t="s">
        <v>27512</v>
      </c>
      <c r="F4588" s="3" t="s">
        <v>1438</v>
      </c>
      <c r="G4588" s="3" t="s">
        <v>495</v>
      </c>
      <c r="H4588" s="3" t="s">
        <v>18890</v>
      </c>
      <c r="I4588" s="3" t="s">
        <v>2682</v>
      </c>
      <c r="J4588" s="3">
        <v>55.205599999999997</v>
      </c>
      <c r="K4588" s="3">
        <v>40012000</v>
      </c>
      <c r="L4588" s="3" t="s">
        <v>221</v>
      </c>
      <c r="M4588" s="3">
        <v>10</v>
      </c>
      <c r="N4588" s="3" t="s">
        <v>18888</v>
      </c>
      <c r="O4588" s="3" t="s">
        <v>27512</v>
      </c>
      <c r="P4588" s="3" t="s">
        <v>1063</v>
      </c>
      <c r="Q4588" s="3" t="s">
        <v>23550</v>
      </c>
      <c r="R4588" s="5" t="s">
        <v>27513</v>
      </c>
      <c r="S4588" s="3" t="s">
        <v>18890</v>
      </c>
      <c r="T4588" s="3" t="s">
        <v>495</v>
      </c>
      <c r="V4588" s="3">
        <v>127</v>
      </c>
      <c r="W4588" s="3">
        <v>50</v>
      </c>
      <c r="X4588" s="3">
        <v>127</v>
      </c>
      <c r="Y4588" s="3">
        <v>4586</v>
      </c>
      <c r="Z4588" s="3" t="s">
        <v>221</v>
      </c>
      <c r="AA4588" s="3">
        <v>226</v>
      </c>
      <c r="AB4588" s="3">
        <v>116</v>
      </c>
      <c r="AC4588" s="3">
        <v>40012000</v>
      </c>
      <c r="AD4588" s="3">
        <v>25780000</v>
      </c>
      <c r="AE4588" s="3" t="s">
        <v>2682</v>
      </c>
      <c r="AF4588" s="3">
        <v>2</v>
      </c>
      <c r="AG4588" s="3">
        <v>79</v>
      </c>
    </row>
    <row r="4589" spans="1:33" ht="15.75" customHeight="1" x14ac:dyDescent="0.15">
      <c r="A4589" s="3">
        <v>19843</v>
      </c>
      <c r="B4589" s="3">
        <v>4587</v>
      </c>
      <c r="C4589" s="3">
        <v>65</v>
      </c>
      <c r="D4589" s="3" t="s">
        <v>18891</v>
      </c>
      <c r="E4589" s="3" t="s">
        <v>27514</v>
      </c>
      <c r="F4589" s="3" t="s">
        <v>210</v>
      </c>
      <c r="G4589" s="3" t="s">
        <v>114</v>
      </c>
      <c r="H4589" s="3" t="s">
        <v>115</v>
      </c>
      <c r="I4589" s="3" t="s">
        <v>116</v>
      </c>
      <c r="J4589" s="3">
        <v>55.178199999999997</v>
      </c>
      <c r="K4589" s="3">
        <v>3837710</v>
      </c>
      <c r="L4589" s="3" t="s">
        <v>162</v>
      </c>
      <c r="M4589" s="3">
        <v>3</v>
      </c>
      <c r="N4589" s="3" t="s">
        <v>18891</v>
      </c>
      <c r="O4589" s="3" t="s">
        <v>27514</v>
      </c>
      <c r="P4589" s="3" t="s">
        <v>987</v>
      </c>
      <c r="Q4589" s="3" t="s">
        <v>23552</v>
      </c>
      <c r="R4589" s="5" t="s">
        <v>27515</v>
      </c>
      <c r="S4589" s="3" t="s">
        <v>115</v>
      </c>
      <c r="T4589" s="3" t="s">
        <v>114</v>
      </c>
      <c r="V4589" s="3">
        <v>93</v>
      </c>
      <c r="W4589" s="3">
        <v>82</v>
      </c>
      <c r="X4589" s="3">
        <v>127</v>
      </c>
      <c r="Y4589" s="3">
        <v>4587</v>
      </c>
      <c r="Z4589" s="3" t="s">
        <v>162</v>
      </c>
      <c r="AA4589" s="3">
        <v>65</v>
      </c>
      <c r="AB4589" s="3">
        <v>35</v>
      </c>
      <c r="AC4589" s="3">
        <v>3837710</v>
      </c>
      <c r="AD4589" s="3">
        <v>2473099</v>
      </c>
      <c r="AE4589" s="3" t="s">
        <v>116</v>
      </c>
      <c r="AF4589" s="3">
        <v>8</v>
      </c>
      <c r="AG4589" s="3">
        <v>46</v>
      </c>
    </row>
    <row r="4590" spans="1:33" ht="15.75" customHeight="1" x14ac:dyDescent="0.15">
      <c r="A4590" s="3">
        <v>24578</v>
      </c>
      <c r="B4590" s="3">
        <v>4588</v>
      </c>
      <c r="C4590" s="3">
        <v>170</v>
      </c>
      <c r="D4590" s="3" t="s">
        <v>18895</v>
      </c>
      <c r="E4590" s="3" t="s">
        <v>27516</v>
      </c>
      <c r="F4590" s="3" t="s">
        <v>1121</v>
      </c>
      <c r="G4590" s="3" t="s">
        <v>497</v>
      </c>
      <c r="H4590" s="3" t="s">
        <v>12516</v>
      </c>
      <c r="I4590" s="3" t="s">
        <v>23556</v>
      </c>
      <c r="J4590" s="3">
        <v>55.165100000000002</v>
      </c>
      <c r="K4590" s="3">
        <v>17941146</v>
      </c>
      <c r="L4590" s="3" t="s">
        <v>122</v>
      </c>
      <c r="M4590" s="3">
        <v>1</v>
      </c>
      <c r="N4590" s="3" t="s">
        <v>18895</v>
      </c>
      <c r="O4590" s="3" t="s">
        <v>27516</v>
      </c>
      <c r="P4590" s="3" t="s">
        <v>23555</v>
      </c>
      <c r="Q4590" s="3" t="s">
        <v>23554</v>
      </c>
      <c r="R4590" s="5" t="s">
        <v>27517</v>
      </c>
      <c r="S4590" s="3" t="s">
        <v>12516</v>
      </c>
      <c r="T4590" s="3" t="s">
        <v>497</v>
      </c>
      <c r="V4590" s="3">
        <v>63</v>
      </c>
      <c r="W4590" s="3">
        <v>0</v>
      </c>
      <c r="X4590" s="3">
        <v>58</v>
      </c>
      <c r="Y4590" s="3">
        <v>4588</v>
      </c>
      <c r="Z4590" s="3" t="s">
        <v>122</v>
      </c>
      <c r="AA4590" s="3">
        <v>170</v>
      </c>
      <c r="AB4590" s="3">
        <v>142</v>
      </c>
      <c r="AC4590" s="3">
        <v>17941146</v>
      </c>
      <c r="AD4590" s="3">
        <v>11562615</v>
      </c>
      <c r="AE4590" s="15"/>
      <c r="AF4590" s="3">
        <v>22</v>
      </c>
      <c r="AG4590" s="3">
        <v>202</v>
      </c>
    </row>
    <row r="4591" spans="1:33" ht="15.75" customHeight="1" x14ac:dyDescent="0.15">
      <c r="A4591" s="3">
        <v>9804</v>
      </c>
      <c r="B4591" s="3">
        <v>4589</v>
      </c>
      <c r="C4591" s="3">
        <v>66</v>
      </c>
      <c r="D4591" s="3" t="s">
        <v>18897</v>
      </c>
      <c r="E4591" s="3" t="s">
        <v>27518</v>
      </c>
      <c r="F4591" s="3" t="s">
        <v>1009</v>
      </c>
      <c r="G4591" s="3" t="s">
        <v>403</v>
      </c>
      <c r="H4591" s="3" t="s">
        <v>14985</v>
      </c>
      <c r="I4591" s="3" t="s">
        <v>203</v>
      </c>
      <c r="J4591" s="3">
        <v>55.146799999999999</v>
      </c>
      <c r="K4591" s="3">
        <v>11694803</v>
      </c>
      <c r="L4591" s="3" t="s">
        <v>641</v>
      </c>
      <c r="M4591" s="3">
        <v>1</v>
      </c>
      <c r="N4591" s="3" t="s">
        <v>18897</v>
      </c>
      <c r="O4591" s="3" t="s">
        <v>27518</v>
      </c>
      <c r="P4591" s="3" t="s">
        <v>6675</v>
      </c>
      <c r="Q4591" s="3" t="s">
        <v>23558</v>
      </c>
      <c r="R4591" s="5" t="s">
        <v>27519</v>
      </c>
      <c r="S4591" s="3" t="s">
        <v>14985</v>
      </c>
      <c r="T4591" s="3" t="s">
        <v>403</v>
      </c>
      <c r="V4591" s="3">
        <v>127</v>
      </c>
      <c r="W4591" s="3">
        <v>127</v>
      </c>
      <c r="X4591" s="3">
        <v>44</v>
      </c>
      <c r="Y4591" s="3">
        <v>4589</v>
      </c>
      <c r="Z4591" s="3" t="s">
        <v>641</v>
      </c>
      <c r="AA4591" s="3">
        <v>66</v>
      </c>
      <c r="AB4591" s="3">
        <v>49</v>
      </c>
      <c r="AC4591" s="3">
        <v>11694803</v>
      </c>
      <c r="AD4591" s="3">
        <v>7537894</v>
      </c>
      <c r="AE4591" s="3" t="s">
        <v>203</v>
      </c>
      <c r="AF4591" s="3">
        <v>23</v>
      </c>
      <c r="AG4591" s="3">
        <v>9</v>
      </c>
    </row>
    <row r="4592" spans="1:33" ht="15.75" customHeight="1" x14ac:dyDescent="0.15">
      <c r="A4592" s="3">
        <v>22164</v>
      </c>
      <c r="B4592" s="3">
        <v>4590</v>
      </c>
      <c r="C4592" s="3">
        <v>22</v>
      </c>
      <c r="D4592" s="3" t="s">
        <v>18899</v>
      </c>
      <c r="E4592" s="3" t="s">
        <v>27520</v>
      </c>
      <c r="F4592" s="3" t="s">
        <v>855</v>
      </c>
      <c r="G4592" s="3" t="s">
        <v>292</v>
      </c>
      <c r="H4592" s="3" t="s">
        <v>2279</v>
      </c>
      <c r="I4592" s="3" t="s">
        <v>2280</v>
      </c>
      <c r="J4592" s="3">
        <v>55.152999999999999</v>
      </c>
      <c r="K4592" s="3">
        <v>11562000</v>
      </c>
      <c r="L4592" s="3" t="s">
        <v>364</v>
      </c>
      <c r="M4592" s="3">
        <v>2</v>
      </c>
      <c r="N4592" s="3" t="s">
        <v>18899</v>
      </c>
      <c r="O4592" s="3" t="s">
        <v>27520</v>
      </c>
      <c r="P4592" s="3" t="s">
        <v>9988</v>
      </c>
      <c r="Q4592" s="3" t="s">
        <v>23560</v>
      </c>
      <c r="R4592" s="5" t="s">
        <v>27521</v>
      </c>
      <c r="S4592" s="3" t="s">
        <v>2279</v>
      </c>
      <c r="T4592" s="3" t="s">
        <v>292</v>
      </c>
      <c r="V4592" s="3">
        <v>127</v>
      </c>
      <c r="W4592" s="3">
        <v>38</v>
      </c>
      <c r="X4592" s="3">
        <v>127</v>
      </c>
      <c r="Y4592" s="3">
        <v>4590</v>
      </c>
      <c r="Z4592" s="3" t="s">
        <v>364</v>
      </c>
      <c r="AA4592" s="3">
        <v>22</v>
      </c>
      <c r="AB4592" s="3">
        <v>15</v>
      </c>
      <c r="AC4592" s="3">
        <v>11562000</v>
      </c>
      <c r="AD4592" s="3">
        <v>7452000</v>
      </c>
      <c r="AE4592" s="3" t="s">
        <v>2280</v>
      </c>
      <c r="AF4592" s="3">
        <v>20</v>
      </c>
      <c r="AG4592" s="3">
        <v>52</v>
      </c>
    </row>
    <row r="4593" spans="1:33" ht="15.75" customHeight="1" x14ac:dyDescent="0.15">
      <c r="A4593" s="3">
        <v>17565</v>
      </c>
      <c r="B4593" s="3">
        <v>4591</v>
      </c>
      <c r="C4593" s="3">
        <v>249</v>
      </c>
      <c r="D4593" s="3" t="s">
        <v>18903</v>
      </c>
      <c r="E4593" s="3" t="s">
        <v>27522</v>
      </c>
      <c r="F4593" s="3" t="s">
        <v>657</v>
      </c>
      <c r="G4593" s="3" t="s">
        <v>246</v>
      </c>
      <c r="H4593" s="3" t="s">
        <v>240</v>
      </c>
      <c r="I4593" s="3" t="s">
        <v>240</v>
      </c>
      <c r="J4593" s="3">
        <v>55.133099999999999</v>
      </c>
      <c r="K4593" s="3">
        <v>87860849</v>
      </c>
      <c r="L4593" s="3" t="s">
        <v>398</v>
      </c>
      <c r="M4593" s="3">
        <v>4</v>
      </c>
      <c r="N4593" s="3" t="s">
        <v>18903</v>
      </c>
      <c r="O4593" s="3" t="s">
        <v>27522</v>
      </c>
      <c r="P4593" s="3" t="s">
        <v>987</v>
      </c>
      <c r="Q4593" s="3" t="s">
        <v>23563</v>
      </c>
      <c r="R4593" s="5" t="s">
        <v>27523</v>
      </c>
      <c r="S4593" s="3" t="s">
        <v>240</v>
      </c>
      <c r="T4593" s="3" t="s">
        <v>246</v>
      </c>
      <c r="V4593" s="3">
        <v>127</v>
      </c>
      <c r="W4593" s="3">
        <v>89</v>
      </c>
      <c r="X4593" s="3">
        <v>58</v>
      </c>
      <c r="Y4593" s="3">
        <v>4591</v>
      </c>
      <c r="Z4593" s="3" t="s">
        <v>398</v>
      </c>
      <c r="AA4593" s="3">
        <v>249</v>
      </c>
      <c r="AB4593" s="3">
        <v>42</v>
      </c>
      <c r="AC4593" s="3">
        <v>87860849</v>
      </c>
      <c r="AD4593" s="3">
        <v>56635770</v>
      </c>
      <c r="AE4593" s="3" t="s">
        <v>240</v>
      </c>
      <c r="AF4593" s="3">
        <v>1</v>
      </c>
      <c r="AG4593" s="3">
        <v>18</v>
      </c>
    </row>
    <row r="4594" spans="1:33" ht="15.75" customHeight="1" x14ac:dyDescent="0.15">
      <c r="A4594" s="3">
        <v>18513</v>
      </c>
      <c r="B4594" s="3">
        <v>4592</v>
      </c>
      <c r="C4594" s="3">
        <v>65</v>
      </c>
      <c r="D4594" s="3" t="s">
        <v>7653</v>
      </c>
      <c r="E4594" s="3" t="s">
        <v>27524</v>
      </c>
      <c r="F4594" s="3" t="s">
        <v>475</v>
      </c>
      <c r="G4594" s="3" t="s">
        <v>277</v>
      </c>
      <c r="H4594" s="3" t="s">
        <v>991</v>
      </c>
      <c r="I4594" s="3" t="s">
        <v>203</v>
      </c>
      <c r="J4594" s="3">
        <v>55.089100000000002</v>
      </c>
      <c r="K4594" s="3">
        <v>4507573</v>
      </c>
      <c r="L4594" s="3" t="s">
        <v>50</v>
      </c>
      <c r="M4594" s="3">
        <v>4</v>
      </c>
      <c r="N4594" s="3" t="s">
        <v>7653</v>
      </c>
      <c r="O4594" s="3" t="s">
        <v>27524</v>
      </c>
      <c r="P4594" s="3" t="s">
        <v>987</v>
      </c>
      <c r="Q4594" s="3" t="s">
        <v>7654</v>
      </c>
      <c r="R4594" s="5" t="s">
        <v>27525</v>
      </c>
      <c r="S4594" s="3" t="s">
        <v>991</v>
      </c>
      <c r="T4594" s="3" t="s">
        <v>277</v>
      </c>
      <c r="V4594" s="3">
        <v>127</v>
      </c>
      <c r="W4594" s="3">
        <v>127</v>
      </c>
      <c r="X4594" s="3">
        <v>126</v>
      </c>
      <c r="Y4594" s="3">
        <v>4592</v>
      </c>
      <c r="Z4594" s="3" t="s">
        <v>50</v>
      </c>
      <c r="AA4594" s="3">
        <v>65</v>
      </c>
      <c r="AB4594" s="3">
        <v>50</v>
      </c>
      <c r="AC4594" s="3">
        <v>4507573</v>
      </c>
      <c r="AD4594" s="3">
        <v>2906440</v>
      </c>
      <c r="AE4594" s="3" t="s">
        <v>203</v>
      </c>
      <c r="AF4594" s="3">
        <v>11</v>
      </c>
      <c r="AG4594" s="3">
        <v>9</v>
      </c>
    </row>
    <row r="4595" spans="1:33" ht="15.75" customHeight="1" x14ac:dyDescent="0.15">
      <c r="A4595" s="3">
        <v>1345</v>
      </c>
      <c r="B4595" s="3">
        <v>4593</v>
      </c>
      <c r="C4595" s="3">
        <v>75</v>
      </c>
      <c r="D4595" s="3" t="s">
        <v>18908</v>
      </c>
      <c r="E4595" s="3" t="s">
        <v>27526</v>
      </c>
      <c r="F4595" s="3" t="s">
        <v>249</v>
      </c>
      <c r="G4595" s="3" t="s">
        <v>125</v>
      </c>
      <c r="H4595" s="3" t="s">
        <v>126</v>
      </c>
      <c r="I4595" s="3" t="s">
        <v>127</v>
      </c>
      <c r="J4595" s="3">
        <v>55.065399999999997</v>
      </c>
      <c r="K4595" s="3">
        <v>10791077</v>
      </c>
      <c r="L4595" s="3" t="s">
        <v>71</v>
      </c>
      <c r="M4595" s="3">
        <v>6</v>
      </c>
      <c r="N4595" s="3" t="s">
        <v>18908</v>
      </c>
      <c r="O4595" s="3" t="s">
        <v>27526</v>
      </c>
      <c r="P4595" s="3" t="s">
        <v>1029</v>
      </c>
      <c r="Q4595" s="3" t="s">
        <v>23566</v>
      </c>
      <c r="R4595" s="5" t="s">
        <v>27527</v>
      </c>
      <c r="S4595" s="3" t="s">
        <v>126</v>
      </c>
      <c r="T4595" s="3" t="s">
        <v>125</v>
      </c>
      <c r="V4595" s="3">
        <v>59</v>
      </c>
      <c r="W4595" s="3">
        <v>55</v>
      </c>
      <c r="X4595" s="3">
        <v>127</v>
      </c>
      <c r="Y4595" s="3">
        <v>4593</v>
      </c>
      <c r="Z4595" s="3" t="s">
        <v>71</v>
      </c>
      <c r="AA4595" s="3">
        <v>75</v>
      </c>
      <c r="AB4595" s="3">
        <v>58</v>
      </c>
      <c r="AC4595" s="3">
        <v>10791077</v>
      </c>
      <c r="AD4595" s="3">
        <v>6959050</v>
      </c>
      <c r="AE4595" s="3" t="s">
        <v>127</v>
      </c>
      <c r="AF4595" s="3">
        <v>5</v>
      </c>
      <c r="AG4595" s="3">
        <v>10</v>
      </c>
    </row>
    <row r="4596" spans="1:33" ht="15.75" customHeight="1" x14ac:dyDescent="0.15">
      <c r="A4596" s="3">
        <v>2550</v>
      </c>
      <c r="B4596" s="3">
        <v>4594</v>
      </c>
      <c r="C4596" s="3">
        <v>26</v>
      </c>
      <c r="D4596" s="3" t="s">
        <v>18911</v>
      </c>
      <c r="E4596" s="3" t="s">
        <v>27528</v>
      </c>
      <c r="F4596" s="3" t="s">
        <v>1438</v>
      </c>
      <c r="G4596" s="3" t="s">
        <v>495</v>
      </c>
      <c r="H4596" s="3" t="s">
        <v>5419</v>
      </c>
      <c r="I4596" s="3" t="s">
        <v>1709</v>
      </c>
      <c r="J4596" s="3">
        <v>55.022100000000002</v>
      </c>
      <c r="K4596" s="3">
        <v>4756149</v>
      </c>
      <c r="L4596" s="3" t="s">
        <v>86</v>
      </c>
      <c r="M4596" s="3">
        <v>6</v>
      </c>
      <c r="N4596" s="3" t="s">
        <v>18911</v>
      </c>
      <c r="O4596" s="3" t="s">
        <v>27528</v>
      </c>
      <c r="P4596" s="3" t="s">
        <v>6091</v>
      </c>
      <c r="Q4596" s="3" t="s">
        <v>23568</v>
      </c>
      <c r="R4596" s="5" t="s">
        <v>27529</v>
      </c>
      <c r="S4596" s="3" t="s">
        <v>5419</v>
      </c>
      <c r="T4596" s="3" t="s">
        <v>495</v>
      </c>
      <c r="V4596" s="3">
        <v>127</v>
      </c>
      <c r="W4596" s="3">
        <v>36</v>
      </c>
      <c r="X4596" s="3">
        <v>110</v>
      </c>
      <c r="Y4596" s="3">
        <v>4594</v>
      </c>
      <c r="Z4596" s="3" t="s">
        <v>86</v>
      </c>
      <c r="AA4596" s="3">
        <v>26</v>
      </c>
      <c r="AB4596" s="3">
        <v>26</v>
      </c>
      <c r="AC4596" s="3">
        <v>4756149</v>
      </c>
      <c r="AD4596" s="3">
        <v>3068045</v>
      </c>
      <c r="AE4596" s="3" t="s">
        <v>1709</v>
      </c>
      <c r="AF4596" s="3">
        <v>16</v>
      </c>
      <c r="AG4596" s="3">
        <v>19</v>
      </c>
    </row>
    <row r="4597" spans="1:33" ht="15.75" customHeight="1" x14ac:dyDescent="0.15">
      <c r="A4597" s="3">
        <v>17586</v>
      </c>
      <c r="B4597" s="3">
        <v>4595</v>
      </c>
      <c r="C4597" s="3">
        <v>73</v>
      </c>
      <c r="D4597" s="3" t="s">
        <v>18914</v>
      </c>
      <c r="E4597" s="3" t="s">
        <v>27530</v>
      </c>
      <c r="F4597" s="3" t="s">
        <v>3068</v>
      </c>
      <c r="G4597" s="3" t="s">
        <v>606</v>
      </c>
      <c r="H4597" s="3" t="s">
        <v>2455</v>
      </c>
      <c r="I4597" s="3" t="s">
        <v>2457</v>
      </c>
      <c r="J4597" s="3">
        <v>55.006700000000002</v>
      </c>
      <c r="K4597" s="3">
        <v>9418376</v>
      </c>
      <c r="L4597" s="3" t="s">
        <v>215</v>
      </c>
      <c r="M4597" s="3">
        <v>4</v>
      </c>
      <c r="N4597" s="3" t="s">
        <v>18914</v>
      </c>
      <c r="O4597" s="3" t="s">
        <v>27530</v>
      </c>
      <c r="P4597" s="3" t="s">
        <v>541</v>
      </c>
      <c r="Q4597" s="3" t="s">
        <v>23570</v>
      </c>
      <c r="R4597" s="5" t="s">
        <v>27531</v>
      </c>
      <c r="S4597" s="3" t="s">
        <v>2455</v>
      </c>
      <c r="T4597" s="3" t="s">
        <v>606</v>
      </c>
      <c r="V4597" s="3">
        <v>82</v>
      </c>
      <c r="W4597" s="3">
        <v>0</v>
      </c>
      <c r="X4597" s="3">
        <v>127</v>
      </c>
      <c r="Y4597" s="3">
        <v>4595</v>
      </c>
      <c r="Z4597" s="3" t="s">
        <v>215</v>
      </c>
      <c r="AA4597" s="3">
        <v>73</v>
      </c>
      <c r="AB4597" s="3">
        <v>63</v>
      </c>
      <c r="AC4597" s="3">
        <v>9418376</v>
      </c>
      <c r="AD4597" s="3">
        <v>6076110</v>
      </c>
      <c r="AE4597" s="15"/>
      <c r="AF4597" s="3">
        <v>7</v>
      </c>
      <c r="AG4597" s="3">
        <v>48</v>
      </c>
    </row>
    <row r="4598" spans="1:33" ht="15.75" customHeight="1" x14ac:dyDescent="0.15">
      <c r="A4598" s="3">
        <v>25530</v>
      </c>
      <c r="B4598" s="3">
        <v>4596</v>
      </c>
      <c r="C4598" s="3">
        <v>20</v>
      </c>
      <c r="D4598" s="3" t="s">
        <v>11826</v>
      </c>
      <c r="E4598" s="3" t="s">
        <v>27532</v>
      </c>
      <c r="F4598" s="3" t="s">
        <v>36</v>
      </c>
      <c r="G4598" s="3" t="s">
        <v>37</v>
      </c>
      <c r="H4598" s="3" t="s">
        <v>2190</v>
      </c>
      <c r="I4598" s="3" t="s">
        <v>39</v>
      </c>
      <c r="J4598" s="3">
        <v>54.985300000000002</v>
      </c>
      <c r="K4598" s="3">
        <v>4905676</v>
      </c>
      <c r="L4598" s="3" t="s">
        <v>162</v>
      </c>
      <c r="M4598" s="3">
        <v>0</v>
      </c>
      <c r="N4598" s="3" t="s">
        <v>11826</v>
      </c>
      <c r="O4598" s="3" t="s">
        <v>27532</v>
      </c>
      <c r="P4598" s="8">
        <v>36892</v>
      </c>
      <c r="Q4598" s="3" t="s">
        <v>11828</v>
      </c>
      <c r="R4598" s="5" t="s">
        <v>27533</v>
      </c>
      <c r="S4598" s="3" t="s">
        <v>2190</v>
      </c>
      <c r="T4598" s="3" t="s">
        <v>37</v>
      </c>
      <c r="V4598" s="3">
        <v>127</v>
      </c>
      <c r="W4598" s="3">
        <v>127</v>
      </c>
      <c r="X4598" s="3">
        <v>127</v>
      </c>
      <c r="Y4598" s="3">
        <v>4596</v>
      </c>
      <c r="Z4598" s="3" t="s">
        <v>162</v>
      </c>
      <c r="AA4598" s="3">
        <v>20</v>
      </c>
      <c r="AB4598" s="3">
        <v>13</v>
      </c>
      <c r="AC4598" s="3">
        <v>4905676</v>
      </c>
      <c r="AD4598" s="3">
        <v>3165252</v>
      </c>
      <c r="AE4598" s="3" t="s">
        <v>39</v>
      </c>
      <c r="AF4598" s="3">
        <v>8</v>
      </c>
      <c r="AG4598" s="3">
        <v>2</v>
      </c>
    </row>
    <row r="4599" spans="1:33" ht="15.75" customHeight="1" x14ac:dyDescent="0.15">
      <c r="A4599" s="3">
        <v>24444</v>
      </c>
      <c r="B4599" s="3">
        <v>4597</v>
      </c>
      <c r="C4599" s="3">
        <v>50</v>
      </c>
      <c r="D4599" s="3" t="s">
        <v>8726</v>
      </c>
      <c r="E4599" s="3" t="s">
        <v>27534</v>
      </c>
      <c r="F4599" s="3" t="s">
        <v>143</v>
      </c>
      <c r="G4599" s="3" t="s">
        <v>77</v>
      </c>
      <c r="H4599" s="3" t="s">
        <v>8731</v>
      </c>
      <c r="I4599" s="3" t="s">
        <v>5760</v>
      </c>
      <c r="J4599" s="3">
        <v>54.959899999999998</v>
      </c>
      <c r="K4599" s="3">
        <v>12653385</v>
      </c>
      <c r="L4599" s="3" t="s">
        <v>226</v>
      </c>
      <c r="M4599" s="3">
        <v>1</v>
      </c>
      <c r="N4599" s="3" t="s">
        <v>8726</v>
      </c>
      <c r="O4599" s="3" t="s">
        <v>27534</v>
      </c>
      <c r="P4599" s="3" t="s">
        <v>381</v>
      </c>
      <c r="Q4599" s="3" t="s">
        <v>8729</v>
      </c>
      <c r="R4599" s="5" t="s">
        <v>27535</v>
      </c>
      <c r="S4599" s="3" t="s">
        <v>8731</v>
      </c>
      <c r="T4599" s="3" t="s">
        <v>77</v>
      </c>
      <c r="V4599" s="3">
        <v>127</v>
      </c>
      <c r="W4599" s="3">
        <v>0</v>
      </c>
      <c r="X4599" s="3">
        <v>64</v>
      </c>
      <c r="Y4599" s="3">
        <v>4597</v>
      </c>
      <c r="Z4599" s="3" t="s">
        <v>226</v>
      </c>
      <c r="AA4599" s="3">
        <v>50</v>
      </c>
      <c r="AB4599" s="3">
        <v>40</v>
      </c>
      <c r="AC4599" s="3">
        <v>12653385</v>
      </c>
      <c r="AD4599" s="3">
        <v>8165585</v>
      </c>
      <c r="AE4599" s="15"/>
      <c r="AF4599" s="3">
        <v>24</v>
      </c>
      <c r="AG4599" s="3">
        <v>113</v>
      </c>
    </row>
    <row r="4600" spans="1:33" ht="15.75" customHeight="1" x14ac:dyDescent="0.15">
      <c r="A4600" s="3">
        <v>22435</v>
      </c>
      <c r="B4600" s="3">
        <v>4598</v>
      </c>
      <c r="C4600" s="3">
        <v>220</v>
      </c>
      <c r="D4600" s="3" t="s">
        <v>18922</v>
      </c>
      <c r="E4600" s="3" t="s">
        <v>27536</v>
      </c>
      <c r="F4600" s="3" t="s">
        <v>657</v>
      </c>
      <c r="G4600" s="3" t="s">
        <v>246</v>
      </c>
      <c r="H4600" s="3" t="s">
        <v>3818</v>
      </c>
      <c r="I4600" s="3" t="s">
        <v>3818</v>
      </c>
      <c r="J4600" s="3">
        <v>54.948599999999999</v>
      </c>
      <c r="K4600" s="3">
        <v>43545372</v>
      </c>
      <c r="L4600" s="3" t="s">
        <v>66</v>
      </c>
      <c r="M4600" s="3">
        <v>2</v>
      </c>
      <c r="N4600" s="3" t="s">
        <v>18922</v>
      </c>
      <c r="O4600" s="3" t="s">
        <v>27536</v>
      </c>
      <c r="P4600" s="3" t="s">
        <v>381</v>
      </c>
      <c r="Q4600" s="3" t="s">
        <v>23575</v>
      </c>
      <c r="R4600" s="5" t="s">
        <v>27537</v>
      </c>
      <c r="S4600" s="3" t="s">
        <v>3818</v>
      </c>
      <c r="T4600" s="3" t="s">
        <v>246</v>
      </c>
      <c r="V4600" s="3">
        <v>127</v>
      </c>
      <c r="W4600" s="3">
        <v>92</v>
      </c>
      <c r="X4600" s="3">
        <v>127</v>
      </c>
      <c r="Y4600" s="3">
        <v>4598</v>
      </c>
      <c r="Z4600" s="3" t="s">
        <v>66</v>
      </c>
      <c r="AA4600" s="3">
        <v>220</v>
      </c>
      <c r="AB4600" s="3">
        <v>176</v>
      </c>
      <c r="AC4600" s="3">
        <v>43545372</v>
      </c>
      <c r="AD4600" s="3">
        <v>28103100</v>
      </c>
      <c r="AE4600" s="3" t="s">
        <v>3818</v>
      </c>
      <c r="AF4600" s="3">
        <v>9</v>
      </c>
      <c r="AG4600" s="3">
        <v>22</v>
      </c>
    </row>
    <row r="4601" spans="1:33" ht="15.75" customHeight="1" x14ac:dyDescent="0.15">
      <c r="A4601" s="3">
        <v>19177</v>
      </c>
      <c r="B4601" s="3">
        <v>4599</v>
      </c>
      <c r="C4601" s="3">
        <v>661</v>
      </c>
      <c r="D4601" s="3" t="s">
        <v>18925</v>
      </c>
      <c r="E4601" s="3" t="s">
        <v>27538</v>
      </c>
      <c r="F4601" s="3" t="s">
        <v>1620</v>
      </c>
      <c r="G4601" s="3" t="s">
        <v>412</v>
      </c>
      <c r="H4601" s="3" t="s">
        <v>18928</v>
      </c>
      <c r="I4601" s="3" t="s">
        <v>742</v>
      </c>
      <c r="J4601" s="3">
        <v>54.934600000000003</v>
      </c>
      <c r="K4601" s="3">
        <v>480758935</v>
      </c>
      <c r="L4601" s="3" t="s">
        <v>340</v>
      </c>
      <c r="M4601" s="3">
        <v>1</v>
      </c>
      <c r="N4601" s="3" t="s">
        <v>18925</v>
      </c>
      <c r="O4601" s="3" t="s">
        <v>27538</v>
      </c>
      <c r="P4601" s="3" t="s">
        <v>23578</v>
      </c>
      <c r="Q4601" s="3" t="s">
        <v>23577</v>
      </c>
      <c r="R4601" s="5" t="s">
        <v>27539</v>
      </c>
      <c r="S4601" s="3" t="s">
        <v>18928</v>
      </c>
      <c r="T4601" s="3" t="s">
        <v>412</v>
      </c>
      <c r="V4601" s="3">
        <v>127</v>
      </c>
      <c r="W4601" s="3">
        <v>127</v>
      </c>
      <c r="X4601" s="3">
        <v>118</v>
      </c>
      <c r="Y4601" s="3">
        <v>4599</v>
      </c>
      <c r="Z4601" s="3" t="s">
        <v>340</v>
      </c>
      <c r="AA4601" s="3">
        <v>661</v>
      </c>
      <c r="AB4601" s="3">
        <v>508</v>
      </c>
      <c r="AC4601" s="3">
        <v>480758935</v>
      </c>
      <c r="AD4601" s="3">
        <v>310298000</v>
      </c>
      <c r="AE4601" s="3" t="s">
        <v>742</v>
      </c>
      <c r="AF4601" s="3">
        <v>6</v>
      </c>
      <c r="AG4601" s="3">
        <v>17</v>
      </c>
    </row>
    <row r="4602" spans="1:33" ht="15.75" customHeight="1" x14ac:dyDescent="0.15">
      <c r="A4602" s="3">
        <v>26538</v>
      </c>
      <c r="B4602" s="3">
        <v>4600</v>
      </c>
      <c r="C4602" s="3">
        <v>17</v>
      </c>
      <c r="D4602" s="3" t="s">
        <v>18929</v>
      </c>
      <c r="E4602" s="3" t="s">
        <v>27540</v>
      </c>
      <c r="F4602" s="3" t="s">
        <v>1620</v>
      </c>
      <c r="G4602" s="3" t="s">
        <v>412</v>
      </c>
      <c r="H4602" s="3" t="s">
        <v>18931</v>
      </c>
      <c r="I4602" s="3" t="s">
        <v>742</v>
      </c>
      <c r="J4602" s="3">
        <v>54.895800000000001</v>
      </c>
      <c r="K4602" s="3">
        <v>7233651</v>
      </c>
      <c r="L4602" s="3" t="s">
        <v>340</v>
      </c>
      <c r="M4602" s="3">
        <v>0</v>
      </c>
      <c r="N4602" s="3" t="s">
        <v>18929</v>
      </c>
      <c r="O4602" s="3" t="s">
        <v>27540</v>
      </c>
      <c r="P4602" s="8">
        <v>35431</v>
      </c>
      <c r="Q4602" s="3" t="s">
        <v>23580</v>
      </c>
      <c r="R4602" s="5" t="s">
        <v>27541</v>
      </c>
      <c r="S4602" s="3" t="s">
        <v>18931</v>
      </c>
      <c r="T4602" s="3" t="s">
        <v>412</v>
      </c>
      <c r="V4602" s="3">
        <v>127</v>
      </c>
      <c r="W4602" s="3">
        <v>127</v>
      </c>
      <c r="X4602" s="3">
        <v>119</v>
      </c>
      <c r="Y4602" s="3">
        <v>4600</v>
      </c>
      <c r="Z4602" s="3" t="s">
        <v>340</v>
      </c>
      <c r="AA4602" s="3">
        <v>17</v>
      </c>
      <c r="AB4602" s="3">
        <v>12</v>
      </c>
      <c r="AC4602" s="3">
        <v>7233651</v>
      </c>
      <c r="AD4602" s="3">
        <v>4670011</v>
      </c>
      <c r="AE4602" s="3" t="s">
        <v>742</v>
      </c>
      <c r="AF4602" s="3">
        <v>6</v>
      </c>
      <c r="AG4602" s="3">
        <v>17</v>
      </c>
    </row>
    <row r="4603" spans="1:33" ht="15.75" customHeight="1" x14ac:dyDescent="0.15">
      <c r="A4603" s="3">
        <v>228</v>
      </c>
      <c r="B4603" s="3">
        <v>4601</v>
      </c>
      <c r="C4603" s="3">
        <v>145</v>
      </c>
      <c r="D4603" s="3" t="s">
        <v>18932</v>
      </c>
      <c r="E4603" s="3" t="s">
        <v>27542</v>
      </c>
      <c r="F4603" s="3" t="s">
        <v>1438</v>
      </c>
      <c r="G4603" s="3" t="s">
        <v>495</v>
      </c>
      <c r="H4603" s="3" t="s">
        <v>5790</v>
      </c>
      <c r="I4603" s="3" t="s">
        <v>1709</v>
      </c>
      <c r="J4603" s="3">
        <v>54.876300000000001</v>
      </c>
      <c r="K4603" s="3">
        <v>16528539</v>
      </c>
      <c r="L4603" s="3" t="s">
        <v>162</v>
      </c>
      <c r="M4603" s="3">
        <v>5</v>
      </c>
      <c r="N4603" s="3" t="s">
        <v>18932</v>
      </c>
      <c r="O4603" s="3" t="s">
        <v>27542</v>
      </c>
      <c r="P4603" s="3" t="s">
        <v>835</v>
      </c>
      <c r="Q4603" s="3" t="s">
        <v>23582</v>
      </c>
      <c r="R4603" s="5" t="s">
        <v>27543</v>
      </c>
      <c r="S4603" s="3" t="s">
        <v>5790</v>
      </c>
      <c r="T4603" s="3" t="s">
        <v>495</v>
      </c>
      <c r="V4603" s="3">
        <v>127</v>
      </c>
      <c r="W4603" s="3">
        <v>37</v>
      </c>
      <c r="X4603" s="3">
        <v>127</v>
      </c>
      <c r="Y4603" s="3">
        <v>4601</v>
      </c>
      <c r="Z4603" s="3" t="s">
        <v>162</v>
      </c>
      <c r="AA4603" s="3">
        <v>145</v>
      </c>
      <c r="AB4603" s="3">
        <v>120</v>
      </c>
      <c r="AC4603" s="3">
        <v>16528539</v>
      </c>
      <c r="AD4603" s="3">
        <v>10672089</v>
      </c>
      <c r="AE4603" s="3" t="s">
        <v>1709</v>
      </c>
      <c r="AF4603" s="3">
        <v>8</v>
      </c>
      <c r="AG4603" s="3">
        <v>19</v>
      </c>
    </row>
    <row r="4604" spans="1:33" ht="15.75" customHeight="1" x14ac:dyDescent="0.15">
      <c r="A4604" s="3">
        <v>26118</v>
      </c>
      <c r="B4604" s="3">
        <v>4602</v>
      </c>
      <c r="C4604" s="3">
        <v>30</v>
      </c>
      <c r="D4604" s="3" t="s">
        <v>18935</v>
      </c>
      <c r="E4604" s="3" t="s">
        <v>27544</v>
      </c>
      <c r="F4604" s="3" t="s">
        <v>1105</v>
      </c>
      <c r="G4604" s="3" t="s">
        <v>486</v>
      </c>
      <c r="H4604" s="3" t="s">
        <v>18937</v>
      </c>
      <c r="I4604" s="3" t="s">
        <v>13092</v>
      </c>
      <c r="J4604" s="3">
        <v>54.841000000000001</v>
      </c>
      <c r="K4604" s="3">
        <v>12534071</v>
      </c>
      <c r="L4604" s="3" t="s">
        <v>600</v>
      </c>
      <c r="M4604" s="3">
        <v>0</v>
      </c>
      <c r="N4604" s="3" t="s">
        <v>18935</v>
      </c>
      <c r="O4604" s="3" t="s">
        <v>27544</v>
      </c>
      <c r="P4604" s="8">
        <v>37987</v>
      </c>
      <c r="Q4604" s="3" t="s">
        <v>23584</v>
      </c>
      <c r="R4604" s="5" t="s">
        <v>27545</v>
      </c>
      <c r="S4604" s="3" t="s">
        <v>18937</v>
      </c>
      <c r="T4604" s="3" t="s">
        <v>486</v>
      </c>
      <c r="V4604" s="3">
        <v>122</v>
      </c>
      <c r="W4604" s="3">
        <v>0</v>
      </c>
      <c r="X4604" s="3">
        <v>65</v>
      </c>
      <c r="Y4604" s="3">
        <v>4602</v>
      </c>
      <c r="Z4604" s="3" t="s">
        <v>600</v>
      </c>
      <c r="AA4604" s="3">
        <v>30</v>
      </c>
      <c r="AB4604" s="3">
        <v>28</v>
      </c>
      <c r="AC4604" s="3">
        <v>12534071</v>
      </c>
      <c r="AD4604" s="3">
        <v>8094799</v>
      </c>
      <c r="AE4604" s="15"/>
      <c r="AF4604" s="3">
        <v>13</v>
      </c>
      <c r="AG4604" s="3">
        <v>144</v>
      </c>
    </row>
    <row r="4605" spans="1:33" ht="15.75" customHeight="1" x14ac:dyDescent="0.15">
      <c r="A4605" s="3">
        <v>18241</v>
      </c>
      <c r="B4605" s="3">
        <v>4603</v>
      </c>
      <c r="C4605" s="3">
        <v>185</v>
      </c>
      <c r="D4605" s="3" t="s">
        <v>6459</v>
      </c>
      <c r="E4605" s="3" t="s">
        <v>27546</v>
      </c>
      <c r="F4605" s="3" t="s">
        <v>143</v>
      </c>
      <c r="G4605" s="3" t="s">
        <v>77</v>
      </c>
      <c r="H4605" s="3" t="s">
        <v>2413</v>
      </c>
      <c r="I4605" s="3" t="s">
        <v>79</v>
      </c>
      <c r="J4605" s="3">
        <v>54.739800000000002</v>
      </c>
      <c r="K4605" s="3">
        <v>9310687</v>
      </c>
      <c r="L4605" s="3" t="s">
        <v>162</v>
      </c>
      <c r="M4605" s="3">
        <v>4</v>
      </c>
      <c r="N4605" s="3" t="s">
        <v>6459</v>
      </c>
      <c r="O4605" s="3" t="s">
        <v>27546</v>
      </c>
      <c r="P4605" s="3" t="s">
        <v>104</v>
      </c>
      <c r="Q4605" s="3" t="s">
        <v>6462</v>
      </c>
      <c r="R4605" s="5" t="s">
        <v>27547</v>
      </c>
      <c r="S4605" s="3" t="s">
        <v>2413</v>
      </c>
      <c r="T4605" s="3" t="s">
        <v>77</v>
      </c>
      <c r="V4605" s="3">
        <v>127</v>
      </c>
      <c r="W4605" s="3">
        <v>127</v>
      </c>
      <c r="X4605" s="3">
        <v>127</v>
      </c>
      <c r="Y4605" s="3">
        <v>4603</v>
      </c>
      <c r="Z4605" s="3" t="s">
        <v>162</v>
      </c>
      <c r="AA4605" s="3">
        <v>185</v>
      </c>
      <c r="AB4605" s="3">
        <v>155</v>
      </c>
      <c r="AC4605" s="3">
        <v>9310687</v>
      </c>
      <c r="AD4605" s="3">
        <v>6016994</v>
      </c>
      <c r="AE4605" s="3" t="s">
        <v>79</v>
      </c>
      <c r="AF4605" s="3">
        <v>8</v>
      </c>
      <c r="AG4605" s="3">
        <v>6</v>
      </c>
    </row>
    <row r="4606" spans="1:33" ht="15.75" customHeight="1" x14ac:dyDescent="0.15">
      <c r="A4606" s="3">
        <v>21872</v>
      </c>
      <c r="B4606" s="3">
        <v>4604</v>
      </c>
      <c r="C4606" s="3">
        <v>34</v>
      </c>
      <c r="D4606" s="3" t="s">
        <v>18941</v>
      </c>
      <c r="E4606" s="3" t="s">
        <v>27548</v>
      </c>
      <c r="F4606" s="3" t="s">
        <v>331</v>
      </c>
      <c r="G4606" s="3" t="s">
        <v>167</v>
      </c>
      <c r="H4606" s="3" t="s">
        <v>13222</v>
      </c>
      <c r="I4606" s="3" t="s">
        <v>16985</v>
      </c>
      <c r="J4606" s="3">
        <v>54.733899999999998</v>
      </c>
      <c r="K4606" s="3">
        <v>7759823</v>
      </c>
      <c r="L4606" s="3" t="s">
        <v>40</v>
      </c>
      <c r="M4606" s="3">
        <v>2</v>
      </c>
      <c r="N4606" s="3" t="s">
        <v>18941</v>
      </c>
      <c r="O4606" s="3" t="s">
        <v>27548</v>
      </c>
      <c r="P4606" s="3" t="s">
        <v>1107</v>
      </c>
      <c r="Q4606" s="3" t="s">
        <v>23586</v>
      </c>
      <c r="R4606" s="5" t="s">
        <v>27549</v>
      </c>
      <c r="S4606" s="3" t="s">
        <v>13222</v>
      </c>
      <c r="T4606" s="3" t="s">
        <v>167</v>
      </c>
      <c r="V4606" s="3">
        <v>127</v>
      </c>
      <c r="W4606" s="3">
        <v>0</v>
      </c>
      <c r="X4606" s="3">
        <v>127</v>
      </c>
      <c r="Y4606" s="3">
        <v>4604</v>
      </c>
      <c r="Z4606" s="3" t="s">
        <v>40</v>
      </c>
      <c r="AA4606" s="3">
        <v>34</v>
      </c>
      <c r="AB4606" s="3">
        <v>27</v>
      </c>
      <c r="AC4606" s="3">
        <v>7759823</v>
      </c>
      <c r="AD4606" s="3">
        <v>5014946</v>
      </c>
      <c r="AE4606" s="15"/>
      <c r="AF4606" s="3">
        <v>4</v>
      </c>
      <c r="AG4606" s="3">
        <v>362</v>
      </c>
    </row>
    <row r="4607" spans="1:33" ht="15.75" customHeight="1" x14ac:dyDescent="0.15">
      <c r="A4607" s="3">
        <v>4306</v>
      </c>
      <c r="B4607" s="3">
        <v>4605</v>
      </c>
      <c r="C4607" s="3">
        <v>15</v>
      </c>
      <c r="D4607" s="3" t="s">
        <v>18943</v>
      </c>
      <c r="E4607" s="3" t="s">
        <v>27550</v>
      </c>
      <c r="F4607" s="3" t="s">
        <v>331</v>
      </c>
      <c r="G4607" s="3" t="s">
        <v>167</v>
      </c>
      <c r="H4607" s="3" t="s">
        <v>11738</v>
      </c>
      <c r="I4607" s="3" t="s">
        <v>283</v>
      </c>
      <c r="J4607" s="3">
        <v>54.709800000000001</v>
      </c>
      <c r="K4607" s="3">
        <v>9296949</v>
      </c>
      <c r="L4607" s="3" t="s">
        <v>40</v>
      </c>
      <c r="M4607" s="3">
        <v>2</v>
      </c>
      <c r="N4607" s="3" t="s">
        <v>18943</v>
      </c>
      <c r="O4607" s="3" t="s">
        <v>27550</v>
      </c>
      <c r="P4607" s="3" t="s">
        <v>381</v>
      </c>
      <c r="Q4607" s="3" t="s">
        <v>23588</v>
      </c>
      <c r="R4607" s="5" t="s">
        <v>27551</v>
      </c>
      <c r="S4607" s="3" t="s">
        <v>11738</v>
      </c>
      <c r="T4607" s="3" t="s">
        <v>167</v>
      </c>
      <c r="V4607" s="3">
        <v>127</v>
      </c>
      <c r="W4607" s="3">
        <v>111</v>
      </c>
      <c r="X4607" s="3">
        <v>127</v>
      </c>
      <c r="Y4607" s="3">
        <v>4605</v>
      </c>
      <c r="Z4607" s="3" t="s">
        <v>40</v>
      </c>
      <c r="AA4607" s="3">
        <v>15</v>
      </c>
      <c r="AB4607" s="3">
        <v>12</v>
      </c>
      <c r="AC4607" s="3">
        <v>9296949</v>
      </c>
      <c r="AD4607" s="3">
        <v>6009281</v>
      </c>
      <c r="AE4607" s="3" t="s">
        <v>283</v>
      </c>
      <c r="AF4607" s="3">
        <v>4</v>
      </c>
      <c r="AG4607" s="3">
        <v>1</v>
      </c>
    </row>
    <row r="4608" spans="1:33" ht="15.75" customHeight="1" x14ac:dyDescent="0.15">
      <c r="A4608" s="3">
        <v>22373</v>
      </c>
      <c r="B4608" s="3">
        <v>4606</v>
      </c>
      <c r="C4608" s="3">
        <v>70</v>
      </c>
      <c r="D4608" s="3" t="s">
        <v>18947</v>
      </c>
      <c r="E4608" s="3" t="s">
        <v>27552</v>
      </c>
      <c r="F4608" s="3" t="s">
        <v>657</v>
      </c>
      <c r="G4608" s="3" t="s">
        <v>246</v>
      </c>
      <c r="H4608" s="3" t="s">
        <v>3189</v>
      </c>
      <c r="I4608" s="3" t="s">
        <v>3190</v>
      </c>
      <c r="J4608" s="3">
        <v>54.676600000000001</v>
      </c>
      <c r="K4608" s="3">
        <v>8416840</v>
      </c>
      <c r="L4608" s="3" t="s">
        <v>221</v>
      </c>
      <c r="M4608" s="3">
        <v>2</v>
      </c>
      <c r="N4608" s="3" t="s">
        <v>18947</v>
      </c>
      <c r="O4608" s="3" t="s">
        <v>27552</v>
      </c>
      <c r="P4608" s="3" t="s">
        <v>4691</v>
      </c>
      <c r="Q4608" s="3" t="s">
        <v>23591</v>
      </c>
      <c r="R4608" s="5" t="s">
        <v>27553</v>
      </c>
      <c r="S4608" s="3" t="s">
        <v>3189</v>
      </c>
      <c r="T4608" s="3" t="s">
        <v>246</v>
      </c>
      <c r="V4608" s="3">
        <v>127</v>
      </c>
      <c r="W4608" s="3">
        <v>0</v>
      </c>
      <c r="X4608" s="3">
        <v>127</v>
      </c>
      <c r="Y4608" s="3">
        <v>4606</v>
      </c>
      <c r="Z4608" s="3" t="s">
        <v>221</v>
      </c>
      <c r="AA4608" s="3">
        <v>70</v>
      </c>
      <c r="AB4608" s="3">
        <v>52</v>
      </c>
      <c r="AC4608" s="3">
        <v>8416840</v>
      </c>
      <c r="AD4608" s="3">
        <v>5441572</v>
      </c>
      <c r="AE4608" s="15"/>
      <c r="AF4608" s="3">
        <v>2</v>
      </c>
      <c r="AG4608" s="3">
        <v>14</v>
      </c>
    </row>
    <row r="4609" spans="1:33" ht="15.75" customHeight="1" x14ac:dyDescent="0.15">
      <c r="A4609" s="3">
        <v>25500</v>
      </c>
      <c r="B4609" s="3">
        <v>4607</v>
      </c>
      <c r="C4609" s="3">
        <v>400</v>
      </c>
      <c r="D4609" s="3" t="s">
        <v>18949</v>
      </c>
      <c r="E4609" s="3" t="s">
        <v>27554</v>
      </c>
      <c r="F4609" s="3" t="s">
        <v>657</v>
      </c>
      <c r="G4609" s="3" t="s">
        <v>246</v>
      </c>
      <c r="H4609" s="3" t="s">
        <v>3818</v>
      </c>
      <c r="I4609" s="3" t="s">
        <v>3818</v>
      </c>
      <c r="J4609" s="3">
        <v>54.658200000000001</v>
      </c>
      <c r="K4609" s="3">
        <v>57139143</v>
      </c>
      <c r="L4609" s="3" t="s">
        <v>86</v>
      </c>
      <c r="M4609" s="3">
        <v>0</v>
      </c>
      <c r="N4609" s="3" t="s">
        <v>18949</v>
      </c>
      <c r="O4609" s="3" t="s">
        <v>27554</v>
      </c>
      <c r="P4609" s="8">
        <v>39083</v>
      </c>
      <c r="Q4609" s="3" t="s">
        <v>23593</v>
      </c>
      <c r="R4609" s="5" t="s">
        <v>27555</v>
      </c>
      <c r="S4609" s="3" t="s">
        <v>3818</v>
      </c>
      <c r="T4609" s="3" t="s">
        <v>246</v>
      </c>
      <c r="V4609" s="3">
        <v>127</v>
      </c>
      <c r="W4609" s="3">
        <v>93</v>
      </c>
      <c r="X4609" s="3">
        <v>111</v>
      </c>
      <c r="Y4609" s="3">
        <v>4607</v>
      </c>
      <c r="Z4609" s="3" t="s">
        <v>86</v>
      </c>
      <c r="AA4609" s="3">
        <v>400</v>
      </c>
      <c r="AB4609" s="3">
        <v>230</v>
      </c>
      <c r="AC4609" s="3">
        <v>57139143</v>
      </c>
      <c r="AD4609" s="3">
        <v>36945432</v>
      </c>
      <c r="AE4609" s="3" t="s">
        <v>3818</v>
      </c>
      <c r="AF4609" s="3">
        <v>16</v>
      </c>
      <c r="AG4609" s="3">
        <v>22</v>
      </c>
    </row>
    <row r="4610" spans="1:33" ht="15.75" customHeight="1" x14ac:dyDescent="0.15">
      <c r="A4610" s="3">
        <v>24211</v>
      </c>
      <c r="B4610" s="3">
        <v>4608</v>
      </c>
      <c r="C4610" s="3">
        <v>35</v>
      </c>
      <c r="D4610" s="3" t="s">
        <v>18953</v>
      </c>
      <c r="E4610" s="3" t="s">
        <v>27556</v>
      </c>
      <c r="F4610" s="3" t="s">
        <v>1620</v>
      </c>
      <c r="G4610" s="3" t="s">
        <v>412</v>
      </c>
      <c r="H4610" s="3" t="s">
        <v>742</v>
      </c>
      <c r="I4610" s="3" t="s">
        <v>742</v>
      </c>
      <c r="J4610" s="3">
        <v>54.653500000000001</v>
      </c>
      <c r="K4610" s="3">
        <v>3772000</v>
      </c>
      <c r="L4610" s="3" t="s">
        <v>59</v>
      </c>
      <c r="M4610" s="3">
        <v>1</v>
      </c>
      <c r="N4610" s="3" t="s">
        <v>18953</v>
      </c>
      <c r="O4610" s="3" t="s">
        <v>27556</v>
      </c>
      <c r="P4610" s="3" t="s">
        <v>1063</v>
      </c>
      <c r="Q4610" s="3" t="s">
        <v>23595</v>
      </c>
      <c r="R4610" s="5" t="s">
        <v>27557</v>
      </c>
      <c r="S4610" s="3" t="s">
        <v>742</v>
      </c>
      <c r="T4610" s="3" t="s">
        <v>412</v>
      </c>
      <c r="V4610" s="3">
        <v>127</v>
      </c>
      <c r="W4610" s="3">
        <v>127</v>
      </c>
      <c r="X4610" s="3">
        <v>127</v>
      </c>
      <c r="Y4610" s="3">
        <v>4608</v>
      </c>
      <c r="Z4610" s="3" t="s">
        <v>59</v>
      </c>
      <c r="AA4610" s="3">
        <v>35</v>
      </c>
      <c r="AB4610" s="3">
        <v>29</v>
      </c>
      <c r="AC4610" s="3">
        <v>3772000</v>
      </c>
      <c r="AD4610" s="3">
        <v>2439000</v>
      </c>
      <c r="AE4610" s="3" t="s">
        <v>742</v>
      </c>
      <c r="AF4610" s="3">
        <v>17</v>
      </c>
      <c r="AG4610" s="3">
        <v>17</v>
      </c>
    </row>
    <row r="4611" spans="1:33" ht="15.75" customHeight="1" x14ac:dyDescent="0.15">
      <c r="A4611" s="3">
        <v>20484</v>
      </c>
      <c r="B4611" s="3">
        <v>4609</v>
      </c>
      <c r="C4611" s="3">
        <v>850</v>
      </c>
      <c r="D4611" s="3" t="s">
        <v>18955</v>
      </c>
      <c r="E4611" s="3" t="s">
        <v>27558</v>
      </c>
      <c r="F4611" s="3" t="s">
        <v>4061</v>
      </c>
      <c r="G4611" s="3" t="s">
        <v>446</v>
      </c>
      <c r="H4611" s="3" t="s">
        <v>18957</v>
      </c>
      <c r="I4611" s="3" t="s">
        <v>22120</v>
      </c>
      <c r="J4611" s="3">
        <v>54.647599999999997</v>
      </c>
      <c r="K4611" s="3">
        <v>3694290</v>
      </c>
      <c r="L4611" s="3" t="s">
        <v>335</v>
      </c>
      <c r="M4611" s="3">
        <v>3</v>
      </c>
      <c r="N4611" s="3" t="s">
        <v>18955</v>
      </c>
      <c r="O4611" s="3" t="s">
        <v>27558</v>
      </c>
      <c r="P4611" s="3" t="s">
        <v>5409</v>
      </c>
      <c r="Q4611" s="3" t="s">
        <v>23597</v>
      </c>
      <c r="R4611" s="5" t="s">
        <v>27559</v>
      </c>
      <c r="S4611" s="3" t="s">
        <v>18957</v>
      </c>
      <c r="T4611" s="3" t="s">
        <v>446</v>
      </c>
      <c r="V4611" s="3">
        <v>127</v>
      </c>
      <c r="W4611" s="3">
        <v>0</v>
      </c>
      <c r="X4611" s="3">
        <v>127</v>
      </c>
      <c r="Y4611" s="3">
        <v>4609</v>
      </c>
      <c r="Z4611" s="3" t="s">
        <v>335</v>
      </c>
      <c r="AA4611" s="3">
        <v>850</v>
      </c>
      <c r="AB4611" s="3">
        <v>500</v>
      </c>
      <c r="AC4611" s="3">
        <v>3694290</v>
      </c>
      <c r="AD4611" s="3">
        <v>2388844</v>
      </c>
      <c r="AE4611" s="15"/>
      <c r="AF4611" s="3">
        <v>21</v>
      </c>
      <c r="AG4611" s="3">
        <v>982</v>
      </c>
    </row>
    <row r="4612" spans="1:33" ht="15.75" customHeight="1" x14ac:dyDescent="0.15">
      <c r="A4612" s="3">
        <v>23696</v>
      </c>
      <c r="B4612" s="3">
        <v>4610</v>
      </c>
      <c r="C4612" s="3">
        <v>13</v>
      </c>
      <c r="D4612" s="3" t="s">
        <v>18959</v>
      </c>
      <c r="E4612" s="3" t="s">
        <v>27560</v>
      </c>
      <c r="F4612" s="3" t="s">
        <v>6767</v>
      </c>
      <c r="G4612" s="3" t="s">
        <v>796</v>
      </c>
      <c r="H4612" s="3" t="s">
        <v>4456</v>
      </c>
      <c r="I4612" s="3" t="s">
        <v>4522</v>
      </c>
      <c r="J4612" s="3">
        <v>54.626199999999997</v>
      </c>
      <c r="K4612" s="3">
        <v>2089000</v>
      </c>
      <c r="L4612" s="3" t="s">
        <v>71</v>
      </c>
      <c r="M4612" s="3">
        <v>1</v>
      </c>
      <c r="N4612" s="3" t="s">
        <v>18959</v>
      </c>
      <c r="O4612" s="3" t="s">
        <v>27560</v>
      </c>
      <c r="P4612" s="3" t="s">
        <v>179</v>
      </c>
      <c r="Q4612" s="3" t="s">
        <v>23599</v>
      </c>
      <c r="R4612" s="5" t="s">
        <v>27561</v>
      </c>
      <c r="S4612" s="3" t="s">
        <v>4456</v>
      </c>
      <c r="T4612" s="3" t="s">
        <v>796</v>
      </c>
      <c r="V4612" s="3">
        <v>30</v>
      </c>
      <c r="W4612" s="3">
        <v>0</v>
      </c>
      <c r="X4612" s="3">
        <v>127</v>
      </c>
      <c r="Y4612" s="3">
        <v>4610</v>
      </c>
      <c r="Z4612" s="3" t="s">
        <v>71</v>
      </c>
      <c r="AA4612" s="3">
        <v>13</v>
      </c>
      <c r="AB4612" s="3">
        <v>9</v>
      </c>
      <c r="AC4612" s="3">
        <v>2089000</v>
      </c>
      <c r="AD4612" s="3">
        <v>1351000</v>
      </c>
      <c r="AE4612" s="15"/>
      <c r="AF4612" s="3">
        <v>5</v>
      </c>
      <c r="AG4612" s="3">
        <v>57</v>
      </c>
    </row>
    <row r="4613" spans="1:33" ht="15.75" customHeight="1" x14ac:dyDescent="0.15">
      <c r="A4613" s="3">
        <v>3303</v>
      </c>
      <c r="B4613" s="3">
        <v>4611</v>
      </c>
      <c r="C4613" s="3">
        <v>56</v>
      </c>
      <c r="D4613" s="5" t="s">
        <v>18961</v>
      </c>
      <c r="E4613" s="3" t="s">
        <v>27562</v>
      </c>
      <c r="F4613" s="3" t="s">
        <v>1172</v>
      </c>
      <c r="G4613" s="3" t="s">
        <v>565</v>
      </c>
      <c r="H4613" s="3" t="s">
        <v>9750</v>
      </c>
      <c r="I4613" s="3" t="s">
        <v>10232</v>
      </c>
      <c r="J4613" s="3">
        <v>54.607300000000002</v>
      </c>
      <c r="K4613" s="3">
        <v>17718000</v>
      </c>
      <c r="L4613" s="3" t="s">
        <v>356</v>
      </c>
      <c r="M4613" s="3">
        <v>7</v>
      </c>
      <c r="N4613" s="5" t="s">
        <v>18961</v>
      </c>
      <c r="O4613" s="3" t="s">
        <v>27562</v>
      </c>
      <c r="P4613" s="3" t="s">
        <v>1107</v>
      </c>
      <c r="Q4613" s="3" t="s">
        <v>23602</v>
      </c>
      <c r="R4613" s="5" t="s">
        <v>27563</v>
      </c>
      <c r="S4613" s="3" t="s">
        <v>9750</v>
      </c>
      <c r="T4613" s="3" t="s">
        <v>565</v>
      </c>
      <c r="V4613" s="3">
        <v>39</v>
      </c>
      <c r="W4613" s="3">
        <v>0</v>
      </c>
      <c r="X4613" s="3">
        <v>127</v>
      </c>
      <c r="Y4613" s="3">
        <v>4611</v>
      </c>
      <c r="Z4613" s="3" t="s">
        <v>356</v>
      </c>
      <c r="AA4613" s="3">
        <v>56</v>
      </c>
      <c r="AB4613" s="3">
        <v>50</v>
      </c>
      <c r="AC4613" s="3">
        <v>17718000</v>
      </c>
      <c r="AD4613" s="3">
        <v>11460000</v>
      </c>
      <c r="AE4613" s="15"/>
      <c r="AF4613" s="3">
        <v>18</v>
      </c>
      <c r="AG4613" s="3">
        <v>150</v>
      </c>
    </row>
    <row r="4614" spans="1:33" ht="15.75" customHeight="1" x14ac:dyDescent="0.15">
      <c r="A4614" s="3">
        <v>22441</v>
      </c>
      <c r="B4614" s="3">
        <v>4612</v>
      </c>
      <c r="C4614" s="3">
        <v>266</v>
      </c>
      <c r="D4614" s="3" t="s">
        <v>4685</v>
      </c>
      <c r="E4614" s="3" t="s">
        <v>27564</v>
      </c>
      <c r="F4614" s="3" t="s">
        <v>36</v>
      </c>
      <c r="G4614" s="3" t="s">
        <v>37</v>
      </c>
      <c r="H4614" s="3" t="s">
        <v>69</v>
      </c>
      <c r="I4614" s="3" t="s">
        <v>69</v>
      </c>
      <c r="J4614" s="3">
        <v>54.440899999999999</v>
      </c>
      <c r="K4614" s="3">
        <v>180129000</v>
      </c>
      <c r="L4614" s="3" t="s">
        <v>59</v>
      </c>
      <c r="M4614" s="3">
        <v>2</v>
      </c>
      <c r="N4614" s="3" t="s">
        <v>4685</v>
      </c>
      <c r="O4614" s="3" t="s">
        <v>27564</v>
      </c>
      <c r="P4614" s="3" t="s">
        <v>4691</v>
      </c>
      <c r="Q4614" s="3" t="s">
        <v>4689</v>
      </c>
      <c r="R4614" s="5" t="s">
        <v>27565</v>
      </c>
      <c r="S4614" s="3" t="s">
        <v>69</v>
      </c>
      <c r="T4614" s="3" t="s">
        <v>37</v>
      </c>
      <c r="V4614" s="3">
        <v>127</v>
      </c>
      <c r="W4614" s="3">
        <v>49</v>
      </c>
      <c r="X4614" s="3">
        <v>127</v>
      </c>
      <c r="Y4614" s="3">
        <v>4612</v>
      </c>
      <c r="Z4614" s="3" t="s">
        <v>59</v>
      </c>
      <c r="AA4614" s="3">
        <v>266</v>
      </c>
      <c r="AB4614" s="3">
        <v>197</v>
      </c>
      <c r="AC4614" s="3">
        <v>180129000</v>
      </c>
      <c r="AD4614" s="3">
        <v>116633000</v>
      </c>
      <c r="AE4614" s="3" t="s">
        <v>69</v>
      </c>
      <c r="AF4614" s="3">
        <v>17</v>
      </c>
      <c r="AG4614" s="3">
        <v>20</v>
      </c>
    </row>
    <row r="4615" spans="1:33" ht="15.75" customHeight="1" x14ac:dyDescent="0.15">
      <c r="A4615" s="3">
        <v>24107</v>
      </c>
      <c r="B4615" s="3">
        <v>4613</v>
      </c>
      <c r="C4615" s="3">
        <v>86</v>
      </c>
      <c r="D4615" s="3" t="s">
        <v>12307</v>
      </c>
      <c r="E4615" s="3" t="s">
        <v>27566</v>
      </c>
      <c r="F4615" s="3" t="s">
        <v>36</v>
      </c>
      <c r="G4615" s="3" t="s">
        <v>37</v>
      </c>
      <c r="H4615" s="3" t="s">
        <v>9489</v>
      </c>
      <c r="I4615" s="3" t="s">
        <v>39</v>
      </c>
      <c r="J4615" s="3">
        <v>54.437199999999997</v>
      </c>
      <c r="K4615" s="3">
        <v>17901870</v>
      </c>
      <c r="L4615" s="3" t="s">
        <v>75</v>
      </c>
      <c r="M4615" s="3">
        <v>1</v>
      </c>
      <c r="N4615" s="3" t="s">
        <v>12307</v>
      </c>
      <c r="O4615" s="3" t="s">
        <v>27566</v>
      </c>
      <c r="P4615" s="3" t="s">
        <v>987</v>
      </c>
      <c r="Q4615" s="3" t="s">
        <v>12308</v>
      </c>
      <c r="R4615" s="5" t="s">
        <v>27567</v>
      </c>
      <c r="S4615" s="3" t="s">
        <v>9489</v>
      </c>
      <c r="T4615" s="3" t="s">
        <v>37</v>
      </c>
      <c r="V4615" s="3">
        <v>127</v>
      </c>
      <c r="W4615" s="3">
        <v>127</v>
      </c>
      <c r="X4615" s="3">
        <v>123</v>
      </c>
      <c r="Y4615" s="3">
        <v>4613</v>
      </c>
      <c r="Z4615" s="3" t="s">
        <v>75</v>
      </c>
      <c r="AA4615" s="3">
        <v>86</v>
      </c>
      <c r="AB4615" s="3">
        <v>56</v>
      </c>
      <c r="AC4615" s="3">
        <v>17901870</v>
      </c>
      <c r="AD4615" s="3">
        <v>11591682</v>
      </c>
      <c r="AE4615" s="3" t="s">
        <v>39</v>
      </c>
      <c r="AF4615" s="3">
        <v>14</v>
      </c>
      <c r="AG4615" s="3">
        <v>2</v>
      </c>
    </row>
    <row r="4616" spans="1:33" ht="15.75" customHeight="1" x14ac:dyDescent="0.15">
      <c r="A4616" s="3">
        <v>841</v>
      </c>
      <c r="B4616" s="3">
        <v>4614</v>
      </c>
      <c r="C4616" s="3">
        <v>48</v>
      </c>
      <c r="D4616" s="3" t="s">
        <v>11465</v>
      </c>
      <c r="E4616" s="3" t="s">
        <v>27568</v>
      </c>
      <c r="F4616" s="3" t="s">
        <v>36</v>
      </c>
      <c r="G4616" s="3" t="s">
        <v>37</v>
      </c>
      <c r="H4616" s="3" t="s">
        <v>38</v>
      </c>
      <c r="I4616" s="3" t="s">
        <v>39</v>
      </c>
      <c r="J4616" s="3">
        <v>54.429299999999998</v>
      </c>
      <c r="K4616" s="3">
        <v>81131000</v>
      </c>
      <c r="L4616" s="3" t="s">
        <v>162</v>
      </c>
      <c r="M4616" s="3">
        <v>4</v>
      </c>
      <c r="N4616" s="3" t="s">
        <v>11465</v>
      </c>
      <c r="O4616" s="3" t="s">
        <v>27568</v>
      </c>
      <c r="P4616" s="3" t="s">
        <v>6091</v>
      </c>
      <c r="Q4616" s="3" t="s">
        <v>11467</v>
      </c>
      <c r="R4616" s="5" t="s">
        <v>27569</v>
      </c>
      <c r="S4616" s="3" t="s">
        <v>38</v>
      </c>
      <c r="T4616" s="3" t="s">
        <v>37</v>
      </c>
      <c r="V4616" s="3">
        <v>127</v>
      </c>
      <c r="W4616" s="3">
        <v>127</v>
      </c>
      <c r="X4616" s="3">
        <v>127</v>
      </c>
      <c r="Y4616" s="3">
        <v>4614</v>
      </c>
      <c r="Z4616" s="3" t="s">
        <v>162</v>
      </c>
      <c r="AA4616" s="3">
        <v>48</v>
      </c>
      <c r="AB4616" s="3">
        <v>36</v>
      </c>
      <c r="AC4616" s="3">
        <v>81131000</v>
      </c>
      <c r="AD4616" s="3">
        <v>52536000</v>
      </c>
      <c r="AE4616" s="3" t="s">
        <v>39</v>
      </c>
      <c r="AF4616" s="3">
        <v>8</v>
      </c>
      <c r="AG4616" s="3">
        <v>2</v>
      </c>
    </row>
    <row r="4617" spans="1:33" ht="15.75" customHeight="1" x14ac:dyDescent="0.15">
      <c r="A4617" s="3">
        <v>24362</v>
      </c>
      <c r="B4617" s="3">
        <v>4615</v>
      </c>
      <c r="C4617" s="3">
        <v>35</v>
      </c>
      <c r="D4617" s="3" t="s">
        <v>18967</v>
      </c>
      <c r="E4617" s="3" t="s">
        <v>27570</v>
      </c>
      <c r="F4617" s="3" t="s">
        <v>1620</v>
      </c>
      <c r="G4617" s="3" t="s">
        <v>412</v>
      </c>
      <c r="H4617" s="3" t="s">
        <v>12743</v>
      </c>
      <c r="I4617" s="3" t="s">
        <v>742</v>
      </c>
      <c r="J4617" s="3">
        <v>54.419899999999998</v>
      </c>
      <c r="K4617" s="3">
        <v>9309462</v>
      </c>
      <c r="L4617" s="3" t="s">
        <v>71</v>
      </c>
      <c r="M4617" s="3">
        <v>1</v>
      </c>
      <c r="N4617" s="3" t="s">
        <v>18967</v>
      </c>
      <c r="O4617" s="3" t="s">
        <v>27570</v>
      </c>
      <c r="P4617" s="3" t="s">
        <v>381</v>
      </c>
      <c r="Q4617" s="3" t="s">
        <v>23607</v>
      </c>
      <c r="R4617" s="5" t="s">
        <v>27571</v>
      </c>
      <c r="S4617" s="3" t="s">
        <v>12743</v>
      </c>
      <c r="T4617" s="3" t="s">
        <v>412</v>
      </c>
      <c r="V4617" s="3">
        <v>127</v>
      </c>
      <c r="W4617" s="3">
        <v>127</v>
      </c>
      <c r="X4617" s="3">
        <v>127</v>
      </c>
      <c r="Y4617" s="3">
        <v>4615</v>
      </c>
      <c r="Z4617" s="3" t="s">
        <v>71</v>
      </c>
      <c r="AA4617" s="3">
        <v>35</v>
      </c>
      <c r="AB4617" s="3">
        <v>25</v>
      </c>
      <c r="AC4617" s="3">
        <v>9309462</v>
      </c>
      <c r="AD4617" s="3">
        <v>6028666</v>
      </c>
      <c r="AE4617" s="3" t="s">
        <v>742</v>
      </c>
      <c r="AF4617" s="3">
        <v>5</v>
      </c>
      <c r="AG4617" s="3">
        <v>17</v>
      </c>
    </row>
    <row r="4618" spans="1:33" ht="15.75" customHeight="1" x14ac:dyDescent="0.15">
      <c r="A4618" s="3">
        <v>23842</v>
      </c>
      <c r="B4618" s="3">
        <v>4616</v>
      </c>
      <c r="C4618" s="3">
        <v>20</v>
      </c>
      <c r="D4618" s="3" t="s">
        <v>18970</v>
      </c>
      <c r="E4618" s="3" t="s">
        <v>27572</v>
      </c>
      <c r="F4618" s="3" t="s">
        <v>931</v>
      </c>
      <c r="G4618" s="3" t="s">
        <v>378</v>
      </c>
      <c r="H4618" s="3" t="s">
        <v>379</v>
      </c>
      <c r="I4618" s="3" t="s">
        <v>380</v>
      </c>
      <c r="J4618" s="3">
        <v>54.378799999999998</v>
      </c>
      <c r="K4618" s="3">
        <v>8841481</v>
      </c>
      <c r="L4618" s="3" t="s">
        <v>40</v>
      </c>
      <c r="M4618" s="3">
        <v>1</v>
      </c>
      <c r="N4618" s="3" t="s">
        <v>18970</v>
      </c>
      <c r="O4618" s="3" t="s">
        <v>27572</v>
      </c>
      <c r="P4618" s="3" t="s">
        <v>787</v>
      </c>
      <c r="Q4618" s="3" t="s">
        <v>23609</v>
      </c>
      <c r="R4618" s="5" t="s">
        <v>27573</v>
      </c>
      <c r="S4618" s="3" t="s">
        <v>379</v>
      </c>
      <c r="T4618" s="3" t="s">
        <v>378</v>
      </c>
      <c r="V4618" s="3">
        <v>67</v>
      </c>
      <c r="W4618" s="3">
        <v>39</v>
      </c>
      <c r="X4618" s="3">
        <v>127</v>
      </c>
      <c r="Y4618" s="3">
        <v>4616</v>
      </c>
      <c r="Z4618" s="3" t="s">
        <v>40</v>
      </c>
      <c r="AA4618" s="3">
        <v>20</v>
      </c>
      <c r="AB4618" s="3">
        <v>20</v>
      </c>
      <c r="AC4618" s="3">
        <v>8841481</v>
      </c>
      <c r="AD4618" s="3">
        <v>5727135</v>
      </c>
      <c r="AE4618" s="3" t="s">
        <v>380</v>
      </c>
      <c r="AF4618" s="3">
        <v>4</v>
      </c>
      <c r="AG4618" s="3">
        <v>81</v>
      </c>
    </row>
    <row r="4619" spans="1:33" ht="15.75" customHeight="1" x14ac:dyDescent="0.15">
      <c r="A4619" s="3">
        <v>22666</v>
      </c>
      <c r="B4619" s="3">
        <v>4617</v>
      </c>
      <c r="C4619" s="3">
        <v>567</v>
      </c>
      <c r="D4619" s="3" t="s">
        <v>18973</v>
      </c>
      <c r="E4619" s="3" t="s">
        <v>27574</v>
      </c>
      <c r="F4619" s="3" t="s">
        <v>314</v>
      </c>
      <c r="G4619" s="3" t="s">
        <v>153</v>
      </c>
      <c r="H4619" s="3" t="s">
        <v>154</v>
      </c>
      <c r="I4619" s="3" t="s">
        <v>1401</v>
      </c>
      <c r="J4619" s="3">
        <v>54.351100000000002</v>
      </c>
      <c r="K4619" s="3">
        <v>167742713</v>
      </c>
      <c r="L4619" s="3" t="s">
        <v>526</v>
      </c>
      <c r="M4619" s="3">
        <v>2</v>
      </c>
      <c r="N4619" s="3" t="s">
        <v>18973</v>
      </c>
      <c r="O4619" s="3" t="s">
        <v>27574</v>
      </c>
      <c r="P4619" s="3" t="s">
        <v>3926</v>
      </c>
      <c r="Q4619" s="3" t="s">
        <v>23611</v>
      </c>
      <c r="R4619" s="5" t="s">
        <v>27575</v>
      </c>
      <c r="S4619" s="3" t="s">
        <v>154</v>
      </c>
      <c r="T4619" s="3" t="s">
        <v>153</v>
      </c>
      <c r="V4619" s="3">
        <v>34</v>
      </c>
      <c r="W4619" s="3">
        <v>0</v>
      </c>
      <c r="X4619" s="3">
        <v>72</v>
      </c>
      <c r="Y4619" s="3">
        <v>4617</v>
      </c>
      <c r="Z4619" s="3" t="s">
        <v>526</v>
      </c>
      <c r="AA4619" s="3">
        <v>567</v>
      </c>
      <c r="AB4619" s="3">
        <v>437</v>
      </c>
      <c r="AC4619" s="3">
        <v>167742713</v>
      </c>
      <c r="AD4619" s="3">
        <v>108676054</v>
      </c>
      <c r="AE4619" s="15"/>
      <c r="AF4619" s="3">
        <v>19</v>
      </c>
      <c r="AG4619" s="3">
        <v>21</v>
      </c>
    </row>
    <row r="4620" spans="1:33" ht="15.75" customHeight="1" x14ac:dyDescent="0.15">
      <c r="A4620" s="3">
        <v>20669</v>
      </c>
      <c r="B4620" s="3">
        <v>4618</v>
      </c>
      <c r="C4620" s="3">
        <v>85</v>
      </c>
      <c r="D4620" s="3" t="s">
        <v>18975</v>
      </c>
      <c r="E4620" s="3" t="s">
        <v>27576</v>
      </c>
      <c r="F4620" s="3" t="s">
        <v>1620</v>
      </c>
      <c r="G4620" s="3" t="s">
        <v>412</v>
      </c>
      <c r="H4620" s="3" t="s">
        <v>16952</v>
      </c>
      <c r="I4620" s="3" t="s">
        <v>20618</v>
      </c>
      <c r="J4620" s="3">
        <v>54.343499999999999</v>
      </c>
      <c r="K4620" s="3">
        <v>38342000</v>
      </c>
      <c r="L4620" s="3" t="s">
        <v>478</v>
      </c>
      <c r="M4620" s="3">
        <v>3</v>
      </c>
      <c r="N4620" s="3" t="s">
        <v>18975</v>
      </c>
      <c r="O4620" s="3" t="s">
        <v>27576</v>
      </c>
      <c r="P4620" s="3" t="s">
        <v>7857</v>
      </c>
      <c r="Q4620" s="3" t="s">
        <v>23614</v>
      </c>
      <c r="R4620" s="5" t="s">
        <v>27577</v>
      </c>
      <c r="S4620" s="3" t="s">
        <v>16952</v>
      </c>
      <c r="T4620" s="3" t="s">
        <v>412</v>
      </c>
      <c r="V4620" s="3">
        <v>127</v>
      </c>
      <c r="W4620" s="3">
        <v>0</v>
      </c>
      <c r="X4620" s="3">
        <v>127</v>
      </c>
      <c r="Y4620" s="3">
        <v>4618</v>
      </c>
      <c r="Z4620" s="3" t="s">
        <v>478</v>
      </c>
      <c r="AA4620" s="3">
        <v>85</v>
      </c>
      <c r="AB4620" s="3">
        <v>50</v>
      </c>
      <c r="AC4620" s="3">
        <v>38342000</v>
      </c>
      <c r="AD4620" s="3">
        <v>24842000</v>
      </c>
      <c r="AE4620" s="15"/>
      <c r="AF4620" s="3">
        <v>15</v>
      </c>
      <c r="AG4620" s="3">
        <v>190</v>
      </c>
    </row>
    <row r="4621" spans="1:33" ht="15.75" customHeight="1" x14ac:dyDescent="0.15">
      <c r="A4621" s="3">
        <v>22394</v>
      </c>
      <c r="B4621" s="3">
        <v>4619</v>
      </c>
      <c r="C4621" s="3">
        <v>3267</v>
      </c>
      <c r="D4621" s="3" t="s">
        <v>18978</v>
      </c>
      <c r="E4621" s="3" t="s">
        <v>27578</v>
      </c>
      <c r="F4621" s="3" t="s">
        <v>5738</v>
      </c>
      <c r="G4621" s="3" t="s">
        <v>599</v>
      </c>
      <c r="H4621" s="3" t="s">
        <v>11411</v>
      </c>
      <c r="I4621" s="3" t="s">
        <v>3354</v>
      </c>
      <c r="J4621" s="3">
        <v>54.322899999999997</v>
      </c>
      <c r="K4621" s="3">
        <v>2511716640</v>
      </c>
      <c r="L4621" s="3" t="s">
        <v>101</v>
      </c>
      <c r="M4621" s="3">
        <v>2</v>
      </c>
      <c r="N4621" s="3" t="s">
        <v>18978</v>
      </c>
      <c r="O4621" s="3" t="s">
        <v>27578</v>
      </c>
      <c r="P4621" s="3" t="s">
        <v>690</v>
      </c>
      <c r="Q4621" s="3" t="s">
        <v>23616</v>
      </c>
      <c r="R4621" s="5" t="s">
        <v>27579</v>
      </c>
      <c r="S4621" s="3" t="s">
        <v>11411</v>
      </c>
      <c r="T4621" s="3" t="s">
        <v>599</v>
      </c>
      <c r="V4621" s="3">
        <v>89</v>
      </c>
      <c r="W4621" s="3">
        <v>80</v>
      </c>
      <c r="X4621" s="3">
        <v>127</v>
      </c>
      <c r="Y4621" s="3">
        <v>4619</v>
      </c>
      <c r="Z4621" s="3" t="s">
        <v>101</v>
      </c>
      <c r="AA4621" s="3">
        <v>3267</v>
      </c>
      <c r="AB4621" s="3">
        <v>1809</v>
      </c>
      <c r="AC4621" s="3">
        <v>2511716640</v>
      </c>
      <c r="AD4621" s="3">
        <v>1627572000</v>
      </c>
      <c r="AE4621" s="3" t="s">
        <v>3354</v>
      </c>
      <c r="AF4621" s="3">
        <v>10</v>
      </c>
      <c r="AG4621" s="3">
        <v>13</v>
      </c>
    </row>
    <row r="4622" spans="1:33" ht="15.75" customHeight="1" x14ac:dyDescent="0.15">
      <c r="A4622" s="3">
        <v>20081</v>
      </c>
      <c r="B4622" s="3">
        <v>4620</v>
      </c>
      <c r="C4622" s="3">
        <v>72</v>
      </c>
      <c r="D4622" s="3" t="s">
        <v>10282</v>
      </c>
      <c r="E4622" s="3" t="s">
        <v>27580</v>
      </c>
      <c r="F4622" s="3" t="s">
        <v>36</v>
      </c>
      <c r="G4622" s="3" t="s">
        <v>37</v>
      </c>
      <c r="H4622" s="3" t="s">
        <v>4498</v>
      </c>
      <c r="I4622" s="3" t="s">
        <v>817</v>
      </c>
      <c r="J4622" s="3">
        <v>54.285800000000002</v>
      </c>
      <c r="K4622" s="3">
        <v>70936000</v>
      </c>
      <c r="L4622" s="3" t="s">
        <v>40</v>
      </c>
      <c r="M4622" s="3">
        <v>3</v>
      </c>
      <c r="N4622" s="3" t="s">
        <v>10282</v>
      </c>
      <c r="O4622" s="3" t="s">
        <v>27580</v>
      </c>
      <c r="P4622" s="3" t="s">
        <v>104</v>
      </c>
      <c r="Q4622" s="3" t="s">
        <v>10284</v>
      </c>
      <c r="R4622" s="5" t="s">
        <v>27581</v>
      </c>
      <c r="S4622" s="3" t="s">
        <v>4498</v>
      </c>
      <c r="T4622" s="3" t="s">
        <v>37</v>
      </c>
      <c r="V4622" s="3">
        <v>127</v>
      </c>
      <c r="W4622" s="3">
        <v>108</v>
      </c>
      <c r="X4622" s="3">
        <v>127</v>
      </c>
      <c r="Y4622" s="3">
        <v>4620</v>
      </c>
      <c r="Z4622" s="3" t="s">
        <v>40</v>
      </c>
      <c r="AA4622" s="3">
        <v>72</v>
      </c>
      <c r="AB4622" s="3">
        <v>42</v>
      </c>
      <c r="AC4622" s="3">
        <v>70936000</v>
      </c>
      <c r="AD4622" s="3">
        <v>45977000</v>
      </c>
      <c r="AE4622" s="3" t="s">
        <v>817</v>
      </c>
      <c r="AF4622" s="3">
        <v>4</v>
      </c>
      <c r="AG4622" s="3">
        <v>11</v>
      </c>
    </row>
    <row r="4623" spans="1:33" ht="15.75" customHeight="1" x14ac:dyDescent="0.15">
      <c r="A4623" s="3">
        <v>1986</v>
      </c>
      <c r="B4623" s="3">
        <v>4621</v>
      </c>
      <c r="C4623" s="3">
        <v>20</v>
      </c>
      <c r="D4623" s="3" t="s">
        <v>18981</v>
      </c>
      <c r="E4623" s="3" t="s">
        <v>27582</v>
      </c>
      <c r="F4623" s="3" t="s">
        <v>210</v>
      </c>
      <c r="G4623" s="3" t="s">
        <v>114</v>
      </c>
      <c r="H4623" s="3" t="s">
        <v>115</v>
      </c>
      <c r="I4623" s="3" t="s">
        <v>116</v>
      </c>
      <c r="J4623" s="3">
        <v>54.274299999999997</v>
      </c>
      <c r="K4623" s="3">
        <v>3439009</v>
      </c>
      <c r="L4623" s="3" t="s">
        <v>101</v>
      </c>
      <c r="M4623" s="3">
        <v>3</v>
      </c>
      <c r="N4623" s="3" t="s">
        <v>18981</v>
      </c>
      <c r="O4623" s="3" t="s">
        <v>27582</v>
      </c>
      <c r="P4623" s="3" t="s">
        <v>835</v>
      </c>
      <c r="Q4623" s="3" t="s">
        <v>23619</v>
      </c>
      <c r="R4623" s="5" t="s">
        <v>27583</v>
      </c>
      <c r="S4623" s="3" t="s">
        <v>115</v>
      </c>
      <c r="T4623" s="3" t="s">
        <v>114</v>
      </c>
      <c r="V4623" s="3">
        <v>94</v>
      </c>
      <c r="W4623" s="3">
        <v>83</v>
      </c>
      <c r="X4623" s="3">
        <v>127</v>
      </c>
      <c r="Y4623" s="3">
        <v>4621</v>
      </c>
      <c r="Z4623" s="3" t="s">
        <v>101</v>
      </c>
      <c r="AA4623" s="3">
        <v>20</v>
      </c>
      <c r="AB4623" s="3">
        <v>12</v>
      </c>
      <c r="AC4623" s="3">
        <v>3439009</v>
      </c>
      <c r="AD4623" s="3">
        <v>2229152</v>
      </c>
      <c r="AE4623" s="3" t="s">
        <v>116</v>
      </c>
      <c r="AF4623" s="3">
        <v>10</v>
      </c>
      <c r="AG4623" s="3">
        <v>46</v>
      </c>
    </row>
    <row r="4624" spans="1:33" ht="15.75" customHeight="1" x14ac:dyDescent="0.15">
      <c r="A4624" s="3">
        <v>22363</v>
      </c>
      <c r="B4624" s="3">
        <v>4622</v>
      </c>
      <c r="C4624" s="3">
        <v>324</v>
      </c>
      <c r="D4624" s="3" t="s">
        <v>18984</v>
      </c>
      <c r="E4624" s="3" t="s">
        <v>27584</v>
      </c>
      <c r="F4624" s="3" t="s">
        <v>1620</v>
      </c>
      <c r="G4624" s="3" t="s">
        <v>412</v>
      </c>
      <c r="H4624" s="3" t="s">
        <v>9329</v>
      </c>
      <c r="I4624" s="3" t="s">
        <v>14958</v>
      </c>
      <c r="J4624" s="3">
        <v>54.256100000000004</v>
      </c>
      <c r="K4624" s="3">
        <v>352193539</v>
      </c>
      <c r="L4624" s="3" t="s">
        <v>478</v>
      </c>
      <c r="M4624" s="3">
        <v>5</v>
      </c>
      <c r="N4624" s="3" t="s">
        <v>18984</v>
      </c>
      <c r="O4624" s="3" t="s">
        <v>27584</v>
      </c>
      <c r="P4624" s="3" t="s">
        <v>21524</v>
      </c>
      <c r="Q4624" s="3" t="s">
        <v>23621</v>
      </c>
      <c r="R4624" s="5" t="s">
        <v>27585</v>
      </c>
      <c r="S4624" s="3" t="s">
        <v>9329</v>
      </c>
      <c r="T4624" s="3" t="s">
        <v>412</v>
      </c>
      <c r="V4624" s="3">
        <v>127</v>
      </c>
      <c r="W4624" s="3">
        <v>0</v>
      </c>
      <c r="X4624" s="3">
        <v>127</v>
      </c>
      <c r="Y4624" s="3">
        <v>4622</v>
      </c>
      <c r="Z4624" s="3" t="s">
        <v>478</v>
      </c>
      <c r="AA4624" s="3">
        <v>324</v>
      </c>
      <c r="AB4624" s="3">
        <v>212</v>
      </c>
      <c r="AC4624" s="3">
        <v>352193539</v>
      </c>
      <c r="AD4624" s="3">
        <v>228317442</v>
      </c>
      <c r="AE4624" s="15"/>
      <c r="AF4624" s="3">
        <v>15</v>
      </c>
      <c r="AG4624" s="3">
        <v>188</v>
      </c>
    </row>
    <row r="4625" spans="1:33" ht="15.75" customHeight="1" x14ac:dyDescent="0.15">
      <c r="A4625" s="3">
        <v>2181</v>
      </c>
      <c r="B4625" s="3">
        <v>4623</v>
      </c>
      <c r="C4625" s="3">
        <v>1064</v>
      </c>
      <c r="D4625" s="3" t="s">
        <v>18987</v>
      </c>
      <c r="E4625" s="3" t="s">
        <v>27586</v>
      </c>
      <c r="F4625" s="3" t="s">
        <v>1702</v>
      </c>
      <c r="G4625" s="3" t="s">
        <v>836</v>
      </c>
      <c r="H4625" s="3" t="s">
        <v>18990</v>
      </c>
      <c r="I4625" s="3" t="s">
        <v>838</v>
      </c>
      <c r="J4625" s="3">
        <v>54.211500000000001</v>
      </c>
      <c r="K4625" s="3">
        <v>350051061</v>
      </c>
      <c r="L4625" s="3" t="s">
        <v>75</v>
      </c>
      <c r="M4625" s="3">
        <v>8</v>
      </c>
      <c r="N4625" s="3" t="s">
        <v>18987</v>
      </c>
      <c r="O4625" s="3" t="s">
        <v>27586</v>
      </c>
      <c r="P4625" s="3" t="s">
        <v>4433</v>
      </c>
      <c r="Q4625" s="3" t="s">
        <v>23623</v>
      </c>
      <c r="R4625" s="5" t="s">
        <v>27587</v>
      </c>
      <c r="S4625" s="3" t="s">
        <v>18990</v>
      </c>
      <c r="T4625" s="3" t="s">
        <v>836</v>
      </c>
      <c r="V4625" s="3">
        <v>14</v>
      </c>
      <c r="W4625" s="3">
        <v>0</v>
      </c>
      <c r="X4625" s="3">
        <v>124</v>
      </c>
      <c r="Y4625" s="3">
        <v>4623</v>
      </c>
      <c r="Z4625" s="3" t="s">
        <v>75</v>
      </c>
      <c r="AA4625" s="3">
        <v>1064</v>
      </c>
      <c r="AB4625" s="3">
        <v>822</v>
      </c>
      <c r="AC4625" s="3">
        <v>350051061</v>
      </c>
      <c r="AD4625" s="3">
        <v>226994133</v>
      </c>
      <c r="AE4625" s="15"/>
      <c r="AF4625" s="3">
        <v>14</v>
      </c>
      <c r="AG4625" s="3">
        <v>55</v>
      </c>
    </row>
    <row r="4626" spans="1:33" ht="15.75" customHeight="1" x14ac:dyDescent="0.15">
      <c r="A4626" s="3">
        <v>3885</v>
      </c>
      <c r="B4626" s="3">
        <v>4624</v>
      </c>
      <c r="C4626" s="3">
        <v>143</v>
      </c>
      <c r="D4626" s="3" t="s">
        <v>18991</v>
      </c>
      <c r="E4626" s="3" t="s">
        <v>27588</v>
      </c>
      <c r="F4626" s="3" t="s">
        <v>855</v>
      </c>
      <c r="G4626" s="3" t="s">
        <v>292</v>
      </c>
      <c r="H4626" s="3" t="s">
        <v>10520</v>
      </c>
      <c r="I4626" s="3" t="s">
        <v>1032</v>
      </c>
      <c r="J4626" s="3">
        <v>54.122799999999998</v>
      </c>
      <c r="K4626" s="3">
        <v>33215000</v>
      </c>
      <c r="L4626" s="3" t="s">
        <v>66</v>
      </c>
      <c r="M4626" s="3">
        <v>5</v>
      </c>
      <c r="N4626" s="3" t="s">
        <v>18991</v>
      </c>
      <c r="O4626" s="3" t="s">
        <v>27588</v>
      </c>
      <c r="P4626" s="3" t="s">
        <v>5978</v>
      </c>
      <c r="Q4626" s="3" t="s">
        <v>23626</v>
      </c>
      <c r="R4626" s="5" t="s">
        <v>27589</v>
      </c>
      <c r="S4626" s="3" t="s">
        <v>10520</v>
      </c>
      <c r="T4626" s="3" t="s">
        <v>292</v>
      </c>
      <c r="V4626" s="3">
        <v>127</v>
      </c>
      <c r="W4626" s="3">
        <v>125</v>
      </c>
      <c r="X4626" s="3">
        <v>127</v>
      </c>
      <c r="Y4626" s="3">
        <v>4624</v>
      </c>
      <c r="Z4626" s="3" t="s">
        <v>66</v>
      </c>
      <c r="AA4626" s="3">
        <v>143</v>
      </c>
      <c r="AB4626" s="3">
        <v>110</v>
      </c>
      <c r="AC4626" s="3">
        <v>33215000</v>
      </c>
      <c r="AD4626" s="3">
        <v>21551000</v>
      </c>
      <c r="AE4626" s="3" t="s">
        <v>1032</v>
      </c>
      <c r="AF4626" s="3">
        <v>9</v>
      </c>
      <c r="AG4626" s="3">
        <v>49</v>
      </c>
    </row>
    <row r="4627" spans="1:33" ht="15.75" customHeight="1" x14ac:dyDescent="0.15">
      <c r="A4627" s="3">
        <v>22185</v>
      </c>
      <c r="B4627" s="3">
        <v>4625</v>
      </c>
      <c r="C4627" s="3">
        <v>30</v>
      </c>
      <c r="D4627" s="3" t="s">
        <v>18993</v>
      </c>
      <c r="E4627" s="3" t="s">
        <v>27590</v>
      </c>
      <c r="F4627" s="3" t="s">
        <v>7490</v>
      </c>
      <c r="G4627" s="3" t="s">
        <v>933</v>
      </c>
      <c r="H4627" s="3" t="s">
        <v>11018</v>
      </c>
      <c r="I4627" s="3" t="s">
        <v>12884</v>
      </c>
      <c r="J4627" s="3">
        <v>54.057400000000001</v>
      </c>
      <c r="K4627" s="3">
        <v>7932066</v>
      </c>
      <c r="L4627" s="3" t="s">
        <v>40</v>
      </c>
      <c r="M4627" s="3">
        <v>2</v>
      </c>
      <c r="N4627" s="3" t="s">
        <v>18993</v>
      </c>
      <c r="O4627" s="3" t="s">
        <v>27590</v>
      </c>
      <c r="P4627" s="3" t="s">
        <v>1029</v>
      </c>
      <c r="Q4627" s="3" t="s">
        <v>23628</v>
      </c>
      <c r="R4627" s="5" t="s">
        <v>27591</v>
      </c>
      <c r="S4627" s="3" t="s">
        <v>11018</v>
      </c>
      <c r="T4627" s="3" t="s">
        <v>933</v>
      </c>
      <c r="V4627" s="3">
        <v>5</v>
      </c>
      <c r="W4627" s="3">
        <v>0</v>
      </c>
      <c r="X4627" s="3">
        <v>127</v>
      </c>
      <c r="Y4627" s="3">
        <v>4625</v>
      </c>
      <c r="Z4627" s="3" t="s">
        <v>40</v>
      </c>
      <c r="AA4627" s="3">
        <v>30</v>
      </c>
      <c r="AB4627" s="3">
        <v>21</v>
      </c>
      <c r="AC4627" s="3">
        <v>7932066</v>
      </c>
      <c r="AD4627" s="3">
        <v>5148774</v>
      </c>
      <c r="AE4627" s="15"/>
      <c r="AF4627" s="3">
        <v>4</v>
      </c>
      <c r="AG4627" s="3">
        <v>369</v>
      </c>
    </row>
    <row r="4628" spans="1:33" ht="15.75" customHeight="1" x14ac:dyDescent="0.15">
      <c r="A4628" s="3">
        <v>24332</v>
      </c>
      <c r="B4628" s="3">
        <v>4626</v>
      </c>
      <c r="C4628" s="3">
        <v>454</v>
      </c>
      <c r="D4628" s="3" t="s">
        <v>18997</v>
      </c>
      <c r="E4628" s="3" t="s">
        <v>27592</v>
      </c>
      <c r="F4628" s="3" t="s">
        <v>96</v>
      </c>
      <c r="G4628" s="3" t="s">
        <v>61</v>
      </c>
      <c r="H4628" s="3" t="s">
        <v>1902</v>
      </c>
      <c r="I4628" s="3" t="s">
        <v>63</v>
      </c>
      <c r="J4628" s="3">
        <v>54.046399999999998</v>
      </c>
      <c r="K4628" s="3">
        <v>296848000</v>
      </c>
      <c r="L4628" s="3" t="s">
        <v>677</v>
      </c>
      <c r="M4628" s="3">
        <v>1</v>
      </c>
      <c r="N4628" s="3" t="s">
        <v>18997</v>
      </c>
      <c r="O4628" s="3" t="s">
        <v>27592</v>
      </c>
      <c r="P4628" s="3" t="s">
        <v>1239</v>
      </c>
      <c r="Q4628" s="3" t="s">
        <v>23630</v>
      </c>
      <c r="R4628" s="5" t="s">
        <v>27593</v>
      </c>
      <c r="S4628" s="3" t="s">
        <v>1902</v>
      </c>
      <c r="T4628" s="3" t="s">
        <v>61</v>
      </c>
      <c r="V4628" s="3">
        <v>127</v>
      </c>
      <c r="W4628" s="3">
        <v>127</v>
      </c>
      <c r="X4628" s="3">
        <v>58</v>
      </c>
      <c r="Y4628" s="3">
        <v>4626</v>
      </c>
      <c r="Z4628" s="3" t="s">
        <v>677</v>
      </c>
      <c r="AA4628" s="3">
        <v>454</v>
      </c>
      <c r="AB4628" s="3">
        <v>176</v>
      </c>
      <c r="AC4628" s="3">
        <v>296848000</v>
      </c>
      <c r="AD4628" s="3">
        <v>192700391</v>
      </c>
      <c r="AE4628" s="3" t="s">
        <v>63</v>
      </c>
      <c r="AF4628" s="3">
        <v>12</v>
      </c>
      <c r="AG4628" s="3">
        <v>3</v>
      </c>
    </row>
    <row r="4629" spans="1:33" ht="15.75" customHeight="1" x14ac:dyDescent="0.15">
      <c r="A4629" s="3">
        <v>1821</v>
      </c>
      <c r="B4629" s="3">
        <v>4627</v>
      </c>
      <c r="C4629" s="3">
        <v>51</v>
      </c>
      <c r="D4629" s="3" t="s">
        <v>18999</v>
      </c>
      <c r="E4629" s="3" t="s">
        <v>27594</v>
      </c>
      <c r="F4629" s="3" t="s">
        <v>6874</v>
      </c>
      <c r="G4629" s="3" t="s">
        <v>621</v>
      </c>
      <c r="H4629" s="3" t="s">
        <v>4662</v>
      </c>
      <c r="I4629" s="3" t="s">
        <v>4662</v>
      </c>
      <c r="J4629" s="3">
        <v>54.043199999999999</v>
      </c>
      <c r="K4629" s="3">
        <v>27932820</v>
      </c>
      <c r="L4629" s="3" t="s">
        <v>59</v>
      </c>
      <c r="M4629" s="3">
        <v>7</v>
      </c>
      <c r="N4629" s="3" t="s">
        <v>18999</v>
      </c>
      <c r="O4629" s="3" t="s">
        <v>27594</v>
      </c>
      <c r="P4629" s="3" t="s">
        <v>104</v>
      </c>
      <c r="Q4629" s="3" t="s">
        <v>23632</v>
      </c>
      <c r="R4629" s="5" t="s">
        <v>27595</v>
      </c>
      <c r="S4629" s="3" t="s">
        <v>4662</v>
      </c>
      <c r="T4629" s="3" t="s">
        <v>621</v>
      </c>
      <c r="V4629" s="3">
        <v>72</v>
      </c>
      <c r="W4629" s="3">
        <v>47</v>
      </c>
      <c r="X4629" s="3">
        <v>127</v>
      </c>
      <c r="Y4629" s="3">
        <v>4627</v>
      </c>
      <c r="Z4629" s="3" t="s">
        <v>59</v>
      </c>
      <c r="AA4629" s="3">
        <v>51</v>
      </c>
      <c r="AB4629" s="3">
        <v>33</v>
      </c>
      <c r="AC4629" s="3">
        <v>27932820</v>
      </c>
      <c r="AD4629" s="3">
        <v>18133109</v>
      </c>
      <c r="AE4629" s="3" t="s">
        <v>4662</v>
      </c>
      <c r="AF4629" s="3">
        <v>17</v>
      </c>
      <c r="AG4629" s="3">
        <v>82</v>
      </c>
    </row>
    <row r="4630" spans="1:33" ht="15.75" customHeight="1" x14ac:dyDescent="0.15">
      <c r="A4630" s="3">
        <v>22384</v>
      </c>
      <c r="B4630" s="3">
        <v>4628</v>
      </c>
      <c r="C4630" s="3">
        <v>80</v>
      </c>
      <c r="D4630" s="3" t="s">
        <v>19003</v>
      </c>
      <c r="E4630" s="3" t="s">
        <v>27596</v>
      </c>
      <c r="F4630" s="3" t="s">
        <v>331</v>
      </c>
      <c r="G4630" s="3" t="s">
        <v>167</v>
      </c>
      <c r="H4630" s="3" t="s">
        <v>19005</v>
      </c>
      <c r="I4630" s="3" t="s">
        <v>283</v>
      </c>
      <c r="J4630" s="3">
        <v>53.9011</v>
      </c>
      <c r="K4630" s="3">
        <v>14280497</v>
      </c>
      <c r="L4630" s="3" t="s">
        <v>478</v>
      </c>
      <c r="M4630" s="3">
        <v>2</v>
      </c>
      <c r="N4630" s="3" t="s">
        <v>19003</v>
      </c>
      <c r="O4630" s="3" t="s">
        <v>27596</v>
      </c>
      <c r="P4630" s="3" t="s">
        <v>9988</v>
      </c>
      <c r="Q4630" s="3" t="s">
        <v>23634</v>
      </c>
      <c r="R4630" s="5" t="s">
        <v>27597</v>
      </c>
      <c r="S4630" s="3" t="s">
        <v>19005</v>
      </c>
      <c r="T4630" s="3" t="s">
        <v>167</v>
      </c>
      <c r="V4630" s="3">
        <v>127</v>
      </c>
      <c r="W4630" s="3">
        <v>112</v>
      </c>
      <c r="X4630" s="3">
        <v>127</v>
      </c>
      <c r="Y4630" s="3">
        <v>4628</v>
      </c>
      <c r="Z4630" s="3" t="s">
        <v>478</v>
      </c>
      <c r="AA4630" s="3">
        <v>80</v>
      </c>
      <c r="AB4630" s="3">
        <v>65</v>
      </c>
      <c r="AC4630" s="3">
        <v>14280497</v>
      </c>
      <c r="AD4630" s="3">
        <v>9279010</v>
      </c>
      <c r="AE4630" s="3" t="s">
        <v>283</v>
      </c>
      <c r="AF4630" s="3">
        <v>15</v>
      </c>
      <c r="AG4630" s="3">
        <v>1</v>
      </c>
    </row>
    <row r="4631" spans="1:33" ht="15.75" customHeight="1" x14ac:dyDescent="0.15">
      <c r="A4631" s="3">
        <v>25007</v>
      </c>
      <c r="B4631" s="3">
        <v>4629</v>
      </c>
      <c r="C4631" s="3">
        <v>11</v>
      </c>
      <c r="D4631" s="3" t="s">
        <v>19006</v>
      </c>
      <c r="E4631" s="3" t="s">
        <v>27598</v>
      </c>
      <c r="F4631" s="3" t="s">
        <v>657</v>
      </c>
      <c r="G4631" s="3" t="s">
        <v>246</v>
      </c>
      <c r="H4631" s="3" t="s">
        <v>3818</v>
      </c>
      <c r="I4631" s="3" t="s">
        <v>3818</v>
      </c>
      <c r="J4631" s="3">
        <v>53.903100000000002</v>
      </c>
      <c r="K4631" s="3">
        <v>2021366</v>
      </c>
      <c r="L4631" s="3" t="s">
        <v>66</v>
      </c>
      <c r="M4631" s="3">
        <v>0</v>
      </c>
      <c r="N4631" s="3" t="s">
        <v>19006</v>
      </c>
      <c r="O4631" s="3" t="s">
        <v>27598</v>
      </c>
      <c r="P4631" s="8">
        <v>36892</v>
      </c>
      <c r="Q4631" s="3" t="s">
        <v>23636</v>
      </c>
      <c r="R4631" s="5" t="s">
        <v>27599</v>
      </c>
      <c r="S4631" s="3" t="s">
        <v>3818</v>
      </c>
      <c r="T4631" s="3" t="s">
        <v>246</v>
      </c>
      <c r="V4631" s="3">
        <v>127</v>
      </c>
      <c r="W4631" s="3">
        <v>94</v>
      </c>
      <c r="X4631" s="3">
        <v>127</v>
      </c>
      <c r="Y4631" s="3">
        <v>4629</v>
      </c>
      <c r="Z4631" s="3" t="s">
        <v>66</v>
      </c>
      <c r="AA4631" s="3">
        <v>11</v>
      </c>
      <c r="AB4631" s="3">
        <v>7</v>
      </c>
      <c r="AC4631" s="3">
        <v>2021366</v>
      </c>
      <c r="AD4631" s="3">
        <v>1313402</v>
      </c>
      <c r="AE4631" s="3" t="s">
        <v>3818</v>
      </c>
      <c r="AF4631" s="3">
        <v>9</v>
      </c>
      <c r="AG4631" s="3">
        <v>22</v>
      </c>
    </row>
    <row r="4632" spans="1:33" ht="15.75" customHeight="1" x14ac:dyDescent="0.15">
      <c r="A4632" s="3">
        <v>6412</v>
      </c>
      <c r="B4632" s="3">
        <v>4630</v>
      </c>
      <c r="C4632" s="3">
        <v>18</v>
      </c>
      <c r="D4632" s="3" t="s">
        <v>19009</v>
      </c>
      <c r="E4632" s="3" t="s">
        <v>27600</v>
      </c>
      <c r="F4632" s="3" t="s">
        <v>331</v>
      </c>
      <c r="G4632" s="3" t="s">
        <v>167</v>
      </c>
      <c r="H4632" s="3" t="s">
        <v>1743</v>
      </c>
      <c r="I4632" s="3" t="s">
        <v>283</v>
      </c>
      <c r="J4632" s="3">
        <v>53.882300000000001</v>
      </c>
      <c r="K4632" s="3">
        <v>6363107</v>
      </c>
      <c r="L4632" s="3" t="s">
        <v>40</v>
      </c>
      <c r="M4632" s="3">
        <v>6</v>
      </c>
      <c r="N4632" s="3" t="s">
        <v>19009</v>
      </c>
      <c r="O4632" s="3" t="s">
        <v>27600</v>
      </c>
      <c r="P4632" s="3" t="s">
        <v>541</v>
      </c>
      <c r="Q4632" s="3" t="s">
        <v>23638</v>
      </c>
      <c r="R4632" s="5" t="s">
        <v>27601</v>
      </c>
      <c r="S4632" s="3" t="s">
        <v>1743</v>
      </c>
      <c r="T4632" s="3" t="s">
        <v>167</v>
      </c>
      <c r="V4632" s="3">
        <v>127</v>
      </c>
      <c r="W4632" s="3">
        <v>113</v>
      </c>
      <c r="X4632" s="3">
        <v>127</v>
      </c>
      <c r="Y4632" s="3">
        <v>4630</v>
      </c>
      <c r="Z4632" s="3" t="s">
        <v>40</v>
      </c>
      <c r="AA4632" s="3">
        <v>18</v>
      </c>
      <c r="AB4632" s="3">
        <v>11</v>
      </c>
      <c r="AC4632" s="3">
        <v>6363107</v>
      </c>
      <c r="AD4632" s="3">
        <v>4135047</v>
      </c>
      <c r="AE4632" s="3" t="s">
        <v>283</v>
      </c>
      <c r="AF4632" s="3">
        <v>4</v>
      </c>
      <c r="AG4632" s="3">
        <v>1</v>
      </c>
    </row>
    <row r="4633" spans="1:33" ht="15.75" customHeight="1" x14ac:dyDescent="0.15">
      <c r="A4633" s="3">
        <v>25624</v>
      </c>
      <c r="B4633" s="3">
        <v>4631</v>
      </c>
      <c r="C4633" s="3">
        <v>80</v>
      </c>
      <c r="D4633" s="3" t="s">
        <v>4142</v>
      </c>
      <c r="E4633" s="3" t="s">
        <v>27602</v>
      </c>
      <c r="F4633" s="3" t="s">
        <v>475</v>
      </c>
      <c r="G4633" s="3" t="s">
        <v>277</v>
      </c>
      <c r="H4633" s="3" t="s">
        <v>475</v>
      </c>
      <c r="I4633" s="3" t="s">
        <v>203</v>
      </c>
      <c r="J4633" s="3">
        <v>53.817700000000002</v>
      </c>
      <c r="K4633" s="3">
        <v>18695000</v>
      </c>
      <c r="L4633" s="3" t="s">
        <v>75</v>
      </c>
      <c r="M4633" s="3">
        <v>0</v>
      </c>
      <c r="N4633" s="3" t="s">
        <v>4142</v>
      </c>
      <c r="O4633" s="3" t="s">
        <v>27602</v>
      </c>
      <c r="P4633" s="8">
        <v>35065</v>
      </c>
      <c r="Q4633" s="3" t="s">
        <v>4144</v>
      </c>
      <c r="R4633" s="5" t="s">
        <v>27603</v>
      </c>
      <c r="S4633" s="3" t="s">
        <v>475</v>
      </c>
      <c r="T4633" s="3" t="s">
        <v>277</v>
      </c>
      <c r="V4633" s="3">
        <v>127</v>
      </c>
      <c r="W4633" s="3">
        <v>127</v>
      </c>
      <c r="X4633" s="3">
        <v>125</v>
      </c>
      <c r="Y4633" s="3">
        <v>4631</v>
      </c>
      <c r="Z4633" s="3" t="s">
        <v>75</v>
      </c>
      <c r="AA4633" s="3">
        <v>80</v>
      </c>
      <c r="AB4633" s="3">
        <v>40</v>
      </c>
      <c r="AC4633" s="3">
        <v>18695000</v>
      </c>
      <c r="AD4633" s="3">
        <v>12154000</v>
      </c>
      <c r="AE4633" s="3" t="s">
        <v>203</v>
      </c>
      <c r="AF4633" s="3">
        <v>14</v>
      </c>
      <c r="AG4633" s="3">
        <v>9</v>
      </c>
    </row>
    <row r="4634" spans="1:33" ht="15.75" customHeight="1" x14ac:dyDescent="0.15">
      <c r="A4634" s="3">
        <v>4071</v>
      </c>
      <c r="B4634" s="3">
        <v>4632</v>
      </c>
      <c r="C4634" s="3">
        <v>115</v>
      </c>
      <c r="D4634" s="3" t="s">
        <v>19014</v>
      </c>
      <c r="E4634" s="3" t="s">
        <v>27604</v>
      </c>
      <c r="F4634" s="3" t="s">
        <v>10486</v>
      </c>
      <c r="G4634" s="3" t="s">
        <v>884</v>
      </c>
      <c r="H4634" s="3" t="s">
        <v>19017</v>
      </c>
      <c r="I4634" s="3" t="s">
        <v>23643</v>
      </c>
      <c r="J4634" s="3">
        <v>53.745199999999997</v>
      </c>
      <c r="K4634" s="3">
        <v>12914767</v>
      </c>
      <c r="L4634" s="3" t="s">
        <v>215</v>
      </c>
      <c r="M4634" s="3">
        <v>7</v>
      </c>
      <c r="N4634" s="3" t="s">
        <v>19014</v>
      </c>
      <c r="O4634" s="3" t="s">
        <v>27604</v>
      </c>
      <c r="P4634" s="3" t="s">
        <v>541</v>
      </c>
      <c r="Q4634" s="3" t="s">
        <v>23642</v>
      </c>
      <c r="R4634" s="5" t="s">
        <v>27605</v>
      </c>
      <c r="S4634" s="3" t="s">
        <v>19017</v>
      </c>
      <c r="T4634" s="3" t="s">
        <v>884</v>
      </c>
      <c r="V4634" s="3">
        <v>9</v>
      </c>
      <c r="W4634" s="3">
        <v>0</v>
      </c>
      <c r="X4634" s="3">
        <v>127</v>
      </c>
      <c r="Y4634" s="3">
        <v>4632</v>
      </c>
      <c r="Z4634" s="3" t="s">
        <v>215</v>
      </c>
      <c r="AA4634" s="3">
        <v>115</v>
      </c>
      <c r="AB4634" s="3">
        <v>85</v>
      </c>
      <c r="AC4634" s="3">
        <v>12914767</v>
      </c>
      <c r="AD4634" s="3">
        <v>8400110</v>
      </c>
      <c r="AE4634" s="15"/>
      <c r="AF4634" s="3">
        <v>7</v>
      </c>
      <c r="AG4634" s="3">
        <v>178</v>
      </c>
    </row>
    <row r="4635" spans="1:33" ht="15.75" customHeight="1" x14ac:dyDescent="0.15">
      <c r="A4635" s="3">
        <v>22086</v>
      </c>
      <c r="B4635" s="3">
        <v>4633</v>
      </c>
      <c r="C4635" s="3">
        <v>415</v>
      </c>
      <c r="D4635" s="3" t="s">
        <v>6152</v>
      </c>
      <c r="E4635" s="3" t="s">
        <v>27606</v>
      </c>
      <c r="F4635" s="3" t="s">
        <v>143</v>
      </c>
      <c r="G4635" s="3" t="s">
        <v>77</v>
      </c>
      <c r="H4635" s="3" t="s">
        <v>2352</v>
      </c>
      <c r="I4635" s="3" t="s">
        <v>79</v>
      </c>
      <c r="J4635" s="3">
        <v>53.701300000000003</v>
      </c>
      <c r="K4635" s="3">
        <v>21928058</v>
      </c>
      <c r="L4635" s="3" t="s">
        <v>526</v>
      </c>
      <c r="M4635" s="3">
        <v>2</v>
      </c>
      <c r="N4635" s="3" t="s">
        <v>6152</v>
      </c>
      <c r="O4635" s="3" t="s">
        <v>27606</v>
      </c>
      <c r="P4635" s="3" t="s">
        <v>6156</v>
      </c>
      <c r="Q4635" s="3" t="s">
        <v>6154</v>
      </c>
      <c r="R4635" s="5" t="s">
        <v>27607</v>
      </c>
      <c r="S4635" s="3" t="s">
        <v>2352</v>
      </c>
      <c r="T4635" s="3" t="s">
        <v>77</v>
      </c>
      <c r="V4635" s="3">
        <v>127</v>
      </c>
      <c r="W4635" s="3">
        <v>127</v>
      </c>
      <c r="X4635" s="3">
        <v>73</v>
      </c>
      <c r="Y4635" s="3">
        <v>4633</v>
      </c>
      <c r="Z4635" s="3" t="s">
        <v>526</v>
      </c>
      <c r="AA4635" s="3">
        <v>415</v>
      </c>
      <c r="AB4635" s="3">
        <v>328</v>
      </c>
      <c r="AC4635" s="3">
        <v>21928058</v>
      </c>
      <c r="AD4635" s="3">
        <v>14266675</v>
      </c>
      <c r="AE4635" s="3" t="s">
        <v>79</v>
      </c>
      <c r="AF4635" s="3">
        <v>19</v>
      </c>
      <c r="AG4635" s="3">
        <v>6</v>
      </c>
    </row>
    <row r="4636" spans="1:33" ht="15.75" customHeight="1" x14ac:dyDescent="0.15">
      <c r="A4636" s="3">
        <v>20808</v>
      </c>
      <c r="B4636" s="3">
        <v>4634</v>
      </c>
      <c r="C4636" s="3">
        <v>285</v>
      </c>
      <c r="D4636" s="3" t="s">
        <v>19019</v>
      </c>
      <c r="E4636" s="3" t="s">
        <v>27608</v>
      </c>
      <c r="F4636" s="3" t="s">
        <v>1121</v>
      </c>
      <c r="G4636" s="3" t="s">
        <v>497</v>
      </c>
      <c r="H4636" s="3" t="s">
        <v>9115</v>
      </c>
      <c r="I4636" s="3" t="s">
        <v>1587</v>
      </c>
      <c r="J4636" s="3">
        <v>53.678899999999999</v>
      </c>
      <c r="K4636" s="3">
        <v>156218779</v>
      </c>
      <c r="L4636" s="3" t="s">
        <v>335</v>
      </c>
      <c r="M4636" s="3">
        <v>5</v>
      </c>
      <c r="N4636" s="3" t="s">
        <v>19019</v>
      </c>
      <c r="O4636" s="3" t="s">
        <v>27608</v>
      </c>
      <c r="P4636" s="3" t="s">
        <v>9988</v>
      </c>
      <c r="Q4636" s="3" t="s">
        <v>23646</v>
      </c>
      <c r="R4636" s="5" t="s">
        <v>27609</v>
      </c>
      <c r="S4636" s="3" t="s">
        <v>9115</v>
      </c>
      <c r="T4636" s="3" t="s">
        <v>497</v>
      </c>
      <c r="V4636" s="3">
        <v>64</v>
      </c>
      <c r="W4636" s="3">
        <v>0</v>
      </c>
      <c r="X4636" s="3">
        <v>127</v>
      </c>
      <c r="Y4636" s="3">
        <v>4634</v>
      </c>
      <c r="Z4636" s="3" t="s">
        <v>335</v>
      </c>
      <c r="AA4636" s="3">
        <v>285</v>
      </c>
      <c r="AB4636" s="3">
        <v>144</v>
      </c>
      <c r="AC4636" s="3">
        <v>156218779</v>
      </c>
      <c r="AD4636" s="3">
        <v>101652713</v>
      </c>
      <c r="AE4636" s="15"/>
      <c r="AF4636" s="3">
        <v>21</v>
      </c>
      <c r="AG4636" s="3">
        <v>27</v>
      </c>
    </row>
    <row r="4637" spans="1:33" ht="15.75" customHeight="1" x14ac:dyDescent="0.15">
      <c r="A4637" s="3">
        <v>6247</v>
      </c>
      <c r="B4637" s="3">
        <v>4635</v>
      </c>
      <c r="C4637" s="3">
        <v>112</v>
      </c>
      <c r="D4637" s="3" t="s">
        <v>19022</v>
      </c>
      <c r="E4637" s="3" t="s">
        <v>27610</v>
      </c>
      <c r="F4637" s="3" t="s">
        <v>2319</v>
      </c>
      <c r="G4637" s="3" t="s">
        <v>740</v>
      </c>
      <c r="H4637" s="3" t="s">
        <v>1072</v>
      </c>
      <c r="I4637" s="3" t="s">
        <v>63</v>
      </c>
      <c r="J4637" s="3">
        <v>53.680199999999999</v>
      </c>
      <c r="K4637" s="3">
        <v>16297734</v>
      </c>
      <c r="L4637" s="3" t="s">
        <v>162</v>
      </c>
      <c r="M4637" s="3">
        <v>2</v>
      </c>
      <c r="N4637" s="3" t="s">
        <v>19022</v>
      </c>
      <c r="O4637" s="3" t="s">
        <v>27610</v>
      </c>
      <c r="P4637" s="3" t="s">
        <v>1029</v>
      </c>
      <c r="Q4637" s="3" t="s">
        <v>23648</v>
      </c>
      <c r="R4637" s="5" t="s">
        <v>27611</v>
      </c>
      <c r="S4637" s="3" t="s">
        <v>1072</v>
      </c>
      <c r="T4637" s="3" t="s">
        <v>740</v>
      </c>
      <c r="V4637" s="3">
        <v>42</v>
      </c>
      <c r="W4637" s="3">
        <v>127</v>
      </c>
      <c r="X4637" s="3">
        <v>127</v>
      </c>
      <c r="Y4637" s="3">
        <v>4635</v>
      </c>
      <c r="Z4637" s="3" t="s">
        <v>162</v>
      </c>
      <c r="AA4637" s="3">
        <v>112</v>
      </c>
      <c r="AB4637" s="3">
        <v>115</v>
      </c>
      <c r="AC4637" s="3">
        <v>16297734</v>
      </c>
      <c r="AD4637" s="3">
        <v>10604969</v>
      </c>
      <c r="AE4637" s="3" t="s">
        <v>63</v>
      </c>
      <c r="AF4637" s="3">
        <v>8</v>
      </c>
      <c r="AG4637" s="3">
        <v>3</v>
      </c>
    </row>
    <row r="4638" spans="1:33" ht="15.75" customHeight="1" x14ac:dyDescent="0.15">
      <c r="A4638" s="3">
        <v>26271</v>
      </c>
      <c r="B4638" s="3">
        <v>4636</v>
      </c>
      <c r="C4638" s="3">
        <v>23</v>
      </c>
      <c r="D4638" s="3" t="s">
        <v>19024</v>
      </c>
      <c r="E4638" s="3" t="s">
        <v>27612</v>
      </c>
      <c r="F4638" s="3" t="s">
        <v>947</v>
      </c>
      <c r="G4638" s="3" t="s">
        <v>389</v>
      </c>
      <c r="H4638" s="3" t="s">
        <v>10927</v>
      </c>
      <c r="I4638" s="3" t="s">
        <v>1401</v>
      </c>
      <c r="J4638" s="3">
        <v>53.674199999999999</v>
      </c>
      <c r="K4638" s="3">
        <v>2175668</v>
      </c>
      <c r="L4638" s="3" t="s">
        <v>478</v>
      </c>
      <c r="M4638" s="3">
        <v>0</v>
      </c>
      <c r="N4638" s="3" t="s">
        <v>19024</v>
      </c>
      <c r="O4638" s="3" t="s">
        <v>27612</v>
      </c>
      <c r="P4638" s="8">
        <v>33970</v>
      </c>
      <c r="Q4638" s="3" t="s">
        <v>23650</v>
      </c>
      <c r="R4638" s="5" t="s">
        <v>27613</v>
      </c>
      <c r="S4638" s="3" t="s">
        <v>10927</v>
      </c>
      <c r="T4638" s="3" t="s">
        <v>389</v>
      </c>
      <c r="V4638" s="3">
        <v>65</v>
      </c>
      <c r="W4638" s="3">
        <v>0</v>
      </c>
      <c r="X4638" s="3">
        <v>127</v>
      </c>
      <c r="Y4638" s="3">
        <v>4636</v>
      </c>
      <c r="Z4638" s="3" t="s">
        <v>478</v>
      </c>
      <c r="AA4638" s="3">
        <v>23</v>
      </c>
      <c r="AB4638" s="3">
        <v>13</v>
      </c>
      <c r="AC4638" s="3">
        <v>2175668</v>
      </c>
      <c r="AD4638" s="3">
        <v>1415767</v>
      </c>
      <c r="AE4638" s="15"/>
      <c r="AF4638" s="3">
        <v>15</v>
      </c>
      <c r="AG4638" s="3">
        <v>21</v>
      </c>
    </row>
    <row r="4639" spans="1:33" ht="15.75" customHeight="1" x14ac:dyDescent="0.15">
      <c r="A4639" s="3">
        <v>20674</v>
      </c>
      <c r="B4639" s="3">
        <v>4637</v>
      </c>
      <c r="C4639" s="3">
        <v>15</v>
      </c>
      <c r="D4639" s="3" t="s">
        <v>19026</v>
      </c>
      <c r="E4639" s="3" t="s">
        <v>27614</v>
      </c>
      <c r="F4639" s="3" t="s">
        <v>7229</v>
      </c>
      <c r="G4639" s="3" t="s">
        <v>733</v>
      </c>
      <c r="H4639" s="3" t="s">
        <v>9115</v>
      </c>
      <c r="I4639" s="3" t="s">
        <v>5290</v>
      </c>
      <c r="J4639" s="3">
        <v>53.662199999999999</v>
      </c>
      <c r="K4639" s="3">
        <v>2912590</v>
      </c>
      <c r="L4639" s="3" t="s">
        <v>59</v>
      </c>
      <c r="M4639" s="3">
        <v>3</v>
      </c>
      <c r="N4639" s="3" t="s">
        <v>19026</v>
      </c>
      <c r="O4639" s="3" t="s">
        <v>27614</v>
      </c>
      <c r="P4639" s="3" t="s">
        <v>381</v>
      </c>
      <c r="Q4639" s="3" t="s">
        <v>23652</v>
      </c>
      <c r="R4639" s="5" t="s">
        <v>27615</v>
      </c>
      <c r="S4639" s="3" t="s">
        <v>9115</v>
      </c>
      <c r="T4639" s="3" t="s">
        <v>733</v>
      </c>
      <c r="V4639" s="3">
        <v>42</v>
      </c>
      <c r="W4639" s="3">
        <v>0</v>
      </c>
      <c r="X4639" s="3">
        <v>127</v>
      </c>
      <c r="Y4639" s="3">
        <v>4637</v>
      </c>
      <c r="Z4639" s="3" t="s">
        <v>59</v>
      </c>
      <c r="AA4639" s="3">
        <v>15</v>
      </c>
      <c r="AB4639" s="3">
        <v>9</v>
      </c>
      <c r="AC4639" s="3">
        <v>2912590</v>
      </c>
      <c r="AD4639" s="3">
        <v>1895450</v>
      </c>
      <c r="AE4639" s="15"/>
      <c r="AF4639" s="3">
        <v>17</v>
      </c>
      <c r="AG4639" s="3">
        <v>58</v>
      </c>
    </row>
    <row r="4640" spans="1:33" ht="15.75" customHeight="1" x14ac:dyDescent="0.15">
      <c r="A4640" s="3">
        <v>20662</v>
      </c>
      <c r="B4640" s="3">
        <v>4638</v>
      </c>
      <c r="C4640" s="3">
        <v>31</v>
      </c>
      <c r="D4640" s="3" t="s">
        <v>19029</v>
      </c>
      <c r="E4640" s="3" t="s">
        <v>27616</v>
      </c>
      <c r="F4640" s="3" t="s">
        <v>1438</v>
      </c>
      <c r="G4640" s="3" t="s">
        <v>495</v>
      </c>
      <c r="H4640" s="3" t="s">
        <v>19031</v>
      </c>
      <c r="I4640" s="3" t="s">
        <v>2682</v>
      </c>
      <c r="J4640" s="3">
        <v>53.628100000000003</v>
      </c>
      <c r="K4640" s="3">
        <v>3137990</v>
      </c>
      <c r="L4640" s="3" t="s">
        <v>221</v>
      </c>
      <c r="M4640" s="3">
        <v>3</v>
      </c>
      <c r="N4640" s="3" t="s">
        <v>19029</v>
      </c>
      <c r="O4640" s="3" t="s">
        <v>27616</v>
      </c>
      <c r="P4640" s="3" t="s">
        <v>541</v>
      </c>
      <c r="Q4640" s="3" t="s">
        <v>23654</v>
      </c>
      <c r="R4640" s="5" t="s">
        <v>27617</v>
      </c>
      <c r="S4640" s="3" t="s">
        <v>19031</v>
      </c>
      <c r="T4640" s="3" t="s">
        <v>495</v>
      </c>
      <c r="V4640" s="3">
        <v>127</v>
      </c>
      <c r="W4640" s="3">
        <v>51</v>
      </c>
      <c r="X4640" s="3">
        <v>127</v>
      </c>
      <c r="Y4640" s="3">
        <v>4638</v>
      </c>
      <c r="Z4640" s="3" t="s">
        <v>221</v>
      </c>
      <c r="AA4640" s="3">
        <v>31</v>
      </c>
      <c r="AB4640" s="3">
        <v>23</v>
      </c>
      <c r="AC4640" s="3">
        <v>3137990</v>
      </c>
      <c r="AD4640" s="3">
        <v>2042589</v>
      </c>
      <c r="AE4640" s="3" t="s">
        <v>2682</v>
      </c>
      <c r="AF4640" s="3">
        <v>2</v>
      </c>
      <c r="AG4640" s="3">
        <v>79</v>
      </c>
    </row>
    <row r="4641" spans="1:33" ht="15.75" customHeight="1" x14ac:dyDescent="0.15">
      <c r="A4641" s="3">
        <v>22436</v>
      </c>
      <c r="B4641" s="3">
        <v>4639</v>
      </c>
      <c r="C4641" s="3">
        <v>82</v>
      </c>
      <c r="D4641" s="3" t="s">
        <v>19032</v>
      </c>
      <c r="E4641" s="3" t="s">
        <v>27618</v>
      </c>
      <c r="F4641" s="3" t="s">
        <v>1318</v>
      </c>
      <c r="G4641" s="3" t="s">
        <v>707</v>
      </c>
      <c r="H4641" s="3" t="s">
        <v>7540</v>
      </c>
      <c r="I4641" s="3" t="s">
        <v>711</v>
      </c>
      <c r="J4641" s="3">
        <v>53.607599999999998</v>
      </c>
      <c r="K4641" s="3">
        <v>26908424</v>
      </c>
      <c r="L4641" s="3" t="s">
        <v>59</v>
      </c>
      <c r="M4641" s="3">
        <v>2</v>
      </c>
      <c r="N4641" s="3" t="s">
        <v>19032</v>
      </c>
      <c r="O4641" s="3" t="s">
        <v>27618</v>
      </c>
      <c r="P4641" s="3" t="s">
        <v>6675</v>
      </c>
      <c r="Q4641" s="3" t="s">
        <v>23656</v>
      </c>
      <c r="R4641" s="5" t="s">
        <v>27619</v>
      </c>
      <c r="S4641" s="3" t="s">
        <v>7540</v>
      </c>
      <c r="T4641" s="3" t="s">
        <v>707</v>
      </c>
      <c r="V4641" s="3">
        <v>28</v>
      </c>
      <c r="W4641" s="3">
        <v>0</v>
      </c>
      <c r="X4641" s="3">
        <v>127</v>
      </c>
      <c r="Y4641" s="3">
        <v>4639</v>
      </c>
      <c r="Z4641" s="3" t="s">
        <v>59</v>
      </c>
      <c r="AA4641" s="3">
        <v>82</v>
      </c>
      <c r="AB4641" s="3">
        <v>42</v>
      </c>
      <c r="AC4641" s="3">
        <v>26908424</v>
      </c>
      <c r="AD4641" s="3">
        <v>17517643</v>
      </c>
      <c r="AE4641" s="15"/>
      <c r="AF4641" s="3">
        <v>17</v>
      </c>
      <c r="AG4641" s="3">
        <v>38</v>
      </c>
    </row>
    <row r="4642" spans="1:33" ht="15.75" customHeight="1" x14ac:dyDescent="0.15">
      <c r="A4642" s="3">
        <v>18712</v>
      </c>
      <c r="B4642" s="3">
        <v>4640</v>
      </c>
      <c r="C4642" s="3">
        <v>40</v>
      </c>
      <c r="D4642" s="3" t="s">
        <v>19034</v>
      </c>
      <c r="E4642" s="3" t="s">
        <v>27620</v>
      </c>
      <c r="F4642" s="3" t="s">
        <v>657</v>
      </c>
      <c r="G4642" s="3" t="s">
        <v>246</v>
      </c>
      <c r="H4642" s="3" t="s">
        <v>264</v>
      </c>
      <c r="I4642" s="3" t="s">
        <v>264</v>
      </c>
      <c r="J4642" s="3">
        <v>53.599699999999999</v>
      </c>
      <c r="K4642" s="3">
        <v>10514511</v>
      </c>
      <c r="L4642" s="3" t="s">
        <v>75</v>
      </c>
      <c r="M4642" s="3">
        <v>2</v>
      </c>
      <c r="N4642" s="3" t="s">
        <v>19034</v>
      </c>
      <c r="O4642" s="3" t="s">
        <v>27620</v>
      </c>
      <c r="P4642" s="3" t="s">
        <v>987</v>
      </c>
      <c r="Q4642" s="3" t="s">
        <v>23658</v>
      </c>
      <c r="R4642" s="5" t="s">
        <v>27621</v>
      </c>
      <c r="S4642" s="3" t="s">
        <v>264</v>
      </c>
      <c r="T4642" s="3" t="s">
        <v>246</v>
      </c>
      <c r="V4642" s="3">
        <v>127</v>
      </c>
      <c r="W4642" s="3">
        <v>127</v>
      </c>
      <c r="X4642" s="3">
        <v>126</v>
      </c>
      <c r="Y4642" s="3">
        <v>4640</v>
      </c>
      <c r="Z4642" s="3" t="s">
        <v>75</v>
      </c>
      <c r="AA4642" s="3">
        <v>40</v>
      </c>
      <c r="AB4642" s="3">
        <v>100</v>
      </c>
      <c r="AC4642" s="3">
        <v>10514511</v>
      </c>
      <c r="AD4642" s="3">
        <v>6845400</v>
      </c>
      <c r="AE4642" s="3" t="s">
        <v>264</v>
      </c>
      <c r="AF4642" s="3">
        <v>14</v>
      </c>
      <c r="AG4642" s="3">
        <v>8</v>
      </c>
    </row>
    <row r="4643" spans="1:33" ht="15.75" customHeight="1" x14ac:dyDescent="0.15">
      <c r="A4643" s="3">
        <v>4789</v>
      </c>
      <c r="B4643" s="3">
        <v>4641</v>
      </c>
      <c r="C4643" s="3">
        <v>1168</v>
      </c>
      <c r="D4643" s="3" t="s">
        <v>11098</v>
      </c>
      <c r="E4643" s="3" t="s">
        <v>27622</v>
      </c>
      <c r="F4643" s="3" t="s">
        <v>36</v>
      </c>
      <c r="G4643" s="3" t="s">
        <v>37</v>
      </c>
      <c r="H4643" s="3" t="s">
        <v>817</v>
      </c>
      <c r="I4643" s="3" t="s">
        <v>817</v>
      </c>
      <c r="J4643" s="3">
        <v>53.584099999999999</v>
      </c>
      <c r="K4643" s="3">
        <v>239180984</v>
      </c>
      <c r="L4643" s="3" t="s">
        <v>101</v>
      </c>
      <c r="M4643" s="3">
        <v>5</v>
      </c>
      <c r="N4643" s="3" t="s">
        <v>11098</v>
      </c>
      <c r="O4643" s="3" t="s">
        <v>27622</v>
      </c>
      <c r="P4643" s="3" t="s">
        <v>6522</v>
      </c>
      <c r="Q4643" s="3" t="s">
        <v>11100</v>
      </c>
      <c r="R4643" s="5" t="s">
        <v>27623</v>
      </c>
      <c r="S4643" s="3" t="s">
        <v>817</v>
      </c>
      <c r="T4643" s="3" t="s">
        <v>37</v>
      </c>
      <c r="V4643" s="3">
        <v>127</v>
      </c>
      <c r="W4643" s="3">
        <v>109</v>
      </c>
      <c r="X4643" s="3">
        <v>127</v>
      </c>
      <c r="Y4643" s="3">
        <v>4641</v>
      </c>
      <c r="Z4643" s="3" t="s">
        <v>101</v>
      </c>
      <c r="AA4643" s="3">
        <v>1168</v>
      </c>
      <c r="AB4643" s="3">
        <v>715</v>
      </c>
      <c r="AC4643" s="3">
        <v>239180984</v>
      </c>
      <c r="AD4643" s="3">
        <v>155732869</v>
      </c>
      <c r="AE4643" s="3" t="s">
        <v>817</v>
      </c>
      <c r="AF4643" s="3">
        <v>10</v>
      </c>
      <c r="AG4643" s="3">
        <v>11</v>
      </c>
    </row>
    <row r="4644" spans="1:33" ht="15.75" customHeight="1" x14ac:dyDescent="0.15">
      <c r="A4644" s="3">
        <v>18948</v>
      </c>
      <c r="B4644" s="3">
        <v>4642</v>
      </c>
      <c r="C4644" s="3">
        <v>11</v>
      </c>
      <c r="D4644" s="3" t="s">
        <v>7452</v>
      </c>
      <c r="E4644" s="3" t="s">
        <v>27624</v>
      </c>
      <c r="F4644" s="3" t="s">
        <v>475</v>
      </c>
      <c r="G4644" s="3" t="s">
        <v>277</v>
      </c>
      <c r="H4644" s="3" t="s">
        <v>7456</v>
      </c>
      <c r="I4644" s="3" t="s">
        <v>203</v>
      </c>
      <c r="J4644" s="3">
        <v>53.542000000000002</v>
      </c>
      <c r="K4644" s="3">
        <v>3496958</v>
      </c>
      <c r="L4644" s="3" t="s">
        <v>226</v>
      </c>
      <c r="M4644" s="3">
        <v>1</v>
      </c>
      <c r="N4644" s="3" t="s">
        <v>7452</v>
      </c>
      <c r="O4644" s="3" t="s">
        <v>27624</v>
      </c>
      <c r="P4644" s="3" t="s">
        <v>381</v>
      </c>
      <c r="Q4644" s="3" t="s">
        <v>7454</v>
      </c>
      <c r="R4644" s="5" t="s">
        <v>27625</v>
      </c>
      <c r="S4644" s="3" t="s">
        <v>7456</v>
      </c>
      <c r="T4644" s="3" t="s">
        <v>277</v>
      </c>
      <c r="V4644" s="3">
        <v>127</v>
      </c>
      <c r="W4644" s="3">
        <v>127</v>
      </c>
      <c r="X4644" s="3">
        <v>65</v>
      </c>
      <c r="Y4644" s="3">
        <v>4642</v>
      </c>
      <c r="Z4644" s="3" t="s">
        <v>226</v>
      </c>
      <c r="AA4644" s="3">
        <v>11</v>
      </c>
      <c r="AB4644" s="3">
        <v>9</v>
      </c>
      <c r="AC4644" s="3">
        <v>3496958</v>
      </c>
      <c r="AD4644" s="3">
        <v>2277526</v>
      </c>
      <c r="AE4644" s="3" t="s">
        <v>203</v>
      </c>
      <c r="AF4644" s="3">
        <v>24</v>
      </c>
      <c r="AG4644" s="3">
        <v>9</v>
      </c>
    </row>
    <row r="4645" spans="1:33" ht="15.75" customHeight="1" x14ac:dyDescent="0.15">
      <c r="A4645" s="3">
        <v>26491</v>
      </c>
      <c r="B4645" s="3">
        <v>4643</v>
      </c>
      <c r="C4645" s="3">
        <v>2600</v>
      </c>
      <c r="D4645" s="3" t="s">
        <v>4711</v>
      </c>
      <c r="E4645" s="3" t="s">
        <v>27626</v>
      </c>
      <c r="F4645" s="3" t="s">
        <v>36</v>
      </c>
      <c r="G4645" s="3" t="s">
        <v>37</v>
      </c>
      <c r="H4645" s="3" t="s">
        <v>4715</v>
      </c>
      <c r="I4645" s="3" t="s">
        <v>89</v>
      </c>
      <c r="J4645" s="3">
        <v>53.533900000000003</v>
      </c>
      <c r="K4645" s="3">
        <v>740236000</v>
      </c>
      <c r="L4645" s="3" t="s">
        <v>59</v>
      </c>
      <c r="M4645" s="3">
        <v>0</v>
      </c>
      <c r="N4645" s="3" t="s">
        <v>4711</v>
      </c>
      <c r="O4645" s="3" t="s">
        <v>27626</v>
      </c>
      <c r="P4645" s="8">
        <v>32874</v>
      </c>
      <c r="Q4645" s="3" t="s">
        <v>4712</v>
      </c>
      <c r="R4645" s="5" t="s">
        <v>27627</v>
      </c>
      <c r="S4645" s="3" t="s">
        <v>4715</v>
      </c>
      <c r="T4645" s="3" t="s">
        <v>37</v>
      </c>
      <c r="V4645" s="3">
        <v>127</v>
      </c>
      <c r="W4645" s="3">
        <v>127</v>
      </c>
      <c r="X4645" s="3">
        <v>127</v>
      </c>
      <c r="Y4645" s="3">
        <v>4643</v>
      </c>
      <c r="Z4645" s="3" t="s">
        <v>59</v>
      </c>
      <c r="AA4645" s="3">
        <v>2600</v>
      </c>
      <c r="AB4645" s="3">
        <v>1474</v>
      </c>
      <c r="AC4645" s="3">
        <v>740236000</v>
      </c>
      <c r="AD4645" s="3">
        <v>482132000</v>
      </c>
      <c r="AE4645" s="3" t="s">
        <v>89</v>
      </c>
      <c r="AF4645" s="3">
        <v>17</v>
      </c>
      <c r="AG4645" s="3">
        <v>4</v>
      </c>
    </row>
    <row r="4646" spans="1:33" ht="15.75" customHeight="1" x14ac:dyDescent="0.15">
      <c r="A4646" s="3">
        <v>22421</v>
      </c>
      <c r="B4646" s="3">
        <v>4644</v>
      </c>
      <c r="C4646" s="3">
        <v>60</v>
      </c>
      <c r="D4646" s="3" t="s">
        <v>19043</v>
      </c>
      <c r="E4646" s="3" t="s">
        <v>27628</v>
      </c>
      <c r="F4646" s="3" t="s">
        <v>1193</v>
      </c>
      <c r="G4646" s="3" t="s">
        <v>564</v>
      </c>
      <c r="H4646" s="3" t="s">
        <v>7862</v>
      </c>
      <c r="I4646" s="3" t="s">
        <v>63</v>
      </c>
      <c r="J4646" s="3">
        <v>53.503300000000003</v>
      </c>
      <c r="K4646" s="3">
        <v>9220708</v>
      </c>
      <c r="L4646" s="3" t="s">
        <v>71</v>
      </c>
      <c r="M4646" s="3">
        <v>2</v>
      </c>
      <c r="N4646" s="3" t="s">
        <v>19043</v>
      </c>
      <c r="O4646" s="3" t="s">
        <v>27628</v>
      </c>
      <c r="P4646" s="3" t="s">
        <v>541</v>
      </c>
      <c r="Q4646" s="3" t="s">
        <v>23665</v>
      </c>
      <c r="R4646" s="5" t="s">
        <v>27629</v>
      </c>
      <c r="S4646" s="3" t="s">
        <v>7862</v>
      </c>
      <c r="T4646" s="3" t="s">
        <v>564</v>
      </c>
      <c r="V4646" s="3">
        <v>111</v>
      </c>
      <c r="W4646" s="3">
        <v>127</v>
      </c>
      <c r="X4646" s="3">
        <v>127</v>
      </c>
      <c r="Y4646" s="3">
        <v>4644</v>
      </c>
      <c r="Z4646" s="3" t="s">
        <v>71</v>
      </c>
      <c r="AA4646" s="3">
        <v>60</v>
      </c>
      <c r="AB4646" s="3">
        <v>38</v>
      </c>
      <c r="AC4646" s="3">
        <v>9220708</v>
      </c>
      <c r="AD4646" s="3">
        <v>6006848</v>
      </c>
      <c r="AE4646" s="3" t="s">
        <v>63</v>
      </c>
      <c r="AF4646" s="3">
        <v>5</v>
      </c>
      <c r="AG4646" s="3">
        <v>3</v>
      </c>
    </row>
    <row r="4647" spans="1:33" ht="15.75" customHeight="1" x14ac:dyDescent="0.15">
      <c r="A4647" s="3">
        <v>1940</v>
      </c>
      <c r="B4647" s="3">
        <v>4645</v>
      </c>
      <c r="C4647" s="3">
        <v>27</v>
      </c>
      <c r="D4647" s="3" t="s">
        <v>2496</v>
      </c>
      <c r="E4647" s="3" t="s">
        <v>27630</v>
      </c>
      <c r="F4647" s="3" t="s">
        <v>143</v>
      </c>
      <c r="G4647" s="3" t="s">
        <v>77</v>
      </c>
      <c r="H4647" s="3" t="s">
        <v>2403</v>
      </c>
      <c r="I4647" s="3" t="s">
        <v>79</v>
      </c>
      <c r="J4647" s="3">
        <v>53.477400000000003</v>
      </c>
      <c r="K4647" s="3">
        <v>38133000</v>
      </c>
      <c r="L4647" s="3" t="s">
        <v>162</v>
      </c>
      <c r="M4647" s="3">
        <v>6</v>
      </c>
      <c r="N4647" s="3" t="s">
        <v>2496</v>
      </c>
      <c r="O4647" s="3" t="s">
        <v>27630</v>
      </c>
      <c r="P4647" s="3" t="s">
        <v>1063</v>
      </c>
      <c r="Q4647" s="3" t="s">
        <v>2498</v>
      </c>
      <c r="R4647" s="5" t="s">
        <v>27631</v>
      </c>
      <c r="S4647" s="3" t="s">
        <v>2403</v>
      </c>
      <c r="T4647" s="3" t="s">
        <v>77</v>
      </c>
      <c r="V4647" s="3">
        <v>127</v>
      </c>
      <c r="W4647" s="3">
        <v>127</v>
      </c>
      <c r="X4647" s="3">
        <v>127</v>
      </c>
      <c r="Y4647" s="3">
        <v>4645</v>
      </c>
      <c r="Z4647" s="3" t="s">
        <v>162</v>
      </c>
      <c r="AA4647" s="3">
        <v>27</v>
      </c>
      <c r="AB4647" s="3">
        <v>27</v>
      </c>
      <c r="AC4647" s="3">
        <v>38133000</v>
      </c>
      <c r="AD4647" s="3">
        <v>24846000</v>
      </c>
      <c r="AE4647" s="3" t="s">
        <v>79</v>
      </c>
      <c r="AF4647" s="3">
        <v>8</v>
      </c>
      <c r="AG4647" s="3">
        <v>6</v>
      </c>
    </row>
    <row r="4648" spans="1:33" ht="15.75" customHeight="1" x14ac:dyDescent="0.15">
      <c r="A4648" s="3">
        <v>1266</v>
      </c>
      <c r="B4648" s="3">
        <v>4646</v>
      </c>
      <c r="C4648" s="3">
        <v>32</v>
      </c>
      <c r="D4648" s="3" t="s">
        <v>19048</v>
      </c>
      <c r="E4648" s="3" t="s">
        <v>27632</v>
      </c>
      <c r="F4648" s="3" t="s">
        <v>1620</v>
      </c>
      <c r="G4648" s="3" t="s">
        <v>412</v>
      </c>
      <c r="H4648" s="3" t="s">
        <v>742</v>
      </c>
      <c r="I4648" s="3" t="s">
        <v>742</v>
      </c>
      <c r="J4648" s="3">
        <v>53.4696</v>
      </c>
      <c r="K4648" s="3">
        <v>5690265</v>
      </c>
      <c r="L4648" s="3" t="s">
        <v>71</v>
      </c>
      <c r="M4648" s="3">
        <v>3</v>
      </c>
      <c r="N4648" s="3" t="s">
        <v>19048</v>
      </c>
      <c r="O4648" s="3" t="s">
        <v>27632</v>
      </c>
      <c r="P4648" s="3" t="s">
        <v>987</v>
      </c>
      <c r="Q4648" s="3" t="s">
        <v>23668</v>
      </c>
      <c r="R4648" s="5" t="s">
        <v>27633</v>
      </c>
      <c r="S4648" s="3" t="s">
        <v>742</v>
      </c>
      <c r="T4648" s="3" t="s">
        <v>412</v>
      </c>
      <c r="V4648" s="3">
        <v>127</v>
      </c>
      <c r="W4648" s="3">
        <v>127</v>
      </c>
      <c r="X4648" s="3">
        <v>127</v>
      </c>
      <c r="Y4648" s="3">
        <v>4646</v>
      </c>
      <c r="Z4648" s="3" t="s">
        <v>71</v>
      </c>
      <c r="AA4648" s="3">
        <v>32</v>
      </c>
      <c r="AB4648" s="3">
        <v>15</v>
      </c>
      <c r="AC4648" s="3">
        <v>5690265</v>
      </c>
      <c r="AD4648" s="3">
        <v>3707748</v>
      </c>
      <c r="AE4648" s="3" t="s">
        <v>742</v>
      </c>
      <c r="AF4648" s="3">
        <v>5</v>
      </c>
      <c r="AG4648" s="3">
        <v>17</v>
      </c>
    </row>
    <row r="4649" spans="1:33" ht="15.75" customHeight="1" x14ac:dyDescent="0.15">
      <c r="A4649" s="3">
        <v>22484</v>
      </c>
      <c r="B4649" s="3">
        <v>4647</v>
      </c>
      <c r="C4649" s="3">
        <v>9</v>
      </c>
      <c r="D4649" s="3" t="s">
        <v>19050</v>
      </c>
      <c r="E4649" s="3" t="s">
        <v>27634</v>
      </c>
      <c r="F4649" s="3" t="s">
        <v>947</v>
      </c>
      <c r="G4649" s="3" t="s">
        <v>389</v>
      </c>
      <c r="H4649" s="3" t="s">
        <v>391</v>
      </c>
      <c r="I4649" s="3" t="s">
        <v>392</v>
      </c>
      <c r="J4649" s="3">
        <v>53.462699999999998</v>
      </c>
      <c r="K4649" s="3">
        <v>4920513</v>
      </c>
      <c r="L4649" s="3" t="s">
        <v>356</v>
      </c>
      <c r="M4649" s="3">
        <v>2</v>
      </c>
      <c r="N4649" s="3" t="s">
        <v>19050</v>
      </c>
      <c r="O4649" s="3" t="s">
        <v>27634</v>
      </c>
      <c r="P4649" s="3" t="s">
        <v>23672</v>
      </c>
      <c r="Q4649" s="3" t="s">
        <v>23670</v>
      </c>
      <c r="R4649" s="5" t="s">
        <v>27635</v>
      </c>
      <c r="S4649" s="3" t="s">
        <v>391</v>
      </c>
      <c r="T4649" s="3" t="s">
        <v>389</v>
      </c>
      <c r="V4649" s="3">
        <v>66</v>
      </c>
      <c r="W4649" s="3">
        <v>0</v>
      </c>
      <c r="X4649" s="3">
        <v>127</v>
      </c>
      <c r="Y4649" s="3">
        <v>4647</v>
      </c>
      <c r="Z4649" s="3" t="s">
        <v>356</v>
      </c>
      <c r="AA4649" s="3">
        <v>9</v>
      </c>
      <c r="AB4649" s="3">
        <v>12</v>
      </c>
      <c r="AC4649" s="3">
        <v>4920513</v>
      </c>
      <c r="AD4649" s="3">
        <v>3206326</v>
      </c>
      <c r="AE4649" s="15"/>
      <c r="AF4649" s="3">
        <v>18</v>
      </c>
      <c r="AG4649" s="3">
        <v>62</v>
      </c>
    </row>
    <row r="4650" spans="1:33" ht="15.75" customHeight="1" x14ac:dyDescent="0.15">
      <c r="A4650" s="3">
        <v>4295</v>
      </c>
      <c r="B4650" s="3">
        <v>4648</v>
      </c>
      <c r="C4650" s="3">
        <v>67</v>
      </c>
      <c r="D4650" s="3" t="s">
        <v>19053</v>
      </c>
      <c r="E4650" s="3" t="s">
        <v>27636</v>
      </c>
      <c r="F4650" s="3" t="s">
        <v>855</v>
      </c>
      <c r="G4650" s="3" t="s">
        <v>292</v>
      </c>
      <c r="H4650" s="3" t="s">
        <v>19056</v>
      </c>
      <c r="I4650" s="3" t="s">
        <v>23675</v>
      </c>
      <c r="J4650" s="3">
        <v>53.452800000000003</v>
      </c>
      <c r="K4650" s="3">
        <v>85358525</v>
      </c>
      <c r="L4650" s="3" t="s">
        <v>478</v>
      </c>
      <c r="M4650" s="3">
        <v>6</v>
      </c>
      <c r="N4650" s="3" t="s">
        <v>19053</v>
      </c>
      <c r="O4650" s="3" t="s">
        <v>27636</v>
      </c>
      <c r="P4650" s="3" t="s">
        <v>1239</v>
      </c>
      <c r="Q4650" s="3" t="s">
        <v>23673</v>
      </c>
      <c r="R4650" s="5" t="s">
        <v>27637</v>
      </c>
      <c r="S4650" s="3" t="s">
        <v>19056</v>
      </c>
      <c r="T4650" s="3" t="s">
        <v>292</v>
      </c>
      <c r="V4650" s="3">
        <v>127</v>
      </c>
      <c r="W4650" s="3">
        <v>0</v>
      </c>
      <c r="X4650" s="3">
        <v>127</v>
      </c>
      <c r="Y4650" s="3">
        <v>4648</v>
      </c>
      <c r="Z4650" s="3" t="s">
        <v>478</v>
      </c>
      <c r="AA4650" s="3">
        <v>67</v>
      </c>
      <c r="AB4650" s="3">
        <v>56</v>
      </c>
      <c r="AC4650" s="3">
        <v>85358525</v>
      </c>
      <c r="AD4650" s="3">
        <v>55625252</v>
      </c>
      <c r="AE4650" s="15"/>
      <c r="AF4650" s="3">
        <v>15</v>
      </c>
      <c r="AG4650" s="3">
        <v>342</v>
      </c>
    </row>
    <row r="4651" spans="1:33" ht="15.75" customHeight="1" x14ac:dyDescent="0.15">
      <c r="A4651" s="3">
        <v>3072</v>
      </c>
      <c r="B4651" s="3">
        <v>4649</v>
      </c>
      <c r="C4651" s="3">
        <v>1080</v>
      </c>
      <c r="D4651" s="3" t="s">
        <v>9778</v>
      </c>
      <c r="E4651" s="3" t="s">
        <v>27638</v>
      </c>
      <c r="F4651" s="3" t="s">
        <v>475</v>
      </c>
      <c r="G4651" s="3" t="s">
        <v>277</v>
      </c>
      <c r="H4651" s="3" t="s">
        <v>9780</v>
      </c>
      <c r="I4651" s="3" t="s">
        <v>9646</v>
      </c>
      <c r="J4651" s="3">
        <v>53.386800000000001</v>
      </c>
      <c r="K4651" s="3">
        <v>37334900</v>
      </c>
      <c r="L4651" s="3" t="s">
        <v>50</v>
      </c>
      <c r="M4651" s="3">
        <v>3</v>
      </c>
      <c r="N4651" s="3" t="s">
        <v>9778</v>
      </c>
      <c r="O4651" s="3" t="s">
        <v>27638</v>
      </c>
      <c r="P4651" s="3" t="s">
        <v>1239</v>
      </c>
      <c r="Q4651" s="3" t="s">
        <v>9779</v>
      </c>
      <c r="R4651" s="5" t="s">
        <v>27639</v>
      </c>
      <c r="S4651" s="3" t="s">
        <v>9780</v>
      </c>
      <c r="T4651" s="3" t="s">
        <v>277</v>
      </c>
      <c r="V4651" s="3">
        <v>127</v>
      </c>
      <c r="W4651" s="3">
        <v>0</v>
      </c>
      <c r="X4651" s="3">
        <v>127</v>
      </c>
      <c r="Y4651" s="3">
        <v>4649</v>
      </c>
      <c r="Z4651" s="3" t="s">
        <v>50</v>
      </c>
      <c r="AA4651" s="3">
        <v>1080</v>
      </c>
      <c r="AB4651" s="3">
        <v>620</v>
      </c>
      <c r="AC4651" s="3">
        <v>37334900</v>
      </c>
      <c r="AD4651" s="3">
        <v>24340360</v>
      </c>
      <c r="AE4651" s="15"/>
      <c r="AF4651" s="3">
        <v>11</v>
      </c>
      <c r="AG4651" s="3">
        <v>146</v>
      </c>
    </row>
    <row r="4652" spans="1:33" ht="15.75" customHeight="1" x14ac:dyDescent="0.15">
      <c r="A4652" s="3">
        <v>18479</v>
      </c>
      <c r="B4652" s="3">
        <v>4650</v>
      </c>
      <c r="C4652" s="3">
        <v>125</v>
      </c>
      <c r="D4652" s="3" t="s">
        <v>19059</v>
      </c>
      <c r="E4652" s="3" t="s">
        <v>27640</v>
      </c>
      <c r="F4652" s="3" t="s">
        <v>96</v>
      </c>
      <c r="G4652" s="3" t="s">
        <v>61</v>
      </c>
      <c r="H4652" s="3" t="s">
        <v>6316</v>
      </c>
      <c r="I4652" s="3" t="s">
        <v>63</v>
      </c>
      <c r="J4652" s="3">
        <v>53.383899999999997</v>
      </c>
      <c r="K4652" s="3">
        <v>24250635</v>
      </c>
      <c r="L4652" s="3" t="s">
        <v>221</v>
      </c>
      <c r="M4652" s="3">
        <v>4</v>
      </c>
      <c r="N4652" s="3" t="s">
        <v>19059</v>
      </c>
      <c r="O4652" s="3" t="s">
        <v>27640</v>
      </c>
      <c r="P4652" s="3" t="s">
        <v>381</v>
      </c>
      <c r="Q4652" s="3" t="s">
        <v>23678</v>
      </c>
      <c r="R4652" s="5" t="s">
        <v>27641</v>
      </c>
      <c r="S4652" s="3" t="s">
        <v>6316</v>
      </c>
      <c r="T4652" s="3" t="s">
        <v>61</v>
      </c>
      <c r="V4652" s="3">
        <v>127</v>
      </c>
      <c r="W4652" s="3">
        <v>127</v>
      </c>
      <c r="X4652" s="3">
        <v>127</v>
      </c>
      <c r="Y4652" s="3">
        <v>4650</v>
      </c>
      <c r="Z4652" s="3" t="s">
        <v>221</v>
      </c>
      <c r="AA4652" s="3">
        <v>125</v>
      </c>
      <c r="AB4652" s="3">
        <v>101</v>
      </c>
      <c r="AC4652" s="3">
        <v>24250635</v>
      </c>
      <c r="AD4652" s="3">
        <v>15810418</v>
      </c>
      <c r="AE4652" s="3" t="s">
        <v>63</v>
      </c>
      <c r="AF4652" s="3">
        <v>2</v>
      </c>
      <c r="AG4652" s="3">
        <v>3</v>
      </c>
    </row>
    <row r="4653" spans="1:33" ht="15.75" customHeight="1" x14ac:dyDescent="0.15">
      <c r="A4653" s="3">
        <v>22610</v>
      </c>
      <c r="B4653" s="3">
        <v>4651</v>
      </c>
      <c r="C4653" s="3">
        <v>576</v>
      </c>
      <c r="D4653" s="3" t="s">
        <v>19062</v>
      </c>
      <c r="E4653" s="3" t="s">
        <v>27642</v>
      </c>
      <c r="F4653" s="3" t="s">
        <v>1105</v>
      </c>
      <c r="G4653" s="3" t="s">
        <v>486</v>
      </c>
      <c r="H4653" s="3" t="s">
        <v>488</v>
      </c>
      <c r="I4653" s="3" t="s">
        <v>488</v>
      </c>
      <c r="J4653" s="3">
        <v>53.365400000000001</v>
      </c>
      <c r="K4653" s="3">
        <v>159500000</v>
      </c>
      <c r="L4653" s="3" t="s">
        <v>59</v>
      </c>
      <c r="M4653" s="3">
        <v>1</v>
      </c>
      <c r="N4653" s="3" t="s">
        <v>19062</v>
      </c>
      <c r="O4653" s="3" t="s">
        <v>27642</v>
      </c>
      <c r="P4653" s="3" t="s">
        <v>23681</v>
      </c>
      <c r="Q4653" s="3" t="s">
        <v>23680</v>
      </c>
      <c r="R4653" s="5" t="s">
        <v>27643</v>
      </c>
      <c r="S4653" s="3" t="s">
        <v>488</v>
      </c>
      <c r="T4653" s="3" t="s">
        <v>486</v>
      </c>
      <c r="V4653" s="3">
        <v>123</v>
      </c>
      <c r="W4653" s="3">
        <v>76</v>
      </c>
      <c r="X4653" s="3">
        <v>127</v>
      </c>
      <c r="Y4653" s="3">
        <v>4651</v>
      </c>
      <c r="Z4653" s="3" t="s">
        <v>59</v>
      </c>
      <c r="AA4653" s="3">
        <v>576</v>
      </c>
      <c r="AB4653" s="3">
        <v>0</v>
      </c>
      <c r="AC4653" s="3">
        <v>159500000</v>
      </c>
      <c r="AD4653" s="3">
        <v>104000000</v>
      </c>
      <c r="AE4653" s="3" t="s">
        <v>488</v>
      </c>
      <c r="AF4653" s="3">
        <v>17</v>
      </c>
      <c r="AG4653" s="3">
        <v>50</v>
      </c>
    </row>
    <row r="4654" spans="1:33" ht="15.75" customHeight="1" x14ac:dyDescent="0.15">
      <c r="A4654" s="3">
        <v>22372</v>
      </c>
      <c r="B4654" s="3">
        <v>4652</v>
      </c>
      <c r="C4654" s="3">
        <v>232</v>
      </c>
      <c r="D4654" s="3" t="s">
        <v>19065</v>
      </c>
      <c r="E4654" s="3" t="s">
        <v>27644</v>
      </c>
      <c r="F4654" s="3" t="s">
        <v>931</v>
      </c>
      <c r="G4654" s="3" t="s">
        <v>378</v>
      </c>
      <c r="H4654" s="3" t="s">
        <v>379</v>
      </c>
      <c r="I4654" s="3" t="s">
        <v>380</v>
      </c>
      <c r="J4654" s="3">
        <v>53.365099999999998</v>
      </c>
      <c r="K4654" s="3">
        <v>21420302</v>
      </c>
      <c r="L4654" s="3" t="s">
        <v>86</v>
      </c>
      <c r="M4654" s="3">
        <v>5</v>
      </c>
      <c r="N4654" s="3" t="s">
        <v>19065</v>
      </c>
      <c r="O4654" s="3" t="s">
        <v>27644</v>
      </c>
      <c r="P4654" s="3" t="s">
        <v>541</v>
      </c>
      <c r="Q4654" s="3" t="s">
        <v>23683</v>
      </c>
      <c r="R4654" s="5" t="s">
        <v>27645</v>
      </c>
      <c r="S4654" s="3" t="s">
        <v>379</v>
      </c>
      <c r="T4654" s="3" t="s">
        <v>378</v>
      </c>
      <c r="V4654" s="3">
        <v>68</v>
      </c>
      <c r="W4654" s="3">
        <v>40</v>
      </c>
      <c r="X4654" s="3">
        <v>112</v>
      </c>
      <c r="Y4654" s="3">
        <v>4652</v>
      </c>
      <c r="Z4654" s="3" t="s">
        <v>86</v>
      </c>
      <c r="AA4654" s="3">
        <v>232</v>
      </c>
      <c r="AB4654" s="3">
        <v>188</v>
      </c>
      <c r="AC4654" s="3">
        <v>21420302</v>
      </c>
      <c r="AD4654" s="3">
        <v>13966867</v>
      </c>
      <c r="AE4654" s="3" t="s">
        <v>380</v>
      </c>
      <c r="AF4654" s="3">
        <v>16</v>
      </c>
      <c r="AG4654" s="3">
        <v>81</v>
      </c>
    </row>
    <row r="4655" spans="1:33" ht="15.75" customHeight="1" x14ac:dyDescent="0.15">
      <c r="A4655" s="3">
        <v>859</v>
      </c>
      <c r="B4655" s="3">
        <v>4653</v>
      </c>
      <c r="C4655" s="3">
        <v>32</v>
      </c>
      <c r="D4655" s="3" t="s">
        <v>5158</v>
      </c>
      <c r="E4655" s="3" t="s">
        <v>27646</v>
      </c>
      <c r="F4655" s="3" t="s">
        <v>36</v>
      </c>
      <c r="G4655" s="3" t="s">
        <v>37</v>
      </c>
      <c r="H4655" s="3" t="s">
        <v>69</v>
      </c>
      <c r="I4655" s="3" t="s">
        <v>69</v>
      </c>
      <c r="J4655" s="3">
        <v>53.369599999999998</v>
      </c>
      <c r="K4655" s="3">
        <v>14286525</v>
      </c>
      <c r="L4655" s="3" t="s">
        <v>221</v>
      </c>
      <c r="M4655" s="3">
        <v>6</v>
      </c>
      <c r="N4655" s="3" t="s">
        <v>5158</v>
      </c>
      <c r="O4655" s="3" t="s">
        <v>27646</v>
      </c>
      <c r="P4655" s="3" t="s">
        <v>104</v>
      </c>
      <c r="Q4655" s="3" t="s">
        <v>5161</v>
      </c>
      <c r="R4655" s="5" t="s">
        <v>27647</v>
      </c>
      <c r="S4655" s="3" t="s">
        <v>69</v>
      </c>
      <c r="T4655" s="3" t="s">
        <v>37</v>
      </c>
      <c r="V4655" s="3">
        <v>127</v>
      </c>
      <c r="W4655" s="3">
        <v>50</v>
      </c>
      <c r="X4655" s="3">
        <v>127</v>
      </c>
      <c r="Y4655" s="3">
        <v>4653</v>
      </c>
      <c r="Z4655" s="3" t="s">
        <v>221</v>
      </c>
      <c r="AA4655" s="3">
        <v>32</v>
      </c>
      <c r="AB4655" s="3">
        <v>28</v>
      </c>
      <c r="AC4655" s="3">
        <v>14286525</v>
      </c>
      <c r="AD4655" s="3">
        <v>9315098</v>
      </c>
      <c r="AE4655" s="3" t="s">
        <v>69</v>
      </c>
      <c r="AF4655" s="3">
        <v>2</v>
      </c>
      <c r="AG4655" s="3">
        <v>20</v>
      </c>
    </row>
    <row r="4656" spans="1:33" ht="15.75" customHeight="1" x14ac:dyDescent="0.15">
      <c r="A4656" s="3">
        <v>22477</v>
      </c>
      <c r="B4656" s="3">
        <v>4654</v>
      </c>
      <c r="C4656" s="3">
        <v>67</v>
      </c>
      <c r="D4656" s="3" t="s">
        <v>19070</v>
      </c>
      <c r="E4656" s="3" t="s">
        <v>27648</v>
      </c>
      <c r="F4656" s="3" t="s">
        <v>5738</v>
      </c>
      <c r="G4656" s="3" t="s">
        <v>599</v>
      </c>
      <c r="H4656" s="3" t="s">
        <v>10448</v>
      </c>
      <c r="I4656" s="3" t="s">
        <v>3354</v>
      </c>
      <c r="J4656" s="3">
        <v>53.318399999999997</v>
      </c>
      <c r="K4656" s="3">
        <v>241987000</v>
      </c>
      <c r="L4656" s="3" t="s">
        <v>86</v>
      </c>
      <c r="M4656" s="3">
        <v>2</v>
      </c>
      <c r="N4656" s="3" t="s">
        <v>19070</v>
      </c>
      <c r="O4656" s="3" t="s">
        <v>27648</v>
      </c>
      <c r="P4656" s="3" t="s">
        <v>987</v>
      </c>
      <c r="Q4656" s="3" t="s">
        <v>23687</v>
      </c>
      <c r="R4656" s="5" t="s">
        <v>27649</v>
      </c>
      <c r="S4656" s="3" t="s">
        <v>10448</v>
      </c>
      <c r="T4656" s="3" t="s">
        <v>599</v>
      </c>
      <c r="V4656" s="3">
        <v>90</v>
      </c>
      <c r="W4656" s="3">
        <v>81</v>
      </c>
      <c r="X4656" s="3">
        <v>113</v>
      </c>
      <c r="Y4656" s="3">
        <v>4654</v>
      </c>
      <c r="Z4656" s="3" t="s">
        <v>86</v>
      </c>
      <c r="AA4656" s="3">
        <v>67</v>
      </c>
      <c r="AB4656" s="3">
        <v>0</v>
      </c>
      <c r="AC4656" s="3">
        <v>241987000</v>
      </c>
      <c r="AD4656" s="3">
        <v>157833000</v>
      </c>
      <c r="AE4656" s="3" t="s">
        <v>3354</v>
      </c>
      <c r="AF4656" s="3">
        <v>16</v>
      </c>
      <c r="AG4656" s="3">
        <v>13</v>
      </c>
    </row>
    <row r="4657" spans="1:33" ht="15.75" customHeight="1" x14ac:dyDescent="0.15">
      <c r="A4657" s="3">
        <v>3004</v>
      </c>
      <c r="B4657" s="3">
        <v>4655</v>
      </c>
      <c r="C4657" s="3">
        <v>82</v>
      </c>
      <c r="D4657" s="3" t="s">
        <v>19072</v>
      </c>
      <c r="E4657" s="3" t="s">
        <v>27650</v>
      </c>
      <c r="F4657" s="3" t="s">
        <v>1438</v>
      </c>
      <c r="G4657" s="3" t="s">
        <v>495</v>
      </c>
      <c r="H4657" s="3" t="s">
        <v>19075</v>
      </c>
      <c r="I4657" s="3" t="s">
        <v>2682</v>
      </c>
      <c r="J4657" s="3">
        <v>53.247100000000003</v>
      </c>
      <c r="K4657" s="3">
        <v>62659819</v>
      </c>
      <c r="L4657" s="3" t="s">
        <v>101</v>
      </c>
      <c r="M4657" s="3">
        <v>6</v>
      </c>
      <c r="N4657" s="3" t="s">
        <v>19072</v>
      </c>
      <c r="O4657" s="3" t="s">
        <v>27650</v>
      </c>
      <c r="P4657" s="3" t="s">
        <v>6675</v>
      </c>
      <c r="Q4657" s="3" t="s">
        <v>23690</v>
      </c>
      <c r="R4657" s="5" t="s">
        <v>27651</v>
      </c>
      <c r="S4657" s="3" t="s">
        <v>19075</v>
      </c>
      <c r="T4657" s="3" t="s">
        <v>495</v>
      </c>
      <c r="V4657" s="3">
        <v>127</v>
      </c>
      <c r="W4657" s="3">
        <v>52</v>
      </c>
      <c r="X4657" s="3">
        <v>127</v>
      </c>
      <c r="Y4657" s="3">
        <v>4655</v>
      </c>
      <c r="Z4657" s="3" t="s">
        <v>101</v>
      </c>
      <c r="AA4657" s="3">
        <v>82</v>
      </c>
      <c r="AB4657" s="3">
        <v>45</v>
      </c>
      <c r="AC4657" s="3">
        <v>62659819</v>
      </c>
      <c r="AD4657" s="3">
        <v>40888089</v>
      </c>
      <c r="AE4657" s="3" t="s">
        <v>2682</v>
      </c>
      <c r="AF4657" s="3">
        <v>10</v>
      </c>
      <c r="AG4657" s="3">
        <v>79</v>
      </c>
    </row>
    <row r="4658" spans="1:33" ht="15.75" customHeight="1" x14ac:dyDescent="0.15">
      <c r="A4658" s="3">
        <v>26340</v>
      </c>
      <c r="B4658" s="3">
        <v>4656</v>
      </c>
      <c r="C4658" s="3">
        <v>26</v>
      </c>
      <c r="D4658" s="3" t="s">
        <v>19076</v>
      </c>
      <c r="E4658" s="3" t="s">
        <v>27652</v>
      </c>
      <c r="F4658" s="3" t="s">
        <v>657</v>
      </c>
      <c r="G4658" s="3" t="s">
        <v>246</v>
      </c>
      <c r="H4658" s="3" t="s">
        <v>62</v>
      </c>
      <c r="I4658" s="3" t="s">
        <v>264</v>
      </c>
      <c r="J4658" s="3">
        <v>53.230200000000004</v>
      </c>
      <c r="K4658" s="3">
        <v>16555165</v>
      </c>
      <c r="L4658" s="3" t="s">
        <v>101</v>
      </c>
      <c r="M4658" s="3">
        <v>0</v>
      </c>
      <c r="N4658" s="3" t="s">
        <v>19076</v>
      </c>
      <c r="O4658" s="3" t="s">
        <v>27652</v>
      </c>
      <c r="P4658" s="8">
        <v>37622</v>
      </c>
      <c r="Q4658" s="3" t="s">
        <v>23692</v>
      </c>
      <c r="R4658" s="5" t="s">
        <v>27653</v>
      </c>
      <c r="S4658" s="3" t="s">
        <v>62</v>
      </c>
      <c r="T4658" s="3" t="s">
        <v>246</v>
      </c>
      <c r="V4658" s="3">
        <v>127</v>
      </c>
      <c r="W4658" s="3">
        <v>127</v>
      </c>
      <c r="X4658" s="3">
        <v>127</v>
      </c>
      <c r="Y4658" s="3">
        <v>4656</v>
      </c>
      <c r="Z4658" s="3" t="s">
        <v>101</v>
      </c>
      <c r="AA4658" s="3">
        <v>26</v>
      </c>
      <c r="AB4658" s="3">
        <v>11</v>
      </c>
      <c r="AC4658" s="3">
        <v>16555165</v>
      </c>
      <c r="AD4658" s="3">
        <v>10804112</v>
      </c>
      <c r="AE4658" s="3" t="s">
        <v>264</v>
      </c>
      <c r="AF4658" s="3">
        <v>10</v>
      </c>
      <c r="AG4658" s="3">
        <v>8</v>
      </c>
    </row>
    <row r="4659" spans="1:33" ht="15.75" customHeight="1" x14ac:dyDescent="0.15">
      <c r="A4659" s="3">
        <v>25081</v>
      </c>
      <c r="B4659" s="3">
        <v>4657</v>
      </c>
      <c r="C4659" s="3">
        <v>14</v>
      </c>
      <c r="D4659" s="3" t="s">
        <v>19079</v>
      </c>
      <c r="E4659" s="3" t="s">
        <v>27654</v>
      </c>
      <c r="F4659" s="3" t="s">
        <v>3877</v>
      </c>
      <c r="G4659" s="3" t="s">
        <v>731</v>
      </c>
      <c r="H4659" s="3" t="s">
        <v>19081</v>
      </c>
      <c r="I4659" s="3" t="s">
        <v>20605</v>
      </c>
      <c r="J4659" s="3">
        <v>53.212600000000002</v>
      </c>
      <c r="K4659" s="3">
        <v>2065959</v>
      </c>
      <c r="L4659" s="3" t="s">
        <v>162</v>
      </c>
      <c r="M4659" s="3">
        <v>0</v>
      </c>
      <c r="N4659" s="3" t="s">
        <v>19079</v>
      </c>
      <c r="O4659" s="3" t="s">
        <v>27654</v>
      </c>
      <c r="P4659" s="8">
        <v>35431</v>
      </c>
      <c r="Q4659" s="3" t="s">
        <v>23694</v>
      </c>
      <c r="R4659" s="5" t="s">
        <v>27655</v>
      </c>
      <c r="S4659" s="3" t="s">
        <v>19081</v>
      </c>
      <c r="T4659" s="3" t="s">
        <v>731</v>
      </c>
      <c r="V4659" s="3">
        <v>54</v>
      </c>
      <c r="W4659" s="3">
        <v>0</v>
      </c>
      <c r="X4659" s="3">
        <v>127</v>
      </c>
      <c r="Y4659" s="3">
        <v>4657</v>
      </c>
      <c r="Z4659" s="3" t="s">
        <v>162</v>
      </c>
      <c r="AA4659" s="3">
        <v>14</v>
      </c>
      <c r="AB4659" s="3">
        <v>8</v>
      </c>
      <c r="AC4659" s="3">
        <v>2065959</v>
      </c>
      <c r="AD4659" s="3">
        <v>1348426</v>
      </c>
      <c r="AE4659" s="15"/>
      <c r="AF4659" s="3">
        <v>8</v>
      </c>
      <c r="AG4659" s="3">
        <v>537</v>
      </c>
    </row>
    <row r="4660" spans="1:33" ht="15.75" customHeight="1" x14ac:dyDescent="0.15">
      <c r="A4660" s="3">
        <v>24287</v>
      </c>
      <c r="B4660" s="3">
        <v>4658</v>
      </c>
      <c r="C4660" s="3">
        <v>297</v>
      </c>
      <c r="D4660" s="3" t="s">
        <v>19082</v>
      </c>
      <c r="E4660" s="3" t="s">
        <v>27656</v>
      </c>
      <c r="F4660" s="3" t="s">
        <v>1318</v>
      </c>
      <c r="G4660" s="3" t="s">
        <v>707</v>
      </c>
      <c r="H4660" s="3" t="s">
        <v>7540</v>
      </c>
      <c r="I4660" s="3" t="s">
        <v>711</v>
      </c>
      <c r="J4660" s="3">
        <v>53.096499999999999</v>
      </c>
      <c r="K4660" s="3">
        <v>68576945</v>
      </c>
      <c r="L4660" s="3" t="s">
        <v>478</v>
      </c>
      <c r="M4660" s="3">
        <v>1</v>
      </c>
      <c r="N4660" s="3" t="s">
        <v>19082</v>
      </c>
      <c r="O4660" s="3" t="s">
        <v>27656</v>
      </c>
      <c r="P4660" s="3" t="s">
        <v>23697</v>
      </c>
      <c r="Q4660" s="3" t="s">
        <v>23696</v>
      </c>
      <c r="R4660" s="5" t="s">
        <v>27657</v>
      </c>
      <c r="S4660" s="3" t="s">
        <v>7540</v>
      </c>
      <c r="T4660" s="3" t="s">
        <v>707</v>
      </c>
      <c r="V4660" s="3">
        <v>29</v>
      </c>
      <c r="W4660" s="3">
        <v>0</v>
      </c>
      <c r="X4660" s="3">
        <v>127</v>
      </c>
      <c r="Y4660" s="3">
        <v>4658</v>
      </c>
      <c r="Z4660" s="3" t="s">
        <v>478</v>
      </c>
      <c r="AA4660" s="3">
        <v>297</v>
      </c>
      <c r="AB4660" s="3">
        <v>241</v>
      </c>
      <c r="AC4660" s="3">
        <v>68576945</v>
      </c>
      <c r="AD4660" s="3">
        <v>44793288</v>
      </c>
      <c r="AE4660" s="15"/>
      <c r="AF4660" s="3">
        <v>15</v>
      </c>
      <c r="AG4660" s="3">
        <v>38</v>
      </c>
    </row>
    <row r="4661" spans="1:33" ht="15.75" customHeight="1" x14ac:dyDescent="0.15">
      <c r="A4661" s="3">
        <v>3541</v>
      </c>
      <c r="B4661" s="3">
        <v>4659</v>
      </c>
      <c r="C4661" s="3">
        <v>52</v>
      </c>
      <c r="D4661" s="3" t="s">
        <v>19085</v>
      </c>
      <c r="E4661" s="3" t="s">
        <v>27658</v>
      </c>
      <c r="F4661" s="3" t="s">
        <v>855</v>
      </c>
      <c r="G4661" s="3" t="s">
        <v>292</v>
      </c>
      <c r="H4661" s="3" t="s">
        <v>12181</v>
      </c>
      <c r="I4661" s="3" t="s">
        <v>1032</v>
      </c>
      <c r="J4661" s="3">
        <v>53.049700000000001</v>
      </c>
      <c r="K4661" s="3">
        <v>10467968</v>
      </c>
      <c r="L4661" s="3" t="s">
        <v>162</v>
      </c>
      <c r="M4661" s="3">
        <v>6</v>
      </c>
      <c r="N4661" s="3" t="s">
        <v>19085</v>
      </c>
      <c r="O4661" s="3" t="s">
        <v>27658</v>
      </c>
      <c r="P4661" s="3" t="s">
        <v>2080</v>
      </c>
      <c r="Q4661" s="3" t="s">
        <v>23699</v>
      </c>
      <c r="R4661" s="5" t="s">
        <v>27659</v>
      </c>
      <c r="S4661" s="3" t="s">
        <v>12181</v>
      </c>
      <c r="T4661" s="3" t="s">
        <v>292</v>
      </c>
      <c r="V4661" s="3">
        <v>127</v>
      </c>
      <c r="W4661" s="3">
        <v>126</v>
      </c>
      <c r="X4661" s="3">
        <v>127</v>
      </c>
      <c r="Y4661" s="3">
        <v>4659</v>
      </c>
      <c r="Z4661" s="3" t="s">
        <v>162</v>
      </c>
      <c r="AA4661" s="3">
        <v>52</v>
      </c>
      <c r="AB4661" s="3">
        <v>43</v>
      </c>
      <c r="AC4661" s="3">
        <v>10467968</v>
      </c>
      <c r="AD4661" s="3">
        <v>6839587</v>
      </c>
      <c r="AE4661" s="3" t="s">
        <v>1032</v>
      </c>
      <c r="AF4661" s="3">
        <v>8</v>
      </c>
      <c r="AG4661" s="3">
        <v>49</v>
      </c>
    </row>
    <row r="4662" spans="1:33" ht="15.75" customHeight="1" x14ac:dyDescent="0.15">
      <c r="A4662" s="3">
        <v>25710</v>
      </c>
      <c r="B4662" s="3">
        <v>4660</v>
      </c>
      <c r="C4662" s="3">
        <v>4</v>
      </c>
      <c r="D4662" s="3" t="s">
        <v>19088</v>
      </c>
      <c r="E4662" s="3" t="s">
        <v>27660</v>
      </c>
      <c r="F4662" s="3" t="s">
        <v>1105</v>
      </c>
      <c r="G4662" s="3" t="s">
        <v>486</v>
      </c>
      <c r="H4662" s="3" t="s">
        <v>4148</v>
      </c>
      <c r="I4662" s="3" t="s">
        <v>488</v>
      </c>
      <c r="J4662" s="3">
        <v>53.020299999999999</v>
      </c>
      <c r="K4662" s="3">
        <v>4889000</v>
      </c>
      <c r="L4662" s="3" t="s">
        <v>40</v>
      </c>
      <c r="M4662" s="3">
        <v>0</v>
      </c>
      <c r="N4662" s="3" t="s">
        <v>19088</v>
      </c>
      <c r="O4662" s="3" t="s">
        <v>27660</v>
      </c>
      <c r="P4662" s="8">
        <v>38353</v>
      </c>
      <c r="Q4662" s="3" t="s">
        <v>23702</v>
      </c>
      <c r="R4662" s="5" t="s">
        <v>27661</v>
      </c>
      <c r="S4662" s="3" t="s">
        <v>4148</v>
      </c>
      <c r="T4662" s="3" t="s">
        <v>486</v>
      </c>
      <c r="V4662" s="3">
        <v>124</v>
      </c>
      <c r="W4662" s="3">
        <v>77</v>
      </c>
      <c r="X4662" s="3">
        <v>127</v>
      </c>
      <c r="Y4662" s="3">
        <v>4660</v>
      </c>
      <c r="Z4662" s="3" t="s">
        <v>40</v>
      </c>
      <c r="AA4662" s="3">
        <v>4</v>
      </c>
      <c r="AB4662" s="3">
        <v>7</v>
      </c>
      <c r="AC4662" s="3">
        <v>4889000</v>
      </c>
      <c r="AD4662" s="3">
        <v>3195000</v>
      </c>
      <c r="AE4662" s="3" t="s">
        <v>488</v>
      </c>
      <c r="AF4662" s="3">
        <v>4</v>
      </c>
      <c r="AG4662" s="3">
        <v>50</v>
      </c>
    </row>
    <row r="4663" spans="1:33" ht="15.75" customHeight="1" x14ac:dyDescent="0.15">
      <c r="A4663" s="3">
        <v>1445</v>
      </c>
      <c r="B4663" s="3">
        <v>4661</v>
      </c>
      <c r="C4663" s="3">
        <v>102</v>
      </c>
      <c r="D4663" s="3" t="s">
        <v>1200</v>
      </c>
      <c r="E4663" s="3" t="s">
        <v>27662</v>
      </c>
      <c r="F4663" s="3" t="s">
        <v>36</v>
      </c>
      <c r="G4663" s="3" t="s">
        <v>37</v>
      </c>
      <c r="H4663" s="3" t="s">
        <v>971</v>
      </c>
      <c r="I4663" s="3" t="s">
        <v>69</v>
      </c>
      <c r="J4663" s="3">
        <v>52.996299999999998</v>
      </c>
      <c r="K4663" s="3">
        <v>11011506</v>
      </c>
      <c r="L4663" s="3" t="s">
        <v>162</v>
      </c>
      <c r="M4663" s="3">
        <v>6</v>
      </c>
      <c r="N4663" s="3" t="s">
        <v>1200</v>
      </c>
      <c r="O4663" s="3" t="s">
        <v>27662</v>
      </c>
      <c r="P4663" s="3" t="s">
        <v>787</v>
      </c>
      <c r="Q4663" s="3" t="s">
        <v>1203</v>
      </c>
      <c r="R4663" s="5" t="s">
        <v>27663</v>
      </c>
      <c r="S4663" s="3" t="s">
        <v>971</v>
      </c>
      <c r="T4663" s="3" t="s">
        <v>37</v>
      </c>
      <c r="V4663" s="3">
        <v>127</v>
      </c>
      <c r="W4663" s="3">
        <v>51</v>
      </c>
      <c r="X4663" s="3">
        <v>127</v>
      </c>
      <c r="Y4663" s="3">
        <v>4661</v>
      </c>
      <c r="Z4663" s="3" t="s">
        <v>162</v>
      </c>
      <c r="AA4663" s="3">
        <v>102</v>
      </c>
      <c r="AB4663" s="3">
        <v>60</v>
      </c>
      <c r="AC4663" s="3">
        <v>11011506</v>
      </c>
      <c r="AD4663" s="3">
        <v>7197235</v>
      </c>
      <c r="AE4663" s="3" t="s">
        <v>69</v>
      </c>
      <c r="AF4663" s="3">
        <v>8</v>
      </c>
      <c r="AG4663" s="3">
        <v>20</v>
      </c>
    </row>
    <row r="4664" spans="1:33" ht="15.75" customHeight="1" x14ac:dyDescent="0.15">
      <c r="A4664" s="3">
        <v>6317</v>
      </c>
      <c r="B4664" s="3">
        <v>4662</v>
      </c>
      <c r="C4664" s="3">
        <v>28</v>
      </c>
      <c r="D4664" s="3" t="s">
        <v>19091</v>
      </c>
      <c r="E4664" s="3" t="s">
        <v>27664</v>
      </c>
      <c r="F4664" s="3" t="s">
        <v>635</v>
      </c>
      <c r="G4664" s="3" t="s">
        <v>236</v>
      </c>
      <c r="H4664" s="3" t="s">
        <v>4148</v>
      </c>
      <c r="I4664" s="3" t="s">
        <v>4171</v>
      </c>
      <c r="J4664" s="3">
        <v>52.945500000000003</v>
      </c>
      <c r="K4664" s="3">
        <v>5144948</v>
      </c>
      <c r="L4664" s="3" t="s">
        <v>677</v>
      </c>
      <c r="M4664" s="3">
        <v>3</v>
      </c>
      <c r="N4664" s="3" t="s">
        <v>19091</v>
      </c>
      <c r="O4664" s="3" t="s">
        <v>27664</v>
      </c>
      <c r="P4664" s="3" t="s">
        <v>104</v>
      </c>
      <c r="Q4664" s="3" t="s">
        <v>23705</v>
      </c>
      <c r="R4664" s="5" t="s">
        <v>27665</v>
      </c>
      <c r="S4664" s="3" t="s">
        <v>4148</v>
      </c>
      <c r="T4664" s="3" t="s">
        <v>236</v>
      </c>
      <c r="V4664" s="3">
        <v>52</v>
      </c>
      <c r="W4664" s="3">
        <v>0</v>
      </c>
      <c r="X4664" s="3">
        <v>59</v>
      </c>
      <c r="Y4664" s="3">
        <v>4662</v>
      </c>
      <c r="Z4664" s="3" t="s">
        <v>677</v>
      </c>
      <c r="AA4664" s="3">
        <v>28</v>
      </c>
      <c r="AB4664" s="3">
        <v>19</v>
      </c>
      <c r="AC4664" s="3">
        <v>5144948</v>
      </c>
      <c r="AD4664" s="3">
        <v>3363910</v>
      </c>
      <c r="AE4664" s="15"/>
      <c r="AF4664" s="3">
        <v>12</v>
      </c>
      <c r="AG4664" s="3">
        <v>140</v>
      </c>
    </row>
    <row r="4665" spans="1:33" ht="15.75" customHeight="1" x14ac:dyDescent="0.15">
      <c r="A4665" s="3">
        <v>6819</v>
      </c>
      <c r="B4665" s="3">
        <v>4663</v>
      </c>
      <c r="C4665" s="3">
        <v>11</v>
      </c>
      <c r="D4665" s="3" t="s">
        <v>19095</v>
      </c>
      <c r="E4665" s="3" t="s">
        <v>27666</v>
      </c>
      <c r="F4665" s="3" t="s">
        <v>96</v>
      </c>
      <c r="G4665" s="3" t="s">
        <v>61</v>
      </c>
      <c r="H4665" s="3" t="s">
        <v>3840</v>
      </c>
      <c r="I4665" s="3" t="s">
        <v>63</v>
      </c>
      <c r="J4665" s="3">
        <v>52.9377</v>
      </c>
      <c r="K4665" s="3">
        <v>2439742</v>
      </c>
      <c r="L4665" s="3" t="s">
        <v>364</v>
      </c>
      <c r="M4665" s="3">
        <v>1</v>
      </c>
      <c r="N4665" s="3" t="s">
        <v>19095</v>
      </c>
      <c r="O4665" s="3" t="s">
        <v>27666</v>
      </c>
      <c r="P4665" s="3" t="s">
        <v>6675</v>
      </c>
      <c r="Q4665" s="3" t="s">
        <v>23708</v>
      </c>
      <c r="R4665" s="5" t="s">
        <v>27667</v>
      </c>
      <c r="S4665" s="3" t="s">
        <v>3840</v>
      </c>
      <c r="T4665" s="3" t="s">
        <v>61</v>
      </c>
      <c r="V4665" s="3">
        <v>127</v>
      </c>
      <c r="W4665" s="3">
        <v>127</v>
      </c>
      <c r="X4665" s="3">
        <v>127</v>
      </c>
      <c r="Y4665" s="3">
        <v>4663</v>
      </c>
      <c r="Z4665" s="3" t="s">
        <v>364</v>
      </c>
      <c r="AA4665" s="3">
        <v>11</v>
      </c>
      <c r="AB4665" s="3">
        <v>8</v>
      </c>
      <c r="AC4665" s="3">
        <v>2439742</v>
      </c>
      <c r="AD4665" s="3">
        <v>1595252</v>
      </c>
      <c r="AE4665" s="3" t="s">
        <v>63</v>
      </c>
      <c r="AF4665" s="3">
        <v>20</v>
      </c>
      <c r="AG4665" s="3">
        <v>3</v>
      </c>
    </row>
    <row r="4666" spans="1:33" ht="15.75" customHeight="1" x14ac:dyDescent="0.15">
      <c r="A4666" s="3">
        <v>26231</v>
      </c>
      <c r="B4666" s="3">
        <v>4664</v>
      </c>
      <c r="C4666" s="3">
        <v>39</v>
      </c>
      <c r="D4666" s="3" t="s">
        <v>19097</v>
      </c>
      <c r="E4666" s="3" t="s">
        <v>27668</v>
      </c>
      <c r="F4666" s="3" t="s">
        <v>96</v>
      </c>
      <c r="G4666" s="3" t="s">
        <v>61</v>
      </c>
      <c r="H4666" s="3" t="s">
        <v>5362</v>
      </c>
      <c r="I4666" s="3" t="s">
        <v>23711</v>
      </c>
      <c r="J4666" s="3">
        <v>52.854300000000002</v>
      </c>
      <c r="K4666" s="3">
        <v>4388075</v>
      </c>
      <c r="L4666" s="3" t="s">
        <v>398</v>
      </c>
      <c r="M4666" s="3">
        <v>0</v>
      </c>
      <c r="N4666" s="3" t="s">
        <v>19097</v>
      </c>
      <c r="O4666" s="3" t="s">
        <v>27668</v>
      </c>
      <c r="P4666" s="8">
        <v>38718</v>
      </c>
      <c r="Q4666" s="3" t="s">
        <v>23710</v>
      </c>
      <c r="R4666" s="5" t="s">
        <v>27669</v>
      </c>
      <c r="S4666" s="3" t="s">
        <v>5362</v>
      </c>
      <c r="T4666" s="3" t="s">
        <v>61</v>
      </c>
      <c r="V4666" s="3">
        <v>127</v>
      </c>
      <c r="W4666" s="3">
        <v>0</v>
      </c>
      <c r="X4666" s="3">
        <v>59</v>
      </c>
      <c r="Y4666" s="3">
        <v>4664</v>
      </c>
      <c r="Z4666" s="3" t="s">
        <v>398</v>
      </c>
      <c r="AA4666" s="3">
        <v>39</v>
      </c>
      <c r="AB4666" s="3">
        <v>27</v>
      </c>
      <c r="AC4666" s="3">
        <v>4388075</v>
      </c>
      <c r="AD4666" s="3">
        <v>2870757</v>
      </c>
      <c r="AE4666" s="15"/>
      <c r="AF4666" s="3">
        <v>1</v>
      </c>
      <c r="AG4666" s="3">
        <v>368</v>
      </c>
    </row>
    <row r="4667" spans="1:33" ht="15.75" customHeight="1" x14ac:dyDescent="0.15">
      <c r="A4667" s="3">
        <v>23812</v>
      </c>
      <c r="B4667" s="3">
        <v>4665</v>
      </c>
      <c r="C4667" s="3">
        <v>33</v>
      </c>
      <c r="D4667" s="3" t="s">
        <v>19101</v>
      </c>
      <c r="E4667" s="3" t="s">
        <v>27670</v>
      </c>
      <c r="F4667" s="3" t="s">
        <v>96</v>
      </c>
      <c r="G4667" s="3" t="s">
        <v>61</v>
      </c>
      <c r="H4667" s="3" t="s">
        <v>3241</v>
      </c>
      <c r="I4667" s="3" t="s">
        <v>63</v>
      </c>
      <c r="J4667" s="3">
        <v>52.804699999999997</v>
      </c>
      <c r="K4667" s="3">
        <v>6874716</v>
      </c>
      <c r="L4667" s="3" t="s">
        <v>215</v>
      </c>
      <c r="M4667" s="3">
        <v>1</v>
      </c>
      <c r="N4667" s="3" t="s">
        <v>19101</v>
      </c>
      <c r="O4667" s="3" t="s">
        <v>27670</v>
      </c>
      <c r="P4667" s="3" t="s">
        <v>91</v>
      </c>
      <c r="Q4667" s="3" t="s">
        <v>23713</v>
      </c>
      <c r="R4667" s="5" t="s">
        <v>27671</v>
      </c>
      <c r="S4667" s="3" t="s">
        <v>3241</v>
      </c>
      <c r="T4667" s="3" t="s">
        <v>61</v>
      </c>
      <c r="V4667" s="3">
        <v>127</v>
      </c>
      <c r="W4667" s="3">
        <v>127</v>
      </c>
      <c r="X4667" s="3">
        <v>127</v>
      </c>
      <c r="Y4667" s="3">
        <v>4665</v>
      </c>
      <c r="Z4667" s="3" t="s">
        <v>215</v>
      </c>
      <c r="AA4667" s="3">
        <v>33</v>
      </c>
      <c r="AB4667" s="3">
        <v>60</v>
      </c>
      <c r="AC4667" s="3">
        <v>6874716</v>
      </c>
      <c r="AD4667" s="3">
        <v>4499021</v>
      </c>
      <c r="AE4667" s="3" t="s">
        <v>63</v>
      </c>
      <c r="AF4667" s="3">
        <v>7</v>
      </c>
      <c r="AG4667" s="3">
        <v>3</v>
      </c>
    </row>
    <row r="4668" spans="1:33" ht="15.75" customHeight="1" x14ac:dyDescent="0.15">
      <c r="A4668" s="3">
        <v>2746</v>
      </c>
      <c r="B4668" s="3">
        <v>4666</v>
      </c>
      <c r="C4668" s="3">
        <v>730</v>
      </c>
      <c r="D4668" s="3" t="s">
        <v>19103</v>
      </c>
      <c r="E4668" s="3" t="s">
        <v>27672</v>
      </c>
      <c r="F4668" s="3" t="s">
        <v>1438</v>
      </c>
      <c r="G4668" s="3" t="s">
        <v>495</v>
      </c>
      <c r="H4668" s="3" t="s">
        <v>2566</v>
      </c>
      <c r="I4668" s="3" t="s">
        <v>2566</v>
      </c>
      <c r="J4668" s="3">
        <v>52.792999999999999</v>
      </c>
      <c r="K4668" s="3">
        <v>103177354</v>
      </c>
      <c r="L4668" s="3" t="s">
        <v>335</v>
      </c>
      <c r="M4668" s="3">
        <v>5</v>
      </c>
      <c r="N4668" s="3" t="s">
        <v>19103</v>
      </c>
      <c r="O4668" s="3" t="s">
        <v>27672</v>
      </c>
      <c r="P4668" s="3" t="s">
        <v>4184</v>
      </c>
      <c r="Q4668" s="3" t="s">
        <v>23715</v>
      </c>
      <c r="R4668" s="5" t="s">
        <v>27673</v>
      </c>
      <c r="S4668" s="3" t="s">
        <v>2566</v>
      </c>
      <c r="T4668" s="3" t="s">
        <v>495</v>
      </c>
      <c r="V4668" s="3">
        <v>127</v>
      </c>
      <c r="W4668" s="3">
        <v>37</v>
      </c>
      <c r="X4668" s="3">
        <v>127</v>
      </c>
      <c r="Y4668" s="3">
        <v>4666</v>
      </c>
      <c r="Z4668" s="3" t="s">
        <v>335</v>
      </c>
      <c r="AA4668" s="3">
        <v>730</v>
      </c>
      <c r="AB4668" s="3">
        <v>543</v>
      </c>
      <c r="AC4668" s="3">
        <v>103177354</v>
      </c>
      <c r="AD4668" s="3">
        <v>67527548</v>
      </c>
      <c r="AE4668" s="3" t="s">
        <v>2566</v>
      </c>
      <c r="AF4668" s="3">
        <v>21</v>
      </c>
      <c r="AG4668" s="3">
        <v>47</v>
      </c>
    </row>
    <row r="4669" spans="1:33" ht="15.75" customHeight="1" x14ac:dyDescent="0.15">
      <c r="A4669" s="3">
        <v>25255</v>
      </c>
      <c r="B4669" s="3">
        <v>4667</v>
      </c>
      <c r="C4669" s="3">
        <v>10</v>
      </c>
      <c r="D4669" s="3" t="s">
        <v>12189</v>
      </c>
      <c r="E4669" s="3" t="s">
        <v>27674</v>
      </c>
      <c r="F4669" s="3" t="s">
        <v>36</v>
      </c>
      <c r="G4669" s="3" t="s">
        <v>37</v>
      </c>
      <c r="H4669" s="3" t="s">
        <v>12178</v>
      </c>
      <c r="I4669" s="3" t="s">
        <v>39</v>
      </c>
      <c r="J4669" s="3">
        <v>52.761499999999998</v>
      </c>
      <c r="K4669" s="3">
        <v>3275951</v>
      </c>
      <c r="L4669" s="3" t="s">
        <v>340</v>
      </c>
      <c r="M4669" s="3">
        <v>0</v>
      </c>
      <c r="N4669" s="3" t="s">
        <v>12189</v>
      </c>
      <c r="O4669" s="3" t="s">
        <v>27674</v>
      </c>
      <c r="P4669" s="8">
        <v>35796</v>
      </c>
      <c r="Q4669" s="3" t="s">
        <v>12191</v>
      </c>
      <c r="R4669" s="5" t="s">
        <v>27675</v>
      </c>
      <c r="S4669" s="3" t="s">
        <v>12178</v>
      </c>
      <c r="T4669" s="3" t="s">
        <v>37</v>
      </c>
      <c r="V4669" s="3">
        <v>127</v>
      </c>
      <c r="W4669" s="3">
        <v>127</v>
      </c>
      <c r="X4669" s="3">
        <v>120</v>
      </c>
      <c r="Y4669" s="3">
        <v>4667</v>
      </c>
      <c r="Z4669" s="3" t="s">
        <v>340</v>
      </c>
      <c r="AA4669" s="3">
        <v>10</v>
      </c>
      <c r="AB4669" s="3">
        <v>1</v>
      </c>
      <c r="AC4669" s="3">
        <v>3275951</v>
      </c>
      <c r="AD4669" s="3">
        <v>2144487</v>
      </c>
      <c r="AE4669" s="3" t="s">
        <v>39</v>
      </c>
      <c r="AF4669" s="3">
        <v>6</v>
      </c>
      <c r="AG4669" s="3">
        <v>2</v>
      </c>
    </row>
    <row r="4670" spans="1:33" ht="15.75" customHeight="1" x14ac:dyDescent="0.15">
      <c r="A4670" s="3">
        <v>19841</v>
      </c>
      <c r="B4670" s="3">
        <v>4668</v>
      </c>
      <c r="C4670" s="3">
        <v>42</v>
      </c>
      <c r="D4670" s="3" t="s">
        <v>19108</v>
      </c>
      <c r="E4670" s="3" t="s">
        <v>27676</v>
      </c>
      <c r="F4670" s="3" t="s">
        <v>1620</v>
      </c>
      <c r="G4670" s="3" t="s">
        <v>412</v>
      </c>
      <c r="H4670" s="3" t="s">
        <v>14897</v>
      </c>
      <c r="I4670" s="3" t="s">
        <v>742</v>
      </c>
      <c r="J4670" s="3">
        <v>52.714599999999997</v>
      </c>
      <c r="K4670" s="3">
        <v>41818175</v>
      </c>
      <c r="L4670" s="3" t="s">
        <v>340</v>
      </c>
      <c r="M4670" s="3">
        <v>3</v>
      </c>
      <c r="N4670" s="3" t="s">
        <v>19108</v>
      </c>
      <c r="O4670" s="3" t="s">
        <v>27676</v>
      </c>
      <c r="P4670" s="3" t="s">
        <v>787</v>
      </c>
      <c r="Q4670" s="3" t="s">
        <v>23718</v>
      </c>
      <c r="R4670" s="5" t="s">
        <v>27677</v>
      </c>
      <c r="S4670" s="3" t="s">
        <v>14897</v>
      </c>
      <c r="T4670" s="3" t="s">
        <v>412</v>
      </c>
      <c r="V4670" s="3">
        <v>127</v>
      </c>
      <c r="W4670" s="3">
        <v>127</v>
      </c>
      <c r="X4670" s="3">
        <v>121</v>
      </c>
      <c r="Y4670" s="3">
        <v>4668</v>
      </c>
      <c r="Z4670" s="3" t="s">
        <v>340</v>
      </c>
      <c r="AA4670" s="3">
        <v>42</v>
      </c>
      <c r="AB4670" s="3">
        <v>20</v>
      </c>
      <c r="AC4670" s="3">
        <v>41818175</v>
      </c>
      <c r="AD4670" s="3">
        <v>27383225</v>
      </c>
      <c r="AE4670" s="3" t="s">
        <v>742</v>
      </c>
      <c r="AF4670" s="3">
        <v>6</v>
      </c>
      <c r="AG4670" s="3">
        <v>17</v>
      </c>
    </row>
    <row r="4671" spans="1:33" ht="15.75" customHeight="1" x14ac:dyDescent="0.15">
      <c r="A4671" s="3">
        <v>3485</v>
      </c>
      <c r="B4671" s="3">
        <v>4669</v>
      </c>
      <c r="C4671" s="3">
        <v>83</v>
      </c>
      <c r="D4671" s="3" t="s">
        <v>19111</v>
      </c>
      <c r="E4671" s="3" t="s">
        <v>27678</v>
      </c>
      <c r="F4671" s="3" t="s">
        <v>855</v>
      </c>
      <c r="G4671" s="3" t="s">
        <v>292</v>
      </c>
      <c r="H4671" s="3" t="s">
        <v>13474</v>
      </c>
      <c r="I4671" s="3" t="s">
        <v>17637</v>
      </c>
      <c r="J4671" s="3">
        <v>52.712400000000002</v>
      </c>
      <c r="K4671" s="3">
        <v>26744447</v>
      </c>
      <c r="L4671" s="3" t="s">
        <v>398</v>
      </c>
      <c r="M4671" s="3">
        <v>9</v>
      </c>
      <c r="N4671" s="3" t="s">
        <v>19111</v>
      </c>
      <c r="O4671" s="3" t="s">
        <v>27678</v>
      </c>
      <c r="P4671" s="3" t="s">
        <v>7073</v>
      </c>
      <c r="Q4671" s="3" t="s">
        <v>23720</v>
      </c>
      <c r="R4671" s="5" t="s">
        <v>27679</v>
      </c>
      <c r="S4671" s="3" t="s">
        <v>13474</v>
      </c>
      <c r="T4671" s="3" t="s">
        <v>292</v>
      </c>
      <c r="V4671" s="3">
        <v>127</v>
      </c>
      <c r="W4671" s="3">
        <v>0</v>
      </c>
      <c r="X4671" s="3">
        <v>60</v>
      </c>
      <c r="Y4671" s="3">
        <v>4669</v>
      </c>
      <c r="Z4671" s="3" t="s">
        <v>398</v>
      </c>
      <c r="AA4671" s="3">
        <v>83</v>
      </c>
      <c r="AB4671" s="3">
        <v>68</v>
      </c>
      <c r="AC4671" s="3">
        <v>26744447</v>
      </c>
      <c r="AD4671" s="3">
        <v>17512946</v>
      </c>
      <c r="AE4671" s="15"/>
      <c r="AF4671" s="3">
        <v>1</v>
      </c>
      <c r="AG4671" s="3">
        <v>305</v>
      </c>
    </row>
    <row r="4672" spans="1:33" ht="15.75" customHeight="1" x14ac:dyDescent="0.15">
      <c r="A4672" s="3">
        <v>26038</v>
      </c>
      <c r="B4672" s="3">
        <v>4670</v>
      </c>
      <c r="C4672" s="3">
        <v>120</v>
      </c>
      <c r="D4672" s="3" t="s">
        <v>19113</v>
      </c>
      <c r="E4672" s="3" t="s">
        <v>27680</v>
      </c>
      <c r="F4672" s="3" t="s">
        <v>297</v>
      </c>
      <c r="G4672" s="3" t="s">
        <v>146</v>
      </c>
      <c r="H4672" s="3" t="s">
        <v>6448</v>
      </c>
      <c r="I4672" s="3" t="s">
        <v>6759</v>
      </c>
      <c r="J4672" s="3">
        <v>52.67</v>
      </c>
      <c r="K4672" s="3">
        <v>23015000</v>
      </c>
      <c r="L4672" s="3" t="s">
        <v>59</v>
      </c>
      <c r="M4672" s="3">
        <v>0</v>
      </c>
      <c r="N4672" s="3" t="s">
        <v>19113</v>
      </c>
      <c r="O4672" s="3" t="s">
        <v>27680</v>
      </c>
      <c r="P4672" s="8">
        <v>33604</v>
      </c>
      <c r="Q4672" s="3" t="s">
        <v>23723</v>
      </c>
      <c r="R4672" s="5" t="s">
        <v>27681</v>
      </c>
      <c r="S4672" s="3" t="s">
        <v>6448</v>
      </c>
      <c r="T4672" s="3" t="s">
        <v>146</v>
      </c>
      <c r="V4672" s="3">
        <v>114</v>
      </c>
      <c r="W4672" s="3">
        <v>0</v>
      </c>
      <c r="X4672" s="3">
        <v>127</v>
      </c>
      <c r="Y4672" s="3">
        <v>4670</v>
      </c>
      <c r="Z4672" s="3" t="s">
        <v>59</v>
      </c>
      <c r="AA4672" s="3">
        <v>120</v>
      </c>
      <c r="AB4672" s="3">
        <v>75</v>
      </c>
      <c r="AC4672" s="3">
        <v>23015000</v>
      </c>
      <c r="AD4672" s="3">
        <v>15075000</v>
      </c>
      <c r="AE4672" s="15"/>
      <c r="AF4672" s="3">
        <v>17</v>
      </c>
      <c r="AG4672" s="3">
        <v>80</v>
      </c>
    </row>
    <row r="4673" spans="1:33" ht="15.75" customHeight="1" x14ac:dyDescent="0.15">
      <c r="A4673" s="3">
        <v>24305</v>
      </c>
      <c r="B4673" s="3">
        <v>4671</v>
      </c>
      <c r="C4673" s="3">
        <v>15</v>
      </c>
      <c r="D4673" s="3" t="s">
        <v>19116</v>
      </c>
      <c r="E4673" s="3" t="s">
        <v>27682</v>
      </c>
      <c r="F4673" s="3" t="s">
        <v>331</v>
      </c>
      <c r="G4673" s="3" t="s">
        <v>167</v>
      </c>
      <c r="H4673" s="3" t="s">
        <v>168</v>
      </c>
      <c r="I4673" s="3" t="s">
        <v>169</v>
      </c>
      <c r="J4673" s="3">
        <v>52.663600000000002</v>
      </c>
      <c r="K4673" s="3">
        <v>3209025</v>
      </c>
      <c r="L4673" s="3" t="s">
        <v>59</v>
      </c>
      <c r="M4673" s="3">
        <v>1</v>
      </c>
      <c r="N4673" s="3" t="s">
        <v>19116</v>
      </c>
      <c r="O4673" s="3" t="s">
        <v>27682</v>
      </c>
      <c r="P4673" s="3" t="s">
        <v>6091</v>
      </c>
      <c r="Q4673" s="3" t="s">
        <v>23725</v>
      </c>
      <c r="R4673" s="5" t="s">
        <v>27683</v>
      </c>
      <c r="S4673" s="3" t="s">
        <v>168</v>
      </c>
      <c r="T4673" s="3" t="s">
        <v>167</v>
      </c>
      <c r="V4673" s="3">
        <v>127</v>
      </c>
      <c r="W4673" s="3">
        <v>0</v>
      </c>
      <c r="X4673" s="3">
        <v>127</v>
      </c>
      <c r="Y4673" s="3">
        <v>4671</v>
      </c>
      <c r="Z4673" s="3" t="s">
        <v>59</v>
      </c>
      <c r="AA4673" s="3">
        <v>15</v>
      </c>
      <c r="AB4673" s="3">
        <v>10</v>
      </c>
      <c r="AC4673" s="3">
        <v>3209025</v>
      </c>
      <c r="AD4673" s="3">
        <v>2102023</v>
      </c>
      <c r="AE4673" s="15"/>
      <c r="AF4673" s="3">
        <v>17</v>
      </c>
      <c r="AG4673" s="3">
        <v>64</v>
      </c>
    </row>
    <row r="4674" spans="1:33" ht="15.75" customHeight="1" x14ac:dyDescent="0.15">
      <c r="A4674" s="3">
        <v>24925</v>
      </c>
      <c r="B4674" s="3">
        <v>4672</v>
      </c>
      <c r="C4674" s="3">
        <v>20</v>
      </c>
      <c r="D4674" s="3" t="s">
        <v>19119</v>
      </c>
      <c r="E4674" s="3" t="s">
        <v>27684</v>
      </c>
      <c r="F4674" s="3" t="s">
        <v>657</v>
      </c>
      <c r="G4674" s="3" t="s">
        <v>246</v>
      </c>
      <c r="H4674" s="3" t="s">
        <v>264</v>
      </c>
      <c r="I4674" s="3" t="s">
        <v>264</v>
      </c>
      <c r="J4674" s="3">
        <v>52.650500000000001</v>
      </c>
      <c r="K4674" s="3">
        <v>2256395</v>
      </c>
      <c r="L4674" s="3" t="s">
        <v>101</v>
      </c>
      <c r="M4674" s="3">
        <v>0</v>
      </c>
      <c r="N4674" s="3" t="s">
        <v>19119</v>
      </c>
      <c r="O4674" s="3" t="s">
        <v>27684</v>
      </c>
      <c r="P4674" s="8">
        <v>38718</v>
      </c>
      <c r="Q4674" s="3" t="s">
        <v>23727</v>
      </c>
      <c r="R4674" s="5" t="s">
        <v>27685</v>
      </c>
      <c r="S4674" s="3" t="s">
        <v>264</v>
      </c>
      <c r="T4674" s="3" t="s">
        <v>246</v>
      </c>
      <c r="V4674" s="3">
        <v>127</v>
      </c>
      <c r="W4674" s="3">
        <v>127</v>
      </c>
      <c r="X4674" s="3">
        <v>127</v>
      </c>
      <c r="Y4674" s="3">
        <v>4672</v>
      </c>
      <c r="Z4674" s="3" t="s">
        <v>101</v>
      </c>
      <c r="AA4674" s="3">
        <v>20</v>
      </c>
      <c r="AB4674" s="3">
        <v>16</v>
      </c>
      <c r="AC4674" s="3">
        <v>2256395</v>
      </c>
      <c r="AD4674" s="3">
        <v>1478145</v>
      </c>
      <c r="AE4674" s="3" t="s">
        <v>264</v>
      </c>
      <c r="AF4674" s="3">
        <v>10</v>
      </c>
      <c r="AG4674" s="3">
        <v>8</v>
      </c>
    </row>
    <row r="4675" spans="1:33" ht="15.75" customHeight="1" x14ac:dyDescent="0.15">
      <c r="A4675" s="3">
        <v>8906</v>
      </c>
      <c r="B4675" s="3">
        <v>4673</v>
      </c>
      <c r="C4675" s="3">
        <v>137</v>
      </c>
      <c r="D4675" s="3" t="s">
        <v>7879</v>
      </c>
      <c r="E4675" s="3" t="s">
        <v>27686</v>
      </c>
      <c r="F4675" s="3" t="s">
        <v>475</v>
      </c>
      <c r="G4675" s="3" t="s">
        <v>277</v>
      </c>
      <c r="H4675" s="3" t="s">
        <v>475</v>
      </c>
      <c r="I4675" s="3" t="s">
        <v>203</v>
      </c>
      <c r="J4675" s="3">
        <v>52.632399999999997</v>
      </c>
      <c r="K4675" s="3">
        <v>138430000</v>
      </c>
      <c r="L4675" s="3" t="s">
        <v>335</v>
      </c>
      <c r="M4675" s="3">
        <v>4</v>
      </c>
      <c r="N4675" s="3" t="s">
        <v>7879</v>
      </c>
      <c r="O4675" s="3" t="s">
        <v>27686</v>
      </c>
      <c r="P4675" s="3" t="s">
        <v>1107</v>
      </c>
      <c r="Q4675" s="3" t="s">
        <v>7880</v>
      </c>
      <c r="R4675" s="5" t="s">
        <v>27687</v>
      </c>
      <c r="S4675" s="3" t="s">
        <v>475</v>
      </c>
      <c r="T4675" s="3" t="s">
        <v>277</v>
      </c>
      <c r="V4675" s="3">
        <v>127</v>
      </c>
      <c r="W4675" s="3">
        <v>127</v>
      </c>
      <c r="X4675" s="3">
        <v>127</v>
      </c>
      <c r="Y4675" s="3">
        <v>4673</v>
      </c>
      <c r="Z4675" s="3" t="s">
        <v>335</v>
      </c>
      <c r="AA4675" s="3">
        <v>137</v>
      </c>
      <c r="AB4675" s="3">
        <v>89</v>
      </c>
      <c r="AC4675" s="3">
        <v>138430000</v>
      </c>
      <c r="AD4675" s="3">
        <v>90695000</v>
      </c>
      <c r="AE4675" s="3" t="s">
        <v>203</v>
      </c>
      <c r="AF4675" s="3">
        <v>21</v>
      </c>
      <c r="AG4675" s="3">
        <v>9</v>
      </c>
    </row>
    <row r="4676" spans="1:33" ht="15.75" customHeight="1" x14ac:dyDescent="0.15">
      <c r="A4676" s="3">
        <v>851</v>
      </c>
      <c r="B4676" s="3">
        <v>4674</v>
      </c>
      <c r="C4676" s="3">
        <v>24</v>
      </c>
      <c r="D4676" s="3" t="s">
        <v>19123</v>
      </c>
      <c r="E4676" s="3" t="s">
        <v>27688</v>
      </c>
      <c r="F4676" s="3" t="s">
        <v>855</v>
      </c>
      <c r="G4676" s="3" t="s">
        <v>292</v>
      </c>
      <c r="H4676" s="3" t="s">
        <v>19125</v>
      </c>
      <c r="I4676" s="3" t="s">
        <v>2280</v>
      </c>
      <c r="J4676" s="3">
        <v>52.604599999999998</v>
      </c>
      <c r="K4676" s="3">
        <v>4683249</v>
      </c>
      <c r="L4676" s="3" t="s">
        <v>641</v>
      </c>
      <c r="M4676" s="3">
        <v>1</v>
      </c>
      <c r="N4676" s="3" t="s">
        <v>19123</v>
      </c>
      <c r="O4676" s="3" t="s">
        <v>27688</v>
      </c>
      <c r="P4676" s="3" t="s">
        <v>104</v>
      </c>
      <c r="Q4676" s="3" t="s">
        <v>23731</v>
      </c>
      <c r="R4676" s="5" t="s">
        <v>27689</v>
      </c>
      <c r="S4676" s="3" t="s">
        <v>19125</v>
      </c>
      <c r="T4676" s="3" t="s">
        <v>292</v>
      </c>
      <c r="V4676" s="3">
        <v>127</v>
      </c>
      <c r="W4676" s="3">
        <v>39</v>
      </c>
      <c r="X4676" s="3">
        <v>45</v>
      </c>
      <c r="Y4676" s="3">
        <v>4674</v>
      </c>
      <c r="Z4676" s="3" t="s">
        <v>641</v>
      </c>
      <c r="AA4676" s="3">
        <v>24</v>
      </c>
      <c r="AB4676" s="3">
        <v>22</v>
      </c>
      <c r="AC4676" s="3">
        <v>4683249</v>
      </c>
      <c r="AD4676" s="3">
        <v>3068878</v>
      </c>
      <c r="AE4676" s="3" t="s">
        <v>2280</v>
      </c>
      <c r="AF4676" s="3">
        <v>23</v>
      </c>
      <c r="AG4676" s="3">
        <v>52</v>
      </c>
    </row>
    <row r="4677" spans="1:33" ht="15.75" customHeight="1" x14ac:dyDescent="0.15">
      <c r="A4677" s="3">
        <v>3727</v>
      </c>
      <c r="B4677" s="3">
        <v>4675</v>
      </c>
      <c r="C4677" s="3">
        <v>87</v>
      </c>
      <c r="D4677" s="3" t="s">
        <v>19128</v>
      </c>
      <c r="E4677" s="3" t="s">
        <v>27690</v>
      </c>
      <c r="F4677" s="3" t="s">
        <v>6874</v>
      </c>
      <c r="G4677" s="3" t="s">
        <v>621</v>
      </c>
      <c r="H4677" s="3" t="s">
        <v>6219</v>
      </c>
      <c r="I4677" s="3" t="s">
        <v>6514</v>
      </c>
      <c r="J4677" s="3">
        <v>52.581000000000003</v>
      </c>
      <c r="K4677" s="3">
        <v>71340780</v>
      </c>
      <c r="L4677" s="3" t="s">
        <v>59</v>
      </c>
      <c r="M4677" s="3">
        <v>6</v>
      </c>
      <c r="N4677" s="3" t="s">
        <v>19128</v>
      </c>
      <c r="O4677" s="3" t="s">
        <v>27690</v>
      </c>
      <c r="P4677" s="3" t="s">
        <v>2080</v>
      </c>
      <c r="Q4677" s="3" t="s">
        <v>23733</v>
      </c>
      <c r="R4677" s="5" t="s">
        <v>27691</v>
      </c>
      <c r="S4677" s="3" t="s">
        <v>6219</v>
      </c>
      <c r="T4677" s="3" t="s">
        <v>621</v>
      </c>
      <c r="V4677" s="3">
        <v>73</v>
      </c>
      <c r="W4677" s="3">
        <v>0</v>
      </c>
      <c r="X4677" s="3">
        <v>127</v>
      </c>
      <c r="Y4677" s="3">
        <v>4675</v>
      </c>
      <c r="Z4677" s="3" t="s">
        <v>59</v>
      </c>
      <c r="AA4677" s="3">
        <v>87</v>
      </c>
      <c r="AB4677" s="3">
        <v>79</v>
      </c>
      <c r="AC4677" s="3">
        <v>71340780</v>
      </c>
      <c r="AD4677" s="3">
        <v>46756011</v>
      </c>
      <c r="AE4677" s="15"/>
      <c r="AF4677" s="3">
        <v>17</v>
      </c>
      <c r="AG4677" s="3">
        <v>105</v>
      </c>
    </row>
    <row r="4678" spans="1:33" ht="15.75" customHeight="1" x14ac:dyDescent="0.15">
      <c r="A4678" s="3">
        <v>1233</v>
      </c>
      <c r="B4678" s="3">
        <v>4676</v>
      </c>
      <c r="C4678" s="3">
        <v>4440</v>
      </c>
      <c r="D4678" s="5" t="s">
        <v>19130</v>
      </c>
      <c r="E4678" s="3" t="s">
        <v>27692</v>
      </c>
      <c r="F4678" s="3" t="s">
        <v>210</v>
      </c>
      <c r="G4678" s="3" t="s">
        <v>114</v>
      </c>
      <c r="H4678" s="3" t="s">
        <v>115</v>
      </c>
      <c r="I4678" s="3" t="s">
        <v>116</v>
      </c>
      <c r="J4678" s="3">
        <v>52.5625</v>
      </c>
      <c r="K4678" s="3">
        <v>1130845000</v>
      </c>
      <c r="L4678" s="3" t="s">
        <v>162</v>
      </c>
      <c r="M4678" s="3">
        <v>10</v>
      </c>
      <c r="N4678" s="5" t="s">
        <v>19130</v>
      </c>
      <c r="O4678" s="3" t="s">
        <v>27692</v>
      </c>
      <c r="P4678" s="3" t="s">
        <v>1029</v>
      </c>
      <c r="Q4678" s="3" t="s">
        <v>23735</v>
      </c>
      <c r="R4678" s="5" t="s">
        <v>27693</v>
      </c>
      <c r="S4678" s="3" t="s">
        <v>115</v>
      </c>
      <c r="T4678" s="3" t="s">
        <v>114</v>
      </c>
      <c r="V4678" s="3">
        <v>95</v>
      </c>
      <c r="W4678" s="3">
        <v>84</v>
      </c>
      <c r="X4678" s="3">
        <v>127</v>
      </c>
      <c r="Y4678" s="3">
        <v>4676</v>
      </c>
      <c r="Z4678" s="3" t="s">
        <v>162</v>
      </c>
      <c r="AA4678" s="3">
        <v>4440</v>
      </c>
      <c r="AB4678" s="3">
        <v>0</v>
      </c>
      <c r="AC4678" s="3">
        <v>1130845000</v>
      </c>
      <c r="AD4678" s="3">
        <v>741234000</v>
      </c>
      <c r="AE4678" s="3" t="s">
        <v>116</v>
      </c>
      <c r="AF4678" s="3">
        <v>8</v>
      </c>
      <c r="AG4678" s="3">
        <v>46</v>
      </c>
    </row>
    <row r="4679" spans="1:33" ht="15.75" customHeight="1" x14ac:dyDescent="0.15">
      <c r="A4679" s="3">
        <v>26495</v>
      </c>
      <c r="B4679" s="3">
        <v>4677</v>
      </c>
      <c r="C4679" s="3">
        <v>13100</v>
      </c>
      <c r="D4679" s="3" t="s">
        <v>19134</v>
      </c>
      <c r="E4679" s="3" t="s">
        <v>27694</v>
      </c>
      <c r="F4679" s="3" t="s">
        <v>1620</v>
      </c>
      <c r="G4679" s="3" t="s">
        <v>412</v>
      </c>
      <c r="H4679" s="3" t="s">
        <v>742</v>
      </c>
      <c r="I4679" s="3" t="s">
        <v>742</v>
      </c>
      <c r="J4679" s="3">
        <v>52.440300000000001</v>
      </c>
      <c r="K4679" s="3">
        <v>135493184</v>
      </c>
      <c r="L4679" s="3" t="s">
        <v>59</v>
      </c>
      <c r="M4679" s="3">
        <v>0</v>
      </c>
      <c r="N4679" s="3" t="s">
        <v>19134</v>
      </c>
      <c r="O4679" s="3" t="s">
        <v>27694</v>
      </c>
      <c r="P4679" s="8" t="s">
        <v>21769</v>
      </c>
      <c r="Q4679" s="3" t="s">
        <v>23737</v>
      </c>
      <c r="R4679" s="5" t="s">
        <v>27695</v>
      </c>
      <c r="S4679" s="3" t="s">
        <v>742</v>
      </c>
      <c r="T4679" s="3" t="s">
        <v>412</v>
      </c>
      <c r="V4679" s="3">
        <v>127</v>
      </c>
      <c r="W4679" s="3">
        <v>127</v>
      </c>
      <c r="X4679" s="3">
        <v>127</v>
      </c>
      <c r="Y4679" s="3">
        <v>4677</v>
      </c>
      <c r="Z4679" s="3" t="s">
        <v>59</v>
      </c>
      <c r="AA4679" s="3">
        <v>13100</v>
      </c>
      <c r="AB4679" s="3">
        <v>10917</v>
      </c>
      <c r="AC4679" s="3">
        <v>135493184</v>
      </c>
      <c r="AD4679" s="3">
        <v>88882766</v>
      </c>
      <c r="AE4679" s="3" t="s">
        <v>742</v>
      </c>
      <c r="AF4679" s="3">
        <v>17</v>
      </c>
      <c r="AG4679" s="3">
        <v>17</v>
      </c>
    </row>
    <row r="4680" spans="1:33" ht="15.75" customHeight="1" x14ac:dyDescent="0.15">
      <c r="A4680" s="3">
        <v>24349</v>
      </c>
      <c r="B4680" s="3">
        <v>4678</v>
      </c>
      <c r="C4680" s="3">
        <v>22</v>
      </c>
      <c r="D4680" s="3" t="s">
        <v>11106</v>
      </c>
      <c r="E4680" s="3" t="s">
        <v>27696</v>
      </c>
      <c r="F4680" s="3" t="s">
        <v>36</v>
      </c>
      <c r="G4680" s="3" t="s">
        <v>37</v>
      </c>
      <c r="H4680" s="3" t="s">
        <v>817</v>
      </c>
      <c r="I4680" s="3" t="s">
        <v>817</v>
      </c>
      <c r="J4680" s="3">
        <v>52.433100000000003</v>
      </c>
      <c r="K4680" s="3">
        <v>2334849</v>
      </c>
      <c r="L4680" s="3" t="s">
        <v>66</v>
      </c>
      <c r="M4680" s="3">
        <v>1</v>
      </c>
      <c r="N4680" s="3" t="s">
        <v>11106</v>
      </c>
      <c r="O4680" s="3" t="s">
        <v>27696</v>
      </c>
      <c r="P4680" s="3" t="s">
        <v>1000</v>
      </c>
      <c r="Q4680" s="3" t="s">
        <v>11109</v>
      </c>
      <c r="R4680" s="5" t="s">
        <v>27697</v>
      </c>
      <c r="S4680" s="3" t="s">
        <v>817</v>
      </c>
      <c r="T4680" s="3" t="s">
        <v>37</v>
      </c>
      <c r="V4680" s="3">
        <v>127</v>
      </c>
      <c r="W4680" s="3">
        <v>110</v>
      </c>
      <c r="X4680" s="3">
        <v>127</v>
      </c>
      <c r="Y4680" s="3">
        <v>4678</v>
      </c>
      <c r="Z4680" s="3" t="s">
        <v>66</v>
      </c>
      <c r="AA4680" s="3">
        <v>22</v>
      </c>
      <c r="AB4680" s="3">
        <v>18</v>
      </c>
      <c r="AC4680" s="3">
        <v>2334849</v>
      </c>
      <c r="AD4680" s="3">
        <v>1531720</v>
      </c>
      <c r="AE4680" s="3" t="s">
        <v>817</v>
      </c>
      <c r="AF4680" s="3">
        <v>9</v>
      </c>
      <c r="AG4680" s="3">
        <v>11</v>
      </c>
    </row>
    <row r="4681" spans="1:33" ht="15.75" customHeight="1" x14ac:dyDescent="0.15">
      <c r="A4681" s="3">
        <v>21673</v>
      </c>
      <c r="B4681" s="3">
        <v>4679</v>
      </c>
      <c r="C4681" s="3">
        <v>23</v>
      </c>
      <c r="D4681" s="3" t="s">
        <v>19139</v>
      </c>
      <c r="E4681" s="3" t="s">
        <v>27698</v>
      </c>
      <c r="F4681" s="3" t="s">
        <v>1438</v>
      </c>
      <c r="G4681" s="3" t="s">
        <v>495</v>
      </c>
      <c r="H4681" s="3" t="s">
        <v>11071</v>
      </c>
      <c r="I4681" s="3" t="s">
        <v>1709</v>
      </c>
      <c r="J4681" s="3">
        <v>52.384599999999999</v>
      </c>
      <c r="K4681" s="3">
        <v>2910905</v>
      </c>
      <c r="L4681" s="3" t="s">
        <v>356</v>
      </c>
      <c r="M4681" s="3">
        <v>2</v>
      </c>
      <c r="N4681" s="3" t="s">
        <v>19139</v>
      </c>
      <c r="O4681" s="3" t="s">
        <v>27698</v>
      </c>
      <c r="P4681" s="3" t="s">
        <v>381</v>
      </c>
      <c r="Q4681" s="3" t="s">
        <v>23740</v>
      </c>
      <c r="R4681" s="5" t="s">
        <v>27699</v>
      </c>
      <c r="S4681" s="3" t="s">
        <v>11071</v>
      </c>
      <c r="T4681" s="3" t="s">
        <v>495</v>
      </c>
      <c r="V4681" s="3">
        <v>127</v>
      </c>
      <c r="W4681" s="3">
        <v>38</v>
      </c>
      <c r="X4681" s="3">
        <v>127</v>
      </c>
      <c r="Y4681" s="3">
        <v>4679</v>
      </c>
      <c r="Z4681" s="3" t="s">
        <v>356</v>
      </c>
      <c r="AA4681" s="3">
        <v>23</v>
      </c>
      <c r="AB4681" s="3">
        <v>15</v>
      </c>
      <c r="AC4681" s="3">
        <v>2910905</v>
      </c>
      <c r="AD4681" s="3">
        <v>1910236</v>
      </c>
      <c r="AE4681" s="3" t="s">
        <v>1709</v>
      </c>
      <c r="AF4681" s="3">
        <v>18</v>
      </c>
      <c r="AG4681" s="3">
        <v>19</v>
      </c>
    </row>
    <row r="4682" spans="1:33" ht="15.75" customHeight="1" x14ac:dyDescent="0.15">
      <c r="A4682" s="3">
        <v>25145</v>
      </c>
      <c r="B4682" s="3">
        <v>4680</v>
      </c>
      <c r="C4682" s="3">
        <v>55</v>
      </c>
      <c r="D4682" s="3" t="s">
        <v>6192</v>
      </c>
      <c r="E4682" s="3" t="s">
        <v>27700</v>
      </c>
      <c r="F4682" s="3" t="s">
        <v>143</v>
      </c>
      <c r="G4682" s="3" t="s">
        <v>77</v>
      </c>
      <c r="H4682" s="3" t="s">
        <v>2403</v>
      </c>
      <c r="I4682" s="3" t="s">
        <v>79</v>
      </c>
      <c r="J4682" s="3">
        <v>52.369399999999999</v>
      </c>
      <c r="K4682" s="3">
        <v>3036671</v>
      </c>
      <c r="L4682" s="3" t="s">
        <v>221</v>
      </c>
      <c r="M4682" s="3">
        <v>0</v>
      </c>
      <c r="N4682" s="3" t="s">
        <v>6192</v>
      </c>
      <c r="O4682" s="3" t="s">
        <v>27700</v>
      </c>
      <c r="P4682" s="8">
        <v>34700</v>
      </c>
      <c r="Q4682" s="3" t="s">
        <v>6194</v>
      </c>
      <c r="R4682" s="5" t="s">
        <v>27701</v>
      </c>
      <c r="S4682" s="3" t="s">
        <v>2403</v>
      </c>
      <c r="T4682" s="3" t="s">
        <v>77</v>
      </c>
      <c r="V4682" s="3">
        <v>127</v>
      </c>
      <c r="W4682" s="3">
        <v>127</v>
      </c>
      <c r="X4682" s="3">
        <v>127</v>
      </c>
      <c r="Y4682" s="3">
        <v>4680</v>
      </c>
      <c r="Z4682" s="3" t="s">
        <v>221</v>
      </c>
      <c r="AA4682" s="3">
        <v>55</v>
      </c>
      <c r="AB4682" s="3">
        <v>35</v>
      </c>
      <c r="AC4682" s="3">
        <v>3036671</v>
      </c>
      <c r="AD4682" s="3">
        <v>1992966</v>
      </c>
      <c r="AE4682" s="3" t="s">
        <v>79</v>
      </c>
      <c r="AF4682" s="3">
        <v>2</v>
      </c>
      <c r="AG4682" s="3">
        <v>6</v>
      </c>
    </row>
    <row r="4683" spans="1:33" ht="15.75" customHeight="1" x14ac:dyDescent="0.15">
      <c r="A4683" s="3">
        <v>19596</v>
      </c>
      <c r="B4683" s="3">
        <v>4681</v>
      </c>
      <c r="C4683" s="3">
        <v>20</v>
      </c>
      <c r="D4683" s="3" t="s">
        <v>19144</v>
      </c>
      <c r="E4683" s="3" t="s">
        <v>27702</v>
      </c>
      <c r="F4683" s="3" t="s">
        <v>1214</v>
      </c>
      <c r="G4683" s="3" t="s">
        <v>607</v>
      </c>
      <c r="H4683" s="3" t="s">
        <v>18721</v>
      </c>
      <c r="I4683" s="3" t="s">
        <v>155</v>
      </c>
      <c r="J4683" s="3">
        <v>52.348999999999997</v>
      </c>
      <c r="K4683" s="3">
        <v>8347606</v>
      </c>
      <c r="L4683" s="3" t="s">
        <v>71</v>
      </c>
      <c r="M4683" s="3">
        <v>2</v>
      </c>
      <c r="N4683" s="3" t="s">
        <v>19144</v>
      </c>
      <c r="O4683" s="3" t="s">
        <v>27702</v>
      </c>
      <c r="P4683" s="3" t="s">
        <v>835</v>
      </c>
      <c r="Q4683" s="3" t="s">
        <v>23743</v>
      </c>
      <c r="R4683" s="5" t="s">
        <v>27703</v>
      </c>
      <c r="S4683" s="3" t="s">
        <v>18721</v>
      </c>
      <c r="T4683" s="3" t="s">
        <v>607</v>
      </c>
      <c r="V4683" s="3">
        <v>24</v>
      </c>
      <c r="W4683" s="3">
        <v>0</v>
      </c>
      <c r="X4683" s="3">
        <v>127</v>
      </c>
      <c r="Y4683" s="3">
        <v>4681</v>
      </c>
      <c r="Z4683" s="3" t="s">
        <v>71</v>
      </c>
      <c r="AA4683" s="3">
        <v>20</v>
      </c>
      <c r="AB4683" s="3">
        <v>12</v>
      </c>
      <c r="AC4683" s="3">
        <v>8347606</v>
      </c>
      <c r="AD4683" s="3">
        <v>5479265</v>
      </c>
      <c r="AE4683" s="15"/>
      <c r="AF4683" s="3">
        <v>5</v>
      </c>
      <c r="AG4683" s="3">
        <v>169</v>
      </c>
    </row>
    <row r="4684" spans="1:33" ht="15.75" customHeight="1" x14ac:dyDescent="0.15">
      <c r="A4684" s="3">
        <v>21088</v>
      </c>
      <c r="B4684" s="3">
        <v>4682</v>
      </c>
      <c r="C4684" s="3">
        <v>35</v>
      </c>
      <c r="D4684" s="3" t="s">
        <v>19146</v>
      </c>
      <c r="E4684" s="3" t="s">
        <v>27704</v>
      </c>
      <c r="F4684" s="3" t="s">
        <v>1009</v>
      </c>
      <c r="G4684" s="3" t="s">
        <v>403</v>
      </c>
      <c r="H4684" s="3" t="s">
        <v>11604</v>
      </c>
      <c r="I4684" s="3" t="s">
        <v>1032</v>
      </c>
      <c r="J4684" s="3">
        <v>52.345399999999998</v>
      </c>
      <c r="K4684" s="3">
        <v>7752461</v>
      </c>
      <c r="L4684" s="3" t="s">
        <v>398</v>
      </c>
      <c r="M4684" s="3">
        <v>2</v>
      </c>
      <c r="N4684" s="3" t="s">
        <v>19146</v>
      </c>
      <c r="O4684" s="3" t="s">
        <v>27704</v>
      </c>
      <c r="P4684" s="3" t="s">
        <v>104</v>
      </c>
      <c r="Q4684" s="3" t="s">
        <v>23746</v>
      </c>
      <c r="R4684" s="5" t="s">
        <v>27705</v>
      </c>
      <c r="S4684" s="3" t="s">
        <v>11604</v>
      </c>
      <c r="T4684" s="3" t="s">
        <v>403</v>
      </c>
      <c r="V4684" s="3">
        <v>127</v>
      </c>
      <c r="W4684" s="3">
        <v>127</v>
      </c>
      <c r="X4684" s="3">
        <v>61</v>
      </c>
      <c r="Y4684" s="3">
        <v>4682</v>
      </c>
      <c r="Z4684" s="3" t="s">
        <v>398</v>
      </c>
      <c r="AA4684" s="3">
        <v>35</v>
      </c>
      <c r="AB4684" s="3">
        <v>10</v>
      </c>
      <c r="AC4684" s="3">
        <v>7752461</v>
      </c>
      <c r="AD4684" s="3">
        <v>5088740</v>
      </c>
      <c r="AE4684" s="3" t="s">
        <v>1032</v>
      </c>
      <c r="AF4684" s="3">
        <v>1</v>
      </c>
      <c r="AG4684" s="3">
        <v>49</v>
      </c>
    </row>
    <row r="4685" spans="1:33" ht="15.75" customHeight="1" x14ac:dyDescent="0.15">
      <c r="A4685" s="3">
        <v>19004</v>
      </c>
      <c r="B4685" s="3">
        <v>4683</v>
      </c>
      <c r="C4685" s="3">
        <v>44</v>
      </c>
      <c r="D4685" s="3" t="s">
        <v>19150</v>
      </c>
      <c r="E4685" s="3" t="s">
        <v>27706</v>
      </c>
      <c r="F4685" s="3" t="s">
        <v>4061</v>
      </c>
      <c r="G4685" s="3" t="s">
        <v>446</v>
      </c>
      <c r="H4685" s="3" t="s">
        <v>19152</v>
      </c>
      <c r="I4685" s="3" t="s">
        <v>2435</v>
      </c>
      <c r="J4685" s="3">
        <v>52.3324</v>
      </c>
      <c r="K4685" s="3">
        <v>10483020</v>
      </c>
      <c r="L4685" s="3" t="s">
        <v>59</v>
      </c>
      <c r="M4685" s="3">
        <v>1</v>
      </c>
      <c r="N4685" s="3" t="s">
        <v>19150</v>
      </c>
      <c r="O4685" s="3" t="s">
        <v>27706</v>
      </c>
      <c r="P4685" s="3" t="s">
        <v>104</v>
      </c>
      <c r="Q4685" s="3" t="s">
        <v>23748</v>
      </c>
      <c r="R4685" s="5" t="s">
        <v>27707</v>
      </c>
      <c r="S4685" s="3" t="s">
        <v>19152</v>
      </c>
      <c r="T4685" s="3" t="s">
        <v>446</v>
      </c>
      <c r="V4685" s="3">
        <v>127</v>
      </c>
      <c r="W4685" s="3">
        <v>127</v>
      </c>
      <c r="X4685" s="3">
        <v>127</v>
      </c>
      <c r="Y4685" s="3">
        <v>4683</v>
      </c>
      <c r="Z4685" s="3" t="s">
        <v>59</v>
      </c>
      <c r="AA4685" s="3">
        <v>44</v>
      </c>
      <c r="AB4685" s="3">
        <v>30</v>
      </c>
      <c r="AC4685" s="3">
        <v>10483020</v>
      </c>
      <c r="AD4685" s="3">
        <v>6881674</v>
      </c>
      <c r="AE4685" s="3" t="s">
        <v>2435</v>
      </c>
      <c r="AF4685" s="3">
        <v>17</v>
      </c>
      <c r="AG4685" s="3">
        <v>29</v>
      </c>
    </row>
    <row r="4686" spans="1:33" ht="15.75" customHeight="1" x14ac:dyDescent="0.15">
      <c r="A4686" s="3">
        <v>4351</v>
      </c>
      <c r="B4686" s="3">
        <v>4684</v>
      </c>
      <c r="C4686" s="3">
        <v>844</v>
      </c>
      <c r="D4686" s="3" t="s">
        <v>19153</v>
      </c>
      <c r="E4686" s="3" t="s">
        <v>27708</v>
      </c>
      <c r="F4686" s="3" t="s">
        <v>1105</v>
      </c>
      <c r="G4686" s="3" t="s">
        <v>486</v>
      </c>
      <c r="H4686" s="3" t="s">
        <v>488</v>
      </c>
      <c r="I4686" s="3" t="s">
        <v>17740</v>
      </c>
      <c r="J4686" s="3">
        <v>52.311500000000002</v>
      </c>
      <c r="K4686" s="3">
        <v>161165771</v>
      </c>
      <c r="L4686" s="3" t="s">
        <v>66</v>
      </c>
      <c r="M4686" s="3">
        <v>5</v>
      </c>
      <c r="N4686" s="3" t="s">
        <v>19153</v>
      </c>
      <c r="O4686" s="3" t="s">
        <v>27708</v>
      </c>
      <c r="P4686" s="3" t="s">
        <v>8609</v>
      </c>
      <c r="Q4686" s="3" t="s">
        <v>23750</v>
      </c>
      <c r="R4686" s="5" t="s">
        <v>27709</v>
      </c>
      <c r="S4686" s="3" t="s">
        <v>488</v>
      </c>
      <c r="T4686" s="3" t="s">
        <v>486</v>
      </c>
      <c r="V4686" s="3">
        <v>125</v>
      </c>
      <c r="W4686" s="3">
        <v>0</v>
      </c>
      <c r="X4686" s="3">
        <v>127</v>
      </c>
      <c r="Y4686" s="3">
        <v>4684</v>
      </c>
      <c r="Z4686" s="3" t="s">
        <v>66</v>
      </c>
      <c r="AA4686" s="3">
        <v>844</v>
      </c>
      <c r="AB4686" s="3">
        <v>556</v>
      </c>
      <c r="AC4686" s="3">
        <v>161165771</v>
      </c>
      <c r="AD4686" s="3">
        <v>105813257</v>
      </c>
      <c r="AE4686" s="15"/>
      <c r="AF4686" s="3">
        <v>9</v>
      </c>
      <c r="AG4686" s="3">
        <v>63</v>
      </c>
    </row>
    <row r="4687" spans="1:33" ht="15.75" customHeight="1" x14ac:dyDescent="0.15">
      <c r="A4687" s="3">
        <v>11725</v>
      </c>
      <c r="B4687" s="3">
        <v>4685</v>
      </c>
      <c r="C4687" s="3">
        <v>63</v>
      </c>
      <c r="D4687" s="3" t="s">
        <v>19156</v>
      </c>
      <c r="E4687" s="3" t="s">
        <v>27710</v>
      </c>
      <c r="F4687" s="3" t="s">
        <v>4061</v>
      </c>
      <c r="G4687" s="3" t="s">
        <v>446</v>
      </c>
      <c r="H4687" s="3" t="s">
        <v>2435</v>
      </c>
      <c r="I4687" s="3" t="s">
        <v>2435</v>
      </c>
      <c r="J4687" s="3">
        <v>52.305</v>
      </c>
      <c r="K4687" s="3">
        <v>12117050</v>
      </c>
      <c r="L4687" s="3" t="s">
        <v>162</v>
      </c>
      <c r="M4687" s="3">
        <v>2</v>
      </c>
      <c r="N4687" s="3" t="s">
        <v>19156</v>
      </c>
      <c r="O4687" s="3" t="s">
        <v>27710</v>
      </c>
      <c r="P4687" s="3" t="s">
        <v>1101</v>
      </c>
      <c r="Q4687" s="3" t="s">
        <v>23752</v>
      </c>
      <c r="R4687" s="5" t="s">
        <v>27711</v>
      </c>
      <c r="S4687" s="3" t="s">
        <v>2435</v>
      </c>
      <c r="T4687" s="3" t="s">
        <v>446</v>
      </c>
      <c r="V4687" s="3">
        <v>127</v>
      </c>
      <c r="W4687" s="3">
        <v>127</v>
      </c>
      <c r="X4687" s="3">
        <v>127</v>
      </c>
      <c r="Y4687" s="3">
        <v>4685</v>
      </c>
      <c r="Z4687" s="3" t="s">
        <v>162</v>
      </c>
      <c r="AA4687" s="3">
        <v>63</v>
      </c>
      <c r="AB4687" s="3">
        <v>48</v>
      </c>
      <c r="AC4687" s="3">
        <v>12117050</v>
      </c>
      <c r="AD4687" s="3">
        <v>7955777</v>
      </c>
      <c r="AE4687" s="3" t="s">
        <v>2435</v>
      </c>
      <c r="AF4687" s="3">
        <v>8</v>
      </c>
      <c r="AG4687" s="3">
        <v>29</v>
      </c>
    </row>
    <row r="4688" spans="1:33" ht="15.75" customHeight="1" x14ac:dyDescent="0.15">
      <c r="A4688" s="3">
        <v>20485</v>
      </c>
      <c r="B4688" s="3">
        <v>4686</v>
      </c>
      <c r="C4688" s="3">
        <v>25</v>
      </c>
      <c r="D4688" s="3" t="s">
        <v>19159</v>
      </c>
      <c r="E4688" s="3" t="s">
        <v>27712</v>
      </c>
      <c r="F4688" s="3" t="s">
        <v>269</v>
      </c>
      <c r="G4688" s="3" t="s">
        <v>133</v>
      </c>
      <c r="H4688" s="3" t="s">
        <v>10942</v>
      </c>
      <c r="I4688" s="3" t="s">
        <v>12799</v>
      </c>
      <c r="J4688" s="3">
        <v>52.297800000000002</v>
      </c>
      <c r="K4688" s="3">
        <v>3377576</v>
      </c>
      <c r="L4688" s="3" t="s">
        <v>162</v>
      </c>
      <c r="M4688" s="3">
        <v>3</v>
      </c>
      <c r="N4688" s="3" t="s">
        <v>19159</v>
      </c>
      <c r="O4688" s="3" t="s">
        <v>27712</v>
      </c>
      <c r="P4688" s="3" t="s">
        <v>381</v>
      </c>
      <c r="Q4688" s="3" t="s">
        <v>23755</v>
      </c>
      <c r="R4688" s="5" t="s">
        <v>27713</v>
      </c>
      <c r="S4688" s="3" t="s">
        <v>10942</v>
      </c>
      <c r="T4688" s="3" t="s">
        <v>133</v>
      </c>
      <c r="V4688" s="3">
        <v>127</v>
      </c>
      <c r="W4688" s="3">
        <v>0</v>
      </c>
      <c r="X4688" s="3">
        <v>127</v>
      </c>
      <c r="Y4688" s="3">
        <v>4686</v>
      </c>
      <c r="Z4688" s="3" t="s">
        <v>162</v>
      </c>
      <c r="AA4688" s="3">
        <v>25</v>
      </c>
      <c r="AB4688" s="3">
        <v>13</v>
      </c>
      <c r="AC4688" s="3">
        <v>3377576</v>
      </c>
      <c r="AD4688" s="3">
        <v>2217745</v>
      </c>
      <c r="AE4688" s="15"/>
      <c r="AF4688" s="3">
        <v>8</v>
      </c>
      <c r="AG4688" s="3">
        <v>287</v>
      </c>
    </row>
    <row r="4689" spans="1:33" ht="15.75" customHeight="1" x14ac:dyDescent="0.15">
      <c r="A4689" s="3">
        <v>25919</v>
      </c>
      <c r="B4689" s="3">
        <v>4687</v>
      </c>
      <c r="C4689" s="3">
        <v>21</v>
      </c>
      <c r="D4689" s="3" t="s">
        <v>19161</v>
      </c>
      <c r="E4689" s="3" t="s">
        <v>27714</v>
      </c>
      <c r="F4689" s="3" t="s">
        <v>96</v>
      </c>
      <c r="G4689" s="3" t="s">
        <v>61</v>
      </c>
      <c r="H4689" s="3" t="s">
        <v>679</v>
      </c>
      <c r="I4689" s="3" t="s">
        <v>251</v>
      </c>
      <c r="J4689" s="3">
        <v>52.243299999999998</v>
      </c>
      <c r="K4689" s="3">
        <v>2117400</v>
      </c>
      <c r="L4689" s="3" t="s">
        <v>71</v>
      </c>
      <c r="M4689" s="3">
        <v>0</v>
      </c>
      <c r="N4689" s="3" t="s">
        <v>19161</v>
      </c>
      <c r="O4689" s="3" t="s">
        <v>27714</v>
      </c>
      <c r="P4689" s="8">
        <v>38718</v>
      </c>
      <c r="Q4689" s="3" t="s">
        <v>23757</v>
      </c>
      <c r="R4689" s="5" t="s">
        <v>27715</v>
      </c>
      <c r="S4689" s="3" t="s">
        <v>679</v>
      </c>
      <c r="T4689" s="3" t="s">
        <v>61</v>
      </c>
      <c r="V4689" s="3">
        <v>127</v>
      </c>
      <c r="W4689" s="3">
        <v>0</v>
      </c>
      <c r="X4689" s="3">
        <v>127</v>
      </c>
      <c r="Y4689" s="3">
        <v>4687</v>
      </c>
      <c r="Z4689" s="3" t="s">
        <v>71</v>
      </c>
      <c r="AA4689" s="3">
        <v>21</v>
      </c>
      <c r="AB4689" s="3">
        <v>13</v>
      </c>
      <c r="AC4689" s="3">
        <v>2117400</v>
      </c>
      <c r="AD4689" s="3">
        <v>1390800</v>
      </c>
      <c r="AE4689" s="15"/>
      <c r="AF4689" s="3">
        <v>5</v>
      </c>
      <c r="AG4689" s="3">
        <v>40</v>
      </c>
    </row>
    <row r="4690" spans="1:33" ht="15.75" customHeight="1" x14ac:dyDescent="0.15">
      <c r="A4690" s="3">
        <v>25840</v>
      </c>
      <c r="B4690" s="3">
        <v>4688</v>
      </c>
      <c r="C4690" s="3">
        <v>180</v>
      </c>
      <c r="D4690" s="3" t="s">
        <v>19165</v>
      </c>
      <c r="E4690" s="3" t="s">
        <v>27716</v>
      </c>
      <c r="F4690" s="3" t="s">
        <v>1620</v>
      </c>
      <c r="G4690" s="3" t="s">
        <v>412</v>
      </c>
      <c r="H4690" s="3" t="s">
        <v>742</v>
      </c>
      <c r="I4690" s="3" t="s">
        <v>742</v>
      </c>
      <c r="J4690" s="3">
        <v>52.21</v>
      </c>
      <c r="K4690" s="3">
        <v>20824161</v>
      </c>
      <c r="L4690" s="3" t="s">
        <v>71</v>
      </c>
      <c r="M4690" s="3">
        <v>0</v>
      </c>
      <c r="N4690" s="3" t="s">
        <v>19165</v>
      </c>
      <c r="O4690" s="3" t="s">
        <v>27716</v>
      </c>
      <c r="P4690" s="8" t="s">
        <v>23760</v>
      </c>
      <c r="Q4690" s="3" t="s">
        <v>23759</v>
      </c>
      <c r="R4690" s="5" t="s">
        <v>27717</v>
      </c>
      <c r="S4690" s="3" t="s">
        <v>742</v>
      </c>
      <c r="T4690" s="3" t="s">
        <v>412</v>
      </c>
      <c r="V4690" s="3">
        <v>127</v>
      </c>
      <c r="W4690" s="3">
        <v>127</v>
      </c>
      <c r="X4690" s="3">
        <v>127</v>
      </c>
      <c r="Y4690" s="3">
        <v>4688</v>
      </c>
      <c r="Z4690" s="3" t="s">
        <v>71</v>
      </c>
      <c r="AA4690" s="3">
        <v>180</v>
      </c>
      <c r="AB4690" s="3">
        <v>65</v>
      </c>
      <c r="AC4690" s="3">
        <v>20824161</v>
      </c>
      <c r="AD4690" s="3">
        <v>13681208</v>
      </c>
      <c r="AE4690" s="3" t="s">
        <v>742</v>
      </c>
      <c r="AF4690" s="3">
        <v>5</v>
      </c>
      <c r="AG4690" s="3">
        <v>17</v>
      </c>
    </row>
    <row r="4691" spans="1:33" ht="15.75" customHeight="1" x14ac:dyDescent="0.15">
      <c r="A4691" s="3">
        <v>25878</v>
      </c>
      <c r="B4691" s="3">
        <v>4689</v>
      </c>
      <c r="C4691" s="3">
        <v>631</v>
      </c>
      <c r="D4691" s="3" t="s">
        <v>19167</v>
      </c>
      <c r="E4691" s="3" t="s">
        <v>27718</v>
      </c>
      <c r="F4691" s="3" t="s">
        <v>6874</v>
      </c>
      <c r="G4691" s="3" t="s">
        <v>621</v>
      </c>
      <c r="H4691" s="3" t="s">
        <v>19170</v>
      </c>
      <c r="I4691" s="3" t="s">
        <v>6725</v>
      </c>
      <c r="J4691" s="3">
        <v>52.174199999999999</v>
      </c>
      <c r="K4691" s="3">
        <v>465510285</v>
      </c>
      <c r="L4691" s="3" t="s">
        <v>40</v>
      </c>
      <c r="M4691" s="3">
        <v>0</v>
      </c>
      <c r="N4691" s="3" t="s">
        <v>19167</v>
      </c>
      <c r="O4691" s="3" t="s">
        <v>27718</v>
      </c>
      <c r="P4691" s="8" t="s">
        <v>23763</v>
      </c>
      <c r="Q4691" s="3" t="s">
        <v>23761</v>
      </c>
      <c r="R4691" s="5" t="s">
        <v>27719</v>
      </c>
      <c r="S4691" s="3" t="s">
        <v>19170</v>
      </c>
      <c r="T4691" s="3" t="s">
        <v>621</v>
      </c>
      <c r="V4691" s="3">
        <v>74</v>
      </c>
      <c r="W4691" s="3">
        <v>0</v>
      </c>
      <c r="X4691" s="3">
        <v>127</v>
      </c>
      <c r="Y4691" s="3">
        <v>4689</v>
      </c>
      <c r="Z4691" s="3" t="s">
        <v>40</v>
      </c>
      <c r="AA4691" s="3">
        <v>631</v>
      </c>
      <c r="AB4691" s="3">
        <v>585</v>
      </c>
      <c r="AC4691" s="3">
        <v>465510285</v>
      </c>
      <c r="AD4691" s="3">
        <v>305906103</v>
      </c>
      <c r="AE4691" s="15"/>
      <c r="AF4691" s="3">
        <v>4</v>
      </c>
      <c r="AG4691" s="3">
        <v>99</v>
      </c>
    </row>
    <row r="4692" spans="1:33" ht="15.75" customHeight="1" x14ac:dyDescent="0.15">
      <c r="A4692" s="3">
        <v>997</v>
      </c>
      <c r="B4692" s="3">
        <v>4690</v>
      </c>
      <c r="C4692" s="3">
        <v>188</v>
      </c>
      <c r="D4692" s="3" t="s">
        <v>19171</v>
      </c>
      <c r="E4692" s="3" t="s">
        <v>27720</v>
      </c>
      <c r="F4692" s="3" t="s">
        <v>96</v>
      </c>
      <c r="G4692" s="3" t="s">
        <v>61</v>
      </c>
      <c r="H4692" s="3" t="s">
        <v>3165</v>
      </c>
      <c r="I4692" s="3" t="s">
        <v>63</v>
      </c>
      <c r="J4692" s="3">
        <v>52.156199999999998</v>
      </c>
      <c r="K4692" s="3">
        <v>42665602</v>
      </c>
      <c r="L4692" s="3" t="s">
        <v>221</v>
      </c>
      <c r="M4692" s="3">
        <v>5</v>
      </c>
      <c r="N4692" s="3" t="s">
        <v>19171</v>
      </c>
      <c r="O4692" s="3" t="s">
        <v>27720</v>
      </c>
      <c r="P4692" s="3" t="s">
        <v>1350</v>
      </c>
      <c r="Q4692" s="3" t="s">
        <v>23764</v>
      </c>
      <c r="R4692" s="5" t="s">
        <v>27721</v>
      </c>
      <c r="S4692" s="3" t="s">
        <v>3165</v>
      </c>
      <c r="T4692" s="3" t="s">
        <v>61</v>
      </c>
      <c r="V4692" s="3">
        <v>127</v>
      </c>
      <c r="W4692" s="3">
        <v>127</v>
      </c>
      <c r="X4692" s="3">
        <v>127</v>
      </c>
      <c r="Y4692" s="3">
        <v>4690</v>
      </c>
      <c r="Z4692" s="3" t="s">
        <v>221</v>
      </c>
      <c r="AA4692" s="3">
        <v>188</v>
      </c>
      <c r="AB4692" s="3">
        <v>90</v>
      </c>
      <c r="AC4692" s="3">
        <v>42665602</v>
      </c>
      <c r="AD4692" s="3">
        <v>28040667</v>
      </c>
      <c r="AE4692" s="3" t="s">
        <v>63</v>
      </c>
      <c r="AF4692" s="3">
        <v>2</v>
      </c>
      <c r="AG4692" s="3">
        <v>3</v>
      </c>
    </row>
    <row r="4693" spans="1:33" ht="15.75" customHeight="1" x14ac:dyDescent="0.15">
      <c r="A4693" s="3">
        <v>6102</v>
      </c>
      <c r="B4693" s="3">
        <v>4691</v>
      </c>
      <c r="C4693" s="3">
        <v>182</v>
      </c>
      <c r="D4693" s="3" t="s">
        <v>19174</v>
      </c>
      <c r="E4693" s="3" t="s">
        <v>27722</v>
      </c>
      <c r="F4693" s="3" t="s">
        <v>96</v>
      </c>
      <c r="G4693" s="3" t="s">
        <v>61</v>
      </c>
      <c r="H4693" s="3" t="s">
        <v>7907</v>
      </c>
      <c r="I4693" s="3" t="s">
        <v>63</v>
      </c>
      <c r="J4693" s="3">
        <v>52.1616</v>
      </c>
      <c r="K4693" s="3">
        <v>23944000</v>
      </c>
      <c r="L4693" s="3" t="s">
        <v>162</v>
      </c>
      <c r="M4693" s="3">
        <v>3</v>
      </c>
      <c r="N4693" s="3" t="s">
        <v>19174</v>
      </c>
      <c r="O4693" s="3" t="s">
        <v>27722</v>
      </c>
      <c r="P4693" s="3" t="s">
        <v>104</v>
      </c>
      <c r="Q4693" s="3" t="s">
        <v>23767</v>
      </c>
      <c r="R4693" s="5" t="s">
        <v>27723</v>
      </c>
      <c r="S4693" s="3" t="s">
        <v>7907</v>
      </c>
      <c r="T4693" s="3" t="s">
        <v>61</v>
      </c>
      <c r="V4693" s="3">
        <v>127</v>
      </c>
      <c r="W4693" s="3">
        <v>127</v>
      </c>
      <c r="X4693" s="3">
        <v>127</v>
      </c>
      <c r="Y4693" s="3">
        <v>4691</v>
      </c>
      <c r="Z4693" s="3" t="s">
        <v>162</v>
      </c>
      <c r="AA4693" s="3">
        <v>182</v>
      </c>
      <c r="AB4693" s="3">
        <v>184</v>
      </c>
      <c r="AC4693" s="3">
        <v>23944000</v>
      </c>
      <c r="AD4693" s="3">
        <v>15735900</v>
      </c>
      <c r="AE4693" s="3" t="s">
        <v>63</v>
      </c>
      <c r="AF4693" s="3">
        <v>8</v>
      </c>
      <c r="AG4693" s="3">
        <v>3</v>
      </c>
    </row>
    <row r="4694" spans="1:33" ht="15.75" customHeight="1" x14ac:dyDescent="0.15">
      <c r="A4694" s="3">
        <v>4249</v>
      </c>
      <c r="B4694" s="3">
        <v>4692</v>
      </c>
      <c r="C4694" s="3">
        <v>150</v>
      </c>
      <c r="D4694" s="3" t="s">
        <v>19177</v>
      </c>
      <c r="E4694" s="3" t="s">
        <v>27724</v>
      </c>
      <c r="F4694" s="3" t="s">
        <v>657</v>
      </c>
      <c r="G4694" s="3" t="s">
        <v>246</v>
      </c>
      <c r="H4694" s="3" t="s">
        <v>3818</v>
      </c>
      <c r="I4694" s="3" t="s">
        <v>3818</v>
      </c>
      <c r="J4694" s="3">
        <v>52.147599999999997</v>
      </c>
      <c r="K4694" s="3">
        <v>17828192</v>
      </c>
      <c r="L4694" s="3" t="s">
        <v>398</v>
      </c>
      <c r="M4694" s="3">
        <v>3</v>
      </c>
      <c r="N4694" s="3" t="s">
        <v>19177</v>
      </c>
      <c r="O4694" s="3" t="s">
        <v>27724</v>
      </c>
      <c r="P4694" s="3" t="s">
        <v>7961</v>
      </c>
      <c r="Q4694" s="3" t="s">
        <v>23769</v>
      </c>
      <c r="R4694" s="5" t="s">
        <v>27725</v>
      </c>
      <c r="S4694" s="3" t="s">
        <v>3818</v>
      </c>
      <c r="T4694" s="3" t="s">
        <v>246</v>
      </c>
      <c r="V4694" s="3">
        <v>127</v>
      </c>
      <c r="W4694" s="3">
        <v>95</v>
      </c>
      <c r="X4694" s="3">
        <v>62</v>
      </c>
      <c r="Y4694" s="3">
        <v>4692</v>
      </c>
      <c r="Z4694" s="3" t="s">
        <v>398</v>
      </c>
      <c r="AA4694" s="3">
        <v>150</v>
      </c>
      <c r="AB4694" s="3">
        <v>98</v>
      </c>
      <c r="AC4694" s="3">
        <v>17828192</v>
      </c>
      <c r="AD4694" s="3">
        <v>11717698</v>
      </c>
      <c r="AE4694" s="3" t="s">
        <v>3818</v>
      </c>
      <c r="AF4694" s="3">
        <v>1</v>
      </c>
      <c r="AG4694" s="3">
        <v>22</v>
      </c>
    </row>
    <row r="4695" spans="1:33" ht="15.75" customHeight="1" x14ac:dyDescent="0.15">
      <c r="A4695" s="3">
        <v>3202</v>
      </c>
      <c r="B4695" s="3">
        <v>4693</v>
      </c>
      <c r="C4695" s="3">
        <v>118</v>
      </c>
      <c r="D4695" s="3" t="s">
        <v>19179</v>
      </c>
      <c r="E4695" s="3" t="s">
        <v>27726</v>
      </c>
      <c r="F4695" s="3" t="s">
        <v>96</v>
      </c>
      <c r="G4695" s="3" t="s">
        <v>61</v>
      </c>
      <c r="H4695" s="3" t="s">
        <v>3165</v>
      </c>
      <c r="I4695" s="3" t="s">
        <v>63</v>
      </c>
      <c r="J4695" s="3">
        <v>52.138500000000001</v>
      </c>
      <c r="K4695" s="3">
        <v>26115196</v>
      </c>
      <c r="L4695" s="3" t="s">
        <v>162</v>
      </c>
      <c r="M4695" s="3">
        <v>5</v>
      </c>
      <c r="N4695" s="3" t="s">
        <v>19179</v>
      </c>
      <c r="O4695" s="3" t="s">
        <v>27726</v>
      </c>
      <c r="P4695" s="3" t="s">
        <v>1350</v>
      </c>
      <c r="Q4695" s="3" t="s">
        <v>23771</v>
      </c>
      <c r="R4695" s="5" t="s">
        <v>27727</v>
      </c>
      <c r="S4695" s="3" t="s">
        <v>3165</v>
      </c>
      <c r="T4695" s="3" t="s">
        <v>61</v>
      </c>
      <c r="V4695" s="3">
        <v>127</v>
      </c>
      <c r="W4695" s="3">
        <v>127</v>
      </c>
      <c r="X4695" s="3">
        <v>127</v>
      </c>
      <c r="Y4695" s="3">
        <v>4693</v>
      </c>
      <c r="Z4695" s="3" t="s">
        <v>162</v>
      </c>
      <c r="AA4695" s="3">
        <v>118</v>
      </c>
      <c r="AB4695" s="3">
        <v>159</v>
      </c>
      <c r="AC4695" s="3">
        <v>26115196</v>
      </c>
      <c r="AD4695" s="3">
        <v>17165406</v>
      </c>
      <c r="AE4695" s="3" t="s">
        <v>63</v>
      </c>
      <c r="AF4695" s="3">
        <v>8</v>
      </c>
      <c r="AG4695" s="3">
        <v>3</v>
      </c>
    </row>
    <row r="4696" spans="1:33" ht="15.75" customHeight="1" x14ac:dyDescent="0.15">
      <c r="A4696" s="3">
        <v>22604</v>
      </c>
      <c r="B4696" s="3">
        <v>4694</v>
      </c>
      <c r="C4696" s="3">
        <v>18</v>
      </c>
      <c r="D4696" s="3" t="s">
        <v>6510</v>
      </c>
      <c r="E4696" s="3" t="s">
        <v>27728</v>
      </c>
      <c r="F4696" s="3" t="s">
        <v>143</v>
      </c>
      <c r="G4696" s="3" t="s">
        <v>77</v>
      </c>
      <c r="H4696" s="3" t="s">
        <v>2458</v>
      </c>
      <c r="I4696" s="3" t="s">
        <v>79</v>
      </c>
      <c r="J4696" s="3">
        <v>52.082700000000003</v>
      </c>
      <c r="K4696" s="3">
        <v>5075000</v>
      </c>
      <c r="L4696" s="3" t="s">
        <v>478</v>
      </c>
      <c r="M4696" s="3">
        <v>2</v>
      </c>
      <c r="N4696" s="3" t="s">
        <v>6510</v>
      </c>
      <c r="O4696" s="3" t="s">
        <v>27728</v>
      </c>
      <c r="P4696" s="3" t="s">
        <v>3926</v>
      </c>
      <c r="Q4696" s="3" t="s">
        <v>6512</v>
      </c>
      <c r="R4696" s="5" t="s">
        <v>27729</v>
      </c>
      <c r="S4696" s="3" t="s">
        <v>2458</v>
      </c>
      <c r="T4696" s="3" t="s">
        <v>77</v>
      </c>
      <c r="V4696" s="3">
        <v>127</v>
      </c>
      <c r="W4696" s="3">
        <v>127</v>
      </c>
      <c r="X4696" s="3">
        <v>127</v>
      </c>
      <c r="Y4696" s="3">
        <v>4694</v>
      </c>
      <c r="Z4696" s="3" t="s">
        <v>478</v>
      </c>
      <c r="AA4696" s="3">
        <v>18</v>
      </c>
      <c r="AB4696" s="3">
        <v>10</v>
      </c>
      <c r="AC4696" s="3">
        <v>5075000</v>
      </c>
      <c r="AD4696" s="3">
        <v>3337000</v>
      </c>
      <c r="AE4696" s="3" t="s">
        <v>79</v>
      </c>
      <c r="AF4696" s="3">
        <v>15</v>
      </c>
      <c r="AG4696" s="3">
        <v>6</v>
      </c>
    </row>
    <row r="4697" spans="1:33" ht="15.75" customHeight="1" x14ac:dyDescent="0.15">
      <c r="A4697" s="3">
        <v>19414</v>
      </c>
      <c r="B4697" s="3">
        <v>4695</v>
      </c>
      <c r="C4697" s="3">
        <v>6</v>
      </c>
      <c r="D4697" s="3" t="s">
        <v>19183</v>
      </c>
      <c r="E4697" s="3" t="s">
        <v>27730</v>
      </c>
      <c r="F4697" s="3" t="s">
        <v>855</v>
      </c>
      <c r="G4697" s="3" t="s">
        <v>292</v>
      </c>
      <c r="H4697" s="3" t="s">
        <v>2279</v>
      </c>
      <c r="I4697" s="3" t="s">
        <v>2280</v>
      </c>
      <c r="J4697" s="3">
        <v>52.0623</v>
      </c>
      <c r="K4697" s="3">
        <v>7879658</v>
      </c>
      <c r="L4697" s="3" t="s">
        <v>162</v>
      </c>
      <c r="M4697" s="3">
        <v>3</v>
      </c>
      <c r="N4697" s="3" t="s">
        <v>19183</v>
      </c>
      <c r="O4697" s="3" t="s">
        <v>27730</v>
      </c>
      <c r="P4697" s="3" t="s">
        <v>104</v>
      </c>
      <c r="Q4697" s="3" t="s">
        <v>23774</v>
      </c>
      <c r="R4697" s="5" t="s">
        <v>27731</v>
      </c>
      <c r="S4697" s="3" t="s">
        <v>2279</v>
      </c>
      <c r="T4697" s="3" t="s">
        <v>292</v>
      </c>
      <c r="V4697" s="3">
        <v>127</v>
      </c>
      <c r="W4697" s="3">
        <v>40</v>
      </c>
      <c r="X4697" s="3">
        <v>127</v>
      </c>
      <c r="Y4697" s="3">
        <v>4695</v>
      </c>
      <c r="Z4697" s="3" t="s">
        <v>162</v>
      </c>
      <c r="AA4697" s="3">
        <v>6</v>
      </c>
      <c r="AB4697" s="3">
        <v>2</v>
      </c>
      <c r="AC4697" s="3">
        <v>7879658</v>
      </c>
      <c r="AD4697" s="3">
        <v>5181863</v>
      </c>
      <c r="AE4697" s="3" t="s">
        <v>2280</v>
      </c>
      <c r="AF4697" s="3">
        <v>8</v>
      </c>
      <c r="AG4697" s="3">
        <v>52</v>
      </c>
    </row>
    <row r="4698" spans="1:33" ht="15.75" customHeight="1" x14ac:dyDescent="0.15">
      <c r="A4698" s="3">
        <v>4104</v>
      </c>
      <c r="B4698" s="3">
        <v>4696</v>
      </c>
      <c r="C4698" s="3">
        <v>34</v>
      </c>
      <c r="D4698" s="3" t="s">
        <v>19186</v>
      </c>
      <c r="E4698" s="3" t="s">
        <v>27732</v>
      </c>
      <c r="F4698" s="3" t="s">
        <v>4061</v>
      </c>
      <c r="G4698" s="3" t="s">
        <v>446</v>
      </c>
      <c r="H4698" s="3" t="s">
        <v>19189</v>
      </c>
      <c r="I4698" s="3" t="s">
        <v>2435</v>
      </c>
      <c r="J4698" s="3">
        <v>51.977200000000003</v>
      </c>
      <c r="K4698" s="3">
        <v>7187406</v>
      </c>
      <c r="L4698" s="3" t="s">
        <v>340</v>
      </c>
      <c r="M4698" s="3">
        <v>5</v>
      </c>
      <c r="N4698" s="3" t="s">
        <v>19186</v>
      </c>
      <c r="O4698" s="3" t="s">
        <v>27732</v>
      </c>
      <c r="P4698" s="3" t="s">
        <v>1350</v>
      </c>
      <c r="Q4698" s="3" t="s">
        <v>23777</v>
      </c>
      <c r="R4698" s="5" t="s">
        <v>27733</v>
      </c>
      <c r="S4698" s="3" t="s">
        <v>19189</v>
      </c>
      <c r="T4698" s="3" t="s">
        <v>446</v>
      </c>
      <c r="V4698" s="3">
        <v>127</v>
      </c>
      <c r="W4698" s="3">
        <v>127</v>
      </c>
      <c r="X4698" s="3">
        <v>122</v>
      </c>
      <c r="Y4698" s="3">
        <v>4696</v>
      </c>
      <c r="Z4698" s="3" t="s">
        <v>340</v>
      </c>
      <c r="AA4698" s="3">
        <v>34</v>
      </c>
      <c r="AB4698" s="3">
        <v>27</v>
      </c>
      <c r="AC4698" s="3">
        <v>7187406</v>
      </c>
      <c r="AD4698" s="3">
        <v>4729267</v>
      </c>
      <c r="AE4698" s="3" t="s">
        <v>2435</v>
      </c>
      <c r="AF4698" s="3">
        <v>6</v>
      </c>
      <c r="AG4698" s="3">
        <v>29</v>
      </c>
    </row>
    <row r="4699" spans="1:33" ht="15.75" customHeight="1" x14ac:dyDescent="0.15">
      <c r="A4699" s="3">
        <v>18112</v>
      </c>
      <c r="B4699" s="3">
        <v>4697</v>
      </c>
      <c r="C4699" s="3">
        <v>67</v>
      </c>
      <c r="D4699" s="3" t="s">
        <v>6188</v>
      </c>
      <c r="E4699" s="3" t="s">
        <v>27734</v>
      </c>
      <c r="F4699" s="3" t="s">
        <v>143</v>
      </c>
      <c r="G4699" s="3" t="s">
        <v>77</v>
      </c>
      <c r="H4699" s="3" t="s">
        <v>2576</v>
      </c>
      <c r="I4699" s="3" t="s">
        <v>79</v>
      </c>
      <c r="J4699" s="3">
        <v>51.967399999999998</v>
      </c>
      <c r="K4699" s="3">
        <v>8655365</v>
      </c>
      <c r="L4699" s="3" t="s">
        <v>641</v>
      </c>
      <c r="M4699" s="3">
        <v>4</v>
      </c>
      <c r="N4699" s="3" t="s">
        <v>6188</v>
      </c>
      <c r="O4699" s="3" t="s">
        <v>27734</v>
      </c>
      <c r="P4699" s="3" t="s">
        <v>104</v>
      </c>
      <c r="Q4699" s="3" t="s">
        <v>6189</v>
      </c>
      <c r="R4699" s="5" t="s">
        <v>27735</v>
      </c>
      <c r="S4699" s="3" t="s">
        <v>2576</v>
      </c>
      <c r="T4699" s="3" t="s">
        <v>77</v>
      </c>
      <c r="V4699" s="3">
        <v>127</v>
      </c>
      <c r="W4699" s="3">
        <v>127</v>
      </c>
      <c r="X4699" s="3">
        <v>46</v>
      </c>
      <c r="Y4699" s="3">
        <v>4697</v>
      </c>
      <c r="Z4699" s="3" t="s">
        <v>641</v>
      </c>
      <c r="AA4699" s="3">
        <v>67</v>
      </c>
      <c r="AB4699" s="3">
        <v>51</v>
      </c>
      <c r="AC4699" s="3">
        <v>8655365</v>
      </c>
      <c r="AD4699" s="3">
        <v>5695539</v>
      </c>
      <c r="AE4699" s="3" t="s">
        <v>79</v>
      </c>
      <c r="AF4699" s="3">
        <v>23</v>
      </c>
      <c r="AG4699" s="3">
        <v>6</v>
      </c>
    </row>
    <row r="4700" spans="1:33" ht="15.75" customHeight="1" x14ac:dyDescent="0.15">
      <c r="A4700" s="3">
        <v>22617</v>
      </c>
      <c r="B4700" s="3">
        <v>4698</v>
      </c>
      <c r="C4700" s="3">
        <v>131</v>
      </c>
      <c r="D4700" s="3" t="s">
        <v>19191</v>
      </c>
      <c r="E4700" s="3" t="s">
        <v>27736</v>
      </c>
      <c r="F4700" s="3" t="s">
        <v>1438</v>
      </c>
      <c r="G4700" s="3" t="s">
        <v>495</v>
      </c>
      <c r="H4700" s="3" t="s">
        <v>5790</v>
      </c>
      <c r="I4700" s="3" t="s">
        <v>1709</v>
      </c>
      <c r="J4700" s="3">
        <v>51.950299999999999</v>
      </c>
      <c r="K4700" s="3">
        <v>23030081</v>
      </c>
      <c r="L4700" s="3" t="s">
        <v>364</v>
      </c>
      <c r="M4700" s="3">
        <v>2</v>
      </c>
      <c r="N4700" s="3" t="s">
        <v>19191</v>
      </c>
      <c r="O4700" s="3" t="s">
        <v>27736</v>
      </c>
      <c r="P4700" s="3" t="s">
        <v>3380</v>
      </c>
      <c r="Q4700" s="3" t="s">
        <v>23780</v>
      </c>
      <c r="R4700" s="5" t="s">
        <v>27737</v>
      </c>
      <c r="S4700" s="3" t="s">
        <v>5790</v>
      </c>
      <c r="T4700" s="3" t="s">
        <v>495</v>
      </c>
      <c r="V4700" s="3">
        <v>127</v>
      </c>
      <c r="W4700" s="3">
        <v>39</v>
      </c>
      <c r="X4700" s="3">
        <v>127</v>
      </c>
      <c r="Y4700" s="3">
        <v>4698</v>
      </c>
      <c r="Z4700" s="3" t="s">
        <v>364</v>
      </c>
      <c r="AA4700" s="3">
        <v>131</v>
      </c>
      <c r="AB4700" s="3">
        <v>94</v>
      </c>
      <c r="AC4700" s="3">
        <v>23030081</v>
      </c>
      <c r="AD4700" s="3">
        <v>15156327</v>
      </c>
      <c r="AE4700" s="3" t="s">
        <v>1709</v>
      </c>
      <c r="AF4700" s="3">
        <v>20</v>
      </c>
      <c r="AG4700" s="3">
        <v>19</v>
      </c>
    </row>
    <row r="4701" spans="1:33" ht="15.75" customHeight="1" x14ac:dyDescent="0.15">
      <c r="A4701" s="3">
        <v>3568</v>
      </c>
      <c r="B4701" s="3">
        <v>4699</v>
      </c>
      <c r="C4701" s="3">
        <v>33</v>
      </c>
      <c r="D4701" s="3" t="s">
        <v>19194</v>
      </c>
      <c r="E4701" s="3" t="s">
        <v>27738</v>
      </c>
      <c r="F4701" s="3" t="s">
        <v>4061</v>
      </c>
      <c r="G4701" s="3" t="s">
        <v>446</v>
      </c>
      <c r="H4701" s="3" t="s">
        <v>2435</v>
      </c>
      <c r="I4701" s="3" t="s">
        <v>2435</v>
      </c>
      <c r="J4701" s="3">
        <v>51.879899999999999</v>
      </c>
      <c r="K4701" s="3">
        <v>29650000</v>
      </c>
      <c r="L4701" s="3" t="s">
        <v>478</v>
      </c>
      <c r="M4701" s="3">
        <v>3</v>
      </c>
      <c r="N4701" s="3" t="s">
        <v>19194</v>
      </c>
      <c r="O4701" s="3" t="s">
        <v>27738</v>
      </c>
      <c r="P4701" s="3" t="s">
        <v>4433</v>
      </c>
      <c r="Q4701" s="3" t="s">
        <v>23782</v>
      </c>
      <c r="R4701" s="5" t="s">
        <v>27739</v>
      </c>
      <c r="S4701" s="3" t="s">
        <v>2435</v>
      </c>
      <c r="T4701" s="3" t="s">
        <v>446</v>
      </c>
      <c r="V4701" s="3">
        <v>127</v>
      </c>
      <c r="W4701" s="3">
        <v>127</v>
      </c>
      <c r="X4701" s="3">
        <v>127</v>
      </c>
      <c r="Y4701" s="3">
        <v>4699</v>
      </c>
      <c r="Z4701" s="3" t="s">
        <v>478</v>
      </c>
      <c r="AA4701" s="3">
        <v>33</v>
      </c>
      <c r="AB4701" s="3">
        <v>22</v>
      </c>
      <c r="AC4701" s="3">
        <v>29650000</v>
      </c>
      <c r="AD4701" s="3">
        <v>19522000</v>
      </c>
      <c r="AE4701" s="3" t="s">
        <v>2435</v>
      </c>
      <c r="AF4701" s="3">
        <v>15</v>
      </c>
      <c r="AG4701" s="3">
        <v>29</v>
      </c>
    </row>
    <row r="4702" spans="1:33" ht="15.75" customHeight="1" x14ac:dyDescent="0.15">
      <c r="A4702" s="3">
        <v>1571</v>
      </c>
      <c r="B4702" s="3">
        <v>4700</v>
      </c>
      <c r="C4702" s="3">
        <v>254</v>
      </c>
      <c r="D4702" s="3" t="s">
        <v>19196</v>
      </c>
      <c r="E4702" s="3" t="s">
        <v>27740</v>
      </c>
      <c r="F4702" s="3" t="s">
        <v>331</v>
      </c>
      <c r="G4702" s="3" t="s">
        <v>167</v>
      </c>
      <c r="H4702" s="3" t="s">
        <v>11851</v>
      </c>
      <c r="I4702" s="3" t="s">
        <v>283</v>
      </c>
      <c r="J4702" s="3">
        <v>51.857900000000001</v>
      </c>
      <c r="K4702" s="3">
        <v>795319576</v>
      </c>
      <c r="L4702" s="3" t="s">
        <v>86</v>
      </c>
      <c r="M4702" s="3">
        <v>4</v>
      </c>
      <c r="N4702" s="3" t="s">
        <v>19196</v>
      </c>
      <c r="O4702" s="3" t="s">
        <v>27740</v>
      </c>
      <c r="P4702" s="3" t="s">
        <v>1063</v>
      </c>
      <c r="Q4702" s="3" t="s">
        <v>23784</v>
      </c>
      <c r="R4702" s="5" t="s">
        <v>27741</v>
      </c>
      <c r="S4702" s="3" t="s">
        <v>11851</v>
      </c>
      <c r="T4702" s="3" t="s">
        <v>167</v>
      </c>
      <c r="V4702" s="3">
        <v>127</v>
      </c>
      <c r="W4702" s="3">
        <v>114</v>
      </c>
      <c r="X4702" s="3">
        <v>114</v>
      </c>
      <c r="Y4702" s="3">
        <v>4700</v>
      </c>
      <c r="Z4702" s="3" t="s">
        <v>86</v>
      </c>
      <c r="AA4702" s="3">
        <v>254</v>
      </c>
      <c r="AB4702" s="3">
        <v>233</v>
      </c>
      <c r="AC4702" s="3">
        <v>795319576</v>
      </c>
      <c r="AD4702" s="3">
        <v>523726209</v>
      </c>
      <c r="AE4702" s="3" t="s">
        <v>283</v>
      </c>
      <c r="AF4702" s="3">
        <v>16</v>
      </c>
      <c r="AG4702" s="3">
        <v>1</v>
      </c>
    </row>
    <row r="4703" spans="1:33" ht="15.75" customHeight="1" x14ac:dyDescent="0.15">
      <c r="A4703" s="3">
        <v>18713</v>
      </c>
      <c r="B4703" s="3">
        <v>4701</v>
      </c>
      <c r="C4703" s="3">
        <v>1308</v>
      </c>
      <c r="D4703" s="3" t="s">
        <v>19201</v>
      </c>
      <c r="E4703" s="3" t="s">
        <v>27742</v>
      </c>
      <c r="F4703" s="3" t="s">
        <v>3877</v>
      </c>
      <c r="G4703" s="3" t="s">
        <v>731</v>
      </c>
      <c r="H4703" s="3" t="s">
        <v>8857</v>
      </c>
      <c r="I4703" s="3" t="s">
        <v>9266</v>
      </c>
      <c r="J4703" s="3">
        <v>51.86</v>
      </c>
      <c r="K4703" s="3">
        <v>347000000</v>
      </c>
      <c r="L4703" s="3" t="s">
        <v>59</v>
      </c>
      <c r="M4703" s="3">
        <v>4</v>
      </c>
      <c r="N4703" s="3" t="s">
        <v>19201</v>
      </c>
      <c r="O4703" s="3" t="s">
        <v>27742</v>
      </c>
      <c r="P4703" s="3" t="s">
        <v>8609</v>
      </c>
      <c r="Q4703" s="3" t="s">
        <v>23786</v>
      </c>
      <c r="R4703" s="5" t="s">
        <v>27743</v>
      </c>
      <c r="S4703" s="3" t="s">
        <v>8857</v>
      </c>
      <c r="T4703" s="3" t="s">
        <v>731</v>
      </c>
      <c r="V4703" s="3">
        <v>55</v>
      </c>
      <c r="W4703" s="3">
        <v>0</v>
      </c>
      <c r="X4703" s="3">
        <v>127</v>
      </c>
      <c r="Y4703" s="3">
        <v>4701</v>
      </c>
      <c r="Z4703" s="3" t="s">
        <v>59</v>
      </c>
      <c r="AA4703" s="3">
        <v>1308</v>
      </c>
      <c r="AB4703" s="3">
        <v>0</v>
      </c>
      <c r="AC4703" s="3">
        <v>347000000</v>
      </c>
      <c r="AD4703" s="3">
        <v>228500000</v>
      </c>
      <c r="AE4703" s="15"/>
      <c r="AF4703" s="3">
        <v>17</v>
      </c>
      <c r="AG4703" s="3">
        <v>107</v>
      </c>
    </row>
    <row r="4704" spans="1:33" ht="15.75" customHeight="1" x14ac:dyDescent="0.15">
      <c r="A4704" s="3">
        <v>4698</v>
      </c>
      <c r="B4704" s="3">
        <v>4702</v>
      </c>
      <c r="C4704" s="3">
        <v>70</v>
      </c>
      <c r="D4704" s="3" t="s">
        <v>8028</v>
      </c>
      <c r="E4704" s="3" t="s">
        <v>27744</v>
      </c>
      <c r="F4704" s="3" t="s">
        <v>475</v>
      </c>
      <c r="G4704" s="3" t="s">
        <v>277</v>
      </c>
      <c r="H4704" s="3" t="s">
        <v>475</v>
      </c>
      <c r="I4704" s="3" t="s">
        <v>203</v>
      </c>
      <c r="J4704" s="3">
        <v>51.813099999999999</v>
      </c>
      <c r="K4704" s="3">
        <v>11471000</v>
      </c>
      <c r="L4704" s="3" t="s">
        <v>162</v>
      </c>
      <c r="M4704" s="3">
        <v>7</v>
      </c>
      <c r="N4704" s="3" t="s">
        <v>8028</v>
      </c>
      <c r="O4704" s="3" t="s">
        <v>27744</v>
      </c>
      <c r="P4704" s="3" t="s">
        <v>1107</v>
      </c>
      <c r="Q4704" s="3" t="s">
        <v>8029</v>
      </c>
      <c r="R4704" s="5" t="s">
        <v>27745</v>
      </c>
      <c r="S4704" s="3" t="s">
        <v>475</v>
      </c>
      <c r="T4704" s="3" t="s">
        <v>277</v>
      </c>
      <c r="V4704" s="3">
        <v>127</v>
      </c>
      <c r="W4704" s="3">
        <v>127</v>
      </c>
      <c r="X4704" s="3">
        <v>127</v>
      </c>
      <c r="Y4704" s="3">
        <v>4702</v>
      </c>
      <c r="Z4704" s="3" t="s">
        <v>162</v>
      </c>
      <c r="AA4704" s="3">
        <v>70</v>
      </c>
      <c r="AB4704" s="3">
        <v>42</v>
      </c>
      <c r="AC4704" s="3">
        <v>11471000</v>
      </c>
      <c r="AD4704" s="3">
        <v>7556000</v>
      </c>
      <c r="AE4704" s="3" t="s">
        <v>203</v>
      </c>
      <c r="AF4704" s="3">
        <v>8</v>
      </c>
      <c r="AG4704" s="3">
        <v>9</v>
      </c>
    </row>
    <row r="4705" spans="1:33" ht="15.75" customHeight="1" x14ac:dyDescent="0.15">
      <c r="A4705" s="3">
        <v>1843</v>
      </c>
      <c r="B4705" s="3">
        <v>4703</v>
      </c>
      <c r="C4705" s="3">
        <v>123</v>
      </c>
      <c r="D4705" s="3" t="s">
        <v>19205</v>
      </c>
      <c r="E4705" s="3" t="s">
        <v>27746</v>
      </c>
      <c r="F4705" s="3" t="s">
        <v>1620</v>
      </c>
      <c r="G4705" s="3" t="s">
        <v>412</v>
      </c>
      <c r="H4705" s="3" t="s">
        <v>19207</v>
      </c>
      <c r="I4705" s="15"/>
      <c r="J4705" s="3">
        <v>51.795699999999997</v>
      </c>
      <c r="K4705" s="3">
        <v>23593889</v>
      </c>
      <c r="L4705" s="3" t="s">
        <v>478</v>
      </c>
      <c r="M4705" s="3">
        <v>6</v>
      </c>
      <c r="N4705" s="3" t="s">
        <v>19205</v>
      </c>
      <c r="O4705" s="3" t="s">
        <v>27746</v>
      </c>
      <c r="P4705" s="3" t="s">
        <v>6091</v>
      </c>
      <c r="Q4705" s="3" t="s">
        <v>23790</v>
      </c>
      <c r="R4705" s="5" t="s">
        <v>27747</v>
      </c>
      <c r="S4705" s="3" t="s">
        <v>19207</v>
      </c>
      <c r="T4705" s="3" t="s">
        <v>412</v>
      </c>
      <c r="V4705" s="3">
        <v>127</v>
      </c>
      <c r="W4705" s="3">
        <v>0</v>
      </c>
      <c r="X4705" s="3">
        <v>127</v>
      </c>
      <c r="Y4705" s="3">
        <v>4703</v>
      </c>
      <c r="Z4705" s="3" t="s">
        <v>478</v>
      </c>
      <c r="AA4705" s="3">
        <v>123</v>
      </c>
      <c r="AB4705" s="3">
        <v>103</v>
      </c>
      <c r="AC4705" s="3">
        <v>23593889</v>
      </c>
      <c r="AD4705" s="3">
        <v>15543182</v>
      </c>
      <c r="AE4705" s="15"/>
      <c r="AF4705" s="3">
        <v>15</v>
      </c>
      <c r="AG4705" s="3">
        <v>373</v>
      </c>
    </row>
    <row r="4706" spans="1:33" ht="15.75" customHeight="1" x14ac:dyDescent="0.15">
      <c r="A4706" s="3">
        <v>773</v>
      </c>
      <c r="B4706" s="3">
        <v>4704</v>
      </c>
      <c r="C4706" s="3">
        <v>18</v>
      </c>
      <c r="D4706" s="3" t="s">
        <v>4489</v>
      </c>
      <c r="E4706" s="3" t="s">
        <v>27748</v>
      </c>
      <c r="F4706" s="3" t="s">
        <v>36</v>
      </c>
      <c r="G4706" s="3" t="s">
        <v>37</v>
      </c>
      <c r="H4706" s="3" t="s">
        <v>144</v>
      </c>
      <c r="I4706" s="3" t="s">
        <v>89</v>
      </c>
      <c r="J4706" s="3">
        <v>51.746000000000002</v>
      </c>
      <c r="K4706" s="3">
        <v>4593693</v>
      </c>
      <c r="L4706" s="3" t="s">
        <v>71</v>
      </c>
      <c r="M4706" s="3">
        <v>4</v>
      </c>
      <c r="N4706" s="3" t="s">
        <v>4489</v>
      </c>
      <c r="O4706" s="3" t="s">
        <v>27748</v>
      </c>
      <c r="P4706" s="3" t="s">
        <v>104</v>
      </c>
      <c r="Q4706" s="3" t="s">
        <v>4491</v>
      </c>
      <c r="R4706" s="5" t="s">
        <v>27749</v>
      </c>
      <c r="S4706" s="3" t="s">
        <v>144</v>
      </c>
      <c r="T4706" s="3" t="s">
        <v>37</v>
      </c>
      <c r="V4706" s="3">
        <v>127</v>
      </c>
      <c r="W4706" s="3">
        <v>127</v>
      </c>
      <c r="X4706" s="3">
        <v>127</v>
      </c>
      <c r="Y4706" s="3">
        <v>4704</v>
      </c>
      <c r="Z4706" s="3" t="s">
        <v>71</v>
      </c>
      <c r="AA4706" s="3">
        <v>18</v>
      </c>
      <c r="AB4706" s="3">
        <v>8</v>
      </c>
      <c r="AC4706" s="3">
        <v>4593693</v>
      </c>
      <c r="AD4706" s="3">
        <v>3027226</v>
      </c>
      <c r="AE4706" s="3" t="s">
        <v>89</v>
      </c>
      <c r="AF4706" s="3">
        <v>5</v>
      </c>
      <c r="AG4706" s="3">
        <v>4</v>
      </c>
    </row>
    <row r="4707" spans="1:33" ht="15.75" customHeight="1" x14ac:dyDescent="0.15">
      <c r="A4707" s="3">
        <v>25937</v>
      </c>
      <c r="B4707" s="3">
        <v>4705</v>
      </c>
      <c r="C4707" s="3">
        <v>68</v>
      </c>
      <c r="D4707" s="3" t="s">
        <v>19209</v>
      </c>
      <c r="E4707" s="3" t="s">
        <v>27750</v>
      </c>
      <c r="F4707" s="3" t="s">
        <v>96</v>
      </c>
      <c r="G4707" s="3" t="s">
        <v>61</v>
      </c>
      <c r="H4707" s="3" t="s">
        <v>7965</v>
      </c>
      <c r="I4707" s="3" t="s">
        <v>2538</v>
      </c>
      <c r="J4707" s="3">
        <v>51.720100000000002</v>
      </c>
      <c r="K4707" s="3">
        <v>9586628</v>
      </c>
      <c r="L4707" s="3" t="s">
        <v>215</v>
      </c>
      <c r="M4707" s="3">
        <v>0</v>
      </c>
      <c r="N4707" s="3" t="s">
        <v>19209</v>
      </c>
      <c r="O4707" s="3" t="s">
        <v>27750</v>
      </c>
      <c r="P4707" s="8">
        <v>39448</v>
      </c>
      <c r="Q4707" s="3" t="s">
        <v>23793</v>
      </c>
      <c r="R4707" s="5" t="s">
        <v>27751</v>
      </c>
      <c r="S4707" s="3" t="s">
        <v>7965</v>
      </c>
      <c r="T4707" s="3" t="s">
        <v>61</v>
      </c>
      <c r="V4707" s="3">
        <v>127</v>
      </c>
      <c r="W4707" s="3">
        <v>0</v>
      </c>
      <c r="X4707" s="3">
        <v>127</v>
      </c>
      <c r="Y4707" s="3">
        <v>4705</v>
      </c>
      <c r="Z4707" s="3" t="s">
        <v>215</v>
      </c>
      <c r="AA4707" s="3">
        <v>68</v>
      </c>
      <c r="AB4707" s="3">
        <v>46</v>
      </c>
      <c r="AC4707" s="3">
        <v>9586628</v>
      </c>
      <c r="AD4707" s="3">
        <v>6318626</v>
      </c>
      <c r="AE4707" s="15"/>
      <c r="AF4707" s="3">
        <v>7</v>
      </c>
      <c r="AG4707" s="3">
        <v>15</v>
      </c>
    </row>
    <row r="4708" spans="1:33" ht="15.75" customHeight="1" x14ac:dyDescent="0.15">
      <c r="A4708" s="3">
        <v>26380</v>
      </c>
      <c r="B4708" s="3">
        <v>4706</v>
      </c>
      <c r="C4708" s="3">
        <v>125</v>
      </c>
      <c r="D4708" s="3" t="s">
        <v>19212</v>
      </c>
      <c r="E4708" s="3" t="s">
        <v>27752</v>
      </c>
      <c r="F4708" s="3" t="s">
        <v>947</v>
      </c>
      <c r="G4708" s="3" t="s">
        <v>389</v>
      </c>
      <c r="H4708" s="3" t="s">
        <v>9329</v>
      </c>
      <c r="I4708" s="3" t="s">
        <v>15468</v>
      </c>
      <c r="J4708" s="3">
        <v>51.586799999999997</v>
      </c>
      <c r="K4708" s="3">
        <v>5832613</v>
      </c>
      <c r="L4708" s="3" t="s">
        <v>356</v>
      </c>
      <c r="M4708" s="3">
        <v>0</v>
      </c>
      <c r="N4708" s="3" t="s">
        <v>19212</v>
      </c>
      <c r="O4708" s="3" t="s">
        <v>27752</v>
      </c>
      <c r="P4708" s="8">
        <v>31413</v>
      </c>
      <c r="Q4708" s="3" t="s">
        <v>23795</v>
      </c>
      <c r="R4708" s="5" t="s">
        <v>27753</v>
      </c>
      <c r="S4708" s="3" t="s">
        <v>9329</v>
      </c>
      <c r="T4708" s="3" t="s">
        <v>389</v>
      </c>
      <c r="V4708" s="3">
        <v>67</v>
      </c>
      <c r="W4708" s="3">
        <v>0</v>
      </c>
      <c r="X4708" s="3">
        <v>127</v>
      </c>
      <c r="Y4708" s="3">
        <v>4706</v>
      </c>
      <c r="Z4708" s="3" t="s">
        <v>356</v>
      </c>
      <c r="AA4708" s="3">
        <v>125</v>
      </c>
      <c r="AB4708" s="3">
        <v>45</v>
      </c>
      <c r="AC4708" s="3">
        <v>5832613</v>
      </c>
      <c r="AD4708" s="3">
        <v>3847705</v>
      </c>
      <c r="AE4708" s="15"/>
      <c r="AF4708" s="3">
        <v>18</v>
      </c>
      <c r="AG4708" s="3">
        <v>102</v>
      </c>
    </row>
    <row r="4709" spans="1:33" ht="15.75" customHeight="1" x14ac:dyDescent="0.15">
      <c r="A4709" s="3">
        <v>22353</v>
      </c>
      <c r="B4709" s="3">
        <v>4707</v>
      </c>
      <c r="C4709" s="3">
        <v>160</v>
      </c>
      <c r="D4709" s="3" t="s">
        <v>9482</v>
      </c>
      <c r="E4709" s="3" t="s">
        <v>27754</v>
      </c>
      <c r="F4709" s="3" t="s">
        <v>36</v>
      </c>
      <c r="G4709" s="3" t="s">
        <v>37</v>
      </c>
      <c r="H4709" s="3" t="s">
        <v>5499</v>
      </c>
      <c r="I4709" s="3" t="s">
        <v>6060</v>
      </c>
      <c r="J4709" s="3">
        <v>51.521999999999998</v>
      </c>
      <c r="K4709" s="3">
        <v>57453530</v>
      </c>
      <c r="L4709" s="3" t="s">
        <v>75</v>
      </c>
      <c r="M4709" s="3">
        <v>2</v>
      </c>
      <c r="N4709" s="3" t="s">
        <v>9482</v>
      </c>
      <c r="O4709" s="3" t="s">
        <v>27754</v>
      </c>
      <c r="P4709" s="3" t="s">
        <v>987</v>
      </c>
      <c r="Q4709" s="3" t="s">
        <v>9485</v>
      </c>
      <c r="R4709" s="5" t="s">
        <v>27755</v>
      </c>
      <c r="S4709" s="3" t="s">
        <v>5499</v>
      </c>
      <c r="T4709" s="3" t="s">
        <v>37</v>
      </c>
      <c r="V4709" s="3">
        <v>127</v>
      </c>
      <c r="W4709" s="3">
        <v>0</v>
      </c>
      <c r="X4709" s="3">
        <v>127</v>
      </c>
      <c r="Y4709" s="3">
        <v>4707</v>
      </c>
      <c r="Z4709" s="3" t="s">
        <v>75</v>
      </c>
      <c r="AA4709" s="3">
        <v>160</v>
      </c>
      <c r="AB4709" s="3">
        <v>101</v>
      </c>
      <c r="AC4709" s="3">
        <v>57453530</v>
      </c>
      <c r="AD4709" s="3">
        <v>37917611</v>
      </c>
      <c r="AE4709" s="15"/>
      <c r="AF4709" s="3">
        <v>14</v>
      </c>
      <c r="AG4709" s="3">
        <v>274</v>
      </c>
    </row>
    <row r="4710" spans="1:33" ht="15.75" customHeight="1" x14ac:dyDescent="0.15">
      <c r="A4710" s="3">
        <v>18044</v>
      </c>
      <c r="B4710" s="3">
        <v>4708</v>
      </c>
      <c r="C4710" s="3">
        <v>200</v>
      </c>
      <c r="D4710" s="3" t="s">
        <v>19216</v>
      </c>
      <c r="E4710" s="3" t="s">
        <v>27756</v>
      </c>
      <c r="F4710" s="3" t="s">
        <v>331</v>
      </c>
      <c r="G4710" s="3" t="s">
        <v>167</v>
      </c>
      <c r="H4710" s="3" t="s">
        <v>11131</v>
      </c>
      <c r="I4710" s="3" t="s">
        <v>283</v>
      </c>
      <c r="J4710" s="3">
        <v>51.487200000000001</v>
      </c>
      <c r="K4710" s="3">
        <v>62696000</v>
      </c>
      <c r="L4710" s="3" t="s">
        <v>40</v>
      </c>
      <c r="M4710" s="3">
        <v>2</v>
      </c>
      <c r="N4710" s="3" t="s">
        <v>19216</v>
      </c>
      <c r="O4710" s="3" t="s">
        <v>27756</v>
      </c>
      <c r="P4710" s="3" t="s">
        <v>987</v>
      </c>
      <c r="Q4710" s="3" t="s">
        <v>23799</v>
      </c>
      <c r="R4710" s="5" t="s">
        <v>27757</v>
      </c>
      <c r="S4710" s="3" t="s">
        <v>11131</v>
      </c>
      <c r="T4710" s="3" t="s">
        <v>167</v>
      </c>
      <c r="V4710" s="3">
        <v>127</v>
      </c>
      <c r="W4710" s="3">
        <v>115</v>
      </c>
      <c r="X4710" s="3">
        <v>127</v>
      </c>
      <c r="Y4710" s="3">
        <v>4708</v>
      </c>
      <c r="Z4710" s="3" t="s">
        <v>40</v>
      </c>
      <c r="AA4710" s="3">
        <v>200</v>
      </c>
      <c r="AB4710" s="3">
        <v>100</v>
      </c>
      <c r="AC4710" s="3">
        <v>62696000</v>
      </c>
      <c r="AD4710" s="3">
        <v>41387000</v>
      </c>
      <c r="AE4710" s="3" t="s">
        <v>283</v>
      </c>
      <c r="AF4710" s="3">
        <v>4</v>
      </c>
      <c r="AG4710" s="3">
        <v>1</v>
      </c>
    </row>
    <row r="4711" spans="1:33" ht="15.75" customHeight="1" x14ac:dyDescent="0.15">
      <c r="A4711" s="3">
        <v>22160</v>
      </c>
      <c r="B4711" s="3">
        <v>4709</v>
      </c>
      <c r="C4711" s="3">
        <v>53</v>
      </c>
      <c r="D4711" s="3" t="s">
        <v>19218</v>
      </c>
      <c r="E4711" s="3" t="s">
        <v>27758</v>
      </c>
      <c r="F4711" s="3" t="s">
        <v>931</v>
      </c>
      <c r="G4711" s="3" t="s">
        <v>378</v>
      </c>
      <c r="H4711" s="3" t="s">
        <v>379</v>
      </c>
      <c r="I4711" s="3" t="s">
        <v>380</v>
      </c>
      <c r="J4711" s="3">
        <v>51.432299999999998</v>
      </c>
      <c r="K4711" s="3">
        <v>8085377</v>
      </c>
      <c r="L4711" s="3" t="s">
        <v>398</v>
      </c>
      <c r="M4711" s="3">
        <v>2</v>
      </c>
      <c r="N4711" s="3" t="s">
        <v>19218</v>
      </c>
      <c r="O4711" s="3" t="s">
        <v>27758</v>
      </c>
      <c r="P4711" s="3" t="s">
        <v>7189</v>
      </c>
      <c r="Q4711" s="3" t="s">
        <v>23801</v>
      </c>
      <c r="R4711" s="5" t="s">
        <v>27759</v>
      </c>
      <c r="S4711" s="3" t="s">
        <v>379</v>
      </c>
      <c r="T4711" s="3" t="s">
        <v>378</v>
      </c>
      <c r="V4711" s="3">
        <v>69</v>
      </c>
      <c r="W4711" s="3">
        <v>41</v>
      </c>
      <c r="X4711" s="3">
        <v>63</v>
      </c>
      <c r="Y4711" s="3">
        <v>4709</v>
      </c>
      <c r="Z4711" s="3" t="s">
        <v>398</v>
      </c>
      <c r="AA4711" s="3">
        <v>53</v>
      </c>
      <c r="AB4711" s="3">
        <v>35</v>
      </c>
      <c r="AC4711" s="3">
        <v>8085377</v>
      </c>
      <c r="AD4711" s="3">
        <v>5339269</v>
      </c>
      <c r="AE4711" s="3" t="s">
        <v>380</v>
      </c>
      <c r="AF4711" s="3">
        <v>1</v>
      </c>
      <c r="AG4711" s="3">
        <v>81</v>
      </c>
    </row>
    <row r="4712" spans="1:33" ht="15.75" customHeight="1" x14ac:dyDescent="0.15">
      <c r="A4712" s="3">
        <v>26611</v>
      </c>
      <c r="B4712" s="3">
        <v>4710</v>
      </c>
      <c r="C4712" s="3">
        <v>780</v>
      </c>
      <c r="D4712" s="3" t="s">
        <v>590</v>
      </c>
      <c r="E4712" s="3" t="s">
        <v>27760</v>
      </c>
      <c r="F4712" s="3" t="s">
        <v>36</v>
      </c>
      <c r="G4712" s="3" t="s">
        <v>37</v>
      </c>
      <c r="H4712" s="3" t="s">
        <v>263</v>
      </c>
      <c r="I4712" s="3" t="s">
        <v>89</v>
      </c>
      <c r="J4712" s="3">
        <v>51.405900000000003</v>
      </c>
      <c r="K4712" s="3">
        <v>70160000</v>
      </c>
      <c r="L4712" s="3" t="s">
        <v>221</v>
      </c>
      <c r="M4712" s="3">
        <v>0</v>
      </c>
      <c r="N4712" s="3" t="s">
        <v>590</v>
      </c>
      <c r="O4712" s="3" t="s">
        <v>27760</v>
      </c>
      <c r="P4712" s="8">
        <v>36161</v>
      </c>
      <c r="Q4712" s="3" t="s">
        <v>602</v>
      </c>
      <c r="R4712" s="5" t="s">
        <v>27761</v>
      </c>
      <c r="S4712" s="3" t="s">
        <v>263</v>
      </c>
      <c r="T4712" s="3" t="s">
        <v>37</v>
      </c>
      <c r="V4712" s="3">
        <v>127</v>
      </c>
      <c r="W4712" s="3">
        <v>127</v>
      </c>
      <c r="X4712" s="3">
        <v>127</v>
      </c>
      <c r="Y4712" s="3">
        <v>4710</v>
      </c>
      <c r="Z4712" s="3" t="s">
        <v>221</v>
      </c>
      <c r="AA4712" s="3">
        <v>780</v>
      </c>
      <c r="AB4712" s="3">
        <v>0</v>
      </c>
      <c r="AC4712" s="3">
        <v>70160000</v>
      </c>
      <c r="AD4712" s="3">
        <v>46339000</v>
      </c>
      <c r="AE4712" s="3" t="s">
        <v>89</v>
      </c>
      <c r="AF4712" s="3">
        <v>2</v>
      </c>
      <c r="AG4712" s="3">
        <v>4</v>
      </c>
    </row>
    <row r="4713" spans="1:33" ht="15.75" customHeight="1" x14ac:dyDescent="0.15">
      <c r="A4713" s="3">
        <v>18799</v>
      </c>
      <c r="B4713" s="3">
        <v>4711</v>
      </c>
      <c r="C4713" s="3">
        <v>20</v>
      </c>
      <c r="D4713" s="3" t="s">
        <v>19222</v>
      </c>
      <c r="E4713" s="3" t="s">
        <v>27762</v>
      </c>
      <c r="F4713" s="3" t="s">
        <v>1009</v>
      </c>
      <c r="G4713" s="3" t="s">
        <v>403</v>
      </c>
      <c r="H4713" s="3" t="s">
        <v>19224</v>
      </c>
      <c r="I4713" s="3" t="s">
        <v>203</v>
      </c>
      <c r="J4713" s="3">
        <v>51.385199999999998</v>
      </c>
      <c r="K4713" s="3">
        <v>4325199</v>
      </c>
      <c r="L4713" s="3" t="s">
        <v>356</v>
      </c>
      <c r="M4713" s="3">
        <v>4</v>
      </c>
      <c r="N4713" s="3" t="s">
        <v>19222</v>
      </c>
      <c r="O4713" s="3" t="s">
        <v>27762</v>
      </c>
      <c r="P4713" s="3" t="s">
        <v>9697</v>
      </c>
      <c r="Q4713" s="3" t="s">
        <v>23804</v>
      </c>
      <c r="R4713" s="5" t="s">
        <v>27763</v>
      </c>
      <c r="S4713" s="3" t="s">
        <v>19224</v>
      </c>
      <c r="T4713" s="3" t="s">
        <v>403</v>
      </c>
      <c r="V4713" s="3">
        <v>127</v>
      </c>
      <c r="W4713" s="3">
        <v>127</v>
      </c>
      <c r="X4713" s="3">
        <v>127</v>
      </c>
      <c r="Y4713" s="3">
        <v>4711</v>
      </c>
      <c r="Z4713" s="3" t="s">
        <v>356</v>
      </c>
      <c r="AA4713" s="3">
        <v>20</v>
      </c>
      <c r="AB4713" s="3">
        <v>15</v>
      </c>
      <c r="AC4713" s="3">
        <v>4325199</v>
      </c>
      <c r="AD4713" s="3">
        <v>2857082</v>
      </c>
      <c r="AE4713" s="3" t="s">
        <v>203</v>
      </c>
      <c r="AF4713" s="3">
        <v>18</v>
      </c>
      <c r="AG4713" s="3">
        <v>9</v>
      </c>
    </row>
    <row r="4714" spans="1:33" ht="15.75" customHeight="1" x14ac:dyDescent="0.15">
      <c r="A4714" s="3">
        <v>25907</v>
      </c>
      <c r="B4714" s="3">
        <v>4712</v>
      </c>
      <c r="C4714" s="3">
        <v>119</v>
      </c>
      <c r="D4714" s="3" t="s">
        <v>19225</v>
      </c>
      <c r="E4714" s="3" t="s">
        <v>27764</v>
      </c>
      <c r="F4714" s="3" t="s">
        <v>1009</v>
      </c>
      <c r="G4714" s="3" t="s">
        <v>403</v>
      </c>
      <c r="H4714" s="3" t="s">
        <v>19228</v>
      </c>
      <c r="I4714" s="3" t="s">
        <v>203</v>
      </c>
      <c r="J4714" s="3">
        <v>51.3643</v>
      </c>
      <c r="K4714" s="3">
        <v>22022000</v>
      </c>
      <c r="L4714" s="3" t="s">
        <v>641</v>
      </c>
      <c r="M4714" s="3">
        <v>0</v>
      </c>
      <c r="N4714" s="3" t="s">
        <v>19225</v>
      </c>
      <c r="O4714" s="3" t="s">
        <v>27764</v>
      </c>
      <c r="P4714" s="8">
        <v>32874</v>
      </c>
      <c r="Q4714" s="3" t="s">
        <v>23806</v>
      </c>
      <c r="R4714" s="5" t="s">
        <v>27765</v>
      </c>
      <c r="S4714" s="3" t="s">
        <v>19228</v>
      </c>
      <c r="T4714" s="3" t="s">
        <v>403</v>
      </c>
      <c r="V4714" s="3">
        <v>127</v>
      </c>
      <c r="W4714" s="3">
        <v>127</v>
      </c>
      <c r="X4714" s="3">
        <v>47</v>
      </c>
      <c r="Y4714" s="3">
        <v>4712</v>
      </c>
      <c r="Z4714" s="3" t="s">
        <v>641</v>
      </c>
      <c r="AA4714" s="3">
        <v>119</v>
      </c>
      <c r="AB4714" s="3">
        <v>89</v>
      </c>
      <c r="AC4714" s="3">
        <v>22022000</v>
      </c>
      <c r="AD4714" s="3">
        <v>14549003</v>
      </c>
      <c r="AE4714" s="3" t="s">
        <v>203</v>
      </c>
      <c r="AF4714" s="3">
        <v>23</v>
      </c>
      <c r="AG4714" s="3">
        <v>9</v>
      </c>
    </row>
    <row r="4715" spans="1:33" ht="15.75" customHeight="1" x14ac:dyDescent="0.15">
      <c r="A4715" s="3">
        <v>18903</v>
      </c>
      <c r="B4715" s="3">
        <v>4713</v>
      </c>
      <c r="C4715" s="3">
        <v>133</v>
      </c>
      <c r="D4715" s="3" t="s">
        <v>19230</v>
      </c>
      <c r="E4715" s="3" t="s">
        <v>27766</v>
      </c>
      <c r="F4715" s="3" t="s">
        <v>947</v>
      </c>
      <c r="G4715" s="3" t="s">
        <v>389</v>
      </c>
      <c r="H4715" s="3" t="s">
        <v>9329</v>
      </c>
      <c r="I4715" s="3" t="s">
        <v>15468</v>
      </c>
      <c r="J4715" s="3">
        <v>51.361499999999999</v>
      </c>
      <c r="K4715" s="3">
        <v>13334016</v>
      </c>
      <c r="L4715" s="3" t="s">
        <v>71</v>
      </c>
      <c r="M4715" s="3">
        <v>4</v>
      </c>
      <c r="N4715" s="3" t="s">
        <v>19230</v>
      </c>
      <c r="O4715" s="3" t="s">
        <v>27766</v>
      </c>
      <c r="P4715" s="3" t="s">
        <v>9988</v>
      </c>
      <c r="Q4715" s="3" t="s">
        <v>23809</v>
      </c>
      <c r="R4715" s="5" t="s">
        <v>27767</v>
      </c>
      <c r="S4715" s="3" t="s">
        <v>9329</v>
      </c>
      <c r="T4715" s="3" t="s">
        <v>389</v>
      </c>
      <c r="V4715" s="3">
        <v>68</v>
      </c>
      <c r="W4715" s="3">
        <v>0</v>
      </c>
      <c r="X4715" s="3">
        <v>127</v>
      </c>
      <c r="Y4715" s="3">
        <v>4713</v>
      </c>
      <c r="Z4715" s="3" t="s">
        <v>71</v>
      </c>
      <c r="AA4715" s="3">
        <v>133</v>
      </c>
      <c r="AB4715" s="3">
        <v>95</v>
      </c>
      <c r="AC4715" s="3">
        <v>13334016</v>
      </c>
      <c r="AD4715" s="3">
        <v>8809386</v>
      </c>
      <c r="AE4715" s="15"/>
      <c r="AF4715" s="3">
        <v>5</v>
      </c>
      <c r="AG4715" s="3">
        <v>102</v>
      </c>
    </row>
    <row r="4716" spans="1:33" ht="15.75" customHeight="1" x14ac:dyDescent="0.15">
      <c r="A4716" s="3">
        <v>25943</v>
      </c>
      <c r="B4716" s="3">
        <v>4714</v>
      </c>
      <c r="C4716" s="3">
        <v>38</v>
      </c>
      <c r="D4716" s="3" t="s">
        <v>19233</v>
      </c>
      <c r="E4716" s="3" t="s">
        <v>27768</v>
      </c>
      <c r="F4716" s="3" t="s">
        <v>657</v>
      </c>
      <c r="G4716" s="3" t="s">
        <v>246</v>
      </c>
      <c r="H4716" s="3" t="s">
        <v>3818</v>
      </c>
      <c r="I4716" s="3" t="s">
        <v>3818</v>
      </c>
      <c r="J4716" s="3">
        <v>51.342300000000002</v>
      </c>
      <c r="K4716" s="3">
        <v>4187122</v>
      </c>
      <c r="L4716" s="3" t="s">
        <v>59</v>
      </c>
      <c r="M4716" s="3">
        <v>0</v>
      </c>
      <c r="N4716" s="3" t="s">
        <v>19233</v>
      </c>
      <c r="O4716" s="3" t="s">
        <v>27768</v>
      </c>
      <c r="P4716" s="8">
        <v>35431</v>
      </c>
      <c r="Q4716" s="3" t="s">
        <v>23811</v>
      </c>
      <c r="R4716" s="5" t="s">
        <v>27769</v>
      </c>
      <c r="S4716" s="3" t="s">
        <v>3818</v>
      </c>
      <c r="T4716" s="3" t="s">
        <v>246</v>
      </c>
      <c r="V4716" s="3">
        <v>127</v>
      </c>
      <c r="W4716" s="3">
        <v>96</v>
      </c>
      <c r="X4716" s="3">
        <v>127</v>
      </c>
      <c r="Y4716" s="3">
        <v>4714</v>
      </c>
      <c r="Z4716" s="3" t="s">
        <v>59</v>
      </c>
      <c r="AA4716" s="3">
        <v>38</v>
      </c>
      <c r="AB4716" s="3">
        <v>30</v>
      </c>
      <c r="AC4716" s="3">
        <v>4187122</v>
      </c>
      <c r="AD4716" s="3">
        <v>2766657</v>
      </c>
      <c r="AE4716" s="3" t="s">
        <v>3818</v>
      </c>
      <c r="AF4716" s="3">
        <v>17</v>
      </c>
      <c r="AG4716" s="3">
        <v>22</v>
      </c>
    </row>
    <row r="4717" spans="1:33" ht="15.75" customHeight="1" x14ac:dyDescent="0.15">
      <c r="A4717" s="3">
        <v>24840</v>
      </c>
      <c r="B4717" s="3">
        <v>4715</v>
      </c>
      <c r="C4717" s="3">
        <v>53</v>
      </c>
      <c r="D4717" s="3" t="s">
        <v>19235</v>
      </c>
      <c r="E4717" s="3" t="s">
        <v>27770</v>
      </c>
      <c r="F4717" s="3" t="s">
        <v>210</v>
      </c>
      <c r="G4717" s="3" t="s">
        <v>114</v>
      </c>
      <c r="H4717" s="3" t="s">
        <v>4929</v>
      </c>
      <c r="I4717" s="3" t="s">
        <v>116</v>
      </c>
      <c r="J4717" s="3">
        <v>51.339300000000001</v>
      </c>
      <c r="K4717" s="3">
        <v>4068000</v>
      </c>
      <c r="L4717" s="3" t="s">
        <v>221</v>
      </c>
      <c r="M4717" s="3">
        <v>0</v>
      </c>
      <c r="N4717" s="3" t="s">
        <v>19235</v>
      </c>
      <c r="O4717" s="3" t="s">
        <v>27770</v>
      </c>
      <c r="P4717" s="8">
        <v>37257</v>
      </c>
      <c r="Q4717" s="3" t="s">
        <v>23813</v>
      </c>
      <c r="R4717" s="5" t="s">
        <v>27771</v>
      </c>
      <c r="S4717" s="3" t="s">
        <v>4929</v>
      </c>
      <c r="T4717" s="3" t="s">
        <v>114</v>
      </c>
      <c r="V4717" s="3">
        <v>96</v>
      </c>
      <c r="W4717" s="3">
        <v>85</v>
      </c>
      <c r="X4717" s="3">
        <v>127</v>
      </c>
      <c r="Y4717" s="3">
        <v>4715</v>
      </c>
      <c r="Z4717" s="3" t="s">
        <v>221</v>
      </c>
      <c r="AA4717" s="3">
        <v>53</v>
      </c>
      <c r="AB4717" s="3">
        <v>20</v>
      </c>
      <c r="AC4717" s="3">
        <v>4068000</v>
      </c>
      <c r="AD4717" s="3">
        <v>2688000</v>
      </c>
      <c r="AE4717" s="3" t="s">
        <v>116</v>
      </c>
      <c r="AF4717" s="3">
        <v>2</v>
      </c>
      <c r="AG4717" s="3">
        <v>46</v>
      </c>
    </row>
    <row r="4718" spans="1:33" ht="15.75" customHeight="1" x14ac:dyDescent="0.15">
      <c r="A4718" s="3">
        <v>18570</v>
      </c>
      <c r="B4718" s="3">
        <v>4716</v>
      </c>
      <c r="C4718" s="3">
        <v>210</v>
      </c>
      <c r="D4718" s="3" t="s">
        <v>5165</v>
      </c>
      <c r="E4718" s="3" t="s">
        <v>27772</v>
      </c>
      <c r="F4718" s="3" t="s">
        <v>36</v>
      </c>
      <c r="G4718" s="3" t="s">
        <v>37</v>
      </c>
      <c r="H4718" s="3" t="s">
        <v>188</v>
      </c>
      <c r="I4718" s="3" t="s">
        <v>69</v>
      </c>
      <c r="J4718" s="3">
        <v>51.284500000000001</v>
      </c>
      <c r="K4718" s="3">
        <v>15483970</v>
      </c>
      <c r="L4718" s="3" t="s">
        <v>221</v>
      </c>
      <c r="M4718" s="3">
        <v>4</v>
      </c>
      <c r="N4718" s="3" t="s">
        <v>5165</v>
      </c>
      <c r="O4718" s="3" t="s">
        <v>27772</v>
      </c>
      <c r="P4718" s="3" t="s">
        <v>835</v>
      </c>
      <c r="Q4718" s="3" t="s">
        <v>5170</v>
      </c>
      <c r="R4718" s="5" t="s">
        <v>27773</v>
      </c>
      <c r="S4718" s="3" t="s">
        <v>188</v>
      </c>
      <c r="T4718" s="3" t="s">
        <v>37</v>
      </c>
      <c r="V4718" s="3">
        <v>127</v>
      </c>
      <c r="W4718" s="3">
        <v>52</v>
      </c>
      <c r="X4718" s="3">
        <v>127</v>
      </c>
      <c r="Y4718" s="3">
        <v>4716</v>
      </c>
      <c r="Z4718" s="3" t="s">
        <v>221</v>
      </c>
      <c r="AA4718" s="3">
        <v>210</v>
      </c>
      <c r="AB4718" s="3">
        <v>105</v>
      </c>
      <c r="AC4718" s="3">
        <v>15483970</v>
      </c>
      <c r="AD4718" s="3">
        <v>10234999</v>
      </c>
      <c r="AE4718" s="3" t="s">
        <v>69</v>
      </c>
      <c r="AF4718" s="3">
        <v>2</v>
      </c>
      <c r="AG4718" s="3">
        <v>20</v>
      </c>
    </row>
    <row r="4719" spans="1:33" ht="15.75" customHeight="1" x14ac:dyDescent="0.15">
      <c r="A4719" s="3">
        <v>17574</v>
      </c>
      <c r="B4719" s="3">
        <v>4717</v>
      </c>
      <c r="C4719" s="3">
        <v>28</v>
      </c>
      <c r="D4719" s="3" t="s">
        <v>19239</v>
      </c>
      <c r="E4719" s="3" t="s">
        <v>27774</v>
      </c>
      <c r="F4719" s="3" t="s">
        <v>96</v>
      </c>
      <c r="G4719" s="3" t="s">
        <v>61</v>
      </c>
      <c r="H4719" s="3" t="s">
        <v>1594</v>
      </c>
      <c r="I4719" s="3" t="s">
        <v>1595</v>
      </c>
      <c r="J4719" s="3">
        <v>51.251100000000001</v>
      </c>
      <c r="K4719" s="3">
        <v>6319989</v>
      </c>
      <c r="L4719" s="3" t="s">
        <v>478</v>
      </c>
      <c r="M4719" s="3">
        <v>4</v>
      </c>
      <c r="N4719" s="3" t="s">
        <v>19239</v>
      </c>
      <c r="O4719" s="3" t="s">
        <v>27774</v>
      </c>
      <c r="P4719" s="3" t="s">
        <v>1000</v>
      </c>
      <c r="Q4719" s="3" t="s">
        <v>23816</v>
      </c>
      <c r="R4719" s="5" t="s">
        <v>27775</v>
      </c>
      <c r="S4719" s="3" t="s">
        <v>1594</v>
      </c>
      <c r="T4719" s="3" t="s">
        <v>61</v>
      </c>
      <c r="V4719" s="3">
        <v>127</v>
      </c>
      <c r="W4719" s="3">
        <v>0</v>
      </c>
      <c r="X4719" s="3">
        <v>127</v>
      </c>
      <c r="Y4719" s="3">
        <v>4717</v>
      </c>
      <c r="Z4719" s="3" t="s">
        <v>478</v>
      </c>
      <c r="AA4719" s="3">
        <v>28</v>
      </c>
      <c r="AB4719" s="3">
        <v>15</v>
      </c>
      <c r="AC4719" s="3">
        <v>6319989</v>
      </c>
      <c r="AD4719" s="3">
        <v>4178474</v>
      </c>
      <c r="AE4719" s="15"/>
      <c r="AF4719" s="3">
        <v>15</v>
      </c>
      <c r="AG4719" s="3">
        <v>106</v>
      </c>
    </row>
    <row r="4720" spans="1:33" ht="15.75" customHeight="1" x14ac:dyDescent="0.15">
      <c r="A4720" s="3">
        <v>24329</v>
      </c>
      <c r="B4720" s="3">
        <v>4718</v>
      </c>
      <c r="C4720" s="3">
        <v>6</v>
      </c>
      <c r="D4720" s="3" t="s">
        <v>10374</v>
      </c>
      <c r="E4720" s="3" t="s">
        <v>27776</v>
      </c>
      <c r="F4720" s="3" t="s">
        <v>36</v>
      </c>
      <c r="G4720" s="3" t="s">
        <v>37</v>
      </c>
      <c r="H4720" s="3" t="s">
        <v>5399</v>
      </c>
      <c r="I4720" s="3" t="s">
        <v>817</v>
      </c>
      <c r="J4720" s="3">
        <v>51.23</v>
      </c>
      <c r="K4720" s="3">
        <v>4560379</v>
      </c>
      <c r="L4720" s="3" t="s">
        <v>71</v>
      </c>
      <c r="M4720" s="3">
        <v>1</v>
      </c>
      <c r="N4720" s="3" t="s">
        <v>10374</v>
      </c>
      <c r="O4720" s="3" t="s">
        <v>27776</v>
      </c>
      <c r="P4720" s="3" t="s">
        <v>41</v>
      </c>
      <c r="Q4720" s="3" t="s">
        <v>10377</v>
      </c>
      <c r="R4720" s="5" t="s">
        <v>27777</v>
      </c>
      <c r="S4720" s="3" t="s">
        <v>5399</v>
      </c>
      <c r="T4720" s="3" t="s">
        <v>37</v>
      </c>
      <c r="V4720" s="3">
        <v>127</v>
      </c>
      <c r="W4720" s="3">
        <v>111</v>
      </c>
      <c r="X4720" s="3">
        <v>127</v>
      </c>
      <c r="Y4720" s="3">
        <v>4718</v>
      </c>
      <c r="Z4720" s="3" t="s">
        <v>71</v>
      </c>
      <c r="AA4720" s="3">
        <v>6</v>
      </c>
      <c r="AB4720" s="3">
        <v>3</v>
      </c>
      <c r="AC4720" s="3">
        <v>4560379</v>
      </c>
      <c r="AD4720" s="3">
        <v>3015525</v>
      </c>
      <c r="AE4720" s="3" t="s">
        <v>817</v>
      </c>
      <c r="AF4720" s="3">
        <v>5</v>
      </c>
      <c r="AG4720" s="3">
        <v>11</v>
      </c>
    </row>
    <row r="4721" spans="1:33" ht="15.75" customHeight="1" x14ac:dyDescent="0.15">
      <c r="A4721" s="3">
        <v>22181</v>
      </c>
      <c r="B4721" s="3">
        <v>4719</v>
      </c>
      <c r="C4721" s="3">
        <v>183</v>
      </c>
      <c r="D4721" s="3" t="s">
        <v>19243</v>
      </c>
      <c r="E4721" s="3" t="s">
        <v>27778</v>
      </c>
      <c r="F4721" s="3" t="s">
        <v>1105</v>
      </c>
      <c r="G4721" s="3" t="s">
        <v>486</v>
      </c>
      <c r="H4721" s="3" t="s">
        <v>8947</v>
      </c>
      <c r="I4721" s="3" t="s">
        <v>488</v>
      </c>
      <c r="J4721" s="3">
        <v>51.214300000000001</v>
      </c>
      <c r="K4721" s="3">
        <v>69007546</v>
      </c>
      <c r="L4721" s="3" t="s">
        <v>59</v>
      </c>
      <c r="M4721" s="3">
        <v>2</v>
      </c>
      <c r="N4721" s="3" t="s">
        <v>19243</v>
      </c>
      <c r="O4721" s="3" t="s">
        <v>27778</v>
      </c>
      <c r="P4721" s="3" t="s">
        <v>9988</v>
      </c>
      <c r="Q4721" s="3" t="s">
        <v>23821</v>
      </c>
      <c r="R4721" s="5" t="s">
        <v>27779</v>
      </c>
      <c r="S4721" s="3" t="s">
        <v>8947</v>
      </c>
      <c r="T4721" s="3" t="s">
        <v>486</v>
      </c>
      <c r="V4721" s="3">
        <v>126</v>
      </c>
      <c r="W4721" s="3">
        <v>78</v>
      </c>
      <c r="X4721" s="3">
        <v>127</v>
      </c>
      <c r="Y4721" s="3">
        <v>4719</v>
      </c>
      <c r="Z4721" s="3" t="s">
        <v>59</v>
      </c>
      <c r="AA4721" s="3">
        <v>183</v>
      </c>
      <c r="AB4721" s="3">
        <v>132</v>
      </c>
      <c r="AC4721" s="3">
        <v>69007546</v>
      </c>
      <c r="AD4721" s="3">
        <v>45635595</v>
      </c>
      <c r="AE4721" s="3" t="s">
        <v>488</v>
      </c>
      <c r="AF4721" s="3">
        <v>17</v>
      </c>
      <c r="AG4721" s="3">
        <v>50</v>
      </c>
    </row>
    <row r="4722" spans="1:33" ht="15.75" customHeight="1" x14ac:dyDescent="0.15">
      <c r="A4722" s="3">
        <v>4832</v>
      </c>
      <c r="B4722" s="3">
        <v>4720</v>
      </c>
      <c r="C4722" s="3">
        <v>34</v>
      </c>
      <c r="D4722" s="3" t="s">
        <v>19246</v>
      </c>
      <c r="E4722" s="3" t="s">
        <v>27780</v>
      </c>
      <c r="F4722" s="3" t="s">
        <v>1214</v>
      </c>
      <c r="G4722" s="3" t="s">
        <v>607</v>
      </c>
      <c r="H4722" s="3" t="s">
        <v>567</v>
      </c>
      <c r="I4722" s="3" t="s">
        <v>608</v>
      </c>
      <c r="J4722" s="3">
        <v>51.189700000000002</v>
      </c>
      <c r="K4722" s="3">
        <v>4741954</v>
      </c>
      <c r="L4722" s="3" t="s">
        <v>71</v>
      </c>
      <c r="M4722" s="3">
        <v>3</v>
      </c>
      <c r="N4722" s="3" t="s">
        <v>19246</v>
      </c>
      <c r="O4722" s="3" t="s">
        <v>27780</v>
      </c>
      <c r="P4722" s="3" t="s">
        <v>1350</v>
      </c>
      <c r="Q4722" s="3" t="s">
        <v>23823</v>
      </c>
      <c r="R4722" s="5" t="s">
        <v>27781</v>
      </c>
      <c r="S4722" s="3" t="s">
        <v>567</v>
      </c>
      <c r="T4722" s="3" t="s">
        <v>607</v>
      </c>
      <c r="V4722" s="3">
        <v>25</v>
      </c>
      <c r="W4722" s="3">
        <v>0</v>
      </c>
      <c r="X4722" s="3">
        <v>127</v>
      </c>
      <c r="Y4722" s="3">
        <v>4720</v>
      </c>
      <c r="Z4722" s="3" t="s">
        <v>71</v>
      </c>
      <c r="AA4722" s="3">
        <v>34</v>
      </c>
      <c r="AB4722" s="3">
        <v>24</v>
      </c>
      <c r="AC4722" s="3">
        <v>4741954</v>
      </c>
      <c r="AD4722" s="3">
        <v>3136427</v>
      </c>
      <c r="AE4722" s="15"/>
      <c r="AF4722" s="3">
        <v>5</v>
      </c>
      <c r="AG4722" s="3">
        <v>161</v>
      </c>
    </row>
    <row r="4723" spans="1:33" ht="15.75" customHeight="1" x14ac:dyDescent="0.15">
      <c r="A4723" s="3">
        <v>17942</v>
      </c>
      <c r="B4723" s="3">
        <v>4721</v>
      </c>
      <c r="C4723" s="3">
        <v>43</v>
      </c>
      <c r="D4723" s="3" t="s">
        <v>19248</v>
      </c>
      <c r="E4723" s="3" t="s">
        <v>27782</v>
      </c>
      <c r="F4723" s="3" t="s">
        <v>5738</v>
      </c>
      <c r="G4723" s="3" t="s">
        <v>599</v>
      </c>
      <c r="H4723" s="3" t="s">
        <v>14216</v>
      </c>
      <c r="I4723" s="3" t="s">
        <v>3354</v>
      </c>
      <c r="J4723" s="3">
        <v>51.162300000000002</v>
      </c>
      <c r="K4723" s="3">
        <v>6802714</v>
      </c>
      <c r="L4723" s="3" t="s">
        <v>71</v>
      </c>
      <c r="M4723" s="3">
        <v>4</v>
      </c>
      <c r="N4723" s="3" t="s">
        <v>19248</v>
      </c>
      <c r="O4723" s="3" t="s">
        <v>27782</v>
      </c>
      <c r="P4723" s="3" t="s">
        <v>787</v>
      </c>
      <c r="Q4723" s="3" t="s">
        <v>23825</v>
      </c>
      <c r="R4723" s="5" t="s">
        <v>27783</v>
      </c>
      <c r="S4723" s="3" t="s">
        <v>14216</v>
      </c>
      <c r="T4723" s="3" t="s">
        <v>599</v>
      </c>
      <c r="V4723" s="3">
        <v>91</v>
      </c>
      <c r="W4723" s="3">
        <v>82</v>
      </c>
      <c r="X4723" s="3">
        <v>127</v>
      </c>
      <c r="Y4723" s="3">
        <v>4721</v>
      </c>
      <c r="Z4723" s="3" t="s">
        <v>71</v>
      </c>
      <c r="AA4723" s="3">
        <v>43</v>
      </c>
      <c r="AB4723" s="3">
        <v>30</v>
      </c>
      <c r="AC4723" s="3">
        <v>6802714</v>
      </c>
      <c r="AD4723" s="3">
        <v>4500273</v>
      </c>
      <c r="AE4723" s="3" t="s">
        <v>3354</v>
      </c>
      <c r="AF4723" s="3">
        <v>5</v>
      </c>
      <c r="AG4723" s="3">
        <v>13</v>
      </c>
    </row>
    <row r="4724" spans="1:33" ht="15.75" customHeight="1" x14ac:dyDescent="0.15">
      <c r="A4724" s="3">
        <v>21951</v>
      </c>
      <c r="B4724" s="3">
        <v>4722</v>
      </c>
      <c r="C4724" s="3">
        <v>105</v>
      </c>
      <c r="D4724" s="3" t="s">
        <v>2151</v>
      </c>
      <c r="E4724" s="3" t="s">
        <v>27784</v>
      </c>
      <c r="F4724" s="3" t="s">
        <v>36</v>
      </c>
      <c r="G4724" s="3" t="s">
        <v>37</v>
      </c>
      <c r="H4724" s="3" t="s">
        <v>89</v>
      </c>
      <c r="I4724" s="3" t="s">
        <v>89</v>
      </c>
      <c r="J4724" s="3">
        <v>51.1</v>
      </c>
      <c r="K4724" s="3">
        <v>20176631</v>
      </c>
      <c r="L4724" s="3" t="s">
        <v>66</v>
      </c>
      <c r="M4724" s="3">
        <v>2</v>
      </c>
      <c r="N4724" s="3" t="s">
        <v>2151</v>
      </c>
      <c r="O4724" s="3" t="s">
        <v>27784</v>
      </c>
      <c r="P4724" s="3" t="s">
        <v>835</v>
      </c>
      <c r="Q4724" s="3" t="s">
        <v>2166</v>
      </c>
      <c r="R4724" s="5" t="s">
        <v>27785</v>
      </c>
      <c r="S4724" s="3" t="s">
        <v>89</v>
      </c>
      <c r="T4724" s="3" t="s">
        <v>37</v>
      </c>
      <c r="V4724" s="3">
        <v>127</v>
      </c>
      <c r="W4724" s="3">
        <v>127</v>
      </c>
      <c r="X4724" s="3">
        <v>127</v>
      </c>
      <c r="Y4724" s="3">
        <v>4722</v>
      </c>
      <c r="Z4724" s="3" t="s">
        <v>66</v>
      </c>
      <c r="AA4724" s="3">
        <v>105</v>
      </c>
      <c r="AB4724" s="3">
        <v>104</v>
      </c>
      <c r="AC4724" s="3">
        <v>20176631</v>
      </c>
      <c r="AD4724" s="3">
        <v>13353165</v>
      </c>
      <c r="AE4724" s="3" t="s">
        <v>89</v>
      </c>
      <c r="AF4724" s="3">
        <v>9</v>
      </c>
      <c r="AG4724" s="3">
        <v>4</v>
      </c>
    </row>
    <row r="4725" spans="1:33" ht="15.75" customHeight="1" x14ac:dyDescent="0.15">
      <c r="A4725" s="3">
        <v>25006</v>
      </c>
      <c r="B4725" s="3">
        <v>4723</v>
      </c>
      <c r="C4725" s="3">
        <v>10</v>
      </c>
      <c r="D4725" s="3" t="s">
        <v>10295</v>
      </c>
      <c r="E4725" s="3" t="s">
        <v>27786</v>
      </c>
      <c r="F4725" s="3" t="s">
        <v>36</v>
      </c>
      <c r="G4725" s="3" t="s">
        <v>37</v>
      </c>
      <c r="H4725" s="3" t="s">
        <v>4498</v>
      </c>
      <c r="I4725" s="3" t="s">
        <v>817</v>
      </c>
      <c r="J4725" s="3">
        <v>51.075299999999999</v>
      </c>
      <c r="K4725" s="3">
        <v>2127148</v>
      </c>
      <c r="L4725" s="3" t="s">
        <v>398</v>
      </c>
      <c r="M4725" s="3">
        <v>0</v>
      </c>
      <c r="N4725" s="3" t="s">
        <v>10295</v>
      </c>
      <c r="O4725" s="3" t="s">
        <v>27786</v>
      </c>
      <c r="P4725" s="8">
        <v>37257</v>
      </c>
      <c r="Q4725" s="3" t="s">
        <v>10297</v>
      </c>
      <c r="R4725" s="5" t="s">
        <v>27787</v>
      </c>
      <c r="S4725" s="3" t="s">
        <v>4498</v>
      </c>
      <c r="T4725" s="3" t="s">
        <v>37</v>
      </c>
      <c r="V4725" s="3">
        <v>127</v>
      </c>
      <c r="W4725" s="3">
        <v>112</v>
      </c>
      <c r="X4725" s="3">
        <v>64</v>
      </c>
      <c r="Y4725" s="3">
        <v>4723</v>
      </c>
      <c r="Z4725" s="3" t="s">
        <v>398</v>
      </c>
      <c r="AA4725" s="3">
        <v>10</v>
      </c>
      <c r="AB4725" s="3">
        <v>6</v>
      </c>
      <c r="AC4725" s="3">
        <v>2127148</v>
      </c>
      <c r="AD4725" s="3">
        <v>1408005</v>
      </c>
      <c r="AE4725" s="3" t="s">
        <v>817</v>
      </c>
      <c r="AF4725" s="3">
        <v>1</v>
      </c>
      <c r="AG4725" s="3">
        <v>11</v>
      </c>
    </row>
    <row r="4726" spans="1:33" ht="15.75" customHeight="1" x14ac:dyDescent="0.15">
      <c r="A4726" s="3">
        <v>25238</v>
      </c>
      <c r="B4726" s="3">
        <v>4724</v>
      </c>
      <c r="C4726" s="3">
        <v>135</v>
      </c>
      <c r="D4726" s="3" t="s">
        <v>19254</v>
      </c>
      <c r="E4726" s="3" t="s">
        <v>27788</v>
      </c>
      <c r="F4726" s="3" t="s">
        <v>269</v>
      </c>
      <c r="G4726" s="3" t="s">
        <v>133</v>
      </c>
      <c r="H4726" s="3" t="s">
        <v>8394</v>
      </c>
      <c r="I4726" s="3" t="s">
        <v>6704</v>
      </c>
      <c r="J4726" s="3">
        <v>51.05</v>
      </c>
      <c r="K4726" s="3">
        <v>28429527</v>
      </c>
      <c r="L4726" s="3" t="s">
        <v>59</v>
      </c>
      <c r="M4726" s="3">
        <v>0</v>
      </c>
      <c r="N4726" s="3" t="s">
        <v>19254</v>
      </c>
      <c r="O4726" s="3" t="s">
        <v>27788</v>
      </c>
      <c r="P4726" s="8">
        <v>35431</v>
      </c>
      <c r="Q4726" s="3" t="s">
        <v>23830</v>
      </c>
      <c r="R4726" s="5" t="s">
        <v>27789</v>
      </c>
      <c r="S4726" s="3" t="s">
        <v>8394</v>
      </c>
      <c r="T4726" s="3" t="s">
        <v>133</v>
      </c>
      <c r="V4726" s="3">
        <v>127</v>
      </c>
      <c r="W4726" s="3">
        <v>0</v>
      </c>
      <c r="X4726" s="3">
        <v>127</v>
      </c>
      <c r="Y4726" s="3">
        <v>4724</v>
      </c>
      <c r="Z4726" s="3" t="s">
        <v>59</v>
      </c>
      <c r="AA4726" s="3">
        <v>135</v>
      </c>
      <c r="AB4726" s="3">
        <v>145</v>
      </c>
      <c r="AC4726" s="3">
        <v>28429527</v>
      </c>
      <c r="AD4726" s="3">
        <v>18821264</v>
      </c>
      <c r="AE4726" s="15"/>
      <c r="AF4726" s="3">
        <v>17</v>
      </c>
      <c r="AG4726" s="3">
        <v>509</v>
      </c>
    </row>
    <row r="4727" spans="1:33" ht="15.75" customHeight="1" x14ac:dyDescent="0.15">
      <c r="A4727" s="3">
        <v>19531</v>
      </c>
      <c r="B4727" s="3">
        <v>4725</v>
      </c>
      <c r="C4727" s="3">
        <v>42</v>
      </c>
      <c r="D4727" s="3" t="s">
        <v>19256</v>
      </c>
      <c r="E4727" s="3" t="s">
        <v>27790</v>
      </c>
      <c r="F4727" s="3" t="s">
        <v>6874</v>
      </c>
      <c r="G4727" s="3" t="s">
        <v>621</v>
      </c>
      <c r="H4727" s="3" t="s">
        <v>2653</v>
      </c>
      <c r="I4727" s="3" t="s">
        <v>4662</v>
      </c>
      <c r="J4727" s="3">
        <v>51.048000000000002</v>
      </c>
      <c r="K4727" s="3">
        <v>4252000</v>
      </c>
      <c r="L4727" s="3" t="s">
        <v>66</v>
      </c>
      <c r="M4727" s="3">
        <v>3</v>
      </c>
      <c r="N4727" s="3" t="s">
        <v>19256</v>
      </c>
      <c r="O4727" s="3" t="s">
        <v>27790</v>
      </c>
      <c r="P4727" s="3" t="s">
        <v>1000</v>
      </c>
      <c r="Q4727" s="3" t="s">
        <v>23832</v>
      </c>
      <c r="R4727" s="5" t="s">
        <v>27791</v>
      </c>
      <c r="S4727" s="3" t="s">
        <v>2653</v>
      </c>
      <c r="T4727" s="3" t="s">
        <v>621</v>
      </c>
      <c r="V4727" s="3">
        <v>75</v>
      </c>
      <c r="W4727" s="3">
        <v>48</v>
      </c>
      <c r="X4727" s="3">
        <v>127</v>
      </c>
      <c r="Y4727" s="3">
        <v>4725</v>
      </c>
      <c r="Z4727" s="3" t="s">
        <v>66</v>
      </c>
      <c r="AA4727" s="3">
        <v>42</v>
      </c>
      <c r="AB4727" s="3">
        <v>19</v>
      </c>
      <c r="AC4727" s="3">
        <v>4252000</v>
      </c>
      <c r="AD4727" s="3">
        <v>2815000</v>
      </c>
      <c r="AE4727" s="3" t="s">
        <v>4662</v>
      </c>
      <c r="AF4727" s="3">
        <v>9</v>
      </c>
      <c r="AG4727" s="3">
        <v>82</v>
      </c>
    </row>
    <row r="4728" spans="1:33" ht="15.75" customHeight="1" x14ac:dyDescent="0.15">
      <c r="A4728" s="3">
        <v>18919</v>
      </c>
      <c r="B4728" s="3">
        <v>4726</v>
      </c>
      <c r="C4728" s="3">
        <v>390</v>
      </c>
      <c r="D4728" s="3" t="s">
        <v>19258</v>
      </c>
      <c r="E4728" s="3" t="s">
        <v>27792</v>
      </c>
      <c r="F4728" s="3" t="s">
        <v>855</v>
      </c>
      <c r="G4728" s="3" t="s">
        <v>292</v>
      </c>
      <c r="H4728" s="3" t="s">
        <v>19261</v>
      </c>
      <c r="I4728" s="3" t="s">
        <v>23835</v>
      </c>
      <c r="J4728" s="3">
        <v>51.021799999999999</v>
      </c>
      <c r="K4728" s="3">
        <v>68360000</v>
      </c>
      <c r="L4728" s="3" t="s">
        <v>478</v>
      </c>
      <c r="M4728" s="3">
        <v>2</v>
      </c>
      <c r="N4728" s="3" t="s">
        <v>19258</v>
      </c>
      <c r="O4728" s="3" t="s">
        <v>27792</v>
      </c>
      <c r="P4728" s="3" t="s">
        <v>7154</v>
      </c>
      <c r="Q4728" s="3" t="s">
        <v>23834</v>
      </c>
      <c r="R4728" s="5" t="s">
        <v>27793</v>
      </c>
      <c r="S4728" s="3" t="s">
        <v>19261</v>
      </c>
      <c r="T4728" s="3" t="s">
        <v>292</v>
      </c>
      <c r="V4728" s="3">
        <v>127</v>
      </c>
      <c r="W4728" s="3">
        <v>0</v>
      </c>
      <c r="X4728" s="3">
        <v>127</v>
      </c>
      <c r="Y4728" s="3">
        <v>4726</v>
      </c>
      <c r="Z4728" s="3" t="s">
        <v>478</v>
      </c>
      <c r="AA4728" s="3">
        <v>390</v>
      </c>
      <c r="AB4728" s="3">
        <v>350</v>
      </c>
      <c r="AC4728" s="3">
        <v>68360000</v>
      </c>
      <c r="AD4728" s="3">
        <v>45265000</v>
      </c>
      <c r="AE4728" s="15"/>
      <c r="AF4728" s="3">
        <v>15</v>
      </c>
      <c r="AG4728" s="3">
        <v>411</v>
      </c>
    </row>
    <row r="4729" spans="1:33" ht="15.75" customHeight="1" x14ac:dyDescent="0.15">
      <c r="A4729" s="3">
        <v>24531</v>
      </c>
      <c r="B4729" s="3">
        <v>4727</v>
      </c>
      <c r="C4729" s="3">
        <v>65</v>
      </c>
      <c r="D4729" s="3" t="s">
        <v>19262</v>
      </c>
      <c r="E4729" s="3" t="s">
        <v>27794</v>
      </c>
      <c r="F4729" s="3" t="s">
        <v>3068</v>
      </c>
      <c r="G4729" s="3" t="s">
        <v>606</v>
      </c>
      <c r="H4729" s="3" t="s">
        <v>1343</v>
      </c>
      <c r="I4729" s="3" t="s">
        <v>1343</v>
      </c>
      <c r="J4729" s="3">
        <v>50.966299999999997</v>
      </c>
      <c r="K4729" s="3">
        <v>378607667</v>
      </c>
      <c r="L4729" s="3" t="s">
        <v>335</v>
      </c>
      <c r="M4729" s="3">
        <v>1</v>
      </c>
      <c r="N4729" s="3" t="s">
        <v>19262</v>
      </c>
      <c r="O4729" s="3" t="s">
        <v>27794</v>
      </c>
      <c r="P4729" s="3" t="s">
        <v>4433</v>
      </c>
      <c r="Q4729" s="3" t="s">
        <v>23837</v>
      </c>
      <c r="R4729" s="5" t="s">
        <v>27795</v>
      </c>
      <c r="S4729" s="3" t="s">
        <v>1343</v>
      </c>
      <c r="T4729" s="3" t="s">
        <v>606</v>
      </c>
      <c r="V4729" s="3">
        <v>83</v>
      </c>
      <c r="W4729" s="3">
        <v>47</v>
      </c>
      <c r="X4729" s="3">
        <v>127</v>
      </c>
      <c r="Y4729" s="3">
        <v>4727</v>
      </c>
      <c r="Z4729" s="3" t="s">
        <v>335</v>
      </c>
      <c r="AA4729" s="3">
        <v>65</v>
      </c>
      <c r="AB4729" s="3">
        <v>50</v>
      </c>
      <c r="AC4729" s="3">
        <v>378607667</v>
      </c>
      <c r="AD4729" s="3">
        <v>250789581</v>
      </c>
      <c r="AE4729" s="3" t="s">
        <v>1343</v>
      </c>
      <c r="AF4729" s="3">
        <v>21</v>
      </c>
      <c r="AG4729" s="3">
        <v>12</v>
      </c>
    </row>
    <row r="4730" spans="1:33" ht="15.75" customHeight="1" x14ac:dyDescent="0.15">
      <c r="A4730" s="3">
        <v>19770</v>
      </c>
      <c r="B4730" s="3">
        <v>4728</v>
      </c>
      <c r="C4730" s="3">
        <v>160</v>
      </c>
      <c r="D4730" s="3" t="s">
        <v>19264</v>
      </c>
      <c r="E4730" s="3" t="s">
        <v>27796</v>
      </c>
      <c r="F4730" s="3" t="s">
        <v>931</v>
      </c>
      <c r="G4730" s="3" t="s">
        <v>378</v>
      </c>
      <c r="H4730" s="3" t="s">
        <v>379</v>
      </c>
      <c r="I4730" s="3" t="s">
        <v>380</v>
      </c>
      <c r="J4730" s="3">
        <v>50.951599999999999</v>
      </c>
      <c r="K4730" s="3">
        <v>52504000</v>
      </c>
      <c r="L4730" s="3" t="s">
        <v>101</v>
      </c>
      <c r="M4730" s="3">
        <v>3</v>
      </c>
      <c r="N4730" s="3" t="s">
        <v>19264</v>
      </c>
      <c r="O4730" s="3" t="s">
        <v>27796</v>
      </c>
      <c r="P4730" s="3" t="s">
        <v>835</v>
      </c>
      <c r="Q4730" s="3" t="s">
        <v>23839</v>
      </c>
      <c r="R4730" s="5" t="s">
        <v>27797</v>
      </c>
      <c r="S4730" s="3" t="s">
        <v>379</v>
      </c>
      <c r="T4730" s="3" t="s">
        <v>378</v>
      </c>
      <c r="V4730" s="3">
        <v>70</v>
      </c>
      <c r="W4730" s="3">
        <v>42</v>
      </c>
      <c r="X4730" s="3">
        <v>127</v>
      </c>
      <c r="Y4730" s="3">
        <v>4728</v>
      </c>
      <c r="Z4730" s="3" t="s">
        <v>101</v>
      </c>
      <c r="AA4730" s="3">
        <v>160</v>
      </c>
      <c r="AB4730" s="3">
        <v>165</v>
      </c>
      <c r="AC4730" s="3">
        <v>52504000</v>
      </c>
      <c r="AD4730" s="3">
        <v>34782000</v>
      </c>
      <c r="AE4730" s="3" t="s">
        <v>380</v>
      </c>
      <c r="AF4730" s="3">
        <v>10</v>
      </c>
      <c r="AG4730" s="3">
        <v>81</v>
      </c>
    </row>
    <row r="4731" spans="1:33" ht="15.75" customHeight="1" x14ac:dyDescent="0.15">
      <c r="A4731" s="3">
        <v>18250</v>
      </c>
      <c r="B4731" s="3">
        <v>4729</v>
      </c>
      <c r="C4731" s="3">
        <v>75</v>
      </c>
      <c r="D4731" s="3" t="s">
        <v>10081</v>
      </c>
      <c r="E4731" s="3" t="s">
        <v>27798</v>
      </c>
      <c r="F4731" s="3" t="s">
        <v>475</v>
      </c>
      <c r="G4731" s="3" t="s">
        <v>277</v>
      </c>
      <c r="H4731" s="3" t="s">
        <v>3963</v>
      </c>
      <c r="I4731" s="3" t="s">
        <v>3964</v>
      </c>
      <c r="J4731" s="3">
        <v>50.951000000000001</v>
      </c>
      <c r="K4731" s="3">
        <v>8894590</v>
      </c>
      <c r="L4731" s="3" t="s">
        <v>71</v>
      </c>
      <c r="M4731" s="3">
        <v>3</v>
      </c>
      <c r="N4731" s="3" t="s">
        <v>10081</v>
      </c>
      <c r="O4731" s="3" t="s">
        <v>27798</v>
      </c>
      <c r="P4731" s="3" t="s">
        <v>4433</v>
      </c>
      <c r="Q4731" s="3" t="s">
        <v>10084</v>
      </c>
      <c r="R4731" s="5" t="s">
        <v>27799</v>
      </c>
      <c r="S4731" s="3" t="s">
        <v>3963</v>
      </c>
      <c r="T4731" s="3" t="s">
        <v>277</v>
      </c>
      <c r="V4731" s="3">
        <v>127</v>
      </c>
      <c r="W4731" s="3">
        <v>0</v>
      </c>
      <c r="X4731" s="3">
        <v>127</v>
      </c>
      <c r="Y4731" s="3">
        <v>4729</v>
      </c>
      <c r="Z4731" s="3" t="s">
        <v>71</v>
      </c>
      <c r="AA4731" s="3">
        <v>75</v>
      </c>
      <c r="AB4731" s="3">
        <v>64</v>
      </c>
      <c r="AC4731" s="3">
        <v>8894590</v>
      </c>
      <c r="AD4731" s="3">
        <v>5892368</v>
      </c>
      <c r="AE4731" s="15"/>
      <c r="AF4731" s="3">
        <v>5</v>
      </c>
      <c r="AG4731" s="3">
        <v>71</v>
      </c>
    </row>
    <row r="4732" spans="1:33" ht="15.75" customHeight="1" x14ac:dyDescent="0.15">
      <c r="A4732" s="3">
        <v>2926</v>
      </c>
      <c r="B4732" s="3">
        <v>4730</v>
      </c>
      <c r="C4732" s="3">
        <v>1956</v>
      </c>
      <c r="D4732" s="3" t="s">
        <v>19268</v>
      </c>
      <c r="E4732" s="3" t="s">
        <v>27800</v>
      </c>
      <c r="F4732" s="3" t="s">
        <v>657</v>
      </c>
      <c r="G4732" s="3" t="s">
        <v>246</v>
      </c>
      <c r="H4732" s="3" t="s">
        <v>3818</v>
      </c>
      <c r="I4732" s="3" t="s">
        <v>3818</v>
      </c>
      <c r="J4732" s="3">
        <v>50.907600000000002</v>
      </c>
      <c r="K4732" s="3">
        <v>189536095</v>
      </c>
      <c r="L4732" s="3" t="s">
        <v>162</v>
      </c>
      <c r="M4732" s="3">
        <v>7</v>
      </c>
      <c r="N4732" s="3" t="s">
        <v>19268</v>
      </c>
      <c r="O4732" s="3" t="s">
        <v>27800</v>
      </c>
      <c r="P4732" s="3" t="s">
        <v>690</v>
      </c>
      <c r="Q4732" s="3" t="s">
        <v>23843</v>
      </c>
      <c r="R4732" s="5" t="s">
        <v>27801</v>
      </c>
      <c r="S4732" s="3" t="s">
        <v>3818</v>
      </c>
      <c r="T4732" s="3" t="s">
        <v>246</v>
      </c>
      <c r="V4732" s="3">
        <v>127</v>
      </c>
      <c r="W4732" s="3">
        <v>97</v>
      </c>
      <c r="X4732" s="3">
        <v>127</v>
      </c>
      <c r="Y4732" s="3">
        <v>4730</v>
      </c>
      <c r="Z4732" s="3" t="s">
        <v>162</v>
      </c>
      <c r="AA4732" s="3">
        <v>1956</v>
      </c>
      <c r="AB4732" s="3">
        <v>626</v>
      </c>
      <c r="AC4732" s="3">
        <v>189536095</v>
      </c>
      <c r="AD4732" s="3">
        <v>125597464</v>
      </c>
      <c r="AE4732" s="3" t="s">
        <v>3818</v>
      </c>
      <c r="AF4732" s="3">
        <v>8</v>
      </c>
      <c r="AG4732" s="3">
        <v>22</v>
      </c>
    </row>
    <row r="4733" spans="1:33" ht="15.75" customHeight="1" x14ac:dyDescent="0.15">
      <c r="A4733" s="3">
        <v>25405</v>
      </c>
      <c r="B4733" s="3">
        <v>4731</v>
      </c>
      <c r="C4733" s="3">
        <v>105</v>
      </c>
      <c r="D4733" s="3" t="s">
        <v>19272</v>
      </c>
      <c r="E4733" s="3" t="s">
        <v>27802</v>
      </c>
      <c r="F4733" s="3" t="s">
        <v>210</v>
      </c>
      <c r="G4733" s="3" t="s">
        <v>114</v>
      </c>
      <c r="H4733" s="3" t="s">
        <v>116</v>
      </c>
      <c r="I4733" s="3" t="s">
        <v>116</v>
      </c>
      <c r="J4733" s="3">
        <v>50.878300000000003</v>
      </c>
      <c r="K4733" s="3">
        <v>17862793</v>
      </c>
      <c r="L4733" s="3" t="s">
        <v>162</v>
      </c>
      <c r="M4733" s="3">
        <v>0</v>
      </c>
      <c r="N4733" s="3" t="s">
        <v>19272</v>
      </c>
      <c r="O4733" s="3" t="s">
        <v>27802</v>
      </c>
      <c r="P4733" s="8">
        <v>32874</v>
      </c>
      <c r="Q4733" s="3" t="s">
        <v>23845</v>
      </c>
      <c r="R4733" s="5" t="s">
        <v>27803</v>
      </c>
      <c r="S4733" s="3" t="s">
        <v>116</v>
      </c>
      <c r="T4733" s="3" t="s">
        <v>114</v>
      </c>
      <c r="V4733" s="3">
        <v>97</v>
      </c>
      <c r="W4733" s="3">
        <v>86</v>
      </c>
      <c r="X4733" s="3">
        <v>127</v>
      </c>
      <c r="Y4733" s="3">
        <v>4731</v>
      </c>
      <c r="Z4733" s="3" t="s">
        <v>162</v>
      </c>
      <c r="AA4733" s="3">
        <v>105</v>
      </c>
      <c r="AB4733" s="3">
        <v>63</v>
      </c>
      <c r="AC4733" s="3">
        <v>17862793</v>
      </c>
      <c r="AD4733" s="3">
        <v>11839209</v>
      </c>
      <c r="AE4733" s="3" t="s">
        <v>116</v>
      </c>
      <c r="AF4733" s="3">
        <v>8</v>
      </c>
      <c r="AG4733" s="3">
        <v>46</v>
      </c>
    </row>
    <row r="4734" spans="1:33" ht="15.75" customHeight="1" x14ac:dyDescent="0.15">
      <c r="A4734" s="3">
        <v>19499</v>
      </c>
      <c r="B4734" s="3">
        <v>4732</v>
      </c>
      <c r="C4734" s="3">
        <v>31</v>
      </c>
      <c r="D4734" s="3" t="s">
        <v>11832</v>
      </c>
      <c r="E4734" s="3" t="s">
        <v>27804</v>
      </c>
      <c r="F4734" s="3" t="s">
        <v>36</v>
      </c>
      <c r="G4734" s="3" t="s">
        <v>37</v>
      </c>
      <c r="H4734" s="3" t="s">
        <v>2190</v>
      </c>
      <c r="I4734" s="3" t="s">
        <v>39</v>
      </c>
      <c r="J4734" s="3">
        <v>50.880699999999997</v>
      </c>
      <c r="K4734" s="3">
        <v>5907664</v>
      </c>
      <c r="L4734" s="3" t="s">
        <v>75</v>
      </c>
      <c r="M4734" s="3">
        <v>2</v>
      </c>
      <c r="N4734" s="3" t="s">
        <v>11832</v>
      </c>
      <c r="O4734" s="3" t="s">
        <v>27804</v>
      </c>
      <c r="P4734" s="3" t="s">
        <v>1000</v>
      </c>
      <c r="Q4734" s="3" t="s">
        <v>11833</v>
      </c>
      <c r="R4734" s="5" t="s">
        <v>27805</v>
      </c>
      <c r="S4734" s="3" t="s">
        <v>2190</v>
      </c>
      <c r="T4734" s="3" t="s">
        <v>37</v>
      </c>
      <c r="V4734" s="3">
        <v>127</v>
      </c>
      <c r="W4734" s="3">
        <v>127</v>
      </c>
      <c r="X4734" s="3">
        <v>127</v>
      </c>
      <c r="Y4734" s="3">
        <v>4732</v>
      </c>
      <c r="Z4734" s="3" t="s">
        <v>75</v>
      </c>
      <c r="AA4734" s="3">
        <v>31</v>
      </c>
      <c r="AB4734" s="3">
        <v>7</v>
      </c>
      <c r="AC4734" s="3">
        <v>5907664</v>
      </c>
      <c r="AD4734" s="3">
        <v>3915455</v>
      </c>
      <c r="AE4734" s="3" t="s">
        <v>39</v>
      </c>
      <c r="AF4734" s="3">
        <v>14</v>
      </c>
      <c r="AG4734" s="3">
        <v>2</v>
      </c>
    </row>
    <row r="4735" spans="1:33" ht="15.75" customHeight="1" x14ac:dyDescent="0.15">
      <c r="A4735" s="3">
        <v>20700</v>
      </c>
      <c r="B4735" s="3">
        <v>4733</v>
      </c>
      <c r="C4735" s="3">
        <v>162</v>
      </c>
      <c r="D4735" s="3" t="s">
        <v>19276</v>
      </c>
      <c r="E4735" s="3" t="s">
        <v>27806</v>
      </c>
      <c r="F4735" s="3" t="s">
        <v>96</v>
      </c>
      <c r="G4735" s="3" t="s">
        <v>61</v>
      </c>
      <c r="H4735" s="3" t="s">
        <v>4046</v>
      </c>
      <c r="I4735" s="3" t="s">
        <v>63</v>
      </c>
      <c r="J4735" s="3">
        <v>50.857199999999999</v>
      </c>
      <c r="K4735" s="3">
        <v>20347494</v>
      </c>
      <c r="L4735" s="3" t="s">
        <v>66</v>
      </c>
      <c r="M4735" s="3">
        <v>9</v>
      </c>
      <c r="N4735" s="3" t="s">
        <v>19276</v>
      </c>
      <c r="O4735" s="3" t="s">
        <v>27806</v>
      </c>
      <c r="P4735" s="3" t="s">
        <v>1029</v>
      </c>
      <c r="Q4735" s="3" t="s">
        <v>23848</v>
      </c>
      <c r="R4735" s="5" t="s">
        <v>27807</v>
      </c>
      <c r="S4735" s="3" t="s">
        <v>4046</v>
      </c>
      <c r="T4735" s="3" t="s">
        <v>61</v>
      </c>
      <c r="V4735" s="3">
        <v>127</v>
      </c>
      <c r="W4735" s="3">
        <v>127</v>
      </c>
      <c r="X4735" s="3">
        <v>127</v>
      </c>
      <c r="Y4735" s="3">
        <v>4733</v>
      </c>
      <c r="Z4735" s="3" t="s">
        <v>66</v>
      </c>
      <c r="AA4735" s="3">
        <v>162</v>
      </c>
      <c r="AB4735" s="3">
        <v>89</v>
      </c>
      <c r="AC4735" s="3">
        <v>20347494</v>
      </c>
      <c r="AD4735" s="3">
        <v>13487917</v>
      </c>
      <c r="AE4735" s="3" t="s">
        <v>63</v>
      </c>
      <c r="AF4735" s="3">
        <v>9</v>
      </c>
      <c r="AG4735" s="3">
        <v>3</v>
      </c>
    </row>
    <row r="4736" spans="1:33" ht="15.75" customHeight="1" x14ac:dyDescent="0.15">
      <c r="A4736" s="3">
        <v>26615</v>
      </c>
      <c r="B4736" s="3">
        <v>4734</v>
      </c>
      <c r="C4736" s="3">
        <v>39</v>
      </c>
      <c r="D4736" s="3" t="s">
        <v>19278</v>
      </c>
      <c r="E4736" s="3" t="s">
        <v>27808</v>
      </c>
      <c r="F4736" s="3" t="s">
        <v>657</v>
      </c>
      <c r="G4736" s="3" t="s">
        <v>246</v>
      </c>
      <c r="H4736" s="3" t="s">
        <v>18318</v>
      </c>
      <c r="I4736" s="3" t="s">
        <v>264</v>
      </c>
      <c r="J4736" s="3">
        <v>50.833799999999997</v>
      </c>
      <c r="K4736" s="3">
        <v>6802255</v>
      </c>
      <c r="L4736" s="3" t="s">
        <v>66</v>
      </c>
      <c r="M4736" s="3">
        <v>0</v>
      </c>
      <c r="N4736" s="3" t="s">
        <v>19278</v>
      </c>
      <c r="O4736" s="3" t="s">
        <v>27808</v>
      </c>
      <c r="P4736" s="8">
        <v>30317</v>
      </c>
      <c r="Q4736" s="3" t="s">
        <v>23850</v>
      </c>
      <c r="R4736" s="5" t="s">
        <v>27809</v>
      </c>
      <c r="S4736" s="3" t="s">
        <v>18318</v>
      </c>
      <c r="T4736" s="3" t="s">
        <v>246</v>
      </c>
      <c r="V4736" s="3">
        <v>127</v>
      </c>
      <c r="W4736" s="3">
        <v>127</v>
      </c>
      <c r="X4736" s="3">
        <v>127</v>
      </c>
      <c r="Y4736" s="3">
        <v>4734</v>
      </c>
      <c r="Z4736" s="3" t="s">
        <v>66</v>
      </c>
      <c r="AA4736" s="3">
        <v>39</v>
      </c>
      <c r="AB4736" s="3">
        <v>20</v>
      </c>
      <c r="AC4736" s="3">
        <v>6802255</v>
      </c>
      <c r="AD4736" s="3">
        <v>4509768</v>
      </c>
      <c r="AE4736" s="3" t="s">
        <v>264</v>
      </c>
      <c r="AF4736" s="3">
        <v>9</v>
      </c>
      <c r="AG4736" s="3">
        <v>8</v>
      </c>
    </row>
    <row r="4737" spans="1:33" ht="15.75" customHeight="1" x14ac:dyDescent="0.15">
      <c r="A4737" s="3">
        <v>4067</v>
      </c>
      <c r="B4737" s="3">
        <v>4735</v>
      </c>
      <c r="C4737" s="3">
        <v>2495</v>
      </c>
      <c r="D4737" s="3" t="s">
        <v>19282</v>
      </c>
      <c r="E4737" s="3" t="s">
        <v>27810</v>
      </c>
      <c r="F4737" s="3" t="s">
        <v>1620</v>
      </c>
      <c r="G4737" s="3" t="s">
        <v>412</v>
      </c>
      <c r="H4737" s="3" t="s">
        <v>19284</v>
      </c>
      <c r="I4737" s="3" t="s">
        <v>742</v>
      </c>
      <c r="J4737" s="3">
        <v>50.782600000000002</v>
      </c>
      <c r="K4737" s="3">
        <v>268239275</v>
      </c>
      <c r="L4737" s="3" t="s">
        <v>122</v>
      </c>
      <c r="M4737" s="3">
        <v>7</v>
      </c>
      <c r="N4737" s="3" t="s">
        <v>19282</v>
      </c>
      <c r="O4737" s="3" t="s">
        <v>27810</v>
      </c>
      <c r="P4737" s="3" t="s">
        <v>9988</v>
      </c>
      <c r="Q4737" s="3" t="s">
        <v>23852</v>
      </c>
      <c r="R4737" s="5" t="s">
        <v>27811</v>
      </c>
      <c r="S4737" s="3" t="s">
        <v>19284</v>
      </c>
      <c r="T4737" s="3" t="s">
        <v>412</v>
      </c>
      <c r="V4737" s="3">
        <v>127</v>
      </c>
      <c r="W4737" s="3">
        <v>127</v>
      </c>
      <c r="X4737" s="3">
        <v>59</v>
      </c>
      <c r="Y4737" s="3">
        <v>4735</v>
      </c>
      <c r="Z4737" s="3" t="s">
        <v>122</v>
      </c>
      <c r="AA4737" s="3">
        <v>2495</v>
      </c>
      <c r="AB4737" s="3">
        <v>2098</v>
      </c>
      <c r="AC4737" s="3">
        <v>268239275</v>
      </c>
      <c r="AD4737" s="3">
        <v>177898080</v>
      </c>
      <c r="AE4737" s="3" t="s">
        <v>742</v>
      </c>
      <c r="AF4737" s="3">
        <v>22</v>
      </c>
      <c r="AG4737" s="3">
        <v>17</v>
      </c>
    </row>
    <row r="4738" spans="1:33" ht="15.75" customHeight="1" x14ac:dyDescent="0.15">
      <c r="A4738" s="3">
        <v>4097</v>
      </c>
      <c r="B4738" s="3">
        <v>4736</v>
      </c>
      <c r="C4738" s="3">
        <v>80</v>
      </c>
      <c r="D4738" s="3" t="s">
        <v>19285</v>
      </c>
      <c r="E4738" s="3" t="s">
        <v>27812</v>
      </c>
      <c r="F4738" s="3" t="s">
        <v>1105</v>
      </c>
      <c r="G4738" s="3" t="s">
        <v>486</v>
      </c>
      <c r="H4738" s="3" t="s">
        <v>19287</v>
      </c>
      <c r="I4738" s="3" t="s">
        <v>488</v>
      </c>
      <c r="J4738" s="3">
        <v>50.783099999999997</v>
      </c>
      <c r="K4738" s="3">
        <v>7185767</v>
      </c>
      <c r="L4738" s="3" t="s">
        <v>40</v>
      </c>
      <c r="M4738" s="3">
        <v>6</v>
      </c>
      <c r="N4738" s="3" t="s">
        <v>19285</v>
      </c>
      <c r="O4738" s="3" t="s">
        <v>27812</v>
      </c>
      <c r="P4738" s="3" t="s">
        <v>6091</v>
      </c>
      <c r="Q4738" s="3" t="s">
        <v>23854</v>
      </c>
      <c r="R4738" s="5" t="s">
        <v>27813</v>
      </c>
      <c r="S4738" s="3" t="s">
        <v>19287</v>
      </c>
      <c r="T4738" s="3" t="s">
        <v>486</v>
      </c>
      <c r="V4738" s="3">
        <v>127</v>
      </c>
      <c r="W4738" s="3">
        <v>79</v>
      </c>
      <c r="X4738" s="3">
        <v>127</v>
      </c>
      <c r="Y4738" s="3">
        <v>4736</v>
      </c>
      <c r="Z4738" s="3" t="s">
        <v>40</v>
      </c>
      <c r="AA4738" s="3">
        <v>80</v>
      </c>
      <c r="AB4738" s="3">
        <v>60</v>
      </c>
      <c r="AC4738" s="3">
        <v>7185767</v>
      </c>
      <c r="AD4738" s="3">
        <v>4765630</v>
      </c>
      <c r="AE4738" s="3" t="s">
        <v>488</v>
      </c>
      <c r="AF4738" s="3">
        <v>4</v>
      </c>
      <c r="AG4738" s="3">
        <v>50</v>
      </c>
    </row>
    <row r="4739" spans="1:33" ht="15.75" customHeight="1" x14ac:dyDescent="0.15">
      <c r="A4739" s="3">
        <v>131</v>
      </c>
      <c r="B4739" s="3">
        <v>4737</v>
      </c>
      <c r="C4739" s="3">
        <v>82</v>
      </c>
      <c r="D4739" s="3" t="s">
        <v>19288</v>
      </c>
      <c r="E4739" s="3" t="s">
        <v>27814</v>
      </c>
      <c r="F4739" s="3" t="s">
        <v>657</v>
      </c>
      <c r="G4739" s="3" t="s">
        <v>246</v>
      </c>
      <c r="H4739" s="3" t="s">
        <v>240</v>
      </c>
      <c r="I4739" s="3" t="s">
        <v>240</v>
      </c>
      <c r="J4739" s="3">
        <v>50.757599999999996</v>
      </c>
      <c r="K4739" s="3">
        <v>60174319</v>
      </c>
      <c r="L4739" s="3" t="s">
        <v>50</v>
      </c>
      <c r="M4739" s="3">
        <v>6</v>
      </c>
      <c r="N4739" s="3" t="s">
        <v>19288</v>
      </c>
      <c r="O4739" s="3" t="s">
        <v>27814</v>
      </c>
      <c r="P4739" s="3" t="s">
        <v>1063</v>
      </c>
      <c r="Q4739" s="15"/>
      <c r="R4739" s="5" t="s">
        <v>27815</v>
      </c>
      <c r="S4739" s="3" t="s">
        <v>240</v>
      </c>
      <c r="T4739" s="3" t="s">
        <v>246</v>
      </c>
      <c r="V4739" s="3">
        <v>127</v>
      </c>
      <c r="W4739" s="3">
        <v>90</v>
      </c>
      <c r="X4739" s="3">
        <v>127</v>
      </c>
      <c r="Y4739" s="3">
        <v>4737</v>
      </c>
      <c r="Z4739" s="3" t="s">
        <v>50</v>
      </c>
      <c r="AA4739" s="3">
        <v>82</v>
      </c>
      <c r="AB4739" s="3">
        <v>67</v>
      </c>
      <c r="AC4739" s="3">
        <v>60174319</v>
      </c>
      <c r="AD4739" s="3">
        <v>39914628</v>
      </c>
      <c r="AE4739" s="3" t="s">
        <v>240</v>
      </c>
      <c r="AF4739" s="3">
        <v>11</v>
      </c>
      <c r="AG4739" s="3">
        <v>18</v>
      </c>
    </row>
    <row r="4740" spans="1:33" ht="15.75" customHeight="1" x14ac:dyDescent="0.15">
      <c r="A4740" s="3">
        <v>4363</v>
      </c>
      <c r="B4740" s="3">
        <v>4738</v>
      </c>
      <c r="C4740" s="3">
        <v>132</v>
      </c>
      <c r="D4740" s="3" t="s">
        <v>19292</v>
      </c>
      <c r="E4740" s="3" t="s">
        <v>27816</v>
      </c>
      <c r="F4740" s="3" t="s">
        <v>855</v>
      </c>
      <c r="G4740" s="3" t="s">
        <v>292</v>
      </c>
      <c r="H4740" s="3" t="s">
        <v>3531</v>
      </c>
      <c r="I4740" s="3" t="s">
        <v>12411</v>
      </c>
      <c r="J4740" s="3">
        <v>50.624000000000002</v>
      </c>
      <c r="K4740" s="3">
        <v>20155000</v>
      </c>
      <c r="L4740" s="3" t="s">
        <v>677</v>
      </c>
      <c r="M4740" s="3">
        <v>6</v>
      </c>
      <c r="N4740" s="3" t="s">
        <v>19292</v>
      </c>
      <c r="O4740" s="3" t="s">
        <v>27816</v>
      </c>
      <c r="P4740" s="3" t="s">
        <v>3380</v>
      </c>
      <c r="Q4740" s="3" t="s">
        <v>23856</v>
      </c>
      <c r="R4740" s="5" t="s">
        <v>27817</v>
      </c>
      <c r="S4740" s="3" t="s">
        <v>3531</v>
      </c>
      <c r="T4740" s="3" t="s">
        <v>292</v>
      </c>
      <c r="V4740" s="3">
        <v>127</v>
      </c>
      <c r="W4740" s="3">
        <v>0</v>
      </c>
      <c r="X4740" s="3">
        <v>60</v>
      </c>
      <c r="Y4740" s="3">
        <v>4738</v>
      </c>
      <c r="Z4740" s="3" t="s">
        <v>677</v>
      </c>
      <c r="AA4740" s="3">
        <v>132</v>
      </c>
      <c r="AB4740" s="3">
        <v>84</v>
      </c>
      <c r="AC4740" s="3">
        <v>20155000</v>
      </c>
      <c r="AD4740" s="3">
        <v>13381000</v>
      </c>
      <c r="AE4740" s="15"/>
      <c r="AF4740" s="3">
        <v>12</v>
      </c>
      <c r="AG4740" s="3">
        <v>133</v>
      </c>
    </row>
    <row r="4741" spans="1:33" ht="15.75" customHeight="1" x14ac:dyDescent="0.15">
      <c r="A4741" s="3">
        <v>25497</v>
      </c>
      <c r="B4741" s="3">
        <v>4739</v>
      </c>
      <c r="C4741" s="3">
        <v>110</v>
      </c>
      <c r="D4741" s="5" t="s">
        <v>19294</v>
      </c>
      <c r="E4741" s="3" t="s">
        <v>27818</v>
      </c>
      <c r="F4741" s="3" t="s">
        <v>331</v>
      </c>
      <c r="G4741" s="3" t="s">
        <v>167</v>
      </c>
      <c r="H4741" s="3" t="s">
        <v>7109</v>
      </c>
      <c r="I4741" s="3" t="s">
        <v>283</v>
      </c>
      <c r="J4741" s="3">
        <v>50.578099999999999</v>
      </c>
      <c r="K4741" s="3">
        <v>17249250</v>
      </c>
      <c r="L4741" s="3" t="s">
        <v>122</v>
      </c>
      <c r="M4741" s="3">
        <v>0</v>
      </c>
      <c r="N4741" s="5" t="s">
        <v>19294</v>
      </c>
      <c r="O4741" s="3" t="s">
        <v>27818</v>
      </c>
      <c r="P4741" s="8">
        <v>37257</v>
      </c>
      <c r="Q4741" s="3" t="s">
        <v>23858</v>
      </c>
      <c r="R4741" s="5" t="s">
        <v>27819</v>
      </c>
      <c r="S4741" s="3" t="s">
        <v>7109</v>
      </c>
      <c r="T4741" s="3" t="s">
        <v>167</v>
      </c>
      <c r="V4741" s="3">
        <v>127</v>
      </c>
      <c r="W4741" s="3">
        <v>116</v>
      </c>
      <c r="X4741" s="3">
        <v>60</v>
      </c>
      <c r="Y4741" s="3">
        <v>4739</v>
      </c>
      <c r="Z4741" s="3" t="s">
        <v>122</v>
      </c>
      <c r="AA4741" s="3">
        <v>110</v>
      </c>
      <c r="AB4741" s="3">
        <v>40</v>
      </c>
      <c r="AC4741" s="3">
        <v>17249250</v>
      </c>
      <c r="AD4741" s="3">
        <v>11455349</v>
      </c>
      <c r="AE4741" s="3" t="s">
        <v>283</v>
      </c>
      <c r="AF4741" s="3">
        <v>22</v>
      </c>
      <c r="AG4741" s="3">
        <v>1</v>
      </c>
    </row>
    <row r="4742" spans="1:33" ht="15.75" customHeight="1" x14ac:dyDescent="0.15">
      <c r="A4742" s="3">
        <v>24263</v>
      </c>
      <c r="B4742" s="3">
        <v>4740</v>
      </c>
      <c r="C4742" s="3">
        <v>132</v>
      </c>
      <c r="D4742" s="3" t="s">
        <v>19298</v>
      </c>
      <c r="E4742" s="3" t="s">
        <v>27820</v>
      </c>
      <c r="F4742" s="3" t="s">
        <v>249</v>
      </c>
      <c r="G4742" s="3" t="s">
        <v>125</v>
      </c>
      <c r="H4742" s="3" t="s">
        <v>4660</v>
      </c>
      <c r="I4742" s="3" t="s">
        <v>127</v>
      </c>
      <c r="J4742" s="3">
        <v>50.500999999999998</v>
      </c>
      <c r="K4742" s="3">
        <v>27440609</v>
      </c>
      <c r="L4742" s="3" t="s">
        <v>71</v>
      </c>
      <c r="M4742" s="3">
        <v>1</v>
      </c>
      <c r="N4742" s="3" t="s">
        <v>19298</v>
      </c>
      <c r="O4742" s="3" t="s">
        <v>27820</v>
      </c>
      <c r="P4742" s="3" t="s">
        <v>690</v>
      </c>
      <c r="Q4742" s="3" t="s">
        <v>23860</v>
      </c>
      <c r="R4742" s="5" t="s">
        <v>27821</v>
      </c>
      <c r="S4742" s="3" t="s">
        <v>4660</v>
      </c>
      <c r="T4742" s="3" t="s">
        <v>125</v>
      </c>
      <c r="V4742" s="3">
        <v>60</v>
      </c>
      <c r="W4742" s="3">
        <v>56</v>
      </c>
      <c r="X4742" s="3">
        <v>127</v>
      </c>
      <c r="Y4742" s="3">
        <v>4740</v>
      </c>
      <c r="Z4742" s="3" t="s">
        <v>71</v>
      </c>
      <c r="AA4742" s="3">
        <v>132</v>
      </c>
      <c r="AB4742" s="3">
        <v>94</v>
      </c>
      <c r="AC4742" s="3">
        <v>27440609</v>
      </c>
      <c r="AD4742" s="3">
        <v>18232844</v>
      </c>
      <c r="AE4742" s="3" t="s">
        <v>127</v>
      </c>
      <c r="AF4742" s="3">
        <v>5</v>
      </c>
      <c r="AG4742" s="3">
        <v>10</v>
      </c>
    </row>
    <row r="4743" spans="1:33" ht="15.75" customHeight="1" x14ac:dyDescent="0.15">
      <c r="A4743" s="3">
        <v>26034</v>
      </c>
      <c r="B4743" s="3">
        <v>4741</v>
      </c>
      <c r="C4743" s="3">
        <v>30</v>
      </c>
      <c r="D4743" s="3" t="s">
        <v>19300</v>
      </c>
      <c r="E4743" s="3" t="s">
        <v>27822</v>
      </c>
      <c r="F4743" s="3" t="s">
        <v>331</v>
      </c>
      <c r="G4743" s="3" t="s">
        <v>167</v>
      </c>
      <c r="H4743" s="3" t="s">
        <v>15069</v>
      </c>
      <c r="I4743" s="3" t="s">
        <v>2088</v>
      </c>
      <c r="J4743" s="3">
        <v>50.4636</v>
      </c>
      <c r="K4743" s="3">
        <v>15648450</v>
      </c>
      <c r="L4743" s="3" t="s">
        <v>71</v>
      </c>
      <c r="M4743" s="3">
        <v>0</v>
      </c>
      <c r="N4743" s="3" t="s">
        <v>19300</v>
      </c>
      <c r="O4743" s="3" t="s">
        <v>27822</v>
      </c>
      <c r="P4743" s="8">
        <v>37257</v>
      </c>
      <c r="Q4743" s="3" t="s">
        <v>23862</v>
      </c>
      <c r="R4743" s="5" t="s">
        <v>27823</v>
      </c>
      <c r="S4743" s="3" t="s">
        <v>15069</v>
      </c>
      <c r="T4743" s="3" t="s">
        <v>167</v>
      </c>
      <c r="V4743" s="3">
        <v>127</v>
      </c>
      <c r="W4743" s="3">
        <v>48</v>
      </c>
      <c r="X4743" s="3">
        <v>127</v>
      </c>
      <c r="Y4743" s="3">
        <v>4741</v>
      </c>
      <c r="Z4743" s="3" t="s">
        <v>71</v>
      </c>
      <c r="AA4743" s="3">
        <v>30</v>
      </c>
      <c r="AB4743" s="3">
        <v>12</v>
      </c>
      <c r="AC4743" s="3">
        <v>15648450</v>
      </c>
      <c r="AD4743" s="3">
        <v>10400158</v>
      </c>
      <c r="AE4743" s="3" t="s">
        <v>2088</v>
      </c>
      <c r="AF4743" s="3">
        <v>5</v>
      </c>
      <c r="AG4743" s="3">
        <v>68</v>
      </c>
    </row>
    <row r="4744" spans="1:33" ht="15.75" customHeight="1" x14ac:dyDescent="0.15">
      <c r="A4744" s="3">
        <v>20777</v>
      </c>
      <c r="B4744" s="3">
        <v>4742</v>
      </c>
      <c r="C4744" s="3">
        <v>17</v>
      </c>
      <c r="D4744" s="3" t="s">
        <v>19303</v>
      </c>
      <c r="E4744" s="3" t="s">
        <v>27824</v>
      </c>
      <c r="F4744" s="3" t="s">
        <v>1105</v>
      </c>
      <c r="G4744" s="3" t="s">
        <v>486</v>
      </c>
      <c r="H4744" s="3" t="s">
        <v>19305</v>
      </c>
      <c r="I4744" s="15"/>
      <c r="J4744" s="3">
        <v>50.450099999999999</v>
      </c>
      <c r="K4744" s="3">
        <v>20196931</v>
      </c>
      <c r="L4744" s="3" t="s">
        <v>59</v>
      </c>
      <c r="M4744" s="3">
        <v>3</v>
      </c>
      <c r="N4744" s="3" t="s">
        <v>19303</v>
      </c>
      <c r="O4744" s="3" t="s">
        <v>27824</v>
      </c>
      <c r="P4744" s="3" t="s">
        <v>4433</v>
      </c>
      <c r="Q4744" s="3" t="s">
        <v>23864</v>
      </c>
      <c r="R4744" s="5" t="s">
        <v>27825</v>
      </c>
      <c r="S4744" s="3" t="s">
        <v>19305</v>
      </c>
      <c r="T4744" s="3" t="s">
        <v>486</v>
      </c>
      <c r="V4744" s="3">
        <v>127</v>
      </c>
      <c r="W4744" s="3">
        <v>0</v>
      </c>
      <c r="X4744" s="3">
        <v>127</v>
      </c>
      <c r="Y4744" s="3">
        <v>4742</v>
      </c>
      <c r="Z4744" s="3" t="s">
        <v>59</v>
      </c>
      <c r="AA4744" s="3">
        <v>17</v>
      </c>
      <c r="AB4744" s="3">
        <v>10</v>
      </c>
      <c r="AC4744" s="3">
        <v>20196931</v>
      </c>
      <c r="AD4744" s="3">
        <v>13424343</v>
      </c>
      <c r="AE4744" s="15"/>
      <c r="AF4744" s="3">
        <v>17</v>
      </c>
      <c r="AG4744" s="3">
        <v>373</v>
      </c>
    </row>
    <row r="4745" spans="1:33" ht="15.75" customHeight="1" x14ac:dyDescent="0.15">
      <c r="A4745" s="3">
        <v>3191</v>
      </c>
      <c r="B4745" s="3">
        <v>4743</v>
      </c>
      <c r="C4745" s="3">
        <v>55</v>
      </c>
      <c r="D4745" s="3" t="s">
        <v>19306</v>
      </c>
      <c r="E4745" s="3" t="s">
        <v>27826</v>
      </c>
      <c r="F4745" s="3" t="s">
        <v>5738</v>
      </c>
      <c r="G4745" s="3" t="s">
        <v>599</v>
      </c>
      <c r="H4745" s="3" t="s">
        <v>3354</v>
      </c>
      <c r="I4745" s="3" t="s">
        <v>3354</v>
      </c>
      <c r="J4745" s="3">
        <v>50.396500000000003</v>
      </c>
      <c r="K4745" s="3">
        <v>11404033</v>
      </c>
      <c r="L4745" s="3" t="s">
        <v>478</v>
      </c>
      <c r="M4745" s="3">
        <v>5</v>
      </c>
      <c r="N4745" s="3" t="s">
        <v>19306</v>
      </c>
      <c r="O4745" s="3" t="s">
        <v>27826</v>
      </c>
      <c r="P4745" s="3" t="s">
        <v>9988</v>
      </c>
      <c r="Q4745" s="3" t="s">
        <v>23867</v>
      </c>
      <c r="R4745" s="5" t="s">
        <v>27827</v>
      </c>
      <c r="S4745" s="3" t="s">
        <v>3354</v>
      </c>
      <c r="T4745" s="3" t="s">
        <v>599</v>
      </c>
      <c r="V4745" s="3">
        <v>92</v>
      </c>
      <c r="W4745" s="3">
        <v>83</v>
      </c>
      <c r="X4745" s="3">
        <v>127</v>
      </c>
      <c r="Y4745" s="3">
        <v>4743</v>
      </c>
      <c r="Z4745" s="3" t="s">
        <v>478</v>
      </c>
      <c r="AA4745" s="3">
        <v>55</v>
      </c>
      <c r="AB4745" s="3">
        <v>44</v>
      </c>
      <c r="AC4745" s="3">
        <v>11404033</v>
      </c>
      <c r="AD4745" s="3">
        <v>7582643</v>
      </c>
      <c r="AE4745" s="3" t="s">
        <v>3354</v>
      </c>
      <c r="AF4745" s="3">
        <v>15</v>
      </c>
      <c r="AG4745" s="3">
        <v>13</v>
      </c>
    </row>
    <row r="4746" spans="1:33" ht="15.75" customHeight="1" x14ac:dyDescent="0.15">
      <c r="A4746" s="3">
        <v>4540</v>
      </c>
      <c r="B4746" s="3">
        <v>4744</v>
      </c>
      <c r="C4746" s="3">
        <v>60</v>
      </c>
      <c r="D4746" s="3" t="s">
        <v>6929</v>
      </c>
      <c r="E4746" s="3" t="s">
        <v>27828</v>
      </c>
      <c r="F4746" s="3" t="s">
        <v>475</v>
      </c>
      <c r="G4746" s="3" t="s">
        <v>277</v>
      </c>
      <c r="H4746" s="3" t="s">
        <v>475</v>
      </c>
      <c r="I4746" s="3" t="s">
        <v>203</v>
      </c>
      <c r="J4746" s="3">
        <v>50.394399999999997</v>
      </c>
      <c r="K4746" s="3">
        <v>9774517</v>
      </c>
      <c r="L4746" s="3" t="s">
        <v>71</v>
      </c>
      <c r="M4746" s="3">
        <v>4</v>
      </c>
      <c r="N4746" s="3" t="s">
        <v>6929</v>
      </c>
      <c r="O4746" s="3" t="s">
        <v>27828</v>
      </c>
      <c r="P4746" s="3" t="s">
        <v>4184</v>
      </c>
      <c r="Q4746" s="3" t="s">
        <v>6931</v>
      </c>
      <c r="R4746" s="5" t="s">
        <v>27829</v>
      </c>
      <c r="S4746" s="3" t="s">
        <v>475</v>
      </c>
      <c r="T4746" s="3" t="s">
        <v>277</v>
      </c>
      <c r="V4746" s="3">
        <v>127</v>
      </c>
      <c r="W4746" s="3">
        <v>127</v>
      </c>
      <c r="X4746" s="3">
        <v>127</v>
      </c>
      <c r="Y4746" s="3">
        <v>4744</v>
      </c>
      <c r="Z4746" s="3" t="s">
        <v>71</v>
      </c>
      <c r="AA4746" s="3">
        <v>60</v>
      </c>
      <c r="AB4746" s="3">
        <v>37</v>
      </c>
      <c r="AC4746" s="3">
        <v>9774517</v>
      </c>
      <c r="AD4746" s="3">
        <v>6499257</v>
      </c>
      <c r="AE4746" s="3" t="s">
        <v>203</v>
      </c>
      <c r="AF4746" s="3">
        <v>5</v>
      </c>
      <c r="AG4746" s="3">
        <v>9</v>
      </c>
    </row>
    <row r="4747" spans="1:33" ht="15.75" customHeight="1" x14ac:dyDescent="0.15">
      <c r="A4747" s="3">
        <v>23836</v>
      </c>
      <c r="B4747" s="3">
        <v>4745</v>
      </c>
      <c r="C4747" s="3">
        <v>32</v>
      </c>
      <c r="D4747" s="3" t="s">
        <v>11202</v>
      </c>
      <c r="E4747" s="3" t="s">
        <v>27830</v>
      </c>
      <c r="F4747" s="3" t="s">
        <v>36</v>
      </c>
      <c r="G4747" s="3" t="s">
        <v>37</v>
      </c>
      <c r="H4747" s="3" t="s">
        <v>3081</v>
      </c>
      <c r="I4747" s="3" t="s">
        <v>39</v>
      </c>
      <c r="J4747" s="3">
        <v>50.383200000000002</v>
      </c>
      <c r="K4747" s="3">
        <v>5871832</v>
      </c>
      <c r="L4747" s="3" t="s">
        <v>221</v>
      </c>
      <c r="M4747" s="3">
        <v>1</v>
      </c>
      <c r="N4747" s="3" t="s">
        <v>11202</v>
      </c>
      <c r="O4747" s="3" t="s">
        <v>27830</v>
      </c>
      <c r="P4747" s="3" t="s">
        <v>1000</v>
      </c>
      <c r="Q4747" s="3" t="s">
        <v>11206</v>
      </c>
      <c r="R4747" s="5" t="s">
        <v>27831</v>
      </c>
      <c r="S4747" s="3" t="s">
        <v>3081</v>
      </c>
      <c r="T4747" s="3" t="s">
        <v>37</v>
      </c>
      <c r="V4747" s="3">
        <v>127</v>
      </c>
      <c r="W4747" s="3">
        <v>127</v>
      </c>
      <c r="X4747" s="3">
        <v>127</v>
      </c>
      <c r="Y4747" s="3">
        <v>4745</v>
      </c>
      <c r="Z4747" s="3" t="s">
        <v>221</v>
      </c>
      <c r="AA4747" s="3">
        <v>32</v>
      </c>
      <c r="AB4747" s="3">
        <v>12</v>
      </c>
      <c r="AC4747" s="3">
        <v>5871832</v>
      </c>
      <c r="AD4747" s="3">
        <v>3904581</v>
      </c>
      <c r="AE4747" s="3" t="s">
        <v>39</v>
      </c>
      <c r="AF4747" s="3">
        <v>2</v>
      </c>
      <c r="AG4747" s="3">
        <v>2</v>
      </c>
    </row>
    <row r="4748" spans="1:33" ht="15.75" customHeight="1" x14ac:dyDescent="0.15">
      <c r="A4748" s="3">
        <v>25381</v>
      </c>
      <c r="B4748" s="3">
        <v>4746</v>
      </c>
      <c r="C4748" s="3">
        <v>110</v>
      </c>
      <c r="D4748" s="3" t="s">
        <v>7659</v>
      </c>
      <c r="E4748" s="3" t="s">
        <v>27832</v>
      </c>
      <c r="F4748" s="3" t="s">
        <v>475</v>
      </c>
      <c r="G4748" s="3" t="s">
        <v>277</v>
      </c>
      <c r="H4748" s="3" t="s">
        <v>3527</v>
      </c>
      <c r="I4748" s="3" t="s">
        <v>203</v>
      </c>
      <c r="J4748" s="3">
        <v>50.346800000000002</v>
      </c>
      <c r="K4748" s="3">
        <v>53062753</v>
      </c>
      <c r="L4748" s="3" t="s">
        <v>50</v>
      </c>
      <c r="M4748" s="3">
        <v>0</v>
      </c>
      <c r="N4748" s="3" t="s">
        <v>7659</v>
      </c>
      <c r="O4748" s="3" t="s">
        <v>27832</v>
      </c>
      <c r="P4748" s="8" t="s">
        <v>7665</v>
      </c>
      <c r="Q4748" s="3" t="s">
        <v>7660</v>
      </c>
      <c r="R4748" s="5" t="s">
        <v>27833</v>
      </c>
      <c r="S4748" s="3" t="s">
        <v>3527</v>
      </c>
      <c r="T4748" s="3" t="s">
        <v>277</v>
      </c>
      <c r="V4748" s="3">
        <v>127</v>
      </c>
      <c r="W4748" s="3">
        <v>127</v>
      </c>
      <c r="X4748" s="3">
        <v>127</v>
      </c>
      <c r="Y4748" s="3">
        <v>4746</v>
      </c>
      <c r="Z4748" s="3" t="s">
        <v>50</v>
      </c>
      <c r="AA4748" s="3">
        <v>110</v>
      </c>
      <c r="AB4748" s="3">
        <v>70</v>
      </c>
      <c r="AC4748" s="3">
        <v>53062753</v>
      </c>
      <c r="AD4748" s="3">
        <v>35293564</v>
      </c>
      <c r="AE4748" s="3" t="s">
        <v>203</v>
      </c>
      <c r="AF4748" s="3">
        <v>11</v>
      </c>
      <c r="AG4748" s="3">
        <v>9</v>
      </c>
    </row>
    <row r="4749" spans="1:33" ht="15.75" customHeight="1" x14ac:dyDescent="0.15">
      <c r="A4749" s="3">
        <v>6043</v>
      </c>
      <c r="B4749" s="3">
        <v>4747</v>
      </c>
      <c r="C4749" s="3">
        <v>240</v>
      </c>
      <c r="D4749" s="3" t="s">
        <v>9798</v>
      </c>
      <c r="E4749" s="3" t="s">
        <v>27834</v>
      </c>
      <c r="F4749" s="3" t="s">
        <v>475</v>
      </c>
      <c r="G4749" s="3" t="s">
        <v>277</v>
      </c>
      <c r="H4749" s="3" t="s">
        <v>487</v>
      </c>
      <c r="I4749" s="3" t="s">
        <v>9646</v>
      </c>
      <c r="J4749" s="3">
        <v>50.3401</v>
      </c>
      <c r="K4749" s="3">
        <v>25576160</v>
      </c>
      <c r="L4749" s="3" t="s">
        <v>101</v>
      </c>
      <c r="M4749" s="3">
        <v>7</v>
      </c>
      <c r="N4749" s="3" t="s">
        <v>9798</v>
      </c>
      <c r="O4749" s="3" t="s">
        <v>27834</v>
      </c>
      <c r="P4749" s="3" t="s">
        <v>381</v>
      </c>
      <c r="Q4749" s="3" t="s">
        <v>9800</v>
      </c>
      <c r="R4749" s="5" t="s">
        <v>27835</v>
      </c>
      <c r="S4749" s="3" t="s">
        <v>487</v>
      </c>
      <c r="T4749" s="3" t="s">
        <v>277</v>
      </c>
      <c r="V4749" s="3">
        <v>127</v>
      </c>
      <c r="W4749" s="3">
        <v>0</v>
      </c>
      <c r="X4749" s="3">
        <v>127</v>
      </c>
      <c r="Y4749" s="3">
        <v>4747</v>
      </c>
      <c r="Z4749" s="3" t="s">
        <v>101</v>
      </c>
      <c r="AA4749" s="3">
        <v>240</v>
      </c>
      <c r="AB4749" s="3">
        <v>125</v>
      </c>
      <c r="AC4749" s="3">
        <v>25576160</v>
      </c>
      <c r="AD4749" s="3">
        <v>17012197</v>
      </c>
      <c r="AE4749" s="15"/>
      <c r="AF4749" s="3">
        <v>10</v>
      </c>
      <c r="AG4749" s="3">
        <v>146</v>
      </c>
    </row>
    <row r="4750" spans="1:33" ht="15.75" customHeight="1" x14ac:dyDescent="0.15">
      <c r="A4750" s="3">
        <v>2266</v>
      </c>
      <c r="B4750" s="3">
        <v>4748</v>
      </c>
      <c r="C4750" s="3">
        <v>22</v>
      </c>
      <c r="D4750" s="3" t="s">
        <v>19317</v>
      </c>
      <c r="E4750" s="3" t="s">
        <v>27836</v>
      </c>
      <c r="F4750" s="3" t="s">
        <v>1438</v>
      </c>
      <c r="G4750" s="3" t="s">
        <v>495</v>
      </c>
      <c r="H4750" s="3" t="s">
        <v>13741</v>
      </c>
      <c r="I4750" s="3" t="s">
        <v>1709</v>
      </c>
      <c r="J4750" s="3">
        <v>50.331400000000002</v>
      </c>
      <c r="K4750" s="3">
        <v>5078307</v>
      </c>
      <c r="L4750" s="3" t="s">
        <v>75</v>
      </c>
      <c r="M4750" s="3">
        <v>4</v>
      </c>
      <c r="N4750" s="3" t="s">
        <v>19317</v>
      </c>
      <c r="O4750" s="3" t="s">
        <v>27836</v>
      </c>
      <c r="P4750" s="3" t="s">
        <v>835</v>
      </c>
      <c r="Q4750" s="3" t="s">
        <v>23875</v>
      </c>
      <c r="R4750" s="5" t="s">
        <v>27837</v>
      </c>
      <c r="S4750" s="3" t="s">
        <v>13741</v>
      </c>
      <c r="T4750" s="3" t="s">
        <v>495</v>
      </c>
      <c r="V4750" s="3">
        <v>127</v>
      </c>
      <c r="W4750" s="3">
        <v>40</v>
      </c>
      <c r="X4750" s="3">
        <v>127</v>
      </c>
      <c r="Y4750" s="3">
        <v>4748</v>
      </c>
      <c r="Z4750" s="3" t="s">
        <v>75</v>
      </c>
      <c r="AA4750" s="3">
        <v>22</v>
      </c>
      <c r="AB4750" s="3">
        <v>18</v>
      </c>
      <c r="AC4750" s="3">
        <v>5078307</v>
      </c>
      <c r="AD4750" s="3">
        <v>3378074</v>
      </c>
      <c r="AE4750" s="3" t="s">
        <v>1709</v>
      </c>
      <c r="AF4750" s="3">
        <v>14</v>
      </c>
      <c r="AG4750" s="3">
        <v>19</v>
      </c>
    </row>
    <row r="4751" spans="1:33" ht="15.75" customHeight="1" x14ac:dyDescent="0.15">
      <c r="A4751" s="3">
        <v>8484</v>
      </c>
      <c r="B4751" s="3">
        <v>4749</v>
      </c>
      <c r="C4751" s="3">
        <v>13</v>
      </c>
      <c r="D4751" s="3" t="s">
        <v>12354</v>
      </c>
      <c r="E4751" s="3" t="s">
        <v>27838</v>
      </c>
      <c r="F4751" s="3" t="s">
        <v>36</v>
      </c>
      <c r="G4751" s="3" t="s">
        <v>37</v>
      </c>
      <c r="H4751" s="3" t="s">
        <v>9754</v>
      </c>
      <c r="I4751" s="3" t="s">
        <v>39</v>
      </c>
      <c r="J4751" s="3">
        <v>50.313400000000001</v>
      </c>
      <c r="K4751" s="3">
        <v>2744597</v>
      </c>
      <c r="L4751" s="3" t="s">
        <v>71</v>
      </c>
      <c r="M4751" s="3">
        <v>1</v>
      </c>
      <c r="N4751" s="3" t="s">
        <v>12354</v>
      </c>
      <c r="O4751" s="3" t="s">
        <v>27838</v>
      </c>
      <c r="P4751" s="3" t="s">
        <v>1107</v>
      </c>
      <c r="Q4751" s="3" t="s">
        <v>12357</v>
      </c>
      <c r="R4751" s="5" t="s">
        <v>27839</v>
      </c>
      <c r="S4751" s="3" t="s">
        <v>9754</v>
      </c>
      <c r="T4751" s="3" t="s">
        <v>37</v>
      </c>
      <c r="V4751" s="3">
        <v>127</v>
      </c>
      <c r="W4751" s="3">
        <v>127</v>
      </c>
      <c r="X4751" s="3">
        <v>127</v>
      </c>
      <c r="Y4751" s="3">
        <v>4749</v>
      </c>
      <c r="Z4751" s="3" t="s">
        <v>71</v>
      </c>
      <c r="AA4751" s="3">
        <v>13</v>
      </c>
      <c r="AB4751" s="3">
        <v>8</v>
      </c>
      <c r="AC4751" s="3">
        <v>2744597</v>
      </c>
      <c r="AD4751" s="3">
        <v>1825916</v>
      </c>
      <c r="AE4751" s="3" t="s">
        <v>39</v>
      </c>
      <c r="AF4751" s="3">
        <v>5</v>
      </c>
      <c r="AG4751" s="3">
        <v>2</v>
      </c>
    </row>
    <row r="4752" spans="1:33" ht="15.75" customHeight="1" x14ac:dyDescent="0.15">
      <c r="A4752" s="3">
        <v>3493</v>
      </c>
      <c r="B4752" s="3">
        <v>4750</v>
      </c>
      <c r="C4752" s="3">
        <v>52</v>
      </c>
      <c r="D4752" s="3" t="s">
        <v>19321</v>
      </c>
      <c r="E4752" s="3" t="s">
        <v>27840</v>
      </c>
      <c r="F4752" s="3" t="s">
        <v>12537</v>
      </c>
      <c r="G4752" s="3" t="s">
        <v>940</v>
      </c>
      <c r="H4752" s="3" t="s">
        <v>18532</v>
      </c>
      <c r="I4752" s="3" t="s">
        <v>23282</v>
      </c>
      <c r="J4752" s="3">
        <v>50.292400000000001</v>
      </c>
      <c r="K4752" s="3">
        <v>32818439</v>
      </c>
      <c r="L4752" s="3" t="s">
        <v>59</v>
      </c>
      <c r="M4752" s="3">
        <v>5</v>
      </c>
      <c r="N4752" s="3" t="s">
        <v>19321</v>
      </c>
      <c r="O4752" s="3" t="s">
        <v>27840</v>
      </c>
      <c r="P4752" s="3" t="s">
        <v>1239</v>
      </c>
      <c r="Q4752" s="3" t="s">
        <v>23878</v>
      </c>
      <c r="R4752" s="5" t="s">
        <v>27841</v>
      </c>
      <c r="S4752" s="3" t="s">
        <v>18532</v>
      </c>
      <c r="T4752" s="3" t="s">
        <v>940</v>
      </c>
      <c r="V4752" s="3">
        <v>3</v>
      </c>
      <c r="W4752" s="3">
        <v>0</v>
      </c>
      <c r="X4752" s="3">
        <v>127</v>
      </c>
      <c r="Y4752" s="3">
        <v>4750</v>
      </c>
      <c r="Z4752" s="3" t="s">
        <v>59</v>
      </c>
      <c r="AA4752" s="3">
        <v>52</v>
      </c>
      <c r="AB4752" s="3">
        <v>38</v>
      </c>
      <c r="AC4752" s="3">
        <v>32818439</v>
      </c>
      <c r="AD4752" s="3">
        <v>21836400</v>
      </c>
      <c r="AE4752" s="15"/>
      <c r="AF4752" s="3">
        <v>17</v>
      </c>
      <c r="AG4752" s="3">
        <v>156</v>
      </c>
    </row>
    <row r="4753" spans="1:33" ht="15.75" customHeight="1" x14ac:dyDescent="0.15">
      <c r="A4753" s="3">
        <v>1310</v>
      </c>
      <c r="B4753" s="3">
        <v>4751</v>
      </c>
      <c r="C4753" s="3">
        <v>42</v>
      </c>
      <c r="D4753" s="3" t="s">
        <v>19323</v>
      </c>
      <c r="E4753" s="3" t="s">
        <v>27842</v>
      </c>
      <c r="F4753" s="3" t="s">
        <v>931</v>
      </c>
      <c r="G4753" s="3" t="s">
        <v>378</v>
      </c>
      <c r="H4753" s="3" t="s">
        <v>13889</v>
      </c>
      <c r="I4753" s="3" t="s">
        <v>380</v>
      </c>
      <c r="J4753" s="3">
        <v>50.277900000000002</v>
      </c>
      <c r="K4753" s="3">
        <v>38058095</v>
      </c>
      <c r="L4753" s="3" t="s">
        <v>356</v>
      </c>
      <c r="M4753" s="3">
        <v>6</v>
      </c>
      <c r="N4753" s="3" t="s">
        <v>19323</v>
      </c>
      <c r="O4753" s="3" t="s">
        <v>27842</v>
      </c>
      <c r="P4753" s="3" t="s">
        <v>104</v>
      </c>
      <c r="Q4753" s="3" t="s">
        <v>23881</v>
      </c>
      <c r="R4753" s="5" t="s">
        <v>27843</v>
      </c>
      <c r="S4753" s="3" t="s">
        <v>13889</v>
      </c>
      <c r="T4753" s="3" t="s">
        <v>378</v>
      </c>
      <c r="V4753" s="3">
        <v>71</v>
      </c>
      <c r="W4753" s="3">
        <v>43</v>
      </c>
      <c r="X4753" s="3">
        <v>127</v>
      </c>
      <c r="Y4753" s="3">
        <v>4751</v>
      </c>
      <c r="Z4753" s="3" t="s">
        <v>356</v>
      </c>
      <c r="AA4753" s="3">
        <v>42</v>
      </c>
      <c r="AB4753" s="3">
        <v>22</v>
      </c>
      <c r="AC4753" s="3">
        <v>38058095</v>
      </c>
      <c r="AD4753" s="3">
        <v>25325149</v>
      </c>
      <c r="AE4753" s="3" t="s">
        <v>380</v>
      </c>
      <c r="AF4753" s="3">
        <v>18</v>
      </c>
      <c r="AG4753" s="3">
        <v>81</v>
      </c>
    </row>
    <row r="4754" spans="1:33" ht="15.75" customHeight="1" x14ac:dyDescent="0.15">
      <c r="A4754" s="3">
        <v>18135</v>
      </c>
      <c r="B4754" s="3">
        <v>4752</v>
      </c>
      <c r="C4754" s="3">
        <v>0</v>
      </c>
      <c r="D4754" s="3" t="s">
        <v>19327</v>
      </c>
      <c r="E4754" s="3" t="s">
        <v>27844</v>
      </c>
      <c r="F4754" s="3" t="s">
        <v>1620</v>
      </c>
      <c r="G4754" s="3" t="s">
        <v>412</v>
      </c>
      <c r="H4754" s="3" t="s">
        <v>742</v>
      </c>
      <c r="I4754" s="3" t="s">
        <v>742</v>
      </c>
      <c r="J4754" s="3">
        <v>50.2425</v>
      </c>
      <c r="K4754" s="3">
        <v>4151560</v>
      </c>
      <c r="L4754" s="3" t="s">
        <v>59</v>
      </c>
      <c r="M4754" s="3">
        <v>3</v>
      </c>
      <c r="N4754" s="3" t="s">
        <v>19327</v>
      </c>
      <c r="O4754" s="3" t="s">
        <v>27844</v>
      </c>
      <c r="P4754" s="3" t="s">
        <v>104</v>
      </c>
      <c r="Q4754" s="3" t="s">
        <v>23883</v>
      </c>
      <c r="R4754" s="5" t="s">
        <v>27845</v>
      </c>
      <c r="S4754" s="3" t="s">
        <v>742</v>
      </c>
      <c r="T4754" s="3" t="s">
        <v>412</v>
      </c>
      <c r="V4754" s="3">
        <v>127</v>
      </c>
      <c r="W4754" s="3">
        <v>127</v>
      </c>
      <c r="X4754" s="3">
        <v>127</v>
      </c>
      <c r="Y4754" s="3">
        <v>4752</v>
      </c>
      <c r="Z4754" s="3" t="s">
        <v>59</v>
      </c>
      <c r="AA4754" s="3">
        <v>0</v>
      </c>
      <c r="AB4754" s="3">
        <v>0</v>
      </c>
      <c r="AC4754" s="3">
        <v>4151560</v>
      </c>
      <c r="AD4754" s="3">
        <v>2763240</v>
      </c>
      <c r="AE4754" s="3" t="s">
        <v>742</v>
      </c>
      <c r="AF4754" s="3">
        <v>17</v>
      </c>
      <c r="AG4754" s="3">
        <v>17</v>
      </c>
    </row>
    <row r="4755" spans="1:33" ht="15.75" customHeight="1" x14ac:dyDescent="0.15">
      <c r="A4755" s="3">
        <v>2664</v>
      </c>
      <c r="B4755" s="3">
        <v>4753</v>
      </c>
      <c r="C4755" s="3">
        <v>32</v>
      </c>
      <c r="D4755" s="3" t="s">
        <v>19329</v>
      </c>
      <c r="E4755" s="3" t="s">
        <v>27846</v>
      </c>
      <c r="F4755" s="3" t="s">
        <v>269</v>
      </c>
      <c r="G4755" s="3" t="s">
        <v>133</v>
      </c>
      <c r="H4755" s="3" t="s">
        <v>10196</v>
      </c>
      <c r="I4755" s="3" t="s">
        <v>6704</v>
      </c>
      <c r="J4755" s="3">
        <v>50.188600000000001</v>
      </c>
      <c r="K4755" s="3">
        <v>7058585</v>
      </c>
      <c r="L4755" s="3" t="s">
        <v>356</v>
      </c>
      <c r="M4755" s="3">
        <v>7</v>
      </c>
      <c r="N4755" s="3" t="s">
        <v>19329</v>
      </c>
      <c r="O4755" s="3" t="s">
        <v>27846</v>
      </c>
      <c r="P4755" s="3" t="s">
        <v>7857</v>
      </c>
      <c r="Q4755" s="3" t="s">
        <v>23885</v>
      </c>
      <c r="R4755" s="5" t="s">
        <v>27847</v>
      </c>
      <c r="S4755" s="3" t="s">
        <v>10196</v>
      </c>
      <c r="T4755" s="3" t="s">
        <v>133</v>
      </c>
      <c r="V4755" s="3">
        <v>127</v>
      </c>
      <c r="W4755" s="3">
        <v>0</v>
      </c>
      <c r="X4755" s="3">
        <v>127</v>
      </c>
      <c r="Y4755" s="3">
        <v>4753</v>
      </c>
      <c r="Z4755" s="3" t="s">
        <v>356</v>
      </c>
      <c r="AA4755" s="3">
        <v>32</v>
      </c>
      <c r="AB4755" s="3">
        <v>18</v>
      </c>
      <c r="AC4755" s="3">
        <v>7058585</v>
      </c>
      <c r="AD4755" s="3">
        <v>4699815</v>
      </c>
      <c r="AE4755" s="15"/>
      <c r="AF4755" s="3">
        <v>18</v>
      </c>
      <c r="AG4755" s="3">
        <v>509</v>
      </c>
    </row>
    <row r="4756" spans="1:33" ht="15.75" customHeight="1" x14ac:dyDescent="0.15">
      <c r="A4756" s="3">
        <v>26352</v>
      </c>
      <c r="B4756" s="3">
        <v>4754</v>
      </c>
      <c r="C4756" s="3">
        <v>58</v>
      </c>
      <c r="D4756" s="3" t="s">
        <v>19332</v>
      </c>
      <c r="E4756" s="3" t="s">
        <v>27848</v>
      </c>
      <c r="F4756" s="3" t="s">
        <v>6715</v>
      </c>
      <c r="G4756" s="3" t="s">
        <v>937</v>
      </c>
      <c r="H4756" s="3" t="s">
        <v>19334</v>
      </c>
      <c r="I4756" s="3" t="s">
        <v>20764</v>
      </c>
      <c r="J4756" s="3">
        <v>50.172600000000003</v>
      </c>
      <c r="K4756" s="3">
        <v>15026647</v>
      </c>
      <c r="L4756" s="3" t="s">
        <v>215</v>
      </c>
      <c r="M4756" s="3">
        <v>0</v>
      </c>
      <c r="N4756" s="3" t="s">
        <v>19332</v>
      </c>
      <c r="O4756" s="3" t="s">
        <v>27848</v>
      </c>
      <c r="P4756" s="8">
        <v>33604</v>
      </c>
      <c r="Q4756" s="3" t="s">
        <v>23887</v>
      </c>
      <c r="R4756" s="5" t="s">
        <v>27849</v>
      </c>
      <c r="S4756" s="3" t="s">
        <v>19334</v>
      </c>
      <c r="T4756" s="3" t="s">
        <v>937</v>
      </c>
      <c r="V4756" s="3">
        <v>4</v>
      </c>
      <c r="W4756" s="3">
        <v>0</v>
      </c>
      <c r="X4756" s="3">
        <v>127</v>
      </c>
      <c r="Y4756" s="3">
        <v>4754</v>
      </c>
      <c r="Z4756" s="3" t="s">
        <v>215</v>
      </c>
      <c r="AA4756" s="3">
        <v>58</v>
      </c>
      <c r="AB4756" s="3">
        <v>41</v>
      </c>
      <c r="AC4756" s="3">
        <v>15026647</v>
      </c>
      <c r="AD4756" s="3">
        <v>10006248</v>
      </c>
      <c r="AE4756" s="15"/>
      <c r="AF4756" s="3">
        <v>7</v>
      </c>
      <c r="AG4756" s="3">
        <v>26</v>
      </c>
    </row>
    <row r="4757" spans="1:33" ht="15.75" customHeight="1" x14ac:dyDescent="0.15">
      <c r="A4757" s="3">
        <v>864</v>
      </c>
      <c r="B4757" s="3">
        <v>4755</v>
      </c>
      <c r="C4757" s="3">
        <v>48</v>
      </c>
      <c r="D4757" s="3" t="s">
        <v>19335</v>
      </c>
      <c r="E4757" s="3" t="s">
        <v>27850</v>
      </c>
      <c r="F4757" s="3" t="s">
        <v>96</v>
      </c>
      <c r="G4757" s="3" t="s">
        <v>61</v>
      </c>
      <c r="H4757" s="3" t="s">
        <v>62</v>
      </c>
      <c r="I4757" s="3" t="s">
        <v>63</v>
      </c>
      <c r="J4757" s="3">
        <v>50.135199999999998</v>
      </c>
      <c r="K4757" s="3">
        <v>11563595</v>
      </c>
      <c r="L4757" s="3" t="s">
        <v>215</v>
      </c>
      <c r="M4757" s="3">
        <v>5</v>
      </c>
      <c r="N4757" s="3" t="s">
        <v>19335</v>
      </c>
      <c r="O4757" s="3" t="s">
        <v>27850</v>
      </c>
      <c r="P4757" s="3" t="s">
        <v>835</v>
      </c>
      <c r="Q4757" s="3" t="s">
        <v>23889</v>
      </c>
      <c r="R4757" s="5" t="s">
        <v>27851</v>
      </c>
      <c r="S4757" s="3" t="s">
        <v>62</v>
      </c>
      <c r="T4757" s="3" t="s">
        <v>61</v>
      </c>
      <c r="V4757" s="3">
        <v>127</v>
      </c>
      <c r="W4757" s="3">
        <v>127</v>
      </c>
      <c r="X4757" s="3">
        <v>127</v>
      </c>
      <c r="Y4757" s="3">
        <v>4755</v>
      </c>
      <c r="Z4757" s="3" t="s">
        <v>215</v>
      </c>
      <c r="AA4757" s="3">
        <v>48</v>
      </c>
      <c r="AB4757" s="3">
        <v>24</v>
      </c>
      <c r="AC4757" s="3">
        <v>11563595</v>
      </c>
      <c r="AD4757" s="3">
        <v>7702122</v>
      </c>
      <c r="AE4757" s="3" t="s">
        <v>63</v>
      </c>
      <c r="AF4757" s="3">
        <v>7</v>
      </c>
      <c r="AG4757" s="3">
        <v>3</v>
      </c>
    </row>
    <row r="4758" spans="1:33" ht="15.75" customHeight="1" x14ac:dyDescent="0.15">
      <c r="A4758" s="3">
        <v>25377</v>
      </c>
      <c r="B4758" s="3">
        <v>4756</v>
      </c>
      <c r="C4758" s="3">
        <v>43</v>
      </c>
      <c r="D4758" s="3" t="s">
        <v>19338</v>
      </c>
      <c r="E4758" s="3" t="s">
        <v>27852</v>
      </c>
      <c r="F4758" s="3" t="s">
        <v>1105</v>
      </c>
      <c r="G4758" s="3" t="s">
        <v>486</v>
      </c>
      <c r="H4758" s="3" t="s">
        <v>19340</v>
      </c>
      <c r="I4758" s="3" t="s">
        <v>12273</v>
      </c>
      <c r="J4758" s="3">
        <v>50.072600000000001</v>
      </c>
      <c r="K4758" s="3">
        <v>24878617</v>
      </c>
      <c r="L4758" s="3" t="s">
        <v>221</v>
      </c>
      <c r="M4758" s="3">
        <v>0</v>
      </c>
      <c r="N4758" s="3" t="s">
        <v>19338</v>
      </c>
      <c r="O4758" s="3" t="s">
        <v>27852</v>
      </c>
      <c r="P4758" s="8">
        <v>32143</v>
      </c>
      <c r="Q4758" s="3" t="s">
        <v>23891</v>
      </c>
      <c r="R4758" s="5" t="s">
        <v>27853</v>
      </c>
      <c r="S4758" s="3" t="s">
        <v>19340</v>
      </c>
      <c r="T4758" s="3" t="s">
        <v>486</v>
      </c>
      <c r="V4758" s="3">
        <v>127</v>
      </c>
      <c r="W4758" s="3">
        <v>0</v>
      </c>
      <c r="X4758" s="3">
        <v>127</v>
      </c>
      <c r="Y4758" s="3">
        <v>4756</v>
      </c>
      <c r="Z4758" s="3" t="s">
        <v>221</v>
      </c>
      <c r="AA4758" s="3">
        <v>43</v>
      </c>
      <c r="AB4758" s="3">
        <v>40</v>
      </c>
      <c r="AC4758" s="3">
        <v>24878617</v>
      </c>
      <c r="AD4758" s="3">
        <v>16577725</v>
      </c>
      <c r="AE4758" s="15"/>
      <c r="AF4758" s="3">
        <v>2</v>
      </c>
      <c r="AG4758" s="3">
        <v>219</v>
      </c>
    </row>
    <row r="4759" spans="1:33" ht="15.75" customHeight="1" x14ac:dyDescent="0.15">
      <c r="A4759" s="3">
        <v>26345</v>
      </c>
      <c r="B4759" s="3">
        <v>4757</v>
      </c>
      <c r="C4759" s="3">
        <v>125</v>
      </c>
      <c r="D4759" s="3" t="s">
        <v>19341</v>
      </c>
      <c r="E4759" s="3" t="s">
        <v>27854</v>
      </c>
      <c r="F4759" s="3" t="s">
        <v>1121</v>
      </c>
      <c r="G4759" s="3" t="s">
        <v>497</v>
      </c>
      <c r="H4759" s="3" t="s">
        <v>7469</v>
      </c>
      <c r="I4759" s="3" t="s">
        <v>1587</v>
      </c>
      <c r="J4759" s="3">
        <v>50.031500000000001</v>
      </c>
      <c r="K4759" s="3">
        <v>21624732</v>
      </c>
      <c r="L4759" s="3" t="s">
        <v>478</v>
      </c>
      <c r="M4759" s="3">
        <v>0</v>
      </c>
      <c r="N4759" s="3" t="s">
        <v>19341</v>
      </c>
      <c r="O4759" s="3" t="s">
        <v>27854</v>
      </c>
      <c r="P4759" s="8" t="s">
        <v>23022</v>
      </c>
      <c r="Q4759" s="3" t="s">
        <v>23893</v>
      </c>
      <c r="R4759" s="5" t="s">
        <v>27855</v>
      </c>
      <c r="S4759" s="3" t="s">
        <v>7469</v>
      </c>
      <c r="T4759" s="3" t="s">
        <v>497</v>
      </c>
      <c r="V4759" s="3">
        <v>65</v>
      </c>
      <c r="W4759" s="3">
        <v>0</v>
      </c>
      <c r="X4759" s="3">
        <v>127</v>
      </c>
      <c r="Y4759" s="3">
        <v>4757</v>
      </c>
      <c r="Z4759" s="3" t="s">
        <v>478</v>
      </c>
      <c r="AA4759" s="3">
        <v>125</v>
      </c>
      <c r="AB4759" s="3">
        <v>80</v>
      </c>
      <c r="AC4759" s="3">
        <v>21624732</v>
      </c>
      <c r="AD4759" s="3">
        <v>14413465</v>
      </c>
      <c r="AE4759" s="15"/>
      <c r="AF4759" s="3">
        <v>15</v>
      </c>
      <c r="AG4759" s="3">
        <v>27</v>
      </c>
    </row>
    <row r="4760" spans="1:33" ht="15.75" customHeight="1" x14ac:dyDescent="0.15">
      <c r="A4760" s="3">
        <v>25406</v>
      </c>
      <c r="B4760" s="3">
        <v>4758</v>
      </c>
      <c r="C4760" s="3">
        <v>23</v>
      </c>
      <c r="D4760" s="3" t="s">
        <v>4717</v>
      </c>
      <c r="E4760" s="3" t="s">
        <v>27856</v>
      </c>
      <c r="F4760" s="3" t="s">
        <v>36</v>
      </c>
      <c r="G4760" s="3" t="s">
        <v>37</v>
      </c>
      <c r="H4760" s="3" t="s">
        <v>1272</v>
      </c>
      <c r="I4760" s="3" t="s">
        <v>89</v>
      </c>
      <c r="J4760" s="3">
        <v>49.945799999999998</v>
      </c>
      <c r="K4760" s="3">
        <v>2387794</v>
      </c>
      <c r="L4760" s="3" t="s">
        <v>59</v>
      </c>
      <c r="M4760" s="3">
        <v>0</v>
      </c>
      <c r="N4760" s="3" t="s">
        <v>4717</v>
      </c>
      <c r="O4760" s="3" t="s">
        <v>27856</v>
      </c>
      <c r="P4760" s="8">
        <v>30682</v>
      </c>
      <c r="Q4760" s="3" t="s">
        <v>4720</v>
      </c>
      <c r="R4760" s="5" t="s">
        <v>27857</v>
      </c>
      <c r="S4760" s="3" t="s">
        <v>1272</v>
      </c>
      <c r="T4760" s="3" t="s">
        <v>37</v>
      </c>
      <c r="V4760" s="3">
        <v>127</v>
      </c>
      <c r="W4760" s="3">
        <v>127</v>
      </c>
      <c r="X4760" s="3">
        <v>127</v>
      </c>
      <c r="Y4760" s="3">
        <v>4758</v>
      </c>
      <c r="Z4760" s="3" t="s">
        <v>59</v>
      </c>
      <c r="AA4760" s="3">
        <v>23</v>
      </c>
      <c r="AB4760" s="3">
        <v>11</v>
      </c>
      <c r="AC4760" s="3">
        <v>2387794</v>
      </c>
      <c r="AD4760" s="3">
        <v>1592438</v>
      </c>
      <c r="AE4760" s="3" t="s">
        <v>89</v>
      </c>
      <c r="AF4760" s="3">
        <v>17</v>
      </c>
      <c r="AG4760" s="3">
        <v>4</v>
      </c>
    </row>
    <row r="4761" spans="1:33" ht="15.75" customHeight="1" x14ac:dyDescent="0.15">
      <c r="A4761" s="3">
        <v>962</v>
      </c>
      <c r="B4761" s="3">
        <v>4759</v>
      </c>
      <c r="C4761" s="3">
        <v>33</v>
      </c>
      <c r="D4761" s="3" t="s">
        <v>8667</v>
      </c>
      <c r="E4761" s="3" t="s">
        <v>27858</v>
      </c>
      <c r="F4761" s="3" t="s">
        <v>143</v>
      </c>
      <c r="G4761" s="3" t="s">
        <v>77</v>
      </c>
      <c r="H4761" s="3" t="s">
        <v>8670</v>
      </c>
      <c r="I4761" s="3" t="s">
        <v>838</v>
      </c>
      <c r="J4761" s="3">
        <v>49.944600000000001</v>
      </c>
      <c r="K4761" s="3">
        <v>19207056</v>
      </c>
      <c r="L4761" s="3" t="s">
        <v>162</v>
      </c>
      <c r="M4761" s="3">
        <v>3</v>
      </c>
      <c r="N4761" s="3" t="s">
        <v>8667</v>
      </c>
      <c r="O4761" s="3" t="s">
        <v>27858</v>
      </c>
      <c r="P4761" s="3" t="s">
        <v>1350</v>
      </c>
      <c r="Q4761" s="3" t="s">
        <v>8668</v>
      </c>
      <c r="R4761" s="5" t="s">
        <v>27859</v>
      </c>
      <c r="S4761" s="3" t="s">
        <v>8670</v>
      </c>
      <c r="T4761" s="3" t="s">
        <v>77</v>
      </c>
      <c r="V4761" s="3">
        <v>127</v>
      </c>
      <c r="W4761" s="3">
        <v>0</v>
      </c>
      <c r="X4761" s="3">
        <v>127</v>
      </c>
      <c r="Y4761" s="3">
        <v>4759</v>
      </c>
      <c r="Z4761" s="3" t="s">
        <v>162</v>
      </c>
      <c r="AA4761" s="3">
        <v>33</v>
      </c>
      <c r="AB4761" s="3">
        <v>24</v>
      </c>
      <c r="AC4761" s="3">
        <v>19207056</v>
      </c>
      <c r="AD4761" s="3">
        <v>12809433</v>
      </c>
      <c r="AE4761" s="15"/>
      <c r="AF4761" s="3">
        <v>8</v>
      </c>
      <c r="AG4761" s="3">
        <v>55</v>
      </c>
    </row>
    <row r="4762" spans="1:33" ht="15.75" customHeight="1" x14ac:dyDescent="0.15">
      <c r="A4762" s="3">
        <v>17727</v>
      </c>
      <c r="B4762" s="3">
        <v>4760</v>
      </c>
      <c r="C4762" s="3">
        <v>955</v>
      </c>
      <c r="D4762" s="3" t="s">
        <v>7558</v>
      </c>
      <c r="E4762" s="3" t="s">
        <v>27860</v>
      </c>
      <c r="F4762" s="3" t="s">
        <v>475</v>
      </c>
      <c r="G4762" s="3" t="s">
        <v>277</v>
      </c>
      <c r="H4762" s="3" t="s">
        <v>475</v>
      </c>
      <c r="I4762" s="3" t="s">
        <v>203</v>
      </c>
      <c r="J4762" s="3">
        <v>49.930599999999998</v>
      </c>
      <c r="K4762" s="3">
        <v>268935000</v>
      </c>
      <c r="L4762" s="3" t="s">
        <v>221</v>
      </c>
      <c r="M4762" s="3">
        <v>2</v>
      </c>
      <c r="N4762" s="3" t="s">
        <v>7558</v>
      </c>
      <c r="O4762" s="3" t="s">
        <v>27860</v>
      </c>
      <c r="P4762" s="3" t="s">
        <v>1000</v>
      </c>
      <c r="Q4762" s="3" t="s">
        <v>7561</v>
      </c>
      <c r="R4762" s="5" t="s">
        <v>27861</v>
      </c>
      <c r="S4762" s="3" t="s">
        <v>475</v>
      </c>
      <c r="T4762" s="3" t="s">
        <v>277</v>
      </c>
      <c r="V4762" s="3">
        <v>127</v>
      </c>
      <c r="W4762" s="3">
        <v>127</v>
      </c>
      <c r="X4762" s="3">
        <v>127</v>
      </c>
      <c r="Y4762" s="3">
        <v>4760</v>
      </c>
      <c r="Z4762" s="3" t="s">
        <v>221</v>
      </c>
      <c r="AA4762" s="3">
        <v>955</v>
      </c>
      <c r="AB4762" s="3">
        <v>654</v>
      </c>
      <c r="AC4762" s="3">
        <v>268935000</v>
      </c>
      <c r="AD4762" s="3">
        <v>179373000</v>
      </c>
      <c r="AE4762" s="3" t="s">
        <v>203</v>
      </c>
      <c r="AF4762" s="3">
        <v>2</v>
      </c>
      <c r="AG4762" s="3">
        <v>9</v>
      </c>
    </row>
    <row r="4763" spans="1:33" ht="15.75" customHeight="1" x14ac:dyDescent="0.15">
      <c r="A4763" s="3">
        <v>6846</v>
      </c>
      <c r="B4763" s="3">
        <v>4761</v>
      </c>
      <c r="C4763" s="3">
        <v>518</v>
      </c>
      <c r="D4763" s="3" t="s">
        <v>19348</v>
      </c>
      <c r="E4763" s="3" t="s">
        <v>27862</v>
      </c>
      <c r="F4763" s="3" t="s">
        <v>931</v>
      </c>
      <c r="G4763" s="3" t="s">
        <v>378</v>
      </c>
      <c r="H4763" s="3" t="s">
        <v>379</v>
      </c>
      <c r="I4763" s="3" t="s">
        <v>380</v>
      </c>
      <c r="J4763" s="3">
        <v>49.934399999999997</v>
      </c>
      <c r="K4763" s="3">
        <v>210669279</v>
      </c>
      <c r="L4763" s="3" t="s">
        <v>340</v>
      </c>
      <c r="M4763" s="3">
        <v>3</v>
      </c>
      <c r="N4763" s="3" t="s">
        <v>19348</v>
      </c>
      <c r="O4763" s="3" t="s">
        <v>27862</v>
      </c>
      <c r="P4763" s="3" t="s">
        <v>1101</v>
      </c>
      <c r="Q4763" s="3" t="s">
        <v>23900</v>
      </c>
      <c r="R4763" s="5" t="s">
        <v>27863</v>
      </c>
      <c r="S4763" s="3" t="s">
        <v>379</v>
      </c>
      <c r="T4763" s="3" t="s">
        <v>378</v>
      </c>
      <c r="V4763" s="3">
        <v>72</v>
      </c>
      <c r="W4763" s="3">
        <v>44</v>
      </c>
      <c r="X4763" s="3">
        <v>123</v>
      </c>
      <c r="Y4763" s="3">
        <v>4761</v>
      </c>
      <c r="Z4763" s="3" t="s">
        <v>340</v>
      </c>
      <c r="AA4763" s="3">
        <v>518</v>
      </c>
      <c r="AB4763" s="3">
        <v>353</v>
      </c>
      <c r="AC4763" s="3">
        <v>210669279</v>
      </c>
      <c r="AD4763" s="3">
        <v>140507671</v>
      </c>
      <c r="AE4763" s="3" t="s">
        <v>380</v>
      </c>
      <c r="AF4763" s="3">
        <v>6</v>
      </c>
      <c r="AG4763" s="3">
        <v>81</v>
      </c>
    </row>
    <row r="4764" spans="1:33" ht="15.75" customHeight="1" x14ac:dyDescent="0.15">
      <c r="A4764" s="3">
        <v>18248</v>
      </c>
      <c r="B4764" s="3">
        <v>4762</v>
      </c>
      <c r="C4764" s="3">
        <v>43</v>
      </c>
      <c r="D4764" s="3" t="s">
        <v>19350</v>
      </c>
      <c r="E4764" s="3" t="s">
        <v>27864</v>
      </c>
      <c r="F4764" s="3" t="s">
        <v>855</v>
      </c>
      <c r="G4764" s="3" t="s">
        <v>292</v>
      </c>
      <c r="H4764" s="3" t="s">
        <v>19352</v>
      </c>
      <c r="I4764" s="3" t="s">
        <v>12411</v>
      </c>
      <c r="J4764" s="3">
        <v>49.866300000000003</v>
      </c>
      <c r="K4764" s="3">
        <v>8959205</v>
      </c>
      <c r="L4764" s="3" t="s">
        <v>215</v>
      </c>
      <c r="M4764" s="3">
        <v>3</v>
      </c>
      <c r="N4764" s="3" t="s">
        <v>19350</v>
      </c>
      <c r="O4764" s="3" t="s">
        <v>27864</v>
      </c>
      <c r="P4764" s="3" t="s">
        <v>690</v>
      </c>
      <c r="Q4764" s="3" t="s">
        <v>23902</v>
      </c>
      <c r="R4764" s="5" t="s">
        <v>27865</v>
      </c>
      <c r="S4764" s="3" t="s">
        <v>19352</v>
      </c>
      <c r="T4764" s="3" t="s">
        <v>292</v>
      </c>
      <c r="V4764" s="3">
        <v>127</v>
      </c>
      <c r="W4764" s="3">
        <v>0</v>
      </c>
      <c r="X4764" s="3">
        <v>127</v>
      </c>
      <c r="Y4764" s="3">
        <v>4762</v>
      </c>
      <c r="Z4764" s="3" t="s">
        <v>215</v>
      </c>
      <c r="AA4764" s="3">
        <v>43</v>
      </c>
      <c r="AB4764" s="3">
        <v>30</v>
      </c>
      <c r="AC4764" s="3">
        <v>8959205</v>
      </c>
      <c r="AD4764" s="3">
        <v>5978131</v>
      </c>
      <c r="AE4764" s="15"/>
      <c r="AF4764" s="3">
        <v>7</v>
      </c>
      <c r="AG4764" s="3">
        <v>133</v>
      </c>
    </row>
    <row r="4765" spans="1:33" ht="15.75" customHeight="1" x14ac:dyDescent="0.15">
      <c r="A4765" s="3">
        <v>20543</v>
      </c>
      <c r="B4765" s="3">
        <v>4763</v>
      </c>
      <c r="C4765" s="3">
        <v>45</v>
      </c>
      <c r="D4765" s="3" t="s">
        <v>19354</v>
      </c>
      <c r="E4765" s="3" t="s">
        <v>27866</v>
      </c>
      <c r="F4765" s="3" t="s">
        <v>4061</v>
      </c>
      <c r="G4765" s="3" t="s">
        <v>446</v>
      </c>
      <c r="H4765" s="3" t="s">
        <v>2435</v>
      </c>
      <c r="I4765" s="3" t="s">
        <v>2435</v>
      </c>
      <c r="J4765" s="3">
        <v>49.838500000000003</v>
      </c>
      <c r="K4765" s="3">
        <v>4514146</v>
      </c>
      <c r="L4765" s="3" t="s">
        <v>40</v>
      </c>
      <c r="M4765" s="3">
        <v>3</v>
      </c>
      <c r="N4765" s="3" t="s">
        <v>19354</v>
      </c>
      <c r="O4765" s="3" t="s">
        <v>27866</v>
      </c>
      <c r="P4765" s="3" t="s">
        <v>1000</v>
      </c>
      <c r="Q4765" s="3" t="s">
        <v>23904</v>
      </c>
      <c r="R4765" s="5" t="s">
        <v>27867</v>
      </c>
      <c r="S4765" s="3" t="s">
        <v>2435</v>
      </c>
      <c r="T4765" s="3" t="s">
        <v>446</v>
      </c>
      <c r="V4765" s="3">
        <v>127</v>
      </c>
      <c r="W4765" s="3">
        <v>127</v>
      </c>
      <c r="X4765" s="3">
        <v>127</v>
      </c>
      <c r="Y4765" s="3">
        <v>4763</v>
      </c>
      <c r="Z4765" s="3" t="s">
        <v>40</v>
      </c>
      <c r="AA4765" s="3">
        <v>45</v>
      </c>
      <c r="AB4765" s="3">
        <v>35</v>
      </c>
      <c r="AC4765" s="3">
        <v>4514146</v>
      </c>
      <c r="AD4765" s="3">
        <v>3012674</v>
      </c>
      <c r="AE4765" s="3" t="s">
        <v>2435</v>
      </c>
      <c r="AF4765" s="3">
        <v>4</v>
      </c>
      <c r="AG4765" s="3">
        <v>29</v>
      </c>
    </row>
    <row r="4766" spans="1:33" ht="15.75" customHeight="1" x14ac:dyDescent="0.15">
      <c r="A4766" s="3">
        <v>19754</v>
      </c>
      <c r="B4766" s="3">
        <v>4764</v>
      </c>
      <c r="C4766" s="3">
        <v>88</v>
      </c>
      <c r="D4766" s="3" t="s">
        <v>19357</v>
      </c>
      <c r="E4766" s="3" t="s">
        <v>27868</v>
      </c>
      <c r="F4766" s="3" t="s">
        <v>210</v>
      </c>
      <c r="G4766" s="3" t="s">
        <v>114</v>
      </c>
      <c r="H4766" s="3" t="s">
        <v>115</v>
      </c>
      <c r="I4766" s="3" t="s">
        <v>116</v>
      </c>
      <c r="J4766" s="3">
        <v>49.8309</v>
      </c>
      <c r="K4766" s="3">
        <v>32096888</v>
      </c>
      <c r="L4766" s="3" t="s">
        <v>75</v>
      </c>
      <c r="M4766" s="3">
        <v>3</v>
      </c>
      <c r="N4766" s="3" t="s">
        <v>19357</v>
      </c>
      <c r="O4766" s="3" t="s">
        <v>27868</v>
      </c>
      <c r="P4766" s="3" t="s">
        <v>381</v>
      </c>
      <c r="Q4766" s="3" t="s">
        <v>23906</v>
      </c>
      <c r="R4766" s="5" t="s">
        <v>27869</v>
      </c>
      <c r="S4766" s="3" t="s">
        <v>115</v>
      </c>
      <c r="T4766" s="3" t="s">
        <v>114</v>
      </c>
      <c r="V4766" s="3">
        <v>98</v>
      </c>
      <c r="W4766" s="3">
        <v>87</v>
      </c>
      <c r="X4766" s="3">
        <v>127</v>
      </c>
      <c r="Y4766" s="3">
        <v>4764</v>
      </c>
      <c r="Z4766" s="3" t="s">
        <v>75</v>
      </c>
      <c r="AA4766" s="3">
        <v>88</v>
      </c>
      <c r="AB4766" s="3">
        <v>97</v>
      </c>
      <c r="AC4766" s="3">
        <v>32096888</v>
      </c>
      <c r="AD4766" s="3">
        <v>21422074</v>
      </c>
      <c r="AE4766" s="3" t="s">
        <v>116</v>
      </c>
      <c r="AF4766" s="3">
        <v>14</v>
      </c>
      <c r="AG4766" s="3">
        <v>46</v>
      </c>
    </row>
    <row r="4767" spans="1:33" ht="15.75" customHeight="1" x14ac:dyDescent="0.15">
      <c r="A4767" s="3">
        <v>4366</v>
      </c>
      <c r="B4767" s="3">
        <v>4765</v>
      </c>
      <c r="C4767" s="3">
        <v>89</v>
      </c>
      <c r="D4767" s="3" t="s">
        <v>11836</v>
      </c>
      <c r="E4767" s="3" t="s">
        <v>27870</v>
      </c>
      <c r="F4767" s="3" t="s">
        <v>36</v>
      </c>
      <c r="G4767" s="3" t="s">
        <v>37</v>
      </c>
      <c r="H4767" s="3" t="s">
        <v>2190</v>
      </c>
      <c r="I4767" s="3" t="s">
        <v>39</v>
      </c>
      <c r="J4767" s="3">
        <v>49.798999999999999</v>
      </c>
      <c r="K4767" s="3">
        <v>25191343</v>
      </c>
      <c r="L4767" s="3" t="s">
        <v>59</v>
      </c>
      <c r="M4767" s="3">
        <v>6</v>
      </c>
      <c r="N4767" s="3" t="s">
        <v>11836</v>
      </c>
      <c r="O4767" s="3" t="s">
        <v>27870</v>
      </c>
      <c r="P4767" s="3" t="s">
        <v>1101</v>
      </c>
      <c r="Q4767" s="3" t="s">
        <v>11837</v>
      </c>
      <c r="R4767" s="5" t="s">
        <v>27871</v>
      </c>
      <c r="S4767" s="3" t="s">
        <v>2190</v>
      </c>
      <c r="T4767" s="3" t="s">
        <v>37</v>
      </c>
      <c r="V4767" s="3">
        <v>127</v>
      </c>
      <c r="W4767" s="3">
        <v>127</v>
      </c>
      <c r="X4767" s="3">
        <v>127</v>
      </c>
      <c r="Y4767" s="3">
        <v>4765</v>
      </c>
      <c r="Z4767" s="3" t="s">
        <v>59</v>
      </c>
      <c r="AA4767" s="3">
        <v>89</v>
      </c>
      <c r="AB4767" s="3">
        <v>62</v>
      </c>
      <c r="AC4767" s="3">
        <v>25191343</v>
      </c>
      <c r="AD4767" s="3">
        <v>16816761</v>
      </c>
      <c r="AE4767" s="3" t="s">
        <v>39</v>
      </c>
      <c r="AF4767" s="3">
        <v>17</v>
      </c>
      <c r="AG4767" s="3">
        <v>2</v>
      </c>
    </row>
    <row r="4768" spans="1:33" ht="15.75" customHeight="1" x14ac:dyDescent="0.15">
      <c r="A4768" s="3">
        <v>25825</v>
      </c>
      <c r="B4768" s="3">
        <v>4766</v>
      </c>
      <c r="C4768" s="3">
        <v>43</v>
      </c>
      <c r="D4768" s="3" t="s">
        <v>19361</v>
      </c>
      <c r="E4768" s="3" t="s">
        <v>27872</v>
      </c>
      <c r="F4768" s="3" t="s">
        <v>249</v>
      </c>
      <c r="G4768" s="3" t="s">
        <v>125</v>
      </c>
      <c r="H4768" s="3" t="s">
        <v>19363</v>
      </c>
      <c r="I4768" s="3" t="s">
        <v>127</v>
      </c>
      <c r="J4768" s="3">
        <v>49.725200000000001</v>
      </c>
      <c r="K4768" s="3">
        <v>7461445</v>
      </c>
      <c r="L4768" s="3" t="s">
        <v>59</v>
      </c>
      <c r="M4768" s="3">
        <v>0</v>
      </c>
      <c r="N4768" s="3" t="s">
        <v>19361</v>
      </c>
      <c r="O4768" s="3" t="s">
        <v>27872</v>
      </c>
      <c r="P4768" s="8">
        <v>30682</v>
      </c>
      <c r="Q4768" s="3" t="s">
        <v>23909</v>
      </c>
      <c r="R4768" s="5" t="s">
        <v>27873</v>
      </c>
      <c r="S4768" s="3" t="s">
        <v>19363</v>
      </c>
      <c r="T4768" s="3" t="s">
        <v>125</v>
      </c>
      <c r="V4768" s="3">
        <v>61</v>
      </c>
      <c r="W4768" s="3">
        <v>57</v>
      </c>
      <c r="X4768" s="3">
        <v>127</v>
      </c>
      <c r="Y4768" s="3">
        <v>4766</v>
      </c>
      <c r="Z4768" s="3" t="s">
        <v>59</v>
      </c>
      <c r="AA4768" s="3">
        <v>43</v>
      </c>
      <c r="AB4768" s="3">
        <v>26</v>
      </c>
      <c r="AC4768" s="3">
        <v>7461445</v>
      </c>
      <c r="AD4768" s="3">
        <v>4983425</v>
      </c>
      <c r="AE4768" s="3" t="s">
        <v>127</v>
      </c>
      <c r="AF4768" s="3">
        <v>17</v>
      </c>
      <c r="AG4768" s="3">
        <v>10</v>
      </c>
    </row>
    <row r="4769" spans="1:33" ht="15.75" customHeight="1" x14ac:dyDescent="0.15">
      <c r="A4769" s="3">
        <v>568</v>
      </c>
      <c r="B4769" s="3">
        <v>4767</v>
      </c>
      <c r="C4769" s="3">
        <v>124</v>
      </c>
      <c r="D4769" s="3" t="s">
        <v>19364</v>
      </c>
      <c r="E4769" s="3" t="s">
        <v>27874</v>
      </c>
      <c r="F4769" s="3" t="s">
        <v>1193</v>
      </c>
      <c r="G4769" s="3" t="s">
        <v>564</v>
      </c>
      <c r="H4769" s="3" t="s">
        <v>391</v>
      </c>
      <c r="I4769" s="3" t="s">
        <v>2049</v>
      </c>
      <c r="J4769" s="3">
        <v>49.720799999999997</v>
      </c>
      <c r="K4769" s="3">
        <v>25992408</v>
      </c>
      <c r="L4769" s="3" t="s">
        <v>162</v>
      </c>
      <c r="M4769" s="3">
        <v>5</v>
      </c>
      <c r="N4769" s="3" t="s">
        <v>19364</v>
      </c>
      <c r="O4769" s="3" t="s">
        <v>27874</v>
      </c>
      <c r="P4769" s="3" t="s">
        <v>541</v>
      </c>
      <c r="Q4769" s="3" t="s">
        <v>23912</v>
      </c>
      <c r="R4769" s="5" t="s">
        <v>27875</v>
      </c>
      <c r="S4769" s="3" t="s">
        <v>391</v>
      </c>
      <c r="T4769" s="3" t="s">
        <v>564</v>
      </c>
      <c r="V4769" s="3">
        <v>112</v>
      </c>
      <c r="W4769" s="3">
        <v>52</v>
      </c>
      <c r="X4769" s="3">
        <v>127</v>
      </c>
      <c r="Y4769" s="3">
        <v>4767</v>
      </c>
      <c r="Z4769" s="3" t="s">
        <v>162</v>
      </c>
      <c r="AA4769" s="3">
        <v>124</v>
      </c>
      <c r="AB4769" s="3">
        <v>82</v>
      </c>
      <c r="AC4769" s="3">
        <v>25992408</v>
      </c>
      <c r="AD4769" s="3">
        <v>17360585</v>
      </c>
      <c r="AE4769" s="3" t="s">
        <v>2049</v>
      </c>
      <c r="AF4769" s="3">
        <v>8</v>
      </c>
      <c r="AG4769" s="3">
        <v>35</v>
      </c>
    </row>
    <row r="4770" spans="1:33" ht="15.75" customHeight="1" x14ac:dyDescent="0.15">
      <c r="A4770" s="3">
        <v>24833</v>
      </c>
      <c r="B4770" s="3">
        <v>4768</v>
      </c>
      <c r="C4770" s="3">
        <v>23</v>
      </c>
      <c r="D4770" s="3" t="s">
        <v>19369</v>
      </c>
      <c r="E4770" s="3" t="s">
        <v>27876</v>
      </c>
      <c r="F4770" s="3" t="s">
        <v>331</v>
      </c>
      <c r="G4770" s="3" t="s">
        <v>167</v>
      </c>
      <c r="H4770" s="3" t="s">
        <v>283</v>
      </c>
      <c r="I4770" s="3" t="s">
        <v>283</v>
      </c>
      <c r="J4770" s="3">
        <v>49.720199999999998</v>
      </c>
      <c r="K4770" s="3">
        <v>7570399</v>
      </c>
      <c r="L4770" s="3" t="s">
        <v>75</v>
      </c>
      <c r="M4770" s="3">
        <v>0</v>
      </c>
      <c r="N4770" s="3" t="s">
        <v>19369</v>
      </c>
      <c r="O4770" s="3" t="s">
        <v>27876</v>
      </c>
      <c r="P4770" s="8">
        <v>36161</v>
      </c>
      <c r="Q4770" s="3" t="s">
        <v>23914</v>
      </c>
      <c r="R4770" s="5" t="s">
        <v>27877</v>
      </c>
      <c r="S4770" s="3" t="s">
        <v>283</v>
      </c>
      <c r="T4770" s="3" t="s">
        <v>167</v>
      </c>
      <c r="V4770" s="3">
        <v>127</v>
      </c>
      <c r="W4770" s="3">
        <v>117</v>
      </c>
      <c r="X4770" s="3">
        <v>127</v>
      </c>
      <c r="Y4770" s="3">
        <v>4768</v>
      </c>
      <c r="Z4770" s="3" t="s">
        <v>75</v>
      </c>
      <c r="AA4770" s="3">
        <v>23</v>
      </c>
      <c r="AB4770" s="3">
        <v>7</v>
      </c>
      <c r="AC4770" s="3">
        <v>7570399</v>
      </c>
      <c r="AD4770" s="3">
        <v>5056363</v>
      </c>
      <c r="AE4770" s="3" t="s">
        <v>283</v>
      </c>
      <c r="AF4770" s="3">
        <v>14</v>
      </c>
      <c r="AG4770" s="3">
        <v>1</v>
      </c>
    </row>
    <row r="4771" spans="1:33" ht="15.75" customHeight="1" x14ac:dyDescent="0.15">
      <c r="A4771" s="3">
        <v>24547</v>
      </c>
      <c r="B4771" s="3">
        <v>4769</v>
      </c>
      <c r="C4771" s="3">
        <v>2198</v>
      </c>
      <c r="D4771" s="3" t="s">
        <v>19371</v>
      </c>
      <c r="E4771" s="3" t="s">
        <v>27878</v>
      </c>
      <c r="F4771" s="3" t="s">
        <v>1438</v>
      </c>
      <c r="G4771" s="3" t="s">
        <v>495</v>
      </c>
      <c r="H4771" s="3" t="s">
        <v>2682</v>
      </c>
      <c r="I4771" s="3" t="s">
        <v>2682</v>
      </c>
      <c r="J4771" s="3">
        <v>49.7104</v>
      </c>
      <c r="K4771" s="3">
        <v>775500000</v>
      </c>
      <c r="L4771" s="3" t="s">
        <v>59</v>
      </c>
      <c r="M4771" s="3">
        <v>2</v>
      </c>
      <c r="N4771" s="3" t="s">
        <v>19371</v>
      </c>
      <c r="O4771" s="3" t="s">
        <v>27878</v>
      </c>
      <c r="P4771" s="3" t="s">
        <v>23917</v>
      </c>
      <c r="Q4771" s="3" t="s">
        <v>23916</v>
      </c>
      <c r="R4771" s="5" t="s">
        <v>27879</v>
      </c>
      <c r="S4771" s="3" t="s">
        <v>2682</v>
      </c>
      <c r="T4771" s="3" t="s">
        <v>495</v>
      </c>
      <c r="V4771" s="3">
        <v>127</v>
      </c>
      <c r="W4771" s="3">
        <v>53</v>
      </c>
      <c r="X4771" s="3">
        <v>127</v>
      </c>
      <c r="Y4771" s="3">
        <v>4769</v>
      </c>
      <c r="Z4771" s="3" t="s">
        <v>59</v>
      </c>
      <c r="AA4771" s="3">
        <v>2198</v>
      </c>
      <c r="AB4771" s="3">
        <v>0</v>
      </c>
      <c r="AC4771" s="3">
        <v>775500000</v>
      </c>
      <c r="AD4771" s="3">
        <v>518000000</v>
      </c>
      <c r="AE4771" s="3" t="s">
        <v>2682</v>
      </c>
      <c r="AF4771" s="3">
        <v>17</v>
      </c>
      <c r="AG4771" s="3">
        <v>79</v>
      </c>
    </row>
    <row r="4772" spans="1:33" ht="15.75" customHeight="1" x14ac:dyDescent="0.15">
      <c r="A4772" s="3">
        <v>2524</v>
      </c>
      <c r="B4772" s="3">
        <v>4770</v>
      </c>
      <c r="C4772" s="3">
        <v>115</v>
      </c>
      <c r="D4772" s="3" t="s">
        <v>19374</v>
      </c>
      <c r="E4772" s="3" t="s">
        <v>27880</v>
      </c>
      <c r="F4772" s="3" t="s">
        <v>331</v>
      </c>
      <c r="G4772" s="3" t="s">
        <v>167</v>
      </c>
      <c r="H4772" s="3" t="s">
        <v>6222</v>
      </c>
      <c r="I4772" s="3" t="s">
        <v>283</v>
      </c>
      <c r="J4772" s="3">
        <v>49.709800000000001</v>
      </c>
      <c r="K4772" s="3">
        <v>20014601</v>
      </c>
      <c r="L4772" s="3" t="s">
        <v>59</v>
      </c>
      <c r="M4772" s="3">
        <v>4</v>
      </c>
      <c r="N4772" s="3" t="s">
        <v>19374</v>
      </c>
      <c r="O4772" s="3" t="s">
        <v>27880</v>
      </c>
      <c r="P4772" s="3" t="s">
        <v>9774</v>
      </c>
      <c r="Q4772" s="3" t="s">
        <v>23919</v>
      </c>
      <c r="R4772" s="5" t="s">
        <v>27881</v>
      </c>
      <c r="S4772" s="3" t="s">
        <v>6222</v>
      </c>
      <c r="T4772" s="3" t="s">
        <v>167</v>
      </c>
      <c r="V4772" s="3">
        <v>127</v>
      </c>
      <c r="W4772" s="3">
        <v>118</v>
      </c>
      <c r="X4772" s="3">
        <v>127</v>
      </c>
      <c r="Y4772" s="3">
        <v>4770</v>
      </c>
      <c r="Z4772" s="3" t="s">
        <v>59</v>
      </c>
      <c r="AA4772" s="3">
        <v>115</v>
      </c>
      <c r="AB4772" s="3">
        <v>105</v>
      </c>
      <c r="AC4772" s="3">
        <v>20014601</v>
      </c>
      <c r="AD4772" s="3">
        <v>13368933</v>
      </c>
      <c r="AE4772" s="3" t="s">
        <v>283</v>
      </c>
      <c r="AF4772" s="3">
        <v>17</v>
      </c>
      <c r="AG4772" s="3">
        <v>1</v>
      </c>
    </row>
    <row r="4773" spans="1:33" ht="15.75" customHeight="1" x14ac:dyDescent="0.15">
      <c r="A4773" s="3">
        <v>25226</v>
      </c>
      <c r="B4773" s="3">
        <v>4771</v>
      </c>
      <c r="C4773" s="3">
        <v>50</v>
      </c>
      <c r="D4773" s="3" t="s">
        <v>19377</v>
      </c>
      <c r="E4773" s="3" t="s">
        <v>27882</v>
      </c>
      <c r="F4773" s="3" t="s">
        <v>331</v>
      </c>
      <c r="G4773" s="3" t="s">
        <v>167</v>
      </c>
      <c r="H4773" s="3" t="s">
        <v>7216</v>
      </c>
      <c r="I4773" s="3" t="s">
        <v>283</v>
      </c>
      <c r="J4773" s="3">
        <v>49.668900000000001</v>
      </c>
      <c r="K4773" s="3">
        <v>58162800</v>
      </c>
      <c r="L4773" s="3" t="s">
        <v>221</v>
      </c>
      <c r="M4773" s="3">
        <v>0</v>
      </c>
      <c r="N4773" s="3" t="s">
        <v>19377</v>
      </c>
      <c r="O4773" s="3" t="s">
        <v>27882</v>
      </c>
      <c r="P4773" s="8">
        <v>28856</v>
      </c>
      <c r="Q4773" s="3" t="s">
        <v>23921</v>
      </c>
      <c r="R4773" s="5" t="s">
        <v>27883</v>
      </c>
      <c r="S4773" s="3" t="s">
        <v>7216</v>
      </c>
      <c r="T4773" s="3" t="s">
        <v>167</v>
      </c>
      <c r="V4773" s="3">
        <v>127</v>
      </c>
      <c r="W4773" s="3">
        <v>119</v>
      </c>
      <c r="X4773" s="3">
        <v>127</v>
      </c>
      <c r="Y4773" s="3">
        <v>4771</v>
      </c>
      <c r="Z4773" s="3" t="s">
        <v>221</v>
      </c>
      <c r="AA4773" s="3">
        <v>50</v>
      </c>
      <c r="AB4773" s="3">
        <v>38</v>
      </c>
      <c r="AC4773" s="3">
        <v>58162800</v>
      </c>
      <c r="AD4773" s="3">
        <v>38860967</v>
      </c>
      <c r="AE4773" s="3" t="s">
        <v>283</v>
      </c>
      <c r="AF4773" s="3">
        <v>2</v>
      </c>
      <c r="AG4773" s="3">
        <v>1</v>
      </c>
    </row>
    <row r="4774" spans="1:33" ht="15.75" customHeight="1" x14ac:dyDescent="0.15">
      <c r="A4774" s="3">
        <v>7271</v>
      </c>
      <c r="B4774" s="3">
        <v>4772</v>
      </c>
      <c r="C4774" s="3">
        <v>28</v>
      </c>
      <c r="D4774" s="3" t="s">
        <v>19380</v>
      </c>
      <c r="E4774" s="3" t="s">
        <v>27884</v>
      </c>
      <c r="F4774" s="3" t="s">
        <v>6181</v>
      </c>
      <c r="G4774" s="3" t="s">
        <v>809</v>
      </c>
      <c r="H4774" s="3" t="s">
        <v>137</v>
      </c>
      <c r="I4774" s="3" t="s">
        <v>1032</v>
      </c>
      <c r="J4774" s="3">
        <v>49.591900000000003</v>
      </c>
      <c r="K4774" s="3">
        <v>19193147</v>
      </c>
      <c r="L4774" s="3" t="s">
        <v>526</v>
      </c>
      <c r="M4774" s="3">
        <v>6</v>
      </c>
      <c r="N4774" s="3" t="s">
        <v>19380</v>
      </c>
      <c r="O4774" s="3" t="s">
        <v>27884</v>
      </c>
      <c r="P4774" s="3" t="s">
        <v>4472</v>
      </c>
      <c r="Q4774" s="3" t="s">
        <v>23924</v>
      </c>
      <c r="R4774" s="5" t="s">
        <v>27885</v>
      </c>
      <c r="S4774" s="3" t="s">
        <v>137</v>
      </c>
      <c r="T4774" s="3" t="s">
        <v>809</v>
      </c>
      <c r="V4774" s="3">
        <v>18</v>
      </c>
      <c r="W4774" s="3">
        <v>127</v>
      </c>
      <c r="X4774" s="3">
        <v>74</v>
      </c>
      <c r="Y4774" s="3">
        <v>4772</v>
      </c>
      <c r="Z4774" s="3" t="s">
        <v>526</v>
      </c>
      <c r="AA4774" s="3">
        <v>28</v>
      </c>
      <c r="AB4774" s="3">
        <v>28</v>
      </c>
      <c r="AC4774" s="3">
        <v>19193147</v>
      </c>
      <c r="AD4774" s="3">
        <v>12830340</v>
      </c>
      <c r="AE4774" s="3" t="s">
        <v>1032</v>
      </c>
      <c r="AF4774" s="3">
        <v>19</v>
      </c>
      <c r="AG4774" s="3">
        <v>49</v>
      </c>
    </row>
    <row r="4775" spans="1:33" ht="15.75" customHeight="1" x14ac:dyDescent="0.15">
      <c r="A4775" s="3">
        <v>24501</v>
      </c>
      <c r="B4775" s="3">
        <v>4773</v>
      </c>
      <c r="C4775" s="3">
        <v>390</v>
      </c>
      <c r="D4775" s="3" t="s">
        <v>19382</v>
      </c>
      <c r="E4775" s="3" t="s">
        <v>27886</v>
      </c>
      <c r="F4775" s="3" t="s">
        <v>1193</v>
      </c>
      <c r="G4775" s="3" t="s">
        <v>564</v>
      </c>
      <c r="H4775" s="3" t="s">
        <v>2049</v>
      </c>
      <c r="I4775" s="3" t="s">
        <v>2049</v>
      </c>
      <c r="J4775" s="3">
        <v>49.506</v>
      </c>
      <c r="K4775" s="3">
        <v>252109426</v>
      </c>
      <c r="L4775" s="3" t="s">
        <v>356</v>
      </c>
      <c r="M4775" s="3">
        <v>1</v>
      </c>
      <c r="N4775" s="3" t="s">
        <v>19382</v>
      </c>
      <c r="O4775" s="3" t="s">
        <v>27886</v>
      </c>
      <c r="P4775" s="3" t="s">
        <v>22712</v>
      </c>
      <c r="Q4775" s="3" t="s">
        <v>23925</v>
      </c>
      <c r="R4775" s="5" t="s">
        <v>27887</v>
      </c>
      <c r="S4775" s="3" t="s">
        <v>2049</v>
      </c>
      <c r="T4775" s="3" t="s">
        <v>564</v>
      </c>
      <c r="V4775" s="3">
        <v>113</v>
      </c>
      <c r="W4775" s="3">
        <v>53</v>
      </c>
      <c r="X4775" s="3">
        <v>127</v>
      </c>
      <c r="Y4775" s="3">
        <v>4773</v>
      </c>
      <c r="Z4775" s="3" t="s">
        <v>356</v>
      </c>
      <c r="AA4775" s="3">
        <v>390</v>
      </c>
      <c r="AB4775" s="3">
        <v>255</v>
      </c>
      <c r="AC4775" s="3">
        <v>252109426</v>
      </c>
      <c r="AD4775" s="3">
        <v>168628259</v>
      </c>
      <c r="AE4775" s="3" t="s">
        <v>2049</v>
      </c>
      <c r="AF4775" s="3">
        <v>18</v>
      </c>
      <c r="AG4775" s="3">
        <v>35</v>
      </c>
    </row>
    <row r="4776" spans="1:33" ht="15.75" customHeight="1" x14ac:dyDescent="0.15">
      <c r="A4776" s="3">
        <v>3079</v>
      </c>
      <c r="B4776" s="3">
        <v>4774</v>
      </c>
      <c r="C4776" s="3">
        <v>238</v>
      </c>
      <c r="D4776" s="3" t="s">
        <v>6467</v>
      </c>
      <c r="E4776" s="3" t="s">
        <v>27888</v>
      </c>
      <c r="F4776" s="3" t="s">
        <v>143</v>
      </c>
      <c r="G4776" s="3" t="s">
        <v>77</v>
      </c>
      <c r="H4776" s="3" t="s">
        <v>2576</v>
      </c>
      <c r="I4776" s="3" t="s">
        <v>79</v>
      </c>
      <c r="J4776" s="3">
        <v>49.500599999999999</v>
      </c>
      <c r="K4776" s="3">
        <v>30981000</v>
      </c>
      <c r="L4776" s="3" t="s">
        <v>162</v>
      </c>
      <c r="M4776" s="3">
        <v>6</v>
      </c>
      <c r="N4776" s="3" t="s">
        <v>6467</v>
      </c>
      <c r="O4776" s="3" t="s">
        <v>27888</v>
      </c>
      <c r="P4776" s="3" t="s">
        <v>1063</v>
      </c>
      <c r="Q4776" s="3" t="s">
        <v>6469</v>
      </c>
      <c r="R4776" s="5" t="s">
        <v>27889</v>
      </c>
      <c r="S4776" s="3" t="s">
        <v>2576</v>
      </c>
      <c r="T4776" s="3" t="s">
        <v>77</v>
      </c>
      <c r="V4776" s="3">
        <v>127</v>
      </c>
      <c r="W4776" s="3">
        <v>127</v>
      </c>
      <c r="X4776" s="3">
        <v>127</v>
      </c>
      <c r="Y4776" s="3">
        <v>4774</v>
      </c>
      <c r="Z4776" s="3" t="s">
        <v>162</v>
      </c>
      <c r="AA4776" s="3">
        <v>238</v>
      </c>
      <c r="AB4776" s="3">
        <v>174</v>
      </c>
      <c r="AC4776" s="3">
        <v>30981000</v>
      </c>
      <c r="AD4776" s="3">
        <v>20723000</v>
      </c>
      <c r="AE4776" s="3" t="s">
        <v>79</v>
      </c>
      <c r="AF4776" s="3">
        <v>8</v>
      </c>
      <c r="AG4776" s="3">
        <v>6</v>
      </c>
    </row>
    <row r="4777" spans="1:33" ht="15.75" customHeight="1" x14ac:dyDescent="0.15">
      <c r="A4777" s="3">
        <v>4808</v>
      </c>
      <c r="B4777" s="3">
        <v>4775</v>
      </c>
      <c r="C4777" s="3">
        <v>439</v>
      </c>
      <c r="D4777" s="3" t="s">
        <v>19387</v>
      </c>
      <c r="E4777" s="3" t="s">
        <v>27890</v>
      </c>
      <c r="F4777" s="3" t="s">
        <v>1438</v>
      </c>
      <c r="G4777" s="3" t="s">
        <v>495</v>
      </c>
      <c r="H4777" s="3" t="s">
        <v>10680</v>
      </c>
      <c r="I4777" s="3" t="s">
        <v>2566</v>
      </c>
      <c r="J4777" s="3">
        <v>49.429099999999998</v>
      </c>
      <c r="K4777" s="3">
        <v>134158901</v>
      </c>
      <c r="L4777" s="3" t="s">
        <v>340</v>
      </c>
      <c r="M4777" s="3">
        <v>2</v>
      </c>
      <c r="N4777" s="3" t="s">
        <v>19387</v>
      </c>
      <c r="O4777" s="3" t="s">
        <v>27890</v>
      </c>
      <c r="P4777" s="3" t="s">
        <v>23930</v>
      </c>
      <c r="Q4777" s="3" t="s">
        <v>23928</v>
      </c>
      <c r="R4777" s="5" t="s">
        <v>27891</v>
      </c>
      <c r="S4777" s="3" t="s">
        <v>10680</v>
      </c>
      <c r="T4777" s="3" t="s">
        <v>495</v>
      </c>
      <c r="V4777" s="3">
        <v>127</v>
      </c>
      <c r="W4777" s="3">
        <v>38</v>
      </c>
      <c r="X4777" s="3">
        <v>124</v>
      </c>
      <c r="Y4777" s="3">
        <v>4775</v>
      </c>
      <c r="Z4777" s="3" t="s">
        <v>340</v>
      </c>
      <c r="AA4777" s="3">
        <v>439</v>
      </c>
      <c r="AB4777" s="3">
        <v>396</v>
      </c>
      <c r="AC4777" s="3">
        <v>134158901</v>
      </c>
      <c r="AD4777" s="3">
        <v>89780993</v>
      </c>
      <c r="AE4777" s="3" t="s">
        <v>2566</v>
      </c>
      <c r="AF4777" s="3">
        <v>6</v>
      </c>
      <c r="AG4777" s="3">
        <v>47</v>
      </c>
    </row>
    <row r="4778" spans="1:33" ht="15.75" customHeight="1" x14ac:dyDescent="0.15">
      <c r="A4778" s="3">
        <v>7316</v>
      </c>
      <c r="B4778" s="3">
        <v>4776</v>
      </c>
      <c r="C4778" s="3">
        <v>39</v>
      </c>
      <c r="D4778" s="3" t="s">
        <v>7186</v>
      </c>
      <c r="E4778" s="3" t="s">
        <v>27892</v>
      </c>
      <c r="F4778" s="3" t="s">
        <v>475</v>
      </c>
      <c r="G4778" s="3" t="s">
        <v>277</v>
      </c>
      <c r="H4778" s="3" t="s">
        <v>7190</v>
      </c>
      <c r="I4778" s="3" t="s">
        <v>203</v>
      </c>
      <c r="J4778" s="3">
        <v>49.432499999999997</v>
      </c>
      <c r="K4778" s="3">
        <v>10700581</v>
      </c>
      <c r="L4778" s="3" t="s">
        <v>59</v>
      </c>
      <c r="M4778" s="3">
        <v>1</v>
      </c>
      <c r="N4778" s="3" t="s">
        <v>7186</v>
      </c>
      <c r="O4778" s="3" t="s">
        <v>27892</v>
      </c>
      <c r="P4778" s="3" t="s">
        <v>7189</v>
      </c>
      <c r="Q4778" s="3" t="s">
        <v>7188</v>
      </c>
      <c r="R4778" s="5" t="s">
        <v>27893</v>
      </c>
      <c r="S4778" s="3" t="s">
        <v>7190</v>
      </c>
      <c r="T4778" s="3" t="s">
        <v>277</v>
      </c>
      <c r="V4778" s="3">
        <v>127</v>
      </c>
      <c r="W4778" s="3">
        <v>127</v>
      </c>
      <c r="X4778" s="3">
        <v>127</v>
      </c>
      <c r="Y4778" s="3">
        <v>4776</v>
      </c>
      <c r="Z4778" s="3" t="s">
        <v>59</v>
      </c>
      <c r="AA4778" s="3">
        <v>39</v>
      </c>
      <c r="AB4778" s="3">
        <v>33</v>
      </c>
      <c r="AC4778" s="3">
        <v>10700581</v>
      </c>
      <c r="AD4778" s="3">
        <v>7160813</v>
      </c>
      <c r="AE4778" s="3" t="s">
        <v>203</v>
      </c>
      <c r="AF4778" s="3">
        <v>17</v>
      </c>
      <c r="AG4778" s="3">
        <v>9</v>
      </c>
    </row>
    <row r="4779" spans="1:33" ht="15.75" customHeight="1" x14ac:dyDescent="0.15">
      <c r="A4779" s="3">
        <v>612</v>
      </c>
      <c r="B4779" s="3">
        <v>4777</v>
      </c>
      <c r="C4779" s="3">
        <v>650</v>
      </c>
      <c r="D4779" s="3" t="s">
        <v>11841</v>
      </c>
      <c r="E4779" s="3" t="s">
        <v>27894</v>
      </c>
      <c r="F4779" s="3" t="s">
        <v>36</v>
      </c>
      <c r="G4779" s="3" t="s">
        <v>37</v>
      </c>
      <c r="H4779" s="3" t="s">
        <v>2190</v>
      </c>
      <c r="I4779" s="3" t="s">
        <v>39</v>
      </c>
      <c r="J4779" s="3">
        <v>49.422600000000003</v>
      </c>
      <c r="K4779" s="3">
        <v>80389351</v>
      </c>
      <c r="L4779" s="3" t="s">
        <v>162</v>
      </c>
      <c r="M4779" s="3">
        <v>7</v>
      </c>
      <c r="N4779" s="3" t="s">
        <v>11841</v>
      </c>
      <c r="O4779" s="3" t="s">
        <v>27894</v>
      </c>
      <c r="P4779" s="3" t="s">
        <v>104</v>
      </c>
      <c r="Q4779" s="3" t="s">
        <v>11842</v>
      </c>
      <c r="R4779" s="5" t="s">
        <v>27895</v>
      </c>
      <c r="S4779" s="3" t="s">
        <v>2190</v>
      </c>
      <c r="T4779" s="3" t="s">
        <v>37</v>
      </c>
      <c r="V4779" s="3">
        <v>127</v>
      </c>
      <c r="W4779" s="3">
        <v>127</v>
      </c>
      <c r="X4779" s="3">
        <v>127</v>
      </c>
      <c r="Y4779" s="3">
        <v>4777</v>
      </c>
      <c r="Z4779" s="3" t="s">
        <v>162</v>
      </c>
      <c r="AA4779" s="3">
        <v>650</v>
      </c>
      <c r="AB4779" s="3">
        <v>300</v>
      </c>
      <c r="AC4779" s="3">
        <v>80389351</v>
      </c>
      <c r="AD4779" s="3">
        <v>53800000</v>
      </c>
      <c r="AE4779" s="3" t="s">
        <v>39</v>
      </c>
      <c r="AF4779" s="3">
        <v>8</v>
      </c>
      <c r="AG4779" s="3">
        <v>2</v>
      </c>
    </row>
    <row r="4780" spans="1:33" ht="15.75" customHeight="1" x14ac:dyDescent="0.15">
      <c r="A4780" s="3">
        <v>20911</v>
      </c>
      <c r="B4780" s="3">
        <v>4778</v>
      </c>
      <c r="C4780" s="3">
        <v>120</v>
      </c>
      <c r="D4780" s="3" t="s">
        <v>19392</v>
      </c>
      <c r="E4780" s="3" t="s">
        <v>27896</v>
      </c>
      <c r="F4780" s="3" t="s">
        <v>1009</v>
      </c>
      <c r="G4780" s="3" t="s">
        <v>403</v>
      </c>
      <c r="H4780" s="3" t="s">
        <v>19395</v>
      </c>
      <c r="I4780" s="3" t="s">
        <v>203</v>
      </c>
      <c r="J4780" s="3">
        <v>49.357300000000002</v>
      </c>
      <c r="K4780" s="3">
        <v>96275397</v>
      </c>
      <c r="L4780" s="3" t="s">
        <v>229</v>
      </c>
      <c r="M4780" s="3">
        <v>3</v>
      </c>
      <c r="N4780" s="3" t="s">
        <v>19392</v>
      </c>
      <c r="O4780" s="3" t="s">
        <v>27896</v>
      </c>
      <c r="P4780" s="3" t="s">
        <v>4472</v>
      </c>
      <c r="Q4780" s="3" t="s">
        <v>23934</v>
      </c>
      <c r="R4780" s="5" t="s">
        <v>27897</v>
      </c>
      <c r="S4780" s="3" t="s">
        <v>19395</v>
      </c>
      <c r="T4780" s="3" t="s">
        <v>403</v>
      </c>
      <c r="V4780" s="3">
        <v>127</v>
      </c>
      <c r="W4780" s="3">
        <v>127</v>
      </c>
      <c r="X4780" s="3">
        <v>32</v>
      </c>
      <c r="Y4780" s="3">
        <v>4778</v>
      </c>
      <c r="Z4780" s="3" t="s">
        <v>229</v>
      </c>
      <c r="AA4780" s="3">
        <v>120</v>
      </c>
      <c r="AB4780" s="3">
        <v>89</v>
      </c>
      <c r="AC4780" s="3">
        <v>96275397</v>
      </c>
      <c r="AD4780" s="3">
        <v>64459781</v>
      </c>
      <c r="AE4780" s="3" t="s">
        <v>203</v>
      </c>
      <c r="AF4780" s="3">
        <v>25</v>
      </c>
      <c r="AG4780" s="3">
        <v>9</v>
      </c>
    </row>
    <row r="4781" spans="1:33" ht="15.75" customHeight="1" x14ac:dyDescent="0.15">
      <c r="A4781" s="3">
        <v>3345</v>
      </c>
      <c r="B4781" s="3">
        <v>4779</v>
      </c>
      <c r="C4781" s="3">
        <v>75</v>
      </c>
      <c r="D4781" s="3" t="s">
        <v>9759</v>
      </c>
      <c r="E4781" s="3" t="s">
        <v>27898</v>
      </c>
      <c r="F4781" s="3" t="s">
        <v>475</v>
      </c>
      <c r="G4781" s="3" t="s">
        <v>277</v>
      </c>
      <c r="H4781" s="3" t="s">
        <v>9763</v>
      </c>
      <c r="I4781" s="3" t="s">
        <v>9646</v>
      </c>
      <c r="J4781" s="3">
        <v>49.311199999999999</v>
      </c>
      <c r="K4781" s="3">
        <v>8596503</v>
      </c>
      <c r="L4781" s="3" t="s">
        <v>66</v>
      </c>
      <c r="M4781" s="3">
        <v>7</v>
      </c>
      <c r="N4781" s="3" t="s">
        <v>9759</v>
      </c>
      <c r="O4781" s="3" t="s">
        <v>27898</v>
      </c>
      <c r="P4781" s="3" t="s">
        <v>1239</v>
      </c>
      <c r="Q4781" s="3" t="s">
        <v>9761</v>
      </c>
      <c r="R4781" s="5" t="s">
        <v>27899</v>
      </c>
      <c r="S4781" s="3" t="s">
        <v>9763</v>
      </c>
      <c r="T4781" s="3" t="s">
        <v>277</v>
      </c>
      <c r="V4781" s="3">
        <v>127</v>
      </c>
      <c r="W4781" s="3">
        <v>0</v>
      </c>
      <c r="X4781" s="3">
        <v>127</v>
      </c>
      <c r="Y4781" s="3">
        <v>4779</v>
      </c>
      <c r="Z4781" s="3" t="s">
        <v>66</v>
      </c>
      <c r="AA4781" s="3">
        <v>75</v>
      </c>
      <c r="AB4781" s="3">
        <v>45</v>
      </c>
      <c r="AC4781" s="3">
        <v>8596503</v>
      </c>
      <c r="AD4781" s="3">
        <v>5757442</v>
      </c>
      <c r="AE4781" s="15"/>
      <c r="AF4781" s="3">
        <v>9</v>
      </c>
      <c r="AG4781" s="3">
        <v>146</v>
      </c>
    </row>
    <row r="4782" spans="1:33" ht="15.75" customHeight="1" x14ac:dyDescent="0.15">
      <c r="A4782" s="3">
        <v>25244</v>
      </c>
      <c r="B4782" s="3">
        <v>4780</v>
      </c>
      <c r="C4782" s="3">
        <v>3400</v>
      </c>
      <c r="D4782" s="3" t="s">
        <v>19398</v>
      </c>
      <c r="E4782" s="3" t="s">
        <v>27900</v>
      </c>
      <c r="F4782" s="3" t="s">
        <v>269</v>
      </c>
      <c r="G4782" s="3" t="s">
        <v>133</v>
      </c>
      <c r="H4782" s="3" t="s">
        <v>12399</v>
      </c>
      <c r="I4782" s="3" t="s">
        <v>1963</v>
      </c>
      <c r="J4782" s="3">
        <v>49.225299999999997</v>
      </c>
      <c r="K4782" s="3">
        <v>30730436</v>
      </c>
      <c r="L4782" s="3" t="s">
        <v>335</v>
      </c>
      <c r="M4782" s="3">
        <v>0</v>
      </c>
      <c r="N4782" s="3" t="s">
        <v>19398</v>
      </c>
      <c r="O4782" s="3" t="s">
        <v>27900</v>
      </c>
      <c r="P4782" s="8">
        <v>32143</v>
      </c>
      <c r="Q4782" s="3" t="s">
        <v>23937</v>
      </c>
      <c r="R4782" s="5" t="s">
        <v>27901</v>
      </c>
      <c r="S4782" s="3" t="s">
        <v>12399</v>
      </c>
      <c r="T4782" s="3" t="s">
        <v>133</v>
      </c>
      <c r="V4782" s="3">
        <v>127</v>
      </c>
      <c r="W4782" s="3">
        <v>48</v>
      </c>
      <c r="X4782" s="3">
        <v>127</v>
      </c>
      <c r="Y4782" s="3">
        <v>4780</v>
      </c>
      <c r="Z4782" s="3" t="s">
        <v>335</v>
      </c>
      <c r="AA4782" s="3">
        <v>3400</v>
      </c>
      <c r="AB4782" s="3">
        <v>2400</v>
      </c>
      <c r="AC4782" s="3">
        <v>30730436</v>
      </c>
      <c r="AD4782" s="3">
        <v>20593314</v>
      </c>
      <c r="AE4782" s="3" t="s">
        <v>1963</v>
      </c>
      <c r="AF4782" s="3">
        <v>21</v>
      </c>
      <c r="AG4782" s="3">
        <v>43</v>
      </c>
    </row>
    <row r="4783" spans="1:33" ht="15.75" customHeight="1" x14ac:dyDescent="0.15">
      <c r="A4783" s="3">
        <v>17963</v>
      </c>
      <c r="B4783" s="3">
        <v>4781</v>
      </c>
      <c r="C4783" s="3">
        <v>75</v>
      </c>
      <c r="D4783" s="3" t="s">
        <v>6350</v>
      </c>
      <c r="E4783" s="3" t="s">
        <v>27902</v>
      </c>
      <c r="F4783" s="3" t="s">
        <v>143</v>
      </c>
      <c r="G4783" s="3" t="s">
        <v>77</v>
      </c>
      <c r="H4783" s="3" t="s">
        <v>6355</v>
      </c>
      <c r="I4783" s="3" t="s">
        <v>79</v>
      </c>
      <c r="J4783" s="3">
        <v>49.214599999999997</v>
      </c>
      <c r="K4783" s="3">
        <v>11882598</v>
      </c>
      <c r="L4783" s="3" t="s">
        <v>101</v>
      </c>
      <c r="M4783" s="3">
        <v>3</v>
      </c>
      <c r="N4783" s="3" t="s">
        <v>6350</v>
      </c>
      <c r="O4783" s="3" t="s">
        <v>27902</v>
      </c>
      <c r="P4783" s="3" t="s">
        <v>541</v>
      </c>
      <c r="Q4783" s="3" t="s">
        <v>6352</v>
      </c>
      <c r="R4783" s="5" t="s">
        <v>27903</v>
      </c>
      <c r="S4783" s="3" t="s">
        <v>6355</v>
      </c>
      <c r="T4783" s="3" t="s">
        <v>77</v>
      </c>
      <c r="V4783" s="3">
        <v>127</v>
      </c>
      <c r="W4783" s="3">
        <v>127</v>
      </c>
      <c r="X4783" s="3">
        <v>127</v>
      </c>
      <c r="Y4783" s="3">
        <v>4781</v>
      </c>
      <c r="Z4783" s="3" t="s">
        <v>101</v>
      </c>
      <c r="AA4783" s="3">
        <v>75</v>
      </c>
      <c r="AB4783" s="3">
        <v>61</v>
      </c>
      <c r="AC4783" s="3">
        <v>11882598</v>
      </c>
      <c r="AD4783" s="3">
        <v>7963428</v>
      </c>
      <c r="AE4783" s="3" t="s">
        <v>79</v>
      </c>
      <c r="AF4783" s="3">
        <v>10</v>
      </c>
      <c r="AG4783" s="3">
        <v>6</v>
      </c>
    </row>
    <row r="4784" spans="1:33" ht="15.75" customHeight="1" x14ac:dyDescent="0.15">
      <c r="A4784" s="3">
        <v>19295</v>
      </c>
      <c r="B4784" s="3">
        <v>4782</v>
      </c>
      <c r="C4784" s="3">
        <v>19</v>
      </c>
      <c r="D4784" s="5" t="s">
        <v>11169</v>
      </c>
      <c r="E4784" s="3" t="s">
        <v>27904</v>
      </c>
      <c r="F4784" s="3" t="s">
        <v>36</v>
      </c>
      <c r="G4784" s="3" t="s">
        <v>37</v>
      </c>
      <c r="H4784" s="3" t="s">
        <v>8758</v>
      </c>
      <c r="I4784" s="3" t="s">
        <v>39</v>
      </c>
      <c r="J4784" s="3">
        <v>49.2072</v>
      </c>
      <c r="K4784" s="3">
        <v>4907867</v>
      </c>
      <c r="L4784" s="3" t="s">
        <v>538</v>
      </c>
      <c r="M4784" s="3">
        <v>3</v>
      </c>
      <c r="N4784" s="5" t="s">
        <v>11169</v>
      </c>
      <c r="O4784" s="3" t="s">
        <v>27904</v>
      </c>
      <c r="P4784" s="3" t="s">
        <v>179</v>
      </c>
      <c r="Q4784" s="3" t="s">
        <v>11172</v>
      </c>
      <c r="R4784" s="5" t="s">
        <v>27905</v>
      </c>
      <c r="S4784" s="3" t="s">
        <v>8758</v>
      </c>
      <c r="T4784" s="3" t="s">
        <v>37</v>
      </c>
      <c r="V4784" s="3">
        <v>127</v>
      </c>
      <c r="W4784" s="3">
        <v>127</v>
      </c>
      <c r="X4784" s="3">
        <v>126</v>
      </c>
      <c r="Y4784" s="3">
        <v>4782</v>
      </c>
      <c r="Z4784" s="3" t="s">
        <v>538</v>
      </c>
      <c r="AA4784" s="3">
        <v>19</v>
      </c>
      <c r="AB4784" s="3">
        <v>15</v>
      </c>
      <c r="AC4784" s="3">
        <v>4907867</v>
      </c>
      <c r="AD4784" s="3">
        <v>3289296</v>
      </c>
      <c r="AE4784" s="3" t="s">
        <v>39</v>
      </c>
      <c r="AF4784" s="3">
        <v>3</v>
      </c>
      <c r="AG4784" s="3">
        <v>2</v>
      </c>
    </row>
    <row r="4785" spans="1:33" ht="15.75" customHeight="1" x14ac:dyDescent="0.15">
      <c r="A4785" s="3">
        <v>23972</v>
      </c>
      <c r="B4785" s="3">
        <v>4783</v>
      </c>
      <c r="C4785" s="3">
        <v>60</v>
      </c>
      <c r="D4785" s="3" t="s">
        <v>19404</v>
      </c>
      <c r="E4785" s="3" t="s">
        <v>27906</v>
      </c>
      <c r="F4785" s="3" t="s">
        <v>1620</v>
      </c>
      <c r="G4785" s="3" t="s">
        <v>412</v>
      </c>
      <c r="H4785" s="3" t="s">
        <v>19406</v>
      </c>
      <c r="I4785" s="3" t="s">
        <v>742</v>
      </c>
      <c r="J4785" s="3">
        <v>49.203800000000001</v>
      </c>
      <c r="K4785" s="3">
        <v>17174743</v>
      </c>
      <c r="L4785" s="3" t="s">
        <v>71</v>
      </c>
      <c r="M4785" s="3">
        <v>1</v>
      </c>
      <c r="N4785" s="3" t="s">
        <v>19404</v>
      </c>
      <c r="O4785" s="3" t="s">
        <v>27906</v>
      </c>
      <c r="P4785" s="3" t="s">
        <v>787</v>
      </c>
      <c r="Q4785" s="3" t="s">
        <v>23942</v>
      </c>
      <c r="R4785" s="5" t="s">
        <v>27907</v>
      </c>
      <c r="S4785" s="3" t="s">
        <v>19406</v>
      </c>
      <c r="T4785" s="3" t="s">
        <v>412</v>
      </c>
      <c r="V4785" s="3">
        <v>127</v>
      </c>
      <c r="W4785" s="3">
        <v>127</v>
      </c>
      <c r="X4785" s="3">
        <v>127</v>
      </c>
      <c r="Y4785" s="3">
        <v>4783</v>
      </c>
      <c r="Z4785" s="3" t="s">
        <v>71</v>
      </c>
      <c r="AA4785" s="3">
        <v>60</v>
      </c>
      <c r="AB4785" s="3">
        <v>27</v>
      </c>
      <c r="AC4785" s="3">
        <v>17174743</v>
      </c>
      <c r="AD4785" s="3">
        <v>11510932</v>
      </c>
      <c r="AE4785" s="3" t="s">
        <v>742</v>
      </c>
      <c r="AF4785" s="3">
        <v>5</v>
      </c>
      <c r="AG4785" s="3">
        <v>17</v>
      </c>
    </row>
    <row r="4786" spans="1:33" ht="15.75" customHeight="1" x14ac:dyDescent="0.15">
      <c r="A4786" s="3">
        <v>3995</v>
      </c>
      <c r="B4786" s="3">
        <v>4784</v>
      </c>
      <c r="C4786" s="3">
        <v>80</v>
      </c>
      <c r="D4786" s="3" t="s">
        <v>19407</v>
      </c>
      <c r="E4786" s="3" t="s">
        <v>27908</v>
      </c>
      <c r="F4786" s="3" t="s">
        <v>1620</v>
      </c>
      <c r="G4786" s="3" t="s">
        <v>412</v>
      </c>
      <c r="H4786" s="3" t="s">
        <v>10222</v>
      </c>
      <c r="I4786" s="3" t="s">
        <v>742</v>
      </c>
      <c r="J4786" s="3">
        <v>49.188800000000001</v>
      </c>
      <c r="K4786" s="3">
        <v>26206481</v>
      </c>
      <c r="L4786" s="3" t="s">
        <v>59</v>
      </c>
      <c r="M4786" s="3">
        <v>6</v>
      </c>
      <c r="N4786" s="3" t="s">
        <v>19407</v>
      </c>
      <c r="O4786" s="3" t="s">
        <v>27908</v>
      </c>
      <c r="P4786" s="3" t="s">
        <v>4433</v>
      </c>
      <c r="Q4786" s="3" t="s">
        <v>23944</v>
      </c>
      <c r="R4786" s="5" t="s">
        <v>27909</v>
      </c>
      <c r="S4786" s="3" t="s">
        <v>10222</v>
      </c>
      <c r="T4786" s="3" t="s">
        <v>412</v>
      </c>
      <c r="V4786" s="3">
        <v>127</v>
      </c>
      <c r="W4786" s="3">
        <v>127</v>
      </c>
      <c r="X4786" s="3">
        <v>127</v>
      </c>
      <c r="Y4786" s="3">
        <v>4784</v>
      </c>
      <c r="Z4786" s="3" t="s">
        <v>59</v>
      </c>
      <c r="AA4786" s="3">
        <v>80</v>
      </c>
      <c r="AB4786" s="3">
        <v>60</v>
      </c>
      <c r="AC4786" s="3">
        <v>26206481</v>
      </c>
      <c r="AD4786" s="3">
        <v>17565984</v>
      </c>
      <c r="AE4786" s="3" t="s">
        <v>742</v>
      </c>
      <c r="AF4786" s="3">
        <v>17</v>
      </c>
      <c r="AG4786" s="3">
        <v>17</v>
      </c>
    </row>
    <row r="4787" spans="1:33" ht="15.75" customHeight="1" x14ac:dyDescent="0.15">
      <c r="A4787" s="3">
        <v>17753</v>
      </c>
      <c r="B4787" s="3">
        <v>4785</v>
      </c>
      <c r="C4787" s="3">
        <v>60</v>
      </c>
      <c r="D4787" s="3" t="s">
        <v>19410</v>
      </c>
      <c r="E4787" s="3" t="s">
        <v>27910</v>
      </c>
      <c r="F4787" s="3" t="s">
        <v>657</v>
      </c>
      <c r="G4787" s="3" t="s">
        <v>246</v>
      </c>
      <c r="H4787" s="3" t="s">
        <v>240</v>
      </c>
      <c r="I4787" s="3" t="s">
        <v>240</v>
      </c>
      <c r="J4787" s="3">
        <v>49.131500000000003</v>
      </c>
      <c r="K4787" s="3">
        <v>56809722</v>
      </c>
      <c r="L4787" s="3" t="s">
        <v>59</v>
      </c>
      <c r="M4787" s="3">
        <v>4</v>
      </c>
      <c r="N4787" s="3" t="s">
        <v>19410</v>
      </c>
      <c r="O4787" s="3" t="s">
        <v>27910</v>
      </c>
      <c r="P4787" s="3" t="s">
        <v>987</v>
      </c>
      <c r="Q4787" s="3" t="s">
        <v>23946</v>
      </c>
      <c r="R4787" s="5" t="s">
        <v>27911</v>
      </c>
      <c r="S4787" s="3" t="s">
        <v>240</v>
      </c>
      <c r="T4787" s="3" t="s">
        <v>246</v>
      </c>
      <c r="V4787" s="3">
        <v>127</v>
      </c>
      <c r="W4787" s="3">
        <v>91</v>
      </c>
      <c r="X4787" s="3">
        <v>127</v>
      </c>
      <c r="Y4787" s="3">
        <v>4785</v>
      </c>
      <c r="Z4787" s="3" t="s">
        <v>59</v>
      </c>
      <c r="AA4787" s="3">
        <v>60</v>
      </c>
      <c r="AB4787" s="3">
        <v>35</v>
      </c>
      <c r="AC4787" s="3">
        <v>56809722</v>
      </c>
      <c r="AD4787" s="3">
        <v>38093709</v>
      </c>
      <c r="AE4787" s="3" t="s">
        <v>240</v>
      </c>
      <c r="AF4787" s="3">
        <v>17</v>
      </c>
      <c r="AG4787" s="3">
        <v>18</v>
      </c>
    </row>
    <row r="4788" spans="1:33" ht="15.75" customHeight="1" x14ac:dyDescent="0.15">
      <c r="A4788" s="3">
        <v>20646</v>
      </c>
      <c r="B4788" s="3">
        <v>4786</v>
      </c>
      <c r="C4788" s="3">
        <v>13</v>
      </c>
      <c r="D4788" s="3" t="s">
        <v>19412</v>
      </c>
      <c r="E4788" s="3" t="s">
        <v>27912</v>
      </c>
      <c r="F4788" s="3" t="s">
        <v>1620</v>
      </c>
      <c r="G4788" s="3" t="s">
        <v>412</v>
      </c>
      <c r="H4788" s="3" t="s">
        <v>10834</v>
      </c>
      <c r="I4788" s="3" t="s">
        <v>742</v>
      </c>
      <c r="J4788" s="3">
        <v>49.068399999999997</v>
      </c>
      <c r="K4788" s="3">
        <v>3307032</v>
      </c>
      <c r="L4788" s="3" t="s">
        <v>221</v>
      </c>
      <c r="M4788" s="3">
        <v>3</v>
      </c>
      <c r="N4788" s="3" t="s">
        <v>19412</v>
      </c>
      <c r="O4788" s="3" t="s">
        <v>27912</v>
      </c>
      <c r="P4788" s="3" t="s">
        <v>1029</v>
      </c>
      <c r="Q4788" s="3" t="s">
        <v>23949</v>
      </c>
      <c r="R4788" s="5" t="s">
        <v>27913</v>
      </c>
      <c r="S4788" s="3" t="s">
        <v>10834</v>
      </c>
      <c r="T4788" s="3" t="s">
        <v>412</v>
      </c>
      <c r="V4788" s="3">
        <v>127</v>
      </c>
      <c r="W4788" s="3">
        <v>127</v>
      </c>
      <c r="X4788" s="3">
        <v>127</v>
      </c>
      <c r="Y4788" s="3">
        <v>4786</v>
      </c>
      <c r="Z4788" s="3" t="s">
        <v>221</v>
      </c>
      <c r="AA4788" s="3">
        <v>13</v>
      </c>
      <c r="AB4788" s="3">
        <v>13</v>
      </c>
      <c r="AC4788" s="3">
        <v>3307032</v>
      </c>
      <c r="AD4788" s="3">
        <v>2218466</v>
      </c>
      <c r="AE4788" s="3" t="s">
        <v>742</v>
      </c>
      <c r="AF4788" s="3">
        <v>2</v>
      </c>
      <c r="AG4788" s="3">
        <v>17</v>
      </c>
    </row>
    <row r="4789" spans="1:33" ht="15.75" customHeight="1" x14ac:dyDescent="0.15">
      <c r="A4789" s="3">
        <v>11627</v>
      </c>
      <c r="B4789" s="3">
        <v>4787</v>
      </c>
      <c r="C4789" s="3">
        <v>160</v>
      </c>
      <c r="D4789" s="3" t="s">
        <v>19415</v>
      </c>
      <c r="E4789" s="3" t="s">
        <v>27914</v>
      </c>
      <c r="F4789" s="3" t="s">
        <v>1009</v>
      </c>
      <c r="G4789" s="3" t="s">
        <v>403</v>
      </c>
      <c r="H4789" s="3" t="s">
        <v>19417</v>
      </c>
      <c r="I4789" s="3" t="s">
        <v>1898</v>
      </c>
      <c r="J4789" s="3">
        <v>49.018599999999999</v>
      </c>
      <c r="K4789" s="3">
        <v>15139328</v>
      </c>
      <c r="L4789" s="3" t="s">
        <v>162</v>
      </c>
      <c r="M4789" s="3">
        <v>6</v>
      </c>
      <c r="N4789" s="3" t="s">
        <v>19415</v>
      </c>
      <c r="O4789" s="3" t="s">
        <v>27914</v>
      </c>
      <c r="P4789" s="3" t="s">
        <v>2080</v>
      </c>
      <c r="Q4789" s="3" t="s">
        <v>23951</v>
      </c>
      <c r="R4789" s="5" t="s">
        <v>27915</v>
      </c>
      <c r="S4789" s="3" t="s">
        <v>19417</v>
      </c>
      <c r="T4789" s="3" t="s">
        <v>403</v>
      </c>
      <c r="V4789" s="3">
        <v>127</v>
      </c>
      <c r="W4789" s="3">
        <v>0</v>
      </c>
      <c r="X4789" s="3">
        <v>127</v>
      </c>
      <c r="Y4789" s="3">
        <v>4787</v>
      </c>
      <c r="Z4789" s="3" t="s">
        <v>162</v>
      </c>
      <c r="AA4789" s="3">
        <v>160</v>
      </c>
      <c r="AB4789" s="3">
        <v>100</v>
      </c>
      <c r="AC4789" s="3">
        <v>15139328</v>
      </c>
      <c r="AD4789" s="3">
        <v>10159356</v>
      </c>
      <c r="AE4789" s="15"/>
      <c r="AF4789" s="3">
        <v>8</v>
      </c>
      <c r="AG4789" s="3">
        <v>59</v>
      </c>
    </row>
    <row r="4790" spans="1:33" ht="15.75" customHeight="1" x14ac:dyDescent="0.15">
      <c r="A4790" s="3">
        <v>25215</v>
      </c>
      <c r="B4790" s="3">
        <v>4788</v>
      </c>
      <c r="C4790" s="3">
        <v>48</v>
      </c>
      <c r="D4790" s="3" t="s">
        <v>19418</v>
      </c>
      <c r="E4790" s="3" t="s">
        <v>27916</v>
      </c>
      <c r="F4790" s="3" t="s">
        <v>96</v>
      </c>
      <c r="G4790" s="3" t="s">
        <v>61</v>
      </c>
      <c r="H4790" s="3" t="s">
        <v>9329</v>
      </c>
      <c r="I4790" s="3" t="s">
        <v>63</v>
      </c>
      <c r="J4790" s="3">
        <v>49.009399999999999</v>
      </c>
      <c r="K4790" s="3">
        <v>15193000</v>
      </c>
      <c r="L4790" s="3" t="s">
        <v>101</v>
      </c>
      <c r="M4790" s="3">
        <v>0</v>
      </c>
      <c r="N4790" s="3" t="s">
        <v>19418</v>
      </c>
      <c r="O4790" s="3" t="s">
        <v>27916</v>
      </c>
      <c r="P4790" s="8">
        <v>36892</v>
      </c>
      <c r="Q4790" s="3" t="s">
        <v>23953</v>
      </c>
      <c r="R4790" s="5" t="s">
        <v>27917</v>
      </c>
      <c r="S4790" s="3" t="s">
        <v>9329</v>
      </c>
      <c r="T4790" s="3" t="s">
        <v>61</v>
      </c>
      <c r="V4790" s="3">
        <v>127</v>
      </c>
      <c r="W4790" s="3">
        <v>127</v>
      </c>
      <c r="X4790" s="3">
        <v>127</v>
      </c>
      <c r="Y4790" s="3">
        <v>4788</v>
      </c>
      <c r="Z4790" s="3" t="s">
        <v>101</v>
      </c>
      <c r="AA4790" s="3">
        <v>48</v>
      </c>
      <c r="AB4790" s="3">
        <v>16</v>
      </c>
      <c r="AC4790" s="3">
        <v>15193000</v>
      </c>
      <c r="AD4790" s="3">
        <v>10196000</v>
      </c>
      <c r="AE4790" s="3" t="s">
        <v>63</v>
      </c>
      <c r="AF4790" s="3">
        <v>10</v>
      </c>
      <c r="AG4790" s="3">
        <v>3</v>
      </c>
    </row>
    <row r="4791" spans="1:33" ht="15.75" customHeight="1" x14ac:dyDescent="0.15">
      <c r="A4791" s="3">
        <v>18413</v>
      </c>
      <c r="B4791" s="3">
        <v>4789</v>
      </c>
      <c r="C4791" s="3">
        <v>150</v>
      </c>
      <c r="D4791" s="3" t="s">
        <v>19421</v>
      </c>
      <c r="E4791" s="3" t="s">
        <v>27918</v>
      </c>
      <c r="F4791" s="3" t="s">
        <v>3068</v>
      </c>
      <c r="G4791" s="3" t="s">
        <v>606</v>
      </c>
      <c r="H4791" s="3" t="s">
        <v>14790</v>
      </c>
      <c r="I4791" s="3" t="s">
        <v>3489</v>
      </c>
      <c r="J4791" s="3">
        <v>48.950600000000001</v>
      </c>
      <c r="K4791" s="3">
        <v>17012433</v>
      </c>
      <c r="L4791" s="3" t="s">
        <v>71</v>
      </c>
      <c r="M4791" s="3">
        <v>4</v>
      </c>
      <c r="N4791" s="3" t="s">
        <v>19421</v>
      </c>
      <c r="O4791" s="3" t="s">
        <v>27918</v>
      </c>
      <c r="P4791" s="3" t="s">
        <v>787</v>
      </c>
      <c r="Q4791" s="3" t="s">
        <v>23955</v>
      </c>
      <c r="R4791" s="5" t="s">
        <v>27919</v>
      </c>
      <c r="S4791" s="3" t="s">
        <v>14790</v>
      </c>
      <c r="T4791" s="3" t="s">
        <v>606</v>
      </c>
      <c r="V4791" s="3">
        <v>84</v>
      </c>
      <c r="W4791" s="3">
        <v>0</v>
      </c>
      <c r="X4791" s="3">
        <v>127</v>
      </c>
      <c r="Y4791" s="3">
        <v>4789</v>
      </c>
      <c r="Z4791" s="3" t="s">
        <v>71</v>
      </c>
      <c r="AA4791" s="3">
        <v>150</v>
      </c>
      <c r="AB4791" s="3">
        <v>120</v>
      </c>
      <c r="AC4791" s="3">
        <v>17012433</v>
      </c>
      <c r="AD4791" s="3">
        <v>11421524</v>
      </c>
      <c r="AE4791" s="15"/>
      <c r="AF4791" s="3">
        <v>5</v>
      </c>
      <c r="AG4791" s="3">
        <v>204</v>
      </c>
    </row>
    <row r="4792" spans="1:33" ht="15.75" customHeight="1" x14ac:dyDescent="0.15">
      <c r="A4792" s="3">
        <v>23263</v>
      </c>
      <c r="B4792" s="3">
        <v>4790</v>
      </c>
      <c r="C4792" s="3">
        <v>102</v>
      </c>
      <c r="D4792" s="3" t="s">
        <v>19425</v>
      </c>
      <c r="E4792" s="3" t="s">
        <v>27920</v>
      </c>
      <c r="F4792" s="3" t="s">
        <v>1009</v>
      </c>
      <c r="G4792" s="3" t="s">
        <v>403</v>
      </c>
      <c r="H4792" s="3" t="s">
        <v>9709</v>
      </c>
      <c r="I4792" s="3" t="s">
        <v>203</v>
      </c>
      <c r="J4792" s="3">
        <v>48.950600000000001</v>
      </c>
      <c r="K4792" s="3">
        <v>2548202</v>
      </c>
      <c r="L4792" s="3" t="s">
        <v>162</v>
      </c>
      <c r="M4792" s="3">
        <v>1</v>
      </c>
      <c r="N4792" s="3" t="s">
        <v>19425</v>
      </c>
      <c r="O4792" s="3" t="s">
        <v>27920</v>
      </c>
      <c r="P4792" s="3" t="s">
        <v>179</v>
      </c>
      <c r="Q4792" s="3" t="s">
        <v>23957</v>
      </c>
      <c r="R4792" s="5" t="s">
        <v>27921</v>
      </c>
      <c r="S4792" s="3" t="s">
        <v>9709</v>
      </c>
      <c r="T4792" s="3" t="s">
        <v>403</v>
      </c>
      <c r="V4792" s="3">
        <v>127</v>
      </c>
      <c r="W4792" s="3">
        <v>127</v>
      </c>
      <c r="X4792" s="3">
        <v>127</v>
      </c>
      <c r="Y4792" s="3">
        <v>4790</v>
      </c>
      <c r="Z4792" s="3" t="s">
        <v>162</v>
      </c>
      <c r="AA4792" s="3">
        <v>102</v>
      </c>
      <c r="AB4792" s="3">
        <v>25</v>
      </c>
      <c r="AC4792" s="3">
        <v>2548202</v>
      </c>
      <c r="AD4792" s="3">
        <v>1710770</v>
      </c>
      <c r="AE4792" s="3" t="s">
        <v>203</v>
      </c>
      <c r="AF4792" s="3">
        <v>8</v>
      </c>
      <c r="AG4792" s="3">
        <v>9</v>
      </c>
    </row>
    <row r="4793" spans="1:33" ht="15.75" customHeight="1" x14ac:dyDescent="0.15">
      <c r="A4793" s="3">
        <v>25412</v>
      </c>
      <c r="B4793" s="3">
        <v>4791</v>
      </c>
      <c r="C4793" s="3">
        <v>17</v>
      </c>
      <c r="D4793" s="3" t="s">
        <v>19427</v>
      </c>
      <c r="E4793" s="3" t="s">
        <v>27922</v>
      </c>
      <c r="F4793" s="3" t="s">
        <v>210</v>
      </c>
      <c r="G4793" s="3" t="s">
        <v>114</v>
      </c>
      <c r="H4793" s="3" t="s">
        <v>256</v>
      </c>
      <c r="I4793" s="3" t="s">
        <v>116</v>
      </c>
      <c r="J4793" s="3">
        <v>48.935200000000002</v>
      </c>
      <c r="K4793" s="3">
        <v>8021079</v>
      </c>
      <c r="L4793" s="3" t="s">
        <v>526</v>
      </c>
      <c r="M4793" s="3">
        <v>0</v>
      </c>
      <c r="N4793" s="3" t="s">
        <v>19427</v>
      </c>
      <c r="O4793" s="3" t="s">
        <v>27922</v>
      </c>
      <c r="P4793" s="8">
        <v>39083</v>
      </c>
      <c r="Q4793" s="3" t="s">
        <v>23959</v>
      </c>
      <c r="R4793" s="5" t="s">
        <v>27923</v>
      </c>
      <c r="S4793" s="3" t="s">
        <v>256</v>
      </c>
      <c r="T4793" s="3" t="s">
        <v>114</v>
      </c>
      <c r="V4793" s="3">
        <v>99</v>
      </c>
      <c r="W4793" s="3">
        <v>88</v>
      </c>
      <c r="X4793" s="3">
        <v>75</v>
      </c>
      <c r="Y4793" s="3">
        <v>4791</v>
      </c>
      <c r="Z4793" s="3" t="s">
        <v>526</v>
      </c>
      <c r="AA4793" s="3">
        <v>17</v>
      </c>
      <c r="AB4793" s="3">
        <v>14</v>
      </c>
      <c r="AC4793" s="3">
        <v>8021079</v>
      </c>
      <c r="AD4793" s="3">
        <v>5385616</v>
      </c>
      <c r="AE4793" s="3" t="s">
        <v>116</v>
      </c>
      <c r="AF4793" s="3">
        <v>19</v>
      </c>
      <c r="AG4793" s="3">
        <v>46</v>
      </c>
    </row>
    <row r="4794" spans="1:33" ht="15.75" customHeight="1" x14ac:dyDescent="0.15">
      <c r="A4794" s="3">
        <v>24258</v>
      </c>
      <c r="B4794" s="3">
        <v>4792</v>
      </c>
      <c r="C4794" s="3">
        <v>338</v>
      </c>
      <c r="D4794" s="3" t="s">
        <v>19429</v>
      </c>
      <c r="E4794" s="3" t="s">
        <v>27924</v>
      </c>
      <c r="F4794" s="3" t="s">
        <v>210</v>
      </c>
      <c r="G4794" s="3" t="s">
        <v>114</v>
      </c>
      <c r="H4794" s="3" t="s">
        <v>116</v>
      </c>
      <c r="I4794" s="3" t="s">
        <v>116</v>
      </c>
      <c r="J4794" s="3">
        <v>48.918300000000002</v>
      </c>
      <c r="K4794" s="3">
        <v>7398460</v>
      </c>
      <c r="L4794" s="3" t="s">
        <v>600</v>
      </c>
      <c r="M4794" s="3">
        <v>1</v>
      </c>
      <c r="N4794" s="3" t="s">
        <v>19429</v>
      </c>
      <c r="O4794" s="3" t="s">
        <v>27924</v>
      </c>
      <c r="P4794" s="3" t="s">
        <v>1101</v>
      </c>
      <c r="Q4794" s="3" t="s">
        <v>23961</v>
      </c>
      <c r="R4794" s="5" t="s">
        <v>27925</v>
      </c>
      <c r="S4794" s="3" t="s">
        <v>116</v>
      </c>
      <c r="T4794" s="3" t="s">
        <v>114</v>
      </c>
      <c r="V4794" s="3">
        <v>100</v>
      </c>
      <c r="W4794" s="3">
        <v>89</v>
      </c>
      <c r="X4794" s="3">
        <v>66</v>
      </c>
      <c r="Y4794" s="3">
        <v>4792</v>
      </c>
      <c r="Z4794" s="3" t="s">
        <v>600</v>
      </c>
      <c r="AA4794" s="3">
        <v>338</v>
      </c>
      <c r="AB4794" s="3">
        <v>232</v>
      </c>
      <c r="AC4794" s="3">
        <v>7398460</v>
      </c>
      <c r="AD4794" s="3">
        <v>4968132</v>
      </c>
      <c r="AE4794" s="3" t="s">
        <v>116</v>
      </c>
      <c r="AF4794" s="3">
        <v>13</v>
      </c>
      <c r="AG4794" s="3">
        <v>46</v>
      </c>
    </row>
    <row r="4795" spans="1:33" ht="15.75" customHeight="1" x14ac:dyDescent="0.15">
      <c r="A4795" s="3">
        <v>25638</v>
      </c>
      <c r="B4795" s="3">
        <v>4793</v>
      </c>
      <c r="C4795" s="3">
        <v>21</v>
      </c>
      <c r="D4795" s="3" t="s">
        <v>11302</v>
      </c>
      <c r="E4795" s="3" t="s">
        <v>27926</v>
      </c>
      <c r="F4795" s="3" t="s">
        <v>36</v>
      </c>
      <c r="G4795" s="3" t="s">
        <v>37</v>
      </c>
      <c r="H4795" s="3" t="s">
        <v>11298</v>
      </c>
      <c r="I4795" s="3" t="s">
        <v>39</v>
      </c>
      <c r="J4795" s="3">
        <v>48.885800000000003</v>
      </c>
      <c r="K4795" s="3">
        <v>8686000</v>
      </c>
      <c r="L4795" s="3" t="s">
        <v>71</v>
      </c>
      <c r="M4795" s="3">
        <v>0</v>
      </c>
      <c r="N4795" s="3" t="s">
        <v>11302</v>
      </c>
      <c r="O4795" s="3" t="s">
        <v>27926</v>
      </c>
      <c r="P4795" s="8">
        <v>33970</v>
      </c>
      <c r="Q4795" s="3" t="s">
        <v>11304</v>
      </c>
      <c r="R4795" s="5" t="s">
        <v>27927</v>
      </c>
      <c r="S4795" s="3" t="s">
        <v>11298</v>
      </c>
      <c r="T4795" s="3" t="s">
        <v>37</v>
      </c>
      <c r="V4795" s="3">
        <v>127</v>
      </c>
      <c r="W4795" s="3">
        <v>127</v>
      </c>
      <c r="X4795" s="3">
        <v>127</v>
      </c>
      <c r="Y4795" s="3">
        <v>4793</v>
      </c>
      <c r="Z4795" s="3" t="s">
        <v>71</v>
      </c>
      <c r="AA4795" s="3">
        <v>21</v>
      </c>
      <c r="AB4795" s="3">
        <v>18</v>
      </c>
      <c r="AC4795" s="3">
        <v>8686000</v>
      </c>
      <c r="AD4795" s="3">
        <v>5834000</v>
      </c>
      <c r="AE4795" s="3" t="s">
        <v>39</v>
      </c>
      <c r="AF4795" s="3">
        <v>5</v>
      </c>
      <c r="AG4795" s="3">
        <v>2</v>
      </c>
    </row>
    <row r="4796" spans="1:33" ht="15.75" customHeight="1" x14ac:dyDescent="0.15">
      <c r="A4796" s="3">
        <v>24230</v>
      </c>
      <c r="B4796" s="3">
        <v>4794</v>
      </c>
      <c r="C4796" s="3">
        <v>40</v>
      </c>
      <c r="D4796" s="3" t="s">
        <v>1230</v>
      </c>
      <c r="E4796" s="3" t="s">
        <v>27928</v>
      </c>
      <c r="F4796" s="3" t="s">
        <v>36</v>
      </c>
      <c r="G4796" s="3" t="s">
        <v>37</v>
      </c>
      <c r="H4796" s="3" t="s">
        <v>1234</v>
      </c>
      <c r="I4796" s="3" t="s">
        <v>69</v>
      </c>
      <c r="J4796" s="3">
        <v>48.8703</v>
      </c>
      <c r="K4796" s="3">
        <v>7027066</v>
      </c>
      <c r="L4796" s="3" t="s">
        <v>162</v>
      </c>
      <c r="M4796" s="3">
        <v>1</v>
      </c>
      <c r="N4796" s="3" t="s">
        <v>1230</v>
      </c>
      <c r="O4796" s="3" t="s">
        <v>27928</v>
      </c>
      <c r="P4796" s="3" t="s">
        <v>987</v>
      </c>
      <c r="Q4796" s="3" t="s">
        <v>1232</v>
      </c>
      <c r="R4796" s="5" t="s">
        <v>27929</v>
      </c>
      <c r="S4796" s="3" t="s">
        <v>1234</v>
      </c>
      <c r="T4796" s="3" t="s">
        <v>37</v>
      </c>
      <c r="V4796" s="3">
        <v>127</v>
      </c>
      <c r="W4796" s="3">
        <v>53</v>
      </c>
      <c r="X4796" s="3">
        <v>127</v>
      </c>
      <c r="Y4796" s="3">
        <v>4794</v>
      </c>
      <c r="Z4796" s="3" t="s">
        <v>162</v>
      </c>
      <c r="AA4796" s="3">
        <v>40</v>
      </c>
      <c r="AB4796" s="3">
        <v>30</v>
      </c>
      <c r="AC4796" s="3">
        <v>7027066</v>
      </c>
      <c r="AD4796" s="3">
        <v>4720261</v>
      </c>
      <c r="AE4796" s="3" t="s">
        <v>69</v>
      </c>
      <c r="AF4796" s="3">
        <v>8</v>
      </c>
      <c r="AG4796" s="3">
        <v>20</v>
      </c>
    </row>
    <row r="4797" spans="1:33" ht="15.75" customHeight="1" x14ac:dyDescent="0.15">
      <c r="A4797" s="3">
        <v>18429</v>
      </c>
      <c r="B4797" s="3">
        <v>4795</v>
      </c>
      <c r="C4797" s="3">
        <v>102</v>
      </c>
      <c r="D4797" s="3" t="s">
        <v>1235</v>
      </c>
      <c r="E4797" s="3" t="s">
        <v>27930</v>
      </c>
      <c r="F4797" s="3" t="s">
        <v>36</v>
      </c>
      <c r="G4797" s="3" t="s">
        <v>37</v>
      </c>
      <c r="H4797" s="3" t="s">
        <v>1240</v>
      </c>
      <c r="I4797" s="3" t="s">
        <v>89</v>
      </c>
      <c r="J4797" s="3">
        <v>48.851300000000002</v>
      </c>
      <c r="K4797" s="3">
        <v>70557829</v>
      </c>
      <c r="L4797" s="3" t="s">
        <v>162</v>
      </c>
      <c r="M4797" s="3">
        <v>4</v>
      </c>
      <c r="N4797" s="3" t="s">
        <v>1235</v>
      </c>
      <c r="O4797" s="3" t="s">
        <v>27930</v>
      </c>
      <c r="P4797" s="3" t="s">
        <v>1239</v>
      </c>
      <c r="Q4797" s="3" t="s">
        <v>1237</v>
      </c>
      <c r="R4797" s="5" t="s">
        <v>27931</v>
      </c>
      <c r="S4797" s="3" t="s">
        <v>1240</v>
      </c>
      <c r="T4797" s="3" t="s">
        <v>37</v>
      </c>
      <c r="V4797" s="3">
        <v>127</v>
      </c>
      <c r="W4797" s="3">
        <v>127</v>
      </c>
      <c r="X4797" s="3">
        <v>127</v>
      </c>
      <c r="Y4797" s="3">
        <v>4795</v>
      </c>
      <c r="Z4797" s="3" t="s">
        <v>162</v>
      </c>
      <c r="AA4797" s="3">
        <v>102</v>
      </c>
      <c r="AB4797" s="3">
        <v>65</v>
      </c>
      <c r="AC4797" s="3">
        <v>70557829</v>
      </c>
      <c r="AD4797" s="3">
        <v>47401564</v>
      </c>
      <c r="AE4797" s="3" t="s">
        <v>89</v>
      </c>
      <c r="AF4797" s="3">
        <v>8</v>
      </c>
      <c r="AG4797" s="3">
        <v>4</v>
      </c>
    </row>
    <row r="4798" spans="1:33" ht="15.75" customHeight="1" x14ac:dyDescent="0.15">
      <c r="A4798" s="3">
        <v>26406</v>
      </c>
      <c r="B4798" s="3">
        <v>4796</v>
      </c>
      <c r="C4798" s="3">
        <v>4500</v>
      </c>
      <c r="D4798" s="3" t="s">
        <v>19437</v>
      </c>
      <c r="E4798" s="3" t="s">
        <v>27932</v>
      </c>
      <c r="F4798" s="3" t="s">
        <v>6874</v>
      </c>
      <c r="G4798" s="3" t="s">
        <v>621</v>
      </c>
      <c r="H4798" s="3" t="s">
        <v>19439</v>
      </c>
      <c r="I4798" s="3" t="s">
        <v>23969</v>
      </c>
      <c r="J4798" s="3">
        <v>48.836399999999998</v>
      </c>
      <c r="K4798" s="3">
        <v>59734737</v>
      </c>
      <c r="L4798" s="3" t="s">
        <v>335</v>
      </c>
      <c r="M4798" s="3">
        <v>0</v>
      </c>
      <c r="N4798" s="3" t="s">
        <v>19437</v>
      </c>
      <c r="O4798" s="3" t="s">
        <v>27932</v>
      </c>
      <c r="P4798" s="8">
        <v>37257</v>
      </c>
      <c r="Q4798" s="3" t="s">
        <v>23967</v>
      </c>
      <c r="R4798" s="5" t="s">
        <v>27933</v>
      </c>
      <c r="S4798" s="3" t="s">
        <v>19439</v>
      </c>
      <c r="T4798" s="3" t="s">
        <v>621</v>
      </c>
      <c r="V4798" s="3">
        <v>76</v>
      </c>
      <c r="W4798" s="3">
        <v>0</v>
      </c>
      <c r="X4798" s="3">
        <v>127</v>
      </c>
      <c r="Y4798" s="3">
        <v>4796</v>
      </c>
      <c r="Z4798" s="3" t="s">
        <v>335</v>
      </c>
      <c r="AA4798" s="3">
        <v>4500</v>
      </c>
      <c r="AB4798" s="3">
        <v>3000</v>
      </c>
      <c r="AC4798" s="3">
        <v>59734737</v>
      </c>
      <c r="AD4798" s="3">
        <v>40134486</v>
      </c>
      <c r="AE4798" s="15"/>
      <c r="AF4798" s="3">
        <v>21</v>
      </c>
      <c r="AG4798" s="3">
        <v>597</v>
      </c>
    </row>
    <row r="4799" spans="1:33" ht="15.75" customHeight="1" x14ac:dyDescent="0.15">
      <c r="A4799" s="3">
        <v>11472</v>
      </c>
      <c r="B4799" s="3">
        <v>4797</v>
      </c>
      <c r="C4799" s="3">
        <v>14</v>
      </c>
      <c r="D4799" s="3" t="s">
        <v>19440</v>
      </c>
      <c r="E4799" s="3" t="s">
        <v>27934</v>
      </c>
      <c r="F4799" s="3" t="s">
        <v>4061</v>
      </c>
      <c r="G4799" s="3" t="s">
        <v>446</v>
      </c>
      <c r="H4799" s="3" t="s">
        <v>2435</v>
      </c>
      <c r="I4799" s="3" t="s">
        <v>2435</v>
      </c>
      <c r="J4799" s="3">
        <v>48.822499999999998</v>
      </c>
      <c r="K4799" s="3">
        <v>5294010</v>
      </c>
      <c r="L4799" s="3" t="s">
        <v>335</v>
      </c>
      <c r="M4799" s="3">
        <v>3</v>
      </c>
      <c r="N4799" s="3" t="s">
        <v>19440</v>
      </c>
      <c r="O4799" s="3" t="s">
        <v>27934</v>
      </c>
      <c r="P4799" s="3" t="s">
        <v>1350</v>
      </c>
      <c r="Q4799" s="3" t="s">
        <v>23970</v>
      </c>
      <c r="R4799" s="5" t="s">
        <v>27935</v>
      </c>
      <c r="S4799" s="3" t="s">
        <v>2435</v>
      </c>
      <c r="T4799" s="3" t="s">
        <v>446</v>
      </c>
      <c r="V4799" s="3">
        <v>127</v>
      </c>
      <c r="W4799" s="3">
        <v>127</v>
      </c>
      <c r="X4799" s="3">
        <v>127</v>
      </c>
      <c r="Y4799" s="3">
        <v>4797</v>
      </c>
      <c r="Z4799" s="3" t="s">
        <v>335</v>
      </c>
      <c r="AA4799" s="3">
        <v>14</v>
      </c>
      <c r="AB4799" s="3">
        <v>8</v>
      </c>
      <c r="AC4799" s="3">
        <v>5294010</v>
      </c>
      <c r="AD4799" s="3">
        <v>3557265</v>
      </c>
      <c r="AE4799" s="3" t="s">
        <v>2435</v>
      </c>
      <c r="AF4799" s="3">
        <v>21</v>
      </c>
      <c r="AG4799" s="3">
        <v>29</v>
      </c>
    </row>
    <row r="4800" spans="1:33" ht="15.75" customHeight="1" x14ac:dyDescent="0.15">
      <c r="A4800" s="3">
        <v>24065</v>
      </c>
      <c r="B4800" s="3">
        <v>4798</v>
      </c>
      <c r="C4800" s="3">
        <v>109</v>
      </c>
      <c r="D4800" s="3" t="s">
        <v>19443</v>
      </c>
      <c r="E4800" s="3" t="s">
        <v>27936</v>
      </c>
      <c r="F4800" s="3" t="s">
        <v>657</v>
      </c>
      <c r="G4800" s="3" t="s">
        <v>246</v>
      </c>
      <c r="H4800" s="3" t="s">
        <v>6013</v>
      </c>
      <c r="I4800" s="3" t="s">
        <v>264</v>
      </c>
      <c r="J4800" s="3">
        <v>48.739899999999999</v>
      </c>
      <c r="K4800" s="3">
        <v>19125692</v>
      </c>
      <c r="L4800" s="3" t="s">
        <v>538</v>
      </c>
      <c r="M4800" s="3">
        <v>1</v>
      </c>
      <c r="N4800" s="3" t="s">
        <v>19443</v>
      </c>
      <c r="O4800" s="3" t="s">
        <v>27936</v>
      </c>
      <c r="P4800" s="3" t="s">
        <v>1101</v>
      </c>
      <c r="Q4800" s="3" t="s">
        <v>23972</v>
      </c>
      <c r="R4800" s="5" t="s">
        <v>27937</v>
      </c>
      <c r="S4800" s="3" t="s">
        <v>6013</v>
      </c>
      <c r="T4800" s="3" t="s">
        <v>246</v>
      </c>
      <c r="V4800" s="3">
        <v>127</v>
      </c>
      <c r="W4800" s="3">
        <v>127</v>
      </c>
      <c r="X4800" s="3">
        <v>127</v>
      </c>
      <c r="Y4800" s="3">
        <v>4798</v>
      </c>
      <c r="Z4800" s="3" t="s">
        <v>538</v>
      </c>
      <c r="AA4800" s="3">
        <v>109</v>
      </c>
      <c r="AB4800" s="3">
        <v>91</v>
      </c>
      <c r="AC4800" s="3">
        <v>19125692</v>
      </c>
      <c r="AD4800" s="3">
        <v>12858477</v>
      </c>
      <c r="AE4800" s="3" t="s">
        <v>264</v>
      </c>
      <c r="AF4800" s="3">
        <v>3</v>
      </c>
      <c r="AG4800" s="3">
        <v>8</v>
      </c>
    </row>
    <row r="4801" spans="1:33" ht="15.75" customHeight="1" x14ac:dyDescent="0.15">
      <c r="A4801" s="3">
        <v>22036</v>
      </c>
      <c r="B4801" s="3">
        <v>4799</v>
      </c>
      <c r="C4801" s="3">
        <v>20</v>
      </c>
      <c r="D4801" s="3" t="s">
        <v>19446</v>
      </c>
      <c r="E4801" s="3" t="s">
        <v>27938</v>
      </c>
      <c r="F4801" s="3" t="s">
        <v>4372</v>
      </c>
      <c r="G4801" s="3" t="s">
        <v>806</v>
      </c>
      <c r="H4801" s="3" t="s">
        <v>13824</v>
      </c>
      <c r="I4801" s="3" t="s">
        <v>18685</v>
      </c>
      <c r="J4801" s="3">
        <v>48.742100000000001</v>
      </c>
      <c r="K4801" s="3">
        <v>9834010</v>
      </c>
      <c r="L4801" s="3" t="s">
        <v>162</v>
      </c>
      <c r="M4801" s="3">
        <v>2</v>
      </c>
      <c r="N4801" s="3" t="s">
        <v>19446</v>
      </c>
      <c r="O4801" s="3" t="s">
        <v>27938</v>
      </c>
      <c r="P4801" s="3" t="s">
        <v>179</v>
      </c>
      <c r="Q4801" s="3" t="s">
        <v>23975</v>
      </c>
      <c r="R4801" s="5" t="s">
        <v>27939</v>
      </c>
      <c r="S4801" s="3" t="s">
        <v>13824</v>
      </c>
      <c r="T4801" s="3" t="s">
        <v>806</v>
      </c>
      <c r="V4801" s="3">
        <v>21</v>
      </c>
      <c r="W4801" s="3">
        <v>0</v>
      </c>
      <c r="X4801" s="3">
        <v>127</v>
      </c>
      <c r="Y4801" s="3">
        <v>4799</v>
      </c>
      <c r="Z4801" s="3" t="s">
        <v>162</v>
      </c>
      <c r="AA4801" s="3">
        <v>20</v>
      </c>
      <c r="AB4801" s="3">
        <v>14</v>
      </c>
      <c r="AC4801" s="3">
        <v>9834010</v>
      </c>
      <c r="AD4801" s="3">
        <v>6611449</v>
      </c>
      <c r="AE4801" s="15"/>
      <c r="AF4801" s="3">
        <v>8</v>
      </c>
      <c r="AG4801" s="3">
        <v>24</v>
      </c>
    </row>
    <row r="4802" spans="1:33" ht="15.75" customHeight="1" x14ac:dyDescent="0.15">
      <c r="A4802" s="3">
        <v>10095</v>
      </c>
      <c r="B4802" s="3">
        <v>4800</v>
      </c>
      <c r="C4802" s="3">
        <v>39</v>
      </c>
      <c r="D4802" s="3" t="s">
        <v>11118</v>
      </c>
      <c r="E4802" s="3" t="s">
        <v>27940</v>
      </c>
      <c r="F4802" s="3" t="s">
        <v>36</v>
      </c>
      <c r="G4802" s="3" t="s">
        <v>37</v>
      </c>
      <c r="H4802" s="3" t="s">
        <v>817</v>
      </c>
      <c r="I4802" s="3" t="s">
        <v>817</v>
      </c>
      <c r="J4802" s="3">
        <v>48.702100000000002</v>
      </c>
      <c r="K4802" s="3">
        <v>11591648</v>
      </c>
      <c r="L4802" s="3" t="s">
        <v>229</v>
      </c>
      <c r="M4802" s="3">
        <v>4</v>
      </c>
      <c r="N4802" s="3" t="s">
        <v>11118</v>
      </c>
      <c r="O4802" s="3" t="s">
        <v>27940</v>
      </c>
      <c r="P4802" s="3" t="s">
        <v>1063</v>
      </c>
      <c r="Q4802" s="3" t="s">
        <v>11120</v>
      </c>
      <c r="R4802" s="5" t="s">
        <v>27941</v>
      </c>
      <c r="S4802" s="3" t="s">
        <v>817</v>
      </c>
      <c r="T4802" s="3" t="s">
        <v>37</v>
      </c>
      <c r="V4802" s="3">
        <v>127</v>
      </c>
      <c r="W4802" s="3">
        <v>113</v>
      </c>
      <c r="X4802" s="3">
        <v>33</v>
      </c>
      <c r="Y4802" s="3">
        <v>4800</v>
      </c>
      <c r="Z4802" s="3" t="s">
        <v>229</v>
      </c>
      <c r="AA4802" s="3">
        <v>39</v>
      </c>
      <c r="AB4802" s="3">
        <v>33</v>
      </c>
      <c r="AC4802" s="3">
        <v>11591648</v>
      </c>
      <c r="AD4802" s="3">
        <v>7795213</v>
      </c>
      <c r="AE4802" s="3" t="s">
        <v>817</v>
      </c>
      <c r="AF4802" s="3">
        <v>25</v>
      </c>
      <c r="AG4802" s="3">
        <v>11</v>
      </c>
    </row>
    <row r="4803" spans="1:33" ht="15.75" customHeight="1" x14ac:dyDescent="0.15">
      <c r="A4803" s="3">
        <v>22180</v>
      </c>
      <c r="B4803" s="3">
        <v>4801</v>
      </c>
      <c r="C4803" s="3">
        <v>104</v>
      </c>
      <c r="D4803" s="3" t="s">
        <v>19452</v>
      </c>
      <c r="E4803" s="3" t="s">
        <v>27942</v>
      </c>
      <c r="F4803" s="3" t="s">
        <v>855</v>
      </c>
      <c r="G4803" s="3" t="s">
        <v>292</v>
      </c>
      <c r="H4803" s="3" t="s">
        <v>1389</v>
      </c>
      <c r="I4803" s="3" t="s">
        <v>1032</v>
      </c>
      <c r="J4803" s="3">
        <v>48.646099999999997</v>
      </c>
      <c r="K4803" s="3">
        <v>15667060</v>
      </c>
      <c r="L4803" s="3" t="s">
        <v>221</v>
      </c>
      <c r="M4803" s="3">
        <v>2</v>
      </c>
      <c r="N4803" s="3" t="s">
        <v>19452</v>
      </c>
      <c r="O4803" s="3" t="s">
        <v>27942</v>
      </c>
      <c r="P4803" s="3" t="s">
        <v>381</v>
      </c>
      <c r="Q4803" s="3" t="s">
        <v>23978</v>
      </c>
      <c r="R4803" s="5" t="s">
        <v>27943</v>
      </c>
      <c r="S4803" s="3" t="s">
        <v>1389</v>
      </c>
      <c r="T4803" s="3" t="s">
        <v>292</v>
      </c>
      <c r="V4803" s="3">
        <v>127</v>
      </c>
      <c r="W4803" s="3">
        <v>127</v>
      </c>
      <c r="X4803" s="3">
        <v>127</v>
      </c>
      <c r="Y4803" s="3">
        <v>4801</v>
      </c>
      <c r="Z4803" s="3" t="s">
        <v>221</v>
      </c>
      <c r="AA4803" s="3">
        <v>104</v>
      </c>
      <c r="AB4803" s="3">
        <v>86</v>
      </c>
      <c r="AC4803" s="3">
        <v>15667060</v>
      </c>
      <c r="AD4803" s="3">
        <v>10539839</v>
      </c>
      <c r="AE4803" s="3" t="s">
        <v>1032</v>
      </c>
      <c r="AF4803" s="3">
        <v>2</v>
      </c>
      <c r="AG4803" s="3">
        <v>49</v>
      </c>
    </row>
    <row r="4804" spans="1:33" ht="15.75" customHeight="1" x14ac:dyDescent="0.15">
      <c r="A4804" s="3">
        <v>18579</v>
      </c>
      <c r="B4804" s="3">
        <v>4802</v>
      </c>
      <c r="C4804" s="3">
        <v>104</v>
      </c>
      <c r="D4804" s="3" t="s">
        <v>19454</v>
      </c>
      <c r="E4804" s="3" t="s">
        <v>27944</v>
      </c>
      <c r="F4804" s="3" t="s">
        <v>331</v>
      </c>
      <c r="G4804" s="3" t="s">
        <v>167</v>
      </c>
      <c r="H4804" s="3" t="s">
        <v>3411</v>
      </c>
      <c r="I4804" s="3" t="s">
        <v>271</v>
      </c>
      <c r="J4804" s="3">
        <v>48.616300000000003</v>
      </c>
      <c r="K4804" s="3">
        <v>20068185</v>
      </c>
      <c r="L4804" s="3" t="s">
        <v>71</v>
      </c>
      <c r="M4804" s="3">
        <v>4</v>
      </c>
      <c r="N4804" s="3" t="s">
        <v>19454</v>
      </c>
      <c r="O4804" s="3" t="s">
        <v>27944</v>
      </c>
      <c r="P4804" s="3" t="s">
        <v>6091</v>
      </c>
      <c r="Q4804" s="3" t="s">
        <v>23980</v>
      </c>
      <c r="R4804" s="5" t="s">
        <v>27945</v>
      </c>
      <c r="S4804" s="3" t="s">
        <v>3411</v>
      </c>
      <c r="T4804" s="3" t="s">
        <v>167</v>
      </c>
      <c r="V4804" s="3">
        <v>127</v>
      </c>
      <c r="W4804" s="3">
        <v>64</v>
      </c>
      <c r="X4804" s="3">
        <v>127</v>
      </c>
      <c r="Y4804" s="3">
        <v>4802</v>
      </c>
      <c r="Z4804" s="3" t="s">
        <v>71</v>
      </c>
      <c r="AA4804" s="3">
        <v>104</v>
      </c>
      <c r="AB4804" s="3">
        <v>43</v>
      </c>
      <c r="AC4804" s="3">
        <v>20068185</v>
      </c>
      <c r="AD4804" s="3">
        <v>13503357</v>
      </c>
      <c r="AE4804" s="3" t="s">
        <v>271</v>
      </c>
      <c r="AF4804" s="3">
        <v>5</v>
      </c>
      <c r="AG4804" s="3">
        <v>7</v>
      </c>
    </row>
    <row r="4805" spans="1:33" ht="15.75" customHeight="1" x14ac:dyDescent="0.15">
      <c r="A4805" s="3">
        <v>22246</v>
      </c>
      <c r="B4805" s="3">
        <v>4803</v>
      </c>
      <c r="C4805" s="3">
        <v>307</v>
      </c>
      <c r="D4805" s="3" t="s">
        <v>19457</v>
      </c>
      <c r="E4805" s="3" t="s">
        <v>27946</v>
      </c>
      <c r="F4805" s="3" t="s">
        <v>855</v>
      </c>
      <c r="G4805" s="3" t="s">
        <v>292</v>
      </c>
      <c r="H4805" s="3" t="s">
        <v>7091</v>
      </c>
      <c r="I4805" s="3" t="s">
        <v>1032</v>
      </c>
      <c r="J4805" s="3">
        <v>48.567599999999999</v>
      </c>
      <c r="K4805" s="3">
        <v>35836000</v>
      </c>
      <c r="L4805" s="3" t="s">
        <v>101</v>
      </c>
      <c r="M4805" s="3">
        <v>1</v>
      </c>
      <c r="N4805" s="3" t="s">
        <v>19457</v>
      </c>
      <c r="O4805" s="3" t="s">
        <v>27946</v>
      </c>
      <c r="P4805" s="3" t="s">
        <v>1063</v>
      </c>
      <c r="Q4805" s="3" t="s">
        <v>23982</v>
      </c>
      <c r="R4805" s="5" t="s">
        <v>27947</v>
      </c>
      <c r="S4805" s="3" t="s">
        <v>7091</v>
      </c>
      <c r="T4805" s="3" t="s">
        <v>292</v>
      </c>
      <c r="V4805" s="3">
        <v>127</v>
      </c>
      <c r="W4805" s="3">
        <v>127</v>
      </c>
      <c r="X4805" s="3">
        <v>127</v>
      </c>
      <c r="Y4805" s="3">
        <v>4803</v>
      </c>
      <c r="Z4805" s="3" t="s">
        <v>101</v>
      </c>
      <c r="AA4805" s="3">
        <v>307</v>
      </c>
      <c r="AB4805" s="3">
        <v>209</v>
      </c>
      <c r="AC4805" s="3">
        <v>35836000</v>
      </c>
      <c r="AD4805" s="3">
        <v>24121000</v>
      </c>
      <c r="AE4805" s="3" t="s">
        <v>1032</v>
      </c>
      <c r="AF4805" s="3">
        <v>10</v>
      </c>
      <c r="AG4805" s="3">
        <v>49</v>
      </c>
    </row>
    <row r="4806" spans="1:33" ht="15.75" customHeight="1" x14ac:dyDescent="0.15">
      <c r="A4806" s="3">
        <v>20097</v>
      </c>
      <c r="B4806" s="3">
        <v>4804</v>
      </c>
      <c r="C4806" s="3">
        <v>125</v>
      </c>
      <c r="D4806" s="3" t="s">
        <v>19459</v>
      </c>
      <c r="E4806" s="3" t="s">
        <v>27948</v>
      </c>
      <c r="F4806" s="3" t="s">
        <v>3068</v>
      </c>
      <c r="G4806" s="3" t="s">
        <v>606</v>
      </c>
      <c r="H4806" s="3" t="s">
        <v>6947</v>
      </c>
      <c r="I4806" s="3" t="s">
        <v>1343</v>
      </c>
      <c r="J4806" s="3">
        <v>48.564300000000003</v>
      </c>
      <c r="K4806" s="3">
        <v>33893464</v>
      </c>
      <c r="L4806" s="3" t="s">
        <v>75</v>
      </c>
      <c r="M4806" s="3">
        <v>3</v>
      </c>
      <c r="N4806" s="3" t="s">
        <v>19459</v>
      </c>
      <c r="O4806" s="3" t="s">
        <v>27948</v>
      </c>
      <c r="P4806" s="3" t="s">
        <v>104</v>
      </c>
      <c r="Q4806" s="3" t="s">
        <v>23985</v>
      </c>
      <c r="R4806" s="5" t="s">
        <v>27949</v>
      </c>
      <c r="S4806" s="3" t="s">
        <v>6947</v>
      </c>
      <c r="T4806" s="3" t="s">
        <v>606</v>
      </c>
      <c r="V4806" s="3">
        <v>85</v>
      </c>
      <c r="W4806" s="3">
        <v>48</v>
      </c>
      <c r="X4806" s="3">
        <v>127</v>
      </c>
      <c r="Y4806" s="3">
        <v>4804</v>
      </c>
      <c r="Z4806" s="3" t="s">
        <v>75</v>
      </c>
      <c r="AA4806" s="3">
        <v>125</v>
      </c>
      <c r="AB4806" s="3">
        <v>111</v>
      </c>
      <c r="AC4806" s="3">
        <v>33893464</v>
      </c>
      <c r="AD4806" s="3">
        <v>22814005</v>
      </c>
      <c r="AE4806" s="3" t="s">
        <v>1343</v>
      </c>
      <c r="AF4806" s="3">
        <v>14</v>
      </c>
      <c r="AG4806" s="3">
        <v>12</v>
      </c>
    </row>
    <row r="4807" spans="1:33" ht="15.75" customHeight="1" x14ac:dyDescent="0.15">
      <c r="A4807" s="3">
        <v>18702</v>
      </c>
      <c r="B4807" s="3">
        <v>4805</v>
      </c>
      <c r="C4807" s="3">
        <v>65</v>
      </c>
      <c r="D4807" s="3" t="s">
        <v>19463</v>
      </c>
      <c r="E4807" s="3" t="s">
        <v>27950</v>
      </c>
      <c r="F4807" s="3" t="s">
        <v>1620</v>
      </c>
      <c r="G4807" s="3" t="s">
        <v>412</v>
      </c>
      <c r="H4807" s="3" t="s">
        <v>742</v>
      </c>
      <c r="I4807" s="3" t="s">
        <v>742</v>
      </c>
      <c r="J4807" s="3">
        <v>48.518999999999998</v>
      </c>
      <c r="K4807" s="3">
        <v>24770000</v>
      </c>
      <c r="L4807" s="3" t="s">
        <v>71</v>
      </c>
      <c r="M4807" s="3">
        <v>4</v>
      </c>
      <c r="N4807" s="3" t="s">
        <v>19463</v>
      </c>
      <c r="O4807" s="3" t="s">
        <v>27950</v>
      </c>
      <c r="P4807" s="3" t="s">
        <v>1063</v>
      </c>
      <c r="Q4807" s="3" t="s">
        <v>23987</v>
      </c>
      <c r="R4807" s="5" t="s">
        <v>27951</v>
      </c>
      <c r="S4807" s="3" t="s">
        <v>742</v>
      </c>
      <c r="T4807" s="3" t="s">
        <v>412</v>
      </c>
      <c r="V4807" s="3">
        <v>127</v>
      </c>
      <c r="W4807" s="3">
        <v>127</v>
      </c>
      <c r="X4807" s="3">
        <v>127</v>
      </c>
      <c r="Y4807" s="3">
        <v>4805</v>
      </c>
      <c r="Z4807" s="3" t="s">
        <v>71</v>
      </c>
      <c r="AA4807" s="3">
        <v>65</v>
      </c>
      <c r="AB4807" s="3">
        <v>50</v>
      </c>
      <c r="AC4807" s="3">
        <v>24770000</v>
      </c>
      <c r="AD4807" s="3">
        <v>16678000</v>
      </c>
      <c r="AE4807" s="3" t="s">
        <v>742</v>
      </c>
      <c r="AF4807" s="3">
        <v>5</v>
      </c>
      <c r="AG4807" s="3">
        <v>17</v>
      </c>
    </row>
    <row r="4808" spans="1:33" ht="15.75" customHeight="1" x14ac:dyDescent="0.15">
      <c r="A4808" s="3">
        <v>22724</v>
      </c>
      <c r="B4808" s="3">
        <v>4806</v>
      </c>
      <c r="C4808" s="3">
        <v>104</v>
      </c>
      <c r="D4808" s="3" t="s">
        <v>19465</v>
      </c>
      <c r="E4808" s="3" t="s">
        <v>27952</v>
      </c>
      <c r="F4808" s="3" t="s">
        <v>2319</v>
      </c>
      <c r="G4808" s="3" t="s">
        <v>740</v>
      </c>
      <c r="H4808" s="3" t="s">
        <v>1072</v>
      </c>
      <c r="I4808" s="3" t="s">
        <v>63</v>
      </c>
      <c r="J4808" s="3">
        <v>48.523299999999999</v>
      </c>
      <c r="K4808" s="3">
        <v>20092005</v>
      </c>
      <c r="L4808" s="3" t="s">
        <v>364</v>
      </c>
      <c r="M4808" s="3">
        <v>2</v>
      </c>
      <c r="N4808" s="3" t="s">
        <v>19465</v>
      </c>
      <c r="O4808" s="3" t="s">
        <v>27952</v>
      </c>
      <c r="P4808" s="3" t="s">
        <v>1101</v>
      </c>
      <c r="Q4808" s="3" t="s">
        <v>23989</v>
      </c>
      <c r="R4808" s="5" t="s">
        <v>27953</v>
      </c>
      <c r="S4808" s="3" t="s">
        <v>1072</v>
      </c>
      <c r="T4808" s="3" t="s">
        <v>740</v>
      </c>
      <c r="V4808" s="3">
        <v>43</v>
      </c>
      <c r="W4808" s="3">
        <v>127</v>
      </c>
      <c r="X4808" s="3">
        <v>127</v>
      </c>
      <c r="Y4808" s="3">
        <v>4806</v>
      </c>
      <c r="Z4808" s="3" t="s">
        <v>364</v>
      </c>
      <c r="AA4808" s="3">
        <v>104</v>
      </c>
      <c r="AB4808" s="3">
        <v>74</v>
      </c>
      <c r="AC4808" s="3">
        <v>20092005</v>
      </c>
      <c r="AD4808" s="3">
        <v>13527843</v>
      </c>
      <c r="AE4808" s="3" t="s">
        <v>63</v>
      </c>
      <c r="AF4808" s="3">
        <v>20</v>
      </c>
      <c r="AG4808" s="3">
        <v>3</v>
      </c>
    </row>
    <row r="4809" spans="1:33" ht="15.75" customHeight="1" x14ac:dyDescent="0.15">
      <c r="A4809" s="3">
        <v>20915</v>
      </c>
      <c r="B4809" s="3">
        <v>4807</v>
      </c>
      <c r="C4809" s="3">
        <v>47</v>
      </c>
      <c r="D4809" s="3" t="s">
        <v>19467</v>
      </c>
      <c r="E4809" s="3" t="s">
        <v>27954</v>
      </c>
      <c r="F4809" s="3" t="s">
        <v>1105</v>
      </c>
      <c r="G4809" s="3" t="s">
        <v>486</v>
      </c>
      <c r="H4809" s="3" t="s">
        <v>8947</v>
      </c>
      <c r="I4809" s="3" t="s">
        <v>488</v>
      </c>
      <c r="J4809" s="3">
        <v>48.469900000000003</v>
      </c>
      <c r="K4809" s="3">
        <v>7258757</v>
      </c>
      <c r="L4809" s="3" t="s">
        <v>66</v>
      </c>
      <c r="M4809" s="3">
        <v>3</v>
      </c>
      <c r="N4809" s="3" t="s">
        <v>19467</v>
      </c>
      <c r="O4809" s="3" t="s">
        <v>27954</v>
      </c>
      <c r="P4809" s="3" t="s">
        <v>7816</v>
      </c>
      <c r="Q4809" s="3" t="s">
        <v>23991</v>
      </c>
      <c r="R4809" s="5" t="s">
        <v>27955</v>
      </c>
      <c r="S4809" s="3" t="s">
        <v>8947</v>
      </c>
      <c r="T4809" s="3" t="s">
        <v>486</v>
      </c>
      <c r="V4809" s="3">
        <v>127</v>
      </c>
      <c r="W4809" s="3">
        <v>80</v>
      </c>
      <c r="X4809" s="3">
        <v>127</v>
      </c>
      <c r="Y4809" s="3">
        <v>4807</v>
      </c>
      <c r="Z4809" s="3" t="s">
        <v>66</v>
      </c>
      <c r="AA4809" s="3">
        <v>47</v>
      </c>
      <c r="AB4809" s="3">
        <v>38</v>
      </c>
      <c r="AC4809" s="3">
        <v>7258757</v>
      </c>
      <c r="AD4809" s="3">
        <v>4889042</v>
      </c>
      <c r="AE4809" s="3" t="s">
        <v>488</v>
      </c>
      <c r="AF4809" s="3">
        <v>9</v>
      </c>
      <c r="AG4809" s="3">
        <v>50</v>
      </c>
    </row>
    <row r="4810" spans="1:33" ht="15.75" customHeight="1" x14ac:dyDescent="0.15">
      <c r="A4810" s="3">
        <v>17437</v>
      </c>
      <c r="B4810" s="3">
        <v>4808</v>
      </c>
      <c r="C4810" s="3">
        <v>122</v>
      </c>
      <c r="D4810" s="3" t="s">
        <v>19470</v>
      </c>
      <c r="E4810" s="3" t="s">
        <v>27956</v>
      </c>
      <c r="F4810" s="3" t="s">
        <v>657</v>
      </c>
      <c r="G4810" s="3" t="s">
        <v>246</v>
      </c>
      <c r="H4810" s="3" t="s">
        <v>19473</v>
      </c>
      <c r="I4810" s="3" t="s">
        <v>3818</v>
      </c>
      <c r="J4810" s="3">
        <v>48.438099999999999</v>
      </c>
      <c r="K4810" s="3">
        <v>27647665</v>
      </c>
      <c r="L4810" s="3" t="s">
        <v>101</v>
      </c>
      <c r="M4810" s="3">
        <v>4</v>
      </c>
      <c r="N4810" s="3" t="s">
        <v>19470</v>
      </c>
      <c r="O4810" s="3" t="s">
        <v>27956</v>
      </c>
      <c r="P4810" s="3" t="s">
        <v>987</v>
      </c>
      <c r="Q4810" s="3" t="s">
        <v>23993</v>
      </c>
      <c r="R4810" s="5" t="s">
        <v>27957</v>
      </c>
      <c r="S4810" s="3" t="s">
        <v>19473</v>
      </c>
      <c r="T4810" s="3" t="s">
        <v>246</v>
      </c>
      <c r="V4810" s="3">
        <v>127</v>
      </c>
      <c r="W4810" s="3">
        <v>98</v>
      </c>
      <c r="X4810" s="3">
        <v>127</v>
      </c>
      <c r="Y4810" s="3">
        <v>4808</v>
      </c>
      <c r="Z4810" s="3" t="s">
        <v>101</v>
      </c>
      <c r="AA4810" s="3">
        <v>122</v>
      </c>
      <c r="AB4810" s="3">
        <v>64</v>
      </c>
      <c r="AC4810" s="3">
        <v>27647665</v>
      </c>
      <c r="AD4810" s="3">
        <v>18625724</v>
      </c>
      <c r="AE4810" s="3" t="s">
        <v>3818</v>
      </c>
      <c r="AF4810" s="3">
        <v>10</v>
      </c>
      <c r="AG4810" s="3">
        <v>22</v>
      </c>
    </row>
    <row r="4811" spans="1:33" ht="15.75" customHeight="1" x14ac:dyDescent="0.15">
      <c r="A4811" s="3">
        <v>25672</v>
      </c>
      <c r="B4811" s="3">
        <v>4809</v>
      </c>
      <c r="C4811" s="3">
        <v>18</v>
      </c>
      <c r="D4811" s="3" t="s">
        <v>19474</v>
      </c>
      <c r="E4811" s="3" t="s">
        <v>27958</v>
      </c>
      <c r="F4811" s="3" t="s">
        <v>4061</v>
      </c>
      <c r="G4811" s="3" t="s">
        <v>446</v>
      </c>
      <c r="H4811" s="3" t="s">
        <v>2435</v>
      </c>
      <c r="I4811" s="3" t="s">
        <v>2435</v>
      </c>
      <c r="J4811" s="3">
        <v>48.389899999999997</v>
      </c>
      <c r="K4811" s="3">
        <v>7054328</v>
      </c>
      <c r="L4811" s="3" t="s">
        <v>162</v>
      </c>
      <c r="M4811" s="3">
        <v>0</v>
      </c>
      <c r="N4811" s="3" t="s">
        <v>19474</v>
      </c>
      <c r="O4811" s="3" t="s">
        <v>27958</v>
      </c>
      <c r="P4811" s="8">
        <v>38718</v>
      </c>
      <c r="Q4811" s="3" t="s">
        <v>23995</v>
      </c>
      <c r="R4811" s="5" t="s">
        <v>27959</v>
      </c>
      <c r="S4811" s="3" t="s">
        <v>2435</v>
      </c>
      <c r="T4811" s="3" t="s">
        <v>446</v>
      </c>
      <c r="V4811" s="3">
        <v>127</v>
      </c>
      <c r="W4811" s="3">
        <v>127</v>
      </c>
      <c r="X4811" s="3">
        <v>127</v>
      </c>
      <c r="Y4811" s="3">
        <v>4809</v>
      </c>
      <c r="Z4811" s="3" t="s">
        <v>162</v>
      </c>
      <c r="AA4811" s="3">
        <v>18</v>
      </c>
      <c r="AB4811" s="3">
        <v>12</v>
      </c>
      <c r="AC4811" s="3">
        <v>7054328</v>
      </c>
      <c r="AD4811" s="3">
        <v>4753913</v>
      </c>
      <c r="AE4811" s="3" t="s">
        <v>2435</v>
      </c>
      <c r="AF4811" s="3">
        <v>8</v>
      </c>
      <c r="AG4811" s="3">
        <v>29</v>
      </c>
    </row>
    <row r="4812" spans="1:33" ht="15.75" customHeight="1" x14ac:dyDescent="0.15">
      <c r="A4812" s="3">
        <v>1218</v>
      </c>
      <c r="B4812" s="3">
        <v>4810</v>
      </c>
      <c r="C4812" s="3">
        <v>10</v>
      </c>
      <c r="D4812" s="3" t="s">
        <v>19476</v>
      </c>
      <c r="E4812" s="3" t="s">
        <v>27960</v>
      </c>
      <c r="F4812" s="3" t="s">
        <v>1438</v>
      </c>
      <c r="G4812" s="3" t="s">
        <v>495</v>
      </c>
      <c r="H4812" s="3" t="s">
        <v>10680</v>
      </c>
      <c r="I4812" s="3" t="s">
        <v>2566</v>
      </c>
      <c r="J4812" s="3">
        <v>48.358600000000003</v>
      </c>
      <c r="K4812" s="3">
        <v>13112969</v>
      </c>
      <c r="L4812" s="3" t="s">
        <v>478</v>
      </c>
      <c r="M4812" s="3">
        <v>7</v>
      </c>
      <c r="N4812" s="3" t="s">
        <v>19476</v>
      </c>
      <c r="O4812" s="3" t="s">
        <v>27960</v>
      </c>
      <c r="P4812" s="3" t="s">
        <v>104</v>
      </c>
      <c r="Q4812" s="3" t="s">
        <v>23997</v>
      </c>
      <c r="R4812" s="5" t="s">
        <v>27961</v>
      </c>
      <c r="S4812" s="3" t="s">
        <v>10680</v>
      </c>
      <c r="T4812" s="3" t="s">
        <v>495</v>
      </c>
      <c r="V4812" s="3">
        <v>127</v>
      </c>
      <c r="W4812" s="3">
        <v>39</v>
      </c>
      <c r="X4812" s="3">
        <v>127</v>
      </c>
      <c r="Y4812" s="3">
        <v>4810</v>
      </c>
      <c r="Z4812" s="3" t="s">
        <v>478</v>
      </c>
      <c r="AA4812" s="3">
        <v>10</v>
      </c>
      <c r="AB4812" s="3">
        <v>8</v>
      </c>
      <c r="AC4812" s="3">
        <v>13112969</v>
      </c>
      <c r="AD4812" s="3">
        <v>8838696</v>
      </c>
      <c r="AE4812" s="3" t="s">
        <v>2566</v>
      </c>
      <c r="AF4812" s="3">
        <v>15</v>
      </c>
      <c r="AG4812" s="3">
        <v>47</v>
      </c>
    </row>
    <row r="4813" spans="1:33" ht="15.75" customHeight="1" x14ac:dyDescent="0.15">
      <c r="A4813" s="3">
        <v>25828</v>
      </c>
      <c r="B4813" s="3">
        <v>4811</v>
      </c>
      <c r="C4813" s="3">
        <v>40</v>
      </c>
      <c r="D4813" s="3" t="s">
        <v>19479</v>
      </c>
      <c r="E4813" s="3" t="s">
        <v>27962</v>
      </c>
      <c r="F4813" s="3" t="s">
        <v>331</v>
      </c>
      <c r="G4813" s="3" t="s">
        <v>167</v>
      </c>
      <c r="H4813" s="3" t="s">
        <v>19481</v>
      </c>
      <c r="I4813" s="3" t="s">
        <v>6374</v>
      </c>
      <c r="J4813" s="3">
        <v>48.331600000000002</v>
      </c>
      <c r="K4813" s="3">
        <v>2055619</v>
      </c>
      <c r="L4813" s="3" t="s">
        <v>40</v>
      </c>
      <c r="M4813" s="3">
        <v>0</v>
      </c>
      <c r="N4813" s="3" t="s">
        <v>19479</v>
      </c>
      <c r="O4813" s="3" t="s">
        <v>27962</v>
      </c>
      <c r="P4813" s="8">
        <v>32509</v>
      </c>
      <c r="Q4813" s="80" t="s">
        <v>23999</v>
      </c>
      <c r="R4813" s="81"/>
      <c r="S4813" s="3" t="s">
        <v>19481</v>
      </c>
      <c r="T4813" s="3" t="s">
        <v>167</v>
      </c>
      <c r="V4813" s="3">
        <v>127</v>
      </c>
      <c r="W4813" s="3">
        <v>0</v>
      </c>
      <c r="X4813" s="3">
        <v>127</v>
      </c>
      <c r="Y4813" s="3">
        <v>4811</v>
      </c>
      <c r="Z4813" s="3" t="s">
        <v>40</v>
      </c>
      <c r="AA4813" s="3">
        <v>40</v>
      </c>
      <c r="AB4813" s="3">
        <v>39</v>
      </c>
      <c r="AC4813" s="3">
        <v>2055619</v>
      </c>
      <c r="AD4813" s="3">
        <v>1385827</v>
      </c>
      <c r="AE4813" s="15"/>
      <c r="AF4813" s="3">
        <v>4</v>
      </c>
      <c r="AG4813" s="3">
        <v>568</v>
      </c>
    </row>
    <row r="4814" spans="1:33" ht="15.75" customHeight="1" x14ac:dyDescent="0.15">
      <c r="A4814" s="3">
        <v>3253</v>
      </c>
      <c r="B4814" s="3">
        <v>4812</v>
      </c>
      <c r="C4814" s="3">
        <v>170</v>
      </c>
      <c r="D4814" s="3" t="s">
        <v>5058</v>
      </c>
      <c r="E4814" s="3" t="s">
        <v>27963</v>
      </c>
      <c r="F4814" s="3" t="s">
        <v>36</v>
      </c>
      <c r="G4814" s="3" t="s">
        <v>37</v>
      </c>
      <c r="H4814" s="3" t="s">
        <v>4727</v>
      </c>
      <c r="I4814" s="3" t="s">
        <v>89</v>
      </c>
      <c r="J4814" s="3">
        <v>48.3048</v>
      </c>
      <c r="K4814" s="3">
        <v>21237568</v>
      </c>
      <c r="L4814" s="3" t="s">
        <v>641</v>
      </c>
      <c r="M4814" s="3">
        <v>7</v>
      </c>
      <c r="N4814" s="3" t="s">
        <v>5058</v>
      </c>
      <c r="O4814" s="3" t="s">
        <v>27963</v>
      </c>
      <c r="P4814" s="3" t="s">
        <v>1063</v>
      </c>
      <c r="Q4814" s="3" t="s">
        <v>5060</v>
      </c>
      <c r="R4814" s="5" t="s">
        <v>27964</v>
      </c>
      <c r="S4814" s="3" t="s">
        <v>4727</v>
      </c>
      <c r="T4814" s="3" t="s">
        <v>37</v>
      </c>
      <c r="V4814" s="3">
        <v>127</v>
      </c>
      <c r="W4814" s="3">
        <v>127</v>
      </c>
      <c r="X4814" s="3">
        <v>48</v>
      </c>
      <c r="Y4814" s="3">
        <v>4812</v>
      </c>
      <c r="Z4814" s="3" t="s">
        <v>641</v>
      </c>
      <c r="AA4814" s="3">
        <v>170</v>
      </c>
      <c r="AB4814" s="3">
        <v>108</v>
      </c>
      <c r="AC4814" s="3">
        <v>21237568</v>
      </c>
      <c r="AD4814" s="3">
        <v>14320217</v>
      </c>
      <c r="AE4814" s="3" t="s">
        <v>89</v>
      </c>
      <c r="AF4814" s="3">
        <v>23</v>
      </c>
      <c r="AG4814" s="3">
        <v>4</v>
      </c>
    </row>
    <row r="4815" spans="1:33" ht="15.75" customHeight="1" x14ac:dyDescent="0.15">
      <c r="A4815" s="3">
        <v>18647</v>
      </c>
      <c r="B4815" s="3">
        <v>4813</v>
      </c>
      <c r="C4815" s="3">
        <v>23</v>
      </c>
      <c r="D4815" s="3" t="s">
        <v>19485</v>
      </c>
      <c r="E4815" s="3" t="s">
        <v>27965</v>
      </c>
      <c r="F4815" s="3" t="s">
        <v>1172</v>
      </c>
      <c r="G4815" s="3" t="s">
        <v>565</v>
      </c>
      <c r="H4815" s="3" t="s">
        <v>19488</v>
      </c>
      <c r="I4815" s="3" t="s">
        <v>8152</v>
      </c>
      <c r="J4815" s="3">
        <v>48.295900000000003</v>
      </c>
      <c r="K4815" s="3">
        <v>2487937</v>
      </c>
      <c r="L4815" s="3" t="s">
        <v>66</v>
      </c>
      <c r="M4815" s="3">
        <v>1</v>
      </c>
      <c r="N4815" s="3" t="s">
        <v>19485</v>
      </c>
      <c r="O4815" s="3" t="s">
        <v>27965</v>
      </c>
      <c r="P4815" s="3" t="s">
        <v>690</v>
      </c>
      <c r="Q4815" s="3" t="s">
        <v>24002</v>
      </c>
      <c r="R4815" s="5" t="s">
        <v>27966</v>
      </c>
      <c r="S4815" s="3" t="s">
        <v>19488</v>
      </c>
      <c r="T4815" s="3" t="s">
        <v>565</v>
      </c>
      <c r="V4815" s="3">
        <v>40</v>
      </c>
      <c r="W4815" s="3">
        <v>0</v>
      </c>
      <c r="X4815" s="3">
        <v>127</v>
      </c>
      <c r="Y4815" s="3">
        <v>4813</v>
      </c>
      <c r="Z4815" s="3" t="s">
        <v>66</v>
      </c>
      <c r="AA4815" s="3">
        <v>23</v>
      </c>
      <c r="AB4815" s="3">
        <v>16</v>
      </c>
      <c r="AC4815" s="3">
        <v>2487937</v>
      </c>
      <c r="AD4815" s="3">
        <v>1677684</v>
      </c>
      <c r="AE4815" s="15"/>
      <c r="AF4815" s="3">
        <v>9</v>
      </c>
      <c r="AG4815" s="3">
        <v>139</v>
      </c>
    </row>
    <row r="4816" spans="1:33" ht="15.75" customHeight="1" x14ac:dyDescent="0.15">
      <c r="A4816" s="3">
        <v>929</v>
      </c>
      <c r="B4816" s="3">
        <v>4814</v>
      </c>
      <c r="C4816" s="3">
        <v>27</v>
      </c>
      <c r="D4816" s="3" t="s">
        <v>19489</v>
      </c>
      <c r="E4816" s="3" t="s">
        <v>27967</v>
      </c>
      <c r="F4816" s="3" t="s">
        <v>4061</v>
      </c>
      <c r="G4816" s="3" t="s">
        <v>446</v>
      </c>
      <c r="H4816" s="3" t="s">
        <v>2435</v>
      </c>
      <c r="I4816" s="3" t="s">
        <v>2435</v>
      </c>
      <c r="J4816" s="3">
        <v>48.259700000000002</v>
      </c>
      <c r="K4816" s="3">
        <v>5266655</v>
      </c>
      <c r="L4816" s="3" t="s">
        <v>101</v>
      </c>
      <c r="M4816" s="3">
        <v>6</v>
      </c>
      <c r="N4816" s="3" t="s">
        <v>19489</v>
      </c>
      <c r="O4816" s="3" t="s">
        <v>27967</v>
      </c>
      <c r="P4816" s="3" t="s">
        <v>104</v>
      </c>
      <c r="Q4816" s="3" t="s">
        <v>24004</v>
      </c>
      <c r="R4816" s="5" t="s">
        <v>27968</v>
      </c>
      <c r="S4816" s="3" t="s">
        <v>2435</v>
      </c>
      <c r="T4816" s="3" t="s">
        <v>446</v>
      </c>
      <c r="V4816" s="3">
        <v>127</v>
      </c>
      <c r="W4816" s="3">
        <v>127</v>
      </c>
      <c r="X4816" s="3">
        <v>127</v>
      </c>
      <c r="Y4816" s="3">
        <v>4814</v>
      </c>
      <c r="Z4816" s="3" t="s">
        <v>101</v>
      </c>
      <c r="AA4816" s="3">
        <v>27</v>
      </c>
      <c r="AB4816" s="3">
        <v>18</v>
      </c>
      <c r="AC4816" s="3">
        <v>5266655</v>
      </c>
      <c r="AD4816" s="3">
        <v>3552317</v>
      </c>
      <c r="AE4816" s="3" t="s">
        <v>2435</v>
      </c>
      <c r="AF4816" s="3">
        <v>10</v>
      </c>
      <c r="AG4816" s="3">
        <v>29</v>
      </c>
    </row>
    <row r="4817" spans="1:33" ht="15.75" customHeight="1" x14ac:dyDescent="0.15">
      <c r="A4817" s="3">
        <v>24371</v>
      </c>
      <c r="B4817" s="3">
        <v>4815</v>
      </c>
      <c r="C4817" s="3">
        <v>101</v>
      </c>
      <c r="D4817" s="3" t="s">
        <v>19492</v>
      </c>
      <c r="E4817" s="3" t="s">
        <v>27969</v>
      </c>
      <c r="F4817" s="3" t="s">
        <v>4372</v>
      </c>
      <c r="G4817" s="3" t="s">
        <v>806</v>
      </c>
      <c r="H4817" s="3" t="s">
        <v>2347</v>
      </c>
      <c r="I4817" s="3" t="s">
        <v>79</v>
      </c>
      <c r="J4817" s="3">
        <v>48.235599999999998</v>
      </c>
      <c r="K4817" s="3">
        <v>50759950</v>
      </c>
      <c r="L4817" s="3" t="s">
        <v>101</v>
      </c>
      <c r="M4817" s="3">
        <v>1</v>
      </c>
      <c r="N4817" s="3" t="s">
        <v>19492</v>
      </c>
      <c r="O4817" s="3" t="s">
        <v>27969</v>
      </c>
      <c r="P4817" s="3" t="s">
        <v>1107</v>
      </c>
      <c r="Q4817" s="3" t="s">
        <v>24007</v>
      </c>
      <c r="R4817" s="5" t="s">
        <v>27970</v>
      </c>
      <c r="S4817" s="3" t="s">
        <v>2347</v>
      </c>
      <c r="T4817" s="3" t="s">
        <v>806</v>
      </c>
      <c r="V4817" s="3">
        <v>22</v>
      </c>
      <c r="W4817" s="3">
        <v>127</v>
      </c>
      <c r="X4817" s="3">
        <v>127</v>
      </c>
      <c r="Y4817" s="3">
        <v>4815</v>
      </c>
      <c r="Z4817" s="3" t="s">
        <v>101</v>
      </c>
      <c r="AA4817" s="3">
        <v>101</v>
      </c>
      <c r="AB4817" s="3">
        <v>78</v>
      </c>
      <c r="AC4817" s="3">
        <v>50759950</v>
      </c>
      <c r="AD4817" s="3">
        <v>34242761</v>
      </c>
      <c r="AE4817" s="3" t="s">
        <v>79</v>
      </c>
      <c r="AF4817" s="3">
        <v>10</v>
      </c>
      <c r="AG4817" s="3">
        <v>6</v>
      </c>
    </row>
    <row r="4818" spans="1:33" ht="15.75" customHeight="1" x14ac:dyDescent="0.15">
      <c r="A4818" s="3">
        <v>22183</v>
      </c>
      <c r="B4818" s="3">
        <v>4816</v>
      </c>
      <c r="C4818" s="3">
        <v>30</v>
      </c>
      <c r="D4818" s="3" t="s">
        <v>5323</v>
      </c>
      <c r="E4818" s="3" t="s">
        <v>27971</v>
      </c>
      <c r="F4818" s="3" t="s">
        <v>36</v>
      </c>
      <c r="G4818" s="3" t="s">
        <v>37</v>
      </c>
      <c r="H4818" s="3" t="s">
        <v>1513</v>
      </c>
      <c r="I4818" s="3" t="s">
        <v>89</v>
      </c>
      <c r="J4818" s="3">
        <v>48.1937</v>
      </c>
      <c r="K4818" s="3">
        <v>2867400</v>
      </c>
      <c r="L4818" s="3" t="s">
        <v>101</v>
      </c>
      <c r="M4818" s="3">
        <v>2</v>
      </c>
      <c r="N4818" s="3" t="s">
        <v>5323</v>
      </c>
      <c r="O4818" s="3" t="s">
        <v>27971</v>
      </c>
      <c r="P4818" s="3" t="s">
        <v>835</v>
      </c>
      <c r="Q4818" s="3" t="s">
        <v>5325</v>
      </c>
      <c r="R4818" s="5" t="s">
        <v>27972</v>
      </c>
      <c r="S4818" s="3" t="s">
        <v>1513</v>
      </c>
      <c r="T4818" s="3" t="s">
        <v>37</v>
      </c>
      <c r="V4818" s="3">
        <v>127</v>
      </c>
      <c r="W4818" s="3">
        <v>127</v>
      </c>
      <c r="X4818" s="3">
        <v>127</v>
      </c>
      <c r="Y4818" s="3">
        <v>4816</v>
      </c>
      <c r="Z4818" s="3" t="s">
        <v>101</v>
      </c>
      <c r="AA4818" s="3">
        <v>30</v>
      </c>
      <c r="AB4818" s="3">
        <v>19</v>
      </c>
      <c r="AC4818" s="3">
        <v>2867400</v>
      </c>
      <c r="AD4818" s="3">
        <v>1934900</v>
      </c>
      <c r="AE4818" s="3" t="s">
        <v>89</v>
      </c>
      <c r="AF4818" s="3">
        <v>10</v>
      </c>
      <c r="AG4818" s="3">
        <v>4</v>
      </c>
    </row>
    <row r="4819" spans="1:33" ht="15.75" customHeight="1" x14ac:dyDescent="0.15">
      <c r="A4819" s="3">
        <v>20953</v>
      </c>
      <c r="B4819" s="3">
        <v>4817</v>
      </c>
      <c r="C4819" s="3">
        <v>33</v>
      </c>
      <c r="D4819" s="3" t="s">
        <v>19497</v>
      </c>
      <c r="E4819" s="3" t="s">
        <v>27973</v>
      </c>
      <c r="F4819" s="3" t="s">
        <v>6767</v>
      </c>
      <c r="G4819" s="3" t="s">
        <v>796</v>
      </c>
      <c r="H4819" s="3" t="s">
        <v>4456</v>
      </c>
      <c r="I4819" s="3" t="s">
        <v>4522</v>
      </c>
      <c r="J4819" s="3">
        <v>48.182299999999998</v>
      </c>
      <c r="K4819" s="3">
        <v>58364949</v>
      </c>
      <c r="L4819" s="3" t="s">
        <v>50</v>
      </c>
      <c r="M4819" s="3">
        <v>3</v>
      </c>
      <c r="N4819" s="3" t="s">
        <v>19497</v>
      </c>
      <c r="O4819" s="3" t="s">
        <v>27973</v>
      </c>
      <c r="P4819" s="3" t="s">
        <v>7857</v>
      </c>
      <c r="Q4819" s="3" t="s">
        <v>24010</v>
      </c>
      <c r="R4819" s="5" t="s">
        <v>27974</v>
      </c>
      <c r="S4819" s="3" t="s">
        <v>4456</v>
      </c>
      <c r="T4819" s="3" t="s">
        <v>796</v>
      </c>
      <c r="V4819" s="3">
        <v>31</v>
      </c>
      <c r="W4819" s="3">
        <v>0</v>
      </c>
      <c r="X4819" s="3">
        <v>127</v>
      </c>
      <c r="Y4819" s="3">
        <v>4817</v>
      </c>
      <c r="Z4819" s="3" t="s">
        <v>50</v>
      </c>
      <c r="AA4819" s="3">
        <v>33</v>
      </c>
      <c r="AB4819" s="3">
        <v>24</v>
      </c>
      <c r="AC4819" s="3">
        <v>58364949</v>
      </c>
      <c r="AD4819" s="3">
        <v>39387269</v>
      </c>
      <c r="AE4819" s="15"/>
      <c r="AF4819" s="3">
        <v>11</v>
      </c>
      <c r="AG4819" s="3">
        <v>57</v>
      </c>
    </row>
    <row r="4820" spans="1:33" ht="15.75" customHeight="1" x14ac:dyDescent="0.15">
      <c r="A4820" s="3">
        <v>1503</v>
      </c>
      <c r="B4820" s="3">
        <v>4818</v>
      </c>
      <c r="C4820" s="3">
        <v>62</v>
      </c>
      <c r="D4820" s="3" t="s">
        <v>19499</v>
      </c>
      <c r="E4820" s="3" t="s">
        <v>27975</v>
      </c>
      <c r="F4820" s="3" t="s">
        <v>1438</v>
      </c>
      <c r="G4820" s="3" t="s">
        <v>495</v>
      </c>
      <c r="H4820" s="3" t="s">
        <v>9608</v>
      </c>
      <c r="I4820" s="3" t="s">
        <v>2566</v>
      </c>
      <c r="J4820" s="3">
        <v>48.184800000000003</v>
      </c>
      <c r="K4820" s="3">
        <v>22602803</v>
      </c>
      <c r="L4820" s="3" t="s">
        <v>340</v>
      </c>
      <c r="M4820" s="3">
        <v>7</v>
      </c>
      <c r="N4820" s="3" t="s">
        <v>19499</v>
      </c>
      <c r="O4820" s="3" t="s">
        <v>27975</v>
      </c>
      <c r="P4820" s="3" t="s">
        <v>6675</v>
      </c>
      <c r="Q4820" s="3" t="s">
        <v>24012</v>
      </c>
      <c r="R4820" s="5" t="s">
        <v>27976</v>
      </c>
      <c r="S4820" s="3" t="s">
        <v>9608</v>
      </c>
      <c r="T4820" s="3" t="s">
        <v>495</v>
      </c>
      <c r="V4820" s="3">
        <v>127</v>
      </c>
      <c r="W4820" s="3">
        <v>40</v>
      </c>
      <c r="X4820" s="3">
        <v>125</v>
      </c>
      <c r="Y4820" s="3">
        <v>4818</v>
      </c>
      <c r="Z4820" s="3" t="s">
        <v>340</v>
      </c>
      <c r="AA4820" s="3">
        <v>62</v>
      </c>
      <c r="AB4820" s="3">
        <v>40</v>
      </c>
      <c r="AC4820" s="3">
        <v>22602803</v>
      </c>
      <c r="AD4820" s="3">
        <v>15253115</v>
      </c>
      <c r="AE4820" s="3" t="s">
        <v>2566</v>
      </c>
      <c r="AF4820" s="3">
        <v>6</v>
      </c>
      <c r="AG4820" s="3">
        <v>47</v>
      </c>
    </row>
    <row r="4821" spans="1:33" ht="15.75" customHeight="1" x14ac:dyDescent="0.15">
      <c r="A4821" s="3">
        <v>21305</v>
      </c>
      <c r="B4821" s="3">
        <v>4819</v>
      </c>
      <c r="C4821" s="3">
        <v>61</v>
      </c>
      <c r="D4821" s="3" t="s">
        <v>19503</v>
      </c>
      <c r="E4821" s="3" t="s">
        <v>27977</v>
      </c>
      <c r="F4821" s="3" t="s">
        <v>4061</v>
      </c>
      <c r="G4821" s="3" t="s">
        <v>446</v>
      </c>
      <c r="H4821" s="3" t="s">
        <v>4870</v>
      </c>
      <c r="I4821" s="3" t="s">
        <v>2435</v>
      </c>
      <c r="J4821" s="3">
        <v>48.151499999999999</v>
      </c>
      <c r="K4821" s="3">
        <v>10078321</v>
      </c>
      <c r="L4821" s="3" t="s">
        <v>71</v>
      </c>
      <c r="M4821" s="3">
        <v>2</v>
      </c>
      <c r="N4821" s="3" t="s">
        <v>19503</v>
      </c>
      <c r="O4821" s="3" t="s">
        <v>27977</v>
      </c>
      <c r="P4821" s="3" t="s">
        <v>179</v>
      </c>
      <c r="Q4821" s="3" t="s">
        <v>24014</v>
      </c>
      <c r="R4821" s="5" t="s">
        <v>27978</v>
      </c>
      <c r="S4821" s="3" t="s">
        <v>4870</v>
      </c>
      <c r="T4821" s="3" t="s">
        <v>446</v>
      </c>
      <c r="V4821" s="3">
        <v>127</v>
      </c>
      <c r="W4821" s="3">
        <v>127</v>
      </c>
      <c r="X4821" s="3">
        <v>127</v>
      </c>
      <c r="Y4821" s="3">
        <v>4819</v>
      </c>
      <c r="Z4821" s="3" t="s">
        <v>71</v>
      </c>
      <c r="AA4821" s="3">
        <v>61</v>
      </c>
      <c r="AB4821" s="3">
        <v>12</v>
      </c>
      <c r="AC4821" s="3">
        <v>10078321</v>
      </c>
      <c r="AD4821" s="3">
        <v>6802713</v>
      </c>
      <c r="AE4821" s="3" t="s">
        <v>2435</v>
      </c>
      <c r="AF4821" s="3">
        <v>5</v>
      </c>
      <c r="AG4821" s="3">
        <v>29</v>
      </c>
    </row>
    <row r="4822" spans="1:33" ht="15.75" customHeight="1" x14ac:dyDescent="0.15">
      <c r="A4822" s="3">
        <v>18907</v>
      </c>
      <c r="B4822" s="3">
        <v>4820</v>
      </c>
      <c r="C4822" s="3">
        <v>33</v>
      </c>
      <c r="D4822" s="3" t="s">
        <v>19505</v>
      </c>
      <c r="E4822" s="3" t="s">
        <v>27979</v>
      </c>
      <c r="F4822" s="3" t="s">
        <v>855</v>
      </c>
      <c r="G4822" s="3" t="s">
        <v>292</v>
      </c>
      <c r="H4822" s="3" t="s">
        <v>1032</v>
      </c>
      <c r="I4822" s="3" t="s">
        <v>1032</v>
      </c>
      <c r="J4822" s="3">
        <v>48.010599999999997</v>
      </c>
      <c r="K4822" s="3">
        <v>4840792</v>
      </c>
      <c r="L4822" s="3" t="s">
        <v>398</v>
      </c>
      <c r="M4822" s="3">
        <v>3</v>
      </c>
      <c r="N4822" s="3" t="s">
        <v>19505</v>
      </c>
      <c r="O4822" s="3" t="s">
        <v>27979</v>
      </c>
      <c r="P4822" s="3" t="s">
        <v>1350</v>
      </c>
      <c r="Q4822" s="3" t="s">
        <v>24017</v>
      </c>
      <c r="R4822" s="5" t="s">
        <v>27980</v>
      </c>
      <c r="S4822" s="3" t="s">
        <v>1032</v>
      </c>
      <c r="T4822" s="3" t="s">
        <v>292</v>
      </c>
      <c r="V4822" s="3">
        <v>127</v>
      </c>
      <c r="W4822" s="3">
        <v>127</v>
      </c>
      <c r="X4822" s="3">
        <v>65</v>
      </c>
      <c r="Y4822" s="3">
        <v>4820</v>
      </c>
      <c r="Z4822" s="3" t="s">
        <v>398</v>
      </c>
      <c r="AA4822" s="3">
        <v>33</v>
      </c>
      <c r="AB4822" s="3">
        <v>26</v>
      </c>
      <c r="AC4822" s="3">
        <v>4840792</v>
      </c>
      <c r="AD4822" s="3">
        <v>3270572</v>
      </c>
      <c r="AE4822" s="3" t="s">
        <v>1032</v>
      </c>
      <c r="AF4822" s="3">
        <v>1</v>
      </c>
      <c r="AG4822" s="3">
        <v>49</v>
      </c>
    </row>
    <row r="4823" spans="1:33" ht="15.75" customHeight="1" x14ac:dyDescent="0.15">
      <c r="A4823" s="3">
        <v>26020</v>
      </c>
      <c r="B4823" s="3">
        <v>4821</v>
      </c>
      <c r="C4823" s="3">
        <v>9</v>
      </c>
      <c r="D4823" s="3" t="s">
        <v>19507</v>
      </c>
      <c r="E4823" s="3" t="s">
        <v>27981</v>
      </c>
      <c r="F4823" s="3" t="s">
        <v>297</v>
      </c>
      <c r="G4823" s="3" t="s">
        <v>146</v>
      </c>
      <c r="H4823" s="3" t="s">
        <v>2725</v>
      </c>
      <c r="I4823" s="3" t="s">
        <v>2725</v>
      </c>
      <c r="J4823" s="3">
        <v>48.003399999999999</v>
      </c>
      <c r="K4823" s="3">
        <v>2596384</v>
      </c>
      <c r="L4823" s="3" t="s">
        <v>356</v>
      </c>
      <c r="M4823" s="3">
        <v>0</v>
      </c>
      <c r="N4823" s="3" t="s">
        <v>19507</v>
      </c>
      <c r="O4823" s="3" t="s">
        <v>27981</v>
      </c>
      <c r="P4823" s="8">
        <v>32509</v>
      </c>
      <c r="Q4823" s="3" t="s">
        <v>24020</v>
      </c>
      <c r="R4823" s="5" t="s">
        <v>27982</v>
      </c>
      <c r="S4823" s="3" t="s">
        <v>2725</v>
      </c>
      <c r="T4823" s="3" t="s">
        <v>146</v>
      </c>
      <c r="V4823" s="3">
        <v>115</v>
      </c>
      <c r="W4823" s="15"/>
      <c r="X4823" s="3">
        <v>127</v>
      </c>
      <c r="Y4823" s="3">
        <v>4821</v>
      </c>
      <c r="Z4823" s="3" t="s">
        <v>356</v>
      </c>
      <c r="AA4823" s="3">
        <v>9</v>
      </c>
      <c r="AB4823" s="3">
        <v>5</v>
      </c>
      <c r="AC4823" s="3">
        <v>2596384</v>
      </c>
      <c r="AD4823" s="3">
        <v>1754273</v>
      </c>
      <c r="AE4823" s="3" t="s">
        <v>2725</v>
      </c>
      <c r="AF4823" s="3">
        <v>18</v>
      </c>
      <c r="AG4823" s="3">
        <v>30</v>
      </c>
    </row>
    <row r="4824" spans="1:33" ht="15.75" customHeight="1" x14ac:dyDescent="0.15">
      <c r="A4824" s="3">
        <v>1583</v>
      </c>
      <c r="B4824" s="3">
        <v>4822</v>
      </c>
      <c r="C4824" s="3">
        <v>245</v>
      </c>
      <c r="D4824" s="3" t="s">
        <v>19509</v>
      </c>
      <c r="E4824" s="3" t="s">
        <v>27983</v>
      </c>
      <c r="F4824" s="3" t="s">
        <v>1620</v>
      </c>
      <c r="G4824" s="3" t="s">
        <v>412</v>
      </c>
      <c r="H4824" s="3" t="s">
        <v>742</v>
      </c>
      <c r="I4824" s="3" t="s">
        <v>742</v>
      </c>
      <c r="J4824" s="3">
        <v>47.9651</v>
      </c>
      <c r="K4824" s="3">
        <v>32161357</v>
      </c>
      <c r="L4824" s="3" t="s">
        <v>101</v>
      </c>
      <c r="M4824" s="3">
        <v>6</v>
      </c>
      <c r="N4824" s="3" t="s">
        <v>19509</v>
      </c>
      <c r="O4824" s="3" t="s">
        <v>27983</v>
      </c>
      <c r="P4824" s="3" t="s">
        <v>541</v>
      </c>
      <c r="Q4824" s="3" t="s">
        <v>24022</v>
      </c>
      <c r="R4824" s="5" t="s">
        <v>27984</v>
      </c>
      <c r="S4824" s="3" t="s">
        <v>742</v>
      </c>
      <c r="T4824" s="3" t="s">
        <v>412</v>
      </c>
      <c r="V4824" s="3">
        <v>127</v>
      </c>
      <c r="W4824" s="3">
        <v>127</v>
      </c>
      <c r="X4824" s="3">
        <v>127</v>
      </c>
      <c r="Y4824" s="3">
        <v>4822</v>
      </c>
      <c r="Z4824" s="3" t="s">
        <v>101</v>
      </c>
      <c r="AA4824" s="3">
        <v>245</v>
      </c>
      <c r="AB4824" s="3">
        <v>182</v>
      </c>
      <c r="AC4824" s="3">
        <v>32161357</v>
      </c>
      <c r="AD4824" s="3">
        <v>21735770</v>
      </c>
      <c r="AE4824" s="3" t="s">
        <v>742</v>
      </c>
      <c r="AF4824" s="3">
        <v>10</v>
      </c>
      <c r="AG4824" s="3">
        <v>17</v>
      </c>
    </row>
    <row r="4825" spans="1:33" ht="15.75" customHeight="1" x14ac:dyDescent="0.15">
      <c r="A4825" s="3">
        <v>5430</v>
      </c>
      <c r="B4825" s="3">
        <v>4823</v>
      </c>
      <c r="C4825" s="3">
        <v>79</v>
      </c>
      <c r="D4825" s="3" t="s">
        <v>19513</v>
      </c>
      <c r="E4825" s="3" t="s">
        <v>27985</v>
      </c>
      <c r="F4825" s="3" t="s">
        <v>657</v>
      </c>
      <c r="G4825" s="3" t="s">
        <v>246</v>
      </c>
      <c r="H4825" s="3" t="s">
        <v>264</v>
      </c>
      <c r="I4825" s="3" t="s">
        <v>264</v>
      </c>
      <c r="J4825" s="3">
        <v>47.970100000000002</v>
      </c>
      <c r="K4825" s="3">
        <v>10017050</v>
      </c>
      <c r="L4825" s="3" t="s">
        <v>101</v>
      </c>
      <c r="M4825" s="3">
        <v>1</v>
      </c>
      <c r="N4825" s="3" t="s">
        <v>19513</v>
      </c>
      <c r="O4825" s="3" t="s">
        <v>27985</v>
      </c>
      <c r="P4825" s="3" t="s">
        <v>91</v>
      </c>
      <c r="Q4825" s="3" t="s">
        <v>24024</v>
      </c>
      <c r="R4825" s="5" t="s">
        <v>27986</v>
      </c>
      <c r="S4825" s="3" t="s">
        <v>264</v>
      </c>
      <c r="T4825" s="3" t="s">
        <v>246</v>
      </c>
      <c r="V4825" s="3">
        <v>127</v>
      </c>
      <c r="W4825" s="3">
        <v>127</v>
      </c>
      <c r="X4825" s="3">
        <v>127</v>
      </c>
      <c r="Y4825" s="3">
        <v>4823</v>
      </c>
      <c r="Z4825" s="3" t="s">
        <v>101</v>
      </c>
      <c r="AA4825" s="3">
        <v>79</v>
      </c>
      <c r="AB4825" s="3">
        <v>54</v>
      </c>
      <c r="AC4825" s="3">
        <v>10017050</v>
      </c>
      <c r="AD4825" s="3">
        <v>6769643</v>
      </c>
      <c r="AE4825" s="3" t="s">
        <v>264</v>
      </c>
      <c r="AF4825" s="3">
        <v>10</v>
      </c>
      <c r="AG4825" s="3">
        <v>8</v>
      </c>
    </row>
    <row r="4826" spans="1:33" ht="15.75" customHeight="1" x14ac:dyDescent="0.15">
      <c r="A4826" s="3">
        <v>6705</v>
      </c>
      <c r="B4826" s="3">
        <v>4824</v>
      </c>
      <c r="C4826" s="3">
        <v>381</v>
      </c>
      <c r="D4826" s="3" t="s">
        <v>6472</v>
      </c>
      <c r="E4826" s="3" t="s">
        <v>27987</v>
      </c>
      <c r="F4826" s="3" t="s">
        <v>143</v>
      </c>
      <c r="G4826" s="3" t="s">
        <v>77</v>
      </c>
      <c r="H4826" s="3" t="s">
        <v>2626</v>
      </c>
      <c r="I4826" s="3" t="s">
        <v>79</v>
      </c>
      <c r="J4826" s="3">
        <v>47.935200000000002</v>
      </c>
      <c r="K4826" s="3">
        <v>62326876</v>
      </c>
      <c r="L4826" s="3" t="s">
        <v>162</v>
      </c>
      <c r="M4826" s="3">
        <v>3</v>
      </c>
      <c r="N4826" s="3" t="s">
        <v>6472</v>
      </c>
      <c r="O4826" s="3" t="s">
        <v>27987</v>
      </c>
      <c r="P4826" s="3" t="s">
        <v>541</v>
      </c>
      <c r="Q4826" s="3" t="s">
        <v>6474</v>
      </c>
      <c r="R4826" s="5" t="s">
        <v>27988</v>
      </c>
      <c r="S4826" s="3" t="s">
        <v>2626</v>
      </c>
      <c r="T4826" s="3" t="s">
        <v>77</v>
      </c>
      <c r="V4826" s="3">
        <v>127</v>
      </c>
      <c r="W4826" s="3">
        <v>127</v>
      </c>
      <c r="X4826" s="3">
        <v>127</v>
      </c>
      <c r="Y4826" s="3">
        <v>4824</v>
      </c>
      <c r="Z4826" s="3" t="s">
        <v>162</v>
      </c>
      <c r="AA4826" s="3">
        <v>381</v>
      </c>
      <c r="AB4826" s="3">
        <v>197</v>
      </c>
      <c r="AC4826" s="3">
        <v>62326876</v>
      </c>
      <c r="AD4826" s="3">
        <v>42131206</v>
      </c>
      <c r="AE4826" s="3" t="s">
        <v>79</v>
      </c>
      <c r="AF4826" s="3">
        <v>8</v>
      </c>
      <c r="AG4826" s="3">
        <v>6</v>
      </c>
    </row>
    <row r="4827" spans="1:33" ht="15.75" customHeight="1" x14ac:dyDescent="0.15">
      <c r="A4827" s="3">
        <v>24554</v>
      </c>
      <c r="B4827" s="3">
        <v>4825</v>
      </c>
      <c r="C4827" s="3">
        <v>510</v>
      </c>
      <c r="D4827" s="3" t="s">
        <v>19517</v>
      </c>
      <c r="E4827" s="3" t="s">
        <v>27989</v>
      </c>
      <c r="F4827" s="3" t="s">
        <v>1438</v>
      </c>
      <c r="G4827" s="3" t="s">
        <v>495</v>
      </c>
      <c r="H4827" s="3" t="s">
        <v>15370</v>
      </c>
      <c r="I4827" s="3" t="s">
        <v>3887</v>
      </c>
      <c r="J4827" s="3">
        <v>47.9163</v>
      </c>
      <c r="K4827" s="3">
        <v>65095000</v>
      </c>
      <c r="L4827" s="3" t="s">
        <v>478</v>
      </c>
      <c r="M4827" s="3">
        <v>1</v>
      </c>
      <c r="N4827" s="3" t="s">
        <v>19517</v>
      </c>
      <c r="O4827" s="3" t="s">
        <v>27989</v>
      </c>
      <c r="P4827" s="3" t="s">
        <v>9697</v>
      </c>
      <c r="Q4827" s="3" t="s">
        <v>24027</v>
      </c>
      <c r="R4827" s="5" t="s">
        <v>27990</v>
      </c>
      <c r="S4827" s="3" t="s">
        <v>15370</v>
      </c>
      <c r="T4827" s="3" t="s">
        <v>495</v>
      </c>
      <c r="V4827" s="3">
        <v>127</v>
      </c>
      <c r="W4827" s="3">
        <v>0</v>
      </c>
      <c r="X4827" s="3">
        <v>127</v>
      </c>
      <c r="Y4827" s="3">
        <v>4825</v>
      </c>
      <c r="Z4827" s="3" t="s">
        <v>478</v>
      </c>
      <c r="AA4827" s="3">
        <v>510</v>
      </c>
      <c r="AB4827" s="3">
        <v>380</v>
      </c>
      <c r="AC4827" s="3">
        <v>65095000</v>
      </c>
      <c r="AD4827" s="3">
        <v>44008000</v>
      </c>
      <c r="AE4827" s="15"/>
      <c r="AF4827" s="3">
        <v>15</v>
      </c>
      <c r="AG4827" s="3">
        <v>34</v>
      </c>
    </row>
    <row r="4828" spans="1:33" ht="15.75" customHeight="1" x14ac:dyDescent="0.15">
      <c r="A4828" s="3">
        <v>23799</v>
      </c>
      <c r="B4828" s="3">
        <v>4826</v>
      </c>
      <c r="C4828" s="3">
        <v>14</v>
      </c>
      <c r="D4828" s="3" t="s">
        <v>8894</v>
      </c>
      <c r="E4828" s="3" t="s">
        <v>27991</v>
      </c>
      <c r="F4828" s="3" t="s">
        <v>36</v>
      </c>
      <c r="G4828" s="3" t="s">
        <v>37</v>
      </c>
      <c r="H4828" s="3" t="s">
        <v>7739</v>
      </c>
      <c r="I4828" s="3" t="s">
        <v>8072</v>
      </c>
      <c r="J4828" s="3">
        <v>47.915399999999998</v>
      </c>
      <c r="K4828" s="3">
        <v>2098091</v>
      </c>
      <c r="L4828" s="3" t="s">
        <v>59</v>
      </c>
      <c r="M4828" s="3">
        <v>1</v>
      </c>
      <c r="N4828" s="3" t="s">
        <v>8894</v>
      </c>
      <c r="O4828" s="3" t="s">
        <v>27991</v>
      </c>
      <c r="P4828" s="3" t="s">
        <v>91</v>
      </c>
      <c r="Q4828" s="3" t="s">
        <v>8895</v>
      </c>
      <c r="R4828" s="5" t="s">
        <v>27992</v>
      </c>
      <c r="S4828" s="3" t="s">
        <v>7739</v>
      </c>
      <c r="T4828" s="3" t="s">
        <v>37</v>
      </c>
      <c r="V4828" s="3">
        <v>127</v>
      </c>
      <c r="W4828" s="3">
        <v>0</v>
      </c>
      <c r="X4828" s="3">
        <v>127</v>
      </c>
      <c r="Y4828" s="3">
        <v>4826</v>
      </c>
      <c r="Z4828" s="3" t="s">
        <v>59</v>
      </c>
      <c r="AA4828" s="3">
        <v>14</v>
      </c>
      <c r="AB4828" s="3">
        <v>11</v>
      </c>
      <c r="AC4828" s="3">
        <v>2098091</v>
      </c>
      <c r="AD4828" s="3">
        <v>1418440</v>
      </c>
      <c r="AE4828" s="15"/>
      <c r="AF4828" s="3">
        <v>17</v>
      </c>
      <c r="AG4828" s="3">
        <v>345</v>
      </c>
    </row>
    <row r="4829" spans="1:33" ht="15.75" customHeight="1" x14ac:dyDescent="0.15">
      <c r="A4829" s="3">
        <v>24070</v>
      </c>
      <c r="B4829" s="3">
        <v>4827</v>
      </c>
      <c r="C4829" s="3">
        <v>49</v>
      </c>
      <c r="D4829" s="3" t="s">
        <v>19522</v>
      </c>
      <c r="E4829" s="3" t="s">
        <v>27993</v>
      </c>
      <c r="F4829" s="3" t="s">
        <v>931</v>
      </c>
      <c r="G4829" s="3" t="s">
        <v>378</v>
      </c>
      <c r="H4829" s="3" t="s">
        <v>5419</v>
      </c>
      <c r="I4829" s="3" t="s">
        <v>13111</v>
      </c>
      <c r="J4829" s="3">
        <v>47.852600000000002</v>
      </c>
      <c r="K4829" s="3">
        <v>7913966</v>
      </c>
      <c r="L4829" s="3" t="s">
        <v>478</v>
      </c>
      <c r="M4829" s="3">
        <v>1</v>
      </c>
      <c r="N4829" s="3" t="s">
        <v>19522</v>
      </c>
      <c r="O4829" s="3" t="s">
        <v>27993</v>
      </c>
      <c r="P4829" s="3" t="s">
        <v>6522</v>
      </c>
      <c r="Q4829" s="3" t="s">
        <v>24031</v>
      </c>
      <c r="R4829" s="5" t="s">
        <v>27994</v>
      </c>
      <c r="S4829" s="3" t="s">
        <v>5419</v>
      </c>
      <c r="T4829" s="3" t="s">
        <v>378</v>
      </c>
      <c r="V4829" s="3">
        <v>73</v>
      </c>
      <c r="W4829" s="3">
        <v>0</v>
      </c>
      <c r="X4829" s="3">
        <v>127</v>
      </c>
      <c r="Y4829" s="3">
        <v>4827</v>
      </c>
      <c r="Z4829" s="3" t="s">
        <v>478</v>
      </c>
      <c r="AA4829" s="3">
        <v>49</v>
      </c>
      <c r="AB4829" s="3">
        <v>39</v>
      </c>
      <c r="AC4829" s="3">
        <v>7913966</v>
      </c>
      <c r="AD4829" s="3">
        <v>5352604</v>
      </c>
      <c r="AE4829" s="15"/>
      <c r="AF4829" s="3">
        <v>15</v>
      </c>
      <c r="AG4829" s="3">
        <v>223</v>
      </c>
    </row>
    <row r="4830" spans="1:33" ht="15.75" customHeight="1" x14ac:dyDescent="0.15">
      <c r="A4830" s="3">
        <v>22088</v>
      </c>
      <c r="B4830" s="3">
        <v>4828</v>
      </c>
      <c r="C4830" s="3">
        <v>0</v>
      </c>
      <c r="D4830" s="3" t="s">
        <v>19525</v>
      </c>
      <c r="E4830" s="3" t="s">
        <v>27995</v>
      </c>
      <c r="F4830" s="3" t="s">
        <v>947</v>
      </c>
      <c r="G4830" s="3" t="s">
        <v>389</v>
      </c>
      <c r="H4830" s="3" t="s">
        <v>10927</v>
      </c>
      <c r="I4830" s="3" t="s">
        <v>1401</v>
      </c>
      <c r="J4830" s="3">
        <v>47.835999999999999</v>
      </c>
      <c r="K4830" s="3">
        <v>324500000</v>
      </c>
      <c r="L4830" s="3" t="s">
        <v>59</v>
      </c>
      <c r="M4830" s="3">
        <v>2</v>
      </c>
      <c r="N4830" s="3" t="s">
        <v>19525</v>
      </c>
      <c r="O4830" s="3" t="s">
        <v>27995</v>
      </c>
      <c r="P4830" s="3" t="s">
        <v>6086</v>
      </c>
      <c r="Q4830" s="3" t="s">
        <v>24032</v>
      </c>
      <c r="R4830" s="5" t="s">
        <v>27996</v>
      </c>
      <c r="S4830" s="3" t="s">
        <v>10927</v>
      </c>
      <c r="T4830" s="3" t="s">
        <v>389</v>
      </c>
      <c r="V4830" s="3">
        <v>69</v>
      </c>
      <c r="W4830" s="3">
        <v>0</v>
      </c>
      <c r="X4830" s="3">
        <v>127</v>
      </c>
      <c r="Y4830" s="3">
        <v>4828</v>
      </c>
      <c r="Z4830" s="3" t="s">
        <v>59</v>
      </c>
      <c r="AA4830" s="3">
        <v>0</v>
      </c>
      <c r="AB4830" s="3">
        <v>0</v>
      </c>
      <c r="AC4830" s="3">
        <v>324500000</v>
      </c>
      <c r="AD4830" s="3">
        <v>219500000</v>
      </c>
      <c r="AE4830" s="15"/>
      <c r="AF4830" s="3">
        <v>17</v>
      </c>
      <c r="AG4830" s="3">
        <v>21</v>
      </c>
    </row>
    <row r="4831" spans="1:33" ht="15.75" customHeight="1" x14ac:dyDescent="0.15">
      <c r="A4831" s="3">
        <v>1686</v>
      </c>
      <c r="B4831" s="3">
        <v>4829</v>
      </c>
      <c r="C4831" s="3">
        <v>50</v>
      </c>
      <c r="D4831" s="3" t="s">
        <v>12161</v>
      </c>
      <c r="E4831" s="3" t="s">
        <v>27997</v>
      </c>
      <c r="F4831" s="3" t="s">
        <v>36</v>
      </c>
      <c r="G4831" s="3" t="s">
        <v>37</v>
      </c>
      <c r="H4831" s="3" t="s">
        <v>12166</v>
      </c>
      <c r="I4831" s="3" t="s">
        <v>39</v>
      </c>
      <c r="J4831" s="3">
        <v>47.8399</v>
      </c>
      <c r="K4831" s="3">
        <v>37569889</v>
      </c>
      <c r="L4831" s="3" t="s">
        <v>59</v>
      </c>
      <c r="M4831" s="3">
        <v>7</v>
      </c>
      <c r="N4831" s="3" t="s">
        <v>12161</v>
      </c>
      <c r="O4831" s="3" t="s">
        <v>27997</v>
      </c>
      <c r="P4831" s="3" t="s">
        <v>104</v>
      </c>
      <c r="Q4831" s="3" t="s">
        <v>12163</v>
      </c>
      <c r="R4831" s="5" t="s">
        <v>27998</v>
      </c>
      <c r="S4831" s="3" t="s">
        <v>12166</v>
      </c>
      <c r="T4831" s="3" t="s">
        <v>37</v>
      </c>
      <c r="V4831" s="3">
        <v>127</v>
      </c>
      <c r="W4831" s="3">
        <v>127</v>
      </c>
      <c r="X4831" s="3">
        <v>127</v>
      </c>
      <c r="Y4831" s="3">
        <v>4829</v>
      </c>
      <c r="Z4831" s="3" t="s">
        <v>59</v>
      </c>
      <c r="AA4831" s="3">
        <v>50</v>
      </c>
      <c r="AB4831" s="3">
        <v>58</v>
      </c>
      <c r="AC4831" s="3">
        <v>37569889</v>
      </c>
      <c r="AD4831" s="3">
        <v>25412542</v>
      </c>
      <c r="AE4831" s="3" t="s">
        <v>39</v>
      </c>
      <c r="AF4831" s="3">
        <v>17</v>
      </c>
      <c r="AG4831" s="3">
        <v>2</v>
      </c>
    </row>
    <row r="4832" spans="1:33" ht="15.75" customHeight="1" x14ac:dyDescent="0.15">
      <c r="A4832" s="3">
        <v>20228</v>
      </c>
      <c r="B4832" s="3">
        <v>4830</v>
      </c>
      <c r="C4832" s="3">
        <v>54</v>
      </c>
      <c r="D4832" s="3" t="s">
        <v>2866</v>
      </c>
      <c r="E4832" s="3" t="s">
        <v>27999</v>
      </c>
      <c r="F4832" s="3" t="s">
        <v>143</v>
      </c>
      <c r="G4832" s="3" t="s">
        <v>77</v>
      </c>
      <c r="H4832" s="3" t="s">
        <v>2403</v>
      </c>
      <c r="I4832" s="3" t="s">
        <v>79</v>
      </c>
      <c r="J4832" s="3">
        <v>47.819299999999998</v>
      </c>
      <c r="K4832" s="3">
        <v>48545753</v>
      </c>
      <c r="L4832" s="3" t="s">
        <v>75</v>
      </c>
      <c r="M4832" s="3">
        <v>3</v>
      </c>
      <c r="N4832" s="3" t="s">
        <v>2866</v>
      </c>
      <c r="O4832" s="3" t="s">
        <v>27999</v>
      </c>
      <c r="P4832" s="3" t="s">
        <v>104</v>
      </c>
      <c r="Q4832" s="3" t="s">
        <v>2868</v>
      </c>
      <c r="R4832" s="5" t="s">
        <v>28000</v>
      </c>
      <c r="S4832" s="3" t="s">
        <v>2403</v>
      </c>
      <c r="T4832" s="3" t="s">
        <v>77</v>
      </c>
      <c r="V4832" s="3">
        <v>127</v>
      </c>
      <c r="W4832" s="3">
        <v>127</v>
      </c>
      <c r="X4832" s="3">
        <v>127</v>
      </c>
      <c r="Y4832" s="3">
        <v>4830</v>
      </c>
      <c r="Z4832" s="3" t="s">
        <v>75</v>
      </c>
      <c r="AA4832" s="3">
        <v>54</v>
      </c>
      <c r="AB4832" s="3">
        <v>35</v>
      </c>
      <c r="AC4832" s="3">
        <v>48545753</v>
      </c>
      <c r="AD4832" s="3">
        <v>32841282</v>
      </c>
      <c r="AE4832" s="3" t="s">
        <v>79</v>
      </c>
      <c r="AF4832" s="3">
        <v>14</v>
      </c>
      <c r="AG4832" s="3">
        <v>6</v>
      </c>
    </row>
    <row r="4833" spans="1:33" ht="15.75" customHeight="1" x14ac:dyDescent="0.15">
      <c r="A4833" s="3">
        <v>3125</v>
      </c>
      <c r="B4833" s="3">
        <v>4831</v>
      </c>
      <c r="C4833" s="3">
        <v>505</v>
      </c>
      <c r="D4833" s="3" t="s">
        <v>19531</v>
      </c>
      <c r="E4833" s="3" t="s">
        <v>28001</v>
      </c>
      <c r="F4833" s="3" t="s">
        <v>1121</v>
      </c>
      <c r="G4833" s="3" t="s">
        <v>497</v>
      </c>
      <c r="H4833" s="3" t="s">
        <v>5355</v>
      </c>
      <c r="I4833" s="3" t="s">
        <v>1587</v>
      </c>
      <c r="J4833" s="3">
        <v>47.7971</v>
      </c>
      <c r="K4833" s="3">
        <v>202145000</v>
      </c>
      <c r="L4833" s="3" t="s">
        <v>356</v>
      </c>
      <c r="M4833" s="3">
        <v>7</v>
      </c>
      <c r="N4833" s="3" t="s">
        <v>19531</v>
      </c>
      <c r="O4833" s="3" t="s">
        <v>28001</v>
      </c>
      <c r="P4833" s="3" t="s">
        <v>1239</v>
      </c>
      <c r="Q4833" s="3" t="s">
        <v>24036</v>
      </c>
      <c r="R4833" s="5" t="s">
        <v>28002</v>
      </c>
      <c r="S4833" s="3" t="s">
        <v>5355</v>
      </c>
      <c r="T4833" s="3" t="s">
        <v>497</v>
      </c>
      <c r="V4833" s="3">
        <v>66</v>
      </c>
      <c r="W4833" s="3">
        <v>0</v>
      </c>
      <c r="X4833" s="3">
        <v>127</v>
      </c>
      <c r="Y4833" s="3">
        <v>4831</v>
      </c>
      <c r="Z4833" s="3" t="s">
        <v>356</v>
      </c>
      <c r="AA4833" s="3">
        <v>505</v>
      </c>
      <c r="AB4833" s="3">
        <v>330</v>
      </c>
      <c r="AC4833" s="3">
        <v>202145000</v>
      </c>
      <c r="AD4833" s="3">
        <v>136772000</v>
      </c>
      <c r="AE4833" s="15"/>
      <c r="AF4833" s="3">
        <v>18</v>
      </c>
      <c r="AG4833" s="3">
        <v>27</v>
      </c>
    </row>
    <row r="4834" spans="1:33" ht="15.75" customHeight="1" x14ac:dyDescent="0.15">
      <c r="A4834" s="3">
        <v>25213</v>
      </c>
      <c r="B4834" s="3">
        <v>4832</v>
      </c>
      <c r="C4834" s="3">
        <v>61</v>
      </c>
      <c r="D4834" s="3" t="s">
        <v>19534</v>
      </c>
      <c r="E4834" s="3" t="s">
        <v>28003</v>
      </c>
      <c r="F4834" s="3" t="s">
        <v>1193</v>
      </c>
      <c r="G4834" s="3" t="s">
        <v>564</v>
      </c>
      <c r="H4834" s="3" t="s">
        <v>19536</v>
      </c>
      <c r="I4834" s="3" t="s">
        <v>2049</v>
      </c>
      <c r="J4834" s="3">
        <v>47.797499999999999</v>
      </c>
      <c r="K4834" s="3">
        <v>31229652</v>
      </c>
      <c r="L4834" s="3" t="s">
        <v>364</v>
      </c>
      <c r="M4834" s="3">
        <v>0</v>
      </c>
      <c r="N4834" s="3" t="s">
        <v>19534</v>
      </c>
      <c r="O4834" s="3" t="s">
        <v>28003</v>
      </c>
      <c r="P4834" s="8">
        <v>38718</v>
      </c>
      <c r="Q4834" s="3" t="s">
        <v>24038</v>
      </c>
      <c r="R4834" s="5" t="s">
        <v>28004</v>
      </c>
      <c r="S4834" s="3" t="s">
        <v>19536</v>
      </c>
      <c r="T4834" s="3" t="s">
        <v>564</v>
      </c>
      <c r="V4834" s="3">
        <v>114</v>
      </c>
      <c r="W4834" s="3">
        <v>54</v>
      </c>
      <c r="X4834" s="3">
        <v>127</v>
      </c>
      <c r="Y4834" s="3">
        <v>4832</v>
      </c>
      <c r="Z4834" s="3" t="s">
        <v>364</v>
      </c>
      <c r="AA4834" s="3">
        <v>61</v>
      </c>
      <c r="AB4834" s="3">
        <v>35</v>
      </c>
      <c r="AC4834" s="3">
        <v>31229652</v>
      </c>
      <c r="AD4834" s="3">
        <v>21130025</v>
      </c>
      <c r="AE4834" s="3" t="s">
        <v>2049</v>
      </c>
      <c r="AF4834" s="3">
        <v>20</v>
      </c>
      <c r="AG4834" s="3">
        <v>35</v>
      </c>
    </row>
    <row r="4835" spans="1:33" ht="15.75" customHeight="1" x14ac:dyDescent="0.15">
      <c r="A4835" s="3">
        <v>25742</v>
      </c>
      <c r="B4835" s="3">
        <v>4833</v>
      </c>
      <c r="C4835" s="3">
        <v>39</v>
      </c>
      <c r="D4835" s="3" t="s">
        <v>19538</v>
      </c>
      <c r="E4835" s="3" t="s">
        <v>28005</v>
      </c>
      <c r="F4835" s="3" t="s">
        <v>96</v>
      </c>
      <c r="G4835" s="3" t="s">
        <v>61</v>
      </c>
      <c r="H4835" s="3" t="s">
        <v>3241</v>
      </c>
      <c r="I4835" s="3" t="s">
        <v>63</v>
      </c>
      <c r="J4835" s="3">
        <v>47.777299999999997</v>
      </c>
      <c r="K4835" s="3">
        <v>3924583</v>
      </c>
      <c r="L4835" s="3" t="s">
        <v>215</v>
      </c>
      <c r="M4835" s="3">
        <v>0</v>
      </c>
      <c r="N4835" s="3" t="s">
        <v>19538</v>
      </c>
      <c r="O4835" s="3" t="s">
        <v>28005</v>
      </c>
      <c r="P4835" s="8">
        <v>39448</v>
      </c>
      <c r="Q4835" s="3" t="s">
        <v>24041</v>
      </c>
      <c r="R4835" s="5" t="s">
        <v>28006</v>
      </c>
      <c r="S4835" s="3" t="s">
        <v>3241</v>
      </c>
      <c r="T4835" s="3" t="s">
        <v>61</v>
      </c>
      <c r="V4835" s="3">
        <v>127</v>
      </c>
      <c r="W4835" s="3">
        <v>127</v>
      </c>
      <c r="X4835" s="3">
        <v>127</v>
      </c>
      <c r="Y4835" s="3">
        <v>4833</v>
      </c>
      <c r="Z4835" s="3" t="s">
        <v>215</v>
      </c>
      <c r="AA4835" s="3">
        <v>39</v>
      </c>
      <c r="AB4835" s="3">
        <v>18</v>
      </c>
      <c r="AC4835" s="3">
        <v>3924583</v>
      </c>
      <c r="AD4835" s="3">
        <v>2655741</v>
      </c>
      <c r="AE4835" s="3" t="s">
        <v>63</v>
      </c>
      <c r="AF4835" s="3">
        <v>7</v>
      </c>
      <c r="AG4835" s="3">
        <v>3</v>
      </c>
    </row>
    <row r="4836" spans="1:33" ht="15.75" customHeight="1" x14ac:dyDescent="0.15">
      <c r="A4836" s="3">
        <v>24750</v>
      </c>
      <c r="B4836" s="3">
        <v>4834</v>
      </c>
      <c r="C4836" s="3">
        <v>3279</v>
      </c>
      <c r="D4836" s="3" t="s">
        <v>8447</v>
      </c>
      <c r="E4836" s="3" t="s">
        <v>28007</v>
      </c>
      <c r="F4836" s="3" t="s">
        <v>475</v>
      </c>
      <c r="G4836" s="3" t="s">
        <v>277</v>
      </c>
      <c r="H4836" s="3" t="s">
        <v>8455</v>
      </c>
      <c r="I4836" s="3" t="s">
        <v>203</v>
      </c>
      <c r="J4836" s="3">
        <v>47.726399999999998</v>
      </c>
      <c r="K4836" s="3">
        <v>109860165</v>
      </c>
      <c r="L4836" s="3" t="s">
        <v>600</v>
      </c>
      <c r="M4836" s="3">
        <v>0</v>
      </c>
      <c r="N4836" s="3" t="s">
        <v>8447</v>
      </c>
      <c r="O4836" s="3" t="s">
        <v>28007</v>
      </c>
      <c r="P4836" s="3" t="s">
        <v>7857</v>
      </c>
      <c r="Q4836" s="3" t="s">
        <v>8453</v>
      </c>
      <c r="R4836" s="5" t="s">
        <v>28008</v>
      </c>
      <c r="S4836" s="3" t="s">
        <v>8455</v>
      </c>
      <c r="T4836" s="3" t="s">
        <v>277</v>
      </c>
      <c r="V4836" s="3">
        <v>127</v>
      </c>
      <c r="W4836" s="3">
        <v>127</v>
      </c>
      <c r="X4836" s="3">
        <v>67</v>
      </c>
      <c r="Y4836" s="3">
        <v>4834</v>
      </c>
      <c r="Z4836" s="3" t="s">
        <v>600</v>
      </c>
      <c r="AA4836" s="3">
        <v>3279</v>
      </c>
      <c r="AB4836" s="3">
        <v>2545</v>
      </c>
      <c r="AC4836" s="3">
        <v>109860165</v>
      </c>
      <c r="AD4836" s="3">
        <v>74367318</v>
      </c>
      <c r="AE4836" s="3" t="s">
        <v>203</v>
      </c>
      <c r="AF4836" s="3">
        <v>13</v>
      </c>
      <c r="AG4836" s="3">
        <v>9</v>
      </c>
    </row>
    <row r="4837" spans="1:33" ht="15.75" customHeight="1" x14ac:dyDescent="0.15">
      <c r="A4837" s="3">
        <v>26059</v>
      </c>
      <c r="B4837" s="3">
        <v>4835</v>
      </c>
      <c r="C4837" s="3">
        <v>43</v>
      </c>
      <c r="D4837" s="3" t="s">
        <v>19542</v>
      </c>
      <c r="E4837" s="3" t="s">
        <v>28009</v>
      </c>
      <c r="F4837" s="3" t="s">
        <v>297</v>
      </c>
      <c r="G4837" s="3" t="s">
        <v>146</v>
      </c>
      <c r="H4837" s="3" t="s">
        <v>18742</v>
      </c>
      <c r="I4837" s="3" t="s">
        <v>2725</v>
      </c>
      <c r="J4837" s="3">
        <v>47.712299999999999</v>
      </c>
      <c r="K4837" s="3">
        <v>21930143</v>
      </c>
      <c r="L4837" s="3" t="s">
        <v>40</v>
      </c>
      <c r="M4837" s="3">
        <v>0</v>
      </c>
      <c r="N4837" s="3" t="s">
        <v>19542</v>
      </c>
      <c r="O4837" s="3" t="s">
        <v>28009</v>
      </c>
      <c r="P4837" s="8">
        <v>34700</v>
      </c>
      <c r="Q4837" s="3" t="s">
        <v>24044</v>
      </c>
      <c r="R4837" s="5" t="s">
        <v>28010</v>
      </c>
      <c r="S4837" s="3" t="s">
        <v>18742</v>
      </c>
      <c r="T4837" s="3" t="s">
        <v>146</v>
      </c>
      <c r="V4837" s="3">
        <v>116</v>
      </c>
      <c r="W4837" s="15"/>
      <c r="X4837" s="3">
        <v>127</v>
      </c>
      <c r="Y4837" s="3">
        <v>4835</v>
      </c>
      <c r="Z4837" s="3" t="s">
        <v>40</v>
      </c>
      <c r="AA4837" s="3">
        <v>43</v>
      </c>
      <c r="AB4837" s="3">
        <v>15</v>
      </c>
      <c r="AC4837" s="3">
        <v>21930143</v>
      </c>
      <c r="AD4837" s="3">
        <v>14846520</v>
      </c>
      <c r="AE4837" s="3" t="s">
        <v>2725</v>
      </c>
      <c r="AF4837" s="3">
        <v>4</v>
      </c>
      <c r="AG4837" s="3">
        <v>30</v>
      </c>
    </row>
    <row r="4838" spans="1:33" ht="15.75" customHeight="1" x14ac:dyDescent="0.15">
      <c r="A4838" s="3">
        <v>181</v>
      </c>
      <c r="B4838" s="3">
        <v>4836</v>
      </c>
      <c r="C4838" s="3">
        <v>1250</v>
      </c>
      <c r="D4838" s="3" t="s">
        <v>19545</v>
      </c>
      <c r="E4838" s="3" t="s">
        <v>28011</v>
      </c>
      <c r="F4838" s="3" t="s">
        <v>269</v>
      </c>
      <c r="G4838" s="3" t="s">
        <v>133</v>
      </c>
      <c r="H4838" s="3" t="s">
        <v>189</v>
      </c>
      <c r="I4838" s="3" t="s">
        <v>190</v>
      </c>
      <c r="J4838" s="3">
        <v>47.700200000000002</v>
      </c>
      <c r="K4838" s="3">
        <v>41845566</v>
      </c>
      <c r="L4838" s="3" t="s">
        <v>162</v>
      </c>
      <c r="M4838" s="3">
        <v>4</v>
      </c>
      <c r="N4838" s="3" t="s">
        <v>19545</v>
      </c>
      <c r="O4838" s="3" t="s">
        <v>28011</v>
      </c>
      <c r="P4838" s="3" t="s">
        <v>835</v>
      </c>
      <c r="Q4838" s="3" t="s">
        <v>24047</v>
      </c>
      <c r="R4838" s="5" t="s">
        <v>28012</v>
      </c>
      <c r="S4838" s="3" t="s">
        <v>189</v>
      </c>
      <c r="T4838" s="3" t="s">
        <v>133</v>
      </c>
      <c r="V4838" s="3">
        <v>127</v>
      </c>
      <c r="W4838" s="3">
        <v>0</v>
      </c>
      <c r="X4838" s="3">
        <v>127</v>
      </c>
      <c r="Y4838" s="3">
        <v>4836</v>
      </c>
      <c r="Z4838" s="3" t="s">
        <v>162</v>
      </c>
      <c r="AA4838" s="3">
        <v>1250</v>
      </c>
      <c r="AB4838" s="3">
        <v>800</v>
      </c>
      <c r="AC4838" s="3">
        <v>41845566</v>
      </c>
      <c r="AD4838" s="3">
        <v>28331426</v>
      </c>
      <c r="AE4838" s="15"/>
      <c r="AF4838" s="3">
        <v>8</v>
      </c>
      <c r="AG4838" s="3">
        <v>36</v>
      </c>
    </row>
    <row r="4839" spans="1:33" ht="15.75" customHeight="1" x14ac:dyDescent="0.15">
      <c r="A4839" s="3">
        <v>3195</v>
      </c>
      <c r="B4839" s="3">
        <v>4837</v>
      </c>
      <c r="C4839" s="3">
        <v>160</v>
      </c>
      <c r="D4839" s="3" t="s">
        <v>8039</v>
      </c>
      <c r="E4839" s="3" t="s">
        <v>28013</v>
      </c>
      <c r="F4839" s="3" t="s">
        <v>475</v>
      </c>
      <c r="G4839" s="3" t="s">
        <v>277</v>
      </c>
      <c r="H4839" s="3" t="s">
        <v>277</v>
      </c>
      <c r="I4839" s="3" t="s">
        <v>203</v>
      </c>
      <c r="J4839" s="3">
        <v>47.689700000000002</v>
      </c>
      <c r="K4839" s="3">
        <v>33230467</v>
      </c>
      <c r="L4839" s="3" t="s">
        <v>162</v>
      </c>
      <c r="M4839" s="3">
        <v>7</v>
      </c>
      <c r="N4839" s="3" t="s">
        <v>8039</v>
      </c>
      <c r="O4839" s="3" t="s">
        <v>28013</v>
      </c>
      <c r="P4839" s="3" t="s">
        <v>1350</v>
      </c>
      <c r="Q4839" s="3" t="s">
        <v>8040</v>
      </c>
      <c r="R4839" s="5" t="s">
        <v>28014</v>
      </c>
      <c r="S4839" s="3" t="s">
        <v>277</v>
      </c>
      <c r="T4839" s="3" t="s">
        <v>277</v>
      </c>
      <c r="V4839" s="3">
        <v>127</v>
      </c>
      <c r="W4839" s="3">
        <v>127</v>
      </c>
      <c r="X4839" s="3">
        <v>127</v>
      </c>
      <c r="Y4839" s="3">
        <v>4837</v>
      </c>
      <c r="Z4839" s="3" t="s">
        <v>162</v>
      </c>
      <c r="AA4839" s="3">
        <v>160</v>
      </c>
      <c r="AB4839" s="3">
        <v>125</v>
      </c>
      <c r="AC4839" s="3">
        <v>33230467</v>
      </c>
      <c r="AD4839" s="3">
        <v>22500200</v>
      </c>
      <c r="AE4839" s="3" t="s">
        <v>203</v>
      </c>
      <c r="AF4839" s="3">
        <v>8</v>
      </c>
      <c r="AG4839" s="3">
        <v>9</v>
      </c>
    </row>
    <row r="4840" spans="1:33" ht="15.75" customHeight="1" x14ac:dyDescent="0.15">
      <c r="A4840" s="3">
        <v>26289</v>
      </c>
      <c r="B4840" s="3">
        <v>4838</v>
      </c>
      <c r="C4840" s="3">
        <v>10</v>
      </c>
      <c r="D4840" s="3" t="s">
        <v>19550</v>
      </c>
      <c r="E4840" s="3" t="s">
        <v>28015</v>
      </c>
      <c r="F4840" s="3" t="s">
        <v>5738</v>
      </c>
      <c r="G4840" s="3" t="s">
        <v>599</v>
      </c>
      <c r="H4840" s="3" t="s">
        <v>7042</v>
      </c>
      <c r="I4840" s="3" t="s">
        <v>3354</v>
      </c>
      <c r="J4840" s="3">
        <v>47.676299999999998</v>
      </c>
      <c r="K4840" s="3">
        <v>4917385</v>
      </c>
      <c r="L4840" s="3" t="s">
        <v>641</v>
      </c>
      <c r="M4840" s="3">
        <v>0</v>
      </c>
      <c r="N4840" s="3" t="s">
        <v>19550</v>
      </c>
      <c r="O4840" s="3" t="s">
        <v>28015</v>
      </c>
      <c r="P4840" s="8">
        <v>37622</v>
      </c>
      <c r="Q4840" s="3" t="s">
        <v>24050</v>
      </c>
      <c r="R4840" s="5" t="s">
        <v>28016</v>
      </c>
      <c r="S4840" s="3" t="s">
        <v>7042</v>
      </c>
      <c r="T4840" s="3" t="s">
        <v>599</v>
      </c>
      <c r="V4840" s="3">
        <v>93</v>
      </c>
      <c r="W4840" s="3">
        <v>84</v>
      </c>
      <c r="X4840" s="3">
        <v>49</v>
      </c>
      <c r="Y4840" s="3">
        <v>4838</v>
      </c>
      <c r="Z4840" s="3" t="s">
        <v>641</v>
      </c>
      <c r="AA4840" s="3">
        <v>10</v>
      </c>
      <c r="AB4840" s="3">
        <v>6</v>
      </c>
      <c r="AC4840" s="3">
        <v>4917385</v>
      </c>
      <c r="AD4840" s="3">
        <v>3329840</v>
      </c>
      <c r="AE4840" s="3" t="s">
        <v>3354</v>
      </c>
      <c r="AF4840" s="3">
        <v>23</v>
      </c>
      <c r="AG4840" s="3">
        <v>13</v>
      </c>
    </row>
    <row r="4841" spans="1:33" ht="15.75" customHeight="1" x14ac:dyDescent="0.15">
      <c r="A4841" s="3">
        <v>22121</v>
      </c>
      <c r="B4841" s="3">
        <v>4839</v>
      </c>
      <c r="C4841" s="3">
        <v>15</v>
      </c>
      <c r="D4841" s="3" t="s">
        <v>19552</v>
      </c>
      <c r="E4841" s="3" t="s">
        <v>28017</v>
      </c>
      <c r="F4841" s="3" t="s">
        <v>4061</v>
      </c>
      <c r="G4841" s="3" t="s">
        <v>446</v>
      </c>
      <c r="H4841" s="3" t="s">
        <v>19554</v>
      </c>
      <c r="I4841" s="3" t="s">
        <v>2435</v>
      </c>
      <c r="J4841" s="3">
        <v>47.6586</v>
      </c>
      <c r="K4841" s="3">
        <v>31877077</v>
      </c>
      <c r="L4841" s="3" t="s">
        <v>478</v>
      </c>
      <c r="M4841" s="3">
        <v>2</v>
      </c>
      <c r="N4841" s="3" t="s">
        <v>19552</v>
      </c>
      <c r="O4841" s="3" t="s">
        <v>28017</v>
      </c>
      <c r="P4841" s="3" t="s">
        <v>1239</v>
      </c>
      <c r="Q4841" s="3" t="s">
        <v>24052</v>
      </c>
      <c r="R4841" s="5" t="s">
        <v>28018</v>
      </c>
      <c r="S4841" s="3" t="s">
        <v>19554</v>
      </c>
      <c r="T4841" s="3" t="s">
        <v>446</v>
      </c>
      <c r="V4841" s="3">
        <v>127</v>
      </c>
      <c r="W4841" s="3">
        <v>127</v>
      </c>
      <c r="X4841" s="3">
        <v>127</v>
      </c>
      <c r="Y4841" s="3">
        <v>4839</v>
      </c>
      <c r="Z4841" s="3" t="s">
        <v>478</v>
      </c>
      <c r="AA4841" s="3">
        <v>15</v>
      </c>
      <c r="AB4841" s="3">
        <v>8</v>
      </c>
      <c r="AC4841" s="3">
        <v>31877077</v>
      </c>
      <c r="AD4841" s="3">
        <v>21588363</v>
      </c>
      <c r="AE4841" s="3" t="s">
        <v>2435</v>
      </c>
      <c r="AF4841" s="3">
        <v>15</v>
      </c>
      <c r="AG4841" s="3">
        <v>29</v>
      </c>
    </row>
    <row r="4842" spans="1:33" ht="15.75" customHeight="1" x14ac:dyDescent="0.15">
      <c r="A4842" s="3">
        <v>25521</v>
      </c>
      <c r="B4842" s="3">
        <v>4840</v>
      </c>
      <c r="C4842" s="3">
        <v>18</v>
      </c>
      <c r="D4842" s="3" t="s">
        <v>19556</v>
      </c>
      <c r="E4842" s="3" t="s">
        <v>28019</v>
      </c>
      <c r="F4842" s="3" t="s">
        <v>297</v>
      </c>
      <c r="G4842" s="3" t="s">
        <v>146</v>
      </c>
      <c r="H4842" s="3" t="s">
        <v>2130</v>
      </c>
      <c r="I4842" s="3" t="s">
        <v>2725</v>
      </c>
      <c r="J4842" s="3">
        <v>47.661099999999998</v>
      </c>
      <c r="K4842" s="3">
        <v>3151858</v>
      </c>
      <c r="L4842" s="3" t="s">
        <v>59</v>
      </c>
      <c r="M4842" s="3">
        <v>0</v>
      </c>
      <c r="N4842" s="3" t="s">
        <v>19556</v>
      </c>
      <c r="O4842" s="3" t="s">
        <v>28019</v>
      </c>
      <c r="P4842" s="8">
        <v>36526</v>
      </c>
      <c r="Q4842" s="3" t="s">
        <v>24054</v>
      </c>
      <c r="R4842" s="5" t="s">
        <v>28020</v>
      </c>
      <c r="S4842" s="3" t="s">
        <v>2130</v>
      </c>
      <c r="T4842" s="3" t="s">
        <v>146</v>
      </c>
      <c r="V4842" s="3">
        <v>117</v>
      </c>
      <c r="W4842" s="15"/>
      <c r="X4842" s="3">
        <v>127</v>
      </c>
      <c r="Y4842" s="3">
        <v>4840</v>
      </c>
      <c r="Z4842" s="3" t="s">
        <v>59</v>
      </c>
      <c r="AA4842" s="3">
        <v>18</v>
      </c>
      <c r="AB4842" s="3">
        <v>10</v>
      </c>
      <c r="AC4842" s="3">
        <v>3151858</v>
      </c>
      <c r="AD4842" s="3">
        <v>2134521</v>
      </c>
      <c r="AE4842" s="3" t="s">
        <v>2725</v>
      </c>
      <c r="AF4842" s="3">
        <v>17</v>
      </c>
      <c r="AG4842" s="3">
        <v>30</v>
      </c>
    </row>
    <row r="4843" spans="1:33" ht="15.75" customHeight="1" x14ac:dyDescent="0.15">
      <c r="A4843" s="3">
        <v>2385</v>
      </c>
      <c r="B4843" s="3">
        <v>4841</v>
      </c>
      <c r="C4843" s="3">
        <v>368</v>
      </c>
      <c r="D4843" s="3" t="s">
        <v>19559</v>
      </c>
      <c r="E4843" s="3" t="s">
        <v>28021</v>
      </c>
      <c r="F4843" s="3" t="s">
        <v>1214</v>
      </c>
      <c r="G4843" s="3" t="s">
        <v>607</v>
      </c>
      <c r="H4843" s="3" t="s">
        <v>567</v>
      </c>
      <c r="I4843" s="3" t="s">
        <v>608</v>
      </c>
      <c r="J4843" s="3">
        <v>47.595399999999998</v>
      </c>
      <c r="K4843" s="3">
        <v>62457364</v>
      </c>
      <c r="L4843" s="3" t="s">
        <v>356</v>
      </c>
      <c r="M4843" s="3">
        <v>4</v>
      </c>
      <c r="N4843" s="3" t="s">
        <v>19559</v>
      </c>
      <c r="O4843" s="3" t="s">
        <v>28021</v>
      </c>
      <c r="P4843" s="3" t="s">
        <v>1350</v>
      </c>
      <c r="Q4843" s="3" t="s">
        <v>24056</v>
      </c>
      <c r="R4843" s="5" t="s">
        <v>28022</v>
      </c>
      <c r="S4843" s="3" t="s">
        <v>567</v>
      </c>
      <c r="T4843" s="3" t="s">
        <v>607</v>
      </c>
      <c r="V4843" s="3">
        <v>26</v>
      </c>
      <c r="W4843" s="3">
        <v>0</v>
      </c>
      <c r="X4843" s="3">
        <v>127</v>
      </c>
      <c r="Y4843" s="3">
        <v>4841</v>
      </c>
      <c r="Z4843" s="3" t="s">
        <v>356</v>
      </c>
      <c r="AA4843" s="3">
        <v>368</v>
      </c>
      <c r="AB4843" s="3">
        <v>349</v>
      </c>
      <c r="AC4843" s="3">
        <v>62457364</v>
      </c>
      <c r="AD4843" s="3">
        <v>42316616</v>
      </c>
      <c r="AE4843" s="15"/>
      <c r="AF4843" s="3">
        <v>18</v>
      </c>
      <c r="AG4843" s="3">
        <v>161</v>
      </c>
    </row>
    <row r="4844" spans="1:33" ht="15.75" customHeight="1" x14ac:dyDescent="0.15">
      <c r="A4844" s="3">
        <v>10096</v>
      </c>
      <c r="B4844" s="3">
        <v>4842</v>
      </c>
      <c r="C4844" s="3">
        <v>67</v>
      </c>
      <c r="D4844" s="3" t="s">
        <v>19562</v>
      </c>
      <c r="E4844" s="3" t="s">
        <v>28023</v>
      </c>
      <c r="F4844" s="3" t="s">
        <v>1193</v>
      </c>
      <c r="G4844" s="3" t="s">
        <v>564</v>
      </c>
      <c r="H4844" s="3" t="s">
        <v>12954</v>
      </c>
      <c r="I4844" s="3" t="s">
        <v>2049</v>
      </c>
      <c r="J4844" s="3">
        <v>47.569600000000001</v>
      </c>
      <c r="K4844" s="3">
        <v>13479355</v>
      </c>
      <c r="L4844" s="3" t="s">
        <v>59</v>
      </c>
      <c r="M4844" s="3">
        <v>1</v>
      </c>
      <c r="N4844" s="3" t="s">
        <v>19562</v>
      </c>
      <c r="O4844" s="3" t="s">
        <v>28023</v>
      </c>
      <c r="P4844" s="3" t="s">
        <v>381</v>
      </c>
      <c r="Q4844" s="3" t="s">
        <v>24058</v>
      </c>
      <c r="R4844" s="5" t="s">
        <v>28024</v>
      </c>
      <c r="S4844" s="3" t="s">
        <v>12954</v>
      </c>
      <c r="T4844" s="3" t="s">
        <v>564</v>
      </c>
      <c r="V4844" s="3">
        <v>115</v>
      </c>
      <c r="W4844" s="3">
        <v>55</v>
      </c>
      <c r="X4844" s="3">
        <v>127</v>
      </c>
      <c r="Y4844" s="3">
        <v>4842</v>
      </c>
      <c r="Z4844" s="3" t="s">
        <v>59</v>
      </c>
      <c r="AA4844" s="3">
        <v>67</v>
      </c>
      <c r="AB4844" s="3">
        <v>43</v>
      </c>
      <c r="AC4844" s="3">
        <v>13479355</v>
      </c>
      <c r="AD4844" s="3">
        <v>9134238</v>
      </c>
      <c r="AE4844" s="3" t="s">
        <v>2049</v>
      </c>
      <c r="AF4844" s="3">
        <v>17</v>
      </c>
      <c r="AG4844" s="3">
        <v>35</v>
      </c>
    </row>
    <row r="4845" spans="1:33" ht="15.75" customHeight="1" x14ac:dyDescent="0.15">
      <c r="A4845" s="3">
        <v>22620</v>
      </c>
      <c r="B4845" s="3">
        <v>4843</v>
      </c>
      <c r="C4845" s="3">
        <v>87</v>
      </c>
      <c r="D4845" s="3" t="s">
        <v>19565</v>
      </c>
      <c r="E4845" s="3" t="s">
        <v>28025</v>
      </c>
      <c r="F4845" s="3" t="s">
        <v>855</v>
      </c>
      <c r="G4845" s="3" t="s">
        <v>292</v>
      </c>
      <c r="H4845" s="3" t="s">
        <v>12144</v>
      </c>
      <c r="I4845" s="3" t="s">
        <v>1032</v>
      </c>
      <c r="J4845" s="3">
        <v>47.506300000000003</v>
      </c>
      <c r="K4845" s="3">
        <v>10534900</v>
      </c>
      <c r="L4845" s="3" t="s">
        <v>221</v>
      </c>
      <c r="M4845" s="3">
        <v>2</v>
      </c>
      <c r="N4845" s="3" t="s">
        <v>19565</v>
      </c>
      <c r="O4845" s="3" t="s">
        <v>28025</v>
      </c>
      <c r="P4845" s="3" t="s">
        <v>987</v>
      </c>
      <c r="Q4845" s="3" t="s">
        <v>24061</v>
      </c>
      <c r="R4845" s="5" t="s">
        <v>28026</v>
      </c>
      <c r="S4845" s="3" t="s">
        <v>12144</v>
      </c>
      <c r="T4845" s="3" t="s">
        <v>292</v>
      </c>
      <c r="V4845" s="3">
        <v>127</v>
      </c>
      <c r="W4845" s="3">
        <v>127</v>
      </c>
      <c r="X4845" s="3">
        <v>127</v>
      </c>
      <c r="Y4845" s="3">
        <v>4843</v>
      </c>
      <c r="Z4845" s="3" t="s">
        <v>221</v>
      </c>
      <c r="AA4845" s="3">
        <v>87</v>
      </c>
      <c r="AB4845" s="3">
        <v>52</v>
      </c>
      <c r="AC4845" s="3">
        <v>10534900</v>
      </c>
      <c r="AD4845" s="3">
        <v>7142000</v>
      </c>
      <c r="AE4845" s="3" t="s">
        <v>1032</v>
      </c>
      <c r="AF4845" s="3">
        <v>2</v>
      </c>
      <c r="AG4845" s="3">
        <v>49</v>
      </c>
    </row>
    <row r="4846" spans="1:33" ht="15.75" customHeight="1" x14ac:dyDescent="0.15">
      <c r="A4846" s="3">
        <v>21919</v>
      </c>
      <c r="B4846" s="3">
        <v>4844</v>
      </c>
      <c r="C4846" s="3">
        <v>130</v>
      </c>
      <c r="D4846" s="3" t="s">
        <v>19568</v>
      </c>
      <c r="E4846" s="3" t="s">
        <v>28027</v>
      </c>
      <c r="F4846" s="3" t="s">
        <v>314</v>
      </c>
      <c r="G4846" s="3" t="s">
        <v>153</v>
      </c>
      <c r="H4846" s="3" t="s">
        <v>3261</v>
      </c>
      <c r="I4846" s="3" t="s">
        <v>1401</v>
      </c>
      <c r="J4846" s="3">
        <v>47.482399999999998</v>
      </c>
      <c r="K4846" s="3">
        <v>32860987</v>
      </c>
      <c r="L4846" s="3" t="s">
        <v>221</v>
      </c>
      <c r="M4846" s="3">
        <v>2</v>
      </c>
      <c r="N4846" s="3" t="s">
        <v>19568</v>
      </c>
      <c r="O4846" s="3" t="s">
        <v>28027</v>
      </c>
      <c r="P4846" s="3" t="s">
        <v>381</v>
      </c>
      <c r="Q4846" s="3" t="s">
        <v>24063</v>
      </c>
      <c r="R4846" s="5" t="s">
        <v>28028</v>
      </c>
      <c r="S4846" s="3" t="s">
        <v>3261</v>
      </c>
      <c r="T4846" s="3" t="s">
        <v>153</v>
      </c>
      <c r="V4846" s="3">
        <v>35</v>
      </c>
      <c r="W4846" s="3">
        <v>0</v>
      </c>
      <c r="X4846" s="3">
        <v>127</v>
      </c>
      <c r="Y4846" s="3">
        <v>4844</v>
      </c>
      <c r="Z4846" s="3" t="s">
        <v>221</v>
      </c>
      <c r="AA4846" s="3">
        <v>130</v>
      </c>
      <c r="AB4846" s="3">
        <v>75</v>
      </c>
      <c r="AC4846" s="3">
        <v>32860987</v>
      </c>
      <c r="AD4846" s="3">
        <v>22281298</v>
      </c>
      <c r="AE4846" s="15"/>
      <c r="AF4846" s="3">
        <v>2</v>
      </c>
      <c r="AG4846" s="3">
        <v>21</v>
      </c>
    </row>
    <row r="4847" spans="1:33" ht="15.75" customHeight="1" x14ac:dyDescent="0.15">
      <c r="A4847" s="3">
        <v>1034</v>
      </c>
      <c r="B4847" s="3">
        <v>4845</v>
      </c>
      <c r="C4847" s="3">
        <v>177</v>
      </c>
      <c r="D4847" s="3" t="s">
        <v>19570</v>
      </c>
      <c r="E4847" s="3" t="s">
        <v>28029</v>
      </c>
      <c r="F4847" s="3" t="s">
        <v>1193</v>
      </c>
      <c r="G4847" s="3" t="s">
        <v>564</v>
      </c>
      <c r="H4847" s="3" t="s">
        <v>4814</v>
      </c>
      <c r="I4847" s="3" t="s">
        <v>63</v>
      </c>
      <c r="J4847" s="3">
        <v>47.448399999999999</v>
      </c>
      <c r="K4847" s="3">
        <v>28507567</v>
      </c>
      <c r="L4847" s="3" t="s">
        <v>215</v>
      </c>
      <c r="M4847" s="3">
        <v>4</v>
      </c>
      <c r="N4847" s="3" t="s">
        <v>19570</v>
      </c>
      <c r="O4847" s="3" t="s">
        <v>28029</v>
      </c>
      <c r="P4847" s="3" t="s">
        <v>1063</v>
      </c>
      <c r="Q4847" s="3" t="s">
        <v>24065</v>
      </c>
      <c r="R4847" s="5" t="s">
        <v>28030</v>
      </c>
      <c r="S4847" s="3" t="s">
        <v>4814</v>
      </c>
      <c r="T4847" s="3" t="s">
        <v>564</v>
      </c>
      <c r="V4847" s="3">
        <v>116</v>
      </c>
      <c r="W4847" s="3">
        <v>127</v>
      </c>
      <c r="X4847" s="3">
        <v>127</v>
      </c>
      <c r="Y4847" s="3">
        <v>4845</v>
      </c>
      <c r="Z4847" s="3" t="s">
        <v>215</v>
      </c>
      <c r="AA4847" s="3">
        <v>177</v>
      </c>
      <c r="AB4847" s="3">
        <v>125</v>
      </c>
      <c r="AC4847" s="3">
        <v>28507567</v>
      </c>
      <c r="AD4847" s="3">
        <v>19333929</v>
      </c>
      <c r="AE4847" s="3" t="s">
        <v>63</v>
      </c>
      <c r="AF4847" s="3">
        <v>7</v>
      </c>
      <c r="AG4847" s="3">
        <v>3</v>
      </c>
    </row>
    <row r="4848" spans="1:33" ht="15.75" customHeight="1" x14ac:dyDescent="0.15">
      <c r="A4848" s="3">
        <v>25576</v>
      </c>
      <c r="B4848" s="3">
        <v>4846</v>
      </c>
      <c r="C4848" s="3">
        <v>510</v>
      </c>
      <c r="D4848" s="3" t="s">
        <v>19572</v>
      </c>
      <c r="E4848" s="3" t="s">
        <v>28031</v>
      </c>
      <c r="F4848" s="3" t="s">
        <v>1702</v>
      </c>
      <c r="G4848" s="3" t="s">
        <v>836</v>
      </c>
      <c r="H4848" s="3" t="s">
        <v>19575</v>
      </c>
      <c r="I4848" s="3" t="s">
        <v>838</v>
      </c>
      <c r="J4848" s="3">
        <v>47.450099999999999</v>
      </c>
      <c r="K4848" s="3">
        <v>28503621</v>
      </c>
      <c r="L4848" s="3" t="s">
        <v>538</v>
      </c>
      <c r="M4848" s="3">
        <v>0</v>
      </c>
      <c r="N4848" s="3" t="s">
        <v>19572</v>
      </c>
      <c r="O4848" s="3" t="s">
        <v>28031</v>
      </c>
      <c r="P4848" s="8">
        <v>28126</v>
      </c>
      <c r="Q4848" s="3" t="s">
        <v>24067</v>
      </c>
      <c r="R4848" s="3" t="s">
        <v>28032</v>
      </c>
      <c r="S4848" s="3" t="s">
        <v>19575</v>
      </c>
      <c r="T4848" s="3" t="s">
        <v>836</v>
      </c>
      <c r="V4848" s="3">
        <v>15</v>
      </c>
      <c r="W4848" s="3">
        <v>0</v>
      </c>
      <c r="X4848" s="3">
        <v>127</v>
      </c>
      <c r="Y4848" s="3">
        <v>4846</v>
      </c>
      <c r="Z4848" s="3" t="s">
        <v>538</v>
      </c>
      <c r="AA4848" s="3">
        <v>510</v>
      </c>
      <c r="AB4848" s="3">
        <v>430</v>
      </c>
      <c r="AC4848" s="3">
        <v>28503621</v>
      </c>
      <c r="AD4848" s="3">
        <v>19331026</v>
      </c>
      <c r="AE4848" s="15"/>
      <c r="AF4848" s="3">
        <v>3</v>
      </c>
      <c r="AG4848" s="3">
        <v>55</v>
      </c>
    </row>
    <row r="4849" spans="1:33" ht="15.75" customHeight="1" x14ac:dyDescent="0.15">
      <c r="A4849" s="3">
        <v>4349</v>
      </c>
      <c r="B4849" s="3">
        <v>4847</v>
      </c>
      <c r="C4849" s="3">
        <v>353</v>
      </c>
      <c r="D4849" s="3" t="s">
        <v>19576</v>
      </c>
      <c r="E4849" s="3" t="s">
        <v>28033</v>
      </c>
      <c r="F4849" s="3" t="s">
        <v>5738</v>
      </c>
      <c r="G4849" s="3" t="s">
        <v>599</v>
      </c>
      <c r="H4849" s="3" t="s">
        <v>10448</v>
      </c>
      <c r="I4849" s="3" t="s">
        <v>3354</v>
      </c>
      <c r="J4849" s="3">
        <v>47.442500000000003</v>
      </c>
      <c r="K4849" s="3">
        <v>67948871</v>
      </c>
      <c r="L4849" s="3" t="s">
        <v>59</v>
      </c>
      <c r="M4849" s="3">
        <v>6</v>
      </c>
      <c r="N4849" s="3" t="s">
        <v>19576</v>
      </c>
      <c r="O4849" s="3" t="s">
        <v>28033</v>
      </c>
      <c r="P4849" s="3" t="s">
        <v>6675</v>
      </c>
      <c r="Q4849" s="3" t="s">
        <v>24069</v>
      </c>
      <c r="R4849" s="5" t="s">
        <v>28034</v>
      </c>
      <c r="S4849" s="3" t="s">
        <v>10448</v>
      </c>
      <c r="T4849" s="3" t="s">
        <v>599</v>
      </c>
      <c r="V4849" s="3">
        <v>94</v>
      </c>
      <c r="W4849" s="3">
        <v>85</v>
      </c>
      <c r="X4849" s="3">
        <v>127</v>
      </c>
      <c r="Y4849" s="3">
        <v>4847</v>
      </c>
      <c r="Z4849" s="3" t="s">
        <v>59</v>
      </c>
      <c r="AA4849" s="3">
        <v>353</v>
      </c>
      <c r="AB4849" s="3">
        <v>295</v>
      </c>
      <c r="AC4849" s="3">
        <v>67948871</v>
      </c>
      <c r="AD4849" s="3">
        <v>46084984</v>
      </c>
      <c r="AE4849" s="3" t="s">
        <v>3354</v>
      </c>
      <c r="AF4849" s="3">
        <v>17</v>
      </c>
      <c r="AG4849" s="3">
        <v>13</v>
      </c>
    </row>
    <row r="4850" spans="1:33" ht="15.75" customHeight="1" x14ac:dyDescent="0.15">
      <c r="A4850" s="3">
        <v>22498</v>
      </c>
      <c r="B4850" s="3">
        <v>4848</v>
      </c>
      <c r="C4850" s="3">
        <v>97</v>
      </c>
      <c r="D4850" s="3" t="s">
        <v>19578</v>
      </c>
      <c r="E4850" s="3" t="s">
        <v>28035</v>
      </c>
      <c r="F4850" s="3" t="s">
        <v>1620</v>
      </c>
      <c r="G4850" s="3" t="s">
        <v>412</v>
      </c>
      <c r="H4850" s="3" t="s">
        <v>19581</v>
      </c>
      <c r="I4850" s="3" t="s">
        <v>742</v>
      </c>
      <c r="J4850" s="3">
        <v>47.42</v>
      </c>
      <c r="K4850" s="3">
        <v>14182603</v>
      </c>
      <c r="L4850" s="3" t="s">
        <v>71</v>
      </c>
      <c r="M4850" s="3">
        <v>2</v>
      </c>
      <c r="N4850" s="3" t="s">
        <v>19578</v>
      </c>
      <c r="O4850" s="3" t="s">
        <v>28035</v>
      </c>
      <c r="P4850" s="3" t="s">
        <v>104</v>
      </c>
      <c r="Q4850" s="3" t="s">
        <v>24071</v>
      </c>
      <c r="R4850" s="5" t="s">
        <v>28036</v>
      </c>
      <c r="S4850" s="3" t="s">
        <v>19581</v>
      </c>
      <c r="T4850" s="3" t="s">
        <v>412</v>
      </c>
      <c r="V4850" s="3">
        <v>127</v>
      </c>
      <c r="W4850" s="3">
        <v>127</v>
      </c>
      <c r="X4850" s="3">
        <v>127</v>
      </c>
      <c r="Y4850" s="3">
        <v>4848</v>
      </c>
      <c r="Z4850" s="3" t="s">
        <v>71</v>
      </c>
      <c r="AA4850" s="3">
        <v>97</v>
      </c>
      <c r="AB4850" s="3">
        <v>74</v>
      </c>
      <c r="AC4850" s="3">
        <v>14182603</v>
      </c>
      <c r="AD4850" s="3">
        <v>9620545</v>
      </c>
      <c r="AE4850" s="3" t="s">
        <v>742</v>
      </c>
      <c r="AF4850" s="3">
        <v>5</v>
      </c>
      <c r="AG4850" s="3">
        <v>17</v>
      </c>
    </row>
    <row r="4851" spans="1:33" ht="15.75" customHeight="1" x14ac:dyDescent="0.15">
      <c r="A4851" s="3">
        <v>7219</v>
      </c>
      <c r="B4851" s="3">
        <v>4849</v>
      </c>
      <c r="C4851" s="3">
        <v>200</v>
      </c>
      <c r="D4851" s="3" t="s">
        <v>19582</v>
      </c>
      <c r="E4851" s="3" t="s">
        <v>28037</v>
      </c>
      <c r="F4851" s="3" t="s">
        <v>1620</v>
      </c>
      <c r="G4851" s="3" t="s">
        <v>412</v>
      </c>
      <c r="H4851" s="3" t="s">
        <v>19584</v>
      </c>
      <c r="I4851" s="3" t="s">
        <v>742</v>
      </c>
      <c r="J4851" s="3">
        <v>47.334600000000002</v>
      </c>
      <c r="K4851" s="3">
        <v>129348000</v>
      </c>
      <c r="L4851" s="3" t="s">
        <v>59</v>
      </c>
      <c r="M4851" s="3">
        <v>1</v>
      </c>
      <c r="N4851" s="3" t="s">
        <v>19582</v>
      </c>
      <c r="O4851" s="3" t="s">
        <v>28037</v>
      </c>
      <c r="P4851" s="3" t="s">
        <v>2080</v>
      </c>
      <c r="Q4851" s="3" t="s">
        <v>24073</v>
      </c>
      <c r="R4851" s="5" t="s">
        <v>28038</v>
      </c>
      <c r="S4851" s="3" t="s">
        <v>19584</v>
      </c>
      <c r="T4851" s="3" t="s">
        <v>412</v>
      </c>
      <c r="V4851" s="3">
        <v>127</v>
      </c>
      <c r="W4851" s="3">
        <v>127</v>
      </c>
      <c r="X4851" s="3">
        <v>127</v>
      </c>
      <c r="Y4851" s="3">
        <v>4849</v>
      </c>
      <c r="Z4851" s="3" t="s">
        <v>59</v>
      </c>
      <c r="AA4851" s="3">
        <v>200</v>
      </c>
      <c r="AB4851" s="3">
        <v>150</v>
      </c>
      <c r="AC4851" s="3">
        <v>129348000</v>
      </c>
      <c r="AD4851" s="3">
        <v>87792000</v>
      </c>
      <c r="AE4851" s="3" t="s">
        <v>742</v>
      </c>
      <c r="AF4851" s="3">
        <v>17</v>
      </c>
      <c r="AG4851" s="3">
        <v>17</v>
      </c>
    </row>
    <row r="4852" spans="1:33" ht="15.75" customHeight="1" x14ac:dyDescent="0.15">
      <c r="A4852" s="3">
        <v>18555</v>
      </c>
      <c r="B4852" s="3">
        <v>4850</v>
      </c>
      <c r="C4852" s="3">
        <v>21</v>
      </c>
      <c r="D4852" s="3" t="s">
        <v>19585</v>
      </c>
      <c r="E4852" s="3" t="s">
        <v>28039</v>
      </c>
      <c r="F4852" s="3" t="s">
        <v>4272</v>
      </c>
      <c r="G4852" s="3" t="s">
        <v>780</v>
      </c>
      <c r="H4852" s="3" t="s">
        <v>4411</v>
      </c>
      <c r="I4852" s="3" t="s">
        <v>5445</v>
      </c>
      <c r="J4852" s="3">
        <v>47.307200000000002</v>
      </c>
      <c r="K4852" s="3">
        <v>5009252</v>
      </c>
      <c r="L4852" s="3" t="s">
        <v>101</v>
      </c>
      <c r="M4852" s="3">
        <v>4</v>
      </c>
      <c r="N4852" s="3" t="s">
        <v>19585</v>
      </c>
      <c r="O4852" s="3" t="s">
        <v>28039</v>
      </c>
      <c r="P4852" s="3" t="s">
        <v>541</v>
      </c>
      <c r="Q4852" s="3" t="s">
        <v>24075</v>
      </c>
      <c r="R4852" s="5" t="s">
        <v>28040</v>
      </c>
      <c r="S4852" s="3" t="s">
        <v>4411</v>
      </c>
      <c r="T4852" s="3" t="s">
        <v>780</v>
      </c>
      <c r="V4852" s="3">
        <v>30</v>
      </c>
      <c r="W4852" s="3">
        <v>0</v>
      </c>
      <c r="X4852" s="3">
        <v>127</v>
      </c>
      <c r="Y4852" s="3">
        <v>4850</v>
      </c>
      <c r="Z4852" s="3" t="s">
        <v>101</v>
      </c>
      <c r="AA4852" s="3">
        <v>21</v>
      </c>
      <c r="AB4852" s="3">
        <v>15</v>
      </c>
      <c r="AC4852" s="3">
        <v>5009252</v>
      </c>
      <c r="AD4852" s="3">
        <v>3400547</v>
      </c>
      <c r="AE4852" s="15"/>
      <c r="AF4852" s="3">
        <v>10</v>
      </c>
      <c r="AG4852" s="3">
        <v>978</v>
      </c>
    </row>
    <row r="4853" spans="1:33" ht="15.75" customHeight="1" x14ac:dyDescent="0.15">
      <c r="A4853" s="3">
        <v>9451</v>
      </c>
      <c r="B4853" s="3">
        <v>4851</v>
      </c>
      <c r="C4853" s="3">
        <v>95</v>
      </c>
      <c r="D4853" s="3" t="s">
        <v>5404</v>
      </c>
      <c r="E4853" s="3" t="s">
        <v>28041</v>
      </c>
      <c r="F4853" s="3" t="s">
        <v>36</v>
      </c>
      <c r="G4853" s="3" t="s">
        <v>37</v>
      </c>
      <c r="H4853" s="3" t="s">
        <v>68</v>
      </c>
      <c r="I4853" s="3" t="s">
        <v>69</v>
      </c>
      <c r="J4853" s="3">
        <v>47.2346</v>
      </c>
      <c r="K4853" s="3">
        <v>5780078</v>
      </c>
      <c r="L4853" s="3" t="s">
        <v>335</v>
      </c>
      <c r="M4853" s="3">
        <v>1</v>
      </c>
      <c r="N4853" s="3" t="s">
        <v>5404</v>
      </c>
      <c r="O4853" s="3" t="s">
        <v>28041</v>
      </c>
      <c r="P4853" s="3" t="s">
        <v>5409</v>
      </c>
      <c r="Q4853" s="3" t="s">
        <v>5408</v>
      </c>
      <c r="R4853" s="5" t="s">
        <v>28042</v>
      </c>
      <c r="S4853" s="3" t="s">
        <v>68</v>
      </c>
      <c r="T4853" s="3" t="s">
        <v>37</v>
      </c>
      <c r="V4853" s="3">
        <v>127</v>
      </c>
      <c r="W4853" s="3">
        <v>54</v>
      </c>
      <c r="X4853" s="3">
        <v>127</v>
      </c>
      <c r="Y4853" s="3">
        <v>4851</v>
      </c>
      <c r="Z4853" s="3" t="s">
        <v>335</v>
      </c>
      <c r="AA4853" s="3">
        <v>95</v>
      </c>
      <c r="AB4853" s="3">
        <v>70</v>
      </c>
      <c r="AC4853" s="3">
        <v>5780078</v>
      </c>
      <c r="AD4853" s="3">
        <v>3925761</v>
      </c>
      <c r="AE4853" s="3" t="s">
        <v>69</v>
      </c>
      <c r="AF4853" s="3">
        <v>21</v>
      </c>
      <c r="AG4853" s="3">
        <v>20</v>
      </c>
    </row>
    <row r="4854" spans="1:33" ht="15.75" customHeight="1" x14ac:dyDescent="0.15">
      <c r="A4854" s="3">
        <v>4047</v>
      </c>
      <c r="B4854" s="3">
        <v>4852</v>
      </c>
      <c r="C4854" s="3">
        <v>140</v>
      </c>
      <c r="D4854" s="3" t="s">
        <v>19590</v>
      </c>
      <c r="E4854" s="3" t="s">
        <v>28043</v>
      </c>
      <c r="F4854" s="3" t="s">
        <v>4061</v>
      </c>
      <c r="G4854" s="3" t="s">
        <v>446</v>
      </c>
      <c r="H4854" s="3" t="s">
        <v>4870</v>
      </c>
      <c r="I4854" s="3" t="s">
        <v>2435</v>
      </c>
      <c r="J4854" s="3">
        <v>47.176200000000001</v>
      </c>
      <c r="K4854" s="3">
        <v>12210414</v>
      </c>
      <c r="L4854" s="3" t="s">
        <v>162</v>
      </c>
      <c r="M4854" s="3">
        <v>4</v>
      </c>
      <c r="N4854" s="3" t="s">
        <v>19590</v>
      </c>
      <c r="O4854" s="3" t="s">
        <v>28043</v>
      </c>
      <c r="P4854" s="3" t="s">
        <v>104</v>
      </c>
      <c r="Q4854" s="3" t="s">
        <v>24079</v>
      </c>
      <c r="R4854" s="5" t="s">
        <v>28044</v>
      </c>
      <c r="S4854" s="3" t="s">
        <v>4870</v>
      </c>
      <c r="T4854" s="3" t="s">
        <v>446</v>
      </c>
      <c r="V4854" s="3">
        <v>127</v>
      </c>
      <c r="W4854" s="3">
        <v>127</v>
      </c>
      <c r="X4854" s="3">
        <v>127</v>
      </c>
      <c r="Y4854" s="3">
        <v>4852</v>
      </c>
      <c r="Z4854" s="3" t="s">
        <v>162</v>
      </c>
      <c r="AA4854" s="3">
        <v>140</v>
      </c>
      <c r="AB4854" s="3">
        <v>90</v>
      </c>
      <c r="AC4854" s="3">
        <v>12210414</v>
      </c>
      <c r="AD4854" s="3">
        <v>8296460</v>
      </c>
      <c r="AE4854" s="3" t="s">
        <v>2435</v>
      </c>
      <c r="AF4854" s="3">
        <v>8</v>
      </c>
      <c r="AG4854" s="3">
        <v>29</v>
      </c>
    </row>
    <row r="4855" spans="1:33" ht="15.75" customHeight="1" x14ac:dyDescent="0.15">
      <c r="A4855" s="3">
        <v>17710</v>
      </c>
      <c r="B4855" s="3">
        <v>4853</v>
      </c>
      <c r="C4855" s="3">
        <v>25</v>
      </c>
      <c r="D4855" s="3" t="s">
        <v>19594</v>
      </c>
      <c r="E4855" s="3" t="s">
        <v>28045</v>
      </c>
      <c r="F4855" s="3" t="s">
        <v>1214</v>
      </c>
      <c r="G4855" s="3" t="s">
        <v>607</v>
      </c>
      <c r="H4855" s="3" t="s">
        <v>6045</v>
      </c>
      <c r="I4855" s="15"/>
      <c r="J4855" s="3">
        <v>47.152099999999997</v>
      </c>
      <c r="K4855" s="3">
        <v>7491774</v>
      </c>
      <c r="L4855" s="3" t="s">
        <v>101</v>
      </c>
      <c r="M4855" s="3">
        <v>4</v>
      </c>
      <c r="N4855" s="3" t="s">
        <v>19594</v>
      </c>
      <c r="O4855" s="3" t="s">
        <v>28045</v>
      </c>
      <c r="P4855" s="3" t="s">
        <v>835</v>
      </c>
      <c r="Q4855" s="3" t="s">
        <v>24081</v>
      </c>
      <c r="R4855" s="5" t="s">
        <v>28046</v>
      </c>
      <c r="S4855" s="3" t="s">
        <v>6045</v>
      </c>
      <c r="T4855" s="3" t="s">
        <v>607</v>
      </c>
      <c r="V4855" s="3">
        <v>27</v>
      </c>
      <c r="W4855" s="3">
        <v>0</v>
      </c>
      <c r="X4855" s="3">
        <v>127</v>
      </c>
      <c r="Y4855" s="3">
        <v>4853</v>
      </c>
      <c r="Z4855" s="3" t="s">
        <v>101</v>
      </c>
      <c r="AA4855" s="3">
        <v>25</v>
      </c>
      <c r="AB4855" s="3">
        <v>23</v>
      </c>
      <c r="AC4855" s="3">
        <v>7491774</v>
      </c>
      <c r="AD4855" s="3">
        <v>5091176</v>
      </c>
      <c r="AE4855" s="15"/>
      <c r="AF4855" s="3">
        <v>10</v>
      </c>
      <c r="AG4855" s="3">
        <v>373</v>
      </c>
    </row>
    <row r="4856" spans="1:33" ht="15.75" customHeight="1" x14ac:dyDescent="0.15">
      <c r="A4856" s="3">
        <v>26155</v>
      </c>
      <c r="B4856" s="3">
        <v>4854</v>
      </c>
      <c r="C4856" s="3">
        <v>80</v>
      </c>
      <c r="D4856" s="3" t="s">
        <v>19596</v>
      </c>
      <c r="E4856" s="3" t="s">
        <v>28047</v>
      </c>
      <c r="F4856" s="3" t="s">
        <v>1009</v>
      </c>
      <c r="G4856" s="3" t="s">
        <v>403</v>
      </c>
      <c r="H4856" s="3" t="s">
        <v>12684</v>
      </c>
      <c r="I4856" s="3" t="s">
        <v>203</v>
      </c>
      <c r="J4856" s="3">
        <v>47.138599999999997</v>
      </c>
      <c r="K4856" s="3">
        <v>13386984</v>
      </c>
      <c r="L4856" s="3" t="s">
        <v>162</v>
      </c>
      <c r="M4856" s="3">
        <v>0</v>
      </c>
      <c r="N4856" s="3" t="s">
        <v>19596</v>
      </c>
      <c r="O4856" s="3" t="s">
        <v>28047</v>
      </c>
      <c r="P4856" s="8">
        <v>39083</v>
      </c>
      <c r="Q4856" s="3" t="s">
        <v>24083</v>
      </c>
      <c r="R4856" s="5" t="s">
        <v>28048</v>
      </c>
      <c r="S4856" s="3" t="s">
        <v>12684</v>
      </c>
      <c r="T4856" s="3" t="s">
        <v>403</v>
      </c>
      <c r="V4856" s="3">
        <v>127</v>
      </c>
      <c r="W4856" s="3">
        <v>127</v>
      </c>
      <c r="X4856" s="3">
        <v>127</v>
      </c>
      <c r="Y4856" s="3">
        <v>4854</v>
      </c>
      <c r="Z4856" s="3" t="s">
        <v>162</v>
      </c>
      <c r="AA4856" s="3">
        <v>80</v>
      </c>
      <c r="AB4856" s="3">
        <v>20</v>
      </c>
      <c r="AC4856" s="3">
        <v>13386984</v>
      </c>
      <c r="AD4856" s="3">
        <v>9098211</v>
      </c>
      <c r="AE4856" s="3" t="s">
        <v>203</v>
      </c>
      <c r="AF4856" s="3">
        <v>8</v>
      </c>
      <c r="AG4856" s="3">
        <v>9</v>
      </c>
    </row>
    <row r="4857" spans="1:33" ht="15.75" customHeight="1" x14ac:dyDescent="0.15">
      <c r="A4857" s="3">
        <v>25744</v>
      </c>
      <c r="B4857" s="3">
        <v>4855</v>
      </c>
      <c r="C4857" s="3">
        <v>8</v>
      </c>
      <c r="D4857" s="3" t="s">
        <v>19599</v>
      </c>
      <c r="E4857" s="3" t="s">
        <v>28049</v>
      </c>
      <c r="F4857" s="3" t="s">
        <v>855</v>
      </c>
      <c r="G4857" s="3" t="s">
        <v>292</v>
      </c>
      <c r="H4857" s="3" t="s">
        <v>2279</v>
      </c>
      <c r="I4857" s="3" t="s">
        <v>2280</v>
      </c>
      <c r="J4857" s="3">
        <v>47.128</v>
      </c>
      <c r="K4857" s="3">
        <v>6023251</v>
      </c>
      <c r="L4857" s="3" t="s">
        <v>101</v>
      </c>
      <c r="M4857" s="3">
        <v>0</v>
      </c>
      <c r="N4857" s="3" t="s">
        <v>19599</v>
      </c>
      <c r="O4857" s="3" t="s">
        <v>28049</v>
      </c>
      <c r="P4857" s="8">
        <v>36892</v>
      </c>
      <c r="Q4857" s="3" t="s">
        <v>24086</v>
      </c>
      <c r="R4857" s="5" t="s">
        <v>28050</v>
      </c>
      <c r="S4857" s="3" t="s">
        <v>2279</v>
      </c>
      <c r="T4857" s="3" t="s">
        <v>292</v>
      </c>
      <c r="V4857" s="3">
        <v>127</v>
      </c>
      <c r="W4857" s="3">
        <v>41</v>
      </c>
      <c r="X4857" s="3">
        <v>127</v>
      </c>
      <c r="Y4857" s="3">
        <v>4855</v>
      </c>
      <c r="Z4857" s="3" t="s">
        <v>101</v>
      </c>
      <c r="AA4857" s="3">
        <v>8</v>
      </c>
      <c r="AB4857" s="3">
        <v>4</v>
      </c>
      <c r="AC4857" s="3">
        <v>6023251</v>
      </c>
      <c r="AD4857" s="3">
        <v>4093886</v>
      </c>
      <c r="AE4857" s="3" t="s">
        <v>2280</v>
      </c>
      <c r="AF4857" s="3">
        <v>10</v>
      </c>
      <c r="AG4857" s="3">
        <v>52</v>
      </c>
    </row>
    <row r="4858" spans="1:33" ht="15.75" customHeight="1" x14ac:dyDescent="0.15">
      <c r="A4858" s="3">
        <v>20401</v>
      </c>
      <c r="B4858" s="3">
        <v>4856</v>
      </c>
      <c r="C4858" s="3">
        <v>33</v>
      </c>
      <c r="D4858" s="3" t="s">
        <v>19601</v>
      </c>
      <c r="E4858" s="3" t="s">
        <v>28051</v>
      </c>
      <c r="F4858" s="3" t="s">
        <v>6728</v>
      </c>
      <c r="G4858" s="3" t="s">
        <v>803</v>
      </c>
      <c r="H4858" s="3" t="s">
        <v>7662</v>
      </c>
      <c r="I4858" s="3" t="s">
        <v>8005</v>
      </c>
      <c r="J4858" s="3">
        <v>47.120899999999999</v>
      </c>
      <c r="K4858" s="3">
        <v>3782078</v>
      </c>
      <c r="L4858" s="3" t="s">
        <v>162</v>
      </c>
      <c r="M4858" s="3">
        <v>3</v>
      </c>
      <c r="N4858" s="3" t="s">
        <v>19601</v>
      </c>
      <c r="O4858" s="3" t="s">
        <v>28051</v>
      </c>
      <c r="P4858" s="3" t="s">
        <v>835</v>
      </c>
      <c r="Q4858" s="3" t="s">
        <v>24088</v>
      </c>
      <c r="R4858" s="5" t="s">
        <v>28052</v>
      </c>
      <c r="S4858" s="3" t="s">
        <v>7662</v>
      </c>
      <c r="T4858" s="3" t="s">
        <v>803</v>
      </c>
      <c r="V4858" s="3">
        <v>27</v>
      </c>
      <c r="W4858" s="3">
        <v>0</v>
      </c>
      <c r="X4858" s="3">
        <v>127</v>
      </c>
      <c r="Y4858" s="3">
        <v>4856</v>
      </c>
      <c r="Z4858" s="3" t="s">
        <v>162</v>
      </c>
      <c r="AA4858" s="3">
        <v>33</v>
      </c>
      <c r="AB4858" s="3">
        <v>22</v>
      </c>
      <c r="AC4858" s="3">
        <v>3782078</v>
      </c>
      <c r="AD4858" s="3">
        <v>2570728</v>
      </c>
      <c r="AE4858" s="15"/>
      <c r="AF4858" s="3">
        <v>8</v>
      </c>
      <c r="AG4858" s="3">
        <v>97</v>
      </c>
    </row>
    <row r="4859" spans="1:33" ht="15.75" customHeight="1" x14ac:dyDescent="0.15">
      <c r="A4859" s="3">
        <v>9495</v>
      </c>
      <c r="B4859" s="3">
        <v>4857</v>
      </c>
      <c r="C4859" s="3">
        <v>130</v>
      </c>
      <c r="D4859" s="3" t="s">
        <v>19603</v>
      </c>
      <c r="E4859" s="3" t="s">
        <v>28053</v>
      </c>
      <c r="F4859" s="3" t="s">
        <v>6874</v>
      </c>
      <c r="G4859" s="3" t="s">
        <v>621</v>
      </c>
      <c r="H4859" s="3" t="s">
        <v>6219</v>
      </c>
      <c r="I4859" s="3" t="s">
        <v>6514</v>
      </c>
      <c r="J4859" s="3">
        <v>47.0974</v>
      </c>
      <c r="K4859" s="3">
        <v>15109809</v>
      </c>
      <c r="L4859" s="3" t="s">
        <v>71</v>
      </c>
      <c r="M4859" s="3">
        <v>2</v>
      </c>
      <c r="N4859" s="3" t="s">
        <v>19603</v>
      </c>
      <c r="O4859" s="3" t="s">
        <v>28053</v>
      </c>
      <c r="P4859" s="3" t="s">
        <v>24091</v>
      </c>
      <c r="Q4859" s="3" t="s">
        <v>24090</v>
      </c>
      <c r="R4859" s="5" t="s">
        <v>28054</v>
      </c>
      <c r="S4859" s="3" t="s">
        <v>6219</v>
      </c>
      <c r="T4859" s="3" t="s">
        <v>621</v>
      </c>
      <c r="V4859" s="3">
        <v>77</v>
      </c>
      <c r="W4859" s="3">
        <v>0</v>
      </c>
      <c r="X4859" s="3">
        <v>127</v>
      </c>
      <c r="Y4859" s="3">
        <v>4857</v>
      </c>
      <c r="Z4859" s="3" t="s">
        <v>71</v>
      </c>
      <c r="AA4859" s="3">
        <v>130</v>
      </c>
      <c r="AB4859" s="3">
        <v>95</v>
      </c>
      <c r="AC4859" s="3">
        <v>15109809</v>
      </c>
      <c r="AD4859" s="3">
        <v>10271975</v>
      </c>
      <c r="AE4859" s="15"/>
      <c r="AF4859" s="3">
        <v>5</v>
      </c>
      <c r="AG4859" s="3">
        <v>105</v>
      </c>
    </row>
    <row r="4860" spans="1:33" ht="15.75" customHeight="1" x14ac:dyDescent="0.15">
      <c r="A4860" s="3">
        <v>2774</v>
      </c>
      <c r="B4860" s="3">
        <v>4858</v>
      </c>
      <c r="C4860" s="3">
        <v>96</v>
      </c>
      <c r="D4860" s="3" t="s">
        <v>19607</v>
      </c>
      <c r="E4860" s="3" t="s">
        <v>28055</v>
      </c>
      <c r="F4860" s="3" t="s">
        <v>635</v>
      </c>
      <c r="G4860" s="3" t="s">
        <v>236</v>
      </c>
      <c r="H4860" s="3" t="s">
        <v>614</v>
      </c>
      <c r="I4860" s="3" t="s">
        <v>686</v>
      </c>
      <c r="J4860" s="3">
        <v>47.0745</v>
      </c>
      <c r="K4860" s="3">
        <v>21566019</v>
      </c>
      <c r="L4860" s="3" t="s">
        <v>215</v>
      </c>
      <c r="M4860" s="3">
        <v>6</v>
      </c>
      <c r="N4860" s="3" t="s">
        <v>19607</v>
      </c>
      <c r="O4860" s="3" t="s">
        <v>28055</v>
      </c>
      <c r="P4860" s="3" t="s">
        <v>104</v>
      </c>
      <c r="Q4860" s="3" t="s">
        <v>24093</v>
      </c>
      <c r="R4860" s="5" t="s">
        <v>28056</v>
      </c>
      <c r="S4860" s="3" t="s">
        <v>614</v>
      </c>
      <c r="T4860" s="3" t="s">
        <v>236</v>
      </c>
      <c r="V4860" s="3">
        <v>53</v>
      </c>
      <c r="W4860" s="3">
        <v>0</v>
      </c>
      <c r="X4860" s="3">
        <v>127</v>
      </c>
      <c r="Y4860" s="3">
        <v>4858</v>
      </c>
      <c r="Z4860" s="3" t="s">
        <v>215</v>
      </c>
      <c r="AA4860" s="3">
        <v>96</v>
      </c>
      <c r="AB4860" s="3">
        <v>76</v>
      </c>
      <c r="AC4860" s="3">
        <v>21566019</v>
      </c>
      <c r="AD4860" s="3">
        <v>14663327</v>
      </c>
      <c r="AE4860" s="15"/>
      <c r="AF4860" s="3">
        <v>7</v>
      </c>
      <c r="AG4860" s="3">
        <v>69</v>
      </c>
    </row>
    <row r="4861" spans="1:33" ht="15.75" customHeight="1" x14ac:dyDescent="0.15">
      <c r="A4861" s="3">
        <v>25671</v>
      </c>
      <c r="B4861" s="3">
        <v>4859</v>
      </c>
      <c r="C4861" s="3">
        <v>106</v>
      </c>
      <c r="D4861" s="3" t="s">
        <v>19609</v>
      </c>
      <c r="E4861" s="3" t="s">
        <v>28057</v>
      </c>
      <c r="F4861" s="3" t="s">
        <v>269</v>
      </c>
      <c r="G4861" s="3" t="s">
        <v>133</v>
      </c>
      <c r="H4861" s="3" t="s">
        <v>18312</v>
      </c>
      <c r="I4861" s="3" t="s">
        <v>5306</v>
      </c>
      <c r="J4861" s="3">
        <v>47.008099999999999</v>
      </c>
      <c r="K4861" s="3">
        <v>18495666</v>
      </c>
      <c r="L4861" s="3" t="s">
        <v>478</v>
      </c>
      <c r="M4861" s="3">
        <v>0</v>
      </c>
      <c r="N4861" s="3" t="s">
        <v>19609</v>
      </c>
      <c r="O4861" s="3" t="s">
        <v>28057</v>
      </c>
      <c r="P4861" s="8">
        <v>29952</v>
      </c>
      <c r="Q4861" s="3" t="s">
        <v>24095</v>
      </c>
      <c r="R4861" s="5" t="s">
        <v>28058</v>
      </c>
      <c r="S4861" s="3" t="s">
        <v>18312</v>
      </c>
      <c r="T4861" s="3" t="s">
        <v>133</v>
      </c>
      <c r="V4861" s="3">
        <v>127</v>
      </c>
      <c r="W4861" s="3">
        <v>0</v>
      </c>
      <c r="X4861" s="3">
        <v>127</v>
      </c>
      <c r="Y4861" s="3">
        <v>4859</v>
      </c>
      <c r="Z4861" s="3" t="s">
        <v>478</v>
      </c>
      <c r="AA4861" s="3">
        <v>106</v>
      </c>
      <c r="AB4861" s="3">
        <v>79</v>
      </c>
      <c r="AC4861" s="3">
        <v>18495666</v>
      </c>
      <c r="AD4861" s="3">
        <v>12581390</v>
      </c>
      <c r="AE4861" s="15"/>
      <c r="AF4861" s="3">
        <v>15</v>
      </c>
      <c r="AG4861" s="3">
        <v>511</v>
      </c>
    </row>
    <row r="4862" spans="1:33" ht="15.75" customHeight="1" x14ac:dyDescent="0.15">
      <c r="A4862" s="3">
        <v>22759</v>
      </c>
      <c r="B4862" s="3">
        <v>4860</v>
      </c>
      <c r="C4862" s="3">
        <v>61</v>
      </c>
      <c r="D4862" s="3" t="s">
        <v>19612</v>
      </c>
      <c r="E4862" s="3" t="s">
        <v>28059</v>
      </c>
      <c r="F4862" s="3" t="s">
        <v>657</v>
      </c>
      <c r="G4862" s="3" t="s">
        <v>246</v>
      </c>
      <c r="H4862" s="3" t="s">
        <v>19614</v>
      </c>
      <c r="I4862" s="3" t="s">
        <v>3190</v>
      </c>
      <c r="J4862" s="3">
        <v>47.005699999999997</v>
      </c>
      <c r="K4862" s="3">
        <v>5861201</v>
      </c>
      <c r="L4862" s="3" t="s">
        <v>478</v>
      </c>
      <c r="M4862" s="3">
        <v>2</v>
      </c>
      <c r="N4862" s="3" t="s">
        <v>19612</v>
      </c>
      <c r="O4862" s="3" t="s">
        <v>28059</v>
      </c>
      <c r="P4862" s="3" t="s">
        <v>1063</v>
      </c>
      <c r="Q4862" s="3" t="s">
        <v>24097</v>
      </c>
      <c r="R4862" s="5" t="s">
        <v>28060</v>
      </c>
      <c r="S4862" s="3" t="s">
        <v>19614</v>
      </c>
      <c r="T4862" s="3" t="s">
        <v>246</v>
      </c>
      <c r="V4862" s="3">
        <v>127</v>
      </c>
      <c r="W4862" s="3">
        <v>0</v>
      </c>
      <c r="X4862" s="3">
        <v>127</v>
      </c>
      <c r="Y4862" s="3">
        <v>4860</v>
      </c>
      <c r="Z4862" s="3" t="s">
        <v>478</v>
      </c>
      <c r="AA4862" s="3">
        <v>61</v>
      </c>
      <c r="AB4862" s="3">
        <v>46</v>
      </c>
      <c r="AC4862" s="3">
        <v>5861201</v>
      </c>
      <c r="AD4862" s="3">
        <v>3987057</v>
      </c>
      <c r="AE4862" s="15"/>
      <c r="AF4862" s="3">
        <v>15</v>
      </c>
      <c r="AG4862" s="3">
        <v>14</v>
      </c>
    </row>
    <row r="4863" spans="1:33" ht="15.75" customHeight="1" x14ac:dyDescent="0.15">
      <c r="A4863" s="3">
        <v>26251</v>
      </c>
      <c r="B4863" s="3">
        <v>4861</v>
      </c>
      <c r="C4863" s="3">
        <v>20</v>
      </c>
      <c r="D4863" s="3" t="s">
        <v>19615</v>
      </c>
      <c r="E4863" s="3" t="s">
        <v>28061</v>
      </c>
      <c r="F4863" s="3" t="s">
        <v>2319</v>
      </c>
      <c r="G4863" s="3" t="s">
        <v>740</v>
      </c>
      <c r="H4863" s="3" t="s">
        <v>1072</v>
      </c>
      <c r="I4863" s="3" t="s">
        <v>63</v>
      </c>
      <c r="J4863" s="3">
        <v>47.012</v>
      </c>
      <c r="K4863" s="3">
        <v>2530493</v>
      </c>
      <c r="L4863" s="3" t="s">
        <v>59</v>
      </c>
      <c r="M4863" s="3">
        <v>0</v>
      </c>
      <c r="N4863" s="3" t="s">
        <v>19615</v>
      </c>
      <c r="O4863" s="3" t="s">
        <v>28061</v>
      </c>
      <c r="P4863" s="8">
        <v>34700</v>
      </c>
      <c r="Q4863" s="3" t="s">
        <v>24099</v>
      </c>
      <c r="R4863" s="5" t="s">
        <v>28062</v>
      </c>
      <c r="S4863" s="3" t="s">
        <v>1072</v>
      </c>
      <c r="T4863" s="3" t="s">
        <v>740</v>
      </c>
      <c r="V4863" s="3">
        <v>44</v>
      </c>
      <c r="W4863" s="3">
        <v>127</v>
      </c>
      <c r="X4863" s="3">
        <v>127</v>
      </c>
      <c r="Y4863" s="3">
        <v>4861</v>
      </c>
      <c r="Z4863" s="3" t="s">
        <v>59</v>
      </c>
      <c r="AA4863" s="3">
        <v>20</v>
      </c>
      <c r="AB4863" s="3">
        <v>20</v>
      </c>
      <c r="AC4863" s="3">
        <v>2530493</v>
      </c>
      <c r="AD4863" s="3">
        <v>1721283</v>
      </c>
      <c r="AE4863" s="3" t="s">
        <v>63</v>
      </c>
      <c r="AF4863" s="3">
        <v>17</v>
      </c>
      <c r="AG4863" s="3">
        <v>3</v>
      </c>
    </row>
    <row r="4864" spans="1:33" ht="15.75" customHeight="1" x14ac:dyDescent="0.15">
      <c r="A4864" s="3">
        <v>9681</v>
      </c>
      <c r="B4864" s="3">
        <v>4862</v>
      </c>
      <c r="C4864" s="3">
        <v>96</v>
      </c>
      <c r="D4864" s="3" t="s">
        <v>19617</v>
      </c>
      <c r="E4864" s="3" t="s">
        <v>28063</v>
      </c>
      <c r="F4864" s="3" t="s">
        <v>96</v>
      </c>
      <c r="G4864" s="3" t="s">
        <v>61</v>
      </c>
      <c r="H4864" s="3" t="s">
        <v>13465</v>
      </c>
      <c r="I4864" s="3" t="s">
        <v>2538</v>
      </c>
      <c r="J4864" s="3">
        <v>46.998399999999997</v>
      </c>
      <c r="K4864" s="3">
        <v>27306522</v>
      </c>
      <c r="L4864" s="3" t="s">
        <v>340</v>
      </c>
      <c r="M4864" s="3">
        <v>3</v>
      </c>
      <c r="N4864" s="3" t="s">
        <v>19617</v>
      </c>
      <c r="O4864" s="3" t="s">
        <v>28063</v>
      </c>
      <c r="P4864" s="3" t="s">
        <v>21524</v>
      </c>
      <c r="Q4864" s="3" t="s">
        <v>24102</v>
      </c>
      <c r="R4864" s="5" t="s">
        <v>28064</v>
      </c>
      <c r="S4864" s="3" t="s">
        <v>13465</v>
      </c>
      <c r="T4864" s="3" t="s">
        <v>61</v>
      </c>
      <c r="V4864" s="3">
        <v>127</v>
      </c>
      <c r="W4864" s="3">
        <v>0</v>
      </c>
      <c r="X4864" s="3">
        <v>126</v>
      </c>
      <c r="Y4864" s="3">
        <v>4862</v>
      </c>
      <c r="Z4864" s="3" t="s">
        <v>340</v>
      </c>
      <c r="AA4864" s="3">
        <v>96</v>
      </c>
      <c r="AB4864" s="3">
        <v>80</v>
      </c>
      <c r="AC4864" s="3">
        <v>27306522</v>
      </c>
      <c r="AD4864" s="3">
        <v>18576064</v>
      </c>
      <c r="AE4864" s="15"/>
      <c r="AF4864" s="3">
        <v>6</v>
      </c>
      <c r="AG4864" s="3">
        <v>15</v>
      </c>
    </row>
    <row r="4865" spans="1:33" ht="15.75" customHeight="1" x14ac:dyDescent="0.15">
      <c r="A4865" s="3">
        <v>21746</v>
      </c>
      <c r="B4865" s="3">
        <v>4863</v>
      </c>
      <c r="C4865" s="3">
        <v>121</v>
      </c>
      <c r="D4865" s="3" t="s">
        <v>19620</v>
      </c>
      <c r="E4865" s="3" t="s">
        <v>28065</v>
      </c>
      <c r="F4865" s="3" t="s">
        <v>657</v>
      </c>
      <c r="G4865" s="3" t="s">
        <v>246</v>
      </c>
      <c r="H4865" s="3" t="s">
        <v>240</v>
      </c>
      <c r="I4865" s="3" t="s">
        <v>240</v>
      </c>
      <c r="J4865" s="3">
        <v>46.9923</v>
      </c>
      <c r="K4865" s="3">
        <v>21462546</v>
      </c>
      <c r="L4865" s="3" t="s">
        <v>221</v>
      </c>
      <c r="M4865" s="3">
        <v>2</v>
      </c>
      <c r="N4865" s="3" t="s">
        <v>19620</v>
      </c>
      <c r="O4865" s="3" t="s">
        <v>28065</v>
      </c>
      <c r="P4865" s="3" t="s">
        <v>179</v>
      </c>
      <c r="Q4865" s="3" t="s">
        <v>24104</v>
      </c>
      <c r="R4865" s="5" t="s">
        <v>28066</v>
      </c>
      <c r="S4865" s="3" t="s">
        <v>240</v>
      </c>
      <c r="T4865" s="3" t="s">
        <v>246</v>
      </c>
      <c r="V4865" s="3">
        <v>127</v>
      </c>
      <c r="W4865" s="3">
        <v>92</v>
      </c>
      <c r="X4865" s="3">
        <v>127</v>
      </c>
      <c r="Y4865" s="3">
        <v>4863</v>
      </c>
      <c r="Z4865" s="3" t="s">
        <v>221</v>
      </c>
      <c r="AA4865" s="3">
        <v>121</v>
      </c>
      <c r="AB4865" s="3">
        <v>116</v>
      </c>
      <c r="AC4865" s="3">
        <v>21462546</v>
      </c>
      <c r="AD4865" s="3">
        <v>14601133</v>
      </c>
      <c r="AE4865" s="3" t="s">
        <v>240</v>
      </c>
      <c r="AF4865" s="3">
        <v>2</v>
      </c>
      <c r="AG4865" s="3">
        <v>18</v>
      </c>
    </row>
    <row r="4866" spans="1:33" ht="15.75" customHeight="1" x14ac:dyDescent="0.15">
      <c r="A4866" s="3">
        <v>4021</v>
      </c>
      <c r="B4866" s="3">
        <v>4864</v>
      </c>
      <c r="C4866" s="3">
        <v>60</v>
      </c>
      <c r="D4866" s="5" t="s">
        <v>8780</v>
      </c>
      <c r="E4866" s="3" t="s">
        <v>28067</v>
      </c>
      <c r="F4866" s="3" t="s">
        <v>143</v>
      </c>
      <c r="G4866" s="3" t="s">
        <v>77</v>
      </c>
      <c r="H4866" s="3" t="s">
        <v>8783</v>
      </c>
      <c r="I4866" s="3" t="s">
        <v>5760</v>
      </c>
      <c r="J4866" s="3">
        <v>46.9786</v>
      </c>
      <c r="K4866" s="3">
        <v>17863000</v>
      </c>
      <c r="L4866" s="3" t="s">
        <v>356</v>
      </c>
      <c r="M4866" s="3">
        <v>4</v>
      </c>
      <c r="N4866" s="5" t="s">
        <v>8780</v>
      </c>
      <c r="O4866" s="3" t="s">
        <v>28067</v>
      </c>
      <c r="P4866" s="3" t="s">
        <v>541</v>
      </c>
      <c r="Q4866" s="3" t="s">
        <v>8781</v>
      </c>
      <c r="R4866" s="5" t="s">
        <v>28068</v>
      </c>
      <c r="S4866" s="3" t="s">
        <v>8783</v>
      </c>
      <c r="T4866" s="3" t="s">
        <v>77</v>
      </c>
      <c r="V4866" s="3">
        <v>127</v>
      </c>
      <c r="W4866" s="3">
        <v>0</v>
      </c>
      <c r="X4866" s="3">
        <v>127</v>
      </c>
      <c r="Y4866" s="3">
        <v>4864</v>
      </c>
      <c r="Z4866" s="3" t="s">
        <v>356</v>
      </c>
      <c r="AA4866" s="3">
        <v>60</v>
      </c>
      <c r="AB4866" s="3">
        <v>45</v>
      </c>
      <c r="AC4866" s="3">
        <v>17863000</v>
      </c>
      <c r="AD4866" s="3">
        <v>12153466</v>
      </c>
      <c r="AE4866" s="15"/>
      <c r="AF4866" s="3">
        <v>18</v>
      </c>
      <c r="AG4866" s="3">
        <v>113</v>
      </c>
    </row>
    <row r="4867" spans="1:33" ht="15.75" customHeight="1" x14ac:dyDescent="0.15">
      <c r="A4867" s="3">
        <v>26570</v>
      </c>
      <c r="B4867" s="3">
        <v>4865</v>
      </c>
      <c r="C4867" s="3">
        <v>230</v>
      </c>
      <c r="D4867" s="3" t="s">
        <v>19624</v>
      </c>
      <c r="E4867" s="3" t="s">
        <v>28069</v>
      </c>
      <c r="F4867" s="3" t="s">
        <v>269</v>
      </c>
      <c r="G4867" s="3" t="s">
        <v>133</v>
      </c>
      <c r="H4867" s="3" t="s">
        <v>8394</v>
      </c>
      <c r="I4867" s="3" t="s">
        <v>6704</v>
      </c>
      <c r="J4867" s="3">
        <v>46.936799999999998</v>
      </c>
      <c r="K4867" s="3">
        <v>77662000</v>
      </c>
      <c r="L4867" s="3" t="s">
        <v>221</v>
      </c>
      <c r="M4867" s="3">
        <v>0</v>
      </c>
      <c r="N4867" s="3" t="s">
        <v>19624</v>
      </c>
      <c r="O4867" s="3" t="s">
        <v>28069</v>
      </c>
      <c r="P4867" s="8">
        <v>38353</v>
      </c>
      <c r="Q4867" s="3" t="s">
        <v>24107</v>
      </c>
      <c r="R4867" s="5" t="s">
        <v>28070</v>
      </c>
      <c r="S4867" s="3" t="s">
        <v>8394</v>
      </c>
      <c r="T4867" s="3" t="s">
        <v>133</v>
      </c>
      <c r="V4867" s="3">
        <v>127</v>
      </c>
      <c r="W4867" s="3">
        <v>0</v>
      </c>
      <c r="X4867" s="3">
        <v>127</v>
      </c>
      <c r="Y4867" s="3">
        <v>4865</v>
      </c>
      <c r="Z4867" s="3" t="s">
        <v>221</v>
      </c>
      <c r="AA4867" s="3">
        <v>230</v>
      </c>
      <c r="AB4867" s="3">
        <v>0</v>
      </c>
      <c r="AC4867" s="3">
        <v>77662000</v>
      </c>
      <c r="AD4867" s="3">
        <v>52854000</v>
      </c>
      <c r="AE4867" s="15"/>
      <c r="AF4867" s="3">
        <v>2</v>
      </c>
      <c r="AG4867" s="3">
        <v>509</v>
      </c>
    </row>
    <row r="4868" spans="1:33" ht="15.75" customHeight="1" x14ac:dyDescent="0.15">
      <c r="A4868" s="3">
        <v>24333</v>
      </c>
      <c r="B4868" s="3">
        <v>4866</v>
      </c>
      <c r="C4868" s="3">
        <v>19</v>
      </c>
      <c r="D4868" s="3" t="s">
        <v>19627</v>
      </c>
      <c r="E4868" s="3" t="s">
        <v>28071</v>
      </c>
      <c r="F4868" s="3" t="s">
        <v>331</v>
      </c>
      <c r="G4868" s="3" t="s">
        <v>167</v>
      </c>
      <c r="H4868" s="3" t="s">
        <v>19630</v>
      </c>
      <c r="I4868" s="3" t="s">
        <v>283</v>
      </c>
      <c r="J4868" s="3">
        <v>46.902200000000001</v>
      </c>
      <c r="K4868" s="3">
        <v>6676948</v>
      </c>
      <c r="L4868" s="3" t="s">
        <v>340</v>
      </c>
      <c r="M4868" s="3">
        <v>1</v>
      </c>
      <c r="N4868" s="3" t="s">
        <v>19627</v>
      </c>
      <c r="O4868" s="3" t="s">
        <v>28071</v>
      </c>
      <c r="P4868" s="3" t="s">
        <v>104</v>
      </c>
      <c r="Q4868" s="3" t="s">
        <v>24109</v>
      </c>
      <c r="R4868" s="5" t="s">
        <v>28072</v>
      </c>
      <c r="S4868" s="3" t="s">
        <v>19630</v>
      </c>
      <c r="T4868" s="3" t="s">
        <v>167</v>
      </c>
      <c r="V4868" s="3">
        <v>127</v>
      </c>
      <c r="W4868" s="3">
        <v>120</v>
      </c>
      <c r="X4868" s="3">
        <v>127</v>
      </c>
      <c r="Y4868" s="3">
        <v>4866</v>
      </c>
      <c r="Z4868" s="3" t="s">
        <v>340</v>
      </c>
      <c r="AA4868" s="3">
        <v>19</v>
      </c>
      <c r="AB4868" s="3">
        <v>14</v>
      </c>
      <c r="AC4868" s="3">
        <v>6676948</v>
      </c>
      <c r="AD4868" s="3">
        <v>4545164</v>
      </c>
      <c r="AE4868" s="3" t="s">
        <v>283</v>
      </c>
      <c r="AF4868" s="3">
        <v>6</v>
      </c>
      <c r="AG4868" s="3">
        <v>1</v>
      </c>
    </row>
    <row r="4869" spans="1:33" ht="15.75" customHeight="1" x14ac:dyDescent="0.15">
      <c r="A4869" s="3">
        <v>24418</v>
      </c>
      <c r="B4869" s="3">
        <v>4867</v>
      </c>
      <c r="C4869" s="3">
        <v>18</v>
      </c>
      <c r="D4869" s="3" t="s">
        <v>4057</v>
      </c>
      <c r="E4869" s="3" t="s">
        <v>28073</v>
      </c>
      <c r="F4869" s="3" t="s">
        <v>475</v>
      </c>
      <c r="G4869" s="3" t="s">
        <v>277</v>
      </c>
      <c r="H4869" s="3" t="s">
        <v>475</v>
      </c>
      <c r="I4869" s="3" t="s">
        <v>203</v>
      </c>
      <c r="J4869" s="3">
        <v>46.8917</v>
      </c>
      <c r="K4869" s="3">
        <v>2512730</v>
      </c>
      <c r="L4869" s="3" t="s">
        <v>66</v>
      </c>
      <c r="M4869" s="3">
        <v>1</v>
      </c>
      <c r="N4869" s="3" t="s">
        <v>4057</v>
      </c>
      <c r="O4869" s="3" t="s">
        <v>28073</v>
      </c>
      <c r="P4869" s="3" t="s">
        <v>104</v>
      </c>
      <c r="Q4869" s="3" t="s">
        <v>4060</v>
      </c>
      <c r="R4869" s="5" t="s">
        <v>28074</v>
      </c>
      <c r="S4869" s="3" t="s">
        <v>475</v>
      </c>
      <c r="T4869" s="3" t="s">
        <v>277</v>
      </c>
      <c r="V4869" s="3">
        <v>127</v>
      </c>
      <c r="W4869" s="3">
        <v>127</v>
      </c>
      <c r="X4869" s="3">
        <v>127</v>
      </c>
      <c r="Y4869" s="3">
        <v>4867</v>
      </c>
      <c r="Z4869" s="3" t="s">
        <v>66</v>
      </c>
      <c r="AA4869" s="3">
        <v>18</v>
      </c>
      <c r="AB4869" s="3">
        <v>8</v>
      </c>
      <c r="AC4869" s="3">
        <v>2512730</v>
      </c>
      <c r="AD4869" s="3">
        <v>1710600</v>
      </c>
      <c r="AE4869" s="3" t="s">
        <v>203</v>
      </c>
      <c r="AF4869" s="3">
        <v>9</v>
      </c>
      <c r="AG4869" s="3">
        <v>9</v>
      </c>
    </row>
    <row r="4870" spans="1:33" ht="15.75" customHeight="1" x14ac:dyDescent="0.15">
      <c r="A4870" s="3">
        <v>502</v>
      </c>
      <c r="B4870" s="3">
        <v>4868</v>
      </c>
      <c r="C4870" s="3">
        <v>43</v>
      </c>
      <c r="D4870" s="3" t="s">
        <v>19633</v>
      </c>
      <c r="E4870" s="3" t="s">
        <v>28075</v>
      </c>
      <c r="F4870" s="3" t="s">
        <v>269</v>
      </c>
      <c r="G4870" s="3" t="s">
        <v>133</v>
      </c>
      <c r="H4870" s="3" t="s">
        <v>189</v>
      </c>
      <c r="I4870" s="3" t="s">
        <v>190</v>
      </c>
      <c r="J4870" s="3">
        <v>46.793300000000002</v>
      </c>
      <c r="K4870" s="3">
        <v>81618610</v>
      </c>
      <c r="L4870" s="3" t="s">
        <v>101</v>
      </c>
      <c r="M4870" s="3">
        <v>5</v>
      </c>
      <c r="N4870" s="3" t="s">
        <v>19633</v>
      </c>
      <c r="O4870" s="3" t="s">
        <v>28075</v>
      </c>
      <c r="P4870" s="3" t="s">
        <v>104</v>
      </c>
      <c r="Q4870" s="3" t="s">
        <v>24112</v>
      </c>
      <c r="R4870" s="5" t="s">
        <v>28076</v>
      </c>
      <c r="S4870" s="3" t="s">
        <v>189</v>
      </c>
      <c r="T4870" s="3" t="s">
        <v>133</v>
      </c>
      <c r="V4870" s="3">
        <v>127</v>
      </c>
      <c r="W4870" s="3">
        <v>0</v>
      </c>
      <c r="X4870" s="3">
        <v>127</v>
      </c>
      <c r="Y4870" s="3">
        <v>4868</v>
      </c>
      <c r="Z4870" s="3" t="s">
        <v>101</v>
      </c>
      <c r="AA4870" s="3">
        <v>43</v>
      </c>
      <c r="AB4870" s="3">
        <v>34</v>
      </c>
      <c r="AC4870" s="3">
        <v>81618610</v>
      </c>
      <c r="AD4870" s="3">
        <v>55601057</v>
      </c>
      <c r="AE4870" s="15"/>
      <c r="AF4870" s="3">
        <v>10</v>
      </c>
      <c r="AG4870" s="3">
        <v>36</v>
      </c>
    </row>
    <row r="4871" spans="1:33" ht="15.75" customHeight="1" x14ac:dyDescent="0.15">
      <c r="A4871" s="3">
        <v>24807</v>
      </c>
      <c r="B4871" s="3">
        <v>4869</v>
      </c>
      <c r="C4871" s="3">
        <v>701</v>
      </c>
      <c r="D4871" s="3" t="s">
        <v>19635</v>
      </c>
      <c r="E4871" s="3" t="s">
        <v>28077</v>
      </c>
      <c r="F4871" s="3" t="s">
        <v>1072</v>
      </c>
      <c r="G4871" s="3" t="s">
        <v>575</v>
      </c>
      <c r="H4871" s="3" t="s">
        <v>19638</v>
      </c>
      <c r="I4871" s="3" t="s">
        <v>24116</v>
      </c>
      <c r="J4871" s="3">
        <v>46.777999999999999</v>
      </c>
      <c r="K4871" s="3">
        <v>62204183</v>
      </c>
      <c r="L4871" s="3" t="s">
        <v>40</v>
      </c>
      <c r="M4871" s="3">
        <v>0</v>
      </c>
      <c r="N4871" s="3" t="s">
        <v>19635</v>
      </c>
      <c r="O4871" s="3" t="s">
        <v>28077</v>
      </c>
      <c r="P4871" s="8">
        <v>38718</v>
      </c>
      <c r="Q4871" s="3" t="s">
        <v>24115</v>
      </c>
      <c r="R4871" s="5" t="s">
        <v>28078</v>
      </c>
      <c r="S4871" s="3" t="s">
        <v>19638</v>
      </c>
      <c r="T4871" s="3" t="s">
        <v>575</v>
      </c>
      <c r="V4871" s="3">
        <v>104</v>
      </c>
      <c r="W4871" s="3">
        <v>0</v>
      </c>
      <c r="X4871" s="3">
        <v>127</v>
      </c>
      <c r="Y4871" s="3">
        <v>4869</v>
      </c>
      <c r="Z4871" s="3" t="s">
        <v>40</v>
      </c>
      <c r="AA4871" s="3">
        <v>701</v>
      </c>
      <c r="AB4871" s="3">
        <v>427</v>
      </c>
      <c r="AC4871" s="3">
        <v>62204183</v>
      </c>
      <c r="AD4871" s="3">
        <v>42379773</v>
      </c>
      <c r="AE4871" s="15"/>
      <c r="AF4871" s="3">
        <v>4</v>
      </c>
      <c r="AG4871" s="3">
        <v>970</v>
      </c>
    </row>
    <row r="4872" spans="1:33" ht="15.75" customHeight="1" x14ac:dyDescent="0.15">
      <c r="A4872" s="3">
        <v>3559</v>
      </c>
      <c r="B4872" s="3">
        <v>4870</v>
      </c>
      <c r="C4872" s="3">
        <v>8559</v>
      </c>
      <c r="D4872" s="3" t="s">
        <v>19639</v>
      </c>
      <c r="E4872" s="3" t="s">
        <v>28079</v>
      </c>
      <c r="F4872" s="3" t="s">
        <v>1193</v>
      </c>
      <c r="G4872" s="3" t="s">
        <v>564</v>
      </c>
      <c r="H4872" s="3" t="s">
        <v>10901</v>
      </c>
      <c r="I4872" s="3" t="s">
        <v>2049</v>
      </c>
      <c r="J4872" s="3">
        <v>46.682699999999997</v>
      </c>
      <c r="K4872" s="3">
        <v>201005828</v>
      </c>
      <c r="L4872" s="3" t="s">
        <v>122</v>
      </c>
      <c r="M4872" s="3">
        <v>6</v>
      </c>
      <c r="N4872" s="3" t="s">
        <v>19639</v>
      </c>
      <c r="O4872" s="3" t="s">
        <v>28079</v>
      </c>
      <c r="P4872" s="3" t="s">
        <v>1239</v>
      </c>
      <c r="Q4872" s="3" t="s">
        <v>24118</v>
      </c>
      <c r="R4872" s="5" t="s">
        <v>28080</v>
      </c>
      <c r="S4872" s="3" t="s">
        <v>10901</v>
      </c>
      <c r="T4872" s="3" t="s">
        <v>564</v>
      </c>
      <c r="V4872" s="3">
        <v>117</v>
      </c>
      <c r="W4872" s="3">
        <v>56</v>
      </c>
      <c r="X4872" s="3">
        <v>61</v>
      </c>
      <c r="Y4872" s="3">
        <v>4870</v>
      </c>
      <c r="Z4872" s="3" t="s">
        <v>122</v>
      </c>
      <c r="AA4872" s="3">
        <v>8559</v>
      </c>
      <c r="AB4872" s="3">
        <v>5143</v>
      </c>
      <c r="AC4872" s="3">
        <v>201005828</v>
      </c>
      <c r="AD4872" s="3">
        <v>137034438</v>
      </c>
      <c r="AE4872" s="3" t="s">
        <v>2049</v>
      </c>
      <c r="AF4872" s="3">
        <v>22</v>
      </c>
      <c r="AG4872" s="3">
        <v>35</v>
      </c>
    </row>
    <row r="4873" spans="1:33" ht="15.75" customHeight="1" x14ac:dyDescent="0.15">
      <c r="A4873" s="3">
        <v>926</v>
      </c>
      <c r="B4873" s="3">
        <v>4871</v>
      </c>
      <c r="C4873" s="3">
        <v>384</v>
      </c>
      <c r="D4873" s="3" t="s">
        <v>19641</v>
      </c>
      <c r="E4873" s="3" t="s">
        <v>28081</v>
      </c>
      <c r="F4873" s="3" t="s">
        <v>6874</v>
      </c>
      <c r="G4873" s="3" t="s">
        <v>621</v>
      </c>
      <c r="H4873" s="3" t="s">
        <v>384</v>
      </c>
      <c r="I4873" s="3" t="s">
        <v>4662</v>
      </c>
      <c r="J4873" s="3">
        <v>46.679600000000001</v>
      </c>
      <c r="K4873" s="3">
        <v>191389000</v>
      </c>
      <c r="L4873" s="3" t="s">
        <v>335</v>
      </c>
      <c r="M4873" s="3">
        <v>7</v>
      </c>
      <c r="N4873" s="3" t="s">
        <v>19641</v>
      </c>
      <c r="O4873" s="3" t="s">
        <v>28081</v>
      </c>
      <c r="P4873" s="3" t="s">
        <v>104</v>
      </c>
      <c r="Q4873" s="3" t="s">
        <v>24120</v>
      </c>
      <c r="R4873" s="5" t="s">
        <v>28082</v>
      </c>
      <c r="S4873" s="3" t="s">
        <v>384</v>
      </c>
      <c r="T4873" s="3" t="s">
        <v>621</v>
      </c>
      <c r="V4873" s="3">
        <v>78</v>
      </c>
      <c r="W4873" s="3">
        <v>49</v>
      </c>
      <c r="X4873" s="3">
        <v>127</v>
      </c>
      <c r="Y4873" s="3">
        <v>4871</v>
      </c>
      <c r="Z4873" s="3" t="s">
        <v>335</v>
      </c>
      <c r="AA4873" s="3">
        <v>384</v>
      </c>
      <c r="AB4873" s="3">
        <v>254</v>
      </c>
      <c r="AC4873" s="3">
        <v>191389000</v>
      </c>
      <c r="AD4873" s="3">
        <v>130481000</v>
      </c>
      <c r="AE4873" s="3" t="s">
        <v>4662</v>
      </c>
      <c r="AF4873" s="3">
        <v>21</v>
      </c>
      <c r="AG4873" s="3">
        <v>82</v>
      </c>
    </row>
    <row r="4874" spans="1:33" ht="15.75" customHeight="1" x14ac:dyDescent="0.15">
      <c r="A4874" s="3">
        <v>21330</v>
      </c>
      <c r="B4874" s="3">
        <v>4872</v>
      </c>
      <c r="C4874" s="3">
        <v>80</v>
      </c>
      <c r="D4874" s="3" t="s">
        <v>19644</v>
      </c>
      <c r="E4874" s="3" t="s">
        <v>28083</v>
      </c>
      <c r="F4874" s="3" t="s">
        <v>657</v>
      </c>
      <c r="G4874" s="3" t="s">
        <v>246</v>
      </c>
      <c r="H4874" s="3" t="s">
        <v>264</v>
      </c>
      <c r="I4874" s="3" t="s">
        <v>264</v>
      </c>
      <c r="J4874" s="3">
        <v>46.666899999999998</v>
      </c>
      <c r="K4874" s="3">
        <v>8164657</v>
      </c>
      <c r="L4874" s="3" t="s">
        <v>478</v>
      </c>
      <c r="M4874" s="3">
        <v>2</v>
      </c>
      <c r="N4874" s="3" t="s">
        <v>19644</v>
      </c>
      <c r="O4874" s="3" t="s">
        <v>28083</v>
      </c>
      <c r="P4874" s="3" t="s">
        <v>41</v>
      </c>
      <c r="Q4874" s="3" t="s">
        <v>24122</v>
      </c>
      <c r="R4874" s="5" t="s">
        <v>28084</v>
      </c>
      <c r="S4874" s="3" t="s">
        <v>264</v>
      </c>
      <c r="T4874" s="3" t="s">
        <v>246</v>
      </c>
      <c r="V4874" s="3">
        <v>127</v>
      </c>
      <c r="W4874" s="3">
        <v>127</v>
      </c>
      <c r="X4874" s="3">
        <v>127</v>
      </c>
      <c r="Y4874" s="3">
        <v>4872</v>
      </c>
      <c r="Z4874" s="3" t="s">
        <v>478</v>
      </c>
      <c r="AA4874" s="3">
        <v>80</v>
      </c>
      <c r="AB4874" s="3">
        <v>40</v>
      </c>
      <c r="AC4874" s="3">
        <v>8164657</v>
      </c>
      <c r="AD4874" s="3">
        <v>5566803</v>
      </c>
      <c r="AE4874" s="3" t="s">
        <v>264</v>
      </c>
      <c r="AF4874" s="3">
        <v>15</v>
      </c>
      <c r="AG4874" s="3">
        <v>8</v>
      </c>
    </row>
    <row r="4875" spans="1:33" ht="15.75" customHeight="1" x14ac:dyDescent="0.15">
      <c r="A4875" s="3">
        <v>6546</v>
      </c>
      <c r="B4875" s="3">
        <v>4873</v>
      </c>
      <c r="C4875" s="3">
        <v>39</v>
      </c>
      <c r="D4875" s="3" t="s">
        <v>19647</v>
      </c>
      <c r="E4875" s="3" t="s">
        <v>28085</v>
      </c>
      <c r="F4875" s="3" t="s">
        <v>6874</v>
      </c>
      <c r="G4875" s="3" t="s">
        <v>621</v>
      </c>
      <c r="H4875" s="3" t="s">
        <v>19649</v>
      </c>
      <c r="I4875" s="3" t="s">
        <v>6514</v>
      </c>
      <c r="J4875" s="3">
        <v>46.656399999999998</v>
      </c>
      <c r="K4875" s="3">
        <v>42602314</v>
      </c>
      <c r="L4875" s="3" t="s">
        <v>229</v>
      </c>
      <c r="M4875" s="3">
        <v>5</v>
      </c>
      <c r="N4875" s="3" t="s">
        <v>19647</v>
      </c>
      <c r="O4875" s="3" t="s">
        <v>28085</v>
      </c>
      <c r="P4875" s="3" t="s">
        <v>4433</v>
      </c>
      <c r="Q4875" s="3" t="s">
        <v>24124</v>
      </c>
      <c r="R4875" s="5" t="s">
        <v>28086</v>
      </c>
      <c r="S4875" s="3" t="s">
        <v>19649</v>
      </c>
      <c r="T4875" s="3" t="s">
        <v>621</v>
      </c>
      <c r="V4875" s="3">
        <v>79</v>
      </c>
      <c r="W4875" s="3">
        <v>0</v>
      </c>
      <c r="X4875" s="3">
        <v>34</v>
      </c>
      <c r="Y4875" s="3">
        <v>4873</v>
      </c>
      <c r="Z4875" s="3" t="s">
        <v>229</v>
      </c>
      <c r="AA4875" s="3">
        <v>39</v>
      </c>
      <c r="AB4875" s="3">
        <v>20</v>
      </c>
      <c r="AC4875" s="3">
        <v>42602314</v>
      </c>
      <c r="AD4875" s="3">
        <v>29049067</v>
      </c>
      <c r="AE4875" s="15"/>
      <c r="AF4875" s="3">
        <v>25</v>
      </c>
      <c r="AG4875" s="3">
        <v>105</v>
      </c>
    </row>
    <row r="4876" spans="1:33" ht="15.75" customHeight="1" x14ac:dyDescent="0.15">
      <c r="A4876" s="3">
        <v>19451</v>
      </c>
      <c r="B4876" s="3">
        <v>4874</v>
      </c>
      <c r="C4876" s="3">
        <v>40</v>
      </c>
      <c r="D4876" s="3" t="s">
        <v>11507</v>
      </c>
      <c r="E4876" s="3" t="s">
        <v>28087</v>
      </c>
      <c r="F4876" s="3" t="s">
        <v>36</v>
      </c>
      <c r="G4876" s="3" t="s">
        <v>37</v>
      </c>
      <c r="H4876" s="3" t="s">
        <v>11511</v>
      </c>
      <c r="I4876" s="3" t="s">
        <v>39</v>
      </c>
      <c r="J4876" s="3">
        <v>46.652099999999997</v>
      </c>
      <c r="K4876" s="3">
        <v>6149412</v>
      </c>
      <c r="L4876" s="3" t="s">
        <v>478</v>
      </c>
      <c r="M4876" s="3">
        <v>3</v>
      </c>
      <c r="N4876" s="3" t="s">
        <v>11507</v>
      </c>
      <c r="O4876" s="3" t="s">
        <v>28087</v>
      </c>
      <c r="P4876" s="3" t="s">
        <v>1000</v>
      </c>
      <c r="Q4876" s="3" t="s">
        <v>11509</v>
      </c>
      <c r="R4876" s="5" t="s">
        <v>28088</v>
      </c>
      <c r="S4876" s="3" t="s">
        <v>11511</v>
      </c>
      <c r="T4876" s="3" t="s">
        <v>37</v>
      </c>
      <c r="V4876" s="3">
        <v>127</v>
      </c>
      <c r="W4876" s="3">
        <v>127</v>
      </c>
      <c r="X4876" s="3">
        <v>127</v>
      </c>
      <c r="Y4876" s="3">
        <v>4874</v>
      </c>
      <c r="Z4876" s="3" t="s">
        <v>478</v>
      </c>
      <c r="AA4876" s="3">
        <v>40</v>
      </c>
      <c r="AB4876" s="3">
        <v>8</v>
      </c>
      <c r="AC4876" s="3">
        <v>6149412</v>
      </c>
      <c r="AD4876" s="3">
        <v>4193196</v>
      </c>
      <c r="AE4876" s="3" t="s">
        <v>39</v>
      </c>
      <c r="AF4876" s="3">
        <v>15</v>
      </c>
      <c r="AG4876" s="3">
        <v>2</v>
      </c>
    </row>
    <row r="4877" spans="1:33" ht="15.75" customHeight="1" x14ac:dyDescent="0.15">
      <c r="A4877" s="3">
        <v>2494</v>
      </c>
      <c r="B4877" s="3">
        <v>4875</v>
      </c>
      <c r="C4877" s="3">
        <v>111</v>
      </c>
      <c r="D4877" s="3" t="s">
        <v>19651</v>
      </c>
      <c r="E4877" s="3" t="s">
        <v>28089</v>
      </c>
      <c r="F4877" s="3" t="s">
        <v>3068</v>
      </c>
      <c r="G4877" s="3" t="s">
        <v>606</v>
      </c>
      <c r="H4877" s="3" t="s">
        <v>3538</v>
      </c>
      <c r="I4877" s="3" t="s">
        <v>2457</v>
      </c>
      <c r="J4877" s="3">
        <v>46.633200000000002</v>
      </c>
      <c r="K4877" s="3">
        <v>47349035</v>
      </c>
      <c r="L4877" s="3" t="s">
        <v>59</v>
      </c>
      <c r="M4877" s="3">
        <v>9</v>
      </c>
      <c r="N4877" s="3" t="s">
        <v>19651</v>
      </c>
      <c r="O4877" s="3" t="s">
        <v>28089</v>
      </c>
      <c r="P4877" s="3" t="s">
        <v>1063</v>
      </c>
      <c r="Q4877" s="3" t="s">
        <v>24127</v>
      </c>
      <c r="R4877" s="5" t="s">
        <v>28090</v>
      </c>
      <c r="S4877" s="3" t="s">
        <v>3538</v>
      </c>
      <c r="T4877" s="3" t="s">
        <v>606</v>
      </c>
      <c r="V4877" s="3">
        <v>86</v>
      </c>
      <c r="W4877" s="3">
        <v>0</v>
      </c>
      <c r="X4877" s="3">
        <v>127</v>
      </c>
      <c r="Y4877" s="3">
        <v>4875</v>
      </c>
      <c r="Z4877" s="3" t="s">
        <v>59</v>
      </c>
      <c r="AA4877" s="3">
        <v>111</v>
      </c>
      <c r="AB4877" s="3">
        <v>103</v>
      </c>
      <c r="AC4877" s="3">
        <v>47349035</v>
      </c>
      <c r="AD4877" s="3">
        <v>32290800</v>
      </c>
      <c r="AE4877" s="15"/>
      <c r="AF4877" s="3">
        <v>17</v>
      </c>
      <c r="AG4877" s="3">
        <v>48</v>
      </c>
    </row>
    <row r="4878" spans="1:33" ht="15.75" customHeight="1" x14ac:dyDescent="0.15">
      <c r="A4878" s="3">
        <v>22241</v>
      </c>
      <c r="B4878" s="3">
        <v>4876</v>
      </c>
      <c r="C4878" s="3">
        <v>220</v>
      </c>
      <c r="D4878" s="3" t="s">
        <v>19654</v>
      </c>
      <c r="E4878" s="3" t="s">
        <v>28091</v>
      </c>
      <c r="F4878" s="3" t="s">
        <v>210</v>
      </c>
      <c r="G4878" s="3" t="s">
        <v>114</v>
      </c>
      <c r="H4878" s="3" t="s">
        <v>116</v>
      </c>
      <c r="I4878" s="3" t="s">
        <v>116</v>
      </c>
      <c r="J4878" s="3">
        <v>46.542900000000003</v>
      </c>
      <c r="K4878" s="3">
        <v>24042724</v>
      </c>
      <c r="L4878" s="3" t="s">
        <v>356</v>
      </c>
      <c r="M4878" s="3">
        <v>5</v>
      </c>
      <c r="N4878" s="3" t="s">
        <v>19654</v>
      </c>
      <c r="O4878" s="3" t="s">
        <v>28091</v>
      </c>
      <c r="P4878" s="3" t="s">
        <v>6091</v>
      </c>
      <c r="Q4878" s="3" t="s">
        <v>24129</v>
      </c>
      <c r="R4878" s="5" t="s">
        <v>28092</v>
      </c>
      <c r="S4878" s="3" t="s">
        <v>116</v>
      </c>
      <c r="T4878" s="3" t="s">
        <v>114</v>
      </c>
      <c r="V4878" s="3">
        <v>101</v>
      </c>
      <c r="W4878" s="3">
        <v>90</v>
      </c>
      <c r="X4878" s="3">
        <v>127</v>
      </c>
      <c r="Y4878" s="3">
        <v>4876</v>
      </c>
      <c r="Z4878" s="3" t="s">
        <v>356</v>
      </c>
      <c r="AA4878" s="3">
        <v>220</v>
      </c>
      <c r="AB4878" s="3">
        <v>150</v>
      </c>
      <c r="AC4878" s="3">
        <v>24042724</v>
      </c>
      <c r="AD4878" s="3">
        <v>16406609</v>
      </c>
      <c r="AE4878" s="3" t="s">
        <v>116</v>
      </c>
      <c r="AF4878" s="3">
        <v>18</v>
      </c>
      <c r="AG4878" s="3">
        <v>46</v>
      </c>
    </row>
    <row r="4879" spans="1:33" ht="15.75" customHeight="1" x14ac:dyDescent="0.15">
      <c r="A4879" s="3">
        <v>26128</v>
      </c>
      <c r="B4879" s="3">
        <v>4877</v>
      </c>
      <c r="C4879" s="3">
        <v>220</v>
      </c>
      <c r="D4879" s="3" t="s">
        <v>19656</v>
      </c>
      <c r="E4879" s="3" t="s">
        <v>28093</v>
      </c>
      <c r="F4879" s="3" t="s">
        <v>657</v>
      </c>
      <c r="G4879" s="3" t="s">
        <v>246</v>
      </c>
      <c r="H4879" s="3" t="s">
        <v>3189</v>
      </c>
      <c r="I4879" s="3" t="s">
        <v>3190</v>
      </c>
      <c r="J4879" s="3">
        <v>46.527299999999997</v>
      </c>
      <c r="K4879" s="3">
        <v>58144718</v>
      </c>
      <c r="L4879" s="3" t="s">
        <v>221</v>
      </c>
      <c r="M4879" s="3">
        <v>0</v>
      </c>
      <c r="N4879" s="3" t="s">
        <v>19656</v>
      </c>
      <c r="O4879" s="3" t="s">
        <v>28093</v>
      </c>
      <c r="P4879" s="8">
        <v>33604</v>
      </c>
      <c r="Q4879" s="3" t="s">
        <v>24132</v>
      </c>
      <c r="R4879" s="5" t="s">
        <v>28094</v>
      </c>
      <c r="S4879" s="3" t="s">
        <v>3189</v>
      </c>
      <c r="T4879" s="3" t="s">
        <v>246</v>
      </c>
      <c r="V4879" s="3">
        <v>127</v>
      </c>
      <c r="W4879" s="3">
        <v>0</v>
      </c>
      <c r="X4879" s="3">
        <v>127</v>
      </c>
      <c r="Y4879" s="3">
        <v>4877</v>
      </c>
      <c r="Z4879" s="3" t="s">
        <v>221</v>
      </c>
      <c r="AA4879" s="3">
        <v>220</v>
      </c>
      <c r="AB4879" s="3">
        <v>232</v>
      </c>
      <c r="AC4879" s="3">
        <v>58144718</v>
      </c>
      <c r="AD4879" s="3">
        <v>39681845</v>
      </c>
      <c r="AE4879" s="15"/>
      <c r="AF4879" s="3">
        <v>2</v>
      </c>
      <c r="AG4879" s="3">
        <v>14</v>
      </c>
    </row>
    <row r="4880" spans="1:33" ht="15.75" customHeight="1" x14ac:dyDescent="0.15">
      <c r="A4880" s="3">
        <v>24950</v>
      </c>
      <c r="B4880" s="3">
        <v>4878</v>
      </c>
      <c r="C4880" s="3">
        <v>54</v>
      </c>
      <c r="D4880" s="3" t="s">
        <v>19658</v>
      </c>
      <c r="E4880" s="3" t="s">
        <v>28095</v>
      </c>
      <c r="F4880" s="3" t="s">
        <v>7229</v>
      </c>
      <c r="G4880" s="3" t="s">
        <v>733</v>
      </c>
      <c r="H4880" s="3" t="s">
        <v>19661</v>
      </c>
      <c r="I4880" s="3" t="s">
        <v>6740</v>
      </c>
      <c r="J4880" s="3">
        <v>46.512099999999997</v>
      </c>
      <c r="K4880" s="3">
        <v>22538387</v>
      </c>
      <c r="L4880" s="3" t="s">
        <v>641</v>
      </c>
      <c r="M4880" s="3">
        <v>0</v>
      </c>
      <c r="N4880" s="3" t="s">
        <v>19658</v>
      </c>
      <c r="O4880" s="3" t="s">
        <v>28095</v>
      </c>
      <c r="P4880" s="3" t="s">
        <v>1239</v>
      </c>
      <c r="Q4880" s="3" t="s">
        <v>24134</v>
      </c>
      <c r="R4880" s="5" t="s">
        <v>28096</v>
      </c>
      <c r="S4880" s="3" t="s">
        <v>19661</v>
      </c>
      <c r="T4880" s="3" t="s">
        <v>733</v>
      </c>
      <c r="V4880" s="3">
        <v>43</v>
      </c>
      <c r="W4880" s="3">
        <v>0</v>
      </c>
      <c r="X4880" s="3">
        <v>50</v>
      </c>
      <c r="Y4880" s="3">
        <v>4878</v>
      </c>
      <c r="Z4880" s="3" t="s">
        <v>641</v>
      </c>
      <c r="AA4880" s="3">
        <v>54</v>
      </c>
      <c r="AB4880" s="3">
        <v>48</v>
      </c>
      <c r="AC4880" s="3">
        <v>22538387</v>
      </c>
      <c r="AD4880" s="3">
        <v>15383298</v>
      </c>
      <c r="AE4880" s="15"/>
      <c r="AF4880" s="3">
        <v>23</v>
      </c>
      <c r="AG4880" s="3">
        <v>70</v>
      </c>
    </row>
    <row r="4881" spans="1:33" ht="15.75" customHeight="1" x14ac:dyDescent="0.15">
      <c r="A4881" s="3">
        <v>26563</v>
      </c>
      <c r="B4881" s="3">
        <v>4879</v>
      </c>
      <c r="C4881" s="3">
        <v>21</v>
      </c>
      <c r="D4881" s="3" t="s">
        <v>19662</v>
      </c>
      <c r="E4881" s="3" t="s">
        <v>28097</v>
      </c>
      <c r="F4881" s="3" t="s">
        <v>1702</v>
      </c>
      <c r="G4881" s="3" t="s">
        <v>836</v>
      </c>
      <c r="H4881" s="3" t="s">
        <v>15109</v>
      </c>
      <c r="I4881" s="3" t="s">
        <v>838</v>
      </c>
      <c r="J4881" s="3">
        <v>46.473100000000002</v>
      </c>
      <c r="K4881" s="3">
        <v>7164000</v>
      </c>
      <c r="L4881" s="3" t="s">
        <v>364</v>
      </c>
      <c r="M4881" s="3">
        <v>0</v>
      </c>
      <c r="N4881" s="3" t="s">
        <v>19662</v>
      </c>
      <c r="O4881" s="3" t="s">
        <v>28097</v>
      </c>
      <c r="P4881" s="8">
        <v>38718</v>
      </c>
      <c r="Q4881" s="3" t="s">
        <v>24136</v>
      </c>
      <c r="R4881" s="5" t="s">
        <v>28098</v>
      </c>
      <c r="S4881" s="3" t="s">
        <v>15109</v>
      </c>
      <c r="T4881" s="3" t="s">
        <v>836</v>
      </c>
      <c r="V4881" s="3">
        <v>16</v>
      </c>
      <c r="W4881" s="3">
        <v>0</v>
      </c>
      <c r="X4881" s="3">
        <v>127</v>
      </c>
      <c r="Y4881" s="3">
        <v>4879</v>
      </c>
      <c r="Z4881" s="3" t="s">
        <v>364</v>
      </c>
      <c r="AA4881" s="3">
        <v>21</v>
      </c>
      <c r="AB4881" s="3">
        <v>10</v>
      </c>
      <c r="AC4881" s="3">
        <v>7164000</v>
      </c>
      <c r="AD4881" s="3">
        <v>4891000</v>
      </c>
      <c r="AE4881" s="15"/>
      <c r="AF4881" s="3">
        <v>20</v>
      </c>
      <c r="AG4881" s="3">
        <v>55</v>
      </c>
    </row>
    <row r="4882" spans="1:33" ht="15.75" customHeight="1" x14ac:dyDescent="0.15">
      <c r="A4882" s="3">
        <v>20059</v>
      </c>
      <c r="B4882" s="3">
        <v>4880</v>
      </c>
      <c r="C4882" s="3">
        <v>148</v>
      </c>
      <c r="D4882" s="3" t="s">
        <v>9815</v>
      </c>
      <c r="E4882" s="3" t="s">
        <v>28099</v>
      </c>
      <c r="F4882" s="3" t="s">
        <v>475</v>
      </c>
      <c r="G4882" s="3" t="s">
        <v>277</v>
      </c>
      <c r="H4882" s="3" t="s">
        <v>9819</v>
      </c>
      <c r="I4882" s="3" t="s">
        <v>6294</v>
      </c>
      <c r="J4882" s="3">
        <v>46.453200000000002</v>
      </c>
      <c r="K4882" s="3">
        <v>24880730</v>
      </c>
      <c r="L4882" s="3" t="s">
        <v>364</v>
      </c>
      <c r="M4882" s="3">
        <v>1</v>
      </c>
      <c r="N4882" s="3" t="s">
        <v>9815</v>
      </c>
      <c r="O4882" s="3" t="s">
        <v>28099</v>
      </c>
      <c r="P4882" s="3" t="s">
        <v>4472</v>
      </c>
      <c r="Q4882" s="3" t="s">
        <v>9817</v>
      </c>
      <c r="R4882" s="5" t="s">
        <v>28100</v>
      </c>
      <c r="S4882" s="3" t="s">
        <v>9819</v>
      </c>
      <c r="T4882" s="3" t="s">
        <v>277</v>
      </c>
      <c r="V4882" s="3">
        <v>127</v>
      </c>
      <c r="W4882" s="3">
        <v>0</v>
      </c>
      <c r="X4882" s="3">
        <v>127</v>
      </c>
      <c r="Y4882" s="3">
        <v>4880</v>
      </c>
      <c r="Z4882" s="3" t="s">
        <v>364</v>
      </c>
      <c r="AA4882" s="3">
        <v>148</v>
      </c>
      <c r="AB4882" s="3">
        <v>83</v>
      </c>
      <c r="AC4882" s="3">
        <v>24880730</v>
      </c>
      <c r="AD4882" s="3">
        <v>16988862</v>
      </c>
      <c r="AE4882" s="15"/>
      <c r="AF4882" s="3">
        <v>20</v>
      </c>
      <c r="AG4882" s="3">
        <v>51</v>
      </c>
    </row>
    <row r="4883" spans="1:33" ht="15.75" customHeight="1" x14ac:dyDescent="0.15">
      <c r="A4883" s="3">
        <v>4215</v>
      </c>
      <c r="B4883" s="3">
        <v>4881</v>
      </c>
      <c r="C4883" s="3">
        <v>75</v>
      </c>
      <c r="D4883" s="5" t="s">
        <v>19668</v>
      </c>
      <c r="E4883" s="3" t="s">
        <v>28101</v>
      </c>
      <c r="F4883" s="3" t="s">
        <v>7229</v>
      </c>
      <c r="G4883" s="3" t="s">
        <v>733</v>
      </c>
      <c r="H4883" s="3" t="s">
        <v>9726</v>
      </c>
      <c r="I4883" s="3" t="s">
        <v>5290</v>
      </c>
      <c r="J4883" s="3">
        <v>46.384999999999998</v>
      </c>
      <c r="K4883" s="3">
        <v>9073599</v>
      </c>
      <c r="L4883" s="3" t="s">
        <v>59</v>
      </c>
      <c r="M4883" s="3">
        <v>7</v>
      </c>
      <c r="N4883" s="5" t="s">
        <v>19668</v>
      </c>
      <c r="O4883" s="3" t="s">
        <v>28101</v>
      </c>
      <c r="P4883" s="3" t="s">
        <v>6091</v>
      </c>
      <c r="Q4883" s="3" t="s">
        <v>24139</v>
      </c>
      <c r="R4883" s="5" t="s">
        <v>28102</v>
      </c>
      <c r="S4883" s="3" t="s">
        <v>9726</v>
      </c>
      <c r="T4883" s="3" t="s">
        <v>733</v>
      </c>
      <c r="V4883" s="3">
        <v>44</v>
      </c>
      <c r="W4883" s="3">
        <v>0</v>
      </c>
      <c r="X4883" s="3">
        <v>127</v>
      </c>
      <c r="Y4883" s="3">
        <v>4881</v>
      </c>
      <c r="Z4883" s="3" t="s">
        <v>59</v>
      </c>
      <c r="AA4883" s="3">
        <v>75</v>
      </c>
      <c r="AB4883" s="3">
        <v>60</v>
      </c>
      <c r="AC4883" s="3">
        <v>9073599</v>
      </c>
      <c r="AD4883" s="3">
        <v>6198448</v>
      </c>
      <c r="AE4883" s="15"/>
      <c r="AF4883" s="3">
        <v>17</v>
      </c>
      <c r="AG4883" s="3">
        <v>58</v>
      </c>
    </row>
    <row r="4884" spans="1:33" ht="15.75" customHeight="1" x14ac:dyDescent="0.15">
      <c r="A4884" s="3">
        <v>17723</v>
      </c>
      <c r="B4884" s="3">
        <v>4882</v>
      </c>
      <c r="C4884" s="3">
        <v>43</v>
      </c>
      <c r="D4884" s="3" t="s">
        <v>11176</v>
      </c>
      <c r="E4884" s="3" t="s">
        <v>28103</v>
      </c>
      <c r="F4884" s="3" t="s">
        <v>36</v>
      </c>
      <c r="G4884" s="3" t="s">
        <v>37</v>
      </c>
      <c r="H4884" s="3" t="s">
        <v>8758</v>
      </c>
      <c r="I4884" s="3" t="s">
        <v>39</v>
      </c>
      <c r="J4884" s="3">
        <v>46.338099999999997</v>
      </c>
      <c r="K4884" s="3">
        <v>16387178</v>
      </c>
      <c r="L4884" s="3" t="s">
        <v>71</v>
      </c>
      <c r="M4884" s="3">
        <v>4</v>
      </c>
      <c r="N4884" s="3" t="s">
        <v>11176</v>
      </c>
      <c r="O4884" s="3" t="s">
        <v>28103</v>
      </c>
      <c r="P4884" s="3" t="s">
        <v>787</v>
      </c>
      <c r="Q4884" s="3" t="s">
        <v>11178</v>
      </c>
      <c r="R4884" s="5" t="s">
        <v>28104</v>
      </c>
      <c r="S4884" s="3" t="s">
        <v>8758</v>
      </c>
      <c r="T4884" s="3" t="s">
        <v>37</v>
      </c>
      <c r="V4884" s="3">
        <v>127</v>
      </c>
      <c r="W4884" s="3">
        <v>127</v>
      </c>
      <c r="X4884" s="3">
        <v>127</v>
      </c>
      <c r="Y4884" s="3">
        <v>4882</v>
      </c>
      <c r="Z4884" s="3" t="s">
        <v>71</v>
      </c>
      <c r="AA4884" s="3">
        <v>43</v>
      </c>
      <c r="AB4884" s="3">
        <v>47</v>
      </c>
      <c r="AC4884" s="3">
        <v>16387178</v>
      </c>
      <c r="AD4884" s="3">
        <v>11198159</v>
      </c>
      <c r="AE4884" s="3" t="s">
        <v>39</v>
      </c>
      <c r="AF4884" s="3">
        <v>5</v>
      </c>
      <c r="AG4884" s="3">
        <v>2</v>
      </c>
    </row>
    <row r="4885" spans="1:33" ht="15.75" customHeight="1" x14ac:dyDescent="0.15">
      <c r="A4885" s="3">
        <v>26466</v>
      </c>
      <c r="B4885" s="3">
        <v>4883</v>
      </c>
      <c r="C4885" s="3">
        <v>80</v>
      </c>
      <c r="D4885" s="3" t="s">
        <v>19673</v>
      </c>
      <c r="E4885" s="3" t="s">
        <v>28105</v>
      </c>
      <c r="F4885" s="3" t="s">
        <v>1620</v>
      </c>
      <c r="G4885" s="3" t="s">
        <v>412</v>
      </c>
      <c r="H4885" s="3" t="s">
        <v>19675</v>
      </c>
      <c r="I4885" s="3" t="s">
        <v>742</v>
      </c>
      <c r="J4885" s="3">
        <v>46.311</v>
      </c>
      <c r="K4885" s="3">
        <v>52552000</v>
      </c>
      <c r="L4885" s="3" t="s">
        <v>40</v>
      </c>
      <c r="M4885" s="3">
        <v>0</v>
      </c>
      <c r="N4885" s="3" t="s">
        <v>19673</v>
      </c>
      <c r="O4885" s="3" t="s">
        <v>28105</v>
      </c>
      <c r="P4885" s="8">
        <v>36526</v>
      </c>
      <c r="Q4885" s="3" t="s">
        <v>24142</v>
      </c>
      <c r="R4885" s="5" t="s">
        <v>28106</v>
      </c>
      <c r="S4885" s="3" t="s">
        <v>19675</v>
      </c>
      <c r="T4885" s="3" t="s">
        <v>412</v>
      </c>
      <c r="V4885" s="3">
        <v>127</v>
      </c>
      <c r="W4885" s="3">
        <v>127</v>
      </c>
      <c r="X4885" s="3">
        <v>127</v>
      </c>
      <c r="Y4885" s="3">
        <v>4883</v>
      </c>
      <c r="Z4885" s="3" t="s">
        <v>40</v>
      </c>
      <c r="AA4885" s="3">
        <v>80</v>
      </c>
      <c r="AB4885" s="3">
        <v>66</v>
      </c>
      <c r="AC4885" s="3">
        <v>52552000</v>
      </c>
      <c r="AD4885" s="3">
        <v>35918000</v>
      </c>
      <c r="AE4885" s="3" t="s">
        <v>742</v>
      </c>
      <c r="AF4885" s="3">
        <v>4</v>
      </c>
      <c r="AG4885" s="3">
        <v>17</v>
      </c>
    </row>
    <row r="4886" spans="1:33" ht="15.75" customHeight="1" x14ac:dyDescent="0.15">
      <c r="A4886" s="3">
        <v>295</v>
      </c>
      <c r="B4886" s="3">
        <v>4884</v>
      </c>
      <c r="C4886" s="3">
        <v>180</v>
      </c>
      <c r="D4886" s="3" t="s">
        <v>5544</v>
      </c>
      <c r="E4886" s="3" t="s">
        <v>28107</v>
      </c>
      <c r="F4886" s="3" t="s">
        <v>36</v>
      </c>
      <c r="G4886" s="3" t="s">
        <v>37</v>
      </c>
      <c r="H4886" s="3" t="s">
        <v>2137</v>
      </c>
      <c r="I4886" s="3" t="s">
        <v>69</v>
      </c>
      <c r="J4886" s="3">
        <v>46.302599999999998</v>
      </c>
      <c r="K4886" s="3">
        <v>11617578</v>
      </c>
      <c r="L4886" s="3" t="s">
        <v>162</v>
      </c>
      <c r="M4886" s="3">
        <v>5</v>
      </c>
      <c r="N4886" s="3" t="s">
        <v>5544</v>
      </c>
      <c r="O4886" s="3" t="s">
        <v>28107</v>
      </c>
      <c r="P4886" s="3" t="s">
        <v>835</v>
      </c>
      <c r="Q4886" s="3" t="s">
        <v>5548</v>
      </c>
      <c r="R4886" s="5" t="s">
        <v>28108</v>
      </c>
      <c r="S4886" s="3" t="s">
        <v>2137</v>
      </c>
      <c r="T4886" s="3" t="s">
        <v>37</v>
      </c>
      <c r="V4886" s="3">
        <v>127</v>
      </c>
      <c r="W4886" s="3">
        <v>55</v>
      </c>
      <c r="X4886" s="3">
        <v>127</v>
      </c>
      <c r="Y4886" s="3">
        <v>4884</v>
      </c>
      <c r="Z4886" s="3" t="s">
        <v>162</v>
      </c>
      <c r="AA4886" s="3">
        <v>180</v>
      </c>
      <c r="AB4886" s="3">
        <v>100</v>
      </c>
      <c r="AC4886" s="3">
        <v>11617578</v>
      </c>
      <c r="AD4886" s="3">
        <v>7940786</v>
      </c>
      <c r="AE4886" s="3" t="s">
        <v>69</v>
      </c>
      <c r="AF4886" s="3">
        <v>8</v>
      </c>
      <c r="AG4886" s="3">
        <v>20</v>
      </c>
    </row>
    <row r="4887" spans="1:33" ht="15.75" customHeight="1" x14ac:dyDescent="0.15">
      <c r="A4887" s="3">
        <v>3359</v>
      </c>
      <c r="B4887" s="3">
        <v>4885</v>
      </c>
      <c r="C4887" s="3">
        <v>13</v>
      </c>
      <c r="D4887" s="3" t="s">
        <v>8658</v>
      </c>
      <c r="E4887" s="3" t="s">
        <v>28109</v>
      </c>
      <c r="F4887" s="3" t="s">
        <v>143</v>
      </c>
      <c r="G4887" s="3" t="s">
        <v>77</v>
      </c>
      <c r="H4887" s="3" t="s">
        <v>8662</v>
      </c>
      <c r="I4887" s="3" t="s">
        <v>838</v>
      </c>
      <c r="J4887" s="3">
        <v>46.273499999999999</v>
      </c>
      <c r="K4887" s="3">
        <v>3707756</v>
      </c>
      <c r="L4887" s="3" t="s">
        <v>75</v>
      </c>
      <c r="M4887" s="3">
        <v>5</v>
      </c>
      <c r="N4887" s="3" t="s">
        <v>8658</v>
      </c>
      <c r="O4887" s="3" t="s">
        <v>28109</v>
      </c>
      <c r="P4887" s="3" t="s">
        <v>1063</v>
      </c>
      <c r="Q4887" s="3" t="s">
        <v>8660</v>
      </c>
      <c r="R4887" s="5" t="s">
        <v>28110</v>
      </c>
      <c r="S4887" s="3" t="s">
        <v>8662</v>
      </c>
      <c r="T4887" s="3" t="s">
        <v>77</v>
      </c>
      <c r="V4887" s="3">
        <v>127</v>
      </c>
      <c r="W4887" s="3">
        <v>0</v>
      </c>
      <c r="X4887" s="3">
        <v>127</v>
      </c>
      <c r="Y4887" s="3">
        <v>4885</v>
      </c>
      <c r="Z4887" s="3" t="s">
        <v>75</v>
      </c>
      <c r="AA4887" s="3">
        <v>13</v>
      </c>
      <c r="AB4887" s="3">
        <v>6</v>
      </c>
      <c r="AC4887" s="3">
        <v>3707756</v>
      </c>
      <c r="AD4887" s="3">
        <v>2534810</v>
      </c>
      <c r="AE4887" s="15"/>
      <c r="AF4887" s="3">
        <v>14</v>
      </c>
      <c r="AG4887" s="3">
        <v>55</v>
      </c>
    </row>
    <row r="4888" spans="1:33" ht="15.75" customHeight="1" x14ac:dyDescent="0.15">
      <c r="A4888" s="3">
        <v>25601</v>
      </c>
      <c r="B4888" s="3">
        <v>4886</v>
      </c>
      <c r="C4888" s="3">
        <v>188</v>
      </c>
      <c r="D4888" s="3" t="s">
        <v>19680</v>
      </c>
      <c r="E4888" s="3" t="s">
        <v>28111</v>
      </c>
      <c r="F4888" s="3" t="s">
        <v>331</v>
      </c>
      <c r="G4888" s="3" t="s">
        <v>167</v>
      </c>
      <c r="H4888" s="3" t="s">
        <v>283</v>
      </c>
      <c r="I4888" s="3" t="s">
        <v>283</v>
      </c>
      <c r="J4888" s="3">
        <v>46.175600000000003</v>
      </c>
      <c r="K4888" s="3">
        <v>141102052</v>
      </c>
      <c r="L4888" s="3" t="s">
        <v>356</v>
      </c>
      <c r="M4888" s="3">
        <v>0</v>
      </c>
      <c r="N4888" s="3" t="s">
        <v>19680</v>
      </c>
      <c r="O4888" s="3" t="s">
        <v>28111</v>
      </c>
      <c r="P4888" s="8">
        <v>36892</v>
      </c>
      <c r="Q4888" s="3" t="s">
        <v>24147</v>
      </c>
      <c r="R4888" s="5" t="s">
        <v>28112</v>
      </c>
      <c r="S4888" s="3" t="s">
        <v>283</v>
      </c>
      <c r="T4888" s="3" t="s">
        <v>167</v>
      </c>
      <c r="V4888" s="3">
        <v>127</v>
      </c>
      <c r="W4888" s="3">
        <v>121</v>
      </c>
      <c r="X4888" s="3">
        <v>127</v>
      </c>
      <c r="Y4888" s="3">
        <v>4886</v>
      </c>
      <c r="Z4888" s="3" t="s">
        <v>356</v>
      </c>
      <c r="AA4888" s="3">
        <v>188</v>
      </c>
      <c r="AB4888" s="3">
        <v>104</v>
      </c>
      <c r="AC4888" s="3">
        <v>141102052</v>
      </c>
      <c r="AD4888" s="3">
        <v>96529123</v>
      </c>
      <c r="AE4888" s="3" t="s">
        <v>283</v>
      </c>
      <c r="AF4888" s="3">
        <v>18</v>
      </c>
      <c r="AG4888" s="3">
        <v>1</v>
      </c>
    </row>
    <row r="4889" spans="1:33" ht="15.75" customHeight="1" x14ac:dyDescent="0.15">
      <c r="A4889" s="3">
        <v>17913</v>
      </c>
      <c r="B4889" s="3">
        <v>4887</v>
      </c>
      <c r="C4889" s="3">
        <v>90</v>
      </c>
      <c r="D4889" s="3" t="s">
        <v>19682</v>
      </c>
      <c r="E4889" s="3" t="s">
        <v>28113</v>
      </c>
      <c r="F4889" s="3" t="s">
        <v>1193</v>
      </c>
      <c r="G4889" s="3" t="s">
        <v>564</v>
      </c>
      <c r="H4889" s="3" t="s">
        <v>4814</v>
      </c>
      <c r="I4889" s="3" t="s">
        <v>63</v>
      </c>
      <c r="J4889" s="3">
        <v>46.162100000000002</v>
      </c>
      <c r="K4889" s="3">
        <v>17720576</v>
      </c>
      <c r="L4889" s="3" t="s">
        <v>66</v>
      </c>
      <c r="M4889" s="3">
        <v>4</v>
      </c>
      <c r="N4889" s="3" t="s">
        <v>19682</v>
      </c>
      <c r="O4889" s="3" t="s">
        <v>28113</v>
      </c>
      <c r="P4889" s="3" t="s">
        <v>835</v>
      </c>
      <c r="Q4889" s="3" t="s">
        <v>24149</v>
      </c>
      <c r="R4889" s="5" t="s">
        <v>28114</v>
      </c>
      <c r="S4889" s="3" t="s">
        <v>4814</v>
      </c>
      <c r="T4889" s="3" t="s">
        <v>564</v>
      </c>
      <c r="V4889" s="3">
        <v>118</v>
      </c>
      <c r="W4889" s="3">
        <v>127</v>
      </c>
      <c r="X4889" s="3">
        <v>127</v>
      </c>
      <c r="Y4889" s="3">
        <v>4887</v>
      </c>
      <c r="Z4889" s="3" t="s">
        <v>66</v>
      </c>
      <c r="AA4889" s="3">
        <v>90</v>
      </c>
      <c r="AB4889" s="3">
        <v>40</v>
      </c>
      <c r="AC4889" s="3">
        <v>17720576</v>
      </c>
      <c r="AD4889" s="3">
        <v>12123921</v>
      </c>
      <c r="AE4889" s="3" t="s">
        <v>63</v>
      </c>
      <c r="AF4889" s="3">
        <v>9</v>
      </c>
      <c r="AG4889" s="3">
        <v>3</v>
      </c>
    </row>
    <row r="4890" spans="1:33" ht="15.75" customHeight="1" x14ac:dyDescent="0.15">
      <c r="A4890" s="3">
        <v>1176</v>
      </c>
      <c r="B4890" s="3">
        <v>4888</v>
      </c>
      <c r="C4890" s="3">
        <v>34</v>
      </c>
      <c r="D4890" s="3" t="s">
        <v>19685</v>
      </c>
      <c r="E4890" s="3" t="s">
        <v>28115</v>
      </c>
      <c r="F4890" s="3" t="s">
        <v>1172</v>
      </c>
      <c r="G4890" s="3" t="s">
        <v>565</v>
      </c>
      <c r="H4890" s="3" t="s">
        <v>7827</v>
      </c>
      <c r="I4890" s="3" t="s">
        <v>8152</v>
      </c>
      <c r="J4890" s="3">
        <v>46.1479</v>
      </c>
      <c r="K4890" s="3">
        <v>6843490</v>
      </c>
      <c r="L4890" s="3" t="s">
        <v>162</v>
      </c>
      <c r="M4890" s="3">
        <v>4</v>
      </c>
      <c r="N4890" s="3" t="s">
        <v>19685</v>
      </c>
      <c r="O4890" s="3" t="s">
        <v>28115</v>
      </c>
      <c r="P4890" s="3" t="s">
        <v>381</v>
      </c>
      <c r="Q4890" s="3" t="s">
        <v>24151</v>
      </c>
      <c r="R4890" s="5" t="s">
        <v>28116</v>
      </c>
      <c r="S4890" s="3" t="s">
        <v>7827</v>
      </c>
      <c r="T4890" s="3" t="s">
        <v>565</v>
      </c>
      <c r="V4890" s="3">
        <v>41</v>
      </c>
      <c r="W4890" s="3">
        <v>0</v>
      </c>
      <c r="X4890" s="3">
        <v>127</v>
      </c>
      <c r="Y4890" s="3">
        <v>4888</v>
      </c>
      <c r="Z4890" s="3" t="s">
        <v>162</v>
      </c>
      <c r="AA4890" s="3">
        <v>34</v>
      </c>
      <c r="AB4890" s="3">
        <v>24</v>
      </c>
      <c r="AC4890" s="3">
        <v>6843490</v>
      </c>
      <c r="AD4890" s="3">
        <v>4682577</v>
      </c>
      <c r="AE4890" s="15"/>
      <c r="AF4890" s="3">
        <v>8</v>
      </c>
      <c r="AG4890" s="3">
        <v>139</v>
      </c>
    </row>
    <row r="4891" spans="1:33" ht="15.75" customHeight="1" x14ac:dyDescent="0.15">
      <c r="A4891" s="3">
        <v>22629</v>
      </c>
      <c r="B4891" s="3">
        <v>4889</v>
      </c>
      <c r="C4891" s="3">
        <v>100</v>
      </c>
      <c r="D4891" s="3" t="s">
        <v>19688</v>
      </c>
      <c r="E4891" s="3" t="s">
        <v>28117</v>
      </c>
      <c r="F4891" s="3" t="s">
        <v>210</v>
      </c>
      <c r="G4891" s="3" t="s">
        <v>114</v>
      </c>
      <c r="H4891" s="3" t="s">
        <v>115</v>
      </c>
      <c r="I4891" s="3" t="s">
        <v>116</v>
      </c>
      <c r="J4891" s="3">
        <v>46.102699999999999</v>
      </c>
      <c r="K4891" s="3">
        <v>24917538</v>
      </c>
      <c r="L4891" s="3" t="s">
        <v>101</v>
      </c>
      <c r="M4891" s="3">
        <v>2</v>
      </c>
      <c r="N4891" s="3" t="s">
        <v>19688</v>
      </c>
      <c r="O4891" s="3" t="s">
        <v>28117</v>
      </c>
      <c r="P4891" s="3" t="s">
        <v>2080</v>
      </c>
      <c r="Q4891" s="3" t="s">
        <v>24153</v>
      </c>
      <c r="R4891" s="5" t="s">
        <v>28118</v>
      </c>
      <c r="S4891" s="3" t="s">
        <v>115</v>
      </c>
      <c r="T4891" s="3" t="s">
        <v>114</v>
      </c>
      <c r="V4891" s="3">
        <v>102</v>
      </c>
      <c r="W4891" s="3">
        <v>91</v>
      </c>
      <c r="X4891" s="3">
        <v>127</v>
      </c>
      <c r="Y4891" s="3">
        <v>4889</v>
      </c>
      <c r="Z4891" s="3" t="s">
        <v>101</v>
      </c>
      <c r="AA4891" s="3">
        <v>100</v>
      </c>
      <c r="AB4891" s="3">
        <v>60</v>
      </c>
      <c r="AC4891" s="3">
        <v>24917538</v>
      </c>
      <c r="AD4891" s="3">
        <v>17054809</v>
      </c>
      <c r="AE4891" s="3" t="s">
        <v>116</v>
      </c>
      <c r="AF4891" s="3">
        <v>10</v>
      </c>
      <c r="AG4891" s="3">
        <v>46</v>
      </c>
    </row>
    <row r="4892" spans="1:33" ht="15.75" customHeight="1" x14ac:dyDescent="0.15">
      <c r="A4892" s="3">
        <v>24110</v>
      </c>
      <c r="B4892" s="3">
        <v>4890</v>
      </c>
      <c r="C4892" s="3">
        <v>16</v>
      </c>
      <c r="D4892" s="3" t="s">
        <v>19690</v>
      </c>
      <c r="E4892" s="3" t="s">
        <v>28119</v>
      </c>
      <c r="F4892" s="3" t="s">
        <v>314</v>
      </c>
      <c r="G4892" s="3" t="s">
        <v>153</v>
      </c>
      <c r="H4892" s="3" t="s">
        <v>3261</v>
      </c>
      <c r="I4892" s="3" t="s">
        <v>1401</v>
      </c>
      <c r="J4892" s="3">
        <v>46.097200000000001</v>
      </c>
      <c r="K4892" s="3">
        <v>4402722</v>
      </c>
      <c r="L4892" s="3" t="s">
        <v>59</v>
      </c>
      <c r="M4892" s="3">
        <v>1</v>
      </c>
      <c r="N4892" s="3" t="s">
        <v>19690</v>
      </c>
      <c r="O4892" s="3" t="s">
        <v>28119</v>
      </c>
      <c r="P4892" s="3" t="s">
        <v>1000</v>
      </c>
      <c r="Q4892" s="3" t="s">
        <v>24155</v>
      </c>
      <c r="R4892" s="5" t="s">
        <v>28120</v>
      </c>
      <c r="S4892" s="3" t="s">
        <v>3261</v>
      </c>
      <c r="T4892" s="3" t="s">
        <v>153</v>
      </c>
      <c r="V4892" s="3">
        <v>36</v>
      </c>
      <c r="W4892" s="3">
        <v>0</v>
      </c>
      <c r="X4892" s="3">
        <v>127</v>
      </c>
      <c r="Y4892" s="3">
        <v>4890</v>
      </c>
      <c r="Z4892" s="3" t="s">
        <v>59</v>
      </c>
      <c r="AA4892" s="3">
        <v>16</v>
      </c>
      <c r="AB4892" s="3">
        <v>11</v>
      </c>
      <c r="AC4892" s="3">
        <v>4402722</v>
      </c>
      <c r="AD4892" s="3">
        <v>3013557</v>
      </c>
      <c r="AE4892" s="15"/>
      <c r="AF4892" s="3">
        <v>17</v>
      </c>
      <c r="AG4892" s="3">
        <v>21</v>
      </c>
    </row>
    <row r="4893" spans="1:33" ht="15.75" customHeight="1" x14ac:dyDescent="0.15">
      <c r="A4893" s="3">
        <v>8478</v>
      </c>
      <c r="B4893" s="3">
        <v>4891</v>
      </c>
      <c r="C4893" s="3">
        <v>92</v>
      </c>
      <c r="D4893" s="3" t="s">
        <v>19693</v>
      </c>
      <c r="E4893" s="3" t="s">
        <v>28121</v>
      </c>
      <c r="F4893" s="3" t="s">
        <v>210</v>
      </c>
      <c r="G4893" s="3" t="s">
        <v>114</v>
      </c>
      <c r="H4893" s="3" t="s">
        <v>256</v>
      </c>
      <c r="I4893" s="3" t="s">
        <v>116</v>
      </c>
      <c r="J4893" s="3">
        <v>46.0929</v>
      </c>
      <c r="K4893" s="3">
        <v>17123766</v>
      </c>
      <c r="L4893" s="3" t="s">
        <v>59</v>
      </c>
      <c r="M4893" s="3">
        <v>2</v>
      </c>
      <c r="N4893" s="3" t="s">
        <v>19693</v>
      </c>
      <c r="O4893" s="3" t="s">
        <v>28121</v>
      </c>
      <c r="P4893" s="3" t="s">
        <v>1107</v>
      </c>
      <c r="Q4893" s="3" t="s">
        <v>24157</v>
      </c>
      <c r="R4893" s="5" t="s">
        <v>28122</v>
      </c>
      <c r="S4893" s="3" t="s">
        <v>256</v>
      </c>
      <c r="T4893" s="3" t="s">
        <v>114</v>
      </c>
      <c r="V4893" s="3">
        <v>103</v>
      </c>
      <c r="W4893" s="3">
        <v>92</v>
      </c>
      <c r="X4893" s="3">
        <v>127</v>
      </c>
      <c r="Y4893" s="3">
        <v>4891</v>
      </c>
      <c r="Z4893" s="3" t="s">
        <v>59</v>
      </c>
      <c r="AA4893" s="3">
        <v>92</v>
      </c>
      <c r="AB4893" s="3">
        <v>79</v>
      </c>
      <c r="AC4893" s="3">
        <v>17123766</v>
      </c>
      <c r="AD4893" s="3">
        <v>11721149</v>
      </c>
      <c r="AE4893" s="3" t="s">
        <v>116</v>
      </c>
      <c r="AF4893" s="3">
        <v>17</v>
      </c>
      <c r="AG4893" s="3">
        <v>46</v>
      </c>
    </row>
    <row r="4894" spans="1:33" ht="15.75" customHeight="1" x14ac:dyDescent="0.15">
      <c r="A4894" s="3">
        <v>20418</v>
      </c>
      <c r="B4894" s="3">
        <v>4892</v>
      </c>
      <c r="C4894" s="3">
        <v>95</v>
      </c>
      <c r="D4894" s="3" t="s">
        <v>6941</v>
      </c>
      <c r="E4894" s="3" t="s">
        <v>28123</v>
      </c>
      <c r="F4894" s="3" t="s">
        <v>475</v>
      </c>
      <c r="G4894" s="3" t="s">
        <v>277</v>
      </c>
      <c r="H4894" s="3" t="s">
        <v>475</v>
      </c>
      <c r="I4894" s="3" t="s">
        <v>203</v>
      </c>
      <c r="J4894" s="3">
        <v>46.0274</v>
      </c>
      <c r="K4894" s="3">
        <v>13099005</v>
      </c>
      <c r="L4894" s="3" t="s">
        <v>71</v>
      </c>
      <c r="M4894" s="3">
        <v>3</v>
      </c>
      <c r="N4894" s="3" t="s">
        <v>6941</v>
      </c>
      <c r="O4894" s="3" t="s">
        <v>28123</v>
      </c>
      <c r="P4894" s="3" t="s">
        <v>4433</v>
      </c>
      <c r="Q4894" s="3" t="s">
        <v>6943</v>
      </c>
      <c r="R4894" s="5" t="s">
        <v>28124</v>
      </c>
      <c r="S4894" s="3" t="s">
        <v>475</v>
      </c>
      <c r="T4894" s="3" t="s">
        <v>277</v>
      </c>
      <c r="V4894" s="3">
        <v>127</v>
      </c>
      <c r="W4894" s="3">
        <v>127</v>
      </c>
      <c r="X4894" s="3">
        <v>127</v>
      </c>
      <c r="Y4894" s="3">
        <v>4892</v>
      </c>
      <c r="Z4894" s="3" t="s">
        <v>71</v>
      </c>
      <c r="AA4894" s="3">
        <v>95</v>
      </c>
      <c r="AB4894" s="3">
        <v>79</v>
      </c>
      <c r="AC4894" s="3">
        <v>13099005</v>
      </c>
      <c r="AD4894" s="3">
        <v>8970237</v>
      </c>
      <c r="AE4894" s="3" t="s">
        <v>203</v>
      </c>
      <c r="AF4894" s="3">
        <v>5</v>
      </c>
      <c r="AG4894" s="3">
        <v>9</v>
      </c>
    </row>
    <row r="4895" spans="1:33" ht="15.75" customHeight="1" x14ac:dyDescent="0.15">
      <c r="A4895" s="3">
        <v>20359</v>
      </c>
      <c r="B4895" s="3">
        <v>4893</v>
      </c>
      <c r="C4895" s="3">
        <v>14</v>
      </c>
      <c r="D4895" s="3" t="s">
        <v>6201</v>
      </c>
      <c r="E4895" s="3" t="s">
        <v>28125</v>
      </c>
      <c r="F4895" s="3" t="s">
        <v>143</v>
      </c>
      <c r="G4895" s="3" t="s">
        <v>77</v>
      </c>
      <c r="H4895" s="3" t="s">
        <v>2403</v>
      </c>
      <c r="I4895" s="3" t="s">
        <v>79</v>
      </c>
      <c r="J4895" s="3">
        <v>45.990200000000002</v>
      </c>
      <c r="K4895" s="3">
        <v>4138744</v>
      </c>
      <c r="L4895" s="3" t="s">
        <v>221</v>
      </c>
      <c r="M4895" s="3">
        <v>3</v>
      </c>
      <c r="N4895" s="3" t="s">
        <v>6201</v>
      </c>
      <c r="O4895" s="3" t="s">
        <v>28125</v>
      </c>
      <c r="P4895" s="3" t="s">
        <v>1029</v>
      </c>
      <c r="Q4895" s="3" t="s">
        <v>6207</v>
      </c>
      <c r="R4895" s="5" t="s">
        <v>28126</v>
      </c>
      <c r="S4895" s="3" t="s">
        <v>2403</v>
      </c>
      <c r="T4895" s="3" t="s">
        <v>77</v>
      </c>
      <c r="V4895" s="3">
        <v>127</v>
      </c>
      <c r="W4895" s="3">
        <v>127</v>
      </c>
      <c r="X4895" s="3">
        <v>127</v>
      </c>
      <c r="Y4895" s="3">
        <v>4893</v>
      </c>
      <c r="Z4895" s="3" t="s">
        <v>221</v>
      </c>
      <c r="AA4895" s="3">
        <v>14</v>
      </c>
      <c r="AB4895" s="3">
        <v>11</v>
      </c>
      <c r="AC4895" s="3">
        <v>4138744</v>
      </c>
      <c r="AD4895" s="3">
        <v>2834946</v>
      </c>
      <c r="AE4895" s="3" t="s">
        <v>79</v>
      </c>
      <c r="AF4895" s="3">
        <v>2</v>
      </c>
      <c r="AG4895" s="3">
        <v>6</v>
      </c>
    </row>
    <row r="4896" spans="1:33" ht="15.75" customHeight="1" x14ac:dyDescent="0.15">
      <c r="A4896" s="3">
        <v>24870</v>
      </c>
      <c r="B4896" s="3">
        <v>4894</v>
      </c>
      <c r="C4896" s="3">
        <v>27</v>
      </c>
      <c r="D4896" s="3" t="s">
        <v>19698</v>
      </c>
      <c r="E4896" s="3" t="s">
        <v>28127</v>
      </c>
      <c r="F4896" s="3" t="s">
        <v>947</v>
      </c>
      <c r="G4896" s="3" t="s">
        <v>389</v>
      </c>
      <c r="H4896" s="3" t="s">
        <v>9329</v>
      </c>
      <c r="I4896" s="3" t="s">
        <v>15468</v>
      </c>
      <c r="J4896" s="3">
        <v>45.9544</v>
      </c>
      <c r="K4896" s="3">
        <v>16604852</v>
      </c>
      <c r="L4896" s="3" t="s">
        <v>356</v>
      </c>
      <c r="M4896" s="3">
        <v>0</v>
      </c>
      <c r="N4896" s="3" t="s">
        <v>19698</v>
      </c>
      <c r="O4896" s="3" t="s">
        <v>28127</v>
      </c>
      <c r="P4896" s="8">
        <v>37257</v>
      </c>
      <c r="Q4896" s="3" t="s">
        <v>24161</v>
      </c>
      <c r="R4896" s="5" t="s">
        <v>28128</v>
      </c>
      <c r="S4896" s="3" t="s">
        <v>9329</v>
      </c>
      <c r="T4896" s="3" t="s">
        <v>389</v>
      </c>
      <c r="V4896" s="3">
        <v>70</v>
      </c>
      <c r="W4896" s="3">
        <v>0</v>
      </c>
      <c r="X4896" s="3">
        <v>127</v>
      </c>
      <c r="Y4896" s="3">
        <v>4894</v>
      </c>
      <c r="Z4896" s="3" t="s">
        <v>356</v>
      </c>
      <c r="AA4896" s="3">
        <v>27</v>
      </c>
      <c r="AB4896" s="3">
        <v>17</v>
      </c>
      <c r="AC4896" s="3">
        <v>16604852</v>
      </c>
      <c r="AD4896" s="3">
        <v>11376737</v>
      </c>
      <c r="AE4896" s="15"/>
      <c r="AF4896" s="3">
        <v>18</v>
      </c>
      <c r="AG4896" s="3">
        <v>102</v>
      </c>
    </row>
    <row r="4897" spans="1:33" ht="15.75" customHeight="1" x14ac:dyDescent="0.15">
      <c r="A4897" s="3">
        <v>3788</v>
      </c>
      <c r="B4897" s="3">
        <v>4895</v>
      </c>
      <c r="C4897" s="3">
        <v>71</v>
      </c>
      <c r="D4897" s="3" t="s">
        <v>11844</v>
      </c>
      <c r="E4897" s="3" t="s">
        <v>28129</v>
      </c>
      <c r="F4897" s="3" t="s">
        <v>36</v>
      </c>
      <c r="G4897" s="3" t="s">
        <v>37</v>
      </c>
      <c r="H4897" s="3" t="s">
        <v>2190</v>
      </c>
      <c r="I4897" s="3" t="s">
        <v>39</v>
      </c>
      <c r="J4897" s="3">
        <v>45.930300000000003</v>
      </c>
      <c r="K4897" s="3">
        <v>7764806</v>
      </c>
      <c r="L4897" s="3" t="s">
        <v>335</v>
      </c>
      <c r="M4897" s="3">
        <v>3</v>
      </c>
      <c r="N4897" s="3" t="s">
        <v>11844</v>
      </c>
      <c r="O4897" s="3" t="s">
        <v>28129</v>
      </c>
      <c r="P4897" s="3" t="s">
        <v>4433</v>
      </c>
      <c r="Q4897" s="3" t="s">
        <v>11848</v>
      </c>
      <c r="R4897" s="5" t="s">
        <v>28130</v>
      </c>
      <c r="S4897" s="3" t="s">
        <v>2190</v>
      </c>
      <c r="T4897" s="3" t="s">
        <v>37</v>
      </c>
      <c r="V4897" s="3">
        <v>127</v>
      </c>
      <c r="W4897" s="3">
        <v>127</v>
      </c>
      <c r="X4897" s="3">
        <v>127</v>
      </c>
      <c r="Y4897" s="3">
        <v>4895</v>
      </c>
      <c r="Z4897" s="3" t="s">
        <v>335</v>
      </c>
      <c r="AA4897" s="3">
        <v>71</v>
      </c>
      <c r="AB4897" s="3">
        <v>56</v>
      </c>
      <c r="AC4897" s="3">
        <v>7764806</v>
      </c>
      <c r="AD4897" s="3">
        <v>5320902</v>
      </c>
      <c r="AE4897" s="3" t="s">
        <v>39</v>
      </c>
      <c r="AF4897" s="3">
        <v>21</v>
      </c>
      <c r="AG4897" s="3">
        <v>2</v>
      </c>
    </row>
    <row r="4898" spans="1:33" ht="15.75" customHeight="1" x14ac:dyDescent="0.15">
      <c r="A4898" s="3">
        <v>26341</v>
      </c>
      <c r="B4898" s="3">
        <v>4896</v>
      </c>
      <c r="C4898" s="3">
        <v>32</v>
      </c>
      <c r="D4898" s="3" t="s">
        <v>19702</v>
      </c>
      <c r="E4898" s="3" t="s">
        <v>28131</v>
      </c>
      <c r="F4898" s="3" t="s">
        <v>7229</v>
      </c>
      <c r="G4898" s="3" t="s">
        <v>733</v>
      </c>
      <c r="H4898" s="3" t="s">
        <v>14790</v>
      </c>
      <c r="I4898" s="3" t="s">
        <v>10624</v>
      </c>
      <c r="J4898" s="3">
        <v>45.871200000000002</v>
      </c>
      <c r="K4898" s="3">
        <v>6065784</v>
      </c>
      <c r="L4898" s="3" t="s">
        <v>162</v>
      </c>
      <c r="M4898" s="3">
        <v>0</v>
      </c>
      <c r="N4898" s="3" t="s">
        <v>19702</v>
      </c>
      <c r="O4898" s="3" t="s">
        <v>28131</v>
      </c>
      <c r="P4898" s="8">
        <v>32509</v>
      </c>
      <c r="Q4898" s="3" t="s">
        <v>24165</v>
      </c>
      <c r="R4898" s="5" t="s">
        <v>28132</v>
      </c>
      <c r="S4898" s="3" t="s">
        <v>14790</v>
      </c>
      <c r="T4898" s="3" t="s">
        <v>733</v>
      </c>
      <c r="V4898" s="3">
        <v>45</v>
      </c>
      <c r="W4898" s="3">
        <v>0</v>
      </c>
      <c r="X4898" s="3">
        <v>127</v>
      </c>
      <c r="Y4898" s="3">
        <v>4896</v>
      </c>
      <c r="Z4898" s="3" t="s">
        <v>162</v>
      </c>
      <c r="AA4898" s="3">
        <v>32</v>
      </c>
      <c r="AB4898" s="3">
        <v>21</v>
      </c>
      <c r="AC4898" s="3">
        <v>6065784</v>
      </c>
      <c r="AD4898" s="3">
        <v>4158314</v>
      </c>
      <c r="AE4898" s="15"/>
      <c r="AF4898" s="3">
        <v>8</v>
      </c>
      <c r="AG4898" s="3">
        <v>100</v>
      </c>
    </row>
    <row r="4899" spans="1:33" ht="15.75" customHeight="1" x14ac:dyDescent="0.15">
      <c r="A4899" s="3">
        <v>25261</v>
      </c>
      <c r="B4899" s="3">
        <v>4897</v>
      </c>
      <c r="C4899" s="3">
        <v>37</v>
      </c>
      <c r="D4899" s="3" t="s">
        <v>19704</v>
      </c>
      <c r="E4899" s="3" t="s">
        <v>28133</v>
      </c>
      <c r="F4899" s="3" t="s">
        <v>1438</v>
      </c>
      <c r="G4899" s="3" t="s">
        <v>495</v>
      </c>
      <c r="H4899" s="3" t="s">
        <v>19707</v>
      </c>
      <c r="I4899" s="3" t="s">
        <v>1709</v>
      </c>
      <c r="J4899" s="3">
        <v>45.861400000000003</v>
      </c>
      <c r="K4899" s="3">
        <v>6645982</v>
      </c>
      <c r="L4899" s="3" t="s">
        <v>478</v>
      </c>
      <c r="M4899" s="3">
        <v>0</v>
      </c>
      <c r="N4899" s="3" t="s">
        <v>19704</v>
      </c>
      <c r="O4899" s="3" t="s">
        <v>28133</v>
      </c>
      <c r="P4899" s="8">
        <v>37987</v>
      </c>
      <c r="Q4899" s="3" t="s">
        <v>24167</v>
      </c>
      <c r="R4899" s="5" t="s">
        <v>28134</v>
      </c>
      <c r="S4899" s="3" t="s">
        <v>19707</v>
      </c>
      <c r="T4899" s="3" t="s">
        <v>495</v>
      </c>
      <c r="V4899" s="3">
        <v>127</v>
      </c>
      <c r="W4899" s="3">
        <v>41</v>
      </c>
      <c r="X4899" s="3">
        <v>127</v>
      </c>
      <c r="Y4899" s="3">
        <v>4897</v>
      </c>
      <c r="Z4899" s="3" t="s">
        <v>478</v>
      </c>
      <c r="AA4899" s="3">
        <v>37</v>
      </c>
      <c r="AB4899" s="3">
        <v>26</v>
      </c>
      <c r="AC4899" s="3">
        <v>6645982</v>
      </c>
      <c r="AD4899" s="3">
        <v>4556369</v>
      </c>
      <c r="AE4899" s="3" t="s">
        <v>1709</v>
      </c>
      <c r="AF4899" s="3">
        <v>15</v>
      </c>
      <c r="AG4899" s="3">
        <v>19</v>
      </c>
    </row>
    <row r="4900" spans="1:33" ht="15.75" customHeight="1" x14ac:dyDescent="0.15">
      <c r="A4900" s="3">
        <v>22439</v>
      </c>
      <c r="B4900" s="3">
        <v>4898</v>
      </c>
      <c r="C4900" s="3">
        <v>27</v>
      </c>
      <c r="D4900" s="3" t="s">
        <v>19708</v>
      </c>
      <c r="E4900" s="3" t="s">
        <v>28135</v>
      </c>
      <c r="F4900" s="3" t="s">
        <v>96</v>
      </c>
      <c r="G4900" s="3" t="s">
        <v>61</v>
      </c>
      <c r="H4900" s="3" t="s">
        <v>6780</v>
      </c>
      <c r="I4900" s="3" t="s">
        <v>63</v>
      </c>
      <c r="J4900" s="3">
        <v>45.862499999999997</v>
      </c>
      <c r="K4900" s="3">
        <v>2404147</v>
      </c>
      <c r="L4900" s="3" t="s">
        <v>641</v>
      </c>
      <c r="M4900" s="3">
        <v>2</v>
      </c>
      <c r="N4900" s="3" t="s">
        <v>19708</v>
      </c>
      <c r="O4900" s="3" t="s">
        <v>28135</v>
      </c>
      <c r="P4900" s="3" t="s">
        <v>1107</v>
      </c>
      <c r="Q4900" s="3" t="s">
        <v>24169</v>
      </c>
      <c r="R4900" s="5" t="s">
        <v>28136</v>
      </c>
      <c r="S4900" s="3" t="s">
        <v>6780</v>
      </c>
      <c r="T4900" s="3" t="s">
        <v>61</v>
      </c>
      <c r="V4900" s="3">
        <v>127</v>
      </c>
      <c r="W4900" s="3">
        <v>127</v>
      </c>
      <c r="X4900" s="3">
        <v>51</v>
      </c>
      <c r="Y4900" s="3">
        <v>4898</v>
      </c>
      <c r="Z4900" s="3" t="s">
        <v>641</v>
      </c>
      <c r="AA4900" s="3">
        <v>27</v>
      </c>
      <c r="AB4900" s="3">
        <v>17</v>
      </c>
      <c r="AC4900" s="3">
        <v>2404147</v>
      </c>
      <c r="AD4900" s="3">
        <v>1648228</v>
      </c>
      <c r="AE4900" s="3" t="s">
        <v>63</v>
      </c>
      <c r="AF4900" s="3">
        <v>23</v>
      </c>
      <c r="AG4900" s="3">
        <v>3</v>
      </c>
    </row>
    <row r="4901" spans="1:33" ht="15.75" customHeight="1" x14ac:dyDescent="0.15">
      <c r="A4901" s="3">
        <v>25310</v>
      </c>
      <c r="B4901" s="3">
        <v>4899</v>
      </c>
      <c r="C4901" s="3">
        <v>54</v>
      </c>
      <c r="D4901" s="3" t="s">
        <v>19710</v>
      </c>
      <c r="E4901" s="3" t="s">
        <v>28137</v>
      </c>
      <c r="F4901" s="3" t="s">
        <v>635</v>
      </c>
      <c r="G4901" s="3" t="s">
        <v>236</v>
      </c>
      <c r="H4901" s="3" t="s">
        <v>614</v>
      </c>
      <c r="I4901" s="3" t="s">
        <v>686</v>
      </c>
      <c r="J4901" s="3">
        <v>45.848999999999997</v>
      </c>
      <c r="K4901" s="3">
        <v>7753544</v>
      </c>
      <c r="L4901" s="3" t="s">
        <v>226</v>
      </c>
      <c r="M4901" s="3">
        <v>0</v>
      </c>
      <c r="N4901" s="3" t="s">
        <v>19710</v>
      </c>
      <c r="O4901" s="3" t="s">
        <v>28137</v>
      </c>
      <c r="P4901" s="8">
        <v>35796</v>
      </c>
      <c r="Q4901" s="3" t="s">
        <v>24171</v>
      </c>
      <c r="R4901" s="5" t="s">
        <v>28138</v>
      </c>
      <c r="S4901" s="3" t="s">
        <v>614</v>
      </c>
      <c r="T4901" s="3" t="s">
        <v>236</v>
      </c>
      <c r="V4901" s="3">
        <v>54</v>
      </c>
      <c r="W4901" s="3">
        <v>0</v>
      </c>
      <c r="X4901" s="3">
        <v>66</v>
      </c>
      <c r="Y4901" s="3">
        <v>4899</v>
      </c>
      <c r="Z4901" s="3" t="s">
        <v>226</v>
      </c>
      <c r="AA4901" s="3">
        <v>54</v>
      </c>
      <c r="AB4901" s="3">
        <v>37</v>
      </c>
      <c r="AC4901" s="3">
        <v>7753544</v>
      </c>
      <c r="AD4901" s="3">
        <v>5316146</v>
      </c>
      <c r="AE4901" s="15"/>
      <c r="AF4901" s="3">
        <v>24</v>
      </c>
      <c r="AG4901" s="3">
        <v>69</v>
      </c>
    </row>
    <row r="4902" spans="1:33" ht="15.75" customHeight="1" x14ac:dyDescent="0.15">
      <c r="A4902" s="3">
        <v>10061</v>
      </c>
      <c r="B4902" s="3">
        <v>4900</v>
      </c>
      <c r="C4902" s="3">
        <v>30</v>
      </c>
      <c r="D4902" s="3" t="s">
        <v>19714</v>
      </c>
      <c r="E4902" s="3" t="s">
        <v>28139</v>
      </c>
      <c r="F4902" s="3" t="s">
        <v>1009</v>
      </c>
      <c r="G4902" s="3" t="s">
        <v>403</v>
      </c>
      <c r="H4902" s="3" t="s">
        <v>9608</v>
      </c>
      <c r="I4902" s="3" t="s">
        <v>203</v>
      </c>
      <c r="J4902" s="3">
        <v>45.750399999999999</v>
      </c>
      <c r="K4902" s="3">
        <v>6651976</v>
      </c>
      <c r="L4902" s="3" t="s">
        <v>101</v>
      </c>
      <c r="M4902" s="3">
        <v>5</v>
      </c>
      <c r="N4902" s="3" t="s">
        <v>19714</v>
      </c>
      <c r="O4902" s="3" t="s">
        <v>28139</v>
      </c>
      <c r="P4902" s="3" t="s">
        <v>1063</v>
      </c>
      <c r="Q4902" s="3" t="s">
        <v>24173</v>
      </c>
      <c r="R4902" s="5" t="s">
        <v>28140</v>
      </c>
      <c r="S4902" s="3" t="s">
        <v>9608</v>
      </c>
      <c r="T4902" s="3" t="s">
        <v>403</v>
      </c>
      <c r="V4902" s="3">
        <v>127</v>
      </c>
      <c r="W4902" s="3">
        <v>127</v>
      </c>
      <c r="X4902" s="3">
        <v>127</v>
      </c>
      <c r="Y4902" s="3">
        <v>4900</v>
      </c>
      <c r="Z4902" s="3" t="s">
        <v>101</v>
      </c>
      <c r="AA4902" s="3">
        <v>30</v>
      </c>
      <c r="AB4902" s="3">
        <v>12</v>
      </c>
      <c r="AC4902" s="3">
        <v>6651976</v>
      </c>
      <c r="AD4902" s="3">
        <v>4563951</v>
      </c>
      <c r="AE4902" s="3" t="s">
        <v>203</v>
      </c>
      <c r="AF4902" s="3">
        <v>10</v>
      </c>
      <c r="AG4902" s="3">
        <v>9</v>
      </c>
    </row>
    <row r="4903" spans="1:33" ht="15.75" customHeight="1" x14ac:dyDescent="0.15">
      <c r="A4903" s="3">
        <v>25483</v>
      </c>
      <c r="B4903" s="3">
        <v>4901</v>
      </c>
      <c r="C4903" s="3">
        <v>9</v>
      </c>
      <c r="D4903" s="3" t="s">
        <v>19716</v>
      </c>
      <c r="E4903" s="3" t="s">
        <v>28141</v>
      </c>
      <c r="F4903" s="3" t="s">
        <v>96</v>
      </c>
      <c r="G4903" s="3" t="s">
        <v>61</v>
      </c>
      <c r="H4903" s="3" t="s">
        <v>19718</v>
      </c>
      <c r="I4903" s="3" t="s">
        <v>24177</v>
      </c>
      <c r="J4903" s="3">
        <v>45.732700000000001</v>
      </c>
      <c r="K4903" s="3">
        <v>2252335</v>
      </c>
      <c r="L4903" s="3" t="s">
        <v>364</v>
      </c>
      <c r="M4903" s="3">
        <v>0</v>
      </c>
      <c r="N4903" s="3" t="s">
        <v>19716</v>
      </c>
      <c r="O4903" s="3" t="s">
        <v>28141</v>
      </c>
      <c r="P4903" s="8">
        <v>36892</v>
      </c>
      <c r="Q4903" s="3" t="s">
        <v>24175</v>
      </c>
      <c r="R4903" s="5" t="s">
        <v>28142</v>
      </c>
      <c r="S4903" s="3" t="s">
        <v>19718</v>
      </c>
      <c r="T4903" s="3" t="s">
        <v>61</v>
      </c>
      <c r="V4903" s="3">
        <v>127</v>
      </c>
      <c r="W4903" s="3">
        <v>0</v>
      </c>
      <c r="X4903" s="3">
        <v>127</v>
      </c>
      <c r="Y4903" s="3">
        <v>4901</v>
      </c>
      <c r="Z4903" s="3" t="s">
        <v>364</v>
      </c>
      <c r="AA4903" s="3">
        <v>9</v>
      </c>
      <c r="AB4903" s="3">
        <v>11</v>
      </c>
      <c r="AC4903" s="3">
        <v>2252335</v>
      </c>
      <c r="AD4903" s="3">
        <v>1545525</v>
      </c>
      <c r="AE4903" s="15"/>
      <c r="AF4903" s="3">
        <v>20</v>
      </c>
      <c r="AG4903" s="3">
        <v>500</v>
      </c>
    </row>
    <row r="4904" spans="1:33" ht="15.75" customHeight="1" x14ac:dyDescent="0.15">
      <c r="A4904" s="3">
        <v>25630</v>
      </c>
      <c r="B4904" s="3">
        <v>4902</v>
      </c>
      <c r="C4904" s="3">
        <v>11</v>
      </c>
      <c r="D4904" s="3" t="s">
        <v>11289</v>
      </c>
      <c r="E4904" s="3" t="s">
        <v>28143</v>
      </c>
      <c r="F4904" s="3" t="s">
        <v>36</v>
      </c>
      <c r="G4904" s="3" t="s">
        <v>37</v>
      </c>
      <c r="H4904" s="3" t="s">
        <v>11293</v>
      </c>
      <c r="I4904" s="3" t="s">
        <v>39</v>
      </c>
      <c r="J4904" s="3">
        <v>45.716700000000003</v>
      </c>
      <c r="K4904" s="3">
        <v>5421827</v>
      </c>
      <c r="L4904" s="3" t="s">
        <v>478</v>
      </c>
      <c r="M4904" s="3">
        <v>0</v>
      </c>
      <c r="N4904" s="3" t="s">
        <v>11289</v>
      </c>
      <c r="O4904" s="3" t="s">
        <v>28143</v>
      </c>
      <c r="P4904" s="8">
        <v>37987</v>
      </c>
      <c r="Q4904" s="3" t="s">
        <v>11290</v>
      </c>
      <c r="R4904" s="5" t="s">
        <v>28144</v>
      </c>
      <c r="S4904" s="3" t="s">
        <v>11293</v>
      </c>
      <c r="T4904" s="3" t="s">
        <v>37</v>
      </c>
      <c r="V4904" s="3">
        <v>127</v>
      </c>
      <c r="W4904" s="3">
        <v>127</v>
      </c>
      <c r="X4904" s="3">
        <v>127</v>
      </c>
      <c r="Y4904" s="3">
        <v>4902</v>
      </c>
      <c r="Z4904" s="3" t="s">
        <v>478</v>
      </c>
      <c r="AA4904" s="3">
        <v>11</v>
      </c>
      <c r="AB4904" s="3">
        <v>6</v>
      </c>
      <c r="AC4904" s="3">
        <v>5421827</v>
      </c>
      <c r="AD4904" s="3">
        <v>3720799</v>
      </c>
      <c r="AE4904" s="3" t="s">
        <v>39</v>
      </c>
      <c r="AF4904" s="3">
        <v>15</v>
      </c>
      <c r="AG4904" s="3">
        <v>2</v>
      </c>
    </row>
    <row r="4905" spans="1:33" ht="15.75" customHeight="1" x14ac:dyDescent="0.15">
      <c r="A4905" s="3">
        <v>19326</v>
      </c>
      <c r="B4905" s="3">
        <v>4903</v>
      </c>
      <c r="C4905" s="3">
        <v>13</v>
      </c>
      <c r="D4905" s="3" t="s">
        <v>19721</v>
      </c>
      <c r="E4905" s="3" t="s">
        <v>28145</v>
      </c>
      <c r="F4905" s="3" t="s">
        <v>1009</v>
      </c>
      <c r="G4905" s="3" t="s">
        <v>403</v>
      </c>
      <c r="H4905" s="3" t="s">
        <v>19723</v>
      </c>
      <c r="I4905" s="3" t="s">
        <v>203</v>
      </c>
      <c r="J4905" s="3">
        <v>45.6663</v>
      </c>
      <c r="K4905" s="3">
        <v>2481243</v>
      </c>
      <c r="L4905" s="3" t="s">
        <v>71</v>
      </c>
      <c r="M4905" s="3">
        <v>3</v>
      </c>
      <c r="N4905" s="3" t="s">
        <v>19721</v>
      </c>
      <c r="O4905" s="3" t="s">
        <v>28145</v>
      </c>
      <c r="P4905" s="3" t="s">
        <v>835</v>
      </c>
      <c r="Q4905" s="3" t="s">
        <v>24179</v>
      </c>
      <c r="R4905" s="5" t="s">
        <v>28146</v>
      </c>
      <c r="S4905" s="3" t="s">
        <v>19723</v>
      </c>
      <c r="T4905" s="3" t="s">
        <v>403</v>
      </c>
      <c r="V4905" s="3">
        <v>127</v>
      </c>
      <c r="W4905" s="3">
        <v>127</v>
      </c>
      <c r="X4905" s="3">
        <v>127</v>
      </c>
      <c r="Y4905" s="3">
        <v>4903</v>
      </c>
      <c r="Z4905" s="3" t="s">
        <v>71</v>
      </c>
      <c r="AA4905" s="3">
        <v>13</v>
      </c>
      <c r="AB4905" s="3">
        <v>10</v>
      </c>
      <c r="AC4905" s="3">
        <v>2481243</v>
      </c>
      <c r="AD4905" s="3">
        <v>1703375</v>
      </c>
      <c r="AE4905" s="3" t="s">
        <v>203</v>
      </c>
      <c r="AF4905" s="3">
        <v>5</v>
      </c>
      <c r="AG4905" s="3">
        <v>9</v>
      </c>
    </row>
    <row r="4906" spans="1:33" ht="15.75" customHeight="1" x14ac:dyDescent="0.15">
      <c r="A4906" s="3">
        <v>22588</v>
      </c>
      <c r="B4906" s="3">
        <v>4904</v>
      </c>
      <c r="C4906" s="3">
        <v>25</v>
      </c>
      <c r="D4906" s="3" t="s">
        <v>5953</v>
      </c>
      <c r="E4906" s="3" t="s">
        <v>28147</v>
      </c>
      <c r="F4906" s="3" t="s">
        <v>143</v>
      </c>
      <c r="G4906" s="3" t="s">
        <v>77</v>
      </c>
      <c r="H4906" s="3" t="s">
        <v>1094</v>
      </c>
      <c r="I4906" s="3" t="s">
        <v>79</v>
      </c>
      <c r="J4906" s="3">
        <v>45.5976</v>
      </c>
      <c r="K4906" s="3">
        <v>4203687</v>
      </c>
      <c r="L4906" s="3" t="s">
        <v>71</v>
      </c>
      <c r="M4906" s="3">
        <v>1</v>
      </c>
      <c r="N4906" s="3" t="s">
        <v>5953</v>
      </c>
      <c r="O4906" s="3" t="s">
        <v>28147</v>
      </c>
      <c r="P4906" s="3" t="s">
        <v>690</v>
      </c>
      <c r="Q4906" s="3" t="s">
        <v>5966</v>
      </c>
      <c r="R4906" s="5" t="s">
        <v>28148</v>
      </c>
      <c r="S4906" s="3" t="s">
        <v>1094</v>
      </c>
      <c r="T4906" s="3" t="s">
        <v>77</v>
      </c>
      <c r="V4906" s="3">
        <v>127</v>
      </c>
      <c r="W4906" s="3">
        <v>127</v>
      </c>
      <c r="X4906" s="3">
        <v>127</v>
      </c>
      <c r="Y4906" s="3">
        <v>4904</v>
      </c>
      <c r="Z4906" s="3" t="s">
        <v>71</v>
      </c>
      <c r="AA4906" s="3">
        <v>25</v>
      </c>
      <c r="AB4906" s="3">
        <v>19</v>
      </c>
      <c r="AC4906" s="3">
        <v>4203687</v>
      </c>
      <c r="AD4906" s="3">
        <v>2887196</v>
      </c>
      <c r="AE4906" s="3" t="s">
        <v>79</v>
      </c>
      <c r="AF4906" s="3">
        <v>5</v>
      </c>
      <c r="AG4906" s="3">
        <v>6</v>
      </c>
    </row>
    <row r="4907" spans="1:33" ht="15.75" customHeight="1" x14ac:dyDescent="0.15">
      <c r="A4907" s="3">
        <v>1484</v>
      </c>
      <c r="B4907" s="3">
        <v>4905</v>
      </c>
      <c r="C4907" s="3">
        <v>300</v>
      </c>
      <c r="D4907" s="3" t="s">
        <v>19726</v>
      </c>
      <c r="E4907" s="3" t="s">
        <v>28149</v>
      </c>
      <c r="F4907" s="3" t="s">
        <v>1072</v>
      </c>
      <c r="G4907" s="3" t="s">
        <v>575</v>
      </c>
      <c r="H4907" s="3" t="s">
        <v>19729</v>
      </c>
      <c r="I4907" s="3" t="s">
        <v>24184</v>
      </c>
      <c r="J4907" s="3">
        <v>45.593499999999999</v>
      </c>
      <c r="K4907" s="3">
        <v>10201226</v>
      </c>
      <c r="L4907" s="3" t="s">
        <v>59</v>
      </c>
      <c r="M4907" s="3">
        <v>6</v>
      </c>
      <c r="N4907" s="3" t="s">
        <v>19726</v>
      </c>
      <c r="O4907" s="3" t="s">
        <v>28149</v>
      </c>
      <c r="P4907" s="3" t="s">
        <v>1107</v>
      </c>
      <c r="Q4907" s="3" t="s">
        <v>24182</v>
      </c>
      <c r="R4907" s="5" t="s">
        <v>28150</v>
      </c>
      <c r="S4907" s="3" t="s">
        <v>19729</v>
      </c>
      <c r="T4907" s="3" t="s">
        <v>575</v>
      </c>
      <c r="V4907" s="3">
        <v>105</v>
      </c>
      <c r="W4907" s="3">
        <v>0</v>
      </c>
      <c r="X4907" s="3">
        <v>127</v>
      </c>
      <c r="Y4907" s="3">
        <v>4905</v>
      </c>
      <c r="Z4907" s="3" t="s">
        <v>59</v>
      </c>
      <c r="AA4907" s="3">
        <v>300</v>
      </c>
      <c r="AB4907" s="3">
        <v>204</v>
      </c>
      <c r="AC4907" s="3">
        <v>10201226</v>
      </c>
      <c r="AD4907" s="3">
        <v>7006651</v>
      </c>
      <c r="AE4907" s="15"/>
      <c r="AF4907" s="3">
        <v>17</v>
      </c>
      <c r="AG4907" s="3">
        <v>94</v>
      </c>
    </row>
    <row r="4908" spans="1:33" ht="15.75" customHeight="1" x14ac:dyDescent="0.15">
      <c r="A4908" s="3">
        <v>21661</v>
      </c>
      <c r="B4908" s="3">
        <v>4906</v>
      </c>
      <c r="C4908" s="3">
        <v>22</v>
      </c>
      <c r="D4908" s="3" t="s">
        <v>19730</v>
      </c>
      <c r="E4908" s="3" t="s">
        <v>28151</v>
      </c>
      <c r="F4908" s="3" t="s">
        <v>297</v>
      </c>
      <c r="G4908" s="3" t="s">
        <v>146</v>
      </c>
      <c r="H4908" s="3" t="s">
        <v>2724</v>
      </c>
      <c r="I4908" s="3" t="s">
        <v>2725</v>
      </c>
      <c r="J4908" s="3">
        <v>45.5854</v>
      </c>
      <c r="K4908" s="3">
        <v>9525095</v>
      </c>
      <c r="L4908" s="3" t="s">
        <v>215</v>
      </c>
      <c r="M4908" s="3">
        <v>3</v>
      </c>
      <c r="N4908" s="3" t="s">
        <v>19730</v>
      </c>
      <c r="O4908" s="3" t="s">
        <v>28151</v>
      </c>
      <c r="P4908" s="3" t="s">
        <v>2080</v>
      </c>
      <c r="Q4908" s="3" t="s">
        <v>24185</v>
      </c>
      <c r="R4908" s="5" t="s">
        <v>28152</v>
      </c>
      <c r="S4908" s="3" t="s">
        <v>2724</v>
      </c>
      <c r="T4908" s="3" t="s">
        <v>146</v>
      </c>
      <c r="V4908" s="3">
        <v>118</v>
      </c>
      <c r="W4908" s="15"/>
      <c r="X4908" s="3">
        <v>127</v>
      </c>
      <c r="Y4908" s="3">
        <v>4906</v>
      </c>
      <c r="Z4908" s="3" t="s">
        <v>215</v>
      </c>
      <c r="AA4908" s="3">
        <v>22</v>
      </c>
      <c r="AB4908" s="3">
        <v>18</v>
      </c>
      <c r="AC4908" s="3">
        <v>9525095</v>
      </c>
      <c r="AD4908" s="3">
        <v>6542616</v>
      </c>
      <c r="AE4908" s="3" t="s">
        <v>2725</v>
      </c>
      <c r="AF4908" s="3">
        <v>7</v>
      </c>
      <c r="AG4908" s="3">
        <v>30</v>
      </c>
    </row>
    <row r="4909" spans="1:33" ht="15.75" customHeight="1" x14ac:dyDescent="0.15">
      <c r="A4909" s="3">
        <v>25984</v>
      </c>
      <c r="B4909" s="3">
        <v>4907</v>
      </c>
      <c r="C4909" s="3">
        <v>16</v>
      </c>
      <c r="D4909" s="3" t="s">
        <v>10097</v>
      </c>
      <c r="E4909" s="3" t="s">
        <v>28153</v>
      </c>
      <c r="F4909" s="3" t="s">
        <v>475</v>
      </c>
      <c r="G4909" s="3" t="s">
        <v>277</v>
      </c>
      <c r="H4909" s="3" t="s">
        <v>10094</v>
      </c>
      <c r="I4909" s="3" t="s">
        <v>3964</v>
      </c>
      <c r="J4909" s="3">
        <v>45.512</v>
      </c>
      <c r="K4909" s="3">
        <v>11283000</v>
      </c>
      <c r="L4909" s="3" t="s">
        <v>59</v>
      </c>
      <c r="M4909" s="3">
        <v>0</v>
      </c>
      <c r="N4909" s="3" t="s">
        <v>10097</v>
      </c>
      <c r="O4909" s="3" t="s">
        <v>28153</v>
      </c>
      <c r="P4909" s="8">
        <v>27395</v>
      </c>
      <c r="Q4909" s="3" t="s">
        <v>10102</v>
      </c>
      <c r="R4909" s="5" t="s">
        <v>28154</v>
      </c>
      <c r="S4909" s="3" t="s">
        <v>10094</v>
      </c>
      <c r="T4909" s="3" t="s">
        <v>277</v>
      </c>
      <c r="V4909" s="3">
        <v>127</v>
      </c>
      <c r="W4909" s="3">
        <v>0</v>
      </c>
      <c r="X4909" s="3">
        <v>127</v>
      </c>
      <c r="Y4909" s="3">
        <v>4907</v>
      </c>
      <c r="Z4909" s="3" t="s">
        <v>59</v>
      </c>
      <c r="AA4909" s="3">
        <v>16</v>
      </c>
      <c r="AB4909" s="3">
        <v>10</v>
      </c>
      <c r="AC4909" s="3">
        <v>11283000</v>
      </c>
      <c r="AD4909" s="3">
        <v>7754000</v>
      </c>
      <c r="AE4909" s="15"/>
      <c r="AF4909" s="3">
        <v>17</v>
      </c>
      <c r="AG4909" s="3">
        <v>71</v>
      </c>
    </row>
    <row r="4910" spans="1:33" ht="15.75" customHeight="1" x14ac:dyDescent="0.15">
      <c r="A4910" s="3">
        <v>3829</v>
      </c>
      <c r="B4910" s="3">
        <v>4908</v>
      </c>
      <c r="C4910" s="3">
        <v>35</v>
      </c>
      <c r="D4910" s="3" t="s">
        <v>19735</v>
      </c>
      <c r="E4910" s="3" t="s">
        <v>28155</v>
      </c>
      <c r="F4910" s="3" t="s">
        <v>855</v>
      </c>
      <c r="G4910" s="3" t="s">
        <v>292</v>
      </c>
      <c r="H4910" s="3" t="s">
        <v>19737</v>
      </c>
      <c r="I4910" s="3" t="s">
        <v>1032</v>
      </c>
      <c r="J4910" s="3">
        <v>45.478400000000001</v>
      </c>
      <c r="K4910" s="3">
        <v>4975682</v>
      </c>
      <c r="L4910" s="3" t="s">
        <v>641</v>
      </c>
      <c r="M4910" s="3">
        <v>6</v>
      </c>
      <c r="N4910" s="3" t="s">
        <v>19735</v>
      </c>
      <c r="O4910" s="3" t="s">
        <v>28155</v>
      </c>
      <c r="P4910" s="3" t="s">
        <v>104</v>
      </c>
      <c r="Q4910" s="3" t="s">
        <v>24188</v>
      </c>
      <c r="R4910" s="5" t="s">
        <v>28156</v>
      </c>
      <c r="S4910" s="3" t="s">
        <v>19737</v>
      </c>
      <c r="T4910" s="3" t="s">
        <v>292</v>
      </c>
      <c r="V4910" s="3">
        <v>127</v>
      </c>
      <c r="W4910" s="3">
        <v>127</v>
      </c>
      <c r="X4910" s="3">
        <v>52</v>
      </c>
      <c r="Y4910" s="3">
        <v>4908</v>
      </c>
      <c r="Z4910" s="3" t="s">
        <v>641</v>
      </c>
      <c r="AA4910" s="3">
        <v>35</v>
      </c>
      <c r="AB4910" s="3">
        <v>30</v>
      </c>
      <c r="AC4910" s="3">
        <v>4975682</v>
      </c>
      <c r="AD4910" s="3">
        <v>3420220</v>
      </c>
      <c r="AE4910" s="3" t="s">
        <v>1032</v>
      </c>
      <c r="AF4910" s="3">
        <v>23</v>
      </c>
      <c r="AG4910" s="3">
        <v>49</v>
      </c>
    </row>
    <row r="4911" spans="1:33" ht="15.75" customHeight="1" x14ac:dyDescent="0.15">
      <c r="A4911" s="3">
        <v>25866</v>
      </c>
      <c r="B4911" s="3">
        <v>4909</v>
      </c>
      <c r="C4911" s="3">
        <v>96</v>
      </c>
      <c r="D4911" s="3" t="s">
        <v>19738</v>
      </c>
      <c r="E4911" s="3" t="s">
        <v>28157</v>
      </c>
      <c r="F4911" s="3" t="s">
        <v>657</v>
      </c>
      <c r="G4911" s="3" t="s">
        <v>246</v>
      </c>
      <c r="H4911" s="3" t="s">
        <v>264</v>
      </c>
      <c r="I4911" s="3" t="s">
        <v>264</v>
      </c>
      <c r="J4911" s="3">
        <v>45.446599999999997</v>
      </c>
      <c r="K4911" s="3">
        <v>89398329</v>
      </c>
      <c r="L4911" s="3" t="s">
        <v>50</v>
      </c>
      <c r="M4911" s="3">
        <v>0</v>
      </c>
      <c r="N4911" s="3" t="s">
        <v>19738</v>
      </c>
      <c r="O4911" s="3" t="s">
        <v>28157</v>
      </c>
      <c r="P4911" s="8">
        <v>38718</v>
      </c>
      <c r="Q4911" s="3" t="s">
        <v>24192</v>
      </c>
      <c r="R4911" s="5" t="s">
        <v>28158</v>
      </c>
      <c r="S4911" s="3" t="s">
        <v>264</v>
      </c>
      <c r="T4911" s="3" t="s">
        <v>246</v>
      </c>
      <c r="V4911" s="3">
        <v>127</v>
      </c>
      <c r="W4911" s="3">
        <v>127</v>
      </c>
      <c r="X4911" s="3">
        <v>127</v>
      </c>
      <c r="Y4911" s="3">
        <v>4909</v>
      </c>
      <c r="Z4911" s="3" t="s">
        <v>50</v>
      </c>
      <c r="AA4911" s="3">
        <v>96</v>
      </c>
      <c r="AB4911" s="3">
        <v>90</v>
      </c>
      <c r="AC4911" s="3">
        <v>89398329</v>
      </c>
      <c r="AD4911" s="3">
        <v>61464694</v>
      </c>
      <c r="AE4911" s="3" t="s">
        <v>264</v>
      </c>
      <c r="AF4911" s="3">
        <v>11</v>
      </c>
      <c r="AG4911" s="3">
        <v>8</v>
      </c>
    </row>
    <row r="4912" spans="1:33" ht="15.75" customHeight="1" x14ac:dyDescent="0.15">
      <c r="A4912" s="3">
        <v>25509</v>
      </c>
      <c r="B4912" s="3">
        <v>4910</v>
      </c>
      <c r="C4912" s="3">
        <v>9</v>
      </c>
      <c r="D4912" s="3" t="s">
        <v>19741</v>
      </c>
      <c r="E4912" s="3" t="s">
        <v>28159</v>
      </c>
      <c r="F4912" s="3" t="s">
        <v>657</v>
      </c>
      <c r="G4912" s="3" t="s">
        <v>246</v>
      </c>
      <c r="H4912" s="3" t="s">
        <v>19744</v>
      </c>
      <c r="I4912" s="3" t="s">
        <v>264</v>
      </c>
      <c r="J4912" s="3">
        <v>45.408000000000001</v>
      </c>
      <c r="K4912" s="3">
        <v>6574703</v>
      </c>
      <c r="L4912" s="3" t="s">
        <v>356</v>
      </c>
      <c r="M4912" s="3">
        <v>0</v>
      </c>
      <c r="N4912" s="3" t="s">
        <v>19741</v>
      </c>
      <c r="O4912" s="3" t="s">
        <v>28159</v>
      </c>
      <c r="P4912" s="8">
        <v>35796</v>
      </c>
      <c r="Q4912" s="3" t="s">
        <v>24194</v>
      </c>
      <c r="R4912" s="5" t="s">
        <v>28160</v>
      </c>
      <c r="S4912" s="3" t="s">
        <v>19744</v>
      </c>
      <c r="T4912" s="3" t="s">
        <v>246</v>
      </c>
      <c r="V4912" s="3">
        <v>127</v>
      </c>
      <c r="W4912" s="3">
        <v>127</v>
      </c>
      <c r="X4912" s="3">
        <v>127</v>
      </c>
      <c r="Y4912" s="3">
        <v>4910</v>
      </c>
      <c r="Z4912" s="3" t="s">
        <v>356</v>
      </c>
      <c r="AA4912" s="3">
        <v>9</v>
      </c>
      <c r="AB4912" s="3">
        <v>3</v>
      </c>
      <c r="AC4912" s="3">
        <v>6574703</v>
      </c>
      <c r="AD4912" s="3">
        <v>4521555</v>
      </c>
      <c r="AE4912" s="3" t="s">
        <v>264</v>
      </c>
      <c r="AF4912" s="3">
        <v>18</v>
      </c>
      <c r="AG4912" s="3">
        <v>8</v>
      </c>
    </row>
    <row r="4913" spans="1:33" ht="15.75" customHeight="1" x14ac:dyDescent="0.15">
      <c r="A4913" s="3">
        <v>3950</v>
      </c>
      <c r="B4913" s="3">
        <v>4911</v>
      </c>
      <c r="C4913" s="3">
        <v>213</v>
      </c>
      <c r="D4913" s="3" t="s">
        <v>19745</v>
      </c>
      <c r="E4913" s="3" t="s">
        <v>28161</v>
      </c>
      <c r="F4913" s="3" t="s">
        <v>1121</v>
      </c>
      <c r="G4913" s="3" t="s">
        <v>497</v>
      </c>
      <c r="H4913" s="3" t="s">
        <v>9115</v>
      </c>
      <c r="I4913" s="3" t="s">
        <v>1587</v>
      </c>
      <c r="J4913" s="3">
        <v>45.388399999999997</v>
      </c>
      <c r="K4913" s="3">
        <v>26824215</v>
      </c>
      <c r="L4913" s="3" t="s">
        <v>162</v>
      </c>
      <c r="M4913" s="3">
        <v>7</v>
      </c>
      <c r="N4913" s="3" t="s">
        <v>19745</v>
      </c>
      <c r="O4913" s="3" t="s">
        <v>28161</v>
      </c>
      <c r="P4913" s="3" t="s">
        <v>1107</v>
      </c>
      <c r="Q4913" s="3" t="s">
        <v>24196</v>
      </c>
      <c r="R4913" s="5" t="s">
        <v>28162</v>
      </c>
      <c r="S4913" s="3" t="s">
        <v>9115</v>
      </c>
      <c r="T4913" s="3" t="s">
        <v>497</v>
      </c>
      <c r="V4913" s="3">
        <v>67</v>
      </c>
      <c r="W4913" s="3">
        <v>0</v>
      </c>
      <c r="X4913" s="3">
        <v>127</v>
      </c>
      <c r="Y4913" s="3">
        <v>4911</v>
      </c>
      <c r="Z4913" s="3" t="s">
        <v>162</v>
      </c>
      <c r="AA4913" s="3">
        <v>213</v>
      </c>
      <c r="AB4913" s="3">
        <v>213</v>
      </c>
      <c r="AC4913" s="3">
        <v>26824215</v>
      </c>
      <c r="AD4913" s="3">
        <v>18450043</v>
      </c>
      <c r="AE4913" s="15"/>
      <c r="AF4913" s="3">
        <v>8</v>
      </c>
      <c r="AG4913" s="3">
        <v>27</v>
      </c>
    </row>
    <row r="4914" spans="1:33" ht="15.75" customHeight="1" x14ac:dyDescent="0.15">
      <c r="A4914" s="3">
        <v>1465</v>
      </c>
      <c r="B4914" s="3">
        <v>4912</v>
      </c>
      <c r="C4914" s="3">
        <v>70</v>
      </c>
      <c r="D4914" s="3" t="s">
        <v>19747</v>
      </c>
      <c r="E4914" s="3" t="s">
        <v>28163</v>
      </c>
      <c r="F4914" s="3" t="s">
        <v>4272</v>
      </c>
      <c r="G4914" s="3" t="s">
        <v>780</v>
      </c>
      <c r="H4914" s="3" t="s">
        <v>4411</v>
      </c>
      <c r="I4914" s="3" t="s">
        <v>5445</v>
      </c>
      <c r="J4914" s="3">
        <v>45.2331</v>
      </c>
      <c r="K4914" s="3">
        <v>5439623</v>
      </c>
      <c r="L4914" s="3" t="s">
        <v>59</v>
      </c>
      <c r="M4914" s="3">
        <v>5</v>
      </c>
      <c r="N4914" s="3" t="s">
        <v>19747</v>
      </c>
      <c r="O4914" s="3" t="s">
        <v>28163</v>
      </c>
      <c r="P4914" s="3" t="s">
        <v>835</v>
      </c>
      <c r="Q4914" s="3" t="s">
        <v>24199</v>
      </c>
      <c r="R4914" s="5" t="s">
        <v>28164</v>
      </c>
      <c r="S4914" s="3" t="s">
        <v>4411</v>
      </c>
      <c r="T4914" s="3" t="s">
        <v>780</v>
      </c>
      <c r="V4914" s="3">
        <v>31</v>
      </c>
      <c r="W4914" s="3">
        <v>0</v>
      </c>
      <c r="X4914" s="3">
        <v>127</v>
      </c>
      <c r="Y4914" s="3">
        <v>4912</v>
      </c>
      <c r="Z4914" s="3" t="s">
        <v>59</v>
      </c>
      <c r="AA4914" s="3">
        <v>70</v>
      </c>
      <c r="AB4914" s="3">
        <v>40</v>
      </c>
      <c r="AC4914" s="3">
        <v>5439623</v>
      </c>
      <c r="AD4914" s="3">
        <v>3745443</v>
      </c>
      <c r="AE4914" s="15"/>
      <c r="AF4914" s="3">
        <v>17</v>
      </c>
      <c r="AG4914" s="3">
        <v>978</v>
      </c>
    </row>
    <row r="4915" spans="1:33" ht="15.75" customHeight="1" x14ac:dyDescent="0.15">
      <c r="A4915" s="3">
        <v>21741</v>
      </c>
      <c r="B4915" s="3">
        <v>4913</v>
      </c>
      <c r="C4915" s="3">
        <v>28</v>
      </c>
      <c r="D4915" s="3" t="s">
        <v>19749</v>
      </c>
      <c r="E4915" s="3" t="s">
        <v>28165</v>
      </c>
      <c r="F4915" s="3" t="s">
        <v>96</v>
      </c>
      <c r="G4915" s="3" t="s">
        <v>61</v>
      </c>
      <c r="H4915" s="3" t="s">
        <v>19751</v>
      </c>
      <c r="I4915" s="3" t="s">
        <v>63</v>
      </c>
      <c r="J4915" s="3">
        <v>45.173999999999999</v>
      </c>
      <c r="K4915" s="3">
        <v>5258308</v>
      </c>
      <c r="L4915" s="3" t="s">
        <v>162</v>
      </c>
      <c r="M4915" s="3">
        <v>2</v>
      </c>
      <c r="N4915" s="3" t="s">
        <v>19749</v>
      </c>
      <c r="O4915" s="3" t="s">
        <v>28165</v>
      </c>
      <c r="P4915" s="3" t="s">
        <v>41</v>
      </c>
      <c r="Q4915" s="3" t="s">
        <v>24201</v>
      </c>
      <c r="R4915" s="5" t="s">
        <v>28166</v>
      </c>
      <c r="S4915" s="3" t="s">
        <v>19751</v>
      </c>
      <c r="T4915" s="3" t="s">
        <v>61</v>
      </c>
      <c r="V4915" s="3">
        <v>127</v>
      </c>
      <c r="W4915" s="3">
        <v>127</v>
      </c>
      <c r="X4915" s="3">
        <v>127</v>
      </c>
      <c r="Y4915" s="3">
        <v>4913</v>
      </c>
      <c r="Z4915" s="3" t="s">
        <v>162</v>
      </c>
      <c r="AA4915" s="3">
        <v>28</v>
      </c>
      <c r="AB4915" s="3">
        <v>12</v>
      </c>
      <c r="AC4915" s="3">
        <v>5258308</v>
      </c>
      <c r="AD4915" s="3">
        <v>3622072</v>
      </c>
      <c r="AE4915" s="3" t="s">
        <v>63</v>
      </c>
      <c r="AF4915" s="3">
        <v>8</v>
      </c>
      <c r="AG4915" s="3">
        <v>3</v>
      </c>
    </row>
    <row r="4916" spans="1:33" ht="15.75" customHeight="1" x14ac:dyDescent="0.15">
      <c r="A4916" s="3">
        <v>20973</v>
      </c>
      <c r="B4916" s="3">
        <v>4914</v>
      </c>
      <c r="C4916" s="3">
        <v>71</v>
      </c>
      <c r="D4916" s="3" t="s">
        <v>19752</v>
      </c>
      <c r="E4916" s="3" t="s">
        <v>28167</v>
      </c>
      <c r="F4916" s="3" t="s">
        <v>4061</v>
      </c>
      <c r="G4916" s="3" t="s">
        <v>446</v>
      </c>
      <c r="H4916" s="3" t="s">
        <v>2435</v>
      </c>
      <c r="I4916" s="3" t="s">
        <v>2435</v>
      </c>
      <c r="J4916" s="3">
        <v>45.156199999999998</v>
      </c>
      <c r="K4916" s="3">
        <v>68757191</v>
      </c>
      <c r="L4916" s="3" t="s">
        <v>221</v>
      </c>
      <c r="M4916" s="3">
        <v>2</v>
      </c>
      <c r="N4916" s="3" t="s">
        <v>19752</v>
      </c>
      <c r="O4916" s="3" t="s">
        <v>28167</v>
      </c>
      <c r="P4916" s="3" t="s">
        <v>179</v>
      </c>
      <c r="Q4916" s="3" t="s">
        <v>24203</v>
      </c>
      <c r="R4916" s="5" t="s">
        <v>28168</v>
      </c>
      <c r="S4916" s="3" t="s">
        <v>2435</v>
      </c>
      <c r="T4916" s="3" t="s">
        <v>446</v>
      </c>
      <c r="V4916" s="3">
        <v>127</v>
      </c>
      <c r="W4916" s="3">
        <v>127</v>
      </c>
      <c r="X4916" s="3">
        <v>127</v>
      </c>
      <c r="Y4916" s="3">
        <v>4914</v>
      </c>
      <c r="Z4916" s="3" t="s">
        <v>221</v>
      </c>
      <c r="AA4916" s="3">
        <v>71</v>
      </c>
      <c r="AB4916" s="3">
        <v>50</v>
      </c>
      <c r="AC4916" s="3">
        <v>68757191</v>
      </c>
      <c r="AD4916" s="3">
        <v>47367738</v>
      </c>
      <c r="AE4916" s="3" t="s">
        <v>2435</v>
      </c>
      <c r="AF4916" s="3">
        <v>2</v>
      </c>
      <c r="AG4916" s="3">
        <v>29</v>
      </c>
    </row>
    <row r="4917" spans="1:33" ht="15.75" customHeight="1" x14ac:dyDescent="0.15">
      <c r="A4917" s="3">
        <v>25818</v>
      </c>
      <c r="B4917" s="3">
        <v>4915</v>
      </c>
      <c r="C4917" s="3">
        <v>26</v>
      </c>
      <c r="D4917" s="3" t="s">
        <v>9723</v>
      </c>
      <c r="E4917" s="3" t="s">
        <v>28169</v>
      </c>
      <c r="F4917" s="3" t="s">
        <v>475</v>
      </c>
      <c r="G4917" s="3" t="s">
        <v>277</v>
      </c>
      <c r="H4917" s="3" t="s">
        <v>9705</v>
      </c>
      <c r="I4917" s="3" t="s">
        <v>9646</v>
      </c>
      <c r="J4917" s="3">
        <v>45.112299999999998</v>
      </c>
      <c r="K4917" s="3">
        <v>14956998</v>
      </c>
      <c r="L4917" s="3" t="s">
        <v>59</v>
      </c>
      <c r="M4917" s="3">
        <v>0</v>
      </c>
      <c r="N4917" s="3" t="s">
        <v>9723</v>
      </c>
      <c r="O4917" s="3" t="s">
        <v>28169</v>
      </c>
      <c r="P4917" s="8">
        <v>35431</v>
      </c>
      <c r="Q4917" s="3" t="s">
        <v>9725</v>
      </c>
      <c r="R4917" s="5" t="s">
        <v>28170</v>
      </c>
      <c r="S4917" s="3" t="s">
        <v>9705</v>
      </c>
      <c r="T4917" s="3" t="s">
        <v>277</v>
      </c>
      <c r="V4917" s="3">
        <v>127</v>
      </c>
      <c r="W4917" s="3">
        <v>0</v>
      </c>
      <c r="X4917" s="3">
        <v>127</v>
      </c>
      <c r="Y4917" s="3">
        <v>4915</v>
      </c>
      <c r="Z4917" s="3" t="s">
        <v>59</v>
      </c>
      <c r="AA4917" s="3">
        <v>26</v>
      </c>
      <c r="AB4917" s="3">
        <v>21</v>
      </c>
      <c r="AC4917" s="3">
        <v>14956998</v>
      </c>
      <c r="AD4917" s="3">
        <v>10307190</v>
      </c>
      <c r="AE4917" s="15"/>
      <c r="AF4917" s="3">
        <v>17</v>
      </c>
      <c r="AG4917" s="3">
        <v>146</v>
      </c>
    </row>
    <row r="4918" spans="1:33" ht="15.75" customHeight="1" x14ac:dyDescent="0.15">
      <c r="A4918" s="3">
        <v>24404</v>
      </c>
      <c r="B4918" s="3">
        <v>4916</v>
      </c>
      <c r="C4918" s="3">
        <v>19</v>
      </c>
      <c r="D4918" s="3" t="s">
        <v>11881</v>
      </c>
      <c r="E4918" s="3" t="s">
        <v>28171</v>
      </c>
      <c r="F4918" s="3" t="s">
        <v>36</v>
      </c>
      <c r="G4918" s="3" t="s">
        <v>37</v>
      </c>
      <c r="H4918" s="3" t="s">
        <v>7083</v>
      </c>
      <c r="I4918" s="3" t="s">
        <v>39</v>
      </c>
      <c r="J4918" s="3">
        <v>45.100299999999997</v>
      </c>
      <c r="K4918" s="3">
        <v>12071976</v>
      </c>
      <c r="L4918" s="3" t="s">
        <v>221</v>
      </c>
      <c r="M4918" s="3">
        <v>1</v>
      </c>
      <c r="N4918" s="3" t="s">
        <v>11881</v>
      </c>
      <c r="O4918" s="3" t="s">
        <v>28171</v>
      </c>
      <c r="P4918" s="3" t="s">
        <v>179</v>
      </c>
      <c r="Q4918" s="3" t="s">
        <v>11884</v>
      </c>
      <c r="R4918" s="5" t="s">
        <v>28172</v>
      </c>
      <c r="S4918" s="3" t="s">
        <v>7083</v>
      </c>
      <c r="T4918" s="3" t="s">
        <v>37</v>
      </c>
      <c r="V4918" s="3">
        <v>127</v>
      </c>
      <c r="W4918" s="3">
        <v>127</v>
      </c>
      <c r="X4918" s="3">
        <v>127</v>
      </c>
      <c r="Y4918" s="3">
        <v>4916</v>
      </c>
      <c r="Z4918" s="3" t="s">
        <v>221</v>
      </c>
      <c r="AA4918" s="3">
        <v>19</v>
      </c>
      <c r="AB4918" s="3">
        <v>11</v>
      </c>
      <c r="AC4918" s="3">
        <v>12071976</v>
      </c>
      <c r="AD4918" s="3">
        <v>8319743</v>
      </c>
      <c r="AE4918" s="3" t="s">
        <v>39</v>
      </c>
      <c r="AF4918" s="3">
        <v>2</v>
      </c>
      <c r="AG4918" s="3">
        <v>2</v>
      </c>
    </row>
    <row r="4919" spans="1:33" ht="15.75" customHeight="1" x14ac:dyDescent="0.15">
      <c r="A4919" s="3">
        <v>23786</v>
      </c>
      <c r="B4919" s="3">
        <v>4917</v>
      </c>
      <c r="C4919" s="3">
        <v>24</v>
      </c>
      <c r="D4919" s="3" t="s">
        <v>19759</v>
      </c>
      <c r="E4919" s="3" t="s">
        <v>28173</v>
      </c>
      <c r="F4919" s="3" t="s">
        <v>331</v>
      </c>
      <c r="G4919" s="3" t="s">
        <v>167</v>
      </c>
      <c r="H4919" s="3" t="s">
        <v>7361</v>
      </c>
      <c r="I4919" s="3" t="s">
        <v>7121</v>
      </c>
      <c r="J4919" s="3">
        <v>45.046999999999997</v>
      </c>
      <c r="K4919" s="3">
        <v>3008000</v>
      </c>
      <c r="L4919" s="3" t="s">
        <v>364</v>
      </c>
      <c r="M4919" s="3">
        <v>1</v>
      </c>
      <c r="N4919" s="3" t="s">
        <v>19759</v>
      </c>
      <c r="O4919" s="3" t="s">
        <v>28173</v>
      </c>
      <c r="P4919" s="3" t="s">
        <v>41</v>
      </c>
      <c r="Q4919" s="3" t="s">
        <v>24207</v>
      </c>
      <c r="R4919" s="5" t="s">
        <v>28174</v>
      </c>
      <c r="S4919" s="3" t="s">
        <v>7361</v>
      </c>
      <c r="T4919" s="3" t="s">
        <v>167</v>
      </c>
      <c r="V4919" s="3">
        <v>127</v>
      </c>
      <c r="W4919" s="3">
        <v>0</v>
      </c>
      <c r="X4919" s="3">
        <v>127</v>
      </c>
      <c r="Y4919" s="3">
        <v>4917</v>
      </c>
      <c r="Z4919" s="3" t="s">
        <v>364</v>
      </c>
      <c r="AA4919" s="3">
        <v>24</v>
      </c>
      <c r="AB4919" s="3">
        <v>16</v>
      </c>
      <c r="AC4919" s="3">
        <v>3008000</v>
      </c>
      <c r="AD4919" s="3">
        <v>2073810</v>
      </c>
      <c r="AE4919" s="15"/>
      <c r="AF4919" s="3">
        <v>20</v>
      </c>
      <c r="AG4919" s="3">
        <v>295</v>
      </c>
    </row>
    <row r="4920" spans="1:33" ht="15.75" customHeight="1" x14ac:dyDescent="0.15">
      <c r="A4920" s="3">
        <v>17808</v>
      </c>
      <c r="B4920" s="3">
        <v>4918</v>
      </c>
      <c r="C4920" s="3">
        <v>100</v>
      </c>
      <c r="D4920" s="3" t="s">
        <v>5971</v>
      </c>
      <c r="E4920" s="3" t="s">
        <v>28175</v>
      </c>
      <c r="F4920" s="3" t="s">
        <v>143</v>
      </c>
      <c r="G4920" s="3" t="s">
        <v>77</v>
      </c>
      <c r="H4920" s="3" t="s">
        <v>79</v>
      </c>
      <c r="I4920" s="3" t="s">
        <v>79</v>
      </c>
      <c r="J4920" s="3">
        <v>44.8536</v>
      </c>
      <c r="K4920" s="3">
        <v>15435221</v>
      </c>
      <c r="L4920" s="3" t="s">
        <v>71</v>
      </c>
      <c r="M4920" s="3">
        <v>2</v>
      </c>
      <c r="N4920" s="3" t="s">
        <v>5971</v>
      </c>
      <c r="O4920" s="3" t="s">
        <v>28175</v>
      </c>
      <c r="P4920" s="3" t="s">
        <v>987</v>
      </c>
      <c r="Q4920" s="3" t="s">
        <v>5973</v>
      </c>
      <c r="R4920" s="5" t="s">
        <v>28176</v>
      </c>
      <c r="S4920" s="3" t="s">
        <v>79</v>
      </c>
      <c r="T4920" s="3" t="s">
        <v>77</v>
      </c>
      <c r="V4920" s="3">
        <v>127</v>
      </c>
      <c r="W4920" s="3">
        <v>127</v>
      </c>
      <c r="X4920" s="3">
        <v>127</v>
      </c>
      <c r="Y4920" s="3">
        <v>4918</v>
      </c>
      <c r="Z4920" s="3" t="s">
        <v>71</v>
      </c>
      <c r="AA4920" s="3">
        <v>100</v>
      </c>
      <c r="AB4920" s="3">
        <v>49</v>
      </c>
      <c r="AC4920" s="3">
        <v>15435221</v>
      </c>
      <c r="AD4920" s="3">
        <v>10655741</v>
      </c>
      <c r="AE4920" s="3" t="s">
        <v>79</v>
      </c>
      <c r="AF4920" s="3">
        <v>5</v>
      </c>
      <c r="AG4920" s="3">
        <v>6</v>
      </c>
    </row>
    <row r="4921" spans="1:33" ht="15.75" customHeight="1" x14ac:dyDescent="0.15">
      <c r="A4921" s="3">
        <v>4252</v>
      </c>
      <c r="B4921" s="3">
        <v>4919</v>
      </c>
      <c r="C4921" s="3">
        <v>388</v>
      </c>
      <c r="D4921" s="3" t="s">
        <v>19762</v>
      </c>
      <c r="E4921" s="3" t="s">
        <v>28177</v>
      </c>
      <c r="F4921" s="3" t="s">
        <v>269</v>
      </c>
      <c r="G4921" s="3" t="s">
        <v>133</v>
      </c>
      <c r="H4921" s="3" t="s">
        <v>1240</v>
      </c>
      <c r="I4921" s="3" t="s">
        <v>1963</v>
      </c>
      <c r="J4921" s="3">
        <v>44.8386</v>
      </c>
      <c r="K4921" s="3">
        <v>20958635</v>
      </c>
      <c r="L4921" s="3" t="s">
        <v>364</v>
      </c>
      <c r="M4921" s="3">
        <v>7</v>
      </c>
      <c r="N4921" s="3" t="s">
        <v>19762</v>
      </c>
      <c r="O4921" s="3" t="s">
        <v>28177</v>
      </c>
      <c r="P4921" s="3" t="s">
        <v>6522</v>
      </c>
      <c r="Q4921" s="3" t="s">
        <v>24211</v>
      </c>
      <c r="R4921" s="5" t="s">
        <v>28178</v>
      </c>
      <c r="S4921" s="3" t="s">
        <v>1240</v>
      </c>
      <c r="T4921" s="3" t="s">
        <v>133</v>
      </c>
      <c r="V4921" s="3">
        <v>127</v>
      </c>
      <c r="W4921" s="3">
        <v>49</v>
      </c>
      <c r="X4921" s="3">
        <v>127</v>
      </c>
      <c r="Y4921" s="3">
        <v>4919</v>
      </c>
      <c r="Z4921" s="3" t="s">
        <v>364</v>
      </c>
      <c r="AA4921" s="3">
        <v>388</v>
      </c>
      <c r="AB4921" s="3">
        <v>280</v>
      </c>
      <c r="AC4921" s="3">
        <v>20958635</v>
      </c>
      <c r="AD4921" s="3">
        <v>14470338</v>
      </c>
      <c r="AE4921" s="3" t="s">
        <v>1963</v>
      </c>
      <c r="AF4921" s="3">
        <v>20</v>
      </c>
      <c r="AG4921" s="3">
        <v>43</v>
      </c>
    </row>
    <row r="4922" spans="1:33" ht="15.75" customHeight="1" x14ac:dyDescent="0.15">
      <c r="A4922" s="3">
        <v>25193</v>
      </c>
      <c r="B4922" s="3">
        <v>4920</v>
      </c>
      <c r="C4922" s="3">
        <v>14</v>
      </c>
      <c r="D4922" s="3" t="s">
        <v>19765</v>
      </c>
      <c r="E4922" s="3" t="s">
        <v>28179</v>
      </c>
      <c r="F4922" s="3" t="s">
        <v>635</v>
      </c>
      <c r="G4922" s="3" t="s">
        <v>236</v>
      </c>
      <c r="H4922" s="3" t="s">
        <v>19768</v>
      </c>
      <c r="I4922" s="3" t="s">
        <v>4171</v>
      </c>
      <c r="J4922" s="3">
        <v>44.844200000000001</v>
      </c>
      <c r="K4922" s="3">
        <v>2116077</v>
      </c>
      <c r="L4922" s="3" t="s">
        <v>364</v>
      </c>
      <c r="M4922" s="3">
        <v>0</v>
      </c>
      <c r="N4922" s="3" t="s">
        <v>19765</v>
      </c>
      <c r="O4922" s="3" t="s">
        <v>28179</v>
      </c>
      <c r="P4922" s="8" t="s">
        <v>9332</v>
      </c>
      <c r="Q4922" s="3" t="s">
        <v>24213</v>
      </c>
      <c r="R4922" s="5" t="s">
        <v>28180</v>
      </c>
      <c r="S4922" s="3" t="s">
        <v>19768</v>
      </c>
      <c r="T4922" s="3" t="s">
        <v>236</v>
      </c>
      <c r="V4922" s="3">
        <v>55</v>
      </c>
      <c r="W4922" s="3">
        <v>0</v>
      </c>
      <c r="X4922" s="3">
        <v>127</v>
      </c>
      <c r="Y4922" s="3">
        <v>4920</v>
      </c>
      <c r="Z4922" s="3" t="s">
        <v>364</v>
      </c>
      <c r="AA4922" s="3">
        <v>14</v>
      </c>
      <c r="AB4922" s="3">
        <v>7</v>
      </c>
      <c r="AC4922" s="3">
        <v>2116077</v>
      </c>
      <c r="AD4922" s="3">
        <v>1460933</v>
      </c>
      <c r="AE4922" s="15"/>
      <c r="AF4922" s="3">
        <v>20</v>
      </c>
      <c r="AG4922" s="3">
        <v>140</v>
      </c>
    </row>
    <row r="4923" spans="1:33" ht="15.75" customHeight="1" x14ac:dyDescent="0.15">
      <c r="A4923" s="3">
        <v>22514</v>
      </c>
      <c r="B4923" s="3">
        <v>4921</v>
      </c>
      <c r="C4923" s="3">
        <v>166</v>
      </c>
      <c r="D4923" s="3" t="s">
        <v>6586</v>
      </c>
      <c r="E4923" s="3" t="s">
        <v>28181</v>
      </c>
      <c r="F4923" s="3" t="s">
        <v>143</v>
      </c>
      <c r="G4923" s="3" t="s">
        <v>77</v>
      </c>
      <c r="H4923" s="3" t="s">
        <v>5934</v>
      </c>
      <c r="I4923" s="3" t="s">
        <v>79</v>
      </c>
      <c r="J4923" s="3">
        <v>44.806600000000003</v>
      </c>
      <c r="K4923" s="3">
        <v>16644983</v>
      </c>
      <c r="L4923" s="3" t="s">
        <v>356</v>
      </c>
      <c r="M4923" s="3">
        <v>4</v>
      </c>
      <c r="N4923" s="3" t="s">
        <v>6586</v>
      </c>
      <c r="O4923" s="3" t="s">
        <v>28181</v>
      </c>
      <c r="P4923" s="3" t="s">
        <v>4691</v>
      </c>
      <c r="Q4923" s="3" t="s">
        <v>6589</v>
      </c>
      <c r="R4923" s="5" t="s">
        <v>28182</v>
      </c>
      <c r="S4923" s="3" t="s">
        <v>5934</v>
      </c>
      <c r="T4923" s="3" t="s">
        <v>77</v>
      </c>
      <c r="V4923" s="3">
        <v>127</v>
      </c>
      <c r="W4923" s="3">
        <v>127</v>
      </c>
      <c r="X4923" s="3">
        <v>127</v>
      </c>
      <c r="Y4923" s="3">
        <v>4921</v>
      </c>
      <c r="Z4923" s="3" t="s">
        <v>356</v>
      </c>
      <c r="AA4923" s="3">
        <v>166</v>
      </c>
      <c r="AB4923" s="3">
        <v>143</v>
      </c>
      <c r="AC4923" s="3">
        <v>16644983</v>
      </c>
      <c r="AD4923" s="3">
        <v>11494632</v>
      </c>
      <c r="AE4923" s="3" t="s">
        <v>79</v>
      </c>
      <c r="AF4923" s="3">
        <v>18</v>
      </c>
      <c r="AG4923" s="3">
        <v>6</v>
      </c>
    </row>
    <row r="4924" spans="1:33" ht="15.75" customHeight="1" x14ac:dyDescent="0.15">
      <c r="A4924" s="3">
        <v>20190</v>
      </c>
      <c r="B4924" s="3">
        <v>4922</v>
      </c>
      <c r="C4924" s="3">
        <v>45</v>
      </c>
      <c r="D4924" s="3" t="s">
        <v>19770</v>
      </c>
      <c r="E4924" s="3" t="s">
        <v>28183</v>
      </c>
      <c r="F4924" s="3" t="s">
        <v>297</v>
      </c>
      <c r="G4924" s="3" t="s">
        <v>146</v>
      </c>
      <c r="H4924" s="3" t="s">
        <v>19773</v>
      </c>
      <c r="I4924" s="3" t="s">
        <v>149</v>
      </c>
      <c r="J4924" s="3">
        <v>44.744100000000003</v>
      </c>
      <c r="K4924" s="3">
        <v>3451985</v>
      </c>
      <c r="L4924" s="3" t="s">
        <v>86</v>
      </c>
      <c r="M4924" s="3">
        <v>3</v>
      </c>
      <c r="N4924" s="3" t="s">
        <v>19770</v>
      </c>
      <c r="O4924" s="3" t="s">
        <v>28183</v>
      </c>
      <c r="P4924" s="3" t="s">
        <v>1000</v>
      </c>
      <c r="Q4924" s="3" t="s">
        <v>24217</v>
      </c>
      <c r="R4924" s="5" t="s">
        <v>28184</v>
      </c>
      <c r="S4924" s="3" t="s">
        <v>19773</v>
      </c>
      <c r="T4924" s="3" t="s">
        <v>146</v>
      </c>
      <c r="V4924" s="3">
        <v>119</v>
      </c>
      <c r="W4924" s="3">
        <v>0</v>
      </c>
      <c r="X4924" s="3">
        <v>115</v>
      </c>
      <c r="Y4924" s="3">
        <v>4922</v>
      </c>
      <c r="Z4924" s="3" t="s">
        <v>86</v>
      </c>
      <c r="AA4924" s="3">
        <v>45</v>
      </c>
      <c r="AB4924" s="3">
        <v>33</v>
      </c>
      <c r="AC4924" s="3">
        <v>3451985</v>
      </c>
      <c r="AD4924" s="3">
        <v>2384889</v>
      </c>
      <c r="AE4924" s="15"/>
      <c r="AF4924" s="3">
        <v>16</v>
      </c>
      <c r="AG4924" s="3">
        <v>31</v>
      </c>
    </row>
    <row r="4925" spans="1:33" ht="15.75" customHeight="1" x14ac:dyDescent="0.15">
      <c r="A4925" s="3">
        <v>26193</v>
      </c>
      <c r="B4925" s="3">
        <v>4923</v>
      </c>
      <c r="C4925" s="3">
        <v>10</v>
      </c>
      <c r="D4925" s="3" t="s">
        <v>19774</v>
      </c>
      <c r="E4925" s="3" t="s">
        <v>28185</v>
      </c>
      <c r="F4925" s="3" t="s">
        <v>1620</v>
      </c>
      <c r="G4925" s="3" t="s">
        <v>412</v>
      </c>
      <c r="H4925" s="3" t="s">
        <v>19776</v>
      </c>
      <c r="I4925" s="3" t="s">
        <v>742</v>
      </c>
      <c r="J4925" s="3">
        <v>44.730699999999999</v>
      </c>
      <c r="K4925" s="3">
        <v>8575514</v>
      </c>
      <c r="L4925" s="3" t="s">
        <v>340</v>
      </c>
      <c r="M4925" s="3">
        <v>0</v>
      </c>
      <c r="N4925" s="3" t="s">
        <v>19774</v>
      </c>
      <c r="O4925" s="3" t="s">
        <v>28185</v>
      </c>
      <c r="P4925" s="8">
        <v>33970</v>
      </c>
      <c r="Q4925" s="3" t="s">
        <v>24219</v>
      </c>
      <c r="R4925" s="5" t="s">
        <v>28186</v>
      </c>
      <c r="S4925" s="3" t="s">
        <v>19776</v>
      </c>
      <c r="T4925" s="3" t="s">
        <v>412</v>
      </c>
      <c r="V4925" s="3">
        <v>127</v>
      </c>
      <c r="W4925" s="3">
        <v>127</v>
      </c>
      <c r="X4925" s="3">
        <v>127</v>
      </c>
      <c r="Y4925" s="3">
        <v>4923</v>
      </c>
      <c r="Z4925" s="3" t="s">
        <v>340</v>
      </c>
      <c r="AA4925" s="3">
        <v>10</v>
      </c>
      <c r="AB4925" s="3">
        <v>10</v>
      </c>
      <c r="AC4925" s="3">
        <v>8575514</v>
      </c>
      <c r="AD4925" s="3">
        <v>5925150</v>
      </c>
      <c r="AE4925" s="3" t="s">
        <v>742</v>
      </c>
      <c r="AF4925" s="3">
        <v>6</v>
      </c>
      <c r="AG4925" s="3">
        <v>17</v>
      </c>
    </row>
    <row r="4926" spans="1:33" ht="15.75" customHeight="1" x14ac:dyDescent="0.15">
      <c r="A4926" s="3">
        <v>2374</v>
      </c>
      <c r="B4926" s="3">
        <v>4924</v>
      </c>
      <c r="C4926" s="3">
        <v>55</v>
      </c>
      <c r="D4926" s="3" t="s">
        <v>19778</v>
      </c>
      <c r="E4926" s="3" t="s">
        <v>19778</v>
      </c>
      <c r="F4926" s="3" t="s">
        <v>1193</v>
      </c>
      <c r="G4926" s="3" t="s">
        <v>564</v>
      </c>
      <c r="H4926" s="3" t="s">
        <v>391</v>
      </c>
      <c r="I4926" s="3" t="s">
        <v>2049</v>
      </c>
      <c r="J4926" s="3">
        <v>44.723799999999997</v>
      </c>
      <c r="K4926" s="3">
        <v>5973350</v>
      </c>
      <c r="L4926" s="3" t="s">
        <v>66</v>
      </c>
      <c r="M4926" s="3">
        <v>6</v>
      </c>
      <c r="N4926" s="3" t="s">
        <v>19778</v>
      </c>
      <c r="O4926" s="3" t="s">
        <v>19778</v>
      </c>
      <c r="P4926" s="3" t="s">
        <v>1029</v>
      </c>
      <c r="Q4926" s="3" t="s">
        <v>24221</v>
      </c>
      <c r="R4926" s="5" t="s">
        <v>28187</v>
      </c>
      <c r="S4926" s="3" t="s">
        <v>391</v>
      </c>
      <c r="T4926" s="3" t="s">
        <v>564</v>
      </c>
      <c r="V4926" s="3">
        <v>119</v>
      </c>
      <c r="W4926" s="3">
        <v>57</v>
      </c>
      <c r="X4926" s="3">
        <v>127</v>
      </c>
      <c r="Y4926" s="3">
        <v>4924</v>
      </c>
      <c r="Z4926" s="3" t="s">
        <v>66</v>
      </c>
      <c r="AA4926" s="3">
        <v>55</v>
      </c>
      <c r="AB4926" s="3">
        <v>41</v>
      </c>
      <c r="AC4926" s="3">
        <v>5973350</v>
      </c>
      <c r="AD4926" s="3">
        <v>4127413</v>
      </c>
      <c r="AE4926" s="3" t="s">
        <v>2049</v>
      </c>
      <c r="AF4926" s="3">
        <v>9</v>
      </c>
      <c r="AG4926" s="3">
        <v>35</v>
      </c>
    </row>
    <row r="4927" spans="1:33" ht="15.75" customHeight="1" x14ac:dyDescent="0.15">
      <c r="A4927" s="3">
        <v>24442</v>
      </c>
      <c r="B4927" s="3">
        <v>4925</v>
      </c>
      <c r="C4927" s="3">
        <v>27</v>
      </c>
      <c r="D4927" s="3" t="s">
        <v>19781</v>
      </c>
      <c r="E4927" s="3" t="s">
        <v>28188</v>
      </c>
      <c r="F4927" s="3" t="s">
        <v>297</v>
      </c>
      <c r="G4927" s="3" t="s">
        <v>146</v>
      </c>
      <c r="H4927" s="3" t="s">
        <v>2725</v>
      </c>
      <c r="I4927" s="3" t="s">
        <v>2725</v>
      </c>
      <c r="J4927" s="3">
        <v>44.647100000000002</v>
      </c>
      <c r="K4927" s="3">
        <v>4283000</v>
      </c>
      <c r="L4927" s="3" t="s">
        <v>162</v>
      </c>
      <c r="M4927" s="3">
        <v>1</v>
      </c>
      <c r="N4927" s="3" t="s">
        <v>19781</v>
      </c>
      <c r="O4927" s="3" t="s">
        <v>28188</v>
      </c>
      <c r="P4927" s="3" t="s">
        <v>104</v>
      </c>
      <c r="Q4927" s="3" t="s">
        <v>24223</v>
      </c>
      <c r="R4927" s="5" t="s">
        <v>28189</v>
      </c>
      <c r="S4927" s="3" t="s">
        <v>2725</v>
      </c>
      <c r="T4927" s="3" t="s">
        <v>146</v>
      </c>
      <c r="V4927" s="3">
        <v>120</v>
      </c>
      <c r="W4927" s="15"/>
      <c r="X4927" s="3">
        <v>127</v>
      </c>
      <c r="Y4927" s="3">
        <v>4925</v>
      </c>
      <c r="Z4927" s="3" t="s">
        <v>162</v>
      </c>
      <c r="AA4927" s="3">
        <v>27</v>
      </c>
      <c r="AB4927" s="3">
        <v>15</v>
      </c>
      <c r="AC4927" s="3">
        <v>4283000</v>
      </c>
      <c r="AD4927" s="3">
        <v>2961000</v>
      </c>
      <c r="AE4927" s="3" t="s">
        <v>2725</v>
      </c>
      <c r="AF4927" s="3">
        <v>8</v>
      </c>
      <c r="AG4927" s="3">
        <v>30</v>
      </c>
    </row>
    <row r="4928" spans="1:33" ht="15.75" customHeight="1" x14ac:dyDescent="0.15">
      <c r="A4928" s="3">
        <v>22389</v>
      </c>
      <c r="B4928" s="3">
        <v>4926</v>
      </c>
      <c r="C4928" s="3">
        <v>57</v>
      </c>
      <c r="D4928" s="3" t="s">
        <v>11856</v>
      </c>
      <c r="E4928" s="3" t="s">
        <v>28190</v>
      </c>
      <c r="F4928" s="3" t="s">
        <v>36</v>
      </c>
      <c r="G4928" s="3" t="s">
        <v>37</v>
      </c>
      <c r="H4928" s="3" t="s">
        <v>2190</v>
      </c>
      <c r="I4928" s="3" t="s">
        <v>39</v>
      </c>
      <c r="J4928" s="3">
        <v>44.643300000000004</v>
      </c>
      <c r="K4928" s="3">
        <v>3958801</v>
      </c>
      <c r="L4928" s="3" t="s">
        <v>86</v>
      </c>
      <c r="M4928" s="3">
        <v>2</v>
      </c>
      <c r="N4928" s="3" t="s">
        <v>11856</v>
      </c>
      <c r="O4928" s="3" t="s">
        <v>28190</v>
      </c>
      <c r="P4928" s="3" t="s">
        <v>835</v>
      </c>
      <c r="Q4928" s="3" t="s">
        <v>11859</v>
      </c>
      <c r="R4928" s="5" t="s">
        <v>28191</v>
      </c>
      <c r="S4928" s="3" t="s">
        <v>2190</v>
      </c>
      <c r="T4928" s="3" t="s">
        <v>37</v>
      </c>
      <c r="V4928" s="3">
        <v>127</v>
      </c>
      <c r="W4928" s="3">
        <v>127</v>
      </c>
      <c r="X4928" s="3">
        <v>116</v>
      </c>
      <c r="Y4928" s="3">
        <v>4926</v>
      </c>
      <c r="Z4928" s="3" t="s">
        <v>86</v>
      </c>
      <c r="AA4928" s="3">
        <v>57</v>
      </c>
      <c r="AB4928" s="3">
        <v>34</v>
      </c>
      <c r="AC4928" s="3">
        <v>3958801</v>
      </c>
      <c r="AD4928" s="3">
        <v>2736941</v>
      </c>
      <c r="AE4928" s="3" t="s">
        <v>39</v>
      </c>
      <c r="AF4928" s="3">
        <v>16</v>
      </c>
      <c r="AG4928" s="3">
        <v>2</v>
      </c>
    </row>
    <row r="4929" spans="1:33" ht="15.75" customHeight="1" x14ac:dyDescent="0.15">
      <c r="A4929" s="3">
        <v>21160</v>
      </c>
      <c r="B4929" s="3">
        <v>4927</v>
      </c>
      <c r="C4929" s="3">
        <v>125</v>
      </c>
      <c r="D4929" s="3" t="s">
        <v>6478</v>
      </c>
      <c r="E4929" s="3" t="s">
        <v>28192</v>
      </c>
      <c r="F4929" s="3" t="s">
        <v>143</v>
      </c>
      <c r="G4929" s="3" t="s">
        <v>77</v>
      </c>
      <c r="H4929" s="3" t="s">
        <v>2413</v>
      </c>
      <c r="I4929" s="3" t="s">
        <v>79</v>
      </c>
      <c r="J4929" s="3">
        <v>44.600999999999999</v>
      </c>
      <c r="K4929" s="3">
        <v>9371552</v>
      </c>
      <c r="L4929" s="3" t="s">
        <v>162</v>
      </c>
      <c r="M4929" s="3">
        <v>2</v>
      </c>
      <c r="N4929" s="3" t="s">
        <v>6478</v>
      </c>
      <c r="O4929" s="3" t="s">
        <v>28192</v>
      </c>
      <c r="P4929" s="3" t="s">
        <v>179</v>
      </c>
      <c r="Q4929" s="3" t="s">
        <v>6480</v>
      </c>
      <c r="R4929" s="5" t="s">
        <v>28193</v>
      </c>
      <c r="S4929" s="3" t="s">
        <v>2413</v>
      </c>
      <c r="T4929" s="3" t="s">
        <v>77</v>
      </c>
      <c r="V4929" s="3">
        <v>127</v>
      </c>
      <c r="W4929" s="3">
        <v>127</v>
      </c>
      <c r="X4929" s="3">
        <v>127</v>
      </c>
      <c r="Y4929" s="3">
        <v>4927</v>
      </c>
      <c r="Z4929" s="3" t="s">
        <v>162</v>
      </c>
      <c r="AA4929" s="3">
        <v>125</v>
      </c>
      <c r="AB4929" s="3">
        <v>75</v>
      </c>
      <c r="AC4929" s="3">
        <v>9371552</v>
      </c>
      <c r="AD4929" s="3">
        <v>6480974</v>
      </c>
      <c r="AE4929" s="3" t="s">
        <v>79</v>
      </c>
      <c r="AF4929" s="3">
        <v>8</v>
      </c>
      <c r="AG4929" s="3">
        <v>6</v>
      </c>
    </row>
    <row r="4930" spans="1:33" ht="15.75" customHeight="1" x14ac:dyDescent="0.15">
      <c r="A4930" s="3">
        <v>17546</v>
      </c>
      <c r="B4930" s="3">
        <v>4928</v>
      </c>
      <c r="C4930" s="3">
        <v>120</v>
      </c>
      <c r="D4930" s="3" t="s">
        <v>19787</v>
      </c>
      <c r="E4930" s="3" t="s">
        <v>28194</v>
      </c>
      <c r="F4930" s="3" t="s">
        <v>657</v>
      </c>
      <c r="G4930" s="3" t="s">
        <v>246</v>
      </c>
      <c r="H4930" s="3" t="s">
        <v>240</v>
      </c>
      <c r="I4930" s="3" t="s">
        <v>240</v>
      </c>
      <c r="J4930" s="3">
        <v>44.597099999999998</v>
      </c>
      <c r="K4930" s="3">
        <v>9006353</v>
      </c>
      <c r="L4930" s="3" t="s">
        <v>641</v>
      </c>
      <c r="M4930" s="3">
        <v>4</v>
      </c>
      <c r="N4930" s="3" t="s">
        <v>19787</v>
      </c>
      <c r="O4930" s="3" t="s">
        <v>28194</v>
      </c>
      <c r="P4930" s="3" t="s">
        <v>1000</v>
      </c>
      <c r="Q4930" s="3" t="s">
        <v>24228</v>
      </c>
      <c r="R4930" s="5" t="s">
        <v>28195</v>
      </c>
      <c r="S4930" s="3" t="s">
        <v>240</v>
      </c>
      <c r="T4930" s="3" t="s">
        <v>246</v>
      </c>
      <c r="V4930" s="3">
        <v>127</v>
      </c>
      <c r="W4930" s="3">
        <v>93</v>
      </c>
      <c r="X4930" s="3">
        <v>53</v>
      </c>
      <c r="Y4930" s="3">
        <v>4928</v>
      </c>
      <c r="Z4930" s="3" t="s">
        <v>641</v>
      </c>
      <c r="AA4930" s="3">
        <v>120</v>
      </c>
      <c r="AB4930" s="3">
        <v>80</v>
      </c>
      <c r="AC4930" s="3">
        <v>9006353</v>
      </c>
      <c r="AD4930" s="3">
        <v>6228584</v>
      </c>
      <c r="AE4930" s="3" t="s">
        <v>240</v>
      </c>
      <c r="AF4930" s="3">
        <v>23</v>
      </c>
      <c r="AG4930" s="3">
        <v>18</v>
      </c>
    </row>
    <row r="4931" spans="1:33" ht="15.75" customHeight="1" x14ac:dyDescent="0.15">
      <c r="A4931" s="3">
        <v>3521</v>
      </c>
      <c r="B4931" s="3">
        <v>4929</v>
      </c>
      <c r="C4931" s="3">
        <v>33</v>
      </c>
      <c r="D4931" s="3" t="s">
        <v>19791</v>
      </c>
      <c r="E4931" s="3" t="s">
        <v>28196</v>
      </c>
      <c r="F4931" s="3" t="s">
        <v>331</v>
      </c>
      <c r="G4931" s="3" t="s">
        <v>167</v>
      </c>
      <c r="H4931" s="3" t="s">
        <v>19793</v>
      </c>
      <c r="I4931" s="3" t="s">
        <v>271</v>
      </c>
      <c r="J4931" s="3">
        <v>44.592199999999998</v>
      </c>
      <c r="K4931" s="3">
        <v>4970824</v>
      </c>
      <c r="L4931" s="3" t="s">
        <v>71</v>
      </c>
      <c r="M4931" s="3">
        <v>2</v>
      </c>
      <c r="N4931" s="3" t="s">
        <v>19791</v>
      </c>
      <c r="O4931" s="3" t="s">
        <v>28196</v>
      </c>
      <c r="P4931" s="3" t="s">
        <v>690</v>
      </c>
      <c r="Q4931" s="3" t="s">
        <v>24229</v>
      </c>
      <c r="R4931" s="5" t="s">
        <v>28197</v>
      </c>
      <c r="S4931" s="3" t="s">
        <v>19793</v>
      </c>
      <c r="T4931" s="3" t="s">
        <v>167</v>
      </c>
      <c r="V4931" s="3">
        <v>127</v>
      </c>
      <c r="W4931" s="3">
        <v>65</v>
      </c>
      <c r="X4931" s="3">
        <v>127</v>
      </c>
      <c r="Y4931" s="3">
        <v>4929</v>
      </c>
      <c r="Z4931" s="3" t="s">
        <v>71</v>
      </c>
      <c r="AA4931" s="3">
        <v>33</v>
      </c>
      <c r="AB4931" s="3">
        <v>19</v>
      </c>
      <c r="AC4931" s="3">
        <v>4970824</v>
      </c>
      <c r="AD4931" s="3">
        <v>3437823</v>
      </c>
      <c r="AE4931" s="3" t="s">
        <v>271</v>
      </c>
      <c r="AF4931" s="3">
        <v>5</v>
      </c>
      <c r="AG4931" s="3">
        <v>7</v>
      </c>
    </row>
    <row r="4932" spans="1:33" ht="15.75" customHeight="1" x14ac:dyDescent="0.15">
      <c r="A4932" s="3">
        <v>10002</v>
      </c>
      <c r="B4932" s="3">
        <v>4930</v>
      </c>
      <c r="C4932" s="3">
        <v>67</v>
      </c>
      <c r="D4932" s="3" t="s">
        <v>19794</v>
      </c>
      <c r="E4932" s="3" t="s">
        <v>28198</v>
      </c>
      <c r="F4932" s="3" t="s">
        <v>947</v>
      </c>
      <c r="G4932" s="3" t="s">
        <v>389</v>
      </c>
      <c r="H4932" s="3" t="s">
        <v>10927</v>
      </c>
      <c r="I4932" s="3" t="s">
        <v>1401</v>
      </c>
      <c r="J4932" s="3">
        <v>44.5779</v>
      </c>
      <c r="K4932" s="3">
        <v>11738676</v>
      </c>
      <c r="L4932" s="3" t="s">
        <v>478</v>
      </c>
      <c r="M4932" s="3">
        <v>5</v>
      </c>
      <c r="N4932" s="3" t="s">
        <v>19794</v>
      </c>
      <c r="O4932" s="3" t="s">
        <v>28198</v>
      </c>
      <c r="P4932" s="3" t="s">
        <v>8651</v>
      </c>
      <c r="Q4932" s="3" t="s">
        <v>24231</v>
      </c>
      <c r="R4932" s="5" t="s">
        <v>28199</v>
      </c>
      <c r="S4932" s="3" t="s">
        <v>10927</v>
      </c>
      <c r="T4932" s="3" t="s">
        <v>389</v>
      </c>
      <c r="V4932" s="3">
        <v>71</v>
      </c>
      <c r="W4932" s="3">
        <v>0</v>
      </c>
      <c r="X4932" s="3">
        <v>127</v>
      </c>
      <c r="Y4932" s="3">
        <v>4930</v>
      </c>
      <c r="Z4932" s="3" t="s">
        <v>478</v>
      </c>
      <c r="AA4932" s="3">
        <v>67</v>
      </c>
      <c r="AB4932" s="3">
        <v>59</v>
      </c>
      <c r="AC4932" s="3">
        <v>11738676</v>
      </c>
      <c r="AD4932" s="3">
        <v>8119272</v>
      </c>
      <c r="AE4932" s="15"/>
      <c r="AF4932" s="3">
        <v>15</v>
      </c>
      <c r="AG4932" s="3">
        <v>21</v>
      </c>
    </row>
    <row r="4933" spans="1:33" ht="15.75" customHeight="1" x14ac:dyDescent="0.15">
      <c r="A4933" s="3">
        <v>2790</v>
      </c>
      <c r="B4933" s="3">
        <v>4931</v>
      </c>
      <c r="C4933" s="3">
        <v>83</v>
      </c>
      <c r="D4933" s="3" t="s">
        <v>19796</v>
      </c>
      <c r="E4933" s="3" t="s">
        <v>28200</v>
      </c>
      <c r="F4933" s="3" t="s">
        <v>297</v>
      </c>
      <c r="G4933" s="3" t="s">
        <v>146</v>
      </c>
      <c r="H4933" s="3" t="s">
        <v>11543</v>
      </c>
      <c r="I4933" s="3" t="s">
        <v>2725</v>
      </c>
      <c r="J4933" s="3">
        <v>44.5655</v>
      </c>
      <c r="K4933" s="3">
        <v>19111214</v>
      </c>
      <c r="L4933" s="3" t="s">
        <v>101</v>
      </c>
      <c r="M4933" s="3">
        <v>7</v>
      </c>
      <c r="N4933" s="3" t="s">
        <v>19796</v>
      </c>
      <c r="O4933" s="3" t="s">
        <v>28200</v>
      </c>
      <c r="P4933" s="3" t="s">
        <v>1350</v>
      </c>
      <c r="Q4933" s="3" t="s">
        <v>24233</v>
      </c>
      <c r="R4933" s="5" t="s">
        <v>28201</v>
      </c>
      <c r="S4933" s="3" t="s">
        <v>11543</v>
      </c>
      <c r="T4933" s="3" t="s">
        <v>146</v>
      </c>
      <c r="V4933" s="3">
        <v>121</v>
      </c>
      <c r="W4933" s="15"/>
      <c r="X4933" s="3">
        <v>127</v>
      </c>
      <c r="Y4933" s="3">
        <v>4931</v>
      </c>
      <c r="Z4933" s="3" t="s">
        <v>101</v>
      </c>
      <c r="AA4933" s="3">
        <v>83</v>
      </c>
      <c r="AB4933" s="3">
        <v>39</v>
      </c>
      <c r="AC4933" s="3">
        <v>19111214</v>
      </c>
      <c r="AD4933" s="3">
        <v>13219761</v>
      </c>
      <c r="AE4933" s="3" t="s">
        <v>2725</v>
      </c>
      <c r="AF4933" s="3">
        <v>10</v>
      </c>
      <c r="AG4933" s="3">
        <v>30</v>
      </c>
    </row>
    <row r="4934" spans="1:33" ht="15.75" customHeight="1" x14ac:dyDescent="0.15">
      <c r="A4934" s="3">
        <v>24952</v>
      </c>
      <c r="B4934" s="3">
        <v>4932</v>
      </c>
      <c r="C4934" s="3">
        <v>105</v>
      </c>
      <c r="D4934" s="3" t="s">
        <v>19799</v>
      </c>
      <c r="E4934" s="3" t="s">
        <v>28202</v>
      </c>
      <c r="F4934" s="3" t="s">
        <v>331</v>
      </c>
      <c r="G4934" s="3" t="s">
        <v>167</v>
      </c>
      <c r="H4934" s="3" t="s">
        <v>271</v>
      </c>
      <c r="I4934" s="3" t="s">
        <v>271</v>
      </c>
      <c r="J4934" s="3">
        <v>44.519100000000002</v>
      </c>
      <c r="K4934" s="3">
        <v>15495066</v>
      </c>
      <c r="L4934" s="3" t="s">
        <v>59</v>
      </c>
      <c r="M4934" s="3">
        <v>0</v>
      </c>
      <c r="N4934" s="3" t="s">
        <v>19799</v>
      </c>
      <c r="O4934" s="3" t="s">
        <v>28202</v>
      </c>
      <c r="P4934" s="3" t="s">
        <v>1063</v>
      </c>
      <c r="Q4934" s="3" t="s">
        <v>24235</v>
      </c>
      <c r="R4934" s="5" t="s">
        <v>28203</v>
      </c>
      <c r="S4934" s="3" t="s">
        <v>271</v>
      </c>
      <c r="T4934" s="3" t="s">
        <v>167</v>
      </c>
      <c r="V4934" s="3">
        <v>127</v>
      </c>
      <c r="W4934" s="3">
        <v>66</v>
      </c>
      <c r="X4934" s="3">
        <v>127</v>
      </c>
      <c r="Y4934" s="3">
        <v>4932</v>
      </c>
      <c r="Z4934" s="3" t="s">
        <v>59</v>
      </c>
      <c r="AA4934" s="3">
        <v>105</v>
      </c>
      <c r="AB4934" s="3">
        <v>15</v>
      </c>
      <c r="AC4934" s="3">
        <v>15495066</v>
      </c>
      <c r="AD4934" s="3">
        <v>10721810</v>
      </c>
      <c r="AE4934" s="3" t="s">
        <v>271</v>
      </c>
      <c r="AF4934" s="3">
        <v>17</v>
      </c>
      <c r="AG4934" s="3">
        <v>7</v>
      </c>
    </row>
    <row r="4935" spans="1:33" ht="15.75" customHeight="1" x14ac:dyDescent="0.15">
      <c r="A4935" s="3">
        <v>25493</v>
      </c>
      <c r="B4935" s="3">
        <v>4933</v>
      </c>
      <c r="C4935" s="3">
        <v>18</v>
      </c>
      <c r="D4935" s="3" t="s">
        <v>19801</v>
      </c>
      <c r="E4935" s="3" t="s">
        <v>28204</v>
      </c>
      <c r="F4935" s="3" t="s">
        <v>855</v>
      </c>
      <c r="G4935" s="3" t="s">
        <v>292</v>
      </c>
      <c r="H4935" s="3" t="s">
        <v>19805</v>
      </c>
      <c r="I4935" s="3" t="s">
        <v>21719</v>
      </c>
      <c r="J4935" s="3">
        <v>44.506700000000002</v>
      </c>
      <c r="K4935" s="3">
        <v>4008578</v>
      </c>
      <c r="L4935" s="3" t="s">
        <v>59</v>
      </c>
      <c r="M4935" s="3">
        <v>0</v>
      </c>
      <c r="N4935" s="3" t="s">
        <v>19801</v>
      </c>
      <c r="O4935" s="3" t="s">
        <v>28204</v>
      </c>
      <c r="P4935" s="8">
        <v>36526</v>
      </c>
      <c r="Q4935" s="3" t="s">
        <v>24237</v>
      </c>
      <c r="R4935" s="5" t="s">
        <v>28205</v>
      </c>
      <c r="S4935" s="3" t="s">
        <v>19805</v>
      </c>
      <c r="T4935" s="3" t="s">
        <v>292</v>
      </c>
      <c r="V4935" s="3">
        <v>127</v>
      </c>
      <c r="W4935" s="3">
        <v>0</v>
      </c>
      <c r="X4935" s="3">
        <v>127</v>
      </c>
      <c r="Y4935" s="3">
        <v>4933</v>
      </c>
      <c r="Z4935" s="3" t="s">
        <v>59</v>
      </c>
      <c r="AA4935" s="3">
        <v>18</v>
      </c>
      <c r="AB4935" s="3">
        <v>8</v>
      </c>
      <c r="AC4935" s="3">
        <v>4008578</v>
      </c>
      <c r="AD4935" s="3">
        <v>2773973</v>
      </c>
      <c r="AE4935" s="15"/>
      <c r="AF4935" s="3">
        <v>17</v>
      </c>
      <c r="AG4935" s="3">
        <v>266</v>
      </c>
    </row>
    <row r="4936" spans="1:33" ht="15.75" customHeight="1" x14ac:dyDescent="0.15">
      <c r="A4936" s="3">
        <v>3876</v>
      </c>
      <c r="B4936" s="3">
        <v>4934</v>
      </c>
      <c r="C4936" s="3">
        <v>51</v>
      </c>
      <c r="D4936" s="3" t="s">
        <v>19806</v>
      </c>
      <c r="E4936" s="3" t="s">
        <v>28206</v>
      </c>
      <c r="F4936" s="3" t="s">
        <v>1072</v>
      </c>
      <c r="G4936" s="3" t="s">
        <v>575</v>
      </c>
      <c r="H4936" s="3" t="s">
        <v>1375</v>
      </c>
      <c r="I4936" s="3" t="s">
        <v>1375</v>
      </c>
      <c r="J4936" s="3">
        <v>44.415999999999997</v>
      </c>
      <c r="K4936" s="3">
        <v>9830277</v>
      </c>
      <c r="L4936" s="3" t="s">
        <v>59</v>
      </c>
      <c r="M4936" s="3">
        <v>6</v>
      </c>
      <c r="N4936" s="3" t="s">
        <v>19806</v>
      </c>
      <c r="O4936" s="3" t="s">
        <v>28206</v>
      </c>
      <c r="P4936" s="3" t="s">
        <v>9988</v>
      </c>
      <c r="Q4936" s="3" t="s">
        <v>24239</v>
      </c>
      <c r="R4936" s="5" t="s">
        <v>28207</v>
      </c>
      <c r="S4936" s="3" t="s">
        <v>1375</v>
      </c>
      <c r="T4936" s="3" t="s">
        <v>575</v>
      </c>
      <c r="V4936" s="3">
        <v>106</v>
      </c>
      <c r="W4936" s="3">
        <v>92</v>
      </c>
      <c r="X4936" s="3">
        <v>127</v>
      </c>
      <c r="Y4936" s="3">
        <v>4934</v>
      </c>
      <c r="Z4936" s="3" t="s">
        <v>59</v>
      </c>
      <c r="AA4936" s="3">
        <v>51</v>
      </c>
      <c r="AB4936" s="3">
        <v>37</v>
      </c>
      <c r="AC4936" s="3">
        <v>9830277</v>
      </c>
      <c r="AD4936" s="3">
        <v>6806919</v>
      </c>
      <c r="AE4936" s="3" t="s">
        <v>1375</v>
      </c>
      <c r="AF4936" s="3">
        <v>17</v>
      </c>
      <c r="AG4936" s="3">
        <v>23</v>
      </c>
    </row>
    <row r="4937" spans="1:33" ht="15.75" customHeight="1" x14ac:dyDescent="0.15">
      <c r="A4937" s="3">
        <v>24429</v>
      </c>
      <c r="B4937" s="3">
        <v>4935</v>
      </c>
      <c r="C4937" s="3">
        <v>35</v>
      </c>
      <c r="D4937" s="3" t="s">
        <v>19808</v>
      </c>
      <c r="E4937" s="3" t="s">
        <v>28208</v>
      </c>
      <c r="F4937" s="3" t="s">
        <v>1121</v>
      </c>
      <c r="G4937" s="3" t="s">
        <v>497</v>
      </c>
      <c r="H4937" s="3" t="s">
        <v>19812</v>
      </c>
      <c r="I4937" s="3" t="s">
        <v>1587</v>
      </c>
      <c r="J4937" s="3">
        <v>44.424500000000002</v>
      </c>
      <c r="K4937" s="3">
        <v>6228348</v>
      </c>
      <c r="L4937" s="3" t="s">
        <v>59</v>
      </c>
      <c r="M4937" s="3">
        <v>1</v>
      </c>
      <c r="N4937" s="3" t="s">
        <v>19808</v>
      </c>
      <c r="O4937" s="3" t="s">
        <v>28208</v>
      </c>
      <c r="P4937" s="3" t="s">
        <v>9774</v>
      </c>
      <c r="Q4937" s="3" t="s">
        <v>24241</v>
      </c>
      <c r="R4937" s="5" t="s">
        <v>28209</v>
      </c>
      <c r="S4937" s="3" t="s">
        <v>19812</v>
      </c>
      <c r="T4937" s="3" t="s">
        <v>497</v>
      </c>
      <c r="V4937" s="3">
        <v>68</v>
      </c>
      <c r="W4937" s="3">
        <v>0</v>
      </c>
      <c r="X4937" s="3">
        <v>127</v>
      </c>
      <c r="Y4937" s="3">
        <v>4935</v>
      </c>
      <c r="Z4937" s="3" t="s">
        <v>59</v>
      </c>
      <c r="AA4937" s="3">
        <v>35</v>
      </c>
      <c r="AB4937" s="3">
        <v>27</v>
      </c>
      <c r="AC4937" s="3">
        <v>6228348</v>
      </c>
      <c r="AD4937" s="3">
        <v>4312530</v>
      </c>
      <c r="AE4937" s="15"/>
      <c r="AF4937" s="3">
        <v>17</v>
      </c>
      <c r="AG4937" s="3">
        <v>27</v>
      </c>
    </row>
    <row r="4938" spans="1:33" ht="15.75" customHeight="1" x14ac:dyDescent="0.15">
      <c r="A4938" s="3">
        <v>22442</v>
      </c>
      <c r="B4938" s="3">
        <v>4936</v>
      </c>
      <c r="C4938" s="3">
        <v>56</v>
      </c>
      <c r="D4938" s="3" t="s">
        <v>19813</v>
      </c>
      <c r="E4938" s="3" t="s">
        <v>28210</v>
      </c>
      <c r="F4938" s="3" t="s">
        <v>947</v>
      </c>
      <c r="G4938" s="3" t="s">
        <v>389</v>
      </c>
      <c r="H4938" s="3" t="s">
        <v>19815</v>
      </c>
      <c r="I4938" s="3" t="s">
        <v>1401</v>
      </c>
      <c r="J4938" s="3">
        <v>44.4101</v>
      </c>
      <c r="K4938" s="3">
        <v>14131847</v>
      </c>
      <c r="L4938" s="3" t="s">
        <v>340</v>
      </c>
      <c r="M4938" s="3">
        <v>2</v>
      </c>
      <c r="N4938" s="3" t="s">
        <v>19813</v>
      </c>
      <c r="O4938" s="3" t="s">
        <v>28210</v>
      </c>
      <c r="P4938" s="3" t="s">
        <v>1063</v>
      </c>
      <c r="Q4938" s="3" t="s">
        <v>24244</v>
      </c>
      <c r="R4938" s="5" t="s">
        <v>28211</v>
      </c>
      <c r="S4938" s="3" t="s">
        <v>19815</v>
      </c>
      <c r="T4938" s="3" t="s">
        <v>389</v>
      </c>
      <c r="V4938" s="3">
        <v>72</v>
      </c>
      <c r="W4938" s="3">
        <v>0</v>
      </c>
      <c r="X4938" s="3">
        <v>127</v>
      </c>
      <c r="Y4938" s="3">
        <v>4936</v>
      </c>
      <c r="Z4938" s="3" t="s">
        <v>340</v>
      </c>
      <c r="AA4938" s="3">
        <v>56</v>
      </c>
      <c r="AB4938" s="3">
        <v>58</v>
      </c>
      <c r="AC4938" s="3">
        <v>14131847</v>
      </c>
      <c r="AD4938" s="3">
        <v>9785915</v>
      </c>
      <c r="AE4938" s="15"/>
      <c r="AF4938" s="3">
        <v>6</v>
      </c>
      <c r="AG4938" s="3">
        <v>21</v>
      </c>
    </row>
    <row r="4939" spans="1:33" ht="15.75" customHeight="1" x14ac:dyDescent="0.15">
      <c r="A4939" s="3">
        <v>5953</v>
      </c>
      <c r="B4939" s="3">
        <v>4937</v>
      </c>
      <c r="C4939" s="3">
        <v>106</v>
      </c>
      <c r="D4939" s="3" t="s">
        <v>19816</v>
      </c>
      <c r="E4939" s="3" t="s">
        <v>28212</v>
      </c>
      <c r="F4939" s="3" t="s">
        <v>1438</v>
      </c>
      <c r="G4939" s="3" t="s">
        <v>495</v>
      </c>
      <c r="H4939" s="3" t="s">
        <v>5419</v>
      </c>
      <c r="I4939" s="3" t="s">
        <v>1709</v>
      </c>
      <c r="J4939" s="3">
        <v>44.396900000000002</v>
      </c>
      <c r="K4939" s="3">
        <v>69635633</v>
      </c>
      <c r="L4939" s="3" t="s">
        <v>221</v>
      </c>
      <c r="M4939" s="3">
        <v>5</v>
      </c>
      <c r="N4939" s="3" t="s">
        <v>19816</v>
      </c>
      <c r="O4939" s="3" t="s">
        <v>28212</v>
      </c>
      <c r="P4939" s="3" t="s">
        <v>1239</v>
      </c>
      <c r="Q4939" s="3" t="s">
        <v>24247</v>
      </c>
      <c r="R4939" s="5" t="s">
        <v>28213</v>
      </c>
      <c r="S4939" s="3" t="s">
        <v>5419</v>
      </c>
      <c r="T4939" s="3" t="s">
        <v>495</v>
      </c>
      <c r="V4939" s="3">
        <v>127</v>
      </c>
      <c r="W4939" s="3">
        <v>42</v>
      </c>
      <c r="X4939" s="3">
        <v>127</v>
      </c>
      <c r="Y4939" s="3">
        <v>4937</v>
      </c>
      <c r="Z4939" s="3" t="s">
        <v>221</v>
      </c>
      <c r="AA4939" s="3">
        <v>106</v>
      </c>
      <c r="AB4939" s="3">
        <v>72</v>
      </c>
      <c r="AC4939" s="3">
        <v>69635633</v>
      </c>
      <c r="AD4939" s="3">
        <v>48225149</v>
      </c>
      <c r="AE4939" s="3" t="s">
        <v>1709</v>
      </c>
      <c r="AF4939" s="3">
        <v>2</v>
      </c>
      <c r="AG4939" s="3">
        <v>19</v>
      </c>
    </row>
    <row r="4940" spans="1:33" ht="15.75" customHeight="1" x14ac:dyDescent="0.15">
      <c r="A4940" s="3">
        <v>17819</v>
      </c>
      <c r="B4940" s="3">
        <v>4938</v>
      </c>
      <c r="C4940" s="3">
        <v>49</v>
      </c>
      <c r="D4940" s="3" t="s">
        <v>11471</v>
      </c>
      <c r="E4940" s="3" t="s">
        <v>28214</v>
      </c>
      <c r="F4940" s="3" t="s">
        <v>36</v>
      </c>
      <c r="G4940" s="3" t="s">
        <v>37</v>
      </c>
      <c r="H4940" s="3" t="s">
        <v>38</v>
      </c>
      <c r="I4940" s="3" t="s">
        <v>39</v>
      </c>
      <c r="J4940" s="3">
        <v>44.378100000000003</v>
      </c>
      <c r="K4940" s="3">
        <v>39312541</v>
      </c>
      <c r="L4940" s="3" t="s">
        <v>162</v>
      </c>
      <c r="M4940" s="3">
        <v>4</v>
      </c>
      <c r="N4940" s="3" t="s">
        <v>11471</v>
      </c>
      <c r="O4940" s="3" t="s">
        <v>28214</v>
      </c>
      <c r="P4940" s="3" t="s">
        <v>1063</v>
      </c>
      <c r="Q4940" s="3" t="s">
        <v>11474</v>
      </c>
      <c r="R4940" s="5" t="s">
        <v>28215</v>
      </c>
      <c r="S4940" s="3" t="s">
        <v>38</v>
      </c>
      <c r="T4940" s="3" t="s">
        <v>37</v>
      </c>
      <c r="V4940" s="3">
        <v>127</v>
      </c>
      <c r="W4940" s="3">
        <v>127</v>
      </c>
      <c r="X4940" s="3">
        <v>127</v>
      </c>
      <c r="Y4940" s="3">
        <v>4938</v>
      </c>
      <c r="Z4940" s="3" t="s">
        <v>162</v>
      </c>
      <c r="AA4940" s="3">
        <v>49</v>
      </c>
      <c r="AB4940" s="3">
        <v>37</v>
      </c>
      <c r="AC4940" s="3">
        <v>39312541</v>
      </c>
      <c r="AD4940" s="3">
        <v>27228874</v>
      </c>
      <c r="AE4940" s="3" t="s">
        <v>39</v>
      </c>
      <c r="AF4940" s="3">
        <v>8</v>
      </c>
      <c r="AG4940" s="3">
        <v>2</v>
      </c>
    </row>
    <row r="4941" spans="1:33" ht="15.75" customHeight="1" x14ac:dyDescent="0.15">
      <c r="A4941" s="3">
        <v>26184</v>
      </c>
      <c r="B4941" s="3">
        <v>4939</v>
      </c>
      <c r="C4941" s="3">
        <v>35</v>
      </c>
      <c r="D4941" s="3" t="s">
        <v>19821</v>
      </c>
      <c r="E4941" s="3" t="s">
        <v>28216</v>
      </c>
      <c r="F4941" s="3" t="s">
        <v>855</v>
      </c>
      <c r="G4941" s="3" t="s">
        <v>292</v>
      </c>
      <c r="H4941" s="3" t="s">
        <v>11953</v>
      </c>
      <c r="I4941" s="3" t="s">
        <v>14186</v>
      </c>
      <c r="J4941" s="3">
        <v>44.359900000000003</v>
      </c>
      <c r="K4941" s="3">
        <v>5304523</v>
      </c>
      <c r="L4941" s="3" t="s">
        <v>600</v>
      </c>
      <c r="M4941" s="3">
        <v>0</v>
      </c>
      <c r="N4941" s="3" t="s">
        <v>19821</v>
      </c>
      <c r="O4941" s="3" t="s">
        <v>28216</v>
      </c>
      <c r="P4941" s="8">
        <v>29952</v>
      </c>
      <c r="Q4941" s="3" t="s">
        <v>24250</v>
      </c>
      <c r="R4941" s="5" t="s">
        <v>28217</v>
      </c>
      <c r="S4941" s="3" t="s">
        <v>11953</v>
      </c>
      <c r="T4941" s="3" t="s">
        <v>292</v>
      </c>
      <c r="V4941" s="3">
        <v>127</v>
      </c>
      <c r="W4941" s="3">
        <v>0</v>
      </c>
      <c r="X4941" s="3">
        <v>68</v>
      </c>
      <c r="Y4941" s="3">
        <v>4939</v>
      </c>
      <c r="Z4941" s="3" t="s">
        <v>600</v>
      </c>
      <c r="AA4941" s="3">
        <v>35</v>
      </c>
      <c r="AB4941" s="3">
        <v>24</v>
      </c>
      <c r="AC4941" s="3">
        <v>5304523</v>
      </c>
      <c r="AD4941" s="3">
        <v>3674512</v>
      </c>
      <c r="AE4941" s="15"/>
      <c r="AF4941" s="3">
        <v>13</v>
      </c>
      <c r="AG4941" s="3">
        <v>93</v>
      </c>
    </row>
    <row r="4942" spans="1:33" ht="15.75" customHeight="1" x14ac:dyDescent="0.15">
      <c r="A4942" s="3">
        <v>21358</v>
      </c>
      <c r="B4942" s="3">
        <v>4940</v>
      </c>
      <c r="C4942" s="3">
        <v>29</v>
      </c>
      <c r="D4942" s="3" t="s">
        <v>19824</v>
      </c>
      <c r="E4942" s="3" t="s">
        <v>28218</v>
      </c>
      <c r="F4942" s="3" t="s">
        <v>4061</v>
      </c>
      <c r="G4942" s="3" t="s">
        <v>446</v>
      </c>
      <c r="H4942" s="3" t="s">
        <v>2435</v>
      </c>
      <c r="I4942" s="3" t="s">
        <v>2435</v>
      </c>
      <c r="J4942" s="3">
        <v>44.3459</v>
      </c>
      <c r="K4942" s="3">
        <v>11484737</v>
      </c>
      <c r="L4942" s="3" t="s">
        <v>162</v>
      </c>
      <c r="M4942" s="3">
        <v>2</v>
      </c>
      <c r="N4942" s="3" t="s">
        <v>19824</v>
      </c>
      <c r="O4942" s="3" t="s">
        <v>28218</v>
      </c>
      <c r="P4942" s="3" t="s">
        <v>41</v>
      </c>
      <c r="Q4942" s="3" t="s">
        <v>24253</v>
      </c>
      <c r="R4942" s="5" t="s">
        <v>28219</v>
      </c>
      <c r="S4942" s="3" t="s">
        <v>2435</v>
      </c>
      <c r="T4942" s="3" t="s">
        <v>446</v>
      </c>
      <c r="V4942" s="3">
        <v>127</v>
      </c>
      <c r="W4942" s="3">
        <v>127</v>
      </c>
      <c r="X4942" s="3">
        <v>127</v>
      </c>
      <c r="Y4942" s="3">
        <v>4940</v>
      </c>
      <c r="Z4942" s="3" t="s">
        <v>162</v>
      </c>
      <c r="AA4942" s="3">
        <v>29</v>
      </c>
      <c r="AB4942" s="3">
        <v>16</v>
      </c>
      <c r="AC4942" s="3">
        <v>11484737</v>
      </c>
      <c r="AD4942" s="3">
        <v>7956398</v>
      </c>
      <c r="AE4942" s="3" t="s">
        <v>2435</v>
      </c>
      <c r="AF4942" s="3">
        <v>8</v>
      </c>
      <c r="AG4942" s="3">
        <v>29</v>
      </c>
    </row>
    <row r="4943" spans="1:33" ht="15.75" customHeight="1" x14ac:dyDescent="0.15">
      <c r="A4943" s="3">
        <v>24312</v>
      </c>
      <c r="B4943" s="3">
        <v>4941</v>
      </c>
      <c r="C4943" s="3">
        <v>85</v>
      </c>
      <c r="D4943" s="3" t="s">
        <v>19826</v>
      </c>
      <c r="E4943" s="3" t="s">
        <v>28220</v>
      </c>
      <c r="F4943" s="3" t="s">
        <v>4061</v>
      </c>
      <c r="G4943" s="3" t="s">
        <v>446</v>
      </c>
      <c r="H4943" s="3" t="s">
        <v>19829</v>
      </c>
      <c r="I4943" s="3" t="s">
        <v>2435</v>
      </c>
      <c r="J4943" s="3">
        <v>44.325899999999997</v>
      </c>
      <c r="K4943" s="3">
        <v>15527689</v>
      </c>
      <c r="L4943" s="3" t="s">
        <v>75</v>
      </c>
      <c r="M4943" s="3">
        <v>1</v>
      </c>
      <c r="N4943" s="3" t="s">
        <v>19826</v>
      </c>
      <c r="O4943" s="3" t="s">
        <v>28220</v>
      </c>
      <c r="P4943" s="3" t="s">
        <v>835</v>
      </c>
      <c r="Q4943" s="3" t="s">
        <v>24255</v>
      </c>
      <c r="R4943" s="5" t="s">
        <v>28221</v>
      </c>
      <c r="S4943" s="3" t="s">
        <v>19829</v>
      </c>
      <c r="T4943" s="3" t="s">
        <v>446</v>
      </c>
      <c r="V4943" s="3">
        <v>127</v>
      </c>
      <c r="W4943" s="3">
        <v>127</v>
      </c>
      <c r="X4943" s="3">
        <v>127</v>
      </c>
      <c r="Y4943" s="3">
        <v>4941</v>
      </c>
      <c r="Z4943" s="3" t="s">
        <v>75</v>
      </c>
      <c r="AA4943" s="3">
        <v>85</v>
      </c>
      <c r="AB4943" s="3">
        <v>66</v>
      </c>
      <c r="AC4943" s="3">
        <v>15527689</v>
      </c>
      <c r="AD4943" s="3">
        <v>10758767</v>
      </c>
      <c r="AE4943" s="3" t="s">
        <v>2435</v>
      </c>
      <c r="AF4943" s="3">
        <v>14</v>
      </c>
      <c r="AG4943" s="3">
        <v>29</v>
      </c>
    </row>
    <row r="4944" spans="1:33" ht="15.75" customHeight="1" x14ac:dyDescent="0.15">
      <c r="A4944" s="3">
        <v>8096</v>
      </c>
      <c r="B4944" s="3">
        <v>4942</v>
      </c>
      <c r="C4944" s="3">
        <v>80</v>
      </c>
      <c r="D4944" s="3" t="s">
        <v>9769</v>
      </c>
      <c r="E4944" s="3" t="s">
        <v>28222</v>
      </c>
      <c r="F4944" s="3" t="s">
        <v>475</v>
      </c>
      <c r="G4944" s="3" t="s">
        <v>277</v>
      </c>
      <c r="H4944" s="3" t="s">
        <v>9763</v>
      </c>
      <c r="I4944" s="3" t="s">
        <v>9646</v>
      </c>
      <c r="J4944" s="3">
        <v>44.305199999999999</v>
      </c>
      <c r="K4944" s="3">
        <v>7897624</v>
      </c>
      <c r="L4944" s="3" t="s">
        <v>364</v>
      </c>
      <c r="M4944" s="3">
        <v>1</v>
      </c>
      <c r="N4944" s="3" t="s">
        <v>9769</v>
      </c>
      <c r="O4944" s="3" t="s">
        <v>28222</v>
      </c>
      <c r="P4944" s="3" t="s">
        <v>9774</v>
      </c>
      <c r="Q4944" s="3" t="s">
        <v>9772</v>
      </c>
      <c r="R4944" s="5" t="s">
        <v>28223</v>
      </c>
      <c r="S4944" s="3" t="s">
        <v>9763</v>
      </c>
      <c r="T4944" s="3" t="s">
        <v>277</v>
      </c>
      <c r="V4944" s="3">
        <v>127</v>
      </c>
      <c r="W4944" s="3">
        <v>0</v>
      </c>
      <c r="X4944" s="3">
        <v>127</v>
      </c>
      <c r="Y4944" s="3">
        <v>4942</v>
      </c>
      <c r="Z4944" s="3" t="s">
        <v>364</v>
      </c>
      <c r="AA4944" s="3">
        <v>80</v>
      </c>
      <c r="AB4944" s="3">
        <v>55</v>
      </c>
      <c r="AC4944" s="3">
        <v>7897624</v>
      </c>
      <c r="AD4944" s="3">
        <v>5472862</v>
      </c>
      <c r="AE4944" s="15"/>
      <c r="AF4944" s="3">
        <v>20</v>
      </c>
      <c r="AG4944" s="3">
        <v>146</v>
      </c>
    </row>
    <row r="4945" spans="1:33" ht="15.75" customHeight="1" x14ac:dyDescent="0.15">
      <c r="A4945" s="3">
        <v>22568</v>
      </c>
      <c r="B4945" s="3">
        <v>4943</v>
      </c>
      <c r="C4945" s="3">
        <v>92</v>
      </c>
      <c r="D4945" s="3" t="s">
        <v>19831</v>
      </c>
      <c r="E4945" s="3" t="s">
        <v>28224</v>
      </c>
      <c r="F4945" s="3" t="s">
        <v>1214</v>
      </c>
      <c r="G4945" s="3" t="s">
        <v>607</v>
      </c>
      <c r="H4945" s="3" t="s">
        <v>13660</v>
      </c>
      <c r="I4945" s="3" t="s">
        <v>18775</v>
      </c>
      <c r="J4945" s="3">
        <v>44.246200000000002</v>
      </c>
      <c r="K4945" s="3">
        <v>13826000</v>
      </c>
      <c r="L4945" s="3" t="s">
        <v>221</v>
      </c>
      <c r="M4945" s="3">
        <v>1</v>
      </c>
      <c r="N4945" s="3" t="s">
        <v>19831</v>
      </c>
      <c r="O4945" s="3" t="s">
        <v>28224</v>
      </c>
      <c r="P4945" s="3" t="s">
        <v>6522</v>
      </c>
      <c r="Q4945" s="3" t="s">
        <v>24258</v>
      </c>
      <c r="R4945" s="5" t="s">
        <v>28225</v>
      </c>
      <c r="S4945" s="3" t="s">
        <v>13660</v>
      </c>
      <c r="T4945" s="3" t="s">
        <v>607</v>
      </c>
      <c r="V4945" s="3">
        <v>28</v>
      </c>
      <c r="W4945" s="3">
        <v>0</v>
      </c>
      <c r="X4945" s="3">
        <v>127</v>
      </c>
      <c r="Y4945" s="3">
        <v>4943</v>
      </c>
      <c r="Z4945" s="3" t="s">
        <v>221</v>
      </c>
      <c r="AA4945" s="3">
        <v>92</v>
      </c>
      <c r="AB4945" s="3">
        <v>72</v>
      </c>
      <c r="AC4945" s="3">
        <v>13826000</v>
      </c>
      <c r="AD4945" s="3">
        <v>9585000</v>
      </c>
      <c r="AE4945" s="15"/>
      <c r="AF4945" s="3">
        <v>2</v>
      </c>
      <c r="AG4945" s="3">
        <v>174</v>
      </c>
    </row>
    <row r="4946" spans="1:33" ht="15.75" customHeight="1" x14ac:dyDescent="0.15">
      <c r="A4946" s="3">
        <v>25610</v>
      </c>
      <c r="B4946" s="3">
        <v>4944</v>
      </c>
      <c r="C4946" s="3">
        <v>225</v>
      </c>
      <c r="D4946" s="3" t="s">
        <v>19834</v>
      </c>
      <c r="E4946" s="3" t="s">
        <v>28226</v>
      </c>
      <c r="F4946" s="3" t="s">
        <v>657</v>
      </c>
      <c r="G4946" s="3" t="s">
        <v>246</v>
      </c>
      <c r="H4946" s="3" t="s">
        <v>240</v>
      </c>
      <c r="I4946" s="3" t="s">
        <v>240</v>
      </c>
      <c r="J4946" s="3">
        <v>44.2164</v>
      </c>
      <c r="K4946" s="3">
        <v>27467520</v>
      </c>
      <c r="L4946" s="3" t="s">
        <v>538</v>
      </c>
      <c r="M4946" s="3">
        <v>0</v>
      </c>
      <c r="N4946" s="3" t="s">
        <v>19834</v>
      </c>
      <c r="O4946" s="3" t="s">
        <v>28226</v>
      </c>
      <c r="P4946" s="8">
        <v>37622</v>
      </c>
      <c r="Q4946" s="3" t="s">
        <v>24260</v>
      </c>
      <c r="R4946" s="5" t="s">
        <v>28227</v>
      </c>
      <c r="S4946" s="3" t="s">
        <v>240</v>
      </c>
      <c r="T4946" s="3" t="s">
        <v>246</v>
      </c>
      <c r="V4946" s="3">
        <v>127</v>
      </c>
      <c r="W4946" s="3">
        <v>94</v>
      </c>
      <c r="X4946" s="3">
        <v>127</v>
      </c>
      <c r="Y4946" s="3">
        <v>4944</v>
      </c>
      <c r="Z4946" s="3" t="s">
        <v>538</v>
      </c>
      <c r="AA4946" s="3">
        <v>225</v>
      </c>
      <c r="AB4946" s="3">
        <v>150</v>
      </c>
      <c r="AC4946" s="3">
        <v>27467520</v>
      </c>
      <c r="AD4946" s="3">
        <v>19046045</v>
      </c>
      <c r="AE4946" s="3" t="s">
        <v>240</v>
      </c>
      <c r="AF4946" s="3">
        <v>3</v>
      </c>
      <c r="AG4946" s="3">
        <v>18</v>
      </c>
    </row>
    <row r="4947" spans="1:33" ht="15.75" customHeight="1" x14ac:dyDescent="0.15">
      <c r="A4947" s="3">
        <v>22280</v>
      </c>
      <c r="B4947" s="3">
        <v>4945</v>
      </c>
      <c r="C4947" s="3">
        <v>58</v>
      </c>
      <c r="D4947" s="3" t="s">
        <v>19836</v>
      </c>
      <c r="E4947" s="3" t="s">
        <v>28228</v>
      </c>
      <c r="F4947" s="3" t="s">
        <v>4061</v>
      </c>
      <c r="G4947" s="3" t="s">
        <v>446</v>
      </c>
      <c r="H4947" s="3" t="s">
        <v>8135</v>
      </c>
      <c r="I4947" s="3" t="s">
        <v>2435</v>
      </c>
      <c r="J4947" s="3">
        <v>44.221699999999998</v>
      </c>
      <c r="K4947" s="3">
        <v>11868000</v>
      </c>
      <c r="L4947" s="3" t="s">
        <v>162</v>
      </c>
      <c r="M4947" s="3">
        <v>7</v>
      </c>
      <c r="N4947" s="3" t="s">
        <v>19836</v>
      </c>
      <c r="O4947" s="3" t="s">
        <v>28228</v>
      </c>
      <c r="P4947" s="3" t="s">
        <v>1063</v>
      </c>
      <c r="Q4947" s="3" t="s">
        <v>24262</v>
      </c>
      <c r="R4947" s="5" t="s">
        <v>28229</v>
      </c>
      <c r="S4947" s="3" t="s">
        <v>8135</v>
      </c>
      <c r="T4947" s="3" t="s">
        <v>446</v>
      </c>
      <c r="V4947" s="3">
        <v>127</v>
      </c>
      <c r="W4947" s="3">
        <v>127</v>
      </c>
      <c r="X4947" s="3">
        <v>127</v>
      </c>
      <c r="Y4947" s="3">
        <v>4945</v>
      </c>
      <c r="Z4947" s="3" t="s">
        <v>162</v>
      </c>
      <c r="AA4947" s="3">
        <v>58</v>
      </c>
      <c r="AB4947" s="3">
        <v>41</v>
      </c>
      <c r="AC4947" s="3">
        <v>11868000</v>
      </c>
      <c r="AD4947" s="3">
        <v>8229000</v>
      </c>
      <c r="AE4947" s="3" t="s">
        <v>2435</v>
      </c>
      <c r="AF4947" s="3">
        <v>8</v>
      </c>
      <c r="AG4947" s="3">
        <v>29</v>
      </c>
    </row>
    <row r="4948" spans="1:33" ht="15.75" customHeight="1" x14ac:dyDescent="0.15">
      <c r="A4948" s="3">
        <v>22316</v>
      </c>
      <c r="B4948" s="3">
        <v>4946</v>
      </c>
      <c r="C4948" s="3">
        <v>125</v>
      </c>
      <c r="D4948" s="3" t="s">
        <v>8058</v>
      </c>
      <c r="E4948" s="3" t="s">
        <v>28230</v>
      </c>
      <c r="F4948" s="3" t="s">
        <v>475</v>
      </c>
      <c r="G4948" s="3" t="s">
        <v>277</v>
      </c>
      <c r="H4948" s="3" t="s">
        <v>3527</v>
      </c>
      <c r="I4948" s="3" t="s">
        <v>203</v>
      </c>
      <c r="J4948" s="3">
        <v>44.182600000000001</v>
      </c>
      <c r="K4948" s="3">
        <v>97247651</v>
      </c>
      <c r="L4948" s="3" t="s">
        <v>162</v>
      </c>
      <c r="M4948" s="3">
        <v>1</v>
      </c>
      <c r="N4948" s="3" t="s">
        <v>8058</v>
      </c>
      <c r="O4948" s="3" t="s">
        <v>28230</v>
      </c>
      <c r="P4948" s="3" t="s">
        <v>6156</v>
      </c>
      <c r="Q4948" s="3" t="s">
        <v>8059</v>
      </c>
      <c r="R4948" s="5" t="s">
        <v>28231</v>
      </c>
      <c r="S4948" s="3" t="s">
        <v>3527</v>
      </c>
      <c r="T4948" s="3" t="s">
        <v>277</v>
      </c>
      <c r="V4948" s="3">
        <v>127</v>
      </c>
      <c r="W4948" s="3">
        <v>127</v>
      </c>
      <c r="X4948" s="3">
        <v>127</v>
      </c>
      <c r="Y4948" s="3">
        <v>4946</v>
      </c>
      <c r="Z4948" s="3" t="s">
        <v>162</v>
      </c>
      <c r="AA4948" s="3">
        <v>125</v>
      </c>
      <c r="AB4948" s="3">
        <v>95</v>
      </c>
      <c r="AC4948" s="3">
        <v>97247651</v>
      </c>
      <c r="AD4948" s="3">
        <v>67447549</v>
      </c>
      <c r="AE4948" s="3" t="s">
        <v>203</v>
      </c>
      <c r="AF4948" s="3">
        <v>8</v>
      </c>
      <c r="AG4948" s="3">
        <v>9</v>
      </c>
    </row>
    <row r="4949" spans="1:33" ht="15.75" customHeight="1" x14ac:dyDescent="0.15">
      <c r="A4949" s="3">
        <v>20373</v>
      </c>
      <c r="B4949" s="3">
        <v>4947</v>
      </c>
      <c r="C4949" s="3">
        <v>71</v>
      </c>
      <c r="D4949" s="3" t="s">
        <v>9282</v>
      </c>
      <c r="E4949" s="3" t="s">
        <v>28232</v>
      </c>
      <c r="F4949" s="3" t="s">
        <v>36</v>
      </c>
      <c r="G4949" s="3" t="s">
        <v>37</v>
      </c>
      <c r="H4949" s="3" t="s">
        <v>9284</v>
      </c>
      <c r="I4949" s="3" t="s">
        <v>5922</v>
      </c>
      <c r="J4949" s="3">
        <v>44.1706</v>
      </c>
      <c r="K4949" s="3">
        <v>25121422</v>
      </c>
      <c r="L4949" s="3" t="s">
        <v>101</v>
      </c>
      <c r="M4949" s="3">
        <v>3</v>
      </c>
      <c r="N4949" s="3" t="s">
        <v>9282</v>
      </c>
      <c r="O4949" s="3" t="s">
        <v>28232</v>
      </c>
      <c r="P4949" s="3" t="s">
        <v>2080</v>
      </c>
      <c r="Q4949" s="3" t="s">
        <v>9283</v>
      </c>
      <c r="R4949" s="5" t="s">
        <v>28233</v>
      </c>
      <c r="S4949" s="3" t="s">
        <v>9284</v>
      </c>
      <c r="T4949" s="3" t="s">
        <v>37</v>
      </c>
      <c r="V4949" s="3">
        <v>127</v>
      </c>
      <c r="W4949" s="3">
        <v>0</v>
      </c>
      <c r="X4949" s="3">
        <v>127</v>
      </c>
      <c r="Y4949" s="3">
        <v>4947</v>
      </c>
      <c r="Z4949" s="3" t="s">
        <v>101</v>
      </c>
      <c r="AA4949" s="3">
        <v>71</v>
      </c>
      <c r="AB4949" s="3">
        <v>60</v>
      </c>
      <c r="AC4949" s="3">
        <v>25121422</v>
      </c>
      <c r="AD4949" s="3">
        <v>17424791</v>
      </c>
      <c r="AE4949" s="15"/>
      <c r="AF4949" s="3">
        <v>10</v>
      </c>
      <c r="AG4949" s="3">
        <v>75</v>
      </c>
    </row>
    <row r="4950" spans="1:33" ht="15.75" customHeight="1" x14ac:dyDescent="0.15">
      <c r="A4950" s="3">
        <v>9813</v>
      </c>
      <c r="B4950" s="3">
        <v>4948</v>
      </c>
      <c r="C4950" s="3">
        <v>13</v>
      </c>
      <c r="D4950" s="5" t="s">
        <v>19842</v>
      </c>
      <c r="E4950" s="3" t="s">
        <v>28234</v>
      </c>
      <c r="F4950" s="3" t="s">
        <v>1072</v>
      </c>
      <c r="G4950" s="3" t="s">
        <v>575</v>
      </c>
      <c r="H4950" s="3" t="s">
        <v>19844</v>
      </c>
      <c r="I4950" s="3" t="s">
        <v>1375</v>
      </c>
      <c r="J4950" s="3">
        <v>44.1173</v>
      </c>
      <c r="K4950" s="3">
        <v>3913149</v>
      </c>
      <c r="L4950" s="3" t="s">
        <v>50</v>
      </c>
      <c r="M4950" s="3">
        <v>1</v>
      </c>
      <c r="N4950" s="5" t="s">
        <v>19842</v>
      </c>
      <c r="O4950" s="3" t="s">
        <v>28234</v>
      </c>
      <c r="P4950" s="3" t="s">
        <v>541</v>
      </c>
      <c r="Q4950" s="3" t="s">
        <v>24267</v>
      </c>
      <c r="R4950" s="5" t="s">
        <v>28235</v>
      </c>
      <c r="S4950" s="3" t="s">
        <v>19844</v>
      </c>
      <c r="T4950" s="3" t="s">
        <v>575</v>
      </c>
      <c r="V4950" s="3">
        <v>107</v>
      </c>
      <c r="W4950" s="3">
        <v>93</v>
      </c>
      <c r="X4950" s="3">
        <v>127</v>
      </c>
      <c r="Y4950" s="3">
        <v>4948</v>
      </c>
      <c r="Z4950" s="3" t="s">
        <v>50</v>
      </c>
      <c r="AA4950" s="3">
        <v>13</v>
      </c>
      <c r="AB4950" s="3">
        <v>5</v>
      </c>
      <c r="AC4950" s="3">
        <v>3913149</v>
      </c>
      <c r="AD4950" s="3">
        <v>2715252</v>
      </c>
      <c r="AE4950" s="3" t="s">
        <v>1375</v>
      </c>
      <c r="AF4950" s="3">
        <v>11</v>
      </c>
      <c r="AG4950" s="3">
        <v>23</v>
      </c>
    </row>
    <row r="4951" spans="1:33" ht="15.75" customHeight="1" x14ac:dyDescent="0.15">
      <c r="A4951" s="3">
        <v>19634</v>
      </c>
      <c r="B4951" s="3">
        <v>4949</v>
      </c>
      <c r="C4951" s="3">
        <v>129</v>
      </c>
      <c r="D4951" s="3" t="s">
        <v>19845</v>
      </c>
      <c r="E4951" s="3" t="s">
        <v>28236</v>
      </c>
      <c r="F4951" s="3" t="s">
        <v>657</v>
      </c>
      <c r="G4951" s="3" t="s">
        <v>246</v>
      </c>
      <c r="H4951" s="3" t="s">
        <v>240</v>
      </c>
      <c r="I4951" s="3" t="s">
        <v>240</v>
      </c>
      <c r="J4951" s="3">
        <v>44.018799999999999</v>
      </c>
      <c r="K4951" s="3">
        <v>18855455</v>
      </c>
      <c r="L4951" s="3" t="s">
        <v>162</v>
      </c>
      <c r="M4951" s="3">
        <v>3</v>
      </c>
      <c r="N4951" s="3" t="s">
        <v>19845</v>
      </c>
      <c r="O4951" s="3" t="s">
        <v>28236</v>
      </c>
      <c r="P4951" s="3" t="s">
        <v>835</v>
      </c>
      <c r="Q4951" s="3" t="s">
        <v>24269</v>
      </c>
      <c r="R4951" s="5" t="s">
        <v>28237</v>
      </c>
      <c r="S4951" s="3" t="s">
        <v>240</v>
      </c>
      <c r="T4951" s="3" t="s">
        <v>246</v>
      </c>
      <c r="V4951" s="3">
        <v>127</v>
      </c>
      <c r="W4951" s="3">
        <v>95</v>
      </c>
      <c r="X4951" s="3">
        <v>127</v>
      </c>
      <c r="Y4951" s="3">
        <v>4949</v>
      </c>
      <c r="Z4951" s="3" t="s">
        <v>162</v>
      </c>
      <c r="AA4951" s="3">
        <v>129</v>
      </c>
      <c r="AB4951" s="3">
        <v>54</v>
      </c>
      <c r="AC4951" s="3">
        <v>18855455</v>
      </c>
      <c r="AD4951" s="3">
        <v>13092358</v>
      </c>
      <c r="AE4951" s="3" t="s">
        <v>240</v>
      </c>
      <c r="AF4951" s="3">
        <v>8</v>
      </c>
      <c r="AG4951" s="3">
        <v>18</v>
      </c>
    </row>
    <row r="4952" spans="1:33" ht="15.75" customHeight="1" x14ac:dyDescent="0.15">
      <c r="A4952" s="3">
        <v>9283</v>
      </c>
      <c r="B4952" s="3">
        <v>4950</v>
      </c>
      <c r="C4952" s="3">
        <v>7355</v>
      </c>
      <c r="D4952" s="3" t="s">
        <v>19848</v>
      </c>
      <c r="E4952" s="3" t="s">
        <v>28238</v>
      </c>
      <c r="F4952" s="3" t="s">
        <v>1121</v>
      </c>
      <c r="G4952" s="3" t="s">
        <v>497</v>
      </c>
      <c r="H4952" s="3" t="s">
        <v>9098</v>
      </c>
      <c r="I4952" s="3" t="s">
        <v>9548</v>
      </c>
      <c r="J4952" s="3">
        <v>44.006799999999998</v>
      </c>
      <c r="K4952" s="3">
        <v>4911166514</v>
      </c>
      <c r="L4952" s="3" t="s">
        <v>364</v>
      </c>
      <c r="M4952" s="3">
        <v>9</v>
      </c>
      <c r="N4952" s="3" t="s">
        <v>19848</v>
      </c>
      <c r="O4952" s="3" t="s">
        <v>28238</v>
      </c>
      <c r="P4952" s="3" t="s">
        <v>6156</v>
      </c>
      <c r="Q4952" s="3" t="s">
        <v>24271</v>
      </c>
      <c r="R4952" s="5" t="s">
        <v>28239</v>
      </c>
      <c r="S4952" s="3" t="s">
        <v>9098</v>
      </c>
      <c r="T4952" s="3" t="s">
        <v>497</v>
      </c>
      <c r="V4952" s="3">
        <v>69</v>
      </c>
      <c r="W4952" s="3">
        <v>0</v>
      </c>
      <c r="X4952" s="3">
        <v>127</v>
      </c>
      <c r="Y4952" s="3">
        <v>4950</v>
      </c>
      <c r="Z4952" s="3" t="s">
        <v>364</v>
      </c>
      <c r="AA4952" s="3">
        <v>7355</v>
      </c>
      <c r="AB4952" s="3">
        <v>6187</v>
      </c>
      <c r="AC4952" s="3">
        <v>4911166514</v>
      </c>
      <c r="AD4952" s="3">
        <v>3410370333</v>
      </c>
      <c r="AE4952" s="15"/>
      <c r="AF4952" s="3">
        <v>20</v>
      </c>
      <c r="AG4952" s="3">
        <v>171</v>
      </c>
    </row>
    <row r="4953" spans="1:33" ht="15.75" customHeight="1" x14ac:dyDescent="0.15">
      <c r="A4953" s="3">
        <v>1718</v>
      </c>
      <c r="B4953" s="3">
        <v>4951</v>
      </c>
      <c r="C4953" s="3">
        <v>513</v>
      </c>
      <c r="D4953" s="3" t="s">
        <v>19850</v>
      </c>
      <c r="E4953" s="3" t="s">
        <v>28240</v>
      </c>
      <c r="F4953" s="3" t="s">
        <v>657</v>
      </c>
      <c r="G4953" s="3" t="s">
        <v>246</v>
      </c>
      <c r="H4953" s="3" t="s">
        <v>887</v>
      </c>
      <c r="I4953" s="3" t="s">
        <v>264</v>
      </c>
      <c r="J4953" s="3">
        <v>43.995399999999997</v>
      </c>
      <c r="K4953" s="3">
        <v>111492498</v>
      </c>
      <c r="L4953" s="3" t="s">
        <v>66</v>
      </c>
      <c r="M4953" s="3">
        <v>5</v>
      </c>
      <c r="N4953" s="3" t="s">
        <v>19850</v>
      </c>
      <c r="O4953" s="3" t="s">
        <v>28240</v>
      </c>
      <c r="P4953" s="3" t="s">
        <v>690</v>
      </c>
      <c r="Q4953" s="3" t="s">
        <v>24274</v>
      </c>
      <c r="R4953" s="5" t="s">
        <v>28241</v>
      </c>
      <c r="S4953" s="3" t="s">
        <v>887</v>
      </c>
      <c r="T4953" s="3" t="s">
        <v>246</v>
      </c>
      <c r="V4953" s="3">
        <v>127</v>
      </c>
      <c r="W4953" s="3">
        <v>127</v>
      </c>
      <c r="X4953" s="3">
        <v>127</v>
      </c>
      <c r="Y4953" s="3">
        <v>4951</v>
      </c>
      <c r="Z4953" s="3" t="s">
        <v>66</v>
      </c>
      <c r="AA4953" s="3">
        <v>513</v>
      </c>
      <c r="AB4953" s="3">
        <v>403</v>
      </c>
      <c r="AC4953" s="3">
        <v>111492498</v>
      </c>
      <c r="AD4953" s="3">
        <v>77427810</v>
      </c>
      <c r="AE4953" s="3" t="s">
        <v>264</v>
      </c>
      <c r="AF4953" s="3">
        <v>9</v>
      </c>
      <c r="AG4953" s="3">
        <v>8</v>
      </c>
    </row>
    <row r="4954" spans="1:33" ht="15.75" customHeight="1" x14ac:dyDescent="0.15">
      <c r="A4954" s="3">
        <v>20220</v>
      </c>
      <c r="B4954" s="3">
        <v>4952</v>
      </c>
      <c r="C4954" s="3">
        <v>747</v>
      </c>
      <c r="D4954" s="3" t="s">
        <v>9505</v>
      </c>
      <c r="E4954" s="3" t="s">
        <v>28242</v>
      </c>
      <c r="F4954" s="3" t="s">
        <v>36</v>
      </c>
      <c r="G4954" s="3" t="s">
        <v>37</v>
      </c>
      <c r="H4954" s="3" t="s">
        <v>9510</v>
      </c>
      <c r="I4954" s="3" t="s">
        <v>4358</v>
      </c>
      <c r="J4954" s="3">
        <v>43.981299999999997</v>
      </c>
      <c r="K4954" s="3">
        <v>48545083</v>
      </c>
      <c r="L4954" s="3" t="s">
        <v>101</v>
      </c>
      <c r="M4954" s="3">
        <v>3</v>
      </c>
      <c r="N4954" s="3" t="s">
        <v>9505</v>
      </c>
      <c r="O4954" s="3" t="s">
        <v>28242</v>
      </c>
      <c r="P4954" s="3" t="s">
        <v>381</v>
      </c>
      <c r="Q4954" s="3" t="s">
        <v>9507</v>
      </c>
      <c r="R4954" s="5" t="s">
        <v>28243</v>
      </c>
      <c r="S4954" s="3" t="s">
        <v>9510</v>
      </c>
      <c r="T4954" s="3" t="s">
        <v>37</v>
      </c>
      <c r="V4954" s="3">
        <v>127</v>
      </c>
      <c r="W4954" s="3">
        <v>0</v>
      </c>
      <c r="X4954" s="3">
        <v>127</v>
      </c>
      <c r="Y4954" s="3">
        <v>4952</v>
      </c>
      <c r="Z4954" s="3" t="s">
        <v>101</v>
      </c>
      <c r="AA4954" s="3">
        <v>747</v>
      </c>
      <c r="AB4954" s="3">
        <v>344</v>
      </c>
      <c r="AC4954" s="3">
        <v>48545083</v>
      </c>
      <c r="AD4954" s="3">
        <v>33716242</v>
      </c>
      <c r="AE4954" s="15"/>
      <c r="AF4954" s="3">
        <v>10</v>
      </c>
      <c r="AG4954" s="3">
        <v>247</v>
      </c>
    </row>
    <row r="4955" spans="1:33" ht="15.75" customHeight="1" x14ac:dyDescent="0.15">
      <c r="A4955" s="3">
        <v>19420</v>
      </c>
      <c r="B4955" s="3">
        <v>4953</v>
      </c>
      <c r="C4955" s="3">
        <v>13</v>
      </c>
      <c r="D4955" s="3" t="s">
        <v>12254</v>
      </c>
      <c r="E4955" s="3" t="s">
        <v>28244</v>
      </c>
      <c r="F4955" s="3" t="s">
        <v>36</v>
      </c>
      <c r="G4955" s="3" t="s">
        <v>37</v>
      </c>
      <c r="H4955" s="3" t="s">
        <v>12256</v>
      </c>
      <c r="I4955" s="3" t="s">
        <v>39</v>
      </c>
      <c r="J4955" s="3">
        <v>43.960999999999999</v>
      </c>
      <c r="K4955" s="3">
        <v>6805427</v>
      </c>
      <c r="L4955" s="3" t="s">
        <v>335</v>
      </c>
      <c r="M4955" s="3">
        <v>3</v>
      </c>
      <c r="N4955" s="3" t="s">
        <v>12254</v>
      </c>
      <c r="O4955" s="3" t="s">
        <v>28244</v>
      </c>
      <c r="P4955" s="3" t="s">
        <v>179</v>
      </c>
      <c r="Q4955" s="3" t="s">
        <v>12255</v>
      </c>
      <c r="R4955" s="5" t="s">
        <v>28245</v>
      </c>
      <c r="S4955" s="3" t="s">
        <v>12256</v>
      </c>
      <c r="T4955" s="3" t="s">
        <v>37</v>
      </c>
      <c r="V4955" s="3">
        <v>127</v>
      </c>
      <c r="W4955" s="3">
        <v>127</v>
      </c>
      <c r="X4955" s="3">
        <v>127</v>
      </c>
      <c r="Y4955" s="3">
        <v>4953</v>
      </c>
      <c r="Z4955" s="3" t="s">
        <v>335</v>
      </c>
      <c r="AA4955" s="3">
        <v>13</v>
      </c>
      <c r="AB4955" s="3">
        <v>8</v>
      </c>
      <c r="AC4955" s="3">
        <v>6805427</v>
      </c>
      <c r="AD4955" s="3">
        <v>4727271</v>
      </c>
      <c r="AE4955" s="3" t="s">
        <v>39</v>
      </c>
      <c r="AF4955" s="3">
        <v>21</v>
      </c>
      <c r="AG4955" s="3">
        <v>2</v>
      </c>
    </row>
    <row r="4956" spans="1:33" ht="15.75" customHeight="1" x14ac:dyDescent="0.15">
      <c r="A4956" s="3">
        <v>526</v>
      </c>
      <c r="B4956" s="3">
        <v>4954</v>
      </c>
      <c r="C4956" s="3">
        <v>38</v>
      </c>
      <c r="D4956" s="3" t="s">
        <v>19855</v>
      </c>
      <c r="E4956" s="3" t="s">
        <v>28246</v>
      </c>
      <c r="F4956" s="3" t="s">
        <v>4061</v>
      </c>
      <c r="G4956" s="3" t="s">
        <v>446</v>
      </c>
      <c r="H4956" s="3" t="s">
        <v>2435</v>
      </c>
      <c r="I4956" s="3" t="s">
        <v>2435</v>
      </c>
      <c r="J4956" s="3">
        <v>43.939700000000002</v>
      </c>
      <c r="K4956" s="3">
        <v>7415094</v>
      </c>
      <c r="L4956" s="3" t="s">
        <v>40</v>
      </c>
      <c r="M4956" s="3">
        <v>4</v>
      </c>
      <c r="N4956" s="3" t="s">
        <v>19855</v>
      </c>
      <c r="O4956" s="3" t="s">
        <v>28246</v>
      </c>
      <c r="P4956" s="3" t="s">
        <v>787</v>
      </c>
      <c r="Q4956" s="3" t="s">
        <v>24278</v>
      </c>
      <c r="R4956" s="5" t="s">
        <v>28247</v>
      </c>
      <c r="S4956" s="3" t="s">
        <v>2435</v>
      </c>
      <c r="T4956" s="3" t="s">
        <v>446</v>
      </c>
      <c r="V4956" s="3">
        <v>127</v>
      </c>
      <c r="W4956" s="3">
        <v>127</v>
      </c>
      <c r="X4956" s="3">
        <v>127</v>
      </c>
      <c r="Y4956" s="3">
        <v>4954</v>
      </c>
      <c r="Z4956" s="3" t="s">
        <v>40</v>
      </c>
      <c r="AA4956" s="3">
        <v>38</v>
      </c>
      <c r="AB4956" s="3">
        <v>23</v>
      </c>
      <c r="AC4956" s="3">
        <v>7415094</v>
      </c>
      <c r="AD4956" s="3">
        <v>5151528</v>
      </c>
      <c r="AE4956" s="3" t="s">
        <v>2435</v>
      </c>
      <c r="AF4956" s="3">
        <v>4</v>
      </c>
      <c r="AG4956" s="3">
        <v>29</v>
      </c>
    </row>
    <row r="4957" spans="1:33" ht="15.75" customHeight="1" x14ac:dyDescent="0.15">
      <c r="A4957" s="3">
        <v>26067</v>
      </c>
      <c r="B4957" s="3">
        <v>4955</v>
      </c>
      <c r="C4957" s="3">
        <v>58</v>
      </c>
      <c r="D4957" s="3" t="s">
        <v>19857</v>
      </c>
      <c r="E4957" s="3" t="s">
        <v>28248</v>
      </c>
      <c r="F4957" s="3" t="s">
        <v>1121</v>
      </c>
      <c r="G4957" s="3" t="s">
        <v>497</v>
      </c>
      <c r="H4957" s="3" t="s">
        <v>19860</v>
      </c>
      <c r="I4957" s="3" t="s">
        <v>9938</v>
      </c>
      <c r="J4957" s="3">
        <v>43.914000000000001</v>
      </c>
      <c r="K4957" s="3">
        <v>3949000</v>
      </c>
      <c r="L4957" s="3" t="s">
        <v>59</v>
      </c>
      <c r="M4957" s="3">
        <v>0</v>
      </c>
      <c r="N4957" s="3" t="s">
        <v>19857</v>
      </c>
      <c r="O4957" s="3" t="s">
        <v>28248</v>
      </c>
      <c r="P4957" s="8">
        <v>32509</v>
      </c>
      <c r="Q4957" s="3" t="s">
        <v>24280</v>
      </c>
      <c r="R4957" s="5" t="s">
        <v>28249</v>
      </c>
      <c r="S4957" s="3" t="s">
        <v>19860</v>
      </c>
      <c r="T4957" s="3" t="s">
        <v>497</v>
      </c>
      <c r="V4957" s="3">
        <v>70</v>
      </c>
      <c r="W4957" s="3">
        <v>0</v>
      </c>
      <c r="X4957" s="3">
        <v>127</v>
      </c>
      <c r="Y4957" s="3">
        <v>4955</v>
      </c>
      <c r="Z4957" s="3" t="s">
        <v>59</v>
      </c>
      <c r="AA4957" s="3">
        <v>58</v>
      </c>
      <c r="AB4957" s="3">
        <v>46</v>
      </c>
      <c r="AC4957" s="3">
        <v>3949000</v>
      </c>
      <c r="AD4957" s="3">
        <v>2744000</v>
      </c>
      <c r="AE4957" s="15"/>
      <c r="AF4957" s="3">
        <v>17</v>
      </c>
      <c r="AG4957" s="3">
        <v>311</v>
      </c>
    </row>
    <row r="4958" spans="1:33" ht="15.75" customHeight="1" x14ac:dyDescent="0.15">
      <c r="A4958" s="3">
        <v>26215</v>
      </c>
      <c r="B4958" s="3">
        <v>4956</v>
      </c>
      <c r="C4958" s="3">
        <v>68</v>
      </c>
      <c r="D4958" s="3" t="s">
        <v>7910</v>
      </c>
      <c r="E4958" s="3" t="s">
        <v>28250</v>
      </c>
      <c r="F4958" s="3" t="s">
        <v>475</v>
      </c>
      <c r="G4958" s="3" t="s">
        <v>277</v>
      </c>
      <c r="H4958" s="3" t="s">
        <v>475</v>
      </c>
      <c r="I4958" s="3" t="s">
        <v>203</v>
      </c>
      <c r="J4958" s="3">
        <v>43.8504</v>
      </c>
      <c r="K4958" s="3">
        <v>19523776</v>
      </c>
      <c r="L4958" s="3" t="s">
        <v>398</v>
      </c>
      <c r="M4958" s="3">
        <v>0</v>
      </c>
      <c r="N4958" s="3" t="s">
        <v>7910</v>
      </c>
      <c r="O4958" s="3" t="s">
        <v>28250</v>
      </c>
      <c r="P4958" s="8">
        <v>37987</v>
      </c>
      <c r="Q4958" s="3" t="s">
        <v>7911</v>
      </c>
      <c r="R4958" s="5" t="s">
        <v>28251</v>
      </c>
      <c r="S4958" s="3" t="s">
        <v>475</v>
      </c>
      <c r="T4958" s="3" t="s">
        <v>277</v>
      </c>
      <c r="V4958" s="3">
        <v>127</v>
      </c>
      <c r="W4958" s="3">
        <v>127</v>
      </c>
      <c r="X4958" s="3">
        <v>66</v>
      </c>
      <c r="Y4958" s="3">
        <v>4956</v>
      </c>
      <c r="Z4958" s="3" t="s">
        <v>398</v>
      </c>
      <c r="AA4958" s="3">
        <v>68</v>
      </c>
      <c r="AB4958" s="3">
        <v>42</v>
      </c>
      <c r="AC4958" s="3">
        <v>19523776</v>
      </c>
      <c r="AD4958" s="3">
        <v>13572278</v>
      </c>
      <c r="AE4958" s="3" t="s">
        <v>203</v>
      </c>
      <c r="AF4958" s="3">
        <v>1</v>
      </c>
      <c r="AG4958" s="3">
        <v>9</v>
      </c>
    </row>
    <row r="4959" spans="1:33" ht="15.75" customHeight="1" x14ac:dyDescent="0.15">
      <c r="A4959" s="3">
        <v>24654</v>
      </c>
      <c r="B4959" s="3">
        <v>4957</v>
      </c>
      <c r="C4959" s="3">
        <v>90</v>
      </c>
      <c r="D4959" s="3" t="s">
        <v>19862</v>
      </c>
      <c r="E4959" s="3" t="s">
        <v>28252</v>
      </c>
      <c r="F4959" s="3" t="s">
        <v>1702</v>
      </c>
      <c r="G4959" s="3" t="s">
        <v>836</v>
      </c>
      <c r="H4959" s="3" t="s">
        <v>760</v>
      </c>
      <c r="I4959" s="3" t="s">
        <v>838</v>
      </c>
      <c r="J4959" s="3">
        <v>43.837699999999998</v>
      </c>
      <c r="K4959" s="3">
        <v>2177815</v>
      </c>
      <c r="L4959" s="3" t="s">
        <v>526</v>
      </c>
      <c r="M4959" s="3">
        <v>0</v>
      </c>
      <c r="N4959" s="3" t="s">
        <v>19862</v>
      </c>
      <c r="O4959" s="3" t="s">
        <v>28252</v>
      </c>
      <c r="P4959" s="3" t="s">
        <v>104</v>
      </c>
      <c r="Q4959" s="3" t="s">
        <v>24283</v>
      </c>
      <c r="R4959" s="5" t="s">
        <v>28253</v>
      </c>
      <c r="S4959" s="3" t="s">
        <v>760</v>
      </c>
      <c r="T4959" s="3" t="s">
        <v>836</v>
      </c>
      <c r="V4959" s="3">
        <v>17</v>
      </c>
      <c r="W4959" s="3">
        <v>0</v>
      </c>
      <c r="X4959" s="3">
        <v>76</v>
      </c>
      <c r="Y4959" s="3">
        <v>4957</v>
      </c>
      <c r="Z4959" s="3" t="s">
        <v>526</v>
      </c>
      <c r="AA4959" s="3">
        <v>90</v>
      </c>
      <c r="AB4959" s="3">
        <v>38</v>
      </c>
      <c r="AC4959" s="3">
        <v>2177815</v>
      </c>
      <c r="AD4959" s="3">
        <v>1514078</v>
      </c>
      <c r="AE4959" s="15"/>
      <c r="AF4959" s="3">
        <v>19</v>
      </c>
      <c r="AG4959" s="3">
        <v>55</v>
      </c>
    </row>
    <row r="4960" spans="1:33" ht="15.75" customHeight="1" x14ac:dyDescent="0.15">
      <c r="A4960" s="3">
        <v>25090</v>
      </c>
      <c r="B4960" s="3">
        <v>4958</v>
      </c>
      <c r="C4960" s="3">
        <v>403</v>
      </c>
      <c r="D4960" s="3" t="s">
        <v>9524</v>
      </c>
      <c r="E4960" s="3" t="s">
        <v>28254</v>
      </c>
      <c r="F4960" s="3" t="s">
        <v>36</v>
      </c>
      <c r="G4960" s="3" t="s">
        <v>37</v>
      </c>
      <c r="H4960" s="3" t="s">
        <v>5188</v>
      </c>
      <c r="I4960" s="3" t="s">
        <v>4358</v>
      </c>
      <c r="J4960" s="3">
        <v>43.8202</v>
      </c>
      <c r="K4960" s="3">
        <v>52108289</v>
      </c>
      <c r="L4960" s="3" t="s">
        <v>538</v>
      </c>
      <c r="M4960" s="3">
        <v>0</v>
      </c>
      <c r="N4960" s="3" t="s">
        <v>9524</v>
      </c>
      <c r="O4960" s="3" t="s">
        <v>28254</v>
      </c>
      <c r="P4960" s="8">
        <v>37257</v>
      </c>
      <c r="Q4960" s="3" t="s">
        <v>9526</v>
      </c>
      <c r="R4960" s="5" t="s">
        <v>28255</v>
      </c>
      <c r="S4960" s="3" t="s">
        <v>5188</v>
      </c>
      <c r="T4960" s="3" t="s">
        <v>37</v>
      </c>
      <c r="V4960" s="3">
        <v>127</v>
      </c>
      <c r="W4960" s="3">
        <v>0</v>
      </c>
      <c r="X4960" s="3">
        <v>127</v>
      </c>
      <c r="Y4960" s="3">
        <v>4958</v>
      </c>
      <c r="Z4960" s="3" t="s">
        <v>538</v>
      </c>
      <c r="AA4960" s="3">
        <v>403</v>
      </c>
      <c r="AB4960" s="3">
        <v>120</v>
      </c>
      <c r="AC4960" s="3">
        <v>52108289</v>
      </c>
      <c r="AD4960" s="3">
        <v>36231548</v>
      </c>
      <c r="AE4960" s="15"/>
      <c r="AF4960" s="3">
        <v>3</v>
      </c>
      <c r="AG4960" s="3">
        <v>247</v>
      </c>
    </row>
    <row r="4961" spans="1:33" ht="15.75" customHeight="1" x14ac:dyDescent="0.15">
      <c r="A4961" s="3">
        <v>4204</v>
      </c>
      <c r="B4961" s="3">
        <v>4959</v>
      </c>
      <c r="C4961" s="3">
        <v>22</v>
      </c>
      <c r="D4961" s="3" t="s">
        <v>19867</v>
      </c>
      <c r="E4961" s="3" t="s">
        <v>28256</v>
      </c>
      <c r="F4961" s="3" t="s">
        <v>1009</v>
      </c>
      <c r="G4961" s="3" t="s">
        <v>403</v>
      </c>
      <c r="H4961" s="3" t="s">
        <v>18111</v>
      </c>
      <c r="I4961" s="3" t="s">
        <v>1898</v>
      </c>
      <c r="J4961" s="3">
        <v>43.801699999999997</v>
      </c>
      <c r="K4961" s="3">
        <v>40641253</v>
      </c>
      <c r="L4961" s="3" t="s">
        <v>59</v>
      </c>
      <c r="M4961" s="3">
        <v>6</v>
      </c>
      <c r="N4961" s="3" t="s">
        <v>19867</v>
      </c>
      <c r="O4961" s="3" t="s">
        <v>28256</v>
      </c>
      <c r="P4961" s="3" t="s">
        <v>541</v>
      </c>
      <c r="Q4961" s="3" t="s">
        <v>24287</v>
      </c>
      <c r="R4961" s="5" t="s">
        <v>28257</v>
      </c>
      <c r="S4961" s="3" t="s">
        <v>18111</v>
      </c>
      <c r="T4961" s="3" t="s">
        <v>403</v>
      </c>
      <c r="V4961" s="3">
        <v>127</v>
      </c>
      <c r="W4961" s="3">
        <v>0</v>
      </c>
      <c r="X4961" s="3">
        <v>127</v>
      </c>
      <c r="Y4961" s="3">
        <v>4959</v>
      </c>
      <c r="Z4961" s="3" t="s">
        <v>59</v>
      </c>
      <c r="AA4961" s="3">
        <v>22</v>
      </c>
      <c r="AB4961" s="3">
        <v>18</v>
      </c>
      <c r="AC4961" s="3">
        <v>40641253</v>
      </c>
      <c r="AD4961" s="3">
        <v>28262005</v>
      </c>
      <c r="AE4961" s="15"/>
      <c r="AF4961" s="3">
        <v>17</v>
      </c>
      <c r="AG4961" s="3">
        <v>59</v>
      </c>
    </row>
    <row r="4962" spans="1:33" ht="15.75" customHeight="1" x14ac:dyDescent="0.15">
      <c r="A4962" s="3">
        <v>4015</v>
      </c>
      <c r="B4962" s="3">
        <v>4960</v>
      </c>
      <c r="C4962" s="3">
        <v>88</v>
      </c>
      <c r="D4962" s="3" t="s">
        <v>19870</v>
      </c>
      <c r="E4962" s="3" t="s">
        <v>28258</v>
      </c>
      <c r="F4962" s="3" t="s">
        <v>1620</v>
      </c>
      <c r="G4962" s="3" t="s">
        <v>412</v>
      </c>
      <c r="H4962" s="3" t="s">
        <v>742</v>
      </c>
      <c r="I4962" s="3" t="s">
        <v>742</v>
      </c>
      <c r="J4962" s="3">
        <v>43.777700000000003</v>
      </c>
      <c r="K4962" s="3">
        <v>16080417</v>
      </c>
      <c r="L4962" s="3" t="s">
        <v>162</v>
      </c>
      <c r="M4962" s="3">
        <v>6</v>
      </c>
      <c r="N4962" s="3" t="s">
        <v>19870</v>
      </c>
      <c r="O4962" s="3" t="s">
        <v>28258</v>
      </c>
      <c r="P4962" s="3" t="s">
        <v>2080</v>
      </c>
      <c r="Q4962" s="3" t="s">
        <v>24289</v>
      </c>
      <c r="R4962" s="5" t="s">
        <v>28259</v>
      </c>
      <c r="S4962" s="3" t="s">
        <v>742</v>
      </c>
      <c r="T4962" s="3" t="s">
        <v>412</v>
      </c>
      <c r="V4962" s="3">
        <v>127</v>
      </c>
      <c r="W4962" s="3">
        <v>127</v>
      </c>
      <c r="X4962" s="3">
        <v>127</v>
      </c>
      <c r="Y4962" s="3">
        <v>4960</v>
      </c>
      <c r="Z4962" s="3" t="s">
        <v>162</v>
      </c>
      <c r="AA4962" s="3">
        <v>88</v>
      </c>
      <c r="AB4962" s="3">
        <v>64</v>
      </c>
      <c r="AC4962" s="3">
        <v>16080417</v>
      </c>
      <c r="AD4962" s="3">
        <v>11184222</v>
      </c>
      <c r="AE4962" s="3" t="s">
        <v>742</v>
      </c>
      <c r="AF4962" s="3">
        <v>8</v>
      </c>
      <c r="AG4962" s="3">
        <v>17</v>
      </c>
    </row>
    <row r="4963" spans="1:33" ht="15.75" customHeight="1" x14ac:dyDescent="0.15">
      <c r="A4963" s="3">
        <v>2656</v>
      </c>
      <c r="B4963" s="3">
        <v>4961</v>
      </c>
      <c r="C4963" s="3">
        <v>101</v>
      </c>
      <c r="D4963" s="3" t="s">
        <v>6518</v>
      </c>
      <c r="E4963" s="3" t="s">
        <v>28260</v>
      </c>
      <c r="F4963" s="3" t="s">
        <v>143</v>
      </c>
      <c r="G4963" s="3" t="s">
        <v>77</v>
      </c>
      <c r="H4963" s="3" t="s">
        <v>6524</v>
      </c>
      <c r="I4963" s="3" t="s">
        <v>79</v>
      </c>
      <c r="J4963" s="3">
        <v>43.742699999999999</v>
      </c>
      <c r="K4963" s="3">
        <v>83268997</v>
      </c>
      <c r="L4963" s="3" t="s">
        <v>478</v>
      </c>
      <c r="M4963" s="3">
        <v>7</v>
      </c>
      <c r="N4963" s="3" t="s">
        <v>6518</v>
      </c>
      <c r="O4963" s="3" t="s">
        <v>28260</v>
      </c>
      <c r="P4963" s="3" t="s">
        <v>6522</v>
      </c>
      <c r="Q4963" s="3" t="s">
        <v>6521</v>
      </c>
      <c r="R4963" s="5" t="s">
        <v>28261</v>
      </c>
      <c r="S4963" s="3" t="s">
        <v>6524</v>
      </c>
      <c r="T4963" s="3" t="s">
        <v>77</v>
      </c>
      <c r="V4963" s="3">
        <v>127</v>
      </c>
      <c r="W4963" s="3">
        <v>127</v>
      </c>
      <c r="X4963" s="3">
        <v>127</v>
      </c>
      <c r="Y4963" s="3">
        <v>4961</v>
      </c>
      <c r="Z4963" s="3" t="s">
        <v>478</v>
      </c>
      <c r="AA4963" s="3">
        <v>101</v>
      </c>
      <c r="AB4963" s="3">
        <v>94</v>
      </c>
      <c r="AC4963" s="3">
        <v>83268997</v>
      </c>
      <c r="AD4963" s="3">
        <v>57929214</v>
      </c>
      <c r="AE4963" s="3" t="s">
        <v>79</v>
      </c>
      <c r="AF4963" s="3">
        <v>15</v>
      </c>
      <c r="AG4963" s="3">
        <v>6</v>
      </c>
    </row>
    <row r="4964" spans="1:33" ht="15.75" customHeight="1" x14ac:dyDescent="0.15">
      <c r="A4964" s="3">
        <v>26021</v>
      </c>
      <c r="B4964" s="3">
        <v>4962</v>
      </c>
      <c r="C4964" s="3">
        <v>30</v>
      </c>
      <c r="D4964" s="3" t="s">
        <v>19874</v>
      </c>
      <c r="E4964" s="3" t="s">
        <v>28262</v>
      </c>
      <c r="F4964" s="3" t="s">
        <v>1620</v>
      </c>
      <c r="G4964" s="3" t="s">
        <v>412</v>
      </c>
      <c r="H4964" s="3" t="s">
        <v>11587</v>
      </c>
      <c r="I4964" s="3" t="s">
        <v>742</v>
      </c>
      <c r="J4964" s="3">
        <v>43.732999999999997</v>
      </c>
      <c r="K4964" s="3">
        <v>22724750</v>
      </c>
      <c r="L4964" s="3" t="s">
        <v>335</v>
      </c>
      <c r="M4964" s="3">
        <v>0</v>
      </c>
      <c r="N4964" s="3" t="s">
        <v>19874</v>
      </c>
      <c r="O4964" s="3" t="s">
        <v>28262</v>
      </c>
      <c r="P4964" s="8">
        <v>30682</v>
      </c>
      <c r="Q4964" s="3" t="s">
        <v>24292</v>
      </c>
      <c r="R4964" s="5" t="s">
        <v>28263</v>
      </c>
      <c r="S4964" s="3" t="s">
        <v>11587</v>
      </c>
      <c r="T4964" s="3" t="s">
        <v>412</v>
      </c>
      <c r="V4964" s="3">
        <v>127</v>
      </c>
      <c r="W4964" s="3">
        <v>127</v>
      </c>
      <c r="X4964" s="3">
        <v>127</v>
      </c>
      <c r="Y4964" s="3">
        <v>4962</v>
      </c>
      <c r="Z4964" s="3" t="s">
        <v>335</v>
      </c>
      <c r="AA4964" s="3">
        <v>30</v>
      </c>
      <c r="AB4964" s="3">
        <v>17</v>
      </c>
      <c r="AC4964" s="3">
        <v>22724750</v>
      </c>
      <c r="AD4964" s="3">
        <v>15810387</v>
      </c>
      <c r="AE4964" s="3" t="s">
        <v>742</v>
      </c>
      <c r="AF4964" s="3">
        <v>21</v>
      </c>
      <c r="AG4964" s="3">
        <v>17</v>
      </c>
    </row>
    <row r="4965" spans="1:33" ht="15.75" customHeight="1" x14ac:dyDescent="0.15">
      <c r="A4965" s="3">
        <v>19025</v>
      </c>
      <c r="B4965" s="3">
        <v>4963</v>
      </c>
      <c r="C4965" s="3">
        <v>200</v>
      </c>
      <c r="D4965" s="3" t="s">
        <v>19876</v>
      </c>
      <c r="E4965" s="3" t="s">
        <v>28264</v>
      </c>
      <c r="F4965" s="3" t="s">
        <v>331</v>
      </c>
      <c r="G4965" s="3" t="s">
        <v>167</v>
      </c>
      <c r="H4965" s="3" t="s">
        <v>11851</v>
      </c>
      <c r="I4965" s="3" t="s">
        <v>283</v>
      </c>
      <c r="J4965" s="3">
        <v>43.696199999999997</v>
      </c>
      <c r="K4965" s="3">
        <v>18380696</v>
      </c>
      <c r="L4965" s="3" t="s">
        <v>162</v>
      </c>
      <c r="M4965" s="3">
        <v>2</v>
      </c>
      <c r="N4965" s="3" t="s">
        <v>19876</v>
      </c>
      <c r="O4965" s="3" t="s">
        <v>28264</v>
      </c>
      <c r="P4965" s="3" t="s">
        <v>104</v>
      </c>
      <c r="Q4965" s="3" t="s">
        <v>24294</v>
      </c>
      <c r="R4965" s="5" t="s">
        <v>28265</v>
      </c>
      <c r="S4965" s="3" t="s">
        <v>11851</v>
      </c>
      <c r="T4965" s="3" t="s">
        <v>167</v>
      </c>
      <c r="V4965" s="3">
        <v>127</v>
      </c>
      <c r="W4965" s="3">
        <v>122</v>
      </c>
      <c r="X4965" s="3">
        <v>127</v>
      </c>
      <c r="Y4965" s="3">
        <v>4963</v>
      </c>
      <c r="Z4965" s="3" t="s">
        <v>162</v>
      </c>
      <c r="AA4965" s="3">
        <v>200</v>
      </c>
      <c r="AB4965" s="3">
        <v>130</v>
      </c>
      <c r="AC4965" s="3">
        <v>18380696</v>
      </c>
      <c r="AD4965" s="3">
        <v>12791358</v>
      </c>
      <c r="AE4965" s="3" t="s">
        <v>283</v>
      </c>
      <c r="AF4965" s="3">
        <v>8</v>
      </c>
      <c r="AG4965" s="3">
        <v>1</v>
      </c>
    </row>
    <row r="4966" spans="1:33" ht="15.75" customHeight="1" x14ac:dyDescent="0.15">
      <c r="A4966" s="3">
        <v>2321</v>
      </c>
      <c r="B4966" s="3">
        <v>4964</v>
      </c>
      <c r="C4966" s="3">
        <v>332</v>
      </c>
      <c r="D4966" s="3" t="s">
        <v>5563</v>
      </c>
      <c r="E4966" s="3" t="s">
        <v>28266</v>
      </c>
      <c r="F4966" s="3" t="s">
        <v>36</v>
      </c>
      <c r="G4966" s="3" t="s">
        <v>37</v>
      </c>
      <c r="H4966" s="3" t="s">
        <v>1629</v>
      </c>
      <c r="I4966" s="3" t="s">
        <v>69</v>
      </c>
      <c r="J4966" s="3">
        <v>43.6873</v>
      </c>
      <c r="K4966" s="3">
        <v>45015000</v>
      </c>
      <c r="L4966" s="3" t="s">
        <v>162</v>
      </c>
      <c r="M4966" s="3">
        <v>4</v>
      </c>
      <c r="N4966" s="3" t="s">
        <v>5563</v>
      </c>
      <c r="O4966" s="3" t="s">
        <v>28266</v>
      </c>
      <c r="P4966" s="3" t="s">
        <v>1063</v>
      </c>
      <c r="Q4966" s="3" t="s">
        <v>5566</v>
      </c>
      <c r="R4966" s="5" t="s">
        <v>28267</v>
      </c>
      <c r="S4966" s="3" t="s">
        <v>1629</v>
      </c>
      <c r="T4966" s="3" t="s">
        <v>37</v>
      </c>
      <c r="V4966" s="3">
        <v>127</v>
      </c>
      <c r="W4966" s="3">
        <v>56</v>
      </c>
      <c r="X4966" s="3">
        <v>127</v>
      </c>
      <c r="Y4966" s="3">
        <v>4964</v>
      </c>
      <c r="Z4966" s="3" t="s">
        <v>162</v>
      </c>
      <c r="AA4966" s="3">
        <v>332</v>
      </c>
      <c r="AB4966" s="3">
        <v>235</v>
      </c>
      <c r="AC4966" s="3">
        <v>45015000</v>
      </c>
      <c r="AD4966" s="3">
        <v>31328455</v>
      </c>
      <c r="AE4966" s="3" t="s">
        <v>69</v>
      </c>
      <c r="AF4966" s="3">
        <v>8</v>
      </c>
      <c r="AG4966" s="3">
        <v>20</v>
      </c>
    </row>
    <row r="4967" spans="1:33" ht="15.75" customHeight="1" x14ac:dyDescent="0.15">
      <c r="A4967" s="3">
        <v>18959</v>
      </c>
      <c r="B4967" s="3">
        <v>4965</v>
      </c>
      <c r="C4967" s="3">
        <v>34</v>
      </c>
      <c r="D4967" s="3" t="s">
        <v>19881</v>
      </c>
      <c r="E4967" s="3" t="s">
        <v>28268</v>
      </c>
      <c r="F4967" s="3" t="s">
        <v>297</v>
      </c>
      <c r="G4967" s="3" t="s">
        <v>146</v>
      </c>
      <c r="H4967" s="3" t="s">
        <v>2725</v>
      </c>
      <c r="I4967" s="3" t="s">
        <v>2725</v>
      </c>
      <c r="J4967" s="3">
        <v>43.665700000000001</v>
      </c>
      <c r="K4967" s="3">
        <v>17900043</v>
      </c>
      <c r="L4967" s="3" t="s">
        <v>478</v>
      </c>
      <c r="M4967" s="3">
        <v>1</v>
      </c>
      <c r="N4967" s="3" t="s">
        <v>19881</v>
      </c>
      <c r="O4967" s="3" t="s">
        <v>28268</v>
      </c>
      <c r="P4967" s="3" t="s">
        <v>1101</v>
      </c>
      <c r="Q4967" s="3" t="s">
        <v>24297</v>
      </c>
      <c r="R4967" s="5" t="s">
        <v>28269</v>
      </c>
      <c r="S4967" s="3" t="s">
        <v>2725</v>
      </c>
      <c r="T4967" s="3" t="s">
        <v>146</v>
      </c>
      <c r="V4967" s="3">
        <v>122</v>
      </c>
      <c r="W4967" s="15"/>
      <c r="X4967" s="3">
        <v>127</v>
      </c>
      <c r="Y4967" s="3">
        <v>4965</v>
      </c>
      <c r="Z4967" s="3" t="s">
        <v>478</v>
      </c>
      <c r="AA4967" s="3">
        <v>34</v>
      </c>
      <c r="AB4967" s="3">
        <v>25</v>
      </c>
      <c r="AC4967" s="3">
        <v>17900043</v>
      </c>
      <c r="AD4967" s="3">
        <v>12459513</v>
      </c>
      <c r="AE4967" s="3" t="s">
        <v>2725</v>
      </c>
      <c r="AF4967" s="3">
        <v>15</v>
      </c>
      <c r="AG4967" s="3">
        <v>30</v>
      </c>
    </row>
    <row r="4968" spans="1:33" ht="15.75" customHeight="1" x14ac:dyDescent="0.15">
      <c r="A4968" s="3">
        <v>26319</v>
      </c>
      <c r="B4968" s="3">
        <v>4966</v>
      </c>
      <c r="C4968" s="3">
        <v>31</v>
      </c>
      <c r="D4968" s="5" t="s">
        <v>19884</v>
      </c>
      <c r="E4968" s="3" t="s">
        <v>28270</v>
      </c>
      <c r="F4968" s="3" t="s">
        <v>7229</v>
      </c>
      <c r="G4968" s="3" t="s">
        <v>733</v>
      </c>
      <c r="H4968" s="3" t="s">
        <v>4910</v>
      </c>
      <c r="I4968" s="3" t="s">
        <v>5290</v>
      </c>
      <c r="J4968" s="3">
        <v>43.636400000000002</v>
      </c>
      <c r="K4968" s="3">
        <v>3397000</v>
      </c>
      <c r="L4968" s="3" t="s">
        <v>40</v>
      </c>
      <c r="M4968" s="3">
        <v>0</v>
      </c>
      <c r="N4968" s="5" t="s">
        <v>19884</v>
      </c>
      <c r="O4968" s="3" t="s">
        <v>28270</v>
      </c>
      <c r="P4968" s="8">
        <v>35431</v>
      </c>
      <c r="Q4968" s="3" t="s">
        <v>24300</v>
      </c>
      <c r="R4968" s="5" t="s">
        <v>28271</v>
      </c>
      <c r="S4968" s="3" t="s">
        <v>4910</v>
      </c>
      <c r="T4968" s="3" t="s">
        <v>733</v>
      </c>
      <c r="V4968" s="3">
        <v>46</v>
      </c>
      <c r="W4968" s="3">
        <v>0</v>
      </c>
      <c r="X4968" s="3">
        <v>127</v>
      </c>
      <c r="Y4968" s="3">
        <v>4966</v>
      </c>
      <c r="Z4968" s="3" t="s">
        <v>40</v>
      </c>
      <c r="AA4968" s="3">
        <v>31</v>
      </c>
      <c r="AB4968" s="3">
        <v>18</v>
      </c>
      <c r="AC4968" s="3">
        <v>3397000</v>
      </c>
      <c r="AD4968" s="3">
        <v>2365000</v>
      </c>
      <c r="AE4968" s="15"/>
      <c r="AF4968" s="3">
        <v>4</v>
      </c>
      <c r="AG4968" s="3">
        <v>58</v>
      </c>
    </row>
    <row r="4969" spans="1:33" ht="15.75" customHeight="1" x14ac:dyDescent="0.15">
      <c r="A4969" s="3">
        <v>2712</v>
      </c>
      <c r="B4969" s="3">
        <v>4967</v>
      </c>
      <c r="C4969" s="3">
        <v>18</v>
      </c>
      <c r="D4969" s="3" t="s">
        <v>6062</v>
      </c>
      <c r="E4969" s="3" t="s">
        <v>28272</v>
      </c>
      <c r="F4969" s="3" t="s">
        <v>143</v>
      </c>
      <c r="G4969" s="3" t="s">
        <v>77</v>
      </c>
      <c r="H4969" s="3" t="s">
        <v>2710</v>
      </c>
      <c r="I4969" s="3" t="s">
        <v>79</v>
      </c>
      <c r="J4969" s="3">
        <v>43.6145</v>
      </c>
      <c r="K4969" s="3">
        <v>5486541</v>
      </c>
      <c r="L4969" s="3" t="s">
        <v>59</v>
      </c>
      <c r="M4969" s="3">
        <v>5</v>
      </c>
      <c r="N4969" s="3" t="s">
        <v>6062</v>
      </c>
      <c r="O4969" s="3" t="s">
        <v>28272</v>
      </c>
      <c r="P4969" s="3" t="s">
        <v>787</v>
      </c>
      <c r="Q4969" s="3" t="s">
        <v>6063</v>
      </c>
      <c r="R4969" s="5" t="s">
        <v>28273</v>
      </c>
      <c r="S4969" s="3" t="s">
        <v>2710</v>
      </c>
      <c r="T4969" s="3" t="s">
        <v>77</v>
      </c>
      <c r="V4969" s="3">
        <v>127</v>
      </c>
      <c r="W4969" s="3">
        <v>127</v>
      </c>
      <c r="X4969" s="3">
        <v>127</v>
      </c>
      <c r="Y4969" s="3">
        <v>4967</v>
      </c>
      <c r="Z4969" s="3" t="s">
        <v>59</v>
      </c>
      <c r="AA4969" s="3">
        <v>18</v>
      </c>
      <c r="AB4969" s="3">
        <v>12</v>
      </c>
      <c r="AC4969" s="3">
        <v>5486541</v>
      </c>
      <c r="AD4969" s="3">
        <v>3820326</v>
      </c>
      <c r="AE4969" s="3" t="s">
        <v>79</v>
      </c>
      <c r="AF4969" s="3">
        <v>17</v>
      </c>
      <c r="AG4969" s="3">
        <v>6</v>
      </c>
    </row>
    <row r="4970" spans="1:33" ht="15.75" customHeight="1" x14ac:dyDescent="0.15">
      <c r="A4970" s="3">
        <v>22654</v>
      </c>
      <c r="B4970" s="3">
        <v>4968</v>
      </c>
      <c r="C4970" s="3">
        <v>15</v>
      </c>
      <c r="D4970" s="3" t="s">
        <v>7918</v>
      </c>
      <c r="E4970" s="3" t="s">
        <v>28274</v>
      </c>
      <c r="F4970" s="3" t="s">
        <v>475</v>
      </c>
      <c r="G4970" s="3" t="s">
        <v>277</v>
      </c>
      <c r="H4970" s="3" t="s">
        <v>1305</v>
      </c>
      <c r="I4970" s="3" t="s">
        <v>203</v>
      </c>
      <c r="J4970" s="3">
        <v>43.567500000000003</v>
      </c>
      <c r="K4970" s="3">
        <v>3325597</v>
      </c>
      <c r="L4970" s="3" t="s">
        <v>398</v>
      </c>
      <c r="M4970" s="3">
        <v>2</v>
      </c>
      <c r="N4970" s="3" t="s">
        <v>7918</v>
      </c>
      <c r="O4970" s="3" t="s">
        <v>28274</v>
      </c>
      <c r="P4970" s="3" t="s">
        <v>1350</v>
      </c>
      <c r="Q4970" s="3" t="s">
        <v>7919</v>
      </c>
      <c r="R4970" s="5" t="s">
        <v>28275</v>
      </c>
      <c r="S4970" s="3" t="s">
        <v>1305</v>
      </c>
      <c r="T4970" s="3" t="s">
        <v>277</v>
      </c>
      <c r="V4970" s="3">
        <v>127</v>
      </c>
      <c r="W4970" s="3">
        <v>127</v>
      </c>
      <c r="X4970" s="3">
        <v>67</v>
      </c>
      <c r="Y4970" s="3">
        <v>4968</v>
      </c>
      <c r="Z4970" s="3" t="s">
        <v>398</v>
      </c>
      <c r="AA4970" s="3">
        <v>15</v>
      </c>
      <c r="AB4970" s="3">
        <v>10</v>
      </c>
      <c r="AC4970" s="3">
        <v>3325597</v>
      </c>
      <c r="AD4970" s="3">
        <v>2316400</v>
      </c>
      <c r="AE4970" s="3" t="s">
        <v>203</v>
      </c>
      <c r="AF4970" s="3">
        <v>1</v>
      </c>
      <c r="AG4970" s="3">
        <v>9</v>
      </c>
    </row>
    <row r="4971" spans="1:33" ht="15.75" customHeight="1" x14ac:dyDescent="0.15">
      <c r="A4971" s="3">
        <v>3804</v>
      </c>
      <c r="B4971" s="3">
        <v>4969</v>
      </c>
      <c r="C4971" s="3">
        <v>11</v>
      </c>
      <c r="D4971" s="3" t="s">
        <v>19891</v>
      </c>
      <c r="E4971" s="3" t="s">
        <v>28276</v>
      </c>
      <c r="F4971" s="3" t="s">
        <v>855</v>
      </c>
      <c r="G4971" s="3" t="s">
        <v>292</v>
      </c>
      <c r="H4971" s="3" t="s">
        <v>13941</v>
      </c>
      <c r="I4971" s="3" t="s">
        <v>1032</v>
      </c>
      <c r="J4971" s="3">
        <v>43.559899999999999</v>
      </c>
      <c r="K4971" s="3">
        <v>9864000</v>
      </c>
      <c r="L4971" s="3" t="s">
        <v>526</v>
      </c>
      <c r="M4971" s="3">
        <v>7</v>
      </c>
      <c r="N4971" s="3" t="s">
        <v>19891</v>
      </c>
      <c r="O4971" s="3" t="s">
        <v>28276</v>
      </c>
      <c r="P4971" s="3" t="s">
        <v>690</v>
      </c>
      <c r="Q4971" s="3" t="s">
        <v>24304</v>
      </c>
      <c r="R4971" s="5" t="s">
        <v>28277</v>
      </c>
      <c r="S4971" s="3" t="s">
        <v>13941</v>
      </c>
      <c r="T4971" s="3" t="s">
        <v>292</v>
      </c>
      <c r="V4971" s="3">
        <v>127</v>
      </c>
      <c r="W4971" s="3">
        <v>127</v>
      </c>
      <c r="X4971" s="3">
        <v>77</v>
      </c>
      <c r="Y4971" s="3">
        <v>4969</v>
      </c>
      <c r="Z4971" s="3" t="s">
        <v>526</v>
      </c>
      <c r="AA4971" s="3">
        <v>11</v>
      </c>
      <c r="AB4971" s="3">
        <v>9</v>
      </c>
      <c r="AC4971" s="3">
        <v>9864000</v>
      </c>
      <c r="AD4971" s="3">
        <v>6871000</v>
      </c>
      <c r="AE4971" s="3" t="s">
        <v>1032</v>
      </c>
      <c r="AF4971" s="3">
        <v>19</v>
      </c>
      <c r="AG4971" s="3">
        <v>49</v>
      </c>
    </row>
    <row r="4972" spans="1:33" ht="15.75" customHeight="1" x14ac:dyDescent="0.15">
      <c r="A4972" s="3">
        <v>20232</v>
      </c>
      <c r="B4972" s="3">
        <v>4970</v>
      </c>
      <c r="C4972" s="3">
        <v>26</v>
      </c>
      <c r="D4972" s="3" t="s">
        <v>19893</v>
      </c>
      <c r="E4972" s="3" t="s">
        <v>28278</v>
      </c>
      <c r="F4972" s="3" t="s">
        <v>96</v>
      </c>
      <c r="G4972" s="3" t="s">
        <v>61</v>
      </c>
      <c r="H4972" s="3" t="s">
        <v>2537</v>
      </c>
      <c r="I4972" s="3" t="s">
        <v>2538</v>
      </c>
      <c r="J4972" s="3">
        <v>43.500500000000002</v>
      </c>
      <c r="K4972" s="3">
        <v>3338236</v>
      </c>
      <c r="L4972" s="3" t="s">
        <v>71</v>
      </c>
      <c r="M4972" s="3">
        <v>2</v>
      </c>
      <c r="N4972" s="3" t="s">
        <v>19893</v>
      </c>
      <c r="O4972" s="3" t="s">
        <v>28278</v>
      </c>
      <c r="P4972" s="3" t="s">
        <v>381</v>
      </c>
      <c r="Q4972" s="3" t="s">
        <v>24306</v>
      </c>
      <c r="R4972" s="5" t="s">
        <v>28279</v>
      </c>
      <c r="S4972" s="3" t="s">
        <v>2537</v>
      </c>
      <c r="T4972" s="3" t="s">
        <v>61</v>
      </c>
      <c r="V4972" s="3">
        <v>127</v>
      </c>
      <c r="W4972" s="3">
        <v>0</v>
      </c>
      <c r="X4972" s="3">
        <v>127</v>
      </c>
      <c r="Y4972" s="3">
        <v>4970</v>
      </c>
      <c r="Z4972" s="3" t="s">
        <v>71</v>
      </c>
      <c r="AA4972" s="3">
        <v>26</v>
      </c>
      <c r="AB4972" s="3">
        <v>20</v>
      </c>
      <c r="AC4972" s="3">
        <v>3338236</v>
      </c>
      <c r="AD4972" s="3">
        <v>2326288</v>
      </c>
      <c r="AE4972" s="15"/>
      <c r="AF4972" s="3">
        <v>5</v>
      </c>
      <c r="AG4972" s="3">
        <v>15</v>
      </c>
    </row>
    <row r="4973" spans="1:33" ht="15.75" customHeight="1" x14ac:dyDescent="0.15">
      <c r="A4973" s="3">
        <v>4239</v>
      </c>
      <c r="B4973" s="3">
        <v>4971</v>
      </c>
      <c r="C4973" s="3">
        <v>31</v>
      </c>
      <c r="D4973" s="3" t="s">
        <v>19897</v>
      </c>
      <c r="E4973" s="3" t="s">
        <v>28280</v>
      </c>
      <c r="F4973" s="3" t="s">
        <v>1009</v>
      </c>
      <c r="G4973" s="3" t="s">
        <v>403</v>
      </c>
      <c r="H4973" s="3" t="s">
        <v>14440</v>
      </c>
      <c r="I4973" s="3" t="s">
        <v>203</v>
      </c>
      <c r="J4973" s="3">
        <v>43.4024</v>
      </c>
      <c r="K4973" s="3">
        <v>3519210</v>
      </c>
      <c r="L4973" s="3" t="s">
        <v>478</v>
      </c>
      <c r="M4973" s="3">
        <v>4</v>
      </c>
      <c r="N4973" s="3" t="s">
        <v>19897</v>
      </c>
      <c r="O4973" s="3" t="s">
        <v>28280</v>
      </c>
      <c r="P4973" s="3" t="s">
        <v>6675</v>
      </c>
      <c r="Q4973" s="3" t="s">
        <v>24309</v>
      </c>
      <c r="R4973" s="5" t="s">
        <v>28281</v>
      </c>
      <c r="S4973" s="3" t="s">
        <v>14440</v>
      </c>
      <c r="T4973" s="3" t="s">
        <v>403</v>
      </c>
      <c r="V4973" s="3">
        <v>127</v>
      </c>
      <c r="W4973" s="3">
        <v>127</v>
      </c>
      <c r="X4973" s="3">
        <v>127</v>
      </c>
      <c r="Y4973" s="3">
        <v>4971</v>
      </c>
      <c r="Z4973" s="3" t="s">
        <v>478</v>
      </c>
      <c r="AA4973" s="3">
        <v>31</v>
      </c>
      <c r="AB4973" s="3">
        <v>23</v>
      </c>
      <c r="AC4973" s="3">
        <v>3519210</v>
      </c>
      <c r="AD4973" s="3">
        <v>2454080</v>
      </c>
      <c r="AE4973" s="3" t="s">
        <v>203</v>
      </c>
      <c r="AF4973" s="3">
        <v>15</v>
      </c>
      <c r="AG4973" s="3">
        <v>9</v>
      </c>
    </row>
    <row r="4974" spans="1:33" ht="15.75" customHeight="1" x14ac:dyDescent="0.15">
      <c r="A4974" s="3">
        <v>24970</v>
      </c>
      <c r="B4974" s="3">
        <v>4972</v>
      </c>
      <c r="C4974" s="3">
        <v>110</v>
      </c>
      <c r="D4974" s="3" t="s">
        <v>7566</v>
      </c>
      <c r="E4974" s="3" t="s">
        <v>28282</v>
      </c>
      <c r="F4974" s="3" t="s">
        <v>475</v>
      </c>
      <c r="G4974" s="3" t="s">
        <v>277</v>
      </c>
      <c r="H4974" s="3" t="s">
        <v>475</v>
      </c>
      <c r="I4974" s="3" t="s">
        <v>203</v>
      </c>
      <c r="J4974" s="3">
        <v>43.345799999999997</v>
      </c>
      <c r="K4974" s="3">
        <v>38715312</v>
      </c>
      <c r="L4974" s="3" t="s">
        <v>221</v>
      </c>
      <c r="M4974" s="3">
        <v>0</v>
      </c>
      <c r="N4974" s="3" t="s">
        <v>7566</v>
      </c>
      <c r="O4974" s="3" t="s">
        <v>28282</v>
      </c>
      <c r="P4974" s="8">
        <v>38353</v>
      </c>
      <c r="Q4974" s="3" t="s">
        <v>7569</v>
      </c>
      <c r="R4974" s="5" t="s">
        <v>28283</v>
      </c>
      <c r="S4974" s="3" t="s">
        <v>475</v>
      </c>
      <c r="T4974" s="3" t="s">
        <v>277</v>
      </c>
      <c r="V4974" s="3">
        <v>127</v>
      </c>
      <c r="W4974" s="3">
        <v>127</v>
      </c>
      <c r="X4974" s="3">
        <v>127</v>
      </c>
      <c r="Y4974" s="3">
        <v>4972</v>
      </c>
      <c r="Z4974" s="3" t="s">
        <v>221</v>
      </c>
      <c r="AA4974" s="3">
        <v>110</v>
      </c>
      <c r="AB4974" s="3">
        <v>71</v>
      </c>
      <c r="AC4974" s="3">
        <v>38715312</v>
      </c>
      <c r="AD4974" s="3">
        <v>27008333</v>
      </c>
      <c r="AE4974" s="3" t="s">
        <v>203</v>
      </c>
      <c r="AF4974" s="3">
        <v>2</v>
      </c>
      <c r="AG4974" s="3">
        <v>9</v>
      </c>
    </row>
    <row r="4975" spans="1:33" ht="15.75" customHeight="1" x14ac:dyDescent="0.15">
      <c r="A4975" s="3">
        <v>22626</v>
      </c>
      <c r="B4975" s="3">
        <v>4973</v>
      </c>
      <c r="C4975" s="3">
        <v>24</v>
      </c>
      <c r="D4975" s="3" t="s">
        <v>19902</v>
      </c>
      <c r="E4975" s="3" t="s">
        <v>28284</v>
      </c>
      <c r="F4975" s="3" t="s">
        <v>1438</v>
      </c>
      <c r="G4975" s="3" t="s">
        <v>495</v>
      </c>
      <c r="H4975" s="3" t="s">
        <v>5419</v>
      </c>
      <c r="I4975" s="3" t="s">
        <v>1709</v>
      </c>
      <c r="J4975" s="3">
        <v>43.351599999999998</v>
      </c>
      <c r="K4975" s="3">
        <v>6792000</v>
      </c>
      <c r="L4975" s="3" t="s">
        <v>71</v>
      </c>
      <c r="M4975" s="3">
        <v>2</v>
      </c>
      <c r="N4975" s="3" t="s">
        <v>19902</v>
      </c>
      <c r="O4975" s="3" t="s">
        <v>28284</v>
      </c>
      <c r="P4975" s="3" t="s">
        <v>690</v>
      </c>
      <c r="Q4975" s="3" t="s">
        <v>24312</v>
      </c>
      <c r="R4975" s="5" t="s">
        <v>28285</v>
      </c>
      <c r="S4975" s="3" t="s">
        <v>5419</v>
      </c>
      <c r="T4975" s="3" t="s">
        <v>495</v>
      </c>
      <c r="V4975" s="3">
        <v>127</v>
      </c>
      <c r="W4975" s="3">
        <v>43</v>
      </c>
      <c r="X4975" s="3">
        <v>127</v>
      </c>
      <c r="Y4975" s="3">
        <v>4973</v>
      </c>
      <c r="Z4975" s="3" t="s">
        <v>71</v>
      </c>
      <c r="AA4975" s="3">
        <v>24</v>
      </c>
      <c r="AB4975" s="3">
        <v>17</v>
      </c>
      <c r="AC4975" s="3">
        <v>6792000</v>
      </c>
      <c r="AD4975" s="3">
        <v>4738000</v>
      </c>
      <c r="AE4975" s="3" t="s">
        <v>1709</v>
      </c>
      <c r="AF4975" s="3">
        <v>5</v>
      </c>
      <c r="AG4975" s="3">
        <v>19</v>
      </c>
    </row>
    <row r="4976" spans="1:33" ht="15.75" customHeight="1" x14ac:dyDescent="0.15">
      <c r="A4976" s="3">
        <v>4600</v>
      </c>
      <c r="B4976" s="3">
        <v>4974</v>
      </c>
      <c r="C4976" s="3">
        <v>254</v>
      </c>
      <c r="D4976" s="3" t="s">
        <v>19905</v>
      </c>
      <c r="E4976" s="3" t="s">
        <v>28286</v>
      </c>
      <c r="F4976" s="3" t="s">
        <v>7229</v>
      </c>
      <c r="G4976" s="3" t="s">
        <v>733</v>
      </c>
      <c r="H4976" s="3" t="s">
        <v>19907</v>
      </c>
      <c r="I4976" s="3" t="s">
        <v>17964</v>
      </c>
      <c r="J4976" s="3">
        <v>43.343000000000004</v>
      </c>
      <c r="K4976" s="3">
        <v>66022420</v>
      </c>
      <c r="L4976" s="3" t="s">
        <v>478</v>
      </c>
      <c r="M4976" s="3">
        <v>7</v>
      </c>
      <c r="N4976" s="3" t="s">
        <v>19905</v>
      </c>
      <c r="O4976" s="3" t="s">
        <v>28286</v>
      </c>
      <c r="P4976" s="3" t="s">
        <v>7961</v>
      </c>
      <c r="Q4976" s="3" t="s">
        <v>24314</v>
      </c>
      <c r="R4976" s="5" t="s">
        <v>28287</v>
      </c>
      <c r="S4976" s="3" t="s">
        <v>19907</v>
      </c>
      <c r="T4976" s="3" t="s">
        <v>733</v>
      </c>
      <c r="V4976" s="3">
        <v>47</v>
      </c>
      <c r="W4976" s="3">
        <v>0</v>
      </c>
      <c r="X4976" s="3">
        <v>127</v>
      </c>
      <c r="Y4976" s="3">
        <v>4974</v>
      </c>
      <c r="Z4976" s="3" t="s">
        <v>478</v>
      </c>
      <c r="AA4976" s="3">
        <v>254</v>
      </c>
      <c r="AB4976" s="3">
        <v>201</v>
      </c>
      <c r="AC4976" s="3">
        <v>66022420</v>
      </c>
      <c r="AD4976" s="3">
        <v>46059056</v>
      </c>
      <c r="AE4976" s="15"/>
      <c r="AF4976" s="3">
        <v>15</v>
      </c>
      <c r="AG4976" s="3">
        <v>356</v>
      </c>
    </row>
    <row r="4977" spans="1:33" ht="15.75" customHeight="1" x14ac:dyDescent="0.15">
      <c r="A4977" s="3">
        <v>26318</v>
      </c>
      <c r="B4977" s="3">
        <v>4975</v>
      </c>
      <c r="C4977" s="3">
        <v>28</v>
      </c>
      <c r="D4977" s="3" t="s">
        <v>12560</v>
      </c>
      <c r="E4977" s="3" t="s">
        <v>28288</v>
      </c>
      <c r="F4977" s="3" t="s">
        <v>36</v>
      </c>
      <c r="G4977" s="3" t="s">
        <v>37</v>
      </c>
      <c r="H4977" s="3" t="s">
        <v>10702</v>
      </c>
      <c r="I4977" s="3" t="s">
        <v>39</v>
      </c>
      <c r="J4977" s="3">
        <v>43.236899999999999</v>
      </c>
      <c r="K4977" s="3">
        <v>10265353</v>
      </c>
      <c r="L4977" s="3" t="s">
        <v>162</v>
      </c>
      <c r="M4977" s="3">
        <v>0</v>
      </c>
      <c r="N4977" s="3" t="s">
        <v>12560</v>
      </c>
      <c r="O4977" s="3" t="s">
        <v>28288</v>
      </c>
      <c r="P4977" s="8">
        <v>33970</v>
      </c>
      <c r="Q4977" s="3" t="s">
        <v>12564</v>
      </c>
      <c r="R4977" s="5" t="s">
        <v>28289</v>
      </c>
      <c r="S4977" s="3" t="s">
        <v>10702</v>
      </c>
      <c r="T4977" s="3" t="s">
        <v>37</v>
      </c>
      <c r="V4977" s="3">
        <v>127</v>
      </c>
      <c r="W4977" s="3">
        <v>127</v>
      </c>
      <c r="X4977" s="3">
        <v>127</v>
      </c>
      <c r="Y4977" s="3">
        <v>4975</v>
      </c>
      <c r="Z4977" s="3" t="s">
        <v>162</v>
      </c>
      <c r="AA4977" s="3">
        <v>28</v>
      </c>
      <c r="AB4977" s="3">
        <v>25</v>
      </c>
      <c r="AC4977" s="3">
        <v>10265353</v>
      </c>
      <c r="AD4977" s="3">
        <v>7166698</v>
      </c>
      <c r="AE4977" s="3" t="s">
        <v>39</v>
      </c>
      <c r="AF4977" s="3">
        <v>8</v>
      </c>
      <c r="AG4977" s="3">
        <v>2</v>
      </c>
    </row>
    <row r="4978" spans="1:33" ht="15.75" customHeight="1" x14ac:dyDescent="0.15">
      <c r="A4978" s="3">
        <v>25665</v>
      </c>
      <c r="B4978" s="3">
        <v>4976</v>
      </c>
      <c r="C4978" s="3">
        <v>30</v>
      </c>
      <c r="D4978" s="3" t="s">
        <v>19909</v>
      </c>
      <c r="E4978" s="3" t="s">
        <v>28290</v>
      </c>
      <c r="F4978" s="3" t="s">
        <v>635</v>
      </c>
      <c r="G4978" s="3" t="s">
        <v>236</v>
      </c>
      <c r="H4978" s="3" t="s">
        <v>8191</v>
      </c>
      <c r="I4978" s="3" t="s">
        <v>8518</v>
      </c>
      <c r="J4978" s="3">
        <v>43.188299999999998</v>
      </c>
      <c r="K4978" s="3">
        <v>16244239</v>
      </c>
      <c r="L4978" s="3" t="s">
        <v>335</v>
      </c>
      <c r="M4978" s="3">
        <v>0</v>
      </c>
      <c r="N4978" s="3" t="s">
        <v>19909</v>
      </c>
      <c r="O4978" s="3" t="s">
        <v>28290</v>
      </c>
      <c r="P4978" s="8">
        <v>39448</v>
      </c>
      <c r="Q4978" s="3" t="s">
        <v>24318</v>
      </c>
      <c r="R4978" s="5" t="s">
        <v>28291</v>
      </c>
      <c r="S4978" s="3" t="s">
        <v>8191</v>
      </c>
      <c r="T4978" s="3" t="s">
        <v>236</v>
      </c>
      <c r="V4978" s="3">
        <v>56</v>
      </c>
      <c r="W4978" s="3">
        <v>0</v>
      </c>
      <c r="X4978" s="3">
        <v>127</v>
      </c>
      <c r="Y4978" s="3">
        <v>4976</v>
      </c>
      <c r="Z4978" s="3" t="s">
        <v>335</v>
      </c>
      <c r="AA4978" s="3">
        <v>30</v>
      </c>
      <c r="AB4978" s="3">
        <v>12</v>
      </c>
      <c r="AC4978" s="3">
        <v>16244239</v>
      </c>
      <c r="AD4978" s="3">
        <v>11344670</v>
      </c>
      <c r="AE4978" s="15"/>
      <c r="AF4978" s="3">
        <v>21</v>
      </c>
      <c r="AG4978" s="3">
        <v>136</v>
      </c>
    </row>
    <row r="4979" spans="1:33" ht="15.75" customHeight="1" x14ac:dyDescent="0.15">
      <c r="A4979" s="3">
        <v>4011</v>
      </c>
      <c r="B4979" s="3">
        <v>4977</v>
      </c>
      <c r="C4979" s="3">
        <v>94</v>
      </c>
      <c r="D4979" s="3" t="s">
        <v>4494</v>
      </c>
      <c r="E4979" s="3" t="s">
        <v>28292</v>
      </c>
      <c r="F4979" s="3" t="s">
        <v>36</v>
      </c>
      <c r="G4979" s="3" t="s">
        <v>37</v>
      </c>
      <c r="H4979" s="3" t="s">
        <v>543</v>
      </c>
      <c r="I4979" s="3" t="s">
        <v>89</v>
      </c>
      <c r="J4979" s="3">
        <v>43.151499999999999</v>
      </c>
      <c r="K4979" s="3">
        <v>48501653</v>
      </c>
      <c r="L4979" s="3" t="s">
        <v>71</v>
      </c>
      <c r="M4979" s="3">
        <v>4</v>
      </c>
      <c r="N4979" s="3" t="s">
        <v>4494</v>
      </c>
      <c r="O4979" s="3" t="s">
        <v>28292</v>
      </c>
      <c r="P4979" s="3" t="s">
        <v>4433</v>
      </c>
      <c r="Q4979" s="3" t="s">
        <v>4496</v>
      </c>
      <c r="R4979" s="5" t="s">
        <v>28293</v>
      </c>
      <c r="S4979" s="3" t="s">
        <v>543</v>
      </c>
      <c r="T4979" s="3" t="s">
        <v>37</v>
      </c>
      <c r="V4979" s="3">
        <v>127</v>
      </c>
      <c r="W4979" s="3">
        <v>127</v>
      </c>
      <c r="X4979" s="3">
        <v>127</v>
      </c>
      <c r="Y4979" s="3">
        <v>4977</v>
      </c>
      <c r="Z4979" s="3" t="s">
        <v>71</v>
      </c>
      <c r="AA4979" s="3">
        <v>94</v>
      </c>
      <c r="AB4979" s="3">
        <v>82</v>
      </c>
      <c r="AC4979" s="3">
        <v>48501653</v>
      </c>
      <c r="AD4979" s="3">
        <v>33881351</v>
      </c>
      <c r="AE4979" s="3" t="s">
        <v>89</v>
      </c>
      <c r="AF4979" s="3">
        <v>5</v>
      </c>
      <c r="AG4979" s="3">
        <v>4</v>
      </c>
    </row>
    <row r="4980" spans="1:33" ht="15.75" customHeight="1" x14ac:dyDescent="0.15">
      <c r="A4980" s="3">
        <v>22056</v>
      </c>
      <c r="B4980" s="3">
        <v>4978</v>
      </c>
      <c r="C4980" s="3">
        <v>35</v>
      </c>
      <c r="D4980" s="3" t="s">
        <v>12150</v>
      </c>
      <c r="E4980" s="3" t="s">
        <v>28294</v>
      </c>
      <c r="F4980" s="3" t="s">
        <v>36</v>
      </c>
      <c r="G4980" s="3" t="s">
        <v>37</v>
      </c>
      <c r="H4980" s="3" t="s">
        <v>39</v>
      </c>
      <c r="I4980" s="3" t="s">
        <v>39</v>
      </c>
      <c r="J4980" s="3">
        <v>43.134799999999998</v>
      </c>
      <c r="K4980" s="3">
        <v>11653053</v>
      </c>
      <c r="L4980" s="3" t="s">
        <v>71</v>
      </c>
      <c r="M4980" s="3">
        <v>1</v>
      </c>
      <c r="N4980" s="3" t="s">
        <v>12150</v>
      </c>
      <c r="O4980" s="3" t="s">
        <v>28294</v>
      </c>
      <c r="P4980" s="3" t="s">
        <v>541</v>
      </c>
      <c r="Q4980" s="3" t="s">
        <v>12152</v>
      </c>
      <c r="R4980" s="5" t="s">
        <v>28295</v>
      </c>
      <c r="S4980" s="3" t="s">
        <v>39</v>
      </c>
      <c r="T4980" s="3" t="s">
        <v>37</v>
      </c>
      <c r="V4980" s="3">
        <v>127</v>
      </c>
      <c r="W4980" s="3">
        <v>127</v>
      </c>
      <c r="X4980" s="3">
        <v>127</v>
      </c>
      <c r="Y4980" s="3">
        <v>4978</v>
      </c>
      <c r="Z4980" s="3" t="s">
        <v>71</v>
      </c>
      <c r="AA4980" s="3">
        <v>35</v>
      </c>
      <c r="AB4980" s="3">
        <v>20</v>
      </c>
      <c r="AC4980" s="3">
        <v>11653053</v>
      </c>
      <c r="AD4980" s="3">
        <v>8141315</v>
      </c>
      <c r="AE4980" s="3" t="s">
        <v>39</v>
      </c>
      <c r="AF4980" s="3">
        <v>5</v>
      </c>
      <c r="AG4980" s="3">
        <v>2</v>
      </c>
    </row>
    <row r="4981" spans="1:33" ht="15.75" customHeight="1" x14ac:dyDescent="0.15">
      <c r="A4981" s="3">
        <v>12120</v>
      </c>
      <c r="B4981" s="3">
        <v>4979</v>
      </c>
      <c r="C4981" s="3">
        <v>58</v>
      </c>
      <c r="D4981" s="3" t="s">
        <v>19915</v>
      </c>
      <c r="E4981" s="3" t="s">
        <v>28296</v>
      </c>
      <c r="F4981" s="3" t="s">
        <v>6874</v>
      </c>
      <c r="G4981" s="3" t="s">
        <v>621</v>
      </c>
      <c r="H4981" s="3" t="s">
        <v>6406</v>
      </c>
      <c r="I4981" s="3" t="s">
        <v>6725</v>
      </c>
      <c r="J4981" s="3">
        <v>43.054099999999998</v>
      </c>
      <c r="K4981" s="3">
        <v>114153829</v>
      </c>
      <c r="L4981" s="3" t="s">
        <v>538</v>
      </c>
      <c r="M4981" s="3">
        <v>8</v>
      </c>
      <c r="N4981" s="3" t="s">
        <v>19915</v>
      </c>
      <c r="O4981" s="3" t="s">
        <v>28296</v>
      </c>
      <c r="P4981" s="3" t="s">
        <v>4472</v>
      </c>
      <c r="Q4981" s="3" t="s">
        <v>24321</v>
      </c>
      <c r="R4981" s="5" t="s">
        <v>28297</v>
      </c>
      <c r="S4981" s="3" t="s">
        <v>6406</v>
      </c>
      <c r="T4981" s="3" t="s">
        <v>621</v>
      </c>
      <c r="V4981" s="3">
        <v>80</v>
      </c>
      <c r="W4981" s="3">
        <v>0</v>
      </c>
      <c r="X4981" s="3">
        <v>127</v>
      </c>
      <c r="Y4981" s="3">
        <v>4979</v>
      </c>
      <c r="Z4981" s="3" t="s">
        <v>538</v>
      </c>
      <c r="AA4981" s="3">
        <v>58</v>
      </c>
      <c r="AB4981" s="3">
        <v>53</v>
      </c>
      <c r="AC4981" s="3">
        <v>114153829</v>
      </c>
      <c r="AD4981" s="3">
        <v>79797674</v>
      </c>
      <c r="AE4981" s="15"/>
      <c r="AF4981" s="3">
        <v>3</v>
      </c>
      <c r="AG4981" s="3">
        <v>99</v>
      </c>
    </row>
    <row r="4982" spans="1:33" ht="15.75" customHeight="1" x14ac:dyDescent="0.15">
      <c r="A4982" s="3">
        <v>22171</v>
      </c>
      <c r="B4982" s="3">
        <v>4980</v>
      </c>
      <c r="C4982" s="3">
        <v>12</v>
      </c>
      <c r="D4982" s="3" t="s">
        <v>4725</v>
      </c>
      <c r="E4982" s="3" t="s">
        <v>28298</v>
      </c>
      <c r="F4982" s="3" t="s">
        <v>36</v>
      </c>
      <c r="G4982" s="3" t="s">
        <v>37</v>
      </c>
      <c r="H4982" s="3" t="s">
        <v>4727</v>
      </c>
      <c r="I4982" s="3" t="s">
        <v>89</v>
      </c>
      <c r="J4982" s="3">
        <v>43.022500000000001</v>
      </c>
      <c r="K4982" s="3">
        <v>2672372</v>
      </c>
      <c r="L4982" s="3" t="s">
        <v>59</v>
      </c>
      <c r="M4982" s="3">
        <v>2</v>
      </c>
      <c r="N4982" s="3" t="s">
        <v>4725</v>
      </c>
      <c r="O4982" s="3" t="s">
        <v>28298</v>
      </c>
      <c r="P4982" s="3" t="s">
        <v>1000</v>
      </c>
      <c r="Q4982" s="3" t="s">
        <v>4726</v>
      </c>
      <c r="R4982" s="5" t="s">
        <v>28299</v>
      </c>
      <c r="S4982" s="3" t="s">
        <v>4727</v>
      </c>
      <c r="T4982" s="3" t="s">
        <v>37</v>
      </c>
      <c r="V4982" s="3">
        <v>127</v>
      </c>
      <c r="W4982" s="3">
        <v>127</v>
      </c>
      <c r="X4982" s="3">
        <v>127</v>
      </c>
      <c r="Y4982" s="3">
        <v>4980</v>
      </c>
      <c r="Z4982" s="3" t="s">
        <v>59</v>
      </c>
      <c r="AA4982" s="3">
        <v>12</v>
      </c>
      <c r="AB4982" s="3">
        <v>11</v>
      </c>
      <c r="AC4982" s="3">
        <v>2672372</v>
      </c>
      <c r="AD4982" s="3">
        <v>1868497</v>
      </c>
      <c r="AE4982" s="3" t="s">
        <v>89</v>
      </c>
      <c r="AF4982" s="3">
        <v>17</v>
      </c>
      <c r="AG4982" s="3">
        <v>4</v>
      </c>
    </row>
    <row r="4983" spans="1:33" ht="15.75" customHeight="1" x14ac:dyDescent="0.15">
      <c r="A4983" s="3">
        <v>17637</v>
      </c>
      <c r="B4983" s="3">
        <v>4981</v>
      </c>
      <c r="C4983" s="3">
        <v>26</v>
      </c>
      <c r="D4983" s="3" t="s">
        <v>19920</v>
      </c>
      <c r="E4983" s="3" t="s">
        <v>28300</v>
      </c>
      <c r="F4983" s="3" t="s">
        <v>96</v>
      </c>
      <c r="G4983" s="3" t="s">
        <v>61</v>
      </c>
      <c r="H4983" s="3" t="s">
        <v>11726</v>
      </c>
      <c r="I4983" s="3" t="s">
        <v>63</v>
      </c>
      <c r="J4983" s="3">
        <v>43.011800000000001</v>
      </c>
      <c r="K4983" s="3">
        <v>6692675</v>
      </c>
      <c r="L4983" s="3" t="s">
        <v>66</v>
      </c>
      <c r="M4983" s="3">
        <v>2</v>
      </c>
      <c r="N4983" s="3" t="s">
        <v>19920</v>
      </c>
      <c r="O4983" s="3" t="s">
        <v>28300</v>
      </c>
      <c r="P4983" s="3" t="s">
        <v>381</v>
      </c>
      <c r="Q4983" s="3" t="s">
        <v>24325</v>
      </c>
      <c r="R4983" s="5" t="s">
        <v>28301</v>
      </c>
      <c r="S4983" s="3" t="s">
        <v>11726</v>
      </c>
      <c r="T4983" s="3" t="s">
        <v>61</v>
      </c>
      <c r="V4983" s="3">
        <v>127</v>
      </c>
      <c r="W4983" s="3">
        <v>127</v>
      </c>
      <c r="X4983" s="3">
        <v>127</v>
      </c>
      <c r="Y4983" s="3">
        <v>4981</v>
      </c>
      <c r="Z4983" s="3" t="s">
        <v>66</v>
      </c>
      <c r="AA4983" s="3">
        <v>26</v>
      </c>
      <c r="AB4983" s="3">
        <v>14</v>
      </c>
      <c r="AC4983" s="3">
        <v>6692675</v>
      </c>
      <c r="AD4983" s="3">
        <v>4679805</v>
      </c>
      <c r="AE4983" s="3" t="s">
        <v>63</v>
      </c>
      <c r="AF4983" s="3">
        <v>9</v>
      </c>
      <c r="AG4983" s="3">
        <v>3</v>
      </c>
    </row>
    <row r="4984" spans="1:33" ht="15.75" customHeight="1" x14ac:dyDescent="0.15">
      <c r="A4984" s="3">
        <v>24091</v>
      </c>
      <c r="B4984" s="3">
        <v>4982</v>
      </c>
      <c r="C4984" s="3">
        <v>18</v>
      </c>
      <c r="D4984" s="3" t="s">
        <v>19923</v>
      </c>
      <c r="E4984" s="3" t="s">
        <v>28302</v>
      </c>
      <c r="F4984" s="3" t="s">
        <v>1009</v>
      </c>
      <c r="G4984" s="3" t="s">
        <v>403</v>
      </c>
      <c r="H4984" s="3" t="s">
        <v>19926</v>
      </c>
      <c r="I4984" s="3" t="s">
        <v>203</v>
      </c>
      <c r="J4984" s="3">
        <v>43.0002</v>
      </c>
      <c r="K4984" s="3">
        <v>3651123</v>
      </c>
      <c r="L4984" s="3" t="s">
        <v>59</v>
      </c>
      <c r="M4984" s="3">
        <v>1</v>
      </c>
      <c r="N4984" s="3" t="s">
        <v>19923</v>
      </c>
      <c r="O4984" s="3" t="s">
        <v>28302</v>
      </c>
      <c r="P4984" s="3" t="s">
        <v>7816</v>
      </c>
      <c r="Q4984" s="3" t="s">
        <v>24327</v>
      </c>
      <c r="R4984" s="5" t="s">
        <v>28303</v>
      </c>
      <c r="S4984" s="3" t="s">
        <v>19926</v>
      </c>
      <c r="T4984" s="3" t="s">
        <v>403</v>
      </c>
      <c r="V4984" s="3">
        <v>127</v>
      </c>
      <c r="W4984" s="3">
        <v>127</v>
      </c>
      <c r="X4984" s="3">
        <v>127</v>
      </c>
      <c r="Y4984" s="3">
        <v>4982</v>
      </c>
      <c r="Z4984" s="3" t="s">
        <v>59</v>
      </c>
      <c r="AA4984" s="3">
        <v>18</v>
      </c>
      <c r="AB4984" s="3">
        <v>10</v>
      </c>
      <c r="AC4984" s="3">
        <v>3651123</v>
      </c>
      <c r="AD4984" s="3">
        <v>2553230</v>
      </c>
      <c r="AE4984" s="3" t="s">
        <v>203</v>
      </c>
      <c r="AF4984" s="3">
        <v>17</v>
      </c>
      <c r="AG4984" s="3">
        <v>9</v>
      </c>
    </row>
    <row r="4985" spans="1:33" ht="15.75" customHeight="1" x14ac:dyDescent="0.15">
      <c r="A4985" s="3">
        <v>25574</v>
      </c>
      <c r="B4985" s="3">
        <v>4983</v>
      </c>
      <c r="C4985" s="3">
        <v>26</v>
      </c>
      <c r="D4985" s="3" t="s">
        <v>8526</v>
      </c>
      <c r="E4985" s="3" t="s">
        <v>28304</v>
      </c>
      <c r="F4985" s="3" t="s">
        <v>475</v>
      </c>
      <c r="G4985" s="3" t="s">
        <v>277</v>
      </c>
      <c r="H4985" s="3" t="s">
        <v>475</v>
      </c>
      <c r="I4985" s="3" t="s">
        <v>203</v>
      </c>
      <c r="J4985" s="3">
        <v>42.9557</v>
      </c>
      <c r="K4985" s="3">
        <v>2902000</v>
      </c>
      <c r="L4985" s="3" t="s">
        <v>122</v>
      </c>
      <c r="M4985" s="3">
        <v>0</v>
      </c>
      <c r="N4985" s="3" t="s">
        <v>8526</v>
      </c>
      <c r="O4985" s="3" t="s">
        <v>28304</v>
      </c>
      <c r="P4985" s="8">
        <v>37257</v>
      </c>
      <c r="Q4985" s="3" t="s">
        <v>8527</v>
      </c>
      <c r="R4985" s="5" t="s">
        <v>28305</v>
      </c>
      <c r="S4985" s="3" t="s">
        <v>475</v>
      </c>
      <c r="T4985" s="3" t="s">
        <v>277</v>
      </c>
      <c r="V4985" s="3">
        <v>127</v>
      </c>
      <c r="W4985" s="3">
        <v>127</v>
      </c>
      <c r="X4985" s="3">
        <v>62</v>
      </c>
      <c r="Y4985" s="3">
        <v>4983</v>
      </c>
      <c r="Z4985" s="3" t="s">
        <v>122</v>
      </c>
      <c r="AA4985" s="3">
        <v>26</v>
      </c>
      <c r="AB4985" s="3">
        <v>18</v>
      </c>
      <c r="AC4985" s="3">
        <v>2902000</v>
      </c>
      <c r="AD4985" s="3">
        <v>2030000</v>
      </c>
      <c r="AE4985" s="3" t="s">
        <v>203</v>
      </c>
      <c r="AF4985" s="3">
        <v>22</v>
      </c>
      <c r="AG4985" s="3">
        <v>9</v>
      </c>
    </row>
    <row r="4986" spans="1:33" ht="15.75" customHeight="1" x14ac:dyDescent="0.15">
      <c r="A4986" s="3">
        <v>4362</v>
      </c>
      <c r="B4986" s="3">
        <v>4984</v>
      </c>
      <c r="C4986" s="3">
        <v>228</v>
      </c>
      <c r="D4986" s="3" t="s">
        <v>19930</v>
      </c>
      <c r="E4986" s="3" t="s">
        <v>28306</v>
      </c>
      <c r="F4986" s="3" t="s">
        <v>1214</v>
      </c>
      <c r="G4986" s="3" t="s">
        <v>607</v>
      </c>
      <c r="H4986" s="3" t="s">
        <v>13660</v>
      </c>
      <c r="I4986" s="3" t="s">
        <v>18775</v>
      </c>
      <c r="J4986" s="3">
        <v>42.895200000000003</v>
      </c>
      <c r="K4986" s="3">
        <v>42102804</v>
      </c>
      <c r="L4986" s="3" t="s">
        <v>398</v>
      </c>
      <c r="M4986" s="3">
        <v>3</v>
      </c>
      <c r="N4986" s="3" t="s">
        <v>19930</v>
      </c>
      <c r="O4986" s="3" t="s">
        <v>28306</v>
      </c>
      <c r="P4986" s="8">
        <v>36892</v>
      </c>
      <c r="Q4986" s="3" t="s">
        <v>24329</v>
      </c>
      <c r="R4986" s="5" t="s">
        <v>28307</v>
      </c>
      <c r="S4986" s="3" t="s">
        <v>13660</v>
      </c>
      <c r="T4986" s="3" t="s">
        <v>607</v>
      </c>
      <c r="V4986" s="3">
        <v>29</v>
      </c>
      <c r="W4986" s="3">
        <v>0</v>
      </c>
      <c r="X4986" s="3">
        <v>68</v>
      </c>
      <c r="Y4986" s="3">
        <v>4984</v>
      </c>
      <c r="Z4986" s="3" t="s">
        <v>398</v>
      </c>
      <c r="AA4986" s="3">
        <v>228</v>
      </c>
      <c r="AB4986" s="3">
        <v>133</v>
      </c>
      <c r="AC4986" s="3">
        <v>42102804</v>
      </c>
      <c r="AD4986" s="3">
        <v>29464108</v>
      </c>
      <c r="AE4986" s="15"/>
      <c r="AF4986" s="3">
        <v>1</v>
      </c>
      <c r="AG4986" s="3">
        <v>174</v>
      </c>
    </row>
    <row r="4987" spans="1:33" ht="15.75" customHeight="1" x14ac:dyDescent="0.15">
      <c r="A4987" s="3">
        <v>26288</v>
      </c>
      <c r="B4987" s="3">
        <v>4985</v>
      </c>
      <c r="C4987" s="3">
        <v>11</v>
      </c>
      <c r="D4987" s="3" t="s">
        <v>19932</v>
      </c>
      <c r="E4987" s="3" t="s">
        <v>28308</v>
      </c>
      <c r="F4987" s="3" t="s">
        <v>855</v>
      </c>
      <c r="G4987" s="3" t="s">
        <v>292</v>
      </c>
      <c r="H4987" s="3" t="s">
        <v>19935</v>
      </c>
      <c r="I4987" s="3" t="s">
        <v>1032</v>
      </c>
      <c r="J4987" s="3">
        <v>42.897599999999997</v>
      </c>
      <c r="K4987" s="3">
        <v>2245082</v>
      </c>
      <c r="L4987" s="3" t="s">
        <v>478</v>
      </c>
      <c r="M4987" s="3">
        <v>0</v>
      </c>
      <c r="N4987" s="3" t="s">
        <v>19932</v>
      </c>
      <c r="O4987" s="3" t="s">
        <v>28308</v>
      </c>
      <c r="P4987" s="8">
        <v>32509</v>
      </c>
      <c r="Q4987" s="3" t="s">
        <v>24331</v>
      </c>
      <c r="R4987" s="5" t="s">
        <v>28309</v>
      </c>
      <c r="S4987" s="3" t="s">
        <v>19935</v>
      </c>
      <c r="T4987" s="3" t="s">
        <v>292</v>
      </c>
      <c r="V4987" s="3">
        <v>127</v>
      </c>
      <c r="W4987" s="3">
        <v>127</v>
      </c>
      <c r="X4987" s="3">
        <v>127</v>
      </c>
      <c r="Y4987" s="3">
        <v>4985</v>
      </c>
      <c r="Z4987" s="3" t="s">
        <v>478</v>
      </c>
      <c r="AA4987" s="3">
        <v>11</v>
      </c>
      <c r="AB4987" s="3">
        <v>11</v>
      </c>
      <c r="AC4987" s="3">
        <v>2245082</v>
      </c>
      <c r="AD4987" s="3">
        <v>1571113</v>
      </c>
      <c r="AE4987" s="3" t="s">
        <v>1032</v>
      </c>
      <c r="AF4987" s="3">
        <v>15</v>
      </c>
      <c r="AG4987" s="3">
        <v>49</v>
      </c>
    </row>
    <row r="4988" spans="1:33" ht="15.75" customHeight="1" x14ac:dyDescent="0.15">
      <c r="A4988" s="3">
        <v>7099</v>
      </c>
      <c r="B4988" s="3">
        <v>4986</v>
      </c>
      <c r="C4988" s="3">
        <v>432</v>
      </c>
      <c r="D4988" s="3" t="s">
        <v>19937</v>
      </c>
      <c r="E4988" s="3" t="s">
        <v>28310</v>
      </c>
      <c r="F4988" s="3" t="s">
        <v>269</v>
      </c>
      <c r="G4988" s="3" t="s">
        <v>133</v>
      </c>
      <c r="H4988" s="3" t="s">
        <v>1963</v>
      </c>
      <c r="I4988" s="3" t="s">
        <v>1963</v>
      </c>
      <c r="J4988" s="3">
        <v>42.8904</v>
      </c>
      <c r="K4988" s="3">
        <v>296140227</v>
      </c>
      <c r="L4988" s="3" t="s">
        <v>101</v>
      </c>
      <c r="M4988" s="3">
        <v>4</v>
      </c>
      <c r="N4988" s="3" t="s">
        <v>19937</v>
      </c>
      <c r="O4988" s="3" t="s">
        <v>28310</v>
      </c>
      <c r="P4988" s="3" t="s">
        <v>6091</v>
      </c>
      <c r="Q4988" s="3" t="s">
        <v>24333</v>
      </c>
      <c r="R4988" s="5" t="s">
        <v>28311</v>
      </c>
      <c r="S4988" s="3" t="s">
        <v>1963</v>
      </c>
      <c r="T4988" s="3" t="s">
        <v>133</v>
      </c>
      <c r="V4988" s="3">
        <v>127</v>
      </c>
      <c r="W4988" s="3">
        <v>50</v>
      </c>
      <c r="X4988" s="3">
        <v>127</v>
      </c>
      <c r="Y4988" s="3">
        <v>4986</v>
      </c>
      <c r="Z4988" s="3" t="s">
        <v>101</v>
      </c>
      <c r="AA4988" s="3">
        <v>432</v>
      </c>
      <c r="AB4988" s="3">
        <v>360</v>
      </c>
      <c r="AC4988" s="3">
        <v>296140227</v>
      </c>
      <c r="AD4988" s="3">
        <v>207249898</v>
      </c>
      <c r="AE4988" s="3" t="s">
        <v>1963</v>
      </c>
      <c r="AF4988" s="3">
        <v>10</v>
      </c>
      <c r="AG4988" s="3">
        <v>43</v>
      </c>
    </row>
    <row r="4989" spans="1:33" ht="15.75" customHeight="1" x14ac:dyDescent="0.15">
      <c r="A4989" s="3">
        <v>18223</v>
      </c>
      <c r="B4989" s="3">
        <v>4987</v>
      </c>
      <c r="C4989" s="3">
        <v>62</v>
      </c>
      <c r="D4989" s="3" t="s">
        <v>19939</v>
      </c>
      <c r="E4989" s="3" t="s">
        <v>28312</v>
      </c>
      <c r="F4989" s="3" t="s">
        <v>1193</v>
      </c>
      <c r="G4989" s="3" t="s">
        <v>564</v>
      </c>
      <c r="H4989" s="3" t="s">
        <v>17656</v>
      </c>
      <c r="I4989" s="3" t="s">
        <v>63</v>
      </c>
      <c r="J4989" s="3">
        <v>42.864899999999999</v>
      </c>
      <c r="K4989" s="3">
        <v>8847348</v>
      </c>
      <c r="L4989" s="3" t="s">
        <v>215</v>
      </c>
      <c r="M4989" s="3">
        <v>4</v>
      </c>
      <c r="N4989" s="3" t="s">
        <v>19939</v>
      </c>
      <c r="O4989" s="3" t="s">
        <v>28312</v>
      </c>
      <c r="P4989" s="3" t="s">
        <v>835</v>
      </c>
      <c r="Q4989" s="3" t="s">
        <v>24335</v>
      </c>
      <c r="R4989" s="5" t="s">
        <v>28313</v>
      </c>
      <c r="S4989" s="3" t="s">
        <v>17656</v>
      </c>
      <c r="T4989" s="3" t="s">
        <v>564</v>
      </c>
      <c r="V4989" s="3">
        <v>120</v>
      </c>
      <c r="W4989" s="3">
        <v>127</v>
      </c>
      <c r="X4989" s="3">
        <v>127</v>
      </c>
      <c r="Y4989" s="3">
        <v>4987</v>
      </c>
      <c r="Z4989" s="3" t="s">
        <v>215</v>
      </c>
      <c r="AA4989" s="3">
        <v>62</v>
      </c>
      <c r="AB4989" s="3">
        <v>62</v>
      </c>
      <c r="AC4989" s="3">
        <v>8847348</v>
      </c>
      <c r="AD4989" s="3">
        <v>6192806</v>
      </c>
      <c r="AE4989" s="3" t="s">
        <v>63</v>
      </c>
      <c r="AF4989" s="3">
        <v>7</v>
      </c>
      <c r="AG4989" s="3">
        <v>3</v>
      </c>
    </row>
    <row r="4990" spans="1:33" ht="15.75" customHeight="1" x14ac:dyDescent="0.15">
      <c r="A4990" s="3">
        <v>25228</v>
      </c>
      <c r="B4990" s="3">
        <v>4988</v>
      </c>
      <c r="C4990" s="3">
        <v>5</v>
      </c>
      <c r="D4990" s="3" t="s">
        <v>19942</v>
      </c>
      <c r="E4990" s="3" t="s">
        <v>28314</v>
      </c>
      <c r="F4990" s="3" t="s">
        <v>6728</v>
      </c>
      <c r="G4990" s="3" t="s">
        <v>803</v>
      </c>
      <c r="H4990" s="3" t="s">
        <v>4430</v>
      </c>
      <c r="I4990" s="3" t="s">
        <v>4487</v>
      </c>
      <c r="J4990" s="3">
        <v>42.802399999999999</v>
      </c>
      <c r="K4990" s="3">
        <v>2609000</v>
      </c>
      <c r="L4990" s="3" t="s">
        <v>71</v>
      </c>
      <c r="M4990" s="3">
        <v>0</v>
      </c>
      <c r="N4990" s="3" t="s">
        <v>19942</v>
      </c>
      <c r="O4990" s="3" t="s">
        <v>28314</v>
      </c>
      <c r="P4990" s="8">
        <v>37987</v>
      </c>
      <c r="Q4990" s="3" t="s">
        <v>24337</v>
      </c>
      <c r="R4990" s="5" t="s">
        <v>28315</v>
      </c>
      <c r="S4990" s="3" t="s">
        <v>4430</v>
      </c>
      <c r="T4990" s="3" t="s">
        <v>803</v>
      </c>
      <c r="V4990" s="3">
        <v>28</v>
      </c>
      <c r="W4990" s="3">
        <v>0</v>
      </c>
      <c r="X4990" s="3">
        <v>127</v>
      </c>
      <c r="Y4990" s="3">
        <v>4988</v>
      </c>
      <c r="Z4990" s="3" t="s">
        <v>71</v>
      </c>
      <c r="AA4990" s="3">
        <v>5</v>
      </c>
      <c r="AB4990" s="3">
        <v>7</v>
      </c>
      <c r="AC4990" s="3">
        <v>2609000</v>
      </c>
      <c r="AD4990" s="3">
        <v>1827000</v>
      </c>
      <c r="AE4990" s="15"/>
      <c r="AF4990" s="3">
        <v>5</v>
      </c>
      <c r="AG4990" s="3">
        <v>92</v>
      </c>
    </row>
    <row r="4991" spans="1:33" ht="15.75" customHeight="1" x14ac:dyDescent="0.15">
      <c r="A4991" s="3">
        <v>22225</v>
      </c>
      <c r="B4991" s="3">
        <v>4989</v>
      </c>
      <c r="C4991" s="3">
        <v>681</v>
      </c>
      <c r="D4991" s="3" t="s">
        <v>9383</v>
      </c>
      <c r="E4991" s="3" t="s">
        <v>28316</v>
      </c>
      <c r="F4991" s="3" t="s">
        <v>36</v>
      </c>
      <c r="G4991" s="3" t="s">
        <v>37</v>
      </c>
      <c r="H4991" s="3" t="s">
        <v>9389</v>
      </c>
      <c r="I4991" s="3" t="s">
        <v>3267</v>
      </c>
      <c r="J4991" s="3">
        <v>42.778799999999997</v>
      </c>
      <c r="K4991" s="3">
        <v>21934897</v>
      </c>
      <c r="L4991" s="3" t="s">
        <v>59</v>
      </c>
      <c r="M4991" s="3">
        <v>6</v>
      </c>
      <c r="N4991" s="3" t="s">
        <v>9383</v>
      </c>
      <c r="O4991" s="3" t="s">
        <v>28316</v>
      </c>
      <c r="P4991" s="3" t="s">
        <v>7189</v>
      </c>
      <c r="Q4991" s="3" t="s">
        <v>9384</v>
      </c>
      <c r="R4991" s="5" t="s">
        <v>28317</v>
      </c>
      <c r="S4991" s="3" t="s">
        <v>9389</v>
      </c>
      <c r="T4991" s="3" t="s">
        <v>37</v>
      </c>
      <c r="V4991" s="3">
        <v>127</v>
      </c>
      <c r="W4991" s="3">
        <v>0</v>
      </c>
      <c r="X4991" s="3">
        <v>127</v>
      </c>
      <c r="Y4991" s="3">
        <v>4989</v>
      </c>
      <c r="Z4991" s="3" t="s">
        <v>59</v>
      </c>
      <c r="AA4991" s="3">
        <v>681</v>
      </c>
      <c r="AB4991" s="3">
        <v>565</v>
      </c>
      <c r="AC4991" s="3">
        <v>21934897</v>
      </c>
      <c r="AD4991" s="3">
        <v>15362857</v>
      </c>
      <c r="AE4991" s="15"/>
      <c r="AF4991" s="3">
        <v>17</v>
      </c>
      <c r="AG4991" s="3">
        <v>344</v>
      </c>
    </row>
    <row r="4992" spans="1:33" ht="15.75" customHeight="1" x14ac:dyDescent="0.15">
      <c r="A4992" s="3">
        <v>8856</v>
      </c>
      <c r="B4992" s="3">
        <v>4990</v>
      </c>
      <c r="C4992" s="3">
        <v>18</v>
      </c>
      <c r="D4992" s="3" t="s">
        <v>19946</v>
      </c>
      <c r="E4992" s="3" t="s">
        <v>28318</v>
      </c>
      <c r="F4992" s="3" t="s">
        <v>855</v>
      </c>
      <c r="G4992" s="3" t="s">
        <v>292</v>
      </c>
      <c r="H4992" s="3" t="s">
        <v>13616</v>
      </c>
      <c r="I4992" s="3" t="s">
        <v>1032</v>
      </c>
      <c r="J4992" s="3">
        <v>42.757100000000001</v>
      </c>
      <c r="K4992" s="3">
        <v>5913000</v>
      </c>
      <c r="L4992" s="3" t="s">
        <v>340</v>
      </c>
      <c r="M4992" s="3">
        <v>4</v>
      </c>
      <c r="N4992" s="3" t="s">
        <v>19946</v>
      </c>
      <c r="O4992" s="3" t="s">
        <v>28318</v>
      </c>
      <c r="P4992" s="3" t="s">
        <v>3926</v>
      </c>
      <c r="Q4992" s="3" t="s">
        <v>24341</v>
      </c>
      <c r="R4992" s="5" t="s">
        <v>28319</v>
      </c>
      <c r="S4992" s="3" t="s">
        <v>13616</v>
      </c>
      <c r="T4992" s="3" t="s">
        <v>292</v>
      </c>
      <c r="V4992" s="3">
        <v>127</v>
      </c>
      <c r="W4992" s="3">
        <v>127</v>
      </c>
      <c r="X4992" s="3">
        <v>127</v>
      </c>
      <c r="Y4992" s="3">
        <v>4990</v>
      </c>
      <c r="Z4992" s="3" t="s">
        <v>340</v>
      </c>
      <c r="AA4992" s="3">
        <v>18</v>
      </c>
      <c r="AB4992" s="3">
        <v>10</v>
      </c>
      <c r="AC4992" s="3">
        <v>5913000</v>
      </c>
      <c r="AD4992" s="3">
        <v>4142000</v>
      </c>
      <c r="AE4992" s="3" t="s">
        <v>1032</v>
      </c>
      <c r="AF4992" s="3">
        <v>6</v>
      </c>
      <c r="AG4992" s="3">
        <v>49</v>
      </c>
    </row>
    <row r="4993" spans="1:33" ht="15.75" customHeight="1" x14ac:dyDescent="0.15">
      <c r="A4993" s="3">
        <v>20314</v>
      </c>
      <c r="B4993" s="3">
        <v>4991</v>
      </c>
      <c r="C4993" s="3">
        <v>25</v>
      </c>
      <c r="D4993" s="3" t="s">
        <v>19948</v>
      </c>
      <c r="E4993" s="3" t="s">
        <v>28320</v>
      </c>
      <c r="F4993" s="3" t="s">
        <v>4061</v>
      </c>
      <c r="G4993" s="3" t="s">
        <v>446</v>
      </c>
      <c r="H4993" s="3" t="s">
        <v>2435</v>
      </c>
      <c r="I4993" s="3" t="s">
        <v>2435</v>
      </c>
      <c r="J4993" s="3">
        <v>42.680999999999997</v>
      </c>
      <c r="K4993" s="3">
        <v>7983000</v>
      </c>
      <c r="L4993" s="3" t="s">
        <v>66</v>
      </c>
      <c r="M4993" s="3">
        <v>3</v>
      </c>
      <c r="N4993" s="3" t="s">
        <v>19948</v>
      </c>
      <c r="O4993" s="3" t="s">
        <v>28320</v>
      </c>
      <c r="P4993" s="3" t="s">
        <v>1239</v>
      </c>
      <c r="Q4993" s="3" t="s">
        <v>24343</v>
      </c>
      <c r="R4993" s="5" t="s">
        <v>28321</v>
      </c>
      <c r="S4993" s="3" t="s">
        <v>2435</v>
      </c>
      <c r="T4993" s="3" t="s">
        <v>446</v>
      </c>
      <c r="V4993" s="3">
        <v>127</v>
      </c>
      <c r="W4993" s="3">
        <v>127</v>
      </c>
      <c r="X4993" s="3">
        <v>127</v>
      </c>
      <c r="Y4993" s="3">
        <v>4991</v>
      </c>
      <c r="Z4993" s="3" t="s">
        <v>66</v>
      </c>
      <c r="AA4993" s="3">
        <v>25</v>
      </c>
      <c r="AB4993" s="3">
        <v>20</v>
      </c>
      <c r="AC4993" s="3">
        <v>7983000</v>
      </c>
      <c r="AD4993" s="3">
        <v>5595000</v>
      </c>
      <c r="AE4993" s="3" t="s">
        <v>2435</v>
      </c>
      <c r="AF4993" s="3">
        <v>9</v>
      </c>
      <c r="AG4993" s="3">
        <v>29</v>
      </c>
    </row>
    <row r="4994" spans="1:33" ht="15.75" customHeight="1" x14ac:dyDescent="0.15">
      <c r="A4994" s="3">
        <v>3463</v>
      </c>
      <c r="B4994" s="3">
        <v>4992</v>
      </c>
      <c r="C4994" s="3">
        <v>86</v>
      </c>
      <c r="D4994" s="3" t="s">
        <v>7579</v>
      </c>
      <c r="E4994" s="3" t="s">
        <v>28322</v>
      </c>
      <c r="F4994" s="3" t="s">
        <v>475</v>
      </c>
      <c r="G4994" s="3" t="s">
        <v>277</v>
      </c>
      <c r="H4994" s="3" t="s">
        <v>7031</v>
      </c>
      <c r="I4994" s="3" t="s">
        <v>203</v>
      </c>
      <c r="J4994" s="3">
        <v>42.631999999999998</v>
      </c>
      <c r="K4994" s="3">
        <v>136072408</v>
      </c>
      <c r="L4994" s="3" t="s">
        <v>221</v>
      </c>
      <c r="M4994" s="3">
        <v>7</v>
      </c>
      <c r="N4994" s="3" t="s">
        <v>7579</v>
      </c>
      <c r="O4994" s="3" t="s">
        <v>28322</v>
      </c>
      <c r="P4994" s="3" t="s">
        <v>1063</v>
      </c>
      <c r="Q4994" s="3" t="s">
        <v>7581</v>
      </c>
      <c r="R4994" s="5" t="s">
        <v>28323</v>
      </c>
      <c r="S4994" s="3" t="s">
        <v>7031</v>
      </c>
      <c r="T4994" s="3" t="s">
        <v>277</v>
      </c>
      <c r="V4994" s="3">
        <v>127</v>
      </c>
      <c r="W4994" s="3">
        <v>127</v>
      </c>
      <c r="X4994" s="3">
        <v>127</v>
      </c>
      <c r="Y4994" s="3">
        <v>4992</v>
      </c>
      <c r="Z4994" s="3" t="s">
        <v>221</v>
      </c>
      <c r="AA4994" s="3">
        <v>86</v>
      </c>
      <c r="AB4994" s="3">
        <v>80</v>
      </c>
      <c r="AC4994" s="3">
        <v>136072408</v>
      </c>
      <c r="AD4994" s="3">
        <v>95401046</v>
      </c>
      <c r="AE4994" s="3" t="s">
        <v>203</v>
      </c>
      <c r="AF4994" s="3">
        <v>2</v>
      </c>
      <c r="AG4994" s="3">
        <v>9</v>
      </c>
    </row>
    <row r="4995" spans="1:33" ht="15.75" customHeight="1" x14ac:dyDescent="0.15">
      <c r="A4995" s="3">
        <v>24336</v>
      </c>
      <c r="B4995" s="3">
        <v>4993</v>
      </c>
      <c r="C4995" s="3">
        <v>51</v>
      </c>
      <c r="D4995" s="3" t="s">
        <v>19952</v>
      </c>
      <c r="E4995" s="3" t="s">
        <v>28324</v>
      </c>
      <c r="F4995" s="3" t="s">
        <v>657</v>
      </c>
      <c r="G4995" s="3" t="s">
        <v>246</v>
      </c>
      <c r="H4995" s="3" t="s">
        <v>3818</v>
      </c>
      <c r="I4995" s="3" t="s">
        <v>3818</v>
      </c>
      <c r="J4995" s="3">
        <v>42.573999999999998</v>
      </c>
      <c r="K4995" s="3">
        <v>22222542</v>
      </c>
      <c r="L4995" s="3" t="s">
        <v>40</v>
      </c>
      <c r="M4995" s="3">
        <v>1</v>
      </c>
      <c r="N4995" s="3" t="s">
        <v>19952</v>
      </c>
      <c r="O4995" s="3" t="s">
        <v>28324</v>
      </c>
      <c r="P4995" s="3" t="s">
        <v>6156</v>
      </c>
      <c r="Q4995" s="3" t="s">
        <v>24346</v>
      </c>
      <c r="R4995" s="5" t="s">
        <v>28325</v>
      </c>
      <c r="S4995" s="3" t="s">
        <v>3818</v>
      </c>
      <c r="T4995" s="3" t="s">
        <v>246</v>
      </c>
      <c r="V4995" s="3">
        <v>127</v>
      </c>
      <c r="W4995" s="3">
        <v>99</v>
      </c>
      <c r="X4995" s="3">
        <v>127</v>
      </c>
      <c r="Y4995" s="3">
        <v>4993</v>
      </c>
      <c r="Z4995" s="3" t="s">
        <v>40</v>
      </c>
      <c r="AA4995" s="3">
        <v>51</v>
      </c>
      <c r="AB4995" s="3">
        <v>32</v>
      </c>
      <c r="AC4995" s="3">
        <v>22222542</v>
      </c>
      <c r="AD4995" s="3">
        <v>15586677</v>
      </c>
      <c r="AE4995" s="3" t="s">
        <v>3818</v>
      </c>
      <c r="AF4995" s="3">
        <v>4</v>
      </c>
      <c r="AG4995" s="3">
        <v>22</v>
      </c>
    </row>
    <row r="4996" spans="1:33" ht="15.75" customHeight="1" x14ac:dyDescent="0.15">
      <c r="A4996" s="3">
        <v>671</v>
      </c>
      <c r="B4996" s="3">
        <v>4994</v>
      </c>
      <c r="C4996" s="3">
        <v>529</v>
      </c>
      <c r="D4996" s="3" t="s">
        <v>19955</v>
      </c>
      <c r="E4996" s="3" t="s">
        <v>28326</v>
      </c>
      <c r="F4996" s="3" t="s">
        <v>96</v>
      </c>
      <c r="G4996" s="3" t="s">
        <v>61</v>
      </c>
      <c r="H4996" s="3" t="s">
        <v>7907</v>
      </c>
      <c r="I4996" s="3" t="s">
        <v>63</v>
      </c>
      <c r="J4996" s="3">
        <v>42.553100000000001</v>
      </c>
      <c r="K4996" s="3">
        <v>183339411</v>
      </c>
      <c r="L4996" s="3" t="s">
        <v>215</v>
      </c>
      <c r="M4996" s="3">
        <v>7</v>
      </c>
      <c r="N4996" s="3" t="s">
        <v>19955</v>
      </c>
      <c r="O4996" s="3" t="s">
        <v>28326</v>
      </c>
      <c r="P4996" s="3" t="s">
        <v>104</v>
      </c>
      <c r="Q4996" s="3" t="s">
        <v>24348</v>
      </c>
      <c r="R4996" s="5" t="s">
        <v>28327</v>
      </c>
      <c r="S4996" s="3" t="s">
        <v>7907</v>
      </c>
      <c r="T4996" s="3" t="s">
        <v>61</v>
      </c>
      <c r="V4996" s="3">
        <v>127</v>
      </c>
      <c r="W4996" s="3">
        <v>127</v>
      </c>
      <c r="X4996" s="3">
        <v>127</v>
      </c>
      <c r="Y4996" s="3">
        <v>4994</v>
      </c>
      <c r="Z4996" s="3" t="s">
        <v>215</v>
      </c>
      <c r="AA4996" s="3">
        <v>529</v>
      </c>
      <c r="AB4996" s="3">
        <v>529</v>
      </c>
      <c r="AC4996" s="3">
        <v>183339411</v>
      </c>
      <c r="AD4996" s="3">
        <v>128611314</v>
      </c>
      <c r="AE4996" s="3" t="s">
        <v>63</v>
      </c>
      <c r="AF4996" s="3">
        <v>7</v>
      </c>
      <c r="AG4996" s="3">
        <v>3</v>
      </c>
    </row>
    <row r="4997" spans="1:33" ht="15.75" customHeight="1" x14ac:dyDescent="0.15">
      <c r="A4997" s="3">
        <v>18422</v>
      </c>
      <c r="B4997" s="3">
        <v>4995</v>
      </c>
      <c r="C4997" s="3">
        <v>42</v>
      </c>
      <c r="D4997" s="3" t="s">
        <v>19957</v>
      </c>
      <c r="E4997" s="3" t="s">
        <v>28328</v>
      </c>
      <c r="F4997" s="3" t="s">
        <v>1214</v>
      </c>
      <c r="G4997" s="3" t="s">
        <v>607</v>
      </c>
      <c r="H4997" s="3" t="s">
        <v>13660</v>
      </c>
      <c r="I4997" s="3" t="s">
        <v>18775</v>
      </c>
      <c r="J4997" s="3">
        <v>42.545699999999997</v>
      </c>
      <c r="K4997" s="3">
        <v>25163076</v>
      </c>
      <c r="L4997" s="3" t="s">
        <v>340</v>
      </c>
      <c r="M4997" s="3">
        <v>4</v>
      </c>
      <c r="N4997" s="3" t="s">
        <v>19957</v>
      </c>
      <c r="O4997" s="3" t="s">
        <v>28328</v>
      </c>
      <c r="P4997" s="3" t="s">
        <v>987</v>
      </c>
      <c r="Q4997" s="3" t="s">
        <v>24351</v>
      </c>
      <c r="R4997" s="5" t="s">
        <v>28329</v>
      </c>
      <c r="S4997" s="3" t="s">
        <v>13660</v>
      </c>
      <c r="T4997" s="3" t="s">
        <v>607</v>
      </c>
      <c r="V4997" s="3">
        <v>30</v>
      </c>
      <c r="W4997" s="3">
        <v>0</v>
      </c>
      <c r="X4997" s="3">
        <v>127</v>
      </c>
      <c r="Y4997" s="3">
        <v>4995</v>
      </c>
      <c r="Z4997" s="3" t="s">
        <v>340</v>
      </c>
      <c r="AA4997" s="3">
        <v>42</v>
      </c>
      <c r="AB4997" s="3">
        <v>28</v>
      </c>
      <c r="AC4997" s="3">
        <v>25163076</v>
      </c>
      <c r="AD4997" s="3">
        <v>17652634</v>
      </c>
      <c r="AE4997" s="15"/>
      <c r="AF4997" s="3">
        <v>6</v>
      </c>
      <c r="AG4997" s="3">
        <v>174</v>
      </c>
    </row>
    <row r="4998" spans="1:33" ht="15.75" customHeight="1" x14ac:dyDescent="0.15">
      <c r="A4998" s="3">
        <v>3645</v>
      </c>
      <c r="B4998" s="3">
        <v>4996</v>
      </c>
      <c r="C4998" s="3">
        <v>32</v>
      </c>
      <c r="D4998" s="3" t="s">
        <v>19961</v>
      </c>
      <c r="E4998" s="3" t="s">
        <v>28330</v>
      </c>
      <c r="F4998" s="3" t="s">
        <v>1193</v>
      </c>
      <c r="G4998" s="3" t="s">
        <v>564</v>
      </c>
      <c r="H4998" s="3" t="s">
        <v>7862</v>
      </c>
      <c r="I4998" s="3" t="s">
        <v>63</v>
      </c>
      <c r="J4998" s="3">
        <v>42.548900000000003</v>
      </c>
      <c r="K4998" s="3">
        <v>4411889</v>
      </c>
      <c r="L4998" s="3" t="s">
        <v>66</v>
      </c>
      <c r="M4998" s="3">
        <v>3</v>
      </c>
      <c r="N4998" s="3" t="s">
        <v>19961</v>
      </c>
      <c r="O4998" s="3" t="s">
        <v>28330</v>
      </c>
      <c r="P4998" s="3" t="s">
        <v>1029</v>
      </c>
      <c r="Q4998" s="3" t="s">
        <v>24353</v>
      </c>
      <c r="R4998" s="5" t="s">
        <v>28331</v>
      </c>
      <c r="S4998" s="3" t="s">
        <v>7862</v>
      </c>
      <c r="T4998" s="3" t="s">
        <v>564</v>
      </c>
      <c r="V4998" s="3">
        <v>121</v>
      </c>
      <c r="W4998" s="3">
        <v>127</v>
      </c>
      <c r="X4998" s="3">
        <v>127</v>
      </c>
      <c r="Y4998" s="3">
        <v>4996</v>
      </c>
      <c r="Z4998" s="3" t="s">
        <v>66</v>
      </c>
      <c r="AA4998" s="3">
        <v>32</v>
      </c>
      <c r="AB4998" s="3">
        <v>20</v>
      </c>
      <c r="AC4998" s="3">
        <v>4411889</v>
      </c>
      <c r="AD4998" s="3">
        <v>3095000</v>
      </c>
      <c r="AE4998" s="3" t="s">
        <v>63</v>
      </c>
      <c r="AF4998" s="3">
        <v>9</v>
      </c>
      <c r="AG4998" s="3">
        <v>3</v>
      </c>
    </row>
    <row r="4999" spans="1:33" ht="15.75" customHeight="1" x14ac:dyDescent="0.15">
      <c r="A4999" s="3">
        <v>21959</v>
      </c>
      <c r="B4999" s="3">
        <v>4997</v>
      </c>
      <c r="C4999" s="3">
        <v>69</v>
      </c>
      <c r="D4999" s="3" t="s">
        <v>19963</v>
      </c>
      <c r="E4999" s="3" t="s">
        <v>28332</v>
      </c>
      <c r="F4999" s="3" t="s">
        <v>1318</v>
      </c>
      <c r="G4999" s="3" t="s">
        <v>707</v>
      </c>
      <c r="H4999" s="3" t="s">
        <v>7540</v>
      </c>
      <c r="I4999" s="3" t="s">
        <v>711</v>
      </c>
      <c r="J4999" s="3">
        <v>42.542299999999997</v>
      </c>
      <c r="K4999" s="3">
        <v>15039730</v>
      </c>
      <c r="L4999" s="3" t="s">
        <v>641</v>
      </c>
      <c r="M4999" s="3">
        <v>2</v>
      </c>
      <c r="N4999" s="3" t="s">
        <v>19963</v>
      </c>
      <c r="O4999" s="3" t="s">
        <v>28332</v>
      </c>
      <c r="P4999" s="3" t="s">
        <v>690</v>
      </c>
      <c r="Q4999" s="3" t="s">
        <v>24355</v>
      </c>
      <c r="R4999" s="5" t="s">
        <v>28333</v>
      </c>
      <c r="S4999" s="3" t="s">
        <v>7540</v>
      </c>
      <c r="T4999" s="3" t="s">
        <v>707</v>
      </c>
      <c r="V4999" s="3">
        <v>30</v>
      </c>
      <c r="W4999" s="3">
        <v>0</v>
      </c>
      <c r="X4999" s="3">
        <v>54</v>
      </c>
      <c r="Y4999" s="3">
        <v>4997</v>
      </c>
      <c r="Z4999" s="3" t="s">
        <v>641</v>
      </c>
      <c r="AA4999" s="3">
        <v>69</v>
      </c>
      <c r="AB4999" s="3">
        <v>55</v>
      </c>
      <c r="AC4999" s="3">
        <v>15039730</v>
      </c>
      <c r="AD4999" s="3">
        <v>10551062</v>
      </c>
      <c r="AE4999" s="15"/>
      <c r="AF4999" s="3">
        <v>23</v>
      </c>
      <c r="AG4999" s="3">
        <v>38</v>
      </c>
    </row>
    <row r="5000" spans="1:33" ht="15.75" customHeight="1" x14ac:dyDescent="0.15">
      <c r="A5000" s="3">
        <v>367</v>
      </c>
      <c r="B5000" s="3">
        <v>4998</v>
      </c>
      <c r="C5000" s="3">
        <v>35</v>
      </c>
      <c r="D5000" s="3" t="s">
        <v>12155</v>
      </c>
      <c r="E5000" s="3" t="s">
        <v>28334</v>
      </c>
      <c r="F5000" s="3" t="s">
        <v>36</v>
      </c>
      <c r="G5000" s="3" t="s">
        <v>37</v>
      </c>
      <c r="H5000" s="3" t="s">
        <v>39</v>
      </c>
      <c r="I5000" s="3" t="s">
        <v>39</v>
      </c>
      <c r="J5000" s="3">
        <v>42.518999999999998</v>
      </c>
      <c r="K5000" s="3">
        <v>11078000</v>
      </c>
      <c r="L5000" s="3" t="s">
        <v>71</v>
      </c>
      <c r="M5000" s="3">
        <v>6</v>
      </c>
      <c r="N5000" s="3" t="s">
        <v>12155</v>
      </c>
      <c r="O5000" s="3" t="s">
        <v>28334</v>
      </c>
      <c r="P5000" s="3" t="s">
        <v>690</v>
      </c>
      <c r="Q5000" s="3" t="s">
        <v>12157</v>
      </c>
      <c r="R5000" s="5" t="s">
        <v>28335</v>
      </c>
      <c r="S5000" s="3" t="s">
        <v>39</v>
      </c>
      <c r="T5000" s="3" t="s">
        <v>37</v>
      </c>
      <c r="V5000" s="3">
        <v>127</v>
      </c>
      <c r="W5000" s="3">
        <v>127</v>
      </c>
      <c r="X5000" s="3">
        <v>127</v>
      </c>
      <c r="Y5000" s="3">
        <v>4998</v>
      </c>
      <c r="Z5000" s="3" t="s">
        <v>71</v>
      </c>
      <c r="AA5000" s="3">
        <v>35</v>
      </c>
      <c r="AB5000" s="3">
        <v>27</v>
      </c>
      <c r="AC5000" s="3">
        <v>11078000</v>
      </c>
      <c r="AD5000" s="3">
        <v>7773000</v>
      </c>
      <c r="AE5000" s="3" t="s">
        <v>39</v>
      </c>
      <c r="AF5000" s="3">
        <v>5</v>
      </c>
      <c r="AG5000" s="3">
        <v>2</v>
      </c>
    </row>
    <row r="5001" spans="1:33" ht="15.75" customHeight="1" x14ac:dyDescent="0.15">
      <c r="A5001" s="3">
        <v>26459</v>
      </c>
      <c r="B5001" s="3">
        <v>4999</v>
      </c>
      <c r="C5001" s="3">
        <v>154</v>
      </c>
      <c r="D5001" s="3" t="s">
        <v>19968</v>
      </c>
      <c r="E5001" s="3" t="s">
        <v>28336</v>
      </c>
      <c r="F5001" s="3" t="s">
        <v>1438</v>
      </c>
      <c r="G5001" s="3" t="s">
        <v>495</v>
      </c>
      <c r="H5001" s="3" t="s">
        <v>13513</v>
      </c>
      <c r="I5001" s="3" t="s">
        <v>3887</v>
      </c>
      <c r="J5001" s="3">
        <v>42.505499999999998</v>
      </c>
      <c r="K5001" s="3">
        <v>67867115</v>
      </c>
      <c r="L5001" s="3" t="s">
        <v>101</v>
      </c>
      <c r="M5001" s="3">
        <v>0</v>
      </c>
      <c r="N5001" s="3" t="s">
        <v>19968</v>
      </c>
      <c r="O5001" s="3" t="s">
        <v>28336</v>
      </c>
      <c r="P5001" s="8" t="s">
        <v>24360</v>
      </c>
      <c r="Q5001" s="3" t="s">
        <v>24358</v>
      </c>
      <c r="R5001" s="5" t="s">
        <v>28337</v>
      </c>
      <c r="S5001" s="3" t="s">
        <v>13513</v>
      </c>
      <c r="T5001" s="3" t="s">
        <v>495</v>
      </c>
      <c r="V5001" s="3">
        <v>127</v>
      </c>
      <c r="W5001" s="3">
        <v>0</v>
      </c>
      <c r="X5001" s="3">
        <v>127</v>
      </c>
      <c r="Y5001" s="3">
        <v>4999</v>
      </c>
      <c r="Z5001" s="3" t="s">
        <v>101</v>
      </c>
      <c r="AA5001" s="3">
        <v>154</v>
      </c>
      <c r="AB5001" s="3">
        <v>142</v>
      </c>
      <c r="AC5001" s="3">
        <v>67867115</v>
      </c>
      <c r="AD5001" s="3">
        <v>47624215</v>
      </c>
      <c r="AE5001" s="15"/>
      <c r="AF5001" s="3">
        <v>10</v>
      </c>
      <c r="AG5001" s="3">
        <v>34</v>
      </c>
    </row>
    <row r="5002" spans="1:33" ht="15.75" customHeight="1" x14ac:dyDescent="0.15">
      <c r="A5002" s="3">
        <v>24415</v>
      </c>
      <c r="B5002" s="3">
        <v>5000</v>
      </c>
      <c r="C5002" s="3">
        <v>230</v>
      </c>
      <c r="D5002" s="3" t="s">
        <v>19972</v>
      </c>
      <c r="E5002" s="3" t="s">
        <v>28338</v>
      </c>
      <c r="F5002" s="3" t="s">
        <v>210</v>
      </c>
      <c r="G5002" s="3" t="s">
        <v>114</v>
      </c>
      <c r="H5002" s="3" t="s">
        <v>256</v>
      </c>
      <c r="I5002" s="3" t="s">
        <v>116</v>
      </c>
      <c r="J5002" s="3">
        <v>42.447000000000003</v>
      </c>
      <c r="K5002" s="3">
        <v>105299201</v>
      </c>
      <c r="L5002" s="3" t="s">
        <v>340</v>
      </c>
      <c r="M5002" s="3">
        <v>2</v>
      </c>
      <c r="N5002" s="3" t="s">
        <v>19972</v>
      </c>
      <c r="O5002" s="3" t="s">
        <v>28338</v>
      </c>
      <c r="P5002" s="3" t="s">
        <v>1239</v>
      </c>
      <c r="Q5002" s="3" t="s">
        <v>24362</v>
      </c>
      <c r="R5002" s="5" t="s">
        <v>28339</v>
      </c>
      <c r="S5002" s="3" t="s">
        <v>256</v>
      </c>
      <c r="T5002" s="3" t="s">
        <v>114</v>
      </c>
      <c r="V5002" s="3">
        <v>104</v>
      </c>
      <c r="W5002" s="3">
        <v>93</v>
      </c>
      <c r="X5002" s="3">
        <v>127</v>
      </c>
      <c r="Y5002" s="3">
        <v>5000</v>
      </c>
      <c r="Z5002" s="3" t="s">
        <v>340</v>
      </c>
      <c r="AA5002" s="3">
        <v>230</v>
      </c>
      <c r="AB5002" s="3">
        <v>177</v>
      </c>
      <c r="AC5002" s="3">
        <v>105299201</v>
      </c>
      <c r="AD5002" s="3">
        <v>73921658</v>
      </c>
      <c r="AE5002" s="3" t="s">
        <v>116</v>
      </c>
      <c r="AF5002" s="3">
        <v>6</v>
      </c>
      <c r="AG5002" s="3">
        <v>46</v>
      </c>
    </row>
    <row r="5003" spans="1:33" ht="15.75" customHeight="1" x14ac:dyDescent="0.1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1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1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1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1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1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1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1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1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1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1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1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1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1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1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1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1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1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1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1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1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1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1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1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1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1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1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1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1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1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1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1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1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1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1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1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1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1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1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1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1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1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1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1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1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1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1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1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1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1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1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1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1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1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1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1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1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1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1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1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1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1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1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1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1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1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1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1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1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1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1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1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1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1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1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1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1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1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1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1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1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1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1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1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1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1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1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1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1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1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1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1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1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1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1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1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1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1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1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400-000000000000}"/>
    <hyperlink ref="R4" r:id="rId2" xr:uid="{00000000-0004-0000-0400-000001000000}"/>
    <hyperlink ref="R5" r:id="rId3" xr:uid="{00000000-0004-0000-0400-000002000000}"/>
    <hyperlink ref="R6" r:id="rId4" xr:uid="{00000000-0004-0000-0400-000003000000}"/>
    <hyperlink ref="R7" r:id="rId5" xr:uid="{00000000-0004-0000-0400-000004000000}"/>
    <hyperlink ref="R8" r:id="rId6" xr:uid="{00000000-0004-0000-0400-000005000000}"/>
    <hyperlink ref="R9" r:id="rId7" xr:uid="{00000000-0004-0000-0400-000006000000}"/>
    <hyperlink ref="R10" r:id="rId8" xr:uid="{00000000-0004-0000-0400-000007000000}"/>
    <hyperlink ref="R11" r:id="rId9" xr:uid="{00000000-0004-0000-0400-000008000000}"/>
    <hyperlink ref="R12" r:id="rId10" xr:uid="{00000000-0004-0000-0400-000009000000}"/>
    <hyperlink ref="R13" r:id="rId11" xr:uid="{00000000-0004-0000-0400-00000A000000}"/>
    <hyperlink ref="R14" r:id="rId12" xr:uid="{00000000-0004-0000-0400-00000B000000}"/>
    <hyperlink ref="R15" r:id="rId13" xr:uid="{00000000-0004-0000-0400-00000C000000}"/>
    <hyperlink ref="R16" r:id="rId14" xr:uid="{00000000-0004-0000-0400-00000D000000}"/>
    <hyperlink ref="R17" r:id="rId15" xr:uid="{00000000-0004-0000-0400-00000E000000}"/>
    <hyperlink ref="R18" r:id="rId16" xr:uid="{00000000-0004-0000-0400-00000F000000}"/>
    <hyperlink ref="R19" r:id="rId17" xr:uid="{00000000-0004-0000-0400-000010000000}"/>
    <hyperlink ref="R20" r:id="rId18" xr:uid="{00000000-0004-0000-0400-000011000000}"/>
    <hyperlink ref="R21" r:id="rId19" xr:uid="{00000000-0004-0000-0400-000012000000}"/>
    <hyperlink ref="R22" r:id="rId20" xr:uid="{00000000-0004-0000-0400-000013000000}"/>
    <hyperlink ref="R23" r:id="rId21" xr:uid="{00000000-0004-0000-0400-000014000000}"/>
    <hyperlink ref="R24" r:id="rId22" xr:uid="{00000000-0004-0000-0400-000015000000}"/>
    <hyperlink ref="R25" r:id="rId23" xr:uid="{00000000-0004-0000-0400-000016000000}"/>
    <hyperlink ref="R26" r:id="rId24" xr:uid="{00000000-0004-0000-0400-000017000000}"/>
    <hyperlink ref="R27" r:id="rId25" xr:uid="{00000000-0004-0000-0400-000018000000}"/>
    <hyperlink ref="R28" r:id="rId26" xr:uid="{00000000-0004-0000-0400-000019000000}"/>
    <hyperlink ref="R29" r:id="rId27" xr:uid="{00000000-0004-0000-0400-00001A000000}"/>
    <hyperlink ref="R30" r:id="rId28" xr:uid="{00000000-0004-0000-0400-00001B000000}"/>
    <hyperlink ref="R31" r:id="rId29" xr:uid="{00000000-0004-0000-0400-00001C000000}"/>
    <hyperlink ref="R32" r:id="rId30" xr:uid="{00000000-0004-0000-0400-00001D000000}"/>
    <hyperlink ref="R33" r:id="rId31" xr:uid="{00000000-0004-0000-0400-00001E000000}"/>
    <hyperlink ref="R34" r:id="rId32" xr:uid="{00000000-0004-0000-0400-00001F000000}"/>
    <hyperlink ref="R35" r:id="rId33" xr:uid="{00000000-0004-0000-0400-000020000000}"/>
    <hyperlink ref="R36" r:id="rId34" xr:uid="{00000000-0004-0000-0400-000021000000}"/>
    <hyperlink ref="R37" r:id="rId35" xr:uid="{00000000-0004-0000-0400-000022000000}"/>
    <hyperlink ref="R38" r:id="rId36" xr:uid="{00000000-0004-0000-0400-000023000000}"/>
    <hyperlink ref="R39" r:id="rId37" xr:uid="{00000000-0004-0000-0400-000024000000}"/>
    <hyperlink ref="R40" r:id="rId38" xr:uid="{00000000-0004-0000-0400-000025000000}"/>
    <hyperlink ref="R41" r:id="rId39" xr:uid="{00000000-0004-0000-0400-000026000000}"/>
    <hyperlink ref="R42" r:id="rId40" xr:uid="{00000000-0004-0000-0400-000027000000}"/>
    <hyperlink ref="R43" r:id="rId41" xr:uid="{00000000-0004-0000-0400-000028000000}"/>
    <hyperlink ref="R44" r:id="rId42" xr:uid="{00000000-0004-0000-0400-000029000000}"/>
    <hyperlink ref="R45" r:id="rId43" xr:uid="{00000000-0004-0000-0400-00002A000000}"/>
    <hyperlink ref="R46" r:id="rId44" xr:uid="{00000000-0004-0000-0400-00002B000000}"/>
    <hyperlink ref="R47" r:id="rId45" xr:uid="{00000000-0004-0000-0400-00002C000000}"/>
    <hyperlink ref="R48" r:id="rId46" xr:uid="{00000000-0004-0000-0400-00002D000000}"/>
    <hyperlink ref="R49" r:id="rId47" xr:uid="{00000000-0004-0000-0400-00002E000000}"/>
    <hyperlink ref="R50" r:id="rId48" xr:uid="{00000000-0004-0000-0400-00002F000000}"/>
    <hyperlink ref="R51" r:id="rId49" xr:uid="{00000000-0004-0000-0400-000030000000}"/>
    <hyperlink ref="R52" r:id="rId50" xr:uid="{00000000-0004-0000-0400-000031000000}"/>
    <hyperlink ref="R53" r:id="rId51" xr:uid="{00000000-0004-0000-0400-000032000000}"/>
    <hyperlink ref="R54" r:id="rId52" xr:uid="{00000000-0004-0000-0400-000033000000}"/>
    <hyperlink ref="R55" r:id="rId53" xr:uid="{00000000-0004-0000-0400-000034000000}"/>
    <hyperlink ref="R56" r:id="rId54" xr:uid="{00000000-0004-0000-0400-000035000000}"/>
    <hyperlink ref="R57" r:id="rId55" xr:uid="{00000000-0004-0000-0400-000036000000}"/>
    <hyperlink ref="R58" r:id="rId56" xr:uid="{00000000-0004-0000-0400-000037000000}"/>
    <hyperlink ref="R59" r:id="rId57" xr:uid="{00000000-0004-0000-0400-000038000000}"/>
    <hyperlink ref="R60" r:id="rId58" xr:uid="{00000000-0004-0000-0400-000039000000}"/>
    <hyperlink ref="R61" r:id="rId59" xr:uid="{00000000-0004-0000-0400-00003A000000}"/>
    <hyperlink ref="R62" r:id="rId60" xr:uid="{00000000-0004-0000-0400-00003B000000}"/>
    <hyperlink ref="R63" r:id="rId61" xr:uid="{00000000-0004-0000-0400-00003C000000}"/>
    <hyperlink ref="R64" r:id="rId62" xr:uid="{00000000-0004-0000-0400-00003D000000}"/>
    <hyperlink ref="R65" r:id="rId63" xr:uid="{00000000-0004-0000-0400-00003E000000}"/>
    <hyperlink ref="R66" r:id="rId64" xr:uid="{00000000-0004-0000-0400-00003F000000}"/>
    <hyperlink ref="R67" r:id="rId65" xr:uid="{00000000-0004-0000-0400-000040000000}"/>
    <hyperlink ref="R68" r:id="rId66" xr:uid="{00000000-0004-0000-0400-000041000000}"/>
    <hyperlink ref="R69" r:id="rId67" xr:uid="{00000000-0004-0000-0400-000042000000}"/>
    <hyperlink ref="R70" r:id="rId68" xr:uid="{00000000-0004-0000-0400-000043000000}"/>
    <hyperlink ref="R71" r:id="rId69" xr:uid="{00000000-0004-0000-0400-000044000000}"/>
    <hyperlink ref="R72" r:id="rId70" xr:uid="{00000000-0004-0000-0400-000045000000}"/>
    <hyperlink ref="R73" r:id="rId71" xr:uid="{00000000-0004-0000-0400-000046000000}"/>
    <hyperlink ref="R74" r:id="rId72" xr:uid="{00000000-0004-0000-0400-000047000000}"/>
    <hyperlink ref="R75" r:id="rId73" xr:uid="{00000000-0004-0000-0400-000048000000}"/>
    <hyperlink ref="R76" r:id="rId74" xr:uid="{00000000-0004-0000-0400-000049000000}"/>
    <hyperlink ref="R77" r:id="rId75" xr:uid="{00000000-0004-0000-0400-00004A000000}"/>
    <hyperlink ref="R78" r:id="rId76" xr:uid="{00000000-0004-0000-0400-00004B000000}"/>
    <hyperlink ref="R79" r:id="rId77" xr:uid="{00000000-0004-0000-0400-00004C000000}"/>
    <hyperlink ref="R80" r:id="rId78" xr:uid="{00000000-0004-0000-0400-00004D000000}"/>
    <hyperlink ref="R81" r:id="rId79" xr:uid="{00000000-0004-0000-0400-00004E000000}"/>
    <hyperlink ref="D82" r:id="rId80" xr:uid="{00000000-0004-0000-0400-00004F000000}"/>
    <hyperlink ref="N82" r:id="rId81" xr:uid="{00000000-0004-0000-0400-000050000000}"/>
    <hyperlink ref="R82" r:id="rId82" xr:uid="{00000000-0004-0000-0400-000051000000}"/>
    <hyperlink ref="R83" r:id="rId83" xr:uid="{00000000-0004-0000-0400-000052000000}"/>
    <hyperlink ref="R84" r:id="rId84" xr:uid="{00000000-0004-0000-0400-000053000000}"/>
    <hyperlink ref="R85" r:id="rId85" xr:uid="{00000000-0004-0000-0400-000054000000}"/>
    <hyperlink ref="R86" r:id="rId86" xr:uid="{00000000-0004-0000-0400-000055000000}"/>
    <hyperlink ref="R87" r:id="rId87" xr:uid="{00000000-0004-0000-0400-000056000000}"/>
    <hyperlink ref="R88" r:id="rId88" xr:uid="{00000000-0004-0000-0400-000057000000}"/>
    <hyperlink ref="R89" r:id="rId89" xr:uid="{00000000-0004-0000-0400-000058000000}"/>
    <hyperlink ref="R90" r:id="rId90" xr:uid="{00000000-0004-0000-0400-000059000000}"/>
    <hyperlink ref="R91" r:id="rId91" xr:uid="{00000000-0004-0000-0400-00005A000000}"/>
    <hyperlink ref="R92" r:id="rId92" xr:uid="{00000000-0004-0000-0400-00005B000000}"/>
    <hyperlink ref="R93" r:id="rId93" xr:uid="{00000000-0004-0000-0400-00005C000000}"/>
    <hyperlink ref="R94" r:id="rId94" xr:uid="{00000000-0004-0000-0400-00005D000000}"/>
    <hyperlink ref="R95" r:id="rId95" xr:uid="{00000000-0004-0000-0400-00005E000000}"/>
    <hyperlink ref="R96" r:id="rId96" xr:uid="{00000000-0004-0000-0400-00005F000000}"/>
    <hyperlink ref="R97" r:id="rId97" xr:uid="{00000000-0004-0000-0400-000060000000}"/>
    <hyperlink ref="R98" r:id="rId98" xr:uid="{00000000-0004-0000-0400-000061000000}"/>
    <hyperlink ref="R99" r:id="rId99" xr:uid="{00000000-0004-0000-0400-000062000000}"/>
    <hyperlink ref="R100" r:id="rId100" xr:uid="{00000000-0004-0000-0400-000063000000}"/>
    <hyperlink ref="R101" r:id="rId101" xr:uid="{00000000-0004-0000-0400-000064000000}"/>
    <hyperlink ref="R102" r:id="rId102" xr:uid="{00000000-0004-0000-0400-000065000000}"/>
    <hyperlink ref="R103" r:id="rId103" xr:uid="{00000000-0004-0000-0400-000066000000}"/>
    <hyperlink ref="R104" r:id="rId104" xr:uid="{00000000-0004-0000-0400-000067000000}"/>
    <hyperlink ref="R105" r:id="rId105" xr:uid="{00000000-0004-0000-0400-000068000000}"/>
    <hyperlink ref="R106" r:id="rId106" xr:uid="{00000000-0004-0000-0400-000069000000}"/>
    <hyperlink ref="R107" r:id="rId107" xr:uid="{00000000-0004-0000-0400-00006A000000}"/>
    <hyperlink ref="R108" r:id="rId108" xr:uid="{00000000-0004-0000-0400-00006B000000}"/>
    <hyperlink ref="R109" r:id="rId109" xr:uid="{00000000-0004-0000-0400-00006C000000}"/>
    <hyperlink ref="R110" r:id="rId110" xr:uid="{00000000-0004-0000-0400-00006D000000}"/>
    <hyperlink ref="R111" r:id="rId111" xr:uid="{00000000-0004-0000-0400-00006E000000}"/>
    <hyperlink ref="R112" r:id="rId112" xr:uid="{00000000-0004-0000-0400-00006F000000}"/>
    <hyperlink ref="R113" r:id="rId113" xr:uid="{00000000-0004-0000-0400-000070000000}"/>
    <hyperlink ref="R114" r:id="rId114" xr:uid="{00000000-0004-0000-0400-000071000000}"/>
    <hyperlink ref="R115" r:id="rId115" xr:uid="{00000000-0004-0000-0400-000072000000}"/>
    <hyperlink ref="R116" r:id="rId116" xr:uid="{00000000-0004-0000-0400-000073000000}"/>
    <hyperlink ref="R117" r:id="rId117" xr:uid="{00000000-0004-0000-0400-000074000000}"/>
    <hyperlink ref="R118" r:id="rId118" xr:uid="{00000000-0004-0000-0400-000075000000}"/>
    <hyperlink ref="R119" r:id="rId119" xr:uid="{00000000-0004-0000-0400-000076000000}"/>
    <hyperlink ref="R120" r:id="rId120" xr:uid="{00000000-0004-0000-0400-000077000000}"/>
    <hyperlink ref="R121" r:id="rId121" xr:uid="{00000000-0004-0000-0400-000078000000}"/>
    <hyperlink ref="R122" r:id="rId122" xr:uid="{00000000-0004-0000-0400-000079000000}"/>
    <hyperlink ref="R123" r:id="rId123" xr:uid="{00000000-0004-0000-0400-00007A000000}"/>
    <hyperlink ref="R124" r:id="rId124" xr:uid="{00000000-0004-0000-0400-00007B000000}"/>
    <hyperlink ref="R125" r:id="rId125" xr:uid="{00000000-0004-0000-0400-00007C000000}"/>
    <hyperlink ref="R126" r:id="rId126" xr:uid="{00000000-0004-0000-0400-00007D000000}"/>
    <hyperlink ref="D127" r:id="rId127" xr:uid="{00000000-0004-0000-0400-00007E000000}"/>
    <hyperlink ref="N127" r:id="rId128" xr:uid="{00000000-0004-0000-0400-00007F000000}"/>
    <hyperlink ref="R127" r:id="rId129" xr:uid="{00000000-0004-0000-0400-000080000000}"/>
    <hyperlink ref="R128" r:id="rId130" xr:uid="{00000000-0004-0000-0400-000081000000}"/>
    <hyperlink ref="R129" r:id="rId131" xr:uid="{00000000-0004-0000-0400-000082000000}"/>
    <hyperlink ref="R130" r:id="rId132" xr:uid="{00000000-0004-0000-0400-000083000000}"/>
    <hyperlink ref="R131" r:id="rId133" xr:uid="{00000000-0004-0000-0400-000084000000}"/>
    <hyperlink ref="R132" r:id="rId134" xr:uid="{00000000-0004-0000-0400-000085000000}"/>
    <hyperlink ref="R133" r:id="rId135" xr:uid="{00000000-0004-0000-0400-000086000000}"/>
    <hyperlink ref="R134" r:id="rId136" xr:uid="{00000000-0004-0000-0400-000087000000}"/>
    <hyperlink ref="R135" r:id="rId137" xr:uid="{00000000-0004-0000-0400-000088000000}"/>
    <hyperlink ref="R136" r:id="rId138" xr:uid="{00000000-0004-0000-0400-000089000000}"/>
    <hyperlink ref="R137" r:id="rId139" xr:uid="{00000000-0004-0000-0400-00008A000000}"/>
    <hyperlink ref="R138" r:id="rId140" xr:uid="{00000000-0004-0000-0400-00008B000000}"/>
    <hyperlink ref="R139" r:id="rId141" xr:uid="{00000000-0004-0000-0400-00008C000000}"/>
    <hyperlink ref="R140" r:id="rId142" xr:uid="{00000000-0004-0000-0400-00008D000000}"/>
    <hyperlink ref="R141" r:id="rId143" xr:uid="{00000000-0004-0000-0400-00008E000000}"/>
    <hyperlink ref="R142" r:id="rId144" xr:uid="{00000000-0004-0000-0400-00008F000000}"/>
    <hyperlink ref="R143" r:id="rId145" xr:uid="{00000000-0004-0000-0400-000090000000}"/>
    <hyperlink ref="R144" r:id="rId146" xr:uid="{00000000-0004-0000-0400-000091000000}"/>
    <hyperlink ref="R145" r:id="rId147" xr:uid="{00000000-0004-0000-0400-000092000000}"/>
    <hyperlink ref="R146" r:id="rId148" xr:uid="{00000000-0004-0000-0400-000093000000}"/>
    <hyperlink ref="R147" r:id="rId149" xr:uid="{00000000-0004-0000-0400-000094000000}"/>
    <hyperlink ref="R148" r:id="rId150" xr:uid="{00000000-0004-0000-0400-000095000000}"/>
    <hyperlink ref="R149" r:id="rId151" xr:uid="{00000000-0004-0000-0400-000096000000}"/>
    <hyperlink ref="R150" r:id="rId152" xr:uid="{00000000-0004-0000-0400-000097000000}"/>
    <hyperlink ref="R151" r:id="rId153" xr:uid="{00000000-0004-0000-0400-000098000000}"/>
    <hyperlink ref="R152" r:id="rId154" xr:uid="{00000000-0004-0000-0400-000099000000}"/>
    <hyperlink ref="R153" r:id="rId155" xr:uid="{00000000-0004-0000-0400-00009A000000}"/>
    <hyperlink ref="R154" r:id="rId156" xr:uid="{00000000-0004-0000-0400-00009B000000}"/>
    <hyperlink ref="R155" r:id="rId157" xr:uid="{00000000-0004-0000-0400-00009C000000}"/>
    <hyperlink ref="R156" r:id="rId158" xr:uid="{00000000-0004-0000-0400-00009D000000}"/>
    <hyperlink ref="R157" r:id="rId159" xr:uid="{00000000-0004-0000-0400-00009E000000}"/>
    <hyperlink ref="R158" r:id="rId160" xr:uid="{00000000-0004-0000-0400-00009F000000}"/>
    <hyperlink ref="R159" r:id="rId161" xr:uid="{00000000-0004-0000-0400-0000A0000000}"/>
    <hyperlink ref="R160" r:id="rId162" xr:uid="{00000000-0004-0000-0400-0000A1000000}"/>
    <hyperlink ref="R161" r:id="rId163" xr:uid="{00000000-0004-0000-0400-0000A2000000}"/>
    <hyperlink ref="R162" r:id="rId164" xr:uid="{00000000-0004-0000-0400-0000A3000000}"/>
    <hyperlink ref="R163" r:id="rId165" xr:uid="{00000000-0004-0000-0400-0000A4000000}"/>
    <hyperlink ref="R164" r:id="rId166" xr:uid="{00000000-0004-0000-0400-0000A5000000}"/>
    <hyperlink ref="R165" r:id="rId167" xr:uid="{00000000-0004-0000-0400-0000A6000000}"/>
    <hyperlink ref="R166" r:id="rId168" xr:uid="{00000000-0004-0000-0400-0000A7000000}"/>
    <hyperlink ref="R167" r:id="rId169" xr:uid="{00000000-0004-0000-0400-0000A8000000}"/>
    <hyperlink ref="R168" r:id="rId170" xr:uid="{00000000-0004-0000-0400-0000A9000000}"/>
    <hyperlink ref="R169" r:id="rId171" xr:uid="{00000000-0004-0000-0400-0000AA000000}"/>
    <hyperlink ref="R170" r:id="rId172" xr:uid="{00000000-0004-0000-0400-0000AB000000}"/>
    <hyperlink ref="R171" r:id="rId173" xr:uid="{00000000-0004-0000-0400-0000AC000000}"/>
    <hyperlink ref="R172" r:id="rId174" xr:uid="{00000000-0004-0000-0400-0000AD000000}"/>
    <hyperlink ref="R173" r:id="rId175" xr:uid="{00000000-0004-0000-0400-0000AE000000}"/>
    <hyperlink ref="R174" r:id="rId176" xr:uid="{00000000-0004-0000-0400-0000AF000000}"/>
    <hyperlink ref="R175" r:id="rId177" xr:uid="{00000000-0004-0000-0400-0000B0000000}"/>
    <hyperlink ref="R176" r:id="rId178" xr:uid="{00000000-0004-0000-0400-0000B1000000}"/>
    <hyperlink ref="R177" r:id="rId179" xr:uid="{00000000-0004-0000-0400-0000B2000000}"/>
    <hyperlink ref="R178" r:id="rId180" xr:uid="{00000000-0004-0000-0400-0000B3000000}"/>
    <hyperlink ref="R179" r:id="rId181" xr:uid="{00000000-0004-0000-0400-0000B4000000}"/>
    <hyperlink ref="R180" r:id="rId182" xr:uid="{00000000-0004-0000-0400-0000B5000000}"/>
    <hyperlink ref="R181" r:id="rId183" xr:uid="{00000000-0004-0000-0400-0000B6000000}"/>
    <hyperlink ref="R182" r:id="rId184" xr:uid="{00000000-0004-0000-0400-0000B7000000}"/>
    <hyperlink ref="R183" r:id="rId185" xr:uid="{00000000-0004-0000-0400-0000B8000000}"/>
    <hyperlink ref="R184" r:id="rId186" xr:uid="{00000000-0004-0000-0400-0000B9000000}"/>
    <hyperlink ref="R185" r:id="rId187" xr:uid="{00000000-0004-0000-0400-0000BA000000}"/>
    <hyperlink ref="R186" r:id="rId188" xr:uid="{00000000-0004-0000-0400-0000BB000000}"/>
    <hyperlink ref="R187" r:id="rId189" xr:uid="{00000000-0004-0000-0400-0000BC000000}"/>
    <hyperlink ref="R188" r:id="rId190" xr:uid="{00000000-0004-0000-0400-0000BD000000}"/>
    <hyperlink ref="R189" r:id="rId191" xr:uid="{00000000-0004-0000-0400-0000BE000000}"/>
    <hyperlink ref="R190" r:id="rId192" xr:uid="{00000000-0004-0000-0400-0000BF000000}"/>
    <hyperlink ref="R192" r:id="rId193" xr:uid="{00000000-0004-0000-0400-0000C0000000}"/>
    <hyperlink ref="R193" r:id="rId194" xr:uid="{00000000-0004-0000-0400-0000C1000000}"/>
    <hyperlink ref="R194" r:id="rId195" xr:uid="{00000000-0004-0000-0400-0000C2000000}"/>
    <hyperlink ref="R195" r:id="rId196" xr:uid="{00000000-0004-0000-0400-0000C3000000}"/>
    <hyperlink ref="R196" r:id="rId197" xr:uid="{00000000-0004-0000-0400-0000C4000000}"/>
    <hyperlink ref="R197" r:id="rId198" xr:uid="{00000000-0004-0000-0400-0000C5000000}"/>
    <hyperlink ref="R198" r:id="rId199" xr:uid="{00000000-0004-0000-0400-0000C6000000}"/>
    <hyperlink ref="R199" r:id="rId200" xr:uid="{00000000-0004-0000-0400-0000C7000000}"/>
    <hyperlink ref="R200" r:id="rId201" xr:uid="{00000000-0004-0000-0400-0000C8000000}"/>
    <hyperlink ref="D201" r:id="rId202" xr:uid="{00000000-0004-0000-0400-0000C9000000}"/>
    <hyperlink ref="N201" r:id="rId203" xr:uid="{00000000-0004-0000-0400-0000CA000000}"/>
    <hyperlink ref="R201" r:id="rId204" xr:uid="{00000000-0004-0000-0400-0000CB000000}"/>
    <hyperlink ref="R202" r:id="rId205" xr:uid="{00000000-0004-0000-0400-0000CC000000}"/>
    <hyperlink ref="R203" r:id="rId206" xr:uid="{00000000-0004-0000-0400-0000CD000000}"/>
    <hyperlink ref="R204" r:id="rId207" xr:uid="{00000000-0004-0000-0400-0000CE000000}"/>
    <hyperlink ref="R205" r:id="rId208" xr:uid="{00000000-0004-0000-0400-0000CF000000}"/>
    <hyperlink ref="R206" r:id="rId209" xr:uid="{00000000-0004-0000-0400-0000D0000000}"/>
    <hyperlink ref="R207" r:id="rId210" xr:uid="{00000000-0004-0000-0400-0000D1000000}"/>
    <hyperlink ref="R208" r:id="rId211" xr:uid="{00000000-0004-0000-0400-0000D2000000}"/>
    <hyperlink ref="R209" r:id="rId212" xr:uid="{00000000-0004-0000-0400-0000D3000000}"/>
    <hyperlink ref="R210" r:id="rId213" xr:uid="{00000000-0004-0000-0400-0000D4000000}"/>
    <hyperlink ref="R211" r:id="rId214" xr:uid="{00000000-0004-0000-0400-0000D5000000}"/>
    <hyperlink ref="R212" r:id="rId215" xr:uid="{00000000-0004-0000-0400-0000D6000000}"/>
    <hyperlink ref="R213" r:id="rId216" xr:uid="{00000000-0004-0000-0400-0000D7000000}"/>
    <hyperlink ref="R214" r:id="rId217" xr:uid="{00000000-0004-0000-0400-0000D8000000}"/>
    <hyperlink ref="R215" r:id="rId218" xr:uid="{00000000-0004-0000-0400-0000D9000000}"/>
    <hyperlink ref="D216" r:id="rId219" xr:uid="{00000000-0004-0000-0400-0000DA000000}"/>
    <hyperlink ref="N216" r:id="rId220" xr:uid="{00000000-0004-0000-0400-0000DB000000}"/>
    <hyperlink ref="R216" r:id="rId221" xr:uid="{00000000-0004-0000-0400-0000DC000000}"/>
    <hyperlink ref="R217" r:id="rId222" xr:uid="{00000000-0004-0000-0400-0000DD000000}"/>
    <hyperlink ref="R218" r:id="rId223" xr:uid="{00000000-0004-0000-0400-0000DE000000}"/>
    <hyperlink ref="R219" r:id="rId224" xr:uid="{00000000-0004-0000-0400-0000DF000000}"/>
    <hyperlink ref="R220" r:id="rId225" xr:uid="{00000000-0004-0000-0400-0000E0000000}"/>
    <hyperlink ref="R221" r:id="rId226" xr:uid="{00000000-0004-0000-0400-0000E1000000}"/>
    <hyperlink ref="R222" r:id="rId227" xr:uid="{00000000-0004-0000-0400-0000E2000000}"/>
    <hyperlink ref="R223" r:id="rId228" xr:uid="{00000000-0004-0000-0400-0000E3000000}"/>
    <hyperlink ref="R224" r:id="rId229" xr:uid="{00000000-0004-0000-0400-0000E4000000}"/>
    <hyperlink ref="R225" r:id="rId230" xr:uid="{00000000-0004-0000-0400-0000E5000000}"/>
    <hyperlink ref="R226" r:id="rId231" xr:uid="{00000000-0004-0000-0400-0000E6000000}"/>
    <hyperlink ref="R227" r:id="rId232" xr:uid="{00000000-0004-0000-0400-0000E7000000}"/>
    <hyperlink ref="R228" r:id="rId233" xr:uid="{00000000-0004-0000-0400-0000E8000000}"/>
    <hyperlink ref="R229" r:id="rId234" xr:uid="{00000000-0004-0000-0400-0000E9000000}"/>
    <hyperlink ref="R230" r:id="rId235" xr:uid="{00000000-0004-0000-0400-0000EA000000}"/>
    <hyperlink ref="R231" r:id="rId236" xr:uid="{00000000-0004-0000-0400-0000EB000000}"/>
    <hyperlink ref="R232" r:id="rId237" xr:uid="{00000000-0004-0000-0400-0000EC000000}"/>
    <hyperlink ref="R233" r:id="rId238" xr:uid="{00000000-0004-0000-0400-0000ED000000}"/>
    <hyperlink ref="R234" r:id="rId239" xr:uid="{00000000-0004-0000-0400-0000EE000000}"/>
    <hyperlink ref="R235" r:id="rId240" xr:uid="{00000000-0004-0000-0400-0000EF000000}"/>
    <hyperlink ref="R236" r:id="rId241" xr:uid="{00000000-0004-0000-0400-0000F0000000}"/>
    <hyperlink ref="R237" r:id="rId242" xr:uid="{00000000-0004-0000-0400-0000F1000000}"/>
    <hyperlink ref="R238" r:id="rId243" xr:uid="{00000000-0004-0000-0400-0000F2000000}"/>
    <hyperlink ref="R239" r:id="rId244" xr:uid="{00000000-0004-0000-0400-0000F3000000}"/>
    <hyperlink ref="R240" r:id="rId245" xr:uid="{00000000-0004-0000-0400-0000F4000000}"/>
    <hyperlink ref="R241" r:id="rId246" xr:uid="{00000000-0004-0000-0400-0000F5000000}"/>
    <hyperlink ref="R242" r:id="rId247" xr:uid="{00000000-0004-0000-0400-0000F6000000}"/>
    <hyperlink ref="R243" r:id="rId248" xr:uid="{00000000-0004-0000-0400-0000F7000000}"/>
    <hyperlink ref="R244" r:id="rId249" xr:uid="{00000000-0004-0000-0400-0000F8000000}"/>
    <hyperlink ref="R245" r:id="rId250" xr:uid="{00000000-0004-0000-0400-0000F9000000}"/>
    <hyperlink ref="R246" r:id="rId251" xr:uid="{00000000-0004-0000-0400-0000FA000000}"/>
    <hyperlink ref="R247" r:id="rId252" xr:uid="{00000000-0004-0000-0400-0000FB000000}"/>
    <hyperlink ref="R248" r:id="rId253" xr:uid="{00000000-0004-0000-0400-0000FC000000}"/>
    <hyperlink ref="R249" r:id="rId254" xr:uid="{00000000-0004-0000-0400-0000FD000000}"/>
    <hyperlink ref="R250" r:id="rId255" xr:uid="{00000000-0004-0000-0400-0000FE000000}"/>
    <hyperlink ref="R251" r:id="rId256" xr:uid="{00000000-0004-0000-0400-0000FF000000}"/>
    <hyperlink ref="R252" r:id="rId257" xr:uid="{00000000-0004-0000-0400-000000010000}"/>
    <hyperlink ref="R253" r:id="rId258" xr:uid="{00000000-0004-0000-0400-000001010000}"/>
    <hyperlink ref="R254" r:id="rId259" xr:uid="{00000000-0004-0000-0400-000002010000}"/>
    <hyperlink ref="R255" r:id="rId260" xr:uid="{00000000-0004-0000-0400-000003010000}"/>
    <hyperlink ref="R256" r:id="rId261" xr:uid="{00000000-0004-0000-0400-000004010000}"/>
    <hyperlink ref="R257" r:id="rId262" xr:uid="{00000000-0004-0000-0400-000005010000}"/>
    <hyperlink ref="R258" r:id="rId263" xr:uid="{00000000-0004-0000-0400-000006010000}"/>
    <hyperlink ref="R259" r:id="rId264" xr:uid="{00000000-0004-0000-0400-000007010000}"/>
    <hyperlink ref="R260" r:id="rId265" xr:uid="{00000000-0004-0000-0400-000008010000}"/>
    <hyperlink ref="R261" r:id="rId266" xr:uid="{00000000-0004-0000-0400-000009010000}"/>
    <hyperlink ref="R262" r:id="rId267" xr:uid="{00000000-0004-0000-0400-00000A010000}"/>
    <hyperlink ref="R263" r:id="rId268" xr:uid="{00000000-0004-0000-0400-00000B010000}"/>
    <hyperlink ref="R264" r:id="rId269" xr:uid="{00000000-0004-0000-0400-00000C010000}"/>
    <hyperlink ref="R265" r:id="rId270" xr:uid="{00000000-0004-0000-0400-00000D010000}"/>
    <hyperlink ref="R266" r:id="rId271" xr:uid="{00000000-0004-0000-0400-00000E010000}"/>
    <hyperlink ref="R267" r:id="rId272" xr:uid="{00000000-0004-0000-0400-00000F010000}"/>
    <hyperlink ref="R268" r:id="rId273" xr:uid="{00000000-0004-0000-0400-000010010000}"/>
    <hyperlink ref="R269" r:id="rId274" xr:uid="{00000000-0004-0000-0400-000011010000}"/>
    <hyperlink ref="R270" r:id="rId275" xr:uid="{00000000-0004-0000-0400-000012010000}"/>
    <hyperlink ref="R271" r:id="rId276" xr:uid="{00000000-0004-0000-0400-000013010000}"/>
    <hyperlink ref="R272" r:id="rId277" xr:uid="{00000000-0004-0000-0400-000014010000}"/>
    <hyperlink ref="R273" r:id="rId278" xr:uid="{00000000-0004-0000-0400-000015010000}"/>
    <hyperlink ref="R274" r:id="rId279" xr:uid="{00000000-0004-0000-0400-000016010000}"/>
    <hyperlink ref="R275" r:id="rId280" xr:uid="{00000000-0004-0000-0400-000017010000}"/>
    <hyperlink ref="R276" r:id="rId281" xr:uid="{00000000-0004-0000-0400-000018010000}"/>
    <hyperlink ref="R277" r:id="rId282" xr:uid="{00000000-0004-0000-0400-000019010000}"/>
    <hyperlink ref="R278" r:id="rId283" xr:uid="{00000000-0004-0000-0400-00001A010000}"/>
    <hyperlink ref="R279" r:id="rId284" xr:uid="{00000000-0004-0000-0400-00001B010000}"/>
    <hyperlink ref="R280" r:id="rId285" xr:uid="{00000000-0004-0000-0400-00001C010000}"/>
    <hyperlink ref="R281" r:id="rId286" xr:uid="{00000000-0004-0000-0400-00001D010000}"/>
    <hyperlink ref="R282" r:id="rId287" xr:uid="{00000000-0004-0000-0400-00001E010000}"/>
    <hyperlink ref="R283" r:id="rId288" xr:uid="{00000000-0004-0000-0400-00001F010000}"/>
    <hyperlink ref="R284" r:id="rId289" xr:uid="{00000000-0004-0000-0400-000020010000}"/>
    <hyperlink ref="D285" r:id="rId290" xr:uid="{00000000-0004-0000-0400-000021010000}"/>
    <hyperlink ref="N285" r:id="rId291" xr:uid="{00000000-0004-0000-0400-000022010000}"/>
    <hyperlink ref="R285" r:id="rId292" xr:uid="{00000000-0004-0000-0400-000023010000}"/>
    <hyperlink ref="R286" r:id="rId293" xr:uid="{00000000-0004-0000-0400-000024010000}"/>
    <hyperlink ref="R287" r:id="rId294" xr:uid="{00000000-0004-0000-0400-000025010000}"/>
    <hyperlink ref="R288" r:id="rId295" xr:uid="{00000000-0004-0000-0400-000026010000}"/>
    <hyperlink ref="R289" r:id="rId296" xr:uid="{00000000-0004-0000-0400-000027010000}"/>
    <hyperlink ref="R290" r:id="rId297" xr:uid="{00000000-0004-0000-0400-000028010000}"/>
    <hyperlink ref="R291" r:id="rId298" xr:uid="{00000000-0004-0000-0400-000029010000}"/>
    <hyperlink ref="R292" r:id="rId299" xr:uid="{00000000-0004-0000-0400-00002A010000}"/>
    <hyperlink ref="R293" r:id="rId300" xr:uid="{00000000-0004-0000-0400-00002B010000}"/>
    <hyperlink ref="R294" r:id="rId301" xr:uid="{00000000-0004-0000-0400-00002C010000}"/>
    <hyperlink ref="R295" r:id="rId302" xr:uid="{00000000-0004-0000-0400-00002D010000}"/>
    <hyperlink ref="R296" r:id="rId303" xr:uid="{00000000-0004-0000-0400-00002E010000}"/>
    <hyperlink ref="R297" r:id="rId304" xr:uid="{00000000-0004-0000-0400-00002F010000}"/>
    <hyperlink ref="D298" r:id="rId305" xr:uid="{00000000-0004-0000-0400-000030010000}"/>
    <hyperlink ref="N298" r:id="rId306" xr:uid="{00000000-0004-0000-0400-000031010000}"/>
    <hyperlink ref="R298" r:id="rId307" xr:uid="{00000000-0004-0000-0400-000032010000}"/>
    <hyperlink ref="R299" r:id="rId308" xr:uid="{00000000-0004-0000-0400-000033010000}"/>
    <hyperlink ref="R300" r:id="rId309" xr:uid="{00000000-0004-0000-0400-000034010000}"/>
    <hyperlink ref="R301" r:id="rId310" xr:uid="{00000000-0004-0000-0400-000035010000}"/>
    <hyperlink ref="R302" r:id="rId311" xr:uid="{00000000-0004-0000-0400-000036010000}"/>
    <hyperlink ref="R303" r:id="rId312" xr:uid="{00000000-0004-0000-0400-000037010000}"/>
    <hyperlink ref="R304" r:id="rId313" xr:uid="{00000000-0004-0000-0400-000038010000}"/>
    <hyperlink ref="R305" r:id="rId314" xr:uid="{00000000-0004-0000-0400-000039010000}"/>
    <hyperlink ref="R306" r:id="rId315" xr:uid="{00000000-0004-0000-0400-00003A010000}"/>
    <hyperlink ref="R307" r:id="rId316" xr:uid="{00000000-0004-0000-0400-00003B010000}"/>
    <hyperlink ref="R308" r:id="rId317" xr:uid="{00000000-0004-0000-0400-00003C010000}"/>
    <hyperlink ref="R309" r:id="rId318" xr:uid="{00000000-0004-0000-0400-00003D010000}"/>
    <hyperlink ref="R310" r:id="rId319" xr:uid="{00000000-0004-0000-0400-00003E010000}"/>
    <hyperlink ref="R311" r:id="rId320" xr:uid="{00000000-0004-0000-0400-00003F010000}"/>
    <hyperlink ref="R312" r:id="rId321" xr:uid="{00000000-0004-0000-0400-000040010000}"/>
    <hyperlink ref="R313" r:id="rId322" xr:uid="{00000000-0004-0000-0400-000041010000}"/>
    <hyperlink ref="R314" r:id="rId323" xr:uid="{00000000-0004-0000-0400-000042010000}"/>
    <hyperlink ref="R315" r:id="rId324" xr:uid="{00000000-0004-0000-0400-000043010000}"/>
    <hyperlink ref="R316" r:id="rId325" xr:uid="{00000000-0004-0000-0400-000044010000}"/>
    <hyperlink ref="R317" r:id="rId326" xr:uid="{00000000-0004-0000-0400-000045010000}"/>
    <hyperlink ref="R318" r:id="rId327" xr:uid="{00000000-0004-0000-0400-000046010000}"/>
    <hyperlink ref="R319" r:id="rId328" xr:uid="{00000000-0004-0000-0400-000047010000}"/>
    <hyperlink ref="R320" r:id="rId329" xr:uid="{00000000-0004-0000-0400-000048010000}"/>
    <hyperlink ref="R321" r:id="rId330" xr:uid="{00000000-0004-0000-0400-000049010000}"/>
    <hyperlink ref="R322" r:id="rId331" xr:uid="{00000000-0004-0000-0400-00004A010000}"/>
    <hyperlink ref="R323" r:id="rId332" xr:uid="{00000000-0004-0000-0400-00004B010000}"/>
    <hyperlink ref="R324" r:id="rId333" xr:uid="{00000000-0004-0000-0400-00004C010000}"/>
    <hyperlink ref="R325" r:id="rId334" xr:uid="{00000000-0004-0000-0400-00004D010000}"/>
    <hyperlink ref="R326" r:id="rId335" xr:uid="{00000000-0004-0000-0400-00004E010000}"/>
    <hyperlink ref="R327" r:id="rId336" xr:uid="{00000000-0004-0000-0400-00004F010000}"/>
    <hyperlink ref="R328" r:id="rId337" xr:uid="{00000000-0004-0000-0400-000050010000}"/>
    <hyperlink ref="R329" r:id="rId338" xr:uid="{00000000-0004-0000-0400-000051010000}"/>
    <hyperlink ref="R330" r:id="rId339" xr:uid="{00000000-0004-0000-0400-000052010000}"/>
    <hyperlink ref="R331" r:id="rId340" xr:uid="{00000000-0004-0000-0400-000053010000}"/>
    <hyperlink ref="R332" r:id="rId341" xr:uid="{00000000-0004-0000-0400-000054010000}"/>
    <hyperlink ref="R333" r:id="rId342" xr:uid="{00000000-0004-0000-0400-000055010000}"/>
    <hyperlink ref="R334" r:id="rId343" xr:uid="{00000000-0004-0000-0400-000056010000}"/>
    <hyperlink ref="R335" r:id="rId344" xr:uid="{00000000-0004-0000-0400-000057010000}"/>
    <hyperlink ref="R336" r:id="rId345" xr:uid="{00000000-0004-0000-0400-000058010000}"/>
    <hyperlink ref="R337" r:id="rId346" xr:uid="{00000000-0004-0000-0400-000059010000}"/>
    <hyperlink ref="R338" r:id="rId347" xr:uid="{00000000-0004-0000-0400-00005A010000}"/>
    <hyperlink ref="R339" r:id="rId348" xr:uid="{00000000-0004-0000-0400-00005B010000}"/>
    <hyperlink ref="R340" r:id="rId349" xr:uid="{00000000-0004-0000-0400-00005C010000}"/>
    <hyperlink ref="R341" r:id="rId350" xr:uid="{00000000-0004-0000-0400-00005D010000}"/>
    <hyperlink ref="R342" r:id="rId351" xr:uid="{00000000-0004-0000-0400-00005E010000}"/>
    <hyperlink ref="R343" r:id="rId352" xr:uid="{00000000-0004-0000-0400-00005F010000}"/>
    <hyperlink ref="R344" r:id="rId353" xr:uid="{00000000-0004-0000-0400-000060010000}"/>
    <hyperlink ref="R345" r:id="rId354" xr:uid="{00000000-0004-0000-0400-000061010000}"/>
    <hyperlink ref="R346" r:id="rId355" xr:uid="{00000000-0004-0000-0400-000062010000}"/>
    <hyperlink ref="R347" r:id="rId356" xr:uid="{00000000-0004-0000-0400-000063010000}"/>
    <hyperlink ref="R349" r:id="rId357" xr:uid="{00000000-0004-0000-0400-000064010000}"/>
    <hyperlink ref="R350" r:id="rId358" xr:uid="{00000000-0004-0000-0400-000065010000}"/>
    <hyperlink ref="R351" r:id="rId359" xr:uid="{00000000-0004-0000-0400-000066010000}"/>
    <hyperlink ref="R352" r:id="rId360" xr:uid="{00000000-0004-0000-0400-000067010000}"/>
    <hyperlink ref="R353" r:id="rId361" xr:uid="{00000000-0004-0000-0400-000068010000}"/>
    <hyperlink ref="R354" r:id="rId362" xr:uid="{00000000-0004-0000-0400-000069010000}"/>
    <hyperlink ref="R355" r:id="rId363" xr:uid="{00000000-0004-0000-0400-00006A010000}"/>
    <hyperlink ref="R356" r:id="rId364" xr:uid="{00000000-0004-0000-0400-00006B010000}"/>
    <hyperlink ref="R357" r:id="rId365" xr:uid="{00000000-0004-0000-0400-00006C010000}"/>
    <hyperlink ref="R358" r:id="rId366" xr:uid="{00000000-0004-0000-0400-00006D010000}"/>
    <hyperlink ref="D359" r:id="rId367" xr:uid="{00000000-0004-0000-0400-00006E010000}"/>
    <hyperlink ref="N359" r:id="rId368" xr:uid="{00000000-0004-0000-0400-00006F010000}"/>
    <hyperlink ref="R359" r:id="rId369" xr:uid="{00000000-0004-0000-0400-000070010000}"/>
    <hyperlink ref="R360" r:id="rId370" xr:uid="{00000000-0004-0000-0400-000071010000}"/>
    <hyperlink ref="R361" r:id="rId371" xr:uid="{00000000-0004-0000-0400-000072010000}"/>
    <hyperlink ref="R362" r:id="rId372" xr:uid="{00000000-0004-0000-0400-000073010000}"/>
    <hyperlink ref="R363" r:id="rId373" xr:uid="{00000000-0004-0000-0400-000074010000}"/>
    <hyperlink ref="R364" r:id="rId374" xr:uid="{00000000-0004-0000-0400-000075010000}"/>
    <hyperlink ref="R365" r:id="rId375" xr:uid="{00000000-0004-0000-0400-000076010000}"/>
    <hyperlink ref="R366" r:id="rId376" xr:uid="{00000000-0004-0000-0400-000077010000}"/>
    <hyperlink ref="R367" r:id="rId377" xr:uid="{00000000-0004-0000-0400-000078010000}"/>
    <hyperlink ref="R368" r:id="rId378" xr:uid="{00000000-0004-0000-0400-000079010000}"/>
    <hyperlink ref="R369" r:id="rId379" xr:uid="{00000000-0004-0000-0400-00007A010000}"/>
    <hyperlink ref="R370" r:id="rId380" xr:uid="{00000000-0004-0000-0400-00007B010000}"/>
    <hyperlink ref="R371" r:id="rId381" xr:uid="{00000000-0004-0000-0400-00007C010000}"/>
    <hyperlink ref="R372" r:id="rId382" xr:uid="{00000000-0004-0000-0400-00007D010000}"/>
    <hyperlink ref="R373" r:id="rId383" xr:uid="{00000000-0004-0000-0400-00007E010000}"/>
    <hyperlink ref="R374" r:id="rId384" xr:uid="{00000000-0004-0000-0400-00007F010000}"/>
    <hyperlink ref="R375" r:id="rId385" xr:uid="{00000000-0004-0000-0400-000080010000}"/>
    <hyperlink ref="R376" r:id="rId386" xr:uid="{00000000-0004-0000-0400-000081010000}"/>
    <hyperlink ref="R377" r:id="rId387" xr:uid="{00000000-0004-0000-0400-000082010000}"/>
    <hyperlink ref="R378" r:id="rId388" xr:uid="{00000000-0004-0000-0400-000083010000}"/>
    <hyperlink ref="R379" r:id="rId389" xr:uid="{00000000-0004-0000-0400-000084010000}"/>
    <hyperlink ref="R380" r:id="rId390" xr:uid="{00000000-0004-0000-0400-000085010000}"/>
    <hyperlink ref="R381" r:id="rId391" xr:uid="{00000000-0004-0000-0400-000086010000}"/>
    <hyperlink ref="R382" r:id="rId392" xr:uid="{00000000-0004-0000-0400-000087010000}"/>
    <hyperlink ref="R383" r:id="rId393" xr:uid="{00000000-0004-0000-0400-000088010000}"/>
    <hyperlink ref="R384" r:id="rId394" xr:uid="{00000000-0004-0000-0400-000089010000}"/>
    <hyperlink ref="R385" r:id="rId395" xr:uid="{00000000-0004-0000-0400-00008A010000}"/>
    <hyperlink ref="R386" r:id="rId396" xr:uid="{00000000-0004-0000-0400-00008B010000}"/>
    <hyperlink ref="R387" r:id="rId397" xr:uid="{00000000-0004-0000-0400-00008C010000}"/>
    <hyperlink ref="R388" r:id="rId398" xr:uid="{00000000-0004-0000-0400-00008D010000}"/>
    <hyperlink ref="R389" r:id="rId399" xr:uid="{00000000-0004-0000-0400-00008E010000}"/>
    <hyperlink ref="R390" r:id="rId400" xr:uid="{00000000-0004-0000-0400-00008F010000}"/>
    <hyperlink ref="R391" r:id="rId401" xr:uid="{00000000-0004-0000-0400-000090010000}"/>
    <hyperlink ref="R392" r:id="rId402" xr:uid="{00000000-0004-0000-0400-000091010000}"/>
    <hyperlink ref="R393" r:id="rId403" xr:uid="{00000000-0004-0000-0400-000092010000}"/>
    <hyperlink ref="R394" r:id="rId404" xr:uid="{00000000-0004-0000-0400-000093010000}"/>
    <hyperlink ref="R395" r:id="rId405" xr:uid="{00000000-0004-0000-0400-000094010000}"/>
    <hyperlink ref="D396" r:id="rId406" xr:uid="{00000000-0004-0000-0400-000095010000}"/>
    <hyperlink ref="N396" r:id="rId407" xr:uid="{00000000-0004-0000-0400-000096010000}"/>
    <hyperlink ref="R396" r:id="rId408" xr:uid="{00000000-0004-0000-0400-000097010000}"/>
    <hyperlink ref="R397" r:id="rId409" xr:uid="{00000000-0004-0000-0400-000098010000}"/>
    <hyperlink ref="R398" r:id="rId410" xr:uid="{00000000-0004-0000-0400-000099010000}"/>
    <hyperlink ref="R399" r:id="rId411" xr:uid="{00000000-0004-0000-0400-00009A010000}"/>
    <hyperlink ref="R400" r:id="rId412" xr:uid="{00000000-0004-0000-0400-00009B010000}"/>
    <hyperlink ref="R401" r:id="rId413" xr:uid="{00000000-0004-0000-0400-00009C010000}"/>
    <hyperlink ref="R402" r:id="rId414" xr:uid="{00000000-0004-0000-0400-00009D010000}"/>
    <hyperlink ref="R403" r:id="rId415" xr:uid="{00000000-0004-0000-0400-00009E010000}"/>
    <hyperlink ref="R404" r:id="rId416" xr:uid="{00000000-0004-0000-0400-00009F010000}"/>
    <hyperlink ref="R405" r:id="rId417" xr:uid="{00000000-0004-0000-0400-0000A0010000}"/>
    <hyperlink ref="R406" r:id="rId418" xr:uid="{00000000-0004-0000-0400-0000A1010000}"/>
    <hyperlink ref="R407" r:id="rId419" xr:uid="{00000000-0004-0000-0400-0000A2010000}"/>
    <hyperlink ref="R408" r:id="rId420" xr:uid="{00000000-0004-0000-0400-0000A3010000}"/>
    <hyperlink ref="R409" r:id="rId421" xr:uid="{00000000-0004-0000-0400-0000A4010000}"/>
    <hyperlink ref="R410" r:id="rId422" xr:uid="{00000000-0004-0000-0400-0000A5010000}"/>
    <hyperlink ref="R411" r:id="rId423" xr:uid="{00000000-0004-0000-0400-0000A6010000}"/>
    <hyperlink ref="R412" r:id="rId424" xr:uid="{00000000-0004-0000-0400-0000A7010000}"/>
    <hyperlink ref="R413" r:id="rId425" xr:uid="{00000000-0004-0000-0400-0000A8010000}"/>
    <hyperlink ref="R414" r:id="rId426" xr:uid="{00000000-0004-0000-0400-0000A9010000}"/>
    <hyperlink ref="R415" r:id="rId427" xr:uid="{00000000-0004-0000-0400-0000AA010000}"/>
    <hyperlink ref="R416" r:id="rId428" xr:uid="{00000000-0004-0000-0400-0000AB010000}"/>
    <hyperlink ref="R417" r:id="rId429" xr:uid="{00000000-0004-0000-0400-0000AC010000}"/>
    <hyperlink ref="R418" r:id="rId430" xr:uid="{00000000-0004-0000-0400-0000AD010000}"/>
    <hyperlink ref="D419" r:id="rId431" xr:uid="{00000000-0004-0000-0400-0000AE010000}"/>
    <hyperlink ref="N419" r:id="rId432" xr:uid="{00000000-0004-0000-0400-0000AF010000}"/>
    <hyperlink ref="R419" r:id="rId433" xr:uid="{00000000-0004-0000-0400-0000B0010000}"/>
    <hyperlink ref="R420" r:id="rId434" xr:uid="{00000000-0004-0000-0400-0000B1010000}"/>
    <hyperlink ref="R421" r:id="rId435" xr:uid="{00000000-0004-0000-0400-0000B2010000}"/>
    <hyperlink ref="R422" r:id="rId436" xr:uid="{00000000-0004-0000-0400-0000B3010000}"/>
    <hyperlink ref="R423" r:id="rId437" xr:uid="{00000000-0004-0000-0400-0000B4010000}"/>
    <hyperlink ref="R424" r:id="rId438" xr:uid="{00000000-0004-0000-0400-0000B5010000}"/>
    <hyperlink ref="R425" r:id="rId439" xr:uid="{00000000-0004-0000-0400-0000B6010000}"/>
    <hyperlink ref="R426" r:id="rId440" xr:uid="{00000000-0004-0000-0400-0000B7010000}"/>
    <hyperlink ref="R427" r:id="rId441" xr:uid="{00000000-0004-0000-0400-0000B8010000}"/>
    <hyperlink ref="R428" r:id="rId442" xr:uid="{00000000-0004-0000-0400-0000B9010000}"/>
    <hyperlink ref="R429" r:id="rId443" xr:uid="{00000000-0004-0000-0400-0000BA010000}"/>
    <hyperlink ref="R430" r:id="rId444" xr:uid="{00000000-0004-0000-0400-0000BB010000}"/>
    <hyperlink ref="R431" r:id="rId445" xr:uid="{00000000-0004-0000-0400-0000BC010000}"/>
    <hyperlink ref="R432" r:id="rId446" xr:uid="{00000000-0004-0000-0400-0000BD010000}"/>
    <hyperlink ref="R433" r:id="rId447" xr:uid="{00000000-0004-0000-0400-0000BE010000}"/>
    <hyperlink ref="R434" r:id="rId448" xr:uid="{00000000-0004-0000-0400-0000BF010000}"/>
    <hyperlink ref="R435" r:id="rId449" xr:uid="{00000000-0004-0000-0400-0000C0010000}"/>
    <hyperlink ref="R436" r:id="rId450" xr:uid="{00000000-0004-0000-0400-0000C1010000}"/>
    <hyperlink ref="R437" r:id="rId451" xr:uid="{00000000-0004-0000-0400-0000C2010000}"/>
    <hyperlink ref="R438" r:id="rId452" xr:uid="{00000000-0004-0000-0400-0000C3010000}"/>
    <hyperlink ref="R439" r:id="rId453" xr:uid="{00000000-0004-0000-0400-0000C4010000}"/>
    <hyperlink ref="R440" r:id="rId454" xr:uid="{00000000-0004-0000-0400-0000C5010000}"/>
    <hyperlink ref="R441" r:id="rId455" xr:uid="{00000000-0004-0000-0400-0000C6010000}"/>
    <hyperlink ref="R442" r:id="rId456" xr:uid="{00000000-0004-0000-0400-0000C7010000}"/>
    <hyperlink ref="R443" r:id="rId457" xr:uid="{00000000-0004-0000-0400-0000C8010000}"/>
    <hyperlink ref="R444" r:id="rId458" xr:uid="{00000000-0004-0000-0400-0000C9010000}"/>
    <hyperlink ref="R445" r:id="rId459" xr:uid="{00000000-0004-0000-0400-0000CA010000}"/>
    <hyperlink ref="R446" r:id="rId460" xr:uid="{00000000-0004-0000-0400-0000CB010000}"/>
    <hyperlink ref="R447" r:id="rId461" xr:uid="{00000000-0004-0000-0400-0000CC010000}"/>
    <hyperlink ref="R448" r:id="rId462" xr:uid="{00000000-0004-0000-0400-0000CD010000}"/>
    <hyperlink ref="R449" r:id="rId463" xr:uid="{00000000-0004-0000-0400-0000CE010000}"/>
    <hyperlink ref="R450" r:id="rId464" xr:uid="{00000000-0004-0000-0400-0000CF010000}"/>
    <hyperlink ref="R451" r:id="rId465" xr:uid="{00000000-0004-0000-0400-0000D0010000}"/>
    <hyperlink ref="R452" r:id="rId466" xr:uid="{00000000-0004-0000-0400-0000D1010000}"/>
    <hyperlink ref="R453" r:id="rId467" xr:uid="{00000000-0004-0000-0400-0000D2010000}"/>
    <hyperlink ref="R454" r:id="rId468" xr:uid="{00000000-0004-0000-0400-0000D3010000}"/>
    <hyperlink ref="R455" r:id="rId469" xr:uid="{00000000-0004-0000-0400-0000D4010000}"/>
    <hyperlink ref="R456" r:id="rId470" xr:uid="{00000000-0004-0000-0400-0000D5010000}"/>
    <hyperlink ref="R457" r:id="rId471" xr:uid="{00000000-0004-0000-0400-0000D6010000}"/>
    <hyperlink ref="R458" r:id="rId472" xr:uid="{00000000-0004-0000-0400-0000D7010000}"/>
    <hyperlink ref="R459" r:id="rId473" xr:uid="{00000000-0004-0000-0400-0000D8010000}"/>
    <hyperlink ref="R460" r:id="rId474" xr:uid="{00000000-0004-0000-0400-0000D9010000}"/>
    <hyperlink ref="R461" r:id="rId475" xr:uid="{00000000-0004-0000-0400-0000DA010000}"/>
    <hyperlink ref="R462" r:id="rId476" xr:uid="{00000000-0004-0000-0400-0000DB010000}"/>
    <hyperlink ref="R463" r:id="rId477" xr:uid="{00000000-0004-0000-0400-0000DC010000}"/>
    <hyperlink ref="R464" r:id="rId478" xr:uid="{00000000-0004-0000-0400-0000DD010000}"/>
    <hyperlink ref="R465" r:id="rId479" xr:uid="{00000000-0004-0000-0400-0000DE010000}"/>
    <hyperlink ref="R466" r:id="rId480" xr:uid="{00000000-0004-0000-0400-0000DF010000}"/>
    <hyperlink ref="R467" r:id="rId481" xr:uid="{00000000-0004-0000-0400-0000E0010000}"/>
    <hyperlink ref="R468" r:id="rId482" xr:uid="{00000000-0004-0000-0400-0000E1010000}"/>
    <hyperlink ref="R469" r:id="rId483" xr:uid="{00000000-0004-0000-0400-0000E2010000}"/>
    <hyperlink ref="R470" r:id="rId484" xr:uid="{00000000-0004-0000-0400-0000E3010000}"/>
    <hyperlink ref="R471" r:id="rId485" xr:uid="{00000000-0004-0000-0400-0000E4010000}"/>
    <hyperlink ref="R472" r:id="rId486" xr:uid="{00000000-0004-0000-0400-0000E5010000}"/>
    <hyperlink ref="R473" r:id="rId487" xr:uid="{00000000-0004-0000-0400-0000E6010000}"/>
    <hyperlink ref="R474" r:id="rId488" xr:uid="{00000000-0004-0000-0400-0000E7010000}"/>
    <hyperlink ref="R475" r:id="rId489" xr:uid="{00000000-0004-0000-0400-0000E8010000}"/>
    <hyperlink ref="R476" r:id="rId490" xr:uid="{00000000-0004-0000-0400-0000E9010000}"/>
    <hyperlink ref="R477" r:id="rId491" xr:uid="{00000000-0004-0000-0400-0000EA010000}"/>
    <hyperlink ref="R478" r:id="rId492" xr:uid="{00000000-0004-0000-0400-0000EB010000}"/>
    <hyperlink ref="R479" r:id="rId493" xr:uid="{00000000-0004-0000-0400-0000EC010000}"/>
    <hyperlink ref="R480" r:id="rId494" xr:uid="{00000000-0004-0000-0400-0000ED010000}"/>
    <hyperlink ref="R481" r:id="rId495" xr:uid="{00000000-0004-0000-0400-0000EE010000}"/>
    <hyperlink ref="R482" r:id="rId496" xr:uid="{00000000-0004-0000-0400-0000EF010000}"/>
    <hyperlink ref="R483" r:id="rId497" xr:uid="{00000000-0004-0000-0400-0000F0010000}"/>
    <hyperlink ref="R484" r:id="rId498" xr:uid="{00000000-0004-0000-0400-0000F1010000}"/>
    <hyperlink ref="R485" r:id="rId499" xr:uid="{00000000-0004-0000-0400-0000F2010000}"/>
    <hyperlink ref="R486" r:id="rId500" xr:uid="{00000000-0004-0000-0400-0000F3010000}"/>
    <hyperlink ref="R487" r:id="rId501" xr:uid="{00000000-0004-0000-0400-0000F4010000}"/>
    <hyperlink ref="R488" r:id="rId502" xr:uid="{00000000-0004-0000-0400-0000F5010000}"/>
    <hyperlink ref="R489" r:id="rId503" xr:uid="{00000000-0004-0000-0400-0000F6010000}"/>
    <hyperlink ref="R490" r:id="rId504" xr:uid="{00000000-0004-0000-0400-0000F7010000}"/>
    <hyperlink ref="R491" r:id="rId505" xr:uid="{00000000-0004-0000-0400-0000F8010000}"/>
    <hyperlink ref="R492" r:id="rId506" xr:uid="{00000000-0004-0000-0400-0000F9010000}"/>
    <hyperlink ref="R493" r:id="rId507" xr:uid="{00000000-0004-0000-0400-0000FA010000}"/>
    <hyperlink ref="R494" r:id="rId508" xr:uid="{00000000-0004-0000-0400-0000FB010000}"/>
    <hyperlink ref="R495" r:id="rId509" xr:uid="{00000000-0004-0000-0400-0000FC010000}"/>
    <hyperlink ref="R496" r:id="rId510" xr:uid="{00000000-0004-0000-0400-0000FD010000}"/>
    <hyperlink ref="R497" r:id="rId511" xr:uid="{00000000-0004-0000-0400-0000FE010000}"/>
    <hyperlink ref="R498" r:id="rId512" xr:uid="{00000000-0004-0000-0400-0000FF010000}"/>
    <hyperlink ref="R499" r:id="rId513" xr:uid="{00000000-0004-0000-0400-000000020000}"/>
    <hyperlink ref="R500" r:id="rId514" xr:uid="{00000000-0004-0000-0400-000001020000}"/>
    <hyperlink ref="R501" r:id="rId515" xr:uid="{00000000-0004-0000-0400-000002020000}"/>
    <hyperlink ref="R502" r:id="rId516" xr:uid="{00000000-0004-0000-0400-000003020000}"/>
    <hyperlink ref="R503" r:id="rId517" xr:uid="{00000000-0004-0000-0400-000004020000}"/>
    <hyperlink ref="R504" r:id="rId518" xr:uid="{00000000-0004-0000-0400-000005020000}"/>
    <hyperlink ref="R505" r:id="rId519" xr:uid="{00000000-0004-0000-0400-000006020000}"/>
    <hyperlink ref="R506" r:id="rId520" xr:uid="{00000000-0004-0000-0400-000007020000}"/>
    <hyperlink ref="R507" r:id="rId521" xr:uid="{00000000-0004-0000-0400-000008020000}"/>
    <hyperlink ref="R508" r:id="rId522" xr:uid="{00000000-0004-0000-0400-000009020000}"/>
    <hyperlink ref="R509" r:id="rId523" xr:uid="{00000000-0004-0000-0400-00000A020000}"/>
    <hyperlink ref="R510" r:id="rId524" xr:uid="{00000000-0004-0000-0400-00000B020000}"/>
    <hyperlink ref="R511" r:id="rId525" xr:uid="{00000000-0004-0000-0400-00000C020000}"/>
    <hyperlink ref="R512" r:id="rId526" xr:uid="{00000000-0004-0000-0400-00000D020000}"/>
    <hyperlink ref="R513" r:id="rId527" xr:uid="{00000000-0004-0000-0400-00000E020000}"/>
    <hyperlink ref="R514" r:id="rId528" xr:uid="{00000000-0004-0000-0400-00000F020000}"/>
    <hyperlink ref="R515" r:id="rId529" xr:uid="{00000000-0004-0000-0400-000010020000}"/>
    <hyperlink ref="R516" r:id="rId530" xr:uid="{00000000-0004-0000-0400-000011020000}"/>
    <hyperlink ref="R517" r:id="rId531" xr:uid="{00000000-0004-0000-0400-000012020000}"/>
    <hyperlink ref="R518" r:id="rId532" xr:uid="{00000000-0004-0000-0400-000013020000}"/>
    <hyperlink ref="R519" r:id="rId533" xr:uid="{00000000-0004-0000-0400-000014020000}"/>
    <hyperlink ref="R520" r:id="rId534" xr:uid="{00000000-0004-0000-0400-000015020000}"/>
    <hyperlink ref="R521" r:id="rId535" xr:uid="{00000000-0004-0000-0400-000016020000}"/>
    <hyperlink ref="R522" r:id="rId536" xr:uid="{00000000-0004-0000-0400-000017020000}"/>
    <hyperlink ref="R523" r:id="rId537" xr:uid="{00000000-0004-0000-0400-000018020000}"/>
    <hyperlink ref="R524" r:id="rId538" xr:uid="{00000000-0004-0000-0400-000019020000}"/>
    <hyperlink ref="R525" r:id="rId539" xr:uid="{00000000-0004-0000-0400-00001A020000}"/>
    <hyperlink ref="R526" r:id="rId540" xr:uid="{00000000-0004-0000-0400-00001B020000}"/>
    <hyperlink ref="R527" r:id="rId541" xr:uid="{00000000-0004-0000-0400-00001C020000}"/>
    <hyperlink ref="R528" r:id="rId542" xr:uid="{00000000-0004-0000-0400-00001D020000}"/>
    <hyperlink ref="R529" r:id="rId543" xr:uid="{00000000-0004-0000-0400-00001E020000}"/>
    <hyperlink ref="R530" r:id="rId544" xr:uid="{00000000-0004-0000-0400-00001F020000}"/>
    <hyperlink ref="R531" r:id="rId545" xr:uid="{00000000-0004-0000-0400-000020020000}"/>
    <hyperlink ref="R532" r:id="rId546" xr:uid="{00000000-0004-0000-0400-000021020000}"/>
    <hyperlink ref="R533" r:id="rId547" xr:uid="{00000000-0004-0000-0400-000022020000}"/>
    <hyperlink ref="R534" r:id="rId548" xr:uid="{00000000-0004-0000-0400-000023020000}"/>
    <hyperlink ref="R535" r:id="rId549" xr:uid="{00000000-0004-0000-0400-000024020000}"/>
    <hyperlink ref="R536" r:id="rId550" xr:uid="{00000000-0004-0000-0400-000025020000}"/>
    <hyperlink ref="R537" r:id="rId551" xr:uid="{00000000-0004-0000-0400-000026020000}"/>
    <hyperlink ref="R538" r:id="rId552" xr:uid="{00000000-0004-0000-0400-000027020000}"/>
    <hyperlink ref="R539" r:id="rId553" xr:uid="{00000000-0004-0000-0400-000028020000}"/>
    <hyperlink ref="R540" r:id="rId554" xr:uid="{00000000-0004-0000-0400-000029020000}"/>
    <hyperlink ref="R541" r:id="rId555" xr:uid="{00000000-0004-0000-0400-00002A020000}"/>
    <hyperlink ref="R542" r:id="rId556" xr:uid="{00000000-0004-0000-0400-00002B020000}"/>
    <hyperlink ref="R543" r:id="rId557" xr:uid="{00000000-0004-0000-0400-00002C020000}"/>
    <hyperlink ref="R544" r:id="rId558" xr:uid="{00000000-0004-0000-0400-00002D020000}"/>
    <hyperlink ref="R545" r:id="rId559" xr:uid="{00000000-0004-0000-0400-00002E020000}"/>
    <hyperlink ref="R546" r:id="rId560" xr:uid="{00000000-0004-0000-0400-00002F020000}"/>
    <hyperlink ref="R547" r:id="rId561" xr:uid="{00000000-0004-0000-0400-000030020000}"/>
    <hyperlink ref="R548" r:id="rId562" xr:uid="{00000000-0004-0000-0400-000031020000}"/>
    <hyperlink ref="R549" r:id="rId563" xr:uid="{00000000-0004-0000-0400-000032020000}"/>
    <hyperlink ref="R550" r:id="rId564" xr:uid="{00000000-0004-0000-0400-000033020000}"/>
    <hyperlink ref="D551" r:id="rId565" xr:uid="{00000000-0004-0000-0400-000034020000}"/>
    <hyperlink ref="N551" r:id="rId566" xr:uid="{00000000-0004-0000-0400-000035020000}"/>
    <hyperlink ref="R551" r:id="rId567" xr:uid="{00000000-0004-0000-0400-000036020000}"/>
    <hyperlink ref="R552" r:id="rId568" xr:uid="{00000000-0004-0000-0400-000037020000}"/>
    <hyperlink ref="R553" r:id="rId569" xr:uid="{00000000-0004-0000-0400-000038020000}"/>
    <hyperlink ref="R554" r:id="rId570" xr:uid="{00000000-0004-0000-0400-000039020000}"/>
    <hyperlink ref="R555" r:id="rId571" xr:uid="{00000000-0004-0000-0400-00003A020000}"/>
    <hyperlink ref="R556" r:id="rId572" xr:uid="{00000000-0004-0000-0400-00003B020000}"/>
    <hyperlink ref="R557" r:id="rId573" xr:uid="{00000000-0004-0000-0400-00003C020000}"/>
    <hyperlink ref="R558" r:id="rId574" xr:uid="{00000000-0004-0000-0400-00003D020000}"/>
    <hyperlink ref="R559" r:id="rId575" xr:uid="{00000000-0004-0000-0400-00003E020000}"/>
    <hyperlink ref="R560" r:id="rId576" xr:uid="{00000000-0004-0000-0400-00003F020000}"/>
    <hyperlink ref="R561" r:id="rId577" xr:uid="{00000000-0004-0000-0400-000040020000}"/>
    <hyperlink ref="R562" r:id="rId578" xr:uid="{00000000-0004-0000-0400-000041020000}"/>
    <hyperlink ref="R563" r:id="rId579" xr:uid="{00000000-0004-0000-0400-000042020000}"/>
    <hyperlink ref="R564" r:id="rId580" xr:uid="{00000000-0004-0000-0400-000043020000}"/>
    <hyperlink ref="R565" r:id="rId581" xr:uid="{00000000-0004-0000-0400-000044020000}"/>
    <hyperlink ref="R566" r:id="rId582" xr:uid="{00000000-0004-0000-0400-000045020000}"/>
    <hyperlink ref="R567" r:id="rId583" xr:uid="{00000000-0004-0000-0400-000046020000}"/>
    <hyperlink ref="R568" r:id="rId584" xr:uid="{00000000-0004-0000-0400-000047020000}"/>
    <hyperlink ref="R569" r:id="rId585" xr:uid="{00000000-0004-0000-0400-000048020000}"/>
    <hyperlink ref="R570" r:id="rId586" xr:uid="{00000000-0004-0000-0400-000049020000}"/>
    <hyperlink ref="R571" r:id="rId587" xr:uid="{00000000-0004-0000-0400-00004A020000}"/>
    <hyperlink ref="R572" r:id="rId588" xr:uid="{00000000-0004-0000-0400-00004B020000}"/>
    <hyperlink ref="R573" r:id="rId589" xr:uid="{00000000-0004-0000-0400-00004C020000}"/>
    <hyperlink ref="R574" r:id="rId590" xr:uid="{00000000-0004-0000-0400-00004D020000}"/>
    <hyperlink ref="R575" r:id="rId591" xr:uid="{00000000-0004-0000-0400-00004E020000}"/>
    <hyperlink ref="R576" r:id="rId592" xr:uid="{00000000-0004-0000-0400-00004F020000}"/>
    <hyperlink ref="R577" r:id="rId593" xr:uid="{00000000-0004-0000-0400-000050020000}"/>
    <hyperlink ref="R578" r:id="rId594" xr:uid="{00000000-0004-0000-0400-000051020000}"/>
    <hyperlink ref="R579" r:id="rId595" xr:uid="{00000000-0004-0000-0400-000052020000}"/>
    <hyperlink ref="R580" r:id="rId596" xr:uid="{00000000-0004-0000-0400-000053020000}"/>
    <hyperlink ref="R581" r:id="rId597" xr:uid="{00000000-0004-0000-0400-000054020000}"/>
    <hyperlink ref="R582" r:id="rId598" xr:uid="{00000000-0004-0000-0400-000055020000}"/>
    <hyperlink ref="R583" r:id="rId599" xr:uid="{00000000-0004-0000-0400-000056020000}"/>
    <hyperlink ref="R584" r:id="rId600" xr:uid="{00000000-0004-0000-0400-000057020000}"/>
    <hyperlink ref="R585" r:id="rId601" xr:uid="{00000000-0004-0000-0400-000058020000}"/>
    <hyperlink ref="R586" r:id="rId602" xr:uid="{00000000-0004-0000-0400-000059020000}"/>
    <hyperlink ref="R587" r:id="rId603" xr:uid="{00000000-0004-0000-0400-00005A020000}"/>
    <hyperlink ref="D588" r:id="rId604" xr:uid="{00000000-0004-0000-0400-00005B020000}"/>
    <hyperlink ref="N588" r:id="rId605" xr:uid="{00000000-0004-0000-0400-00005C020000}"/>
    <hyperlink ref="R588" r:id="rId606" xr:uid="{00000000-0004-0000-0400-00005D020000}"/>
    <hyperlink ref="R589" r:id="rId607" xr:uid="{00000000-0004-0000-0400-00005E020000}"/>
    <hyperlink ref="R590" r:id="rId608" xr:uid="{00000000-0004-0000-0400-00005F020000}"/>
    <hyperlink ref="R591" r:id="rId609" xr:uid="{00000000-0004-0000-0400-000060020000}"/>
    <hyperlink ref="R592" r:id="rId610" xr:uid="{00000000-0004-0000-0400-000061020000}"/>
    <hyperlink ref="R593" r:id="rId611" xr:uid="{00000000-0004-0000-0400-000062020000}"/>
    <hyperlink ref="R594" r:id="rId612" xr:uid="{00000000-0004-0000-0400-000063020000}"/>
    <hyperlink ref="R595" r:id="rId613" xr:uid="{00000000-0004-0000-0400-000064020000}"/>
    <hyperlink ref="R596" r:id="rId614" xr:uid="{00000000-0004-0000-0400-000065020000}"/>
    <hyperlink ref="R597" r:id="rId615" xr:uid="{00000000-0004-0000-0400-000066020000}"/>
    <hyperlink ref="R598" r:id="rId616" xr:uid="{00000000-0004-0000-0400-000067020000}"/>
    <hyperlink ref="R599" r:id="rId617" xr:uid="{00000000-0004-0000-0400-000068020000}"/>
    <hyperlink ref="R600" r:id="rId618" xr:uid="{00000000-0004-0000-0400-000069020000}"/>
    <hyperlink ref="R601" r:id="rId619" xr:uid="{00000000-0004-0000-0400-00006A020000}"/>
    <hyperlink ref="R602" r:id="rId620" xr:uid="{00000000-0004-0000-0400-00006B020000}"/>
    <hyperlink ref="R603" r:id="rId621" xr:uid="{00000000-0004-0000-0400-00006C020000}"/>
    <hyperlink ref="R604" r:id="rId622" xr:uid="{00000000-0004-0000-0400-00006D020000}"/>
    <hyperlink ref="R605" r:id="rId623" xr:uid="{00000000-0004-0000-0400-00006E020000}"/>
    <hyperlink ref="R606" r:id="rId624" xr:uid="{00000000-0004-0000-0400-00006F020000}"/>
    <hyperlink ref="R607" r:id="rId625" xr:uid="{00000000-0004-0000-0400-000070020000}"/>
    <hyperlink ref="R608" r:id="rId626" xr:uid="{00000000-0004-0000-0400-000071020000}"/>
    <hyperlink ref="R609" r:id="rId627" xr:uid="{00000000-0004-0000-0400-000072020000}"/>
    <hyperlink ref="R610" r:id="rId628" xr:uid="{00000000-0004-0000-0400-000073020000}"/>
    <hyperlink ref="R611" r:id="rId629" xr:uid="{00000000-0004-0000-0400-000074020000}"/>
    <hyperlink ref="R612" r:id="rId630" xr:uid="{00000000-0004-0000-0400-000075020000}"/>
    <hyperlink ref="R613" r:id="rId631" xr:uid="{00000000-0004-0000-0400-000076020000}"/>
    <hyperlink ref="R614" r:id="rId632" xr:uid="{00000000-0004-0000-0400-000077020000}"/>
    <hyperlink ref="R615" r:id="rId633" xr:uid="{00000000-0004-0000-0400-000078020000}"/>
    <hyperlink ref="R616" r:id="rId634" xr:uid="{00000000-0004-0000-0400-000079020000}"/>
    <hyperlink ref="R617" r:id="rId635" xr:uid="{00000000-0004-0000-0400-00007A020000}"/>
    <hyperlink ref="R618" r:id="rId636" xr:uid="{00000000-0004-0000-0400-00007B020000}"/>
    <hyperlink ref="R619" r:id="rId637" xr:uid="{00000000-0004-0000-0400-00007C020000}"/>
    <hyperlink ref="R620" r:id="rId638" xr:uid="{00000000-0004-0000-0400-00007D020000}"/>
    <hyperlink ref="R622" r:id="rId639" xr:uid="{00000000-0004-0000-0400-00007E020000}"/>
    <hyperlink ref="R623" r:id="rId640" xr:uid="{00000000-0004-0000-0400-00007F020000}"/>
    <hyperlink ref="R624" r:id="rId641" xr:uid="{00000000-0004-0000-0400-000080020000}"/>
    <hyperlink ref="R625" r:id="rId642" xr:uid="{00000000-0004-0000-0400-000081020000}"/>
    <hyperlink ref="R626" r:id="rId643" xr:uid="{00000000-0004-0000-0400-000082020000}"/>
    <hyperlink ref="R627" r:id="rId644" xr:uid="{00000000-0004-0000-0400-000083020000}"/>
    <hyperlink ref="R628" r:id="rId645" xr:uid="{00000000-0004-0000-0400-000084020000}"/>
    <hyperlink ref="R629" r:id="rId646" xr:uid="{00000000-0004-0000-0400-000085020000}"/>
    <hyperlink ref="R630" r:id="rId647" xr:uid="{00000000-0004-0000-0400-000086020000}"/>
    <hyperlink ref="R631" r:id="rId648" xr:uid="{00000000-0004-0000-0400-000087020000}"/>
    <hyperlink ref="R632" r:id="rId649" xr:uid="{00000000-0004-0000-0400-000088020000}"/>
    <hyperlink ref="R633" r:id="rId650" xr:uid="{00000000-0004-0000-0400-000089020000}"/>
    <hyperlink ref="R634" r:id="rId651" xr:uid="{00000000-0004-0000-0400-00008A020000}"/>
    <hyperlink ref="R635" r:id="rId652" xr:uid="{00000000-0004-0000-0400-00008B020000}"/>
    <hyperlink ref="R636" r:id="rId653" xr:uid="{00000000-0004-0000-0400-00008C020000}"/>
    <hyperlink ref="R637" r:id="rId654" xr:uid="{00000000-0004-0000-0400-00008D020000}"/>
    <hyperlink ref="R638" r:id="rId655" xr:uid="{00000000-0004-0000-0400-00008E020000}"/>
    <hyperlink ref="R639" r:id="rId656" xr:uid="{00000000-0004-0000-0400-00008F020000}"/>
    <hyperlink ref="R640" r:id="rId657" xr:uid="{00000000-0004-0000-0400-000090020000}"/>
    <hyperlink ref="R641" r:id="rId658" xr:uid="{00000000-0004-0000-0400-000091020000}"/>
    <hyperlink ref="R642" r:id="rId659" xr:uid="{00000000-0004-0000-0400-000092020000}"/>
    <hyperlink ref="R643" r:id="rId660" xr:uid="{00000000-0004-0000-0400-000093020000}"/>
    <hyperlink ref="R644" r:id="rId661" xr:uid="{00000000-0004-0000-0400-000094020000}"/>
    <hyperlink ref="R645" r:id="rId662" xr:uid="{00000000-0004-0000-0400-000095020000}"/>
    <hyperlink ref="R646" r:id="rId663" xr:uid="{00000000-0004-0000-0400-000096020000}"/>
    <hyperlink ref="R647" r:id="rId664" xr:uid="{00000000-0004-0000-0400-000097020000}"/>
    <hyperlink ref="R648" r:id="rId665" xr:uid="{00000000-0004-0000-0400-000098020000}"/>
    <hyperlink ref="R649" r:id="rId666" xr:uid="{00000000-0004-0000-0400-000099020000}"/>
    <hyperlink ref="R650" r:id="rId667" xr:uid="{00000000-0004-0000-0400-00009A020000}"/>
    <hyperlink ref="R651" r:id="rId668" xr:uid="{00000000-0004-0000-0400-00009B020000}"/>
    <hyperlink ref="R652" r:id="rId669" xr:uid="{00000000-0004-0000-0400-00009C020000}"/>
    <hyperlink ref="R653" r:id="rId670" xr:uid="{00000000-0004-0000-0400-00009D020000}"/>
    <hyperlink ref="R654" r:id="rId671" xr:uid="{00000000-0004-0000-0400-00009E020000}"/>
    <hyperlink ref="R655" r:id="rId672" xr:uid="{00000000-0004-0000-0400-00009F020000}"/>
    <hyperlink ref="R656" r:id="rId673" xr:uid="{00000000-0004-0000-0400-0000A0020000}"/>
    <hyperlink ref="R657" r:id="rId674" xr:uid="{00000000-0004-0000-0400-0000A1020000}"/>
    <hyperlink ref="R658" r:id="rId675" xr:uid="{00000000-0004-0000-0400-0000A2020000}"/>
    <hyperlink ref="R659" r:id="rId676" xr:uid="{00000000-0004-0000-0400-0000A3020000}"/>
    <hyperlink ref="R660" r:id="rId677" xr:uid="{00000000-0004-0000-0400-0000A4020000}"/>
    <hyperlink ref="R661" r:id="rId678" xr:uid="{00000000-0004-0000-0400-0000A5020000}"/>
    <hyperlink ref="R662" r:id="rId679" xr:uid="{00000000-0004-0000-0400-0000A6020000}"/>
    <hyperlink ref="R663" r:id="rId680" xr:uid="{00000000-0004-0000-0400-0000A7020000}"/>
    <hyperlink ref="R664" r:id="rId681" xr:uid="{00000000-0004-0000-0400-0000A8020000}"/>
    <hyperlink ref="R665" r:id="rId682" xr:uid="{00000000-0004-0000-0400-0000A9020000}"/>
    <hyperlink ref="R666" r:id="rId683" xr:uid="{00000000-0004-0000-0400-0000AA020000}"/>
    <hyperlink ref="R667" r:id="rId684" xr:uid="{00000000-0004-0000-0400-0000AB020000}"/>
    <hyperlink ref="R668" r:id="rId685" xr:uid="{00000000-0004-0000-0400-0000AC020000}"/>
    <hyperlink ref="R669" r:id="rId686" xr:uid="{00000000-0004-0000-0400-0000AD020000}"/>
    <hyperlink ref="R670" r:id="rId687" xr:uid="{00000000-0004-0000-0400-0000AE020000}"/>
    <hyperlink ref="R671" r:id="rId688" xr:uid="{00000000-0004-0000-0400-0000AF020000}"/>
    <hyperlink ref="R672" r:id="rId689" xr:uid="{00000000-0004-0000-0400-0000B0020000}"/>
    <hyperlink ref="R673" r:id="rId690" xr:uid="{00000000-0004-0000-0400-0000B1020000}"/>
    <hyperlink ref="R674" r:id="rId691" xr:uid="{00000000-0004-0000-0400-0000B2020000}"/>
    <hyperlink ref="R675" r:id="rId692" xr:uid="{00000000-0004-0000-0400-0000B3020000}"/>
    <hyperlink ref="R676" r:id="rId693" xr:uid="{00000000-0004-0000-0400-0000B4020000}"/>
    <hyperlink ref="R677" r:id="rId694" xr:uid="{00000000-0004-0000-0400-0000B5020000}"/>
    <hyperlink ref="R678" r:id="rId695" xr:uid="{00000000-0004-0000-0400-0000B6020000}"/>
    <hyperlink ref="R679" r:id="rId696" xr:uid="{00000000-0004-0000-0400-0000B7020000}"/>
    <hyperlink ref="D680" r:id="rId697" xr:uid="{00000000-0004-0000-0400-0000B8020000}"/>
    <hyperlink ref="N680" r:id="rId698" xr:uid="{00000000-0004-0000-0400-0000B9020000}"/>
    <hyperlink ref="R680" r:id="rId699" xr:uid="{00000000-0004-0000-0400-0000BA020000}"/>
    <hyperlink ref="R681" r:id="rId700" xr:uid="{00000000-0004-0000-0400-0000BB020000}"/>
    <hyperlink ref="R682" r:id="rId701" xr:uid="{00000000-0004-0000-0400-0000BC020000}"/>
    <hyperlink ref="R683" r:id="rId702" xr:uid="{00000000-0004-0000-0400-0000BD020000}"/>
    <hyperlink ref="R684" r:id="rId703" xr:uid="{00000000-0004-0000-0400-0000BE020000}"/>
    <hyperlink ref="R685" r:id="rId704" xr:uid="{00000000-0004-0000-0400-0000BF020000}"/>
    <hyperlink ref="R686" r:id="rId705" xr:uid="{00000000-0004-0000-0400-0000C0020000}"/>
    <hyperlink ref="R687" r:id="rId706" xr:uid="{00000000-0004-0000-0400-0000C1020000}"/>
    <hyperlink ref="R688" r:id="rId707" xr:uid="{00000000-0004-0000-0400-0000C2020000}"/>
    <hyperlink ref="D689" r:id="rId708" xr:uid="{00000000-0004-0000-0400-0000C3020000}"/>
    <hyperlink ref="N689" r:id="rId709" xr:uid="{00000000-0004-0000-0400-0000C4020000}"/>
    <hyperlink ref="R689" r:id="rId710" xr:uid="{00000000-0004-0000-0400-0000C5020000}"/>
    <hyperlink ref="R690" r:id="rId711" xr:uid="{00000000-0004-0000-0400-0000C6020000}"/>
    <hyperlink ref="R691" r:id="rId712" xr:uid="{00000000-0004-0000-0400-0000C7020000}"/>
    <hyperlink ref="R692" r:id="rId713" xr:uid="{00000000-0004-0000-0400-0000C8020000}"/>
    <hyperlink ref="R693" r:id="rId714" xr:uid="{00000000-0004-0000-0400-0000C9020000}"/>
    <hyperlink ref="R694" r:id="rId715" xr:uid="{00000000-0004-0000-0400-0000CA020000}"/>
    <hyperlink ref="R695" r:id="rId716" xr:uid="{00000000-0004-0000-0400-0000CB020000}"/>
    <hyperlink ref="R696" r:id="rId717" xr:uid="{00000000-0004-0000-0400-0000CC020000}"/>
    <hyperlink ref="R697" r:id="rId718" xr:uid="{00000000-0004-0000-0400-0000CD020000}"/>
    <hyperlink ref="R698" r:id="rId719" xr:uid="{00000000-0004-0000-0400-0000CE020000}"/>
    <hyperlink ref="R699" r:id="rId720" xr:uid="{00000000-0004-0000-0400-0000CF020000}"/>
    <hyperlink ref="R700" r:id="rId721" xr:uid="{00000000-0004-0000-0400-0000D0020000}"/>
    <hyperlink ref="R701" r:id="rId722" xr:uid="{00000000-0004-0000-0400-0000D1020000}"/>
    <hyperlink ref="R702" r:id="rId723" xr:uid="{00000000-0004-0000-0400-0000D2020000}"/>
    <hyperlink ref="R703" r:id="rId724" xr:uid="{00000000-0004-0000-0400-0000D3020000}"/>
    <hyperlink ref="R704" r:id="rId725" xr:uid="{00000000-0004-0000-0400-0000D4020000}"/>
    <hyperlink ref="R705" r:id="rId726" xr:uid="{00000000-0004-0000-0400-0000D5020000}"/>
    <hyperlink ref="R706" r:id="rId727" xr:uid="{00000000-0004-0000-0400-0000D6020000}"/>
    <hyperlink ref="R707" r:id="rId728" xr:uid="{00000000-0004-0000-0400-0000D7020000}"/>
    <hyperlink ref="D708" r:id="rId729" xr:uid="{00000000-0004-0000-0400-0000D8020000}"/>
    <hyperlink ref="N708" r:id="rId730" xr:uid="{00000000-0004-0000-0400-0000D9020000}"/>
    <hyperlink ref="R708" r:id="rId731" xr:uid="{00000000-0004-0000-0400-0000DA020000}"/>
    <hyperlink ref="R709" r:id="rId732" xr:uid="{00000000-0004-0000-0400-0000DB020000}"/>
    <hyperlink ref="R710" r:id="rId733" xr:uid="{00000000-0004-0000-0400-0000DC020000}"/>
    <hyperlink ref="R711" r:id="rId734" xr:uid="{00000000-0004-0000-0400-0000DD020000}"/>
    <hyperlink ref="R712" r:id="rId735" xr:uid="{00000000-0004-0000-0400-0000DE020000}"/>
    <hyperlink ref="R713" r:id="rId736" xr:uid="{00000000-0004-0000-0400-0000DF020000}"/>
    <hyperlink ref="R714" r:id="rId737" xr:uid="{00000000-0004-0000-0400-0000E0020000}"/>
    <hyperlink ref="R715" r:id="rId738" xr:uid="{00000000-0004-0000-0400-0000E1020000}"/>
    <hyperlink ref="R716" r:id="rId739" xr:uid="{00000000-0004-0000-0400-0000E2020000}"/>
    <hyperlink ref="R717" r:id="rId740" xr:uid="{00000000-0004-0000-0400-0000E3020000}"/>
    <hyperlink ref="R718" r:id="rId741" xr:uid="{00000000-0004-0000-0400-0000E4020000}"/>
    <hyperlink ref="R719" r:id="rId742" xr:uid="{00000000-0004-0000-0400-0000E5020000}"/>
    <hyperlink ref="R720" r:id="rId743" xr:uid="{00000000-0004-0000-0400-0000E6020000}"/>
    <hyperlink ref="R721" r:id="rId744" xr:uid="{00000000-0004-0000-0400-0000E7020000}"/>
    <hyperlink ref="R722" r:id="rId745" xr:uid="{00000000-0004-0000-0400-0000E8020000}"/>
    <hyperlink ref="R723" r:id="rId746" xr:uid="{00000000-0004-0000-0400-0000E9020000}"/>
    <hyperlink ref="R724" r:id="rId747" xr:uid="{00000000-0004-0000-0400-0000EA020000}"/>
    <hyperlink ref="R725" r:id="rId748" xr:uid="{00000000-0004-0000-0400-0000EB020000}"/>
    <hyperlink ref="R726" r:id="rId749" xr:uid="{00000000-0004-0000-0400-0000EC020000}"/>
    <hyperlink ref="R727" r:id="rId750" xr:uid="{00000000-0004-0000-0400-0000ED020000}"/>
    <hyperlink ref="R728" r:id="rId751" xr:uid="{00000000-0004-0000-0400-0000EE020000}"/>
    <hyperlink ref="R729" r:id="rId752" xr:uid="{00000000-0004-0000-0400-0000EF020000}"/>
    <hyperlink ref="R730" r:id="rId753" xr:uid="{00000000-0004-0000-0400-0000F0020000}"/>
    <hyperlink ref="R731" r:id="rId754" xr:uid="{00000000-0004-0000-0400-0000F1020000}"/>
    <hyperlink ref="R732" r:id="rId755" xr:uid="{00000000-0004-0000-0400-0000F2020000}"/>
    <hyperlink ref="R733" r:id="rId756" xr:uid="{00000000-0004-0000-0400-0000F3020000}"/>
    <hyperlink ref="R734" r:id="rId757" xr:uid="{00000000-0004-0000-0400-0000F4020000}"/>
    <hyperlink ref="R735" r:id="rId758" xr:uid="{00000000-0004-0000-0400-0000F5020000}"/>
    <hyperlink ref="R736" r:id="rId759" xr:uid="{00000000-0004-0000-0400-0000F6020000}"/>
    <hyperlink ref="R737" r:id="rId760" xr:uid="{00000000-0004-0000-0400-0000F7020000}"/>
    <hyperlink ref="R738" r:id="rId761" xr:uid="{00000000-0004-0000-0400-0000F8020000}"/>
    <hyperlink ref="R739" r:id="rId762" xr:uid="{00000000-0004-0000-0400-0000F9020000}"/>
    <hyperlink ref="R740" r:id="rId763" xr:uid="{00000000-0004-0000-0400-0000FA020000}"/>
    <hyperlink ref="R741" r:id="rId764" xr:uid="{00000000-0004-0000-0400-0000FB020000}"/>
    <hyperlink ref="R742" r:id="rId765" xr:uid="{00000000-0004-0000-0400-0000FC020000}"/>
    <hyperlink ref="R743" r:id="rId766" xr:uid="{00000000-0004-0000-0400-0000FD020000}"/>
    <hyperlink ref="R744" r:id="rId767" xr:uid="{00000000-0004-0000-0400-0000FE020000}"/>
    <hyperlink ref="D745" r:id="rId768" xr:uid="{00000000-0004-0000-0400-0000FF020000}"/>
    <hyperlink ref="N745" r:id="rId769" xr:uid="{00000000-0004-0000-0400-000000030000}"/>
    <hyperlink ref="R745" r:id="rId770" xr:uid="{00000000-0004-0000-0400-000001030000}"/>
    <hyperlink ref="D746" r:id="rId771" xr:uid="{00000000-0004-0000-0400-000002030000}"/>
    <hyperlink ref="N746" r:id="rId772" xr:uid="{00000000-0004-0000-0400-000003030000}"/>
    <hyperlink ref="R746" r:id="rId773" xr:uid="{00000000-0004-0000-0400-000004030000}"/>
    <hyperlink ref="R747" r:id="rId774" xr:uid="{00000000-0004-0000-0400-000005030000}"/>
    <hyperlink ref="R748" r:id="rId775" xr:uid="{00000000-0004-0000-0400-000006030000}"/>
    <hyperlink ref="R749" r:id="rId776" xr:uid="{00000000-0004-0000-0400-000007030000}"/>
    <hyperlink ref="R750" r:id="rId777" xr:uid="{00000000-0004-0000-0400-000008030000}"/>
    <hyperlink ref="R751" r:id="rId778" xr:uid="{00000000-0004-0000-0400-000009030000}"/>
    <hyperlink ref="R752" r:id="rId779" xr:uid="{00000000-0004-0000-0400-00000A030000}"/>
    <hyperlink ref="R753" r:id="rId780" xr:uid="{00000000-0004-0000-0400-00000B030000}"/>
    <hyperlink ref="R754" r:id="rId781" xr:uid="{00000000-0004-0000-0400-00000C030000}"/>
    <hyperlink ref="R755" r:id="rId782" xr:uid="{00000000-0004-0000-0400-00000D030000}"/>
    <hyperlink ref="R756" r:id="rId783" xr:uid="{00000000-0004-0000-0400-00000E030000}"/>
    <hyperlink ref="R757" r:id="rId784" xr:uid="{00000000-0004-0000-0400-00000F030000}"/>
    <hyperlink ref="R758" r:id="rId785" xr:uid="{00000000-0004-0000-0400-000010030000}"/>
    <hyperlink ref="R759" r:id="rId786" xr:uid="{00000000-0004-0000-0400-000011030000}"/>
    <hyperlink ref="R760" r:id="rId787" xr:uid="{00000000-0004-0000-0400-000012030000}"/>
    <hyperlink ref="R761" r:id="rId788" xr:uid="{00000000-0004-0000-0400-000013030000}"/>
    <hyperlink ref="R762" r:id="rId789" xr:uid="{00000000-0004-0000-0400-000014030000}"/>
    <hyperlink ref="R763" r:id="rId790" xr:uid="{00000000-0004-0000-0400-000015030000}"/>
    <hyperlink ref="R764" r:id="rId791" xr:uid="{00000000-0004-0000-0400-000016030000}"/>
    <hyperlink ref="R765" r:id="rId792" xr:uid="{00000000-0004-0000-0400-000017030000}"/>
    <hyperlink ref="R766" r:id="rId793" xr:uid="{00000000-0004-0000-0400-000018030000}"/>
    <hyperlink ref="R767" r:id="rId794" xr:uid="{00000000-0004-0000-0400-000019030000}"/>
    <hyperlink ref="R768" r:id="rId795" xr:uid="{00000000-0004-0000-0400-00001A030000}"/>
    <hyperlink ref="R769" r:id="rId796" xr:uid="{00000000-0004-0000-0400-00001B030000}"/>
    <hyperlink ref="R770" r:id="rId797" xr:uid="{00000000-0004-0000-0400-00001C030000}"/>
    <hyperlink ref="R771" r:id="rId798" xr:uid="{00000000-0004-0000-0400-00001D030000}"/>
    <hyperlink ref="R772" r:id="rId799" xr:uid="{00000000-0004-0000-0400-00001E030000}"/>
    <hyperlink ref="R773" r:id="rId800" xr:uid="{00000000-0004-0000-0400-00001F030000}"/>
    <hyperlink ref="R774" r:id="rId801" xr:uid="{00000000-0004-0000-0400-000020030000}"/>
    <hyperlink ref="R775" r:id="rId802" xr:uid="{00000000-0004-0000-0400-000021030000}"/>
    <hyperlink ref="U776" r:id="rId803" xr:uid="{00000000-0004-0000-0400-000022030000}"/>
    <hyperlink ref="R777" r:id="rId804" xr:uid="{00000000-0004-0000-0400-000023030000}"/>
    <hyperlink ref="R778" r:id="rId805" xr:uid="{00000000-0004-0000-0400-000024030000}"/>
    <hyperlink ref="R779" r:id="rId806" xr:uid="{00000000-0004-0000-0400-000025030000}"/>
    <hyperlink ref="R780" r:id="rId807" xr:uid="{00000000-0004-0000-0400-000026030000}"/>
    <hyperlink ref="R781" r:id="rId808" xr:uid="{00000000-0004-0000-0400-000027030000}"/>
    <hyperlink ref="R782" r:id="rId809" xr:uid="{00000000-0004-0000-0400-000028030000}"/>
    <hyperlink ref="R783" r:id="rId810" xr:uid="{00000000-0004-0000-0400-000029030000}"/>
    <hyperlink ref="R784" r:id="rId811" xr:uid="{00000000-0004-0000-0400-00002A030000}"/>
    <hyperlink ref="R785" r:id="rId812" xr:uid="{00000000-0004-0000-0400-00002B030000}"/>
    <hyperlink ref="R786" r:id="rId813" xr:uid="{00000000-0004-0000-0400-00002C030000}"/>
    <hyperlink ref="R787" r:id="rId814" xr:uid="{00000000-0004-0000-0400-00002D030000}"/>
    <hyperlink ref="R788" r:id="rId815" xr:uid="{00000000-0004-0000-0400-00002E030000}"/>
    <hyperlink ref="R789" r:id="rId816" xr:uid="{00000000-0004-0000-0400-00002F030000}"/>
    <hyperlink ref="R790" r:id="rId817" xr:uid="{00000000-0004-0000-0400-000030030000}"/>
    <hyperlink ref="R791" r:id="rId818" xr:uid="{00000000-0004-0000-0400-000031030000}"/>
    <hyperlink ref="R792" r:id="rId819" xr:uid="{00000000-0004-0000-0400-000032030000}"/>
    <hyperlink ref="R793" r:id="rId820" xr:uid="{00000000-0004-0000-0400-000033030000}"/>
    <hyperlink ref="R794" r:id="rId821" xr:uid="{00000000-0004-0000-0400-000034030000}"/>
    <hyperlink ref="R795" r:id="rId822" xr:uid="{00000000-0004-0000-0400-000035030000}"/>
    <hyperlink ref="R796" r:id="rId823" xr:uid="{00000000-0004-0000-0400-000036030000}"/>
    <hyperlink ref="R797" r:id="rId824" xr:uid="{00000000-0004-0000-0400-000037030000}"/>
    <hyperlink ref="R798" r:id="rId825" xr:uid="{00000000-0004-0000-0400-000038030000}"/>
    <hyperlink ref="R799" r:id="rId826" xr:uid="{00000000-0004-0000-0400-000039030000}"/>
    <hyperlink ref="R800" r:id="rId827" xr:uid="{00000000-0004-0000-0400-00003A030000}"/>
    <hyperlink ref="R801" r:id="rId828" xr:uid="{00000000-0004-0000-0400-00003B030000}"/>
    <hyperlink ref="R802" r:id="rId829" xr:uid="{00000000-0004-0000-0400-00003C030000}"/>
    <hyperlink ref="R803" r:id="rId830" xr:uid="{00000000-0004-0000-0400-00003D030000}"/>
    <hyperlink ref="R804" r:id="rId831" xr:uid="{00000000-0004-0000-0400-00003E030000}"/>
    <hyperlink ref="R805" r:id="rId832" xr:uid="{00000000-0004-0000-0400-00003F030000}"/>
    <hyperlink ref="R806" r:id="rId833" xr:uid="{00000000-0004-0000-0400-000040030000}"/>
    <hyperlink ref="D807" r:id="rId834" xr:uid="{00000000-0004-0000-0400-000041030000}"/>
    <hyperlink ref="N807" r:id="rId835" xr:uid="{00000000-0004-0000-0400-000042030000}"/>
    <hyperlink ref="R807" r:id="rId836" xr:uid="{00000000-0004-0000-0400-000043030000}"/>
    <hyperlink ref="R808" r:id="rId837" xr:uid="{00000000-0004-0000-0400-000044030000}"/>
    <hyperlink ref="R809" r:id="rId838" xr:uid="{00000000-0004-0000-0400-000045030000}"/>
    <hyperlink ref="R810" r:id="rId839" xr:uid="{00000000-0004-0000-0400-000046030000}"/>
    <hyperlink ref="R811" r:id="rId840" xr:uid="{00000000-0004-0000-0400-000047030000}"/>
    <hyperlink ref="R812" r:id="rId841" xr:uid="{00000000-0004-0000-0400-000048030000}"/>
    <hyperlink ref="R813" r:id="rId842" xr:uid="{00000000-0004-0000-0400-000049030000}"/>
    <hyperlink ref="R814" r:id="rId843" xr:uid="{00000000-0004-0000-0400-00004A030000}"/>
    <hyperlink ref="R815" r:id="rId844" xr:uid="{00000000-0004-0000-0400-00004B030000}"/>
    <hyperlink ref="R816" r:id="rId845" xr:uid="{00000000-0004-0000-0400-00004C030000}"/>
    <hyperlink ref="R817" r:id="rId846" xr:uid="{00000000-0004-0000-0400-00004D030000}"/>
    <hyperlink ref="R818" r:id="rId847" xr:uid="{00000000-0004-0000-0400-00004E030000}"/>
    <hyperlink ref="R819" r:id="rId848" xr:uid="{00000000-0004-0000-0400-00004F030000}"/>
    <hyperlink ref="R820" r:id="rId849" xr:uid="{00000000-0004-0000-0400-000050030000}"/>
    <hyperlink ref="R821" r:id="rId850" xr:uid="{00000000-0004-0000-0400-000051030000}"/>
    <hyperlink ref="R822" r:id="rId851" xr:uid="{00000000-0004-0000-0400-000052030000}"/>
    <hyperlink ref="R823" r:id="rId852" xr:uid="{00000000-0004-0000-0400-000053030000}"/>
    <hyperlink ref="R824" r:id="rId853" xr:uid="{00000000-0004-0000-0400-000054030000}"/>
    <hyperlink ref="R825" r:id="rId854" xr:uid="{00000000-0004-0000-0400-000055030000}"/>
    <hyperlink ref="R826" r:id="rId855" xr:uid="{00000000-0004-0000-0400-000056030000}"/>
    <hyperlink ref="R827" r:id="rId856" xr:uid="{00000000-0004-0000-0400-000057030000}"/>
    <hyperlink ref="R828" r:id="rId857" xr:uid="{00000000-0004-0000-0400-000058030000}"/>
    <hyperlink ref="R829" r:id="rId858" xr:uid="{00000000-0004-0000-0400-000059030000}"/>
    <hyperlink ref="R830" r:id="rId859" xr:uid="{00000000-0004-0000-0400-00005A030000}"/>
    <hyperlink ref="R831" r:id="rId860" xr:uid="{00000000-0004-0000-0400-00005B030000}"/>
    <hyperlink ref="R832" r:id="rId861" xr:uid="{00000000-0004-0000-0400-00005C030000}"/>
    <hyperlink ref="R833" r:id="rId862" xr:uid="{00000000-0004-0000-0400-00005D030000}"/>
    <hyperlink ref="R834" r:id="rId863" xr:uid="{00000000-0004-0000-0400-00005E030000}"/>
    <hyperlink ref="R835" r:id="rId864" xr:uid="{00000000-0004-0000-0400-00005F030000}"/>
    <hyperlink ref="R836" r:id="rId865" xr:uid="{00000000-0004-0000-0400-000060030000}"/>
    <hyperlink ref="R837" r:id="rId866" xr:uid="{00000000-0004-0000-0400-000061030000}"/>
    <hyperlink ref="R838" r:id="rId867" xr:uid="{00000000-0004-0000-0400-000062030000}"/>
    <hyperlink ref="R839" r:id="rId868" xr:uid="{00000000-0004-0000-0400-000063030000}"/>
    <hyperlink ref="R840" r:id="rId869" xr:uid="{00000000-0004-0000-0400-000064030000}"/>
    <hyperlink ref="R841" r:id="rId870" xr:uid="{00000000-0004-0000-0400-000065030000}"/>
    <hyperlink ref="R842" r:id="rId871" xr:uid="{00000000-0004-0000-0400-000066030000}"/>
    <hyperlink ref="R843" r:id="rId872" xr:uid="{00000000-0004-0000-0400-000067030000}"/>
    <hyperlink ref="R844" r:id="rId873" xr:uid="{00000000-0004-0000-0400-000068030000}"/>
    <hyperlink ref="R845" r:id="rId874" xr:uid="{00000000-0004-0000-0400-000069030000}"/>
    <hyperlink ref="R846" r:id="rId875" xr:uid="{00000000-0004-0000-0400-00006A030000}"/>
    <hyperlink ref="R847" r:id="rId876" xr:uid="{00000000-0004-0000-0400-00006B030000}"/>
    <hyperlink ref="R848" r:id="rId877" xr:uid="{00000000-0004-0000-0400-00006C030000}"/>
    <hyperlink ref="R849" r:id="rId878" xr:uid="{00000000-0004-0000-0400-00006D030000}"/>
    <hyperlink ref="R850" r:id="rId879" xr:uid="{00000000-0004-0000-0400-00006E030000}"/>
    <hyperlink ref="R851" r:id="rId880" xr:uid="{00000000-0004-0000-0400-00006F030000}"/>
    <hyperlink ref="R852" r:id="rId881" xr:uid="{00000000-0004-0000-0400-000070030000}"/>
    <hyperlink ref="R853" r:id="rId882" xr:uid="{00000000-0004-0000-0400-000071030000}"/>
    <hyperlink ref="R854" r:id="rId883" xr:uid="{00000000-0004-0000-0400-000072030000}"/>
    <hyperlink ref="R855" r:id="rId884" xr:uid="{00000000-0004-0000-0400-000073030000}"/>
    <hyperlink ref="R856" r:id="rId885" xr:uid="{00000000-0004-0000-0400-000074030000}"/>
    <hyperlink ref="R857" r:id="rId886" xr:uid="{00000000-0004-0000-0400-000075030000}"/>
    <hyperlink ref="R858" r:id="rId887" xr:uid="{00000000-0004-0000-0400-000076030000}"/>
    <hyperlink ref="R859" r:id="rId888" xr:uid="{00000000-0004-0000-0400-000077030000}"/>
    <hyperlink ref="R860" r:id="rId889" xr:uid="{00000000-0004-0000-0400-000078030000}"/>
    <hyperlink ref="R861" r:id="rId890" xr:uid="{00000000-0004-0000-0400-000079030000}"/>
    <hyperlink ref="R862" r:id="rId891" xr:uid="{00000000-0004-0000-0400-00007A030000}"/>
    <hyperlink ref="R863" r:id="rId892" xr:uid="{00000000-0004-0000-0400-00007B030000}"/>
    <hyperlink ref="R864" r:id="rId893" xr:uid="{00000000-0004-0000-0400-00007C030000}"/>
    <hyperlink ref="R865" r:id="rId894" xr:uid="{00000000-0004-0000-0400-00007D030000}"/>
    <hyperlink ref="R866" r:id="rId895" xr:uid="{00000000-0004-0000-0400-00007E030000}"/>
    <hyperlink ref="R867" r:id="rId896" xr:uid="{00000000-0004-0000-0400-00007F030000}"/>
    <hyperlink ref="R868" r:id="rId897" xr:uid="{00000000-0004-0000-0400-000080030000}"/>
    <hyperlink ref="R869" r:id="rId898" xr:uid="{00000000-0004-0000-0400-000081030000}"/>
    <hyperlink ref="R870" r:id="rId899" xr:uid="{00000000-0004-0000-0400-000082030000}"/>
    <hyperlink ref="R871" r:id="rId900" xr:uid="{00000000-0004-0000-0400-000083030000}"/>
    <hyperlink ref="R872" r:id="rId901" xr:uid="{00000000-0004-0000-0400-000084030000}"/>
    <hyperlink ref="R873" r:id="rId902" xr:uid="{00000000-0004-0000-0400-000085030000}"/>
    <hyperlink ref="D874" r:id="rId903" xr:uid="{00000000-0004-0000-0400-000086030000}"/>
    <hyperlink ref="N874" r:id="rId904" xr:uid="{00000000-0004-0000-0400-000087030000}"/>
    <hyperlink ref="R874" r:id="rId905" xr:uid="{00000000-0004-0000-0400-000088030000}"/>
    <hyperlink ref="R875" r:id="rId906" xr:uid="{00000000-0004-0000-0400-000089030000}"/>
    <hyperlink ref="R876" r:id="rId907" xr:uid="{00000000-0004-0000-0400-00008A030000}"/>
    <hyperlink ref="R877" r:id="rId908" xr:uid="{00000000-0004-0000-0400-00008B030000}"/>
    <hyperlink ref="R878" r:id="rId909" xr:uid="{00000000-0004-0000-0400-00008C030000}"/>
    <hyperlink ref="R879" r:id="rId910" xr:uid="{00000000-0004-0000-0400-00008D030000}"/>
    <hyperlink ref="R880" r:id="rId911" xr:uid="{00000000-0004-0000-0400-00008E030000}"/>
    <hyperlink ref="R881" r:id="rId912" xr:uid="{00000000-0004-0000-0400-00008F030000}"/>
    <hyperlink ref="R882" r:id="rId913" xr:uid="{00000000-0004-0000-0400-000090030000}"/>
    <hyperlink ref="R883" r:id="rId914" xr:uid="{00000000-0004-0000-0400-000091030000}"/>
    <hyperlink ref="R884" r:id="rId915" xr:uid="{00000000-0004-0000-0400-000092030000}"/>
    <hyperlink ref="R885" r:id="rId916" xr:uid="{00000000-0004-0000-0400-000093030000}"/>
    <hyperlink ref="R886" r:id="rId917" xr:uid="{00000000-0004-0000-0400-000094030000}"/>
    <hyperlink ref="R887" r:id="rId918" xr:uid="{00000000-0004-0000-0400-000095030000}"/>
    <hyperlink ref="R888" r:id="rId919" xr:uid="{00000000-0004-0000-0400-000096030000}"/>
    <hyperlink ref="R889" r:id="rId920" xr:uid="{00000000-0004-0000-0400-000097030000}"/>
    <hyperlink ref="R890" r:id="rId921" xr:uid="{00000000-0004-0000-0400-000098030000}"/>
    <hyperlink ref="R891" r:id="rId922" xr:uid="{00000000-0004-0000-0400-000099030000}"/>
    <hyperlink ref="R892" r:id="rId923" xr:uid="{00000000-0004-0000-0400-00009A030000}"/>
    <hyperlink ref="R893" r:id="rId924" xr:uid="{00000000-0004-0000-0400-00009B030000}"/>
    <hyperlink ref="R894" r:id="rId925" xr:uid="{00000000-0004-0000-0400-00009C030000}"/>
    <hyperlink ref="R895" r:id="rId926" xr:uid="{00000000-0004-0000-0400-00009D030000}"/>
    <hyperlink ref="R896" r:id="rId927" xr:uid="{00000000-0004-0000-0400-00009E030000}"/>
    <hyperlink ref="R897" r:id="rId928" xr:uid="{00000000-0004-0000-0400-00009F030000}"/>
    <hyperlink ref="R898" r:id="rId929" xr:uid="{00000000-0004-0000-0400-0000A0030000}"/>
    <hyperlink ref="R899" r:id="rId930" xr:uid="{00000000-0004-0000-0400-0000A1030000}"/>
    <hyperlink ref="R900" r:id="rId931" xr:uid="{00000000-0004-0000-0400-0000A2030000}"/>
    <hyperlink ref="R901" r:id="rId932" xr:uid="{00000000-0004-0000-0400-0000A3030000}"/>
    <hyperlink ref="R902" r:id="rId933" xr:uid="{00000000-0004-0000-0400-0000A4030000}"/>
    <hyperlink ref="R903" r:id="rId934" xr:uid="{00000000-0004-0000-0400-0000A5030000}"/>
    <hyperlink ref="R904" r:id="rId935" xr:uid="{00000000-0004-0000-0400-0000A6030000}"/>
    <hyperlink ref="R905" r:id="rId936" xr:uid="{00000000-0004-0000-0400-0000A7030000}"/>
    <hyperlink ref="R906" r:id="rId937" xr:uid="{00000000-0004-0000-0400-0000A8030000}"/>
    <hyperlink ref="R907" r:id="rId938" xr:uid="{00000000-0004-0000-0400-0000A9030000}"/>
    <hyperlink ref="R908" r:id="rId939" xr:uid="{00000000-0004-0000-0400-0000AA030000}"/>
    <hyperlink ref="R909" r:id="rId940" xr:uid="{00000000-0004-0000-0400-0000AB030000}"/>
    <hyperlink ref="R910" r:id="rId941" xr:uid="{00000000-0004-0000-0400-0000AC030000}"/>
    <hyperlink ref="R911" r:id="rId942" xr:uid="{00000000-0004-0000-0400-0000AD030000}"/>
    <hyperlink ref="R912" r:id="rId943" xr:uid="{00000000-0004-0000-0400-0000AE030000}"/>
    <hyperlink ref="R913" r:id="rId944" xr:uid="{00000000-0004-0000-0400-0000AF030000}"/>
    <hyperlink ref="R914" r:id="rId945" xr:uid="{00000000-0004-0000-0400-0000B0030000}"/>
    <hyperlink ref="R915" r:id="rId946" xr:uid="{00000000-0004-0000-0400-0000B1030000}"/>
    <hyperlink ref="R916" r:id="rId947" xr:uid="{00000000-0004-0000-0400-0000B2030000}"/>
    <hyperlink ref="R917" r:id="rId948" xr:uid="{00000000-0004-0000-0400-0000B3030000}"/>
    <hyperlink ref="R918" r:id="rId949" xr:uid="{00000000-0004-0000-0400-0000B4030000}"/>
    <hyperlink ref="R919" r:id="rId950" xr:uid="{00000000-0004-0000-0400-0000B5030000}"/>
    <hyperlink ref="R920" r:id="rId951" xr:uid="{00000000-0004-0000-0400-0000B6030000}"/>
    <hyperlink ref="R921" r:id="rId952" xr:uid="{00000000-0004-0000-0400-0000B7030000}"/>
    <hyperlink ref="R922" r:id="rId953" xr:uid="{00000000-0004-0000-0400-0000B8030000}"/>
    <hyperlink ref="R923" r:id="rId954" xr:uid="{00000000-0004-0000-0400-0000B9030000}"/>
    <hyperlink ref="R924" r:id="rId955" xr:uid="{00000000-0004-0000-0400-0000BA030000}"/>
    <hyperlink ref="R925" r:id="rId956" xr:uid="{00000000-0004-0000-0400-0000BB030000}"/>
    <hyperlink ref="R926" r:id="rId957" xr:uid="{00000000-0004-0000-0400-0000BC030000}"/>
    <hyperlink ref="R927" r:id="rId958" xr:uid="{00000000-0004-0000-0400-0000BD030000}"/>
    <hyperlink ref="R928" r:id="rId959" xr:uid="{00000000-0004-0000-0400-0000BE030000}"/>
    <hyperlink ref="R929" r:id="rId960" xr:uid="{00000000-0004-0000-0400-0000BF030000}"/>
    <hyperlink ref="R930" r:id="rId961" xr:uid="{00000000-0004-0000-0400-0000C0030000}"/>
    <hyperlink ref="R931" r:id="rId962" xr:uid="{00000000-0004-0000-0400-0000C1030000}"/>
    <hyperlink ref="R932" r:id="rId963" xr:uid="{00000000-0004-0000-0400-0000C2030000}"/>
    <hyperlink ref="R933" r:id="rId964" xr:uid="{00000000-0004-0000-0400-0000C3030000}"/>
    <hyperlink ref="R934" r:id="rId965" xr:uid="{00000000-0004-0000-0400-0000C4030000}"/>
    <hyperlink ref="R935" r:id="rId966" xr:uid="{00000000-0004-0000-0400-0000C5030000}"/>
    <hyperlink ref="R936" r:id="rId967" xr:uid="{00000000-0004-0000-0400-0000C6030000}"/>
    <hyperlink ref="R937" r:id="rId968" xr:uid="{00000000-0004-0000-0400-0000C7030000}"/>
    <hyperlink ref="R938" r:id="rId969" xr:uid="{00000000-0004-0000-0400-0000C8030000}"/>
    <hyperlink ref="R939" r:id="rId970" xr:uid="{00000000-0004-0000-0400-0000C9030000}"/>
    <hyperlink ref="R940" r:id="rId971" xr:uid="{00000000-0004-0000-0400-0000CA030000}"/>
    <hyperlink ref="R941" r:id="rId972" xr:uid="{00000000-0004-0000-0400-0000CB030000}"/>
    <hyperlink ref="R942" r:id="rId973" xr:uid="{00000000-0004-0000-0400-0000CC030000}"/>
    <hyperlink ref="R943" r:id="rId974" xr:uid="{00000000-0004-0000-0400-0000CD030000}"/>
    <hyperlink ref="R944" r:id="rId975" xr:uid="{00000000-0004-0000-0400-0000CE030000}"/>
    <hyperlink ref="R945" r:id="rId976" xr:uid="{00000000-0004-0000-0400-0000CF030000}"/>
    <hyperlink ref="R946" r:id="rId977" xr:uid="{00000000-0004-0000-0400-0000D0030000}"/>
    <hyperlink ref="R947" r:id="rId978" xr:uid="{00000000-0004-0000-0400-0000D1030000}"/>
    <hyperlink ref="R948" r:id="rId979" xr:uid="{00000000-0004-0000-0400-0000D2030000}"/>
    <hyperlink ref="R949" r:id="rId980" xr:uid="{00000000-0004-0000-0400-0000D3030000}"/>
    <hyperlink ref="R950" r:id="rId981" xr:uid="{00000000-0004-0000-0400-0000D4030000}"/>
    <hyperlink ref="R951" r:id="rId982" xr:uid="{00000000-0004-0000-0400-0000D5030000}"/>
    <hyperlink ref="R952" r:id="rId983" xr:uid="{00000000-0004-0000-0400-0000D6030000}"/>
    <hyperlink ref="R953" r:id="rId984" xr:uid="{00000000-0004-0000-0400-0000D7030000}"/>
    <hyperlink ref="R954" r:id="rId985" xr:uid="{00000000-0004-0000-0400-0000D8030000}"/>
    <hyperlink ref="R955" r:id="rId986" xr:uid="{00000000-0004-0000-0400-0000D9030000}"/>
    <hyperlink ref="R956" r:id="rId987" xr:uid="{00000000-0004-0000-0400-0000DA030000}"/>
    <hyperlink ref="R957" r:id="rId988" xr:uid="{00000000-0004-0000-0400-0000DB030000}"/>
    <hyperlink ref="R958" r:id="rId989" xr:uid="{00000000-0004-0000-0400-0000DC030000}"/>
    <hyperlink ref="R959" r:id="rId990" xr:uid="{00000000-0004-0000-0400-0000DD030000}"/>
    <hyperlink ref="R960" r:id="rId991" xr:uid="{00000000-0004-0000-0400-0000DE030000}"/>
    <hyperlink ref="R961" r:id="rId992" xr:uid="{00000000-0004-0000-0400-0000DF030000}"/>
    <hyperlink ref="R962" r:id="rId993" xr:uid="{00000000-0004-0000-0400-0000E0030000}"/>
    <hyperlink ref="R963" r:id="rId994" xr:uid="{00000000-0004-0000-0400-0000E1030000}"/>
    <hyperlink ref="R964" r:id="rId995" xr:uid="{00000000-0004-0000-0400-0000E2030000}"/>
    <hyperlink ref="R965" r:id="rId996" xr:uid="{00000000-0004-0000-0400-0000E3030000}"/>
    <hyperlink ref="R966" r:id="rId997" xr:uid="{00000000-0004-0000-0400-0000E4030000}"/>
    <hyperlink ref="R967" r:id="rId998" xr:uid="{00000000-0004-0000-0400-0000E5030000}"/>
    <hyperlink ref="R968" r:id="rId999" xr:uid="{00000000-0004-0000-0400-0000E6030000}"/>
    <hyperlink ref="R969" r:id="rId1000" xr:uid="{00000000-0004-0000-0400-0000E7030000}"/>
    <hyperlink ref="R970" r:id="rId1001" xr:uid="{00000000-0004-0000-0400-0000E8030000}"/>
    <hyperlink ref="R971" r:id="rId1002" xr:uid="{00000000-0004-0000-0400-0000E9030000}"/>
    <hyperlink ref="D972" r:id="rId1003" xr:uid="{00000000-0004-0000-0400-0000EA030000}"/>
    <hyperlink ref="N972" r:id="rId1004" xr:uid="{00000000-0004-0000-0400-0000EB030000}"/>
    <hyperlink ref="R972" r:id="rId1005" xr:uid="{00000000-0004-0000-0400-0000EC030000}"/>
    <hyperlink ref="R973" r:id="rId1006" xr:uid="{00000000-0004-0000-0400-0000ED030000}"/>
    <hyperlink ref="R974" r:id="rId1007" xr:uid="{00000000-0004-0000-0400-0000EE030000}"/>
    <hyperlink ref="R975" r:id="rId1008" xr:uid="{00000000-0004-0000-0400-0000EF030000}"/>
    <hyperlink ref="R976" r:id="rId1009" xr:uid="{00000000-0004-0000-0400-0000F0030000}"/>
    <hyperlink ref="R977" r:id="rId1010" xr:uid="{00000000-0004-0000-0400-0000F1030000}"/>
    <hyperlink ref="R978" r:id="rId1011" xr:uid="{00000000-0004-0000-0400-0000F2030000}"/>
    <hyperlink ref="R979" r:id="rId1012" xr:uid="{00000000-0004-0000-0400-0000F3030000}"/>
    <hyperlink ref="R980" r:id="rId1013" xr:uid="{00000000-0004-0000-0400-0000F4030000}"/>
    <hyperlink ref="R981" r:id="rId1014" xr:uid="{00000000-0004-0000-0400-0000F5030000}"/>
    <hyperlink ref="R982" r:id="rId1015" xr:uid="{00000000-0004-0000-0400-0000F6030000}"/>
    <hyperlink ref="R983" r:id="rId1016" xr:uid="{00000000-0004-0000-0400-0000F7030000}"/>
    <hyperlink ref="R984" r:id="rId1017" xr:uid="{00000000-0004-0000-0400-0000F8030000}"/>
    <hyperlink ref="R985" r:id="rId1018" xr:uid="{00000000-0004-0000-0400-0000F9030000}"/>
    <hyperlink ref="R986" r:id="rId1019" xr:uid="{00000000-0004-0000-0400-0000FA030000}"/>
    <hyperlink ref="R987" r:id="rId1020" xr:uid="{00000000-0004-0000-0400-0000FB030000}"/>
    <hyperlink ref="R988" r:id="rId1021" xr:uid="{00000000-0004-0000-0400-0000FC030000}"/>
    <hyperlink ref="R989" r:id="rId1022" xr:uid="{00000000-0004-0000-0400-0000FD030000}"/>
    <hyperlink ref="R990" r:id="rId1023" xr:uid="{00000000-0004-0000-0400-0000FE030000}"/>
    <hyperlink ref="R991" r:id="rId1024" xr:uid="{00000000-0004-0000-0400-0000FF030000}"/>
    <hyperlink ref="R992" r:id="rId1025" xr:uid="{00000000-0004-0000-0400-000000040000}"/>
    <hyperlink ref="R993" r:id="rId1026" xr:uid="{00000000-0004-0000-0400-000001040000}"/>
    <hyperlink ref="R994" r:id="rId1027" xr:uid="{00000000-0004-0000-0400-000002040000}"/>
    <hyperlink ref="R995" r:id="rId1028" xr:uid="{00000000-0004-0000-0400-000003040000}"/>
    <hyperlink ref="R996" r:id="rId1029" xr:uid="{00000000-0004-0000-0400-000004040000}"/>
    <hyperlink ref="R997" r:id="rId1030" xr:uid="{00000000-0004-0000-0400-000005040000}"/>
    <hyperlink ref="R998" r:id="rId1031" xr:uid="{00000000-0004-0000-0400-000006040000}"/>
    <hyperlink ref="R999" r:id="rId1032" xr:uid="{00000000-0004-0000-0400-000007040000}"/>
    <hyperlink ref="R1000" r:id="rId1033" xr:uid="{00000000-0004-0000-0400-000008040000}"/>
    <hyperlink ref="R1001" r:id="rId1034" xr:uid="{00000000-0004-0000-0400-000009040000}"/>
    <hyperlink ref="R1002" r:id="rId1035" xr:uid="{00000000-0004-0000-0400-00000A040000}"/>
    <hyperlink ref="R1003" r:id="rId1036" xr:uid="{00000000-0004-0000-0400-00000B040000}"/>
    <hyperlink ref="R1004" r:id="rId1037" xr:uid="{00000000-0004-0000-0400-00000C040000}"/>
    <hyperlink ref="R1005" r:id="rId1038" xr:uid="{00000000-0004-0000-0400-00000D040000}"/>
    <hyperlink ref="R1006" r:id="rId1039" xr:uid="{00000000-0004-0000-0400-00000E040000}"/>
    <hyperlink ref="R1007" r:id="rId1040" xr:uid="{00000000-0004-0000-0400-00000F040000}"/>
    <hyperlink ref="R1008" r:id="rId1041" xr:uid="{00000000-0004-0000-0400-000010040000}"/>
    <hyperlink ref="R1009" r:id="rId1042" xr:uid="{00000000-0004-0000-0400-000011040000}"/>
    <hyperlink ref="R1010" r:id="rId1043" xr:uid="{00000000-0004-0000-0400-000012040000}"/>
    <hyperlink ref="R1011" r:id="rId1044" xr:uid="{00000000-0004-0000-0400-000013040000}"/>
    <hyperlink ref="R1012" r:id="rId1045" xr:uid="{00000000-0004-0000-0400-000014040000}"/>
    <hyperlink ref="R1013" r:id="rId1046" xr:uid="{00000000-0004-0000-0400-000015040000}"/>
    <hyperlink ref="R1014" r:id="rId1047" xr:uid="{00000000-0004-0000-0400-000016040000}"/>
    <hyperlink ref="R1015" r:id="rId1048" xr:uid="{00000000-0004-0000-0400-000017040000}"/>
    <hyperlink ref="R1016" r:id="rId1049" xr:uid="{00000000-0004-0000-0400-000018040000}"/>
    <hyperlink ref="R1017" r:id="rId1050" xr:uid="{00000000-0004-0000-0400-000019040000}"/>
    <hyperlink ref="R1018" r:id="rId1051" xr:uid="{00000000-0004-0000-0400-00001A040000}"/>
    <hyperlink ref="R1019" r:id="rId1052" xr:uid="{00000000-0004-0000-0400-00001B040000}"/>
    <hyperlink ref="R1020" r:id="rId1053" xr:uid="{00000000-0004-0000-0400-00001C040000}"/>
    <hyperlink ref="R1021" r:id="rId1054" xr:uid="{00000000-0004-0000-0400-00001D040000}"/>
    <hyperlink ref="R1022" r:id="rId1055" xr:uid="{00000000-0004-0000-0400-00001E040000}"/>
    <hyperlink ref="R1023" r:id="rId1056" xr:uid="{00000000-0004-0000-0400-00001F040000}"/>
    <hyperlink ref="R1024" r:id="rId1057" xr:uid="{00000000-0004-0000-0400-000020040000}"/>
    <hyperlink ref="R1025" r:id="rId1058" xr:uid="{00000000-0004-0000-0400-000021040000}"/>
    <hyperlink ref="R1026" r:id="rId1059" xr:uid="{00000000-0004-0000-0400-000022040000}"/>
    <hyperlink ref="R1027" r:id="rId1060" xr:uid="{00000000-0004-0000-0400-000023040000}"/>
    <hyperlink ref="R1028" r:id="rId1061" xr:uid="{00000000-0004-0000-0400-000024040000}"/>
    <hyperlink ref="R1029" r:id="rId1062" xr:uid="{00000000-0004-0000-0400-000025040000}"/>
    <hyperlink ref="R1030" r:id="rId1063" xr:uid="{00000000-0004-0000-0400-000026040000}"/>
    <hyperlink ref="R1031" r:id="rId1064" xr:uid="{00000000-0004-0000-0400-000027040000}"/>
    <hyperlink ref="R1032" r:id="rId1065" xr:uid="{00000000-0004-0000-0400-000028040000}"/>
    <hyperlink ref="R1033" r:id="rId1066" xr:uid="{00000000-0004-0000-0400-000029040000}"/>
    <hyperlink ref="R1034" r:id="rId1067" xr:uid="{00000000-0004-0000-0400-00002A040000}"/>
    <hyperlink ref="R1035" r:id="rId1068" xr:uid="{00000000-0004-0000-0400-00002B040000}"/>
    <hyperlink ref="R1036" r:id="rId1069" xr:uid="{00000000-0004-0000-0400-00002C040000}"/>
    <hyperlink ref="R1037" r:id="rId1070" xr:uid="{00000000-0004-0000-0400-00002D040000}"/>
    <hyperlink ref="R1038" r:id="rId1071" xr:uid="{00000000-0004-0000-0400-00002E040000}"/>
    <hyperlink ref="R1039" r:id="rId1072" xr:uid="{00000000-0004-0000-0400-00002F040000}"/>
    <hyperlink ref="R1040" r:id="rId1073" xr:uid="{00000000-0004-0000-0400-000030040000}"/>
    <hyperlink ref="D1041" r:id="rId1074" xr:uid="{00000000-0004-0000-0400-000031040000}"/>
    <hyperlink ref="N1041" r:id="rId1075" xr:uid="{00000000-0004-0000-0400-000032040000}"/>
    <hyperlink ref="R1041" r:id="rId1076" xr:uid="{00000000-0004-0000-0400-000033040000}"/>
    <hyperlink ref="R1042" r:id="rId1077" xr:uid="{00000000-0004-0000-0400-000034040000}"/>
    <hyperlink ref="R1043" r:id="rId1078" xr:uid="{00000000-0004-0000-0400-000035040000}"/>
    <hyperlink ref="R1044" r:id="rId1079" xr:uid="{00000000-0004-0000-0400-000036040000}"/>
    <hyperlink ref="R1045" r:id="rId1080" xr:uid="{00000000-0004-0000-0400-000037040000}"/>
    <hyperlink ref="R1046" r:id="rId1081" xr:uid="{00000000-0004-0000-0400-000038040000}"/>
    <hyperlink ref="R1047" r:id="rId1082" xr:uid="{00000000-0004-0000-0400-000039040000}"/>
    <hyperlink ref="R1048" r:id="rId1083" xr:uid="{00000000-0004-0000-0400-00003A040000}"/>
    <hyperlink ref="R1049" r:id="rId1084" xr:uid="{00000000-0004-0000-0400-00003B040000}"/>
    <hyperlink ref="V1050" r:id="rId1085" xr:uid="{00000000-0004-0000-0400-00003C040000}"/>
    <hyperlink ref="R1051" r:id="rId1086" xr:uid="{00000000-0004-0000-0400-00003D040000}"/>
    <hyperlink ref="R1052" r:id="rId1087" xr:uid="{00000000-0004-0000-0400-00003E040000}"/>
    <hyperlink ref="R1053" r:id="rId1088" xr:uid="{00000000-0004-0000-0400-00003F040000}"/>
    <hyperlink ref="R1054" r:id="rId1089" xr:uid="{00000000-0004-0000-0400-000040040000}"/>
    <hyperlink ref="R1055" r:id="rId1090" xr:uid="{00000000-0004-0000-0400-000041040000}"/>
    <hyperlink ref="R1056" r:id="rId1091" xr:uid="{00000000-0004-0000-0400-000042040000}"/>
    <hyperlink ref="R1057" r:id="rId1092" xr:uid="{00000000-0004-0000-0400-000043040000}"/>
    <hyperlink ref="R1058" r:id="rId1093" xr:uid="{00000000-0004-0000-0400-000044040000}"/>
    <hyperlink ref="R1059" r:id="rId1094" xr:uid="{00000000-0004-0000-0400-000045040000}"/>
    <hyperlink ref="R1060" r:id="rId1095" xr:uid="{00000000-0004-0000-0400-000046040000}"/>
    <hyperlink ref="R1061" r:id="rId1096" xr:uid="{00000000-0004-0000-0400-000047040000}"/>
    <hyperlink ref="R1062" r:id="rId1097" xr:uid="{00000000-0004-0000-0400-000048040000}"/>
    <hyperlink ref="R1063" r:id="rId1098" xr:uid="{00000000-0004-0000-0400-000049040000}"/>
    <hyperlink ref="R1064" r:id="rId1099" xr:uid="{00000000-0004-0000-0400-00004A040000}"/>
    <hyperlink ref="R1065" r:id="rId1100" xr:uid="{00000000-0004-0000-0400-00004B040000}"/>
    <hyperlink ref="R1066" r:id="rId1101" xr:uid="{00000000-0004-0000-0400-00004C040000}"/>
    <hyperlink ref="R1067" r:id="rId1102" xr:uid="{00000000-0004-0000-0400-00004D040000}"/>
    <hyperlink ref="D1068" r:id="rId1103" xr:uid="{00000000-0004-0000-0400-00004E040000}"/>
    <hyperlink ref="N1068" r:id="rId1104" xr:uid="{00000000-0004-0000-0400-00004F040000}"/>
    <hyperlink ref="R1068" r:id="rId1105" xr:uid="{00000000-0004-0000-0400-000050040000}"/>
    <hyperlink ref="R1069" r:id="rId1106" xr:uid="{00000000-0004-0000-0400-000051040000}"/>
    <hyperlink ref="R1070" r:id="rId1107" xr:uid="{00000000-0004-0000-0400-000052040000}"/>
    <hyperlink ref="R1071" r:id="rId1108" xr:uid="{00000000-0004-0000-0400-000053040000}"/>
    <hyperlink ref="R1072" r:id="rId1109" xr:uid="{00000000-0004-0000-0400-000054040000}"/>
    <hyperlink ref="R1073" r:id="rId1110" xr:uid="{00000000-0004-0000-0400-000055040000}"/>
    <hyperlink ref="R1074" r:id="rId1111" xr:uid="{00000000-0004-0000-0400-000056040000}"/>
    <hyperlink ref="R1075" r:id="rId1112" xr:uid="{00000000-0004-0000-0400-000057040000}"/>
    <hyperlink ref="R1076" r:id="rId1113" xr:uid="{00000000-0004-0000-0400-000058040000}"/>
    <hyperlink ref="R1077" r:id="rId1114" xr:uid="{00000000-0004-0000-0400-000059040000}"/>
    <hyperlink ref="R1078" r:id="rId1115" xr:uid="{00000000-0004-0000-0400-00005A040000}"/>
    <hyperlink ref="R1079" r:id="rId1116" xr:uid="{00000000-0004-0000-0400-00005B040000}"/>
    <hyperlink ref="R1080" r:id="rId1117" xr:uid="{00000000-0004-0000-0400-00005C040000}"/>
    <hyperlink ref="R1081" r:id="rId1118" xr:uid="{00000000-0004-0000-0400-00005D040000}"/>
    <hyperlink ref="R1082" r:id="rId1119" xr:uid="{00000000-0004-0000-0400-00005E040000}"/>
    <hyperlink ref="R1083" r:id="rId1120" xr:uid="{00000000-0004-0000-0400-00005F040000}"/>
    <hyperlink ref="R1084" r:id="rId1121" xr:uid="{00000000-0004-0000-0400-000060040000}"/>
    <hyperlink ref="R1085" r:id="rId1122" xr:uid="{00000000-0004-0000-0400-000061040000}"/>
    <hyperlink ref="R1086" r:id="rId1123" xr:uid="{00000000-0004-0000-0400-000062040000}"/>
    <hyperlink ref="R1087" r:id="rId1124" xr:uid="{00000000-0004-0000-0400-000063040000}"/>
    <hyperlink ref="R1088" r:id="rId1125" xr:uid="{00000000-0004-0000-0400-000064040000}"/>
    <hyperlink ref="R1089" r:id="rId1126" xr:uid="{00000000-0004-0000-0400-000065040000}"/>
    <hyperlink ref="R1090" r:id="rId1127" xr:uid="{00000000-0004-0000-0400-000066040000}"/>
    <hyperlink ref="R1091" r:id="rId1128" xr:uid="{00000000-0004-0000-0400-000067040000}"/>
    <hyperlink ref="R1092" r:id="rId1129" xr:uid="{00000000-0004-0000-0400-000068040000}"/>
    <hyperlink ref="R1093" r:id="rId1130" xr:uid="{00000000-0004-0000-0400-000069040000}"/>
    <hyperlink ref="R1094" r:id="rId1131" xr:uid="{00000000-0004-0000-0400-00006A040000}"/>
    <hyperlink ref="R1095" r:id="rId1132" xr:uid="{00000000-0004-0000-0400-00006B040000}"/>
    <hyperlink ref="R1096" r:id="rId1133" xr:uid="{00000000-0004-0000-0400-00006C040000}"/>
    <hyperlink ref="R1097" r:id="rId1134" xr:uid="{00000000-0004-0000-0400-00006D040000}"/>
    <hyperlink ref="R1098" r:id="rId1135" xr:uid="{00000000-0004-0000-0400-00006E040000}"/>
    <hyperlink ref="R1099" r:id="rId1136" xr:uid="{00000000-0004-0000-0400-00006F040000}"/>
    <hyperlink ref="R1100" r:id="rId1137" xr:uid="{00000000-0004-0000-0400-000070040000}"/>
    <hyperlink ref="R1101" r:id="rId1138" xr:uid="{00000000-0004-0000-0400-000071040000}"/>
    <hyperlink ref="R1102" r:id="rId1139" xr:uid="{00000000-0004-0000-0400-000072040000}"/>
    <hyperlink ref="R1103" r:id="rId1140" xr:uid="{00000000-0004-0000-0400-000073040000}"/>
    <hyperlink ref="R1104" r:id="rId1141" xr:uid="{00000000-0004-0000-0400-000074040000}"/>
    <hyperlink ref="R1105" r:id="rId1142" xr:uid="{00000000-0004-0000-0400-000075040000}"/>
    <hyperlink ref="R1106" r:id="rId1143" xr:uid="{00000000-0004-0000-0400-000076040000}"/>
    <hyperlink ref="R1107" r:id="rId1144" xr:uid="{00000000-0004-0000-0400-000077040000}"/>
    <hyperlink ref="R1108" r:id="rId1145" xr:uid="{00000000-0004-0000-0400-000078040000}"/>
    <hyperlink ref="R1109" r:id="rId1146" xr:uid="{00000000-0004-0000-0400-000079040000}"/>
    <hyperlink ref="R1110" r:id="rId1147" xr:uid="{00000000-0004-0000-0400-00007A040000}"/>
    <hyperlink ref="R1111" r:id="rId1148" xr:uid="{00000000-0004-0000-0400-00007B040000}"/>
    <hyperlink ref="R1112" r:id="rId1149" xr:uid="{00000000-0004-0000-0400-00007C040000}"/>
    <hyperlink ref="R1113" r:id="rId1150" xr:uid="{00000000-0004-0000-0400-00007D040000}"/>
    <hyperlink ref="R1114" r:id="rId1151" xr:uid="{00000000-0004-0000-0400-00007E040000}"/>
    <hyperlink ref="R1115" r:id="rId1152" xr:uid="{00000000-0004-0000-0400-00007F040000}"/>
    <hyperlink ref="R1116" r:id="rId1153" xr:uid="{00000000-0004-0000-0400-000080040000}"/>
    <hyperlink ref="R1117" r:id="rId1154" xr:uid="{00000000-0004-0000-0400-000081040000}"/>
    <hyperlink ref="R1118" r:id="rId1155" xr:uid="{00000000-0004-0000-0400-000082040000}"/>
    <hyperlink ref="R1119" r:id="rId1156" xr:uid="{00000000-0004-0000-0400-000083040000}"/>
    <hyperlink ref="R1120" r:id="rId1157" xr:uid="{00000000-0004-0000-0400-000084040000}"/>
    <hyperlink ref="R1121" r:id="rId1158" xr:uid="{00000000-0004-0000-0400-000085040000}"/>
    <hyperlink ref="R1122" r:id="rId1159" xr:uid="{00000000-0004-0000-0400-000086040000}"/>
    <hyperlink ref="D1123" r:id="rId1160" xr:uid="{00000000-0004-0000-0400-000087040000}"/>
    <hyperlink ref="N1123" r:id="rId1161" xr:uid="{00000000-0004-0000-0400-000088040000}"/>
    <hyperlink ref="R1123" r:id="rId1162" xr:uid="{00000000-0004-0000-0400-000089040000}"/>
    <hyperlink ref="R1124" r:id="rId1163" xr:uid="{00000000-0004-0000-0400-00008A040000}"/>
    <hyperlink ref="R1125" r:id="rId1164" xr:uid="{00000000-0004-0000-0400-00008B040000}"/>
    <hyperlink ref="R1126" r:id="rId1165" xr:uid="{00000000-0004-0000-0400-00008C040000}"/>
    <hyperlink ref="R1127" r:id="rId1166" xr:uid="{00000000-0004-0000-0400-00008D040000}"/>
    <hyperlink ref="R1128" r:id="rId1167" xr:uid="{00000000-0004-0000-0400-00008E040000}"/>
    <hyperlink ref="R1129" r:id="rId1168" xr:uid="{00000000-0004-0000-0400-00008F040000}"/>
    <hyperlink ref="R1130" r:id="rId1169" xr:uid="{00000000-0004-0000-0400-000090040000}"/>
    <hyperlink ref="R1131" r:id="rId1170" xr:uid="{00000000-0004-0000-0400-000091040000}"/>
    <hyperlink ref="R1132" r:id="rId1171" xr:uid="{00000000-0004-0000-0400-000092040000}"/>
    <hyperlink ref="R1133" r:id="rId1172" xr:uid="{00000000-0004-0000-0400-000093040000}"/>
    <hyperlink ref="R1134" r:id="rId1173" xr:uid="{00000000-0004-0000-0400-000094040000}"/>
    <hyperlink ref="R1135" r:id="rId1174" xr:uid="{00000000-0004-0000-0400-000095040000}"/>
    <hyperlink ref="R1136" r:id="rId1175" xr:uid="{00000000-0004-0000-0400-000096040000}"/>
    <hyperlink ref="R1137" r:id="rId1176" xr:uid="{00000000-0004-0000-0400-000097040000}"/>
    <hyperlink ref="R1138" r:id="rId1177" xr:uid="{00000000-0004-0000-0400-000098040000}"/>
    <hyperlink ref="R1139" r:id="rId1178" xr:uid="{00000000-0004-0000-0400-000099040000}"/>
    <hyperlink ref="R1140" r:id="rId1179" xr:uid="{00000000-0004-0000-0400-00009A040000}"/>
    <hyperlink ref="R1141" r:id="rId1180" xr:uid="{00000000-0004-0000-0400-00009B040000}"/>
    <hyperlink ref="R1142" r:id="rId1181" xr:uid="{00000000-0004-0000-0400-00009C040000}"/>
    <hyperlink ref="R1143" r:id="rId1182" xr:uid="{00000000-0004-0000-0400-00009D040000}"/>
    <hyperlink ref="R1144" r:id="rId1183" xr:uid="{00000000-0004-0000-0400-00009E040000}"/>
    <hyperlink ref="R1145" r:id="rId1184" xr:uid="{00000000-0004-0000-0400-00009F040000}"/>
    <hyperlink ref="R1146" r:id="rId1185" xr:uid="{00000000-0004-0000-0400-0000A0040000}"/>
    <hyperlink ref="R1147" r:id="rId1186" xr:uid="{00000000-0004-0000-0400-0000A1040000}"/>
    <hyperlink ref="R1148" r:id="rId1187" xr:uid="{00000000-0004-0000-0400-0000A2040000}"/>
    <hyperlink ref="R1149" r:id="rId1188" xr:uid="{00000000-0004-0000-0400-0000A3040000}"/>
    <hyperlink ref="R1150" r:id="rId1189" xr:uid="{00000000-0004-0000-0400-0000A4040000}"/>
    <hyperlink ref="R1151" r:id="rId1190" xr:uid="{00000000-0004-0000-0400-0000A5040000}"/>
    <hyperlink ref="R1152" r:id="rId1191" xr:uid="{00000000-0004-0000-0400-0000A6040000}"/>
    <hyperlink ref="R1153" r:id="rId1192" xr:uid="{00000000-0004-0000-0400-0000A7040000}"/>
    <hyperlink ref="R1154" r:id="rId1193" xr:uid="{00000000-0004-0000-0400-0000A8040000}"/>
    <hyperlink ref="R1155" r:id="rId1194" xr:uid="{00000000-0004-0000-0400-0000A9040000}"/>
    <hyperlink ref="R1156" r:id="rId1195" xr:uid="{00000000-0004-0000-0400-0000AA040000}"/>
    <hyperlink ref="R1157" r:id="rId1196" xr:uid="{00000000-0004-0000-0400-0000AB040000}"/>
    <hyperlink ref="R1158" r:id="rId1197" xr:uid="{00000000-0004-0000-0400-0000AC040000}"/>
    <hyperlink ref="D1159" r:id="rId1198" xr:uid="{00000000-0004-0000-0400-0000AD040000}"/>
    <hyperlink ref="N1159" r:id="rId1199" xr:uid="{00000000-0004-0000-0400-0000AE040000}"/>
    <hyperlink ref="R1159" r:id="rId1200" xr:uid="{00000000-0004-0000-0400-0000AF040000}"/>
    <hyperlink ref="R1160" r:id="rId1201" xr:uid="{00000000-0004-0000-0400-0000B0040000}"/>
    <hyperlink ref="R1161" r:id="rId1202" xr:uid="{00000000-0004-0000-0400-0000B1040000}"/>
    <hyperlink ref="R1162" r:id="rId1203" xr:uid="{00000000-0004-0000-0400-0000B2040000}"/>
    <hyperlink ref="R1163" r:id="rId1204" xr:uid="{00000000-0004-0000-0400-0000B3040000}"/>
    <hyperlink ref="R1164" r:id="rId1205" xr:uid="{00000000-0004-0000-0400-0000B4040000}"/>
    <hyperlink ref="S1165" r:id="rId1206" xr:uid="{00000000-0004-0000-0400-0000B5040000}"/>
    <hyperlink ref="R1166" r:id="rId1207" xr:uid="{00000000-0004-0000-0400-0000B6040000}"/>
    <hyperlink ref="R1167" r:id="rId1208" xr:uid="{00000000-0004-0000-0400-0000B7040000}"/>
    <hyperlink ref="R1168" r:id="rId1209" xr:uid="{00000000-0004-0000-0400-0000B8040000}"/>
    <hyperlink ref="R1169" r:id="rId1210" xr:uid="{00000000-0004-0000-0400-0000B9040000}"/>
    <hyperlink ref="R1170" r:id="rId1211" xr:uid="{00000000-0004-0000-0400-0000BA040000}"/>
    <hyperlink ref="R1171" r:id="rId1212" xr:uid="{00000000-0004-0000-0400-0000BB040000}"/>
    <hyperlink ref="R1172" r:id="rId1213" xr:uid="{00000000-0004-0000-0400-0000BC040000}"/>
    <hyperlink ref="R1173" r:id="rId1214" xr:uid="{00000000-0004-0000-0400-0000BD040000}"/>
    <hyperlink ref="R1174" r:id="rId1215" xr:uid="{00000000-0004-0000-0400-0000BE040000}"/>
    <hyperlink ref="R1175" r:id="rId1216" xr:uid="{00000000-0004-0000-0400-0000BF040000}"/>
    <hyperlink ref="R1176" r:id="rId1217" xr:uid="{00000000-0004-0000-0400-0000C0040000}"/>
    <hyperlink ref="R1177" r:id="rId1218" xr:uid="{00000000-0004-0000-0400-0000C1040000}"/>
    <hyperlink ref="R1178" r:id="rId1219" xr:uid="{00000000-0004-0000-0400-0000C2040000}"/>
    <hyperlink ref="R1179" r:id="rId1220" xr:uid="{00000000-0004-0000-0400-0000C3040000}"/>
    <hyperlink ref="R1180" r:id="rId1221" xr:uid="{00000000-0004-0000-0400-0000C4040000}"/>
    <hyperlink ref="R1181" r:id="rId1222" xr:uid="{00000000-0004-0000-0400-0000C5040000}"/>
    <hyperlink ref="D1182" r:id="rId1223" xr:uid="{00000000-0004-0000-0400-0000C6040000}"/>
    <hyperlink ref="N1182" r:id="rId1224" xr:uid="{00000000-0004-0000-0400-0000C7040000}"/>
    <hyperlink ref="R1182" r:id="rId1225" xr:uid="{00000000-0004-0000-0400-0000C8040000}"/>
    <hyperlink ref="R1183" r:id="rId1226" xr:uid="{00000000-0004-0000-0400-0000C9040000}"/>
    <hyperlink ref="R1184" r:id="rId1227" xr:uid="{00000000-0004-0000-0400-0000CA040000}"/>
    <hyperlink ref="R1185" r:id="rId1228" xr:uid="{00000000-0004-0000-0400-0000CB040000}"/>
    <hyperlink ref="R1186" r:id="rId1229" xr:uid="{00000000-0004-0000-0400-0000CC040000}"/>
    <hyperlink ref="R1187" r:id="rId1230" xr:uid="{00000000-0004-0000-0400-0000CD040000}"/>
    <hyperlink ref="R1188" r:id="rId1231" xr:uid="{00000000-0004-0000-0400-0000CE040000}"/>
    <hyperlink ref="R1189" r:id="rId1232" xr:uid="{00000000-0004-0000-0400-0000CF040000}"/>
    <hyperlink ref="R1190" r:id="rId1233" xr:uid="{00000000-0004-0000-0400-0000D0040000}"/>
    <hyperlink ref="R1191" r:id="rId1234" xr:uid="{00000000-0004-0000-0400-0000D1040000}"/>
    <hyperlink ref="R1192" r:id="rId1235" xr:uid="{00000000-0004-0000-0400-0000D2040000}"/>
    <hyperlink ref="R1193" r:id="rId1236" xr:uid="{00000000-0004-0000-0400-0000D3040000}"/>
    <hyperlink ref="R1194" r:id="rId1237" xr:uid="{00000000-0004-0000-0400-0000D4040000}"/>
    <hyperlink ref="R1195" r:id="rId1238" xr:uid="{00000000-0004-0000-0400-0000D5040000}"/>
    <hyperlink ref="R1196" r:id="rId1239" xr:uid="{00000000-0004-0000-0400-0000D6040000}"/>
    <hyperlink ref="R1197" r:id="rId1240" xr:uid="{00000000-0004-0000-0400-0000D7040000}"/>
    <hyperlink ref="R1198" r:id="rId1241" xr:uid="{00000000-0004-0000-0400-0000D8040000}"/>
    <hyperlink ref="R1199" r:id="rId1242" xr:uid="{00000000-0004-0000-0400-0000D9040000}"/>
    <hyperlink ref="R1200" r:id="rId1243" xr:uid="{00000000-0004-0000-0400-0000DA040000}"/>
    <hyperlink ref="R1201" r:id="rId1244" xr:uid="{00000000-0004-0000-0400-0000DB040000}"/>
    <hyperlink ref="R1202" r:id="rId1245" xr:uid="{00000000-0004-0000-0400-0000DC040000}"/>
    <hyperlink ref="R1203" r:id="rId1246" xr:uid="{00000000-0004-0000-0400-0000DD040000}"/>
    <hyperlink ref="R1204" r:id="rId1247" xr:uid="{00000000-0004-0000-0400-0000DE040000}"/>
    <hyperlink ref="R1205" r:id="rId1248" xr:uid="{00000000-0004-0000-0400-0000DF040000}"/>
    <hyperlink ref="R1206" r:id="rId1249" xr:uid="{00000000-0004-0000-0400-0000E0040000}"/>
    <hyperlink ref="R1207" r:id="rId1250" xr:uid="{00000000-0004-0000-0400-0000E1040000}"/>
    <hyperlink ref="R1208" r:id="rId1251" xr:uid="{00000000-0004-0000-0400-0000E2040000}"/>
    <hyperlink ref="R1209" r:id="rId1252" xr:uid="{00000000-0004-0000-0400-0000E3040000}"/>
    <hyperlink ref="R1210" r:id="rId1253" xr:uid="{00000000-0004-0000-0400-0000E4040000}"/>
    <hyperlink ref="R1211" r:id="rId1254" xr:uid="{00000000-0004-0000-0400-0000E5040000}"/>
    <hyperlink ref="R1212" r:id="rId1255" xr:uid="{00000000-0004-0000-0400-0000E6040000}"/>
    <hyperlink ref="R1213" r:id="rId1256" xr:uid="{00000000-0004-0000-0400-0000E7040000}"/>
    <hyperlink ref="R1214" r:id="rId1257" xr:uid="{00000000-0004-0000-0400-0000E8040000}"/>
    <hyperlink ref="R1215" r:id="rId1258" xr:uid="{00000000-0004-0000-0400-0000E9040000}"/>
    <hyperlink ref="R1216" r:id="rId1259" xr:uid="{00000000-0004-0000-0400-0000EA040000}"/>
    <hyperlink ref="R1217" r:id="rId1260" xr:uid="{00000000-0004-0000-0400-0000EB040000}"/>
    <hyperlink ref="R1218" r:id="rId1261" xr:uid="{00000000-0004-0000-0400-0000EC040000}"/>
    <hyperlink ref="R1219" r:id="rId1262" xr:uid="{00000000-0004-0000-0400-0000ED040000}"/>
    <hyperlink ref="R1221" r:id="rId1263" xr:uid="{00000000-0004-0000-0400-0000EE040000}"/>
    <hyperlink ref="R1222" r:id="rId1264" xr:uid="{00000000-0004-0000-0400-0000EF040000}"/>
    <hyperlink ref="R1223" r:id="rId1265" xr:uid="{00000000-0004-0000-0400-0000F0040000}"/>
    <hyperlink ref="R1224" r:id="rId1266" xr:uid="{00000000-0004-0000-0400-0000F1040000}"/>
    <hyperlink ref="R1225" r:id="rId1267" xr:uid="{00000000-0004-0000-0400-0000F2040000}"/>
    <hyperlink ref="R1226" r:id="rId1268" xr:uid="{00000000-0004-0000-0400-0000F3040000}"/>
    <hyperlink ref="R1227" r:id="rId1269" xr:uid="{00000000-0004-0000-0400-0000F4040000}"/>
    <hyperlink ref="R1228" r:id="rId1270" xr:uid="{00000000-0004-0000-0400-0000F5040000}"/>
    <hyperlink ref="R1229" r:id="rId1271" xr:uid="{00000000-0004-0000-0400-0000F6040000}"/>
    <hyperlink ref="R1230" r:id="rId1272" xr:uid="{00000000-0004-0000-0400-0000F7040000}"/>
    <hyperlink ref="R1231" r:id="rId1273" xr:uid="{00000000-0004-0000-0400-0000F8040000}"/>
    <hyperlink ref="R1232" r:id="rId1274" xr:uid="{00000000-0004-0000-0400-0000F9040000}"/>
    <hyperlink ref="R1233" r:id="rId1275" xr:uid="{00000000-0004-0000-0400-0000FA040000}"/>
    <hyperlink ref="R1234" r:id="rId1276" xr:uid="{00000000-0004-0000-0400-0000FB040000}"/>
    <hyperlink ref="R1235" r:id="rId1277" xr:uid="{00000000-0004-0000-0400-0000FC040000}"/>
    <hyperlink ref="R1236" r:id="rId1278" xr:uid="{00000000-0004-0000-0400-0000FD040000}"/>
    <hyperlink ref="R1237" r:id="rId1279" xr:uid="{00000000-0004-0000-0400-0000FE040000}"/>
    <hyperlink ref="R1238" r:id="rId1280" xr:uid="{00000000-0004-0000-0400-0000FF040000}"/>
    <hyperlink ref="R1239" r:id="rId1281" xr:uid="{00000000-0004-0000-0400-000000050000}"/>
    <hyperlink ref="R1240" r:id="rId1282" xr:uid="{00000000-0004-0000-0400-000001050000}"/>
    <hyperlink ref="R1241" r:id="rId1283" xr:uid="{00000000-0004-0000-0400-000002050000}"/>
    <hyperlink ref="R1242" r:id="rId1284" xr:uid="{00000000-0004-0000-0400-000003050000}"/>
    <hyperlink ref="R1243" r:id="rId1285" xr:uid="{00000000-0004-0000-0400-000004050000}"/>
    <hyperlink ref="R1244" r:id="rId1286" xr:uid="{00000000-0004-0000-0400-000005050000}"/>
    <hyperlink ref="R1245" r:id="rId1287" xr:uid="{00000000-0004-0000-0400-000006050000}"/>
    <hyperlink ref="R1246" r:id="rId1288" xr:uid="{00000000-0004-0000-0400-000007050000}"/>
    <hyperlink ref="R1247" r:id="rId1289" xr:uid="{00000000-0004-0000-0400-000008050000}"/>
    <hyperlink ref="R1248" r:id="rId1290" xr:uid="{00000000-0004-0000-0400-000009050000}"/>
    <hyperlink ref="R1249" r:id="rId1291" xr:uid="{00000000-0004-0000-0400-00000A050000}"/>
    <hyperlink ref="R1250" r:id="rId1292" xr:uid="{00000000-0004-0000-0400-00000B050000}"/>
    <hyperlink ref="R1251" r:id="rId1293" xr:uid="{00000000-0004-0000-0400-00000C050000}"/>
    <hyperlink ref="R1252" r:id="rId1294" xr:uid="{00000000-0004-0000-0400-00000D050000}"/>
    <hyperlink ref="R1253" r:id="rId1295" xr:uid="{00000000-0004-0000-0400-00000E050000}"/>
    <hyperlink ref="R1254" r:id="rId1296" xr:uid="{00000000-0004-0000-0400-00000F050000}"/>
    <hyperlink ref="R1255" r:id="rId1297" xr:uid="{00000000-0004-0000-0400-000010050000}"/>
    <hyperlink ref="R1256" r:id="rId1298" xr:uid="{00000000-0004-0000-0400-000011050000}"/>
    <hyperlink ref="R1257" r:id="rId1299" xr:uid="{00000000-0004-0000-0400-000012050000}"/>
    <hyperlink ref="R1258" r:id="rId1300" xr:uid="{00000000-0004-0000-0400-000013050000}"/>
    <hyperlink ref="R1259" r:id="rId1301" xr:uid="{00000000-0004-0000-0400-000014050000}"/>
    <hyperlink ref="R1260" r:id="rId1302" xr:uid="{00000000-0004-0000-0400-000015050000}"/>
    <hyperlink ref="R1261" r:id="rId1303" xr:uid="{00000000-0004-0000-0400-000016050000}"/>
    <hyperlink ref="R1262" r:id="rId1304" xr:uid="{00000000-0004-0000-0400-000017050000}"/>
    <hyperlink ref="R1263" r:id="rId1305" xr:uid="{00000000-0004-0000-0400-000018050000}"/>
    <hyperlink ref="R1264" r:id="rId1306" xr:uid="{00000000-0004-0000-0400-000019050000}"/>
    <hyperlink ref="R1265" r:id="rId1307" xr:uid="{00000000-0004-0000-0400-00001A050000}"/>
    <hyperlink ref="R1266" r:id="rId1308" xr:uid="{00000000-0004-0000-0400-00001B050000}"/>
    <hyperlink ref="R1267" r:id="rId1309" xr:uid="{00000000-0004-0000-0400-00001C050000}"/>
    <hyperlink ref="R1268" r:id="rId1310" xr:uid="{00000000-0004-0000-0400-00001D050000}"/>
    <hyperlink ref="R1269" r:id="rId1311" xr:uid="{00000000-0004-0000-0400-00001E050000}"/>
    <hyperlink ref="R1270" r:id="rId1312" xr:uid="{00000000-0004-0000-0400-00001F050000}"/>
    <hyperlink ref="R1271" r:id="rId1313" xr:uid="{00000000-0004-0000-0400-000020050000}"/>
    <hyperlink ref="R1272" r:id="rId1314" xr:uid="{00000000-0004-0000-0400-000021050000}"/>
    <hyperlink ref="R1273" r:id="rId1315" xr:uid="{00000000-0004-0000-0400-000022050000}"/>
    <hyperlink ref="R1274" r:id="rId1316" xr:uid="{00000000-0004-0000-0400-000023050000}"/>
    <hyperlink ref="R1275" r:id="rId1317" xr:uid="{00000000-0004-0000-0400-000024050000}"/>
    <hyperlink ref="R1276" r:id="rId1318" xr:uid="{00000000-0004-0000-0400-000025050000}"/>
    <hyperlink ref="R1277" r:id="rId1319" xr:uid="{00000000-0004-0000-0400-000026050000}"/>
    <hyperlink ref="R1278" r:id="rId1320" xr:uid="{00000000-0004-0000-0400-000027050000}"/>
    <hyperlink ref="R1279" r:id="rId1321" xr:uid="{00000000-0004-0000-0400-000028050000}"/>
    <hyperlink ref="R1280" r:id="rId1322" xr:uid="{00000000-0004-0000-0400-000029050000}"/>
    <hyperlink ref="R1281" r:id="rId1323" xr:uid="{00000000-0004-0000-0400-00002A050000}"/>
    <hyperlink ref="R1282" r:id="rId1324" xr:uid="{00000000-0004-0000-0400-00002B050000}"/>
    <hyperlink ref="R1283" r:id="rId1325" xr:uid="{00000000-0004-0000-0400-00002C050000}"/>
    <hyperlink ref="R1284" r:id="rId1326" xr:uid="{00000000-0004-0000-0400-00002D050000}"/>
    <hyperlink ref="R1285" r:id="rId1327" xr:uid="{00000000-0004-0000-0400-00002E050000}"/>
    <hyperlink ref="R1286" r:id="rId1328" xr:uid="{00000000-0004-0000-0400-00002F050000}"/>
    <hyperlink ref="R1287" r:id="rId1329" xr:uid="{00000000-0004-0000-0400-000030050000}"/>
    <hyperlink ref="R1288" r:id="rId1330" xr:uid="{00000000-0004-0000-0400-000031050000}"/>
    <hyperlink ref="R1289" r:id="rId1331" xr:uid="{00000000-0004-0000-0400-000032050000}"/>
    <hyperlink ref="R1290" r:id="rId1332" xr:uid="{00000000-0004-0000-0400-000033050000}"/>
    <hyperlink ref="R1291" r:id="rId1333" xr:uid="{00000000-0004-0000-0400-000034050000}"/>
    <hyperlink ref="R1292" r:id="rId1334" xr:uid="{00000000-0004-0000-0400-000035050000}"/>
    <hyperlink ref="R1293" r:id="rId1335" xr:uid="{00000000-0004-0000-0400-000036050000}"/>
    <hyperlink ref="R1294" r:id="rId1336" xr:uid="{00000000-0004-0000-0400-000037050000}"/>
    <hyperlink ref="R1295" r:id="rId1337" xr:uid="{00000000-0004-0000-0400-000038050000}"/>
    <hyperlink ref="R1296" r:id="rId1338" xr:uid="{00000000-0004-0000-0400-000039050000}"/>
    <hyperlink ref="R1297" r:id="rId1339" xr:uid="{00000000-0004-0000-0400-00003A050000}"/>
    <hyperlink ref="R1298" r:id="rId1340" xr:uid="{00000000-0004-0000-0400-00003B050000}"/>
    <hyperlink ref="R1299" r:id="rId1341" xr:uid="{00000000-0004-0000-0400-00003C050000}"/>
    <hyperlink ref="R1300" r:id="rId1342" xr:uid="{00000000-0004-0000-0400-00003D050000}"/>
    <hyperlink ref="R1301" r:id="rId1343" xr:uid="{00000000-0004-0000-0400-00003E050000}"/>
    <hyperlink ref="R1302" r:id="rId1344" xr:uid="{00000000-0004-0000-0400-00003F050000}"/>
    <hyperlink ref="R1303" r:id="rId1345" xr:uid="{00000000-0004-0000-0400-000040050000}"/>
    <hyperlink ref="R1304" r:id="rId1346" xr:uid="{00000000-0004-0000-0400-000041050000}"/>
    <hyperlink ref="R1305" r:id="rId1347" xr:uid="{00000000-0004-0000-0400-000042050000}"/>
    <hyperlink ref="R1306" r:id="rId1348" xr:uid="{00000000-0004-0000-0400-000043050000}"/>
    <hyperlink ref="R1307" r:id="rId1349" xr:uid="{00000000-0004-0000-0400-000044050000}"/>
    <hyperlink ref="R1308" r:id="rId1350" xr:uid="{00000000-0004-0000-0400-000045050000}"/>
    <hyperlink ref="R1309" r:id="rId1351" xr:uid="{00000000-0004-0000-0400-000046050000}"/>
    <hyperlink ref="R1310" r:id="rId1352" xr:uid="{00000000-0004-0000-0400-000047050000}"/>
    <hyperlink ref="R1311" r:id="rId1353" xr:uid="{00000000-0004-0000-0400-000048050000}"/>
    <hyperlink ref="R1312" r:id="rId1354" xr:uid="{00000000-0004-0000-0400-000049050000}"/>
    <hyperlink ref="R1313" r:id="rId1355" xr:uid="{00000000-0004-0000-0400-00004A050000}"/>
    <hyperlink ref="R1314" r:id="rId1356" xr:uid="{00000000-0004-0000-0400-00004B050000}"/>
    <hyperlink ref="R1315" r:id="rId1357" xr:uid="{00000000-0004-0000-0400-00004C050000}"/>
    <hyperlink ref="R1316" r:id="rId1358" xr:uid="{00000000-0004-0000-0400-00004D050000}"/>
    <hyperlink ref="R1317" r:id="rId1359" xr:uid="{00000000-0004-0000-0400-00004E050000}"/>
    <hyperlink ref="R1318" r:id="rId1360" xr:uid="{00000000-0004-0000-0400-00004F050000}"/>
    <hyperlink ref="R1319" r:id="rId1361" xr:uid="{00000000-0004-0000-0400-000050050000}"/>
    <hyperlink ref="R1320" r:id="rId1362" xr:uid="{00000000-0004-0000-0400-000051050000}"/>
    <hyperlink ref="R1321" r:id="rId1363" xr:uid="{00000000-0004-0000-0400-000052050000}"/>
    <hyperlink ref="R1322" r:id="rId1364" xr:uid="{00000000-0004-0000-0400-000053050000}"/>
    <hyperlink ref="R1323" r:id="rId1365" xr:uid="{00000000-0004-0000-0400-000054050000}"/>
    <hyperlink ref="R1324" r:id="rId1366" xr:uid="{00000000-0004-0000-0400-000055050000}"/>
    <hyperlink ref="R1325" r:id="rId1367" xr:uid="{00000000-0004-0000-0400-000056050000}"/>
    <hyperlink ref="R1326" r:id="rId1368" xr:uid="{00000000-0004-0000-0400-000057050000}"/>
    <hyperlink ref="R1327" r:id="rId1369" xr:uid="{00000000-0004-0000-0400-000058050000}"/>
    <hyperlink ref="R1328" r:id="rId1370" xr:uid="{00000000-0004-0000-0400-000059050000}"/>
    <hyperlink ref="R1329" r:id="rId1371" xr:uid="{00000000-0004-0000-0400-00005A050000}"/>
    <hyperlink ref="R1330" r:id="rId1372" xr:uid="{00000000-0004-0000-0400-00005B050000}"/>
    <hyperlink ref="R1331" r:id="rId1373" xr:uid="{00000000-0004-0000-0400-00005C050000}"/>
    <hyperlink ref="R1332" r:id="rId1374" xr:uid="{00000000-0004-0000-0400-00005D050000}"/>
    <hyperlink ref="R1333" r:id="rId1375" xr:uid="{00000000-0004-0000-0400-00005E050000}"/>
    <hyperlink ref="R1334" r:id="rId1376" xr:uid="{00000000-0004-0000-0400-00005F050000}"/>
    <hyperlink ref="R1335" r:id="rId1377" xr:uid="{00000000-0004-0000-0400-000060050000}"/>
    <hyperlink ref="R1336" r:id="rId1378" xr:uid="{00000000-0004-0000-0400-000061050000}"/>
    <hyperlink ref="R1337" r:id="rId1379" xr:uid="{00000000-0004-0000-0400-000062050000}"/>
    <hyperlink ref="R1338" r:id="rId1380" xr:uid="{00000000-0004-0000-0400-000063050000}"/>
    <hyperlink ref="R1339" r:id="rId1381" xr:uid="{00000000-0004-0000-0400-000064050000}"/>
    <hyperlink ref="R1340" r:id="rId1382" xr:uid="{00000000-0004-0000-0400-000065050000}"/>
    <hyperlink ref="R1341" r:id="rId1383" xr:uid="{00000000-0004-0000-0400-000066050000}"/>
    <hyperlink ref="R1342" r:id="rId1384" xr:uid="{00000000-0004-0000-0400-000067050000}"/>
    <hyperlink ref="R1343" r:id="rId1385" xr:uid="{00000000-0004-0000-0400-000068050000}"/>
    <hyperlink ref="R1344" r:id="rId1386" xr:uid="{00000000-0004-0000-0400-000069050000}"/>
    <hyperlink ref="R1345" r:id="rId1387" xr:uid="{00000000-0004-0000-0400-00006A050000}"/>
    <hyperlink ref="R1346" r:id="rId1388" xr:uid="{00000000-0004-0000-0400-00006B050000}"/>
    <hyperlink ref="R1347" r:id="rId1389" xr:uid="{00000000-0004-0000-0400-00006C050000}"/>
    <hyperlink ref="R1348" r:id="rId1390" xr:uid="{00000000-0004-0000-0400-00006D050000}"/>
    <hyperlink ref="R1349" r:id="rId1391" xr:uid="{00000000-0004-0000-0400-00006E050000}"/>
    <hyperlink ref="R1350" r:id="rId1392" xr:uid="{00000000-0004-0000-0400-00006F050000}"/>
    <hyperlink ref="R1351" r:id="rId1393" xr:uid="{00000000-0004-0000-0400-000070050000}"/>
    <hyperlink ref="R1352" r:id="rId1394" xr:uid="{00000000-0004-0000-0400-000071050000}"/>
    <hyperlink ref="R1353" r:id="rId1395" xr:uid="{00000000-0004-0000-0400-000072050000}"/>
    <hyperlink ref="R1354" r:id="rId1396" xr:uid="{00000000-0004-0000-0400-000073050000}"/>
    <hyperlink ref="R1355" r:id="rId1397" xr:uid="{00000000-0004-0000-0400-000074050000}"/>
    <hyperlink ref="R1356" r:id="rId1398" xr:uid="{00000000-0004-0000-0400-000075050000}"/>
    <hyperlink ref="R1357" r:id="rId1399" xr:uid="{00000000-0004-0000-0400-000076050000}"/>
    <hyperlink ref="R1358" r:id="rId1400" xr:uid="{00000000-0004-0000-0400-000077050000}"/>
    <hyperlink ref="R1359" r:id="rId1401" xr:uid="{00000000-0004-0000-0400-000078050000}"/>
    <hyperlink ref="R1360" r:id="rId1402" xr:uid="{00000000-0004-0000-0400-000079050000}"/>
    <hyperlink ref="R1361" r:id="rId1403" xr:uid="{00000000-0004-0000-0400-00007A050000}"/>
    <hyperlink ref="R1362" r:id="rId1404" xr:uid="{00000000-0004-0000-0400-00007B050000}"/>
    <hyperlink ref="R1363" r:id="rId1405" xr:uid="{00000000-0004-0000-0400-00007C050000}"/>
    <hyperlink ref="R1364" r:id="rId1406" xr:uid="{00000000-0004-0000-0400-00007D050000}"/>
    <hyperlink ref="R1365" r:id="rId1407" xr:uid="{00000000-0004-0000-0400-00007E050000}"/>
    <hyperlink ref="R1366" r:id="rId1408" xr:uid="{00000000-0004-0000-0400-00007F050000}"/>
    <hyperlink ref="R1367" r:id="rId1409" xr:uid="{00000000-0004-0000-0400-000080050000}"/>
    <hyperlink ref="R1368" r:id="rId1410" xr:uid="{00000000-0004-0000-0400-000081050000}"/>
    <hyperlink ref="R1369" r:id="rId1411" xr:uid="{00000000-0004-0000-0400-000082050000}"/>
    <hyperlink ref="R1370" r:id="rId1412" xr:uid="{00000000-0004-0000-0400-000083050000}"/>
    <hyperlink ref="R1371" r:id="rId1413" xr:uid="{00000000-0004-0000-0400-000084050000}"/>
    <hyperlink ref="D1372" r:id="rId1414" xr:uid="{00000000-0004-0000-0400-000085050000}"/>
    <hyperlink ref="N1372" r:id="rId1415" xr:uid="{00000000-0004-0000-0400-000086050000}"/>
    <hyperlink ref="R1372" r:id="rId1416" xr:uid="{00000000-0004-0000-0400-000087050000}"/>
    <hyperlink ref="R1373" r:id="rId1417" xr:uid="{00000000-0004-0000-0400-000088050000}"/>
    <hyperlink ref="R1374" r:id="rId1418" xr:uid="{00000000-0004-0000-0400-000089050000}"/>
    <hyperlink ref="R1375" r:id="rId1419" xr:uid="{00000000-0004-0000-0400-00008A050000}"/>
    <hyperlink ref="R1376" r:id="rId1420" xr:uid="{00000000-0004-0000-0400-00008B050000}"/>
    <hyperlink ref="R1377" r:id="rId1421" xr:uid="{00000000-0004-0000-0400-00008C050000}"/>
    <hyperlink ref="R1378" r:id="rId1422" xr:uid="{00000000-0004-0000-0400-00008D050000}"/>
    <hyperlink ref="R1379" r:id="rId1423" xr:uid="{00000000-0004-0000-0400-00008E050000}"/>
    <hyperlink ref="R1380" r:id="rId1424" xr:uid="{00000000-0004-0000-0400-00008F050000}"/>
    <hyperlink ref="R1381" r:id="rId1425" xr:uid="{00000000-0004-0000-0400-000090050000}"/>
    <hyperlink ref="R1382" r:id="rId1426" xr:uid="{00000000-0004-0000-0400-000091050000}"/>
    <hyperlink ref="R1383" r:id="rId1427" xr:uid="{00000000-0004-0000-0400-000092050000}"/>
    <hyperlink ref="R1384" r:id="rId1428" xr:uid="{00000000-0004-0000-0400-000093050000}"/>
    <hyperlink ref="R1385" r:id="rId1429" xr:uid="{00000000-0004-0000-0400-000094050000}"/>
    <hyperlink ref="R1386" r:id="rId1430" xr:uid="{00000000-0004-0000-0400-000095050000}"/>
    <hyperlink ref="R1387" r:id="rId1431" xr:uid="{00000000-0004-0000-0400-000096050000}"/>
    <hyperlink ref="R1388" r:id="rId1432" xr:uid="{00000000-0004-0000-0400-000097050000}"/>
    <hyperlink ref="R1389" r:id="rId1433" xr:uid="{00000000-0004-0000-0400-000098050000}"/>
    <hyperlink ref="R1390" r:id="rId1434" xr:uid="{00000000-0004-0000-0400-000099050000}"/>
    <hyperlink ref="R1391" r:id="rId1435" xr:uid="{00000000-0004-0000-0400-00009A050000}"/>
    <hyperlink ref="R1392" r:id="rId1436" xr:uid="{00000000-0004-0000-0400-00009B050000}"/>
    <hyperlink ref="R1393" r:id="rId1437" xr:uid="{00000000-0004-0000-0400-00009C050000}"/>
    <hyperlink ref="R1394" r:id="rId1438" xr:uid="{00000000-0004-0000-0400-00009D050000}"/>
    <hyperlink ref="R1395" r:id="rId1439" xr:uid="{00000000-0004-0000-0400-00009E050000}"/>
    <hyperlink ref="R1396" r:id="rId1440" xr:uid="{00000000-0004-0000-0400-00009F050000}"/>
    <hyperlink ref="R1397" r:id="rId1441" xr:uid="{00000000-0004-0000-0400-0000A0050000}"/>
    <hyperlink ref="R1398" r:id="rId1442" xr:uid="{00000000-0004-0000-0400-0000A1050000}"/>
    <hyperlink ref="R1399" r:id="rId1443" xr:uid="{00000000-0004-0000-0400-0000A2050000}"/>
    <hyperlink ref="R1400" r:id="rId1444" xr:uid="{00000000-0004-0000-0400-0000A3050000}"/>
    <hyperlink ref="R1401" r:id="rId1445" xr:uid="{00000000-0004-0000-0400-0000A4050000}"/>
    <hyperlink ref="R1402" r:id="rId1446" xr:uid="{00000000-0004-0000-0400-0000A5050000}"/>
    <hyperlink ref="R1403" r:id="rId1447" xr:uid="{00000000-0004-0000-0400-0000A6050000}"/>
    <hyperlink ref="R1404" r:id="rId1448" xr:uid="{00000000-0004-0000-0400-0000A7050000}"/>
    <hyperlink ref="R1405" r:id="rId1449" xr:uid="{00000000-0004-0000-0400-0000A8050000}"/>
    <hyperlink ref="R1407" r:id="rId1450" xr:uid="{00000000-0004-0000-0400-0000A9050000}"/>
    <hyperlink ref="R1408" r:id="rId1451" xr:uid="{00000000-0004-0000-0400-0000AA050000}"/>
    <hyperlink ref="R1409" r:id="rId1452" xr:uid="{00000000-0004-0000-0400-0000AB050000}"/>
    <hyperlink ref="R1410" r:id="rId1453" xr:uid="{00000000-0004-0000-0400-0000AC050000}"/>
    <hyperlink ref="R1411" r:id="rId1454" xr:uid="{00000000-0004-0000-0400-0000AD050000}"/>
    <hyperlink ref="R1412" r:id="rId1455" xr:uid="{00000000-0004-0000-0400-0000AE050000}"/>
    <hyperlink ref="R1413" r:id="rId1456" xr:uid="{00000000-0004-0000-0400-0000AF050000}"/>
    <hyperlink ref="R1414" r:id="rId1457" xr:uid="{00000000-0004-0000-0400-0000B0050000}"/>
    <hyperlink ref="R1415" r:id="rId1458" xr:uid="{00000000-0004-0000-0400-0000B1050000}"/>
    <hyperlink ref="R1416" r:id="rId1459" xr:uid="{00000000-0004-0000-0400-0000B2050000}"/>
    <hyperlink ref="R1417" r:id="rId1460" xr:uid="{00000000-0004-0000-0400-0000B3050000}"/>
    <hyperlink ref="R1418" r:id="rId1461" xr:uid="{00000000-0004-0000-0400-0000B4050000}"/>
    <hyperlink ref="R1419" r:id="rId1462" xr:uid="{00000000-0004-0000-0400-0000B5050000}"/>
    <hyperlink ref="R1420" r:id="rId1463" xr:uid="{00000000-0004-0000-0400-0000B6050000}"/>
    <hyperlink ref="R1421" r:id="rId1464" xr:uid="{00000000-0004-0000-0400-0000B7050000}"/>
    <hyperlink ref="R1422" r:id="rId1465" xr:uid="{00000000-0004-0000-0400-0000B8050000}"/>
    <hyperlink ref="R1423" r:id="rId1466" xr:uid="{00000000-0004-0000-0400-0000B9050000}"/>
    <hyperlink ref="R1424" r:id="rId1467" xr:uid="{00000000-0004-0000-0400-0000BA050000}"/>
    <hyperlink ref="R1425" r:id="rId1468" xr:uid="{00000000-0004-0000-0400-0000BB050000}"/>
    <hyperlink ref="R1426" r:id="rId1469" xr:uid="{00000000-0004-0000-0400-0000BC050000}"/>
    <hyperlink ref="R1427" r:id="rId1470" xr:uid="{00000000-0004-0000-0400-0000BD050000}"/>
    <hyperlink ref="R1428" r:id="rId1471" xr:uid="{00000000-0004-0000-0400-0000BE050000}"/>
    <hyperlink ref="R1429" r:id="rId1472" xr:uid="{00000000-0004-0000-0400-0000BF050000}"/>
    <hyperlink ref="R1430" r:id="rId1473" xr:uid="{00000000-0004-0000-0400-0000C0050000}"/>
    <hyperlink ref="R1431" r:id="rId1474" xr:uid="{00000000-0004-0000-0400-0000C1050000}"/>
    <hyperlink ref="R1432" r:id="rId1475" xr:uid="{00000000-0004-0000-0400-0000C2050000}"/>
    <hyperlink ref="R1433" r:id="rId1476" xr:uid="{00000000-0004-0000-0400-0000C3050000}"/>
    <hyperlink ref="R1434" r:id="rId1477" xr:uid="{00000000-0004-0000-0400-0000C4050000}"/>
    <hyperlink ref="R1435" r:id="rId1478" xr:uid="{00000000-0004-0000-0400-0000C5050000}"/>
    <hyperlink ref="R1436" r:id="rId1479" xr:uid="{00000000-0004-0000-0400-0000C6050000}"/>
    <hyperlink ref="R1437" r:id="rId1480" xr:uid="{00000000-0004-0000-0400-0000C7050000}"/>
    <hyperlink ref="R1438" r:id="rId1481" xr:uid="{00000000-0004-0000-0400-0000C8050000}"/>
    <hyperlink ref="R1439" r:id="rId1482" xr:uid="{00000000-0004-0000-0400-0000C9050000}"/>
    <hyperlink ref="R1440" r:id="rId1483" xr:uid="{00000000-0004-0000-0400-0000CA050000}"/>
    <hyperlink ref="R1441" r:id="rId1484" xr:uid="{00000000-0004-0000-0400-0000CB050000}"/>
    <hyperlink ref="R1442" r:id="rId1485" xr:uid="{00000000-0004-0000-0400-0000CC050000}"/>
    <hyperlink ref="R1443" r:id="rId1486" xr:uid="{00000000-0004-0000-0400-0000CD050000}"/>
    <hyperlink ref="R1444" r:id="rId1487" xr:uid="{00000000-0004-0000-0400-0000CE050000}"/>
    <hyperlink ref="R1445" r:id="rId1488" xr:uid="{00000000-0004-0000-0400-0000CF050000}"/>
    <hyperlink ref="R1446" r:id="rId1489" xr:uid="{00000000-0004-0000-0400-0000D0050000}"/>
    <hyperlink ref="R1447" r:id="rId1490" xr:uid="{00000000-0004-0000-0400-0000D1050000}"/>
    <hyperlink ref="R1448" r:id="rId1491" xr:uid="{00000000-0004-0000-0400-0000D2050000}"/>
    <hyperlink ref="R1449" r:id="rId1492" xr:uid="{00000000-0004-0000-0400-0000D3050000}"/>
    <hyperlink ref="R1450" r:id="rId1493" xr:uid="{00000000-0004-0000-0400-0000D4050000}"/>
    <hyperlink ref="R1451" r:id="rId1494" xr:uid="{00000000-0004-0000-0400-0000D5050000}"/>
    <hyperlink ref="R1452" r:id="rId1495" xr:uid="{00000000-0004-0000-0400-0000D6050000}"/>
    <hyperlink ref="R1454" r:id="rId1496" xr:uid="{00000000-0004-0000-0400-0000D7050000}"/>
    <hyperlink ref="R1455" r:id="rId1497" xr:uid="{00000000-0004-0000-0400-0000D8050000}"/>
    <hyperlink ref="R1456" r:id="rId1498" xr:uid="{00000000-0004-0000-0400-0000D9050000}"/>
    <hyperlink ref="R1457" r:id="rId1499" xr:uid="{00000000-0004-0000-0400-0000DA050000}"/>
    <hyperlink ref="R1458" r:id="rId1500" xr:uid="{00000000-0004-0000-0400-0000DB050000}"/>
    <hyperlink ref="R1459" r:id="rId1501" xr:uid="{00000000-0004-0000-0400-0000DC050000}"/>
    <hyperlink ref="R1460" r:id="rId1502" xr:uid="{00000000-0004-0000-0400-0000DD050000}"/>
    <hyperlink ref="R1461" r:id="rId1503" xr:uid="{00000000-0004-0000-0400-0000DE050000}"/>
    <hyperlink ref="R1462" r:id="rId1504" xr:uid="{00000000-0004-0000-0400-0000DF050000}"/>
    <hyperlink ref="R1463" r:id="rId1505" xr:uid="{00000000-0004-0000-0400-0000E0050000}"/>
    <hyperlink ref="R1464" r:id="rId1506" xr:uid="{00000000-0004-0000-0400-0000E1050000}"/>
    <hyperlink ref="R1465" r:id="rId1507" xr:uid="{00000000-0004-0000-0400-0000E2050000}"/>
    <hyperlink ref="R1466" r:id="rId1508" xr:uid="{00000000-0004-0000-0400-0000E3050000}"/>
    <hyperlink ref="R1467" r:id="rId1509" xr:uid="{00000000-0004-0000-0400-0000E4050000}"/>
    <hyperlink ref="R1468" r:id="rId1510" xr:uid="{00000000-0004-0000-0400-0000E5050000}"/>
    <hyperlink ref="R1469" r:id="rId1511" xr:uid="{00000000-0004-0000-0400-0000E6050000}"/>
    <hyperlink ref="R1470" r:id="rId1512" xr:uid="{00000000-0004-0000-0400-0000E7050000}"/>
    <hyperlink ref="R1471" r:id="rId1513" xr:uid="{00000000-0004-0000-0400-0000E8050000}"/>
    <hyperlink ref="R1472" r:id="rId1514" xr:uid="{00000000-0004-0000-0400-0000E9050000}"/>
    <hyperlink ref="R1473" r:id="rId1515" xr:uid="{00000000-0004-0000-0400-0000EA050000}"/>
    <hyperlink ref="R1474" r:id="rId1516" xr:uid="{00000000-0004-0000-0400-0000EB050000}"/>
    <hyperlink ref="D1475" r:id="rId1517" xr:uid="{00000000-0004-0000-0400-0000EC050000}"/>
    <hyperlink ref="N1475" r:id="rId1518" xr:uid="{00000000-0004-0000-0400-0000ED050000}"/>
    <hyperlink ref="R1475" r:id="rId1519" xr:uid="{00000000-0004-0000-0400-0000EE050000}"/>
    <hyperlink ref="R1476" r:id="rId1520" xr:uid="{00000000-0004-0000-0400-0000EF050000}"/>
    <hyperlink ref="R1477" r:id="rId1521" xr:uid="{00000000-0004-0000-0400-0000F0050000}"/>
    <hyperlink ref="R1478" r:id="rId1522" xr:uid="{00000000-0004-0000-0400-0000F1050000}"/>
    <hyperlink ref="R1479" r:id="rId1523" xr:uid="{00000000-0004-0000-0400-0000F2050000}"/>
    <hyperlink ref="R1480" r:id="rId1524" xr:uid="{00000000-0004-0000-0400-0000F3050000}"/>
    <hyperlink ref="R1481" r:id="rId1525" xr:uid="{00000000-0004-0000-0400-0000F4050000}"/>
    <hyperlink ref="R1482" r:id="rId1526" xr:uid="{00000000-0004-0000-0400-0000F5050000}"/>
    <hyperlink ref="R1483" r:id="rId1527" xr:uid="{00000000-0004-0000-0400-0000F6050000}"/>
    <hyperlink ref="R1484" r:id="rId1528" xr:uid="{00000000-0004-0000-0400-0000F7050000}"/>
    <hyperlink ref="R1485" r:id="rId1529" xr:uid="{00000000-0004-0000-0400-0000F8050000}"/>
    <hyperlink ref="R1486" r:id="rId1530" xr:uid="{00000000-0004-0000-0400-0000F9050000}"/>
    <hyperlink ref="R1487" r:id="rId1531" xr:uid="{00000000-0004-0000-0400-0000FA050000}"/>
    <hyperlink ref="R1488" r:id="rId1532" xr:uid="{00000000-0004-0000-0400-0000FB050000}"/>
    <hyperlink ref="R1489" r:id="rId1533" xr:uid="{00000000-0004-0000-0400-0000FC050000}"/>
    <hyperlink ref="R1490" r:id="rId1534" xr:uid="{00000000-0004-0000-0400-0000FD050000}"/>
    <hyperlink ref="R1491" r:id="rId1535" xr:uid="{00000000-0004-0000-0400-0000FE050000}"/>
    <hyperlink ref="R1492" r:id="rId1536" xr:uid="{00000000-0004-0000-0400-0000FF050000}"/>
    <hyperlink ref="R1493" r:id="rId1537" xr:uid="{00000000-0004-0000-0400-000000060000}"/>
    <hyperlink ref="R1494" r:id="rId1538" xr:uid="{00000000-0004-0000-0400-000001060000}"/>
    <hyperlink ref="R1495" r:id="rId1539" xr:uid="{00000000-0004-0000-0400-000002060000}"/>
    <hyperlink ref="R1496" r:id="rId1540" xr:uid="{00000000-0004-0000-0400-000003060000}"/>
    <hyperlink ref="R1497" r:id="rId1541" xr:uid="{00000000-0004-0000-0400-000004060000}"/>
    <hyperlink ref="R1498" r:id="rId1542" xr:uid="{00000000-0004-0000-0400-000005060000}"/>
    <hyperlink ref="R1499" r:id="rId1543" xr:uid="{00000000-0004-0000-0400-000006060000}"/>
    <hyperlink ref="R1500" r:id="rId1544" xr:uid="{00000000-0004-0000-0400-000007060000}"/>
    <hyperlink ref="R1501" r:id="rId1545" xr:uid="{00000000-0004-0000-0400-000008060000}"/>
    <hyperlink ref="R1502" r:id="rId1546" xr:uid="{00000000-0004-0000-0400-000009060000}"/>
    <hyperlink ref="R1503" r:id="rId1547" xr:uid="{00000000-0004-0000-0400-00000A060000}"/>
    <hyperlink ref="R1504" r:id="rId1548" xr:uid="{00000000-0004-0000-0400-00000B060000}"/>
    <hyperlink ref="R1505" r:id="rId1549" xr:uid="{00000000-0004-0000-0400-00000C060000}"/>
    <hyperlink ref="R1506" r:id="rId1550" xr:uid="{00000000-0004-0000-0400-00000D060000}"/>
    <hyperlink ref="R1507" r:id="rId1551" xr:uid="{00000000-0004-0000-0400-00000E060000}"/>
    <hyperlink ref="R1508" r:id="rId1552" xr:uid="{00000000-0004-0000-0400-00000F060000}"/>
    <hyperlink ref="R1509" r:id="rId1553" xr:uid="{00000000-0004-0000-0400-000010060000}"/>
    <hyperlink ref="R1510" r:id="rId1554" xr:uid="{00000000-0004-0000-0400-000011060000}"/>
    <hyperlink ref="R1511" r:id="rId1555" xr:uid="{00000000-0004-0000-0400-000012060000}"/>
    <hyperlink ref="R1512" r:id="rId1556" xr:uid="{00000000-0004-0000-0400-000013060000}"/>
    <hyperlink ref="R1513" r:id="rId1557" xr:uid="{00000000-0004-0000-0400-000014060000}"/>
    <hyperlink ref="R1514" r:id="rId1558" xr:uid="{00000000-0004-0000-0400-000015060000}"/>
    <hyperlink ref="R1515" r:id="rId1559" xr:uid="{00000000-0004-0000-0400-000016060000}"/>
    <hyperlink ref="R1516" r:id="rId1560" xr:uid="{00000000-0004-0000-0400-000017060000}"/>
    <hyperlink ref="R1517" r:id="rId1561" xr:uid="{00000000-0004-0000-0400-000018060000}"/>
    <hyperlink ref="R1518" r:id="rId1562" xr:uid="{00000000-0004-0000-0400-000019060000}"/>
    <hyperlink ref="R1519" r:id="rId1563" xr:uid="{00000000-0004-0000-0400-00001A060000}"/>
    <hyperlink ref="R1520" r:id="rId1564" xr:uid="{00000000-0004-0000-0400-00001B060000}"/>
    <hyperlink ref="R1521" r:id="rId1565" xr:uid="{00000000-0004-0000-0400-00001C060000}"/>
    <hyperlink ref="R1522" r:id="rId1566" xr:uid="{00000000-0004-0000-0400-00001D060000}"/>
    <hyperlink ref="R1523" r:id="rId1567" xr:uid="{00000000-0004-0000-0400-00001E060000}"/>
    <hyperlink ref="R1524" r:id="rId1568" xr:uid="{00000000-0004-0000-0400-00001F060000}"/>
    <hyperlink ref="R1525" r:id="rId1569" xr:uid="{00000000-0004-0000-0400-000020060000}"/>
    <hyperlink ref="R1526" r:id="rId1570" xr:uid="{00000000-0004-0000-0400-000021060000}"/>
    <hyperlink ref="R1527" r:id="rId1571" xr:uid="{00000000-0004-0000-0400-000022060000}"/>
    <hyperlink ref="R1528" r:id="rId1572" xr:uid="{00000000-0004-0000-0400-000023060000}"/>
    <hyperlink ref="R1529" r:id="rId1573" xr:uid="{00000000-0004-0000-0400-000024060000}"/>
    <hyperlink ref="R1530" r:id="rId1574" xr:uid="{00000000-0004-0000-0400-000025060000}"/>
    <hyperlink ref="R1531" r:id="rId1575" xr:uid="{00000000-0004-0000-0400-000026060000}"/>
    <hyperlink ref="R1532" r:id="rId1576" xr:uid="{00000000-0004-0000-0400-000027060000}"/>
    <hyperlink ref="R1533" r:id="rId1577" xr:uid="{00000000-0004-0000-0400-000028060000}"/>
    <hyperlink ref="R1534" r:id="rId1578" xr:uid="{00000000-0004-0000-0400-000029060000}"/>
    <hyperlink ref="R1535" r:id="rId1579" xr:uid="{00000000-0004-0000-0400-00002A060000}"/>
    <hyperlink ref="R1536" r:id="rId1580" xr:uid="{00000000-0004-0000-0400-00002B060000}"/>
    <hyperlink ref="R1537" r:id="rId1581" xr:uid="{00000000-0004-0000-0400-00002C060000}"/>
    <hyperlink ref="R1538" r:id="rId1582" xr:uid="{00000000-0004-0000-0400-00002D060000}"/>
    <hyperlink ref="R1539" r:id="rId1583" xr:uid="{00000000-0004-0000-0400-00002E060000}"/>
    <hyperlink ref="R1540" r:id="rId1584" xr:uid="{00000000-0004-0000-0400-00002F060000}"/>
    <hyperlink ref="R1541" r:id="rId1585" xr:uid="{00000000-0004-0000-0400-000030060000}"/>
    <hyperlink ref="R1542" r:id="rId1586" xr:uid="{00000000-0004-0000-0400-000031060000}"/>
    <hyperlink ref="R1543" r:id="rId1587" xr:uid="{00000000-0004-0000-0400-000032060000}"/>
    <hyperlink ref="R1544" r:id="rId1588" xr:uid="{00000000-0004-0000-0400-000033060000}"/>
    <hyperlink ref="R1545" r:id="rId1589" xr:uid="{00000000-0004-0000-0400-000034060000}"/>
    <hyperlink ref="R1546" r:id="rId1590" xr:uid="{00000000-0004-0000-0400-000035060000}"/>
    <hyperlink ref="R1547" r:id="rId1591" xr:uid="{00000000-0004-0000-0400-000036060000}"/>
    <hyperlink ref="R1548" r:id="rId1592" xr:uid="{00000000-0004-0000-0400-000037060000}"/>
    <hyperlink ref="R1549" r:id="rId1593" xr:uid="{00000000-0004-0000-0400-000038060000}"/>
    <hyperlink ref="R1550" r:id="rId1594" xr:uid="{00000000-0004-0000-0400-000039060000}"/>
    <hyperlink ref="R1551" r:id="rId1595" xr:uid="{00000000-0004-0000-0400-00003A060000}"/>
    <hyperlink ref="R1552" r:id="rId1596" xr:uid="{00000000-0004-0000-0400-00003B060000}"/>
    <hyperlink ref="R1553" r:id="rId1597" xr:uid="{00000000-0004-0000-0400-00003C060000}"/>
    <hyperlink ref="R1554" r:id="rId1598" xr:uid="{00000000-0004-0000-0400-00003D060000}"/>
    <hyperlink ref="D1555" r:id="rId1599" xr:uid="{00000000-0004-0000-0400-00003E060000}"/>
    <hyperlink ref="N1555" r:id="rId1600" xr:uid="{00000000-0004-0000-0400-00003F060000}"/>
    <hyperlink ref="R1555" r:id="rId1601" xr:uid="{00000000-0004-0000-0400-000040060000}"/>
    <hyperlink ref="R1556" r:id="rId1602" xr:uid="{00000000-0004-0000-0400-000041060000}"/>
    <hyperlink ref="R1557" r:id="rId1603" xr:uid="{00000000-0004-0000-0400-000042060000}"/>
    <hyperlink ref="R1558" r:id="rId1604" xr:uid="{00000000-0004-0000-0400-000043060000}"/>
    <hyperlink ref="D1559" r:id="rId1605" xr:uid="{00000000-0004-0000-0400-000044060000}"/>
    <hyperlink ref="N1559" r:id="rId1606" xr:uid="{00000000-0004-0000-0400-000045060000}"/>
    <hyperlink ref="R1559" r:id="rId1607" xr:uid="{00000000-0004-0000-0400-000046060000}"/>
    <hyperlink ref="R1560" r:id="rId1608" xr:uid="{00000000-0004-0000-0400-000047060000}"/>
    <hyperlink ref="R1561" r:id="rId1609" xr:uid="{00000000-0004-0000-0400-000048060000}"/>
    <hyperlink ref="R1562" r:id="rId1610" xr:uid="{00000000-0004-0000-0400-000049060000}"/>
    <hyperlink ref="R1563" r:id="rId1611" xr:uid="{00000000-0004-0000-0400-00004A060000}"/>
    <hyperlink ref="R1564" r:id="rId1612" xr:uid="{00000000-0004-0000-0400-00004B060000}"/>
    <hyperlink ref="D1565" r:id="rId1613" xr:uid="{00000000-0004-0000-0400-00004C060000}"/>
    <hyperlink ref="N1565" r:id="rId1614" xr:uid="{00000000-0004-0000-0400-00004D060000}"/>
    <hyperlink ref="R1565" r:id="rId1615" xr:uid="{00000000-0004-0000-0400-00004E060000}"/>
    <hyperlink ref="R1566" r:id="rId1616" xr:uid="{00000000-0004-0000-0400-00004F060000}"/>
    <hyperlink ref="R1567" r:id="rId1617" xr:uid="{00000000-0004-0000-0400-000050060000}"/>
    <hyperlink ref="R1568" r:id="rId1618" xr:uid="{00000000-0004-0000-0400-000051060000}"/>
    <hyperlink ref="R1569" r:id="rId1619" xr:uid="{00000000-0004-0000-0400-000052060000}"/>
    <hyperlink ref="R1570" r:id="rId1620" xr:uid="{00000000-0004-0000-0400-000053060000}"/>
    <hyperlink ref="R1571" r:id="rId1621" xr:uid="{00000000-0004-0000-0400-000054060000}"/>
    <hyperlink ref="R1572" r:id="rId1622" xr:uid="{00000000-0004-0000-0400-000055060000}"/>
    <hyperlink ref="R1573" r:id="rId1623" xr:uid="{00000000-0004-0000-0400-000056060000}"/>
    <hyperlink ref="R1574" r:id="rId1624" xr:uid="{00000000-0004-0000-0400-000057060000}"/>
    <hyperlink ref="R1575" r:id="rId1625" xr:uid="{00000000-0004-0000-0400-000058060000}"/>
    <hyperlink ref="R1576" r:id="rId1626" xr:uid="{00000000-0004-0000-0400-000059060000}"/>
    <hyperlink ref="R1577" r:id="rId1627" xr:uid="{00000000-0004-0000-0400-00005A060000}"/>
    <hyperlink ref="R1578" r:id="rId1628" xr:uid="{00000000-0004-0000-0400-00005B060000}"/>
    <hyperlink ref="R1579" r:id="rId1629" xr:uid="{00000000-0004-0000-0400-00005C060000}"/>
    <hyperlink ref="R1580" r:id="rId1630" xr:uid="{00000000-0004-0000-0400-00005D060000}"/>
    <hyperlink ref="R1581" r:id="rId1631" xr:uid="{00000000-0004-0000-0400-00005E060000}"/>
    <hyperlink ref="R1582" r:id="rId1632" xr:uid="{00000000-0004-0000-0400-00005F060000}"/>
    <hyperlink ref="R1583" r:id="rId1633" xr:uid="{00000000-0004-0000-0400-000060060000}"/>
    <hyperlink ref="R1584" r:id="rId1634" xr:uid="{00000000-0004-0000-0400-000061060000}"/>
    <hyperlink ref="D1585" r:id="rId1635" xr:uid="{00000000-0004-0000-0400-000062060000}"/>
    <hyperlink ref="N1585" r:id="rId1636" xr:uid="{00000000-0004-0000-0400-000063060000}"/>
    <hyperlink ref="R1585" r:id="rId1637" xr:uid="{00000000-0004-0000-0400-000064060000}"/>
    <hyperlink ref="R1586" r:id="rId1638" xr:uid="{00000000-0004-0000-0400-000065060000}"/>
    <hyperlink ref="R1587" r:id="rId1639" xr:uid="{00000000-0004-0000-0400-000066060000}"/>
    <hyperlink ref="R1588" r:id="rId1640" xr:uid="{00000000-0004-0000-0400-000067060000}"/>
    <hyperlink ref="R1589" r:id="rId1641" xr:uid="{00000000-0004-0000-0400-000068060000}"/>
    <hyperlink ref="R1590" r:id="rId1642" xr:uid="{00000000-0004-0000-0400-000069060000}"/>
    <hyperlink ref="R1591" r:id="rId1643" xr:uid="{00000000-0004-0000-0400-00006A060000}"/>
    <hyperlink ref="R1592" r:id="rId1644" xr:uid="{00000000-0004-0000-0400-00006B060000}"/>
    <hyperlink ref="R1593" r:id="rId1645" xr:uid="{00000000-0004-0000-0400-00006C060000}"/>
    <hyperlink ref="R1594" r:id="rId1646" xr:uid="{00000000-0004-0000-0400-00006D060000}"/>
    <hyperlink ref="R1595" r:id="rId1647" xr:uid="{00000000-0004-0000-0400-00006E060000}"/>
    <hyperlink ref="R1596" r:id="rId1648" xr:uid="{00000000-0004-0000-0400-00006F060000}"/>
    <hyperlink ref="R1597" r:id="rId1649" xr:uid="{00000000-0004-0000-0400-000070060000}"/>
    <hyperlink ref="R1598" r:id="rId1650" xr:uid="{00000000-0004-0000-0400-000071060000}"/>
    <hyperlink ref="R1599" r:id="rId1651" xr:uid="{00000000-0004-0000-0400-000072060000}"/>
    <hyperlink ref="R1600" r:id="rId1652" xr:uid="{00000000-0004-0000-0400-000073060000}"/>
    <hyperlink ref="R1601" r:id="rId1653" xr:uid="{00000000-0004-0000-0400-000074060000}"/>
    <hyperlink ref="R1602" r:id="rId1654" xr:uid="{00000000-0004-0000-0400-000075060000}"/>
    <hyperlink ref="R1603" r:id="rId1655" xr:uid="{00000000-0004-0000-0400-000076060000}"/>
    <hyperlink ref="R1604" r:id="rId1656" xr:uid="{00000000-0004-0000-0400-000077060000}"/>
    <hyperlink ref="R1605" r:id="rId1657" xr:uid="{00000000-0004-0000-0400-000078060000}"/>
    <hyperlink ref="R1606" r:id="rId1658" xr:uid="{00000000-0004-0000-0400-000079060000}"/>
    <hyperlink ref="R1607" r:id="rId1659" xr:uid="{00000000-0004-0000-0400-00007A060000}"/>
    <hyperlink ref="R1608" r:id="rId1660" xr:uid="{00000000-0004-0000-0400-00007B060000}"/>
    <hyperlink ref="R1609" r:id="rId1661" xr:uid="{00000000-0004-0000-0400-00007C060000}"/>
    <hyperlink ref="R1610" r:id="rId1662" xr:uid="{00000000-0004-0000-0400-00007D060000}"/>
    <hyperlink ref="R1611" r:id="rId1663" xr:uid="{00000000-0004-0000-0400-00007E060000}"/>
    <hyperlink ref="R1612" r:id="rId1664" xr:uid="{00000000-0004-0000-0400-00007F060000}"/>
    <hyperlink ref="R1613" r:id="rId1665" xr:uid="{00000000-0004-0000-0400-000080060000}"/>
    <hyperlink ref="R1614" r:id="rId1666" xr:uid="{00000000-0004-0000-0400-000081060000}"/>
    <hyperlink ref="R1615" r:id="rId1667" xr:uid="{00000000-0004-0000-0400-000082060000}"/>
    <hyperlink ref="D1616" r:id="rId1668" xr:uid="{00000000-0004-0000-0400-000083060000}"/>
    <hyperlink ref="N1616" r:id="rId1669" xr:uid="{00000000-0004-0000-0400-000084060000}"/>
    <hyperlink ref="R1616" r:id="rId1670" xr:uid="{00000000-0004-0000-0400-000085060000}"/>
    <hyperlink ref="R1617" r:id="rId1671" xr:uid="{00000000-0004-0000-0400-000086060000}"/>
    <hyperlink ref="R1618" r:id="rId1672" xr:uid="{00000000-0004-0000-0400-000087060000}"/>
    <hyperlink ref="R1619" r:id="rId1673" xr:uid="{00000000-0004-0000-0400-000088060000}"/>
    <hyperlink ref="R1620" r:id="rId1674" xr:uid="{00000000-0004-0000-0400-000089060000}"/>
    <hyperlink ref="R1621" r:id="rId1675" xr:uid="{00000000-0004-0000-0400-00008A060000}"/>
    <hyperlink ref="R1622" r:id="rId1676" xr:uid="{00000000-0004-0000-0400-00008B060000}"/>
    <hyperlink ref="R1623" r:id="rId1677" xr:uid="{00000000-0004-0000-0400-00008C060000}"/>
    <hyperlink ref="R1624" r:id="rId1678" xr:uid="{00000000-0004-0000-0400-00008D060000}"/>
    <hyperlink ref="R1625" r:id="rId1679" xr:uid="{00000000-0004-0000-0400-00008E060000}"/>
    <hyperlink ref="R1626" r:id="rId1680" xr:uid="{00000000-0004-0000-0400-00008F060000}"/>
    <hyperlink ref="R1627" r:id="rId1681" xr:uid="{00000000-0004-0000-0400-000090060000}"/>
    <hyperlink ref="R1628" r:id="rId1682" xr:uid="{00000000-0004-0000-0400-000091060000}"/>
    <hyperlink ref="R1629" r:id="rId1683" xr:uid="{00000000-0004-0000-0400-000092060000}"/>
    <hyperlink ref="R1630" r:id="rId1684" xr:uid="{00000000-0004-0000-0400-000093060000}"/>
    <hyperlink ref="R1631" r:id="rId1685" xr:uid="{00000000-0004-0000-0400-000094060000}"/>
    <hyperlink ref="R1632" r:id="rId1686" xr:uid="{00000000-0004-0000-0400-000095060000}"/>
    <hyperlink ref="R1633" r:id="rId1687" xr:uid="{00000000-0004-0000-0400-000096060000}"/>
    <hyperlink ref="R1634" r:id="rId1688" xr:uid="{00000000-0004-0000-0400-000097060000}"/>
    <hyperlink ref="R1635" r:id="rId1689" xr:uid="{00000000-0004-0000-0400-000098060000}"/>
    <hyperlink ref="R1636" r:id="rId1690" xr:uid="{00000000-0004-0000-0400-000099060000}"/>
    <hyperlink ref="R1637" r:id="rId1691" xr:uid="{00000000-0004-0000-0400-00009A060000}"/>
    <hyperlink ref="R1638" r:id="rId1692" xr:uid="{00000000-0004-0000-0400-00009B060000}"/>
    <hyperlink ref="R1639" r:id="rId1693" xr:uid="{00000000-0004-0000-0400-00009C060000}"/>
    <hyperlink ref="R1640" r:id="rId1694" xr:uid="{00000000-0004-0000-0400-00009D060000}"/>
    <hyperlink ref="R1641" r:id="rId1695" xr:uid="{00000000-0004-0000-0400-00009E060000}"/>
    <hyperlink ref="R1642" r:id="rId1696" xr:uid="{00000000-0004-0000-0400-00009F060000}"/>
    <hyperlink ref="R1643" r:id="rId1697" xr:uid="{00000000-0004-0000-0400-0000A0060000}"/>
    <hyperlink ref="R1644" r:id="rId1698" xr:uid="{00000000-0004-0000-0400-0000A1060000}"/>
    <hyperlink ref="R1645" r:id="rId1699" xr:uid="{00000000-0004-0000-0400-0000A2060000}"/>
    <hyperlink ref="R1646" r:id="rId1700" xr:uid="{00000000-0004-0000-0400-0000A3060000}"/>
    <hyperlink ref="R1647" r:id="rId1701" xr:uid="{00000000-0004-0000-0400-0000A4060000}"/>
    <hyperlink ref="R1648" r:id="rId1702" xr:uid="{00000000-0004-0000-0400-0000A5060000}"/>
    <hyperlink ref="R1649" r:id="rId1703" xr:uid="{00000000-0004-0000-0400-0000A6060000}"/>
    <hyperlink ref="R1650" r:id="rId1704" xr:uid="{00000000-0004-0000-0400-0000A7060000}"/>
    <hyperlink ref="R1651" r:id="rId1705" xr:uid="{00000000-0004-0000-0400-0000A8060000}"/>
    <hyperlink ref="R1652" r:id="rId1706" xr:uid="{00000000-0004-0000-0400-0000A9060000}"/>
    <hyperlink ref="R1653" r:id="rId1707" xr:uid="{00000000-0004-0000-0400-0000AA060000}"/>
    <hyperlink ref="R1654" r:id="rId1708" xr:uid="{00000000-0004-0000-0400-0000AB060000}"/>
    <hyperlink ref="R1655" r:id="rId1709" xr:uid="{00000000-0004-0000-0400-0000AC060000}"/>
    <hyperlink ref="R1656" r:id="rId1710" xr:uid="{00000000-0004-0000-0400-0000AD060000}"/>
    <hyperlink ref="R1657" r:id="rId1711" xr:uid="{00000000-0004-0000-0400-0000AE060000}"/>
    <hyperlink ref="R1658" r:id="rId1712" xr:uid="{00000000-0004-0000-0400-0000AF060000}"/>
    <hyperlink ref="R1659" r:id="rId1713" xr:uid="{00000000-0004-0000-0400-0000B0060000}"/>
    <hyperlink ref="R1660" r:id="rId1714" xr:uid="{00000000-0004-0000-0400-0000B1060000}"/>
    <hyperlink ref="R1661" r:id="rId1715" xr:uid="{00000000-0004-0000-0400-0000B2060000}"/>
    <hyperlink ref="R1662" r:id="rId1716" xr:uid="{00000000-0004-0000-0400-0000B3060000}"/>
    <hyperlink ref="R1663" r:id="rId1717" xr:uid="{00000000-0004-0000-0400-0000B4060000}"/>
    <hyperlink ref="R1664" r:id="rId1718" xr:uid="{00000000-0004-0000-0400-0000B5060000}"/>
    <hyperlink ref="R1665" r:id="rId1719" xr:uid="{00000000-0004-0000-0400-0000B6060000}"/>
    <hyperlink ref="R1666" r:id="rId1720" xr:uid="{00000000-0004-0000-0400-0000B7060000}"/>
    <hyperlink ref="R1667" r:id="rId1721" xr:uid="{00000000-0004-0000-0400-0000B8060000}"/>
    <hyperlink ref="R1668" r:id="rId1722" xr:uid="{00000000-0004-0000-0400-0000B9060000}"/>
    <hyperlink ref="R1669" r:id="rId1723" xr:uid="{00000000-0004-0000-0400-0000BA060000}"/>
    <hyperlink ref="R1670" r:id="rId1724" xr:uid="{00000000-0004-0000-0400-0000BB060000}"/>
    <hyperlink ref="R1671" r:id="rId1725" xr:uid="{00000000-0004-0000-0400-0000BC060000}"/>
    <hyperlink ref="R1672" r:id="rId1726" xr:uid="{00000000-0004-0000-0400-0000BD060000}"/>
    <hyperlink ref="R1673" r:id="rId1727" xr:uid="{00000000-0004-0000-0400-0000BE060000}"/>
    <hyperlink ref="R1674" r:id="rId1728" xr:uid="{00000000-0004-0000-0400-0000BF060000}"/>
    <hyperlink ref="R1675" r:id="rId1729" xr:uid="{00000000-0004-0000-0400-0000C0060000}"/>
    <hyperlink ref="R1676" r:id="rId1730" xr:uid="{00000000-0004-0000-0400-0000C1060000}"/>
    <hyperlink ref="R1677" r:id="rId1731" xr:uid="{00000000-0004-0000-0400-0000C2060000}"/>
    <hyperlink ref="R1678" r:id="rId1732" xr:uid="{00000000-0004-0000-0400-0000C3060000}"/>
    <hyperlink ref="R1679" r:id="rId1733" xr:uid="{00000000-0004-0000-0400-0000C4060000}"/>
    <hyperlink ref="R1680" r:id="rId1734" xr:uid="{00000000-0004-0000-0400-0000C5060000}"/>
    <hyperlink ref="R1681" r:id="rId1735" xr:uid="{00000000-0004-0000-0400-0000C6060000}"/>
    <hyperlink ref="R1682" r:id="rId1736" xr:uid="{00000000-0004-0000-0400-0000C7060000}"/>
    <hyperlink ref="R1683" r:id="rId1737" xr:uid="{00000000-0004-0000-0400-0000C8060000}"/>
    <hyperlink ref="R1684" r:id="rId1738" xr:uid="{00000000-0004-0000-0400-0000C9060000}"/>
    <hyperlink ref="R1685" r:id="rId1739" xr:uid="{00000000-0004-0000-0400-0000CA060000}"/>
    <hyperlink ref="R1686" r:id="rId1740" xr:uid="{00000000-0004-0000-0400-0000CB060000}"/>
    <hyperlink ref="R1687" r:id="rId1741" xr:uid="{00000000-0004-0000-0400-0000CC060000}"/>
    <hyperlink ref="R1688" r:id="rId1742" xr:uid="{00000000-0004-0000-0400-0000CD060000}"/>
    <hyperlink ref="R1689" r:id="rId1743" xr:uid="{00000000-0004-0000-0400-0000CE060000}"/>
    <hyperlink ref="R1690" r:id="rId1744" xr:uid="{00000000-0004-0000-0400-0000CF060000}"/>
    <hyperlink ref="R1691" r:id="rId1745" xr:uid="{00000000-0004-0000-0400-0000D0060000}"/>
    <hyperlink ref="R1692" r:id="rId1746" xr:uid="{00000000-0004-0000-0400-0000D1060000}"/>
    <hyperlink ref="R1693" r:id="rId1747" xr:uid="{00000000-0004-0000-0400-0000D2060000}"/>
    <hyperlink ref="R1694" r:id="rId1748" xr:uid="{00000000-0004-0000-0400-0000D3060000}"/>
    <hyperlink ref="R1695" r:id="rId1749" xr:uid="{00000000-0004-0000-0400-0000D4060000}"/>
    <hyperlink ref="R1696" r:id="rId1750" xr:uid="{00000000-0004-0000-0400-0000D5060000}"/>
    <hyperlink ref="R1697" r:id="rId1751" xr:uid="{00000000-0004-0000-0400-0000D6060000}"/>
    <hyperlink ref="R1698" r:id="rId1752" xr:uid="{00000000-0004-0000-0400-0000D7060000}"/>
    <hyperlink ref="R1699" r:id="rId1753" xr:uid="{00000000-0004-0000-0400-0000D8060000}"/>
    <hyperlink ref="R1700" r:id="rId1754" xr:uid="{00000000-0004-0000-0400-0000D9060000}"/>
    <hyperlink ref="R1701" r:id="rId1755" xr:uid="{00000000-0004-0000-0400-0000DA060000}"/>
    <hyperlink ref="R1702" r:id="rId1756" xr:uid="{00000000-0004-0000-0400-0000DB060000}"/>
    <hyperlink ref="R1703" r:id="rId1757" xr:uid="{00000000-0004-0000-0400-0000DC060000}"/>
    <hyperlink ref="R1704" r:id="rId1758" xr:uid="{00000000-0004-0000-0400-0000DD060000}"/>
    <hyperlink ref="R1705" r:id="rId1759" xr:uid="{00000000-0004-0000-0400-0000DE060000}"/>
    <hyperlink ref="R1706" r:id="rId1760" xr:uid="{00000000-0004-0000-0400-0000DF060000}"/>
    <hyperlink ref="R1707" r:id="rId1761" xr:uid="{00000000-0004-0000-0400-0000E0060000}"/>
    <hyperlink ref="R1708" r:id="rId1762" xr:uid="{00000000-0004-0000-0400-0000E1060000}"/>
    <hyperlink ref="R1709" r:id="rId1763" xr:uid="{00000000-0004-0000-0400-0000E2060000}"/>
    <hyperlink ref="R1710" r:id="rId1764" xr:uid="{00000000-0004-0000-0400-0000E3060000}"/>
    <hyperlink ref="R1711" r:id="rId1765" xr:uid="{00000000-0004-0000-0400-0000E4060000}"/>
    <hyperlink ref="R1712" r:id="rId1766" xr:uid="{00000000-0004-0000-0400-0000E5060000}"/>
    <hyperlink ref="R1713" r:id="rId1767" xr:uid="{00000000-0004-0000-0400-0000E6060000}"/>
    <hyperlink ref="R1714" r:id="rId1768" xr:uid="{00000000-0004-0000-0400-0000E7060000}"/>
    <hyperlink ref="R1715" r:id="rId1769" xr:uid="{00000000-0004-0000-0400-0000E8060000}"/>
    <hyperlink ref="R1716" r:id="rId1770" xr:uid="{00000000-0004-0000-0400-0000E9060000}"/>
    <hyperlink ref="R1717" r:id="rId1771" xr:uid="{00000000-0004-0000-0400-0000EA060000}"/>
    <hyperlink ref="R1718" r:id="rId1772" xr:uid="{00000000-0004-0000-0400-0000EB060000}"/>
    <hyperlink ref="R1719" r:id="rId1773" xr:uid="{00000000-0004-0000-0400-0000EC060000}"/>
    <hyperlink ref="R1720" r:id="rId1774" xr:uid="{00000000-0004-0000-0400-0000ED060000}"/>
    <hyperlink ref="R1721" r:id="rId1775" xr:uid="{00000000-0004-0000-0400-0000EE060000}"/>
    <hyperlink ref="R1722" r:id="rId1776" xr:uid="{00000000-0004-0000-0400-0000EF060000}"/>
    <hyperlink ref="R1723" r:id="rId1777" xr:uid="{00000000-0004-0000-0400-0000F0060000}"/>
    <hyperlink ref="R1724" r:id="rId1778" xr:uid="{00000000-0004-0000-0400-0000F1060000}"/>
    <hyperlink ref="R1725" r:id="rId1779" xr:uid="{00000000-0004-0000-0400-0000F2060000}"/>
    <hyperlink ref="R1726" r:id="rId1780" xr:uid="{00000000-0004-0000-0400-0000F3060000}"/>
    <hyperlink ref="R1727" r:id="rId1781" xr:uid="{00000000-0004-0000-0400-0000F4060000}"/>
    <hyperlink ref="R1728" r:id="rId1782" xr:uid="{00000000-0004-0000-0400-0000F5060000}"/>
    <hyperlink ref="R1729" r:id="rId1783" xr:uid="{00000000-0004-0000-0400-0000F6060000}"/>
    <hyperlink ref="R1730" r:id="rId1784" xr:uid="{00000000-0004-0000-0400-0000F7060000}"/>
    <hyperlink ref="R1731" r:id="rId1785" xr:uid="{00000000-0004-0000-0400-0000F8060000}"/>
    <hyperlink ref="R1732" r:id="rId1786" xr:uid="{00000000-0004-0000-0400-0000F9060000}"/>
    <hyperlink ref="R1733" r:id="rId1787" xr:uid="{00000000-0004-0000-0400-0000FA060000}"/>
    <hyperlink ref="R1734" r:id="rId1788" xr:uid="{00000000-0004-0000-0400-0000FB060000}"/>
    <hyperlink ref="R1735" r:id="rId1789" xr:uid="{00000000-0004-0000-0400-0000FC060000}"/>
    <hyperlink ref="R1736" r:id="rId1790" xr:uid="{00000000-0004-0000-0400-0000FD060000}"/>
    <hyperlink ref="R1737" r:id="rId1791" xr:uid="{00000000-0004-0000-0400-0000FE060000}"/>
    <hyperlink ref="R1738" r:id="rId1792" xr:uid="{00000000-0004-0000-0400-0000FF060000}"/>
    <hyperlink ref="R1739" r:id="rId1793" xr:uid="{00000000-0004-0000-0400-000000070000}"/>
    <hyperlink ref="R1740" r:id="rId1794" xr:uid="{00000000-0004-0000-0400-000001070000}"/>
    <hyperlink ref="R1741" r:id="rId1795" xr:uid="{00000000-0004-0000-0400-000002070000}"/>
    <hyperlink ref="R1742" r:id="rId1796" xr:uid="{00000000-0004-0000-0400-000003070000}"/>
    <hyperlink ref="R1743" r:id="rId1797" xr:uid="{00000000-0004-0000-0400-000004070000}"/>
    <hyperlink ref="R1744" r:id="rId1798" xr:uid="{00000000-0004-0000-0400-000005070000}"/>
    <hyperlink ref="R1745" r:id="rId1799" xr:uid="{00000000-0004-0000-0400-000006070000}"/>
    <hyperlink ref="R1746" r:id="rId1800" xr:uid="{00000000-0004-0000-0400-000007070000}"/>
    <hyperlink ref="R1747" r:id="rId1801" xr:uid="{00000000-0004-0000-0400-000008070000}"/>
    <hyperlink ref="R1748" r:id="rId1802" xr:uid="{00000000-0004-0000-0400-000009070000}"/>
    <hyperlink ref="R1749" r:id="rId1803" xr:uid="{00000000-0004-0000-0400-00000A070000}"/>
    <hyperlink ref="R1750" r:id="rId1804" xr:uid="{00000000-0004-0000-0400-00000B070000}"/>
    <hyperlink ref="D1751" r:id="rId1805" xr:uid="{00000000-0004-0000-0400-00000C070000}"/>
    <hyperlink ref="N1751" r:id="rId1806" xr:uid="{00000000-0004-0000-0400-00000D070000}"/>
    <hyperlink ref="R1751" r:id="rId1807" xr:uid="{00000000-0004-0000-0400-00000E070000}"/>
    <hyperlink ref="R1752" r:id="rId1808" xr:uid="{00000000-0004-0000-0400-00000F070000}"/>
    <hyperlink ref="R1753" r:id="rId1809" xr:uid="{00000000-0004-0000-0400-000010070000}"/>
    <hyperlink ref="R1754" r:id="rId1810" xr:uid="{00000000-0004-0000-0400-000011070000}"/>
    <hyperlink ref="D1755" r:id="rId1811" xr:uid="{00000000-0004-0000-0400-000012070000}"/>
    <hyperlink ref="N1755" r:id="rId1812" xr:uid="{00000000-0004-0000-0400-000013070000}"/>
    <hyperlink ref="R1755" r:id="rId1813" xr:uid="{00000000-0004-0000-0400-000014070000}"/>
    <hyperlink ref="D1756" r:id="rId1814" xr:uid="{00000000-0004-0000-0400-000015070000}"/>
    <hyperlink ref="N1756" r:id="rId1815" xr:uid="{00000000-0004-0000-0400-000016070000}"/>
    <hyperlink ref="R1756" r:id="rId1816" xr:uid="{00000000-0004-0000-0400-000017070000}"/>
    <hyperlink ref="R1757" r:id="rId1817" xr:uid="{00000000-0004-0000-0400-000018070000}"/>
    <hyperlink ref="R1758" r:id="rId1818" xr:uid="{00000000-0004-0000-0400-000019070000}"/>
    <hyperlink ref="R1759" r:id="rId1819" xr:uid="{00000000-0004-0000-0400-00001A070000}"/>
    <hyperlink ref="R1760" r:id="rId1820" xr:uid="{00000000-0004-0000-0400-00001B070000}"/>
    <hyperlink ref="R1761" r:id="rId1821" xr:uid="{00000000-0004-0000-0400-00001C070000}"/>
    <hyperlink ref="R1762" r:id="rId1822" xr:uid="{00000000-0004-0000-0400-00001D070000}"/>
    <hyperlink ref="R1763" r:id="rId1823" xr:uid="{00000000-0004-0000-0400-00001E070000}"/>
    <hyperlink ref="R1764" r:id="rId1824" xr:uid="{00000000-0004-0000-0400-00001F070000}"/>
    <hyperlink ref="R1765" r:id="rId1825" xr:uid="{00000000-0004-0000-0400-000020070000}"/>
    <hyperlink ref="R1766" r:id="rId1826" xr:uid="{00000000-0004-0000-0400-000021070000}"/>
    <hyperlink ref="R1767" r:id="rId1827" xr:uid="{00000000-0004-0000-0400-000022070000}"/>
    <hyperlink ref="R1768" r:id="rId1828" xr:uid="{00000000-0004-0000-0400-000023070000}"/>
    <hyperlink ref="R1769" r:id="rId1829" xr:uid="{00000000-0004-0000-0400-000024070000}"/>
    <hyperlink ref="R1770" r:id="rId1830" xr:uid="{00000000-0004-0000-0400-000025070000}"/>
    <hyperlink ref="R1771" r:id="rId1831" xr:uid="{00000000-0004-0000-0400-000026070000}"/>
    <hyperlink ref="R1772" r:id="rId1832" xr:uid="{00000000-0004-0000-0400-000027070000}"/>
    <hyperlink ref="R1773" r:id="rId1833" xr:uid="{00000000-0004-0000-0400-000028070000}"/>
    <hyperlink ref="R1774" r:id="rId1834" xr:uid="{00000000-0004-0000-0400-000029070000}"/>
    <hyperlink ref="R1775" r:id="rId1835" xr:uid="{00000000-0004-0000-0400-00002A070000}"/>
    <hyperlink ref="R1776" r:id="rId1836" xr:uid="{00000000-0004-0000-0400-00002B070000}"/>
    <hyperlink ref="R1777" r:id="rId1837" xr:uid="{00000000-0004-0000-0400-00002C070000}"/>
    <hyperlink ref="R1778" r:id="rId1838" xr:uid="{00000000-0004-0000-0400-00002D070000}"/>
    <hyperlink ref="R1779" r:id="rId1839" xr:uid="{00000000-0004-0000-0400-00002E070000}"/>
    <hyperlink ref="R1780" r:id="rId1840" xr:uid="{00000000-0004-0000-0400-00002F070000}"/>
    <hyperlink ref="R1781" r:id="rId1841" xr:uid="{00000000-0004-0000-0400-000030070000}"/>
    <hyperlink ref="R1782" r:id="rId1842" xr:uid="{00000000-0004-0000-0400-000031070000}"/>
    <hyperlink ref="R1783" r:id="rId1843" xr:uid="{00000000-0004-0000-0400-000032070000}"/>
    <hyperlink ref="R1784" r:id="rId1844" xr:uid="{00000000-0004-0000-0400-000033070000}"/>
    <hyperlink ref="R1785" r:id="rId1845" xr:uid="{00000000-0004-0000-0400-000034070000}"/>
    <hyperlink ref="R1786" r:id="rId1846" xr:uid="{00000000-0004-0000-0400-000035070000}"/>
    <hyperlink ref="R1787" r:id="rId1847" xr:uid="{00000000-0004-0000-0400-000036070000}"/>
    <hyperlink ref="R1788" r:id="rId1848" xr:uid="{00000000-0004-0000-0400-000037070000}"/>
    <hyperlink ref="R1789" r:id="rId1849" xr:uid="{00000000-0004-0000-0400-000038070000}"/>
    <hyperlink ref="R1790" r:id="rId1850" xr:uid="{00000000-0004-0000-0400-000039070000}"/>
    <hyperlink ref="R1791" r:id="rId1851" xr:uid="{00000000-0004-0000-0400-00003A070000}"/>
    <hyperlink ref="R1792" r:id="rId1852" xr:uid="{00000000-0004-0000-0400-00003B070000}"/>
    <hyperlink ref="R1793" r:id="rId1853" xr:uid="{00000000-0004-0000-0400-00003C070000}"/>
    <hyperlink ref="R1794" r:id="rId1854" xr:uid="{00000000-0004-0000-0400-00003D070000}"/>
    <hyperlink ref="R1795" r:id="rId1855" xr:uid="{00000000-0004-0000-0400-00003E070000}"/>
    <hyperlink ref="D1796" r:id="rId1856" xr:uid="{00000000-0004-0000-0400-00003F070000}"/>
    <hyperlink ref="N1796" r:id="rId1857" xr:uid="{00000000-0004-0000-0400-000040070000}"/>
    <hyperlink ref="R1796" r:id="rId1858" xr:uid="{00000000-0004-0000-0400-000041070000}"/>
    <hyperlink ref="R1797" r:id="rId1859" xr:uid="{00000000-0004-0000-0400-000042070000}"/>
    <hyperlink ref="R1798" r:id="rId1860" xr:uid="{00000000-0004-0000-0400-000043070000}"/>
    <hyperlink ref="R1799" r:id="rId1861" xr:uid="{00000000-0004-0000-0400-000044070000}"/>
    <hyperlink ref="R1800" r:id="rId1862" xr:uid="{00000000-0004-0000-0400-000045070000}"/>
    <hyperlink ref="R1801" r:id="rId1863" xr:uid="{00000000-0004-0000-0400-000046070000}"/>
    <hyperlink ref="R1802" r:id="rId1864" xr:uid="{00000000-0004-0000-0400-000047070000}"/>
    <hyperlink ref="R1803" r:id="rId1865" xr:uid="{00000000-0004-0000-0400-000048070000}"/>
    <hyperlink ref="R1804" r:id="rId1866" xr:uid="{00000000-0004-0000-0400-000049070000}"/>
    <hyperlink ref="R1805" r:id="rId1867" xr:uid="{00000000-0004-0000-0400-00004A070000}"/>
    <hyperlink ref="R1806" r:id="rId1868" xr:uid="{00000000-0004-0000-0400-00004B070000}"/>
    <hyperlink ref="R1807" r:id="rId1869" xr:uid="{00000000-0004-0000-0400-00004C070000}"/>
    <hyperlink ref="R1808" r:id="rId1870" xr:uid="{00000000-0004-0000-0400-00004D070000}"/>
    <hyperlink ref="R1809" r:id="rId1871" xr:uid="{00000000-0004-0000-0400-00004E070000}"/>
    <hyperlink ref="R1810" r:id="rId1872" xr:uid="{00000000-0004-0000-0400-00004F070000}"/>
    <hyperlink ref="R1811" r:id="rId1873" xr:uid="{00000000-0004-0000-0400-000050070000}"/>
    <hyperlink ref="R1812" r:id="rId1874" xr:uid="{00000000-0004-0000-0400-000051070000}"/>
    <hyperlink ref="R1813" r:id="rId1875" xr:uid="{00000000-0004-0000-0400-000052070000}"/>
    <hyperlink ref="R1814" r:id="rId1876" xr:uid="{00000000-0004-0000-0400-000053070000}"/>
    <hyperlink ref="R1815" r:id="rId1877" xr:uid="{00000000-0004-0000-0400-000054070000}"/>
    <hyperlink ref="R1816" r:id="rId1878" xr:uid="{00000000-0004-0000-0400-000055070000}"/>
    <hyperlink ref="R1817" r:id="rId1879" xr:uid="{00000000-0004-0000-0400-000056070000}"/>
    <hyperlink ref="R1818" r:id="rId1880" xr:uid="{00000000-0004-0000-0400-000057070000}"/>
    <hyperlink ref="R1819" r:id="rId1881" xr:uid="{00000000-0004-0000-0400-000058070000}"/>
    <hyperlink ref="R1820" r:id="rId1882" xr:uid="{00000000-0004-0000-0400-000059070000}"/>
    <hyperlink ref="R1821" r:id="rId1883" xr:uid="{00000000-0004-0000-0400-00005A070000}"/>
    <hyperlink ref="R1822" r:id="rId1884" xr:uid="{00000000-0004-0000-0400-00005B070000}"/>
    <hyperlink ref="R1823" r:id="rId1885" xr:uid="{00000000-0004-0000-0400-00005C070000}"/>
    <hyperlink ref="R1824" r:id="rId1886" xr:uid="{00000000-0004-0000-0400-00005D070000}"/>
    <hyperlink ref="R1825" r:id="rId1887" xr:uid="{00000000-0004-0000-0400-00005E070000}"/>
    <hyperlink ref="R1826" r:id="rId1888" xr:uid="{00000000-0004-0000-0400-00005F070000}"/>
    <hyperlink ref="R1827" r:id="rId1889" xr:uid="{00000000-0004-0000-0400-000060070000}"/>
    <hyperlink ref="R1828" r:id="rId1890" xr:uid="{00000000-0004-0000-0400-000061070000}"/>
    <hyperlink ref="R1829" r:id="rId1891" xr:uid="{00000000-0004-0000-0400-000062070000}"/>
    <hyperlink ref="R1830" r:id="rId1892" xr:uid="{00000000-0004-0000-0400-000063070000}"/>
    <hyperlink ref="R1831" r:id="rId1893" xr:uid="{00000000-0004-0000-0400-000064070000}"/>
    <hyperlink ref="R1832" r:id="rId1894" xr:uid="{00000000-0004-0000-0400-000065070000}"/>
    <hyperlink ref="R1833" r:id="rId1895" xr:uid="{00000000-0004-0000-0400-000066070000}"/>
    <hyperlink ref="R1834" r:id="rId1896" xr:uid="{00000000-0004-0000-0400-000067070000}"/>
    <hyperlink ref="R1835" r:id="rId1897" xr:uid="{00000000-0004-0000-0400-000068070000}"/>
    <hyperlink ref="R1836" r:id="rId1898" xr:uid="{00000000-0004-0000-0400-000069070000}"/>
    <hyperlink ref="R1837" r:id="rId1899" xr:uid="{00000000-0004-0000-0400-00006A070000}"/>
    <hyperlink ref="R1838" r:id="rId1900" xr:uid="{00000000-0004-0000-0400-00006B070000}"/>
    <hyperlink ref="D1839" r:id="rId1901" xr:uid="{00000000-0004-0000-0400-00006C070000}"/>
    <hyperlink ref="N1839" r:id="rId1902" xr:uid="{00000000-0004-0000-0400-00006D070000}"/>
    <hyperlink ref="R1839" r:id="rId1903" xr:uid="{00000000-0004-0000-0400-00006E070000}"/>
    <hyperlink ref="R1840" r:id="rId1904" xr:uid="{00000000-0004-0000-0400-00006F070000}"/>
    <hyperlink ref="R1841" r:id="rId1905" xr:uid="{00000000-0004-0000-0400-000070070000}"/>
    <hyperlink ref="R1842" r:id="rId1906" xr:uid="{00000000-0004-0000-0400-000071070000}"/>
    <hyperlink ref="R1843" r:id="rId1907" xr:uid="{00000000-0004-0000-0400-000072070000}"/>
    <hyperlink ref="R1844" r:id="rId1908" xr:uid="{00000000-0004-0000-0400-000073070000}"/>
    <hyperlink ref="R1845" r:id="rId1909" xr:uid="{00000000-0004-0000-0400-000074070000}"/>
    <hyperlink ref="R1846" r:id="rId1910" xr:uid="{00000000-0004-0000-0400-000075070000}"/>
    <hyperlink ref="R1847" r:id="rId1911" xr:uid="{00000000-0004-0000-0400-000076070000}"/>
    <hyperlink ref="R1848" r:id="rId1912" xr:uid="{00000000-0004-0000-0400-000077070000}"/>
    <hyperlink ref="R1849" r:id="rId1913" xr:uid="{00000000-0004-0000-0400-000078070000}"/>
    <hyperlink ref="R1850" r:id="rId1914" xr:uid="{00000000-0004-0000-0400-000079070000}"/>
    <hyperlink ref="R1851" r:id="rId1915" xr:uid="{00000000-0004-0000-0400-00007A070000}"/>
    <hyperlink ref="R1852" r:id="rId1916" xr:uid="{00000000-0004-0000-0400-00007B070000}"/>
    <hyperlink ref="R1853" r:id="rId1917" xr:uid="{00000000-0004-0000-0400-00007C070000}"/>
    <hyperlink ref="R1854" r:id="rId1918" xr:uid="{00000000-0004-0000-0400-00007D070000}"/>
    <hyperlink ref="R1855" r:id="rId1919" xr:uid="{00000000-0004-0000-0400-00007E070000}"/>
    <hyperlink ref="R1856" r:id="rId1920" xr:uid="{00000000-0004-0000-0400-00007F070000}"/>
    <hyperlink ref="D1857" r:id="rId1921" xr:uid="{00000000-0004-0000-0400-000080070000}"/>
    <hyperlink ref="N1857" r:id="rId1922" xr:uid="{00000000-0004-0000-0400-000081070000}"/>
    <hyperlink ref="R1857" r:id="rId1923" xr:uid="{00000000-0004-0000-0400-000082070000}"/>
    <hyperlink ref="R1858" r:id="rId1924" xr:uid="{00000000-0004-0000-0400-000083070000}"/>
    <hyperlink ref="R1859" r:id="rId1925" xr:uid="{00000000-0004-0000-0400-000084070000}"/>
    <hyperlink ref="R1860" r:id="rId1926" xr:uid="{00000000-0004-0000-0400-000085070000}"/>
    <hyperlink ref="R1861" r:id="rId1927" xr:uid="{00000000-0004-0000-0400-000086070000}"/>
    <hyperlink ref="R1862" r:id="rId1928" xr:uid="{00000000-0004-0000-0400-000087070000}"/>
    <hyperlink ref="R1863" r:id="rId1929" xr:uid="{00000000-0004-0000-0400-000088070000}"/>
    <hyperlink ref="R1864" r:id="rId1930" xr:uid="{00000000-0004-0000-0400-000089070000}"/>
    <hyperlink ref="R1865" r:id="rId1931" xr:uid="{00000000-0004-0000-0400-00008A070000}"/>
    <hyperlink ref="R1866" r:id="rId1932" xr:uid="{00000000-0004-0000-0400-00008B070000}"/>
    <hyperlink ref="R1867" r:id="rId1933" xr:uid="{00000000-0004-0000-0400-00008C070000}"/>
    <hyperlink ref="R1868" r:id="rId1934" xr:uid="{00000000-0004-0000-0400-00008D070000}"/>
    <hyperlink ref="R1869" r:id="rId1935" xr:uid="{00000000-0004-0000-0400-00008E070000}"/>
    <hyperlink ref="R1870" r:id="rId1936" xr:uid="{00000000-0004-0000-0400-00008F070000}"/>
    <hyperlink ref="R1871" r:id="rId1937" xr:uid="{00000000-0004-0000-0400-000090070000}"/>
    <hyperlink ref="R1872" r:id="rId1938" xr:uid="{00000000-0004-0000-0400-000091070000}"/>
    <hyperlink ref="R1873" r:id="rId1939" xr:uid="{00000000-0004-0000-0400-000092070000}"/>
    <hyperlink ref="R1874" r:id="rId1940" xr:uid="{00000000-0004-0000-0400-000093070000}"/>
    <hyperlink ref="R1875" r:id="rId1941" xr:uid="{00000000-0004-0000-0400-000094070000}"/>
    <hyperlink ref="R1876" r:id="rId1942" xr:uid="{00000000-0004-0000-0400-000095070000}"/>
    <hyperlink ref="R1877" r:id="rId1943" xr:uid="{00000000-0004-0000-0400-000096070000}"/>
    <hyperlink ref="R1878" r:id="rId1944" xr:uid="{00000000-0004-0000-0400-000097070000}"/>
    <hyperlink ref="R1879" r:id="rId1945" xr:uid="{00000000-0004-0000-0400-000098070000}"/>
    <hyperlink ref="R1880" r:id="rId1946" xr:uid="{00000000-0004-0000-0400-000099070000}"/>
    <hyperlink ref="R1881" r:id="rId1947" xr:uid="{00000000-0004-0000-0400-00009A070000}"/>
    <hyperlink ref="R1882" r:id="rId1948" xr:uid="{00000000-0004-0000-0400-00009B070000}"/>
    <hyperlink ref="R1883" r:id="rId1949" xr:uid="{00000000-0004-0000-0400-00009C070000}"/>
    <hyperlink ref="R1884" r:id="rId1950" xr:uid="{00000000-0004-0000-0400-00009D070000}"/>
    <hyperlink ref="R1885" r:id="rId1951" xr:uid="{00000000-0004-0000-0400-00009E070000}"/>
    <hyperlink ref="R1886" r:id="rId1952" xr:uid="{00000000-0004-0000-0400-00009F070000}"/>
    <hyperlink ref="R1887" r:id="rId1953" xr:uid="{00000000-0004-0000-0400-0000A0070000}"/>
    <hyperlink ref="R1888" r:id="rId1954" xr:uid="{00000000-0004-0000-0400-0000A1070000}"/>
    <hyperlink ref="R1889" r:id="rId1955" xr:uid="{00000000-0004-0000-0400-0000A2070000}"/>
    <hyperlink ref="R1890" r:id="rId1956" xr:uid="{00000000-0004-0000-0400-0000A3070000}"/>
    <hyperlink ref="R1891" r:id="rId1957" xr:uid="{00000000-0004-0000-0400-0000A4070000}"/>
    <hyperlink ref="R1892" r:id="rId1958" xr:uid="{00000000-0004-0000-0400-0000A5070000}"/>
    <hyperlink ref="R1893" r:id="rId1959" xr:uid="{00000000-0004-0000-0400-0000A6070000}"/>
    <hyperlink ref="R1894" r:id="rId1960" xr:uid="{00000000-0004-0000-0400-0000A7070000}"/>
    <hyperlink ref="R1895" r:id="rId1961" xr:uid="{00000000-0004-0000-0400-0000A8070000}"/>
    <hyperlink ref="R1896" r:id="rId1962" xr:uid="{00000000-0004-0000-0400-0000A9070000}"/>
    <hyperlink ref="R1897" r:id="rId1963" xr:uid="{00000000-0004-0000-0400-0000AA070000}"/>
    <hyperlink ref="R1898" r:id="rId1964" xr:uid="{00000000-0004-0000-0400-0000AB070000}"/>
    <hyperlink ref="R1899" r:id="rId1965" xr:uid="{00000000-0004-0000-0400-0000AC070000}"/>
    <hyperlink ref="R1900" r:id="rId1966" xr:uid="{00000000-0004-0000-0400-0000AD070000}"/>
    <hyperlink ref="R1901" r:id="rId1967" xr:uid="{00000000-0004-0000-0400-0000AE070000}"/>
    <hyperlink ref="R1902" r:id="rId1968" xr:uid="{00000000-0004-0000-0400-0000AF070000}"/>
    <hyperlink ref="R1903" r:id="rId1969" xr:uid="{00000000-0004-0000-0400-0000B0070000}"/>
    <hyperlink ref="R1904" r:id="rId1970" xr:uid="{00000000-0004-0000-0400-0000B1070000}"/>
    <hyperlink ref="R1905" r:id="rId1971" xr:uid="{00000000-0004-0000-0400-0000B2070000}"/>
    <hyperlink ref="R1906" r:id="rId1972" xr:uid="{00000000-0004-0000-0400-0000B3070000}"/>
    <hyperlink ref="R1907" r:id="rId1973" xr:uid="{00000000-0004-0000-0400-0000B4070000}"/>
    <hyperlink ref="R1908" r:id="rId1974" xr:uid="{00000000-0004-0000-0400-0000B5070000}"/>
    <hyperlink ref="R1909" r:id="rId1975" xr:uid="{00000000-0004-0000-0400-0000B6070000}"/>
    <hyperlink ref="R1910" r:id="rId1976" xr:uid="{00000000-0004-0000-0400-0000B7070000}"/>
    <hyperlink ref="R1911" r:id="rId1977" xr:uid="{00000000-0004-0000-0400-0000B8070000}"/>
    <hyperlink ref="R1912" r:id="rId1978" xr:uid="{00000000-0004-0000-0400-0000B9070000}"/>
    <hyperlink ref="R1913" r:id="rId1979" xr:uid="{00000000-0004-0000-0400-0000BA070000}"/>
    <hyperlink ref="R1914" r:id="rId1980" xr:uid="{00000000-0004-0000-0400-0000BB070000}"/>
    <hyperlink ref="R1915" r:id="rId1981" xr:uid="{00000000-0004-0000-0400-0000BC070000}"/>
    <hyperlink ref="R1916" r:id="rId1982" xr:uid="{00000000-0004-0000-0400-0000BD070000}"/>
    <hyperlink ref="R1917" r:id="rId1983" xr:uid="{00000000-0004-0000-0400-0000BE070000}"/>
    <hyperlink ref="R1918" r:id="rId1984" xr:uid="{00000000-0004-0000-0400-0000BF070000}"/>
    <hyperlink ref="R1919" r:id="rId1985" xr:uid="{00000000-0004-0000-0400-0000C0070000}"/>
    <hyperlink ref="R1920" r:id="rId1986" xr:uid="{00000000-0004-0000-0400-0000C1070000}"/>
    <hyperlink ref="R1921" r:id="rId1987" xr:uid="{00000000-0004-0000-0400-0000C2070000}"/>
    <hyperlink ref="R1922" r:id="rId1988" xr:uid="{00000000-0004-0000-0400-0000C3070000}"/>
    <hyperlink ref="R1923" r:id="rId1989" xr:uid="{00000000-0004-0000-0400-0000C4070000}"/>
    <hyperlink ref="R1924" r:id="rId1990" xr:uid="{00000000-0004-0000-0400-0000C5070000}"/>
    <hyperlink ref="R1925" r:id="rId1991" xr:uid="{00000000-0004-0000-0400-0000C6070000}"/>
    <hyperlink ref="R1926" r:id="rId1992" xr:uid="{00000000-0004-0000-0400-0000C7070000}"/>
    <hyperlink ref="R1927" r:id="rId1993" xr:uid="{00000000-0004-0000-0400-0000C8070000}"/>
    <hyperlink ref="R1928" r:id="rId1994" xr:uid="{00000000-0004-0000-0400-0000C9070000}"/>
    <hyperlink ref="R1929" r:id="rId1995" xr:uid="{00000000-0004-0000-0400-0000CA070000}"/>
    <hyperlink ref="R1930" r:id="rId1996" xr:uid="{00000000-0004-0000-0400-0000CB070000}"/>
    <hyperlink ref="R1931" r:id="rId1997" xr:uid="{00000000-0004-0000-0400-0000CC070000}"/>
    <hyperlink ref="R1932" r:id="rId1998" xr:uid="{00000000-0004-0000-0400-0000CD070000}"/>
    <hyperlink ref="R1933" r:id="rId1999" xr:uid="{00000000-0004-0000-0400-0000CE070000}"/>
    <hyperlink ref="R1934" r:id="rId2000" xr:uid="{00000000-0004-0000-0400-0000CF070000}"/>
    <hyperlink ref="R1935" r:id="rId2001" xr:uid="{00000000-0004-0000-0400-0000D0070000}"/>
    <hyperlink ref="R1936" r:id="rId2002" xr:uid="{00000000-0004-0000-0400-0000D1070000}"/>
    <hyperlink ref="R1937" r:id="rId2003" xr:uid="{00000000-0004-0000-0400-0000D2070000}"/>
    <hyperlink ref="R1938" r:id="rId2004" xr:uid="{00000000-0004-0000-0400-0000D3070000}"/>
    <hyperlink ref="R1939" r:id="rId2005" xr:uid="{00000000-0004-0000-0400-0000D4070000}"/>
    <hyperlink ref="R1940" r:id="rId2006" xr:uid="{00000000-0004-0000-0400-0000D5070000}"/>
    <hyperlink ref="R1941" r:id="rId2007" xr:uid="{00000000-0004-0000-0400-0000D6070000}"/>
    <hyperlink ref="R1942" r:id="rId2008" xr:uid="{00000000-0004-0000-0400-0000D7070000}"/>
    <hyperlink ref="R1943" r:id="rId2009" xr:uid="{00000000-0004-0000-0400-0000D8070000}"/>
    <hyperlink ref="R1944" r:id="rId2010" xr:uid="{00000000-0004-0000-0400-0000D9070000}"/>
    <hyperlink ref="R1945" r:id="rId2011" xr:uid="{00000000-0004-0000-0400-0000DA070000}"/>
    <hyperlink ref="R1946" r:id="rId2012" xr:uid="{00000000-0004-0000-0400-0000DB070000}"/>
    <hyperlink ref="R1947" r:id="rId2013" xr:uid="{00000000-0004-0000-0400-0000DC070000}"/>
    <hyperlink ref="R1948" r:id="rId2014" xr:uid="{00000000-0004-0000-0400-0000DD070000}"/>
    <hyperlink ref="R1949" r:id="rId2015" xr:uid="{00000000-0004-0000-0400-0000DE070000}"/>
    <hyperlink ref="R1950" r:id="rId2016" xr:uid="{00000000-0004-0000-0400-0000DF070000}"/>
    <hyperlink ref="R1951" r:id="rId2017" xr:uid="{00000000-0004-0000-0400-0000E0070000}"/>
    <hyperlink ref="R1952" r:id="rId2018" xr:uid="{00000000-0004-0000-0400-0000E1070000}"/>
    <hyperlink ref="R1953" r:id="rId2019" xr:uid="{00000000-0004-0000-0400-0000E2070000}"/>
    <hyperlink ref="R1954" r:id="rId2020" xr:uid="{00000000-0004-0000-0400-0000E3070000}"/>
    <hyperlink ref="R1955" r:id="rId2021" xr:uid="{00000000-0004-0000-0400-0000E4070000}"/>
    <hyperlink ref="R1956" r:id="rId2022" xr:uid="{00000000-0004-0000-0400-0000E5070000}"/>
    <hyperlink ref="R1957" r:id="rId2023" xr:uid="{00000000-0004-0000-0400-0000E6070000}"/>
    <hyperlink ref="R1958" r:id="rId2024" xr:uid="{00000000-0004-0000-0400-0000E7070000}"/>
    <hyperlink ref="R1959" r:id="rId2025" xr:uid="{00000000-0004-0000-0400-0000E8070000}"/>
    <hyperlink ref="R1960" r:id="rId2026" xr:uid="{00000000-0004-0000-0400-0000E9070000}"/>
    <hyperlink ref="R1961" r:id="rId2027" xr:uid="{00000000-0004-0000-0400-0000EA070000}"/>
    <hyperlink ref="R1962" r:id="rId2028" xr:uid="{00000000-0004-0000-0400-0000EB070000}"/>
    <hyperlink ref="R1963" r:id="rId2029" xr:uid="{00000000-0004-0000-0400-0000EC070000}"/>
    <hyperlink ref="R1964" r:id="rId2030" xr:uid="{00000000-0004-0000-0400-0000ED070000}"/>
    <hyperlink ref="R1965" r:id="rId2031" xr:uid="{00000000-0004-0000-0400-0000EE070000}"/>
    <hyperlink ref="R1966" r:id="rId2032" xr:uid="{00000000-0004-0000-0400-0000EF070000}"/>
    <hyperlink ref="R1967" r:id="rId2033" xr:uid="{00000000-0004-0000-0400-0000F0070000}"/>
    <hyperlink ref="R1968" r:id="rId2034" xr:uid="{00000000-0004-0000-0400-0000F1070000}"/>
    <hyperlink ref="R1969" r:id="rId2035" xr:uid="{00000000-0004-0000-0400-0000F2070000}"/>
    <hyperlink ref="R1970" r:id="rId2036" xr:uid="{00000000-0004-0000-0400-0000F3070000}"/>
    <hyperlink ref="R1971" r:id="rId2037" xr:uid="{00000000-0004-0000-0400-0000F4070000}"/>
    <hyperlink ref="R1972" r:id="rId2038" xr:uid="{00000000-0004-0000-0400-0000F5070000}"/>
    <hyperlink ref="R1973" r:id="rId2039" xr:uid="{00000000-0004-0000-0400-0000F6070000}"/>
    <hyperlink ref="R1974" r:id="rId2040" xr:uid="{00000000-0004-0000-0400-0000F7070000}"/>
    <hyperlink ref="R1975" r:id="rId2041" xr:uid="{00000000-0004-0000-0400-0000F8070000}"/>
    <hyperlink ref="R1976" r:id="rId2042" xr:uid="{00000000-0004-0000-0400-0000F9070000}"/>
    <hyperlink ref="R1977" r:id="rId2043" xr:uid="{00000000-0004-0000-0400-0000FA070000}"/>
    <hyperlink ref="R1978" r:id="rId2044" xr:uid="{00000000-0004-0000-0400-0000FB070000}"/>
    <hyperlink ref="R1979" r:id="rId2045" xr:uid="{00000000-0004-0000-0400-0000FC070000}"/>
    <hyperlink ref="R1980" r:id="rId2046" xr:uid="{00000000-0004-0000-0400-0000FD070000}"/>
    <hyperlink ref="R1981" r:id="rId2047" xr:uid="{00000000-0004-0000-0400-0000FE070000}"/>
    <hyperlink ref="R1982" r:id="rId2048" xr:uid="{00000000-0004-0000-0400-0000FF070000}"/>
    <hyperlink ref="R1983" r:id="rId2049" xr:uid="{00000000-0004-0000-0400-000000080000}"/>
    <hyperlink ref="R1984" r:id="rId2050" xr:uid="{00000000-0004-0000-0400-000001080000}"/>
    <hyperlink ref="R1985" r:id="rId2051" xr:uid="{00000000-0004-0000-0400-000002080000}"/>
    <hyperlink ref="R1986" r:id="rId2052" xr:uid="{00000000-0004-0000-0400-000003080000}"/>
    <hyperlink ref="R1987" r:id="rId2053" xr:uid="{00000000-0004-0000-0400-000004080000}"/>
    <hyperlink ref="R1988" r:id="rId2054" xr:uid="{00000000-0004-0000-0400-000005080000}"/>
    <hyperlink ref="R1989" r:id="rId2055" xr:uid="{00000000-0004-0000-0400-000006080000}"/>
    <hyperlink ref="R1990" r:id="rId2056" xr:uid="{00000000-0004-0000-0400-000007080000}"/>
    <hyperlink ref="R1991" r:id="rId2057" xr:uid="{00000000-0004-0000-0400-000008080000}"/>
    <hyperlink ref="R1992" r:id="rId2058" xr:uid="{00000000-0004-0000-0400-000009080000}"/>
    <hyperlink ref="R1993" r:id="rId2059" xr:uid="{00000000-0004-0000-0400-00000A080000}"/>
    <hyperlink ref="R1994" r:id="rId2060" xr:uid="{00000000-0004-0000-0400-00000B080000}"/>
    <hyperlink ref="R1995" r:id="rId2061" xr:uid="{00000000-0004-0000-0400-00000C080000}"/>
    <hyperlink ref="R1996" r:id="rId2062" xr:uid="{00000000-0004-0000-0400-00000D080000}"/>
    <hyperlink ref="R1997" r:id="rId2063" xr:uid="{00000000-0004-0000-0400-00000E080000}"/>
    <hyperlink ref="R1998" r:id="rId2064" xr:uid="{00000000-0004-0000-0400-00000F080000}"/>
    <hyperlink ref="R1999" r:id="rId2065" xr:uid="{00000000-0004-0000-0400-000010080000}"/>
    <hyperlink ref="R2000" r:id="rId2066" xr:uid="{00000000-0004-0000-0400-000011080000}"/>
    <hyperlink ref="R2001" r:id="rId2067" xr:uid="{00000000-0004-0000-0400-000012080000}"/>
    <hyperlink ref="R2002" r:id="rId2068" xr:uid="{00000000-0004-0000-0400-000013080000}"/>
    <hyperlink ref="R2003" r:id="rId2069" xr:uid="{00000000-0004-0000-0400-000014080000}"/>
    <hyperlink ref="R2004" r:id="rId2070" xr:uid="{00000000-0004-0000-0400-000015080000}"/>
    <hyperlink ref="R2005" r:id="rId2071" xr:uid="{00000000-0004-0000-0400-000016080000}"/>
    <hyperlink ref="R2006" r:id="rId2072" xr:uid="{00000000-0004-0000-0400-000017080000}"/>
    <hyperlink ref="R2007" r:id="rId2073" xr:uid="{00000000-0004-0000-0400-000018080000}"/>
    <hyperlink ref="R2008" r:id="rId2074" xr:uid="{00000000-0004-0000-0400-000019080000}"/>
    <hyperlink ref="R2009" r:id="rId2075" xr:uid="{00000000-0004-0000-0400-00001A080000}"/>
    <hyperlink ref="R2010" r:id="rId2076" xr:uid="{00000000-0004-0000-0400-00001B080000}"/>
    <hyperlink ref="R2011" r:id="rId2077" xr:uid="{00000000-0004-0000-0400-00001C080000}"/>
    <hyperlink ref="R2012" r:id="rId2078" xr:uid="{00000000-0004-0000-0400-00001D080000}"/>
    <hyperlink ref="R2013" r:id="rId2079" xr:uid="{00000000-0004-0000-0400-00001E080000}"/>
    <hyperlink ref="R2014" r:id="rId2080" xr:uid="{00000000-0004-0000-0400-00001F080000}"/>
    <hyperlink ref="R2015" r:id="rId2081" xr:uid="{00000000-0004-0000-0400-000020080000}"/>
    <hyperlink ref="R2016" r:id="rId2082" xr:uid="{00000000-0004-0000-0400-000021080000}"/>
    <hyperlink ref="R2017" r:id="rId2083" xr:uid="{00000000-0004-0000-0400-000022080000}"/>
    <hyperlink ref="R2018" r:id="rId2084" xr:uid="{00000000-0004-0000-0400-000023080000}"/>
    <hyperlink ref="R2019" r:id="rId2085" xr:uid="{00000000-0004-0000-0400-000024080000}"/>
    <hyperlink ref="R2020" r:id="rId2086" xr:uid="{00000000-0004-0000-0400-000025080000}"/>
    <hyperlink ref="R2021" r:id="rId2087" xr:uid="{00000000-0004-0000-0400-000026080000}"/>
    <hyperlink ref="R2022" r:id="rId2088" xr:uid="{00000000-0004-0000-0400-000027080000}"/>
    <hyperlink ref="R2023" r:id="rId2089" xr:uid="{00000000-0004-0000-0400-000028080000}"/>
    <hyperlink ref="R2024" r:id="rId2090" xr:uid="{00000000-0004-0000-0400-000029080000}"/>
    <hyperlink ref="R2025" r:id="rId2091" xr:uid="{00000000-0004-0000-0400-00002A080000}"/>
    <hyperlink ref="R2026" r:id="rId2092" xr:uid="{00000000-0004-0000-0400-00002B080000}"/>
    <hyperlink ref="R2027" r:id="rId2093" xr:uid="{00000000-0004-0000-0400-00002C080000}"/>
    <hyperlink ref="D2028" r:id="rId2094" xr:uid="{00000000-0004-0000-0400-00002D080000}"/>
    <hyperlink ref="N2028" r:id="rId2095" xr:uid="{00000000-0004-0000-0400-00002E080000}"/>
    <hyperlink ref="R2028" r:id="rId2096" xr:uid="{00000000-0004-0000-0400-00002F080000}"/>
    <hyperlink ref="R2029" r:id="rId2097" xr:uid="{00000000-0004-0000-0400-000030080000}"/>
    <hyperlink ref="R2030" r:id="rId2098" xr:uid="{00000000-0004-0000-0400-000031080000}"/>
    <hyperlink ref="R2031" r:id="rId2099" xr:uid="{00000000-0004-0000-0400-000032080000}"/>
    <hyperlink ref="R2032" r:id="rId2100" xr:uid="{00000000-0004-0000-0400-000033080000}"/>
    <hyperlink ref="R2033" r:id="rId2101" xr:uid="{00000000-0004-0000-0400-000034080000}"/>
    <hyperlink ref="R2034" r:id="rId2102" xr:uid="{00000000-0004-0000-0400-000035080000}"/>
    <hyperlink ref="R2035" r:id="rId2103" xr:uid="{00000000-0004-0000-0400-000036080000}"/>
    <hyperlink ref="R2036" r:id="rId2104" xr:uid="{00000000-0004-0000-0400-000037080000}"/>
    <hyperlink ref="R2037" r:id="rId2105" xr:uid="{00000000-0004-0000-0400-000038080000}"/>
    <hyperlink ref="R2038" r:id="rId2106" xr:uid="{00000000-0004-0000-0400-000039080000}"/>
    <hyperlink ref="R2039" r:id="rId2107" xr:uid="{00000000-0004-0000-0400-00003A080000}"/>
    <hyperlink ref="R2040" r:id="rId2108" xr:uid="{00000000-0004-0000-0400-00003B080000}"/>
    <hyperlink ref="R2041" r:id="rId2109" xr:uid="{00000000-0004-0000-0400-00003C080000}"/>
    <hyperlink ref="R2042" r:id="rId2110" xr:uid="{00000000-0004-0000-0400-00003D080000}"/>
    <hyperlink ref="R2043" r:id="rId2111" xr:uid="{00000000-0004-0000-0400-00003E080000}"/>
    <hyperlink ref="R2044" r:id="rId2112" xr:uid="{00000000-0004-0000-0400-00003F080000}"/>
    <hyperlink ref="R2045" r:id="rId2113" xr:uid="{00000000-0004-0000-0400-000040080000}"/>
    <hyperlink ref="R2046" r:id="rId2114" xr:uid="{00000000-0004-0000-0400-000041080000}"/>
    <hyperlink ref="R2047" r:id="rId2115" xr:uid="{00000000-0004-0000-0400-000042080000}"/>
    <hyperlink ref="R2048" r:id="rId2116" xr:uid="{00000000-0004-0000-0400-000043080000}"/>
    <hyperlink ref="R2049" r:id="rId2117" xr:uid="{00000000-0004-0000-0400-000044080000}"/>
    <hyperlink ref="R2050" r:id="rId2118" xr:uid="{00000000-0004-0000-0400-000045080000}"/>
    <hyperlink ref="R2051" r:id="rId2119" xr:uid="{00000000-0004-0000-0400-000046080000}"/>
    <hyperlink ref="R2052" r:id="rId2120" xr:uid="{00000000-0004-0000-0400-000047080000}"/>
    <hyperlink ref="R2053" r:id="rId2121" xr:uid="{00000000-0004-0000-0400-000048080000}"/>
    <hyperlink ref="R2054" r:id="rId2122" xr:uid="{00000000-0004-0000-0400-000049080000}"/>
    <hyperlink ref="R2055" r:id="rId2123" xr:uid="{00000000-0004-0000-0400-00004A080000}"/>
    <hyperlink ref="R2056" r:id="rId2124" xr:uid="{00000000-0004-0000-0400-00004B080000}"/>
    <hyperlink ref="R2057" r:id="rId2125" xr:uid="{00000000-0004-0000-0400-00004C080000}"/>
    <hyperlink ref="R2058" r:id="rId2126" xr:uid="{00000000-0004-0000-0400-00004D080000}"/>
    <hyperlink ref="R2059" r:id="rId2127" xr:uid="{00000000-0004-0000-0400-00004E080000}"/>
    <hyperlink ref="R2060" r:id="rId2128" xr:uid="{00000000-0004-0000-0400-00004F080000}"/>
    <hyperlink ref="R2061" r:id="rId2129" xr:uid="{00000000-0004-0000-0400-000050080000}"/>
    <hyperlink ref="R2062" r:id="rId2130" xr:uid="{00000000-0004-0000-0400-000051080000}"/>
    <hyperlink ref="R2063" r:id="rId2131" xr:uid="{00000000-0004-0000-0400-000052080000}"/>
    <hyperlink ref="R2064" r:id="rId2132" xr:uid="{00000000-0004-0000-0400-000053080000}"/>
    <hyperlink ref="R2065" r:id="rId2133" xr:uid="{00000000-0004-0000-0400-000054080000}"/>
    <hyperlink ref="R2066" r:id="rId2134" xr:uid="{00000000-0004-0000-0400-000055080000}"/>
    <hyperlink ref="R2067" r:id="rId2135" xr:uid="{00000000-0004-0000-0400-000056080000}"/>
    <hyperlink ref="R2068" r:id="rId2136" xr:uid="{00000000-0004-0000-0400-000057080000}"/>
    <hyperlink ref="R2069" r:id="rId2137" xr:uid="{00000000-0004-0000-0400-000058080000}"/>
    <hyperlink ref="R2070" r:id="rId2138" xr:uid="{00000000-0004-0000-0400-000059080000}"/>
    <hyperlink ref="R2071" r:id="rId2139" xr:uid="{00000000-0004-0000-0400-00005A080000}"/>
    <hyperlink ref="R2072" r:id="rId2140" xr:uid="{00000000-0004-0000-0400-00005B080000}"/>
    <hyperlink ref="R2073" r:id="rId2141" xr:uid="{00000000-0004-0000-0400-00005C080000}"/>
    <hyperlink ref="R2074" r:id="rId2142" xr:uid="{00000000-0004-0000-0400-00005D080000}"/>
    <hyperlink ref="R2075" r:id="rId2143" xr:uid="{00000000-0004-0000-0400-00005E080000}"/>
    <hyperlink ref="R2076" r:id="rId2144" xr:uid="{00000000-0004-0000-0400-00005F080000}"/>
    <hyperlink ref="R2077" r:id="rId2145" xr:uid="{00000000-0004-0000-0400-000060080000}"/>
    <hyperlink ref="R2078" r:id="rId2146" xr:uid="{00000000-0004-0000-0400-000061080000}"/>
    <hyperlink ref="R2079" r:id="rId2147" xr:uid="{00000000-0004-0000-0400-000062080000}"/>
    <hyperlink ref="R2080" r:id="rId2148" xr:uid="{00000000-0004-0000-0400-000063080000}"/>
    <hyperlink ref="R2081" r:id="rId2149" xr:uid="{00000000-0004-0000-0400-000064080000}"/>
    <hyperlink ref="R2082" r:id="rId2150" xr:uid="{00000000-0004-0000-0400-000065080000}"/>
    <hyperlink ref="R2083" r:id="rId2151" xr:uid="{00000000-0004-0000-0400-000066080000}"/>
    <hyperlink ref="R2084" r:id="rId2152" xr:uid="{00000000-0004-0000-0400-000067080000}"/>
    <hyperlink ref="R2085" r:id="rId2153" xr:uid="{00000000-0004-0000-0400-000068080000}"/>
    <hyperlink ref="R2086" r:id="rId2154" xr:uid="{00000000-0004-0000-0400-000069080000}"/>
    <hyperlink ref="R2087" r:id="rId2155" xr:uid="{00000000-0004-0000-0400-00006A080000}"/>
    <hyperlink ref="R2088" r:id="rId2156" xr:uid="{00000000-0004-0000-0400-00006B080000}"/>
    <hyperlink ref="R2089" r:id="rId2157" xr:uid="{00000000-0004-0000-0400-00006C080000}"/>
    <hyperlink ref="R2090" r:id="rId2158" xr:uid="{00000000-0004-0000-0400-00006D080000}"/>
    <hyperlink ref="R2091" r:id="rId2159" xr:uid="{00000000-0004-0000-0400-00006E080000}"/>
    <hyperlink ref="R2092" r:id="rId2160" xr:uid="{00000000-0004-0000-0400-00006F080000}"/>
    <hyperlink ref="R2093" r:id="rId2161" xr:uid="{00000000-0004-0000-0400-000070080000}"/>
    <hyperlink ref="R2094" r:id="rId2162" xr:uid="{00000000-0004-0000-0400-000071080000}"/>
    <hyperlink ref="R2095" r:id="rId2163" xr:uid="{00000000-0004-0000-0400-000072080000}"/>
    <hyperlink ref="R2096" r:id="rId2164" xr:uid="{00000000-0004-0000-0400-000073080000}"/>
    <hyperlink ref="R2097" r:id="rId2165" xr:uid="{00000000-0004-0000-0400-000074080000}"/>
    <hyperlink ref="R2098" r:id="rId2166" xr:uid="{00000000-0004-0000-0400-000075080000}"/>
    <hyperlink ref="R2099" r:id="rId2167" xr:uid="{00000000-0004-0000-0400-000076080000}"/>
    <hyperlink ref="R2100" r:id="rId2168" xr:uid="{00000000-0004-0000-0400-000077080000}"/>
    <hyperlink ref="R2101" r:id="rId2169" xr:uid="{00000000-0004-0000-0400-000078080000}"/>
    <hyperlink ref="R2102" r:id="rId2170" xr:uid="{00000000-0004-0000-0400-000079080000}"/>
    <hyperlink ref="R2103" r:id="rId2171" xr:uid="{00000000-0004-0000-0400-00007A080000}"/>
    <hyperlink ref="R2104" r:id="rId2172" xr:uid="{00000000-0004-0000-0400-00007B080000}"/>
    <hyperlink ref="R2105" r:id="rId2173" xr:uid="{00000000-0004-0000-0400-00007C080000}"/>
    <hyperlink ref="R2106" r:id="rId2174" xr:uid="{00000000-0004-0000-0400-00007D080000}"/>
    <hyperlink ref="R2107" r:id="rId2175" xr:uid="{00000000-0004-0000-0400-00007E080000}"/>
    <hyperlink ref="R2108" r:id="rId2176" xr:uid="{00000000-0004-0000-0400-00007F080000}"/>
    <hyperlink ref="R2109" r:id="rId2177" xr:uid="{00000000-0004-0000-0400-000080080000}"/>
    <hyperlink ref="R2110" r:id="rId2178" xr:uid="{00000000-0004-0000-0400-000081080000}"/>
    <hyperlink ref="R2111" r:id="rId2179" xr:uid="{00000000-0004-0000-0400-000082080000}"/>
    <hyperlink ref="R2112" r:id="rId2180" xr:uid="{00000000-0004-0000-0400-000083080000}"/>
    <hyperlink ref="R2113" r:id="rId2181" xr:uid="{00000000-0004-0000-0400-000084080000}"/>
    <hyperlink ref="R2114" r:id="rId2182" xr:uid="{00000000-0004-0000-0400-000085080000}"/>
    <hyperlink ref="R2115" r:id="rId2183" xr:uid="{00000000-0004-0000-0400-000086080000}"/>
    <hyperlink ref="R2116" r:id="rId2184" xr:uid="{00000000-0004-0000-0400-000087080000}"/>
    <hyperlink ref="R2117" r:id="rId2185" xr:uid="{00000000-0004-0000-0400-000088080000}"/>
    <hyperlink ref="R2118" r:id="rId2186" xr:uid="{00000000-0004-0000-0400-000089080000}"/>
    <hyperlink ref="R2119" r:id="rId2187" xr:uid="{00000000-0004-0000-0400-00008A080000}"/>
    <hyperlink ref="R2120" r:id="rId2188" xr:uid="{00000000-0004-0000-0400-00008B080000}"/>
    <hyperlink ref="R2121" r:id="rId2189" xr:uid="{00000000-0004-0000-0400-00008C080000}"/>
    <hyperlink ref="R2122" r:id="rId2190" xr:uid="{00000000-0004-0000-0400-00008D080000}"/>
    <hyperlink ref="R2123" r:id="rId2191" xr:uid="{00000000-0004-0000-0400-00008E080000}"/>
    <hyperlink ref="R2124" r:id="rId2192" xr:uid="{00000000-0004-0000-0400-00008F080000}"/>
    <hyperlink ref="R2125" r:id="rId2193" xr:uid="{00000000-0004-0000-0400-000090080000}"/>
    <hyperlink ref="R2126" r:id="rId2194" xr:uid="{00000000-0004-0000-0400-000091080000}"/>
    <hyperlink ref="R2127" r:id="rId2195" xr:uid="{00000000-0004-0000-0400-000092080000}"/>
    <hyperlink ref="R2128" r:id="rId2196" xr:uid="{00000000-0004-0000-0400-000093080000}"/>
    <hyperlink ref="R2129" r:id="rId2197" xr:uid="{00000000-0004-0000-0400-000094080000}"/>
    <hyperlink ref="R2130" r:id="rId2198" xr:uid="{00000000-0004-0000-0400-000095080000}"/>
    <hyperlink ref="R2131" r:id="rId2199" xr:uid="{00000000-0004-0000-0400-000096080000}"/>
    <hyperlink ref="R2132" r:id="rId2200" xr:uid="{00000000-0004-0000-0400-000097080000}"/>
    <hyperlink ref="R2133" r:id="rId2201" xr:uid="{00000000-0004-0000-0400-000098080000}"/>
    <hyperlink ref="R2134" r:id="rId2202" xr:uid="{00000000-0004-0000-0400-000099080000}"/>
    <hyperlink ref="R2135" r:id="rId2203" xr:uid="{00000000-0004-0000-0400-00009A080000}"/>
    <hyperlink ref="R2136" r:id="rId2204" xr:uid="{00000000-0004-0000-0400-00009B080000}"/>
    <hyperlink ref="R2137" r:id="rId2205" xr:uid="{00000000-0004-0000-0400-00009C080000}"/>
    <hyperlink ref="R2138" r:id="rId2206" xr:uid="{00000000-0004-0000-0400-00009D080000}"/>
    <hyperlink ref="R2139" r:id="rId2207" xr:uid="{00000000-0004-0000-0400-00009E080000}"/>
    <hyperlink ref="R2140" r:id="rId2208" xr:uid="{00000000-0004-0000-0400-00009F080000}"/>
    <hyperlink ref="R2141" r:id="rId2209" xr:uid="{00000000-0004-0000-0400-0000A0080000}"/>
    <hyperlink ref="R2142" r:id="rId2210" xr:uid="{00000000-0004-0000-0400-0000A1080000}"/>
    <hyperlink ref="R2143" r:id="rId2211" xr:uid="{00000000-0004-0000-0400-0000A2080000}"/>
    <hyperlink ref="R2144" r:id="rId2212" xr:uid="{00000000-0004-0000-0400-0000A3080000}"/>
    <hyperlink ref="R2145" r:id="rId2213" xr:uid="{00000000-0004-0000-0400-0000A4080000}"/>
    <hyperlink ref="R2146" r:id="rId2214" xr:uid="{00000000-0004-0000-0400-0000A5080000}"/>
    <hyperlink ref="R2147" r:id="rId2215" xr:uid="{00000000-0004-0000-0400-0000A6080000}"/>
    <hyperlink ref="R2148" r:id="rId2216" xr:uid="{00000000-0004-0000-0400-0000A7080000}"/>
    <hyperlink ref="R2149" r:id="rId2217" xr:uid="{00000000-0004-0000-0400-0000A8080000}"/>
    <hyperlink ref="R2150" r:id="rId2218" xr:uid="{00000000-0004-0000-0400-0000A9080000}"/>
    <hyperlink ref="R2151" r:id="rId2219" xr:uid="{00000000-0004-0000-0400-0000AA080000}"/>
    <hyperlink ref="R2152" r:id="rId2220" xr:uid="{00000000-0004-0000-0400-0000AB080000}"/>
    <hyperlink ref="R2153" r:id="rId2221" xr:uid="{00000000-0004-0000-0400-0000AC080000}"/>
    <hyperlink ref="R2154" r:id="rId2222" xr:uid="{00000000-0004-0000-0400-0000AD080000}"/>
    <hyperlink ref="R2155" r:id="rId2223" xr:uid="{00000000-0004-0000-0400-0000AE080000}"/>
    <hyperlink ref="R2156" r:id="rId2224" xr:uid="{00000000-0004-0000-0400-0000AF080000}"/>
    <hyperlink ref="R2157" r:id="rId2225" xr:uid="{00000000-0004-0000-0400-0000B0080000}"/>
    <hyperlink ref="R2158" r:id="rId2226" xr:uid="{00000000-0004-0000-0400-0000B1080000}"/>
    <hyperlink ref="R2159" r:id="rId2227" xr:uid="{00000000-0004-0000-0400-0000B2080000}"/>
    <hyperlink ref="D2160" r:id="rId2228" xr:uid="{00000000-0004-0000-0400-0000B3080000}"/>
    <hyperlink ref="N2160" r:id="rId2229" xr:uid="{00000000-0004-0000-0400-0000B4080000}"/>
    <hyperlink ref="R2160" r:id="rId2230" xr:uid="{00000000-0004-0000-0400-0000B5080000}"/>
    <hyperlink ref="R2161" r:id="rId2231" xr:uid="{00000000-0004-0000-0400-0000B6080000}"/>
    <hyperlink ref="R2162" r:id="rId2232" xr:uid="{00000000-0004-0000-0400-0000B7080000}"/>
    <hyperlink ref="R2163" r:id="rId2233" xr:uid="{00000000-0004-0000-0400-0000B8080000}"/>
    <hyperlink ref="R2164" r:id="rId2234" xr:uid="{00000000-0004-0000-0400-0000B9080000}"/>
    <hyperlink ref="R2165" r:id="rId2235" xr:uid="{00000000-0004-0000-0400-0000BA080000}"/>
    <hyperlink ref="R2166" r:id="rId2236" xr:uid="{00000000-0004-0000-0400-0000BB080000}"/>
    <hyperlink ref="R2167" r:id="rId2237" xr:uid="{00000000-0004-0000-0400-0000BC080000}"/>
    <hyperlink ref="R2168" r:id="rId2238" xr:uid="{00000000-0004-0000-0400-0000BD080000}"/>
    <hyperlink ref="R2169" r:id="rId2239" xr:uid="{00000000-0004-0000-0400-0000BE080000}"/>
    <hyperlink ref="R2170" r:id="rId2240" xr:uid="{00000000-0004-0000-0400-0000BF080000}"/>
    <hyperlink ref="R2171" r:id="rId2241" xr:uid="{00000000-0004-0000-0400-0000C0080000}"/>
    <hyperlink ref="R2172" r:id="rId2242" xr:uid="{00000000-0004-0000-0400-0000C1080000}"/>
    <hyperlink ref="R2173" r:id="rId2243" xr:uid="{00000000-0004-0000-0400-0000C2080000}"/>
    <hyperlink ref="R2174" r:id="rId2244" xr:uid="{00000000-0004-0000-0400-0000C3080000}"/>
    <hyperlink ref="R2175" r:id="rId2245" xr:uid="{00000000-0004-0000-0400-0000C4080000}"/>
    <hyperlink ref="R2176" r:id="rId2246" xr:uid="{00000000-0004-0000-0400-0000C5080000}"/>
    <hyperlink ref="R2177" r:id="rId2247" xr:uid="{00000000-0004-0000-0400-0000C6080000}"/>
    <hyperlink ref="R2178" r:id="rId2248" xr:uid="{00000000-0004-0000-0400-0000C7080000}"/>
    <hyperlink ref="R2179" r:id="rId2249" xr:uid="{00000000-0004-0000-0400-0000C8080000}"/>
    <hyperlink ref="R2180" r:id="rId2250" xr:uid="{00000000-0004-0000-0400-0000C9080000}"/>
    <hyperlink ref="R2181" r:id="rId2251" xr:uid="{00000000-0004-0000-0400-0000CA080000}"/>
    <hyperlink ref="R2182" r:id="rId2252" xr:uid="{00000000-0004-0000-0400-0000CB080000}"/>
    <hyperlink ref="R2183" r:id="rId2253" xr:uid="{00000000-0004-0000-0400-0000CC080000}"/>
    <hyperlink ref="R2184" r:id="rId2254" xr:uid="{00000000-0004-0000-0400-0000CD080000}"/>
    <hyperlink ref="R2185" r:id="rId2255" xr:uid="{00000000-0004-0000-0400-0000CE080000}"/>
    <hyperlink ref="R2186" r:id="rId2256" xr:uid="{00000000-0004-0000-0400-0000CF080000}"/>
    <hyperlink ref="R2187" r:id="rId2257" xr:uid="{00000000-0004-0000-0400-0000D0080000}"/>
    <hyperlink ref="R2188" r:id="rId2258" xr:uid="{00000000-0004-0000-0400-0000D1080000}"/>
    <hyperlink ref="R2189" r:id="rId2259" xr:uid="{00000000-0004-0000-0400-0000D2080000}"/>
    <hyperlink ref="R2190" r:id="rId2260" xr:uid="{00000000-0004-0000-0400-0000D3080000}"/>
    <hyperlink ref="R2191" r:id="rId2261" xr:uid="{00000000-0004-0000-0400-0000D4080000}"/>
    <hyperlink ref="R2192" r:id="rId2262" xr:uid="{00000000-0004-0000-0400-0000D5080000}"/>
    <hyperlink ref="R2193" r:id="rId2263" xr:uid="{00000000-0004-0000-0400-0000D6080000}"/>
    <hyperlink ref="R2194" r:id="rId2264" xr:uid="{00000000-0004-0000-0400-0000D7080000}"/>
    <hyperlink ref="R2195" r:id="rId2265" xr:uid="{00000000-0004-0000-0400-0000D8080000}"/>
    <hyperlink ref="R2196" r:id="rId2266" xr:uid="{00000000-0004-0000-0400-0000D9080000}"/>
    <hyperlink ref="R2197" r:id="rId2267" xr:uid="{00000000-0004-0000-0400-0000DA080000}"/>
    <hyperlink ref="R2198" r:id="rId2268" xr:uid="{00000000-0004-0000-0400-0000DB080000}"/>
    <hyperlink ref="R2199" r:id="rId2269" xr:uid="{00000000-0004-0000-0400-0000DC080000}"/>
    <hyperlink ref="R2200" r:id="rId2270" xr:uid="{00000000-0004-0000-0400-0000DD080000}"/>
    <hyperlink ref="R2201" r:id="rId2271" xr:uid="{00000000-0004-0000-0400-0000DE080000}"/>
    <hyperlink ref="R2202" r:id="rId2272" xr:uid="{00000000-0004-0000-0400-0000DF080000}"/>
    <hyperlink ref="R2203" r:id="rId2273" xr:uid="{00000000-0004-0000-0400-0000E0080000}"/>
    <hyperlink ref="R2204" r:id="rId2274" xr:uid="{00000000-0004-0000-0400-0000E1080000}"/>
    <hyperlink ref="R2205" r:id="rId2275" xr:uid="{00000000-0004-0000-0400-0000E2080000}"/>
    <hyperlink ref="R2206" r:id="rId2276" xr:uid="{00000000-0004-0000-0400-0000E3080000}"/>
    <hyperlink ref="R2207" r:id="rId2277" xr:uid="{00000000-0004-0000-0400-0000E4080000}"/>
    <hyperlink ref="R2208" r:id="rId2278" xr:uid="{00000000-0004-0000-0400-0000E5080000}"/>
    <hyperlink ref="R2209" r:id="rId2279" xr:uid="{00000000-0004-0000-0400-0000E6080000}"/>
    <hyperlink ref="R2210" r:id="rId2280" xr:uid="{00000000-0004-0000-0400-0000E7080000}"/>
    <hyperlink ref="R2211" r:id="rId2281" xr:uid="{00000000-0004-0000-0400-0000E8080000}"/>
    <hyperlink ref="R2212" r:id="rId2282" xr:uid="{00000000-0004-0000-0400-0000E9080000}"/>
    <hyperlink ref="R2213" r:id="rId2283" xr:uid="{00000000-0004-0000-0400-0000EA080000}"/>
    <hyperlink ref="R2214" r:id="rId2284" xr:uid="{00000000-0004-0000-0400-0000EB080000}"/>
    <hyperlink ref="R2215" r:id="rId2285" xr:uid="{00000000-0004-0000-0400-0000EC080000}"/>
    <hyperlink ref="R2216" r:id="rId2286" xr:uid="{00000000-0004-0000-0400-0000ED080000}"/>
    <hyperlink ref="R2217" r:id="rId2287" xr:uid="{00000000-0004-0000-0400-0000EE080000}"/>
    <hyperlink ref="R2218" r:id="rId2288" xr:uid="{00000000-0004-0000-0400-0000EF080000}"/>
    <hyperlink ref="R2219" r:id="rId2289" xr:uid="{00000000-0004-0000-0400-0000F0080000}"/>
    <hyperlink ref="R2220" r:id="rId2290" xr:uid="{00000000-0004-0000-0400-0000F1080000}"/>
    <hyperlink ref="R2221" r:id="rId2291" xr:uid="{00000000-0004-0000-0400-0000F2080000}"/>
    <hyperlink ref="R2222" r:id="rId2292" xr:uid="{00000000-0004-0000-0400-0000F3080000}"/>
    <hyperlink ref="R2223" r:id="rId2293" xr:uid="{00000000-0004-0000-0400-0000F4080000}"/>
    <hyperlink ref="R2224" r:id="rId2294" xr:uid="{00000000-0004-0000-0400-0000F5080000}"/>
    <hyperlink ref="R2225" r:id="rId2295" xr:uid="{00000000-0004-0000-0400-0000F6080000}"/>
    <hyperlink ref="R2226" r:id="rId2296" xr:uid="{00000000-0004-0000-0400-0000F7080000}"/>
    <hyperlink ref="D2227" r:id="rId2297" xr:uid="{00000000-0004-0000-0400-0000F8080000}"/>
    <hyperlink ref="N2227" r:id="rId2298" xr:uid="{00000000-0004-0000-0400-0000F9080000}"/>
    <hyperlink ref="R2227" r:id="rId2299" xr:uid="{00000000-0004-0000-0400-0000FA080000}"/>
    <hyperlink ref="R2228" r:id="rId2300" xr:uid="{00000000-0004-0000-0400-0000FB080000}"/>
    <hyperlink ref="R2229" r:id="rId2301" xr:uid="{00000000-0004-0000-0400-0000FC080000}"/>
    <hyperlink ref="R2230" r:id="rId2302" xr:uid="{00000000-0004-0000-0400-0000FD080000}"/>
    <hyperlink ref="R2231" r:id="rId2303" xr:uid="{00000000-0004-0000-0400-0000FE080000}"/>
    <hyperlink ref="R2232" r:id="rId2304" xr:uid="{00000000-0004-0000-0400-0000FF080000}"/>
    <hyperlink ref="R2233" r:id="rId2305" xr:uid="{00000000-0004-0000-0400-000000090000}"/>
    <hyperlink ref="R2234" r:id="rId2306" xr:uid="{00000000-0004-0000-0400-000001090000}"/>
    <hyperlink ref="R2235" r:id="rId2307" xr:uid="{00000000-0004-0000-0400-000002090000}"/>
    <hyperlink ref="R2236" r:id="rId2308" xr:uid="{00000000-0004-0000-0400-000003090000}"/>
    <hyperlink ref="R2237" r:id="rId2309" xr:uid="{00000000-0004-0000-0400-000004090000}"/>
    <hyperlink ref="R2238" r:id="rId2310" xr:uid="{00000000-0004-0000-0400-000005090000}"/>
    <hyperlink ref="R2239" r:id="rId2311" xr:uid="{00000000-0004-0000-0400-000006090000}"/>
    <hyperlink ref="R2240" r:id="rId2312" xr:uid="{00000000-0004-0000-0400-000007090000}"/>
    <hyperlink ref="R2241" r:id="rId2313" xr:uid="{00000000-0004-0000-0400-000008090000}"/>
    <hyperlink ref="R2242" r:id="rId2314" xr:uid="{00000000-0004-0000-0400-000009090000}"/>
    <hyperlink ref="R2243" r:id="rId2315" xr:uid="{00000000-0004-0000-0400-00000A090000}"/>
    <hyperlink ref="R2244" r:id="rId2316" xr:uid="{00000000-0004-0000-0400-00000B090000}"/>
    <hyperlink ref="R2245" r:id="rId2317" xr:uid="{00000000-0004-0000-0400-00000C090000}"/>
    <hyperlink ref="R2246" r:id="rId2318" xr:uid="{00000000-0004-0000-0400-00000D090000}"/>
    <hyperlink ref="R2247" r:id="rId2319" xr:uid="{00000000-0004-0000-0400-00000E090000}"/>
    <hyperlink ref="R2248" r:id="rId2320" xr:uid="{00000000-0004-0000-0400-00000F090000}"/>
    <hyperlink ref="R2249" r:id="rId2321" xr:uid="{00000000-0004-0000-0400-000010090000}"/>
    <hyperlink ref="R2250" r:id="rId2322" xr:uid="{00000000-0004-0000-0400-000011090000}"/>
    <hyperlink ref="R2251" r:id="rId2323" xr:uid="{00000000-0004-0000-0400-000012090000}"/>
    <hyperlink ref="R2252" r:id="rId2324" xr:uid="{00000000-0004-0000-0400-000013090000}"/>
    <hyperlink ref="R2253" r:id="rId2325" xr:uid="{00000000-0004-0000-0400-000014090000}"/>
    <hyperlink ref="R2254" r:id="rId2326" xr:uid="{00000000-0004-0000-0400-000015090000}"/>
    <hyperlink ref="R2255" r:id="rId2327" xr:uid="{00000000-0004-0000-0400-000016090000}"/>
    <hyperlink ref="R2256" r:id="rId2328" xr:uid="{00000000-0004-0000-0400-000017090000}"/>
    <hyperlink ref="D2257" r:id="rId2329" xr:uid="{00000000-0004-0000-0400-000018090000}"/>
    <hyperlink ref="N2257" r:id="rId2330" xr:uid="{00000000-0004-0000-0400-000019090000}"/>
    <hyperlink ref="R2257" r:id="rId2331" xr:uid="{00000000-0004-0000-0400-00001A090000}"/>
    <hyperlink ref="R2258" r:id="rId2332" xr:uid="{00000000-0004-0000-0400-00001B090000}"/>
    <hyperlink ref="R2259" r:id="rId2333" xr:uid="{00000000-0004-0000-0400-00001C090000}"/>
    <hyperlink ref="R2260" r:id="rId2334" xr:uid="{00000000-0004-0000-0400-00001D090000}"/>
    <hyperlink ref="R2261" r:id="rId2335" xr:uid="{00000000-0004-0000-0400-00001E090000}"/>
    <hyperlink ref="R2262" r:id="rId2336" xr:uid="{00000000-0004-0000-0400-00001F090000}"/>
    <hyperlink ref="R2263" r:id="rId2337" xr:uid="{00000000-0004-0000-0400-000020090000}"/>
    <hyperlink ref="R2264" r:id="rId2338" xr:uid="{00000000-0004-0000-0400-000021090000}"/>
    <hyperlink ref="R2265" r:id="rId2339" xr:uid="{00000000-0004-0000-0400-000022090000}"/>
    <hyperlink ref="R2266" r:id="rId2340" xr:uid="{00000000-0004-0000-0400-000023090000}"/>
    <hyperlink ref="R2267" r:id="rId2341" xr:uid="{00000000-0004-0000-0400-000024090000}"/>
    <hyperlink ref="R2268" r:id="rId2342" xr:uid="{00000000-0004-0000-0400-000025090000}"/>
    <hyperlink ref="R2269" r:id="rId2343" xr:uid="{00000000-0004-0000-0400-000026090000}"/>
    <hyperlink ref="R2270" r:id="rId2344" xr:uid="{00000000-0004-0000-0400-000027090000}"/>
    <hyperlink ref="R2271" r:id="rId2345" xr:uid="{00000000-0004-0000-0400-000028090000}"/>
    <hyperlink ref="R2272" r:id="rId2346" xr:uid="{00000000-0004-0000-0400-000029090000}"/>
    <hyperlink ref="R2273" r:id="rId2347" xr:uid="{00000000-0004-0000-0400-00002A090000}"/>
    <hyperlink ref="R2274" r:id="rId2348" xr:uid="{00000000-0004-0000-0400-00002B090000}"/>
    <hyperlink ref="R2275" r:id="rId2349" xr:uid="{00000000-0004-0000-0400-00002C090000}"/>
    <hyperlink ref="R2276" r:id="rId2350" xr:uid="{00000000-0004-0000-0400-00002D090000}"/>
    <hyperlink ref="R2277" r:id="rId2351" xr:uid="{00000000-0004-0000-0400-00002E090000}"/>
    <hyperlink ref="R2278" r:id="rId2352" xr:uid="{00000000-0004-0000-0400-00002F090000}"/>
    <hyperlink ref="R2279" r:id="rId2353" xr:uid="{00000000-0004-0000-0400-000030090000}"/>
    <hyperlink ref="R2280" r:id="rId2354" xr:uid="{00000000-0004-0000-0400-000031090000}"/>
    <hyperlink ref="R2281" r:id="rId2355" xr:uid="{00000000-0004-0000-0400-000032090000}"/>
    <hyperlink ref="R2282" r:id="rId2356" xr:uid="{00000000-0004-0000-0400-000033090000}"/>
    <hyperlink ref="R2283" r:id="rId2357" xr:uid="{00000000-0004-0000-0400-000034090000}"/>
    <hyperlink ref="R2284" r:id="rId2358" xr:uid="{00000000-0004-0000-0400-000035090000}"/>
    <hyperlink ref="R2285" r:id="rId2359" xr:uid="{00000000-0004-0000-0400-000036090000}"/>
    <hyperlink ref="R2286" r:id="rId2360" xr:uid="{00000000-0004-0000-0400-000037090000}"/>
    <hyperlink ref="R2287" r:id="rId2361" xr:uid="{00000000-0004-0000-0400-000038090000}"/>
    <hyperlink ref="R2288" r:id="rId2362" xr:uid="{00000000-0004-0000-0400-000039090000}"/>
    <hyperlink ref="R2289" r:id="rId2363" xr:uid="{00000000-0004-0000-0400-00003A090000}"/>
    <hyperlink ref="R2290" r:id="rId2364" xr:uid="{00000000-0004-0000-0400-00003B090000}"/>
    <hyperlink ref="R2291" r:id="rId2365" xr:uid="{00000000-0004-0000-0400-00003C090000}"/>
    <hyperlink ref="R2292" r:id="rId2366" xr:uid="{00000000-0004-0000-0400-00003D090000}"/>
    <hyperlink ref="R2293" r:id="rId2367" xr:uid="{00000000-0004-0000-0400-00003E090000}"/>
    <hyperlink ref="R2294" r:id="rId2368" xr:uid="{00000000-0004-0000-0400-00003F090000}"/>
    <hyperlink ref="R2295" r:id="rId2369" xr:uid="{00000000-0004-0000-0400-000040090000}"/>
    <hyperlink ref="R2296" r:id="rId2370" xr:uid="{00000000-0004-0000-0400-000041090000}"/>
    <hyperlink ref="R2297" r:id="rId2371" xr:uid="{00000000-0004-0000-0400-000042090000}"/>
    <hyperlink ref="D2298" r:id="rId2372" xr:uid="{00000000-0004-0000-0400-000043090000}"/>
    <hyperlink ref="N2298" r:id="rId2373" xr:uid="{00000000-0004-0000-0400-000044090000}"/>
    <hyperlink ref="R2298" r:id="rId2374" xr:uid="{00000000-0004-0000-0400-000045090000}"/>
    <hyperlink ref="R2299" r:id="rId2375" xr:uid="{00000000-0004-0000-0400-000046090000}"/>
    <hyperlink ref="R2300" r:id="rId2376" xr:uid="{00000000-0004-0000-0400-000047090000}"/>
    <hyperlink ref="R2301" r:id="rId2377" xr:uid="{00000000-0004-0000-0400-000048090000}"/>
    <hyperlink ref="R2302" r:id="rId2378" xr:uid="{00000000-0004-0000-0400-000049090000}"/>
    <hyperlink ref="R2303" r:id="rId2379" xr:uid="{00000000-0004-0000-0400-00004A090000}"/>
    <hyperlink ref="R2304" r:id="rId2380" xr:uid="{00000000-0004-0000-0400-00004B090000}"/>
    <hyperlink ref="R2305" r:id="rId2381" xr:uid="{00000000-0004-0000-0400-00004C090000}"/>
    <hyperlink ref="R2306" r:id="rId2382" xr:uid="{00000000-0004-0000-0400-00004D090000}"/>
    <hyperlink ref="R2307" r:id="rId2383" xr:uid="{00000000-0004-0000-0400-00004E090000}"/>
    <hyperlink ref="R2308" r:id="rId2384" xr:uid="{00000000-0004-0000-0400-00004F090000}"/>
    <hyperlink ref="R2309" r:id="rId2385" xr:uid="{00000000-0004-0000-0400-000050090000}"/>
    <hyperlink ref="R2310" r:id="rId2386" xr:uid="{00000000-0004-0000-0400-000051090000}"/>
    <hyperlink ref="R2311" r:id="rId2387" xr:uid="{00000000-0004-0000-0400-000052090000}"/>
    <hyperlink ref="R2312" r:id="rId2388" xr:uid="{00000000-0004-0000-0400-000053090000}"/>
    <hyperlink ref="R2313" r:id="rId2389" xr:uid="{00000000-0004-0000-0400-000054090000}"/>
    <hyperlink ref="R2314" r:id="rId2390" xr:uid="{00000000-0004-0000-0400-000055090000}"/>
    <hyperlink ref="R2315" r:id="rId2391" xr:uid="{00000000-0004-0000-0400-000056090000}"/>
    <hyperlink ref="R2316" r:id="rId2392" xr:uid="{00000000-0004-0000-0400-000057090000}"/>
    <hyperlink ref="R2317" r:id="rId2393" xr:uid="{00000000-0004-0000-0400-000058090000}"/>
    <hyperlink ref="R2318" r:id="rId2394" xr:uid="{00000000-0004-0000-0400-000059090000}"/>
    <hyperlink ref="R2319" r:id="rId2395" xr:uid="{00000000-0004-0000-0400-00005A090000}"/>
    <hyperlink ref="R2320" r:id="rId2396" xr:uid="{00000000-0004-0000-0400-00005B090000}"/>
    <hyperlink ref="R2321" r:id="rId2397" xr:uid="{00000000-0004-0000-0400-00005C090000}"/>
    <hyperlink ref="R2322" r:id="rId2398" xr:uid="{00000000-0004-0000-0400-00005D090000}"/>
    <hyperlink ref="R2323" r:id="rId2399" xr:uid="{00000000-0004-0000-0400-00005E090000}"/>
    <hyperlink ref="R2324" r:id="rId2400" xr:uid="{00000000-0004-0000-0400-00005F090000}"/>
    <hyperlink ref="R2325" r:id="rId2401" xr:uid="{00000000-0004-0000-0400-000060090000}"/>
    <hyperlink ref="R2326" r:id="rId2402" xr:uid="{00000000-0004-0000-0400-000061090000}"/>
    <hyperlink ref="R2327" r:id="rId2403" xr:uid="{00000000-0004-0000-0400-000062090000}"/>
    <hyperlink ref="R2328" r:id="rId2404" xr:uid="{00000000-0004-0000-0400-000063090000}"/>
    <hyperlink ref="R2329" r:id="rId2405" xr:uid="{00000000-0004-0000-0400-000064090000}"/>
    <hyperlink ref="R2330" r:id="rId2406" xr:uid="{00000000-0004-0000-0400-000065090000}"/>
    <hyperlink ref="R2331" r:id="rId2407" xr:uid="{00000000-0004-0000-0400-000066090000}"/>
    <hyperlink ref="R2332" r:id="rId2408" xr:uid="{00000000-0004-0000-0400-000067090000}"/>
    <hyperlink ref="R2333" r:id="rId2409" xr:uid="{00000000-0004-0000-0400-000068090000}"/>
    <hyperlink ref="R2334" r:id="rId2410" xr:uid="{00000000-0004-0000-0400-000069090000}"/>
    <hyperlink ref="R2335" r:id="rId2411" xr:uid="{00000000-0004-0000-0400-00006A090000}"/>
    <hyperlink ref="R2336" r:id="rId2412" xr:uid="{00000000-0004-0000-0400-00006B090000}"/>
    <hyperlink ref="R2337" r:id="rId2413" xr:uid="{00000000-0004-0000-0400-00006C090000}"/>
    <hyperlink ref="R2338" r:id="rId2414" xr:uid="{00000000-0004-0000-0400-00006D090000}"/>
    <hyperlink ref="R2339" r:id="rId2415" xr:uid="{00000000-0004-0000-0400-00006E090000}"/>
    <hyperlink ref="R2340" r:id="rId2416" xr:uid="{00000000-0004-0000-0400-00006F090000}"/>
    <hyperlink ref="R2341" r:id="rId2417" xr:uid="{00000000-0004-0000-0400-000070090000}"/>
    <hyperlink ref="R2342" r:id="rId2418" xr:uid="{00000000-0004-0000-0400-000071090000}"/>
    <hyperlink ref="R2343" r:id="rId2419" xr:uid="{00000000-0004-0000-0400-000072090000}"/>
    <hyperlink ref="D2344" r:id="rId2420" xr:uid="{00000000-0004-0000-0400-000073090000}"/>
    <hyperlink ref="N2344" r:id="rId2421" xr:uid="{00000000-0004-0000-0400-000074090000}"/>
    <hyperlink ref="R2344" r:id="rId2422" xr:uid="{00000000-0004-0000-0400-000075090000}"/>
    <hyperlink ref="R2345" r:id="rId2423" xr:uid="{00000000-0004-0000-0400-000076090000}"/>
    <hyperlink ref="R2346" r:id="rId2424" xr:uid="{00000000-0004-0000-0400-000077090000}"/>
    <hyperlink ref="R2347" r:id="rId2425" xr:uid="{00000000-0004-0000-0400-000078090000}"/>
    <hyperlink ref="R2348" r:id="rId2426" xr:uid="{00000000-0004-0000-0400-000079090000}"/>
    <hyperlink ref="R2349" r:id="rId2427" xr:uid="{00000000-0004-0000-0400-00007A090000}"/>
    <hyperlink ref="R2350" r:id="rId2428" xr:uid="{00000000-0004-0000-0400-00007B090000}"/>
    <hyperlink ref="R2351" r:id="rId2429" xr:uid="{00000000-0004-0000-0400-00007C090000}"/>
    <hyperlink ref="R2352" r:id="rId2430" xr:uid="{00000000-0004-0000-0400-00007D090000}"/>
    <hyperlink ref="R2353" r:id="rId2431" xr:uid="{00000000-0004-0000-0400-00007E090000}"/>
    <hyperlink ref="R2354" r:id="rId2432" xr:uid="{00000000-0004-0000-0400-00007F090000}"/>
    <hyperlink ref="R2355" r:id="rId2433" xr:uid="{00000000-0004-0000-0400-000080090000}"/>
    <hyperlink ref="R2356" r:id="rId2434" xr:uid="{00000000-0004-0000-0400-000081090000}"/>
    <hyperlink ref="R2357" r:id="rId2435" xr:uid="{00000000-0004-0000-0400-000082090000}"/>
    <hyperlink ref="R2358" r:id="rId2436" xr:uid="{00000000-0004-0000-0400-000083090000}"/>
    <hyperlink ref="R2359" r:id="rId2437" xr:uid="{00000000-0004-0000-0400-000084090000}"/>
    <hyperlink ref="R2360" r:id="rId2438" xr:uid="{00000000-0004-0000-0400-000085090000}"/>
    <hyperlink ref="R2361" r:id="rId2439" xr:uid="{00000000-0004-0000-0400-000086090000}"/>
    <hyperlink ref="R2362" r:id="rId2440" xr:uid="{00000000-0004-0000-0400-000087090000}"/>
    <hyperlink ref="R2363" r:id="rId2441" xr:uid="{00000000-0004-0000-0400-000088090000}"/>
    <hyperlink ref="R2364" r:id="rId2442" xr:uid="{00000000-0004-0000-0400-000089090000}"/>
    <hyperlink ref="R2365" r:id="rId2443" xr:uid="{00000000-0004-0000-0400-00008A090000}"/>
    <hyperlink ref="R2366" r:id="rId2444" xr:uid="{00000000-0004-0000-0400-00008B090000}"/>
    <hyperlink ref="R2367" r:id="rId2445" xr:uid="{00000000-0004-0000-0400-00008C090000}"/>
    <hyperlink ref="R2368" r:id="rId2446" xr:uid="{00000000-0004-0000-0400-00008D090000}"/>
    <hyperlink ref="R2369" r:id="rId2447" xr:uid="{00000000-0004-0000-0400-00008E090000}"/>
    <hyperlink ref="R2370" r:id="rId2448" xr:uid="{00000000-0004-0000-0400-00008F090000}"/>
    <hyperlink ref="R2371" r:id="rId2449" xr:uid="{00000000-0004-0000-0400-000090090000}"/>
    <hyperlink ref="R2372" r:id="rId2450" xr:uid="{00000000-0004-0000-0400-000091090000}"/>
    <hyperlink ref="R2373" r:id="rId2451" xr:uid="{00000000-0004-0000-0400-000092090000}"/>
    <hyperlink ref="R2374" r:id="rId2452" xr:uid="{00000000-0004-0000-0400-000093090000}"/>
    <hyperlink ref="R2375" r:id="rId2453" xr:uid="{00000000-0004-0000-0400-000094090000}"/>
    <hyperlink ref="R2376" r:id="rId2454" xr:uid="{00000000-0004-0000-0400-000095090000}"/>
    <hyperlink ref="R2377" r:id="rId2455" xr:uid="{00000000-0004-0000-0400-000096090000}"/>
    <hyperlink ref="R2378" r:id="rId2456" xr:uid="{00000000-0004-0000-0400-000097090000}"/>
    <hyperlink ref="R2379" r:id="rId2457" xr:uid="{00000000-0004-0000-0400-000098090000}"/>
    <hyperlink ref="R2380" r:id="rId2458" xr:uid="{00000000-0004-0000-0400-000099090000}"/>
    <hyperlink ref="R2381" r:id="rId2459" xr:uid="{00000000-0004-0000-0400-00009A090000}"/>
    <hyperlink ref="R2382" r:id="rId2460" xr:uid="{00000000-0004-0000-0400-00009B090000}"/>
    <hyperlink ref="R2383" r:id="rId2461" xr:uid="{00000000-0004-0000-0400-00009C090000}"/>
    <hyperlink ref="R2384" r:id="rId2462" xr:uid="{00000000-0004-0000-0400-00009D090000}"/>
    <hyperlink ref="R2385" r:id="rId2463" xr:uid="{00000000-0004-0000-0400-00009E090000}"/>
    <hyperlink ref="R2386" r:id="rId2464" xr:uid="{00000000-0004-0000-0400-00009F090000}"/>
    <hyperlink ref="R2387" r:id="rId2465" xr:uid="{00000000-0004-0000-0400-0000A0090000}"/>
    <hyperlink ref="R2388" r:id="rId2466" xr:uid="{00000000-0004-0000-0400-0000A1090000}"/>
    <hyperlink ref="R2389" r:id="rId2467" xr:uid="{00000000-0004-0000-0400-0000A2090000}"/>
    <hyperlink ref="R2390" r:id="rId2468" xr:uid="{00000000-0004-0000-0400-0000A3090000}"/>
    <hyperlink ref="R2391" r:id="rId2469" xr:uid="{00000000-0004-0000-0400-0000A4090000}"/>
    <hyperlink ref="R2392" r:id="rId2470" xr:uid="{00000000-0004-0000-0400-0000A5090000}"/>
    <hyperlink ref="R2393" r:id="rId2471" xr:uid="{00000000-0004-0000-0400-0000A6090000}"/>
    <hyperlink ref="R2394" r:id="rId2472" xr:uid="{00000000-0004-0000-0400-0000A7090000}"/>
    <hyperlink ref="R2395" r:id="rId2473" xr:uid="{00000000-0004-0000-0400-0000A8090000}"/>
    <hyperlink ref="R2396" r:id="rId2474" xr:uid="{00000000-0004-0000-0400-0000A9090000}"/>
    <hyperlink ref="R2397" r:id="rId2475" xr:uid="{00000000-0004-0000-0400-0000AA090000}"/>
    <hyperlink ref="R2398" r:id="rId2476" xr:uid="{00000000-0004-0000-0400-0000AB090000}"/>
    <hyperlink ref="R2399" r:id="rId2477" xr:uid="{00000000-0004-0000-0400-0000AC090000}"/>
    <hyperlink ref="R2400" r:id="rId2478" xr:uid="{00000000-0004-0000-0400-0000AD090000}"/>
    <hyperlink ref="R2401" r:id="rId2479" xr:uid="{00000000-0004-0000-0400-0000AE090000}"/>
    <hyperlink ref="R2402" r:id="rId2480" xr:uid="{00000000-0004-0000-0400-0000AF090000}"/>
    <hyperlink ref="R2403" r:id="rId2481" xr:uid="{00000000-0004-0000-0400-0000B0090000}"/>
    <hyperlink ref="R2404" r:id="rId2482" xr:uid="{00000000-0004-0000-0400-0000B1090000}"/>
    <hyperlink ref="R2405" r:id="rId2483" xr:uid="{00000000-0004-0000-0400-0000B2090000}"/>
    <hyperlink ref="R2406" r:id="rId2484" xr:uid="{00000000-0004-0000-0400-0000B3090000}"/>
    <hyperlink ref="R2407" r:id="rId2485" xr:uid="{00000000-0004-0000-0400-0000B4090000}"/>
    <hyperlink ref="R2408" r:id="rId2486" xr:uid="{00000000-0004-0000-0400-0000B5090000}"/>
    <hyperlink ref="R2409" r:id="rId2487" xr:uid="{00000000-0004-0000-0400-0000B6090000}"/>
    <hyperlink ref="R2410" r:id="rId2488" xr:uid="{00000000-0004-0000-0400-0000B7090000}"/>
    <hyperlink ref="R2411" r:id="rId2489" xr:uid="{00000000-0004-0000-0400-0000B8090000}"/>
    <hyperlink ref="R2412" r:id="rId2490" xr:uid="{00000000-0004-0000-0400-0000B9090000}"/>
    <hyperlink ref="R2413" r:id="rId2491" xr:uid="{00000000-0004-0000-0400-0000BA090000}"/>
    <hyperlink ref="R2414" r:id="rId2492" xr:uid="{00000000-0004-0000-0400-0000BB090000}"/>
    <hyperlink ref="R2415" r:id="rId2493" xr:uid="{00000000-0004-0000-0400-0000BC090000}"/>
    <hyperlink ref="R2416" r:id="rId2494" xr:uid="{00000000-0004-0000-0400-0000BD090000}"/>
    <hyperlink ref="R2417" r:id="rId2495" xr:uid="{00000000-0004-0000-0400-0000BE090000}"/>
    <hyperlink ref="R2418" r:id="rId2496" xr:uid="{00000000-0004-0000-0400-0000BF090000}"/>
    <hyperlink ref="R2419" r:id="rId2497" xr:uid="{00000000-0004-0000-0400-0000C0090000}"/>
    <hyperlink ref="R2420" r:id="rId2498" xr:uid="{00000000-0004-0000-0400-0000C1090000}"/>
    <hyperlink ref="R2421" r:id="rId2499" xr:uid="{00000000-0004-0000-0400-0000C2090000}"/>
    <hyperlink ref="R2422" r:id="rId2500" xr:uid="{00000000-0004-0000-0400-0000C3090000}"/>
    <hyperlink ref="R2423" r:id="rId2501" xr:uid="{00000000-0004-0000-0400-0000C4090000}"/>
    <hyperlink ref="R2424" r:id="rId2502" xr:uid="{00000000-0004-0000-0400-0000C5090000}"/>
    <hyperlink ref="R2425" r:id="rId2503" xr:uid="{00000000-0004-0000-0400-0000C6090000}"/>
    <hyperlink ref="R2426" r:id="rId2504" xr:uid="{00000000-0004-0000-0400-0000C7090000}"/>
    <hyperlink ref="R2427" r:id="rId2505" xr:uid="{00000000-0004-0000-0400-0000C8090000}"/>
    <hyperlink ref="R2428" r:id="rId2506" xr:uid="{00000000-0004-0000-0400-0000C9090000}"/>
    <hyperlink ref="R2429" r:id="rId2507" xr:uid="{00000000-0004-0000-0400-0000CA090000}"/>
    <hyperlink ref="R2430" r:id="rId2508" xr:uid="{00000000-0004-0000-0400-0000CB090000}"/>
    <hyperlink ref="R2431" r:id="rId2509" xr:uid="{00000000-0004-0000-0400-0000CC090000}"/>
    <hyperlink ref="R2432" r:id="rId2510" xr:uid="{00000000-0004-0000-0400-0000CD090000}"/>
    <hyperlink ref="R2433" r:id="rId2511" xr:uid="{00000000-0004-0000-0400-0000CE090000}"/>
    <hyperlink ref="R2434" r:id="rId2512" xr:uid="{00000000-0004-0000-0400-0000CF090000}"/>
    <hyperlink ref="R2435" r:id="rId2513" xr:uid="{00000000-0004-0000-0400-0000D0090000}"/>
    <hyperlink ref="R2436" r:id="rId2514" xr:uid="{00000000-0004-0000-0400-0000D1090000}"/>
    <hyperlink ref="R2437" r:id="rId2515" xr:uid="{00000000-0004-0000-0400-0000D2090000}"/>
    <hyperlink ref="R2438" r:id="rId2516" xr:uid="{00000000-0004-0000-0400-0000D3090000}"/>
    <hyperlink ref="R2439" r:id="rId2517" xr:uid="{00000000-0004-0000-0400-0000D4090000}"/>
    <hyperlink ref="R2440" r:id="rId2518" xr:uid="{00000000-0004-0000-0400-0000D5090000}"/>
    <hyperlink ref="R2441" r:id="rId2519" xr:uid="{00000000-0004-0000-0400-0000D6090000}"/>
    <hyperlink ref="R2442" r:id="rId2520" xr:uid="{00000000-0004-0000-0400-0000D7090000}"/>
    <hyperlink ref="R2443" r:id="rId2521" xr:uid="{00000000-0004-0000-0400-0000D8090000}"/>
    <hyperlink ref="R2444" r:id="rId2522" xr:uid="{00000000-0004-0000-0400-0000D9090000}"/>
    <hyperlink ref="R2445" r:id="rId2523" xr:uid="{00000000-0004-0000-0400-0000DA090000}"/>
    <hyperlink ref="R2446" r:id="rId2524" xr:uid="{00000000-0004-0000-0400-0000DB090000}"/>
    <hyperlink ref="R2447" r:id="rId2525" xr:uid="{00000000-0004-0000-0400-0000DC090000}"/>
    <hyperlink ref="R2448" r:id="rId2526" xr:uid="{00000000-0004-0000-0400-0000DD090000}"/>
    <hyperlink ref="R2449" r:id="rId2527" xr:uid="{00000000-0004-0000-0400-0000DE090000}"/>
    <hyperlink ref="R2450" r:id="rId2528" xr:uid="{00000000-0004-0000-0400-0000DF090000}"/>
    <hyperlink ref="R2451" r:id="rId2529" xr:uid="{00000000-0004-0000-0400-0000E0090000}"/>
    <hyperlink ref="R2452" r:id="rId2530" xr:uid="{00000000-0004-0000-0400-0000E1090000}"/>
    <hyperlink ref="R2453" r:id="rId2531" xr:uid="{00000000-0004-0000-0400-0000E2090000}"/>
    <hyperlink ref="R2454" r:id="rId2532" xr:uid="{00000000-0004-0000-0400-0000E3090000}"/>
    <hyperlink ref="R2455" r:id="rId2533" xr:uid="{00000000-0004-0000-0400-0000E4090000}"/>
    <hyperlink ref="R2456" r:id="rId2534" xr:uid="{00000000-0004-0000-0400-0000E5090000}"/>
    <hyperlink ref="R2457" r:id="rId2535" xr:uid="{00000000-0004-0000-0400-0000E6090000}"/>
    <hyperlink ref="R2458" r:id="rId2536" xr:uid="{00000000-0004-0000-0400-0000E7090000}"/>
    <hyperlink ref="R2459" r:id="rId2537" xr:uid="{00000000-0004-0000-0400-0000E8090000}"/>
    <hyperlink ref="R2460" r:id="rId2538" xr:uid="{00000000-0004-0000-0400-0000E9090000}"/>
    <hyperlink ref="R2461" r:id="rId2539" xr:uid="{00000000-0004-0000-0400-0000EA090000}"/>
    <hyperlink ref="R2462" r:id="rId2540" xr:uid="{00000000-0004-0000-0400-0000EB090000}"/>
    <hyperlink ref="R2463" r:id="rId2541" xr:uid="{00000000-0004-0000-0400-0000EC090000}"/>
    <hyperlink ref="R2464" r:id="rId2542" xr:uid="{00000000-0004-0000-0400-0000ED090000}"/>
    <hyperlink ref="R2465" r:id="rId2543" xr:uid="{00000000-0004-0000-0400-0000EE090000}"/>
    <hyperlink ref="R2466" r:id="rId2544" xr:uid="{00000000-0004-0000-0400-0000EF090000}"/>
    <hyperlink ref="R2467" r:id="rId2545" xr:uid="{00000000-0004-0000-0400-0000F0090000}"/>
    <hyperlink ref="R2468" r:id="rId2546" xr:uid="{00000000-0004-0000-0400-0000F1090000}"/>
    <hyperlink ref="R2469" r:id="rId2547" xr:uid="{00000000-0004-0000-0400-0000F2090000}"/>
    <hyperlink ref="R2470" r:id="rId2548" xr:uid="{00000000-0004-0000-0400-0000F3090000}"/>
    <hyperlink ref="R2471" r:id="rId2549" xr:uid="{00000000-0004-0000-0400-0000F4090000}"/>
    <hyperlink ref="R2472" r:id="rId2550" xr:uid="{00000000-0004-0000-0400-0000F5090000}"/>
    <hyperlink ref="R2473" r:id="rId2551" xr:uid="{00000000-0004-0000-0400-0000F6090000}"/>
    <hyperlink ref="R2474" r:id="rId2552" xr:uid="{00000000-0004-0000-0400-0000F7090000}"/>
    <hyperlink ref="R2475" r:id="rId2553" xr:uid="{00000000-0004-0000-0400-0000F8090000}"/>
    <hyperlink ref="R2476" r:id="rId2554" xr:uid="{00000000-0004-0000-0400-0000F9090000}"/>
    <hyperlink ref="R2477" r:id="rId2555" xr:uid="{00000000-0004-0000-0400-0000FA090000}"/>
    <hyperlink ref="R2478" r:id="rId2556" xr:uid="{00000000-0004-0000-0400-0000FB090000}"/>
    <hyperlink ref="R2479" r:id="rId2557" xr:uid="{00000000-0004-0000-0400-0000FC090000}"/>
    <hyperlink ref="R2480" r:id="rId2558" xr:uid="{00000000-0004-0000-0400-0000FD090000}"/>
    <hyperlink ref="R2481" r:id="rId2559" xr:uid="{00000000-0004-0000-0400-0000FE090000}"/>
    <hyperlink ref="R2482" r:id="rId2560" xr:uid="{00000000-0004-0000-0400-0000FF090000}"/>
    <hyperlink ref="R2483" r:id="rId2561" xr:uid="{00000000-0004-0000-0400-0000000A0000}"/>
    <hyperlink ref="R2484" r:id="rId2562" xr:uid="{00000000-0004-0000-0400-0000010A0000}"/>
    <hyperlink ref="R2485" r:id="rId2563" xr:uid="{00000000-0004-0000-0400-0000020A0000}"/>
    <hyperlink ref="R2486" r:id="rId2564" xr:uid="{00000000-0004-0000-0400-0000030A0000}"/>
    <hyperlink ref="R2487" r:id="rId2565" xr:uid="{00000000-0004-0000-0400-0000040A0000}"/>
    <hyperlink ref="R2488" r:id="rId2566" xr:uid="{00000000-0004-0000-0400-0000050A0000}"/>
    <hyperlink ref="R2489" r:id="rId2567" xr:uid="{00000000-0004-0000-0400-0000060A0000}"/>
    <hyperlink ref="R2490" r:id="rId2568" xr:uid="{00000000-0004-0000-0400-0000070A0000}"/>
    <hyperlink ref="R2491" r:id="rId2569" xr:uid="{00000000-0004-0000-0400-0000080A0000}"/>
    <hyperlink ref="R2492" r:id="rId2570" xr:uid="{00000000-0004-0000-0400-0000090A0000}"/>
    <hyperlink ref="R2493" r:id="rId2571" xr:uid="{00000000-0004-0000-0400-00000A0A0000}"/>
    <hyperlink ref="R2494" r:id="rId2572" xr:uid="{00000000-0004-0000-0400-00000B0A0000}"/>
    <hyperlink ref="R2495" r:id="rId2573" xr:uid="{00000000-0004-0000-0400-00000C0A0000}"/>
    <hyperlink ref="R2496" r:id="rId2574" xr:uid="{00000000-0004-0000-0400-00000D0A0000}"/>
    <hyperlink ref="R2497" r:id="rId2575" xr:uid="{00000000-0004-0000-0400-00000E0A0000}"/>
    <hyperlink ref="R2498" r:id="rId2576" xr:uid="{00000000-0004-0000-0400-00000F0A0000}"/>
    <hyperlink ref="R2499" r:id="rId2577" xr:uid="{00000000-0004-0000-0400-0000100A0000}"/>
    <hyperlink ref="R2500" r:id="rId2578" xr:uid="{00000000-0004-0000-0400-0000110A0000}"/>
    <hyperlink ref="R2501" r:id="rId2579" xr:uid="{00000000-0004-0000-0400-0000120A0000}"/>
    <hyperlink ref="R2502" r:id="rId2580" xr:uid="{00000000-0004-0000-0400-0000130A0000}"/>
    <hyperlink ref="R2503" r:id="rId2581" xr:uid="{00000000-0004-0000-0400-0000140A0000}"/>
    <hyperlink ref="R2504" r:id="rId2582" xr:uid="{00000000-0004-0000-0400-0000150A0000}"/>
    <hyperlink ref="R2505" r:id="rId2583" xr:uid="{00000000-0004-0000-0400-0000160A0000}"/>
    <hyperlink ref="R2506" r:id="rId2584" xr:uid="{00000000-0004-0000-0400-0000170A0000}"/>
    <hyperlink ref="R2507" r:id="rId2585" xr:uid="{00000000-0004-0000-0400-0000180A0000}"/>
    <hyperlink ref="R2508" r:id="rId2586" xr:uid="{00000000-0004-0000-0400-0000190A0000}"/>
    <hyperlink ref="R2509" r:id="rId2587" xr:uid="{00000000-0004-0000-0400-00001A0A0000}"/>
    <hyperlink ref="R2510" r:id="rId2588" xr:uid="{00000000-0004-0000-0400-00001B0A0000}"/>
    <hyperlink ref="R2511" r:id="rId2589" xr:uid="{00000000-0004-0000-0400-00001C0A0000}"/>
    <hyperlink ref="R2512" r:id="rId2590" xr:uid="{00000000-0004-0000-0400-00001D0A0000}"/>
    <hyperlink ref="R2513" r:id="rId2591" xr:uid="{00000000-0004-0000-0400-00001E0A0000}"/>
    <hyperlink ref="R2514" r:id="rId2592" xr:uid="{00000000-0004-0000-0400-00001F0A0000}"/>
    <hyperlink ref="R2515" r:id="rId2593" xr:uid="{00000000-0004-0000-0400-0000200A0000}"/>
    <hyperlink ref="R2516" r:id="rId2594" xr:uid="{00000000-0004-0000-0400-0000210A0000}"/>
    <hyperlink ref="R2517" r:id="rId2595" xr:uid="{00000000-0004-0000-0400-0000220A0000}"/>
    <hyperlink ref="R2518" r:id="rId2596" xr:uid="{00000000-0004-0000-0400-0000230A0000}"/>
    <hyperlink ref="R2519" r:id="rId2597" xr:uid="{00000000-0004-0000-0400-0000240A0000}"/>
    <hyperlink ref="R2520" r:id="rId2598" xr:uid="{00000000-0004-0000-0400-0000250A0000}"/>
    <hyperlink ref="R2521" r:id="rId2599" xr:uid="{00000000-0004-0000-0400-0000260A0000}"/>
    <hyperlink ref="R2522" r:id="rId2600" xr:uid="{00000000-0004-0000-0400-0000270A0000}"/>
    <hyperlink ref="R2523" r:id="rId2601" xr:uid="{00000000-0004-0000-0400-0000280A0000}"/>
    <hyperlink ref="R2524" r:id="rId2602" xr:uid="{00000000-0004-0000-0400-0000290A0000}"/>
    <hyperlink ref="R2525" r:id="rId2603" xr:uid="{00000000-0004-0000-0400-00002A0A0000}"/>
    <hyperlink ref="R2526" r:id="rId2604" xr:uid="{00000000-0004-0000-0400-00002B0A0000}"/>
    <hyperlink ref="R2527" r:id="rId2605" xr:uid="{00000000-0004-0000-0400-00002C0A0000}"/>
    <hyperlink ref="R2528" r:id="rId2606" xr:uid="{00000000-0004-0000-0400-00002D0A0000}"/>
    <hyperlink ref="R2529" r:id="rId2607" xr:uid="{00000000-0004-0000-0400-00002E0A0000}"/>
    <hyperlink ref="R2530" r:id="rId2608" xr:uid="{00000000-0004-0000-0400-00002F0A0000}"/>
    <hyperlink ref="R2531" r:id="rId2609" xr:uid="{00000000-0004-0000-0400-0000300A0000}"/>
    <hyperlink ref="R2532" r:id="rId2610" xr:uid="{00000000-0004-0000-0400-0000310A0000}"/>
    <hyperlink ref="R2533" r:id="rId2611" xr:uid="{00000000-0004-0000-0400-0000320A0000}"/>
    <hyperlink ref="R2534" r:id="rId2612" xr:uid="{00000000-0004-0000-0400-0000330A0000}"/>
    <hyperlink ref="R2535" r:id="rId2613" xr:uid="{00000000-0004-0000-0400-0000340A0000}"/>
    <hyperlink ref="R2536" r:id="rId2614" xr:uid="{00000000-0004-0000-0400-0000350A0000}"/>
    <hyperlink ref="R2537" r:id="rId2615" xr:uid="{00000000-0004-0000-0400-0000360A0000}"/>
    <hyperlink ref="R2538" r:id="rId2616" xr:uid="{00000000-0004-0000-0400-0000370A0000}"/>
    <hyperlink ref="R2539" r:id="rId2617" xr:uid="{00000000-0004-0000-0400-0000380A0000}"/>
    <hyperlink ref="R2540" r:id="rId2618" xr:uid="{00000000-0004-0000-0400-0000390A0000}"/>
    <hyperlink ref="R2541" r:id="rId2619" xr:uid="{00000000-0004-0000-0400-00003A0A0000}"/>
    <hyperlink ref="R2542" r:id="rId2620" xr:uid="{00000000-0004-0000-0400-00003B0A0000}"/>
    <hyperlink ref="R2543" r:id="rId2621" xr:uid="{00000000-0004-0000-0400-00003C0A0000}"/>
    <hyperlink ref="R2544" r:id="rId2622" xr:uid="{00000000-0004-0000-0400-00003D0A0000}"/>
    <hyperlink ref="R2545" r:id="rId2623" xr:uid="{00000000-0004-0000-0400-00003E0A0000}"/>
    <hyperlink ref="R2546" r:id="rId2624" xr:uid="{00000000-0004-0000-0400-00003F0A0000}"/>
    <hyperlink ref="R2547" r:id="rId2625" xr:uid="{00000000-0004-0000-0400-0000400A0000}"/>
    <hyperlink ref="R2548" r:id="rId2626" xr:uid="{00000000-0004-0000-0400-0000410A0000}"/>
    <hyperlink ref="R2549" r:id="rId2627" xr:uid="{00000000-0004-0000-0400-0000420A0000}"/>
    <hyperlink ref="R2550" r:id="rId2628" xr:uid="{00000000-0004-0000-0400-0000430A0000}"/>
    <hyperlink ref="R2551" r:id="rId2629" xr:uid="{00000000-0004-0000-0400-0000440A0000}"/>
    <hyperlink ref="R2552" r:id="rId2630" xr:uid="{00000000-0004-0000-0400-0000450A0000}"/>
    <hyperlink ref="R2553" r:id="rId2631" xr:uid="{00000000-0004-0000-0400-0000460A0000}"/>
    <hyperlink ref="R2554" r:id="rId2632" xr:uid="{00000000-0004-0000-0400-0000470A0000}"/>
    <hyperlink ref="R2555" r:id="rId2633" xr:uid="{00000000-0004-0000-0400-0000480A0000}"/>
    <hyperlink ref="R2556" r:id="rId2634" xr:uid="{00000000-0004-0000-0400-0000490A0000}"/>
    <hyperlink ref="R2557" r:id="rId2635" xr:uid="{00000000-0004-0000-0400-00004A0A0000}"/>
    <hyperlink ref="R2558" r:id="rId2636" xr:uid="{00000000-0004-0000-0400-00004B0A0000}"/>
    <hyperlink ref="R2559" r:id="rId2637" xr:uid="{00000000-0004-0000-0400-00004C0A0000}"/>
    <hyperlink ref="R2560" r:id="rId2638" xr:uid="{00000000-0004-0000-0400-00004D0A0000}"/>
    <hyperlink ref="R2561" r:id="rId2639" xr:uid="{00000000-0004-0000-0400-00004E0A0000}"/>
    <hyperlink ref="R2562" r:id="rId2640" xr:uid="{00000000-0004-0000-0400-00004F0A0000}"/>
    <hyperlink ref="R2563" r:id="rId2641" xr:uid="{00000000-0004-0000-0400-0000500A0000}"/>
    <hyperlink ref="R2564" r:id="rId2642" xr:uid="{00000000-0004-0000-0400-0000510A0000}"/>
    <hyperlink ref="D2565" r:id="rId2643" xr:uid="{00000000-0004-0000-0400-0000520A0000}"/>
    <hyperlink ref="N2565" r:id="rId2644" xr:uid="{00000000-0004-0000-0400-0000530A0000}"/>
    <hyperlink ref="R2565" r:id="rId2645" xr:uid="{00000000-0004-0000-0400-0000540A0000}"/>
    <hyperlink ref="R2566" r:id="rId2646" xr:uid="{00000000-0004-0000-0400-0000550A0000}"/>
    <hyperlink ref="R2567" r:id="rId2647" xr:uid="{00000000-0004-0000-0400-0000560A0000}"/>
    <hyperlink ref="R2568" r:id="rId2648" xr:uid="{00000000-0004-0000-0400-0000570A0000}"/>
    <hyperlink ref="R2569" r:id="rId2649" xr:uid="{00000000-0004-0000-0400-0000580A0000}"/>
    <hyperlink ref="R2570" r:id="rId2650" xr:uid="{00000000-0004-0000-0400-0000590A0000}"/>
    <hyperlink ref="R2571" r:id="rId2651" xr:uid="{00000000-0004-0000-0400-00005A0A0000}"/>
    <hyperlink ref="R2572" r:id="rId2652" xr:uid="{00000000-0004-0000-0400-00005B0A0000}"/>
    <hyperlink ref="R2573" r:id="rId2653" xr:uid="{00000000-0004-0000-0400-00005C0A0000}"/>
    <hyperlink ref="R2574" r:id="rId2654" xr:uid="{00000000-0004-0000-0400-00005D0A0000}"/>
    <hyperlink ref="R2575" r:id="rId2655" xr:uid="{00000000-0004-0000-0400-00005E0A0000}"/>
    <hyperlink ref="R2576" r:id="rId2656" xr:uid="{00000000-0004-0000-0400-00005F0A0000}"/>
    <hyperlink ref="R2577" r:id="rId2657" xr:uid="{00000000-0004-0000-0400-0000600A0000}"/>
    <hyperlink ref="R2578" r:id="rId2658" xr:uid="{00000000-0004-0000-0400-0000610A0000}"/>
    <hyperlink ref="R2579" r:id="rId2659" xr:uid="{00000000-0004-0000-0400-0000620A0000}"/>
    <hyperlink ref="R2580" r:id="rId2660" xr:uid="{00000000-0004-0000-0400-0000630A0000}"/>
    <hyperlink ref="R2581" r:id="rId2661" xr:uid="{00000000-0004-0000-0400-0000640A0000}"/>
    <hyperlink ref="R2582" r:id="rId2662" xr:uid="{00000000-0004-0000-0400-0000650A0000}"/>
    <hyperlink ref="R2583" r:id="rId2663" xr:uid="{00000000-0004-0000-0400-0000660A0000}"/>
    <hyperlink ref="R2584" r:id="rId2664" xr:uid="{00000000-0004-0000-0400-0000670A0000}"/>
    <hyperlink ref="R2585" r:id="rId2665" xr:uid="{00000000-0004-0000-0400-0000680A0000}"/>
    <hyperlink ref="R2586" r:id="rId2666" xr:uid="{00000000-0004-0000-0400-0000690A0000}"/>
    <hyperlink ref="R2587" r:id="rId2667" xr:uid="{00000000-0004-0000-0400-00006A0A0000}"/>
    <hyperlink ref="R2588" r:id="rId2668" xr:uid="{00000000-0004-0000-0400-00006B0A0000}"/>
    <hyperlink ref="R2589" r:id="rId2669" xr:uid="{00000000-0004-0000-0400-00006C0A0000}"/>
    <hyperlink ref="R2590" r:id="rId2670" xr:uid="{00000000-0004-0000-0400-00006D0A0000}"/>
    <hyperlink ref="R2591" r:id="rId2671" xr:uid="{00000000-0004-0000-0400-00006E0A0000}"/>
    <hyperlink ref="R2592" r:id="rId2672" xr:uid="{00000000-0004-0000-0400-00006F0A0000}"/>
    <hyperlink ref="R2593" r:id="rId2673" xr:uid="{00000000-0004-0000-0400-0000700A0000}"/>
    <hyperlink ref="R2594" r:id="rId2674" xr:uid="{00000000-0004-0000-0400-0000710A0000}"/>
    <hyperlink ref="R2595" r:id="rId2675" xr:uid="{00000000-0004-0000-0400-0000720A0000}"/>
    <hyperlink ref="R2596" r:id="rId2676" xr:uid="{00000000-0004-0000-0400-0000730A0000}"/>
    <hyperlink ref="R2597" r:id="rId2677" xr:uid="{00000000-0004-0000-0400-0000740A0000}"/>
    <hyperlink ref="R2598" r:id="rId2678" xr:uid="{00000000-0004-0000-0400-0000750A0000}"/>
    <hyperlink ref="R2599" r:id="rId2679" xr:uid="{00000000-0004-0000-0400-0000760A0000}"/>
    <hyperlink ref="R2600" r:id="rId2680" xr:uid="{00000000-0004-0000-0400-0000770A0000}"/>
    <hyperlink ref="R2601" r:id="rId2681" xr:uid="{00000000-0004-0000-0400-0000780A0000}"/>
    <hyperlink ref="R2602" r:id="rId2682" xr:uid="{00000000-0004-0000-0400-0000790A0000}"/>
    <hyperlink ref="R2603" r:id="rId2683" xr:uid="{00000000-0004-0000-0400-00007A0A0000}"/>
    <hyperlink ref="R2604" r:id="rId2684" xr:uid="{00000000-0004-0000-0400-00007B0A0000}"/>
    <hyperlink ref="R2605" r:id="rId2685" xr:uid="{00000000-0004-0000-0400-00007C0A0000}"/>
    <hyperlink ref="R2606" r:id="rId2686" xr:uid="{00000000-0004-0000-0400-00007D0A0000}"/>
    <hyperlink ref="R2607" r:id="rId2687" xr:uid="{00000000-0004-0000-0400-00007E0A0000}"/>
    <hyperlink ref="R2608" r:id="rId2688" xr:uid="{00000000-0004-0000-0400-00007F0A0000}"/>
    <hyperlink ref="R2609" r:id="rId2689" xr:uid="{00000000-0004-0000-0400-0000800A0000}"/>
    <hyperlink ref="R2610" r:id="rId2690" xr:uid="{00000000-0004-0000-0400-0000810A0000}"/>
    <hyperlink ref="R2611" r:id="rId2691" xr:uid="{00000000-0004-0000-0400-0000820A0000}"/>
    <hyperlink ref="R2612" r:id="rId2692" xr:uid="{00000000-0004-0000-0400-0000830A0000}"/>
    <hyperlink ref="R2613" r:id="rId2693" xr:uid="{00000000-0004-0000-0400-0000840A0000}"/>
    <hyperlink ref="R2614" r:id="rId2694" xr:uid="{00000000-0004-0000-0400-0000850A0000}"/>
    <hyperlink ref="R2615" r:id="rId2695" xr:uid="{00000000-0004-0000-0400-0000860A0000}"/>
    <hyperlink ref="R2616" r:id="rId2696" xr:uid="{00000000-0004-0000-0400-0000870A0000}"/>
    <hyperlink ref="R2617" r:id="rId2697" xr:uid="{00000000-0004-0000-0400-0000880A0000}"/>
    <hyperlink ref="R2618" r:id="rId2698" xr:uid="{00000000-0004-0000-0400-0000890A0000}"/>
    <hyperlink ref="R2619" r:id="rId2699" xr:uid="{00000000-0004-0000-0400-00008A0A0000}"/>
    <hyperlink ref="R2620" r:id="rId2700" xr:uid="{00000000-0004-0000-0400-00008B0A0000}"/>
    <hyperlink ref="R2621" r:id="rId2701" xr:uid="{00000000-0004-0000-0400-00008C0A0000}"/>
    <hyperlink ref="R2622" r:id="rId2702" xr:uid="{00000000-0004-0000-0400-00008D0A0000}"/>
    <hyperlink ref="R2623" r:id="rId2703" xr:uid="{00000000-0004-0000-0400-00008E0A0000}"/>
    <hyperlink ref="R2624" r:id="rId2704" xr:uid="{00000000-0004-0000-0400-00008F0A0000}"/>
    <hyperlink ref="R2625" r:id="rId2705" xr:uid="{00000000-0004-0000-0400-0000900A0000}"/>
    <hyperlink ref="R2626" r:id="rId2706" xr:uid="{00000000-0004-0000-0400-0000910A0000}"/>
    <hyperlink ref="R2627" r:id="rId2707" xr:uid="{00000000-0004-0000-0400-0000920A0000}"/>
    <hyperlink ref="R2628" r:id="rId2708" xr:uid="{00000000-0004-0000-0400-0000930A0000}"/>
    <hyperlink ref="R2629" r:id="rId2709" xr:uid="{00000000-0004-0000-0400-0000940A0000}"/>
    <hyperlink ref="R2630" r:id="rId2710" xr:uid="{00000000-0004-0000-0400-0000950A0000}"/>
    <hyperlink ref="R2631" r:id="rId2711" xr:uid="{00000000-0004-0000-0400-0000960A0000}"/>
    <hyperlink ref="R2632" r:id="rId2712" xr:uid="{00000000-0004-0000-0400-0000970A0000}"/>
    <hyperlink ref="R2633" r:id="rId2713" xr:uid="{00000000-0004-0000-0400-0000980A0000}"/>
    <hyperlink ref="R2634" r:id="rId2714" xr:uid="{00000000-0004-0000-0400-0000990A0000}"/>
    <hyperlink ref="R2635" r:id="rId2715" xr:uid="{00000000-0004-0000-0400-00009A0A0000}"/>
    <hyperlink ref="R2636" r:id="rId2716" xr:uid="{00000000-0004-0000-0400-00009B0A0000}"/>
    <hyperlink ref="R2637" r:id="rId2717" xr:uid="{00000000-0004-0000-0400-00009C0A0000}"/>
    <hyperlink ref="R2638" r:id="rId2718" xr:uid="{00000000-0004-0000-0400-00009D0A0000}"/>
    <hyperlink ref="R2639" r:id="rId2719" xr:uid="{00000000-0004-0000-0400-00009E0A0000}"/>
    <hyperlink ref="R2640" r:id="rId2720" xr:uid="{00000000-0004-0000-0400-00009F0A0000}"/>
    <hyperlink ref="R2641" r:id="rId2721" xr:uid="{00000000-0004-0000-0400-0000A00A0000}"/>
    <hyperlink ref="R2642" r:id="rId2722" xr:uid="{00000000-0004-0000-0400-0000A10A0000}"/>
    <hyperlink ref="R2643" r:id="rId2723" xr:uid="{00000000-0004-0000-0400-0000A20A0000}"/>
    <hyperlink ref="R2644" r:id="rId2724" xr:uid="{00000000-0004-0000-0400-0000A30A0000}"/>
    <hyperlink ref="R2645" r:id="rId2725" xr:uid="{00000000-0004-0000-0400-0000A40A0000}"/>
    <hyperlink ref="R2646" r:id="rId2726" xr:uid="{00000000-0004-0000-0400-0000A50A0000}"/>
    <hyperlink ref="R2647" r:id="rId2727" xr:uid="{00000000-0004-0000-0400-0000A60A0000}"/>
    <hyperlink ref="R2648" r:id="rId2728" xr:uid="{00000000-0004-0000-0400-0000A70A0000}"/>
    <hyperlink ref="R2649" r:id="rId2729" xr:uid="{00000000-0004-0000-0400-0000A80A0000}"/>
    <hyperlink ref="R2650" r:id="rId2730" xr:uid="{00000000-0004-0000-0400-0000A90A0000}"/>
    <hyperlink ref="R2651" r:id="rId2731" xr:uid="{00000000-0004-0000-0400-0000AA0A0000}"/>
    <hyperlink ref="R2652" r:id="rId2732" xr:uid="{00000000-0004-0000-0400-0000AB0A0000}"/>
    <hyperlink ref="R2653" r:id="rId2733" xr:uid="{00000000-0004-0000-0400-0000AC0A0000}"/>
    <hyperlink ref="R2654" r:id="rId2734" xr:uid="{00000000-0004-0000-0400-0000AD0A0000}"/>
    <hyperlink ref="R2655" r:id="rId2735" xr:uid="{00000000-0004-0000-0400-0000AE0A0000}"/>
    <hyperlink ref="R2656" r:id="rId2736" xr:uid="{00000000-0004-0000-0400-0000AF0A0000}"/>
    <hyperlink ref="R2657" r:id="rId2737" xr:uid="{00000000-0004-0000-0400-0000B00A0000}"/>
    <hyperlink ref="R2658" r:id="rId2738" xr:uid="{00000000-0004-0000-0400-0000B10A0000}"/>
    <hyperlink ref="R2659" r:id="rId2739" xr:uid="{00000000-0004-0000-0400-0000B20A0000}"/>
    <hyperlink ref="R2660" r:id="rId2740" xr:uid="{00000000-0004-0000-0400-0000B30A0000}"/>
    <hyperlink ref="R2661" r:id="rId2741" xr:uid="{00000000-0004-0000-0400-0000B40A0000}"/>
    <hyperlink ref="R2662" r:id="rId2742" xr:uid="{00000000-0004-0000-0400-0000B50A0000}"/>
    <hyperlink ref="R2663" r:id="rId2743" xr:uid="{00000000-0004-0000-0400-0000B60A0000}"/>
    <hyperlink ref="R2664" r:id="rId2744" xr:uid="{00000000-0004-0000-0400-0000B70A0000}"/>
    <hyperlink ref="R2665" r:id="rId2745" xr:uid="{00000000-0004-0000-0400-0000B80A0000}"/>
    <hyperlink ref="R2666" r:id="rId2746" xr:uid="{00000000-0004-0000-0400-0000B90A0000}"/>
    <hyperlink ref="R2667" r:id="rId2747" xr:uid="{00000000-0004-0000-0400-0000BA0A0000}"/>
    <hyperlink ref="R2668" r:id="rId2748" xr:uid="{00000000-0004-0000-0400-0000BB0A0000}"/>
    <hyperlink ref="R2669" r:id="rId2749" xr:uid="{00000000-0004-0000-0400-0000BC0A0000}"/>
    <hyperlink ref="R2670" r:id="rId2750" xr:uid="{00000000-0004-0000-0400-0000BD0A0000}"/>
    <hyperlink ref="R2671" r:id="rId2751" xr:uid="{00000000-0004-0000-0400-0000BE0A0000}"/>
    <hyperlink ref="R2672" r:id="rId2752" xr:uid="{00000000-0004-0000-0400-0000BF0A0000}"/>
    <hyperlink ref="R2673" r:id="rId2753" xr:uid="{00000000-0004-0000-0400-0000C00A0000}"/>
    <hyperlink ref="R2674" r:id="rId2754" xr:uid="{00000000-0004-0000-0400-0000C10A0000}"/>
    <hyperlink ref="R2675" r:id="rId2755" xr:uid="{00000000-0004-0000-0400-0000C20A0000}"/>
    <hyperlink ref="R2676" r:id="rId2756" xr:uid="{00000000-0004-0000-0400-0000C30A0000}"/>
    <hyperlink ref="R2677" r:id="rId2757" xr:uid="{00000000-0004-0000-0400-0000C40A0000}"/>
    <hyperlink ref="R2678" r:id="rId2758" xr:uid="{00000000-0004-0000-0400-0000C50A0000}"/>
    <hyperlink ref="R2679" r:id="rId2759" xr:uid="{00000000-0004-0000-0400-0000C60A0000}"/>
    <hyperlink ref="R2680" r:id="rId2760" xr:uid="{00000000-0004-0000-0400-0000C70A0000}"/>
    <hyperlink ref="R2681" r:id="rId2761" xr:uid="{00000000-0004-0000-0400-0000C80A0000}"/>
    <hyperlink ref="R2682" r:id="rId2762" xr:uid="{00000000-0004-0000-0400-0000C90A0000}"/>
    <hyperlink ref="R2683" r:id="rId2763" xr:uid="{00000000-0004-0000-0400-0000CA0A0000}"/>
    <hyperlink ref="D2684" r:id="rId2764" xr:uid="{00000000-0004-0000-0400-0000CB0A0000}"/>
    <hyperlink ref="N2684" r:id="rId2765" xr:uid="{00000000-0004-0000-0400-0000CC0A0000}"/>
    <hyperlink ref="R2684" r:id="rId2766" xr:uid="{00000000-0004-0000-0400-0000CD0A0000}"/>
    <hyperlink ref="R2685" r:id="rId2767" xr:uid="{00000000-0004-0000-0400-0000CE0A0000}"/>
    <hyperlink ref="D2686" r:id="rId2768" xr:uid="{00000000-0004-0000-0400-0000CF0A0000}"/>
    <hyperlink ref="N2686" r:id="rId2769" xr:uid="{00000000-0004-0000-0400-0000D00A0000}"/>
    <hyperlink ref="R2686" r:id="rId2770" xr:uid="{00000000-0004-0000-0400-0000D10A0000}"/>
    <hyperlink ref="R2687" r:id="rId2771" xr:uid="{00000000-0004-0000-0400-0000D20A0000}"/>
    <hyperlink ref="R2688" r:id="rId2772" xr:uid="{00000000-0004-0000-0400-0000D30A0000}"/>
    <hyperlink ref="R2689" r:id="rId2773" xr:uid="{00000000-0004-0000-0400-0000D40A0000}"/>
    <hyperlink ref="R2690" r:id="rId2774" xr:uid="{00000000-0004-0000-0400-0000D50A0000}"/>
    <hyperlink ref="R2691" r:id="rId2775" xr:uid="{00000000-0004-0000-0400-0000D60A0000}"/>
    <hyperlink ref="R2692" r:id="rId2776" xr:uid="{00000000-0004-0000-0400-0000D70A0000}"/>
    <hyperlink ref="R2693" r:id="rId2777" xr:uid="{00000000-0004-0000-0400-0000D80A0000}"/>
    <hyperlink ref="R2694" r:id="rId2778" xr:uid="{00000000-0004-0000-0400-0000D90A0000}"/>
    <hyperlink ref="R2695" r:id="rId2779" xr:uid="{00000000-0004-0000-0400-0000DA0A0000}"/>
    <hyperlink ref="R2696" r:id="rId2780" xr:uid="{00000000-0004-0000-0400-0000DB0A0000}"/>
    <hyperlink ref="R2697" r:id="rId2781" xr:uid="{00000000-0004-0000-0400-0000DC0A0000}"/>
    <hyperlink ref="R2698" r:id="rId2782" xr:uid="{00000000-0004-0000-0400-0000DD0A0000}"/>
    <hyperlink ref="R2699" r:id="rId2783" xr:uid="{00000000-0004-0000-0400-0000DE0A0000}"/>
    <hyperlink ref="R2700" r:id="rId2784" xr:uid="{00000000-0004-0000-0400-0000DF0A0000}"/>
    <hyperlink ref="R2701" r:id="rId2785" xr:uid="{00000000-0004-0000-0400-0000E00A0000}"/>
    <hyperlink ref="R2702" r:id="rId2786" xr:uid="{00000000-0004-0000-0400-0000E10A0000}"/>
    <hyperlink ref="R2703" r:id="rId2787" xr:uid="{00000000-0004-0000-0400-0000E20A0000}"/>
    <hyperlink ref="R2704" r:id="rId2788" xr:uid="{00000000-0004-0000-0400-0000E30A0000}"/>
    <hyperlink ref="R2705" r:id="rId2789" xr:uid="{00000000-0004-0000-0400-0000E40A0000}"/>
    <hyperlink ref="R2706" r:id="rId2790" xr:uid="{00000000-0004-0000-0400-0000E50A0000}"/>
    <hyperlink ref="R2707" r:id="rId2791" xr:uid="{00000000-0004-0000-0400-0000E60A0000}"/>
    <hyperlink ref="R2708" r:id="rId2792" xr:uid="{00000000-0004-0000-0400-0000E70A0000}"/>
    <hyperlink ref="R2709" r:id="rId2793" xr:uid="{00000000-0004-0000-0400-0000E80A0000}"/>
    <hyperlink ref="R2710" r:id="rId2794" xr:uid="{00000000-0004-0000-0400-0000E90A0000}"/>
    <hyperlink ref="R2711" r:id="rId2795" xr:uid="{00000000-0004-0000-0400-0000EA0A0000}"/>
    <hyperlink ref="R2712" r:id="rId2796" xr:uid="{00000000-0004-0000-0400-0000EB0A0000}"/>
    <hyperlink ref="R2713" r:id="rId2797" xr:uid="{00000000-0004-0000-0400-0000EC0A0000}"/>
    <hyperlink ref="R2714" r:id="rId2798" xr:uid="{00000000-0004-0000-0400-0000ED0A0000}"/>
    <hyperlink ref="R2715" r:id="rId2799" xr:uid="{00000000-0004-0000-0400-0000EE0A0000}"/>
    <hyperlink ref="R2716" r:id="rId2800" xr:uid="{00000000-0004-0000-0400-0000EF0A0000}"/>
    <hyperlink ref="R2717" r:id="rId2801" xr:uid="{00000000-0004-0000-0400-0000F00A0000}"/>
    <hyperlink ref="R2718" r:id="rId2802" xr:uid="{00000000-0004-0000-0400-0000F10A0000}"/>
    <hyperlink ref="R2719" r:id="rId2803" xr:uid="{00000000-0004-0000-0400-0000F20A0000}"/>
    <hyperlink ref="R2720" r:id="rId2804" xr:uid="{00000000-0004-0000-0400-0000F30A0000}"/>
    <hyperlink ref="R2721" r:id="rId2805" xr:uid="{00000000-0004-0000-0400-0000F40A0000}"/>
    <hyperlink ref="R2722" r:id="rId2806" xr:uid="{00000000-0004-0000-0400-0000F50A0000}"/>
    <hyperlink ref="R2723" r:id="rId2807" xr:uid="{00000000-0004-0000-0400-0000F60A0000}"/>
    <hyperlink ref="R2724" r:id="rId2808" xr:uid="{00000000-0004-0000-0400-0000F70A0000}"/>
    <hyperlink ref="R2725" r:id="rId2809" xr:uid="{00000000-0004-0000-0400-0000F80A0000}"/>
    <hyperlink ref="R2726" r:id="rId2810" xr:uid="{00000000-0004-0000-0400-0000F90A0000}"/>
    <hyperlink ref="R2727" r:id="rId2811" xr:uid="{00000000-0004-0000-0400-0000FA0A0000}"/>
    <hyperlink ref="R2728" r:id="rId2812" xr:uid="{00000000-0004-0000-0400-0000FB0A0000}"/>
    <hyperlink ref="R2729" r:id="rId2813" xr:uid="{00000000-0004-0000-0400-0000FC0A0000}"/>
    <hyperlink ref="R2730" r:id="rId2814" xr:uid="{00000000-0004-0000-0400-0000FD0A0000}"/>
    <hyperlink ref="R2731" r:id="rId2815" xr:uid="{00000000-0004-0000-0400-0000FE0A0000}"/>
    <hyperlink ref="R2732" r:id="rId2816" xr:uid="{00000000-0004-0000-0400-0000FF0A0000}"/>
    <hyperlink ref="R2733" r:id="rId2817" xr:uid="{00000000-0004-0000-0400-0000000B0000}"/>
    <hyperlink ref="R2734" r:id="rId2818" xr:uid="{00000000-0004-0000-0400-0000010B0000}"/>
    <hyperlink ref="R2735" r:id="rId2819" xr:uid="{00000000-0004-0000-0400-0000020B0000}"/>
    <hyperlink ref="R2736" r:id="rId2820" xr:uid="{00000000-0004-0000-0400-0000030B0000}"/>
    <hyperlink ref="R2737" r:id="rId2821" xr:uid="{00000000-0004-0000-0400-0000040B0000}"/>
    <hyperlink ref="R2738" r:id="rId2822" xr:uid="{00000000-0004-0000-0400-0000050B0000}"/>
    <hyperlink ref="R2739" r:id="rId2823" xr:uid="{00000000-0004-0000-0400-0000060B0000}"/>
    <hyperlink ref="R2740" r:id="rId2824" xr:uid="{00000000-0004-0000-0400-0000070B0000}"/>
    <hyperlink ref="R2741" r:id="rId2825" xr:uid="{00000000-0004-0000-0400-0000080B0000}"/>
    <hyperlink ref="R2742" r:id="rId2826" xr:uid="{00000000-0004-0000-0400-0000090B0000}"/>
    <hyperlink ref="R2743" r:id="rId2827" xr:uid="{00000000-0004-0000-0400-00000A0B0000}"/>
    <hyperlink ref="R2744" r:id="rId2828" xr:uid="{00000000-0004-0000-0400-00000B0B0000}"/>
    <hyperlink ref="R2745" r:id="rId2829" xr:uid="{00000000-0004-0000-0400-00000C0B0000}"/>
    <hyperlink ref="R2746" r:id="rId2830" xr:uid="{00000000-0004-0000-0400-00000D0B0000}"/>
    <hyperlink ref="R2747" r:id="rId2831" xr:uid="{00000000-0004-0000-0400-00000E0B0000}"/>
    <hyperlink ref="R2748" r:id="rId2832" xr:uid="{00000000-0004-0000-0400-00000F0B0000}"/>
    <hyperlink ref="R2749" r:id="rId2833" xr:uid="{00000000-0004-0000-0400-0000100B0000}"/>
    <hyperlink ref="R2750" r:id="rId2834" xr:uid="{00000000-0004-0000-0400-0000110B0000}"/>
    <hyperlink ref="R2751" r:id="rId2835" xr:uid="{00000000-0004-0000-0400-0000120B0000}"/>
    <hyperlink ref="R2752" r:id="rId2836" xr:uid="{00000000-0004-0000-0400-0000130B0000}"/>
    <hyperlink ref="R2753" r:id="rId2837" xr:uid="{00000000-0004-0000-0400-0000140B0000}"/>
    <hyperlink ref="R2754" r:id="rId2838" xr:uid="{00000000-0004-0000-0400-0000150B0000}"/>
    <hyperlink ref="R2755" r:id="rId2839" xr:uid="{00000000-0004-0000-0400-0000160B0000}"/>
    <hyperlink ref="R2756" r:id="rId2840" xr:uid="{00000000-0004-0000-0400-0000170B0000}"/>
    <hyperlink ref="R2757" r:id="rId2841" xr:uid="{00000000-0004-0000-0400-0000180B0000}"/>
    <hyperlink ref="R2758" r:id="rId2842" xr:uid="{00000000-0004-0000-0400-0000190B0000}"/>
    <hyperlink ref="R2759" r:id="rId2843" xr:uid="{00000000-0004-0000-0400-00001A0B0000}"/>
    <hyperlink ref="R2760" r:id="rId2844" xr:uid="{00000000-0004-0000-0400-00001B0B0000}"/>
    <hyperlink ref="R2761" r:id="rId2845" xr:uid="{00000000-0004-0000-0400-00001C0B0000}"/>
    <hyperlink ref="R2762" r:id="rId2846" xr:uid="{00000000-0004-0000-0400-00001D0B0000}"/>
    <hyperlink ref="R2763" r:id="rId2847" xr:uid="{00000000-0004-0000-0400-00001E0B0000}"/>
    <hyperlink ref="R2764" r:id="rId2848" xr:uid="{00000000-0004-0000-0400-00001F0B0000}"/>
    <hyperlink ref="R2765" r:id="rId2849" xr:uid="{00000000-0004-0000-0400-0000200B0000}"/>
    <hyperlink ref="R2766" r:id="rId2850" xr:uid="{00000000-0004-0000-0400-0000210B0000}"/>
    <hyperlink ref="R2767" r:id="rId2851" xr:uid="{00000000-0004-0000-0400-0000220B0000}"/>
    <hyperlink ref="R2768" r:id="rId2852" xr:uid="{00000000-0004-0000-0400-0000230B0000}"/>
    <hyperlink ref="R2769" r:id="rId2853" xr:uid="{00000000-0004-0000-0400-0000240B0000}"/>
    <hyperlink ref="R2770" r:id="rId2854" xr:uid="{00000000-0004-0000-0400-0000250B0000}"/>
    <hyperlink ref="R2771" r:id="rId2855" xr:uid="{00000000-0004-0000-0400-0000260B0000}"/>
    <hyperlink ref="R2772" r:id="rId2856" xr:uid="{00000000-0004-0000-0400-0000270B0000}"/>
    <hyperlink ref="R2773" r:id="rId2857" xr:uid="{00000000-0004-0000-0400-0000280B0000}"/>
    <hyperlink ref="R2774" r:id="rId2858" xr:uid="{00000000-0004-0000-0400-0000290B0000}"/>
    <hyperlink ref="R2775" r:id="rId2859" xr:uid="{00000000-0004-0000-0400-00002A0B0000}"/>
    <hyperlink ref="R2776" r:id="rId2860" xr:uid="{00000000-0004-0000-0400-00002B0B0000}"/>
    <hyperlink ref="R2777" r:id="rId2861" xr:uid="{00000000-0004-0000-0400-00002C0B0000}"/>
    <hyperlink ref="R2778" r:id="rId2862" xr:uid="{00000000-0004-0000-0400-00002D0B0000}"/>
    <hyperlink ref="R2779" r:id="rId2863" xr:uid="{00000000-0004-0000-0400-00002E0B0000}"/>
    <hyperlink ref="R2780" r:id="rId2864" xr:uid="{00000000-0004-0000-0400-00002F0B0000}"/>
    <hyperlink ref="R2781" r:id="rId2865" xr:uid="{00000000-0004-0000-0400-0000300B0000}"/>
    <hyperlink ref="R2782" r:id="rId2866" xr:uid="{00000000-0004-0000-0400-0000310B0000}"/>
    <hyperlink ref="R2783" r:id="rId2867" xr:uid="{00000000-0004-0000-0400-0000320B0000}"/>
    <hyperlink ref="R2784" r:id="rId2868" xr:uid="{00000000-0004-0000-0400-0000330B0000}"/>
    <hyperlink ref="R2785" r:id="rId2869" xr:uid="{00000000-0004-0000-0400-0000340B0000}"/>
    <hyperlink ref="R2786" r:id="rId2870" xr:uid="{00000000-0004-0000-0400-0000350B0000}"/>
    <hyperlink ref="R2787" r:id="rId2871" xr:uid="{00000000-0004-0000-0400-0000360B0000}"/>
    <hyperlink ref="R2788" r:id="rId2872" xr:uid="{00000000-0004-0000-0400-0000370B0000}"/>
    <hyperlink ref="R2789" r:id="rId2873" xr:uid="{00000000-0004-0000-0400-0000380B0000}"/>
    <hyperlink ref="R2790" r:id="rId2874" xr:uid="{00000000-0004-0000-0400-0000390B0000}"/>
    <hyperlink ref="R2791" r:id="rId2875" xr:uid="{00000000-0004-0000-0400-00003A0B0000}"/>
    <hyperlink ref="R2792" r:id="rId2876" xr:uid="{00000000-0004-0000-0400-00003B0B0000}"/>
    <hyperlink ref="R2793" r:id="rId2877" xr:uid="{00000000-0004-0000-0400-00003C0B0000}"/>
    <hyperlink ref="R2794" r:id="rId2878" xr:uid="{00000000-0004-0000-0400-00003D0B0000}"/>
    <hyperlink ref="R2795" r:id="rId2879" xr:uid="{00000000-0004-0000-0400-00003E0B0000}"/>
    <hyperlink ref="R2796" r:id="rId2880" xr:uid="{00000000-0004-0000-0400-00003F0B0000}"/>
    <hyperlink ref="R2797" r:id="rId2881" xr:uid="{00000000-0004-0000-0400-0000400B0000}"/>
    <hyperlink ref="R2798" r:id="rId2882" xr:uid="{00000000-0004-0000-0400-0000410B0000}"/>
    <hyperlink ref="R2799" r:id="rId2883" xr:uid="{00000000-0004-0000-0400-0000420B0000}"/>
    <hyperlink ref="R2800" r:id="rId2884" xr:uid="{00000000-0004-0000-0400-0000430B0000}"/>
    <hyperlink ref="R2801" r:id="rId2885" xr:uid="{00000000-0004-0000-0400-0000440B0000}"/>
    <hyperlink ref="R2802" r:id="rId2886" xr:uid="{00000000-0004-0000-0400-0000450B0000}"/>
    <hyperlink ref="R2803" r:id="rId2887" xr:uid="{00000000-0004-0000-0400-0000460B0000}"/>
    <hyperlink ref="R2804" r:id="rId2888" xr:uid="{00000000-0004-0000-0400-0000470B0000}"/>
    <hyperlink ref="R2805" r:id="rId2889" xr:uid="{00000000-0004-0000-0400-0000480B0000}"/>
    <hyperlink ref="R2806" r:id="rId2890" xr:uid="{00000000-0004-0000-0400-0000490B0000}"/>
    <hyperlink ref="R2807" r:id="rId2891" xr:uid="{00000000-0004-0000-0400-00004A0B0000}"/>
    <hyperlink ref="R2808" r:id="rId2892" xr:uid="{00000000-0004-0000-0400-00004B0B0000}"/>
    <hyperlink ref="R2809" r:id="rId2893" xr:uid="{00000000-0004-0000-0400-00004C0B0000}"/>
    <hyperlink ref="R2810" r:id="rId2894" xr:uid="{00000000-0004-0000-0400-00004D0B0000}"/>
    <hyperlink ref="R2811" r:id="rId2895" xr:uid="{00000000-0004-0000-0400-00004E0B0000}"/>
    <hyperlink ref="R2812" r:id="rId2896" xr:uid="{00000000-0004-0000-0400-00004F0B0000}"/>
    <hyperlink ref="R2813" r:id="rId2897" xr:uid="{00000000-0004-0000-0400-0000500B0000}"/>
    <hyperlink ref="R2814" r:id="rId2898" xr:uid="{00000000-0004-0000-0400-0000510B0000}"/>
    <hyperlink ref="R2815" r:id="rId2899" xr:uid="{00000000-0004-0000-0400-0000520B0000}"/>
    <hyperlink ref="R2816" r:id="rId2900" xr:uid="{00000000-0004-0000-0400-0000530B0000}"/>
    <hyperlink ref="R2817" r:id="rId2901" xr:uid="{00000000-0004-0000-0400-0000540B0000}"/>
    <hyperlink ref="R2818" r:id="rId2902" xr:uid="{00000000-0004-0000-0400-0000550B0000}"/>
    <hyperlink ref="R2819" r:id="rId2903" xr:uid="{00000000-0004-0000-0400-0000560B0000}"/>
    <hyperlink ref="R2820" r:id="rId2904" xr:uid="{00000000-0004-0000-0400-0000570B0000}"/>
    <hyperlink ref="R2821" r:id="rId2905" xr:uid="{00000000-0004-0000-0400-0000580B0000}"/>
    <hyperlink ref="R2822" r:id="rId2906" xr:uid="{00000000-0004-0000-0400-0000590B0000}"/>
    <hyperlink ref="R2823" r:id="rId2907" xr:uid="{00000000-0004-0000-0400-00005A0B0000}"/>
    <hyperlink ref="R2824" r:id="rId2908" xr:uid="{00000000-0004-0000-0400-00005B0B0000}"/>
    <hyperlink ref="R2825" r:id="rId2909" xr:uid="{00000000-0004-0000-0400-00005C0B0000}"/>
    <hyperlink ref="R2826" r:id="rId2910" xr:uid="{00000000-0004-0000-0400-00005D0B0000}"/>
    <hyperlink ref="R2827" r:id="rId2911" xr:uid="{00000000-0004-0000-0400-00005E0B0000}"/>
    <hyperlink ref="R2828" r:id="rId2912" xr:uid="{00000000-0004-0000-0400-00005F0B0000}"/>
    <hyperlink ref="R2829" r:id="rId2913" xr:uid="{00000000-0004-0000-0400-0000600B0000}"/>
    <hyperlink ref="R2830" r:id="rId2914" xr:uid="{00000000-0004-0000-0400-0000610B0000}"/>
    <hyperlink ref="R2831" r:id="rId2915" xr:uid="{00000000-0004-0000-0400-0000620B0000}"/>
    <hyperlink ref="R2832" r:id="rId2916" xr:uid="{00000000-0004-0000-0400-0000630B0000}"/>
    <hyperlink ref="R2833" r:id="rId2917" xr:uid="{00000000-0004-0000-0400-0000640B0000}"/>
    <hyperlink ref="R2834" r:id="rId2918" xr:uid="{00000000-0004-0000-0400-0000650B0000}"/>
    <hyperlink ref="R2835" r:id="rId2919" xr:uid="{00000000-0004-0000-0400-0000660B0000}"/>
    <hyperlink ref="R2836" r:id="rId2920" xr:uid="{00000000-0004-0000-0400-0000670B0000}"/>
    <hyperlink ref="R2837" r:id="rId2921" xr:uid="{00000000-0004-0000-0400-0000680B0000}"/>
    <hyperlink ref="R2838" r:id="rId2922" xr:uid="{00000000-0004-0000-0400-0000690B0000}"/>
    <hyperlink ref="R2839" r:id="rId2923" xr:uid="{00000000-0004-0000-0400-00006A0B0000}"/>
    <hyperlink ref="R2840" r:id="rId2924" xr:uid="{00000000-0004-0000-0400-00006B0B0000}"/>
    <hyperlink ref="R2841" r:id="rId2925" xr:uid="{00000000-0004-0000-0400-00006C0B0000}"/>
    <hyperlink ref="R2842" r:id="rId2926" xr:uid="{00000000-0004-0000-0400-00006D0B0000}"/>
    <hyperlink ref="R2843" r:id="rId2927" xr:uid="{00000000-0004-0000-0400-00006E0B0000}"/>
    <hyperlink ref="R2844" r:id="rId2928" xr:uid="{00000000-0004-0000-0400-00006F0B0000}"/>
    <hyperlink ref="R2845" r:id="rId2929" xr:uid="{00000000-0004-0000-0400-0000700B0000}"/>
    <hyperlink ref="R2846" r:id="rId2930" xr:uid="{00000000-0004-0000-0400-0000710B0000}"/>
    <hyperlink ref="R2847" r:id="rId2931" xr:uid="{00000000-0004-0000-0400-0000720B0000}"/>
    <hyperlink ref="R2848" r:id="rId2932" xr:uid="{00000000-0004-0000-0400-0000730B0000}"/>
    <hyperlink ref="R2849" r:id="rId2933" xr:uid="{00000000-0004-0000-0400-0000740B0000}"/>
    <hyperlink ref="R2850" r:id="rId2934" xr:uid="{00000000-0004-0000-0400-0000750B0000}"/>
    <hyperlink ref="R2851" r:id="rId2935" xr:uid="{00000000-0004-0000-0400-0000760B0000}"/>
    <hyperlink ref="R2852" r:id="rId2936" xr:uid="{00000000-0004-0000-0400-0000770B0000}"/>
    <hyperlink ref="R2853" r:id="rId2937" xr:uid="{00000000-0004-0000-0400-0000780B0000}"/>
    <hyperlink ref="R2854" r:id="rId2938" xr:uid="{00000000-0004-0000-0400-0000790B0000}"/>
    <hyperlink ref="R2855" r:id="rId2939" xr:uid="{00000000-0004-0000-0400-00007A0B0000}"/>
    <hyperlink ref="R2856" r:id="rId2940" xr:uid="{00000000-0004-0000-0400-00007B0B0000}"/>
    <hyperlink ref="R2857" r:id="rId2941" xr:uid="{00000000-0004-0000-0400-00007C0B0000}"/>
    <hyperlink ref="R2858" r:id="rId2942" xr:uid="{00000000-0004-0000-0400-00007D0B0000}"/>
    <hyperlink ref="D2859" r:id="rId2943" xr:uid="{00000000-0004-0000-0400-00007E0B0000}"/>
    <hyperlink ref="N2859" r:id="rId2944" xr:uid="{00000000-0004-0000-0400-00007F0B0000}"/>
    <hyperlink ref="R2859" r:id="rId2945" xr:uid="{00000000-0004-0000-0400-0000800B0000}"/>
    <hyperlink ref="R2860" r:id="rId2946" xr:uid="{00000000-0004-0000-0400-0000810B0000}"/>
    <hyperlink ref="R2861" r:id="rId2947" xr:uid="{00000000-0004-0000-0400-0000820B0000}"/>
    <hyperlink ref="R2862" r:id="rId2948" xr:uid="{00000000-0004-0000-0400-0000830B0000}"/>
    <hyperlink ref="R2863" r:id="rId2949" xr:uid="{00000000-0004-0000-0400-0000840B0000}"/>
    <hyperlink ref="R2864" r:id="rId2950" xr:uid="{00000000-0004-0000-0400-0000850B0000}"/>
    <hyperlink ref="R2865" r:id="rId2951" xr:uid="{00000000-0004-0000-0400-0000860B0000}"/>
    <hyperlink ref="R2866" r:id="rId2952" xr:uid="{00000000-0004-0000-0400-0000870B0000}"/>
    <hyperlink ref="R2867" r:id="rId2953" xr:uid="{00000000-0004-0000-0400-0000880B0000}"/>
    <hyperlink ref="R2868" r:id="rId2954" xr:uid="{00000000-0004-0000-0400-0000890B0000}"/>
    <hyperlink ref="R2869" r:id="rId2955" xr:uid="{00000000-0004-0000-0400-00008A0B0000}"/>
    <hyperlink ref="R2870" r:id="rId2956" xr:uid="{00000000-0004-0000-0400-00008B0B0000}"/>
    <hyperlink ref="R2871" r:id="rId2957" xr:uid="{00000000-0004-0000-0400-00008C0B0000}"/>
    <hyperlink ref="R2872" r:id="rId2958" xr:uid="{00000000-0004-0000-0400-00008D0B0000}"/>
    <hyperlink ref="R2873" r:id="rId2959" xr:uid="{00000000-0004-0000-0400-00008E0B0000}"/>
    <hyperlink ref="R2874" r:id="rId2960" xr:uid="{00000000-0004-0000-0400-00008F0B0000}"/>
    <hyperlink ref="R2875" r:id="rId2961" xr:uid="{00000000-0004-0000-0400-0000900B0000}"/>
    <hyperlink ref="R2876" r:id="rId2962" xr:uid="{00000000-0004-0000-0400-0000910B0000}"/>
    <hyperlink ref="R2877" r:id="rId2963" xr:uid="{00000000-0004-0000-0400-0000920B0000}"/>
    <hyperlink ref="R2878" r:id="rId2964" xr:uid="{00000000-0004-0000-0400-0000930B0000}"/>
    <hyperlink ref="R2879" r:id="rId2965" xr:uid="{00000000-0004-0000-0400-0000940B0000}"/>
    <hyperlink ref="R2880" r:id="rId2966" xr:uid="{00000000-0004-0000-0400-0000950B0000}"/>
    <hyperlink ref="R2881" r:id="rId2967" xr:uid="{00000000-0004-0000-0400-0000960B0000}"/>
    <hyperlink ref="R2882" r:id="rId2968" xr:uid="{00000000-0004-0000-0400-0000970B0000}"/>
    <hyperlink ref="R2883" r:id="rId2969" xr:uid="{00000000-0004-0000-0400-0000980B0000}"/>
    <hyperlink ref="R2884" r:id="rId2970" xr:uid="{00000000-0004-0000-0400-0000990B0000}"/>
    <hyperlink ref="R2885" r:id="rId2971" xr:uid="{00000000-0004-0000-0400-00009A0B0000}"/>
    <hyperlink ref="R2886" r:id="rId2972" xr:uid="{00000000-0004-0000-0400-00009B0B0000}"/>
    <hyperlink ref="R2887" r:id="rId2973" xr:uid="{00000000-0004-0000-0400-00009C0B0000}"/>
    <hyperlink ref="R2888" r:id="rId2974" xr:uid="{00000000-0004-0000-0400-00009D0B0000}"/>
    <hyperlink ref="R2889" r:id="rId2975" xr:uid="{00000000-0004-0000-0400-00009E0B0000}"/>
    <hyperlink ref="R2890" r:id="rId2976" xr:uid="{00000000-0004-0000-0400-00009F0B0000}"/>
    <hyperlink ref="R2891" r:id="rId2977" xr:uid="{00000000-0004-0000-0400-0000A00B0000}"/>
    <hyperlink ref="R2892" r:id="rId2978" xr:uid="{00000000-0004-0000-0400-0000A10B0000}"/>
    <hyperlink ref="R2893" r:id="rId2979" xr:uid="{00000000-0004-0000-0400-0000A20B0000}"/>
    <hyperlink ref="R2894" r:id="rId2980" xr:uid="{00000000-0004-0000-0400-0000A30B0000}"/>
    <hyperlink ref="R2895" r:id="rId2981" xr:uid="{00000000-0004-0000-0400-0000A40B0000}"/>
    <hyperlink ref="R2896" r:id="rId2982" xr:uid="{00000000-0004-0000-0400-0000A50B0000}"/>
    <hyperlink ref="R2897" r:id="rId2983" xr:uid="{00000000-0004-0000-0400-0000A60B0000}"/>
    <hyperlink ref="R2898" r:id="rId2984" xr:uid="{00000000-0004-0000-0400-0000A70B0000}"/>
    <hyperlink ref="R2899" r:id="rId2985" xr:uid="{00000000-0004-0000-0400-0000A80B0000}"/>
    <hyperlink ref="R2900" r:id="rId2986" xr:uid="{00000000-0004-0000-0400-0000A90B0000}"/>
    <hyperlink ref="R2901" r:id="rId2987" xr:uid="{00000000-0004-0000-0400-0000AA0B0000}"/>
    <hyperlink ref="R2902" r:id="rId2988" xr:uid="{00000000-0004-0000-0400-0000AB0B0000}"/>
    <hyperlink ref="R2903" r:id="rId2989" xr:uid="{00000000-0004-0000-0400-0000AC0B0000}"/>
    <hyperlink ref="R2904" r:id="rId2990" xr:uid="{00000000-0004-0000-0400-0000AD0B0000}"/>
    <hyperlink ref="R2905" r:id="rId2991" xr:uid="{00000000-0004-0000-0400-0000AE0B0000}"/>
    <hyperlink ref="R2906" r:id="rId2992" xr:uid="{00000000-0004-0000-0400-0000AF0B0000}"/>
    <hyperlink ref="R2907" r:id="rId2993" xr:uid="{00000000-0004-0000-0400-0000B00B0000}"/>
    <hyperlink ref="R2908" r:id="rId2994" xr:uid="{00000000-0004-0000-0400-0000B10B0000}"/>
    <hyperlink ref="R2909" r:id="rId2995" xr:uid="{00000000-0004-0000-0400-0000B20B0000}"/>
    <hyperlink ref="R2910" r:id="rId2996" xr:uid="{00000000-0004-0000-0400-0000B30B0000}"/>
    <hyperlink ref="R2911" r:id="rId2997" xr:uid="{00000000-0004-0000-0400-0000B40B0000}"/>
    <hyperlink ref="R2912" r:id="rId2998" xr:uid="{00000000-0004-0000-0400-0000B50B0000}"/>
    <hyperlink ref="R2913" r:id="rId2999" xr:uid="{00000000-0004-0000-0400-0000B60B0000}"/>
    <hyperlink ref="R2914" r:id="rId3000" xr:uid="{00000000-0004-0000-0400-0000B70B0000}"/>
    <hyperlink ref="R2915" r:id="rId3001" xr:uid="{00000000-0004-0000-0400-0000B80B0000}"/>
    <hyperlink ref="R2916" r:id="rId3002" xr:uid="{00000000-0004-0000-0400-0000B90B0000}"/>
    <hyperlink ref="R2917" r:id="rId3003" xr:uid="{00000000-0004-0000-0400-0000BA0B0000}"/>
    <hyperlink ref="R2918" r:id="rId3004" xr:uid="{00000000-0004-0000-0400-0000BB0B0000}"/>
    <hyperlink ref="R2919" r:id="rId3005" xr:uid="{00000000-0004-0000-0400-0000BC0B0000}"/>
    <hyperlink ref="R2920" r:id="rId3006" xr:uid="{00000000-0004-0000-0400-0000BD0B0000}"/>
    <hyperlink ref="R2921" r:id="rId3007" xr:uid="{00000000-0004-0000-0400-0000BE0B0000}"/>
    <hyperlink ref="R2922" r:id="rId3008" xr:uid="{00000000-0004-0000-0400-0000BF0B0000}"/>
    <hyperlink ref="R2923" r:id="rId3009" xr:uid="{00000000-0004-0000-0400-0000C00B0000}"/>
    <hyperlink ref="R2924" r:id="rId3010" xr:uid="{00000000-0004-0000-0400-0000C10B0000}"/>
    <hyperlink ref="R2925" r:id="rId3011" xr:uid="{00000000-0004-0000-0400-0000C20B0000}"/>
    <hyperlink ref="R2926" r:id="rId3012" xr:uid="{00000000-0004-0000-0400-0000C30B0000}"/>
    <hyperlink ref="R2927" r:id="rId3013" xr:uid="{00000000-0004-0000-0400-0000C40B0000}"/>
    <hyperlink ref="R2928" r:id="rId3014" xr:uid="{00000000-0004-0000-0400-0000C50B0000}"/>
    <hyperlink ref="R2929" r:id="rId3015" xr:uid="{00000000-0004-0000-0400-0000C60B0000}"/>
    <hyperlink ref="R2930" r:id="rId3016" xr:uid="{00000000-0004-0000-0400-0000C70B0000}"/>
    <hyperlink ref="R2931" r:id="rId3017" xr:uid="{00000000-0004-0000-0400-0000C80B0000}"/>
    <hyperlink ref="R2932" r:id="rId3018" xr:uid="{00000000-0004-0000-0400-0000C90B0000}"/>
    <hyperlink ref="R2933" r:id="rId3019" xr:uid="{00000000-0004-0000-0400-0000CA0B0000}"/>
    <hyperlink ref="R2934" r:id="rId3020" xr:uid="{00000000-0004-0000-0400-0000CB0B0000}"/>
    <hyperlink ref="R2935" r:id="rId3021" xr:uid="{00000000-0004-0000-0400-0000CC0B0000}"/>
    <hyperlink ref="R2936" r:id="rId3022" xr:uid="{00000000-0004-0000-0400-0000CD0B0000}"/>
    <hyperlink ref="R2937" r:id="rId3023" xr:uid="{00000000-0004-0000-0400-0000CE0B0000}"/>
    <hyperlink ref="R2938" r:id="rId3024" xr:uid="{00000000-0004-0000-0400-0000CF0B0000}"/>
    <hyperlink ref="R2939" r:id="rId3025" xr:uid="{00000000-0004-0000-0400-0000D00B0000}"/>
    <hyperlink ref="R2940" r:id="rId3026" xr:uid="{00000000-0004-0000-0400-0000D10B0000}"/>
    <hyperlink ref="R2941" r:id="rId3027" xr:uid="{00000000-0004-0000-0400-0000D20B0000}"/>
    <hyperlink ref="R2942" r:id="rId3028" xr:uid="{00000000-0004-0000-0400-0000D30B0000}"/>
    <hyperlink ref="R2943" r:id="rId3029" xr:uid="{00000000-0004-0000-0400-0000D40B0000}"/>
    <hyperlink ref="R2944" r:id="rId3030" xr:uid="{00000000-0004-0000-0400-0000D50B0000}"/>
    <hyperlink ref="R2945" r:id="rId3031" xr:uid="{00000000-0004-0000-0400-0000D60B0000}"/>
    <hyperlink ref="R2946" r:id="rId3032" xr:uid="{00000000-0004-0000-0400-0000D70B0000}"/>
    <hyperlink ref="R2947" r:id="rId3033" xr:uid="{00000000-0004-0000-0400-0000D80B0000}"/>
    <hyperlink ref="R2948" r:id="rId3034" xr:uid="{00000000-0004-0000-0400-0000D90B0000}"/>
    <hyperlink ref="R2949" r:id="rId3035" xr:uid="{00000000-0004-0000-0400-0000DA0B0000}"/>
    <hyperlink ref="R2950" r:id="rId3036" xr:uid="{00000000-0004-0000-0400-0000DB0B0000}"/>
    <hyperlink ref="R2951" r:id="rId3037" xr:uid="{00000000-0004-0000-0400-0000DC0B0000}"/>
    <hyperlink ref="R2952" r:id="rId3038" xr:uid="{00000000-0004-0000-0400-0000DD0B0000}"/>
    <hyperlink ref="R2953" r:id="rId3039" xr:uid="{00000000-0004-0000-0400-0000DE0B0000}"/>
    <hyperlink ref="R2954" r:id="rId3040" xr:uid="{00000000-0004-0000-0400-0000DF0B0000}"/>
    <hyperlink ref="R2955" r:id="rId3041" xr:uid="{00000000-0004-0000-0400-0000E00B0000}"/>
    <hyperlink ref="R2956" r:id="rId3042" xr:uid="{00000000-0004-0000-0400-0000E10B0000}"/>
    <hyperlink ref="R2957" r:id="rId3043" xr:uid="{00000000-0004-0000-0400-0000E20B0000}"/>
    <hyperlink ref="R2958" r:id="rId3044" xr:uid="{00000000-0004-0000-0400-0000E30B0000}"/>
    <hyperlink ref="R2959" r:id="rId3045" xr:uid="{00000000-0004-0000-0400-0000E40B0000}"/>
    <hyperlink ref="R2960" r:id="rId3046" xr:uid="{00000000-0004-0000-0400-0000E50B0000}"/>
    <hyperlink ref="R2961" r:id="rId3047" xr:uid="{00000000-0004-0000-0400-0000E60B0000}"/>
    <hyperlink ref="R2962" r:id="rId3048" xr:uid="{00000000-0004-0000-0400-0000E70B0000}"/>
    <hyperlink ref="R2963" r:id="rId3049" xr:uid="{00000000-0004-0000-0400-0000E80B0000}"/>
    <hyperlink ref="R2964" r:id="rId3050" xr:uid="{00000000-0004-0000-0400-0000E90B0000}"/>
    <hyperlink ref="R2965" r:id="rId3051" xr:uid="{00000000-0004-0000-0400-0000EA0B0000}"/>
    <hyperlink ref="R2966" r:id="rId3052" xr:uid="{00000000-0004-0000-0400-0000EB0B0000}"/>
    <hyperlink ref="R2967" r:id="rId3053" xr:uid="{00000000-0004-0000-0400-0000EC0B0000}"/>
    <hyperlink ref="R2968" r:id="rId3054" xr:uid="{00000000-0004-0000-0400-0000ED0B0000}"/>
    <hyperlink ref="R2969" r:id="rId3055" xr:uid="{00000000-0004-0000-0400-0000EE0B0000}"/>
    <hyperlink ref="R2970" r:id="rId3056" xr:uid="{00000000-0004-0000-0400-0000EF0B0000}"/>
    <hyperlink ref="R2971" r:id="rId3057" xr:uid="{00000000-0004-0000-0400-0000F00B0000}"/>
    <hyperlink ref="R2972" r:id="rId3058" xr:uid="{00000000-0004-0000-0400-0000F10B0000}"/>
    <hyperlink ref="R2973" r:id="rId3059" xr:uid="{00000000-0004-0000-0400-0000F20B0000}"/>
    <hyperlink ref="R2974" r:id="rId3060" xr:uid="{00000000-0004-0000-0400-0000F30B0000}"/>
    <hyperlink ref="R2975" r:id="rId3061" xr:uid="{00000000-0004-0000-0400-0000F40B0000}"/>
    <hyperlink ref="R2976" r:id="rId3062" xr:uid="{00000000-0004-0000-0400-0000F50B0000}"/>
    <hyperlink ref="R2977" r:id="rId3063" xr:uid="{00000000-0004-0000-0400-0000F60B0000}"/>
    <hyperlink ref="R2978" r:id="rId3064" xr:uid="{00000000-0004-0000-0400-0000F70B0000}"/>
    <hyperlink ref="R2979" r:id="rId3065" xr:uid="{00000000-0004-0000-0400-0000F80B0000}"/>
    <hyperlink ref="R2980" r:id="rId3066" xr:uid="{00000000-0004-0000-0400-0000F90B0000}"/>
    <hyperlink ref="R2981" r:id="rId3067" xr:uid="{00000000-0004-0000-0400-0000FA0B0000}"/>
    <hyperlink ref="R2982" r:id="rId3068" xr:uid="{00000000-0004-0000-0400-0000FB0B0000}"/>
    <hyperlink ref="R2983" r:id="rId3069" xr:uid="{00000000-0004-0000-0400-0000FC0B0000}"/>
    <hyperlink ref="R2984" r:id="rId3070" xr:uid="{00000000-0004-0000-0400-0000FD0B0000}"/>
    <hyperlink ref="R2985" r:id="rId3071" xr:uid="{00000000-0004-0000-0400-0000FE0B0000}"/>
    <hyperlink ref="R2986" r:id="rId3072" xr:uid="{00000000-0004-0000-0400-0000FF0B0000}"/>
    <hyperlink ref="R2987" r:id="rId3073" xr:uid="{00000000-0004-0000-0400-0000000C0000}"/>
    <hyperlink ref="R2988" r:id="rId3074" xr:uid="{00000000-0004-0000-0400-0000010C0000}"/>
    <hyperlink ref="R2989" r:id="rId3075" xr:uid="{00000000-0004-0000-0400-0000020C0000}"/>
    <hyperlink ref="R2990" r:id="rId3076" xr:uid="{00000000-0004-0000-0400-0000030C0000}"/>
    <hyperlink ref="R2991" r:id="rId3077" xr:uid="{00000000-0004-0000-0400-0000040C0000}"/>
    <hyperlink ref="R2992" r:id="rId3078" xr:uid="{00000000-0004-0000-0400-0000050C0000}"/>
    <hyperlink ref="R2993" r:id="rId3079" xr:uid="{00000000-0004-0000-0400-0000060C0000}"/>
    <hyperlink ref="R2994" r:id="rId3080" xr:uid="{00000000-0004-0000-0400-0000070C0000}"/>
    <hyperlink ref="R2995" r:id="rId3081" xr:uid="{00000000-0004-0000-0400-0000080C0000}"/>
    <hyperlink ref="R2996" r:id="rId3082" xr:uid="{00000000-0004-0000-0400-0000090C0000}"/>
    <hyperlink ref="R2997" r:id="rId3083" xr:uid="{00000000-0004-0000-0400-00000A0C0000}"/>
    <hyperlink ref="R2998" r:id="rId3084" xr:uid="{00000000-0004-0000-0400-00000B0C0000}"/>
    <hyperlink ref="R2999" r:id="rId3085" xr:uid="{00000000-0004-0000-0400-00000C0C0000}"/>
    <hyperlink ref="R3000" r:id="rId3086" xr:uid="{00000000-0004-0000-0400-00000D0C0000}"/>
    <hyperlink ref="R3001" r:id="rId3087" xr:uid="{00000000-0004-0000-0400-00000E0C0000}"/>
    <hyperlink ref="R3002" r:id="rId3088" xr:uid="{00000000-0004-0000-0400-00000F0C0000}"/>
    <hyperlink ref="R3003" r:id="rId3089" xr:uid="{00000000-0004-0000-0400-0000100C0000}"/>
    <hyperlink ref="R3004" r:id="rId3090" xr:uid="{00000000-0004-0000-0400-0000110C0000}"/>
    <hyperlink ref="R3005" r:id="rId3091" xr:uid="{00000000-0004-0000-0400-0000120C0000}"/>
    <hyperlink ref="R3006" r:id="rId3092" xr:uid="{00000000-0004-0000-0400-0000130C0000}"/>
    <hyperlink ref="R3007" r:id="rId3093" xr:uid="{00000000-0004-0000-0400-0000140C0000}"/>
    <hyperlink ref="R3008" r:id="rId3094" xr:uid="{00000000-0004-0000-0400-0000150C0000}"/>
    <hyperlink ref="R3009" r:id="rId3095" xr:uid="{00000000-0004-0000-0400-0000160C0000}"/>
    <hyperlink ref="R3010" r:id="rId3096" xr:uid="{00000000-0004-0000-0400-0000170C0000}"/>
    <hyperlink ref="R3011" r:id="rId3097" xr:uid="{00000000-0004-0000-0400-0000180C0000}"/>
    <hyperlink ref="R3012" r:id="rId3098" xr:uid="{00000000-0004-0000-0400-0000190C0000}"/>
    <hyperlink ref="R3013" r:id="rId3099" xr:uid="{00000000-0004-0000-0400-00001A0C0000}"/>
    <hyperlink ref="R3014" r:id="rId3100" xr:uid="{00000000-0004-0000-0400-00001B0C0000}"/>
    <hyperlink ref="R3015" r:id="rId3101" xr:uid="{00000000-0004-0000-0400-00001C0C0000}"/>
    <hyperlink ref="R3016" r:id="rId3102" xr:uid="{00000000-0004-0000-0400-00001D0C0000}"/>
    <hyperlink ref="R3017" r:id="rId3103" xr:uid="{00000000-0004-0000-0400-00001E0C0000}"/>
    <hyperlink ref="R3018" r:id="rId3104" xr:uid="{00000000-0004-0000-0400-00001F0C0000}"/>
    <hyperlink ref="R3019" r:id="rId3105" xr:uid="{00000000-0004-0000-0400-0000200C0000}"/>
    <hyperlink ref="R3020" r:id="rId3106" xr:uid="{00000000-0004-0000-0400-0000210C0000}"/>
    <hyperlink ref="R3021" r:id="rId3107" xr:uid="{00000000-0004-0000-0400-0000220C0000}"/>
    <hyperlink ref="R3022" r:id="rId3108" xr:uid="{00000000-0004-0000-0400-0000230C0000}"/>
    <hyperlink ref="R3023" r:id="rId3109" xr:uid="{00000000-0004-0000-0400-0000240C0000}"/>
    <hyperlink ref="R3024" r:id="rId3110" xr:uid="{00000000-0004-0000-0400-0000250C0000}"/>
    <hyperlink ref="R3025" r:id="rId3111" xr:uid="{00000000-0004-0000-0400-0000260C0000}"/>
    <hyperlink ref="R3026" r:id="rId3112" xr:uid="{00000000-0004-0000-0400-0000270C0000}"/>
    <hyperlink ref="R3027" r:id="rId3113" xr:uid="{00000000-0004-0000-0400-0000280C0000}"/>
    <hyperlink ref="R3028" r:id="rId3114" xr:uid="{00000000-0004-0000-0400-0000290C0000}"/>
    <hyperlink ref="R3029" r:id="rId3115" xr:uid="{00000000-0004-0000-0400-00002A0C0000}"/>
    <hyperlink ref="R3030" r:id="rId3116" xr:uid="{00000000-0004-0000-0400-00002B0C0000}"/>
    <hyperlink ref="R3031" r:id="rId3117" xr:uid="{00000000-0004-0000-0400-00002C0C0000}"/>
    <hyperlink ref="R3032" r:id="rId3118" xr:uid="{00000000-0004-0000-0400-00002D0C0000}"/>
    <hyperlink ref="R3033" r:id="rId3119" xr:uid="{00000000-0004-0000-0400-00002E0C0000}"/>
    <hyperlink ref="R3034" r:id="rId3120" xr:uid="{00000000-0004-0000-0400-00002F0C0000}"/>
    <hyperlink ref="R3035" r:id="rId3121" xr:uid="{00000000-0004-0000-0400-0000300C0000}"/>
    <hyperlink ref="R3036" r:id="rId3122" xr:uid="{00000000-0004-0000-0400-0000310C0000}"/>
    <hyperlink ref="R3037" r:id="rId3123" xr:uid="{00000000-0004-0000-0400-0000320C0000}"/>
    <hyperlink ref="R3038" r:id="rId3124" xr:uid="{00000000-0004-0000-0400-0000330C0000}"/>
    <hyperlink ref="R3039" r:id="rId3125" xr:uid="{00000000-0004-0000-0400-0000340C0000}"/>
    <hyperlink ref="R3040" r:id="rId3126" xr:uid="{00000000-0004-0000-0400-0000350C0000}"/>
    <hyperlink ref="R3041" r:id="rId3127" xr:uid="{00000000-0004-0000-0400-0000360C0000}"/>
    <hyperlink ref="R3042" r:id="rId3128" xr:uid="{00000000-0004-0000-0400-0000370C0000}"/>
    <hyperlink ref="R3043" r:id="rId3129" xr:uid="{00000000-0004-0000-0400-0000380C0000}"/>
    <hyperlink ref="R3044" r:id="rId3130" xr:uid="{00000000-0004-0000-0400-0000390C0000}"/>
    <hyperlink ref="R3045" r:id="rId3131" xr:uid="{00000000-0004-0000-0400-00003A0C0000}"/>
    <hyperlink ref="R3046" r:id="rId3132" xr:uid="{00000000-0004-0000-0400-00003B0C0000}"/>
    <hyperlink ref="R3047" r:id="rId3133" xr:uid="{00000000-0004-0000-0400-00003C0C0000}"/>
    <hyperlink ref="R3048" r:id="rId3134" xr:uid="{00000000-0004-0000-0400-00003D0C0000}"/>
    <hyperlink ref="R3049" r:id="rId3135" xr:uid="{00000000-0004-0000-0400-00003E0C0000}"/>
    <hyperlink ref="D3050" r:id="rId3136" xr:uid="{00000000-0004-0000-0400-00003F0C0000}"/>
    <hyperlink ref="N3050" r:id="rId3137" xr:uid="{00000000-0004-0000-0400-0000400C0000}"/>
    <hyperlink ref="R3050" r:id="rId3138" xr:uid="{00000000-0004-0000-0400-0000410C0000}"/>
    <hyperlink ref="R3051" r:id="rId3139" xr:uid="{00000000-0004-0000-0400-0000420C0000}"/>
    <hyperlink ref="R3052" r:id="rId3140" xr:uid="{00000000-0004-0000-0400-0000430C0000}"/>
    <hyperlink ref="R3053" r:id="rId3141" xr:uid="{00000000-0004-0000-0400-0000440C0000}"/>
    <hyperlink ref="R3054" r:id="rId3142" xr:uid="{00000000-0004-0000-0400-0000450C0000}"/>
    <hyperlink ref="R3055" r:id="rId3143" xr:uid="{00000000-0004-0000-0400-0000460C0000}"/>
    <hyperlink ref="R3056" r:id="rId3144" xr:uid="{00000000-0004-0000-0400-0000470C0000}"/>
    <hyperlink ref="R3057" r:id="rId3145" xr:uid="{00000000-0004-0000-0400-0000480C0000}"/>
    <hyperlink ref="R3058" r:id="rId3146" xr:uid="{00000000-0004-0000-0400-0000490C0000}"/>
    <hyperlink ref="R3059" r:id="rId3147" xr:uid="{00000000-0004-0000-0400-00004A0C0000}"/>
    <hyperlink ref="R3060" r:id="rId3148" xr:uid="{00000000-0004-0000-0400-00004B0C0000}"/>
    <hyperlink ref="R3061" r:id="rId3149" xr:uid="{00000000-0004-0000-0400-00004C0C0000}"/>
    <hyperlink ref="R3062" r:id="rId3150" xr:uid="{00000000-0004-0000-0400-00004D0C0000}"/>
    <hyperlink ref="R3063" r:id="rId3151" xr:uid="{00000000-0004-0000-0400-00004E0C0000}"/>
    <hyperlink ref="R3064" r:id="rId3152" xr:uid="{00000000-0004-0000-0400-00004F0C0000}"/>
    <hyperlink ref="R3065" r:id="rId3153" xr:uid="{00000000-0004-0000-0400-0000500C0000}"/>
    <hyperlink ref="R3066" r:id="rId3154" xr:uid="{00000000-0004-0000-0400-0000510C0000}"/>
    <hyperlink ref="R3067" r:id="rId3155" xr:uid="{00000000-0004-0000-0400-0000520C0000}"/>
    <hyperlink ref="R3068" r:id="rId3156" xr:uid="{00000000-0004-0000-0400-0000530C0000}"/>
    <hyperlink ref="R3069" r:id="rId3157" xr:uid="{00000000-0004-0000-0400-0000540C0000}"/>
    <hyperlink ref="R3070" r:id="rId3158" xr:uid="{00000000-0004-0000-0400-0000550C0000}"/>
    <hyperlink ref="R3071" r:id="rId3159" xr:uid="{00000000-0004-0000-0400-0000560C0000}"/>
    <hyperlink ref="R3072" r:id="rId3160" xr:uid="{00000000-0004-0000-0400-0000570C0000}"/>
    <hyperlink ref="R3073" r:id="rId3161" xr:uid="{00000000-0004-0000-0400-0000580C0000}"/>
    <hyperlink ref="R3074" r:id="rId3162" xr:uid="{00000000-0004-0000-0400-0000590C0000}"/>
    <hyperlink ref="R3075" r:id="rId3163" xr:uid="{00000000-0004-0000-0400-00005A0C0000}"/>
    <hyperlink ref="R3076" r:id="rId3164" xr:uid="{00000000-0004-0000-0400-00005B0C0000}"/>
    <hyperlink ref="R3077" r:id="rId3165" xr:uid="{00000000-0004-0000-0400-00005C0C0000}"/>
    <hyperlink ref="R3078" r:id="rId3166" xr:uid="{00000000-0004-0000-0400-00005D0C0000}"/>
    <hyperlink ref="R3079" r:id="rId3167" xr:uid="{00000000-0004-0000-0400-00005E0C0000}"/>
    <hyperlink ref="D3080" r:id="rId3168" xr:uid="{00000000-0004-0000-0400-00005F0C0000}"/>
    <hyperlink ref="N3080" r:id="rId3169" xr:uid="{00000000-0004-0000-0400-0000600C0000}"/>
    <hyperlink ref="R3080" r:id="rId3170" xr:uid="{00000000-0004-0000-0400-0000610C0000}"/>
    <hyperlink ref="R3081" r:id="rId3171" xr:uid="{00000000-0004-0000-0400-0000620C0000}"/>
    <hyperlink ref="R3082" r:id="rId3172" xr:uid="{00000000-0004-0000-0400-0000630C0000}"/>
    <hyperlink ref="R3083" r:id="rId3173" xr:uid="{00000000-0004-0000-0400-0000640C0000}"/>
    <hyperlink ref="R3084" r:id="rId3174" xr:uid="{00000000-0004-0000-0400-0000650C0000}"/>
    <hyperlink ref="R3085" r:id="rId3175" xr:uid="{00000000-0004-0000-0400-0000660C0000}"/>
    <hyperlink ref="R3086" r:id="rId3176" xr:uid="{00000000-0004-0000-0400-0000670C0000}"/>
    <hyperlink ref="R3087" r:id="rId3177" xr:uid="{00000000-0004-0000-0400-0000680C0000}"/>
    <hyperlink ref="R3088" r:id="rId3178" xr:uid="{00000000-0004-0000-0400-0000690C0000}"/>
    <hyperlink ref="R3089" r:id="rId3179" xr:uid="{00000000-0004-0000-0400-00006A0C0000}"/>
    <hyperlink ref="R3090" r:id="rId3180" xr:uid="{00000000-0004-0000-0400-00006B0C0000}"/>
    <hyperlink ref="R3091" r:id="rId3181" xr:uid="{00000000-0004-0000-0400-00006C0C0000}"/>
    <hyperlink ref="R3092" r:id="rId3182" xr:uid="{00000000-0004-0000-0400-00006D0C0000}"/>
    <hyperlink ref="D3093" r:id="rId3183" xr:uid="{00000000-0004-0000-0400-00006E0C0000}"/>
    <hyperlink ref="N3093" r:id="rId3184" xr:uid="{00000000-0004-0000-0400-00006F0C0000}"/>
    <hyperlink ref="R3093" r:id="rId3185" xr:uid="{00000000-0004-0000-0400-0000700C0000}"/>
    <hyperlink ref="R3094" r:id="rId3186" xr:uid="{00000000-0004-0000-0400-0000710C0000}"/>
    <hyperlink ref="R3095" r:id="rId3187" xr:uid="{00000000-0004-0000-0400-0000720C0000}"/>
    <hyperlink ref="R3096" r:id="rId3188" xr:uid="{00000000-0004-0000-0400-0000730C0000}"/>
    <hyperlink ref="R3097" r:id="rId3189" xr:uid="{00000000-0004-0000-0400-0000740C0000}"/>
    <hyperlink ref="R3098" r:id="rId3190" xr:uid="{00000000-0004-0000-0400-0000750C0000}"/>
    <hyperlink ref="R3099" r:id="rId3191" xr:uid="{00000000-0004-0000-0400-0000760C0000}"/>
    <hyperlink ref="R3100" r:id="rId3192" xr:uid="{00000000-0004-0000-0400-0000770C0000}"/>
    <hyperlink ref="R3101" r:id="rId3193" xr:uid="{00000000-0004-0000-0400-0000780C0000}"/>
    <hyperlink ref="R3102" r:id="rId3194" xr:uid="{00000000-0004-0000-0400-0000790C0000}"/>
    <hyperlink ref="R3103" r:id="rId3195" xr:uid="{00000000-0004-0000-0400-00007A0C0000}"/>
    <hyperlink ref="R3104" r:id="rId3196" xr:uid="{00000000-0004-0000-0400-00007B0C0000}"/>
    <hyperlink ref="R3105" r:id="rId3197" xr:uid="{00000000-0004-0000-0400-00007C0C0000}"/>
    <hyperlink ref="R3106" r:id="rId3198" xr:uid="{00000000-0004-0000-0400-00007D0C0000}"/>
    <hyperlink ref="R3107" r:id="rId3199" xr:uid="{00000000-0004-0000-0400-00007E0C0000}"/>
    <hyperlink ref="R3108" r:id="rId3200" xr:uid="{00000000-0004-0000-0400-00007F0C0000}"/>
    <hyperlink ref="R3109" r:id="rId3201" xr:uid="{00000000-0004-0000-0400-0000800C0000}"/>
    <hyperlink ref="R3110" r:id="rId3202" xr:uid="{00000000-0004-0000-0400-0000810C0000}"/>
    <hyperlink ref="R3111" r:id="rId3203" xr:uid="{00000000-0004-0000-0400-0000820C0000}"/>
    <hyperlink ref="R3112" r:id="rId3204" xr:uid="{00000000-0004-0000-0400-0000830C0000}"/>
    <hyperlink ref="R3113" r:id="rId3205" xr:uid="{00000000-0004-0000-0400-0000840C0000}"/>
    <hyperlink ref="R3114" r:id="rId3206" xr:uid="{00000000-0004-0000-0400-0000850C0000}"/>
    <hyperlink ref="D3115" r:id="rId3207" xr:uid="{00000000-0004-0000-0400-0000860C0000}"/>
    <hyperlink ref="N3115" r:id="rId3208" xr:uid="{00000000-0004-0000-0400-0000870C0000}"/>
    <hyperlink ref="R3115" r:id="rId3209" xr:uid="{00000000-0004-0000-0400-0000880C0000}"/>
    <hyperlink ref="R3116" r:id="rId3210" xr:uid="{00000000-0004-0000-0400-0000890C0000}"/>
    <hyperlink ref="R3117" r:id="rId3211" xr:uid="{00000000-0004-0000-0400-00008A0C0000}"/>
    <hyperlink ref="R3118" r:id="rId3212" xr:uid="{00000000-0004-0000-0400-00008B0C0000}"/>
    <hyperlink ref="R3119" r:id="rId3213" xr:uid="{00000000-0004-0000-0400-00008C0C0000}"/>
    <hyperlink ref="R3120" r:id="rId3214" xr:uid="{00000000-0004-0000-0400-00008D0C0000}"/>
    <hyperlink ref="R3121" r:id="rId3215" xr:uid="{00000000-0004-0000-0400-00008E0C0000}"/>
    <hyperlink ref="R3122" r:id="rId3216" xr:uid="{00000000-0004-0000-0400-00008F0C0000}"/>
    <hyperlink ref="R3123" r:id="rId3217" xr:uid="{00000000-0004-0000-0400-0000900C0000}"/>
    <hyperlink ref="R3124" r:id="rId3218" xr:uid="{00000000-0004-0000-0400-0000910C0000}"/>
    <hyperlink ref="R3125" r:id="rId3219" xr:uid="{00000000-0004-0000-0400-0000920C0000}"/>
    <hyperlink ref="R3126" r:id="rId3220" xr:uid="{00000000-0004-0000-0400-0000930C0000}"/>
    <hyperlink ref="R3127" r:id="rId3221" xr:uid="{00000000-0004-0000-0400-0000940C0000}"/>
    <hyperlink ref="R3128" r:id="rId3222" xr:uid="{00000000-0004-0000-0400-0000950C0000}"/>
    <hyperlink ref="R3129" r:id="rId3223" xr:uid="{00000000-0004-0000-0400-0000960C0000}"/>
    <hyperlink ref="R3130" r:id="rId3224" xr:uid="{00000000-0004-0000-0400-0000970C0000}"/>
    <hyperlink ref="R3131" r:id="rId3225" xr:uid="{00000000-0004-0000-0400-0000980C0000}"/>
    <hyperlink ref="R3132" r:id="rId3226" xr:uid="{00000000-0004-0000-0400-0000990C0000}"/>
    <hyperlink ref="R3133" r:id="rId3227" xr:uid="{00000000-0004-0000-0400-00009A0C0000}"/>
    <hyperlink ref="R3134" r:id="rId3228" xr:uid="{00000000-0004-0000-0400-00009B0C0000}"/>
    <hyperlink ref="R3135" r:id="rId3229" xr:uid="{00000000-0004-0000-0400-00009C0C0000}"/>
    <hyperlink ref="R3136" r:id="rId3230" xr:uid="{00000000-0004-0000-0400-00009D0C0000}"/>
    <hyperlink ref="R3137" r:id="rId3231" xr:uid="{00000000-0004-0000-0400-00009E0C0000}"/>
    <hyperlink ref="R3138" r:id="rId3232" xr:uid="{00000000-0004-0000-0400-00009F0C0000}"/>
    <hyperlink ref="R3139" r:id="rId3233" xr:uid="{00000000-0004-0000-0400-0000A00C0000}"/>
    <hyperlink ref="R3140" r:id="rId3234" xr:uid="{00000000-0004-0000-0400-0000A10C0000}"/>
    <hyperlink ref="R3141" r:id="rId3235" xr:uid="{00000000-0004-0000-0400-0000A20C0000}"/>
    <hyperlink ref="R3142" r:id="rId3236" xr:uid="{00000000-0004-0000-0400-0000A30C0000}"/>
    <hyperlink ref="R3143" r:id="rId3237" xr:uid="{00000000-0004-0000-0400-0000A40C0000}"/>
    <hyperlink ref="R3144" r:id="rId3238" xr:uid="{00000000-0004-0000-0400-0000A50C0000}"/>
    <hyperlink ref="R3145" r:id="rId3239" xr:uid="{00000000-0004-0000-0400-0000A60C0000}"/>
    <hyperlink ref="R3146" r:id="rId3240" xr:uid="{00000000-0004-0000-0400-0000A70C0000}"/>
    <hyperlink ref="R3147" r:id="rId3241" xr:uid="{00000000-0004-0000-0400-0000A80C0000}"/>
    <hyperlink ref="R3148" r:id="rId3242" xr:uid="{00000000-0004-0000-0400-0000A90C0000}"/>
    <hyperlink ref="R3149" r:id="rId3243" xr:uid="{00000000-0004-0000-0400-0000AA0C0000}"/>
    <hyperlink ref="R3150" r:id="rId3244" xr:uid="{00000000-0004-0000-0400-0000AB0C0000}"/>
    <hyperlink ref="R3151" r:id="rId3245" xr:uid="{00000000-0004-0000-0400-0000AC0C0000}"/>
    <hyperlink ref="R3152" r:id="rId3246" xr:uid="{00000000-0004-0000-0400-0000AD0C0000}"/>
    <hyperlink ref="R3153" r:id="rId3247" xr:uid="{00000000-0004-0000-0400-0000AE0C0000}"/>
    <hyperlink ref="R3154" r:id="rId3248" xr:uid="{00000000-0004-0000-0400-0000AF0C0000}"/>
    <hyperlink ref="R3155" r:id="rId3249" xr:uid="{00000000-0004-0000-0400-0000B00C0000}"/>
    <hyperlink ref="R3156" r:id="rId3250" xr:uid="{00000000-0004-0000-0400-0000B10C0000}"/>
    <hyperlink ref="R3157" r:id="rId3251" xr:uid="{00000000-0004-0000-0400-0000B20C0000}"/>
    <hyperlink ref="R3158" r:id="rId3252" xr:uid="{00000000-0004-0000-0400-0000B30C0000}"/>
    <hyperlink ref="R3159" r:id="rId3253" xr:uid="{00000000-0004-0000-0400-0000B40C0000}"/>
    <hyperlink ref="R3160" r:id="rId3254" xr:uid="{00000000-0004-0000-0400-0000B50C0000}"/>
    <hyperlink ref="R3161" r:id="rId3255" xr:uid="{00000000-0004-0000-0400-0000B60C0000}"/>
    <hyperlink ref="R3162" r:id="rId3256" xr:uid="{00000000-0004-0000-0400-0000B70C0000}"/>
    <hyperlink ref="R3163" r:id="rId3257" xr:uid="{00000000-0004-0000-0400-0000B80C0000}"/>
    <hyperlink ref="R3164" r:id="rId3258" xr:uid="{00000000-0004-0000-0400-0000B90C0000}"/>
    <hyperlink ref="R3165" r:id="rId3259" xr:uid="{00000000-0004-0000-0400-0000BA0C0000}"/>
    <hyperlink ref="R3166" r:id="rId3260" xr:uid="{00000000-0004-0000-0400-0000BB0C0000}"/>
    <hyperlink ref="R3167" r:id="rId3261" xr:uid="{00000000-0004-0000-0400-0000BC0C0000}"/>
    <hyperlink ref="R3168" r:id="rId3262" xr:uid="{00000000-0004-0000-0400-0000BD0C0000}"/>
    <hyperlink ref="R3169" r:id="rId3263" xr:uid="{00000000-0004-0000-0400-0000BE0C0000}"/>
    <hyperlink ref="R3170" r:id="rId3264" xr:uid="{00000000-0004-0000-0400-0000BF0C0000}"/>
    <hyperlink ref="R3171" r:id="rId3265" xr:uid="{00000000-0004-0000-0400-0000C00C0000}"/>
    <hyperlink ref="R3172" r:id="rId3266" xr:uid="{00000000-0004-0000-0400-0000C10C0000}"/>
    <hyperlink ref="R3173" r:id="rId3267" xr:uid="{00000000-0004-0000-0400-0000C20C0000}"/>
    <hyperlink ref="R3174" r:id="rId3268" xr:uid="{00000000-0004-0000-0400-0000C30C0000}"/>
    <hyperlink ref="R3175" r:id="rId3269" xr:uid="{00000000-0004-0000-0400-0000C40C0000}"/>
    <hyperlink ref="R3176" r:id="rId3270" xr:uid="{00000000-0004-0000-0400-0000C50C0000}"/>
    <hyperlink ref="R3177" r:id="rId3271" xr:uid="{00000000-0004-0000-0400-0000C60C0000}"/>
    <hyperlink ref="R3178" r:id="rId3272" xr:uid="{00000000-0004-0000-0400-0000C70C0000}"/>
    <hyperlink ref="R3179" r:id="rId3273" xr:uid="{00000000-0004-0000-0400-0000C80C0000}"/>
    <hyperlink ref="R3180" r:id="rId3274" xr:uid="{00000000-0004-0000-0400-0000C90C0000}"/>
    <hyperlink ref="R3181" r:id="rId3275" xr:uid="{00000000-0004-0000-0400-0000CA0C0000}"/>
    <hyperlink ref="R3182" r:id="rId3276" xr:uid="{00000000-0004-0000-0400-0000CB0C0000}"/>
    <hyperlink ref="R3183" r:id="rId3277" xr:uid="{00000000-0004-0000-0400-0000CC0C0000}"/>
    <hyperlink ref="R3184" r:id="rId3278" xr:uid="{00000000-0004-0000-0400-0000CD0C0000}"/>
    <hyperlink ref="R3185" r:id="rId3279" xr:uid="{00000000-0004-0000-0400-0000CE0C0000}"/>
    <hyperlink ref="R3186" r:id="rId3280" xr:uid="{00000000-0004-0000-0400-0000CF0C0000}"/>
    <hyperlink ref="R3187" r:id="rId3281" xr:uid="{00000000-0004-0000-0400-0000D00C0000}"/>
    <hyperlink ref="R3188" r:id="rId3282" xr:uid="{00000000-0004-0000-0400-0000D10C0000}"/>
    <hyperlink ref="R3189" r:id="rId3283" xr:uid="{00000000-0004-0000-0400-0000D20C0000}"/>
    <hyperlink ref="R3190" r:id="rId3284" xr:uid="{00000000-0004-0000-0400-0000D30C0000}"/>
    <hyperlink ref="R3191" r:id="rId3285" xr:uid="{00000000-0004-0000-0400-0000D40C0000}"/>
    <hyperlink ref="R3192" r:id="rId3286" xr:uid="{00000000-0004-0000-0400-0000D50C0000}"/>
    <hyperlink ref="R3193" r:id="rId3287" xr:uid="{00000000-0004-0000-0400-0000D60C0000}"/>
    <hyperlink ref="R3194" r:id="rId3288" xr:uid="{00000000-0004-0000-0400-0000D70C0000}"/>
    <hyperlink ref="R3195" r:id="rId3289" xr:uid="{00000000-0004-0000-0400-0000D80C0000}"/>
    <hyperlink ref="R3196" r:id="rId3290" xr:uid="{00000000-0004-0000-0400-0000D90C0000}"/>
    <hyperlink ref="R3197" r:id="rId3291" xr:uid="{00000000-0004-0000-0400-0000DA0C0000}"/>
    <hyperlink ref="R3198" r:id="rId3292" xr:uid="{00000000-0004-0000-0400-0000DB0C0000}"/>
    <hyperlink ref="R3199" r:id="rId3293" xr:uid="{00000000-0004-0000-0400-0000DC0C0000}"/>
    <hyperlink ref="R3200" r:id="rId3294" xr:uid="{00000000-0004-0000-0400-0000DD0C0000}"/>
    <hyperlink ref="R3201" r:id="rId3295" xr:uid="{00000000-0004-0000-0400-0000DE0C0000}"/>
    <hyperlink ref="R3202" r:id="rId3296" xr:uid="{00000000-0004-0000-0400-0000DF0C0000}"/>
    <hyperlink ref="R3203" r:id="rId3297" xr:uid="{00000000-0004-0000-0400-0000E00C0000}"/>
    <hyperlink ref="R3204" r:id="rId3298" xr:uid="{00000000-0004-0000-0400-0000E10C0000}"/>
    <hyperlink ref="R3205" r:id="rId3299" xr:uid="{00000000-0004-0000-0400-0000E20C0000}"/>
    <hyperlink ref="R3206" r:id="rId3300" xr:uid="{00000000-0004-0000-0400-0000E30C0000}"/>
    <hyperlink ref="R3207" r:id="rId3301" xr:uid="{00000000-0004-0000-0400-0000E40C0000}"/>
    <hyperlink ref="R3208" r:id="rId3302" xr:uid="{00000000-0004-0000-0400-0000E50C0000}"/>
    <hyperlink ref="R3209" r:id="rId3303" xr:uid="{00000000-0004-0000-0400-0000E60C0000}"/>
    <hyperlink ref="R3210" r:id="rId3304" xr:uid="{00000000-0004-0000-0400-0000E70C0000}"/>
    <hyperlink ref="R3211" r:id="rId3305" xr:uid="{00000000-0004-0000-0400-0000E80C0000}"/>
    <hyperlink ref="R3212" r:id="rId3306" xr:uid="{00000000-0004-0000-0400-0000E90C0000}"/>
    <hyperlink ref="R3213" r:id="rId3307" xr:uid="{00000000-0004-0000-0400-0000EA0C0000}"/>
    <hyperlink ref="R3214" r:id="rId3308" xr:uid="{00000000-0004-0000-0400-0000EB0C0000}"/>
    <hyperlink ref="R3215" r:id="rId3309" xr:uid="{00000000-0004-0000-0400-0000EC0C0000}"/>
    <hyperlink ref="R3216" r:id="rId3310" xr:uid="{00000000-0004-0000-0400-0000ED0C0000}"/>
    <hyperlink ref="R3217" r:id="rId3311" xr:uid="{00000000-0004-0000-0400-0000EE0C0000}"/>
    <hyperlink ref="R3218" r:id="rId3312" xr:uid="{00000000-0004-0000-0400-0000EF0C0000}"/>
    <hyperlink ref="R3219" r:id="rId3313" xr:uid="{00000000-0004-0000-0400-0000F00C0000}"/>
    <hyperlink ref="R3220" r:id="rId3314" xr:uid="{00000000-0004-0000-0400-0000F10C0000}"/>
    <hyperlink ref="R3221" r:id="rId3315" xr:uid="{00000000-0004-0000-0400-0000F20C0000}"/>
    <hyperlink ref="R3222" r:id="rId3316" xr:uid="{00000000-0004-0000-0400-0000F30C0000}"/>
    <hyperlink ref="R3223" r:id="rId3317" xr:uid="{00000000-0004-0000-0400-0000F40C0000}"/>
    <hyperlink ref="R3224" r:id="rId3318" xr:uid="{00000000-0004-0000-0400-0000F50C0000}"/>
    <hyperlink ref="R3225" r:id="rId3319" xr:uid="{00000000-0004-0000-0400-0000F60C0000}"/>
    <hyperlink ref="R3226" r:id="rId3320" xr:uid="{00000000-0004-0000-0400-0000F70C0000}"/>
    <hyperlink ref="R3227" r:id="rId3321" xr:uid="{00000000-0004-0000-0400-0000F80C0000}"/>
    <hyperlink ref="R3228" r:id="rId3322" xr:uid="{00000000-0004-0000-0400-0000F90C0000}"/>
    <hyperlink ref="R3229" r:id="rId3323" xr:uid="{00000000-0004-0000-0400-0000FA0C0000}"/>
    <hyperlink ref="R3230" r:id="rId3324" xr:uid="{00000000-0004-0000-0400-0000FB0C0000}"/>
    <hyperlink ref="R3231" r:id="rId3325" xr:uid="{00000000-0004-0000-0400-0000FC0C0000}"/>
    <hyperlink ref="R3232" r:id="rId3326" xr:uid="{00000000-0004-0000-0400-0000FD0C0000}"/>
    <hyperlink ref="R3233" r:id="rId3327" xr:uid="{00000000-0004-0000-0400-0000FE0C0000}"/>
    <hyperlink ref="D3234" r:id="rId3328" xr:uid="{00000000-0004-0000-0400-0000FF0C0000}"/>
    <hyperlink ref="N3234" r:id="rId3329" xr:uid="{00000000-0004-0000-0400-0000000D0000}"/>
    <hyperlink ref="R3234" r:id="rId3330" xr:uid="{00000000-0004-0000-0400-0000010D0000}"/>
    <hyperlink ref="R3235" r:id="rId3331" xr:uid="{00000000-0004-0000-0400-0000020D0000}"/>
    <hyperlink ref="R3236" r:id="rId3332" xr:uid="{00000000-0004-0000-0400-0000030D0000}"/>
    <hyperlink ref="R3237" r:id="rId3333" xr:uid="{00000000-0004-0000-0400-0000040D0000}"/>
    <hyperlink ref="R3238" r:id="rId3334" xr:uid="{00000000-0004-0000-0400-0000050D0000}"/>
    <hyperlink ref="R3239" r:id="rId3335" xr:uid="{00000000-0004-0000-0400-0000060D0000}"/>
    <hyperlink ref="R3240" r:id="rId3336" xr:uid="{00000000-0004-0000-0400-0000070D0000}"/>
    <hyperlink ref="R3241" r:id="rId3337" xr:uid="{00000000-0004-0000-0400-0000080D0000}"/>
    <hyperlink ref="R3242" r:id="rId3338" xr:uid="{00000000-0004-0000-0400-0000090D0000}"/>
    <hyperlink ref="R3243" r:id="rId3339" xr:uid="{00000000-0004-0000-0400-00000A0D0000}"/>
    <hyperlink ref="R3244" r:id="rId3340" xr:uid="{00000000-0004-0000-0400-00000B0D0000}"/>
    <hyperlink ref="R3245" r:id="rId3341" xr:uid="{00000000-0004-0000-0400-00000C0D0000}"/>
    <hyperlink ref="R3246" r:id="rId3342" xr:uid="{00000000-0004-0000-0400-00000D0D0000}"/>
    <hyperlink ref="R3247" r:id="rId3343" xr:uid="{00000000-0004-0000-0400-00000E0D0000}"/>
    <hyperlink ref="R3248" r:id="rId3344" xr:uid="{00000000-0004-0000-0400-00000F0D0000}"/>
    <hyperlink ref="R3249" r:id="rId3345" xr:uid="{00000000-0004-0000-0400-0000100D0000}"/>
    <hyperlink ref="R3250" r:id="rId3346" xr:uid="{00000000-0004-0000-0400-0000110D0000}"/>
    <hyperlink ref="R3251" r:id="rId3347" xr:uid="{00000000-0004-0000-0400-0000120D0000}"/>
    <hyperlink ref="R3252" r:id="rId3348" xr:uid="{00000000-0004-0000-0400-0000130D0000}"/>
    <hyperlink ref="R3253" r:id="rId3349" xr:uid="{00000000-0004-0000-0400-0000140D0000}"/>
    <hyperlink ref="R3254" r:id="rId3350" xr:uid="{00000000-0004-0000-0400-0000150D0000}"/>
    <hyperlink ref="R3255" r:id="rId3351" xr:uid="{00000000-0004-0000-0400-0000160D0000}"/>
    <hyperlink ref="R3256" r:id="rId3352" xr:uid="{00000000-0004-0000-0400-0000170D0000}"/>
    <hyperlink ref="R3257" r:id="rId3353" xr:uid="{00000000-0004-0000-0400-0000180D0000}"/>
    <hyperlink ref="R3258" r:id="rId3354" xr:uid="{00000000-0004-0000-0400-0000190D0000}"/>
    <hyperlink ref="R3259" r:id="rId3355" xr:uid="{00000000-0004-0000-0400-00001A0D0000}"/>
    <hyperlink ref="R3260" r:id="rId3356" xr:uid="{00000000-0004-0000-0400-00001B0D0000}"/>
    <hyperlink ref="R3261" r:id="rId3357" xr:uid="{00000000-0004-0000-0400-00001C0D0000}"/>
    <hyperlink ref="R3262" r:id="rId3358" xr:uid="{00000000-0004-0000-0400-00001D0D0000}"/>
    <hyperlink ref="R3263" r:id="rId3359" xr:uid="{00000000-0004-0000-0400-00001E0D0000}"/>
    <hyperlink ref="R3264" r:id="rId3360" xr:uid="{00000000-0004-0000-0400-00001F0D0000}"/>
    <hyperlink ref="R3265" r:id="rId3361" xr:uid="{00000000-0004-0000-0400-0000200D0000}"/>
    <hyperlink ref="R3266" r:id="rId3362" xr:uid="{00000000-0004-0000-0400-0000210D0000}"/>
    <hyperlink ref="R3267" r:id="rId3363" xr:uid="{00000000-0004-0000-0400-0000220D0000}"/>
    <hyperlink ref="R3268" r:id="rId3364" xr:uid="{00000000-0004-0000-0400-0000230D0000}"/>
    <hyperlink ref="R3269" r:id="rId3365" xr:uid="{00000000-0004-0000-0400-0000240D0000}"/>
    <hyperlink ref="R3270" r:id="rId3366" xr:uid="{00000000-0004-0000-0400-0000250D0000}"/>
    <hyperlink ref="R3271" r:id="rId3367" xr:uid="{00000000-0004-0000-0400-0000260D0000}"/>
    <hyperlink ref="R3272" r:id="rId3368" xr:uid="{00000000-0004-0000-0400-0000270D0000}"/>
    <hyperlink ref="D3273" r:id="rId3369" xr:uid="{00000000-0004-0000-0400-0000280D0000}"/>
    <hyperlink ref="N3273" r:id="rId3370" xr:uid="{00000000-0004-0000-0400-0000290D0000}"/>
    <hyperlink ref="R3273" r:id="rId3371" xr:uid="{00000000-0004-0000-0400-00002A0D0000}"/>
    <hyperlink ref="R3275" r:id="rId3372" xr:uid="{00000000-0004-0000-0400-00002B0D0000}"/>
    <hyperlink ref="R3276" r:id="rId3373" xr:uid="{00000000-0004-0000-0400-00002C0D0000}"/>
    <hyperlink ref="R3277" r:id="rId3374" xr:uid="{00000000-0004-0000-0400-00002D0D0000}"/>
    <hyperlink ref="R3278" r:id="rId3375" xr:uid="{00000000-0004-0000-0400-00002E0D0000}"/>
    <hyperlink ref="R3279" r:id="rId3376" xr:uid="{00000000-0004-0000-0400-00002F0D0000}"/>
    <hyperlink ref="R3280" r:id="rId3377" xr:uid="{00000000-0004-0000-0400-0000300D0000}"/>
    <hyperlink ref="R3281" r:id="rId3378" xr:uid="{00000000-0004-0000-0400-0000310D0000}"/>
    <hyperlink ref="R3282" r:id="rId3379" xr:uid="{00000000-0004-0000-0400-0000320D0000}"/>
    <hyperlink ref="R3283" r:id="rId3380" xr:uid="{00000000-0004-0000-0400-0000330D0000}"/>
    <hyperlink ref="R3284" r:id="rId3381" xr:uid="{00000000-0004-0000-0400-0000340D0000}"/>
    <hyperlink ref="R3285" r:id="rId3382" xr:uid="{00000000-0004-0000-0400-0000350D0000}"/>
    <hyperlink ref="R3286" r:id="rId3383" xr:uid="{00000000-0004-0000-0400-0000360D0000}"/>
    <hyperlink ref="R3287" r:id="rId3384" xr:uid="{00000000-0004-0000-0400-0000370D0000}"/>
    <hyperlink ref="R3288" r:id="rId3385" xr:uid="{00000000-0004-0000-0400-0000380D0000}"/>
    <hyperlink ref="R3289" r:id="rId3386" xr:uid="{00000000-0004-0000-0400-0000390D0000}"/>
    <hyperlink ref="R3290" r:id="rId3387" xr:uid="{00000000-0004-0000-0400-00003A0D0000}"/>
    <hyperlink ref="R3291" r:id="rId3388" xr:uid="{00000000-0004-0000-0400-00003B0D0000}"/>
    <hyperlink ref="R3292" r:id="rId3389" xr:uid="{00000000-0004-0000-0400-00003C0D0000}"/>
    <hyperlink ref="R3293" r:id="rId3390" xr:uid="{00000000-0004-0000-0400-00003D0D0000}"/>
    <hyperlink ref="R3294" r:id="rId3391" xr:uid="{00000000-0004-0000-0400-00003E0D0000}"/>
    <hyperlink ref="R3295" r:id="rId3392" xr:uid="{00000000-0004-0000-0400-00003F0D0000}"/>
    <hyperlink ref="R3296" r:id="rId3393" xr:uid="{00000000-0004-0000-0400-0000400D0000}"/>
    <hyperlink ref="R3297" r:id="rId3394" xr:uid="{00000000-0004-0000-0400-0000410D0000}"/>
    <hyperlink ref="R3298" r:id="rId3395" xr:uid="{00000000-0004-0000-0400-0000420D0000}"/>
    <hyperlink ref="R3299" r:id="rId3396" xr:uid="{00000000-0004-0000-0400-0000430D0000}"/>
    <hyperlink ref="R3300" r:id="rId3397" xr:uid="{00000000-0004-0000-0400-0000440D0000}"/>
    <hyperlink ref="R3301" r:id="rId3398" xr:uid="{00000000-0004-0000-0400-0000450D0000}"/>
    <hyperlink ref="R3302" r:id="rId3399" xr:uid="{00000000-0004-0000-0400-0000460D0000}"/>
    <hyperlink ref="R3303" r:id="rId3400" xr:uid="{00000000-0004-0000-0400-0000470D0000}"/>
    <hyperlink ref="R3304" r:id="rId3401" xr:uid="{00000000-0004-0000-0400-0000480D0000}"/>
    <hyperlink ref="R3305" r:id="rId3402" xr:uid="{00000000-0004-0000-0400-0000490D0000}"/>
    <hyperlink ref="R3306" r:id="rId3403" xr:uid="{00000000-0004-0000-0400-00004A0D0000}"/>
    <hyperlink ref="R3307" r:id="rId3404" xr:uid="{00000000-0004-0000-0400-00004B0D0000}"/>
    <hyperlink ref="R3308" r:id="rId3405" xr:uid="{00000000-0004-0000-0400-00004C0D0000}"/>
    <hyperlink ref="R3309" r:id="rId3406" xr:uid="{00000000-0004-0000-0400-00004D0D0000}"/>
    <hyperlink ref="R3310" r:id="rId3407" xr:uid="{00000000-0004-0000-0400-00004E0D0000}"/>
    <hyperlink ref="R3311" r:id="rId3408" xr:uid="{00000000-0004-0000-0400-00004F0D0000}"/>
    <hyperlink ref="R3312" r:id="rId3409" xr:uid="{00000000-0004-0000-0400-0000500D0000}"/>
    <hyperlink ref="R3313" r:id="rId3410" xr:uid="{00000000-0004-0000-0400-0000510D0000}"/>
    <hyperlink ref="R3314" r:id="rId3411" xr:uid="{00000000-0004-0000-0400-0000520D0000}"/>
    <hyperlink ref="R3315" r:id="rId3412" xr:uid="{00000000-0004-0000-0400-0000530D0000}"/>
    <hyperlink ref="R3316" r:id="rId3413" xr:uid="{00000000-0004-0000-0400-0000540D0000}"/>
    <hyperlink ref="R3317" r:id="rId3414" xr:uid="{00000000-0004-0000-0400-0000550D0000}"/>
    <hyperlink ref="R3318" r:id="rId3415" xr:uid="{00000000-0004-0000-0400-0000560D0000}"/>
    <hyperlink ref="R3319" r:id="rId3416" xr:uid="{00000000-0004-0000-0400-0000570D0000}"/>
    <hyperlink ref="R3320" r:id="rId3417" xr:uid="{00000000-0004-0000-0400-0000580D0000}"/>
    <hyperlink ref="R3321" r:id="rId3418" xr:uid="{00000000-0004-0000-0400-0000590D0000}"/>
    <hyperlink ref="R3322" r:id="rId3419" xr:uid="{00000000-0004-0000-0400-00005A0D0000}"/>
    <hyperlink ref="R3323" r:id="rId3420" xr:uid="{00000000-0004-0000-0400-00005B0D0000}"/>
    <hyperlink ref="R3324" r:id="rId3421" xr:uid="{00000000-0004-0000-0400-00005C0D0000}"/>
    <hyperlink ref="R3325" r:id="rId3422" xr:uid="{00000000-0004-0000-0400-00005D0D0000}"/>
    <hyperlink ref="R3326" r:id="rId3423" xr:uid="{00000000-0004-0000-0400-00005E0D0000}"/>
    <hyperlink ref="R3327" r:id="rId3424" xr:uid="{00000000-0004-0000-0400-00005F0D0000}"/>
    <hyperlink ref="R3328" r:id="rId3425" xr:uid="{00000000-0004-0000-0400-0000600D0000}"/>
    <hyperlink ref="R3329" r:id="rId3426" xr:uid="{00000000-0004-0000-0400-0000610D0000}"/>
    <hyperlink ref="R3330" r:id="rId3427" xr:uid="{00000000-0004-0000-0400-0000620D0000}"/>
    <hyperlink ref="R3331" r:id="rId3428" xr:uid="{00000000-0004-0000-0400-0000630D0000}"/>
    <hyperlink ref="R3332" r:id="rId3429" xr:uid="{00000000-0004-0000-0400-0000640D0000}"/>
    <hyperlink ref="R3333" r:id="rId3430" xr:uid="{00000000-0004-0000-0400-0000650D0000}"/>
    <hyperlink ref="R3334" r:id="rId3431" xr:uid="{00000000-0004-0000-0400-0000660D0000}"/>
    <hyperlink ref="R3335" r:id="rId3432" xr:uid="{00000000-0004-0000-0400-0000670D0000}"/>
    <hyperlink ref="R3336" r:id="rId3433" xr:uid="{00000000-0004-0000-0400-0000680D0000}"/>
    <hyperlink ref="R3337" r:id="rId3434" xr:uid="{00000000-0004-0000-0400-0000690D0000}"/>
    <hyperlink ref="R3338" r:id="rId3435" xr:uid="{00000000-0004-0000-0400-00006A0D0000}"/>
    <hyperlink ref="R3339" r:id="rId3436" xr:uid="{00000000-0004-0000-0400-00006B0D0000}"/>
    <hyperlink ref="R3340" r:id="rId3437" xr:uid="{00000000-0004-0000-0400-00006C0D0000}"/>
    <hyperlink ref="D3341" r:id="rId3438" xr:uid="{00000000-0004-0000-0400-00006D0D0000}"/>
    <hyperlink ref="N3341" r:id="rId3439" xr:uid="{00000000-0004-0000-0400-00006E0D0000}"/>
    <hyperlink ref="R3341" r:id="rId3440" xr:uid="{00000000-0004-0000-0400-00006F0D0000}"/>
    <hyperlink ref="R3342" r:id="rId3441" xr:uid="{00000000-0004-0000-0400-0000700D0000}"/>
    <hyperlink ref="R3343" r:id="rId3442" xr:uid="{00000000-0004-0000-0400-0000710D0000}"/>
    <hyperlink ref="R3344" r:id="rId3443" xr:uid="{00000000-0004-0000-0400-0000720D0000}"/>
    <hyperlink ref="R3345" r:id="rId3444" xr:uid="{00000000-0004-0000-0400-0000730D0000}"/>
    <hyperlink ref="R3346" r:id="rId3445" xr:uid="{00000000-0004-0000-0400-0000740D0000}"/>
    <hyperlink ref="R3347" r:id="rId3446" xr:uid="{00000000-0004-0000-0400-0000750D0000}"/>
    <hyperlink ref="R3348" r:id="rId3447" xr:uid="{00000000-0004-0000-0400-0000760D0000}"/>
    <hyperlink ref="R3349" r:id="rId3448" xr:uid="{00000000-0004-0000-0400-0000770D0000}"/>
    <hyperlink ref="R3350" r:id="rId3449" xr:uid="{00000000-0004-0000-0400-0000780D0000}"/>
    <hyperlink ref="R3351" r:id="rId3450" xr:uid="{00000000-0004-0000-0400-0000790D0000}"/>
    <hyperlink ref="R3352" r:id="rId3451" xr:uid="{00000000-0004-0000-0400-00007A0D0000}"/>
    <hyperlink ref="D3353" r:id="rId3452" xr:uid="{00000000-0004-0000-0400-00007B0D0000}"/>
    <hyperlink ref="N3353" r:id="rId3453" xr:uid="{00000000-0004-0000-0400-00007C0D0000}"/>
    <hyperlink ref="R3353" r:id="rId3454" xr:uid="{00000000-0004-0000-0400-00007D0D0000}"/>
    <hyperlink ref="R3354" r:id="rId3455" xr:uid="{00000000-0004-0000-0400-00007E0D0000}"/>
    <hyperlink ref="R3355" r:id="rId3456" xr:uid="{00000000-0004-0000-0400-00007F0D0000}"/>
    <hyperlink ref="R3356" r:id="rId3457" xr:uid="{00000000-0004-0000-0400-0000800D0000}"/>
    <hyperlink ref="R3357" r:id="rId3458" xr:uid="{00000000-0004-0000-0400-0000810D0000}"/>
    <hyperlink ref="R3358" r:id="rId3459" xr:uid="{00000000-0004-0000-0400-0000820D0000}"/>
    <hyperlink ref="R3359" r:id="rId3460" xr:uid="{00000000-0004-0000-0400-0000830D0000}"/>
    <hyperlink ref="R3360" r:id="rId3461" xr:uid="{00000000-0004-0000-0400-0000840D0000}"/>
    <hyperlink ref="R3361" r:id="rId3462" xr:uid="{00000000-0004-0000-0400-0000850D0000}"/>
    <hyperlink ref="R3362" r:id="rId3463" xr:uid="{00000000-0004-0000-0400-0000860D0000}"/>
    <hyperlink ref="R3363" r:id="rId3464" xr:uid="{00000000-0004-0000-0400-0000870D0000}"/>
    <hyperlink ref="R3364" r:id="rId3465" xr:uid="{00000000-0004-0000-0400-0000880D0000}"/>
    <hyperlink ref="R3365" r:id="rId3466" xr:uid="{00000000-0004-0000-0400-0000890D0000}"/>
    <hyperlink ref="R3366" r:id="rId3467" xr:uid="{00000000-0004-0000-0400-00008A0D0000}"/>
    <hyperlink ref="R3367" r:id="rId3468" xr:uid="{00000000-0004-0000-0400-00008B0D0000}"/>
    <hyperlink ref="R3368" r:id="rId3469" xr:uid="{00000000-0004-0000-0400-00008C0D0000}"/>
    <hyperlink ref="R3369" r:id="rId3470" xr:uid="{00000000-0004-0000-0400-00008D0D0000}"/>
    <hyperlink ref="R3370" r:id="rId3471" xr:uid="{00000000-0004-0000-0400-00008E0D0000}"/>
    <hyperlink ref="R3371" r:id="rId3472" xr:uid="{00000000-0004-0000-0400-00008F0D0000}"/>
    <hyperlink ref="R3372" r:id="rId3473" xr:uid="{00000000-0004-0000-0400-0000900D0000}"/>
    <hyperlink ref="R3373" r:id="rId3474" xr:uid="{00000000-0004-0000-0400-0000910D0000}"/>
    <hyperlink ref="R3374" r:id="rId3475" xr:uid="{00000000-0004-0000-0400-0000920D0000}"/>
    <hyperlink ref="R3375" r:id="rId3476" xr:uid="{00000000-0004-0000-0400-0000930D0000}"/>
    <hyperlink ref="R3376" r:id="rId3477" xr:uid="{00000000-0004-0000-0400-0000940D0000}"/>
    <hyperlink ref="R3377" r:id="rId3478" xr:uid="{00000000-0004-0000-0400-0000950D0000}"/>
    <hyperlink ref="R3378" r:id="rId3479" xr:uid="{00000000-0004-0000-0400-0000960D0000}"/>
    <hyperlink ref="R3379" r:id="rId3480" xr:uid="{00000000-0004-0000-0400-0000970D0000}"/>
    <hyperlink ref="R3380" r:id="rId3481" xr:uid="{00000000-0004-0000-0400-0000980D0000}"/>
    <hyperlink ref="R3381" r:id="rId3482" xr:uid="{00000000-0004-0000-0400-0000990D0000}"/>
    <hyperlink ref="R3382" r:id="rId3483" xr:uid="{00000000-0004-0000-0400-00009A0D0000}"/>
    <hyperlink ref="R3383" r:id="rId3484" xr:uid="{00000000-0004-0000-0400-00009B0D0000}"/>
    <hyperlink ref="R3384" r:id="rId3485" xr:uid="{00000000-0004-0000-0400-00009C0D0000}"/>
    <hyperlink ref="R3385" r:id="rId3486" xr:uid="{00000000-0004-0000-0400-00009D0D0000}"/>
    <hyperlink ref="R3386" r:id="rId3487" xr:uid="{00000000-0004-0000-0400-00009E0D0000}"/>
    <hyperlink ref="R3387" r:id="rId3488" xr:uid="{00000000-0004-0000-0400-00009F0D0000}"/>
    <hyperlink ref="R3388" r:id="rId3489" xr:uid="{00000000-0004-0000-0400-0000A00D0000}"/>
    <hyperlink ref="R3389" r:id="rId3490" xr:uid="{00000000-0004-0000-0400-0000A10D0000}"/>
    <hyperlink ref="R3390" r:id="rId3491" xr:uid="{00000000-0004-0000-0400-0000A20D0000}"/>
    <hyperlink ref="R3391" r:id="rId3492" xr:uid="{00000000-0004-0000-0400-0000A30D0000}"/>
    <hyperlink ref="R3392" r:id="rId3493" xr:uid="{00000000-0004-0000-0400-0000A40D0000}"/>
    <hyperlink ref="R3393" r:id="rId3494" xr:uid="{00000000-0004-0000-0400-0000A50D0000}"/>
    <hyperlink ref="R3394" r:id="rId3495" xr:uid="{00000000-0004-0000-0400-0000A60D0000}"/>
    <hyperlink ref="R3395" r:id="rId3496" xr:uid="{00000000-0004-0000-0400-0000A70D0000}"/>
    <hyperlink ref="R3396" r:id="rId3497" xr:uid="{00000000-0004-0000-0400-0000A80D0000}"/>
    <hyperlink ref="R3397" r:id="rId3498" xr:uid="{00000000-0004-0000-0400-0000A90D0000}"/>
    <hyperlink ref="R3398" r:id="rId3499" xr:uid="{00000000-0004-0000-0400-0000AA0D0000}"/>
    <hyperlink ref="R3399" r:id="rId3500" xr:uid="{00000000-0004-0000-0400-0000AB0D0000}"/>
    <hyperlink ref="R3400" r:id="rId3501" xr:uid="{00000000-0004-0000-0400-0000AC0D0000}"/>
    <hyperlink ref="R3401" r:id="rId3502" xr:uid="{00000000-0004-0000-0400-0000AD0D0000}"/>
    <hyperlink ref="R3402" r:id="rId3503" xr:uid="{00000000-0004-0000-0400-0000AE0D0000}"/>
    <hyperlink ref="R3403" r:id="rId3504" xr:uid="{00000000-0004-0000-0400-0000AF0D0000}"/>
    <hyperlink ref="R3404" r:id="rId3505" xr:uid="{00000000-0004-0000-0400-0000B00D0000}"/>
    <hyperlink ref="R3405" r:id="rId3506" xr:uid="{00000000-0004-0000-0400-0000B10D0000}"/>
    <hyperlink ref="R3406" r:id="rId3507" xr:uid="{00000000-0004-0000-0400-0000B20D0000}"/>
    <hyperlink ref="R3407" r:id="rId3508" xr:uid="{00000000-0004-0000-0400-0000B30D0000}"/>
    <hyperlink ref="R3408" r:id="rId3509" xr:uid="{00000000-0004-0000-0400-0000B40D0000}"/>
    <hyperlink ref="R3409" r:id="rId3510" xr:uid="{00000000-0004-0000-0400-0000B50D0000}"/>
    <hyperlink ref="R3410" r:id="rId3511" xr:uid="{00000000-0004-0000-0400-0000B60D0000}"/>
    <hyperlink ref="R3411" r:id="rId3512" xr:uid="{00000000-0004-0000-0400-0000B70D0000}"/>
    <hyperlink ref="R3412" r:id="rId3513" xr:uid="{00000000-0004-0000-0400-0000B80D0000}"/>
    <hyperlink ref="R3413" r:id="rId3514" xr:uid="{00000000-0004-0000-0400-0000B90D0000}"/>
    <hyperlink ref="R3414" r:id="rId3515" xr:uid="{00000000-0004-0000-0400-0000BA0D0000}"/>
    <hyperlink ref="R3415" r:id="rId3516" xr:uid="{00000000-0004-0000-0400-0000BB0D0000}"/>
    <hyperlink ref="R3416" r:id="rId3517" xr:uid="{00000000-0004-0000-0400-0000BC0D0000}"/>
    <hyperlink ref="R3417" r:id="rId3518" xr:uid="{00000000-0004-0000-0400-0000BD0D0000}"/>
    <hyperlink ref="R3418" r:id="rId3519" xr:uid="{00000000-0004-0000-0400-0000BE0D0000}"/>
    <hyperlink ref="R3419" r:id="rId3520" xr:uid="{00000000-0004-0000-0400-0000BF0D0000}"/>
    <hyperlink ref="R3420" r:id="rId3521" xr:uid="{00000000-0004-0000-0400-0000C00D0000}"/>
    <hyperlink ref="R3421" r:id="rId3522" xr:uid="{00000000-0004-0000-0400-0000C10D0000}"/>
    <hyperlink ref="R3422" r:id="rId3523" xr:uid="{00000000-0004-0000-0400-0000C20D0000}"/>
    <hyperlink ref="R3423" r:id="rId3524" xr:uid="{00000000-0004-0000-0400-0000C30D0000}"/>
    <hyperlink ref="R3424" r:id="rId3525" xr:uid="{00000000-0004-0000-0400-0000C40D0000}"/>
    <hyperlink ref="R3425" r:id="rId3526" xr:uid="{00000000-0004-0000-0400-0000C50D0000}"/>
    <hyperlink ref="R3426" r:id="rId3527" xr:uid="{00000000-0004-0000-0400-0000C60D0000}"/>
    <hyperlink ref="R3427" r:id="rId3528" xr:uid="{00000000-0004-0000-0400-0000C70D0000}"/>
    <hyperlink ref="R3428" r:id="rId3529" xr:uid="{00000000-0004-0000-0400-0000C80D0000}"/>
    <hyperlink ref="R3429" r:id="rId3530" xr:uid="{00000000-0004-0000-0400-0000C90D0000}"/>
    <hyperlink ref="R3430" r:id="rId3531" xr:uid="{00000000-0004-0000-0400-0000CA0D0000}"/>
    <hyperlink ref="R3431" r:id="rId3532" xr:uid="{00000000-0004-0000-0400-0000CB0D0000}"/>
    <hyperlink ref="R3432" r:id="rId3533" xr:uid="{00000000-0004-0000-0400-0000CC0D0000}"/>
    <hyperlink ref="R3433" r:id="rId3534" xr:uid="{00000000-0004-0000-0400-0000CD0D0000}"/>
    <hyperlink ref="R3434" r:id="rId3535" xr:uid="{00000000-0004-0000-0400-0000CE0D0000}"/>
    <hyperlink ref="R3435" r:id="rId3536" xr:uid="{00000000-0004-0000-0400-0000CF0D0000}"/>
    <hyperlink ref="R3436" r:id="rId3537" xr:uid="{00000000-0004-0000-0400-0000D00D0000}"/>
    <hyperlink ref="R3437" r:id="rId3538" xr:uid="{00000000-0004-0000-0400-0000D10D0000}"/>
    <hyperlink ref="R3438" r:id="rId3539" xr:uid="{00000000-0004-0000-0400-0000D20D0000}"/>
    <hyperlink ref="R3439" r:id="rId3540" xr:uid="{00000000-0004-0000-0400-0000D30D0000}"/>
    <hyperlink ref="R3440" r:id="rId3541" xr:uid="{00000000-0004-0000-0400-0000D40D0000}"/>
    <hyperlink ref="R3441" r:id="rId3542" xr:uid="{00000000-0004-0000-0400-0000D50D0000}"/>
    <hyperlink ref="R3442" r:id="rId3543" xr:uid="{00000000-0004-0000-0400-0000D60D0000}"/>
    <hyperlink ref="R3443" r:id="rId3544" xr:uid="{00000000-0004-0000-0400-0000D70D0000}"/>
    <hyperlink ref="R3444" r:id="rId3545" xr:uid="{00000000-0004-0000-0400-0000D80D0000}"/>
    <hyperlink ref="R3445" r:id="rId3546" xr:uid="{00000000-0004-0000-0400-0000D90D0000}"/>
    <hyperlink ref="R3446" r:id="rId3547" xr:uid="{00000000-0004-0000-0400-0000DA0D0000}"/>
    <hyperlink ref="R3447" r:id="rId3548" xr:uid="{00000000-0004-0000-0400-0000DB0D0000}"/>
    <hyperlink ref="R3448" r:id="rId3549" xr:uid="{00000000-0004-0000-0400-0000DC0D0000}"/>
    <hyperlink ref="R3449" r:id="rId3550" xr:uid="{00000000-0004-0000-0400-0000DD0D0000}"/>
    <hyperlink ref="R3450" r:id="rId3551" xr:uid="{00000000-0004-0000-0400-0000DE0D0000}"/>
    <hyperlink ref="R3451" r:id="rId3552" xr:uid="{00000000-0004-0000-0400-0000DF0D0000}"/>
    <hyperlink ref="R3452" r:id="rId3553" xr:uid="{00000000-0004-0000-0400-0000E00D0000}"/>
    <hyperlink ref="R3453" r:id="rId3554" xr:uid="{00000000-0004-0000-0400-0000E10D0000}"/>
    <hyperlink ref="R3454" r:id="rId3555" xr:uid="{00000000-0004-0000-0400-0000E20D0000}"/>
    <hyperlink ref="R3455" r:id="rId3556" xr:uid="{00000000-0004-0000-0400-0000E30D0000}"/>
    <hyperlink ref="R3456" r:id="rId3557" xr:uid="{00000000-0004-0000-0400-0000E40D0000}"/>
    <hyperlink ref="R3457" r:id="rId3558" xr:uid="{00000000-0004-0000-0400-0000E50D0000}"/>
    <hyperlink ref="R3458" r:id="rId3559" xr:uid="{00000000-0004-0000-0400-0000E60D0000}"/>
    <hyperlink ref="R3459" r:id="rId3560" xr:uid="{00000000-0004-0000-0400-0000E70D0000}"/>
    <hyperlink ref="R3460" r:id="rId3561" xr:uid="{00000000-0004-0000-0400-0000E80D0000}"/>
    <hyperlink ref="R3461" r:id="rId3562" xr:uid="{00000000-0004-0000-0400-0000E90D0000}"/>
    <hyperlink ref="R3462" r:id="rId3563" xr:uid="{00000000-0004-0000-0400-0000EA0D0000}"/>
    <hyperlink ref="R3463" r:id="rId3564" xr:uid="{00000000-0004-0000-0400-0000EB0D0000}"/>
    <hyperlink ref="R3464" r:id="rId3565" xr:uid="{00000000-0004-0000-0400-0000EC0D0000}"/>
    <hyperlink ref="R3465" r:id="rId3566" xr:uid="{00000000-0004-0000-0400-0000ED0D0000}"/>
    <hyperlink ref="R3466" r:id="rId3567" xr:uid="{00000000-0004-0000-0400-0000EE0D0000}"/>
    <hyperlink ref="R3467" r:id="rId3568" xr:uid="{00000000-0004-0000-0400-0000EF0D0000}"/>
    <hyperlink ref="R3468" r:id="rId3569" xr:uid="{00000000-0004-0000-0400-0000F00D0000}"/>
    <hyperlink ref="R3469" r:id="rId3570" xr:uid="{00000000-0004-0000-0400-0000F10D0000}"/>
    <hyperlink ref="R3470" r:id="rId3571" xr:uid="{00000000-0004-0000-0400-0000F20D0000}"/>
    <hyperlink ref="R3471" r:id="rId3572" xr:uid="{00000000-0004-0000-0400-0000F30D0000}"/>
    <hyperlink ref="R3472" r:id="rId3573" xr:uid="{00000000-0004-0000-0400-0000F40D0000}"/>
    <hyperlink ref="R3473" r:id="rId3574" xr:uid="{00000000-0004-0000-0400-0000F50D0000}"/>
    <hyperlink ref="R3474" r:id="rId3575" xr:uid="{00000000-0004-0000-0400-0000F60D0000}"/>
    <hyperlink ref="R3475" r:id="rId3576" xr:uid="{00000000-0004-0000-0400-0000F70D0000}"/>
    <hyperlink ref="R3476" r:id="rId3577" xr:uid="{00000000-0004-0000-0400-0000F80D0000}"/>
    <hyperlink ref="R3477" r:id="rId3578" xr:uid="{00000000-0004-0000-0400-0000F90D0000}"/>
    <hyperlink ref="R3478" r:id="rId3579" xr:uid="{00000000-0004-0000-0400-0000FA0D0000}"/>
    <hyperlink ref="R3479" r:id="rId3580" xr:uid="{00000000-0004-0000-0400-0000FB0D0000}"/>
    <hyperlink ref="R3480" r:id="rId3581" xr:uid="{00000000-0004-0000-0400-0000FC0D0000}"/>
    <hyperlink ref="R3481" r:id="rId3582" xr:uid="{00000000-0004-0000-0400-0000FD0D0000}"/>
    <hyperlink ref="R3482" r:id="rId3583" xr:uid="{00000000-0004-0000-0400-0000FE0D0000}"/>
    <hyperlink ref="R3483" r:id="rId3584" xr:uid="{00000000-0004-0000-0400-0000FF0D0000}"/>
    <hyperlink ref="R3484" r:id="rId3585" xr:uid="{00000000-0004-0000-0400-0000000E0000}"/>
    <hyperlink ref="R3485" r:id="rId3586" xr:uid="{00000000-0004-0000-0400-0000010E0000}"/>
    <hyperlink ref="R3486" r:id="rId3587" xr:uid="{00000000-0004-0000-0400-0000020E0000}"/>
    <hyperlink ref="R3487" r:id="rId3588" xr:uid="{00000000-0004-0000-0400-0000030E0000}"/>
    <hyperlink ref="R3488" r:id="rId3589" xr:uid="{00000000-0004-0000-0400-0000040E0000}"/>
    <hyperlink ref="R3489" r:id="rId3590" xr:uid="{00000000-0004-0000-0400-0000050E0000}"/>
    <hyperlink ref="R3490" r:id="rId3591" xr:uid="{00000000-0004-0000-0400-0000060E0000}"/>
    <hyperlink ref="R3491" r:id="rId3592" xr:uid="{00000000-0004-0000-0400-0000070E0000}"/>
    <hyperlink ref="D3492" r:id="rId3593" xr:uid="{00000000-0004-0000-0400-0000080E0000}"/>
    <hyperlink ref="N3492" r:id="rId3594" xr:uid="{00000000-0004-0000-0400-0000090E0000}"/>
    <hyperlink ref="R3492" r:id="rId3595" xr:uid="{00000000-0004-0000-0400-00000A0E0000}"/>
    <hyperlink ref="R3493" r:id="rId3596" xr:uid="{00000000-0004-0000-0400-00000B0E0000}"/>
    <hyperlink ref="R3494" r:id="rId3597" xr:uid="{00000000-0004-0000-0400-00000C0E0000}"/>
    <hyperlink ref="R3495" r:id="rId3598" xr:uid="{00000000-0004-0000-0400-00000D0E0000}"/>
    <hyperlink ref="R3496" r:id="rId3599" xr:uid="{00000000-0004-0000-0400-00000E0E0000}"/>
    <hyperlink ref="R3497" r:id="rId3600" xr:uid="{00000000-0004-0000-0400-00000F0E0000}"/>
    <hyperlink ref="R3498" r:id="rId3601" xr:uid="{00000000-0004-0000-0400-0000100E0000}"/>
    <hyperlink ref="R3499" r:id="rId3602" xr:uid="{00000000-0004-0000-0400-0000110E0000}"/>
    <hyperlink ref="R3500" r:id="rId3603" xr:uid="{00000000-0004-0000-0400-0000120E0000}"/>
    <hyperlink ref="R3501" r:id="rId3604" xr:uid="{00000000-0004-0000-0400-0000130E0000}"/>
    <hyperlink ref="R3502" r:id="rId3605" xr:uid="{00000000-0004-0000-0400-0000140E0000}"/>
    <hyperlink ref="R3503" r:id="rId3606" xr:uid="{00000000-0004-0000-0400-0000150E0000}"/>
    <hyperlink ref="R3504" r:id="rId3607" xr:uid="{00000000-0004-0000-0400-0000160E0000}"/>
    <hyperlink ref="R3505" r:id="rId3608" xr:uid="{00000000-0004-0000-0400-0000170E0000}"/>
    <hyperlink ref="R3506" r:id="rId3609" xr:uid="{00000000-0004-0000-0400-0000180E0000}"/>
    <hyperlink ref="R3507" r:id="rId3610" xr:uid="{00000000-0004-0000-0400-0000190E0000}"/>
    <hyperlink ref="R3508" r:id="rId3611" xr:uid="{00000000-0004-0000-0400-00001A0E0000}"/>
    <hyperlink ref="R3509" r:id="rId3612" xr:uid="{00000000-0004-0000-0400-00001B0E0000}"/>
    <hyperlink ref="R3510" r:id="rId3613" xr:uid="{00000000-0004-0000-0400-00001C0E0000}"/>
    <hyperlink ref="R3511" r:id="rId3614" xr:uid="{00000000-0004-0000-0400-00001D0E0000}"/>
    <hyperlink ref="R3512" r:id="rId3615" xr:uid="{00000000-0004-0000-0400-00001E0E0000}"/>
    <hyperlink ref="R3513" r:id="rId3616" xr:uid="{00000000-0004-0000-0400-00001F0E0000}"/>
    <hyperlink ref="R3514" r:id="rId3617" xr:uid="{00000000-0004-0000-0400-0000200E0000}"/>
    <hyperlink ref="R3515" r:id="rId3618" xr:uid="{00000000-0004-0000-0400-0000210E0000}"/>
    <hyperlink ref="R3516" r:id="rId3619" xr:uid="{00000000-0004-0000-0400-0000220E0000}"/>
    <hyperlink ref="R3517" r:id="rId3620" xr:uid="{00000000-0004-0000-0400-0000230E0000}"/>
    <hyperlink ref="R3518" r:id="rId3621" xr:uid="{00000000-0004-0000-0400-0000240E0000}"/>
    <hyperlink ref="R3519" r:id="rId3622" xr:uid="{00000000-0004-0000-0400-0000250E0000}"/>
    <hyperlink ref="R3520" r:id="rId3623" xr:uid="{00000000-0004-0000-0400-0000260E0000}"/>
    <hyperlink ref="R3521" r:id="rId3624" xr:uid="{00000000-0004-0000-0400-0000270E0000}"/>
    <hyperlink ref="R3522" r:id="rId3625" xr:uid="{00000000-0004-0000-0400-0000280E0000}"/>
    <hyperlink ref="R3523" r:id="rId3626" xr:uid="{00000000-0004-0000-0400-0000290E0000}"/>
    <hyperlink ref="R3524" r:id="rId3627" xr:uid="{00000000-0004-0000-0400-00002A0E0000}"/>
    <hyperlink ref="R3525" r:id="rId3628" xr:uid="{00000000-0004-0000-0400-00002B0E0000}"/>
    <hyperlink ref="R3526" r:id="rId3629" xr:uid="{00000000-0004-0000-0400-00002C0E0000}"/>
    <hyperlink ref="R3527" r:id="rId3630" xr:uid="{00000000-0004-0000-0400-00002D0E0000}"/>
    <hyperlink ref="R3528" r:id="rId3631" xr:uid="{00000000-0004-0000-0400-00002E0E0000}"/>
    <hyperlink ref="R3529" r:id="rId3632" xr:uid="{00000000-0004-0000-0400-00002F0E0000}"/>
    <hyperlink ref="R3530" r:id="rId3633" xr:uid="{00000000-0004-0000-0400-0000300E0000}"/>
    <hyperlink ref="R3531" r:id="rId3634" xr:uid="{00000000-0004-0000-0400-0000310E0000}"/>
    <hyperlink ref="R3532" r:id="rId3635" xr:uid="{00000000-0004-0000-0400-0000320E0000}"/>
    <hyperlink ref="R3533" r:id="rId3636" xr:uid="{00000000-0004-0000-0400-0000330E0000}"/>
    <hyperlink ref="R3534" r:id="rId3637" xr:uid="{00000000-0004-0000-0400-0000340E0000}"/>
    <hyperlink ref="R3535" r:id="rId3638" xr:uid="{00000000-0004-0000-0400-0000350E0000}"/>
    <hyperlink ref="R3536" r:id="rId3639" xr:uid="{00000000-0004-0000-0400-0000360E0000}"/>
    <hyperlink ref="R3537" r:id="rId3640" xr:uid="{00000000-0004-0000-0400-0000370E0000}"/>
    <hyperlink ref="R3538" r:id="rId3641" xr:uid="{00000000-0004-0000-0400-0000380E0000}"/>
    <hyperlink ref="R3539" r:id="rId3642" xr:uid="{00000000-0004-0000-0400-0000390E0000}"/>
    <hyperlink ref="R3540" r:id="rId3643" xr:uid="{00000000-0004-0000-0400-00003A0E0000}"/>
    <hyperlink ref="R3541" r:id="rId3644" xr:uid="{00000000-0004-0000-0400-00003B0E0000}"/>
    <hyperlink ref="R3542" r:id="rId3645" xr:uid="{00000000-0004-0000-0400-00003C0E0000}"/>
    <hyperlink ref="R3543" r:id="rId3646" xr:uid="{00000000-0004-0000-0400-00003D0E0000}"/>
    <hyperlink ref="R3544" r:id="rId3647" xr:uid="{00000000-0004-0000-0400-00003E0E0000}"/>
    <hyperlink ref="R3545" r:id="rId3648" xr:uid="{00000000-0004-0000-0400-00003F0E0000}"/>
    <hyperlink ref="R3546" r:id="rId3649" xr:uid="{00000000-0004-0000-0400-0000400E0000}"/>
    <hyperlink ref="R3547" r:id="rId3650" xr:uid="{00000000-0004-0000-0400-0000410E0000}"/>
    <hyperlink ref="R3548" r:id="rId3651" xr:uid="{00000000-0004-0000-0400-0000420E0000}"/>
    <hyperlink ref="R3549" r:id="rId3652" xr:uid="{00000000-0004-0000-0400-0000430E0000}"/>
    <hyperlink ref="R3550" r:id="rId3653" xr:uid="{00000000-0004-0000-0400-0000440E0000}"/>
    <hyperlink ref="R3551" r:id="rId3654" xr:uid="{00000000-0004-0000-0400-0000450E0000}"/>
    <hyperlink ref="R3552" r:id="rId3655" xr:uid="{00000000-0004-0000-0400-0000460E0000}"/>
    <hyperlink ref="R3553" r:id="rId3656" xr:uid="{00000000-0004-0000-0400-0000470E0000}"/>
    <hyperlink ref="R3554" r:id="rId3657" xr:uid="{00000000-0004-0000-0400-0000480E0000}"/>
    <hyperlink ref="R3555" r:id="rId3658" xr:uid="{00000000-0004-0000-0400-0000490E0000}"/>
    <hyperlink ref="R3556" r:id="rId3659" xr:uid="{00000000-0004-0000-0400-00004A0E0000}"/>
    <hyperlink ref="R3557" r:id="rId3660" xr:uid="{00000000-0004-0000-0400-00004B0E0000}"/>
    <hyperlink ref="R3558" r:id="rId3661" xr:uid="{00000000-0004-0000-0400-00004C0E0000}"/>
    <hyperlink ref="R3559" r:id="rId3662" xr:uid="{00000000-0004-0000-0400-00004D0E0000}"/>
    <hyperlink ref="R3560" r:id="rId3663" xr:uid="{00000000-0004-0000-0400-00004E0E0000}"/>
    <hyperlink ref="R3561" r:id="rId3664" xr:uid="{00000000-0004-0000-0400-00004F0E0000}"/>
    <hyperlink ref="R3562" r:id="rId3665" xr:uid="{00000000-0004-0000-0400-0000500E0000}"/>
    <hyperlink ref="R3563" r:id="rId3666" xr:uid="{00000000-0004-0000-0400-0000510E0000}"/>
    <hyperlink ref="R3564" r:id="rId3667" xr:uid="{00000000-0004-0000-0400-0000520E0000}"/>
    <hyperlink ref="R3565" r:id="rId3668" xr:uid="{00000000-0004-0000-0400-0000530E0000}"/>
    <hyperlink ref="R3566" r:id="rId3669" xr:uid="{00000000-0004-0000-0400-0000540E0000}"/>
    <hyperlink ref="R3567" r:id="rId3670" xr:uid="{00000000-0004-0000-0400-0000550E0000}"/>
    <hyperlink ref="R3568" r:id="rId3671" xr:uid="{00000000-0004-0000-0400-0000560E0000}"/>
    <hyperlink ref="R3569" r:id="rId3672" xr:uid="{00000000-0004-0000-0400-0000570E0000}"/>
    <hyperlink ref="R3570" r:id="rId3673" xr:uid="{00000000-0004-0000-0400-0000580E0000}"/>
    <hyperlink ref="R3571" r:id="rId3674" xr:uid="{00000000-0004-0000-0400-0000590E0000}"/>
    <hyperlink ref="R3572" r:id="rId3675" xr:uid="{00000000-0004-0000-0400-00005A0E0000}"/>
    <hyperlink ref="R3573" r:id="rId3676" xr:uid="{00000000-0004-0000-0400-00005B0E0000}"/>
    <hyperlink ref="R3574" r:id="rId3677" xr:uid="{00000000-0004-0000-0400-00005C0E0000}"/>
    <hyperlink ref="R3575" r:id="rId3678" xr:uid="{00000000-0004-0000-0400-00005D0E0000}"/>
    <hyperlink ref="R3576" r:id="rId3679" xr:uid="{00000000-0004-0000-0400-00005E0E0000}"/>
    <hyperlink ref="R3577" r:id="rId3680" xr:uid="{00000000-0004-0000-0400-00005F0E0000}"/>
    <hyperlink ref="R3578" r:id="rId3681" xr:uid="{00000000-0004-0000-0400-0000600E0000}"/>
    <hyperlink ref="R3579" r:id="rId3682" xr:uid="{00000000-0004-0000-0400-0000610E0000}"/>
    <hyperlink ref="R3580" r:id="rId3683" xr:uid="{00000000-0004-0000-0400-0000620E0000}"/>
    <hyperlink ref="R3581" r:id="rId3684" xr:uid="{00000000-0004-0000-0400-0000630E0000}"/>
    <hyperlink ref="R3582" r:id="rId3685" xr:uid="{00000000-0004-0000-0400-0000640E0000}"/>
    <hyperlink ref="R3583" r:id="rId3686" xr:uid="{00000000-0004-0000-0400-0000650E0000}"/>
    <hyperlink ref="R3584" r:id="rId3687" xr:uid="{00000000-0004-0000-0400-0000660E0000}"/>
    <hyperlink ref="R3585" r:id="rId3688" xr:uid="{00000000-0004-0000-0400-0000670E0000}"/>
    <hyperlink ref="R3586" r:id="rId3689" xr:uid="{00000000-0004-0000-0400-0000680E0000}"/>
    <hyperlink ref="R3587" r:id="rId3690" xr:uid="{00000000-0004-0000-0400-0000690E0000}"/>
    <hyperlink ref="R3588" r:id="rId3691" xr:uid="{00000000-0004-0000-0400-00006A0E0000}"/>
    <hyperlink ref="R3589" r:id="rId3692" xr:uid="{00000000-0004-0000-0400-00006B0E0000}"/>
    <hyperlink ref="R3590" r:id="rId3693" xr:uid="{00000000-0004-0000-0400-00006C0E0000}"/>
    <hyperlink ref="R3591" r:id="rId3694" xr:uid="{00000000-0004-0000-0400-00006D0E0000}"/>
    <hyperlink ref="R3592" r:id="rId3695" xr:uid="{00000000-0004-0000-0400-00006E0E0000}"/>
    <hyperlink ref="R3593" r:id="rId3696" xr:uid="{00000000-0004-0000-0400-00006F0E0000}"/>
    <hyperlink ref="R3594" r:id="rId3697" xr:uid="{00000000-0004-0000-0400-0000700E0000}"/>
    <hyperlink ref="R3595" r:id="rId3698" xr:uid="{00000000-0004-0000-0400-0000710E0000}"/>
    <hyperlink ref="R3596" r:id="rId3699" xr:uid="{00000000-0004-0000-0400-0000720E0000}"/>
    <hyperlink ref="R3597" r:id="rId3700" xr:uid="{00000000-0004-0000-0400-0000730E0000}"/>
    <hyperlink ref="R3598" r:id="rId3701" xr:uid="{00000000-0004-0000-0400-0000740E0000}"/>
    <hyperlink ref="R3599" r:id="rId3702" xr:uid="{00000000-0004-0000-0400-0000750E0000}"/>
    <hyperlink ref="R3600" r:id="rId3703" xr:uid="{00000000-0004-0000-0400-0000760E0000}"/>
    <hyperlink ref="R3601" r:id="rId3704" xr:uid="{00000000-0004-0000-0400-0000770E0000}"/>
    <hyperlink ref="R3602" r:id="rId3705" xr:uid="{00000000-0004-0000-0400-0000780E0000}"/>
    <hyperlink ref="R3603" r:id="rId3706" xr:uid="{00000000-0004-0000-0400-0000790E0000}"/>
    <hyperlink ref="R3604" r:id="rId3707" xr:uid="{00000000-0004-0000-0400-00007A0E0000}"/>
    <hyperlink ref="R3605" r:id="rId3708" xr:uid="{00000000-0004-0000-0400-00007B0E0000}"/>
    <hyperlink ref="R3606" r:id="rId3709" xr:uid="{00000000-0004-0000-0400-00007C0E0000}"/>
    <hyperlink ref="R3607" r:id="rId3710" xr:uid="{00000000-0004-0000-0400-00007D0E0000}"/>
    <hyperlink ref="R3608" r:id="rId3711" xr:uid="{00000000-0004-0000-0400-00007E0E0000}"/>
    <hyperlink ref="R3609" r:id="rId3712" xr:uid="{00000000-0004-0000-0400-00007F0E0000}"/>
    <hyperlink ref="R3610" r:id="rId3713" xr:uid="{00000000-0004-0000-0400-0000800E0000}"/>
    <hyperlink ref="R3611" r:id="rId3714" xr:uid="{00000000-0004-0000-0400-0000810E0000}"/>
    <hyperlink ref="R3612" r:id="rId3715" xr:uid="{00000000-0004-0000-0400-0000820E0000}"/>
    <hyperlink ref="D3613" r:id="rId3716" xr:uid="{00000000-0004-0000-0400-0000830E0000}"/>
    <hyperlink ref="N3613" r:id="rId3717" xr:uid="{00000000-0004-0000-0400-0000840E0000}"/>
    <hyperlink ref="R3613" r:id="rId3718" xr:uid="{00000000-0004-0000-0400-0000850E0000}"/>
    <hyperlink ref="R3614" r:id="rId3719" xr:uid="{00000000-0004-0000-0400-0000860E0000}"/>
    <hyperlink ref="R3615" r:id="rId3720" xr:uid="{00000000-0004-0000-0400-0000870E0000}"/>
    <hyperlink ref="R3616" r:id="rId3721" xr:uid="{00000000-0004-0000-0400-0000880E0000}"/>
    <hyperlink ref="R3617" r:id="rId3722" xr:uid="{00000000-0004-0000-0400-0000890E0000}"/>
    <hyperlink ref="R3618" r:id="rId3723" xr:uid="{00000000-0004-0000-0400-00008A0E0000}"/>
    <hyperlink ref="R3619" r:id="rId3724" xr:uid="{00000000-0004-0000-0400-00008B0E0000}"/>
    <hyperlink ref="R3620" r:id="rId3725" xr:uid="{00000000-0004-0000-0400-00008C0E0000}"/>
    <hyperlink ref="R3621" r:id="rId3726" xr:uid="{00000000-0004-0000-0400-00008D0E0000}"/>
    <hyperlink ref="R3622" r:id="rId3727" xr:uid="{00000000-0004-0000-0400-00008E0E0000}"/>
    <hyperlink ref="R3623" r:id="rId3728" xr:uid="{00000000-0004-0000-0400-00008F0E0000}"/>
    <hyperlink ref="R3624" r:id="rId3729" xr:uid="{00000000-0004-0000-0400-0000900E0000}"/>
    <hyperlink ref="R3625" r:id="rId3730" xr:uid="{00000000-0004-0000-0400-0000910E0000}"/>
    <hyperlink ref="R3626" r:id="rId3731" xr:uid="{00000000-0004-0000-0400-0000920E0000}"/>
    <hyperlink ref="R3627" r:id="rId3732" xr:uid="{00000000-0004-0000-0400-0000930E0000}"/>
    <hyperlink ref="R3628" r:id="rId3733" xr:uid="{00000000-0004-0000-0400-0000940E0000}"/>
    <hyperlink ref="R3629" r:id="rId3734" xr:uid="{00000000-0004-0000-0400-0000950E0000}"/>
    <hyperlink ref="R3630" r:id="rId3735" xr:uid="{00000000-0004-0000-0400-0000960E0000}"/>
    <hyperlink ref="R3631" r:id="rId3736" xr:uid="{00000000-0004-0000-0400-0000970E0000}"/>
    <hyperlink ref="R3632" r:id="rId3737" xr:uid="{00000000-0004-0000-0400-0000980E0000}"/>
    <hyperlink ref="R3633" r:id="rId3738" xr:uid="{00000000-0004-0000-0400-0000990E0000}"/>
    <hyperlink ref="R3634" r:id="rId3739" xr:uid="{00000000-0004-0000-0400-00009A0E0000}"/>
    <hyperlink ref="R3635" r:id="rId3740" xr:uid="{00000000-0004-0000-0400-00009B0E0000}"/>
    <hyperlink ref="R3636" r:id="rId3741" xr:uid="{00000000-0004-0000-0400-00009C0E0000}"/>
    <hyperlink ref="R3637" r:id="rId3742" xr:uid="{00000000-0004-0000-0400-00009D0E0000}"/>
    <hyperlink ref="R3638" r:id="rId3743" xr:uid="{00000000-0004-0000-0400-00009E0E0000}"/>
    <hyperlink ref="R3639" r:id="rId3744" xr:uid="{00000000-0004-0000-0400-00009F0E0000}"/>
    <hyperlink ref="R3640" r:id="rId3745" xr:uid="{00000000-0004-0000-0400-0000A00E0000}"/>
    <hyperlink ref="R3641" r:id="rId3746" xr:uid="{00000000-0004-0000-0400-0000A10E0000}"/>
    <hyperlink ref="R3642" r:id="rId3747" xr:uid="{00000000-0004-0000-0400-0000A20E0000}"/>
    <hyperlink ref="R3643" r:id="rId3748" xr:uid="{00000000-0004-0000-0400-0000A30E0000}"/>
    <hyperlink ref="R3644" r:id="rId3749" xr:uid="{00000000-0004-0000-0400-0000A40E0000}"/>
    <hyperlink ref="R3645" r:id="rId3750" xr:uid="{00000000-0004-0000-0400-0000A50E0000}"/>
    <hyperlink ref="R3646" r:id="rId3751" xr:uid="{00000000-0004-0000-0400-0000A60E0000}"/>
    <hyperlink ref="R3647" r:id="rId3752" xr:uid="{00000000-0004-0000-0400-0000A70E0000}"/>
    <hyperlink ref="R3648" r:id="rId3753" xr:uid="{00000000-0004-0000-0400-0000A80E0000}"/>
    <hyperlink ref="R3649" r:id="rId3754" xr:uid="{00000000-0004-0000-0400-0000A90E0000}"/>
    <hyperlink ref="R3650" r:id="rId3755" xr:uid="{00000000-0004-0000-0400-0000AA0E0000}"/>
    <hyperlink ref="R3651" r:id="rId3756" xr:uid="{00000000-0004-0000-0400-0000AB0E0000}"/>
    <hyperlink ref="R3652" r:id="rId3757" xr:uid="{00000000-0004-0000-0400-0000AC0E0000}"/>
    <hyperlink ref="R3653" r:id="rId3758" xr:uid="{00000000-0004-0000-0400-0000AD0E0000}"/>
    <hyperlink ref="R3654" r:id="rId3759" xr:uid="{00000000-0004-0000-0400-0000AE0E0000}"/>
    <hyperlink ref="R3655" r:id="rId3760" xr:uid="{00000000-0004-0000-0400-0000AF0E0000}"/>
    <hyperlink ref="R3656" r:id="rId3761" xr:uid="{00000000-0004-0000-0400-0000B00E0000}"/>
    <hyperlink ref="R3657" r:id="rId3762" xr:uid="{00000000-0004-0000-0400-0000B10E0000}"/>
    <hyperlink ref="R3658" r:id="rId3763" xr:uid="{00000000-0004-0000-0400-0000B20E0000}"/>
    <hyperlink ref="R3659" r:id="rId3764" xr:uid="{00000000-0004-0000-0400-0000B30E0000}"/>
    <hyperlink ref="R3660" r:id="rId3765" xr:uid="{00000000-0004-0000-0400-0000B40E0000}"/>
    <hyperlink ref="R3661" r:id="rId3766" xr:uid="{00000000-0004-0000-0400-0000B50E0000}"/>
    <hyperlink ref="R3662" r:id="rId3767" xr:uid="{00000000-0004-0000-0400-0000B60E0000}"/>
    <hyperlink ref="R3663" r:id="rId3768" xr:uid="{00000000-0004-0000-0400-0000B70E0000}"/>
    <hyperlink ref="R3664" r:id="rId3769" xr:uid="{00000000-0004-0000-0400-0000B80E0000}"/>
    <hyperlink ref="R3665" r:id="rId3770" xr:uid="{00000000-0004-0000-0400-0000B90E0000}"/>
    <hyperlink ref="R3666" r:id="rId3771" xr:uid="{00000000-0004-0000-0400-0000BA0E0000}"/>
    <hyperlink ref="R3667" r:id="rId3772" xr:uid="{00000000-0004-0000-0400-0000BB0E0000}"/>
    <hyperlink ref="R3668" r:id="rId3773" xr:uid="{00000000-0004-0000-0400-0000BC0E0000}"/>
    <hyperlink ref="R3669" r:id="rId3774" xr:uid="{00000000-0004-0000-0400-0000BD0E0000}"/>
    <hyperlink ref="R3670" r:id="rId3775" xr:uid="{00000000-0004-0000-0400-0000BE0E0000}"/>
    <hyperlink ref="R3671" r:id="rId3776" xr:uid="{00000000-0004-0000-0400-0000BF0E0000}"/>
    <hyperlink ref="R3672" r:id="rId3777" xr:uid="{00000000-0004-0000-0400-0000C00E0000}"/>
    <hyperlink ref="R3673" r:id="rId3778" xr:uid="{00000000-0004-0000-0400-0000C10E0000}"/>
    <hyperlink ref="R3674" r:id="rId3779" xr:uid="{00000000-0004-0000-0400-0000C20E0000}"/>
    <hyperlink ref="R3675" r:id="rId3780" xr:uid="{00000000-0004-0000-0400-0000C30E0000}"/>
    <hyperlink ref="R3676" r:id="rId3781" xr:uid="{00000000-0004-0000-0400-0000C40E0000}"/>
    <hyperlink ref="R3677" r:id="rId3782" xr:uid="{00000000-0004-0000-0400-0000C50E0000}"/>
    <hyperlink ref="R3678" r:id="rId3783" xr:uid="{00000000-0004-0000-0400-0000C60E0000}"/>
    <hyperlink ref="R3679" r:id="rId3784" xr:uid="{00000000-0004-0000-0400-0000C70E0000}"/>
    <hyperlink ref="R3680" r:id="rId3785" xr:uid="{00000000-0004-0000-0400-0000C80E0000}"/>
    <hyperlink ref="R3681" r:id="rId3786" xr:uid="{00000000-0004-0000-0400-0000C90E0000}"/>
    <hyperlink ref="R3682" r:id="rId3787" xr:uid="{00000000-0004-0000-0400-0000CA0E0000}"/>
    <hyperlink ref="R3683" r:id="rId3788" xr:uid="{00000000-0004-0000-0400-0000CB0E0000}"/>
    <hyperlink ref="R3684" r:id="rId3789" xr:uid="{00000000-0004-0000-0400-0000CC0E0000}"/>
    <hyperlink ref="R3685" r:id="rId3790" xr:uid="{00000000-0004-0000-0400-0000CD0E0000}"/>
    <hyperlink ref="R3686" r:id="rId3791" xr:uid="{00000000-0004-0000-0400-0000CE0E0000}"/>
    <hyperlink ref="R3687" r:id="rId3792" xr:uid="{00000000-0004-0000-0400-0000CF0E0000}"/>
    <hyperlink ref="R3688" r:id="rId3793" xr:uid="{00000000-0004-0000-0400-0000D00E0000}"/>
    <hyperlink ref="R3689" r:id="rId3794" xr:uid="{00000000-0004-0000-0400-0000D10E0000}"/>
    <hyperlink ref="R3690" r:id="rId3795" xr:uid="{00000000-0004-0000-0400-0000D20E0000}"/>
    <hyperlink ref="R3691" r:id="rId3796" xr:uid="{00000000-0004-0000-0400-0000D30E0000}"/>
    <hyperlink ref="R3692" r:id="rId3797" xr:uid="{00000000-0004-0000-0400-0000D40E0000}"/>
    <hyperlink ref="R3693" r:id="rId3798" xr:uid="{00000000-0004-0000-0400-0000D50E0000}"/>
    <hyperlink ref="R3694" r:id="rId3799" xr:uid="{00000000-0004-0000-0400-0000D60E0000}"/>
    <hyperlink ref="R3695" r:id="rId3800" xr:uid="{00000000-0004-0000-0400-0000D70E0000}"/>
    <hyperlink ref="R3696" r:id="rId3801" xr:uid="{00000000-0004-0000-0400-0000D80E0000}"/>
    <hyperlink ref="R3697" r:id="rId3802" xr:uid="{00000000-0004-0000-0400-0000D90E0000}"/>
    <hyperlink ref="R3698" r:id="rId3803" xr:uid="{00000000-0004-0000-0400-0000DA0E0000}"/>
    <hyperlink ref="R3699" r:id="rId3804" xr:uid="{00000000-0004-0000-0400-0000DB0E0000}"/>
    <hyperlink ref="R3700" r:id="rId3805" xr:uid="{00000000-0004-0000-0400-0000DC0E0000}"/>
    <hyperlink ref="R3701" r:id="rId3806" xr:uid="{00000000-0004-0000-0400-0000DD0E0000}"/>
    <hyperlink ref="R3702" r:id="rId3807" xr:uid="{00000000-0004-0000-0400-0000DE0E0000}"/>
    <hyperlink ref="R3703" r:id="rId3808" xr:uid="{00000000-0004-0000-0400-0000DF0E0000}"/>
    <hyperlink ref="R3704" r:id="rId3809" xr:uid="{00000000-0004-0000-0400-0000E00E0000}"/>
    <hyperlink ref="R3705" r:id="rId3810" xr:uid="{00000000-0004-0000-0400-0000E10E0000}"/>
    <hyperlink ref="R3706" r:id="rId3811" xr:uid="{00000000-0004-0000-0400-0000E20E0000}"/>
    <hyperlink ref="R3707" r:id="rId3812" xr:uid="{00000000-0004-0000-0400-0000E30E0000}"/>
    <hyperlink ref="R3708" r:id="rId3813" xr:uid="{00000000-0004-0000-0400-0000E40E0000}"/>
    <hyperlink ref="R3709" r:id="rId3814" xr:uid="{00000000-0004-0000-0400-0000E50E0000}"/>
    <hyperlink ref="R3710" r:id="rId3815" xr:uid="{00000000-0004-0000-0400-0000E60E0000}"/>
    <hyperlink ref="R3711" r:id="rId3816" xr:uid="{00000000-0004-0000-0400-0000E70E0000}"/>
    <hyperlink ref="R3712" r:id="rId3817" xr:uid="{00000000-0004-0000-0400-0000E80E0000}"/>
    <hyperlink ref="R3713" r:id="rId3818" xr:uid="{00000000-0004-0000-0400-0000E90E0000}"/>
    <hyperlink ref="R3714" r:id="rId3819" xr:uid="{00000000-0004-0000-0400-0000EA0E0000}"/>
    <hyperlink ref="R3715" r:id="rId3820" xr:uid="{00000000-0004-0000-0400-0000EB0E0000}"/>
    <hyperlink ref="R3716" r:id="rId3821" xr:uid="{00000000-0004-0000-0400-0000EC0E0000}"/>
    <hyperlink ref="R3717" r:id="rId3822" xr:uid="{00000000-0004-0000-0400-0000ED0E0000}"/>
    <hyperlink ref="R3718" r:id="rId3823" xr:uid="{00000000-0004-0000-0400-0000EE0E0000}"/>
    <hyperlink ref="R3719" r:id="rId3824" xr:uid="{00000000-0004-0000-0400-0000EF0E0000}"/>
    <hyperlink ref="R3720" r:id="rId3825" xr:uid="{00000000-0004-0000-0400-0000F00E0000}"/>
    <hyperlink ref="R3721" r:id="rId3826" xr:uid="{00000000-0004-0000-0400-0000F10E0000}"/>
    <hyperlink ref="R3722" r:id="rId3827" xr:uid="{00000000-0004-0000-0400-0000F20E0000}"/>
    <hyperlink ref="R3723" r:id="rId3828" xr:uid="{00000000-0004-0000-0400-0000F30E0000}"/>
    <hyperlink ref="R3724" r:id="rId3829" xr:uid="{00000000-0004-0000-0400-0000F40E0000}"/>
    <hyperlink ref="R3725" r:id="rId3830" xr:uid="{00000000-0004-0000-0400-0000F50E0000}"/>
    <hyperlink ref="R3726" r:id="rId3831" xr:uid="{00000000-0004-0000-0400-0000F60E0000}"/>
    <hyperlink ref="R3727" r:id="rId3832" xr:uid="{00000000-0004-0000-0400-0000F70E0000}"/>
    <hyperlink ref="R3728" r:id="rId3833" xr:uid="{00000000-0004-0000-0400-0000F80E0000}"/>
    <hyperlink ref="R3729" r:id="rId3834" xr:uid="{00000000-0004-0000-0400-0000F90E0000}"/>
    <hyperlink ref="R3730" r:id="rId3835" xr:uid="{00000000-0004-0000-0400-0000FA0E0000}"/>
    <hyperlink ref="R3731" r:id="rId3836" xr:uid="{00000000-0004-0000-0400-0000FB0E0000}"/>
    <hyperlink ref="R3732" r:id="rId3837" xr:uid="{00000000-0004-0000-0400-0000FC0E0000}"/>
    <hyperlink ref="R3733" r:id="rId3838" xr:uid="{00000000-0004-0000-0400-0000FD0E0000}"/>
    <hyperlink ref="R3734" r:id="rId3839" xr:uid="{00000000-0004-0000-0400-0000FE0E0000}"/>
    <hyperlink ref="R3735" r:id="rId3840" xr:uid="{00000000-0004-0000-0400-0000FF0E0000}"/>
    <hyperlink ref="R3736" r:id="rId3841" xr:uid="{00000000-0004-0000-0400-0000000F0000}"/>
    <hyperlink ref="R3737" r:id="rId3842" xr:uid="{00000000-0004-0000-0400-0000010F0000}"/>
    <hyperlink ref="R3738" r:id="rId3843" xr:uid="{00000000-0004-0000-0400-0000020F0000}"/>
    <hyperlink ref="R3739" r:id="rId3844" xr:uid="{00000000-0004-0000-0400-0000030F0000}"/>
    <hyperlink ref="R3740" r:id="rId3845" xr:uid="{00000000-0004-0000-0400-0000040F0000}"/>
    <hyperlink ref="R3741" r:id="rId3846" xr:uid="{00000000-0004-0000-0400-0000050F0000}"/>
    <hyperlink ref="R3742" r:id="rId3847" xr:uid="{00000000-0004-0000-0400-0000060F0000}"/>
    <hyperlink ref="R3743" r:id="rId3848" xr:uid="{00000000-0004-0000-0400-0000070F0000}"/>
    <hyperlink ref="R3744" r:id="rId3849" xr:uid="{00000000-0004-0000-0400-0000080F0000}"/>
    <hyperlink ref="R3745" r:id="rId3850" xr:uid="{00000000-0004-0000-0400-0000090F0000}"/>
    <hyperlink ref="R3746" r:id="rId3851" xr:uid="{00000000-0004-0000-0400-00000A0F0000}"/>
    <hyperlink ref="R3747" r:id="rId3852" xr:uid="{00000000-0004-0000-0400-00000B0F0000}"/>
    <hyperlink ref="R3748" r:id="rId3853" xr:uid="{00000000-0004-0000-0400-00000C0F0000}"/>
    <hyperlink ref="R3749" r:id="rId3854" xr:uid="{00000000-0004-0000-0400-00000D0F0000}"/>
    <hyperlink ref="R3750" r:id="rId3855" xr:uid="{00000000-0004-0000-0400-00000E0F0000}"/>
    <hyperlink ref="R3751" r:id="rId3856" xr:uid="{00000000-0004-0000-0400-00000F0F0000}"/>
    <hyperlink ref="R3752" r:id="rId3857" xr:uid="{00000000-0004-0000-0400-0000100F0000}"/>
    <hyperlink ref="R3753" r:id="rId3858" xr:uid="{00000000-0004-0000-0400-0000110F0000}"/>
    <hyperlink ref="R3754" r:id="rId3859" xr:uid="{00000000-0004-0000-0400-0000120F0000}"/>
    <hyperlink ref="R3755" r:id="rId3860" xr:uid="{00000000-0004-0000-0400-0000130F0000}"/>
    <hyperlink ref="R3756" r:id="rId3861" xr:uid="{00000000-0004-0000-0400-0000140F0000}"/>
    <hyperlink ref="R3757" r:id="rId3862" xr:uid="{00000000-0004-0000-0400-0000150F0000}"/>
    <hyperlink ref="R3758" r:id="rId3863" xr:uid="{00000000-0004-0000-0400-0000160F0000}"/>
    <hyperlink ref="R3759" r:id="rId3864" xr:uid="{00000000-0004-0000-0400-0000170F0000}"/>
    <hyperlink ref="R3760" r:id="rId3865" xr:uid="{00000000-0004-0000-0400-0000180F0000}"/>
    <hyperlink ref="R3761" r:id="rId3866" xr:uid="{00000000-0004-0000-0400-0000190F0000}"/>
    <hyperlink ref="R3762" r:id="rId3867" xr:uid="{00000000-0004-0000-0400-00001A0F0000}"/>
    <hyperlink ref="R3763" r:id="rId3868" xr:uid="{00000000-0004-0000-0400-00001B0F0000}"/>
    <hyperlink ref="R3764" r:id="rId3869" xr:uid="{00000000-0004-0000-0400-00001C0F0000}"/>
    <hyperlink ref="R3765" r:id="rId3870" xr:uid="{00000000-0004-0000-0400-00001D0F0000}"/>
    <hyperlink ref="R3766" r:id="rId3871" xr:uid="{00000000-0004-0000-0400-00001E0F0000}"/>
    <hyperlink ref="R3767" r:id="rId3872" xr:uid="{00000000-0004-0000-0400-00001F0F0000}"/>
    <hyperlink ref="R3768" r:id="rId3873" xr:uid="{00000000-0004-0000-0400-0000200F0000}"/>
    <hyperlink ref="R3769" r:id="rId3874" xr:uid="{00000000-0004-0000-0400-0000210F0000}"/>
    <hyperlink ref="R3770" r:id="rId3875" xr:uid="{00000000-0004-0000-0400-0000220F0000}"/>
    <hyperlink ref="R3771" r:id="rId3876" xr:uid="{00000000-0004-0000-0400-0000230F0000}"/>
    <hyperlink ref="R3772" r:id="rId3877" xr:uid="{00000000-0004-0000-0400-0000240F0000}"/>
    <hyperlink ref="R3773" r:id="rId3878" xr:uid="{00000000-0004-0000-0400-0000250F0000}"/>
    <hyperlink ref="R3774" r:id="rId3879" xr:uid="{00000000-0004-0000-0400-0000260F0000}"/>
    <hyperlink ref="R3775" r:id="rId3880" xr:uid="{00000000-0004-0000-0400-0000270F0000}"/>
    <hyperlink ref="R3776" r:id="rId3881" xr:uid="{00000000-0004-0000-0400-0000280F0000}"/>
    <hyperlink ref="R3777" r:id="rId3882" xr:uid="{00000000-0004-0000-0400-0000290F0000}"/>
    <hyperlink ref="R3778" r:id="rId3883" xr:uid="{00000000-0004-0000-0400-00002A0F0000}"/>
    <hyperlink ref="R3779" r:id="rId3884" xr:uid="{00000000-0004-0000-0400-00002B0F0000}"/>
    <hyperlink ref="R3780" r:id="rId3885" xr:uid="{00000000-0004-0000-0400-00002C0F0000}"/>
    <hyperlink ref="R3781" r:id="rId3886" xr:uid="{00000000-0004-0000-0400-00002D0F0000}"/>
    <hyperlink ref="R3782" r:id="rId3887" xr:uid="{00000000-0004-0000-0400-00002E0F0000}"/>
    <hyperlink ref="R3783" r:id="rId3888" xr:uid="{00000000-0004-0000-0400-00002F0F0000}"/>
    <hyperlink ref="R3784" r:id="rId3889" xr:uid="{00000000-0004-0000-0400-0000300F0000}"/>
    <hyperlink ref="R3785" r:id="rId3890" xr:uid="{00000000-0004-0000-0400-0000310F0000}"/>
    <hyperlink ref="R3786" r:id="rId3891" xr:uid="{00000000-0004-0000-0400-0000320F0000}"/>
    <hyperlink ref="R3787" r:id="rId3892" xr:uid="{00000000-0004-0000-0400-0000330F0000}"/>
    <hyperlink ref="R3788" r:id="rId3893" xr:uid="{00000000-0004-0000-0400-0000340F0000}"/>
    <hyperlink ref="R3789" r:id="rId3894" xr:uid="{00000000-0004-0000-0400-0000350F0000}"/>
    <hyperlink ref="D3790" r:id="rId3895" xr:uid="{00000000-0004-0000-0400-0000360F0000}"/>
    <hyperlink ref="N3790" r:id="rId3896" xr:uid="{00000000-0004-0000-0400-0000370F0000}"/>
    <hyperlink ref="R3790" r:id="rId3897" xr:uid="{00000000-0004-0000-0400-0000380F0000}"/>
    <hyperlink ref="R3791" r:id="rId3898" xr:uid="{00000000-0004-0000-0400-0000390F0000}"/>
    <hyperlink ref="R3792" r:id="rId3899" xr:uid="{00000000-0004-0000-0400-00003A0F0000}"/>
    <hyperlink ref="R3793" r:id="rId3900" xr:uid="{00000000-0004-0000-0400-00003B0F0000}"/>
    <hyperlink ref="R3794" r:id="rId3901" xr:uid="{00000000-0004-0000-0400-00003C0F0000}"/>
    <hyperlink ref="R3795" r:id="rId3902" xr:uid="{00000000-0004-0000-0400-00003D0F0000}"/>
    <hyperlink ref="R3796" r:id="rId3903" xr:uid="{00000000-0004-0000-0400-00003E0F0000}"/>
    <hyperlink ref="R3797" r:id="rId3904" xr:uid="{00000000-0004-0000-0400-00003F0F0000}"/>
    <hyperlink ref="D3798" r:id="rId3905" xr:uid="{00000000-0004-0000-0400-0000400F0000}"/>
    <hyperlink ref="N3798" r:id="rId3906" xr:uid="{00000000-0004-0000-0400-0000410F0000}"/>
    <hyperlink ref="R3798" r:id="rId3907" xr:uid="{00000000-0004-0000-0400-0000420F0000}"/>
    <hyperlink ref="R3799" r:id="rId3908" xr:uid="{00000000-0004-0000-0400-0000430F0000}"/>
    <hyperlink ref="R3800" r:id="rId3909" xr:uid="{00000000-0004-0000-0400-0000440F0000}"/>
    <hyperlink ref="R3801" r:id="rId3910" xr:uid="{00000000-0004-0000-0400-0000450F0000}"/>
    <hyperlink ref="R3802" r:id="rId3911" xr:uid="{00000000-0004-0000-0400-0000460F0000}"/>
    <hyperlink ref="R3803" r:id="rId3912" xr:uid="{00000000-0004-0000-0400-0000470F0000}"/>
    <hyperlink ref="R3804" r:id="rId3913" xr:uid="{00000000-0004-0000-0400-0000480F0000}"/>
    <hyperlink ref="R3805" r:id="rId3914" xr:uid="{00000000-0004-0000-0400-0000490F0000}"/>
    <hyperlink ref="R3806" r:id="rId3915" xr:uid="{00000000-0004-0000-0400-00004A0F0000}"/>
    <hyperlink ref="R3807" r:id="rId3916" xr:uid="{00000000-0004-0000-0400-00004B0F0000}"/>
    <hyperlink ref="R3808" r:id="rId3917" xr:uid="{00000000-0004-0000-0400-00004C0F0000}"/>
    <hyperlink ref="R3809" r:id="rId3918" xr:uid="{00000000-0004-0000-0400-00004D0F0000}"/>
    <hyperlink ref="R3810" r:id="rId3919" xr:uid="{00000000-0004-0000-0400-00004E0F0000}"/>
    <hyperlink ref="R3811" r:id="rId3920" xr:uid="{00000000-0004-0000-0400-00004F0F0000}"/>
    <hyperlink ref="R3812" r:id="rId3921" xr:uid="{00000000-0004-0000-0400-0000500F0000}"/>
    <hyperlink ref="R3813" r:id="rId3922" xr:uid="{00000000-0004-0000-0400-0000510F0000}"/>
    <hyperlink ref="R3814" r:id="rId3923" xr:uid="{00000000-0004-0000-0400-0000520F0000}"/>
    <hyperlink ref="R3815" r:id="rId3924" xr:uid="{00000000-0004-0000-0400-0000530F0000}"/>
    <hyperlink ref="R3816" r:id="rId3925" xr:uid="{00000000-0004-0000-0400-0000540F0000}"/>
    <hyperlink ref="R3817" r:id="rId3926" xr:uid="{00000000-0004-0000-0400-0000550F0000}"/>
    <hyperlink ref="R3818" r:id="rId3927" xr:uid="{00000000-0004-0000-0400-0000560F0000}"/>
    <hyperlink ref="R3819" r:id="rId3928" xr:uid="{00000000-0004-0000-0400-0000570F0000}"/>
    <hyperlink ref="R3820" r:id="rId3929" xr:uid="{00000000-0004-0000-0400-0000580F0000}"/>
    <hyperlink ref="R3821" r:id="rId3930" xr:uid="{00000000-0004-0000-0400-0000590F0000}"/>
    <hyperlink ref="R3822" r:id="rId3931" xr:uid="{00000000-0004-0000-0400-00005A0F0000}"/>
    <hyperlink ref="R3823" r:id="rId3932" xr:uid="{00000000-0004-0000-0400-00005B0F0000}"/>
    <hyperlink ref="R3824" r:id="rId3933" xr:uid="{00000000-0004-0000-0400-00005C0F0000}"/>
    <hyperlink ref="R3825" r:id="rId3934" xr:uid="{00000000-0004-0000-0400-00005D0F0000}"/>
    <hyperlink ref="R3826" r:id="rId3935" xr:uid="{00000000-0004-0000-0400-00005E0F0000}"/>
    <hyperlink ref="R3827" r:id="rId3936" xr:uid="{00000000-0004-0000-0400-00005F0F0000}"/>
    <hyperlink ref="R3828" r:id="rId3937" xr:uid="{00000000-0004-0000-0400-0000600F0000}"/>
    <hyperlink ref="R3829" r:id="rId3938" xr:uid="{00000000-0004-0000-0400-0000610F0000}"/>
    <hyperlink ref="R3830" r:id="rId3939" xr:uid="{00000000-0004-0000-0400-0000620F0000}"/>
    <hyperlink ref="R3831" r:id="rId3940" xr:uid="{00000000-0004-0000-0400-0000630F0000}"/>
    <hyperlink ref="R3832" r:id="rId3941" xr:uid="{00000000-0004-0000-0400-0000640F0000}"/>
    <hyperlink ref="R3833" r:id="rId3942" xr:uid="{00000000-0004-0000-0400-0000650F0000}"/>
    <hyperlink ref="R3834" r:id="rId3943" xr:uid="{00000000-0004-0000-0400-0000660F0000}"/>
    <hyperlink ref="R3835" r:id="rId3944" xr:uid="{00000000-0004-0000-0400-0000670F0000}"/>
    <hyperlink ref="R3836" r:id="rId3945" xr:uid="{00000000-0004-0000-0400-0000680F0000}"/>
    <hyperlink ref="R3837" r:id="rId3946" xr:uid="{00000000-0004-0000-0400-0000690F0000}"/>
    <hyperlink ref="R3838" r:id="rId3947" xr:uid="{00000000-0004-0000-0400-00006A0F0000}"/>
    <hyperlink ref="R3839" r:id="rId3948" xr:uid="{00000000-0004-0000-0400-00006B0F0000}"/>
    <hyperlink ref="R3840" r:id="rId3949" xr:uid="{00000000-0004-0000-0400-00006C0F0000}"/>
    <hyperlink ref="R3841" r:id="rId3950" xr:uid="{00000000-0004-0000-0400-00006D0F0000}"/>
    <hyperlink ref="D3842" r:id="rId3951" xr:uid="{00000000-0004-0000-0400-00006E0F0000}"/>
    <hyperlink ref="N3842" r:id="rId3952" xr:uid="{00000000-0004-0000-0400-00006F0F0000}"/>
    <hyperlink ref="R3842" r:id="rId3953" xr:uid="{00000000-0004-0000-0400-0000700F0000}"/>
    <hyperlink ref="R3843" r:id="rId3954" xr:uid="{00000000-0004-0000-0400-0000710F0000}"/>
    <hyperlink ref="R3844" r:id="rId3955" xr:uid="{00000000-0004-0000-0400-0000720F0000}"/>
    <hyperlink ref="R3845" r:id="rId3956" xr:uid="{00000000-0004-0000-0400-0000730F0000}"/>
    <hyperlink ref="R3846" r:id="rId3957" xr:uid="{00000000-0004-0000-0400-0000740F0000}"/>
    <hyperlink ref="R3847" r:id="rId3958" xr:uid="{00000000-0004-0000-0400-0000750F0000}"/>
    <hyperlink ref="R3848" r:id="rId3959" xr:uid="{00000000-0004-0000-0400-0000760F0000}"/>
    <hyperlink ref="R3849" r:id="rId3960" xr:uid="{00000000-0004-0000-0400-0000770F0000}"/>
    <hyperlink ref="R3850" r:id="rId3961" xr:uid="{00000000-0004-0000-0400-0000780F0000}"/>
    <hyperlink ref="R3851" r:id="rId3962" xr:uid="{00000000-0004-0000-0400-0000790F0000}"/>
    <hyperlink ref="R3852" r:id="rId3963" xr:uid="{00000000-0004-0000-0400-00007A0F0000}"/>
    <hyperlink ref="R3853" r:id="rId3964" xr:uid="{00000000-0004-0000-0400-00007B0F0000}"/>
    <hyperlink ref="R3854" r:id="rId3965" xr:uid="{00000000-0004-0000-0400-00007C0F0000}"/>
    <hyperlink ref="R3855" r:id="rId3966" xr:uid="{00000000-0004-0000-0400-00007D0F0000}"/>
    <hyperlink ref="R3856" r:id="rId3967" xr:uid="{00000000-0004-0000-0400-00007E0F0000}"/>
    <hyperlink ref="R3857" r:id="rId3968" xr:uid="{00000000-0004-0000-0400-00007F0F0000}"/>
    <hyperlink ref="R3858" r:id="rId3969" xr:uid="{00000000-0004-0000-0400-0000800F0000}"/>
    <hyperlink ref="R3859" r:id="rId3970" xr:uid="{00000000-0004-0000-0400-0000810F0000}"/>
    <hyperlink ref="R3860" r:id="rId3971" xr:uid="{00000000-0004-0000-0400-0000820F0000}"/>
    <hyperlink ref="R3861" r:id="rId3972" xr:uid="{00000000-0004-0000-0400-0000830F0000}"/>
    <hyperlink ref="R3862" r:id="rId3973" xr:uid="{00000000-0004-0000-0400-0000840F0000}"/>
    <hyperlink ref="R3863" r:id="rId3974" xr:uid="{00000000-0004-0000-0400-0000850F0000}"/>
    <hyperlink ref="R3864" r:id="rId3975" xr:uid="{00000000-0004-0000-0400-0000860F0000}"/>
    <hyperlink ref="R3865" r:id="rId3976" xr:uid="{00000000-0004-0000-0400-0000870F0000}"/>
    <hyperlink ref="R3866" r:id="rId3977" xr:uid="{00000000-0004-0000-0400-0000880F0000}"/>
    <hyperlink ref="R3867" r:id="rId3978" xr:uid="{00000000-0004-0000-0400-0000890F0000}"/>
    <hyperlink ref="R3868" r:id="rId3979" xr:uid="{00000000-0004-0000-0400-00008A0F0000}"/>
    <hyperlink ref="R3869" r:id="rId3980" xr:uid="{00000000-0004-0000-0400-00008B0F0000}"/>
    <hyperlink ref="R3870" r:id="rId3981" xr:uid="{00000000-0004-0000-0400-00008C0F0000}"/>
    <hyperlink ref="R3871" r:id="rId3982" xr:uid="{00000000-0004-0000-0400-00008D0F0000}"/>
    <hyperlink ref="R3872" r:id="rId3983" xr:uid="{00000000-0004-0000-0400-00008E0F0000}"/>
    <hyperlink ref="R3873" r:id="rId3984" xr:uid="{00000000-0004-0000-0400-00008F0F0000}"/>
    <hyperlink ref="R3874" r:id="rId3985" xr:uid="{00000000-0004-0000-0400-0000900F0000}"/>
    <hyperlink ref="R3875" r:id="rId3986" xr:uid="{00000000-0004-0000-0400-0000910F0000}"/>
    <hyperlink ref="R3876" r:id="rId3987" xr:uid="{00000000-0004-0000-0400-0000920F0000}"/>
    <hyperlink ref="R3877" r:id="rId3988" xr:uid="{00000000-0004-0000-0400-0000930F0000}"/>
    <hyperlink ref="R3878" r:id="rId3989" xr:uid="{00000000-0004-0000-0400-0000940F0000}"/>
    <hyperlink ref="R3879" r:id="rId3990" xr:uid="{00000000-0004-0000-0400-0000950F0000}"/>
    <hyperlink ref="R3880" r:id="rId3991" xr:uid="{00000000-0004-0000-0400-0000960F0000}"/>
    <hyperlink ref="R3881" r:id="rId3992" xr:uid="{00000000-0004-0000-0400-0000970F0000}"/>
    <hyperlink ref="D3882" r:id="rId3993" xr:uid="{00000000-0004-0000-0400-0000980F0000}"/>
    <hyperlink ref="N3882" r:id="rId3994" xr:uid="{00000000-0004-0000-0400-0000990F0000}"/>
    <hyperlink ref="R3882" r:id="rId3995" xr:uid="{00000000-0004-0000-0400-00009A0F0000}"/>
    <hyperlink ref="R3883" r:id="rId3996" xr:uid="{00000000-0004-0000-0400-00009B0F0000}"/>
    <hyperlink ref="R3884" r:id="rId3997" xr:uid="{00000000-0004-0000-0400-00009C0F0000}"/>
    <hyperlink ref="R3885" r:id="rId3998" xr:uid="{00000000-0004-0000-0400-00009D0F0000}"/>
    <hyperlink ref="R3886" r:id="rId3999" xr:uid="{00000000-0004-0000-0400-00009E0F0000}"/>
    <hyperlink ref="R3887" r:id="rId4000" xr:uid="{00000000-0004-0000-0400-00009F0F0000}"/>
    <hyperlink ref="R3888" r:id="rId4001" xr:uid="{00000000-0004-0000-0400-0000A00F0000}"/>
    <hyperlink ref="R3889" r:id="rId4002" xr:uid="{00000000-0004-0000-0400-0000A10F0000}"/>
    <hyperlink ref="R3890" r:id="rId4003" xr:uid="{00000000-0004-0000-0400-0000A20F0000}"/>
    <hyperlink ref="R3891" r:id="rId4004" xr:uid="{00000000-0004-0000-0400-0000A30F0000}"/>
    <hyperlink ref="R3892" r:id="rId4005" xr:uid="{00000000-0004-0000-0400-0000A40F0000}"/>
    <hyperlink ref="R3893" r:id="rId4006" xr:uid="{00000000-0004-0000-0400-0000A50F0000}"/>
    <hyperlink ref="R3894" r:id="rId4007" xr:uid="{00000000-0004-0000-0400-0000A60F0000}"/>
    <hyperlink ref="R3895" r:id="rId4008" xr:uid="{00000000-0004-0000-0400-0000A70F0000}"/>
    <hyperlink ref="R3896" r:id="rId4009" xr:uid="{00000000-0004-0000-0400-0000A80F0000}"/>
    <hyperlink ref="R3897" r:id="rId4010" xr:uid="{00000000-0004-0000-0400-0000A90F0000}"/>
    <hyperlink ref="R3898" r:id="rId4011" xr:uid="{00000000-0004-0000-0400-0000AA0F0000}"/>
    <hyperlink ref="R3899" r:id="rId4012" xr:uid="{00000000-0004-0000-0400-0000AB0F0000}"/>
    <hyperlink ref="R3900" r:id="rId4013" xr:uid="{00000000-0004-0000-0400-0000AC0F0000}"/>
    <hyperlink ref="R3901" r:id="rId4014" xr:uid="{00000000-0004-0000-0400-0000AD0F0000}"/>
    <hyperlink ref="R3902" r:id="rId4015" xr:uid="{00000000-0004-0000-0400-0000AE0F0000}"/>
    <hyperlink ref="R3903" r:id="rId4016" xr:uid="{00000000-0004-0000-0400-0000AF0F0000}"/>
    <hyperlink ref="R3904" r:id="rId4017" xr:uid="{00000000-0004-0000-0400-0000B00F0000}"/>
    <hyperlink ref="R3905" r:id="rId4018" xr:uid="{00000000-0004-0000-0400-0000B10F0000}"/>
    <hyperlink ref="R3906" r:id="rId4019" xr:uid="{00000000-0004-0000-0400-0000B20F0000}"/>
    <hyperlink ref="R3907" r:id="rId4020" xr:uid="{00000000-0004-0000-0400-0000B30F0000}"/>
    <hyperlink ref="R3908" r:id="rId4021" xr:uid="{00000000-0004-0000-0400-0000B40F0000}"/>
    <hyperlink ref="R3909" r:id="rId4022" xr:uid="{00000000-0004-0000-0400-0000B50F0000}"/>
    <hyperlink ref="D3910" r:id="rId4023" xr:uid="{00000000-0004-0000-0400-0000B60F0000}"/>
    <hyperlink ref="N3910" r:id="rId4024" xr:uid="{00000000-0004-0000-0400-0000B70F0000}"/>
    <hyperlink ref="R3910" r:id="rId4025" xr:uid="{00000000-0004-0000-0400-0000B80F0000}"/>
    <hyperlink ref="R3911" r:id="rId4026" xr:uid="{00000000-0004-0000-0400-0000B90F0000}"/>
    <hyperlink ref="R3912" r:id="rId4027" xr:uid="{00000000-0004-0000-0400-0000BA0F0000}"/>
    <hyperlink ref="R3913" r:id="rId4028" xr:uid="{00000000-0004-0000-0400-0000BB0F0000}"/>
    <hyperlink ref="R3914" r:id="rId4029" xr:uid="{00000000-0004-0000-0400-0000BC0F0000}"/>
    <hyperlink ref="R3915" r:id="rId4030" xr:uid="{00000000-0004-0000-0400-0000BD0F0000}"/>
    <hyperlink ref="R3916" r:id="rId4031" xr:uid="{00000000-0004-0000-0400-0000BE0F0000}"/>
    <hyperlink ref="R3917" r:id="rId4032" xr:uid="{00000000-0004-0000-0400-0000BF0F0000}"/>
    <hyperlink ref="R3918" r:id="rId4033" xr:uid="{00000000-0004-0000-0400-0000C00F0000}"/>
    <hyperlink ref="R3919" r:id="rId4034" xr:uid="{00000000-0004-0000-0400-0000C10F0000}"/>
    <hyperlink ref="R3920" r:id="rId4035" xr:uid="{00000000-0004-0000-0400-0000C20F0000}"/>
    <hyperlink ref="R3921" r:id="rId4036" xr:uid="{00000000-0004-0000-0400-0000C30F0000}"/>
    <hyperlink ref="R3922" r:id="rId4037" xr:uid="{00000000-0004-0000-0400-0000C40F0000}"/>
    <hyperlink ref="R3923" r:id="rId4038" xr:uid="{00000000-0004-0000-0400-0000C50F0000}"/>
    <hyperlink ref="R3924" r:id="rId4039" xr:uid="{00000000-0004-0000-0400-0000C60F0000}"/>
    <hyperlink ref="R3925" r:id="rId4040" xr:uid="{00000000-0004-0000-0400-0000C70F0000}"/>
    <hyperlink ref="R3926" r:id="rId4041" xr:uid="{00000000-0004-0000-0400-0000C80F0000}"/>
    <hyperlink ref="R3927" r:id="rId4042" xr:uid="{00000000-0004-0000-0400-0000C90F0000}"/>
    <hyperlink ref="R3928" r:id="rId4043" xr:uid="{00000000-0004-0000-0400-0000CA0F0000}"/>
    <hyperlink ref="R3929" r:id="rId4044" xr:uid="{00000000-0004-0000-0400-0000CB0F0000}"/>
    <hyperlink ref="R3930" r:id="rId4045" xr:uid="{00000000-0004-0000-0400-0000CC0F0000}"/>
    <hyperlink ref="R3931" r:id="rId4046" xr:uid="{00000000-0004-0000-0400-0000CD0F0000}"/>
    <hyperlink ref="R3932" r:id="rId4047" xr:uid="{00000000-0004-0000-0400-0000CE0F0000}"/>
    <hyperlink ref="R3933" r:id="rId4048" xr:uid="{00000000-0004-0000-0400-0000CF0F0000}"/>
    <hyperlink ref="R3934" r:id="rId4049" xr:uid="{00000000-0004-0000-0400-0000D00F0000}"/>
    <hyperlink ref="R3935" r:id="rId4050" xr:uid="{00000000-0004-0000-0400-0000D10F0000}"/>
    <hyperlink ref="R3936" r:id="rId4051" xr:uid="{00000000-0004-0000-0400-0000D20F0000}"/>
    <hyperlink ref="R3937" r:id="rId4052" xr:uid="{00000000-0004-0000-0400-0000D30F0000}"/>
    <hyperlink ref="R3938" r:id="rId4053" xr:uid="{00000000-0004-0000-0400-0000D40F0000}"/>
    <hyperlink ref="R3939" r:id="rId4054" xr:uid="{00000000-0004-0000-0400-0000D50F0000}"/>
    <hyperlink ref="R3940" r:id="rId4055" xr:uid="{00000000-0004-0000-0400-0000D60F0000}"/>
    <hyperlink ref="R3941" r:id="rId4056" xr:uid="{00000000-0004-0000-0400-0000D70F0000}"/>
    <hyperlink ref="R3942" r:id="rId4057" xr:uid="{00000000-0004-0000-0400-0000D80F0000}"/>
    <hyperlink ref="R3943" r:id="rId4058" xr:uid="{00000000-0004-0000-0400-0000D90F0000}"/>
    <hyperlink ref="R3944" r:id="rId4059" xr:uid="{00000000-0004-0000-0400-0000DA0F0000}"/>
    <hyperlink ref="R3945" r:id="rId4060" xr:uid="{00000000-0004-0000-0400-0000DB0F0000}"/>
    <hyperlink ref="R3946" r:id="rId4061" xr:uid="{00000000-0004-0000-0400-0000DC0F0000}"/>
    <hyperlink ref="R3947" r:id="rId4062" xr:uid="{00000000-0004-0000-0400-0000DD0F0000}"/>
    <hyperlink ref="R3948" r:id="rId4063" xr:uid="{00000000-0004-0000-0400-0000DE0F0000}"/>
    <hyperlink ref="R3949" r:id="rId4064" xr:uid="{00000000-0004-0000-0400-0000DF0F0000}"/>
    <hyperlink ref="R3950" r:id="rId4065" xr:uid="{00000000-0004-0000-0400-0000E00F0000}"/>
    <hyperlink ref="R3951" r:id="rId4066" xr:uid="{00000000-0004-0000-0400-0000E10F0000}"/>
    <hyperlink ref="R3952" r:id="rId4067" xr:uid="{00000000-0004-0000-0400-0000E20F0000}"/>
    <hyperlink ref="R3953" r:id="rId4068" xr:uid="{00000000-0004-0000-0400-0000E30F0000}"/>
    <hyperlink ref="R3954" r:id="rId4069" xr:uid="{00000000-0004-0000-0400-0000E40F0000}"/>
    <hyperlink ref="R3955" r:id="rId4070" xr:uid="{00000000-0004-0000-0400-0000E50F0000}"/>
    <hyperlink ref="R3956" r:id="rId4071" xr:uid="{00000000-0004-0000-0400-0000E60F0000}"/>
    <hyperlink ref="R3957" r:id="rId4072" xr:uid="{00000000-0004-0000-0400-0000E70F0000}"/>
    <hyperlink ref="R3958" r:id="rId4073" xr:uid="{00000000-0004-0000-0400-0000E80F0000}"/>
    <hyperlink ref="R3959" r:id="rId4074" xr:uid="{00000000-0004-0000-0400-0000E90F0000}"/>
    <hyperlink ref="R3960" r:id="rId4075" xr:uid="{00000000-0004-0000-0400-0000EA0F0000}"/>
    <hyperlink ref="R3961" r:id="rId4076" xr:uid="{00000000-0004-0000-0400-0000EB0F0000}"/>
    <hyperlink ref="R3962" r:id="rId4077" xr:uid="{00000000-0004-0000-0400-0000EC0F0000}"/>
    <hyperlink ref="R3963" r:id="rId4078" xr:uid="{00000000-0004-0000-0400-0000ED0F0000}"/>
    <hyperlink ref="R3964" r:id="rId4079" xr:uid="{00000000-0004-0000-0400-0000EE0F0000}"/>
    <hyperlink ref="R3965" r:id="rId4080" xr:uid="{00000000-0004-0000-0400-0000EF0F0000}"/>
    <hyperlink ref="R3966" r:id="rId4081" xr:uid="{00000000-0004-0000-0400-0000F00F0000}"/>
    <hyperlink ref="R3967" r:id="rId4082" xr:uid="{00000000-0004-0000-0400-0000F10F0000}"/>
    <hyperlink ref="R3968" r:id="rId4083" xr:uid="{00000000-0004-0000-0400-0000F20F0000}"/>
    <hyperlink ref="R3969" r:id="rId4084" xr:uid="{00000000-0004-0000-0400-0000F30F0000}"/>
    <hyperlink ref="R3970" r:id="rId4085" xr:uid="{00000000-0004-0000-0400-0000F40F0000}"/>
    <hyperlink ref="R3971" r:id="rId4086" xr:uid="{00000000-0004-0000-0400-0000F50F0000}"/>
    <hyperlink ref="R3972" r:id="rId4087" xr:uid="{00000000-0004-0000-0400-0000F60F0000}"/>
    <hyperlink ref="R3973" r:id="rId4088" xr:uid="{00000000-0004-0000-0400-0000F70F0000}"/>
    <hyperlink ref="R3974" r:id="rId4089" xr:uid="{00000000-0004-0000-0400-0000F80F0000}"/>
    <hyperlink ref="R3975" r:id="rId4090" xr:uid="{00000000-0004-0000-0400-0000F90F0000}"/>
    <hyperlink ref="R3976" r:id="rId4091" xr:uid="{00000000-0004-0000-0400-0000FA0F0000}"/>
    <hyperlink ref="R3977" r:id="rId4092" xr:uid="{00000000-0004-0000-0400-0000FB0F0000}"/>
    <hyperlink ref="R3978" r:id="rId4093" xr:uid="{00000000-0004-0000-0400-0000FC0F0000}"/>
    <hyperlink ref="R3979" r:id="rId4094" xr:uid="{00000000-0004-0000-0400-0000FD0F0000}"/>
    <hyperlink ref="R3980" r:id="rId4095" xr:uid="{00000000-0004-0000-0400-0000FE0F0000}"/>
    <hyperlink ref="R3981" r:id="rId4096" xr:uid="{00000000-0004-0000-0400-0000FF0F0000}"/>
    <hyperlink ref="R3982" r:id="rId4097" xr:uid="{00000000-0004-0000-0400-000000100000}"/>
    <hyperlink ref="R3983" r:id="rId4098" xr:uid="{00000000-0004-0000-0400-000001100000}"/>
    <hyperlink ref="R3984" r:id="rId4099" xr:uid="{00000000-0004-0000-0400-000002100000}"/>
    <hyperlink ref="D3985" r:id="rId4100" xr:uid="{00000000-0004-0000-0400-000003100000}"/>
    <hyperlink ref="N3985" r:id="rId4101" xr:uid="{00000000-0004-0000-0400-000004100000}"/>
    <hyperlink ref="R3985" r:id="rId4102" xr:uid="{00000000-0004-0000-0400-000005100000}"/>
    <hyperlink ref="R3986" r:id="rId4103" xr:uid="{00000000-0004-0000-0400-000006100000}"/>
    <hyperlink ref="R3987" r:id="rId4104" xr:uid="{00000000-0004-0000-0400-000007100000}"/>
    <hyperlink ref="R3988" r:id="rId4105" xr:uid="{00000000-0004-0000-0400-000008100000}"/>
    <hyperlink ref="R3989" r:id="rId4106" xr:uid="{00000000-0004-0000-0400-000009100000}"/>
    <hyperlink ref="R3990" r:id="rId4107" xr:uid="{00000000-0004-0000-0400-00000A100000}"/>
    <hyperlink ref="R3991" r:id="rId4108" xr:uid="{00000000-0004-0000-0400-00000B100000}"/>
    <hyperlink ref="R3992" r:id="rId4109" xr:uid="{00000000-0004-0000-0400-00000C100000}"/>
    <hyperlink ref="D3993" r:id="rId4110" xr:uid="{00000000-0004-0000-0400-00000D100000}"/>
    <hyperlink ref="N3993" r:id="rId4111" xr:uid="{00000000-0004-0000-0400-00000E100000}"/>
    <hyperlink ref="R3993" r:id="rId4112" xr:uid="{00000000-0004-0000-0400-00000F100000}"/>
    <hyperlink ref="R3994" r:id="rId4113" xr:uid="{00000000-0004-0000-0400-000010100000}"/>
    <hyperlink ref="R3995" r:id="rId4114" xr:uid="{00000000-0004-0000-0400-000011100000}"/>
    <hyperlink ref="R3996" r:id="rId4115" xr:uid="{00000000-0004-0000-0400-000012100000}"/>
    <hyperlink ref="R3997" r:id="rId4116" xr:uid="{00000000-0004-0000-0400-000013100000}"/>
    <hyperlink ref="R3998" r:id="rId4117" xr:uid="{00000000-0004-0000-0400-000014100000}"/>
    <hyperlink ref="R3999" r:id="rId4118" xr:uid="{00000000-0004-0000-0400-000015100000}"/>
    <hyperlink ref="R4000" r:id="rId4119" xr:uid="{00000000-0004-0000-0400-000016100000}"/>
    <hyperlink ref="R4001" r:id="rId4120" xr:uid="{00000000-0004-0000-0400-000017100000}"/>
    <hyperlink ref="R4002" r:id="rId4121" xr:uid="{00000000-0004-0000-0400-000018100000}"/>
    <hyperlink ref="R4003" r:id="rId4122" xr:uid="{00000000-0004-0000-0400-000019100000}"/>
    <hyperlink ref="R4004" r:id="rId4123" xr:uid="{00000000-0004-0000-0400-00001A100000}"/>
    <hyperlink ref="R4005" r:id="rId4124" xr:uid="{00000000-0004-0000-0400-00001B100000}"/>
    <hyperlink ref="R4006" r:id="rId4125" xr:uid="{00000000-0004-0000-0400-00001C100000}"/>
    <hyperlink ref="R4007" r:id="rId4126" xr:uid="{00000000-0004-0000-0400-00001D100000}"/>
    <hyperlink ref="R4008" r:id="rId4127" xr:uid="{00000000-0004-0000-0400-00001E100000}"/>
    <hyperlink ref="R4009" r:id="rId4128" xr:uid="{00000000-0004-0000-0400-00001F100000}"/>
    <hyperlink ref="R4010" r:id="rId4129" xr:uid="{00000000-0004-0000-0400-000020100000}"/>
    <hyperlink ref="R4011" r:id="rId4130" xr:uid="{00000000-0004-0000-0400-000021100000}"/>
    <hyperlink ref="D4012" r:id="rId4131" xr:uid="{00000000-0004-0000-0400-000022100000}"/>
    <hyperlink ref="N4012" r:id="rId4132" xr:uid="{00000000-0004-0000-0400-000023100000}"/>
    <hyperlink ref="R4012" r:id="rId4133" xr:uid="{00000000-0004-0000-0400-000024100000}"/>
    <hyperlink ref="R4013" r:id="rId4134" xr:uid="{00000000-0004-0000-0400-000025100000}"/>
    <hyperlink ref="R4014" r:id="rId4135" xr:uid="{00000000-0004-0000-0400-000026100000}"/>
    <hyperlink ref="R4015" r:id="rId4136" xr:uid="{00000000-0004-0000-0400-000027100000}"/>
    <hyperlink ref="R4016" r:id="rId4137" xr:uid="{00000000-0004-0000-0400-000028100000}"/>
    <hyperlink ref="R4017" r:id="rId4138" xr:uid="{00000000-0004-0000-0400-000029100000}"/>
    <hyperlink ref="R4018" r:id="rId4139" xr:uid="{00000000-0004-0000-0400-00002A100000}"/>
    <hyperlink ref="R4019" r:id="rId4140" xr:uid="{00000000-0004-0000-0400-00002B100000}"/>
    <hyperlink ref="R4020" r:id="rId4141" xr:uid="{00000000-0004-0000-0400-00002C100000}"/>
    <hyperlink ref="R4021" r:id="rId4142" xr:uid="{00000000-0004-0000-0400-00002D100000}"/>
    <hyperlink ref="R4022" r:id="rId4143" xr:uid="{00000000-0004-0000-0400-00002E100000}"/>
    <hyperlink ref="R4023" r:id="rId4144" xr:uid="{00000000-0004-0000-0400-00002F100000}"/>
    <hyperlink ref="R4024" r:id="rId4145" xr:uid="{00000000-0004-0000-0400-000030100000}"/>
    <hyperlink ref="R4025" r:id="rId4146" xr:uid="{00000000-0004-0000-0400-000031100000}"/>
    <hyperlink ref="R4026" r:id="rId4147" xr:uid="{00000000-0004-0000-0400-000032100000}"/>
    <hyperlink ref="R4027" r:id="rId4148" xr:uid="{00000000-0004-0000-0400-000033100000}"/>
    <hyperlink ref="R4028" r:id="rId4149" xr:uid="{00000000-0004-0000-0400-000034100000}"/>
    <hyperlink ref="R4029" r:id="rId4150" xr:uid="{00000000-0004-0000-0400-000035100000}"/>
    <hyperlink ref="R4030" r:id="rId4151" xr:uid="{00000000-0004-0000-0400-000036100000}"/>
    <hyperlink ref="R4031" r:id="rId4152" xr:uid="{00000000-0004-0000-0400-000037100000}"/>
    <hyperlink ref="R4032" r:id="rId4153" xr:uid="{00000000-0004-0000-0400-000038100000}"/>
    <hyperlink ref="R4033" r:id="rId4154" xr:uid="{00000000-0004-0000-0400-000039100000}"/>
    <hyperlink ref="R4034" r:id="rId4155" xr:uid="{00000000-0004-0000-0400-00003A100000}"/>
    <hyperlink ref="R4035" r:id="rId4156" xr:uid="{00000000-0004-0000-0400-00003B100000}"/>
    <hyperlink ref="R4036" r:id="rId4157" xr:uid="{00000000-0004-0000-0400-00003C100000}"/>
    <hyperlink ref="R4037" r:id="rId4158" xr:uid="{00000000-0004-0000-0400-00003D100000}"/>
    <hyperlink ref="R4038" r:id="rId4159" xr:uid="{00000000-0004-0000-0400-00003E100000}"/>
    <hyperlink ref="R4039" r:id="rId4160" xr:uid="{00000000-0004-0000-0400-00003F100000}"/>
    <hyperlink ref="R4040" r:id="rId4161" xr:uid="{00000000-0004-0000-0400-000040100000}"/>
    <hyperlink ref="R4041" r:id="rId4162" xr:uid="{00000000-0004-0000-0400-000041100000}"/>
    <hyperlink ref="R4042" r:id="rId4163" xr:uid="{00000000-0004-0000-0400-000042100000}"/>
    <hyperlink ref="R4043" r:id="rId4164" xr:uid="{00000000-0004-0000-0400-000043100000}"/>
    <hyperlink ref="R4044" r:id="rId4165" xr:uid="{00000000-0004-0000-0400-000044100000}"/>
    <hyperlink ref="R4045" r:id="rId4166" xr:uid="{00000000-0004-0000-0400-000045100000}"/>
    <hyperlink ref="R4046" r:id="rId4167" xr:uid="{00000000-0004-0000-0400-000046100000}"/>
    <hyperlink ref="R4047" r:id="rId4168" xr:uid="{00000000-0004-0000-0400-000047100000}"/>
    <hyperlink ref="R4048" r:id="rId4169" xr:uid="{00000000-0004-0000-0400-000048100000}"/>
    <hyperlink ref="R4049" r:id="rId4170" xr:uid="{00000000-0004-0000-0400-000049100000}"/>
    <hyperlink ref="R4050" r:id="rId4171" xr:uid="{00000000-0004-0000-0400-00004A100000}"/>
    <hyperlink ref="R4051" r:id="rId4172" xr:uid="{00000000-0004-0000-0400-00004B100000}"/>
    <hyperlink ref="R4052" r:id="rId4173" xr:uid="{00000000-0004-0000-0400-00004C100000}"/>
    <hyperlink ref="R4053" r:id="rId4174" xr:uid="{00000000-0004-0000-0400-00004D100000}"/>
    <hyperlink ref="R4054" r:id="rId4175" xr:uid="{00000000-0004-0000-0400-00004E100000}"/>
    <hyperlink ref="R4055" r:id="rId4176" xr:uid="{00000000-0004-0000-0400-00004F100000}"/>
    <hyperlink ref="R4056" r:id="rId4177" xr:uid="{00000000-0004-0000-0400-000050100000}"/>
    <hyperlink ref="R4057" r:id="rId4178" xr:uid="{00000000-0004-0000-0400-000051100000}"/>
    <hyperlink ref="R4058" r:id="rId4179" xr:uid="{00000000-0004-0000-0400-000052100000}"/>
    <hyperlink ref="R4059" r:id="rId4180" xr:uid="{00000000-0004-0000-0400-000053100000}"/>
    <hyperlink ref="R4060" r:id="rId4181" xr:uid="{00000000-0004-0000-0400-000054100000}"/>
    <hyperlink ref="R4061" r:id="rId4182" xr:uid="{00000000-0004-0000-0400-000055100000}"/>
    <hyperlink ref="R4062" r:id="rId4183" xr:uid="{00000000-0004-0000-0400-000056100000}"/>
    <hyperlink ref="D4063" r:id="rId4184" xr:uid="{00000000-0004-0000-0400-000057100000}"/>
    <hyperlink ref="N4063" r:id="rId4185" xr:uid="{00000000-0004-0000-0400-000058100000}"/>
    <hyperlink ref="R4063" r:id="rId4186" xr:uid="{00000000-0004-0000-0400-000059100000}"/>
    <hyperlink ref="R4064" r:id="rId4187" xr:uid="{00000000-0004-0000-0400-00005A100000}"/>
    <hyperlink ref="R4065" r:id="rId4188" xr:uid="{00000000-0004-0000-0400-00005B100000}"/>
    <hyperlink ref="R4066" r:id="rId4189" xr:uid="{00000000-0004-0000-0400-00005C100000}"/>
    <hyperlink ref="R4067" r:id="rId4190" xr:uid="{00000000-0004-0000-0400-00005D100000}"/>
    <hyperlink ref="R4068" r:id="rId4191" xr:uid="{00000000-0004-0000-0400-00005E100000}"/>
    <hyperlink ref="R4069" r:id="rId4192" xr:uid="{00000000-0004-0000-0400-00005F100000}"/>
    <hyperlink ref="R4070" r:id="rId4193" xr:uid="{00000000-0004-0000-0400-000060100000}"/>
    <hyperlink ref="R4071" r:id="rId4194" xr:uid="{00000000-0004-0000-0400-000061100000}"/>
    <hyperlink ref="R4072" r:id="rId4195" xr:uid="{00000000-0004-0000-0400-000062100000}"/>
    <hyperlink ref="R4073" r:id="rId4196" xr:uid="{00000000-0004-0000-0400-000063100000}"/>
    <hyperlink ref="R4074" r:id="rId4197" xr:uid="{00000000-0004-0000-0400-000064100000}"/>
    <hyperlink ref="R4075" r:id="rId4198" xr:uid="{00000000-0004-0000-0400-000065100000}"/>
    <hyperlink ref="R4076" r:id="rId4199" xr:uid="{00000000-0004-0000-0400-000066100000}"/>
    <hyperlink ref="R4077" r:id="rId4200" xr:uid="{00000000-0004-0000-0400-000067100000}"/>
    <hyperlink ref="R4078" r:id="rId4201" xr:uid="{00000000-0004-0000-0400-000068100000}"/>
    <hyperlink ref="R4079" r:id="rId4202" xr:uid="{00000000-0004-0000-0400-000069100000}"/>
    <hyperlink ref="R4080" r:id="rId4203" xr:uid="{00000000-0004-0000-0400-00006A100000}"/>
    <hyperlink ref="R4081" r:id="rId4204" xr:uid="{00000000-0004-0000-0400-00006B100000}"/>
    <hyperlink ref="R4082" r:id="rId4205" xr:uid="{00000000-0004-0000-0400-00006C100000}"/>
    <hyperlink ref="R4083" r:id="rId4206" xr:uid="{00000000-0004-0000-0400-00006D100000}"/>
    <hyperlink ref="R4084" r:id="rId4207" xr:uid="{00000000-0004-0000-0400-00006E100000}"/>
    <hyperlink ref="R4085" r:id="rId4208" xr:uid="{00000000-0004-0000-0400-00006F100000}"/>
    <hyperlink ref="R4086" r:id="rId4209" xr:uid="{00000000-0004-0000-0400-000070100000}"/>
    <hyperlink ref="D4087" r:id="rId4210" xr:uid="{00000000-0004-0000-0400-000071100000}"/>
    <hyperlink ref="N4087" r:id="rId4211" xr:uid="{00000000-0004-0000-0400-000072100000}"/>
    <hyperlink ref="R4087" r:id="rId4212" xr:uid="{00000000-0004-0000-0400-000073100000}"/>
    <hyperlink ref="R4088" r:id="rId4213" xr:uid="{00000000-0004-0000-0400-000074100000}"/>
    <hyperlink ref="R4089" r:id="rId4214" xr:uid="{00000000-0004-0000-0400-000075100000}"/>
    <hyperlink ref="R4090" r:id="rId4215" xr:uid="{00000000-0004-0000-0400-000076100000}"/>
    <hyperlink ref="R4091" r:id="rId4216" xr:uid="{00000000-0004-0000-0400-000077100000}"/>
    <hyperlink ref="R4092" r:id="rId4217" xr:uid="{00000000-0004-0000-0400-000078100000}"/>
    <hyperlink ref="R4093" r:id="rId4218" xr:uid="{00000000-0004-0000-0400-000079100000}"/>
    <hyperlink ref="R4094" r:id="rId4219" xr:uid="{00000000-0004-0000-0400-00007A100000}"/>
    <hyperlink ref="R4095" r:id="rId4220" xr:uid="{00000000-0004-0000-0400-00007B100000}"/>
    <hyperlink ref="R4096" r:id="rId4221" xr:uid="{00000000-0004-0000-0400-00007C100000}"/>
    <hyperlink ref="R4097" r:id="rId4222" xr:uid="{00000000-0004-0000-0400-00007D100000}"/>
    <hyperlink ref="R4098" r:id="rId4223" xr:uid="{00000000-0004-0000-0400-00007E100000}"/>
    <hyperlink ref="R4099" r:id="rId4224" xr:uid="{00000000-0004-0000-0400-00007F100000}"/>
    <hyperlink ref="R4100" r:id="rId4225" xr:uid="{00000000-0004-0000-0400-000080100000}"/>
    <hyperlink ref="R4101" r:id="rId4226" xr:uid="{00000000-0004-0000-0400-000081100000}"/>
    <hyperlink ref="R4102" r:id="rId4227" xr:uid="{00000000-0004-0000-0400-000082100000}"/>
    <hyperlink ref="R4103" r:id="rId4228" xr:uid="{00000000-0004-0000-0400-000083100000}"/>
    <hyperlink ref="R4104" r:id="rId4229" xr:uid="{00000000-0004-0000-0400-000084100000}"/>
    <hyperlink ref="R4105" r:id="rId4230" xr:uid="{00000000-0004-0000-0400-000085100000}"/>
    <hyperlink ref="R4106" r:id="rId4231" xr:uid="{00000000-0004-0000-0400-000086100000}"/>
    <hyperlink ref="R4107" r:id="rId4232" xr:uid="{00000000-0004-0000-0400-000087100000}"/>
    <hyperlink ref="R4108" r:id="rId4233" xr:uid="{00000000-0004-0000-0400-000088100000}"/>
    <hyperlink ref="R4109" r:id="rId4234" xr:uid="{00000000-0004-0000-0400-000089100000}"/>
    <hyperlink ref="R4110" r:id="rId4235" xr:uid="{00000000-0004-0000-0400-00008A100000}"/>
    <hyperlink ref="R4111" r:id="rId4236" xr:uid="{00000000-0004-0000-0400-00008B100000}"/>
    <hyperlink ref="R4112" r:id="rId4237" xr:uid="{00000000-0004-0000-0400-00008C100000}"/>
    <hyperlink ref="R4113" r:id="rId4238" xr:uid="{00000000-0004-0000-0400-00008D100000}"/>
    <hyperlink ref="R4114" r:id="rId4239" xr:uid="{00000000-0004-0000-0400-00008E100000}"/>
    <hyperlink ref="R4115" r:id="rId4240" xr:uid="{00000000-0004-0000-0400-00008F100000}"/>
    <hyperlink ref="R4116" r:id="rId4241" xr:uid="{00000000-0004-0000-0400-000090100000}"/>
    <hyperlink ref="R4117" r:id="rId4242" xr:uid="{00000000-0004-0000-0400-000091100000}"/>
    <hyperlink ref="R4118" r:id="rId4243" xr:uid="{00000000-0004-0000-0400-000092100000}"/>
    <hyperlink ref="R4119" r:id="rId4244" xr:uid="{00000000-0004-0000-0400-000093100000}"/>
    <hyperlink ref="R4120" r:id="rId4245" xr:uid="{00000000-0004-0000-0400-000094100000}"/>
    <hyperlink ref="R4121" r:id="rId4246" xr:uid="{00000000-0004-0000-0400-000095100000}"/>
    <hyperlink ref="R4122" r:id="rId4247" xr:uid="{00000000-0004-0000-0400-000096100000}"/>
    <hyperlink ref="R4123" r:id="rId4248" xr:uid="{00000000-0004-0000-0400-000097100000}"/>
    <hyperlink ref="R4124" r:id="rId4249" xr:uid="{00000000-0004-0000-0400-000098100000}"/>
    <hyperlink ref="R4125" r:id="rId4250" xr:uid="{00000000-0004-0000-0400-000099100000}"/>
    <hyperlink ref="R4126" r:id="rId4251" xr:uid="{00000000-0004-0000-0400-00009A100000}"/>
    <hyperlink ref="R4127" r:id="rId4252" xr:uid="{00000000-0004-0000-0400-00009B100000}"/>
    <hyperlink ref="R4128" r:id="rId4253" xr:uid="{00000000-0004-0000-0400-00009C100000}"/>
    <hyperlink ref="R4129" r:id="rId4254" xr:uid="{00000000-0004-0000-0400-00009D100000}"/>
    <hyperlink ref="R4130" r:id="rId4255" xr:uid="{00000000-0004-0000-0400-00009E100000}"/>
    <hyperlink ref="R4131" r:id="rId4256" xr:uid="{00000000-0004-0000-0400-00009F100000}"/>
    <hyperlink ref="R4132" r:id="rId4257" xr:uid="{00000000-0004-0000-0400-0000A0100000}"/>
    <hyperlink ref="R4133" r:id="rId4258" xr:uid="{00000000-0004-0000-0400-0000A1100000}"/>
    <hyperlink ref="R4134" r:id="rId4259" xr:uid="{00000000-0004-0000-0400-0000A2100000}"/>
    <hyperlink ref="R4135" r:id="rId4260" xr:uid="{00000000-0004-0000-0400-0000A3100000}"/>
    <hyperlink ref="R4136" r:id="rId4261" xr:uid="{00000000-0004-0000-0400-0000A4100000}"/>
    <hyperlink ref="R4137" r:id="rId4262" xr:uid="{00000000-0004-0000-0400-0000A5100000}"/>
    <hyperlink ref="R4138" r:id="rId4263" xr:uid="{00000000-0004-0000-0400-0000A6100000}"/>
    <hyperlink ref="R4139" r:id="rId4264" xr:uid="{00000000-0004-0000-0400-0000A7100000}"/>
    <hyperlink ref="R4140" r:id="rId4265" xr:uid="{00000000-0004-0000-0400-0000A8100000}"/>
    <hyperlink ref="R4141" r:id="rId4266" xr:uid="{00000000-0004-0000-0400-0000A9100000}"/>
    <hyperlink ref="R4142" r:id="rId4267" xr:uid="{00000000-0004-0000-0400-0000AA100000}"/>
    <hyperlink ref="R4143" r:id="rId4268" xr:uid="{00000000-0004-0000-0400-0000AB100000}"/>
    <hyperlink ref="R4144" r:id="rId4269" xr:uid="{00000000-0004-0000-0400-0000AC100000}"/>
    <hyperlink ref="R4145" r:id="rId4270" xr:uid="{00000000-0004-0000-0400-0000AD100000}"/>
    <hyperlink ref="R4146" r:id="rId4271" xr:uid="{00000000-0004-0000-0400-0000AE100000}"/>
    <hyperlink ref="R4147" r:id="rId4272" xr:uid="{00000000-0004-0000-0400-0000AF100000}"/>
    <hyperlink ref="R4148" r:id="rId4273" xr:uid="{00000000-0004-0000-0400-0000B0100000}"/>
    <hyperlink ref="R4149" r:id="rId4274" xr:uid="{00000000-0004-0000-0400-0000B1100000}"/>
    <hyperlink ref="R4150" r:id="rId4275" xr:uid="{00000000-0004-0000-0400-0000B2100000}"/>
    <hyperlink ref="R4151" r:id="rId4276" xr:uid="{00000000-0004-0000-0400-0000B3100000}"/>
    <hyperlink ref="R4152" r:id="rId4277" xr:uid="{00000000-0004-0000-0400-0000B4100000}"/>
    <hyperlink ref="R4153" r:id="rId4278" xr:uid="{00000000-0004-0000-0400-0000B5100000}"/>
    <hyperlink ref="R4154" r:id="rId4279" xr:uid="{00000000-0004-0000-0400-0000B6100000}"/>
    <hyperlink ref="R4155" r:id="rId4280" xr:uid="{00000000-0004-0000-0400-0000B7100000}"/>
    <hyperlink ref="R4156" r:id="rId4281" xr:uid="{00000000-0004-0000-0400-0000B8100000}"/>
    <hyperlink ref="R4157" r:id="rId4282" xr:uid="{00000000-0004-0000-0400-0000B9100000}"/>
    <hyperlink ref="R4158" r:id="rId4283" xr:uid="{00000000-0004-0000-0400-0000BA100000}"/>
    <hyperlink ref="R4159" r:id="rId4284" xr:uid="{00000000-0004-0000-0400-0000BB100000}"/>
    <hyperlink ref="R4160" r:id="rId4285" xr:uid="{00000000-0004-0000-0400-0000BC100000}"/>
    <hyperlink ref="R4161" r:id="rId4286" xr:uid="{00000000-0004-0000-0400-0000BD100000}"/>
    <hyperlink ref="R4162" r:id="rId4287" xr:uid="{00000000-0004-0000-0400-0000BE100000}"/>
    <hyperlink ref="R4163" r:id="rId4288" xr:uid="{00000000-0004-0000-0400-0000BF100000}"/>
    <hyperlink ref="R4164" r:id="rId4289" xr:uid="{00000000-0004-0000-0400-0000C0100000}"/>
    <hyperlink ref="R4165" r:id="rId4290" xr:uid="{00000000-0004-0000-0400-0000C1100000}"/>
    <hyperlink ref="R4166" r:id="rId4291" xr:uid="{00000000-0004-0000-0400-0000C2100000}"/>
    <hyperlink ref="R4167" r:id="rId4292" xr:uid="{00000000-0004-0000-0400-0000C3100000}"/>
    <hyperlink ref="R4168" r:id="rId4293" xr:uid="{00000000-0004-0000-0400-0000C4100000}"/>
    <hyperlink ref="R4169" r:id="rId4294" xr:uid="{00000000-0004-0000-0400-0000C5100000}"/>
    <hyperlink ref="R4170" r:id="rId4295" xr:uid="{00000000-0004-0000-0400-0000C6100000}"/>
    <hyperlink ref="R4171" r:id="rId4296" xr:uid="{00000000-0004-0000-0400-0000C7100000}"/>
    <hyperlink ref="R4172" r:id="rId4297" xr:uid="{00000000-0004-0000-0400-0000C8100000}"/>
    <hyperlink ref="R4173" r:id="rId4298" xr:uid="{00000000-0004-0000-0400-0000C9100000}"/>
    <hyperlink ref="R4174" r:id="rId4299" xr:uid="{00000000-0004-0000-0400-0000CA100000}"/>
    <hyperlink ref="R4175" r:id="rId4300" xr:uid="{00000000-0004-0000-0400-0000CB100000}"/>
    <hyperlink ref="R4176" r:id="rId4301" xr:uid="{00000000-0004-0000-0400-0000CC100000}"/>
    <hyperlink ref="R4177" r:id="rId4302" xr:uid="{00000000-0004-0000-0400-0000CD100000}"/>
    <hyperlink ref="R4178" r:id="rId4303" xr:uid="{00000000-0004-0000-0400-0000CE100000}"/>
    <hyperlink ref="R4179" r:id="rId4304" xr:uid="{00000000-0004-0000-0400-0000CF100000}"/>
    <hyperlink ref="R4180" r:id="rId4305" xr:uid="{00000000-0004-0000-0400-0000D0100000}"/>
    <hyperlink ref="R4181" r:id="rId4306" xr:uid="{00000000-0004-0000-0400-0000D1100000}"/>
    <hyperlink ref="R4182" r:id="rId4307" xr:uid="{00000000-0004-0000-0400-0000D2100000}"/>
    <hyperlink ref="R4183" r:id="rId4308" xr:uid="{00000000-0004-0000-0400-0000D3100000}"/>
    <hyperlink ref="R4184" r:id="rId4309" xr:uid="{00000000-0004-0000-0400-0000D4100000}"/>
    <hyperlink ref="R4185" r:id="rId4310" xr:uid="{00000000-0004-0000-0400-0000D5100000}"/>
    <hyperlink ref="R4186" r:id="rId4311" xr:uid="{00000000-0004-0000-0400-0000D6100000}"/>
    <hyperlink ref="R4187" r:id="rId4312" xr:uid="{00000000-0004-0000-0400-0000D7100000}"/>
    <hyperlink ref="R4188" r:id="rId4313" xr:uid="{00000000-0004-0000-0400-0000D8100000}"/>
    <hyperlink ref="R4189" r:id="rId4314" xr:uid="{00000000-0004-0000-0400-0000D9100000}"/>
    <hyperlink ref="R4190" r:id="rId4315" xr:uid="{00000000-0004-0000-0400-0000DA100000}"/>
    <hyperlink ref="R4191" r:id="rId4316" xr:uid="{00000000-0004-0000-0400-0000DB100000}"/>
    <hyperlink ref="R4192" r:id="rId4317" xr:uid="{00000000-0004-0000-0400-0000DC100000}"/>
    <hyperlink ref="R4193" r:id="rId4318" xr:uid="{00000000-0004-0000-0400-0000DD100000}"/>
    <hyperlink ref="R4194" r:id="rId4319" xr:uid="{00000000-0004-0000-0400-0000DE100000}"/>
    <hyperlink ref="R4195" r:id="rId4320" xr:uid="{00000000-0004-0000-0400-0000DF100000}"/>
    <hyperlink ref="R4196" r:id="rId4321" xr:uid="{00000000-0004-0000-0400-0000E0100000}"/>
    <hyperlink ref="R4197" r:id="rId4322" xr:uid="{00000000-0004-0000-0400-0000E1100000}"/>
    <hyperlink ref="R4198" r:id="rId4323" xr:uid="{00000000-0004-0000-0400-0000E2100000}"/>
    <hyperlink ref="R4199" r:id="rId4324" xr:uid="{00000000-0004-0000-0400-0000E3100000}"/>
    <hyperlink ref="R4200" r:id="rId4325" xr:uid="{00000000-0004-0000-0400-0000E4100000}"/>
    <hyperlink ref="R4201" r:id="rId4326" xr:uid="{00000000-0004-0000-0400-0000E5100000}"/>
    <hyperlink ref="R4202" r:id="rId4327" xr:uid="{00000000-0004-0000-0400-0000E6100000}"/>
    <hyperlink ref="R4203" r:id="rId4328" xr:uid="{00000000-0004-0000-0400-0000E7100000}"/>
    <hyperlink ref="R4204" r:id="rId4329" xr:uid="{00000000-0004-0000-0400-0000E8100000}"/>
    <hyperlink ref="R4205" r:id="rId4330" xr:uid="{00000000-0004-0000-0400-0000E9100000}"/>
    <hyperlink ref="R4206" r:id="rId4331" xr:uid="{00000000-0004-0000-0400-0000EA100000}"/>
    <hyperlink ref="R4207" r:id="rId4332" xr:uid="{00000000-0004-0000-0400-0000EB100000}"/>
    <hyperlink ref="R4208" r:id="rId4333" xr:uid="{00000000-0004-0000-0400-0000EC100000}"/>
    <hyperlink ref="R4209" r:id="rId4334" xr:uid="{00000000-0004-0000-0400-0000ED100000}"/>
    <hyperlink ref="R4210" r:id="rId4335" xr:uid="{00000000-0004-0000-0400-0000EE100000}"/>
    <hyperlink ref="R4211" r:id="rId4336" xr:uid="{00000000-0004-0000-0400-0000EF100000}"/>
    <hyperlink ref="R4212" r:id="rId4337" xr:uid="{00000000-0004-0000-0400-0000F0100000}"/>
    <hyperlink ref="R4213" r:id="rId4338" xr:uid="{00000000-0004-0000-0400-0000F1100000}"/>
    <hyperlink ref="R4214" r:id="rId4339" xr:uid="{00000000-0004-0000-0400-0000F2100000}"/>
    <hyperlink ref="R4215" r:id="rId4340" xr:uid="{00000000-0004-0000-0400-0000F3100000}"/>
    <hyperlink ref="R4216" r:id="rId4341" xr:uid="{00000000-0004-0000-0400-0000F4100000}"/>
    <hyperlink ref="R4217" r:id="rId4342" xr:uid="{00000000-0004-0000-0400-0000F5100000}"/>
    <hyperlink ref="R4218" r:id="rId4343" xr:uid="{00000000-0004-0000-0400-0000F6100000}"/>
    <hyperlink ref="R4219" r:id="rId4344" xr:uid="{00000000-0004-0000-0400-0000F7100000}"/>
    <hyperlink ref="R4220" r:id="rId4345" xr:uid="{00000000-0004-0000-0400-0000F8100000}"/>
    <hyperlink ref="R4221" r:id="rId4346" xr:uid="{00000000-0004-0000-0400-0000F9100000}"/>
    <hyperlink ref="R4222" r:id="rId4347" xr:uid="{00000000-0004-0000-0400-0000FA100000}"/>
    <hyperlink ref="R4223" r:id="rId4348" xr:uid="{00000000-0004-0000-0400-0000FB100000}"/>
    <hyperlink ref="R4224" r:id="rId4349" xr:uid="{00000000-0004-0000-0400-0000FC100000}"/>
    <hyperlink ref="R4225" r:id="rId4350" xr:uid="{00000000-0004-0000-0400-0000FD100000}"/>
    <hyperlink ref="R4226" r:id="rId4351" xr:uid="{00000000-0004-0000-0400-0000FE100000}"/>
    <hyperlink ref="R4227" r:id="rId4352" xr:uid="{00000000-0004-0000-0400-0000FF100000}"/>
    <hyperlink ref="R4228" r:id="rId4353" xr:uid="{00000000-0004-0000-0400-000000110000}"/>
    <hyperlink ref="R4229" r:id="rId4354" xr:uid="{00000000-0004-0000-0400-000001110000}"/>
    <hyperlink ref="R4230" r:id="rId4355" xr:uid="{00000000-0004-0000-0400-000002110000}"/>
    <hyperlink ref="D4231" r:id="rId4356" xr:uid="{00000000-0004-0000-0400-000003110000}"/>
    <hyperlink ref="N4231" r:id="rId4357" xr:uid="{00000000-0004-0000-0400-000004110000}"/>
    <hyperlink ref="R4231" r:id="rId4358" xr:uid="{00000000-0004-0000-0400-000005110000}"/>
    <hyperlink ref="R4232" r:id="rId4359" xr:uid="{00000000-0004-0000-0400-000006110000}"/>
    <hyperlink ref="R4233" r:id="rId4360" xr:uid="{00000000-0004-0000-0400-000007110000}"/>
    <hyperlink ref="R4234" r:id="rId4361" xr:uid="{00000000-0004-0000-0400-000008110000}"/>
    <hyperlink ref="R4235" r:id="rId4362" xr:uid="{00000000-0004-0000-0400-000009110000}"/>
    <hyperlink ref="R4236" r:id="rId4363" xr:uid="{00000000-0004-0000-0400-00000A110000}"/>
    <hyperlink ref="R4237" r:id="rId4364" xr:uid="{00000000-0004-0000-0400-00000B110000}"/>
    <hyperlink ref="R4238" r:id="rId4365" xr:uid="{00000000-0004-0000-0400-00000C110000}"/>
    <hyperlink ref="R4239" r:id="rId4366" xr:uid="{00000000-0004-0000-0400-00000D110000}"/>
    <hyperlink ref="R4240" r:id="rId4367" xr:uid="{00000000-0004-0000-0400-00000E110000}"/>
    <hyperlink ref="R4241" r:id="rId4368" xr:uid="{00000000-0004-0000-0400-00000F110000}"/>
    <hyperlink ref="R4242" r:id="rId4369" xr:uid="{00000000-0004-0000-0400-000010110000}"/>
    <hyperlink ref="R4243" r:id="rId4370" xr:uid="{00000000-0004-0000-0400-000011110000}"/>
    <hyperlink ref="R4244" r:id="rId4371" xr:uid="{00000000-0004-0000-0400-000012110000}"/>
    <hyperlink ref="R4245" r:id="rId4372" xr:uid="{00000000-0004-0000-0400-000013110000}"/>
    <hyperlink ref="R4246" r:id="rId4373" xr:uid="{00000000-0004-0000-0400-000014110000}"/>
    <hyperlink ref="R4247" r:id="rId4374" xr:uid="{00000000-0004-0000-0400-000015110000}"/>
    <hyperlink ref="R4248" r:id="rId4375" xr:uid="{00000000-0004-0000-0400-000016110000}"/>
    <hyperlink ref="R4249" r:id="rId4376" xr:uid="{00000000-0004-0000-0400-000017110000}"/>
    <hyperlink ref="R4250" r:id="rId4377" xr:uid="{00000000-0004-0000-0400-000018110000}"/>
    <hyperlink ref="R4251" r:id="rId4378" xr:uid="{00000000-0004-0000-0400-000019110000}"/>
    <hyperlink ref="R4252" r:id="rId4379" xr:uid="{00000000-0004-0000-0400-00001A110000}"/>
    <hyperlink ref="R4253" r:id="rId4380" xr:uid="{00000000-0004-0000-0400-00001B110000}"/>
    <hyperlink ref="R4254" r:id="rId4381" xr:uid="{00000000-0004-0000-0400-00001C110000}"/>
    <hyperlink ref="R4255" r:id="rId4382" xr:uid="{00000000-0004-0000-0400-00001D110000}"/>
    <hyperlink ref="R4256" r:id="rId4383" xr:uid="{00000000-0004-0000-0400-00001E110000}"/>
    <hyperlink ref="R4257" r:id="rId4384" xr:uid="{00000000-0004-0000-0400-00001F110000}"/>
    <hyperlink ref="R4258" r:id="rId4385" xr:uid="{00000000-0004-0000-0400-000020110000}"/>
    <hyperlink ref="R4259" r:id="rId4386" xr:uid="{00000000-0004-0000-0400-000021110000}"/>
    <hyperlink ref="R4260" r:id="rId4387" xr:uid="{00000000-0004-0000-0400-000022110000}"/>
    <hyperlink ref="R4261" r:id="rId4388" xr:uid="{00000000-0004-0000-0400-000023110000}"/>
    <hyperlink ref="R4262" r:id="rId4389" xr:uid="{00000000-0004-0000-0400-000024110000}"/>
    <hyperlink ref="R4263" r:id="rId4390" xr:uid="{00000000-0004-0000-0400-000025110000}"/>
    <hyperlink ref="R4264" r:id="rId4391" xr:uid="{00000000-0004-0000-0400-000026110000}"/>
    <hyperlink ref="R4265" r:id="rId4392" xr:uid="{00000000-0004-0000-0400-000027110000}"/>
    <hyperlink ref="R4266" r:id="rId4393" xr:uid="{00000000-0004-0000-0400-000028110000}"/>
    <hyperlink ref="R4267" r:id="rId4394" xr:uid="{00000000-0004-0000-0400-000029110000}"/>
    <hyperlink ref="R4268" r:id="rId4395" xr:uid="{00000000-0004-0000-0400-00002A110000}"/>
    <hyperlink ref="R4269" r:id="rId4396" xr:uid="{00000000-0004-0000-0400-00002B110000}"/>
    <hyperlink ref="R4270" r:id="rId4397" xr:uid="{00000000-0004-0000-0400-00002C110000}"/>
    <hyperlink ref="R4271" r:id="rId4398" xr:uid="{00000000-0004-0000-0400-00002D110000}"/>
    <hyperlink ref="R4272" r:id="rId4399" xr:uid="{00000000-0004-0000-0400-00002E110000}"/>
    <hyperlink ref="R4273" r:id="rId4400" xr:uid="{00000000-0004-0000-0400-00002F110000}"/>
    <hyperlink ref="R4274" r:id="rId4401" xr:uid="{00000000-0004-0000-0400-000030110000}"/>
    <hyperlink ref="R4275" r:id="rId4402" xr:uid="{00000000-0004-0000-0400-000031110000}"/>
    <hyperlink ref="R4276" r:id="rId4403" xr:uid="{00000000-0004-0000-0400-000032110000}"/>
    <hyperlink ref="R4277" r:id="rId4404" xr:uid="{00000000-0004-0000-0400-000033110000}"/>
    <hyperlink ref="R4278" r:id="rId4405" xr:uid="{00000000-0004-0000-0400-000034110000}"/>
    <hyperlink ref="R4279" r:id="rId4406" xr:uid="{00000000-0004-0000-0400-000035110000}"/>
    <hyperlink ref="R4280" r:id="rId4407" xr:uid="{00000000-0004-0000-0400-000036110000}"/>
    <hyperlink ref="R4281" r:id="rId4408" xr:uid="{00000000-0004-0000-0400-000037110000}"/>
    <hyperlink ref="R4282" r:id="rId4409" xr:uid="{00000000-0004-0000-0400-000038110000}"/>
    <hyperlink ref="R4283" r:id="rId4410" xr:uid="{00000000-0004-0000-0400-000039110000}"/>
    <hyperlink ref="R4284" r:id="rId4411" xr:uid="{00000000-0004-0000-0400-00003A110000}"/>
    <hyperlink ref="R4285" r:id="rId4412" xr:uid="{00000000-0004-0000-0400-00003B110000}"/>
    <hyperlink ref="R4286" r:id="rId4413" xr:uid="{00000000-0004-0000-0400-00003C110000}"/>
    <hyperlink ref="R4287" r:id="rId4414" xr:uid="{00000000-0004-0000-0400-00003D110000}"/>
    <hyperlink ref="R4288" r:id="rId4415" xr:uid="{00000000-0004-0000-0400-00003E110000}"/>
    <hyperlink ref="R4289" r:id="rId4416" xr:uid="{00000000-0004-0000-0400-00003F110000}"/>
    <hyperlink ref="R4290" r:id="rId4417" xr:uid="{00000000-0004-0000-0400-000040110000}"/>
    <hyperlink ref="D4291" r:id="rId4418" xr:uid="{00000000-0004-0000-0400-000041110000}"/>
    <hyperlink ref="N4291" r:id="rId4419" xr:uid="{00000000-0004-0000-0400-000042110000}"/>
    <hyperlink ref="R4291" r:id="rId4420" xr:uid="{00000000-0004-0000-0400-000043110000}"/>
    <hyperlink ref="R4292" r:id="rId4421" xr:uid="{00000000-0004-0000-0400-000044110000}"/>
    <hyperlink ref="R4293" r:id="rId4422" xr:uid="{00000000-0004-0000-0400-000045110000}"/>
    <hyperlink ref="R4294" r:id="rId4423" xr:uid="{00000000-0004-0000-0400-000046110000}"/>
    <hyperlink ref="R4295" r:id="rId4424" xr:uid="{00000000-0004-0000-0400-000047110000}"/>
    <hyperlink ref="R4296" r:id="rId4425" xr:uid="{00000000-0004-0000-0400-000048110000}"/>
    <hyperlink ref="R4297" r:id="rId4426" xr:uid="{00000000-0004-0000-0400-000049110000}"/>
    <hyperlink ref="R4298" r:id="rId4427" xr:uid="{00000000-0004-0000-0400-00004A110000}"/>
    <hyperlink ref="R4299" r:id="rId4428" xr:uid="{00000000-0004-0000-0400-00004B110000}"/>
    <hyperlink ref="R4300" r:id="rId4429" xr:uid="{00000000-0004-0000-0400-00004C110000}"/>
    <hyperlink ref="R4301" r:id="rId4430" xr:uid="{00000000-0004-0000-0400-00004D110000}"/>
    <hyperlink ref="R4302" r:id="rId4431" xr:uid="{00000000-0004-0000-0400-00004E110000}"/>
    <hyperlink ref="R4303" r:id="rId4432" xr:uid="{00000000-0004-0000-0400-00004F110000}"/>
    <hyperlink ref="R4304" r:id="rId4433" xr:uid="{00000000-0004-0000-0400-000050110000}"/>
    <hyperlink ref="R4305" r:id="rId4434" xr:uid="{00000000-0004-0000-0400-000051110000}"/>
    <hyperlink ref="R4306" r:id="rId4435" xr:uid="{00000000-0004-0000-0400-000052110000}"/>
    <hyperlink ref="R4307" r:id="rId4436" xr:uid="{00000000-0004-0000-0400-000053110000}"/>
    <hyperlink ref="R4308" r:id="rId4437" xr:uid="{00000000-0004-0000-0400-000054110000}"/>
    <hyperlink ref="R4309" r:id="rId4438" xr:uid="{00000000-0004-0000-0400-000055110000}"/>
    <hyperlink ref="R4310" r:id="rId4439" xr:uid="{00000000-0004-0000-0400-000056110000}"/>
    <hyperlink ref="R4311" r:id="rId4440" xr:uid="{00000000-0004-0000-0400-000057110000}"/>
    <hyperlink ref="R4312" r:id="rId4441" xr:uid="{00000000-0004-0000-0400-000058110000}"/>
    <hyperlink ref="R4313" r:id="rId4442" xr:uid="{00000000-0004-0000-0400-000059110000}"/>
    <hyperlink ref="R4314" r:id="rId4443" xr:uid="{00000000-0004-0000-0400-00005A110000}"/>
    <hyperlink ref="R4315" r:id="rId4444" xr:uid="{00000000-0004-0000-0400-00005B110000}"/>
    <hyperlink ref="R4316" r:id="rId4445" xr:uid="{00000000-0004-0000-0400-00005C110000}"/>
    <hyperlink ref="R4317" r:id="rId4446" xr:uid="{00000000-0004-0000-0400-00005D110000}"/>
    <hyperlink ref="R4318" r:id="rId4447" xr:uid="{00000000-0004-0000-0400-00005E110000}"/>
    <hyperlink ref="R4319" r:id="rId4448" xr:uid="{00000000-0004-0000-0400-00005F110000}"/>
    <hyperlink ref="R4320" r:id="rId4449" xr:uid="{00000000-0004-0000-0400-000060110000}"/>
    <hyperlink ref="R4321" r:id="rId4450" xr:uid="{00000000-0004-0000-0400-000061110000}"/>
    <hyperlink ref="R4322" r:id="rId4451" xr:uid="{00000000-0004-0000-0400-000062110000}"/>
    <hyperlink ref="R4323" r:id="rId4452" xr:uid="{00000000-0004-0000-0400-000063110000}"/>
    <hyperlink ref="R4324" r:id="rId4453" xr:uid="{00000000-0004-0000-0400-000064110000}"/>
    <hyperlink ref="R4325" r:id="rId4454" xr:uid="{00000000-0004-0000-0400-000065110000}"/>
    <hyperlink ref="R4326" r:id="rId4455" xr:uid="{00000000-0004-0000-0400-000066110000}"/>
    <hyperlink ref="R4327" r:id="rId4456" xr:uid="{00000000-0004-0000-0400-000067110000}"/>
    <hyperlink ref="R4328" r:id="rId4457" xr:uid="{00000000-0004-0000-0400-000068110000}"/>
    <hyperlink ref="R4329" r:id="rId4458" xr:uid="{00000000-0004-0000-0400-000069110000}"/>
    <hyperlink ref="R4330" r:id="rId4459" xr:uid="{00000000-0004-0000-0400-00006A110000}"/>
    <hyperlink ref="R4331" r:id="rId4460" xr:uid="{00000000-0004-0000-0400-00006B110000}"/>
    <hyperlink ref="R4332" r:id="rId4461" xr:uid="{00000000-0004-0000-0400-00006C110000}"/>
    <hyperlink ref="R4333" r:id="rId4462" xr:uid="{00000000-0004-0000-0400-00006D110000}"/>
    <hyperlink ref="R4334" r:id="rId4463" xr:uid="{00000000-0004-0000-0400-00006E110000}"/>
    <hyperlink ref="R4335" r:id="rId4464" xr:uid="{00000000-0004-0000-0400-00006F110000}"/>
    <hyperlink ref="R4336" r:id="rId4465" xr:uid="{00000000-0004-0000-0400-000070110000}"/>
    <hyperlink ref="R4337" r:id="rId4466" xr:uid="{00000000-0004-0000-0400-000071110000}"/>
    <hyperlink ref="R4338" r:id="rId4467" xr:uid="{00000000-0004-0000-0400-000072110000}"/>
    <hyperlink ref="R4339" r:id="rId4468" xr:uid="{00000000-0004-0000-0400-000073110000}"/>
    <hyperlink ref="R4340" r:id="rId4469" xr:uid="{00000000-0004-0000-0400-000074110000}"/>
    <hyperlink ref="R4341" r:id="rId4470" xr:uid="{00000000-0004-0000-0400-000075110000}"/>
    <hyperlink ref="R4342" r:id="rId4471" xr:uid="{00000000-0004-0000-0400-000076110000}"/>
    <hyperlink ref="R4343" r:id="rId4472" xr:uid="{00000000-0004-0000-0400-000077110000}"/>
    <hyperlink ref="R4344" r:id="rId4473" xr:uid="{00000000-0004-0000-0400-000078110000}"/>
    <hyperlink ref="R4345" r:id="rId4474" xr:uid="{00000000-0004-0000-0400-000079110000}"/>
    <hyperlink ref="R4346" r:id="rId4475" xr:uid="{00000000-0004-0000-0400-00007A110000}"/>
    <hyperlink ref="R4347" r:id="rId4476" xr:uid="{00000000-0004-0000-0400-00007B110000}"/>
    <hyperlink ref="R4348" r:id="rId4477" xr:uid="{00000000-0004-0000-0400-00007C110000}"/>
    <hyperlink ref="R4349" r:id="rId4478" xr:uid="{00000000-0004-0000-0400-00007D110000}"/>
    <hyperlink ref="R4350" r:id="rId4479" xr:uid="{00000000-0004-0000-0400-00007E110000}"/>
    <hyperlink ref="R4351" r:id="rId4480" xr:uid="{00000000-0004-0000-0400-00007F110000}"/>
    <hyperlink ref="R4352" r:id="rId4481" xr:uid="{00000000-0004-0000-0400-000080110000}"/>
    <hyperlink ref="R4353" r:id="rId4482" xr:uid="{00000000-0004-0000-0400-000081110000}"/>
    <hyperlink ref="R4354" r:id="rId4483" xr:uid="{00000000-0004-0000-0400-000082110000}"/>
    <hyperlink ref="R4355" r:id="rId4484" xr:uid="{00000000-0004-0000-0400-000083110000}"/>
    <hyperlink ref="R4356" r:id="rId4485" xr:uid="{00000000-0004-0000-0400-000084110000}"/>
    <hyperlink ref="R4357" r:id="rId4486" xr:uid="{00000000-0004-0000-0400-000085110000}"/>
    <hyperlink ref="R4358" r:id="rId4487" xr:uid="{00000000-0004-0000-0400-000086110000}"/>
    <hyperlink ref="R4359" r:id="rId4488" xr:uid="{00000000-0004-0000-0400-000087110000}"/>
    <hyperlink ref="R4360" r:id="rId4489" xr:uid="{00000000-0004-0000-0400-000088110000}"/>
    <hyperlink ref="R4361" r:id="rId4490" xr:uid="{00000000-0004-0000-0400-000089110000}"/>
    <hyperlink ref="R4362" r:id="rId4491" xr:uid="{00000000-0004-0000-0400-00008A110000}"/>
    <hyperlink ref="R4363" r:id="rId4492" xr:uid="{00000000-0004-0000-0400-00008B110000}"/>
    <hyperlink ref="R4364" r:id="rId4493" xr:uid="{00000000-0004-0000-0400-00008C110000}"/>
    <hyperlink ref="R4365" r:id="rId4494" xr:uid="{00000000-0004-0000-0400-00008D110000}"/>
    <hyperlink ref="R4366" r:id="rId4495" xr:uid="{00000000-0004-0000-0400-00008E110000}"/>
    <hyperlink ref="R4367" r:id="rId4496" xr:uid="{00000000-0004-0000-0400-00008F110000}"/>
    <hyperlink ref="R4368" r:id="rId4497" xr:uid="{00000000-0004-0000-0400-000090110000}"/>
    <hyperlink ref="R4369" r:id="rId4498" xr:uid="{00000000-0004-0000-0400-000091110000}"/>
    <hyperlink ref="R4370" r:id="rId4499" xr:uid="{00000000-0004-0000-0400-000092110000}"/>
    <hyperlink ref="R4371" r:id="rId4500" xr:uid="{00000000-0004-0000-0400-000093110000}"/>
    <hyperlink ref="R4372" r:id="rId4501" xr:uid="{00000000-0004-0000-0400-000094110000}"/>
    <hyperlink ref="R4373" r:id="rId4502" xr:uid="{00000000-0004-0000-0400-000095110000}"/>
    <hyperlink ref="R4374" r:id="rId4503" xr:uid="{00000000-0004-0000-0400-000096110000}"/>
    <hyperlink ref="R4375" r:id="rId4504" xr:uid="{00000000-0004-0000-0400-000097110000}"/>
    <hyperlink ref="R4376" r:id="rId4505" xr:uid="{00000000-0004-0000-0400-000098110000}"/>
    <hyperlink ref="R4377" r:id="rId4506" xr:uid="{00000000-0004-0000-0400-000099110000}"/>
    <hyperlink ref="R4378" r:id="rId4507" xr:uid="{00000000-0004-0000-0400-00009A110000}"/>
    <hyperlink ref="R4379" r:id="rId4508" xr:uid="{00000000-0004-0000-0400-00009B110000}"/>
    <hyperlink ref="R4380" r:id="rId4509" xr:uid="{00000000-0004-0000-0400-00009C110000}"/>
    <hyperlink ref="R4381" r:id="rId4510" xr:uid="{00000000-0004-0000-0400-00009D110000}"/>
    <hyperlink ref="R4382" r:id="rId4511" xr:uid="{00000000-0004-0000-0400-00009E110000}"/>
    <hyperlink ref="R4383" r:id="rId4512" xr:uid="{00000000-0004-0000-0400-00009F110000}"/>
    <hyperlink ref="R4384" r:id="rId4513" xr:uid="{00000000-0004-0000-0400-0000A0110000}"/>
    <hyperlink ref="R4385" r:id="rId4514" xr:uid="{00000000-0004-0000-0400-0000A1110000}"/>
    <hyperlink ref="R4386" r:id="rId4515" xr:uid="{00000000-0004-0000-0400-0000A2110000}"/>
    <hyperlink ref="R4387" r:id="rId4516" xr:uid="{00000000-0004-0000-0400-0000A3110000}"/>
    <hyperlink ref="R4388" r:id="rId4517" xr:uid="{00000000-0004-0000-0400-0000A4110000}"/>
    <hyperlink ref="R4389" r:id="rId4518" xr:uid="{00000000-0004-0000-0400-0000A5110000}"/>
    <hyperlink ref="R4390" r:id="rId4519" xr:uid="{00000000-0004-0000-0400-0000A6110000}"/>
    <hyperlink ref="R4391" r:id="rId4520" xr:uid="{00000000-0004-0000-0400-0000A7110000}"/>
    <hyperlink ref="R4392" r:id="rId4521" xr:uid="{00000000-0004-0000-0400-0000A8110000}"/>
    <hyperlink ref="R4393" r:id="rId4522" xr:uid="{00000000-0004-0000-0400-0000A9110000}"/>
    <hyperlink ref="R4394" r:id="rId4523" xr:uid="{00000000-0004-0000-0400-0000AA110000}"/>
    <hyperlink ref="R4395" r:id="rId4524" xr:uid="{00000000-0004-0000-0400-0000AB110000}"/>
    <hyperlink ref="R4396" r:id="rId4525" xr:uid="{00000000-0004-0000-0400-0000AC110000}"/>
    <hyperlink ref="R4397" r:id="rId4526" xr:uid="{00000000-0004-0000-0400-0000AD110000}"/>
    <hyperlink ref="R4398" r:id="rId4527" xr:uid="{00000000-0004-0000-0400-0000AE110000}"/>
    <hyperlink ref="R4399" r:id="rId4528" xr:uid="{00000000-0004-0000-0400-0000AF110000}"/>
    <hyperlink ref="R4400" r:id="rId4529" xr:uid="{00000000-0004-0000-0400-0000B0110000}"/>
    <hyperlink ref="R4401" r:id="rId4530" xr:uid="{00000000-0004-0000-0400-0000B1110000}"/>
    <hyperlink ref="R4402" r:id="rId4531" xr:uid="{00000000-0004-0000-0400-0000B2110000}"/>
    <hyperlink ref="R4403" r:id="rId4532" xr:uid="{00000000-0004-0000-0400-0000B3110000}"/>
    <hyperlink ref="R4404" r:id="rId4533" xr:uid="{00000000-0004-0000-0400-0000B4110000}"/>
    <hyperlink ref="R4405" r:id="rId4534" xr:uid="{00000000-0004-0000-0400-0000B5110000}"/>
    <hyperlink ref="D4406" r:id="rId4535" xr:uid="{00000000-0004-0000-0400-0000B6110000}"/>
    <hyperlink ref="N4406" r:id="rId4536" xr:uid="{00000000-0004-0000-0400-0000B7110000}"/>
    <hyperlink ref="R4406" r:id="rId4537" xr:uid="{00000000-0004-0000-0400-0000B8110000}"/>
    <hyperlink ref="R4407" r:id="rId4538" xr:uid="{00000000-0004-0000-0400-0000B9110000}"/>
    <hyperlink ref="R4408" r:id="rId4539" xr:uid="{00000000-0004-0000-0400-0000BA110000}"/>
    <hyperlink ref="R4409" r:id="rId4540" xr:uid="{00000000-0004-0000-0400-0000BB110000}"/>
    <hyperlink ref="R4410" r:id="rId4541" xr:uid="{00000000-0004-0000-0400-0000BC110000}"/>
    <hyperlink ref="R4411" r:id="rId4542" xr:uid="{00000000-0004-0000-0400-0000BD110000}"/>
    <hyperlink ref="R4412" r:id="rId4543" xr:uid="{00000000-0004-0000-0400-0000BE110000}"/>
    <hyperlink ref="R4413" r:id="rId4544" xr:uid="{00000000-0004-0000-0400-0000BF110000}"/>
    <hyperlink ref="R4414" r:id="rId4545" xr:uid="{00000000-0004-0000-0400-0000C0110000}"/>
    <hyperlink ref="R4415" r:id="rId4546" xr:uid="{00000000-0004-0000-0400-0000C1110000}"/>
    <hyperlink ref="R4416" r:id="rId4547" xr:uid="{00000000-0004-0000-0400-0000C2110000}"/>
    <hyperlink ref="R4417" r:id="rId4548" xr:uid="{00000000-0004-0000-0400-0000C3110000}"/>
    <hyperlink ref="R4418" r:id="rId4549" xr:uid="{00000000-0004-0000-0400-0000C4110000}"/>
    <hyperlink ref="R4419" r:id="rId4550" xr:uid="{00000000-0004-0000-0400-0000C5110000}"/>
    <hyperlink ref="R4420" r:id="rId4551" xr:uid="{00000000-0004-0000-0400-0000C6110000}"/>
    <hyperlink ref="R4421" r:id="rId4552" xr:uid="{00000000-0004-0000-0400-0000C7110000}"/>
    <hyperlink ref="R4422" r:id="rId4553" xr:uid="{00000000-0004-0000-0400-0000C8110000}"/>
    <hyperlink ref="R4423" r:id="rId4554" xr:uid="{00000000-0004-0000-0400-0000C9110000}"/>
    <hyperlink ref="R4424" r:id="rId4555" xr:uid="{00000000-0004-0000-0400-0000CA110000}"/>
    <hyperlink ref="D4425" r:id="rId4556" xr:uid="{00000000-0004-0000-0400-0000CB110000}"/>
    <hyperlink ref="N4425" r:id="rId4557" xr:uid="{00000000-0004-0000-0400-0000CC110000}"/>
    <hyperlink ref="R4425" r:id="rId4558" xr:uid="{00000000-0004-0000-0400-0000CD110000}"/>
    <hyperlink ref="R4426" r:id="rId4559" xr:uid="{00000000-0004-0000-0400-0000CE110000}"/>
    <hyperlink ref="R4427" r:id="rId4560" xr:uid="{00000000-0004-0000-0400-0000CF110000}"/>
    <hyperlink ref="R4428" r:id="rId4561" xr:uid="{00000000-0004-0000-0400-0000D0110000}"/>
    <hyperlink ref="R4429" r:id="rId4562" xr:uid="{00000000-0004-0000-0400-0000D1110000}"/>
    <hyperlink ref="R4430" r:id="rId4563" xr:uid="{00000000-0004-0000-0400-0000D2110000}"/>
    <hyperlink ref="R4431" r:id="rId4564" xr:uid="{00000000-0004-0000-0400-0000D3110000}"/>
    <hyperlink ref="R4432" r:id="rId4565" xr:uid="{00000000-0004-0000-0400-0000D4110000}"/>
    <hyperlink ref="R4433" r:id="rId4566" xr:uid="{00000000-0004-0000-0400-0000D5110000}"/>
    <hyperlink ref="R4434" r:id="rId4567" xr:uid="{00000000-0004-0000-0400-0000D6110000}"/>
    <hyperlink ref="R4435" r:id="rId4568" xr:uid="{00000000-0004-0000-0400-0000D7110000}"/>
    <hyperlink ref="R4436" r:id="rId4569" xr:uid="{00000000-0004-0000-0400-0000D8110000}"/>
    <hyperlink ref="R4437" r:id="rId4570" xr:uid="{00000000-0004-0000-0400-0000D9110000}"/>
    <hyperlink ref="R4438" r:id="rId4571" xr:uid="{00000000-0004-0000-0400-0000DA110000}"/>
    <hyperlink ref="R4439" r:id="rId4572" xr:uid="{00000000-0004-0000-0400-0000DB110000}"/>
    <hyperlink ref="R4440" r:id="rId4573" xr:uid="{00000000-0004-0000-0400-0000DC110000}"/>
    <hyperlink ref="R4441" r:id="rId4574" xr:uid="{00000000-0004-0000-0400-0000DD110000}"/>
    <hyperlink ref="R4442" r:id="rId4575" xr:uid="{00000000-0004-0000-0400-0000DE110000}"/>
    <hyperlink ref="R4443" r:id="rId4576" xr:uid="{00000000-0004-0000-0400-0000DF110000}"/>
    <hyperlink ref="R4444" r:id="rId4577" xr:uid="{00000000-0004-0000-0400-0000E0110000}"/>
    <hyperlink ref="R4445" r:id="rId4578" xr:uid="{00000000-0004-0000-0400-0000E1110000}"/>
    <hyperlink ref="R4446" r:id="rId4579" xr:uid="{00000000-0004-0000-0400-0000E2110000}"/>
    <hyperlink ref="R4447" r:id="rId4580" xr:uid="{00000000-0004-0000-0400-0000E3110000}"/>
    <hyperlink ref="R4448" r:id="rId4581" xr:uid="{00000000-0004-0000-0400-0000E4110000}"/>
    <hyperlink ref="R4449" r:id="rId4582" xr:uid="{00000000-0004-0000-0400-0000E5110000}"/>
    <hyperlink ref="R4450" r:id="rId4583" xr:uid="{00000000-0004-0000-0400-0000E6110000}"/>
    <hyperlink ref="R4451" r:id="rId4584" xr:uid="{00000000-0004-0000-0400-0000E7110000}"/>
    <hyperlink ref="R4452" r:id="rId4585" xr:uid="{00000000-0004-0000-0400-0000E8110000}"/>
    <hyperlink ref="R4453" r:id="rId4586" xr:uid="{00000000-0004-0000-0400-0000E9110000}"/>
    <hyperlink ref="R4454" r:id="rId4587" xr:uid="{00000000-0004-0000-0400-0000EA110000}"/>
    <hyperlink ref="R4455" r:id="rId4588" xr:uid="{00000000-0004-0000-0400-0000EB110000}"/>
    <hyperlink ref="R4456" r:id="rId4589" xr:uid="{00000000-0004-0000-0400-0000EC110000}"/>
    <hyperlink ref="R4457" r:id="rId4590" xr:uid="{00000000-0004-0000-0400-0000ED110000}"/>
    <hyperlink ref="R4458" r:id="rId4591" xr:uid="{00000000-0004-0000-0400-0000EE110000}"/>
    <hyperlink ref="R4459" r:id="rId4592" xr:uid="{00000000-0004-0000-0400-0000EF110000}"/>
    <hyperlink ref="R4460" r:id="rId4593" xr:uid="{00000000-0004-0000-0400-0000F0110000}"/>
    <hyperlink ref="R4461" r:id="rId4594" xr:uid="{00000000-0004-0000-0400-0000F1110000}"/>
    <hyperlink ref="R4462" r:id="rId4595" xr:uid="{00000000-0004-0000-0400-0000F2110000}"/>
    <hyperlink ref="R4463" r:id="rId4596" xr:uid="{00000000-0004-0000-0400-0000F3110000}"/>
    <hyperlink ref="R4464" r:id="rId4597" xr:uid="{00000000-0004-0000-0400-0000F4110000}"/>
    <hyperlink ref="R4465" r:id="rId4598" xr:uid="{00000000-0004-0000-0400-0000F5110000}"/>
    <hyperlink ref="R4466" r:id="rId4599" xr:uid="{00000000-0004-0000-0400-0000F6110000}"/>
    <hyperlink ref="R4467" r:id="rId4600" xr:uid="{00000000-0004-0000-0400-0000F7110000}"/>
    <hyperlink ref="R4468" r:id="rId4601" xr:uid="{00000000-0004-0000-0400-0000F8110000}"/>
    <hyperlink ref="R4469" r:id="rId4602" xr:uid="{00000000-0004-0000-0400-0000F9110000}"/>
    <hyperlink ref="R4470" r:id="rId4603" xr:uid="{00000000-0004-0000-0400-0000FA110000}"/>
    <hyperlink ref="R4471" r:id="rId4604" xr:uid="{00000000-0004-0000-0400-0000FB110000}"/>
    <hyperlink ref="R4472" r:id="rId4605" xr:uid="{00000000-0004-0000-0400-0000FC110000}"/>
    <hyperlink ref="R4473" r:id="rId4606" xr:uid="{00000000-0004-0000-0400-0000FD110000}"/>
    <hyperlink ref="R4474" r:id="rId4607" xr:uid="{00000000-0004-0000-0400-0000FE110000}"/>
    <hyperlink ref="R4475" r:id="rId4608" xr:uid="{00000000-0004-0000-0400-0000FF110000}"/>
    <hyperlink ref="R4476" r:id="rId4609" xr:uid="{00000000-0004-0000-0400-000000120000}"/>
    <hyperlink ref="R4477" r:id="rId4610" xr:uid="{00000000-0004-0000-0400-000001120000}"/>
    <hyperlink ref="R4478" r:id="rId4611" xr:uid="{00000000-0004-0000-0400-000002120000}"/>
    <hyperlink ref="R4479" r:id="rId4612" xr:uid="{00000000-0004-0000-0400-000003120000}"/>
    <hyperlink ref="R4480" r:id="rId4613" xr:uid="{00000000-0004-0000-0400-000004120000}"/>
    <hyperlink ref="R4481" r:id="rId4614" xr:uid="{00000000-0004-0000-0400-000005120000}"/>
    <hyperlink ref="R4482" r:id="rId4615" xr:uid="{00000000-0004-0000-0400-000006120000}"/>
    <hyperlink ref="R4483" r:id="rId4616" xr:uid="{00000000-0004-0000-0400-000007120000}"/>
    <hyperlink ref="R4484" r:id="rId4617" xr:uid="{00000000-0004-0000-0400-000008120000}"/>
    <hyperlink ref="R4485" r:id="rId4618" xr:uid="{00000000-0004-0000-0400-000009120000}"/>
    <hyperlink ref="R4486" r:id="rId4619" xr:uid="{00000000-0004-0000-0400-00000A120000}"/>
    <hyperlink ref="R4487" r:id="rId4620" xr:uid="{00000000-0004-0000-0400-00000B120000}"/>
    <hyperlink ref="R4488" r:id="rId4621" xr:uid="{00000000-0004-0000-0400-00000C120000}"/>
    <hyperlink ref="R4489" r:id="rId4622" xr:uid="{00000000-0004-0000-0400-00000D120000}"/>
    <hyperlink ref="R4490" r:id="rId4623" xr:uid="{00000000-0004-0000-0400-00000E120000}"/>
    <hyperlink ref="R4491" r:id="rId4624" xr:uid="{00000000-0004-0000-0400-00000F120000}"/>
    <hyperlink ref="R4492" r:id="rId4625" xr:uid="{00000000-0004-0000-0400-000010120000}"/>
    <hyperlink ref="R4493" r:id="rId4626" xr:uid="{00000000-0004-0000-0400-000011120000}"/>
    <hyperlink ref="R4494" r:id="rId4627" xr:uid="{00000000-0004-0000-0400-000012120000}"/>
    <hyperlink ref="R4495" r:id="rId4628" xr:uid="{00000000-0004-0000-0400-000013120000}"/>
    <hyperlink ref="R4496" r:id="rId4629" xr:uid="{00000000-0004-0000-0400-000014120000}"/>
    <hyperlink ref="R4497" r:id="rId4630" xr:uid="{00000000-0004-0000-0400-000015120000}"/>
    <hyperlink ref="R4498" r:id="rId4631" xr:uid="{00000000-0004-0000-0400-000016120000}"/>
    <hyperlink ref="R4499" r:id="rId4632" xr:uid="{00000000-0004-0000-0400-000017120000}"/>
    <hyperlink ref="R4500" r:id="rId4633" xr:uid="{00000000-0004-0000-0400-000018120000}"/>
    <hyperlink ref="R4501" r:id="rId4634" xr:uid="{00000000-0004-0000-0400-000019120000}"/>
    <hyperlink ref="R4502" r:id="rId4635" xr:uid="{00000000-0004-0000-0400-00001A120000}"/>
    <hyperlink ref="R4503" r:id="rId4636" xr:uid="{00000000-0004-0000-0400-00001B120000}"/>
    <hyperlink ref="R4504" r:id="rId4637" xr:uid="{00000000-0004-0000-0400-00001C120000}"/>
    <hyperlink ref="R4505" r:id="rId4638" xr:uid="{00000000-0004-0000-0400-00001D120000}"/>
    <hyperlink ref="R4506" r:id="rId4639" xr:uid="{00000000-0004-0000-0400-00001E120000}"/>
    <hyperlink ref="R4507" r:id="rId4640" xr:uid="{00000000-0004-0000-0400-00001F120000}"/>
    <hyperlink ref="R4508" r:id="rId4641" xr:uid="{00000000-0004-0000-0400-000020120000}"/>
    <hyperlink ref="R4509" r:id="rId4642" xr:uid="{00000000-0004-0000-0400-000021120000}"/>
    <hyperlink ref="R4510" r:id="rId4643" xr:uid="{00000000-0004-0000-0400-000022120000}"/>
    <hyperlink ref="R4511" r:id="rId4644" xr:uid="{00000000-0004-0000-0400-000023120000}"/>
    <hyperlink ref="R4512" r:id="rId4645" xr:uid="{00000000-0004-0000-0400-000024120000}"/>
    <hyperlink ref="R4513" r:id="rId4646" xr:uid="{00000000-0004-0000-0400-000025120000}"/>
    <hyperlink ref="R4514" r:id="rId4647" xr:uid="{00000000-0004-0000-0400-000026120000}"/>
    <hyperlink ref="R4515" r:id="rId4648" xr:uid="{00000000-0004-0000-0400-000027120000}"/>
    <hyperlink ref="R4516" r:id="rId4649" xr:uid="{00000000-0004-0000-0400-000028120000}"/>
    <hyperlink ref="R4517" r:id="rId4650" xr:uid="{00000000-0004-0000-0400-000029120000}"/>
    <hyperlink ref="R4518" r:id="rId4651" xr:uid="{00000000-0004-0000-0400-00002A120000}"/>
    <hyperlink ref="R4519" r:id="rId4652" xr:uid="{00000000-0004-0000-0400-00002B120000}"/>
    <hyperlink ref="R4520" r:id="rId4653" xr:uid="{00000000-0004-0000-0400-00002C120000}"/>
    <hyperlink ref="R4521" r:id="rId4654" xr:uid="{00000000-0004-0000-0400-00002D120000}"/>
    <hyperlink ref="R4522" r:id="rId4655" xr:uid="{00000000-0004-0000-0400-00002E120000}"/>
    <hyperlink ref="R4523" r:id="rId4656" xr:uid="{00000000-0004-0000-0400-00002F120000}"/>
    <hyperlink ref="R4524" r:id="rId4657" xr:uid="{00000000-0004-0000-0400-000030120000}"/>
    <hyperlink ref="R4525" r:id="rId4658" xr:uid="{00000000-0004-0000-0400-000031120000}"/>
    <hyperlink ref="R4526" r:id="rId4659" xr:uid="{00000000-0004-0000-0400-000032120000}"/>
    <hyperlink ref="R4527" r:id="rId4660" xr:uid="{00000000-0004-0000-0400-000033120000}"/>
    <hyperlink ref="R4528" r:id="rId4661" xr:uid="{00000000-0004-0000-0400-000034120000}"/>
    <hyperlink ref="R4529" r:id="rId4662" xr:uid="{00000000-0004-0000-0400-000035120000}"/>
    <hyperlink ref="R4530" r:id="rId4663" xr:uid="{00000000-0004-0000-0400-000036120000}"/>
    <hyperlink ref="R4531" r:id="rId4664" xr:uid="{00000000-0004-0000-0400-000037120000}"/>
    <hyperlink ref="R4532" r:id="rId4665" xr:uid="{00000000-0004-0000-0400-000038120000}"/>
    <hyperlink ref="R4533" r:id="rId4666" xr:uid="{00000000-0004-0000-0400-000039120000}"/>
    <hyperlink ref="R4534" r:id="rId4667" xr:uid="{00000000-0004-0000-0400-00003A120000}"/>
    <hyperlink ref="R4535" r:id="rId4668" xr:uid="{00000000-0004-0000-0400-00003B120000}"/>
    <hyperlink ref="R4536" r:id="rId4669" xr:uid="{00000000-0004-0000-0400-00003C120000}"/>
    <hyperlink ref="R4537" r:id="rId4670" xr:uid="{00000000-0004-0000-0400-00003D120000}"/>
    <hyperlink ref="R4538" r:id="rId4671" xr:uid="{00000000-0004-0000-0400-00003E120000}"/>
    <hyperlink ref="R4539" r:id="rId4672" xr:uid="{00000000-0004-0000-0400-00003F120000}"/>
    <hyperlink ref="R4540" r:id="rId4673" xr:uid="{00000000-0004-0000-0400-000040120000}"/>
    <hyperlink ref="R4541" r:id="rId4674" xr:uid="{00000000-0004-0000-0400-000041120000}"/>
    <hyperlink ref="R4542" r:id="rId4675" xr:uid="{00000000-0004-0000-0400-000042120000}"/>
    <hyperlink ref="R4543" r:id="rId4676" xr:uid="{00000000-0004-0000-0400-000043120000}"/>
    <hyperlink ref="R4544" r:id="rId4677" xr:uid="{00000000-0004-0000-0400-000044120000}"/>
    <hyperlink ref="R4545" r:id="rId4678" xr:uid="{00000000-0004-0000-0400-000045120000}"/>
    <hyperlink ref="R4546" r:id="rId4679" xr:uid="{00000000-0004-0000-0400-000046120000}"/>
    <hyperlink ref="R4547" r:id="rId4680" xr:uid="{00000000-0004-0000-0400-000047120000}"/>
    <hyperlink ref="R4548" r:id="rId4681" xr:uid="{00000000-0004-0000-0400-000048120000}"/>
    <hyperlink ref="R4549" r:id="rId4682" xr:uid="{00000000-0004-0000-0400-000049120000}"/>
    <hyperlink ref="R4550" r:id="rId4683" xr:uid="{00000000-0004-0000-0400-00004A120000}"/>
    <hyperlink ref="R4551" r:id="rId4684" xr:uid="{00000000-0004-0000-0400-00004B120000}"/>
    <hyperlink ref="R4552" r:id="rId4685" xr:uid="{00000000-0004-0000-0400-00004C120000}"/>
    <hyperlink ref="R4553" r:id="rId4686" xr:uid="{00000000-0004-0000-0400-00004D120000}"/>
    <hyperlink ref="R4554" r:id="rId4687" xr:uid="{00000000-0004-0000-0400-00004E120000}"/>
    <hyperlink ref="R4555" r:id="rId4688" xr:uid="{00000000-0004-0000-0400-00004F120000}"/>
    <hyperlink ref="R4556" r:id="rId4689" xr:uid="{00000000-0004-0000-0400-000050120000}"/>
    <hyperlink ref="R4557" r:id="rId4690" xr:uid="{00000000-0004-0000-0400-000051120000}"/>
    <hyperlink ref="R4558" r:id="rId4691" xr:uid="{00000000-0004-0000-0400-000052120000}"/>
    <hyperlink ref="R4559" r:id="rId4692" xr:uid="{00000000-0004-0000-0400-000053120000}"/>
    <hyperlink ref="R4560" r:id="rId4693" xr:uid="{00000000-0004-0000-0400-000054120000}"/>
    <hyperlink ref="R4561" r:id="rId4694" xr:uid="{00000000-0004-0000-0400-000055120000}"/>
    <hyperlink ref="R4562" r:id="rId4695" xr:uid="{00000000-0004-0000-0400-000056120000}"/>
    <hyperlink ref="R4563" r:id="rId4696" xr:uid="{00000000-0004-0000-0400-000057120000}"/>
    <hyperlink ref="R4564" r:id="rId4697" xr:uid="{00000000-0004-0000-0400-000058120000}"/>
    <hyperlink ref="R4565" r:id="rId4698" xr:uid="{00000000-0004-0000-0400-000059120000}"/>
    <hyperlink ref="R4566" r:id="rId4699" xr:uid="{00000000-0004-0000-0400-00005A120000}"/>
    <hyperlink ref="R4567" r:id="rId4700" xr:uid="{00000000-0004-0000-0400-00005B120000}"/>
    <hyperlink ref="R4568" r:id="rId4701" xr:uid="{00000000-0004-0000-0400-00005C120000}"/>
    <hyperlink ref="R4569" r:id="rId4702" xr:uid="{00000000-0004-0000-0400-00005D120000}"/>
    <hyperlink ref="R4570" r:id="rId4703" xr:uid="{00000000-0004-0000-0400-00005E120000}"/>
    <hyperlink ref="R4571" r:id="rId4704" xr:uid="{00000000-0004-0000-0400-00005F120000}"/>
    <hyperlink ref="R4572" r:id="rId4705" xr:uid="{00000000-0004-0000-0400-000060120000}"/>
    <hyperlink ref="R4573" r:id="rId4706" xr:uid="{00000000-0004-0000-0400-000061120000}"/>
    <hyperlink ref="R4574" r:id="rId4707" xr:uid="{00000000-0004-0000-0400-000062120000}"/>
    <hyperlink ref="R4575" r:id="rId4708" xr:uid="{00000000-0004-0000-0400-000063120000}"/>
    <hyperlink ref="R4576" r:id="rId4709" xr:uid="{00000000-0004-0000-0400-000064120000}"/>
    <hyperlink ref="R4577" r:id="rId4710" xr:uid="{00000000-0004-0000-0400-000065120000}"/>
    <hyperlink ref="R4578" r:id="rId4711" xr:uid="{00000000-0004-0000-0400-000066120000}"/>
    <hyperlink ref="R4579" r:id="rId4712" xr:uid="{00000000-0004-0000-0400-000067120000}"/>
    <hyperlink ref="R4580" r:id="rId4713" xr:uid="{00000000-0004-0000-0400-000068120000}"/>
    <hyperlink ref="R4581" r:id="rId4714" xr:uid="{00000000-0004-0000-0400-000069120000}"/>
    <hyperlink ref="R4582" r:id="rId4715" xr:uid="{00000000-0004-0000-0400-00006A120000}"/>
    <hyperlink ref="D4583" r:id="rId4716" xr:uid="{00000000-0004-0000-0400-00006B120000}"/>
    <hyperlink ref="N4583" r:id="rId4717" xr:uid="{00000000-0004-0000-0400-00006C120000}"/>
    <hyperlink ref="R4583" r:id="rId4718" xr:uid="{00000000-0004-0000-0400-00006D120000}"/>
    <hyperlink ref="R4584" r:id="rId4719" xr:uid="{00000000-0004-0000-0400-00006E120000}"/>
    <hyperlink ref="R4585" r:id="rId4720" xr:uid="{00000000-0004-0000-0400-00006F120000}"/>
    <hyperlink ref="R4586" r:id="rId4721" xr:uid="{00000000-0004-0000-0400-000070120000}"/>
    <hyperlink ref="R4587" r:id="rId4722" xr:uid="{00000000-0004-0000-0400-000071120000}"/>
    <hyperlink ref="R4588" r:id="rId4723" xr:uid="{00000000-0004-0000-0400-000072120000}"/>
    <hyperlink ref="R4589" r:id="rId4724" xr:uid="{00000000-0004-0000-0400-000073120000}"/>
    <hyperlink ref="R4590" r:id="rId4725" xr:uid="{00000000-0004-0000-0400-000074120000}"/>
    <hyperlink ref="R4591" r:id="rId4726" xr:uid="{00000000-0004-0000-0400-000075120000}"/>
    <hyperlink ref="R4592" r:id="rId4727" xr:uid="{00000000-0004-0000-0400-000076120000}"/>
    <hyperlink ref="R4593" r:id="rId4728" xr:uid="{00000000-0004-0000-0400-000077120000}"/>
    <hyperlink ref="R4594" r:id="rId4729" xr:uid="{00000000-0004-0000-0400-000078120000}"/>
    <hyperlink ref="R4595" r:id="rId4730" xr:uid="{00000000-0004-0000-0400-000079120000}"/>
    <hyperlink ref="R4596" r:id="rId4731" xr:uid="{00000000-0004-0000-0400-00007A120000}"/>
    <hyperlink ref="R4597" r:id="rId4732" xr:uid="{00000000-0004-0000-0400-00007B120000}"/>
    <hyperlink ref="R4598" r:id="rId4733" xr:uid="{00000000-0004-0000-0400-00007C120000}"/>
    <hyperlink ref="R4599" r:id="rId4734" xr:uid="{00000000-0004-0000-0400-00007D120000}"/>
    <hyperlink ref="R4600" r:id="rId4735" xr:uid="{00000000-0004-0000-0400-00007E120000}"/>
    <hyperlink ref="R4601" r:id="rId4736" xr:uid="{00000000-0004-0000-0400-00007F120000}"/>
    <hyperlink ref="R4602" r:id="rId4737" xr:uid="{00000000-0004-0000-0400-000080120000}"/>
    <hyperlink ref="R4603" r:id="rId4738" xr:uid="{00000000-0004-0000-0400-000081120000}"/>
    <hyperlink ref="R4604" r:id="rId4739" xr:uid="{00000000-0004-0000-0400-000082120000}"/>
    <hyperlink ref="R4605" r:id="rId4740" xr:uid="{00000000-0004-0000-0400-000083120000}"/>
    <hyperlink ref="R4606" r:id="rId4741" xr:uid="{00000000-0004-0000-0400-000084120000}"/>
    <hyperlink ref="R4607" r:id="rId4742" xr:uid="{00000000-0004-0000-0400-000085120000}"/>
    <hyperlink ref="R4608" r:id="rId4743" xr:uid="{00000000-0004-0000-0400-000086120000}"/>
    <hyperlink ref="R4609" r:id="rId4744" xr:uid="{00000000-0004-0000-0400-000087120000}"/>
    <hyperlink ref="R4610" r:id="rId4745" xr:uid="{00000000-0004-0000-0400-000088120000}"/>
    <hyperlink ref="R4611" r:id="rId4746" xr:uid="{00000000-0004-0000-0400-000089120000}"/>
    <hyperlink ref="R4612" r:id="rId4747" xr:uid="{00000000-0004-0000-0400-00008A120000}"/>
    <hyperlink ref="D4613" r:id="rId4748" xr:uid="{00000000-0004-0000-0400-00008B120000}"/>
    <hyperlink ref="N4613" r:id="rId4749" xr:uid="{00000000-0004-0000-0400-00008C120000}"/>
    <hyperlink ref="R4613" r:id="rId4750" xr:uid="{00000000-0004-0000-0400-00008D120000}"/>
    <hyperlink ref="R4614" r:id="rId4751" xr:uid="{00000000-0004-0000-0400-00008E120000}"/>
    <hyperlink ref="R4615" r:id="rId4752" xr:uid="{00000000-0004-0000-0400-00008F120000}"/>
    <hyperlink ref="R4616" r:id="rId4753" xr:uid="{00000000-0004-0000-0400-000090120000}"/>
    <hyperlink ref="R4617" r:id="rId4754" xr:uid="{00000000-0004-0000-0400-000091120000}"/>
    <hyperlink ref="R4618" r:id="rId4755" xr:uid="{00000000-0004-0000-0400-000092120000}"/>
    <hyperlink ref="R4619" r:id="rId4756" xr:uid="{00000000-0004-0000-0400-000093120000}"/>
    <hyperlink ref="R4620" r:id="rId4757" xr:uid="{00000000-0004-0000-0400-000094120000}"/>
    <hyperlink ref="R4621" r:id="rId4758" xr:uid="{00000000-0004-0000-0400-000095120000}"/>
    <hyperlink ref="R4622" r:id="rId4759" xr:uid="{00000000-0004-0000-0400-000096120000}"/>
    <hyperlink ref="R4623" r:id="rId4760" xr:uid="{00000000-0004-0000-0400-000097120000}"/>
    <hyperlink ref="R4624" r:id="rId4761" xr:uid="{00000000-0004-0000-0400-000098120000}"/>
    <hyperlink ref="R4625" r:id="rId4762" xr:uid="{00000000-0004-0000-0400-000099120000}"/>
    <hyperlink ref="R4626" r:id="rId4763" xr:uid="{00000000-0004-0000-0400-00009A120000}"/>
    <hyperlink ref="R4627" r:id="rId4764" xr:uid="{00000000-0004-0000-0400-00009B120000}"/>
    <hyperlink ref="R4628" r:id="rId4765" xr:uid="{00000000-0004-0000-0400-00009C120000}"/>
    <hyperlink ref="R4629" r:id="rId4766" xr:uid="{00000000-0004-0000-0400-00009D120000}"/>
    <hyperlink ref="R4630" r:id="rId4767" xr:uid="{00000000-0004-0000-0400-00009E120000}"/>
    <hyperlink ref="R4631" r:id="rId4768" xr:uid="{00000000-0004-0000-0400-00009F120000}"/>
    <hyperlink ref="R4632" r:id="rId4769" xr:uid="{00000000-0004-0000-0400-0000A0120000}"/>
    <hyperlink ref="R4633" r:id="rId4770" xr:uid="{00000000-0004-0000-0400-0000A1120000}"/>
    <hyperlink ref="R4634" r:id="rId4771" xr:uid="{00000000-0004-0000-0400-0000A2120000}"/>
    <hyperlink ref="R4635" r:id="rId4772" xr:uid="{00000000-0004-0000-0400-0000A3120000}"/>
    <hyperlink ref="R4636" r:id="rId4773" xr:uid="{00000000-0004-0000-0400-0000A4120000}"/>
    <hyperlink ref="R4637" r:id="rId4774" xr:uid="{00000000-0004-0000-0400-0000A5120000}"/>
    <hyperlink ref="R4638" r:id="rId4775" xr:uid="{00000000-0004-0000-0400-0000A6120000}"/>
    <hyperlink ref="R4639" r:id="rId4776" xr:uid="{00000000-0004-0000-0400-0000A7120000}"/>
    <hyperlink ref="R4640" r:id="rId4777" xr:uid="{00000000-0004-0000-0400-0000A8120000}"/>
    <hyperlink ref="R4641" r:id="rId4778" xr:uid="{00000000-0004-0000-0400-0000A9120000}"/>
    <hyperlink ref="R4642" r:id="rId4779" xr:uid="{00000000-0004-0000-0400-0000AA120000}"/>
    <hyperlink ref="R4643" r:id="rId4780" xr:uid="{00000000-0004-0000-0400-0000AB120000}"/>
    <hyperlink ref="R4644" r:id="rId4781" xr:uid="{00000000-0004-0000-0400-0000AC120000}"/>
    <hyperlink ref="R4645" r:id="rId4782" xr:uid="{00000000-0004-0000-0400-0000AD120000}"/>
    <hyperlink ref="R4646" r:id="rId4783" xr:uid="{00000000-0004-0000-0400-0000AE120000}"/>
    <hyperlink ref="R4647" r:id="rId4784" xr:uid="{00000000-0004-0000-0400-0000AF120000}"/>
    <hyperlink ref="R4648" r:id="rId4785" xr:uid="{00000000-0004-0000-0400-0000B0120000}"/>
    <hyperlink ref="R4649" r:id="rId4786" xr:uid="{00000000-0004-0000-0400-0000B1120000}"/>
    <hyperlink ref="R4650" r:id="rId4787" xr:uid="{00000000-0004-0000-0400-0000B2120000}"/>
    <hyperlink ref="R4651" r:id="rId4788" xr:uid="{00000000-0004-0000-0400-0000B3120000}"/>
    <hyperlink ref="R4652" r:id="rId4789" xr:uid="{00000000-0004-0000-0400-0000B4120000}"/>
    <hyperlink ref="R4653" r:id="rId4790" xr:uid="{00000000-0004-0000-0400-0000B5120000}"/>
    <hyperlink ref="R4654" r:id="rId4791" xr:uid="{00000000-0004-0000-0400-0000B6120000}"/>
    <hyperlink ref="R4655" r:id="rId4792" xr:uid="{00000000-0004-0000-0400-0000B7120000}"/>
    <hyperlink ref="R4656" r:id="rId4793" xr:uid="{00000000-0004-0000-0400-0000B8120000}"/>
    <hyperlink ref="R4657" r:id="rId4794" xr:uid="{00000000-0004-0000-0400-0000B9120000}"/>
    <hyperlink ref="R4658" r:id="rId4795" xr:uid="{00000000-0004-0000-0400-0000BA120000}"/>
    <hyperlink ref="R4659" r:id="rId4796" xr:uid="{00000000-0004-0000-0400-0000BB120000}"/>
    <hyperlink ref="R4660" r:id="rId4797" xr:uid="{00000000-0004-0000-0400-0000BC120000}"/>
    <hyperlink ref="R4661" r:id="rId4798" xr:uid="{00000000-0004-0000-0400-0000BD120000}"/>
    <hyperlink ref="R4662" r:id="rId4799" xr:uid="{00000000-0004-0000-0400-0000BE120000}"/>
    <hyperlink ref="R4663" r:id="rId4800" xr:uid="{00000000-0004-0000-0400-0000BF120000}"/>
    <hyperlink ref="R4664" r:id="rId4801" xr:uid="{00000000-0004-0000-0400-0000C0120000}"/>
    <hyperlink ref="R4665" r:id="rId4802" xr:uid="{00000000-0004-0000-0400-0000C1120000}"/>
    <hyperlink ref="R4666" r:id="rId4803" xr:uid="{00000000-0004-0000-0400-0000C2120000}"/>
    <hyperlink ref="R4667" r:id="rId4804" xr:uid="{00000000-0004-0000-0400-0000C3120000}"/>
    <hyperlink ref="R4668" r:id="rId4805" xr:uid="{00000000-0004-0000-0400-0000C4120000}"/>
    <hyperlink ref="R4669" r:id="rId4806" xr:uid="{00000000-0004-0000-0400-0000C5120000}"/>
    <hyperlink ref="R4670" r:id="rId4807" xr:uid="{00000000-0004-0000-0400-0000C6120000}"/>
    <hyperlink ref="R4671" r:id="rId4808" xr:uid="{00000000-0004-0000-0400-0000C7120000}"/>
    <hyperlink ref="R4672" r:id="rId4809" xr:uid="{00000000-0004-0000-0400-0000C8120000}"/>
    <hyperlink ref="R4673" r:id="rId4810" xr:uid="{00000000-0004-0000-0400-0000C9120000}"/>
    <hyperlink ref="R4674" r:id="rId4811" xr:uid="{00000000-0004-0000-0400-0000CA120000}"/>
    <hyperlink ref="R4675" r:id="rId4812" xr:uid="{00000000-0004-0000-0400-0000CB120000}"/>
    <hyperlink ref="R4676" r:id="rId4813" xr:uid="{00000000-0004-0000-0400-0000CC120000}"/>
    <hyperlink ref="R4677" r:id="rId4814" xr:uid="{00000000-0004-0000-0400-0000CD120000}"/>
    <hyperlink ref="D4678" r:id="rId4815" xr:uid="{00000000-0004-0000-0400-0000CE120000}"/>
    <hyperlink ref="N4678" r:id="rId4816" xr:uid="{00000000-0004-0000-0400-0000CF120000}"/>
    <hyperlink ref="R4678" r:id="rId4817" xr:uid="{00000000-0004-0000-0400-0000D0120000}"/>
    <hyperlink ref="R4679" r:id="rId4818" xr:uid="{00000000-0004-0000-0400-0000D1120000}"/>
    <hyperlink ref="R4680" r:id="rId4819" xr:uid="{00000000-0004-0000-0400-0000D2120000}"/>
    <hyperlink ref="R4681" r:id="rId4820" xr:uid="{00000000-0004-0000-0400-0000D3120000}"/>
    <hyperlink ref="R4682" r:id="rId4821" xr:uid="{00000000-0004-0000-0400-0000D4120000}"/>
    <hyperlink ref="R4683" r:id="rId4822" xr:uid="{00000000-0004-0000-0400-0000D5120000}"/>
    <hyperlink ref="R4684" r:id="rId4823" xr:uid="{00000000-0004-0000-0400-0000D6120000}"/>
    <hyperlink ref="R4685" r:id="rId4824" xr:uid="{00000000-0004-0000-0400-0000D7120000}"/>
    <hyperlink ref="R4686" r:id="rId4825" xr:uid="{00000000-0004-0000-0400-0000D8120000}"/>
    <hyperlink ref="R4687" r:id="rId4826" xr:uid="{00000000-0004-0000-0400-0000D9120000}"/>
    <hyperlink ref="R4688" r:id="rId4827" xr:uid="{00000000-0004-0000-0400-0000DA120000}"/>
    <hyperlink ref="R4689" r:id="rId4828" xr:uid="{00000000-0004-0000-0400-0000DB120000}"/>
    <hyperlink ref="R4690" r:id="rId4829" xr:uid="{00000000-0004-0000-0400-0000DC120000}"/>
    <hyperlink ref="R4691" r:id="rId4830" xr:uid="{00000000-0004-0000-0400-0000DD120000}"/>
    <hyperlink ref="R4692" r:id="rId4831" xr:uid="{00000000-0004-0000-0400-0000DE120000}"/>
    <hyperlink ref="R4693" r:id="rId4832" xr:uid="{00000000-0004-0000-0400-0000DF120000}"/>
    <hyperlink ref="R4694" r:id="rId4833" xr:uid="{00000000-0004-0000-0400-0000E0120000}"/>
    <hyperlink ref="R4695" r:id="rId4834" xr:uid="{00000000-0004-0000-0400-0000E1120000}"/>
    <hyperlink ref="R4696" r:id="rId4835" xr:uid="{00000000-0004-0000-0400-0000E2120000}"/>
    <hyperlink ref="R4697" r:id="rId4836" xr:uid="{00000000-0004-0000-0400-0000E3120000}"/>
    <hyperlink ref="R4698" r:id="rId4837" xr:uid="{00000000-0004-0000-0400-0000E4120000}"/>
    <hyperlink ref="R4699" r:id="rId4838" xr:uid="{00000000-0004-0000-0400-0000E5120000}"/>
    <hyperlink ref="R4700" r:id="rId4839" xr:uid="{00000000-0004-0000-0400-0000E6120000}"/>
    <hyperlink ref="R4701" r:id="rId4840" xr:uid="{00000000-0004-0000-0400-0000E7120000}"/>
    <hyperlink ref="R4702" r:id="rId4841" xr:uid="{00000000-0004-0000-0400-0000E8120000}"/>
    <hyperlink ref="R4703" r:id="rId4842" xr:uid="{00000000-0004-0000-0400-0000E9120000}"/>
    <hyperlink ref="R4704" r:id="rId4843" xr:uid="{00000000-0004-0000-0400-0000EA120000}"/>
    <hyperlink ref="R4705" r:id="rId4844" xr:uid="{00000000-0004-0000-0400-0000EB120000}"/>
    <hyperlink ref="R4706" r:id="rId4845" xr:uid="{00000000-0004-0000-0400-0000EC120000}"/>
    <hyperlink ref="R4707" r:id="rId4846" xr:uid="{00000000-0004-0000-0400-0000ED120000}"/>
    <hyperlink ref="R4708" r:id="rId4847" xr:uid="{00000000-0004-0000-0400-0000EE120000}"/>
    <hyperlink ref="R4709" r:id="rId4848" xr:uid="{00000000-0004-0000-0400-0000EF120000}"/>
    <hyperlink ref="R4710" r:id="rId4849" xr:uid="{00000000-0004-0000-0400-0000F0120000}"/>
    <hyperlink ref="R4711" r:id="rId4850" xr:uid="{00000000-0004-0000-0400-0000F1120000}"/>
    <hyperlink ref="R4712" r:id="rId4851" xr:uid="{00000000-0004-0000-0400-0000F2120000}"/>
    <hyperlink ref="R4713" r:id="rId4852" xr:uid="{00000000-0004-0000-0400-0000F3120000}"/>
    <hyperlink ref="R4714" r:id="rId4853" xr:uid="{00000000-0004-0000-0400-0000F4120000}"/>
    <hyperlink ref="R4715" r:id="rId4854" xr:uid="{00000000-0004-0000-0400-0000F5120000}"/>
    <hyperlink ref="R4716" r:id="rId4855" xr:uid="{00000000-0004-0000-0400-0000F6120000}"/>
    <hyperlink ref="R4717" r:id="rId4856" xr:uid="{00000000-0004-0000-0400-0000F7120000}"/>
    <hyperlink ref="R4718" r:id="rId4857" xr:uid="{00000000-0004-0000-0400-0000F8120000}"/>
    <hyperlink ref="R4719" r:id="rId4858" xr:uid="{00000000-0004-0000-0400-0000F9120000}"/>
    <hyperlink ref="R4720" r:id="rId4859" xr:uid="{00000000-0004-0000-0400-0000FA120000}"/>
    <hyperlink ref="R4721" r:id="rId4860" xr:uid="{00000000-0004-0000-0400-0000FB120000}"/>
    <hyperlink ref="R4722" r:id="rId4861" xr:uid="{00000000-0004-0000-0400-0000FC120000}"/>
    <hyperlink ref="R4723" r:id="rId4862" xr:uid="{00000000-0004-0000-0400-0000FD120000}"/>
    <hyperlink ref="R4724" r:id="rId4863" xr:uid="{00000000-0004-0000-0400-0000FE120000}"/>
    <hyperlink ref="R4725" r:id="rId4864" xr:uid="{00000000-0004-0000-0400-0000FF120000}"/>
    <hyperlink ref="R4726" r:id="rId4865" xr:uid="{00000000-0004-0000-0400-000000130000}"/>
    <hyperlink ref="R4727" r:id="rId4866" xr:uid="{00000000-0004-0000-0400-000001130000}"/>
    <hyperlink ref="R4728" r:id="rId4867" xr:uid="{00000000-0004-0000-0400-000002130000}"/>
    <hyperlink ref="R4729" r:id="rId4868" xr:uid="{00000000-0004-0000-0400-000003130000}"/>
    <hyperlink ref="R4730" r:id="rId4869" xr:uid="{00000000-0004-0000-0400-000004130000}"/>
    <hyperlink ref="R4731" r:id="rId4870" xr:uid="{00000000-0004-0000-0400-000005130000}"/>
    <hyperlink ref="R4732" r:id="rId4871" xr:uid="{00000000-0004-0000-0400-000006130000}"/>
    <hyperlink ref="R4733" r:id="rId4872" xr:uid="{00000000-0004-0000-0400-000007130000}"/>
    <hyperlink ref="R4734" r:id="rId4873" xr:uid="{00000000-0004-0000-0400-000008130000}"/>
    <hyperlink ref="R4735" r:id="rId4874" xr:uid="{00000000-0004-0000-0400-000009130000}"/>
    <hyperlink ref="R4736" r:id="rId4875" xr:uid="{00000000-0004-0000-0400-00000A130000}"/>
    <hyperlink ref="R4737" r:id="rId4876" xr:uid="{00000000-0004-0000-0400-00000B130000}"/>
    <hyperlink ref="R4738" r:id="rId4877" xr:uid="{00000000-0004-0000-0400-00000C130000}"/>
    <hyperlink ref="R4739" r:id="rId4878" xr:uid="{00000000-0004-0000-0400-00000D130000}"/>
    <hyperlink ref="R4740" r:id="rId4879" xr:uid="{00000000-0004-0000-0400-00000E130000}"/>
    <hyperlink ref="D4741" r:id="rId4880" xr:uid="{00000000-0004-0000-0400-00000F130000}"/>
    <hyperlink ref="N4741" r:id="rId4881" xr:uid="{00000000-0004-0000-0400-000010130000}"/>
    <hyperlink ref="R4741" r:id="rId4882" xr:uid="{00000000-0004-0000-0400-000011130000}"/>
    <hyperlink ref="R4742" r:id="rId4883" xr:uid="{00000000-0004-0000-0400-000012130000}"/>
    <hyperlink ref="R4743" r:id="rId4884" xr:uid="{00000000-0004-0000-0400-000013130000}"/>
    <hyperlink ref="R4744" r:id="rId4885" xr:uid="{00000000-0004-0000-0400-000014130000}"/>
    <hyperlink ref="R4745" r:id="rId4886" xr:uid="{00000000-0004-0000-0400-000015130000}"/>
    <hyperlink ref="R4746" r:id="rId4887" xr:uid="{00000000-0004-0000-0400-000016130000}"/>
    <hyperlink ref="R4747" r:id="rId4888" xr:uid="{00000000-0004-0000-0400-000017130000}"/>
    <hyperlink ref="R4748" r:id="rId4889" xr:uid="{00000000-0004-0000-0400-000018130000}"/>
    <hyperlink ref="R4749" r:id="rId4890" xr:uid="{00000000-0004-0000-0400-000019130000}"/>
    <hyperlink ref="R4750" r:id="rId4891" xr:uid="{00000000-0004-0000-0400-00001A130000}"/>
    <hyperlink ref="R4751" r:id="rId4892" xr:uid="{00000000-0004-0000-0400-00001B130000}"/>
    <hyperlink ref="R4752" r:id="rId4893" xr:uid="{00000000-0004-0000-0400-00001C130000}"/>
    <hyperlink ref="R4753" r:id="rId4894" xr:uid="{00000000-0004-0000-0400-00001D130000}"/>
    <hyperlink ref="R4754" r:id="rId4895" xr:uid="{00000000-0004-0000-0400-00001E130000}"/>
    <hyperlink ref="R4755" r:id="rId4896" xr:uid="{00000000-0004-0000-0400-00001F130000}"/>
    <hyperlink ref="R4756" r:id="rId4897" xr:uid="{00000000-0004-0000-0400-000020130000}"/>
    <hyperlink ref="R4757" r:id="rId4898" xr:uid="{00000000-0004-0000-0400-000021130000}"/>
    <hyperlink ref="R4758" r:id="rId4899" xr:uid="{00000000-0004-0000-0400-000022130000}"/>
    <hyperlink ref="R4759" r:id="rId4900" xr:uid="{00000000-0004-0000-0400-000023130000}"/>
    <hyperlink ref="R4760" r:id="rId4901" xr:uid="{00000000-0004-0000-0400-000024130000}"/>
    <hyperlink ref="R4761" r:id="rId4902" xr:uid="{00000000-0004-0000-0400-000025130000}"/>
    <hyperlink ref="R4762" r:id="rId4903" xr:uid="{00000000-0004-0000-0400-000026130000}"/>
    <hyperlink ref="R4763" r:id="rId4904" xr:uid="{00000000-0004-0000-0400-000027130000}"/>
    <hyperlink ref="R4764" r:id="rId4905" xr:uid="{00000000-0004-0000-0400-000028130000}"/>
    <hyperlink ref="R4765" r:id="rId4906" xr:uid="{00000000-0004-0000-0400-000029130000}"/>
    <hyperlink ref="R4766" r:id="rId4907" xr:uid="{00000000-0004-0000-0400-00002A130000}"/>
    <hyperlink ref="R4767" r:id="rId4908" xr:uid="{00000000-0004-0000-0400-00002B130000}"/>
    <hyperlink ref="R4768" r:id="rId4909" xr:uid="{00000000-0004-0000-0400-00002C130000}"/>
    <hyperlink ref="R4769" r:id="rId4910" xr:uid="{00000000-0004-0000-0400-00002D130000}"/>
    <hyperlink ref="R4770" r:id="rId4911" xr:uid="{00000000-0004-0000-0400-00002E130000}"/>
    <hyperlink ref="R4771" r:id="rId4912" xr:uid="{00000000-0004-0000-0400-00002F130000}"/>
    <hyperlink ref="R4772" r:id="rId4913" xr:uid="{00000000-0004-0000-0400-000030130000}"/>
    <hyperlink ref="R4773" r:id="rId4914" xr:uid="{00000000-0004-0000-0400-000031130000}"/>
    <hyperlink ref="R4774" r:id="rId4915" xr:uid="{00000000-0004-0000-0400-000032130000}"/>
    <hyperlink ref="R4775" r:id="rId4916" xr:uid="{00000000-0004-0000-0400-000033130000}"/>
    <hyperlink ref="R4776" r:id="rId4917" xr:uid="{00000000-0004-0000-0400-000034130000}"/>
    <hyperlink ref="R4777" r:id="rId4918" xr:uid="{00000000-0004-0000-0400-000035130000}"/>
    <hyperlink ref="R4778" r:id="rId4919" xr:uid="{00000000-0004-0000-0400-000036130000}"/>
    <hyperlink ref="R4779" r:id="rId4920" xr:uid="{00000000-0004-0000-0400-000037130000}"/>
    <hyperlink ref="R4780" r:id="rId4921" xr:uid="{00000000-0004-0000-0400-000038130000}"/>
    <hyperlink ref="R4781" r:id="rId4922" xr:uid="{00000000-0004-0000-0400-000039130000}"/>
    <hyperlink ref="R4782" r:id="rId4923" xr:uid="{00000000-0004-0000-0400-00003A130000}"/>
    <hyperlink ref="R4783" r:id="rId4924" xr:uid="{00000000-0004-0000-0400-00003B130000}"/>
    <hyperlink ref="D4784" r:id="rId4925" xr:uid="{00000000-0004-0000-0400-00003C130000}"/>
    <hyperlink ref="N4784" r:id="rId4926" xr:uid="{00000000-0004-0000-0400-00003D130000}"/>
    <hyperlink ref="R4784" r:id="rId4927" xr:uid="{00000000-0004-0000-0400-00003E130000}"/>
    <hyperlink ref="R4785" r:id="rId4928" xr:uid="{00000000-0004-0000-0400-00003F130000}"/>
    <hyperlink ref="R4786" r:id="rId4929" xr:uid="{00000000-0004-0000-0400-000040130000}"/>
    <hyperlink ref="R4787" r:id="rId4930" xr:uid="{00000000-0004-0000-0400-000041130000}"/>
    <hyperlink ref="R4788" r:id="rId4931" xr:uid="{00000000-0004-0000-0400-000042130000}"/>
    <hyperlink ref="R4789" r:id="rId4932" xr:uid="{00000000-0004-0000-0400-000043130000}"/>
    <hyperlink ref="R4790" r:id="rId4933" xr:uid="{00000000-0004-0000-0400-000044130000}"/>
    <hyperlink ref="R4791" r:id="rId4934" xr:uid="{00000000-0004-0000-0400-000045130000}"/>
    <hyperlink ref="R4792" r:id="rId4935" xr:uid="{00000000-0004-0000-0400-000046130000}"/>
    <hyperlink ref="R4793" r:id="rId4936" xr:uid="{00000000-0004-0000-0400-000047130000}"/>
    <hyperlink ref="R4794" r:id="rId4937" xr:uid="{00000000-0004-0000-0400-000048130000}"/>
    <hyperlink ref="R4795" r:id="rId4938" xr:uid="{00000000-0004-0000-0400-000049130000}"/>
    <hyperlink ref="R4796" r:id="rId4939" xr:uid="{00000000-0004-0000-0400-00004A130000}"/>
    <hyperlink ref="R4797" r:id="rId4940" xr:uid="{00000000-0004-0000-0400-00004B130000}"/>
    <hyperlink ref="R4798" r:id="rId4941" xr:uid="{00000000-0004-0000-0400-00004C130000}"/>
    <hyperlink ref="R4799" r:id="rId4942" xr:uid="{00000000-0004-0000-0400-00004D130000}"/>
    <hyperlink ref="R4800" r:id="rId4943" xr:uid="{00000000-0004-0000-0400-00004E130000}"/>
    <hyperlink ref="R4801" r:id="rId4944" xr:uid="{00000000-0004-0000-0400-00004F130000}"/>
    <hyperlink ref="R4802" r:id="rId4945" xr:uid="{00000000-0004-0000-0400-000050130000}"/>
    <hyperlink ref="R4803" r:id="rId4946" xr:uid="{00000000-0004-0000-0400-000051130000}"/>
    <hyperlink ref="R4804" r:id="rId4947" xr:uid="{00000000-0004-0000-0400-000052130000}"/>
    <hyperlink ref="R4805" r:id="rId4948" xr:uid="{00000000-0004-0000-0400-000053130000}"/>
    <hyperlink ref="R4806" r:id="rId4949" xr:uid="{00000000-0004-0000-0400-000054130000}"/>
    <hyperlink ref="R4807" r:id="rId4950" xr:uid="{00000000-0004-0000-0400-000055130000}"/>
    <hyperlink ref="R4808" r:id="rId4951" xr:uid="{00000000-0004-0000-0400-000056130000}"/>
    <hyperlink ref="R4809" r:id="rId4952" xr:uid="{00000000-0004-0000-0400-000057130000}"/>
    <hyperlink ref="R4810" r:id="rId4953" xr:uid="{00000000-0004-0000-0400-000058130000}"/>
    <hyperlink ref="R4811" r:id="rId4954" xr:uid="{00000000-0004-0000-0400-000059130000}"/>
    <hyperlink ref="R4812" r:id="rId4955" xr:uid="{00000000-0004-0000-0400-00005A130000}"/>
    <hyperlink ref="R4814" r:id="rId4956" xr:uid="{00000000-0004-0000-0400-00005B130000}"/>
    <hyperlink ref="R4815" r:id="rId4957" xr:uid="{00000000-0004-0000-0400-00005C130000}"/>
    <hyperlink ref="R4816" r:id="rId4958" xr:uid="{00000000-0004-0000-0400-00005D130000}"/>
    <hyperlink ref="R4817" r:id="rId4959" xr:uid="{00000000-0004-0000-0400-00005E130000}"/>
    <hyperlink ref="R4818" r:id="rId4960" xr:uid="{00000000-0004-0000-0400-00005F130000}"/>
    <hyperlink ref="R4819" r:id="rId4961" xr:uid="{00000000-0004-0000-0400-000060130000}"/>
    <hyperlink ref="R4820" r:id="rId4962" xr:uid="{00000000-0004-0000-0400-000061130000}"/>
    <hyperlink ref="R4821" r:id="rId4963" xr:uid="{00000000-0004-0000-0400-000062130000}"/>
    <hyperlink ref="R4822" r:id="rId4964" xr:uid="{00000000-0004-0000-0400-000063130000}"/>
    <hyperlink ref="R4823" r:id="rId4965" xr:uid="{00000000-0004-0000-0400-000064130000}"/>
    <hyperlink ref="R4824" r:id="rId4966" xr:uid="{00000000-0004-0000-0400-000065130000}"/>
    <hyperlink ref="R4825" r:id="rId4967" xr:uid="{00000000-0004-0000-0400-000066130000}"/>
    <hyperlink ref="R4826" r:id="rId4968" xr:uid="{00000000-0004-0000-0400-000067130000}"/>
    <hyperlink ref="R4827" r:id="rId4969" xr:uid="{00000000-0004-0000-0400-000068130000}"/>
    <hyperlink ref="R4828" r:id="rId4970" xr:uid="{00000000-0004-0000-0400-000069130000}"/>
    <hyperlink ref="R4829" r:id="rId4971" xr:uid="{00000000-0004-0000-0400-00006A130000}"/>
    <hyperlink ref="R4830" r:id="rId4972" xr:uid="{00000000-0004-0000-0400-00006B130000}"/>
    <hyperlink ref="R4831" r:id="rId4973" xr:uid="{00000000-0004-0000-0400-00006C130000}"/>
    <hyperlink ref="R4832" r:id="rId4974" xr:uid="{00000000-0004-0000-0400-00006D130000}"/>
    <hyperlink ref="R4833" r:id="rId4975" xr:uid="{00000000-0004-0000-0400-00006E130000}"/>
    <hyperlink ref="R4834" r:id="rId4976" xr:uid="{00000000-0004-0000-0400-00006F130000}"/>
    <hyperlink ref="R4835" r:id="rId4977" xr:uid="{00000000-0004-0000-0400-000070130000}"/>
    <hyperlink ref="R4836" r:id="rId4978" xr:uid="{00000000-0004-0000-0400-000071130000}"/>
    <hyperlink ref="R4837" r:id="rId4979" xr:uid="{00000000-0004-0000-0400-000072130000}"/>
    <hyperlink ref="R4838" r:id="rId4980" xr:uid="{00000000-0004-0000-0400-000073130000}"/>
    <hyperlink ref="R4839" r:id="rId4981" xr:uid="{00000000-0004-0000-0400-000074130000}"/>
    <hyperlink ref="R4840" r:id="rId4982" xr:uid="{00000000-0004-0000-0400-000075130000}"/>
    <hyperlink ref="R4841" r:id="rId4983" xr:uid="{00000000-0004-0000-0400-000076130000}"/>
    <hyperlink ref="R4842" r:id="rId4984" xr:uid="{00000000-0004-0000-0400-000077130000}"/>
    <hyperlink ref="R4843" r:id="rId4985" xr:uid="{00000000-0004-0000-0400-000078130000}"/>
    <hyperlink ref="R4844" r:id="rId4986" xr:uid="{00000000-0004-0000-0400-000079130000}"/>
    <hyperlink ref="R4845" r:id="rId4987" xr:uid="{00000000-0004-0000-0400-00007A130000}"/>
    <hyperlink ref="R4846" r:id="rId4988" xr:uid="{00000000-0004-0000-0400-00007B130000}"/>
    <hyperlink ref="R4847" r:id="rId4989" xr:uid="{00000000-0004-0000-0400-00007C130000}"/>
    <hyperlink ref="R4849" r:id="rId4990" xr:uid="{00000000-0004-0000-0400-00007D130000}"/>
    <hyperlink ref="R4850" r:id="rId4991" xr:uid="{00000000-0004-0000-0400-00007E130000}"/>
    <hyperlink ref="R4851" r:id="rId4992" xr:uid="{00000000-0004-0000-0400-00007F130000}"/>
    <hyperlink ref="R4852" r:id="rId4993" xr:uid="{00000000-0004-0000-0400-000080130000}"/>
    <hyperlink ref="R4853" r:id="rId4994" xr:uid="{00000000-0004-0000-0400-000081130000}"/>
    <hyperlink ref="R4854" r:id="rId4995" xr:uid="{00000000-0004-0000-0400-000082130000}"/>
    <hyperlink ref="R4855" r:id="rId4996" xr:uid="{00000000-0004-0000-0400-000083130000}"/>
    <hyperlink ref="R4856" r:id="rId4997" xr:uid="{00000000-0004-0000-0400-000084130000}"/>
    <hyperlink ref="R4857" r:id="rId4998" xr:uid="{00000000-0004-0000-0400-000085130000}"/>
    <hyperlink ref="R4858" r:id="rId4999" xr:uid="{00000000-0004-0000-0400-000086130000}"/>
    <hyperlink ref="R4859" r:id="rId5000" xr:uid="{00000000-0004-0000-0400-000087130000}"/>
    <hyperlink ref="R4860" r:id="rId5001" xr:uid="{00000000-0004-0000-0400-000088130000}"/>
    <hyperlink ref="R4861" r:id="rId5002" xr:uid="{00000000-0004-0000-0400-000089130000}"/>
    <hyperlink ref="R4862" r:id="rId5003" xr:uid="{00000000-0004-0000-0400-00008A130000}"/>
    <hyperlink ref="R4863" r:id="rId5004" xr:uid="{00000000-0004-0000-0400-00008B130000}"/>
    <hyperlink ref="R4864" r:id="rId5005" xr:uid="{00000000-0004-0000-0400-00008C130000}"/>
    <hyperlink ref="R4865" r:id="rId5006" xr:uid="{00000000-0004-0000-0400-00008D130000}"/>
    <hyperlink ref="D4866" r:id="rId5007" xr:uid="{00000000-0004-0000-0400-00008E130000}"/>
    <hyperlink ref="N4866" r:id="rId5008" xr:uid="{00000000-0004-0000-0400-00008F130000}"/>
    <hyperlink ref="R4866" r:id="rId5009" xr:uid="{00000000-0004-0000-0400-000090130000}"/>
    <hyperlink ref="R4867" r:id="rId5010" xr:uid="{00000000-0004-0000-0400-000091130000}"/>
    <hyperlink ref="R4868" r:id="rId5011" xr:uid="{00000000-0004-0000-0400-000092130000}"/>
    <hyperlink ref="R4869" r:id="rId5012" xr:uid="{00000000-0004-0000-0400-000093130000}"/>
    <hyperlink ref="R4870" r:id="rId5013" xr:uid="{00000000-0004-0000-0400-000094130000}"/>
    <hyperlink ref="R4871" r:id="rId5014" xr:uid="{00000000-0004-0000-0400-000095130000}"/>
    <hyperlink ref="R4872" r:id="rId5015" xr:uid="{00000000-0004-0000-0400-000096130000}"/>
    <hyperlink ref="R4873" r:id="rId5016" xr:uid="{00000000-0004-0000-0400-000097130000}"/>
    <hyperlink ref="R4874" r:id="rId5017" xr:uid="{00000000-0004-0000-0400-000098130000}"/>
    <hyperlink ref="R4875" r:id="rId5018" xr:uid="{00000000-0004-0000-0400-000099130000}"/>
    <hyperlink ref="R4876" r:id="rId5019" xr:uid="{00000000-0004-0000-0400-00009A130000}"/>
    <hyperlink ref="R4877" r:id="rId5020" xr:uid="{00000000-0004-0000-0400-00009B130000}"/>
    <hyperlink ref="R4878" r:id="rId5021" xr:uid="{00000000-0004-0000-0400-00009C130000}"/>
    <hyperlink ref="R4879" r:id="rId5022" xr:uid="{00000000-0004-0000-0400-00009D130000}"/>
    <hyperlink ref="R4880" r:id="rId5023" xr:uid="{00000000-0004-0000-0400-00009E130000}"/>
    <hyperlink ref="R4881" r:id="rId5024" xr:uid="{00000000-0004-0000-0400-00009F130000}"/>
    <hyperlink ref="R4882" r:id="rId5025" xr:uid="{00000000-0004-0000-0400-0000A0130000}"/>
    <hyperlink ref="D4883" r:id="rId5026" xr:uid="{00000000-0004-0000-0400-0000A1130000}"/>
    <hyperlink ref="N4883" r:id="rId5027" xr:uid="{00000000-0004-0000-0400-0000A2130000}"/>
    <hyperlink ref="R4883" r:id="rId5028" xr:uid="{00000000-0004-0000-0400-0000A3130000}"/>
    <hyperlink ref="R4884" r:id="rId5029" xr:uid="{00000000-0004-0000-0400-0000A4130000}"/>
    <hyperlink ref="R4885" r:id="rId5030" xr:uid="{00000000-0004-0000-0400-0000A5130000}"/>
    <hyperlink ref="R4886" r:id="rId5031" xr:uid="{00000000-0004-0000-0400-0000A6130000}"/>
    <hyperlink ref="R4887" r:id="rId5032" xr:uid="{00000000-0004-0000-0400-0000A7130000}"/>
    <hyperlink ref="R4888" r:id="rId5033" xr:uid="{00000000-0004-0000-0400-0000A8130000}"/>
    <hyperlink ref="R4889" r:id="rId5034" xr:uid="{00000000-0004-0000-0400-0000A9130000}"/>
    <hyperlink ref="R4890" r:id="rId5035" xr:uid="{00000000-0004-0000-0400-0000AA130000}"/>
    <hyperlink ref="R4891" r:id="rId5036" xr:uid="{00000000-0004-0000-0400-0000AB130000}"/>
    <hyperlink ref="R4892" r:id="rId5037" xr:uid="{00000000-0004-0000-0400-0000AC130000}"/>
    <hyperlink ref="R4893" r:id="rId5038" xr:uid="{00000000-0004-0000-0400-0000AD130000}"/>
    <hyperlink ref="R4894" r:id="rId5039" xr:uid="{00000000-0004-0000-0400-0000AE130000}"/>
    <hyperlink ref="R4895" r:id="rId5040" xr:uid="{00000000-0004-0000-0400-0000AF130000}"/>
    <hyperlink ref="R4896" r:id="rId5041" xr:uid="{00000000-0004-0000-0400-0000B0130000}"/>
    <hyperlink ref="R4897" r:id="rId5042" xr:uid="{00000000-0004-0000-0400-0000B1130000}"/>
    <hyperlink ref="R4898" r:id="rId5043" xr:uid="{00000000-0004-0000-0400-0000B2130000}"/>
    <hyperlink ref="R4899" r:id="rId5044" xr:uid="{00000000-0004-0000-0400-0000B3130000}"/>
    <hyperlink ref="R4900" r:id="rId5045" xr:uid="{00000000-0004-0000-0400-0000B4130000}"/>
    <hyperlink ref="R4901" r:id="rId5046" xr:uid="{00000000-0004-0000-0400-0000B5130000}"/>
    <hyperlink ref="R4902" r:id="rId5047" xr:uid="{00000000-0004-0000-0400-0000B6130000}"/>
    <hyperlink ref="R4903" r:id="rId5048" xr:uid="{00000000-0004-0000-0400-0000B7130000}"/>
    <hyperlink ref="R4904" r:id="rId5049" xr:uid="{00000000-0004-0000-0400-0000B8130000}"/>
    <hyperlink ref="R4905" r:id="rId5050" xr:uid="{00000000-0004-0000-0400-0000B9130000}"/>
    <hyperlink ref="R4906" r:id="rId5051" xr:uid="{00000000-0004-0000-0400-0000BA130000}"/>
    <hyperlink ref="R4907" r:id="rId5052" xr:uid="{00000000-0004-0000-0400-0000BB130000}"/>
    <hyperlink ref="R4908" r:id="rId5053" xr:uid="{00000000-0004-0000-0400-0000BC130000}"/>
    <hyperlink ref="R4909" r:id="rId5054" xr:uid="{00000000-0004-0000-0400-0000BD130000}"/>
    <hyperlink ref="R4910" r:id="rId5055" xr:uid="{00000000-0004-0000-0400-0000BE130000}"/>
    <hyperlink ref="R4911" r:id="rId5056" xr:uid="{00000000-0004-0000-0400-0000BF130000}"/>
    <hyperlink ref="R4912" r:id="rId5057" xr:uid="{00000000-0004-0000-0400-0000C0130000}"/>
    <hyperlink ref="R4913" r:id="rId5058" xr:uid="{00000000-0004-0000-0400-0000C1130000}"/>
    <hyperlink ref="R4914" r:id="rId5059" xr:uid="{00000000-0004-0000-0400-0000C2130000}"/>
    <hyperlink ref="R4915" r:id="rId5060" xr:uid="{00000000-0004-0000-0400-0000C3130000}"/>
    <hyperlink ref="R4916" r:id="rId5061" xr:uid="{00000000-0004-0000-0400-0000C4130000}"/>
    <hyperlink ref="R4917" r:id="rId5062" xr:uid="{00000000-0004-0000-0400-0000C5130000}"/>
    <hyperlink ref="R4918" r:id="rId5063" xr:uid="{00000000-0004-0000-0400-0000C6130000}"/>
    <hyperlink ref="R4919" r:id="rId5064" xr:uid="{00000000-0004-0000-0400-0000C7130000}"/>
    <hyperlink ref="R4920" r:id="rId5065" xr:uid="{00000000-0004-0000-0400-0000C8130000}"/>
    <hyperlink ref="R4921" r:id="rId5066" xr:uid="{00000000-0004-0000-0400-0000C9130000}"/>
    <hyperlink ref="R4922" r:id="rId5067" xr:uid="{00000000-0004-0000-0400-0000CA130000}"/>
    <hyperlink ref="R4923" r:id="rId5068" xr:uid="{00000000-0004-0000-0400-0000CB130000}"/>
    <hyperlink ref="R4924" r:id="rId5069" xr:uid="{00000000-0004-0000-0400-0000CC130000}"/>
    <hyperlink ref="R4925" r:id="rId5070" xr:uid="{00000000-0004-0000-0400-0000CD130000}"/>
    <hyperlink ref="R4926" r:id="rId5071" xr:uid="{00000000-0004-0000-0400-0000CE130000}"/>
    <hyperlink ref="R4927" r:id="rId5072" xr:uid="{00000000-0004-0000-0400-0000CF130000}"/>
    <hyperlink ref="R4928" r:id="rId5073" xr:uid="{00000000-0004-0000-0400-0000D0130000}"/>
    <hyperlink ref="R4929" r:id="rId5074" xr:uid="{00000000-0004-0000-0400-0000D1130000}"/>
    <hyperlink ref="R4930" r:id="rId5075" xr:uid="{00000000-0004-0000-0400-0000D2130000}"/>
    <hyperlink ref="R4931" r:id="rId5076" xr:uid="{00000000-0004-0000-0400-0000D3130000}"/>
    <hyperlink ref="R4932" r:id="rId5077" xr:uid="{00000000-0004-0000-0400-0000D4130000}"/>
    <hyperlink ref="R4933" r:id="rId5078" xr:uid="{00000000-0004-0000-0400-0000D5130000}"/>
    <hyperlink ref="R4934" r:id="rId5079" xr:uid="{00000000-0004-0000-0400-0000D6130000}"/>
    <hyperlink ref="R4935" r:id="rId5080" xr:uid="{00000000-0004-0000-0400-0000D7130000}"/>
    <hyperlink ref="R4936" r:id="rId5081" xr:uid="{00000000-0004-0000-0400-0000D8130000}"/>
    <hyperlink ref="R4937" r:id="rId5082" xr:uid="{00000000-0004-0000-0400-0000D9130000}"/>
    <hyperlink ref="R4938" r:id="rId5083" xr:uid="{00000000-0004-0000-0400-0000DA130000}"/>
    <hyperlink ref="R4939" r:id="rId5084" xr:uid="{00000000-0004-0000-0400-0000DB130000}"/>
    <hyperlink ref="R4940" r:id="rId5085" xr:uid="{00000000-0004-0000-0400-0000DC130000}"/>
    <hyperlink ref="R4941" r:id="rId5086" xr:uid="{00000000-0004-0000-0400-0000DD130000}"/>
    <hyperlink ref="R4942" r:id="rId5087" xr:uid="{00000000-0004-0000-0400-0000DE130000}"/>
    <hyperlink ref="R4943" r:id="rId5088" xr:uid="{00000000-0004-0000-0400-0000DF130000}"/>
    <hyperlink ref="R4944" r:id="rId5089" xr:uid="{00000000-0004-0000-0400-0000E0130000}"/>
    <hyperlink ref="R4945" r:id="rId5090" xr:uid="{00000000-0004-0000-0400-0000E1130000}"/>
    <hyperlink ref="R4946" r:id="rId5091" xr:uid="{00000000-0004-0000-0400-0000E2130000}"/>
    <hyperlink ref="R4947" r:id="rId5092" xr:uid="{00000000-0004-0000-0400-0000E3130000}"/>
    <hyperlink ref="R4948" r:id="rId5093" xr:uid="{00000000-0004-0000-0400-0000E4130000}"/>
    <hyperlink ref="R4949" r:id="rId5094" xr:uid="{00000000-0004-0000-0400-0000E5130000}"/>
    <hyperlink ref="D4950" r:id="rId5095" xr:uid="{00000000-0004-0000-0400-0000E6130000}"/>
    <hyperlink ref="N4950" r:id="rId5096" xr:uid="{00000000-0004-0000-0400-0000E7130000}"/>
    <hyperlink ref="R4950" r:id="rId5097" xr:uid="{00000000-0004-0000-0400-0000E8130000}"/>
    <hyperlink ref="R4951" r:id="rId5098" xr:uid="{00000000-0004-0000-0400-0000E9130000}"/>
    <hyperlink ref="R4952" r:id="rId5099" xr:uid="{00000000-0004-0000-0400-0000EA130000}"/>
    <hyperlink ref="R4953" r:id="rId5100" xr:uid="{00000000-0004-0000-0400-0000EB130000}"/>
    <hyperlink ref="R4954" r:id="rId5101" xr:uid="{00000000-0004-0000-0400-0000EC130000}"/>
    <hyperlink ref="R4955" r:id="rId5102" xr:uid="{00000000-0004-0000-0400-0000ED130000}"/>
    <hyperlink ref="R4956" r:id="rId5103" xr:uid="{00000000-0004-0000-0400-0000EE130000}"/>
    <hyperlink ref="R4957" r:id="rId5104" xr:uid="{00000000-0004-0000-0400-0000EF130000}"/>
    <hyperlink ref="R4958" r:id="rId5105" xr:uid="{00000000-0004-0000-0400-0000F0130000}"/>
    <hyperlink ref="R4959" r:id="rId5106" xr:uid="{00000000-0004-0000-0400-0000F1130000}"/>
    <hyperlink ref="R4960" r:id="rId5107" xr:uid="{00000000-0004-0000-0400-0000F2130000}"/>
    <hyperlink ref="R4961" r:id="rId5108" xr:uid="{00000000-0004-0000-0400-0000F3130000}"/>
    <hyperlink ref="R4962" r:id="rId5109" xr:uid="{00000000-0004-0000-0400-0000F4130000}"/>
    <hyperlink ref="R4963" r:id="rId5110" xr:uid="{00000000-0004-0000-0400-0000F5130000}"/>
    <hyperlink ref="R4964" r:id="rId5111" xr:uid="{00000000-0004-0000-0400-0000F6130000}"/>
    <hyperlink ref="R4965" r:id="rId5112" xr:uid="{00000000-0004-0000-0400-0000F7130000}"/>
    <hyperlink ref="R4966" r:id="rId5113" xr:uid="{00000000-0004-0000-0400-0000F8130000}"/>
    <hyperlink ref="R4967" r:id="rId5114" xr:uid="{00000000-0004-0000-0400-0000F9130000}"/>
    <hyperlink ref="D4968" r:id="rId5115" xr:uid="{00000000-0004-0000-0400-0000FA130000}"/>
    <hyperlink ref="N4968" r:id="rId5116" xr:uid="{00000000-0004-0000-0400-0000FB130000}"/>
    <hyperlink ref="R4968" r:id="rId5117" xr:uid="{00000000-0004-0000-0400-0000FC130000}"/>
    <hyperlink ref="R4969" r:id="rId5118" xr:uid="{00000000-0004-0000-0400-0000FD130000}"/>
    <hyperlink ref="R4970" r:id="rId5119" xr:uid="{00000000-0004-0000-0400-0000FE130000}"/>
    <hyperlink ref="R4971" r:id="rId5120" xr:uid="{00000000-0004-0000-0400-0000FF130000}"/>
    <hyperlink ref="R4972" r:id="rId5121" xr:uid="{00000000-0004-0000-0400-000000140000}"/>
    <hyperlink ref="R4973" r:id="rId5122" xr:uid="{00000000-0004-0000-0400-000001140000}"/>
    <hyperlink ref="R4974" r:id="rId5123" xr:uid="{00000000-0004-0000-0400-000002140000}"/>
    <hyperlink ref="R4975" r:id="rId5124" xr:uid="{00000000-0004-0000-0400-000003140000}"/>
    <hyperlink ref="R4976" r:id="rId5125" xr:uid="{00000000-0004-0000-0400-000004140000}"/>
    <hyperlink ref="R4977" r:id="rId5126" xr:uid="{00000000-0004-0000-0400-000005140000}"/>
    <hyperlink ref="R4978" r:id="rId5127" xr:uid="{00000000-0004-0000-0400-000006140000}"/>
    <hyperlink ref="R4979" r:id="rId5128" xr:uid="{00000000-0004-0000-0400-000007140000}"/>
    <hyperlink ref="R4980" r:id="rId5129" xr:uid="{00000000-0004-0000-0400-000008140000}"/>
    <hyperlink ref="R4981" r:id="rId5130" xr:uid="{00000000-0004-0000-0400-000009140000}"/>
    <hyperlink ref="R4982" r:id="rId5131" xr:uid="{00000000-0004-0000-0400-00000A140000}"/>
    <hyperlink ref="R4983" r:id="rId5132" xr:uid="{00000000-0004-0000-0400-00000B140000}"/>
    <hyperlink ref="R4984" r:id="rId5133" xr:uid="{00000000-0004-0000-0400-00000C140000}"/>
    <hyperlink ref="R4985" r:id="rId5134" xr:uid="{00000000-0004-0000-0400-00000D140000}"/>
    <hyperlink ref="R4986" r:id="rId5135" xr:uid="{00000000-0004-0000-0400-00000E140000}"/>
    <hyperlink ref="R4987" r:id="rId5136" xr:uid="{00000000-0004-0000-0400-00000F140000}"/>
    <hyperlink ref="R4988" r:id="rId5137" xr:uid="{00000000-0004-0000-0400-000010140000}"/>
    <hyperlink ref="R4989" r:id="rId5138" xr:uid="{00000000-0004-0000-0400-000011140000}"/>
    <hyperlink ref="R4990" r:id="rId5139" xr:uid="{00000000-0004-0000-0400-000012140000}"/>
    <hyperlink ref="R4991" r:id="rId5140" xr:uid="{00000000-0004-0000-0400-000013140000}"/>
    <hyperlink ref="R4992" r:id="rId5141" xr:uid="{00000000-0004-0000-0400-000014140000}"/>
    <hyperlink ref="R4993" r:id="rId5142" xr:uid="{00000000-0004-0000-0400-000015140000}"/>
    <hyperlink ref="R4994" r:id="rId5143" xr:uid="{00000000-0004-0000-0400-000016140000}"/>
    <hyperlink ref="R4995" r:id="rId5144" xr:uid="{00000000-0004-0000-0400-000017140000}"/>
    <hyperlink ref="R4996" r:id="rId5145" xr:uid="{00000000-0004-0000-0400-000018140000}"/>
    <hyperlink ref="R4997" r:id="rId5146" xr:uid="{00000000-0004-0000-0400-000019140000}"/>
    <hyperlink ref="R4998" r:id="rId5147" xr:uid="{00000000-0004-0000-0400-00001A140000}"/>
    <hyperlink ref="R4999" r:id="rId5148" xr:uid="{00000000-0004-0000-0400-00001B140000}"/>
    <hyperlink ref="R5000" r:id="rId5149" xr:uid="{00000000-0004-0000-0400-00001C140000}"/>
    <hyperlink ref="R5001" r:id="rId5150" xr:uid="{00000000-0004-0000-0400-00001D140000}"/>
    <hyperlink ref="R5002" r:id="rId5151" xr:uid="{00000000-0004-0000-0400-00001E14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103"/>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8.6640625" customWidth="1"/>
  </cols>
  <sheetData>
    <row r="1" spans="1:26" ht="15.75" customHeight="1" x14ac:dyDescent="0.15">
      <c r="A1" s="2" t="s">
        <v>172</v>
      </c>
      <c r="C1" s="5" t="s">
        <v>54</v>
      </c>
    </row>
    <row r="2" spans="1:26" ht="15.75" customHeight="1" x14ac:dyDescent="0.15">
      <c r="A2" s="4" t="s">
        <v>44</v>
      </c>
      <c r="B2" s="1" t="s">
        <v>200</v>
      </c>
      <c r="C2" s="1" t="s">
        <v>204</v>
      </c>
      <c r="D2" s="1" t="s">
        <v>206</v>
      </c>
      <c r="E2" s="1" t="s">
        <v>46</v>
      </c>
      <c r="F2" s="9"/>
      <c r="G2" s="9"/>
      <c r="H2" s="9"/>
      <c r="I2" s="9"/>
      <c r="J2" s="9"/>
      <c r="K2" s="9"/>
      <c r="L2" s="9"/>
      <c r="M2" s="9"/>
      <c r="N2" s="9"/>
      <c r="O2" s="9"/>
      <c r="P2" s="9"/>
      <c r="Q2" s="9"/>
      <c r="R2" s="9"/>
      <c r="S2" s="9"/>
      <c r="T2" s="9"/>
      <c r="U2" s="9"/>
      <c r="V2" s="9"/>
      <c r="W2" s="9"/>
      <c r="X2" s="9"/>
      <c r="Y2" s="9"/>
      <c r="Z2" s="9"/>
    </row>
    <row r="3" spans="1:26" ht="15.75" customHeight="1" x14ac:dyDescent="0.15">
      <c r="A3" s="12">
        <v>1</v>
      </c>
      <c r="B3" s="11" t="s">
        <v>34</v>
      </c>
      <c r="C3" s="13">
        <v>1589.57</v>
      </c>
      <c r="D3" s="11" t="s">
        <v>334</v>
      </c>
      <c r="E3" s="82" t="s">
        <v>40</v>
      </c>
      <c r="F3" s="81"/>
    </row>
    <row r="4" spans="1:26" ht="15.75" customHeight="1" x14ac:dyDescent="0.15">
      <c r="A4" s="12">
        <v>2</v>
      </c>
      <c r="B4" s="11" t="s">
        <v>48</v>
      </c>
      <c r="C4" s="13">
        <v>573.48</v>
      </c>
      <c r="D4" s="11" t="s">
        <v>341</v>
      </c>
      <c r="E4" s="82" t="s">
        <v>50</v>
      </c>
      <c r="F4" s="81"/>
    </row>
    <row r="5" spans="1:26" ht="15.75" customHeight="1" x14ac:dyDescent="0.15">
      <c r="A5" s="12">
        <v>3</v>
      </c>
      <c r="B5" s="11" t="s">
        <v>57</v>
      </c>
      <c r="C5" s="13">
        <v>554.6</v>
      </c>
      <c r="D5" s="11" t="s">
        <v>345</v>
      </c>
      <c r="E5" s="82" t="s">
        <v>59</v>
      </c>
      <c r="F5" s="81"/>
    </row>
    <row r="6" spans="1:26" ht="15.75" customHeight="1" x14ac:dyDescent="0.15">
      <c r="A6" s="12">
        <v>4</v>
      </c>
      <c r="B6" s="11" t="s">
        <v>64</v>
      </c>
      <c r="C6" s="13">
        <v>260.43</v>
      </c>
      <c r="D6" s="11" t="s">
        <v>347</v>
      </c>
      <c r="E6" s="82" t="s">
        <v>66</v>
      </c>
      <c r="F6" s="81"/>
    </row>
    <row r="7" spans="1:26" ht="15.75" customHeight="1" x14ac:dyDescent="0.15">
      <c r="A7" s="12">
        <v>5</v>
      </c>
      <c r="B7" s="11" t="s">
        <v>73</v>
      </c>
      <c r="C7" s="13">
        <v>206.9</v>
      </c>
      <c r="D7" s="11" t="s">
        <v>351</v>
      </c>
      <c r="E7" s="82" t="s">
        <v>75</v>
      </c>
      <c r="F7" s="81"/>
    </row>
    <row r="8" spans="1:26" ht="15.75" customHeight="1" x14ac:dyDescent="0.15">
      <c r="A8" s="12">
        <v>6</v>
      </c>
      <c r="B8" s="11" t="s">
        <v>80</v>
      </c>
      <c r="C8" s="13">
        <v>198.77</v>
      </c>
      <c r="D8" s="11" t="s">
        <v>355</v>
      </c>
      <c r="E8" s="82" t="s">
        <v>86</v>
      </c>
      <c r="F8" s="81"/>
    </row>
    <row r="9" spans="1:26" ht="15.75" customHeight="1" x14ac:dyDescent="0.15">
      <c r="A9" s="12">
        <v>7</v>
      </c>
      <c r="B9" s="11" t="s">
        <v>98</v>
      </c>
      <c r="C9" s="13">
        <v>183.75</v>
      </c>
      <c r="D9" s="11" t="s">
        <v>360</v>
      </c>
      <c r="E9" s="82" t="s">
        <v>101</v>
      </c>
      <c r="F9" s="81"/>
    </row>
    <row r="10" spans="1:26" ht="15.75" customHeight="1" x14ac:dyDescent="0.15">
      <c r="A10" s="12">
        <v>8</v>
      </c>
      <c r="B10" s="11" t="s">
        <v>109</v>
      </c>
      <c r="C10" s="13">
        <v>164.58</v>
      </c>
      <c r="D10" s="11" t="s">
        <v>401</v>
      </c>
      <c r="E10" s="82" t="s">
        <v>101</v>
      </c>
      <c r="F10" s="81"/>
    </row>
    <row r="11" spans="1:26" ht="15.75" customHeight="1" x14ac:dyDescent="0.15">
      <c r="A11" s="12">
        <v>9</v>
      </c>
      <c r="B11" s="11" t="s">
        <v>120</v>
      </c>
      <c r="C11" s="13">
        <v>161.91999999999999</v>
      </c>
      <c r="D11" s="11" t="s">
        <v>406</v>
      </c>
      <c r="E11" s="82" t="s">
        <v>122</v>
      </c>
      <c r="F11" s="81"/>
    </row>
    <row r="12" spans="1:26" ht="15.75" customHeight="1" x14ac:dyDescent="0.15">
      <c r="A12" s="12">
        <v>10</v>
      </c>
      <c r="B12" s="11" t="s">
        <v>128</v>
      </c>
      <c r="C12" s="13">
        <v>160.07</v>
      </c>
      <c r="D12" s="11" t="s">
        <v>408</v>
      </c>
      <c r="E12" s="82" t="s">
        <v>86</v>
      </c>
      <c r="F12" s="81"/>
    </row>
    <row r="13" spans="1:26" ht="15.75" customHeight="1" x14ac:dyDescent="0.15">
      <c r="A13" s="12">
        <v>11</v>
      </c>
      <c r="B13" s="11" t="s">
        <v>139</v>
      </c>
      <c r="C13" s="13">
        <v>145.88</v>
      </c>
      <c r="D13" s="11" t="s">
        <v>411</v>
      </c>
      <c r="E13" s="82" t="s">
        <v>40</v>
      </c>
      <c r="F13" s="81"/>
    </row>
    <row r="14" spans="1:26" ht="15.75" customHeight="1" x14ac:dyDescent="0.15">
      <c r="A14" s="12">
        <v>12</v>
      </c>
      <c r="B14" s="11" t="s">
        <v>150</v>
      </c>
      <c r="C14" s="13">
        <v>140.87</v>
      </c>
      <c r="D14" s="11" t="s">
        <v>413</v>
      </c>
      <c r="E14" s="82" t="s">
        <v>59</v>
      </c>
      <c r="F14" s="81"/>
    </row>
    <row r="15" spans="1:26" ht="15.75" customHeight="1" x14ac:dyDescent="0.15">
      <c r="A15" s="12">
        <v>13</v>
      </c>
      <c r="B15" s="11" t="s">
        <v>159</v>
      </c>
      <c r="C15" s="13">
        <v>132.31</v>
      </c>
      <c r="D15" s="11" t="s">
        <v>432</v>
      </c>
      <c r="E15" s="82" t="s">
        <v>101</v>
      </c>
      <c r="F15" s="81"/>
    </row>
    <row r="16" spans="1:26" ht="15.75" customHeight="1" x14ac:dyDescent="0.15">
      <c r="A16" s="12">
        <v>14</v>
      </c>
      <c r="B16" s="11" t="s">
        <v>170</v>
      </c>
      <c r="C16" s="13">
        <v>128.96</v>
      </c>
      <c r="D16" s="11" t="s">
        <v>469</v>
      </c>
      <c r="E16" s="82" t="s">
        <v>101</v>
      </c>
      <c r="F16" s="81"/>
    </row>
    <row r="17" spans="1:6" ht="15.75" customHeight="1" x14ac:dyDescent="0.15">
      <c r="A17" s="12">
        <v>15</v>
      </c>
      <c r="B17" s="11" t="s">
        <v>184</v>
      </c>
      <c r="C17" s="13">
        <v>124.27</v>
      </c>
      <c r="D17" s="11" t="s">
        <v>505</v>
      </c>
      <c r="E17" s="82" t="s">
        <v>50</v>
      </c>
      <c r="F17" s="81"/>
    </row>
    <row r="18" spans="1:6" ht="15.75" customHeight="1" x14ac:dyDescent="0.15">
      <c r="A18" s="12">
        <v>16</v>
      </c>
      <c r="B18" s="11" t="s">
        <v>191</v>
      </c>
      <c r="C18" s="13">
        <v>121.28</v>
      </c>
      <c r="D18" s="11" t="s">
        <v>506</v>
      </c>
      <c r="E18" s="82" t="s">
        <v>101</v>
      </c>
      <c r="F18" s="81"/>
    </row>
    <row r="19" spans="1:6" ht="15.75" customHeight="1" x14ac:dyDescent="0.15">
      <c r="A19" s="12">
        <v>17</v>
      </c>
      <c r="B19" s="11" t="s">
        <v>201</v>
      </c>
      <c r="C19" s="13">
        <v>115.6</v>
      </c>
      <c r="D19" s="11" t="s">
        <v>507</v>
      </c>
      <c r="E19" s="82" t="s">
        <v>86</v>
      </c>
      <c r="F19" s="81"/>
    </row>
    <row r="20" spans="1:6" ht="15.75" customHeight="1" x14ac:dyDescent="0.15">
      <c r="A20" s="12">
        <v>18</v>
      </c>
      <c r="B20" s="11" t="s">
        <v>211</v>
      </c>
      <c r="C20" s="13">
        <v>114.98</v>
      </c>
      <c r="D20" s="11" t="s">
        <v>508</v>
      </c>
      <c r="E20" s="82" t="s">
        <v>215</v>
      </c>
      <c r="F20" s="81"/>
    </row>
    <row r="21" spans="1:6" ht="15.75" customHeight="1" x14ac:dyDescent="0.15">
      <c r="A21" s="12">
        <v>19</v>
      </c>
      <c r="B21" s="11" t="s">
        <v>219</v>
      </c>
      <c r="C21" s="13">
        <v>114.89</v>
      </c>
      <c r="D21" s="11" t="s">
        <v>509</v>
      </c>
      <c r="E21" s="82" t="s">
        <v>221</v>
      </c>
      <c r="F21" s="81"/>
    </row>
    <row r="22" spans="1:6" ht="15.75" customHeight="1" x14ac:dyDescent="0.15">
      <c r="A22" s="12">
        <v>20</v>
      </c>
      <c r="B22" s="11" t="s">
        <v>224</v>
      </c>
      <c r="C22" s="13">
        <v>113.75</v>
      </c>
      <c r="D22" s="11" t="s">
        <v>511</v>
      </c>
      <c r="E22" s="82" t="s">
        <v>226</v>
      </c>
      <c r="F22" s="81"/>
    </row>
    <row r="23" spans="1:6" ht="15.75" customHeight="1" x14ac:dyDescent="0.15">
      <c r="A23" s="12">
        <v>21</v>
      </c>
      <c r="B23" s="11" t="s">
        <v>235</v>
      </c>
      <c r="C23" s="13">
        <v>105.23</v>
      </c>
      <c r="D23" s="11" t="s">
        <v>515</v>
      </c>
      <c r="E23" s="82" t="s">
        <v>221</v>
      </c>
      <c r="F23" s="81"/>
    </row>
    <row r="24" spans="1:6" ht="15.75" customHeight="1" x14ac:dyDescent="0.15">
      <c r="A24" s="12">
        <v>22</v>
      </c>
      <c r="B24" s="11" t="s">
        <v>241</v>
      </c>
      <c r="C24" s="13">
        <v>103.72</v>
      </c>
      <c r="D24" s="11" t="s">
        <v>517</v>
      </c>
      <c r="E24" s="82" t="s">
        <v>50</v>
      </c>
      <c r="F24" s="81"/>
    </row>
    <row r="25" spans="1:6" ht="15.75" customHeight="1" x14ac:dyDescent="0.15">
      <c r="A25" s="12">
        <v>23</v>
      </c>
      <c r="B25" s="11" t="s">
        <v>252</v>
      </c>
      <c r="C25" s="13">
        <v>101.86</v>
      </c>
      <c r="D25" s="11" t="s">
        <v>519</v>
      </c>
      <c r="E25" s="82" t="s">
        <v>221</v>
      </c>
      <c r="F25" s="81"/>
    </row>
    <row r="26" spans="1:6" ht="15.75" customHeight="1" x14ac:dyDescent="0.15">
      <c r="A26" s="12">
        <v>24</v>
      </c>
      <c r="B26" s="11" t="s">
        <v>260</v>
      </c>
      <c r="C26" s="13">
        <v>95.32</v>
      </c>
      <c r="D26" s="11" t="s">
        <v>520</v>
      </c>
      <c r="E26" s="82" t="s">
        <v>162</v>
      </c>
      <c r="F26" s="81"/>
    </row>
    <row r="27" spans="1:6" ht="15.75" customHeight="1" x14ac:dyDescent="0.15">
      <c r="A27" s="12">
        <v>25</v>
      </c>
      <c r="B27" s="11" t="s">
        <v>267</v>
      </c>
      <c r="C27" s="13">
        <v>91.09</v>
      </c>
      <c r="D27" s="11" t="s">
        <v>521</v>
      </c>
      <c r="E27" s="82" t="s">
        <v>101</v>
      </c>
      <c r="F27" s="81"/>
    </row>
    <row r="28" spans="1:6" ht="15.75" customHeight="1" x14ac:dyDescent="0.15">
      <c r="A28" s="12">
        <v>26</v>
      </c>
      <c r="B28" s="11" t="s">
        <v>272</v>
      </c>
      <c r="C28" s="13">
        <v>84.49</v>
      </c>
      <c r="D28" s="11" t="s">
        <v>523</v>
      </c>
      <c r="E28" s="82" t="s">
        <v>71</v>
      </c>
      <c r="F28" s="81"/>
    </row>
    <row r="29" spans="1:6" ht="15.75" customHeight="1" x14ac:dyDescent="0.15">
      <c r="A29" s="12">
        <v>27</v>
      </c>
      <c r="B29" s="11" t="s">
        <v>284</v>
      </c>
      <c r="C29" s="13">
        <v>82.4</v>
      </c>
      <c r="D29" s="11" t="s">
        <v>548</v>
      </c>
      <c r="E29" s="82" t="s">
        <v>40</v>
      </c>
      <c r="F29" s="81"/>
    </row>
    <row r="30" spans="1:6" ht="15.75" customHeight="1" x14ac:dyDescent="0.15">
      <c r="A30" s="12">
        <v>28</v>
      </c>
      <c r="B30" s="11" t="s">
        <v>300</v>
      </c>
      <c r="C30" s="13">
        <v>78.78</v>
      </c>
      <c r="D30" s="11" t="s">
        <v>594</v>
      </c>
      <c r="E30" s="82" t="s">
        <v>40</v>
      </c>
      <c r="F30" s="81"/>
    </row>
    <row r="31" spans="1:6" ht="15.75" customHeight="1" x14ac:dyDescent="0.15">
      <c r="A31" s="12">
        <v>29</v>
      </c>
      <c r="B31" s="11" t="s">
        <v>371</v>
      </c>
      <c r="C31" s="13">
        <v>77.58</v>
      </c>
      <c r="D31" s="11" t="s">
        <v>505</v>
      </c>
      <c r="E31" s="82" t="s">
        <v>221</v>
      </c>
      <c r="F31" s="81"/>
    </row>
    <row r="32" spans="1:6" ht="15.75" customHeight="1" x14ac:dyDescent="0.15">
      <c r="A32" s="12">
        <v>30</v>
      </c>
      <c r="B32" s="11" t="s">
        <v>374</v>
      </c>
      <c r="C32" s="13">
        <v>76.39</v>
      </c>
      <c r="D32" s="11" t="s">
        <v>595</v>
      </c>
      <c r="E32" s="82" t="s">
        <v>59</v>
      </c>
      <c r="F32" s="81"/>
    </row>
    <row r="33" spans="1:6" ht="15.75" customHeight="1" x14ac:dyDescent="0.15">
      <c r="A33" s="12">
        <v>31</v>
      </c>
      <c r="B33" s="11" t="s">
        <v>382</v>
      </c>
      <c r="C33" s="13">
        <v>76.349999999999994</v>
      </c>
      <c r="D33" s="11" t="s">
        <v>596</v>
      </c>
      <c r="E33" s="82" t="s">
        <v>71</v>
      </c>
      <c r="F33" s="81"/>
    </row>
    <row r="34" spans="1:6" ht="15.75" customHeight="1" x14ac:dyDescent="0.15">
      <c r="A34" s="12">
        <v>32</v>
      </c>
      <c r="B34" s="11" t="s">
        <v>393</v>
      </c>
      <c r="C34" s="13">
        <v>73.510000000000005</v>
      </c>
      <c r="D34" s="11" t="s">
        <v>548</v>
      </c>
      <c r="E34" s="82" t="s">
        <v>162</v>
      </c>
      <c r="F34" s="81"/>
    </row>
    <row r="35" spans="1:6" ht="15.75" customHeight="1" x14ac:dyDescent="0.15">
      <c r="A35" s="12">
        <v>33</v>
      </c>
      <c r="B35" s="11" t="s">
        <v>409</v>
      </c>
      <c r="C35" s="13">
        <v>70.56</v>
      </c>
      <c r="D35" s="11" t="s">
        <v>631</v>
      </c>
      <c r="E35" s="82" t="s">
        <v>356</v>
      </c>
      <c r="F35" s="81"/>
    </row>
    <row r="36" spans="1:6" ht="15.75" customHeight="1" x14ac:dyDescent="0.15">
      <c r="A36" s="12">
        <v>34</v>
      </c>
      <c r="B36" s="11" t="s">
        <v>439</v>
      </c>
      <c r="C36" s="13">
        <v>68.98</v>
      </c>
      <c r="D36" s="11" t="s">
        <v>632</v>
      </c>
      <c r="E36" s="82" t="s">
        <v>59</v>
      </c>
      <c r="F36" s="81"/>
    </row>
    <row r="37" spans="1:6" ht="15.75" customHeight="1" x14ac:dyDescent="0.15">
      <c r="A37" s="12">
        <v>35</v>
      </c>
      <c r="B37" s="11" t="s">
        <v>480</v>
      </c>
      <c r="C37" s="13">
        <v>68.61</v>
      </c>
      <c r="D37" s="11" t="s">
        <v>555</v>
      </c>
      <c r="E37" s="82" t="s">
        <v>221</v>
      </c>
      <c r="F37" s="81"/>
    </row>
    <row r="38" spans="1:6" ht="15.75" customHeight="1" x14ac:dyDescent="0.15">
      <c r="A38" s="12">
        <v>36</v>
      </c>
      <c r="B38" s="11" t="s">
        <v>490</v>
      </c>
      <c r="C38" s="13">
        <v>66.63</v>
      </c>
      <c r="D38" s="11" t="s">
        <v>664</v>
      </c>
      <c r="E38" s="82" t="s">
        <v>101</v>
      </c>
      <c r="F38" s="81"/>
    </row>
    <row r="39" spans="1:6" ht="15.75" customHeight="1" x14ac:dyDescent="0.15">
      <c r="A39" s="12">
        <v>37</v>
      </c>
      <c r="B39" s="11" t="s">
        <v>502</v>
      </c>
      <c r="C39" s="13">
        <v>66.03</v>
      </c>
      <c r="D39" s="11" t="s">
        <v>668</v>
      </c>
      <c r="E39" s="82" t="s">
        <v>221</v>
      </c>
      <c r="F39" s="81"/>
    </row>
    <row r="40" spans="1:6" ht="15.75" customHeight="1" x14ac:dyDescent="0.15">
      <c r="A40" s="12">
        <v>38</v>
      </c>
      <c r="B40" s="11" t="s">
        <v>537</v>
      </c>
      <c r="C40" s="13">
        <v>65.349999999999994</v>
      </c>
      <c r="D40" s="11" t="s">
        <v>701</v>
      </c>
      <c r="E40" s="82" t="s">
        <v>215</v>
      </c>
      <c r="F40" s="81"/>
    </row>
    <row r="41" spans="1:6" ht="15.75" customHeight="1" x14ac:dyDescent="0.15">
      <c r="A41" s="12">
        <v>39</v>
      </c>
      <c r="B41" s="11" t="s">
        <v>552</v>
      </c>
      <c r="C41" s="13">
        <v>63.69</v>
      </c>
      <c r="D41" s="11" t="s">
        <v>664</v>
      </c>
      <c r="E41" s="82" t="s">
        <v>40</v>
      </c>
      <c r="F41" s="81"/>
    </row>
    <row r="42" spans="1:6" ht="15.75" customHeight="1" x14ac:dyDescent="0.15">
      <c r="A42" s="12">
        <v>40</v>
      </c>
      <c r="B42" s="11" t="s">
        <v>561</v>
      </c>
      <c r="C42" s="13">
        <v>60.21</v>
      </c>
      <c r="D42" s="11" t="s">
        <v>725</v>
      </c>
      <c r="E42" s="82" t="s">
        <v>86</v>
      </c>
      <c r="F42" s="81"/>
    </row>
    <row r="43" spans="1:6" ht="15.75" customHeight="1" x14ac:dyDescent="0.15">
      <c r="A43" s="12">
        <v>41</v>
      </c>
      <c r="B43" s="11" t="s">
        <v>586</v>
      </c>
      <c r="C43" s="13">
        <v>58.17</v>
      </c>
      <c r="D43" s="11" t="s">
        <v>570</v>
      </c>
      <c r="E43" s="82" t="s">
        <v>71</v>
      </c>
      <c r="F43" s="81"/>
    </row>
    <row r="44" spans="1:6" ht="15.75" customHeight="1" x14ac:dyDescent="0.15">
      <c r="A44" s="12">
        <v>42</v>
      </c>
      <c r="B44" s="11" t="s">
        <v>592</v>
      </c>
      <c r="C44" s="13">
        <v>58.11</v>
      </c>
      <c r="D44" s="11" t="s">
        <v>729</v>
      </c>
      <c r="E44" s="82" t="s">
        <v>66</v>
      </c>
      <c r="F44" s="81"/>
    </row>
    <row r="45" spans="1:6" ht="15.75" customHeight="1" x14ac:dyDescent="0.15">
      <c r="A45" s="12">
        <v>43</v>
      </c>
      <c r="B45" s="11" t="s">
        <v>609</v>
      </c>
      <c r="C45" s="13">
        <v>57.53</v>
      </c>
      <c r="D45" s="11" t="s">
        <v>735</v>
      </c>
      <c r="E45" s="82" t="s">
        <v>215</v>
      </c>
      <c r="F45" s="81"/>
    </row>
    <row r="46" spans="1:6" ht="15.75" customHeight="1" x14ac:dyDescent="0.15">
      <c r="A46" s="12">
        <v>44</v>
      </c>
      <c r="B46" s="11" t="s">
        <v>624</v>
      </c>
      <c r="C46" s="13">
        <v>57.15</v>
      </c>
      <c r="D46" s="11" t="s">
        <v>535</v>
      </c>
      <c r="E46" s="82" t="s">
        <v>162</v>
      </c>
      <c r="F46" s="81"/>
    </row>
    <row r="47" spans="1:6" ht="15.75" customHeight="1" x14ac:dyDescent="0.15">
      <c r="A47" s="12">
        <v>45</v>
      </c>
      <c r="B47" s="11" t="s">
        <v>644</v>
      </c>
      <c r="C47" s="13">
        <v>56.05</v>
      </c>
      <c r="D47" s="11" t="s">
        <v>504</v>
      </c>
      <c r="E47" s="82" t="s">
        <v>600</v>
      </c>
      <c r="F47" s="81"/>
    </row>
    <row r="48" spans="1:6" ht="15.75" customHeight="1" x14ac:dyDescent="0.15">
      <c r="A48" s="12">
        <v>46</v>
      </c>
      <c r="B48" s="11" t="s">
        <v>651</v>
      </c>
      <c r="C48" s="13">
        <v>55.93</v>
      </c>
      <c r="D48" s="11" t="s">
        <v>761</v>
      </c>
      <c r="E48" s="82" t="s">
        <v>101</v>
      </c>
      <c r="F48" s="81"/>
    </row>
    <row r="49" spans="1:6" ht="15.75" customHeight="1" x14ac:dyDescent="0.15">
      <c r="A49" s="12">
        <v>47</v>
      </c>
      <c r="B49" s="11" t="s">
        <v>673</v>
      </c>
      <c r="C49" s="13">
        <v>55.31</v>
      </c>
      <c r="D49" s="11" t="s">
        <v>534</v>
      </c>
      <c r="E49" s="82" t="s">
        <v>538</v>
      </c>
      <c r="F49" s="81"/>
    </row>
    <row r="50" spans="1:6" ht="15.75" customHeight="1" x14ac:dyDescent="0.15">
      <c r="A50" s="12">
        <v>48</v>
      </c>
      <c r="B50" s="11" t="s">
        <v>684</v>
      </c>
      <c r="C50" s="13">
        <v>55.07</v>
      </c>
      <c r="D50" s="11" t="s">
        <v>786</v>
      </c>
      <c r="E50" s="82" t="s">
        <v>538</v>
      </c>
      <c r="F50" s="81"/>
    </row>
    <row r="51" spans="1:6" ht="15.75" customHeight="1" x14ac:dyDescent="0.15">
      <c r="A51" s="12">
        <v>49</v>
      </c>
      <c r="B51" s="11" t="s">
        <v>708</v>
      </c>
      <c r="C51" s="13">
        <v>55.06</v>
      </c>
      <c r="D51" s="11" t="s">
        <v>568</v>
      </c>
      <c r="E51" s="82" t="s">
        <v>356</v>
      </c>
      <c r="F51" s="81"/>
    </row>
    <row r="52" spans="1:6" ht="15.75" customHeight="1" x14ac:dyDescent="0.15">
      <c r="A52" s="12">
        <v>50</v>
      </c>
      <c r="B52" s="11" t="s">
        <v>712</v>
      </c>
      <c r="C52" s="13">
        <v>54.86</v>
      </c>
      <c r="D52" s="11" t="s">
        <v>793</v>
      </c>
      <c r="E52" s="82" t="s">
        <v>101</v>
      </c>
      <c r="F52" s="81"/>
    </row>
    <row r="53" spans="1:6" ht="15.75" customHeight="1" x14ac:dyDescent="0.15">
      <c r="A53" s="12">
        <v>51</v>
      </c>
      <c r="B53" s="11" t="s">
        <v>739</v>
      </c>
      <c r="C53" s="13">
        <v>54.83</v>
      </c>
      <c r="D53" s="11" t="s">
        <v>359</v>
      </c>
      <c r="E53" s="82" t="s">
        <v>66</v>
      </c>
      <c r="F53" s="81"/>
    </row>
    <row r="54" spans="1:6" ht="15.75" customHeight="1" x14ac:dyDescent="0.15">
      <c r="A54" s="12">
        <v>52</v>
      </c>
      <c r="B54" s="11" t="s">
        <v>745</v>
      </c>
      <c r="C54" s="13">
        <v>54.39</v>
      </c>
      <c r="D54" s="11" t="s">
        <v>808</v>
      </c>
      <c r="E54" s="82" t="s">
        <v>364</v>
      </c>
      <c r="F54" s="81"/>
    </row>
    <row r="55" spans="1:6" ht="15.75" customHeight="1" x14ac:dyDescent="0.15">
      <c r="A55" s="12">
        <v>53</v>
      </c>
      <c r="B55" s="11" t="s">
        <v>756</v>
      </c>
      <c r="C55" s="13">
        <v>52.21</v>
      </c>
      <c r="D55" s="11" t="s">
        <v>811</v>
      </c>
      <c r="E55" s="82" t="s">
        <v>356</v>
      </c>
      <c r="F55" s="81"/>
    </row>
    <row r="56" spans="1:6" ht="15.75" customHeight="1" x14ac:dyDescent="0.15">
      <c r="A56" s="12">
        <v>54</v>
      </c>
      <c r="B56" s="11" t="s">
        <v>777</v>
      </c>
      <c r="C56" s="13">
        <v>52.17</v>
      </c>
      <c r="D56" s="11" t="s">
        <v>350</v>
      </c>
      <c r="E56" s="82" t="s">
        <v>71</v>
      </c>
      <c r="F56" s="81"/>
    </row>
    <row r="57" spans="1:6" ht="15.75" customHeight="1" x14ac:dyDescent="0.15">
      <c r="A57" s="12">
        <v>55</v>
      </c>
      <c r="B57" s="11" t="s">
        <v>788</v>
      </c>
      <c r="C57" s="13">
        <v>52.14</v>
      </c>
      <c r="D57" s="11" t="s">
        <v>680</v>
      </c>
      <c r="E57" s="82" t="s">
        <v>478</v>
      </c>
      <c r="F57" s="81"/>
    </row>
    <row r="58" spans="1:6" ht="15.75" customHeight="1" x14ac:dyDescent="0.15">
      <c r="A58" s="12">
        <v>56</v>
      </c>
      <c r="B58" s="11" t="s">
        <v>815</v>
      </c>
      <c r="C58" s="13">
        <v>51.96</v>
      </c>
      <c r="D58" s="11" t="s">
        <v>808</v>
      </c>
      <c r="E58" s="82" t="s">
        <v>538</v>
      </c>
      <c r="F58" s="81"/>
    </row>
    <row r="59" spans="1:6" ht="15.75" customHeight="1" x14ac:dyDescent="0.15">
      <c r="A59" s="12">
        <v>57</v>
      </c>
      <c r="B59" s="11" t="s">
        <v>821</v>
      </c>
      <c r="C59" s="13">
        <v>51.39</v>
      </c>
      <c r="D59" s="11" t="s">
        <v>570</v>
      </c>
      <c r="E59" s="82" t="s">
        <v>101</v>
      </c>
      <c r="F59" s="81"/>
    </row>
    <row r="60" spans="1:6" ht="15.75" customHeight="1" x14ac:dyDescent="0.15">
      <c r="A60" s="12">
        <v>58</v>
      </c>
      <c r="B60" s="11" t="s">
        <v>829</v>
      </c>
      <c r="C60" s="13">
        <v>50.79</v>
      </c>
      <c r="D60" s="11" t="s">
        <v>534</v>
      </c>
      <c r="E60" s="82" t="s">
        <v>66</v>
      </c>
      <c r="F60" s="81"/>
    </row>
    <row r="61" spans="1:6" ht="15.75" customHeight="1" x14ac:dyDescent="0.15">
      <c r="A61" s="12">
        <v>59</v>
      </c>
      <c r="B61" s="11" t="s">
        <v>845</v>
      </c>
      <c r="C61" s="13">
        <v>50.59</v>
      </c>
      <c r="D61" s="11" t="s">
        <v>851</v>
      </c>
      <c r="E61" s="82" t="s">
        <v>478</v>
      </c>
      <c r="F61" s="81"/>
    </row>
    <row r="62" spans="1:6" ht="15.75" customHeight="1" x14ac:dyDescent="0.15">
      <c r="A62" s="12">
        <v>60</v>
      </c>
      <c r="B62" s="11" t="s">
        <v>876</v>
      </c>
      <c r="C62" s="13">
        <v>50.03</v>
      </c>
      <c r="D62" s="11" t="s">
        <v>481</v>
      </c>
      <c r="E62" s="82" t="s">
        <v>40</v>
      </c>
      <c r="F62" s="81"/>
    </row>
    <row r="63" spans="1:6" ht="15.75" customHeight="1" x14ac:dyDescent="0.15">
      <c r="A63" s="12">
        <v>61</v>
      </c>
      <c r="B63" s="11" t="s">
        <v>882</v>
      </c>
      <c r="C63" s="13">
        <v>50</v>
      </c>
      <c r="D63" s="11" t="s">
        <v>808</v>
      </c>
      <c r="E63" s="82" t="s">
        <v>71</v>
      </c>
      <c r="F63" s="81"/>
    </row>
    <row r="64" spans="1:6" ht="15.75" customHeight="1" x14ac:dyDescent="0.15">
      <c r="A64" s="12">
        <v>62</v>
      </c>
      <c r="B64" s="11" t="s">
        <v>895</v>
      </c>
      <c r="C64" s="13">
        <v>48.97</v>
      </c>
      <c r="D64" s="11" t="s">
        <v>898</v>
      </c>
      <c r="E64" s="82" t="s">
        <v>221</v>
      </c>
      <c r="F64" s="81"/>
    </row>
    <row r="65" spans="1:6" ht="15.75" customHeight="1" x14ac:dyDescent="0.15">
      <c r="A65" s="12">
        <v>63</v>
      </c>
      <c r="B65" s="11" t="s">
        <v>904</v>
      </c>
      <c r="C65" s="13">
        <v>48.64</v>
      </c>
      <c r="D65" s="11" t="s">
        <v>613</v>
      </c>
      <c r="E65" s="82" t="s">
        <v>162</v>
      </c>
      <c r="F65" s="81"/>
    </row>
    <row r="66" spans="1:6" ht="15.75" customHeight="1" x14ac:dyDescent="0.15">
      <c r="A66" s="12">
        <v>64</v>
      </c>
      <c r="B66" s="11" t="s">
        <v>907</v>
      </c>
      <c r="C66" s="13">
        <v>48.45</v>
      </c>
      <c r="D66" s="11" t="s">
        <v>909</v>
      </c>
      <c r="E66" s="82" t="s">
        <v>221</v>
      </c>
      <c r="F66" s="81"/>
    </row>
    <row r="67" spans="1:6" ht="15.75" customHeight="1" x14ac:dyDescent="0.15">
      <c r="A67" s="12">
        <v>65</v>
      </c>
      <c r="B67" s="11" t="s">
        <v>911</v>
      </c>
      <c r="C67" s="13">
        <v>47.38</v>
      </c>
      <c r="D67" s="11" t="s">
        <v>912</v>
      </c>
      <c r="E67" s="82" t="s">
        <v>101</v>
      </c>
      <c r="F67" s="81"/>
    </row>
    <row r="68" spans="1:6" ht="15.75" customHeight="1" x14ac:dyDescent="0.15">
      <c r="A68" s="12">
        <v>66</v>
      </c>
      <c r="B68" s="11" t="s">
        <v>926</v>
      </c>
      <c r="C68" s="13">
        <v>47.25</v>
      </c>
      <c r="D68" s="11" t="s">
        <v>529</v>
      </c>
      <c r="E68" s="82" t="s">
        <v>66</v>
      </c>
      <c r="F68" s="81"/>
    </row>
    <row r="69" spans="1:6" ht="15.75" customHeight="1" x14ac:dyDescent="0.15">
      <c r="A69" s="12">
        <v>67</v>
      </c>
      <c r="B69" s="11" t="s">
        <v>929</v>
      </c>
      <c r="C69" s="13">
        <v>47.23</v>
      </c>
      <c r="D69" s="11" t="s">
        <v>863</v>
      </c>
      <c r="E69" s="82" t="s">
        <v>215</v>
      </c>
      <c r="F69" s="81"/>
    </row>
    <row r="70" spans="1:6" ht="15.75" customHeight="1" x14ac:dyDescent="0.15">
      <c r="A70" s="12">
        <v>68</v>
      </c>
      <c r="B70" s="11" t="s">
        <v>955</v>
      </c>
      <c r="C70" s="13">
        <v>47.23</v>
      </c>
      <c r="D70" s="11" t="s">
        <v>956</v>
      </c>
      <c r="E70" s="82" t="s">
        <v>215</v>
      </c>
      <c r="F70" s="81"/>
    </row>
    <row r="71" spans="1:6" ht="15.75" customHeight="1" x14ac:dyDescent="0.15">
      <c r="A71" s="12">
        <v>69</v>
      </c>
      <c r="B71" s="11" t="s">
        <v>958</v>
      </c>
      <c r="C71" s="13">
        <v>46.76</v>
      </c>
      <c r="D71" s="11" t="s">
        <v>630</v>
      </c>
      <c r="E71" s="82" t="s">
        <v>66</v>
      </c>
      <c r="F71" s="81"/>
    </row>
    <row r="72" spans="1:6" ht="15.75" customHeight="1" x14ac:dyDescent="0.15">
      <c r="A72" s="12">
        <v>70</v>
      </c>
      <c r="B72" s="11" t="s">
        <v>960</v>
      </c>
      <c r="C72" s="13">
        <v>46.69</v>
      </c>
      <c r="D72" s="11" t="s">
        <v>962</v>
      </c>
      <c r="E72" s="82" t="s">
        <v>71</v>
      </c>
      <c r="F72" s="81"/>
    </row>
    <row r="73" spans="1:6" ht="15.75" customHeight="1" x14ac:dyDescent="0.15">
      <c r="A73" s="12">
        <v>71</v>
      </c>
      <c r="B73" s="11" t="s">
        <v>966</v>
      </c>
      <c r="C73" s="13">
        <v>46.39</v>
      </c>
      <c r="D73" s="11" t="s">
        <v>570</v>
      </c>
      <c r="E73" s="82" t="s">
        <v>162</v>
      </c>
      <c r="F73" s="81"/>
    </row>
    <row r="74" spans="1:6" ht="15.75" customHeight="1" x14ac:dyDescent="0.15">
      <c r="A74" s="12">
        <v>72</v>
      </c>
      <c r="B74" s="11" t="s">
        <v>996</v>
      </c>
      <c r="C74" s="13">
        <v>46.32</v>
      </c>
      <c r="D74" s="11" t="s">
        <v>738</v>
      </c>
      <c r="E74" s="82" t="s">
        <v>50</v>
      </c>
      <c r="F74" s="81"/>
    </row>
    <row r="75" spans="1:6" ht="15.75" customHeight="1" x14ac:dyDescent="0.15">
      <c r="A75" s="12">
        <v>73</v>
      </c>
      <c r="B75" s="11" t="s">
        <v>1001</v>
      </c>
      <c r="C75" s="13">
        <v>46.25</v>
      </c>
      <c r="D75" s="11" t="s">
        <v>1002</v>
      </c>
      <c r="E75" s="82" t="s">
        <v>71</v>
      </c>
      <c r="F75" s="81"/>
    </row>
    <row r="76" spans="1:6" ht="15.75" customHeight="1" x14ac:dyDescent="0.15">
      <c r="A76" s="12">
        <v>74</v>
      </c>
      <c r="B76" s="11" t="s">
        <v>1003</v>
      </c>
      <c r="C76" s="13">
        <v>43.55</v>
      </c>
      <c r="D76" s="11" t="s">
        <v>1005</v>
      </c>
      <c r="E76" s="82" t="s">
        <v>86</v>
      </c>
      <c r="F76" s="81"/>
    </row>
    <row r="77" spans="1:6" ht="15.75" customHeight="1" x14ac:dyDescent="0.15">
      <c r="A77" s="12">
        <v>75</v>
      </c>
      <c r="B77" s="11" t="s">
        <v>1006</v>
      </c>
      <c r="C77" s="13">
        <v>42.19</v>
      </c>
      <c r="D77" s="11" t="s">
        <v>1008</v>
      </c>
      <c r="E77" s="82" t="s">
        <v>71</v>
      </c>
      <c r="F77" s="81"/>
    </row>
    <row r="78" spans="1:6" ht="15.75" customHeight="1" x14ac:dyDescent="0.15">
      <c r="A78" s="12">
        <v>76</v>
      </c>
      <c r="B78" s="11" t="s">
        <v>1011</v>
      </c>
      <c r="C78" s="13">
        <v>41.46</v>
      </c>
      <c r="D78" s="11" t="s">
        <v>326</v>
      </c>
      <c r="E78" s="82" t="s">
        <v>122</v>
      </c>
      <c r="F78" s="81"/>
    </row>
    <row r="79" spans="1:6" ht="15.75" customHeight="1" x14ac:dyDescent="0.15">
      <c r="A79" s="12">
        <v>77</v>
      </c>
      <c r="B79" s="11" t="s">
        <v>1014</v>
      </c>
      <c r="C79" s="13">
        <v>41.01</v>
      </c>
      <c r="D79" s="11" t="s">
        <v>519</v>
      </c>
      <c r="E79" s="82" t="s">
        <v>86</v>
      </c>
      <c r="F79" s="81"/>
    </row>
    <row r="80" spans="1:6" ht="15.75" customHeight="1" x14ac:dyDescent="0.15">
      <c r="A80" s="12">
        <v>78</v>
      </c>
      <c r="B80" s="11" t="s">
        <v>1022</v>
      </c>
      <c r="C80" s="13">
        <v>40.76</v>
      </c>
      <c r="D80" s="11" t="s">
        <v>914</v>
      </c>
      <c r="E80" s="82" t="s">
        <v>364</v>
      </c>
      <c r="F80" s="81"/>
    </row>
    <row r="81" spans="1:6" ht="15.75" customHeight="1" x14ac:dyDescent="0.15">
      <c r="A81" s="12">
        <v>79</v>
      </c>
      <c r="B81" s="11" t="s">
        <v>1024</v>
      </c>
      <c r="C81" s="13">
        <v>40.64</v>
      </c>
      <c r="D81" s="11" t="s">
        <v>906</v>
      </c>
      <c r="E81" s="82" t="s">
        <v>71</v>
      </c>
      <c r="F81" s="81"/>
    </row>
    <row r="82" spans="1:6" ht="15.75" customHeight="1" x14ac:dyDescent="0.15">
      <c r="A82" s="12">
        <v>80</v>
      </c>
      <c r="B82" s="14" t="s">
        <v>1041</v>
      </c>
      <c r="C82" s="13">
        <v>40.619999999999997</v>
      </c>
      <c r="D82" s="11" t="s">
        <v>1042</v>
      </c>
      <c r="E82" s="82" t="s">
        <v>356</v>
      </c>
      <c r="F82" s="81"/>
    </row>
    <row r="83" spans="1:6" ht="15.75" customHeight="1" x14ac:dyDescent="0.15">
      <c r="A83" s="12">
        <v>81</v>
      </c>
      <c r="B83" s="11" t="s">
        <v>1048</v>
      </c>
      <c r="C83" s="13">
        <v>40.56</v>
      </c>
      <c r="D83" s="11" t="s">
        <v>1050</v>
      </c>
      <c r="E83" s="82" t="s">
        <v>162</v>
      </c>
      <c r="F83" s="81"/>
    </row>
    <row r="84" spans="1:6" ht="15.75" customHeight="1" x14ac:dyDescent="0.15">
      <c r="A84" s="12">
        <v>82</v>
      </c>
      <c r="B84" s="11" t="s">
        <v>1052</v>
      </c>
      <c r="C84" s="13">
        <v>40.4</v>
      </c>
      <c r="D84" s="11" t="s">
        <v>1053</v>
      </c>
      <c r="E84" s="82" t="s">
        <v>66</v>
      </c>
      <c r="F84" s="81"/>
    </row>
    <row r="85" spans="1:6" ht="15.75" customHeight="1" x14ac:dyDescent="0.15">
      <c r="A85" s="12">
        <v>83</v>
      </c>
      <c r="B85" s="11" t="s">
        <v>258</v>
      </c>
      <c r="C85" s="13">
        <v>40.33</v>
      </c>
      <c r="D85" s="11" t="s">
        <v>449</v>
      </c>
      <c r="E85" s="82" t="s">
        <v>40</v>
      </c>
      <c r="F85" s="81"/>
    </row>
    <row r="86" spans="1:6" ht="15.75" customHeight="1" x14ac:dyDescent="0.15">
      <c r="A86" s="12">
        <v>84</v>
      </c>
      <c r="B86" s="11" t="s">
        <v>1056</v>
      </c>
      <c r="C86" s="13">
        <v>40.11</v>
      </c>
      <c r="D86" s="11" t="s">
        <v>728</v>
      </c>
      <c r="E86" s="82" t="s">
        <v>40</v>
      </c>
      <c r="F86" s="81"/>
    </row>
    <row r="87" spans="1:6" ht="15.75" customHeight="1" x14ac:dyDescent="0.15">
      <c r="A87" s="12">
        <v>85</v>
      </c>
      <c r="B87" s="11" t="s">
        <v>1075</v>
      </c>
      <c r="C87" s="13">
        <v>39.46</v>
      </c>
      <c r="D87" s="11" t="s">
        <v>680</v>
      </c>
      <c r="E87" s="82" t="s">
        <v>71</v>
      </c>
      <c r="F87" s="81"/>
    </row>
    <row r="88" spans="1:6" ht="15.75" customHeight="1" x14ac:dyDescent="0.15">
      <c r="A88" s="12">
        <v>86</v>
      </c>
      <c r="B88" s="11" t="s">
        <v>1080</v>
      </c>
      <c r="C88" s="13">
        <v>39.44</v>
      </c>
      <c r="D88" s="11" t="s">
        <v>956</v>
      </c>
      <c r="E88" s="82" t="s">
        <v>101</v>
      </c>
      <c r="F88" s="81"/>
    </row>
    <row r="89" spans="1:6" ht="15.75" customHeight="1" x14ac:dyDescent="0.15">
      <c r="A89" s="12">
        <v>87</v>
      </c>
      <c r="B89" s="11" t="s">
        <v>1084</v>
      </c>
      <c r="C89" s="13">
        <v>39.43</v>
      </c>
      <c r="D89" s="11" t="s">
        <v>535</v>
      </c>
      <c r="E89" s="82" t="s">
        <v>59</v>
      </c>
      <c r="F89" s="81"/>
    </row>
    <row r="90" spans="1:6" ht="15.75" customHeight="1" x14ac:dyDescent="0.15">
      <c r="A90" s="12">
        <v>88</v>
      </c>
      <c r="B90" s="11" t="s">
        <v>1108</v>
      </c>
      <c r="C90" s="13">
        <v>39.39</v>
      </c>
      <c r="D90" s="11" t="s">
        <v>1110</v>
      </c>
      <c r="E90" s="82" t="s">
        <v>71</v>
      </c>
      <c r="F90" s="81"/>
    </row>
    <row r="91" spans="1:6" ht="15.75" customHeight="1" x14ac:dyDescent="0.15">
      <c r="A91" s="12">
        <v>89</v>
      </c>
      <c r="B91" s="11" t="s">
        <v>1112</v>
      </c>
      <c r="C91" s="13">
        <v>39.29</v>
      </c>
      <c r="D91" s="11" t="s">
        <v>1115</v>
      </c>
      <c r="E91" s="82" t="s">
        <v>364</v>
      </c>
      <c r="F91" s="81"/>
    </row>
    <row r="92" spans="1:6" ht="15.75" customHeight="1" x14ac:dyDescent="0.15">
      <c r="A92" s="12">
        <v>90</v>
      </c>
      <c r="B92" s="11" t="s">
        <v>1118</v>
      </c>
      <c r="C92" s="13">
        <v>38.78</v>
      </c>
      <c r="D92" s="11" t="s">
        <v>343</v>
      </c>
      <c r="E92" s="82" t="s">
        <v>538</v>
      </c>
      <c r="F92" s="81"/>
    </row>
    <row r="93" spans="1:6" ht="15.75" customHeight="1" x14ac:dyDescent="0.15">
      <c r="A93" s="12">
        <v>91</v>
      </c>
      <c r="B93" s="11" t="s">
        <v>1141</v>
      </c>
      <c r="C93" s="13">
        <v>38.700000000000003</v>
      </c>
      <c r="D93" s="11" t="s">
        <v>898</v>
      </c>
      <c r="E93" s="82" t="s">
        <v>162</v>
      </c>
      <c r="F93" s="81"/>
    </row>
    <row r="94" spans="1:6" ht="15.75" customHeight="1" x14ac:dyDescent="0.15">
      <c r="A94" s="12">
        <v>92</v>
      </c>
      <c r="B94" s="11" t="s">
        <v>1146</v>
      </c>
      <c r="C94" s="13">
        <v>38.6</v>
      </c>
      <c r="D94" s="11" t="s">
        <v>1148</v>
      </c>
      <c r="E94" s="82" t="s">
        <v>86</v>
      </c>
      <c r="F94" s="81"/>
    </row>
    <row r="95" spans="1:6" ht="15.75" customHeight="1" x14ac:dyDescent="0.15">
      <c r="A95" s="12">
        <v>93</v>
      </c>
      <c r="B95" s="11" t="s">
        <v>1150</v>
      </c>
      <c r="C95" s="13">
        <v>38.25</v>
      </c>
      <c r="D95" s="11" t="s">
        <v>315</v>
      </c>
      <c r="E95" s="82" t="s">
        <v>221</v>
      </c>
      <c r="F95" s="81"/>
    </row>
    <row r="96" spans="1:6" ht="15.75" customHeight="1" x14ac:dyDescent="0.15">
      <c r="A96" s="12">
        <v>94</v>
      </c>
      <c r="B96" s="11" t="s">
        <v>1154</v>
      </c>
      <c r="C96" s="13">
        <v>37.46</v>
      </c>
      <c r="D96" s="11" t="s">
        <v>1155</v>
      </c>
      <c r="E96" s="82" t="s">
        <v>40</v>
      </c>
      <c r="F96" s="81"/>
    </row>
    <row r="97" spans="1:6" ht="15.75" customHeight="1" x14ac:dyDescent="0.15">
      <c r="A97" s="12">
        <v>95</v>
      </c>
      <c r="B97" s="11" t="s">
        <v>1157</v>
      </c>
      <c r="C97" s="13">
        <v>36.94</v>
      </c>
      <c r="D97" s="11" t="s">
        <v>568</v>
      </c>
      <c r="E97" s="82" t="s">
        <v>162</v>
      </c>
      <c r="F97" s="81"/>
    </row>
    <row r="98" spans="1:6" ht="15.75" customHeight="1" x14ac:dyDescent="0.15">
      <c r="A98" s="12">
        <v>96</v>
      </c>
      <c r="B98" s="11" t="s">
        <v>1158</v>
      </c>
      <c r="C98" s="13">
        <v>36.57</v>
      </c>
      <c r="D98" s="11" t="s">
        <v>359</v>
      </c>
      <c r="E98" s="82" t="s">
        <v>101</v>
      </c>
      <c r="F98" s="81"/>
    </row>
    <row r="99" spans="1:6" ht="15.75" customHeight="1" x14ac:dyDescent="0.15">
      <c r="A99" s="12">
        <v>97</v>
      </c>
      <c r="B99" s="11" t="s">
        <v>1163</v>
      </c>
      <c r="C99" s="13">
        <v>36.369999999999997</v>
      </c>
      <c r="D99" s="11" t="s">
        <v>1164</v>
      </c>
      <c r="E99" s="82" t="s">
        <v>221</v>
      </c>
      <c r="F99" s="81"/>
    </row>
    <row r="100" spans="1:6" ht="15.75" customHeight="1" x14ac:dyDescent="0.15">
      <c r="A100" s="12">
        <v>98</v>
      </c>
      <c r="B100" s="11" t="s">
        <v>1168</v>
      </c>
      <c r="C100" s="13">
        <v>36.130000000000003</v>
      </c>
      <c r="D100" s="11" t="s">
        <v>408</v>
      </c>
      <c r="E100" s="82" t="s">
        <v>75</v>
      </c>
      <c r="F100" s="81"/>
    </row>
    <row r="101" spans="1:6" ht="15.75" customHeight="1" x14ac:dyDescent="0.15">
      <c r="A101" s="12">
        <v>99</v>
      </c>
      <c r="B101" s="11" t="s">
        <v>1171</v>
      </c>
      <c r="C101" s="13">
        <v>35.89</v>
      </c>
      <c r="D101" s="11" t="s">
        <v>539</v>
      </c>
      <c r="E101" s="82" t="s">
        <v>86</v>
      </c>
      <c r="F101" s="81"/>
    </row>
    <row r="102" spans="1:6" ht="15.75" customHeight="1" x14ac:dyDescent="0.15">
      <c r="A102" s="12">
        <v>100</v>
      </c>
      <c r="B102" s="11" t="s">
        <v>1187</v>
      </c>
      <c r="C102" s="13">
        <v>35.44</v>
      </c>
      <c r="D102" s="11" t="s">
        <v>539</v>
      </c>
      <c r="E102" s="82" t="s">
        <v>101</v>
      </c>
      <c r="F102" s="81"/>
    </row>
    <row r="103" spans="1:6" ht="15.75" customHeight="1" x14ac:dyDescent="0.15">
      <c r="A103" s="12">
        <v>101</v>
      </c>
      <c r="B103" s="11" t="s">
        <v>1189</v>
      </c>
      <c r="C103" s="13">
        <v>35.43</v>
      </c>
      <c r="D103" s="11" t="s">
        <v>1095</v>
      </c>
      <c r="E103" s="82" t="s">
        <v>356</v>
      </c>
      <c r="F103" s="81"/>
    </row>
    <row r="104" spans="1:6" ht="15.75" customHeight="1" x14ac:dyDescent="0.15">
      <c r="A104" s="12">
        <v>102</v>
      </c>
      <c r="B104" s="11" t="s">
        <v>1194</v>
      </c>
      <c r="C104" s="13">
        <v>35.32</v>
      </c>
      <c r="D104" s="11" t="s">
        <v>1195</v>
      </c>
      <c r="E104" s="82" t="s">
        <v>229</v>
      </c>
      <c r="F104" s="81"/>
    </row>
    <row r="105" spans="1:6" ht="15.75" customHeight="1" x14ac:dyDescent="0.15">
      <c r="A105" s="12">
        <v>103</v>
      </c>
      <c r="B105" s="11" t="s">
        <v>1196</v>
      </c>
      <c r="C105" s="13">
        <v>35.32</v>
      </c>
      <c r="D105" s="11" t="s">
        <v>1197</v>
      </c>
      <c r="E105" s="82" t="s">
        <v>356</v>
      </c>
      <c r="F105" s="81"/>
    </row>
    <row r="106" spans="1:6" ht="15.75" customHeight="1" x14ac:dyDescent="0.15">
      <c r="A106" s="12">
        <v>104</v>
      </c>
      <c r="B106" s="11" t="s">
        <v>1199</v>
      </c>
      <c r="C106" s="13">
        <v>34.9</v>
      </c>
      <c r="D106" s="11" t="s">
        <v>1201</v>
      </c>
      <c r="E106" s="82" t="s">
        <v>101</v>
      </c>
      <c r="F106" s="81"/>
    </row>
    <row r="107" spans="1:6" ht="15.75" customHeight="1" x14ac:dyDescent="0.15">
      <c r="A107" s="12">
        <v>105</v>
      </c>
      <c r="B107" s="11" t="s">
        <v>1202</v>
      </c>
      <c r="C107" s="13">
        <v>34.43</v>
      </c>
      <c r="D107" s="11" t="s">
        <v>785</v>
      </c>
      <c r="E107" s="82" t="s">
        <v>66</v>
      </c>
      <c r="F107" s="81"/>
    </row>
    <row r="108" spans="1:6" ht="15.75" customHeight="1" x14ac:dyDescent="0.15">
      <c r="A108" s="12">
        <v>106</v>
      </c>
      <c r="B108" s="11" t="s">
        <v>1206</v>
      </c>
      <c r="C108" s="13">
        <v>34.020000000000003</v>
      </c>
      <c r="D108" s="11" t="s">
        <v>1208</v>
      </c>
      <c r="E108" s="82" t="s">
        <v>215</v>
      </c>
      <c r="F108" s="81"/>
    </row>
    <row r="109" spans="1:6" ht="15.75" customHeight="1" x14ac:dyDescent="0.15">
      <c r="A109" s="12">
        <v>107</v>
      </c>
      <c r="B109" s="11" t="s">
        <v>1226</v>
      </c>
      <c r="C109" s="13">
        <v>33.58</v>
      </c>
      <c r="D109" s="11" t="s">
        <v>511</v>
      </c>
      <c r="E109" s="82" t="s">
        <v>398</v>
      </c>
      <c r="F109" s="81"/>
    </row>
    <row r="110" spans="1:6" ht="15.75" customHeight="1" x14ac:dyDescent="0.15">
      <c r="A110" s="12">
        <v>108</v>
      </c>
      <c r="B110" s="11" t="s">
        <v>1228</v>
      </c>
      <c r="C110" s="13">
        <v>33.42</v>
      </c>
      <c r="D110" s="11" t="s">
        <v>449</v>
      </c>
      <c r="E110" s="82" t="s">
        <v>71</v>
      </c>
      <c r="F110" s="81"/>
    </row>
    <row r="111" spans="1:6" ht="15.75" customHeight="1" x14ac:dyDescent="0.15">
      <c r="A111" s="12">
        <v>109</v>
      </c>
      <c r="B111" s="11" t="s">
        <v>1258</v>
      </c>
      <c r="C111" s="13">
        <v>33.24</v>
      </c>
      <c r="D111" s="11" t="s">
        <v>1259</v>
      </c>
      <c r="E111" s="82" t="s">
        <v>86</v>
      </c>
      <c r="F111" s="81"/>
    </row>
    <row r="112" spans="1:6" ht="15.75" customHeight="1" x14ac:dyDescent="0.15">
      <c r="A112" s="12">
        <v>110</v>
      </c>
      <c r="B112" s="11" t="s">
        <v>1261</v>
      </c>
      <c r="C112" s="13">
        <v>33.22</v>
      </c>
      <c r="D112" s="11" t="s">
        <v>535</v>
      </c>
      <c r="E112" s="82" t="s">
        <v>66</v>
      </c>
      <c r="F112" s="81"/>
    </row>
    <row r="113" spans="1:6" ht="15.75" customHeight="1" x14ac:dyDescent="0.15">
      <c r="A113" s="12">
        <v>111</v>
      </c>
      <c r="B113" s="11" t="s">
        <v>1265</v>
      </c>
      <c r="C113" s="13">
        <v>33.049999999999997</v>
      </c>
      <c r="D113" s="11" t="s">
        <v>1266</v>
      </c>
      <c r="E113" s="82" t="s">
        <v>101</v>
      </c>
      <c r="F113" s="81"/>
    </row>
    <row r="114" spans="1:6" ht="15.75" customHeight="1" x14ac:dyDescent="0.15">
      <c r="A114" s="12">
        <v>112</v>
      </c>
      <c r="B114" s="11" t="s">
        <v>1275</v>
      </c>
      <c r="C114" s="13">
        <v>32.78</v>
      </c>
      <c r="D114" s="11" t="s">
        <v>1276</v>
      </c>
      <c r="E114" s="82" t="s">
        <v>335</v>
      </c>
      <c r="F114" s="81"/>
    </row>
    <row r="115" spans="1:6" ht="15.75" customHeight="1" x14ac:dyDescent="0.15">
      <c r="A115" s="12">
        <v>113</v>
      </c>
      <c r="B115" s="11" t="s">
        <v>1278</v>
      </c>
      <c r="C115" s="13">
        <v>32.58</v>
      </c>
      <c r="D115" s="11" t="s">
        <v>1046</v>
      </c>
      <c r="E115" s="82" t="s">
        <v>221</v>
      </c>
      <c r="F115" s="81"/>
    </row>
    <row r="116" spans="1:6" ht="15.75" customHeight="1" x14ac:dyDescent="0.15">
      <c r="A116" s="12">
        <v>114</v>
      </c>
      <c r="B116" s="11" t="s">
        <v>1279</v>
      </c>
      <c r="C116" s="13">
        <v>32.36</v>
      </c>
      <c r="D116" s="11" t="s">
        <v>1280</v>
      </c>
      <c r="E116" s="82" t="s">
        <v>71</v>
      </c>
      <c r="F116" s="81"/>
    </row>
    <row r="117" spans="1:6" ht="15.75" customHeight="1" x14ac:dyDescent="0.15">
      <c r="A117" s="12">
        <v>115</v>
      </c>
      <c r="B117" s="11" t="s">
        <v>1282</v>
      </c>
      <c r="C117" s="13">
        <v>32.32</v>
      </c>
      <c r="D117" s="11" t="s">
        <v>1284</v>
      </c>
      <c r="E117" s="82" t="s">
        <v>71</v>
      </c>
      <c r="F117" s="81"/>
    </row>
    <row r="118" spans="1:6" ht="15.75" customHeight="1" x14ac:dyDescent="0.15">
      <c r="A118" s="12">
        <v>116</v>
      </c>
      <c r="B118" s="11" t="s">
        <v>1288</v>
      </c>
      <c r="C118" s="13">
        <v>32.25</v>
      </c>
      <c r="D118" s="11" t="s">
        <v>626</v>
      </c>
      <c r="E118" s="82" t="s">
        <v>162</v>
      </c>
      <c r="F118" s="81"/>
    </row>
    <row r="119" spans="1:6" ht="15.75" customHeight="1" x14ac:dyDescent="0.15">
      <c r="A119" s="12">
        <v>117</v>
      </c>
      <c r="B119" s="11" t="s">
        <v>1291</v>
      </c>
      <c r="C119" s="13">
        <v>32.14</v>
      </c>
      <c r="D119" s="11" t="s">
        <v>1311</v>
      </c>
      <c r="E119" s="82" t="s">
        <v>101</v>
      </c>
      <c r="F119" s="81"/>
    </row>
    <row r="120" spans="1:6" ht="15.75" customHeight="1" x14ac:dyDescent="0.15">
      <c r="A120" s="12">
        <v>118</v>
      </c>
      <c r="B120" s="11" t="s">
        <v>1313</v>
      </c>
      <c r="C120" s="13">
        <v>31.22</v>
      </c>
      <c r="D120" s="11" t="s">
        <v>1315</v>
      </c>
      <c r="E120" s="82" t="s">
        <v>340</v>
      </c>
      <c r="F120" s="81"/>
    </row>
    <row r="121" spans="1:6" ht="15.75" customHeight="1" x14ac:dyDescent="0.15">
      <c r="A121" s="12">
        <v>119</v>
      </c>
      <c r="B121" s="11" t="s">
        <v>1326</v>
      </c>
      <c r="C121" s="13">
        <v>30.76</v>
      </c>
      <c r="D121" s="11" t="s">
        <v>1327</v>
      </c>
      <c r="E121" s="82" t="s">
        <v>600</v>
      </c>
      <c r="F121" s="81"/>
    </row>
    <row r="122" spans="1:6" ht="15.75" customHeight="1" x14ac:dyDescent="0.15">
      <c r="A122" s="12">
        <v>120</v>
      </c>
      <c r="B122" s="11" t="s">
        <v>1329</v>
      </c>
      <c r="C122" s="13">
        <v>30.74</v>
      </c>
      <c r="D122" s="11" t="s">
        <v>1333</v>
      </c>
      <c r="E122" s="82" t="s">
        <v>59</v>
      </c>
      <c r="F122" s="81"/>
    </row>
    <row r="123" spans="1:6" ht="15.75" customHeight="1" x14ac:dyDescent="0.15">
      <c r="A123" s="12">
        <v>121</v>
      </c>
      <c r="B123" s="11" t="s">
        <v>1338</v>
      </c>
      <c r="C123" s="13">
        <v>30.39</v>
      </c>
      <c r="D123" s="11" t="s">
        <v>508</v>
      </c>
      <c r="E123" s="82" t="s">
        <v>40</v>
      </c>
      <c r="F123" s="81"/>
    </row>
    <row r="124" spans="1:6" ht="15.75" customHeight="1" x14ac:dyDescent="0.15">
      <c r="A124" s="12">
        <v>122</v>
      </c>
      <c r="B124" s="11" t="s">
        <v>1341</v>
      </c>
      <c r="C124" s="13">
        <v>30.19</v>
      </c>
      <c r="D124" s="11" t="s">
        <v>1342</v>
      </c>
      <c r="E124" s="82" t="s">
        <v>677</v>
      </c>
      <c r="F124" s="81"/>
    </row>
    <row r="125" spans="1:6" ht="15.75" customHeight="1" x14ac:dyDescent="0.15">
      <c r="A125" s="12">
        <v>123</v>
      </c>
      <c r="B125" s="11" t="s">
        <v>1352</v>
      </c>
      <c r="C125" s="13">
        <v>29.98</v>
      </c>
      <c r="D125" s="11" t="s">
        <v>1357</v>
      </c>
      <c r="E125" s="82" t="s">
        <v>215</v>
      </c>
      <c r="F125" s="81"/>
    </row>
    <row r="126" spans="1:6" ht="15.75" customHeight="1" x14ac:dyDescent="0.15">
      <c r="A126" s="12">
        <v>124</v>
      </c>
      <c r="B126" s="11" t="s">
        <v>1360</v>
      </c>
      <c r="C126" s="13">
        <v>29.87</v>
      </c>
      <c r="D126" s="11" t="s">
        <v>1362</v>
      </c>
      <c r="E126" s="82" t="s">
        <v>101</v>
      </c>
      <c r="F126" s="81"/>
    </row>
    <row r="127" spans="1:6" ht="15.75" customHeight="1" x14ac:dyDescent="0.15">
      <c r="A127" s="12">
        <v>125</v>
      </c>
      <c r="B127" s="14" t="s">
        <v>1373</v>
      </c>
      <c r="C127" s="13">
        <v>29.64</v>
      </c>
      <c r="D127" s="11" t="s">
        <v>346</v>
      </c>
      <c r="E127" s="82" t="s">
        <v>356</v>
      </c>
      <c r="F127" s="81"/>
    </row>
    <row r="128" spans="1:6" ht="15.75" customHeight="1" x14ac:dyDescent="0.15">
      <c r="A128" s="12">
        <v>126</v>
      </c>
      <c r="B128" s="11" t="s">
        <v>1377</v>
      </c>
      <c r="C128" s="13">
        <v>29.49</v>
      </c>
      <c r="D128" s="11" t="s">
        <v>676</v>
      </c>
      <c r="E128" s="82" t="s">
        <v>66</v>
      </c>
      <c r="F128" s="81"/>
    </row>
    <row r="129" spans="1:6" ht="15.75" customHeight="1" x14ac:dyDescent="0.15">
      <c r="A129" s="12">
        <v>127</v>
      </c>
      <c r="B129" s="11" t="s">
        <v>1379</v>
      </c>
      <c r="C129" s="13">
        <v>29.4</v>
      </c>
      <c r="D129" s="11" t="s">
        <v>701</v>
      </c>
      <c r="E129" s="82" t="s">
        <v>101</v>
      </c>
      <c r="F129" s="81"/>
    </row>
    <row r="130" spans="1:6" ht="15.75" customHeight="1" x14ac:dyDescent="0.15">
      <c r="A130" s="12">
        <v>128</v>
      </c>
      <c r="B130" s="11" t="s">
        <v>1382</v>
      </c>
      <c r="C130" s="13">
        <v>29.17</v>
      </c>
      <c r="D130" s="11" t="s">
        <v>898</v>
      </c>
      <c r="E130" s="82" t="s">
        <v>71</v>
      </c>
      <c r="F130" s="81"/>
    </row>
    <row r="131" spans="1:6" ht="15.75" customHeight="1" x14ac:dyDescent="0.15">
      <c r="A131" s="12">
        <v>129</v>
      </c>
      <c r="B131" s="11" t="s">
        <v>1392</v>
      </c>
      <c r="C131" s="13">
        <v>28.61</v>
      </c>
      <c r="D131" s="11" t="s">
        <v>1395</v>
      </c>
      <c r="E131" s="82" t="s">
        <v>356</v>
      </c>
      <c r="F131" s="81"/>
    </row>
    <row r="132" spans="1:6" ht="15.75" customHeight="1" x14ac:dyDescent="0.15">
      <c r="A132" s="12">
        <v>130</v>
      </c>
      <c r="B132" s="11" t="s">
        <v>1397</v>
      </c>
      <c r="C132" s="13">
        <v>28.43</v>
      </c>
      <c r="D132" s="11" t="s">
        <v>808</v>
      </c>
      <c r="E132" s="82" t="s">
        <v>71</v>
      </c>
      <c r="F132" s="81"/>
    </row>
    <row r="133" spans="1:6" ht="15.75" customHeight="1" x14ac:dyDescent="0.15">
      <c r="A133" s="12">
        <v>131</v>
      </c>
      <c r="B133" s="11" t="s">
        <v>1400</v>
      </c>
      <c r="C133" s="13">
        <v>28.3</v>
      </c>
      <c r="D133" s="11" t="s">
        <v>1077</v>
      </c>
      <c r="E133" s="82" t="s">
        <v>335</v>
      </c>
      <c r="F133" s="81"/>
    </row>
    <row r="134" spans="1:6" ht="15.75" customHeight="1" x14ac:dyDescent="0.15">
      <c r="A134" s="12">
        <v>132</v>
      </c>
      <c r="B134" s="11" t="s">
        <v>1422</v>
      </c>
      <c r="C134" s="13">
        <v>27.91</v>
      </c>
      <c r="D134" s="11" t="s">
        <v>1424</v>
      </c>
      <c r="E134" s="82" t="s">
        <v>71</v>
      </c>
      <c r="F134" s="81"/>
    </row>
    <row r="135" spans="1:6" ht="15.75" customHeight="1" x14ac:dyDescent="0.15">
      <c r="A135" s="12">
        <v>133</v>
      </c>
      <c r="B135" s="11" t="s">
        <v>1428</v>
      </c>
      <c r="C135" s="13">
        <v>27.57</v>
      </c>
      <c r="D135" s="11" t="s">
        <v>315</v>
      </c>
      <c r="E135" s="82" t="s">
        <v>162</v>
      </c>
      <c r="F135" s="81"/>
    </row>
    <row r="136" spans="1:6" ht="15.75" customHeight="1" x14ac:dyDescent="0.15">
      <c r="A136" s="12">
        <v>134</v>
      </c>
      <c r="B136" s="11" t="s">
        <v>1432</v>
      </c>
      <c r="C136" s="13">
        <v>27.54</v>
      </c>
      <c r="D136" s="11" t="s">
        <v>1433</v>
      </c>
      <c r="E136" s="82" t="s">
        <v>215</v>
      </c>
      <c r="F136" s="81"/>
    </row>
    <row r="137" spans="1:6" ht="15.75" customHeight="1" x14ac:dyDescent="0.15">
      <c r="A137" s="12">
        <v>135</v>
      </c>
      <c r="B137" s="11" t="s">
        <v>1443</v>
      </c>
      <c r="C137" s="13">
        <v>27.53</v>
      </c>
      <c r="D137" s="11" t="s">
        <v>1445</v>
      </c>
      <c r="E137" s="82" t="s">
        <v>71</v>
      </c>
      <c r="F137" s="81"/>
    </row>
    <row r="138" spans="1:6" ht="15.75" customHeight="1" x14ac:dyDescent="0.15">
      <c r="A138" s="12">
        <v>136</v>
      </c>
      <c r="B138" s="11" t="s">
        <v>1447</v>
      </c>
      <c r="C138" s="13">
        <v>27.52</v>
      </c>
      <c r="D138" s="11" t="s">
        <v>785</v>
      </c>
      <c r="E138" s="82" t="s">
        <v>526</v>
      </c>
      <c r="F138" s="81"/>
    </row>
    <row r="139" spans="1:6" ht="15.75" customHeight="1" x14ac:dyDescent="0.15">
      <c r="A139" s="12">
        <v>137</v>
      </c>
      <c r="B139" s="11" t="s">
        <v>1451</v>
      </c>
      <c r="C139" s="13">
        <v>27.45</v>
      </c>
      <c r="D139" s="11" t="s">
        <v>1452</v>
      </c>
      <c r="E139" s="82" t="s">
        <v>71</v>
      </c>
      <c r="F139" s="81"/>
    </row>
    <row r="140" spans="1:6" ht="15.75" customHeight="1" x14ac:dyDescent="0.15">
      <c r="A140" s="12">
        <v>138</v>
      </c>
      <c r="B140" s="11" t="s">
        <v>1466</v>
      </c>
      <c r="C140" s="13">
        <v>27.16</v>
      </c>
      <c r="D140" s="11" t="s">
        <v>546</v>
      </c>
      <c r="E140" s="82" t="s">
        <v>162</v>
      </c>
      <c r="F140" s="81"/>
    </row>
    <row r="141" spans="1:6" ht="15.75" customHeight="1" x14ac:dyDescent="0.15">
      <c r="A141" s="12">
        <v>139</v>
      </c>
      <c r="B141" s="11" t="s">
        <v>1468</v>
      </c>
      <c r="C141" s="13">
        <v>27.11</v>
      </c>
      <c r="D141" s="11" t="s">
        <v>1469</v>
      </c>
      <c r="E141" s="82" t="s">
        <v>75</v>
      </c>
      <c r="F141" s="81"/>
    </row>
    <row r="142" spans="1:6" ht="15.75" customHeight="1" x14ac:dyDescent="0.15">
      <c r="A142" s="12">
        <v>140</v>
      </c>
      <c r="B142" s="11" t="s">
        <v>1472</v>
      </c>
      <c r="C142" s="13">
        <v>27.09</v>
      </c>
      <c r="D142" s="11" t="s">
        <v>978</v>
      </c>
      <c r="E142" s="82" t="s">
        <v>538</v>
      </c>
      <c r="F142" s="81"/>
    </row>
    <row r="143" spans="1:6" ht="15.75" customHeight="1" x14ac:dyDescent="0.15">
      <c r="A143" s="12">
        <v>141</v>
      </c>
      <c r="B143" s="11" t="s">
        <v>1474</v>
      </c>
      <c r="C143" s="13">
        <v>26.9</v>
      </c>
      <c r="D143" s="11" t="s">
        <v>1225</v>
      </c>
      <c r="E143" s="82" t="s">
        <v>71</v>
      </c>
      <c r="F143" s="81"/>
    </row>
    <row r="144" spans="1:6" ht="15.75" customHeight="1" x14ac:dyDescent="0.15">
      <c r="A144" s="12">
        <v>142</v>
      </c>
      <c r="B144" s="11" t="s">
        <v>1486</v>
      </c>
      <c r="C144" s="13">
        <v>26.83</v>
      </c>
      <c r="D144" s="11" t="s">
        <v>1046</v>
      </c>
      <c r="E144" s="82" t="s">
        <v>526</v>
      </c>
      <c r="F144" s="81"/>
    </row>
    <row r="145" spans="1:6" ht="15.75" customHeight="1" x14ac:dyDescent="0.15">
      <c r="A145" s="12">
        <v>143</v>
      </c>
      <c r="B145" s="11" t="s">
        <v>1488</v>
      </c>
      <c r="C145" s="13">
        <v>26.77</v>
      </c>
      <c r="D145" s="11" t="s">
        <v>1508</v>
      </c>
      <c r="E145" s="82" t="s">
        <v>66</v>
      </c>
      <c r="F145" s="81"/>
    </row>
    <row r="146" spans="1:6" ht="15.75" customHeight="1" x14ac:dyDescent="0.15">
      <c r="A146" s="12">
        <v>144</v>
      </c>
      <c r="B146" s="11" t="s">
        <v>70</v>
      </c>
      <c r="C146" s="13">
        <v>26.65</v>
      </c>
      <c r="D146" s="11" t="s">
        <v>1510</v>
      </c>
      <c r="E146" s="82" t="s">
        <v>71</v>
      </c>
      <c r="F146" s="81"/>
    </row>
    <row r="147" spans="1:6" ht="15.75" customHeight="1" x14ac:dyDescent="0.15">
      <c r="A147" s="12">
        <v>145</v>
      </c>
      <c r="B147" s="11" t="s">
        <v>1512</v>
      </c>
      <c r="C147" s="13">
        <v>26.46</v>
      </c>
      <c r="D147" s="11" t="s">
        <v>659</v>
      </c>
      <c r="E147" s="82" t="s">
        <v>40</v>
      </c>
      <c r="F147" s="81"/>
    </row>
    <row r="148" spans="1:6" ht="15.75" customHeight="1" x14ac:dyDescent="0.15">
      <c r="A148" s="12">
        <v>146</v>
      </c>
      <c r="B148" s="11" t="s">
        <v>1520</v>
      </c>
      <c r="C148" s="13">
        <v>26.34</v>
      </c>
      <c r="D148" s="11" t="s">
        <v>1521</v>
      </c>
      <c r="E148" s="82" t="s">
        <v>526</v>
      </c>
      <c r="F148" s="81"/>
    </row>
    <row r="149" spans="1:6" ht="15.75" customHeight="1" x14ac:dyDescent="0.15">
      <c r="A149" s="12">
        <v>147</v>
      </c>
      <c r="B149" s="11" t="s">
        <v>1524</v>
      </c>
      <c r="C149" s="13">
        <v>26.26</v>
      </c>
      <c r="D149" s="11" t="s">
        <v>1525</v>
      </c>
      <c r="E149" s="82" t="s">
        <v>538</v>
      </c>
      <c r="F149" s="81"/>
    </row>
    <row r="150" spans="1:6" ht="15.75" customHeight="1" x14ac:dyDescent="0.15">
      <c r="A150" s="12">
        <v>148</v>
      </c>
      <c r="B150" s="11" t="s">
        <v>1529</v>
      </c>
      <c r="C150" s="13">
        <v>26.08</v>
      </c>
      <c r="D150" s="11" t="s">
        <v>346</v>
      </c>
      <c r="E150" s="82" t="s">
        <v>59</v>
      </c>
      <c r="F150" s="81"/>
    </row>
    <row r="151" spans="1:6" ht="15.75" customHeight="1" x14ac:dyDescent="0.15">
      <c r="A151" s="12">
        <v>149</v>
      </c>
      <c r="B151" s="11" t="s">
        <v>1533</v>
      </c>
      <c r="C151" s="13">
        <v>26.06</v>
      </c>
      <c r="D151" s="11" t="s">
        <v>1534</v>
      </c>
      <c r="E151" s="82" t="s">
        <v>538</v>
      </c>
      <c r="F151" s="81"/>
    </row>
    <row r="152" spans="1:6" ht="15.75" customHeight="1" x14ac:dyDescent="0.15">
      <c r="A152" s="12">
        <v>150</v>
      </c>
      <c r="B152" s="11" t="s">
        <v>1545</v>
      </c>
      <c r="C152" s="13">
        <v>25.99</v>
      </c>
      <c r="D152" s="11" t="s">
        <v>1547</v>
      </c>
      <c r="E152" s="82" t="s">
        <v>40</v>
      </c>
      <c r="F152" s="81"/>
    </row>
    <row r="153" spans="1:6" ht="15.75" customHeight="1" x14ac:dyDescent="0.15">
      <c r="A153" s="12">
        <v>151</v>
      </c>
      <c r="B153" s="11" t="s">
        <v>1554</v>
      </c>
      <c r="C153" s="13">
        <v>25.73</v>
      </c>
      <c r="D153" s="11" t="s">
        <v>1073</v>
      </c>
      <c r="E153" s="82" t="s">
        <v>221</v>
      </c>
      <c r="F153" s="81"/>
    </row>
    <row r="154" spans="1:6" ht="15.75" customHeight="1" x14ac:dyDescent="0.15">
      <c r="A154" s="12">
        <v>152</v>
      </c>
      <c r="B154" s="11" t="s">
        <v>1565</v>
      </c>
      <c r="C154" s="13">
        <v>25.71</v>
      </c>
      <c r="D154" s="11" t="s">
        <v>1566</v>
      </c>
      <c r="E154" s="82" t="s">
        <v>40</v>
      </c>
      <c r="F154" s="81"/>
    </row>
    <row r="155" spans="1:6" ht="15.75" customHeight="1" x14ac:dyDescent="0.15">
      <c r="A155" s="12">
        <v>153</v>
      </c>
      <c r="B155" s="11" t="s">
        <v>1570</v>
      </c>
      <c r="C155" s="13">
        <v>25.65</v>
      </c>
      <c r="D155" s="11" t="s">
        <v>481</v>
      </c>
      <c r="E155" s="82" t="s">
        <v>71</v>
      </c>
      <c r="F155" s="81"/>
    </row>
    <row r="156" spans="1:6" ht="15.75" customHeight="1" x14ac:dyDescent="0.15">
      <c r="A156" s="12">
        <v>154</v>
      </c>
      <c r="B156" s="11" t="s">
        <v>1580</v>
      </c>
      <c r="C156" s="13">
        <v>25.51</v>
      </c>
      <c r="D156" s="11" t="s">
        <v>525</v>
      </c>
      <c r="E156" s="82" t="s">
        <v>215</v>
      </c>
      <c r="F156" s="81"/>
    </row>
    <row r="157" spans="1:6" ht="15.75" customHeight="1" x14ac:dyDescent="0.15">
      <c r="A157" s="12">
        <v>155</v>
      </c>
      <c r="B157" s="11" t="s">
        <v>1597</v>
      </c>
      <c r="C157" s="13">
        <v>25.46</v>
      </c>
      <c r="D157" s="11" t="s">
        <v>447</v>
      </c>
      <c r="E157" s="82" t="s">
        <v>59</v>
      </c>
      <c r="F157" s="81"/>
    </row>
    <row r="158" spans="1:6" ht="15.75" customHeight="1" x14ac:dyDescent="0.15">
      <c r="A158" s="12">
        <v>156</v>
      </c>
      <c r="B158" s="11" t="s">
        <v>1602</v>
      </c>
      <c r="C158" s="13">
        <v>25.45</v>
      </c>
      <c r="D158" s="11" t="s">
        <v>1508</v>
      </c>
      <c r="E158" s="82" t="s">
        <v>340</v>
      </c>
      <c r="F158" s="81"/>
    </row>
    <row r="159" spans="1:6" ht="15.75" customHeight="1" x14ac:dyDescent="0.15">
      <c r="A159" s="12">
        <v>157</v>
      </c>
      <c r="B159" s="11" t="s">
        <v>1605</v>
      </c>
      <c r="C159" s="13">
        <v>25.4</v>
      </c>
      <c r="D159" s="11" t="s">
        <v>429</v>
      </c>
      <c r="E159" s="82" t="s">
        <v>221</v>
      </c>
      <c r="F159" s="81"/>
    </row>
    <row r="160" spans="1:6" ht="15.75" customHeight="1" x14ac:dyDescent="0.15">
      <c r="A160" s="12">
        <v>158</v>
      </c>
      <c r="B160" s="11" t="s">
        <v>1609</v>
      </c>
      <c r="C160" s="13">
        <v>25.26</v>
      </c>
      <c r="D160" s="11" t="s">
        <v>470</v>
      </c>
      <c r="E160" s="82" t="s">
        <v>538</v>
      </c>
      <c r="F160" s="81"/>
    </row>
    <row r="161" spans="1:6" ht="15.75" customHeight="1" x14ac:dyDescent="0.15">
      <c r="A161" s="12">
        <v>159</v>
      </c>
      <c r="B161" s="11" t="s">
        <v>1614</v>
      </c>
      <c r="C161" s="13">
        <v>25.24</v>
      </c>
      <c r="D161" s="11" t="s">
        <v>1615</v>
      </c>
      <c r="E161" s="82" t="s">
        <v>600</v>
      </c>
      <c r="F161" s="81"/>
    </row>
    <row r="162" spans="1:6" ht="15.75" customHeight="1" x14ac:dyDescent="0.15">
      <c r="A162" s="12">
        <v>160</v>
      </c>
      <c r="B162" s="11" t="s">
        <v>1642</v>
      </c>
      <c r="C162" s="13">
        <v>25.22</v>
      </c>
      <c r="D162" s="11" t="s">
        <v>520</v>
      </c>
      <c r="E162" s="82" t="s">
        <v>50</v>
      </c>
      <c r="F162" s="81"/>
    </row>
    <row r="163" spans="1:6" ht="15.75" customHeight="1" x14ac:dyDescent="0.15">
      <c r="A163" s="12">
        <v>161</v>
      </c>
      <c r="B163" s="11" t="s">
        <v>1644</v>
      </c>
      <c r="C163" s="13">
        <v>25.19</v>
      </c>
      <c r="D163" s="11" t="s">
        <v>1645</v>
      </c>
      <c r="E163" s="82" t="s">
        <v>59</v>
      </c>
      <c r="F163" s="81"/>
    </row>
    <row r="164" spans="1:6" ht="15.75" customHeight="1" x14ac:dyDescent="0.15">
      <c r="A164" s="12">
        <v>162</v>
      </c>
      <c r="B164" s="11" t="s">
        <v>1646</v>
      </c>
      <c r="C164" s="13">
        <v>25.09</v>
      </c>
      <c r="D164" s="11" t="s">
        <v>1647</v>
      </c>
      <c r="E164" s="82" t="s">
        <v>101</v>
      </c>
      <c r="F164" s="81"/>
    </row>
    <row r="165" spans="1:6" ht="15.75" customHeight="1" x14ac:dyDescent="0.15">
      <c r="A165" s="12">
        <v>163</v>
      </c>
      <c r="B165" s="11" t="s">
        <v>1650</v>
      </c>
      <c r="C165" s="13">
        <v>25.08</v>
      </c>
      <c r="D165" s="11" t="s">
        <v>664</v>
      </c>
      <c r="E165" s="82" t="s">
        <v>215</v>
      </c>
      <c r="F165" s="81"/>
    </row>
    <row r="166" spans="1:6" ht="15.75" customHeight="1" x14ac:dyDescent="0.15">
      <c r="A166" s="12">
        <v>164</v>
      </c>
      <c r="B166" s="11" t="s">
        <v>1654</v>
      </c>
      <c r="C166" s="13">
        <v>24.96</v>
      </c>
      <c r="D166" s="11" t="s">
        <v>1656</v>
      </c>
      <c r="E166" s="82" t="s">
        <v>677</v>
      </c>
      <c r="F166" s="81"/>
    </row>
    <row r="167" spans="1:6" ht="15.75" customHeight="1" x14ac:dyDescent="0.15">
      <c r="A167" s="12">
        <v>165</v>
      </c>
      <c r="B167" s="11" t="s">
        <v>1658</v>
      </c>
      <c r="C167" s="13">
        <v>24.74</v>
      </c>
      <c r="D167" s="11" t="s">
        <v>532</v>
      </c>
      <c r="E167" s="82" t="s">
        <v>59</v>
      </c>
      <c r="F167" s="81"/>
    </row>
    <row r="168" spans="1:6" ht="15.75" customHeight="1" x14ac:dyDescent="0.15">
      <c r="A168" s="12">
        <v>166</v>
      </c>
      <c r="B168" s="11" t="s">
        <v>1664</v>
      </c>
      <c r="C168" s="13">
        <v>24.55</v>
      </c>
      <c r="D168" s="11" t="s">
        <v>535</v>
      </c>
      <c r="E168" s="82" t="s">
        <v>538</v>
      </c>
      <c r="F168" s="81"/>
    </row>
    <row r="169" spans="1:6" ht="15.75" customHeight="1" x14ac:dyDescent="0.15">
      <c r="A169" s="12">
        <v>167</v>
      </c>
      <c r="B169" s="11" t="s">
        <v>1666</v>
      </c>
      <c r="C169" s="13">
        <v>24.47</v>
      </c>
      <c r="D169" s="11" t="s">
        <v>676</v>
      </c>
      <c r="E169" s="82" t="s">
        <v>221</v>
      </c>
      <c r="F169" s="81"/>
    </row>
    <row r="170" spans="1:6" ht="15.75" customHeight="1" x14ac:dyDescent="0.15">
      <c r="A170" s="12">
        <v>168</v>
      </c>
      <c r="B170" s="11" t="s">
        <v>1669</v>
      </c>
      <c r="C170" s="13">
        <v>24.4</v>
      </c>
      <c r="D170" s="11" t="s">
        <v>1095</v>
      </c>
      <c r="E170" s="82" t="s">
        <v>364</v>
      </c>
      <c r="F170" s="81"/>
    </row>
    <row r="171" spans="1:6" ht="15.75" customHeight="1" x14ac:dyDescent="0.15">
      <c r="A171" s="12">
        <v>169</v>
      </c>
      <c r="B171" s="11" t="s">
        <v>1677</v>
      </c>
      <c r="C171" s="13">
        <v>24.36</v>
      </c>
      <c r="D171" s="11" t="s">
        <v>578</v>
      </c>
      <c r="E171" s="82" t="s">
        <v>221</v>
      </c>
      <c r="F171" s="81"/>
    </row>
    <row r="172" spans="1:6" ht="15.75" customHeight="1" x14ac:dyDescent="0.15">
      <c r="A172" s="12">
        <v>170</v>
      </c>
      <c r="B172" s="11" t="s">
        <v>1680</v>
      </c>
      <c r="C172" s="13">
        <v>24.28</v>
      </c>
      <c r="D172" s="11" t="s">
        <v>447</v>
      </c>
      <c r="E172" s="82" t="s">
        <v>71</v>
      </c>
      <c r="F172" s="81"/>
    </row>
    <row r="173" spans="1:6" ht="15.75" customHeight="1" x14ac:dyDescent="0.15">
      <c r="A173" s="12">
        <v>171</v>
      </c>
      <c r="B173" s="11" t="s">
        <v>1683</v>
      </c>
      <c r="C173" s="13">
        <v>24.17</v>
      </c>
      <c r="D173" s="11" t="s">
        <v>585</v>
      </c>
      <c r="E173" s="82" t="s">
        <v>50</v>
      </c>
      <c r="F173" s="81"/>
    </row>
    <row r="174" spans="1:6" ht="15.75" customHeight="1" x14ac:dyDescent="0.15">
      <c r="A174" s="12">
        <v>172</v>
      </c>
      <c r="B174" s="11" t="s">
        <v>97</v>
      </c>
      <c r="C174" s="13">
        <v>24.16</v>
      </c>
      <c r="D174" s="11" t="s">
        <v>793</v>
      </c>
      <c r="E174" s="82" t="s">
        <v>71</v>
      </c>
      <c r="F174" s="81"/>
    </row>
    <row r="175" spans="1:6" ht="15.75" customHeight="1" x14ac:dyDescent="0.15">
      <c r="A175" s="12">
        <v>173</v>
      </c>
      <c r="B175" s="11" t="s">
        <v>1687</v>
      </c>
      <c r="C175" s="13">
        <v>24.16</v>
      </c>
      <c r="D175" s="11" t="s">
        <v>1661</v>
      </c>
      <c r="E175" s="82" t="s">
        <v>101</v>
      </c>
      <c r="F175" s="81"/>
    </row>
    <row r="176" spans="1:6" ht="15.75" customHeight="1" x14ac:dyDescent="0.15">
      <c r="A176" s="12">
        <v>174</v>
      </c>
      <c r="B176" s="11" t="s">
        <v>1691</v>
      </c>
      <c r="C176" s="13">
        <v>24.07</v>
      </c>
      <c r="D176" s="11" t="s">
        <v>1694</v>
      </c>
      <c r="E176" s="82" t="s">
        <v>101</v>
      </c>
      <c r="F176" s="81"/>
    </row>
    <row r="177" spans="1:6" ht="15.75" customHeight="1" x14ac:dyDescent="0.15">
      <c r="A177" s="12">
        <v>175</v>
      </c>
      <c r="B177" s="11" t="s">
        <v>1695</v>
      </c>
      <c r="C177" s="13">
        <v>24.03</v>
      </c>
      <c r="D177" s="11" t="s">
        <v>1697</v>
      </c>
      <c r="E177" s="82" t="s">
        <v>71</v>
      </c>
      <c r="F177" s="81"/>
    </row>
    <row r="178" spans="1:6" ht="15.75" customHeight="1" x14ac:dyDescent="0.15">
      <c r="A178" s="12">
        <v>176</v>
      </c>
      <c r="B178" s="11" t="s">
        <v>1699</v>
      </c>
      <c r="C178" s="13">
        <v>23.79</v>
      </c>
      <c r="D178" s="11" t="s">
        <v>1701</v>
      </c>
      <c r="E178" s="82" t="s">
        <v>71</v>
      </c>
      <c r="F178" s="81"/>
    </row>
    <row r="179" spans="1:6" ht="15.75" customHeight="1" x14ac:dyDescent="0.15">
      <c r="A179" s="12">
        <v>177</v>
      </c>
      <c r="B179" s="11" t="s">
        <v>1704</v>
      </c>
      <c r="C179" s="13">
        <v>23.69</v>
      </c>
      <c r="D179" s="11" t="s">
        <v>346</v>
      </c>
      <c r="E179" s="82" t="s">
        <v>162</v>
      </c>
      <c r="F179" s="81"/>
    </row>
    <row r="180" spans="1:6" ht="15.75" customHeight="1" x14ac:dyDescent="0.15">
      <c r="A180" s="12">
        <v>178</v>
      </c>
      <c r="B180" s="11" t="s">
        <v>1706</v>
      </c>
      <c r="C180" s="13">
        <v>23.6</v>
      </c>
      <c r="D180" s="11" t="s">
        <v>467</v>
      </c>
      <c r="E180" s="82" t="s">
        <v>86</v>
      </c>
      <c r="F180" s="81"/>
    </row>
    <row r="181" spans="1:6" ht="15.75" customHeight="1" x14ac:dyDescent="0.15">
      <c r="A181" s="12">
        <v>179</v>
      </c>
      <c r="B181" s="11" t="s">
        <v>1712</v>
      </c>
      <c r="C181" s="13">
        <v>23.48</v>
      </c>
      <c r="D181" s="11" t="s">
        <v>339</v>
      </c>
      <c r="E181" s="82" t="s">
        <v>66</v>
      </c>
      <c r="F181" s="81"/>
    </row>
    <row r="182" spans="1:6" ht="15.75" customHeight="1" x14ac:dyDescent="0.15">
      <c r="A182" s="12">
        <v>180</v>
      </c>
      <c r="B182" s="11" t="s">
        <v>1733</v>
      </c>
      <c r="C182" s="13">
        <v>23.43</v>
      </c>
      <c r="D182" s="11" t="s">
        <v>585</v>
      </c>
      <c r="E182" s="82" t="s">
        <v>162</v>
      </c>
      <c r="F182" s="81"/>
    </row>
    <row r="183" spans="1:6" ht="15.75" customHeight="1" x14ac:dyDescent="0.15">
      <c r="A183" s="12">
        <v>181</v>
      </c>
      <c r="B183" s="11" t="s">
        <v>1735</v>
      </c>
      <c r="C183" s="13">
        <v>23.36</v>
      </c>
      <c r="D183" s="11" t="s">
        <v>350</v>
      </c>
      <c r="E183" s="82" t="s">
        <v>356</v>
      </c>
      <c r="F183" s="81"/>
    </row>
    <row r="184" spans="1:6" ht="15.75" customHeight="1" x14ac:dyDescent="0.15">
      <c r="A184" s="12">
        <v>182</v>
      </c>
      <c r="B184" s="11" t="s">
        <v>1756</v>
      </c>
      <c r="C184" s="13">
        <v>23.33</v>
      </c>
      <c r="D184" s="11" t="s">
        <v>1757</v>
      </c>
      <c r="E184" s="82" t="s">
        <v>101</v>
      </c>
      <c r="F184" s="81"/>
    </row>
    <row r="185" spans="1:6" ht="15.75" customHeight="1" x14ac:dyDescent="0.15">
      <c r="A185" s="12">
        <v>183</v>
      </c>
      <c r="B185" s="11" t="s">
        <v>1759</v>
      </c>
      <c r="C185" s="13">
        <v>23.12</v>
      </c>
      <c r="D185" s="11" t="s">
        <v>481</v>
      </c>
      <c r="E185" s="82" t="s">
        <v>526</v>
      </c>
      <c r="F185" s="81"/>
    </row>
    <row r="186" spans="1:6" ht="15.75" customHeight="1" x14ac:dyDescent="0.15">
      <c r="A186" s="12">
        <v>184</v>
      </c>
      <c r="B186" s="11" t="s">
        <v>1762</v>
      </c>
      <c r="C186" s="13">
        <v>23.03</v>
      </c>
      <c r="D186" s="11" t="s">
        <v>793</v>
      </c>
      <c r="E186" s="82" t="s">
        <v>364</v>
      </c>
      <c r="F186" s="81"/>
    </row>
    <row r="187" spans="1:6" ht="15.75" customHeight="1" x14ac:dyDescent="0.15">
      <c r="A187" s="12">
        <v>185</v>
      </c>
      <c r="B187" s="11" t="s">
        <v>1745</v>
      </c>
      <c r="C187" s="13">
        <v>23</v>
      </c>
      <c r="D187" s="11" t="s">
        <v>605</v>
      </c>
      <c r="E187" s="82" t="s">
        <v>66</v>
      </c>
      <c r="F187" s="81"/>
    </row>
    <row r="188" spans="1:6" ht="15.75" customHeight="1" x14ac:dyDescent="0.15">
      <c r="A188" s="12">
        <v>186</v>
      </c>
      <c r="B188" s="11" t="s">
        <v>1777</v>
      </c>
      <c r="C188" s="13">
        <v>22.91</v>
      </c>
      <c r="D188" s="11" t="s">
        <v>1333</v>
      </c>
      <c r="E188" s="82" t="s">
        <v>641</v>
      </c>
      <c r="F188" s="81"/>
    </row>
    <row r="189" spans="1:6" ht="15.75" customHeight="1" x14ac:dyDescent="0.15">
      <c r="A189" s="12">
        <v>187</v>
      </c>
      <c r="B189" s="11" t="s">
        <v>1783</v>
      </c>
      <c r="C189" s="13">
        <v>22.91</v>
      </c>
      <c r="D189" s="11" t="s">
        <v>585</v>
      </c>
      <c r="E189" s="82" t="s">
        <v>162</v>
      </c>
      <c r="F189" s="81"/>
    </row>
    <row r="190" spans="1:6" ht="15.75" customHeight="1" x14ac:dyDescent="0.15">
      <c r="A190" s="12">
        <v>188</v>
      </c>
      <c r="B190" s="11" t="s">
        <v>1787</v>
      </c>
      <c r="C190" s="13">
        <v>22.88</v>
      </c>
      <c r="D190" s="11" t="s">
        <v>339</v>
      </c>
      <c r="E190" s="82" t="s">
        <v>538</v>
      </c>
      <c r="F190" s="81"/>
    </row>
    <row r="191" spans="1:6" ht="15.75" customHeight="1" x14ac:dyDescent="0.15">
      <c r="A191" s="12">
        <v>189</v>
      </c>
      <c r="B191" s="11" t="s">
        <v>1790</v>
      </c>
      <c r="C191" s="13">
        <v>22.81</v>
      </c>
      <c r="D191" s="11" t="s">
        <v>808</v>
      </c>
      <c r="E191" s="82" t="s">
        <v>356</v>
      </c>
      <c r="F191" s="81"/>
    </row>
    <row r="192" spans="1:6" ht="15.75" customHeight="1" x14ac:dyDescent="0.15">
      <c r="A192" s="12">
        <v>190</v>
      </c>
      <c r="B192" s="11" t="s">
        <v>1793</v>
      </c>
      <c r="C192" s="13">
        <v>22.59</v>
      </c>
      <c r="D192" s="11" t="s">
        <v>1794</v>
      </c>
      <c r="E192" s="82" t="s">
        <v>71</v>
      </c>
      <c r="F192" s="81"/>
    </row>
    <row r="193" spans="1:6" ht="15.75" customHeight="1" x14ac:dyDescent="0.15">
      <c r="A193" s="12">
        <v>191</v>
      </c>
      <c r="B193" s="11" t="s">
        <v>1588</v>
      </c>
      <c r="C193" s="13">
        <v>22.5</v>
      </c>
      <c r="D193" s="11" t="s">
        <v>406</v>
      </c>
      <c r="E193" s="82" t="s">
        <v>356</v>
      </c>
      <c r="F193" s="81"/>
    </row>
    <row r="194" spans="1:6" ht="15.75" customHeight="1" x14ac:dyDescent="0.15">
      <c r="A194" s="12">
        <v>192</v>
      </c>
      <c r="B194" s="11" t="s">
        <v>1797</v>
      </c>
      <c r="C194" s="13">
        <v>22.36</v>
      </c>
      <c r="D194" s="11" t="s">
        <v>467</v>
      </c>
      <c r="E194" s="82" t="s">
        <v>162</v>
      </c>
      <c r="F194" s="81"/>
    </row>
    <row r="195" spans="1:6" ht="15.75" customHeight="1" x14ac:dyDescent="0.15">
      <c r="A195" s="12">
        <v>193</v>
      </c>
      <c r="B195" s="11" t="s">
        <v>1801</v>
      </c>
      <c r="C195" s="13">
        <v>22.34</v>
      </c>
      <c r="D195" s="11" t="s">
        <v>1656</v>
      </c>
      <c r="E195" s="82" t="s">
        <v>229</v>
      </c>
      <c r="F195" s="81"/>
    </row>
    <row r="196" spans="1:6" ht="15.75" customHeight="1" x14ac:dyDescent="0.15">
      <c r="A196" s="12">
        <v>194</v>
      </c>
      <c r="B196" s="11" t="s">
        <v>1829</v>
      </c>
      <c r="C196" s="13">
        <v>22.17</v>
      </c>
      <c r="D196" s="11" t="s">
        <v>1831</v>
      </c>
      <c r="E196" s="82" t="s">
        <v>86</v>
      </c>
      <c r="F196" s="81"/>
    </row>
    <row r="197" spans="1:6" ht="15.75" customHeight="1" x14ac:dyDescent="0.15">
      <c r="A197" s="12">
        <v>195</v>
      </c>
      <c r="B197" s="11" t="s">
        <v>1837</v>
      </c>
      <c r="C197" s="13">
        <v>22.16</v>
      </c>
      <c r="D197" s="11" t="s">
        <v>339</v>
      </c>
      <c r="E197" s="82" t="s">
        <v>364</v>
      </c>
      <c r="F197" s="81"/>
    </row>
    <row r="198" spans="1:6" ht="15.75" customHeight="1" x14ac:dyDescent="0.15">
      <c r="A198" s="12">
        <v>196</v>
      </c>
      <c r="B198" s="11" t="s">
        <v>1841</v>
      </c>
      <c r="C198" s="13">
        <v>22.08</v>
      </c>
      <c r="D198" s="11" t="s">
        <v>532</v>
      </c>
      <c r="E198" s="82" t="s">
        <v>215</v>
      </c>
      <c r="F198" s="81"/>
    </row>
    <row r="199" spans="1:6" ht="15.75" customHeight="1" x14ac:dyDescent="0.15">
      <c r="A199" s="12">
        <v>197</v>
      </c>
      <c r="B199" s="11" t="s">
        <v>1848</v>
      </c>
      <c r="C199" s="13">
        <v>21.89</v>
      </c>
      <c r="D199" s="11" t="s">
        <v>1311</v>
      </c>
      <c r="E199" s="82" t="s">
        <v>356</v>
      </c>
      <c r="F199" s="81"/>
    </row>
    <row r="200" spans="1:6" ht="15.75" customHeight="1" x14ac:dyDescent="0.15">
      <c r="A200" s="12">
        <v>198</v>
      </c>
      <c r="B200" s="11" t="s">
        <v>1852</v>
      </c>
      <c r="C200" s="13">
        <v>21.82</v>
      </c>
      <c r="D200" s="11" t="s">
        <v>1042</v>
      </c>
      <c r="E200" s="82" t="s">
        <v>59</v>
      </c>
      <c r="F200" s="81"/>
    </row>
    <row r="201" spans="1:6" ht="15.75" customHeight="1" x14ac:dyDescent="0.15">
      <c r="A201" s="12">
        <v>199</v>
      </c>
      <c r="B201" s="14" t="s">
        <v>1867</v>
      </c>
      <c r="C201" s="13">
        <v>21.82</v>
      </c>
      <c r="D201" s="11" t="s">
        <v>1869</v>
      </c>
      <c r="E201" s="82" t="s">
        <v>40</v>
      </c>
      <c r="F201" s="81"/>
    </row>
    <row r="202" spans="1:6" ht="15.75" customHeight="1" x14ac:dyDescent="0.15">
      <c r="A202" s="12">
        <v>200</v>
      </c>
      <c r="B202" s="11" t="s">
        <v>1875</v>
      </c>
      <c r="C202" s="13">
        <v>21.82</v>
      </c>
      <c r="D202" s="11" t="s">
        <v>317</v>
      </c>
      <c r="E202" s="82" t="s">
        <v>50</v>
      </c>
      <c r="F202" s="81"/>
    </row>
    <row r="203" spans="1:6" ht="15.75" customHeight="1" x14ac:dyDescent="0.15">
      <c r="A203" s="12">
        <v>201</v>
      </c>
      <c r="B203" s="11" t="s">
        <v>1880</v>
      </c>
      <c r="C203" s="13">
        <v>21.71</v>
      </c>
      <c r="D203" s="11" t="s">
        <v>1225</v>
      </c>
      <c r="E203" s="82" t="s">
        <v>215</v>
      </c>
      <c r="F203" s="81"/>
    </row>
    <row r="204" spans="1:6" ht="15.75" customHeight="1" x14ac:dyDescent="0.15">
      <c r="A204" s="12">
        <v>202</v>
      </c>
      <c r="B204" s="11" t="s">
        <v>1882</v>
      </c>
      <c r="C204" s="13">
        <v>21.68</v>
      </c>
      <c r="D204" s="11" t="s">
        <v>1883</v>
      </c>
      <c r="E204" s="82" t="s">
        <v>101</v>
      </c>
      <c r="F204" s="81"/>
    </row>
    <row r="205" spans="1:6" ht="15.75" customHeight="1" x14ac:dyDescent="0.15">
      <c r="A205" s="12">
        <v>203</v>
      </c>
      <c r="B205" s="11" t="s">
        <v>1884</v>
      </c>
      <c r="C205" s="13">
        <v>21.62</v>
      </c>
      <c r="D205" s="11" t="s">
        <v>898</v>
      </c>
      <c r="E205" s="82" t="s">
        <v>162</v>
      </c>
      <c r="F205" s="81"/>
    </row>
    <row r="206" spans="1:6" ht="15.75" customHeight="1" x14ac:dyDescent="0.15">
      <c r="A206" s="12">
        <v>204</v>
      </c>
      <c r="B206" s="11" t="s">
        <v>1887</v>
      </c>
      <c r="C206" s="13">
        <v>21.53</v>
      </c>
      <c r="D206" s="11" t="s">
        <v>1493</v>
      </c>
      <c r="E206" s="82" t="s">
        <v>71</v>
      </c>
      <c r="F206" s="81"/>
    </row>
    <row r="207" spans="1:6" ht="15.75" customHeight="1" x14ac:dyDescent="0.15">
      <c r="A207" s="12">
        <v>205</v>
      </c>
      <c r="B207" s="11" t="s">
        <v>1890</v>
      </c>
      <c r="C207" s="13">
        <v>21.44</v>
      </c>
      <c r="D207" s="11" t="s">
        <v>1019</v>
      </c>
      <c r="E207" s="82" t="s">
        <v>71</v>
      </c>
      <c r="F207" s="81"/>
    </row>
    <row r="208" spans="1:6" ht="15.75" customHeight="1" x14ac:dyDescent="0.15">
      <c r="A208" s="12">
        <v>206</v>
      </c>
      <c r="B208" s="11" t="s">
        <v>1891</v>
      </c>
      <c r="C208" s="13">
        <v>21.44</v>
      </c>
      <c r="D208" s="11" t="s">
        <v>343</v>
      </c>
      <c r="E208" s="82" t="s">
        <v>162</v>
      </c>
      <c r="F208" s="81"/>
    </row>
    <row r="209" spans="1:6" ht="15.75" customHeight="1" x14ac:dyDescent="0.15">
      <c r="A209" s="12">
        <v>207</v>
      </c>
      <c r="B209" s="11" t="s">
        <v>1908</v>
      </c>
      <c r="C209" s="13">
        <v>21.41</v>
      </c>
      <c r="D209" s="11" t="s">
        <v>659</v>
      </c>
      <c r="E209" s="82" t="s">
        <v>221</v>
      </c>
      <c r="F209" s="81"/>
    </row>
    <row r="210" spans="1:6" ht="15.75" customHeight="1" x14ac:dyDescent="0.15">
      <c r="A210" s="12">
        <v>208</v>
      </c>
      <c r="B210" s="11" t="s">
        <v>1910</v>
      </c>
      <c r="C210" s="13">
        <v>21.36</v>
      </c>
      <c r="D210" s="11" t="s">
        <v>1656</v>
      </c>
      <c r="E210" s="82" t="s">
        <v>221</v>
      </c>
      <c r="F210" s="81"/>
    </row>
    <row r="211" spans="1:6" ht="15.75" customHeight="1" x14ac:dyDescent="0.15">
      <c r="A211" s="12">
        <v>209</v>
      </c>
      <c r="B211" s="11" t="s">
        <v>1912</v>
      </c>
      <c r="C211" s="13">
        <v>21.21</v>
      </c>
      <c r="D211" s="11" t="s">
        <v>1269</v>
      </c>
      <c r="E211" s="82" t="s">
        <v>59</v>
      </c>
      <c r="F211" s="81"/>
    </row>
    <row r="212" spans="1:6" ht="15.75" customHeight="1" x14ac:dyDescent="0.15">
      <c r="A212" s="12">
        <v>210</v>
      </c>
      <c r="B212" s="11" t="s">
        <v>1914</v>
      </c>
      <c r="C212" s="13">
        <v>21.18</v>
      </c>
      <c r="D212" s="11" t="s">
        <v>1916</v>
      </c>
      <c r="E212" s="82" t="s">
        <v>364</v>
      </c>
      <c r="F212" s="81"/>
    </row>
    <row r="213" spans="1:6" ht="15.75" customHeight="1" x14ac:dyDescent="0.15">
      <c r="A213" s="12">
        <v>211</v>
      </c>
      <c r="B213" s="11" t="s">
        <v>1924</v>
      </c>
      <c r="C213" s="13">
        <v>21.18</v>
      </c>
      <c r="D213" s="11" t="s">
        <v>1269</v>
      </c>
      <c r="E213" s="82" t="s">
        <v>40</v>
      </c>
      <c r="F213" s="81"/>
    </row>
    <row r="214" spans="1:6" ht="15.75" customHeight="1" x14ac:dyDescent="0.15">
      <c r="A214" s="12">
        <v>212</v>
      </c>
      <c r="B214" s="11" t="s">
        <v>1928</v>
      </c>
      <c r="C214" s="13">
        <v>21.09</v>
      </c>
      <c r="D214" s="11" t="s">
        <v>978</v>
      </c>
      <c r="E214" s="82" t="s">
        <v>398</v>
      </c>
      <c r="F214" s="81"/>
    </row>
    <row r="215" spans="1:6" ht="15.75" customHeight="1" x14ac:dyDescent="0.15">
      <c r="A215" s="12">
        <v>213</v>
      </c>
      <c r="B215" s="11" t="s">
        <v>1931</v>
      </c>
      <c r="C215" s="13">
        <v>20.97</v>
      </c>
      <c r="D215" s="11" t="s">
        <v>1933</v>
      </c>
      <c r="E215" s="82" t="s">
        <v>526</v>
      </c>
      <c r="F215" s="81"/>
    </row>
    <row r="216" spans="1:6" ht="15.75" customHeight="1" x14ac:dyDescent="0.15">
      <c r="A216" s="12">
        <v>214</v>
      </c>
      <c r="B216" s="14" t="s">
        <v>1938</v>
      </c>
      <c r="C216" s="13">
        <v>20.93</v>
      </c>
      <c r="D216" s="11" t="s">
        <v>914</v>
      </c>
      <c r="E216" s="82" t="s">
        <v>600</v>
      </c>
      <c r="F216" s="81"/>
    </row>
    <row r="217" spans="1:6" ht="15.75" customHeight="1" x14ac:dyDescent="0.15">
      <c r="A217" s="12">
        <v>215</v>
      </c>
      <c r="B217" s="11" t="s">
        <v>1946</v>
      </c>
      <c r="C217" s="13">
        <v>20.92</v>
      </c>
      <c r="D217" s="11" t="s">
        <v>368</v>
      </c>
      <c r="E217" s="82" t="s">
        <v>356</v>
      </c>
      <c r="F217" s="81"/>
    </row>
    <row r="218" spans="1:6" ht="15.75" customHeight="1" x14ac:dyDescent="0.15">
      <c r="A218" s="12">
        <v>216</v>
      </c>
      <c r="B218" s="11" t="s">
        <v>1947</v>
      </c>
      <c r="C218" s="13">
        <v>20.65</v>
      </c>
      <c r="D218" s="11" t="s">
        <v>1659</v>
      </c>
      <c r="E218" s="82" t="s">
        <v>162</v>
      </c>
      <c r="F218" s="81"/>
    </row>
    <row r="219" spans="1:6" ht="15.75" customHeight="1" x14ac:dyDescent="0.15">
      <c r="A219" s="12">
        <v>217</v>
      </c>
      <c r="B219" s="11" t="s">
        <v>1948</v>
      </c>
      <c r="C219" s="13">
        <v>20.61</v>
      </c>
      <c r="D219" s="11" t="s">
        <v>613</v>
      </c>
      <c r="E219" s="82" t="s">
        <v>215</v>
      </c>
      <c r="F219" s="81"/>
    </row>
    <row r="220" spans="1:6" ht="15.75" customHeight="1" x14ac:dyDescent="0.15">
      <c r="A220" s="12">
        <v>218</v>
      </c>
      <c r="B220" s="11" t="s">
        <v>1951</v>
      </c>
      <c r="C220" s="13">
        <v>20.420000000000002</v>
      </c>
      <c r="D220" s="11" t="s">
        <v>362</v>
      </c>
      <c r="E220" s="82" t="s">
        <v>215</v>
      </c>
      <c r="F220" s="81"/>
    </row>
    <row r="221" spans="1:6" ht="15.75" customHeight="1" x14ac:dyDescent="0.15">
      <c r="A221" s="12">
        <v>219</v>
      </c>
      <c r="B221" s="11" t="s">
        <v>1953</v>
      </c>
      <c r="C221" s="13">
        <v>20.41</v>
      </c>
      <c r="D221" s="11" t="s">
        <v>676</v>
      </c>
      <c r="E221" s="82" t="s">
        <v>215</v>
      </c>
      <c r="F221" s="81"/>
    </row>
    <row r="222" spans="1:6" ht="15.75" customHeight="1" x14ac:dyDescent="0.15">
      <c r="A222" s="12">
        <v>220</v>
      </c>
      <c r="B222" s="11" t="s">
        <v>1957</v>
      </c>
      <c r="C222" s="13">
        <v>20.399999999999999</v>
      </c>
      <c r="D222" s="11" t="s">
        <v>914</v>
      </c>
      <c r="E222" s="82" t="s">
        <v>40</v>
      </c>
      <c r="F222" s="81"/>
    </row>
    <row r="223" spans="1:6" ht="15.75" customHeight="1" x14ac:dyDescent="0.15">
      <c r="A223" s="12">
        <v>221</v>
      </c>
      <c r="B223" s="11" t="s">
        <v>1964</v>
      </c>
      <c r="C223" s="13">
        <v>20.329999999999998</v>
      </c>
      <c r="D223" s="11" t="s">
        <v>903</v>
      </c>
      <c r="E223" s="82" t="s">
        <v>162</v>
      </c>
      <c r="F223" s="81"/>
    </row>
    <row r="224" spans="1:6" ht="15.75" customHeight="1" x14ac:dyDescent="0.15">
      <c r="A224" s="12">
        <v>222</v>
      </c>
      <c r="B224" s="11" t="s">
        <v>1768</v>
      </c>
      <c r="C224" s="13">
        <v>20.260000000000002</v>
      </c>
      <c r="D224" s="11" t="s">
        <v>1073</v>
      </c>
      <c r="E224" s="82" t="s">
        <v>66</v>
      </c>
      <c r="F224" s="81"/>
    </row>
    <row r="225" spans="1:6" ht="15.75" customHeight="1" x14ac:dyDescent="0.15">
      <c r="A225" s="12">
        <v>223</v>
      </c>
      <c r="B225" s="11" t="s">
        <v>1973</v>
      </c>
      <c r="C225" s="13">
        <v>20.12</v>
      </c>
      <c r="D225" s="11" t="s">
        <v>676</v>
      </c>
      <c r="E225" s="82" t="s">
        <v>364</v>
      </c>
      <c r="F225" s="81"/>
    </row>
    <row r="226" spans="1:6" ht="15.75" customHeight="1" x14ac:dyDescent="0.15">
      <c r="A226" s="12">
        <v>224</v>
      </c>
      <c r="B226" s="11" t="s">
        <v>1976</v>
      </c>
      <c r="C226" s="13">
        <v>20.010000000000002</v>
      </c>
      <c r="D226" s="11" t="s">
        <v>442</v>
      </c>
      <c r="E226" s="82" t="s">
        <v>162</v>
      </c>
      <c r="F226" s="81"/>
    </row>
    <row r="227" spans="1:6" ht="15.75" customHeight="1" x14ac:dyDescent="0.15">
      <c r="A227" s="12">
        <v>225</v>
      </c>
      <c r="B227" s="11" t="s">
        <v>1977</v>
      </c>
      <c r="C227" s="13">
        <v>19.97</v>
      </c>
      <c r="D227" s="11" t="s">
        <v>282</v>
      </c>
      <c r="E227" s="82" t="s">
        <v>162</v>
      </c>
      <c r="F227" s="81"/>
    </row>
    <row r="228" spans="1:6" ht="15.75" customHeight="1" x14ac:dyDescent="0.15">
      <c r="A228" s="12">
        <v>226</v>
      </c>
      <c r="B228" s="11" t="s">
        <v>1981</v>
      </c>
      <c r="C228" s="13">
        <v>19.96</v>
      </c>
      <c r="D228" s="11" t="s">
        <v>668</v>
      </c>
      <c r="E228" s="82" t="s">
        <v>162</v>
      </c>
      <c r="F228" s="81"/>
    </row>
    <row r="229" spans="1:6" ht="15.75" customHeight="1" x14ac:dyDescent="0.15">
      <c r="A229" s="12">
        <v>227</v>
      </c>
      <c r="B229" s="11" t="s">
        <v>1984</v>
      </c>
      <c r="C229" s="13">
        <v>19.95</v>
      </c>
      <c r="D229" s="11" t="s">
        <v>728</v>
      </c>
      <c r="E229" s="82" t="s">
        <v>66</v>
      </c>
      <c r="F229" s="81"/>
    </row>
    <row r="230" spans="1:6" ht="15.75" customHeight="1" x14ac:dyDescent="0.15">
      <c r="A230" s="12">
        <v>228</v>
      </c>
      <c r="B230" s="11" t="s">
        <v>1985</v>
      </c>
      <c r="C230" s="13">
        <v>19.940000000000001</v>
      </c>
      <c r="D230" s="11" t="s">
        <v>676</v>
      </c>
      <c r="E230" s="82" t="s">
        <v>162</v>
      </c>
      <c r="F230" s="81"/>
    </row>
    <row r="231" spans="1:6" ht="15.75" customHeight="1" x14ac:dyDescent="0.15">
      <c r="A231" s="12">
        <v>229</v>
      </c>
      <c r="B231" s="11" t="s">
        <v>1987</v>
      </c>
      <c r="C231" s="13">
        <v>19.829999999999998</v>
      </c>
      <c r="D231" s="11" t="s">
        <v>339</v>
      </c>
      <c r="E231" s="82" t="s">
        <v>478</v>
      </c>
      <c r="F231" s="81"/>
    </row>
    <row r="232" spans="1:6" ht="15.75" customHeight="1" x14ac:dyDescent="0.15">
      <c r="A232" s="12">
        <v>230</v>
      </c>
      <c r="B232" s="11" t="s">
        <v>1989</v>
      </c>
      <c r="C232" s="13">
        <v>19.71</v>
      </c>
      <c r="D232" s="11" t="s">
        <v>362</v>
      </c>
      <c r="E232" s="82" t="s">
        <v>162</v>
      </c>
      <c r="F232" s="81"/>
    </row>
    <row r="233" spans="1:6" ht="15.75" customHeight="1" x14ac:dyDescent="0.15">
      <c r="A233" s="12">
        <v>231</v>
      </c>
      <c r="B233" s="11" t="s">
        <v>1993</v>
      </c>
      <c r="C233" s="13">
        <v>19.600000000000001</v>
      </c>
      <c r="D233" s="11" t="s">
        <v>1429</v>
      </c>
      <c r="E233" s="82" t="s">
        <v>215</v>
      </c>
      <c r="F233" s="81"/>
    </row>
    <row r="234" spans="1:6" ht="15.75" customHeight="1" x14ac:dyDescent="0.15">
      <c r="A234" s="12">
        <v>232</v>
      </c>
      <c r="B234" s="11" t="s">
        <v>1996</v>
      </c>
      <c r="C234" s="13">
        <v>19.579999999999998</v>
      </c>
      <c r="D234" s="11" t="s">
        <v>1999</v>
      </c>
      <c r="E234" s="82" t="s">
        <v>75</v>
      </c>
      <c r="F234" s="81"/>
    </row>
    <row r="235" spans="1:6" ht="15.75" customHeight="1" x14ac:dyDescent="0.15">
      <c r="A235" s="12">
        <v>233</v>
      </c>
      <c r="B235" s="11" t="s">
        <v>2000</v>
      </c>
      <c r="C235" s="13">
        <v>19.45</v>
      </c>
      <c r="D235" s="11" t="s">
        <v>2001</v>
      </c>
      <c r="E235" s="82" t="s">
        <v>66</v>
      </c>
      <c r="F235" s="81"/>
    </row>
    <row r="236" spans="1:6" ht="15.75" customHeight="1" x14ac:dyDescent="0.15">
      <c r="A236" s="12">
        <v>234</v>
      </c>
      <c r="B236" s="11" t="s">
        <v>2005</v>
      </c>
      <c r="C236" s="13">
        <v>19.38</v>
      </c>
      <c r="D236" s="11" t="s">
        <v>436</v>
      </c>
      <c r="E236" s="82" t="s">
        <v>538</v>
      </c>
      <c r="F236" s="81"/>
    </row>
    <row r="237" spans="1:6" ht="15.75" customHeight="1" x14ac:dyDescent="0.15">
      <c r="A237" s="12">
        <v>235</v>
      </c>
      <c r="B237" s="11" t="s">
        <v>2008</v>
      </c>
      <c r="C237" s="13">
        <v>19.27</v>
      </c>
      <c r="D237" s="11" t="s">
        <v>1042</v>
      </c>
      <c r="E237" s="82" t="s">
        <v>538</v>
      </c>
      <c r="F237" s="81"/>
    </row>
    <row r="238" spans="1:6" ht="15.75" customHeight="1" x14ac:dyDescent="0.15">
      <c r="A238" s="12">
        <v>236</v>
      </c>
      <c r="B238" s="11" t="s">
        <v>2010</v>
      </c>
      <c r="C238" s="13">
        <v>19.27</v>
      </c>
      <c r="D238" s="11" t="s">
        <v>339</v>
      </c>
      <c r="E238" s="82" t="s">
        <v>356</v>
      </c>
      <c r="F238" s="81"/>
    </row>
    <row r="239" spans="1:6" ht="15.75" customHeight="1" x14ac:dyDescent="0.15">
      <c r="A239" s="12">
        <v>237</v>
      </c>
      <c r="B239" s="11" t="s">
        <v>1414</v>
      </c>
      <c r="C239" s="13">
        <v>19.23</v>
      </c>
      <c r="D239" s="11" t="s">
        <v>362</v>
      </c>
      <c r="E239" s="82" t="s">
        <v>677</v>
      </c>
      <c r="F239" s="81"/>
    </row>
    <row r="240" spans="1:6" ht="15.75" customHeight="1" x14ac:dyDescent="0.15">
      <c r="A240" s="12">
        <v>238</v>
      </c>
      <c r="B240" s="11" t="s">
        <v>2020</v>
      </c>
      <c r="C240" s="13">
        <v>19.16</v>
      </c>
      <c r="D240" s="11" t="s">
        <v>449</v>
      </c>
      <c r="E240" s="82" t="s">
        <v>162</v>
      </c>
      <c r="F240" s="81"/>
    </row>
    <row r="241" spans="1:6" ht="15.75" customHeight="1" x14ac:dyDescent="0.15">
      <c r="A241" s="12">
        <v>239</v>
      </c>
      <c r="B241" s="11" t="s">
        <v>2021</v>
      </c>
      <c r="C241" s="13">
        <v>19.079999999999998</v>
      </c>
      <c r="D241" s="11" t="s">
        <v>676</v>
      </c>
      <c r="E241" s="82" t="s">
        <v>162</v>
      </c>
      <c r="F241" s="81"/>
    </row>
    <row r="242" spans="1:6" ht="15.75" customHeight="1" x14ac:dyDescent="0.15">
      <c r="A242" s="12">
        <v>240</v>
      </c>
      <c r="B242" s="11" t="s">
        <v>321</v>
      </c>
      <c r="C242" s="13">
        <v>19</v>
      </c>
      <c r="D242" s="11" t="s">
        <v>451</v>
      </c>
      <c r="E242" s="82" t="s">
        <v>86</v>
      </c>
      <c r="F242" s="81"/>
    </row>
    <row r="243" spans="1:6" ht="15.75" customHeight="1" x14ac:dyDescent="0.15">
      <c r="A243" s="12">
        <v>241</v>
      </c>
      <c r="B243" s="11" t="s">
        <v>2032</v>
      </c>
      <c r="C243" s="13">
        <v>18.95</v>
      </c>
      <c r="D243" s="11" t="s">
        <v>390</v>
      </c>
      <c r="E243" s="82" t="s">
        <v>356</v>
      </c>
      <c r="F243" s="81"/>
    </row>
    <row r="244" spans="1:6" ht="15.75" customHeight="1" x14ac:dyDescent="0.15">
      <c r="A244" s="12">
        <v>242</v>
      </c>
      <c r="B244" s="11" t="s">
        <v>2035</v>
      </c>
      <c r="C244" s="13">
        <v>18.93</v>
      </c>
      <c r="D244" s="11" t="s">
        <v>631</v>
      </c>
      <c r="E244" s="82" t="s">
        <v>162</v>
      </c>
      <c r="F244" s="81"/>
    </row>
    <row r="245" spans="1:6" ht="15.75" customHeight="1" x14ac:dyDescent="0.15">
      <c r="A245" s="12">
        <v>243</v>
      </c>
      <c r="B245" s="11" t="s">
        <v>107</v>
      </c>
      <c r="C245" s="13">
        <v>18.93</v>
      </c>
      <c r="D245" s="11" t="s">
        <v>2055</v>
      </c>
      <c r="E245" s="82" t="s">
        <v>71</v>
      </c>
      <c r="F245" s="81"/>
    </row>
    <row r="246" spans="1:6" ht="15.75" customHeight="1" x14ac:dyDescent="0.15">
      <c r="A246" s="12">
        <v>244</v>
      </c>
      <c r="B246" s="11" t="s">
        <v>2057</v>
      </c>
      <c r="C246" s="13">
        <v>18.899999999999999</v>
      </c>
      <c r="D246" s="11" t="s">
        <v>1065</v>
      </c>
      <c r="E246" s="82" t="s">
        <v>40</v>
      </c>
      <c r="F246" s="81"/>
    </row>
    <row r="247" spans="1:6" ht="15.75" customHeight="1" x14ac:dyDescent="0.15">
      <c r="A247" s="12">
        <v>245</v>
      </c>
      <c r="B247" s="11" t="s">
        <v>2062</v>
      </c>
      <c r="C247" s="13">
        <v>18.8</v>
      </c>
      <c r="D247" s="11" t="s">
        <v>805</v>
      </c>
      <c r="E247" s="82" t="s">
        <v>66</v>
      </c>
      <c r="F247" s="81"/>
    </row>
    <row r="248" spans="1:6" ht="15.75" customHeight="1" x14ac:dyDescent="0.15">
      <c r="A248" s="12">
        <v>246</v>
      </c>
      <c r="B248" s="11" t="s">
        <v>2064</v>
      </c>
      <c r="C248" s="13">
        <v>18.66</v>
      </c>
      <c r="D248" s="11" t="s">
        <v>431</v>
      </c>
      <c r="E248" s="82" t="s">
        <v>538</v>
      </c>
      <c r="F248" s="81"/>
    </row>
    <row r="249" spans="1:6" ht="15.75" customHeight="1" x14ac:dyDescent="0.15">
      <c r="A249" s="12">
        <v>247</v>
      </c>
      <c r="B249" s="11" t="s">
        <v>2067</v>
      </c>
      <c r="C249" s="13">
        <v>18.59</v>
      </c>
      <c r="D249" s="11" t="s">
        <v>362</v>
      </c>
      <c r="E249" s="82" t="s">
        <v>66</v>
      </c>
      <c r="F249" s="81"/>
    </row>
    <row r="250" spans="1:6" ht="15.75" customHeight="1" x14ac:dyDescent="0.15">
      <c r="A250" s="12">
        <v>248</v>
      </c>
      <c r="B250" s="11" t="s">
        <v>477</v>
      </c>
      <c r="C250" s="13">
        <v>18.54</v>
      </c>
      <c r="D250" s="11" t="s">
        <v>2069</v>
      </c>
      <c r="E250" s="82" t="s">
        <v>221</v>
      </c>
      <c r="F250" s="81"/>
    </row>
    <row r="251" spans="1:6" ht="15.75" customHeight="1" x14ac:dyDescent="0.15">
      <c r="A251" s="12">
        <v>249</v>
      </c>
      <c r="B251" s="11" t="s">
        <v>649</v>
      </c>
      <c r="C251" s="13">
        <v>18.34</v>
      </c>
      <c r="D251" s="11" t="s">
        <v>532</v>
      </c>
      <c r="E251" s="82" t="s">
        <v>101</v>
      </c>
      <c r="F251" s="81"/>
    </row>
    <row r="252" spans="1:6" ht="15.75" customHeight="1" x14ac:dyDescent="0.15">
      <c r="A252" s="12">
        <v>250</v>
      </c>
      <c r="B252" s="11" t="s">
        <v>2093</v>
      </c>
      <c r="C252" s="13">
        <v>18.32</v>
      </c>
      <c r="D252" s="11" t="s">
        <v>619</v>
      </c>
      <c r="E252" s="82" t="s">
        <v>59</v>
      </c>
      <c r="F252" s="81"/>
    </row>
    <row r="253" spans="1:6" ht="15.75" customHeight="1" x14ac:dyDescent="0.15">
      <c r="A253" s="12">
        <v>251</v>
      </c>
      <c r="B253" s="11" t="s">
        <v>2096</v>
      </c>
      <c r="C253" s="13">
        <v>18.23</v>
      </c>
      <c r="D253" s="11" t="s">
        <v>1073</v>
      </c>
      <c r="E253" s="82" t="s">
        <v>50</v>
      </c>
      <c r="F253" s="81"/>
    </row>
    <row r="254" spans="1:6" ht="15.75" customHeight="1" x14ac:dyDescent="0.15">
      <c r="A254" s="12">
        <v>252</v>
      </c>
      <c r="B254" s="11" t="s">
        <v>2099</v>
      </c>
      <c r="C254" s="13">
        <v>18.170000000000002</v>
      </c>
      <c r="D254" s="11" t="s">
        <v>950</v>
      </c>
      <c r="E254" s="82" t="s">
        <v>40</v>
      </c>
      <c r="F254" s="81"/>
    </row>
    <row r="255" spans="1:6" ht="15.75" customHeight="1" x14ac:dyDescent="0.15">
      <c r="A255" s="12">
        <v>253</v>
      </c>
      <c r="B255" s="11" t="s">
        <v>2109</v>
      </c>
      <c r="C255" s="13">
        <v>18.079999999999998</v>
      </c>
      <c r="D255" s="11" t="s">
        <v>519</v>
      </c>
      <c r="E255" s="82" t="s">
        <v>66</v>
      </c>
      <c r="F255" s="81"/>
    </row>
    <row r="256" spans="1:6" ht="15.75" customHeight="1" x14ac:dyDescent="0.15">
      <c r="A256" s="12">
        <v>254</v>
      </c>
      <c r="B256" s="11" t="s">
        <v>2115</v>
      </c>
      <c r="C256" s="13">
        <v>18.059999999999999</v>
      </c>
      <c r="D256" s="11" t="s">
        <v>2116</v>
      </c>
      <c r="E256" s="82" t="s">
        <v>71</v>
      </c>
      <c r="F256" s="81"/>
    </row>
    <row r="257" spans="1:6" ht="15.75" customHeight="1" x14ac:dyDescent="0.15">
      <c r="A257" s="12">
        <v>255</v>
      </c>
      <c r="B257" s="11" t="s">
        <v>2118</v>
      </c>
      <c r="C257" s="13">
        <v>17.98</v>
      </c>
      <c r="D257" s="11" t="s">
        <v>999</v>
      </c>
      <c r="E257" s="82" t="s">
        <v>71</v>
      </c>
      <c r="F257" s="81"/>
    </row>
    <row r="258" spans="1:6" ht="15.75" customHeight="1" x14ac:dyDescent="0.15">
      <c r="A258" s="12">
        <v>256</v>
      </c>
      <c r="B258" s="11" t="s">
        <v>2126</v>
      </c>
      <c r="C258" s="13">
        <v>17.97</v>
      </c>
      <c r="D258" s="11" t="s">
        <v>362</v>
      </c>
      <c r="E258" s="82" t="s">
        <v>59</v>
      </c>
      <c r="F258" s="81"/>
    </row>
    <row r="259" spans="1:6" ht="15.75" customHeight="1" x14ac:dyDescent="0.15">
      <c r="A259" s="12">
        <v>257</v>
      </c>
      <c r="B259" s="11" t="s">
        <v>2128</v>
      </c>
      <c r="C259" s="13">
        <v>17.920000000000002</v>
      </c>
      <c r="D259" s="11" t="s">
        <v>2129</v>
      </c>
      <c r="E259" s="82" t="s">
        <v>86</v>
      </c>
      <c r="F259" s="81"/>
    </row>
    <row r="260" spans="1:6" ht="15.75" customHeight="1" x14ac:dyDescent="0.15">
      <c r="A260" s="12">
        <v>258</v>
      </c>
      <c r="B260" s="11" t="s">
        <v>2146</v>
      </c>
      <c r="C260" s="13">
        <v>17.88</v>
      </c>
      <c r="D260" s="11" t="s">
        <v>2147</v>
      </c>
      <c r="E260" s="82" t="s">
        <v>40</v>
      </c>
      <c r="F260" s="81"/>
    </row>
    <row r="261" spans="1:6" ht="15.75" customHeight="1" x14ac:dyDescent="0.15">
      <c r="A261" s="12">
        <v>259</v>
      </c>
      <c r="B261" s="11" t="s">
        <v>2149</v>
      </c>
      <c r="C261" s="13">
        <v>17.7</v>
      </c>
      <c r="D261" s="11" t="s">
        <v>413</v>
      </c>
      <c r="E261" s="82" t="s">
        <v>66</v>
      </c>
      <c r="F261" s="81"/>
    </row>
    <row r="262" spans="1:6" ht="15.75" customHeight="1" x14ac:dyDescent="0.15">
      <c r="A262" s="12">
        <v>260</v>
      </c>
      <c r="B262" s="11" t="s">
        <v>2152</v>
      </c>
      <c r="C262" s="13">
        <v>17.68</v>
      </c>
      <c r="D262" s="11" t="s">
        <v>1225</v>
      </c>
      <c r="E262" s="82" t="s">
        <v>71</v>
      </c>
      <c r="F262" s="81"/>
    </row>
    <row r="263" spans="1:6" ht="15.75" customHeight="1" x14ac:dyDescent="0.15">
      <c r="A263" s="12">
        <v>261</v>
      </c>
      <c r="B263" s="11" t="s">
        <v>2156</v>
      </c>
      <c r="C263" s="13">
        <v>17.579999999999998</v>
      </c>
      <c r="D263" s="11" t="s">
        <v>346</v>
      </c>
      <c r="E263" s="82" t="s">
        <v>364</v>
      </c>
      <c r="F263" s="81"/>
    </row>
    <row r="264" spans="1:6" ht="15.75" customHeight="1" x14ac:dyDescent="0.15">
      <c r="A264" s="12">
        <v>262</v>
      </c>
      <c r="B264" s="11" t="s">
        <v>2160</v>
      </c>
      <c r="C264" s="13">
        <v>17.53</v>
      </c>
      <c r="D264" s="11" t="s">
        <v>1883</v>
      </c>
      <c r="E264" s="82" t="s">
        <v>71</v>
      </c>
      <c r="F264" s="81"/>
    </row>
    <row r="265" spans="1:6" ht="15.75" customHeight="1" x14ac:dyDescent="0.15">
      <c r="A265" s="12">
        <v>263</v>
      </c>
      <c r="B265" s="11" t="s">
        <v>2165</v>
      </c>
      <c r="C265" s="13">
        <v>17.510000000000002</v>
      </c>
      <c r="D265" s="11" t="s">
        <v>424</v>
      </c>
      <c r="E265" s="82" t="s">
        <v>226</v>
      </c>
      <c r="F265" s="81"/>
    </row>
    <row r="266" spans="1:6" ht="15.75" customHeight="1" x14ac:dyDescent="0.15">
      <c r="A266" s="12">
        <v>264</v>
      </c>
      <c r="B266" s="11" t="s">
        <v>2170</v>
      </c>
      <c r="C266" s="13">
        <v>17.43</v>
      </c>
      <c r="D266" s="11" t="s">
        <v>630</v>
      </c>
      <c r="E266" s="82" t="s">
        <v>40</v>
      </c>
      <c r="F266" s="81"/>
    </row>
    <row r="267" spans="1:6" ht="15.75" customHeight="1" x14ac:dyDescent="0.15">
      <c r="A267" s="12">
        <v>265</v>
      </c>
      <c r="B267" s="11" t="s">
        <v>2182</v>
      </c>
      <c r="C267" s="13">
        <v>17.420000000000002</v>
      </c>
      <c r="D267" s="11" t="s">
        <v>659</v>
      </c>
      <c r="E267" s="82" t="s">
        <v>221</v>
      </c>
      <c r="F267" s="81"/>
    </row>
    <row r="268" spans="1:6" ht="15.75" customHeight="1" x14ac:dyDescent="0.15">
      <c r="A268" s="12">
        <v>266</v>
      </c>
      <c r="B268" s="11" t="s">
        <v>2184</v>
      </c>
      <c r="C268" s="13">
        <v>17.34</v>
      </c>
      <c r="D268" s="11" t="s">
        <v>2185</v>
      </c>
      <c r="E268" s="82" t="s">
        <v>101</v>
      </c>
      <c r="F268" s="81"/>
    </row>
    <row r="269" spans="1:6" ht="15.75" customHeight="1" x14ac:dyDescent="0.15">
      <c r="A269" s="12">
        <v>267</v>
      </c>
      <c r="B269" s="11" t="s">
        <v>2187</v>
      </c>
      <c r="C269" s="13">
        <v>17.239999999999998</v>
      </c>
      <c r="D269" s="11" t="s">
        <v>613</v>
      </c>
      <c r="E269" s="82" t="s">
        <v>40</v>
      </c>
      <c r="F269" s="81"/>
    </row>
    <row r="270" spans="1:6" ht="15.75" customHeight="1" x14ac:dyDescent="0.15">
      <c r="A270" s="12">
        <v>268</v>
      </c>
      <c r="B270" s="11" t="s">
        <v>2193</v>
      </c>
      <c r="C270" s="13">
        <v>17.23</v>
      </c>
      <c r="D270" s="11" t="s">
        <v>555</v>
      </c>
      <c r="E270" s="82" t="s">
        <v>215</v>
      </c>
      <c r="F270" s="81"/>
    </row>
    <row r="271" spans="1:6" ht="15.75" customHeight="1" x14ac:dyDescent="0.15">
      <c r="A271" s="12">
        <v>269</v>
      </c>
      <c r="B271" s="11" t="s">
        <v>2196</v>
      </c>
      <c r="C271" s="13">
        <v>17.079999999999998</v>
      </c>
      <c r="D271" s="11" t="s">
        <v>2116</v>
      </c>
      <c r="E271" s="82" t="s">
        <v>66</v>
      </c>
      <c r="F271" s="81"/>
    </row>
    <row r="272" spans="1:6" ht="15.75" customHeight="1" x14ac:dyDescent="0.15">
      <c r="A272" s="12">
        <v>270</v>
      </c>
      <c r="B272" s="11" t="s">
        <v>1772</v>
      </c>
      <c r="C272" s="13">
        <v>17.04</v>
      </c>
      <c r="D272" s="11" t="s">
        <v>728</v>
      </c>
      <c r="E272" s="82" t="s">
        <v>66</v>
      </c>
      <c r="F272" s="81"/>
    </row>
    <row r="273" spans="1:6" ht="15.75" customHeight="1" x14ac:dyDescent="0.15">
      <c r="A273" s="12">
        <v>271</v>
      </c>
      <c r="B273" s="11" t="s">
        <v>2201</v>
      </c>
      <c r="C273" s="13">
        <v>17.02</v>
      </c>
      <c r="D273" s="11" t="s">
        <v>362</v>
      </c>
      <c r="E273" s="82" t="s">
        <v>162</v>
      </c>
      <c r="F273" s="81"/>
    </row>
    <row r="274" spans="1:6" ht="15.75" customHeight="1" x14ac:dyDescent="0.15">
      <c r="A274" s="12">
        <v>272</v>
      </c>
      <c r="B274" s="11" t="s">
        <v>2206</v>
      </c>
      <c r="C274" s="13">
        <v>16.96</v>
      </c>
      <c r="D274" s="11" t="s">
        <v>1269</v>
      </c>
      <c r="E274" s="82" t="s">
        <v>122</v>
      </c>
      <c r="F274" s="81"/>
    </row>
    <row r="275" spans="1:6" ht="15.75" customHeight="1" x14ac:dyDescent="0.15">
      <c r="A275" s="12">
        <v>273</v>
      </c>
      <c r="B275" s="11" t="s">
        <v>2208</v>
      </c>
      <c r="C275" s="13">
        <v>16.940000000000001</v>
      </c>
      <c r="D275" s="11" t="s">
        <v>289</v>
      </c>
      <c r="E275" s="82" t="s">
        <v>75</v>
      </c>
      <c r="F275" s="81"/>
    </row>
    <row r="276" spans="1:6" ht="15.75" customHeight="1" x14ac:dyDescent="0.15">
      <c r="A276" s="12">
        <v>274</v>
      </c>
      <c r="B276" s="11" t="s">
        <v>2216</v>
      </c>
      <c r="C276" s="13">
        <v>16.829999999999998</v>
      </c>
      <c r="D276" s="11" t="s">
        <v>578</v>
      </c>
      <c r="E276" s="82" t="s">
        <v>340</v>
      </c>
      <c r="F276" s="81"/>
    </row>
    <row r="277" spans="1:6" ht="15.75" customHeight="1" x14ac:dyDescent="0.15">
      <c r="A277" s="12">
        <v>275</v>
      </c>
      <c r="B277" s="11" t="s">
        <v>2219</v>
      </c>
      <c r="C277" s="13">
        <v>16.75</v>
      </c>
      <c r="D277" s="11" t="s">
        <v>1269</v>
      </c>
      <c r="E277" s="82" t="s">
        <v>677</v>
      </c>
      <c r="F277" s="81"/>
    </row>
    <row r="278" spans="1:6" ht="15.75" customHeight="1" x14ac:dyDescent="0.15">
      <c r="A278" s="12">
        <v>276</v>
      </c>
      <c r="B278" s="11" t="s">
        <v>2221</v>
      </c>
      <c r="C278" s="13">
        <v>16.63</v>
      </c>
      <c r="D278" s="11" t="s">
        <v>397</v>
      </c>
      <c r="E278" s="82" t="s">
        <v>71</v>
      </c>
      <c r="F278" s="81"/>
    </row>
    <row r="279" spans="1:6" ht="15.75" customHeight="1" x14ac:dyDescent="0.15">
      <c r="A279" s="12">
        <v>277</v>
      </c>
      <c r="B279" s="11" t="s">
        <v>2222</v>
      </c>
      <c r="C279" s="13">
        <v>16.54</v>
      </c>
      <c r="D279" s="11" t="s">
        <v>630</v>
      </c>
      <c r="E279" s="82" t="s">
        <v>71</v>
      </c>
      <c r="F279" s="81"/>
    </row>
    <row r="280" spans="1:6" ht="15.75" customHeight="1" x14ac:dyDescent="0.15">
      <c r="A280" s="12">
        <v>278</v>
      </c>
      <c r="B280" s="11" t="s">
        <v>2225</v>
      </c>
      <c r="C280" s="13">
        <v>16.52</v>
      </c>
      <c r="D280" s="11" t="s">
        <v>2228</v>
      </c>
      <c r="E280" s="82" t="s">
        <v>50</v>
      </c>
      <c r="F280" s="81"/>
    </row>
    <row r="281" spans="1:6" ht="15.75" customHeight="1" x14ac:dyDescent="0.15">
      <c r="A281" s="12">
        <v>279</v>
      </c>
      <c r="B281" s="11" t="s">
        <v>2245</v>
      </c>
      <c r="C281" s="13">
        <v>16.52</v>
      </c>
      <c r="D281" s="11" t="s">
        <v>2246</v>
      </c>
      <c r="E281" s="82" t="s">
        <v>215</v>
      </c>
      <c r="F281" s="81"/>
    </row>
    <row r="282" spans="1:6" ht="15.75" customHeight="1" x14ac:dyDescent="0.15">
      <c r="A282" s="12">
        <v>280</v>
      </c>
      <c r="B282" s="11" t="s">
        <v>2263</v>
      </c>
      <c r="C282" s="13">
        <v>16.48</v>
      </c>
      <c r="D282" s="11" t="s">
        <v>1266</v>
      </c>
      <c r="E282" s="82" t="s">
        <v>101</v>
      </c>
      <c r="F282" s="81"/>
    </row>
    <row r="283" spans="1:6" ht="15.75" customHeight="1" x14ac:dyDescent="0.15">
      <c r="A283" s="12">
        <v>281</v>
      </c>
      <c r="B283" s="11" t="s">
        <v>2270</v>
      </c>
      <c r="C283" s="13">
        <v>16.28</v>
      </c>
      <c r="D283" s="11" t="s">
        <v>808</v>
      </c>
      <c r="E283" s="82" t="s">
        <v>162</v>
      </c>
      <c r="F283" s="81"/>
    </row>
    <row r="284" spans="1:6" ht="15.75" customHeight="1" x14ac:dyDescent="0.15">
      <c r="A284" s="12">
        <v>282</v>
      </c>
      <c r="B284" s="11" t="s">
        <v>2275</v>
      </c>
      <c r="C284" s="13">
        <v>16.21</v>
      </c>
      <c r="D284" s="11" t="s">
        <v>506</v>
      </c>
      <c r="E284" s="82" t="s">
        <v>340</v>
      </c>
      <c r="F284" s="81"/>
    </row>
    <row r="285" spans="1:6" ht="15.75" customHeight="1" x14ac:dyDescent="0.15">
      <c r="A285" s="12">
        <v>283</v>
      </c>
      <c r="B285" s="14" t="s">
        <v>2277</v>
      </c>
      <c r="C285" s="13">
        <v>16.12</v>
      </c>
      <c r="D285" s="11" t="s">
        <v>2046</v>
      </c>
      <c r="E285" s="82" t="s">
        <v>71</v>
      </c>
      <c r="F285" s="81"/>
    </row>
    <row r="286" spans="1:6" ht="15.75" customHeight="1" x14ac:dyDescent="0.15">
      <c r="A286" s="12">
        <v>284</v>
      </c>
      <c r="B286" s="11" t="s">
        <v>2283</v>
      </c>
      <c r="C286" s="13">
        <v>16.100000000000001</v>
      </c>
      <c r="D286" s="11" t="s">
        <v>899</v>
      </c>
      <c r="E286" s="82" t="s">
        <v>364</v>
      </c>
      <c r="F286" s="81"/>
    </row>
    <row r="287" spans="1:6" ht="15.75" customHeight="1" x14ac:dyDescent="0.15">
      <c r="A287" s="12">
        <v>285</v>
      </c>
      <c r="B287" s="11" t="s">
        <v>2285</v>
      </c>
      <c r="C287" s="13">
        <v>16.04</v>
      </c>
      <c r="D287" s="11" t="s">
        <v>368</v>
      </c>
      <c r="E287" s="82" t="s">
        <v>226</v>
      </c>
      <c r="F287" s="81"/>
    </row>
    <row r="288" spans="1:6" ht="15.75" customHeight="1" x14ac:dyDescent="0.15">
      <c r="A288" s="12">
        <v>286</v>
      </c>
      <c r="B288" s="11" t="s">
        <v>2286</v>
      </c>
      <c r="C288" s="13">
        <v>16</v>
      </c>
      <c r="D288" s="11" t="s">
        <v>532</v>
      </c>
      <c r="E288" s="82" t="s">
        <v>66</v>
      </c>
      <c r="F288" s="81"/>
    </row>
    <row r="289" spans="1:6" ht="15.75" customHeight="1" x14ac:dyDescent="0.15">
      <c r="A289" s="12">
        <v>287</v>
      </c>
      <c r="B289" s="11" t="s">
        <v>2289</v>
      </c>
      <c r="C289" s="13">
        <v>15.93</v>
      </c>
      <c r="D289" s="11" t="s">
        <v>596</v>
      </c>
      <c r="E289" s="82" t="s">
        <v>71</v>
      </c>
      <c r="F289" s="81"/>
    </row>
    <row r="290" spans="1:6" ht="15.75" customHeight="1" x14ac:dyDescent="0.15">
      <c r="A290" s="12">
        <v>288</v>
      </c>
      <c r="B290" s="11" t="s">
        <v>2303</v>
      </c>
      <c r="C290" s="13">
        <v>15.8</v>
      </c>
      <c r="D290" s="11" t="s">
        <v>481</v>
      </c>
      <c r="E290" s="82" t="s">
        <v>122</v>
      </c>
      <c r="F290" s="81"/>
    </row>
    <row r="291" spans="1:6" ht="15.75" customHeight="1" x14ac:dyDescent="0.15">
      <c r="A291" s="12">
        <v>289</v>
      </c>
      <c r="B291" s="11" t="s">
        <v>2305</v>
      </c>
      <c r="C291" s="13">
        <v>15.67</v>
      </c>
      <c r="D291" s="11" t="s">
        <v>442</v>
      </c>
      <c r="E291" s="82" t="s">
        <v>66</v>
      </c>
      <c r="F291" s="81"/>
    </row>
    <row r="292" spans="1:6" ht="15.75" customHeight="1" x14ac:dyDescent="0.15">
      <c r="A292" s="12">
        <v>290</v>
      </c>
      <c r="B292" s="11" t="s">
        <v>2306</v>
      </c>
      <c r="C292" s="13">
        <v>15.65</v>
      </c>
      <c r="D292" s="11" t="s">
        <v>2307</v>
      </c>
      <c r="E292" s="82" t="s">
        <v>40</v>
      </c>
      <c r="F292" s="81"/>
    </row>
    <row r="293" spans="1:6" ht="15.75" customHeight="1" x14ac:dyDescent="0.15">
      <c r="A293" s="12">
        <v>291</v>
      </c>
      <c r="B293" s="11" t="s">
        <v>2310</v>
      </c>
      <c r="C293" s="13">
        <v>15.64</v>
      </c>
      <c r="D293" s="11" t="s">
        <v>368</v>
      </c>
      <c r="E293" s="82" t="s">
        <v>101</v>
      </c>
      <c r="F293" s="81"/>
    </row>
    <row r="294" spans="1:6" ht="15.75" customHeight="1" x14ac:dyDescent="0.15">
      <c r="A294" s="12">
        <v>292</v>
      </c>
      <c r="B294" s="11" t="s">
        <v>2311</v>
      </c>
      <c r="C294" s="13">
        <v>15.6</v>
      </c>
      <c r="D294" s="11" t="s">
        <v>568</v>
      </c>
      <c r="E294" s="82" t="s">
        <v>71</v>
      </c>
      <c r="F294" s="81"/>
    </row>
    <row r="295" spans="1:6" ht="15.75" customHeight="1" x14ac:dyDescent="0.15">
      <c r="A295" s="12">
        <v>293</v>
      </c>
      <c r="B295" s="11" t="s">
        <v>2327</v>
      </c>
      <c r="C295" s="13">
        <v>15.56</v>
      </c>
      <c r="D295" s="11" t="s">
        <v>424</v>
      </c>
      <c r="E295" s="82" t="s">
        <v>221</v>
      </c>
      <c r="F295" s="81"/>
    </row>
    <row r="296" spans="1:6" ht="15.75" customHeight="1" x14ac:dyDescent="0.15">
      <c r="A296" s="12">
        <v>294</v>
      </c>
      <c r="B296" s="11" t="s">
        <v>2336</v>
      </c>
      <c r="C296" s="13">
        <v>15.54</v>
      </c>
      <c r="D296" s="11" t="s">
        <v>424</v>
      </c>
      <c r="E296" s="82" t="s">
        <v>162</v>
      </c>
      <c r="F296" s="81"/>
    </row>
    <row r="297" spans="1:6" ht="15.75" customHeight="1" x14ac:dyDescent="0.15">
      <c r="A297" s="12">
        <v>295</v>
      </c>
      <c r="B297" s="11" t="s">
        <v>2339</v>
      </c>
      <c r="C297" s="13">
        <v>15.51</v>
      </c>
      <c r="D297" s="11" t="s">
        <v>546</v>
      </c>
      <c r="E297" s="82" t="s">
        <v>162</v>
      </c>
      <c r="F297" s="81"/>
    </row>
    <row r="298" spans="1:6" ht="15.75" customHeight="1" x14ac:dyDescent="0.15">
      <c r="A298" s="12">
        <v>296</v>
      </c>
      <c r="B298" s="14" t="s">
        <v>2363</v>
      </c>
      <c r="C298" s="13">
        <v>15.49</v>
      </c>
      <c r="D298" s="11" t="s">
        <v>578</v>
      </c>
      <c r="E298" s="82" t="s">
        <v>75</v>
      </c>
      <c r="F298" s="81"/>
    </row>
    <row r="299" spans="1:6" ht="15.75" customHeight="1" x14ac:dyDescent="0.15">
      <c r="A299" s="12">
        <v>297</v>
      </c>
      <c r="B299" s="11" t="s">
        <v>2367</v>
      </c>
      <c r="C299" s="13">
        <v>15.39</v>
      </c>
      <c r="D299" s="11" t="s">
        <v>467</v>
      </c>
      <c r="E299" s="82" t="s">
        <v>478</v>
      </c>
      <c r="F299" s="81"/>
    </row>
    <row r="300" spans="1:6" ht="15.75" customHeight="1" x14ac:dyDescent="0.15">
      <c r="A300" s="12">
        <v>298</v>
      </c>
      <c r="B300" s="11" t="s">
        <v>2368</v>
      </c>
      <c r="C300" s="13">
        <v>15.29</v>
      </c>
      <c r="D300" s="11" t="s">
        <v>339</v>
      </c>
      <c r="E300" s="82" t="s">
        <v>66</v>
      </c>
      <c r="F300" s="81"/>
    </row>
    <row r="301" spans="1:6" ht="15.75" customHeight="1" x14ac:dyDescent="0.15">
      <c r="A301" s="12">
        <v>299</v>
      </c>
      <c r="B301" s="11" t="s">
        <v>2385</v>
      </c>
      <c r="C301" s="13">
        <v>15.2</v>
      </c>
      <c r="D301" s="11" t="s">
        <v>362</v>
      </c>
      <c r="E301" s="82" t="s">
        <v>71</v>
      </c>
      <c r="F301" s="81"/>
    </row>
    <row r="302" spans="1:6" ht="15.75" customHeight="1" x14ac:dyDescent="0.15">
      <c r="A302" s="12">
        <v>300</v>
      </c>
      <c r="B302" s="11" t="s">
        <v>2389</v>
      </c>
      <c r="C302" s="13">
        <v>15.19</v>
      </c>
      <c r="D302" s="11" t="s">
        <v>2393</v>
      </c>
      <c r="E302" s="82" t="s">
        <v>59</v>
      </c>
      <c r="F302" s="81"/>
    </row>
    <row r="303" spans="1:6" ht="15.75" customHeight="1" x14ac:dyDescent="0.15">
      <c r="A303" s="12">
        <v>301</v>
      </c>
      <c r="B303" s="11" t="s">
        <v>2418</v>
      </c>
      <c r="C303" s="13">
        <v>15.19</v>
      </c>
      <c r="D303" s="11" t="s">
        <v>2240</v>
      </c>
      <c r="E303" s="82" t="s">
        <v>50</v>
      </c>
      <c r="F303" s="81"/>
    </row>
    <row r="304" spans="1:6" ht="15.75" customHeight="1" x14ac:dyDescent="0.15">
      <c r="A304" s="12">
        <v>302</v>
      </c>
      <c r="B304" s="11" t="s">
        <v>2421</v>
      </c>
      <c r="C304" s="13">
        <v>15.17</v>
      </c>
      <c r="D304" s="11" t="s">
        <v>470</v>
      </c>
      <c r="E304" s="82" t="s">
        <v>478</v>
      </c>
      <c r="F304" s="81"/>
    </row>
    <row r="305" spans="1:6" ht="15.75" customHeight="1" x14ac:dyDescent="0.15">
      <c r="A305" s="12">
        <v>303</v>
      </c>
      <c r="B305" s="11" t="s">
        <v>2438</v>
      </c>
      <c r="C305" s="13">
        <v>15.15</v>
      </c>
      <c r="D305" s="11" t="s">
        <v>825</v>
      </c>
      <c r="E305" s="82" t="s">
        <v>478</v>
      </c>
      <c r="F305" s="81"/>
    </row>
    <row r="306" spans="1:6" ht="15.75" customHeight="1" x14ac:dyDescent="0.15">
      <c r="A306" s="12">
        <v>304</v>
      </c>
      <c r="B306" s="11" t="s">
        <v>2442</v>
      </c>
      <c r="C306" s="13">
        <v>15.12</v>
      </c>
      <c r="D306" s="11" t="s">
        <v>315</v>
      </c>
      <c r="E306" s="82" t="s">
        <v>66</v>
      </c>
      <c r="F306" s="81"/>
    </row>
    <row r="307" spans="1:6" ht="15.75" customHeight="1" x14ac:dyDescent="0.15">
      <c r="A307" s="12">
        <v>305</v>
      </c>
      <c r="B307" s="11" t="s">
        <v>2447</v>
      </c>
      <c r="C307" s="13">
        <v>15.1</v>
      </c>
      <c r="D307" s="11" t="s">
        <v>1046</v>
      </c>
      <c r="E307" s="82" t="s">
        <v>66</v>
      </c>
      <c r="F307" s="81"/>
    </row>
    <row r="308" spans="1:6" ht="15.75" customHeight="1" x14ac:dyDescent="0.15">
      <c r="A308" s="12">
        <v>306</v>
      </c>
      <c r="B308" s="11" t="s">
        <v>2451</v>
      </c>
      <c r="C308" s="13">
        <v>15.09</v>
      </c>
      <c r="D308" s="11" t="s">
        <v>333</v>
      </c>
      <c r="E308" s="82" t="s">
        <v>335</v>
      </c>
      <c r="F308" s="81"/>
    </row>
    <row r="309" spans="1:6" ht="15.75" customHeight="1" x14ac:dyDescent="0.15">
      <c r="A309" s="12">
        <v>307</v>
      </c>
      <c r="B309" s="11" t="s">
        <v>2454</v>
      </c>
      <c r="C309" s="13">
        <v>15.06</v>
      </c>
      <c r="D309" s="11" t="s">
        <v>2456</v>
      </c>
      <c r="E309" s="82" t="s">
        <v>215</v>
      </c>
      <c r="F309" s="81"/>
    </row>
    <row r="310" spans="1:6" ht="15.75" customHeight="1" x14ac:dyDescent="0.15">
      <c r="A310" s="12">
        <v>308</v>
      </c>
      <c r="B310" s="11" t="s">
        <v>2459</v>
      </c>
      <c r="C310" s="13">
        <v>14.97</v>
      </c>
      <c r="D310" s="11" t="s">
        <v>357</v>
      </c>
      <c r="E310" s="82" t="s">
        <v>162</v>
      </c>
      <c r="F310" s="81"/>
    </row>
    <row r="311" spans="1:6" ht="15.75" customHeight="1" x14ac:dyDescent="0.15">
      <c r="A311" s="12">
        <v>309</v>
      </c>
      <c r="B311" s="11" t="s">
        <v>2462</v>
      </c>
      <c r="C311" s="13">
        <v>14.95</v>
      </c>
      <c r="D311" s="11" t="s">
        <v>339</v>
      </c>
      <c r="E311" s="82" t="s">
        <v>71</v>
      </c>
      <c r="F311" s="81"/>
    </row>
    <row r="312" spans="1:6" ht="15.75" customHeight="1" x14ac:dyDescent="0.15">
      <c r="A312" s="12">
        <v>310</v>
      </c>
      <c r="B312" s="11" t="s">
        <v>2464</v>
      </c>
      <c r="C312" s="13">
        <v>14.95</v>
      </c>
      <c r="D312" s="11" t="s">
        <v>534</v>
      </c>
      <c r="E312" s="82" t="s">
        <v>40</v>
      </c>
      <c r="F312" s="81"/>
    </row>
    <row r="313" spans="1:6" ht="15.75" customHeight="1" x14ac:dyDescent="0.15">
      <c r="A313" s="12">
        <v>311</v>
      </c>
      <c r="B313" s="11" t="s">
        <v>2468</v>
      </c>
      <c r="C313" s="13">
        <v>14.86</v>
      </c>
      <c r="D313" s="11" t="s">
        <v>676</v>
      </c>
      <c r="E313" s="82" t="s">
        <v>71</v>
      </c>
      <c r="F313" s="81"/>
    </row>
    <row r="314" spans="1:6" ht="15.75" customHeight="1" x14ac:dyDescent="0.15">
      <c r="A314" s="12">
        <v>312</v>
      </c>
      <c r="B314" s="11" t="s">
        <v>2470</v>
      </c>
      <c r="C314" s="13">
        <v>14.86</v>
      </c>
      <c r="D314" s="11" t="s">
        <v>431</v>
      </c>
      <c r="E314" s="82" t="s">
        <v>66</v>
      </c>
      <c r="F314" s="81"/>
    </row>
    <row r="315" spans="1:6" ht="15.75" customHeight="1" x14ac:dyDescent="0.15">
      <c r="A315" s="12">
        <v>313</v>
      </c>
      <c r="B315" s="11" t="s">
        <v>2473</v>
      </c>
      <c r="C315" s="13">
        <v>14.85</v>
      </c>
      <c r="D315" s="11" t="s">
        <v>1559</v>
      </c>
      <c r="E315" s="82" t="s">
        <v>356</v>
      </c>
      <c r="F315" s="81"/>
    </row>
    <row r="316" spans="1:6" ht="15.75" customHeight="1" x14ac:dyDescent="0.15">
      <c r="A316" s="12">
        <v>314</v>
      </c>
      <c r="B316" s="11" t="s">
        <v>2521</v>
      </c>
      <c r="C316" s="13">
        <v>14.82</v>
      </c>
      <c r="D316" s="11" t="s">
        <v>1481</v>
      </c>
      <c r="E316" s="82" t="s">
        <v>600</v>
      </c>
      <c r="F316" s="81"/>
    </row>
    <row r="317" spans="1:6" ht="15.75" customHeight="1" x14ac:dyDescent="0.15">
      <c r="A317" s="12">
        <v>315</v>
      </c>
      <c r="B317" s="11" t="s">
        <v>2525</v>
      </c>
      <c r="C317" s="13">
        <v>14.75</v>
      </c>
      <c r="D317" s="11" t="s">
        <v>289</v>
      </c>
      <c r="E317" s="82" t="s">
        <v>162</v>
      </c>
      <c r="F317" s="81"/>
    </row>
    <row r="318" spans="1:6" ht="15.75" customHeight="1" x14ac:dyDescent="0.15">
      <c r="A318" s="12">
        <v>316</v>
      </c>
      <c r="B318" s="11" t="s">
        <v>2528</v>
      </c>
      <c r="C318" s="13">
        <v>14.64</v>
      </c>
      <c r="D318" s="11" t="s">
        <v>2529</v>
      </c>
      <c r="E318" s="82" t="s">
        <v>478</v>
      </c>
      <c r="F318" s="81"/>
    </row>
    <row r="319" spans="1:6" ht="15.75" customHeight="1" x14ac:dyDescent="0.15">
      <c r="A319" s="12">
        <v>317</v>
      </c>
      <c r="B319" s="11" t="s">
        <v>2532</v>
      </c>
      <c r="C319" s="13">
        <v>14.61</v>
      </c>
      <c r="D319" s="11" t="s">
        <v>424</v>
      </c>
      <c r="E319" s="82" t="s">
        <v>162</v>
      </c>
      <c r="F319" s="81"/>
    </row>
    <row r="320" spans="1:6" ht="15.75" customHeight="1" x14ac:dyDescent="0.15">
      <c r="A320" s="12">
        <v>318</v>
      </c>
      <c r="B320" s="11" t="s">
        <v>2536</v>
      </c>
      <c r="C320" s="13">
        <v>14.52</v>
      </c>
      <c r="D320" s="11" t="s">
        <v>302</v>
      </c>
      <c r="E320" s="82" t="s">
        <v>356</v>
      </c>
      <c r="F320" s="81"/>
    </row>
    <row r="321" spans="1:6" ht="15.75" customHeight="1" x14ac:dyDescent="0.15">
      <c r="A321" s="12">
        <v>319</v>
      </c>
      <c r="B321" s="11" t="s">
        <v>2539</v>
      </c>
      <c r="C321" s="13">
        <v>14.52</v>
      </c>
      <c r="D321" s="11" t="s">
        <v>728</v>
      </c>
      <c r="E321" s="82" t="s">
        <v>600</v>
      </c>
      <c r="F321" s="81"/>
    </row>
    <row r="322" spans="1:6" ht="15.75" customHeight="1" x14ac:dyDescent="0.15">
      <c r="A322" s="12">
        <v>320</v>
      </c>
      <c r="B322" s="11" t="s">
        <v>2544</v>
      </c>
      <c r="C322" s="13">
        <v>14.5</v>
      </c>
      <c r="D322" s="11" t="s">
        <v>605</v>
      </c>
      <c r="E322" s="82" t="s">
        <v>215</v>
      </c>
      <c r="F322" s="81"/>
    </row>
    <row r="323" spans="1:6" ht="15.75" customHeight="1" x14ac:dyDescent="0.15">
      <c r="A323" s="12">
        <v>321</v>
      </c>
      <c r="B323" s="11" t="s">
        <v>2546</v>
      </c>
      <c r="C323" s="13">
        <v>14.46</v>
      </c>
      <c r="D323" s="11" t="s">
        <v>2106</v>
      </c>
      <c r="E323" s="82" t="s">
        <v>162</v>
      </c>
      <c r="F323" s="81"/>
    </row>
    <row r="324" spans="1:6" ht="15.75" customHeight="1" x14ac:dyDescent="0.15">
      <c r="A324" s="12">
        <v>322</v>
      </c>
      <c r="B324" s="11" t="s">
        <v>2547</v>
      </c>
      <c r="C324" s="13">
        <v>14.42</v>
      </c>
      <c r="D324" s="11" t="s">
        <v>2549</v>
      </c>
      <c r="E324" s="82" t="s">
        <v>221</v>
      </c>
      <c r="F324" s="81"/>
    </row>
    <row r="325" spans="1:6" ht="15.75" customHeight="1" x14ac:dyDescent="0.15">
      <c r="A325" s="12">
        <v>323</v>
      </c>
      <c r="B325" s="11" t="s">
        <v>2551</v>
      </c>
      <c r="C325" s="13">
        <v>14.4</v>
      </c>
      <c r="D325" s="11" t="s">
        <v>1843</v>
      </c>
      <c r="E325" s="82" t="s">
        <v>221</v>
      </c>
      <c r="F325" s="81"/>
    </row>
    <row r="326" spans="1:6" ht="15.75" customHeight="1" x14ac:dyDescent="0.15">
      <c r="A326" s="12">
        <v>324</v>
      </c>
      <c r="B326" s="11" t="s">
        <v>2569</v>
      </c>
      <c r="C326" s="13">
        <v>14.38</v>
      </c>
      <c r="D326" s="11" t="s">
        <v>289</v>
      </c>
      <c r="E326" s="82" t="s">
        <v>40</v>
      </c>
      <c r="F326" s="81"/>
    </row>
    <row r="327" spans="1:6" ht="15.75" customHeight="1" x14ac:dyDescent="0.15">
      <c r="A327" s="12">
        <v>325</v>
      </c>
      <c r="B327" s="11" t="s">
        <v>2616</v>
      </c>
      <c r="C327" s="13">
        <v>14.37</v>
      </c>
      <c r="D327" s="11" t="s">
        <v>676</v>
      </c>
      <c r="E327" s="82" t="s">
        <v>59</v>
      </c>
      <c r="F327" s="81"/>
    </row>
    <row r="328" spans="1:6" ht="15.75" customHeight="1" x14ac:dyDescent="0.15">
      <c r="A328" s="12">
        <v>326</v>
      </c>
      <c r="B328" s="11" t="s">
        <v>266</v>
      </c>
      <c r="C328" s="13">
        <v>14.29</v>
      </c>
      <c r="D328" s="11" t="s">
        <v>2635</v>
      </c>
      <c r="E328" s="82" t="s">
        <v>40</v>
      </c>
      <c r="F328" s="81"/>
    </row>
    <row r="329" spans="1:6" ht="15.75" customHeight="1" x14ac:dyDescent="0.15">
      <c r="A329" s="12">
        <v>327</v>
      </c>
      <c r="B329" s="11" t="s">
        <v>2638</v>
      </c>
      <c r="C329" s="13">
        <v>14.27</v>
      </c>
      <c r="D329" s="11" t="s">
        <v>1419</v>
      </c>
      <c r="E329" s="82" t="s">
        <v>677</v>
      </c>
      <c r="F329" s="81"/>
    </row>
    <row r="330" spans="1:6" ht="15.75" customHeight="1" x14ac:dyDescent="0.15">
      <c r="A330" s="12">
        <v>328</v>
      </c>
      <c r="B330" s="11" t="s">
        <v>2641</v>
      </c>
      <c r="C330" s="13">
        <v>14.21</v>
      </c>
      <c r="D330" s="11" t="s">
        <v>1521</v>
      </c>
      <c r="E330" s="82" t="s">
        <v>71</v>
      </c>
      <c r="F330" s="81"/>
    </row>
    <row r="331" spans="1:6" ht="15.75" customHeight="1" x14ac:dyDescent="0.15">
      <c r="A331" s="12">
        <v>329</v>
      </c>
      <c r="B331" s="11" t="s">
        <v>2655</v>
      </c>
      <c r="C331" s="13">
        <v>14.19</v>
      </c>
      <c r="D331" s="11" t="s">
        <v>429</v>
      </c>
      <c r="E331" s="82" t="s">
        <v>40</v>
      </c>
      <c r="F331" s="81"/>
    </row>
    <row r="332" spans="1:6" ht="15.75" customHeight="1" x14ac:dyDescent="0.15">
      <c r="A332" s="12">
        <v>330</v>
      </c>
      <c r="B332" s="11" t="s">
        <v>2678</v>
      </c>
      <c r="C332" s="13">
        <v>14.1</v>
      </c>
      <c r="D332" s="11" t="s">
        <v>1069</v>
      </c>
      <c r="E332" s="82" t="s">
        <v>162</v>
      </c>
      <c r="F332" s="81"/>
    </row>
    <row r="333" spans="1:6" ht="15.75" customHeight="1" x14ac:dyDescent="0.15">
      <c r="A333" s="12">
        <v>331</v>
      </c>
      <c r="B333" s="11" t="s">
        <v>2679</v>
      </c>
      <c r="C333" s="13">
        <v>14.06</v>
      </c>
      <c r="D333" s="11" t="s">
        <v>339</v>
      </c>
      <c r="E333" s="82" t="s">
        <v>526</v>
      </c>
      <c r="F333" s="81"/>
    </row>
    <row r="334" spans="1:6" ht="15.75" customHeight="1" x14ac:dyDescent="0.15">
      <c r="A334" s="12">
        <v>332</v>
      </c>
      <c r="B334" s="11" t="s">
        <v>2680</v>
      </c>
      <c r="C334" s="13">
        <v>14.02</v>
      </c>
      <c r="D334" s="11" t="s">
        <v>2666</v>
      </c>
      <c r="E334" s="82" t="s">
        <v>478</v>
      </c>
      <c r="F334" s="81"/>
    </row>
    <row r="335" spans="1:6" ht="15.75" customHeight="1" x14ac:dyDescent="0.15">
      <c r="A335" s="12">
        <v>333</v>
      </c>
      <c r="B335" s="11" t="s">
        <v>2683</v>
      </c>
      <c r="C335" s="13">
        <v>14.01</v>
      </c>
      <c r="D335" s="11" t="s">
        <v>578</v>
      </c>
      <c r="E335" s="82" t="s">
        <v>600</v>
      </c>
      <c r="F335" s="81"/>
    </row>
    <row r="336" spans="1:6" ht="15.75" customHeight="1" x14ac:dyDescent="0.15">
      <c r="A336" s="12">
        <v>334</v>
      </c>
      <c r="B336" s="11" t="s">
        <v>2690</v>
      </c>
      <c r="C336" s="13">
        <v>13.85</v>
      </c>
      <c r="D336" s="11" t="s">
        <v>570</v>
      </c>
      <c r="E336" s="82" t="s">
        <v>215</v>
      </c>
      <c r="F336" s="81"/>
    </row>
    <row r="337" spans="1:6" ht="15.75" customHeight="1" x14ac:dyDescent="0.15">
      <c r="A337" s="12">
        <v>335</v>
      </c>
      <c r="B337" s="11" t="s">
        <v>2693</v>
      </c>
      <c r="C337" s="13">
        <v>13.83</v>
      </c>
      <c r="D337" s="11" t="s">
        <v>1046</v>
      </c>
      <c r="E337" s="82" t="s">
        <v>335</v>
      </c>
      <c r="F337" s="81"/>
    </row>
    <row r="338" spans="1:6" ht="15.75" customHeight="1" x14ac:dyDescent="0.15">
      <c r="A338" s="12">
        <v>336</v>
      </c>
      <c r="B338" s="11" t="s">
        <v>2705</v>
      </c>
      <c r="C338" s="13">
        <v>13.81</v>
      </c>
      <c r="D338" s="11" t="s">
        <v>315</v>
      </c>
      <c r="E338" s="82" t="s">
        <v>86</v>
      </c>
      <c r="F338" s="81"/>
    </row>
    <row r="339" spans="1:6" ht="15.75" customHeight="1" x14ac:dyDescent="0.15">
      <c r="A339" s="12">
        <v>337</v>
      </c>
      <c r="B339" s="11" t="s">
        <v>2708</v>
      </c>
      <c r="C339" s="13">
        <v>13.77</v>
      </c>
      <c r="D339" s="11" t="s">
        <v>2713</v>
      </c>
      <c r="E339" s="82" t="s">
        <v>101</v>
      </c>
      <c r="F339" s="81"/>
    </row>
    <row r="340" spans="1:6" ht="15.75" customHeight="1" x14ac:dyDescent="0.15">
      <c r="A340" s="12">
        <v>338</v>
      </c>
      <c r="B340" s="11" t="s">
        <v>2715</v>
      </c>
      <c r="C340" s="13">
        <v>13.74</v>
      </c>
      <c r="D340" s="11" t="s">
        <v>568</v>
      </c>
      <c r="E340" s="82" t="s">
        <v>221</v>
      </c>
      <c r="F340" s="81"/>
    </row>
    <row r="341" spans="1:6" ht="15.75" customHeight="1" x14ac:dyDescent="0.15">
      <c r="A341" s="12">
        <v>339</v>
      </c>
      <c r="B341" s="11" t="s">
        <v>2718</v>
      </c>
      <c r="C341" s="13">
        <v>13.74</v>
      </c>
      <c r="D341" s="11" t="s">
        <v>339</v>
      </c>
      <c r="E341" s="82" t="s">
        <v>101</v>
      </c>
      <c r="F341" s="81"/>
    </row>
    <row r="342" spans="1:6" ht="15.75" customHeight="1" x14ac:dyDescent="0.15">
      <c r="A342" s="12">
        <v>340</v>
      </c>
      <c r="B342" s="11" t="s">
        <v>2735</v>
      </c>
      <c r="C342" s="13">
        <v>13.73</v>
      </c>
      <c r="D342" s="11" t="s">
        <v>1342</v>
      </c>
      <c r="E342" s="82" t="s">
        <v>221</v>
      </c>
      <c r="F342" s="81"/>
    </row>
    <row r="343" spans="1:6" ht="15.75" customHeight="1" x14ac:dyDescent="0.15">
      <c r="A343" s="12">
        <v>341</v>
      </c>
      <c r="B343" s="11" t="s">
        <v>2740</v>
      </c>
      <c r="C343" s="13">
        <v>13.72</v>
      </c>
      <c r="D343" s="11" t="s">
        <v>532</v>
      </c>
      <c r="E343" s="82" t="s">
        <v>71</v>
      </c>
      <c r="F343" s="81"/>
    </row>
    <row r="344" spans="1:6" ht="15.75" customHeight="1" x14ac:dyDescent="0.15">
      <c r="A344" s="12">
        <v>342</v>
      </c>
      <c r="B344" s="11" t="s">
        <v>2741</v>
      </c>
      <c r="C344" s="13">
        <v>13.7</v>
      </c>
      <c r="D344" s="11" t="s">
        <v>346</v>
      </c>
      <c r="E344" s="82" t="s">
        <v>162</v>
      </c>
      <c r="F344" s="81"/>
    </row>
    <row r="345" spans="1:6" ht="15.75" customHeight="1" x14ac:dyDescent="0.15">
      <c r="A345" s="12">
        <v>343</v>
      </c>
      <c r="B345" s="11" t="s">
        <v>2753</v>
      </c>
      <c r="C345" s="13">
        <v>13.62</v>
      </c>
      <c r="D345" s="11" t="s">
        <v>2755</v>
      </c>
      <c r="E345" s="82" t="s">
        <v>478</v>
      </c>
      <c r="F345" s="81"/>
    </row>
    <row r="346" spans="1:6" ht="15.75" customHeight="1" x14ac:dyDescent="0.15">
      <c r="A346" s="12">
        <v>344</v>
      </c>
      <c r="B346" s="11" t="s">
        <v>2759</v>
      </c>
      <c r="C346" s="13">
        <v>13.61</v>
      </c>
      <c r="D346" s="11" t="s">
        <v>442</v>
      </c>
      <c r="E346" s="82" t="s">
        <v>66</v>
      </c>
      <c r="F346" s="81"/>
    </row>
    <row r="347" spans="1:6" ht="15.75" customHeight="1" x14ac:dyDescent="0.15">
      <c r="A347" s="12">
        <v>345</v>
      </c>
      <c r="B347" s="11" t="s">
        <v>2760</v>
      </c>
      <c r="C347" s="13">
        <v>13.55</v>
      </c>
      <c r="D347" s="11" t="s">
        <v>1333</v>
      </c>
      <c r="E347" s="82" t="s">
        <v>641</v>
      </c>
      <c r="F347" s="81"/>
    </row>
    <row r="348" spans="1:6" ht="15.75" customHeight="1" x14ac:dyDescent="0.15">
      <c r="A348" s="12">
        <v>346</v>
      </c>
      <c r="B348" s="11" t="s">
        <v>2762</v>
      </c>
      <c r="C348" s="13">
        <v>13.54</v>
      </c>
      <c r="D348" s="11" t="s">
        <v>2763</v>
      </c>
      <c r="E348" s="82" t="s">
        <v>101</v>
      </c>
      <c r="F348" s="81"/>
    </row>
    <row r="349" spans="1:6" ht="15.75" customHeight="1" x14ac:dyDescent="0.15">
      <c r="A349" s="12">
        <v>347</v>
      </c>
      <c r="B349" s="11" t="s">
        <v>2764</v>
      </c>
      <c r="C349" s="13">
        <v>13.52</v>
      </c>
      <c r="D349" s="11" t="s">
        <v>2766</v>
      </c>
      <c r="E349" s="82" t="s">
        <v>538</v>
      </c>
      <c r="F349" s="81"/>
    </row>
    <row r="350" spans="1:6" ht="15.75" customHeight="1" x14ac:dyDescent="0.15">
      <c r="A350" s="12">
        <v>348</v>
      </c>
      <c r="B350" s="11" t="s">
        <v>2767</v>
      </c>
      <c r="C350" s="13">
        <v>13.52</v>
      </c>
      <c r="D350" s="11" t="s">
        <v>289</v>
      </c>
      <c r="E350" s="82" t="s">
        <v>71</v>
      </c>
      <c r="F350" s="81"/>
    </row>
    <row r="351" spans="1:6" ht="15.75" customHeight="1" x14ac:dyDescent="0.15">
      <c r="A351" s="12">
        <v>349</v>
      </c>
      <c r="B351" s="11" t="s">
        <v>2769</v>
      </c>
      <c r="C351" s="13">
        <v>13.5</v>
      </c>
      <c r="D351" s="11" t="s">
        <v>1452</v>
      </c>
      <c r="E351" s="82" t="s">
        <v>162</v>
      </c>
      <c r="F351" s="81"/>
    </row>
    <row r="352" spans="1:6" ht="15.75" customHeight="1" x14ac:dyDescent="0.15">
      <c r="A352" s="12">
        <v>350</v>
      </c>
      <c r="B352" s="11" t="s">
        <v>2773</v>
      </c>
      <c r="C352" s="13">
        <v>13.49</v>
      </c>
      <c r="D352" s="11" t="s">
        <v>548</v>
      </c>
      <c r="E352" s="82" t="s">
        <v>356</v>
      </c>
      <c r="F352" s="81"/>
    </row>
    <row r="353" spans="1:6" ht="15.75" customHeight="1" x14ac:dyDescent="0.15">
      <c r="A353" s="12">
        <v>351</v>
      </c>
      <c r="B353" s="11" t="s">
        <v>2791</v>
      </c>
      <c r="C353" s="13">
        <v>13.37</v>
      </c>
      <c r="D353" s="11" t="s">
        <v>329</v>
      </c>
      <c r="E353" s="82" t="s">
        <v>221</v>
      </c>
      <c r="F353" s="81"/>
    </row>
    <row r="354" spans="1:6" ht="15.75" customHeight="1" x14ac:dyDescent="0.15">
      <c r="A354" s="12">
        <v>352</v>
      </c>
      <c r="B354" s="11" t="s">
        <v>2795</v>
      </c>
      <c r="C354" s="13">
        <v>13.35</v>
      </c>
      <c r="D354" s="11" t="s">
        <v>333</v>
      </c>
      <c r="E354" s="82" t="s">
        <v>677</v>
      </c>
      <c r="F354" s="81"/>
    </row>
    <row r="355" spans="1:6" ht="15.75" customHeight="1" x14ac:dyDescent="0.15">
      <c r="A355" s="12">
        <v>353</v>
      </c>
      <c r="B355" s="11" t="s">
        <v>2798</v>
      </c>
      <c r="C355" s="13">
        <v>13.33</v>
      </c>
      <c r="D355" s="11" t="s">
        <v>793</v>
      </c>
      <c r="E355" s="82" t="s">
        <v>40</v>
      </c>
      <c r="F355" s="81"/>
    </row>
    <row r="356" spans="1:6" ht="15.75" customHeight="1" x14ac:dyDescent="0.15">
      <c r="A356" s="12">
        <v>354</v>
      </c>
      <c r="B356" s="11" t="s">
        <v>2799</v>
      </c>
      <c r="C356" s="13">
        <v>13.31</v>
      </c>
      <c r="D356" s="11" t="s">
        <v>2801</v>
      </c>
      <c r="E356" s="82" t="s">
        <v>66</v>
      </c>
      <c r="F356" s="81"/>
    </row>
    <row r="357" spans="1:6" ht="15.75" customHeight="1" x14ac:dyDescent="0.15">
      <c r="A357" s="12">
        <v>355</v>
      </c>
      <c r="B357" s="11" t="s">
        <v>2816</v>
      </c>
      <c r="C357" s="13">
        <v>13.31</v>
      </c>
      <c r="D357" s="11" t="s">
        <v>2828</v>
      </c>
      <c r="E357" s="82" t="s">
        <v>59</v>
      </c>
      <c r="F357" s="81"/>
    </row>
    <row r="358" spans="1:6" ht="15.75" customHeight="1" x14ac:dyDescent="0.15">
      <c r="A358" s="12">
        <v>356</v>
      </c>
      <c r="B358" s="11" t="s">
        <v>2830</v>
      </c>
      <c r="C358" s="13">
        <v>13.31</v>
      </c>
      <c r="D358" s="11" t="s">
        <v>1656</v>
      </c>
      <c r="E358" s="82" t="s">
        <v>40</v>
      </c>
      <c r="F358" s="81"/>
    </row>
    <row r="359" spans="1:6" ht="15.75" customHeight="1" x14ac:dyDescent="0.15">
      <c r="A359" s="12">
        <v>357</v>
      </c>
      <c r="B359" s="14" t="s">
        <v>2846</v>
      </c>
      <c r="C359" s="13">
        <v>13.24</v>
      </c>
      <c r="D359" s="11" t="s">
        <v>1269</v>
      </c>
      <c r="E359" s="82" t="s">
        <v>71</v>
      </c>
      <c r="F359" s="81"/>
    </row>
    <row r="360" spans="1:6" ht="15.75" customHeight="1" x14ac:dyDescent="0.15">
      <c r="A360" s="12">
        <v>358</v>
      </c>
      <c r="B360" s="11" t="s">
        <v>2852</v>
      </c>
      <c r="C360" s="13">
        <v>13.23</v>
      </c>
      <c r="D360" s="11" t="s">
        <v>1643</v>
      </c>
      <c r="E360" s="82" t="s">
        <v>229</v>
      </c>
      <c r="F360" s="81"/>
    </row>
    <row r="361" spans="1:6" ht="15.75" customHeight="1" x14ac:dyDescent="0.15">
      <c r="A361" s="12">
        <v>359</v>
      </c>
      <c r="B361" s="11" t="s">
        <v>2856</v>
      </c>
      <c r="C361" s="13">
        <v>13.22</v>
      </c>
      <c r="D361" s="11" t="s">
        <v>315</v>
      </c>
      <c r="E361" s="82" t="s">
        <v>364</v>
      </c>
      <c r="F361" s="81"/>
    </row>
    <row r="362" spans="1:6" ht="15.75" customHeight="1" x14ac:dyDescent="0.15">
      <c r="A362" s="12">
        <v>360</v>
      </c>
      <c r="B362" s="11" t="s">
        <v>2859</v>
      </c>
      <c r="C362" s="13">
        <v>13.2</v>
      </c>
      <c r="D362" s="11" t="s">
        <v>1831</v>
      </c>
      <c r="E362" s="82" t="s">
        <v>356</v>
      </c>
      <c r="F362" s="81"/>
    </row>
    <row r="363" spans="1:6" ht="15.75" customHeight="1" x14ac:dyDescent="0.15">
      <c r="A363" s="12">
        <v>361</v>
      </c>
      <c r="B363" s="11" t="s">
        <v>2865</v>
      </c>
      <c r="C363" s="13">
        <v>13.19</v>
      </c>
      <c r="D363" s="11" t="s">
        <v>906</v>
      </c>
      <c r="E363" s="82" t="s">
        <v>221</v>
      </c>
      <c r="F363" s="81"/>
    </row>
    <row r="364" spans="1:6" ht="15.75" customHeight="1" x14ac:dyDescent="0.15">
      <c r="A364" s="12">
        <v>362</v>
      </c>
      <c r="B364" s="11" t="s">
        <v>2889</v>
      </c>
      <c r="C364" s="13">
        <v>13.16</v>
      </c>
      <c r="D364" s="11" t="s">
        <v>520</v>
      </c>
      <c r="E364" s="82" t="s">
        <v>66</v>
      </c>
      <c r="F364" s="81"/>
    </row>
    <row r="365" spans="1:6" ht="15.75" customHeight="1" x14ac:dyDescent="0.15">
      <c r="A365" s="12">
        <v>363</v>
      </c>
      <c r="B365" s="11" t="s">
        <v>2892</v>
      </c>
      <c r="C365" s="13">
        <v>13.16</v>
      </c>
      <c r="D365" s="11" t="s">
        <v>289</v>
      </c>
      <c r="E365" s="82" t="s">
        <v>101</v>
      </c>
      <c r="F365" s="81"/>
    </row>
    <row r="366" spans="1:6" ht="15.75" customHeight="1" x14ac:dyDescent="0.15">
      <c r="A366" s="12">
        <v>364</v>
      </c>
      <c r="B366" s="11" t="s">
        <v>2894</v>
      </c>
      <c r="C366" s="13">
        <v>13.14</v>
      </c>
      <c r="D366" s="11" t="s">
        <v>2776</v>
      </c>
      <c r="E366" s="82" t="s">
        <v>40</v>
      </c>
      <c r="F366" s="81"/>
    </row>
    <row r="367" spans="1:6" ht="15.75" customHeight="1" x14ac:dyDescent="0.15">
      <c r="A367" s="12">
        <v>365</v>
      </c>
      <c r="B367" s="11" t="s">
        <v>2896</v>
      </c>
      <c r="C367" s="13">
        <v>13.08</v>
      </c>
      <c r="D367" s="11" t="s">
        <v>903</v>
      </c>
      <c r="E367" s="82" t="s">
        <v>40</v>
      </c>
      <c r="F367" s="81"/>
    </row>
    <row r="368" spans="1:6" ht="15.75" customHeight="1" x14ac:dyDescent="0.15">
      <c r="A368" s="12">
        <v>366</v>
      </c>
      <c r="B368" s="11" t="s">
        <v>2898</v>
      </c>
      <c r="C368" s="13">
        <v>13.07</v>
      </c>
      <c r="D368" s="11" t="s">
        <v>442</v>
      </c>
      <c r="E368" s="82" t="s">
        <v>50</v>
      </c>
      <c r="F368" s="81"/>
    </row>
    <row r="369" spans="1:6" ht="15.75" customHeight="1" x14ac:dyDescent="0.15">
      <c r="A369" s="12">
        <v>367</v>
      </c>
      <c r="B369" s="11" t="s">
        <v>2900</v>
      </c>
      <c r="C369" s="13">
        <v>12.99</v>
      </c>
      <c r="D369" s="11" t="s">
        <v>1521</v>
      </c>
      <c r="E369" s="82" t="s">
        <v>101</v>
      </c>
      <c r="F369" s="81"/>
    </row>
    <row r="370" spans="1:6" ht="15.75" customHeight="1" x14ac:dyDescent="0.15">
      <c r="A370" s="12">
        <v>368</v>
      </c>
      <c r="B370" s="11" t="s">
        <v>2907</v>
      </c>
      <c r="C370" s="13">
        <v>12.98</v>
      </c>
      <c r="D370" s="11" t="s">
        <v>449</v>
      </c>
      <c r="E370" s="82" t="s">
        <v>86</v>
      </c>
      <c r="F370" s="81"/>
    </row>
    <row r="371" spans="1:6" ht="15.75" customHeight="1" x14ac:dyDescent="0.15">
      <c r="A371" s="12">
        <v>369</v>
      </c>
      <c r="B371" s="11" t="s">
        <v>2912</v>
      </c>
      <c r="C371" s="13">
        <v>12.91</v>
      </c>
      <c r="D371" s="11" t="s">
        <v>594</v>
      </c>
      <c r="E371" s="82" t="s">
        <v>71</v>
      </c>
      <c r="F371" s="81"/>
    </row>
    <row r="372" spans="1:6" ht="15.75" customHeight="1" x14ac:dyDescent="0.15">
      <c r="A372" s="12">
        <v>370</v>
      </c>
      <c r="B372" s="11" t="s">
        <v>2915</v>
      </c>
      <c r="C372" s="13">
        <v>12.88</v>
      </c>
      <c r="D372" s="11" t="s">
        <v>333</v>
      </c>
      <c r="E372" s="82" t="s">
        <v>162</v>
      </c>
      <c r="F372" s="81"/>
    </row>
    <row r="373" spans="1:6" ht="15.75" customHeight="1" x14ac:dyDescent="0.15">
      <c r="A373" s="12">
        <v>371</v>
      </c>
      <c r="B373" s="11" t="s">
        <v>2919</v>
      </c>
      <c r="C373" s="13">
        <v>12.8</v>
      </c>
      <c r="D373" s="11" t="s">
        <v>1701</v>
      </c>
      <c r="E373" s="82" t="s">
        <v>215</v>
      </c>
      <c r="F373" s="81"/>
    </row>
    <row r="374" spans="1:6" ht="15.75" customHeight="1" x14ac:dyDescent="0.15">
      <c r="A374" s="12">
        <v>372</v>
      </c>
      <c r="B374" s="11" t="s">
        <v>2921</v>
      </c>
      <c r="C374" s="13">
        <v>12.8</v>
      </c>
      <c r="D374" s="11" t="s">
        <v>515</v>
      </c>
      <c r="E374" s="82" t="s">
        <v>86</v>
      </c>
      <c r="F374" s="81"/>
    </row>
    <row r="375" spans="1:6" ht="15.75" customHeight="1" x14ac:dyDescent="0.15">
      <c r="A375" s="12">
        <v>373</v>
      </c>
      <c r="B375" s="11" t="s">
        <v>2924</v>
      </c>
      <c r="C375" s="13">
        <v>12.8</v>
      </c>
      <c r="D375" s="11" t="s">
        <v>333</v>
      </c>
      <c r="E375" s="82" t="s">
        <v>40</v>
      </c>
      <c r="F375" s="81"/>
    </row>
    <row r="376" spans="1:6" ht="15.75" customHeight="1" x14ac:dyDescent="0.15">
      <c r="A376" s="12">
        <v>374</v>
      </c>
      <c r="B376" s="11" t="s">
        <v>2926</v>
      </c>
      <c r="C376" s="13">
        <v>12.77</v>
      </c>
      <c r="D376" s="11" t="s">
        <v>390</v>
      </c>
      <c r="E376" s="82" t="s">
        <v>364</v>
      </c>
      <c r="F376" s="81"/>
    </row>
    <row r="377" spans="1:6" ht="15.75" customHeight="1" x14ac:dyDescent="0.15">
      <c r="A377" s="12">
        <v>375</v>
      </c>
      <c r="B377" s="11" t="s">
        <v>2929</v>
      </c>
      <c r="C377" s="13">
        <v>12.69</v>
      </c>
      <c r="D377" s="11" t="s">
        <v>903</v>
      </c>
      <c r="E377" s="82" t="s">
        <v>600</v>
      </c>
      <c r="F377" s="81"/>
    </row>
    <row r="378" spans="1:6" ht="15.75" customHeight="1" x14ac:dyDescent="0.15">
      <c r="A378" s="12">
        <v>376</v>
      </c>
      <c r="B378" s="11" t="s">
        <v>2930</v>
      </c>
      <c r="C378" s="13">
        <v>12.67</v>
      </c>
      <c r="D378" s="11" t="s">
        <v>986</v>
      </c>
      <c r="E378" s="82" t="s">
        <v>66</v>
      </c>
      <c r="F378" s="81"/>
    </row>
    <row r="379" spans="1:6" ht="15.75" customHeight="1" x14ac:dyDescent="0.15">
      <c r="A379" s="12">
        <v>377</v>
      </c>
      <c r="B379" s="11" t="s">
        <v>2939</v>
      </c>
      <c r="C379" s="13">
        <v>12.67</v>
      </c>
      <c r="D379" s="11" t="s">
        <v>481</v>
      </c>
      <c r="E379" s="82" t="s">
        <v>221</v>
      </c>
      <c r="F379" s="81"/>
    </row>
    <row r="380" spans="1:6" ht="15.75" customHeight="1" x14ac:dyDescent="0.15">
      <c r="A380" s="12">
        <v>378</v>
      </c>
      <c r="B380" s="11" t="s">
        <v>2945</v>
      </c>
      <c r="C380" s="13">
        <v>12.67</v>
      </c>
      <c r="D380" s="11" t="s">
        <v>282</v>
      </c>
      <c r="E380" s="82" t="s">
        <v>71</v>
      </c>
      <c r="F380" s="81"/>
    </row>
    <row r="381" spans="1:6" ht="15.75" customHeight="1" x14ac:dyDescent="0.15">
      <c r="A381" s="12">
        <v>379</v>
      </c>
      <c r="B381" s="11" t="s">
        <v>2947</v>
      </c>
      <c r="C381" s="13">
        <v>12.58</v>
      </c>
      <c r="D381" s="11" t="s">
        <v>728</v>
      </c>
      <c r="E381" s="82" t="s">
        <v>59</v>
      </c>
      <c r="F381" s="81"/>
    </row>
    <row r="382" spans="1:6" ht="15.75" customHeight="1" x14ac:dyDescent="0.15">
      <c r="A382" s="12">
        <v>380</v>
      </c>
      <c r="B382" s="11" t="s">
        <v>2948</v>
      </c>
      <c r="C382" s="13">
        <v>12.57</v>
      </c>
      <c r="D382" s="11" t="s">
        <v>546</v>
      </c>
      <c r="E382" s="82" t="s">
        <v>356</v>
      </c>
      <c r="F382" s="81"/>
    </row>
    <row r="383" spans="1:6" ht="15.75" customHeight="1" x14ac:dyDescent="0.15">
      <c r="A383" s="12">
        <v>381</v>
      </c>
      <c r="B383" s="11" t="s">
        <v>2951</v>
      </c>
      <c r="C383" s="13">
        <v>12.55</v>
      </c>
      <c r="D383" s="11" t="s">
        <v>2952</v>
      </c>
      <c r="E383" s="82" t="s">
        <v>356</v>
      </c>
      <c r="F383" s="81"/>
    </row>
    <row r="384" spans="1:6" ht="15.75" customHeight="1" x14ac:dyDescent="0.15">
      <c r="A384" s="12">
        <v>382</v>
      </c>
      <c r="B384" s="11" t="s">
        <v>2958</v>
      </c>
      <c r="C384" s="13">
        <v>12.32</v>
      </c>
      <c r="D384" s="11" t="s">
        <v>728</v>
      </c>
      <c r="E384" s="82" t="s">
        <v>162</v>
      </c>
      <c r="F384" s="81"/>
    </row>
    <row r="385" spans="1:6" ht="15.75" customHeight="1" x14ac:dyDescent="0.15">
      <c r="A385" s="12">
        <v>383</v>
      </c>
      <c r="B385" s="11" t="s">
        <v>2962</v>
      </c>
      <c r="C385" s="13">
        <v>12.31</v>
      </c>
      <c r="D385" s="11" t="s">
        <v>419</v>
      </c>
      <c r="E385" s="82" t="s">
        <v>340</v>
      </c>
      <c r="F385" s="81"/>
    </row>
    <row r="386" spans="1:6" ht="15.75" customHeight="1" x14ac:dyDescent="0.15">
      <c r="A386" s="12">
        <v>384</v>
      </c>
      <c r="B386" s="11" t="s">
        <v>2963</v>
      </c>
      <c r="C386" s="13">
        <v>12.18</v>
      </c>
      <c r="D386" s="11" t="s">
        <v>362</v>
      </c>
      <c r="E386" s="82" t="s">
        <v>59</v>
      </c>
      <c r="F386" s="81"/>
    </row>
    <row r="387" spans="1:6" ht="15.75" customHeight="1" x14ac:dyDescent="0.15">
      <c r="A387" s="12">
        <v>385</v>
      </c>
      <c r="B387" s="11" t="s">
        <v>2967</v>
      </c>
      <c r="C387" s="13">
        <v>12.17</v>
      </c>
      <c r="D387" s="11" t="s">
        <v>570</v>
      </c>
      <c r="E387" s="82" t="s">
        <v>221</v>
      </c>
      <c r="F387" s="81"/>
    </row>
    <row r="388" spans="1:6" ht="15.75" customHeight="1" x14ac:dyDescent="0.15">
      <c r="A388" s="12">
        <v>386</v>
      </c>
      <c r="B388" s="11" t="s">
        <v>2971</v>
      </c>
      <c r="C388" s="13">
        <v>12.12</v>
      </c>
      <c r="D388" s="11" t="s">
        <v>282</v>
      </c>
      <c r="E388" s="82" t="s">
        <v>71</v>
      </c>
      <c r="F388" s="81"/>
    </row>
    <row r="389" spans="1:6" ht="15.75" customHeight="1" x14ac:dyDescent="0.15">
      <c r="A389" s="12">
        <v>387</v>
      </c>
      <c r="B389" s="11" t="s">
        <v>2976</v>
      </c>
      <c r="C389" s="13">
        <v>12.11</v>
      </c>
      <c r="D389" s="11" t="s">
        <v>578</v>
      </c>
      <c r="E389" s="82" t="s">
        <v>40</v>
      </c>
      <c r="F389" s="81"/>
    </row>
    <row r="390" spans="1:6" ht="15.75" customHeight="1" x14ac:dyDescent="0.15">
      <c r="A390" s="12">
        <v>388</v>
      </c>
      <c r="B390" s="11" t="s">
        <v>2979</v>
      </c>
      <c r="C390" s="13">
        <v>12.09</v>
      </c>
      <c r="D390" s="11" t="s">
        <v>289</v>
      </c>
      <c r="E390" s="82" t="s">
        <v>221</v>
      </c>
      <c r="F390" s="81"/>
    </row>
    <row r="391" spans="1:6" ht="15.75" customHeight="1" x14ac:dyDescent="0.15">
      <c r="A391" s="12">
        <v>389</v>
      </c>
      <c r="B391" s="11" t="s">
        <v>2981</v>
      </c>
      <c r="C391" s="13">
        <v>12.09</v>
      </c>
      <c r="D391" s="11" t="s">
        <v>362</v>
      </c>
      <c r="E391" s="82" t="s">
        <v>71</v>
      </c>
      <c r="F391" s="81"/>
    </row>
    <row r="392" spans="1:6" ht="15.75" customHeight="1" x14ac:dyDescent="0.15">
      <c r="A392" s="12">
        <v>390</v>
      </c>
      <c r="B392" s="11" t="s">
        <v>2984</v>
      </c>
      <c r="C392" s="13">
        <v>12.01</v>
      </c>
      <c r="D392" s="11" t="s">
        <v>977</v>
      </c>
      <c r="E392" s="82" t="s">
        <v>364</v>
      </c>
      <c r="F392" s="81"/>
    </row>
    <row r="393" spans="1:6" ht="15.75" customHeight="1" x14ac:dyDescent="0.15">
      <c r="A393" s="12">
        <v>391</v>
      </c>
      <c r="B393" s="11" t="s">
        <v>2986</v>
      </c>
      <c r="C393" s="13">
        <v>11.99</v>
      </c>
      <c r="D393" s="11" t="s">
        <v>1042</v>
      </c>
      <c r="E393" s="82" t="s">
        <v>162</v>
      </c>
      <c r="F393" s="81"/>
    </row>
    <row r="394" spans="1:6" ht="15.75" customHeight="1" x14ac:dyDescent="0.15">
      <c r="A394" s="12">
        <v>392</v>
      </c>
      <c r="B394" s="11" t="s">
        <v>2988</v>
      </c>
      <c r="C394" s="13">
        <v>11.94</v>
      </c>
      <c r="D394" s="11" t="s">
        <v>2394</v>
      </c>
      <c r="E394" s="82" t="s">
        <v>40</v>
      </c>
      <c r="F394" s="81"/>
    </row>
    <row r="395" spans="1:6" ht="15.75" customHeight="1" x14ac:dyDescent="0.15">
      <c r="A395" s="12">
        <v>393</v>
      </c>
      <c r="B395" s="11" t="s">
        <v>2989</v>
      </c>
      <c r="C395" s="13">
        <v>11.91</v>
      </c>
      <c r="D395" s="11" t="s">
        <v>582</v>
      </c>
      <c r="E395" s="82" t="s">
        <v>364</v>
      </c>
      <c r="F395" s="81"/>
    </row>
    <row r="396" spans="1:6" ht="15.75" customHeight="1" x14ac:dyDescent="0.15">
      <c r="A396" s="12">
        <v>394</v>
      </c>
      <c r="B396" s="14" t="s">
        <v>2994</v>
      </c>
      <c r="C396" s="13">
        <v>11.86</v>
      </c>
      <c r="D396" s="11" t="s">
        <v>753</v>
      </c>
      <c r="E396" s="82" t="s">
        <v>356</v>
      </c>
      <c r="F396" s="81"/>
    </row>
    <row r="397" spans="1:6" ht="15.75" customHeight="1" x14ac:dyDescent="0.15">
      <c r="A397" s="12">
        <v>395</v>
      </c>
      <c r="B397" s="11" t="s">
        <v>2997</v>
      </c>
      <c r="C397" s="13">
        <v>11.82</v>
      </c>
      <c r="D397" s="11" t="s">
        <v>1935</v>
      </c>
      <c r="E397" s="82" t="s">
        <v>356</v>
      </c>
      <c r="F397" s="81"/>
    </row>
    <row r="398" spans="1:6" ht="15.75" customHeight="1" x14ac:dyDescent="0.15">
      <c r="A398" s="12">
        <v>396</v>
      </c>
      <c r="B398" s="11" t="s">
        <v>3001</v>
      </c>
      <c r="C398" s="13">
        <v>11.79</v>
      </c>
      <c r="D398" s="11" t="s">
        <v>390</v>
      </c>
      <c r="E398" s="82" t="s">
        <v>335</v>
      </c>
      <c r="F398" s="81"/>
    </row>
    <row r="399" spans="1:6" ht="15.75" customHeight="1" x14ac:dyDescent="0.15">
      <c r="A399" s="12">
        <v>397</v>
      </c>
      <c r="B399" s="11" t="s">
        <v>3003</v>
      </c>
      <c r="C399" s="13">
        <v>11.79</v>
      </c>
      <c r="D399" s="11" t="s">
        <v>317</v>
      </c>
      <c r="E399" s="82" t="s">
        <v>59</v>
      </c>
      <c r="F399" s="81"/>
    </row>
    <row r="400" spans="1:6" ht="15.75" customHeight="1" x14ac:dyDescent="0.15">
      <c r="A400" s="12">
        <v>398</v>
      </c>
      <c r="B400" s="11" t="s">
        <v>3007</v>
      </c>
      <c r="C400" s="13">
        <v>11.79</v>
      </c>
      <c r="D400" s="11" t="s">
        <v>1269</v>
      </c>
      <c r="E400" s="82" t="s">
        <v>71</v>
      </c>
      <c r="F400" s="81"/>
    </row>
    <row r="401" spans="1:6" ht="15.75" customHeight="1" x14ac:dyDescent="0.15">
      <c r="A401" s="12">
        <v>399</v>
      </c>
      <c r="B401" s="11" t="s">
        <v>3008</v>
      </c>
      <c r="C401" s="13">
        <v>11.78</v>
      </c>
      <c r="D401" s="11" t="s">
        <v>282</v>
      </c>
      <c r="E401" s="82" t="s">
        <v>40</v>
      </c>
      <c r="F401" s="81"/>
    </row>
    <row r="402" spans="1:6" ht="15.75" customHeight="1" x14ac:dyDescent="0.15">
      <c r="A402" s="12">
        <v>400</v>
      </c>
      <c r="B402" s="11" t="s">
        <v>3029</v>
      </c>
      <c r="C402" s="13">
        <v>11.77</v>
      </c>
      <c r="D402" s="11" t="s">
        <v>1269</v>
      </c>
      <c r="E402" s="82" t="s">
        <v>71</v>
      </c>
      <c r="F402" s="81"/>
    </row>
    <row r="403" spans="1:6" ht="15.75" customHeight="1" x14ac:dyDescent="0.15">
      <c r="A403" s="12">
        <v>401</v>
      </c>
      <c r="B403" s="11" t="s">
        <v>3031</v>
      </c>
      <c r="C403" s="13">
        <v>11.76</v>
      </c>
      <c r="D403" s="11" t="s">
        <v>431</v>
      </c>
      <c r="E403" s="82" t="s">
        <v>221</v>
      </c>
      <c r="F403" s="81"/>
    </row>
    <row r="404" spans="1:6" ht="15.75" customHeight="1" x14ac:dyDescent="0.15">
      <c r="A404" s="12">
        <v>402</v>
      </c>
      <c r="B404" s="11" t="s">
        <v>3033</v>
      </c>
      <c r="C404" s="13">
        <v>11.74</v>
      </c>
      <c r="D404" s="11" t="s">
        <v>1042</v>
      </c>
      <c r="E404" s="82" t="s">
        <v>538</v>
      </c>
      <c r="F404" s="81"/>
    </row>
    <row r="405" spans="1:6" ht="15.75" customHeight="1" x14ac:dyDescent="0.15">
      <c r="A405" s="12">
        <v>403</v>
      </c>
      <c r="B405" s="11" t="s">
        <v>3035</v>
      </c>
      <c r="C405" s="13">
        <v>11.74</v>
      </c>
      <c r="D405" s="11" t="s">
        <v>362</v>
      </c>
      <c r="E405" s="82" t="s">
        <v>526</v>
      </c>
      <c r="F405" s="81"/>
    </row>
    <row r="406" spans="1:6" ht="15.75" customHeight="1" x14ac:dyDescent="0.15">
      <c r="A406" s="12">
        <v>404</v>
      </c>
      <c r="B406" s="11" t="s">
        <v>3037</v>
      </c>
      <c r="C406" s="13">
        <v>11.7</v>
      </c>
      <c r="D406" s="11" t="s">
        <v>1042</v>
      </c>
      <c r="E406" s="82" t="s">
        <v>538</v>
      </c>
      <c r="F406" s="81"/>
    </row>
    <row r="407" spans="1:6" ht="15.75" customHeight="1" x14ac:dyDescent="0.15">
      <c r="A407" s="12">
        <v>405</v>
      </c>
      <c r="B407" s="11" t="s">
        <v>3039</v>
      </c>
      <c r="C407" s="13">
        <v>11.67</v>
      </c>
      <c r="D407" s="11" t="s">
        <v>429</v>
      </c>
      <c r="E407" s="82" t="s">
        <v>101</v>
      </c>
      <c r="F407" s="81"/>
    </row>
    <row r="408" spans="1:6" ht="15.75" customHeight="1" x14ac:dyDescent="0.15">
      <c r="A408" s="12">
        <v>406</v>
      </c>
      <c r="B408" s="11" t="s">
        <v>3042</v>
      </c>
      <c r="C408" s="13">
        <v>11.64</v>
      </c>
      <c r="D408" s="11" t="s">
        <v>362</v>
      </c>
      <c r="E408" s="82" t="s">
        <v>71</v>
      </c>
      <c r="F408" s="81"/>
    </row>
    <row r="409" spans="1:6" ht="15.75" customHeight="1" x14ac:dyDescent="0.15">
      <c r="A409" s="12">
        <v>407</v>
      </c>
      <c r="B409" s="11" t="s">
        <v>3044</v>
      </c>
      <c r="C409" s="13">
        <v>11.63</v>
      </c>
      <c r="D409" s="11" t="s">
        <v>436</v>
      </c>
      <c r="E409" s="82" t="s">
        <v>162</v>
      </c>
      <c r="F409" s="81"/>
    </row>
    <row r="410" spans="1:6" ht="15.75" customHeight="1" x14ac:dyDescent="0.15">
      <c r="A410" s="12">
        <v>408</v>
      </c>
      <c r="B410" s="11" t="s">
        <v>3046</v>
      </c>
      <c r="C410" s="13">
        <v>11.61</v>
      </c>
      <c r="D410" s="11" t="s">
        <v>1481</v>
      </c>
      <c r="E410" s="82" t="s">
        <v>538</v>
      </c>
      <c r="F410" s="81"/>
    </row>
    <row r="411" spans="1:6" ht="15.75" customHeight="1" x14ac:dyDescent="0.15">
      <c r="A411" s="12">
        <v>409</v>
      </c>
      <c r="B411" s="11" t="s">
        <v>3052</v>
      </c>
      <c r="C411" s="13">
        <v>11.53</v>
      </c>
      <c r="D411" s="11" t="s">
        <v>631</v>
      </c>
      <c r="E411" s="82" t="s">
        <v>335</v>
      </c>
      <c r="F411" s="81"/>
    </row>
    <row r="412" spans="1:6" ht="15.75" customHeight="1" x14ac:dyDescent="0.15">
      <c r="A412" s="12">
        <v>410</v>
      </c>
      <c r="B412" s="11" t="s">
        <v>3054</v>
      </c>
      <c r="C412" s="13">
        <v>11.52</v>
      </c>
      <c r="D412" s="11" t="s">
        <v>785</v>
      </c>
      <c r="E412" s="82" t="s">
        <v>364</v>
      </c>
      <c r="F412" s="81"/>
    </row>
    <row r="413" spans="1:6" ht="15.75" customHeight="1" x14ac:dyDescent="0.15">
      <c r="A413" s="12">
        <v>411</v>
      </c>
      <c r="B413" s="11" t="s">
        <v>3056</v>
      </c>
      <c r="C413" s="13">
        <v>11.5</v>
      </c>
      <c r="D413" s="11" t="s">
        <v>781</v>
      </c>
      <c r="E413" s="82" t="s">
        <v>215</v>
      </c>
      <c r="F413" s="81"/>
    </row>
    <row r="414" spans="1:6" ht="15.75" customHeight="1" x14ac:dyDescent="0.15">
      <c r="A414" s="12">
        <v>412</v>
      </c>
      <c r="B414" s="11" t="s">
        <v>3061</v>
      </c>
      <c r="C414" s="13">
        <v>11.5</v>
      </c>
      <c r="D414" s="11" t="s">
        <v>664</v>
      </c>
      <c r="E414" s="82" t="s">
        <v>356</v>
      </c>
      <c r="F414" s="81"/>
    </row>
    <row r="415" spans="1:6" ht="15.75" customHeight="1" x14ac:dyDescent="0.15">
      <c r="A415" s="12">
        <v>413</v>
      </c>
      <c r="B415" s="11" t="s">
        <v>3063</v>
      </c>
      <c r="C415" s="13">
        <v>11.49</v>
      </c>
      <c r="D415" s="11" t="s">
        <v>1659</v>
      </c>
      <c r="E415" s="82" t="s">
        <v>75</v>
      </c>
      <c r="F415" s="81"/>
    </row>
    <row r="416" spans="1:6" ht="15.75" customHeight="1" x14ac:dyDescent="0.15">
      <c r="A416" s="12">
        <v>414</v>
      </c>
      <c r="B416" s="11" t="s">
        <v>3066</v>
      </c>
      <c r="C416" s="13">
        <v>11.47</v>
      </c>
      <c r="D416" s="11" t="s">
        <v>346</v>
      </c>
      <c r="E416" s="82" t="s">
        <v>59</v>
      </c>
      <c r="F416" s="81"/>
    </row>
    <row r="417" spans="1:6" ht="15.75" customHeight="1" x14ac:dyDescent="0.15">
      <c r="A417" s="12">
        <v>415</v>
      </c>
      <c r="B417" s="11" t="s">
        <v>3073</v>
      </c>
      <c r="C417" s="13">
        <v>11.43</v>
      </c>
      <c r="D417" s="11" t="s">
        <v>735</v>
      </c>
      <c r="E417" s="82" t="s">
        <v>59</v>
      </c>
      <c r="F417" s="81"/>
    </row>
    <row r="418" spans="1:6" ht="15.75" customHeight="1" x14ac:dyDescent="0.15">
      <c r="A418" s="12">
        <v>416</v>
      </c>
      <c r="B418" s="11" t="s">
        <v>3076</v>
      </c>
      <c r="C418" s="13">
        <v>11.37</v>
      </c>
      <c r="D418" s="11" t="s">
        <v>329</v>
      </c>
      <c r="E418" s="82" t="s">
        <v>50</v>
      </c>
      <c r="F418" s="81"/>
    </row>
    <row r="419" spans="1:6" ht="15.75" customHeight="1" x14ac:dyDescent="0.15">
      <c r="A419" s="12">
        <v>417</v>
      </c>
      <c r="B419" s="14" t="s">
        <v>3080</v>
      </c>
      <c r="C419" s="13">
        <v>11.37</v>
      </c>
      <c r="D419" s="11" t="s">
        <v>362</v>
      </c>
      <c r="E419" s="82" t="s">
        <v>71</v>
      </c>
      <c r="F419" s="81"/>
    </row>
    <row r="420" spans="1:6" ht="15.75" customHeight="1" x14ac:dyDescent="0.15">
      <c r="A420" s="12">
        <v>418</v>
      </c>
      <c r="B420" s="11" t="s">
        <v>3093</v>
      </c>
      <c r="C420" s="13">
        <v>11.3</v>
      </c>
      <c r="D420" s="11" t="s">
        <v>914</v>
      </c>
      <c r="E420" s="82" t="s">
        <v>162</v>
      </c>
      <c r="F420" s="81"/>
    </row>
    <row r="421" spans="1:6" ht="15.75" customHeight="1" x14ac:dyDescent="0.15">
      <c r="A421" s="12">
        <v>419</v>
      </c>
      <c r="B421" s="11" t="s">
        <v>3094</v>
      </c>
      <c r="C421" s="13">
        <v>11.28</v>
      </c>
      <c r="D421" s="11" t="s">
        <v>424</v>
      </c>
      <c r="E421" s="82" t="s">
        <v>538</v>
      </c>
      <c r="F421" s="81"/>
    </row>
    <row r="422" spans="1:6" ht="15.75" customHeight="1" x14ac:dyDescent="0.15">
      <c r="A422" s="12">
        <v>420</v>
      </c>
      <c r="B422" s="11" t="s">
        <v>3098</v>
      </c>
      <c r="C422" s="13">
        <v>11.26</v>
      </c>
      <c r="D422" s="11" t="s">
        <v>605</v>
      </c>
      <c r="E422" s="82" t="s">
        <v>59</v>
      </c>
      <c r="F422" s="81"/>
    </row>
    <row r="423" spans="1:6" ht="15.75" customHeight="1" x14ac:dyDescent="0.15">
      <c r="A423" s="12">
        <v>421</v>
      </c>
      <c r="B423" s="11" t="s">
        <v>3113</v>
      </c>
      <c r="C423" s="13">
        <v>11.24</v>
      </c>
      <c r="D423" s="11" t="s">
        <v>504</v>
      </c>
      <c r="E423" s="82" t="s">
        <v>221</v>
      </c>
      <c r="F423" s="81"/>
    </row>
    <row r="424" spans="1:6" ht="15.75" customHeight="1" x14ac:dyDescent="0.15">
      <c r="A424" s="12">
        <v>422</v>
      </c>
      <c r="B424" s="11" t="s">
        <v>3119</v>
      </c>
      <c r="C424" s="13">
        <v>11.24</v>
      </c>
      <c r="D424" s="11" t="s">
        <v>3122</v>
      </c>
      <c r="E424" s="82" t="s">
        <v>364</v>
      </c>
      <c r="F424" s="81"/>
    </row>
    <row r="425" spans="1:6" ht="15.75" customHeight="1" x14ac:dyDescent="0.15">
      <c r="A425" s="12">
        <v>423</v>
      </c>
      <c r="B425" s="11" t="s">
        <v>3144</v>
      </c>
      <c r="C425" s="13">
        <v>11.2</v>
      </c>
      <c r="D425" s="11" t="s">
        <v>3145</v>
      </c>
      <c r="E425" s="82" t="s">
        <v>50</v>
      </c>
      <c r="F425" s="81"/>
    </row>
    <row r="426" spans="1:6" ht="15.75" customHeight="1" x14ac:dyDescent="0.15">
      <c r="A426" s="12">
        <v>424</v>
      </c>
      <c r="B426" s="11" t="s">
        <v>3146</v>
      </c>
      <c r="C426" s="13">
        <v>11.2</v>
      </c>
      <c r="D426" s="11" t="s">
        <v>1413</v>
      </c>
      <c r="E426" s="82" t="s">
        <v>71</v>
      </c>
      <c r="F426" s="81"/>
    </row>
    <row r="427" spans="1:6" ht="15.75" customHeight="1" x14ac:dyDescent="0.15">
      <c r="A427" s="12">
        <v>425</v>
      </c>
      <c r="B427" s="11" t="s">
        <v>3149</v>
      </c>
      <c r="C427" s="13">
        <v>11.15</v>
      </c>
      <c r="D427" s="11" t="s">
        <v>1521</v>
      </c>
      <c r="E427" s="82" t="s">
        <v>221</v>
      </c>
      <c r="F427" s="81"/>
    </row>
    <row r="428" spans="1:6" ht="15.75" customHeight="1" x14ac:dyDescent="0.15">
      <c r="A428" s="12">
        <v>426</v>
      </c>
      <c r="B428" s="11" t="s">
        <v>3169</v>
      </c>
      <c r="C428" s="13">
        <v>11.12</v>
      </c>
      <c r="D428" s="11" t="s">
        <v>424</v>
      </c>
      <c r="E428" s="82" t="s">
        <v>162</v>
      </c>
      <c r="F428" s="81"/>
    </row>
    <row r="429" spans="1:6" ht="15.75" customHeight="1" x14ac:dyDescent="0.15">
      <c r="A429" s="12">
        <v>427</v>
      </c>
      <c r="B429" s="11" t="s">
        <v>3171</v>
      </c>
      <c r="C429" s="13">
        <v>11.09</v>
      </c>
      <c r="D429" s="11" t="s">
        <v>1429</v>
      </c>
      <c r="E429" s="82" t="s">
        <v>364</v>
      </c>
      <c r="F429" s="81"/>
    </row>
    <row r="430" spans="1:6" ht="15.75" customHeight="1" x14ac:dyDescent="0.15">
      <c r="A430" s="12">
        <v>428</v>
      </c>
      <c r="B430" s="11" t="s">
        <v>3096</v>
      </c>
      <c r="C430" s="13">
        <v>11</v>
      </c>
      <c r="D430" s="11" t="s">
        <v>715</v>
      </c>
      <c r="E430" s="82" t="s">
        <v>71</v>
      </c>
      <c r="F430" s="81"/>
    </row>
    <row r="431" spans="1:6" ht="15.75" customHeight="1" x14ac:dyDescent="0.15">
      <c r="A431" s="12">
        <v>429</v>
      </c>
      <c r="B431" s="11" t="s">
        <v>3192</v>
      </c>
      <c r="C431" s="13">
        <v>10.99</v>
      </c>
      <c r="D431" s="11" t="s">
        <v>626</v>
      </c>
      <c r="E431" s="82" t="s">
        <v>40</v>
      </c>
      <c r="F431" s="81"/>
    </row>
    <row r="432" spans="1:6" ht="15.75" customHeight="1" x14ac:dyDescent="0.15">
      <c r="A432" s="12">
        <v>430</v>
      </c>
      <c r="B432" s="11" t="s">
        <v>3229</v>
      </c>
      <c r="C432" s="13">
        <v>10.98</v>
      </c>
      <c r="D432" s="11" t="s">
        <v>1429</v>
      </c>
      <c r="E432" s="82" t="s">
        <v>162</v>
      </c>
      <c r="F432" s="81"/>
    </row>
    <row r="433" spans="1:6" ht="15.75" customHeight="1" x14ac:dyDescent="0.15">
      <c r="A433" s="12">
        <v>431</v>
      </c>
      <c r="B433" s="11" t="s">
        <v>3232</v>
      </c>
      <c r="C433" s="13">
        <v>10.95</v>
      </c>
      <c r="D433" s="11" t="s">
        <v>1019</v>
      </c>
      <c r="E433" s="82" t="s">
        <v>364</v>
      </c>
      <c r="F433" s="81"/>
    </row>
    <row r="434" spans="1:6" ht="15.75" customHeight="1" x14ac:dyDescent="0.15">
      <c r="A434" s="12">
        <v>432</v>
      </c>
      <c r="B434" s="11" t="s">
        <v>3238</v>
      </c>
      <c r="C434" s="13">
        <v>10.94</v>
      </c>
      <c r="D434" s="11" t="s">
        <v>3239</v>
      </c>
      <c r="E434" s="82" t="s">
        <v>71</v>
      </c>
      <c r="F434" s="81"/>
    </row>
    <row r="435" spans="1:6" ht="15.75" customHeight="1" x14ac:dyDescent="0.15">
      <c r="A435" s="12">
        <v>433</v>
      </c>
      <c r="B435" s="11" t="s">
        <v>3243</v>
      </c>
      <c r="C435" s="13">
        <v>10.92</v>
      </c>
      <c r="D435" s="11" t="s">
        <v>3244</v>
      </c>
      <c r="E435" s="82" t="s">
        <v>162</v>
      </c>
      <c r="F435" s="81"/>
    </row>
    <row r="436" spans="1:6" ht="15.75" customHeight="1" x14ac:dyDescent="0.15">
      <c r="A436" s="12">
        <v>434</v>
      </c>
      <c r="B436" s="11" t="s">
        <v>3249</v>
      </c>
      <c r="C436" s="13">
        <v>10.91</v>
      </c>
      <c r="D436" s="11" t="s">
        <v>424</v>
      </c>
      <c r="E436" s="82" t="s">
        <v>162</v>
      </c>
      <c r="F436" s="81"/>
    </row>
    <row r="437" spans="1:6" ht="15.75" customHeight="1" x14ac:dyDescent="0.15">
      <c r="A437" s="12">
        <v>435</v>
      </c>
      <c r="B437" s="11" t="s">
        <v>3252</v>
      </c>
      <c r="C437" s="13">
        <v>10.9</v>
      </c>
      <c r="D437" s="11" t="s">
        <v>1050</v>
      </c>
      <c r="E437" s="82" t="s">
        <v>335</v>
      </c>
      <c r="F437" s="81"/>
    </row>
    <row r="438" spans="1:6" ht="15.75" customHeight="1" x14ac:dyDescent="0.15">
      <c r="A438" s="12">
        <v>436</v>
      </c>
      <c r="B438" s="11" t="s">
        <v>3258</v>
      </c>
      <c r="C438" s="13">
        <v>10.89</v>
      </c>
      <c r="D438" s="11" t="s">
        <v>3259</v>
      </c>
      <c r="E438" s="82" t="s">
        <v>75</v>
      </c>
      <c r="F438" s="81"/>
    </row>
    <row r="439" spans="1:6" ht="15.75" customHeight="1" x14ac:dyDescent="0.15">
      <c r="A439" s="12">
        <v>437</v>
      </c>
      <c r="B439" s="11" t="s">
        <v>3262</v>
      </c>
      <c r="C439" s="13">
        <v>10.85</v>
      </c>
      <c r="D439" s="11" t="s">
        <v>585</v>
      </c>
      <c r="E439" s="82" t="s">
        <v>364</v>
      </c>
      <c r="F439" s="81"/>
    </row>
    <row r="440" spans="1:6" ht="15.75" customHeight="1" x14ac:dyDescent="0.15">
      <c r="A440" s="12">
        <v>438</v>
      </c>
      <c r="B440" s="11" t="s">
        <v>3269</v>
      </c>
      <c r="C440" s="13">
        <v>10.8</v>
      </c>
      <c r="D440" s="11" t="s">
        <v>1125</v>
      </c>
      <c r="E440" s="82" t="s">
        <v>71</v>
      </c>
      <c r="F440" s="81"/>
    </row>
    <row r="441" spans="1:6" ht="15.75" customHeight="1" x14ac:dyDescent="0.15">
      <c r="A441" s="12">
        <v>439</v>
      </c>
      <c r="B441" s="11" t="s">
        <v>3271</v>
      </c>
      <c r="C441" s="13">
        <v>10.8</v>
      </c>
      <c r="D441" s="11" t="s">
        <v>431</v>
      </c>
      <c r="E441" s="82" t="s">
        <v>40</v>
      </c>
      <c r="F441" s="81"/>
    </row>
    <row r="442" spans="1:6" ht="15.75" customHeight="1" x14ac:dyDescent="0.15">
      <c r="A442" s="12">
        <v>440</v>
      </c>
      <c r="B442" s="11" t="s">
        <v>3273</v>
      </c>
      <c r="C442" s="13">
        <v>10.77</v>
      </c>
      <c r="D442" s="11" t="s">
        <v>3279</v>
      </c>
      <c r="E442" s="82" t="s">
        <v>66</v>
      </c>
      <c r="F442" s="81"/>
    </row>
    <row r="443" spans="1:6" ht="15.75" customHeight="1" x14ac:dyDescent="0.15">
      <c r="A443" s="12">
        <v>441</v>
      </c>
      <c r="B443" s="11" t="s">
        <v>3281</v>
      </c>
      <c r="C443" s="13">
        <v>10.76</v>
      </c>
      <c r="D443" s="11" t="s">
        <v>333</v>
      </c>
      <c r="E443" s="82" t="s">
        <v>356</v>
      </c>
      <c r="F443" s="81"/>
    </row>
    <row r="444" spans="1:6" ht="15.75" customHeight="1" x14ac:dyDescent="0.15">
      <c r="A444" s="12">
        <v>442</v>
      </c>
      <c r="B444" s="11" t="s">
        <v>3284</v>
      </c>
      <c r="C444" s="13">
        <v>10.75</v>
      </c>
      <c r="D444" s="11" t="s">
        <v>289</v>
      </c>
      <c r="E444" s="82" t="s">
        <v>162</v>
      </c>
      <c r="F444" s="81"/>
    </row>
    <row r="445" spans="1:6" ht="15.75" customHeight="1" x14ac:dyDescent="0.15">
      <c r="A445" s="12">
        <v>443</v>
      </c>
      <c r="B445" s="11" t="s">
        <v>3288</v>
      </c>
      <c r="C445" s="13">
        <v>10.75</v>
      </c>
      <c r="D445" s="11" t="s">
        <v>3290</v>
      </c>
      <c r="E445" s="82" t="s">
        <v>59</v>
      </c>
      <c r="F445" s="81"/>
    </row>
    <row r="446" spans="1:6" ht="15.75" customHeight="1" x14ac:dyDescent="0.15">
      <c r="A446" s="12">
        <v>444</v>
      </c>
      <c r="B446" s="11" t="s">
        <v>3293</v>
      </c>
      <c r="C446" s="13">
        <v>10.75</v>
      </c>
      <c r="D446" s="11" t="s">
        <v>3294</v>
      </c>
      <c r="E446" s="82" t="s">
        <v>162</v>
      </c>
      <c r="F446" s="81"/>
    </row>
    <row r="447" spans="1:6" ht="15.75" customHeight="1" x14ac:dyDescent="0.15">
      <c r="A447" s="12">
        <v>445</v>
      </c>
      <c r="B447" s="11" t="s">
        <v>3296</v>
      </c>
      <c r="C447" s="13">
        <v>10.73</v>
      </c>
      <c r="D447" s="11" t="s">
        <v>3297</v>
      </c>
      <c r="E447" s="82" t="s">
        <v>59</v>
      </c>
      <c r="F447" s="81"/>
    </row>
    <row r="448" spans="1:6" ht="15.75" customHeight="1" x14ac:dyDescent="0.15">
      <c r="A448" s="12">
        <v>446</v>
      </c>
      <c r="B448" s="11" t="s">
        <v>3298</v>
      </c>
      <c r="C448" s="13">
        <v>10.73</v>
      </c>
      <c r="D448" s="11" t="s">
        <v>1862</v>
      </c>
      <c r="E448" s="82" t="s">
        <v>86</v>
      </c>
      <c r="F448" s="81"/>
    </row>
    <row r="449" spans="1:6" ht="15.75" customHeight="1" x14ac:dyDescent="0.15">
      <c r="A449" s="12">
        <v>447</v>
      </c>
      <c r="B449" s="11" t="s">
        <v>3301</v>
      </c>
      <c r="C449" s="13">
        <v>10.68</v>
      </c>
      <c r="D449" s="11" t="s">
        <v>1831</v>
      </c>
      <c r="E449" s="82" t="s">
        <v>40</v>
      </c>
      <c r="F449" s="81"/>
    </row>
    <row r="450" spans="1:6" ht="15.75" customHeight="1" x14ac:dyDescent="0.15">
      <c r="A450" s="12">
        <v>448</v>
      </c>
      <c r="B450" s="11" t="s">
        <v>3303</v>
      </c>
      <c r="C450" s="13">
        <v>10.68</v>
      </c>
      <c r="D450" s="11" t="s">
        <v>1095</v>
      </c>
      <c r="E450" s="82" t="s">
        <v>101</v>
      </c>
      <c r="F450" s="81"/>
    </row>
    <row r="451" spans="1:6" ht="15.75" customHeight="1" x14ac:dyDescent="0.15">
      <c r="A451" s="12">
        <v>449</v>
      </c>
      <c r="B451" s="11" t="s">
        <v>3307</v>
      </c>
      <c r="C451" s="13">
        <v>10.65</v>
      </c>
      <c r="D451" s="11" t="s">
        <v>3309</v>
      </c>
      <c r="E451" s="82" t="s">
        <v>215</v>
      </c>
      <c r="F451" s="81"/>
    </row>
    <row r="452" spans="1:6" ht="15.75" customHeight="1" x14ac:dyDescent="0.15">
      <c r="A452" s="12">
        <v>450</v>
      </c>
      <c r="B452" s="11" t="s">
        <v>3311</v>
      </c>
      <c r="C452" s="13">
        <v>10.65</v>
      </c>
      <c r="D452" s="11" t="s">
        <v>1707</v>
      </c>
      <c r="E452" s="82" t="s">
        <v>122</v>
      </c>
      <c r="F452" s="81"/>
    </row>
    <row r="453" spans="1:6" ht="15.75" customHeight="1" x14ac:dyDescent="0.15">
      <c r="A453" s="12">
        <v>451</v>
      </c>
      <c r="B453" s="11" t="s">
        <v>3314</v>
      </c>
      <c r="C453" s="13">
        <v>10.52</v>
      </c>
      <c r="D453" s="11" t="s">
        <v>1269</v>
      </c>
      <c r="E453" s="82" t="s">
        <v>162</v>
      </c>
      <c r="F453" s="81"/>
    </row>
    <row r="454" spans="1:6" ht="15.75" customHeight="1" x14ac:dyDescent="0.15">
      <c r="A454" s="12">
        <v>452</v>
      </c>
      <c r="B454" s="11" t="s">
        <v>3316</v>
      </c>
      <c r="C454" s="13">
        <v>10.5</v>
      </c>
      <c r="D454" s="11" t="s">
        <v>3297</v>
      </c>
      <c r="E454" s="82" t="s">
        <v>356</v>
      </c>
      <c r="F454" s="81"/>
    </row>
    <row r="455" spans="1:6" ht="15.75" customHeight="1" x14ac:dyDescent="0.15">
      <c r="A455" s="12">
        <v>453</v>
      </c>
      <c r="B455" s="11" t="s">
        <v>3317</v>
      </c>
      <c r="C455" s="13">
        <v>10.49</v>
      </c>
      <c r="D455" s="11" t="s">
        <v>442</v>
      </c>
      <c r="E455" s="82" t="s">
        <v>101</v>
      </c>
      <c r="F455" s="81"/>
    </row>
    <row r="456" spans="1:6" ht="15.75" customHeight="1" x14ac:dyDescent="0.15">
      <c r="A456" s="12">
        <v>454</v>
      </c>
      <c r="B456" s="11" t="s">
        <v>3318</v>
      </c>
      <c r="C456" s="13">
        <v>10.48</v>
      </c>
      <c r="D456" s="11" t="s">
        <v>2046</v>
      </c>
      <c r="E456" s="82" t="s">
        <v>66</v>
      </c>
      <c r="F456" s="81"/>
    </row>
    <row r="457" spans="1:6" ht="15.75" customHeight="1" x14ac:dyDescent="0.15">
      <c r="A457" s="12">
        <v>455</v>
      </c>
      <c r="B457" s="11" t="s">
        <v>3322</v>
      </c>
      <c r="C457" s="13">
        <v>10.48</v>
      </c>
      <c r="D457" s="11" t="s">
        <v>1073</v>
      </c>
      <c r="E457" s="82" t="s">
        <v>101</v>
      </c>
      <c r="F457" s="81"/>
    </row>
    <row r="458" spans="1:6" ht="15.75" customHeight="1" x14ac:dyDescent="0.15">
      <c r="A458" s="12">
        <v>456</v>
      </c>
      <c r="B458" s="11" t="s">
        <v>3323</v>
      </c>
      <c r="C458" s="13">
        <v>10.43</v>
      </c>
      <c r="D458" s="11" t="s">
        <v>442</v>
      </c>
      <c r="E458" s="82" t="s">
        <v>66</v>
      </c>
      <c r="F458" s="81"/>
    </row>
    <row r="459" spans="1:6" ht="15.75" customHeight="1" x14ac:dyDescent="0.15">
      <c r="A459" s="12">
        <v>457</v>
      </c>
      <c r="B459" s="11" t="s">
        <v>3342</v>
      </c>
      <c r="C459" s="13">
        <v>10.39</v>
      </c>
      <c r="D459" s="11" t="s">
        <v>442</v>
      </c>
      <c r="E459" s="82" t="s">
        <v>538</v>
      </c>
      <c r="F459" s="81"/>
    </row>
    <row r="460" spans="1:6" ht="15.75" customHeight="1" x14ac:dyDescent="0.15">
      <c r="A460" s="12">
        <v>458</v>
      </c>
      <c r="B460" s="11" t="s">
        <v>3362</v>
      </c>
      <c r="C460" s="13">
        <v>10.36</v>
      </c>
      <c r="D460" s="11" t="s">
        <v>3363</v>
      </c>
      <c r="E460" s="82" t="s">
        <v>162</v>
      </c>
      <c r="F460" s="81"/>
    </row>
    <row r="461" spans="1:6" ht="15.75" customHeight="1" x14ac:dyDescent="0.15">
      <c r="A461" s="12">
        <v>459</v>
      </c>
      <c r="B461" s="11" t="s">
        <v>2571</v>
      </c>
      <c r="C461" s="13">
        <v>10.35</v>
      </c>
      <c r="D461" s="11" t="s">
        <v>368</v>
      </c>
      <c r="E461" s="82" t="s">
        <v>66</v>
      </c>
      <c r="F461" s="81"/>
    </row>
    <row r="462" spans="1:6" ht="15.75" customHeight="1" x14ac:dyDescent="0.15">
      <c r="A462" s="12">
        <v>460</v>
      </c>
      <c r="B462" s="11" t="s">
        <v>3367</v>
      </c>
      <c r="C462" s="13">
        <v>10.34</v>
      </c>
      <c r="D462" s="11" t="s">
        <v>659</v>
      </c>
      <c r="E462" s="82" t="s">
        <v>677</v>
      </c>
      <c r="F462" s="81"/>
    </row>
    <row r="463" spans="1:6" ht="15.75" customHeight="1" x14ac:dyDescent="0.15">
      <c r="A463" s="12">
        <v>461</v>
      </c>
      <c r="B463" s="11" t="s">
        <v>3370</v>
      </c>
      <c r="C463" s="13">
        <v>10.33</v>
      </c>
      <c r="D463" s="11" t="s">
        <v>368</v>
      </c>
      <c r="E463" s="82" t="s">
        <v>364</v>
      </c>
      <c r="F463" s="81"/>
    </row>
    <row r="464" spans="1:6" ht="15.75" customHeight="1" x14ac:dyDescent="0.15">
      <c r="A464" s="12">
        <v>462</v>
      </c>
      <c r="B464" s="11" t="s">
        <v>3373</v>
      </c>
      <c r="C464" s="13">
        <v>10.25</v>
      </c>
      <c r="D464" s="11" t="s">
        <v>532</v>
      </c>
      <c r="E464" s="82" t="s">
        <v>398</v>
      </c>
      <c r="F464" s="81"/>
    </row>
    <row r="465" spans="1:6" ht="15.75" customHeight="1" x14ac:dyDescent="0.15">
      <c r="A465" s="12">
        <v>463</v>
      </c>
      <c r="B465" s="11" t="s">
        <v>3375</v>
      </c>
      <c r="C465" s="13">
        <v>10.24</v>
      </c>
      <c r="D465" s="11" t="s">
        <v>1455</v>
      </c>
      <c r="E465" s="82" t="s">
        <v>162</v>
      </c>
      <c r="F465" s="81"/>
    </row>
    <row r="466" spans="1:6" ht="15.75" customHeight="1" x14ac:dyDescent="0.15">
      <c r="A466" s="12">
        <v>464</v>
      </c>
      <c r="B466" s="11" t="s">
        <v>3385</v>
      </c>
      <c r="C466" s="13">
        <v>10.23</v>
      </c>
      <c r="D466" s="11" t="s">
        <v>1333</v>
      </c>
      <c r="E466" s="82" t="s">
        <v>50</v>
      </c>
      <c r="F466" s="81"/>
    </row>
    <row r="467" spans="1:6" ht="15.75" customHeight="1" x14ac:dyDescent="0.15">
      <c r="A467" s="12">
        <v>465</v>
      </c>
      <c r="B467" s="11" t="s">
        <v>1788</v>
      </c>
      <c r="C467" s="13">
        <v>10.23</v>
      </c>
      <c r="D467" s="11" t="s">
        <v>3390</v>
      </c>
      <c r="E467" s="82" t="s">
        <v>66</v>
      </c>
      <c r="F467" s="81"/>
    </row>
    <row r="468" spans="1:6" ht="15.75" customHeight="1" x14ac:dyDescent="0.15">
      <c r="A468" s="12">
        <v>466</v>
      </c>
      <c r="B468" s="11" t="s">
        <v>3393</v>
      </c>
      <c r="C468" s="13">
        <v>10.199999999999999</v>
      </c>
      <c r="D468" s="11" t="s">
        <v>519</v>
      </c>
      <c r="E468" s="82" t="s">
        <v>364</v>
      </c>
      <c r="F468" s="81"/>
    </row>
    <row r="469" spans="1:6" ht="15.75" customHeight="1" x14ac:dyDescent="0.15">
      <c r="A469" s="12">
        <v>467</v>
      </c>
      <c r="B469" s="11" t="s">
        <v>3394</v>
      </c>
      <c r="C469" s="13">
        <v>10.1</v>
      </c>
      <c r="D469" s="11" t="s">
        <v>680</v>
      </c>
      <c r="E469" s="82" t="s">
        <v>71</v>
      </c>
      <c r="F469" s="81"/>
    </row>
    <row r="470" spans="1:6" ht="15.75" customHeight="1" x14ac:dyDescent="0.15">
      <c r="A470" s="12">
        <v>468</v>
      </c>
      <c r="B470" s="11" t="s">
        <v>1795</v>
      </c>
      <c r="C470" s="13">
        <v>10.02</v>
      </c>
      <c r="D470" s="11" t="s">
        <v>793</v>
      </c>
      <c r="E470" s="82" t="s">
        <v>66</v>
      </c>
      <c r="F470" s="81"/>
    </row>
    <row r="471" spans="1:6" ht="15.75" customHeight="1" x14ac:dyDescent="0.15">
      <c r="A471" s="12">
        <v>469</v>
      </c>
      <c r="B471" s="11" t="s">
        <v>3405</v>
      </c>
      <c r="C471" s="13">
        <v>10.01</v>
      </c>
      <c r="D471" s="11" t="s">
        <v>3407</v>
      </c>
      <c r="E471" s="82" t="s">
        <v>162</v>
      </c>
      <c r="F471" s="81"/>
    </row>
    <row r="472" spans="1:6" ht="15.75" customHeight="1" x14ac:dyDescent="0.15">
      <c r="A472" s="12">
        <v>470</v>
      </c>
      <c r="B472" s="11" t="s">
        <v>3408</v>
      </c>
      <c r="C472" s="13">
        <v>10</v>
      </c>
      <c r="D472" s="11" t="s">
        <v>467</v>
      </c>
      <c r="E472" s="82" t="s">
        <v>162</v>
      </c>
      <c r="F472" s="81"/>
    </row>
    <row r="473" spans="1:6" ht="15.75" customHeight="1" x14ac:dyDescent="0.15">
      <c r="A473" s="12">
        <v>471</v>
      </c>
      <c r="B473" s="11" t="s">
        <v>3414</v>
      </c>
      <c r="C473" s="13">
        <v>9.99</v>
      </c>
      <c r="D473" s="11" t="s">
        <v>1711</v>
      </c>
      <c r="E473" s="82" t="s">
        <v>59</v>
      </c>
      <c r="F473" s="81"/>
    </row>
    <row r="474" spans="1:6" ht="15.75" customHeight="1" x14ac:dyDescent="0.15">
      <c r="A474" s="12">
        <v>472</v>
      </c>
      <c r="B474" s="11" t="s">
        <v>3418</v>
      </c>
      <c r="C474" s="13">
        <v>9.98</v>
      </c>
      <c r="D474" s="11" t="s">
        <v>594</v>
      </c>
      <c r="E474" s="82" t="s">
        <v>526</v>
      </c>
      <c r="F474" s="81"/>
    </row>
    <row r="475" spans="1:6" ht="15.75" customHeight="1" x14ac:dyDescent="0.15">
      <c r="A475" s="12">
        <v>473</v>
      </c>
      <c r="B475" s="11" t="s">
        <v>3424</v>
      </c>
      <c r="C475" s="13">
        <v>9.9700000000000006</v>
      </c>
      <c r="D475" s="11" t="s">
        <v>3433</v>
      </c>
      <c r="E475" s="82" t="s">
        <v>478</v>
      </c>
      <c r="F475" s="81"/>
    </row>
    <row r="476" spans="1:6" ht="15.75" customHeight="1" x14ac:dyDescent="0.15">
      <c r="A476" s="12">
        <v>474</v>
      </c>
      <c r="B476" s="11" t="s">
        <v>3436</v>
      </c>
      <c r="C476" s="13">
        <v>9.9499999999999993</v>
      </c>
      <c r="D476" s="11" t="s">
        <v>2387</v>
      </c>
      <c r="E476" s="82" t="s">
        <v>101</v>
      </c>
      <c r="F476" s="81"/>
    </row>
    <row r="477" spans="1:6" ht="15.75" customHeight="1" x14ac:dyDescent="0.15">
      <c r="A477" s="12">
        <v>475</v>
      </c>
      <c r="B477" s="11" t="s">
        <v>3439</v>
      </c>
      <c r="C477" s="13">
        <v>9.94</v>
      </c>
      <c r="D477" s="11" t="s">
        <v>1269</v>
      </c>
      <c r="E477" s="82" t="s">
        <v>66</v>
      </c>
      <c r="F477" s="81"/>
    </row>
    <row r="478" spans="1:6" ht="15.75" customHeight="1" x14ac:dyDescent="0.15">
      <c r="A478" s="12">
        <v>476</v>
      </c>
      <c r="B478" s="11" t="s">
        <v>3441</v>
      </c>
      <c r="C478" s="13">
        <v>9.91</v>
      </c>
      <c r="D478" s="11" t="s">
        <v>3442</v>
      </c>
      <c r="E478" s="82" t="s">
        <v>86</v>
      </c>
      <c r="F478" s="81"/>
    </row>
    <row r="479" spans="1:6" ht="15.75" customHeight="1" x14ac:dyDescent="0.15">
      <c r="A479" s="12">
        <v>477</v>
      </c>
      <c r="B479" s="11" t="s">
        <v>3444</v>
      </c>
      <c r="C479" s="13">
        <v>9.9</v>
      </c>
      <c r="D479" s="11" t="s">
        <v>3445</v>
      </c>
      <c r="E479" s="82" t="s">
        <v>364</v>
      </c>
      <c r="F479" s="81"/>
    </row>
    <row r="480" spans="1:6" ht="15.75" customHeight="1" x14ac:dyDescent="0.15">
      <c r="A480" s="12">
        <v>478</v>
      </c>
      <c r="B480" s="11" t="s">
        <v>3448</v>
      </c>
      <c r="C480" s="13">
        <v>9.8800000000000008</v>
      </c>
      <c r="D480" s="11" t="s">
        <v>701</v>
      </c>
      <c r="E480" s="82" t="s">
        <v>538</v>
      </c>
      <c r="F480" s="81"/>
    </row>
    <row r="481" spans="1:6" ht="15.75" customHeight="1" x14ac:dyDescent="0.15">
      <c r="A481" s="12">
        <v>479</v>
      </c>
      <c r="B481" s="11" t="s">
        <v>3462</v>
      </c>
      <c r="C481" s="13">
        <v>9.8800000000000008</v>
      </c>
      <c r="D481" s="11" t="s">
        <v>676</v>
      </c>
      <c r="E481" s="82" t="s">
        <v>50</v>
      </c>
      <c r="F481" s="81"/>
    </row>
    <row r="482" spans="1:6" ht="15.75" customHeight="1" x14ac:dyDescent="0.15">
      <c r="A482" s="12">
        <v>480</v>
      </c>
      <c r="B482" s="11" t="s">
        <v>3465</v>
      </c>
      <c r="C482" s="13">
        <v>9.8699999999999992</v>
      </c>
      <c r="D482" s="11" t="s">
        <v>578</v>
      </c>
      <c r="E482" s="82" t="s">
        <v>162</v>
      </c>
      <c r="F482" s="81"/>
    </row>
    <row r="483" spans="1:6" ht="15.75" customHeight="1" x14ac:dyDescent="0.15">
      <c r="A483" s="12">
        <v>481</v>
      </c>
      <c r="B483" s="11" t="s">
        <v>3466</v>
      </c>
      <c r="C483" s="13">
        <v>9.86</v>
      </c>
      <c r="D483" s="11" t="s">
        <v>431</v>
      </c>
      <c r="E483" s="82" t="s">
        <v>162</v>
      </c>
      <c r="F483" s="81"/>
    </row>
    <row r="484" spans="1:6" ht="15.75" customHeight="1" x14ac:dyDescent="0.15">
      <c r="A484" s="12">
        <v>482</v>
      </c>
      <c r="B484" s="11" t="s">
        <v>3469</v>
      </c>
      <c r="C484" s="13">
        <v>9.86</v>
      </c>
      <c r="D484" s="11" t="s">
        <v>749</v>
      </c>
      <c r="E484" s="82" t="s">
        <v>71</v>
      </c>
      <c r="F484" s="81"/>
    </row>
    <row r="485" spans="1:6" ht="15.75" customHeight="1" x14ac:dyDescent="0.15">
      <c r="A485" s="12">
        <v>483</v>
      </c>
      <c r="B485" s="11" t="s">
        <v>3472</v>
      </c>
      <c r="C485" s="13">
        <v>9.83</v>
      </c>
      <c r="D485" s="11" t="s">
        <v>343</v>
      </c>
      <c r="E485" s="82" t="s">
        <v>66</v>
      </c>
      <c r="F485" s="81"/>
    </row>
    <row r="486" spans="1:6" ht="15.75" customHeight="1" x14ac:dyDescent="0.15">
      <c r="A486" s="12">
        <v>484</v>
      </c>
      <c r="B486" s="11" t="s">
        <v>3476</v>
      </c>
      <c r="C486" s="13">
        <v>9.7899999999999991</v>
      </c>
      <c r="D486" s="11" t="s">
        <v>350</v>
      </c>
      <c r="E486" s="82" t="s">
        <v>86</v>
      </c>
      <c r="F486" s="81"/>
    </row>
    <row r="487" spans="1:6" ht="15.75" customHeight="1" x14ac:dyDescent="0.15">
      <c r="A487" s="12">
        <v>485</v>
      </c>
      <c r="B487" s="11" t="s">
        <v>3482</v>
      </c>
      <c r="C487" s="13">
        <v>9.7899999999999991</v>
      </c>
      <c r="D487" s="11" t="s">
        <v>520</v>
      </c>
      <c r="E487" s="82" t="s">
        <v>122</v>
      </c>
      <c r="F487" s="81"/>
    </row>
    <row r="488" spans="1:6" ht="15.75" customHeight="1" x14ac:dyDescent="0.15">
      <c r="A488" s="12">
        <v>486</v>
      </c>
      <c r="B488" s="11" t="s">
        <v>3484</v>
      </c>
      <c r="C488" s="13">
        <v>9.7899999999999991</v>
      </c>
      <c r="D488" s="11" t="s">
        <v>390</v>
      </c>
      <c r="E488" s="82" t="s">
        <v>71</v>
      </c>
      <c r="F488" s="81"/>
    </row>
    <row r="489" spans="1:6" ht="15.75" customHeight="1" x14ac:dyDescent="0.15">
      <c r="A489" s="12">
        <v>487</v>
      </c>
      <c r="B489" s="11" t="s">
        <v>3487</v>
      </c>
      <c r="C489" s="13">
        <v>9.7799999999999994</v>
      </c>
      <c r="D489" s="11" t="s">
        <v>362</v>
      </c>
      <c r="E489" s="82" t="s">
        <v>335</v>
      </c>
      <c r="F489" s="81"/>
    </row>
    <row r="490" spans="1:6" ht="15.75" customHeight="1" x14ac:dyDescent="0.15">
      <c r="A490" s="12">
        <v>488</v>
      </c>
      <c r="B490" s="11" t="s">
        <v>3490</v>
      </c>
      <c r="C490" s="13">
        <v>9.7200000000000006</v>
      </c>
      <c r="D490" s="11" t="s">
        <v>3433</v>
      </c>
      <c r="E490" s="82" t="s">
        <v>215</v>
      </c>
      <c r="F490" s="81"/>
    </row>
    <row r="491" spans="1:6" ht="15.75" customHeight="1" x14ac:dyDescent="0.15">
      <c r="A491" s="12">
        <v>489</v>
      </c>
      <c r="B491" s="11" t="s">
        <v>3494</v>
      </c>
      <c r="C491" s="13">
        <v>9.6999999999999993</v>
      </c>
      <c r="D491" s="11" t="s">
        <v>578</v>
      </c>
      <c r="E491" s="82" t="s">
        <v>215</v>
      </c>
      <c r="F491" s="81"/>
    </row>
    <row r="492" spans="1:6" ht="15.75" customHeight="1" x14ac:dyDescent="0.15">
      <c r="A492" s="12">
        <v>490</v>
      </c>
      <c r="B492" s="11" t="s">
        <v>3505</v>
      </c>
      <c r="C492" s="13">
        <v>9.69</v>
      </c>
      <c r="D492" s="11" t="s">
        <v>548</v>
      </c>
      <c r="E492" s="82" t="s">
        <v>162</v>
      </c>
      <c r="F492" s="81"/>
    </row>
    <row r="493" spans="1:6" ht="15.75" customHeight="1" x14ac:dyDescent="0.15">
      <c r="A493" s="12">
        <v>491</v>
      </c>
      <c r="B493" s="11" t="s">
        <v>3506</v>
      </c>
      <c r="C493" s="13">
        <v>9.69</v>
      </c>
      <c r="D493" s="11" t="s">
        <v>1508</v>
      </c>
      <c r="E493" s="82" t="s">
        <v>340</v>
      </c>
      <c r="F493" s="81"/>
    </row>
    <row r="494" spans="1:6" ht="15.75" customHeight="1" x14ac:dyDescent="0.15">
      <c r="A494" s="12">
        <v>492</v>
      </c>
      <c r="B494" s="11" t="s">
        <v>3512</v>
      </c>
      <c r="C494" s="13">
        <v>9.68</v>
      </c>
      <c r="D494" s="11" t="s">
        <v>315</v>
      </c>
      <c r="E494" s="82" t="s">
        <v>71</v>
      </c>
      <c r="F494" s="81"/>
    </row>
    <row r="495" spans="1:6" ht="15.75" customHeight="1" x14ac:dyDescent="0.15">
      <c r="A495" s="12">
        <v>493</v>
      </c>
      <c r="B495" s="11" t="s">
        <v>3524</v>
      </c>
      <c r="C495" s="13">
        <v>9.66</v>
      </c>
      <c r="D495" s="11" t="s">
        <v>470</v>
      </c>
      <c r="E495" s="82" t="s">
        <v>215</v>
      </c>
      <c r="F495" s="81"/>
    </row>
    <row r="496" spans="1:6" ht="15.75" customHeight="1" x14ac:dyDescent="0.15">
      <c r="A496" s="12">
        <v>494</v>
      </c>
      <c r="B496" s="11" t="s">
        <v>3542</v>
      </c>
      <c r="C496" s="13">
        <v>9.65</v>
      </c>
      <c r="D496" s="11" t="s">
        <v>2809</v>
      </c>
      <c r="E496" s="82" t="s">
        <v>162</v>
      </c>
      <c r="F496" s="81"/>
    </row>
    <row r="497" spans="1:6" ht="15.75" customHeight="1" x14ac:dyDescent="0.15">
      <c r="A497" s="12">
        <v>495</v>
      </c>
      <c r="B497" s="11" t="s">
        <v>3544</v>
      </c>
      <c r="C497" s="13">
        <v>9.64</v>
      </c>
      <c r="D497" s="11" t="s">
        <v>1395</v>
      </c>
      <c r="E497" s="82" t="s">
        <v>215</v>
      </c>
      <c r="F497" s="81"/>
    </row>
    <row r="498" spans="1:6" ht="15.75" customHeight="1" x14ac:dyDescent="0.15">
      <c r="A498" s="12">
        <v>496</v>
      </c>
      <c r="B498" s="11" t="s">
        <v>3546</v>
      </c>
      <c r="C498" s="13">
        <v>9.64</v>
      </c>
      <c r="D498" s="11" t="s">
        <v>2101</v>
      </c>
      <c r="E498" s="82" t="s">
        <v>162</v>
      </c>
      <c r="F498" s="81"/>
    </row>
    <row r="499" spans="1:6" ht="15.75" customHeight="1" x14ac:dyDescent="0.15">
      <c r="A499" s="12">
        <v>497</v>
      </c>
      <c r="B499" s="11" t="s">
        <v>3549</v>
      </c>
      <c r="C499" s="13">
        <v>9.6199999999999992</v>
      </c>
      <c r="D499" s="11" t="s">
        <v>329</v>
      </c>
      <c r="E499" s="82" t="s">
        <v>86</v>
      </c>
      <c r="F499" s="81"/>
    </row>
    <row r="500" spans="1:6" ht="15.75" customHeight="1" x14ac:dyDescent="0.15">
      <c r="A500" s="12">
        <v>498</v>
      </c>
      <c r="B500" s="11" t="s">
        <v>3550</v>
      </c>
      <c r="C500" s="13">
        <v>9.56</v>
      </c>
      <c r="D500" s="11" t="s">
        <v>570</v>
      </c>
      <c r="E500" s="82" t="s">
        <v>66</v>
      </c>
      <c r="F500" s="81"/>
    </row>
    <row r="501" spans="1:6" ht="15.75" customHeight="1" x14ac:dyDescent="0.15">
      <c r="A501" s="12">
        <v>499</v>
      </c>
      <c r="B501" s="11" t="s">
        <v>3553</v>
      </c>
      <c r="C501" s="13">
        <v>9.5299999999999994</v>
      </c>
      <c r="D501" s="11" t="s">
        <v>636</v>
      </c>
      <c r="E501" s="82" t="s">
        <v>71</v>
      </c>
      <c r="F501" s="81"/>
    </row>
    <row r="502" spans="1:6" ht="15.75" customHeight="1" x14ac:dyDescent="0.15">
      <c r="A502" s="12">
        <v>500</v>
      </c>
      <c r="B502" s="11" t="s">
        <v>3556</v>
      </c>
      <c r="C502" s="13">
        <v>9.42</v>
      </c>
      <c r="D502" s="11" t="s">
        <v>626</v>
      </c>
      <c r="E502" s="82" t="s">
        <v>600</v>
      </c>
      <c r="F502" s="81"/>
    </row>
    <row r="503" spans="1:6" ht="15.75" customHeight="1" x14ac:dyDescent="0.15">
      <c r="A503" s="12">
        <v>501</v>
      </c>
      <c r="B503" s="11" t="s">
        <v>3560</v>
      </c>
      <c r="C503" s="13">
        <v>9.42</v>
      </c>
      <c r="D503" s="11" t="s">
        <v>1643</v>
      </c>
      <c r="E503" s="82" t="s">
        <v>215</v>
      </c>
      <c r="F503" s="81"/>
    </row>
    <row r="504" spans="1:6" ht="15.75" customHeight="1" x14ac:dyDescent="0.15">
      <c r="A504" s="12">
        <v>502</v>
      </c>
      <c r="B504" s="11" t="s">
        <v>3563</v>
      </c>
      <c r="C504" s="13">
        <v>9.4</v>
      </c>
      <c r="D504" s="11" t="s">
        <v>302</v>
      </c>
      <c r="E504" s="82" t="s">
        <v>101</v>
      </c>
      <c r="F504" s="81"/>
    </row>
    <row r="505" spans="1:6" ht="15.75" customHeight="1" x14ac:dyDescent="0.15">
      <c r="A505" s="12">
        <v>503</v>
      </c>
      <c r="B505" s="11" t="s">
        <v>3789</v>
      </c>
      <c r="C505" s="13">
        <v>9.39</v>
      </c>
      <c r="D505" s="11" t="s">
        <v>546</v>
      </c>
      <c r="E505" s="82" t="s">
        <v>40</v>
      </c>
      <c r="F505" s="81"/>
    </row>
    <row r="506" spans="1:6" ht="15.75" customHeight="1" x14ac:dyDescent="0.15">
      <c r="A506" s="12">
        <v>504</v>
      </c>
      <c r="B506" s="11" t="s">
        <v>3793</v>
      </c>
      <c r="C506" s="13">
        <v>9.35</v>
      </c>
      <c r="D506" s="11" t="s">
        <v>659</v>
      </c>
      <c r="E506" s="82" t="s">
        <v>340</v>
      </c>
      <c r="F506" s="81"/>
    </row>
    <row r="507" spans="1:6" ht="15.75" customHeight="1" x14ac:dyDescent="0.15">
      <c r="A507" s="12">
        <v>505</v>
      </c>
      <c r="B507" s="11" t="s">
        <v>3794</v>
      </c>
      <c r="C507" s="13">
        <v>9.35</v>
      </c>
      <c r="D507" s="11" t="s">
        <v>626</v>
      </c>
      <c r="E507" s="82" t="s">
        <v>66</v>
      </c>
      <c r="F507" s="81"/>
    </row>
    <row r="508" spans="1:6" ht="15.75" customHeight="1" x14ac:dyDescent="0.15">
      <c r="A508" s="12">
        <v>506</v>
      </c>
      <c r="B508" s="11" t="s">
        <v>3797</v>
      </c>
      <c r="C508" s="13">
        <v>9.34</v>
      </c>
      <c r="D508" s="11" t="s">
        <v>442</v>
      </c>
      <c r="E508" s="82" t="s">
        <v>71</v>
      </c>
      <c r="F508" s="81"/>
    </row>
    <row r="509" spans="1:6" ht="15.75" customHeight="1" x14ac:dyDescent="0.15">
      <c r="A509" s="12">
        <v>507</v>
      </c>
      <c r="B509" s="11" t="s">
        <v>3800</v>
      </c>
      <c r="C509" s="13">
        <v>9.32</v>
      </c>
      <c r="D509" s="11" t="s">
        <v>346</v>
      </c>
      <c r="E509" s="82" t="s">
        <v>71</v>
      </c>
      <c r="F509" s="81"/>
    </row>
    <row r="510" spans="1:6" ht="15.75" customHeight="1" x14ac:dyDescent="0.15">
      <c r="A510" s="12">
        <v>508</v>
      </c>
      <c r="B510" s="11" t="s">
        <v>3821</v>
      </c>
      <c r="C510" s="13">
        <v>9.31</v>
      </c>
      <c r="D510" s="11" t="s">
        <v>346</v>
      </c>
      <c r="E510" s="82" t="s">
        <v>215</v>
      </c>
      <c r="F510" s="81"/>
    </row>
    <row r="511" spans="1:6" ht="15.75" customHeight="1" x14ac:dyDescent="0.15">
      <c r="A511" s="12">
        <v>509</v>
      </c>
      <c r="B511" s="11" t="s">
        <v>693</v>
      </c>
      <c r="C511" s="13">
        <v>9.31</v>
      </c>
      <c r="D511" s="11" t="s">
        <v>605</v>
      </c>
      <c r="E511" s="82" t="s">
        <v>335</v>
      </c>
      <c r="F511" s="81"/>
    </row>
    <row r="512" spans="1:6" ht="15.75" customHeight="1" x14ac:dyDescent="0.15">
      <c r="A512" s="12">
        <v>510</v>
      </c>
      <c r="B512" s="11" t="s">
        <v>3827</v>
      </c>
      <c r="C512" s="13">
        <v>9.3000000000000007</v>
      </c>
      <c r="D512" s="11" t="s">
        <v>1429</v>
      </c>
      <c r="E512" s="82" t="s">
        <v>59</v>
      </c>
      <c r="F512" s="81"/>
    </row>
    <row r="513" spans="1:6" ht="15.75" customHeight="1" x14ac:dyDescent="0.15">
      <c r="A513" s="12">
        <v>511</v>
      </c>
      <c r="B513" s="11" t="s">
        <v>3828</v>
      </c>
      <c r="C513" s="13">
        <v>9.2899999999999991</v>
      </c>
      <c r="D513" s="11" t="s">
        <v>429</v>
      </c>
      <c r="E513" s="82" t="s">
        <v>59</v>
      </c>
      <c r="F513" s="81"/>
    </row>
    <row r="514" spans="1:6" ht="15.75" customHeight="1" x14ac:dyDescent="0.15">
      <c r="A514" s="12">
        <v>512</v>
      </c>
      <c r="B514" s="11" t="s">
        <v>3833</v>
      </c>
      <c r="C514" s="13">
        <v>9.27</v>
      </c>
      <c r="D514" s="11" t="s">
        <v>346</v>
      </c>
      <c r="E514" s="82" t="s">
        <v>162</v>
      </c>
      <c r="F514" s="81"/>
    </row>
    <row r="515" spans="1:6" ht="15.75" customHeight="1" x14ac:dyDescent="0.15">
      <c r="A515" s="12">
        <v>513</v>
      </c>
      <c r="B515" s="11" t="s">
        <v>1799</v>
      </c>
      <c r="C515" s="13">
        <v>9.16</v>
      </c>
      <c r="D515" s="11" t="s">
        <v>442</v>
      </c>
      <c r="E515" s="82" t="s">
        <v>66</v>
      </c>
      <c r="F515" s="81"/>
    </row>
    <row r="516" spans="1:6" ht="15.75" customHeight="1" x14ac:dyDescent="0.15">
      <c r="A516" s="12">
        <v>514</v>
      </c>
      <c r="B516" s="11" t="s">
        <v>3837</v>
      </c>
      <c r="C516" s="13">
        <v>9.15</v>
      </c>
      <c r="D516" s="11" t="s">
        <v>346</v>
      </c>
      <c r="E516" s="82" t="s">
        <v>162</v>
      </c>
      <c r="F516" s="81"/>
    </row>
    <row r="517" spans="1:6" ht="15.75" customHeight="1" x14ac:dyDescent="0.15">
      <c r="A517" s="12">
        <v>515</v>
      </c>
      <c r="B517" s="11" t="s">
        <v>3841</v>
      </c>
      <c r="C517" s="13">
        <v>9.1199999999999992</v>
      </c>
      <c r="D517" s="11" t="s">
        <v>362</v>
      </c>
      <c r="E517" s="82" t="s">
        <v>66</v>
      </c>
      <c r="F517" s="81"/>
    </row>
    <row r="518" spans="1:6" ht="15.75" customHeight="1" x14ac:dyDescent="0.15">
      <c r="A518" s="12">
        <v>516</v>
      </c>
      <c r="B518" s="11" t="s">
        <v>3843</v>
      </c>
      <c r="C518" s="13">
        <v>9.1199999999999992</v>
      </c>
      <c r="D518" s="11" t="s">
        <v>1831</v>
      </c>
      <c r="E518" s="82" t="s">
        <v>215</v>
      </c>
      <c r="F518" s="81"/>
    </row>
    <row r="519" spans="1:6" ht="15.75" customHeight="1" x14ac:dyDescent="0.15">
      <c r="A519" s="12">
        <v>517</v>
      </c>
      <c r="B519" s="11" t="s">
        <v>3849</v>
      </c>
      <c r="C519" s="13">
        <v>9.11</v>
      </c>
      <c r="D519" s="11" t="s">
        <v>3850</v>
      </c>
      <c r="E519" s="82" t="s">
        <v>86</v>
      </c>
      <c r="F519" s="81"/>
    </row>
    <row r="520" spans="1:6" ht="15.75" customHeight="1" x14ac:dyDescent="0.15">
      <c r="A520" s="12">
        <v>518</v>
      </c>
      <c r="B520" s="11" t="s">
        <v>3863</v>
      </c>
      <c r="C520" s="13">
        <v>9.11</v>
      </c>
      <c r="D520" s="11" t="s">
        <v>555</v>
      </c>
      <c r="E520" s="82" t="s">
        <v>215</v>
      </c>
      <c r="F520" s="81"/>
    </row>
    <row r="521" spans="1:6" ht="15.75" customHeight="1" x14ac:dyDescent="0.15">
      <c r="A521" s="12">
        <v>519</v>
      </c>
      <c r="B521" s="11" t="s">
        <v>3882</v>
      </c>
      <c r="C521" s="13">
        <v>9.1</v>
      </c>
      <c r="D521" s="11" t="s">
        <v>631</v>
      </c>
      <c r="E521" s="82" t="s">
        <v>101</v>
      </c>
      <c r="F521" s="81"/>
    </row>
    <row r="522" spans="1:6" ht="15.75" customHeight="1" x14ac:dyDescent="0.15">
      <c r="A522" s="12">
        <v>520</v>
      </c>
      <c r="B522" s="11" t="s">
        <v>3885</v>
      </c>
      <c r="C522" s="13">
        <v>9.09</v>
      </c>
      <c r="D522" s="11" t="s">
        <v>447</v>
      </c>
      <c r="E522" s="82" t="s">
        <v>75</v>
      </c>
      <c r="F522" s="81"/>
    </row>
    <row r="523" spans="1:6" ht="15.75" customHeight="1" x14ac:dyDescent="0.15">
      <c r="A523" s="12">
        <v>521</v>
      </c>
      <c r="B523" s="11" t="s">
        <v>3890</v>
      </c>
      <c r="C523" s="13">
        <v>9.08</v>
      </c>
      <c r="D523" s="11" t="s">
        <v>676</v>
      </c>
      <c r="E523" s="82" t="s">
        <v>162</v>
      </c>
      <c r="F523" s="81"/>
    </row>
    <row r="524" spans="1:6" ht="15.75" customHeight="1" x14ac:dyDescent="0.15">
      <c r="A524" s="12">
        <v>522</v>
      </c>
      <c r="B524" s="11" t="s">
        <v>3895</v>
      </c>
      <c r="C524" s="13">
        <v>9.08</v>
      </c>
      <c r="D524" s="11" t="s">
        <v>511</v>
      </c>
      <c r="E524" s="82" t="s">
        <v>162</v>
      </c>
      <c r="F524" s="81"/>
    </row>
    <row r="525" spans="1:6" ht="15.75" customHeight="1" x14ac:dyDescent="0.15">
      <c r="A525" s="12">
        <v>523</v>
      </c>
      <c r="B525" s="11" t="s">
        <v>3899</v>
      </c>
      <c r="C525" s="13">
        <v>9.08</v>
      </c>
      <c r="D525" s="11" t="s">
        <v>390</v>
      </c>
      <c r="E525" s="82" t="s">
        <v>215</v>
      </c>
      <c r="F525" s="81"/>
    </row>
    <row r="526" spans="1:6" ht="15.75" customHeight="1" x14ac:dyDescent="0.15">
      <c r="A526" s="12">
        <v>524</v>
      </c>
      <c r="B526" s="11" t="s">
        <v>3900</v>
      </c>
      <c r="C526" s="13">
        <v>9.08</v>
      </c>
      <c r="D526" s="11" t="s">
        <v>680</v>
      </c>
      <c r="E526" s="82" t="s">
        <v>40</v>
      </c>
      <c r="F526" s="81"/>
    </row>
    <row r="527" spans="1:6" ht="15.75" customHeight="1" x14ac:dyDescent="0.15">
      <c r="A527" s="12">
        <v>525</v>
      </c>
      <c r="B527" s="11" t="s">
        <v>3902</v>
      </c>
      <c r="C527" s="13">
        <v>9.07</v>
      </c>
      <c r="D527" s="11" t="s">
        <v>1019</v>
      </c>
      <c r="E527" s="82" t="s">
        <v>162</v>
      </c>
      <c r="F527" s="81"/>
    </row>
    <row r="528" spans="1:6" ht="15.75" customHeight="1" x14ac:dyDescent="0.15">
      <c r="A528" s="12">
        <v>526</v>
      </c>
      <c r="B528" s="11" t="s">
        <v>3917</v>
      </c>
      <c r="C528" s="13">
        <v>9.0500000000000007</v>
      </c>
      <c r="D528" s="11" t="s">
        <v>3918</v>
      </c>
      <c r="E528" s="82" t="s">
        <v>40</v>
      </c>
      <c r="F528" s="81"/>
    </row>
    <row r="529" spans="1:6" ht="15.75" customHeight="1" x14ac:dyDescent="0.15">
      <c r="A529" s="12">
        <v>527</v>
      </c>
      <c r="B529" s="11" t="s">
        <v>3921</v>
      </c>
      <c r="C529" s="13">
        <v>9.0399999999999991</v>
      </c>
      <c r="D529" s="11" t="s">
        <v>1283</v>
      </c>
      <c r="E529" s="82" t="s">
        <v>66</v>
      </c>
      <c r="F529" s="81"/>
    </row>
    <row r="530" spans="1:6" ht="15.75" customHeight="1" x14ac:dyDescent="0.15">
      <c r="A530" s="12">
        <v>528</v>
      </c>
      <c r="B530" s="11" t="s">
        <v>3943</v>
      </c>
      <c r="C530" s="13">
        <v>8.98</v>
      </c>
      <c r="D530" s="11" t="s">
        <v>429</v>
      </c>
      <c r="E530" s="82" t="s">
        <v>50</v>
      </c>
      <c r="F530" s="81"/>
    </row>
    <row r="531" spans="1:6" ht="15.75" customHeight="1" x14ac:dyDescent="0.15">
      <c r="A531" s="12">
        <v>529</v>
      </c>
      <c r="B531" s="11" t="s">
        <v>3952</v>
      </c>
      <c r="C531" s="13">
        <v>8.9700000000000006</v>
      </c>
      <c r="D531" s="11" t="s">
        <v>1005</v>
      </c>
      <c r="E531" s="82" t="s">
        <v>215</v>
      </c>
      <c r="F531" s="81"/>
    </row>
    <row r="532" spans="1:6" ht="15.75" customHeight="1" x14ac:dyDescent="0.15">
      <c r="A532" s="12">
        <v>530</v>
      </c>
      <c r="B532" s="11" t="s">
        <v>3973</v>
      </c>
      <c r="C532" s="13">
        <v>8.94</v>
      </c>
      <c r="D532" s="11" t="s">
        <v>390</v>
      </c>
      <c r="E532" s="82" t="s">
        <v>215</v>
      </c>
      <c r="F532" s="81"/>
    </row>
    <row r="533" spans="1:6" ht="15.75" customHeight="1" x14ac:dyDescent="0.15">
      <c r="A533" s="12">
        <v>531</v>
      </c>
      <c r="B533" s="11" t="s">
        <v>3974</v>
      </c>
      <c r="C533" s="13">
        <v>8.93</v>
      </c>
      <c r="D533" s="11" t="s">
        <v>3975</v>
      </c>
      <c r="E533" s="82" t="s">
        <v>66</v>
      </c>
      <c r="F533" s="81"/>
    </row>
    <row r="534" spans="1:6" ht="15.75" customHeight="1" x14ac:dyDescent="0.15">
      <c r="A534" s="12">
        <v>532</v>
      </c>
      <c r="B534" s="11" t="s">
        <v>3979</v>
      </c>
      <c r="C534" s="13">
        <v>8.92</v>
      </c>
      <c r="D534" s="11" t="s">
        <v>3980</v>
      </c>
      <c r="E534" s="82" t="s">
        <v>215</v>
      </c>
      <c r="F534" s="81"/>
    </row>
    <row r="535" spans="1:6" ht="15.75" customHeight="1" x14ac:dyDescent="0.15">
      <c r="A535" s="12">
        <v>533</v>
      </c>
      <c r="B535" s="11" t="s">
        <v>3981</v>
      </c>
      <c r="C535" s="13">
        <v>8.92</v>
      </c>
      <c r="D535" s="11" t="s">
        <v>903</v>
      </c>
      <c r="E535" s="82" t="s">
        <v>162</v>
      </c>
      <c r="F535" s="81"/>
    </row>
    <row r="536" spans="1:6" ht="15.75" customHeight="1" x14ac:dyDescent="0.15">
      <c r="A536" s="12">
        <v>534</v>
      </c>
      <c r="B536" s="11" t="s">
        <v>3998</v>
      </c>
      <c r="C536" s="13">
        <v>8.92</v>
      </c>
      <c r="D536" s="11" t="s">
        <v>555</v>
      </c>
      <c r="E536" s="82" t="s">
        <v>40</v>
      </c>
      <c r="F536" s="81"/>
    </row>
    <row r="537" spans="1:6" ht="15.75" customHeight="1" x14ac:dyDescent="0.15">
      <c r="A537" s="12">
        <v>535</v>
      </c>
      <c r="B537" s="11" t="s">
        <v>4002</v>
      </c>
      <c r="C537" s="13">
        <v>8.92</v>
      </c>
      <c r="D537" s="11" t="s">
        <v>728</v>
      </c>
      <c r="E537" s="82" t="s">
        <v>356</v>
      </c>
      <c r="F537" s="81"/>
    </row>
    <row r="538" spans="1:6" ht="15.75" customHeight="1" x14ac:dyDescent="0.15">
      <c r="A538" s="12">
        <v>536</v>
      </c>
      <c r="B538" s="11" t="s">
        <v>4025</v>
      </c>
      <c r="C538" s="13">
        <v>8.91</v>
      </c>
      <c r="D538" s="11" t="s">
        <v>4038</v>
      </c>
      <c r="E538" s="82" t="s">
        <v>86</v>
      </c>
      <c r="F538" s="81"/>
    </row>
    <row r="539" spans="1:6" ht="15.75" customHeight="1" x14ac:dyDescent="0.15">
      <c r="A539" s="12">
        <v>537</v>
      </c>
      <c r="B539" s="11" t="s">
        <v>4058</v>
      </c>
      <c r="C539" s="13">
        <v>8.8800000000000008</v>
      </c>
      <c r="D539" s="11" t="s">
        <v>532</v>
      </c>
      <c r="E539" s="82" t="s">
        <v>162</v>
      </c>
      <c r="F539" s="81"/>
    </row>
    <row r="540" spans="1:6" ht="15.75" customHeight="1" x14ac:dyDescent="0.15">
      <c r="A540" s="12">
        <v>538</v>
      </c>
      <c r="B540" s="11" t="s">
        <v>4086</v>
      </c>
      <c r="C540" s="13">
        <v>8.8699999999999992</v>
      </c>
      <c r="D540" s="11" t="s">
        <v>1740</v>
      </c>
      <c r="E540" s="82" t="s">
        <v>66</v>
      </c>
      <c r="F540" s="81"/>
    </row>
    <row r="541" spans="1:6" ht="15.75" customHeight="1" x14ac:dyDescent="0.15">
      <c r="A541" s="12">
        <v>539</v>
      </c>
      <c r="B541" s="11" t="s">
        <v>4093</v>
      </c>
      <c r="C541" s="13">
        <v>8.8699999999999992</v>
      </c>
      <c r="D541" s="11" t="s">
        <v>346</v>
      </c>
      <c r="E541" s="82" t="s">
        <v>364</v>
      </c>
      <c r="F541" s="81"/>
    </row>
    <row r="542" spans="1:6" ht="15.75" customHeight="1" x14ac:dyDescent="0.15">
      <c r="A542" s="12">
        <v>540</v>
      </c>
      <c r="B542" s="11" t="s">
        <v>4096</v>
      </c>
      <c r="C542" s="13">
        <v>8.8699999999999992</v>
      </c>
      <c r="D542" s="11" t="s">
        <v>4097</v>
      </c>
      <c r="E542" s="82" t="s">
        <v>215</v>
      </c>
      <c r="F542" s="81"/>
    </row>
    <row r="543" spans="1:6" ht="15.75" customHeight="1" x14ac:dyDescent="0.15">
      <c r="A543" s="12">
        <v>541</v>
      </c>
      <c r="B543" s="11" t="s">
        <v>3112</v>
      </c>
      <c r="C543" s="13">
        <v>8.85</v>
      </c>
      <c r="D543" s="11" t="s">
        <v>899</v>
      </c>
      <c r="E543" s="82" t="s">
        <v>71</v>
      </c>
      <c r="F543" s="81"/>
    </row>
    <row r="544" spans="1:6" ht="15.75" customHeight="1" x14ac:dyDescent="0.15">
      <c r="A544" s="12">
        <v>542</v>
      </c>
      <c r="B544" s="11" t="s">
        <v>4105</v>
      </c>
      <c r="C544" s="13">
        <v>8.85</v>
      </c>
      <c r="D544" s="11" t="s">
        <v>680</v>
      </c>
      <c r="E544" s="82" t="s">
        <v>215</v>
      </c>
      <c r="F544" s="81"/>
    </row>
    <row r="545" spans="1:6" ht="15.75" customHeight="1" x14ac:dyDescent="0.15">
      <c r="A545" s="12">
        <v>543</v>
      </c>
      <c r="B545" s="11" t="s">
        <v>4106</v>
      </c>
      <c r="C545" s="13">
        <v>8.83</v>
      </c>
      <c r="D545" s="11" t="s">
        <v>1559</v>
      </c>
      <c r="E545" s="82" t="s">
        <v>101</v>
      </c>
      <c r="F545" s="81"/>
    </row>
    <row r="546" spans="1:6" ht="15.75" customHeight="1" x14ac:dyDescent="0.15">
      <c r="A546" s="12">
        <v>544</v>
      </c>
      <c r="B546" s="11" t="s">
        <v>4110</v>
      </c>
      <c r="C546" s="13">
        <v>8.83</v>
      </c>
      <c r="D546" s="11" t="s">
        <v>620</v>
      </c>
      <c r="E546" s="82" t="s">
        <v>162</v>
      </c>
      <c r="F546" s="81"/>
    </row>
    <row r="547" spans="1:6" ht="15.75" customHeight="1" x14ac:dyDescent="0.15">
      <c r="A547" s="12">
        <v>545</v>
      </c>
      <c r="B547" s="11" t="s">
        <v>4113</v>
      </c>
      <c r="C547" s="13">
        <v>8.81</v>
      </c>
      <c r="D547" s="11" t="s">
        <v>362</v>
      </c>
      <c r="E547" s="82" t="s">
        <v>364</v>
      </c>
      <c r="F547" s="81"/>
    </row>
    <row r="548" spans="1:6" ht="15.75" customHeight="1" x14ac:dyDescent="0.15">
      <c r="A548" s="12">
        <v>546</v>
      </c>
      <c r="B548" s="11" t="s">
        <v>4126</v>
      </c>
      <c r="C548" s="13">
        <v>8.7899999999999991</v>
      </c>
      <c r="D548" s="11" t="s">
        <v>1839</v>
      </c>
      <c r="E548" s="82" t="s">
        <v>162</v>
      </c>
      <c r="F548" s="81"/>
    </row>
    <row r="549" spans="1:6" ht="15.75" customHeight="1" x14ac:dyDescent="0.15">
      <c r="A549" s="12">
        <v>547</v>
      </c>
      <c r="B549" s="11" t="s">
        <v>4149</v>
      </c>
      <c r="C549" s="13">
        <v>8.76</v>
      </c>
      <c r="D549" s="11" t="s">
        <v>525</v>
      </c>
      <c r="E549" s="82" t="s">
        <v>215</v>
      </c>
      <c r="F549" s="81"/>
    </row>
    <row r="550" spans="1:6" ht="15.75" customHeight="1" x14ac:dyDescent="0.15">
      <c r="A550" s="12">
        <v>548</v>
      </c>
      <c r="B550" s="11" t="s">
        <v>4155</v>
      </c>
      <c r="C550" s="13">
        <v>8.74</v>
      </c>
      <c r="D550" s="11" t="s">
        <v>289</v>
      </c>
      <c r="E550" s="82" t="s">
        <v>71</v>
      </c>
      <c r="F550" s="81"/>
    </row>
    <row r="551" spans="1:6" ht="15.75" customHeight="1" x14ac:dyDescent="0.15">
      <c r="A551" s="12">
        <v>549</v>
      </c>
      <c r="B551" s="14" t="s">
        <v>4165</v>
      </c>
      <c r="C551" s="13">
        <v>8.7100000000000009</v>
      </c>
      <c r="D551" s="11" t="s">
        <v>333</v>
      </c>
      <c r="E551" s="82" t="s">
        <v>71</v>
      </c>
      <c r="F551" s="81"/>
    </row>
    <row r="552" spans="1:6" ht="15.75" customHeight="1" x14ac:dyDescent="0.15">
      <c r="A552" s="12">
        <v>550</v>
      </c>
      <c r="B552" s="11" t="s">
        <v>4168</v>
      </c>
      <c r="C552" s="13">
        <v>8.7100000000000009</v>
      </c>
      <c r="D552" s="11" t="s">
        <v>4193</v>
      </c>
      <c r="E552" s="82" t="s">
        <v>221</v>
      </c>
      <c r="F552" s="81"/>
    </row>
    <row r="553" spans="1:6" ht="15.75" customHeight="1" x14ac:dyDescent="0.15">
      <c r="A553" s="12">
        <v>551</v>
      </c>
      <c r="B553" s="11" t="s">
        <v>4195</v>
      </c>
      <c r="C553" s="13">
        <v>8.7100000000000009</v>
      </c>
      <c r="D553" s="11" t="s">
        <v>532</v>
      </c>
      <c r="E553" s="82" t="s">
        <v>101</v>
      </c>
      <c r="F553" s="81"/>
    </row>
    <row r="554" spans="1:6" ht="15.75" customHeight="1" x14ac:dyDescent="0.15">
      <c r="A554" s="12">
        <v>552</v>
      </c>
      <c r="B554" s="11" t="s">
        <v>4207</v>
      </c>
      <c r="C554" s="13">
        <v>8.6999999999999993</v>
      </c>
      <c r="D554" s="11" t="s">
        <v>977</v>
      </c>
      <c r="E554" s="82" t="s">
        <v>101</v>
      </c>
      <c r="F554" s="81"/>
    </row>
    <row r="555" spans="1:6" ht="15.75" customHeight="1" x14ac:dyDescent="0.15">
      <c r="A555" s="12">
        <v>553</v>
      </c>
      <c r="B555" s="11" t="s">
        <v>4210</v>
      </c>
      <c r="C555" s="13">
        <v>8.69</v>
      </c>
      <c r="D555" s="11" t="s">
        <v>532</v>
      </c>
      <c r="E555" s="82" t="s">
        <v>356</v>
      </c>
      <c r="F555" s="81"/>
    </row>
    <row r="556" spans="1:6" ht="15.75" customHeight="1" x14ac:dyDescent="0.15">
      <c r="A556" s="12">
        <v>554</v>
      </c>
      <c r="B556" s="11" t="s">
        <v>4223</v>
      </c>
      <c r="C556" s="13">
        <v>8.67</v>
      </c>
      <c r="D556" s="11" t="s">
        <v>4224</v>
      </c>
      <c r="E556" s="82" t="s">
        <v>221</v>
      </c>
      <c r="F556" s="81"/>
    </row>
    <row r="557" spans="1:6" ht="15.75" customHeight="1" x14ac:dyDescent="0.15">
      <c r="A557" s="12">
        <v>555</v>
      </c>
      <c r="B557" s="11" t="s">
        <v>4227</v>
      </c>
      <c r="C557" s="13">
        <v>8.67</v>
      </c>
      <c r="D557" s="11" t="s">
        <v>728</v>
      </c>
      <c r="E557" s="82" t="s">
        <v>162</v>
      </c>
      <c r="F557" s="81"/>
    </row>
    <row r="558" spans="1:6" ht="15.75" customHeight="1" x14ac:dyDescent="0.15">
      <c r="A558" s="12">
        <v>556</v>
      </c>
      <c r="B558" s="11" t="s">
        <v>4234</v>
      </c>
      <c r="C558" s="13">
        <v>8.66</v>
      </c>
      <c r="D558" s="11" t="s">
        <v>715</v>
      </c>
      <c r="E558" s="82" t="s">
        <v>538</v>
      </c>
      <c r="F558" s="81"/>
    </row>
    <row r="559" spans="1:6" ht="15.75" customHeight="1" x14ac:dyDescent="0.15">
      <c r="A559" s="12">
        <v>557</v>
      </c>
      <c r="B559" s="11" t="s">
        <v>4237</v>
      </c>
      <c r="C559" s="13">
        <v>8.66</v>
      </c>
      <c r="D559" s="11" t="s">
        <v>333</v>
      </c>
      <c r="E559" s="82" t="s">
        <v>162</v>
      </c>
      <c r="F559" s="81"/>
    </row>
    <row r="560" spans="1:6" ht="15.75" customHeight="1" x14ac:dyDescent="0.15">
      <c r="A560" s="12">
        <v>558</v>
      </c>
      <c r="B560" s="11" t="s">
        <v>4239</v>
      </c>
      <c r="C560" s="13">
        <v>8.65</v>
      </c>
      <c r="D560" s="11" t="s">
        <v>4240</v>
      </c>
      <c r="E560" s="82" t="s">
        <v>221</v>
      </c>
      <c r="F560" s="81"/>
    </row>
    <row r="561" spans="1:6" ht="15.75" customHeight="1" x14ac:dyDescent="0.15">
      <c r="A561" s="12">
        <v>559</v>
      </c>
      <c r="B561" s="11" t="s">
        <v>4242</v>
      </c>
      <c r="C561" s="13">
        <v>8.6300000000000008</v>
      </c>
      <c r="D561" s="11" t="s">
        <v>668</v>
      </c>
      <c r="E561" s="82" t="s">
        <v>538</v>
      </c>
      <c r="F561" s="81"/>
    </row>
    <row r="562" spans="1:6" ht="15.75" customHeight="1" x14ac:dyDescent="0.15">
      <c r="A562" s="12">
        <v>560</v>
      </c>
      <c r="B562" s="11" t="s">
        <v>4263</v>
      </c>
      <c r="C562" s="13">
        <v>8.6300000000000008</v>
      </c>
      <c r="D562" s="11" t="s">
        <v>346</v>
      </c>
      <c r="E562" s="82" t="s">
        <v>71</v>
      </c>
      <c r="F562" s="81"/>
    </row>
    <row r="563" spans="1:6" ht="15.75" customHeight="1" x14ac:dyDescent="0.15">
      <c r="A563" s="12">
        <v>561</v>
      </c>
      <c r="B563" s="11" t="s">
        <v>4276</v>
      </c>
      <c r="C563" s="13">
        <v>8.6199999999999992</v>
      </c>
      <c r="D563" s="11" t="s">
        <v>4277</v>
      </c>
      <c r="E563" s="82" t="s">
        <v>538</v>
      </c>
      <c r="F563" s="81"/>
    </row>
    <row r="564" spans="1:6" ht="15.75" customHeight="1" x14ac:dyDescent="0.15">
      <c r="A564" s="12">
        <v>562</v>
      </c>
      <c r="B564" s="11" t="s">
        <v>4279</v>
      </c>
      <c r="C564" s="13">
        <v>8.56</v>
      </c>
      <c r="D564" s="11" t="s">
        <v>1321</v>
      </c>
      <c r="E564" s="82" t="s">
        <v>364</v>
      </c>
      <c r="F564" s="81"/>
    </row>
    <row r="565" spans="1:6" ht="15.75" customHeight="1" x14ac:dyDescent="0.15">
      <c r="A565" s="12">
        <v>563</v>
      </c>
      <c r="B565" s="11" t="s">
        <v>325</v>
      </c>
      <c r="C565" s="13">
        <v>8.49</v>
      </c>
      <c r="D565" s="11" t="s">
        <v>4201</v>
      </c>
      <c r="E565" s="82" t="s">
        <v>86</v>
      </c>
      <c r="F565" s="81"/>
    </row>
    <row r="566" spans="1:6" ht="15.75" customHeight="1" x14ac:dyDescent="0.15">
      <c r="A566" s="12">
        <v>564</v>
      </c>
      <c r="B566" s="11" t="s">
        <v>4292</v>
      </c>
      <c r="C566" s="13">
        <v>8.49</v>
      </c>
      <c r="D566" s="11" t="s">
        <v>289</v>
      </c>
      <c r="E566" s="82" t="s">
        <v>71</v>
      </c>
      <c r="F566" s="81"/>
    </row>
    <row r="567" spans="1:6" ht="15.75" customHeight="1" x14ac:dyDescent="0.15">
      <c r="A567" s="12">
        <v>565</v>
      </c>
      <c r="B567" s="11" t="s">
        <v>4298</v>
      </c>
      <c r="C567" s="13">
        <v>8.4499999999999993</v>
      </c>
      <c r="D567" s="11" t="s">
        <v>532</v>
      </c>
      <c r="E567" s="82" t="s">
        <v>59</v>
      </c>
      <c r="F567" s="81"/>
    </row>
    <row r="568" spans="1:6" ht="15.75" customHeight="1" x14ac:dyDescent="0.15">
      <c r="A568" s="12">
        <v>566</v>
      </c>
      <c r="B568" s="11" t="s">
        <v>4314</v>
      </c>
      <c r="C568" s="13">
        <v>8.43</v>
      </c>
      <c r="D568" s="11" t="s">
        <v>308</v>
      </c>
      <c r="E568" s="82" t="s">
        <v>59</v>
      </c>
      <c r="F568" s="81"/>
    </row>
    <row r="569" spans="1:6" ht="15.75" customHeight="1" x14ac:dyDescent="0.15">
      <c r="A569" s="12">
        <v>567</v>
      </c>
      <c r="B569" s="11" t="s">
        <v>4317</v>
      </c>
      <c r="C569" s="13">
        <v>8.41</v>
      </c>
      <c r="D569" s="11" t="s">
        <v>339</v>
      </c>
      <c r="E569" s="82" t="s">
        <v>66</v>
      </c>
      <c r="F569" s="81"/>
    </row>
    <row r="570" spans="1:6" ht="15.75" customHeight="1" x14ac:dyDescent="0.15">
      <c r="A570" s="12">
        <v>568</v>
      </c>
      <c r="B570" s="11" t="s">
        <v>4318</v>
      </c>
      <c r="C570" s="13">
        <v>8.4</v>
      </c>
      <c r="D570" s="11" t="s">
        <v>659</v>
      </c>
      <c r="E570" s="82" t="s">
        <v>356</v>
      </c>
      <c r="F570" s="81"/>
    </row>
    <row r="571" spans="1:6" ht="15.75" customHeight="1" x14ac:dyDescent="0.15">
      <c r="A571" s="12">
        <v>569</v>
      </c>
      <c r="B571" s="11" t="s">
        <v>4322</v>
      </c>
      <c r="C571" s="13">
        <v>8.39</v>
      </c>
      <c r="D571" s="11" t="s">
        <v>390</v>
      </c>
      <c r="E571" s="82" t="s">
        <v>40</v>
      </c>
      <c r="F571" s="81"/>
    </row>
    <row r="572" spans="1:6" ht="15.75" customHeight="1" x14ac:dyDescent="0.15">
      <c r="A572" s="12">
        <v>570</v>
      </c>
      <c r="B572" s="11" t="s">
        <v>4330</v>
      </c>
      <c r="C572" s="13">
        <v>8.39</v>
      </c>
      <c r="D572" s="11" t="s">
        <v>1053</v>
      </c>
      <c r="E572" s="82" t="s">
        <v>478</v>
      </c>
      <c r="F572" s="81"/>
    </row>
    <row r="573" spans="1:6" ht="15.75" customHeight="1" x14ac:dyDescent="0.15">
      <c r="A573" s="12">
        <v>571</v>
      </c>
      <c r="B573" s="11" t="s">
        <v>4335</v>
      </c>
      <c r="C573" s="13">
        <v>8.34</v>
      </c>
      <c r="D573" s="11" t="s">
        <v>626</v>
      </c>
      <c r="E573" s="82" t="s">
        <v>364</v>
      </c>
      <c r="F573" s="81"/>
    </row>
    <row r="574" spans="1:6" ht="15.75" customHeight="1" x14ac:dyDescent="0.15">
      <c r="A574" s="12">
        <v>572</v>
      </c>
      <c r="B574" s="11" t="s">
        <v>4337</v>
      </c>
      <c r="C574" s="13">
        <v>8.33</v>
      </c>
      <c r="D574" s="11" t="s">
        <v>4338</v>
      </c>
      <c r="E574" s="82" t="s">
        <v>101</v>
      </c>
      <c r="F574" s="81"/>
    </row>
    <row r="575" spans="1:6" ht="15.75" customHeight="1" x14ac:dyDescent="0.15">
      <c r="A575" s="12">
        <v>573</v>
      </c>
      <c r="B575" s="11" t="s">
        <v>4339</v>
      </c>
      <c r="C575" s="13">
        <v>8.32</v>
      </c>
      <c r="D575" s="11" t="s">
        <v>449</v>
      </c>
      <c r="E575" s="82" t="s">
        <v>162</v>
      </c>
      <c r="F575" s="81"/>
    </row>
    <row r="576" spans="1:6" ht="15.75" customHeight="1" x14ac:dyDescent="0.15">
      <c r="A576" s="12">
        <v>574</v>
      </c>
      <c r="B576" s="11" t="s">
        <v>4360</v>
      </c>
      <c r="C576" s="13">
        <v>8.31</v>
      </c>
      <c r="D576" s="11" t="s">
        <v>476</v>
      </c>
      <c r="E576" s="82" t="s">
        <v>340</v>
      </c>
      <c r="F576" s="81"/>
    </row>
    <row r="577" spans="1:6" ht="15.75" customHeight="1" x14ac:dyDescent="0.15">
      <c r="A577" s="12">
        <v>575</v>
      </c>
      <c r="B577" s="11" t="s">
        <v>4362</v>
      </c>
      <c r="C577" s="13">
        <v>8.2899999999999991</v>
      </c>
      <c r="D577" s="11" t="s">
        <v>1125</v>
      </c>
      <c r="E577" s="82" t="s">
        <v>215</v>
      </c>
      <c r="F577" s="81"/>
    </row>
    <row r="578" spans="1:6" ht="15.75" customHeight="1" x14ac:dyDescent="0.15">
      <c r="A578" s="12">
        <v>576</v>
      </c>
      <c r="B578" s="11" t="s">
        <v>4364</v>
      </c>
      <c r="C578" s="13">
        <v>8.26</v>
      </c>
      <c r="D578" s="11" t="s">
        <v>2046</v>
      </c>
      <c r="E578" s="82" t="s">
        <v>66</v>
      </c>
      <c r="F578" s="81"/>
    </row>
    <row r="579" spans="1:6" ht="15.75" customHeight="1" x14ac:dyDescent="0.15">
      <c r="A579" s="12">
        <v>577</v>
      </c>
      <c r="B579" s="11" t="s">
        <v>4368</v>
      </c>
      <c r="C579" s="13">
        <v>8.26</v>
      </c>
      <c r="D579" s="11" t="s">
        <v>1008</v>
      </c>
      <c r="E579" s="82" t="s">
        <v>221</v>
      </c>
      <c r="F579" s="81"/>
    </row>
    <row r="580" spans="1:6" ht="15.75" customHeight="1" x14ac:dyDescent="0.15">
      <c r="A580" s="12">
        <v>578</v>
      </c>
      <c r="B580" s="11" t="s">
        <v>4374</v>
      </c>
      <c r="C580" s="13">
        <v>8.25</v>
      </c>
      <c r="D580" s="11" t="s">
        <v>785</v>
      </c>
      <c r="E580" s="82" t="s">
        <v>364</v>
      </c>
      <c r="F580" s="81"/>
    </row>
    <row r="581" spans="1:6" ht="15.75" customHeight="1" x14ac:dyDescent="0.15">
      <c r="A581" s="12">
        <v>579</v>
      </c>
      <c r="B581" s="11" t="s">
        <v>4378</v>
      </c>
      <c r="C581" s="13">
        <v>8.24</v>
      </c>
      <c r="D581" s="11" t="s">
        <v>4379</v>
      </c>
      <c r="E581" s="82" t="s">
        <v>86</v>
      </c>
      <c r="F581" s="81"/>
    </row>
    <row r="582" spans="1:6" ht="15.75" customHeight="1" x14ac:dyDescent="0.15">
      <c r="A582" s="12">
        <v>580</v>
      </c>
      <c r="B582" s="11" t="s">
        <v>4381</v>
      </c>
      <c r="C582" s="13">
        <v>8.24</v>
      </c>
      <c r="D582" s="11" t="s">
        <v>532</v>
      </c>
      <c r="E582" s="82" t="s">
        <v>59</v>
      </c>
      <c r="F582" s="81"/>
    </row>
    <row r="583" spans="1:6" ht="15.75" customHeight="1" x14ac:dyDescent="0.15">
      <c r="A583" s="12">
        <v>581</v>
      </c>
      <c r="B583" s="11" t="s">
        <v>4382</v>
      </c>
      <c r="C583" s="13">
        <v>8.24</v>
      </c>
      <c r="D583" s="11" t="s">
        <v>906</v>
      </c>
      <c r="E583" s="82" t="s">
        <v>162</v>
      </c>
      <c r="F583" s="81"/>
    </row>
    <row r="584" spans="1:6" ht="15.75" customHeight="1" x14ac:dyDescent="0.15">
      <c r="A584" s="12">
        <v>582</v>
      </c>
      <c r="B584" s="11" t="s">
        <v>2234</v>
      </c>
      <c r="C584" s="13">
        <v>8.23</v>
      </c>
      <c r="D584" s="11" t="s">
        <v>4388</v>
      </c>
      <c r="E584" s="82" t="s">
        <v>71</v>
      </c>
      <c r="F584" s="81"/>
    </row>
    <row r="585" spans="1:6" ht="15.75" customHeight="1" x14ac:dyDescent="0.15">
      <c r="A585" s="12">
        <v>583</v>
      </c>
      <c r="B585" s="11" t="s">
        <v>4389</v>
      </c>
      <c r="C585" s="13">
        <v>8.18</v>
      </c>
      <c r="D585" s="11" t="s">
        <v>4402</v>
      </c>
      <c r="E585" s="82" t="s">
        <v>86</v>
      </c>
      <c r="F585" s="81"/>
    </row>
    <row r="586" spans="1:6" ht="15.75" customHeight="1" x14ac:dyDescent="0.15">
      <c r="A586" s="12">
        <v>584</v>
      </c>
      <c r="B586" s="11" t="s">
        <v>4405</v>
      </c>
      <c r="C586" s="13">
        <v>8.18</v>
      </c>
      <c r="D586" s="11" t="s">
        <v>2776</v>
      </c>
      <c r="E586" s="82" t="s">
        <v>50</v>
      </c>
      <c r="F586" s="81"/>
    </row>
    <row r="587" spans="1:6" ht="15.75" customHeight="1" x14ac:dyDescent="0.15">
      <c r="A587" s="12">
        <v>585</v>
      </c>
      <c r="B587" s="11" t="s">
        <v>4407</v>
      </c>
      <c r="C587" s="13">
        <v>8.15</v>
      </c>
      <c r="D587" s="11" t="s">
        <v>333</v>
      </c>
      <c r="E587" s="82" t="s">
        <v>356</v>
      </c>
      <c r="F587" s="81"/>
    </row>
    <row r="588" spans="1:6" ht="15.75" customHeight="1" x14ac:dyDescent="0.15">
      <c r="A588" s="12">
        <v>586</v>
      </c>
      <c r="B588" s="14" t="s">
        <v>4410</v>
      </c>
      <c r="C588" s="13">
        <v>8.1199999999999992</v>
      </c>
      <c r="D588" s="11" t="s">
        <v>4414</v>
      </c>
      <c r="E588" s="82" t="s">
        <v>356</v>
      </c>
      <c r="F588" s="81"/>
    </row>
    <row r="589" spans="1:6" ht="15.75" customHeight="1" x14ac:dyDescent="0.15">
      <c r="A589" s="12">
        <v>587</v>
      </c>
      <c r="B589" s="11" t="s">
        <v>4415</v>
      </c>
      <c r="C589" s="13">
        <v>8.11</v>
      </c>
      <c r="D589" s="11" t="s">
        <v>485</v>
      </c>
      <c r="E589" s="82" t="s">
        <v>162</v>
      </c>
      <c r="F589" s="81"/>
    </row>
    <row r="590" spans="1:6" ht="15.75" customHeight="1" x14ac:dyDescent="0.15">
      <c r="A590" s="12">
        <v>588</v>
      </c>
      <c r="B590" s="11" t="s">
        <v>4434</v>
      </c>
      <c r="C590" s="13">
        <v>8.11</v>
      </c>
      <c r="D590" s="11" t="s">
        <v>534</v>
      </c>
      <c r="E590" s="82" t="s">
        <v>221</v>
      </c>
      <c r="F590" s="81"/>
    </row>
    <row r="591" spans="1:6" ht="15.75" customHeight="1" x14ac:dyDescent="0.15">
      <c r="A591" s="12">
        <v>589</v>
      </c>
      <c r="B591" s="11" t="s">
        <v>4436</v>
      </c>
      <c r="C591" s="13">
        <v>8.1</v>
      </c>
      <c r="D591" s="11" t="s">
        <v>582</v>
      </c>
      <c r="E591" s="82" t="s">
        <v>71</v>
      </c>
      <c r="F591" s="81"/>
    </row>
    <row r="592" spans="1:6" ht="15.75" customHeight="1" x14ac:dyDescent="0.15">
      <c r="A592" s="12">
        <v>590</v>
      </c>
      <c r="B592" s="11" t="s">
        <v>4439</v>
      </c>
      <c r="C592" s="13">
        <v>8.09</v>
      </c>
      <c r="D592" s="11" t="s">
        <v>1095</v>
      </c>
      <c r="E592" s="82" t="s">
        <v>162</v>
      </c>
      <c r="F592" s="81"/>
    </row>
    <row r="593" spans="1:6" ht="15.75" customHeight="1" x14ac:dyDescent="0.15">
      <c r="A593" s="12">
        <v>591</v>
      </c>
      <c r="B593" s="11" t="s">
        <v>4445</v>
      </c>
      <c r="C593" s="13">
        <v>8.07</v>
      </c>
      <c r="D593" s="11" t="s">
        <v>2878</v>
      </c>
      <c r="E593" s="82" t="s">
        <v>40</v>
      </c>
      <c r="F593" s="81"/>
    </row>
    <row r="594" spans="1:6" ht="15.75" customHeight="1" x14ac:dyDescent="0.15">
      <c r="A594" s="12">
        <v>592</v>
      </c>
      <c r="B594" s="11" t="s">
        <v>4447</v>
      </c>
      <c r="C594" s="13">
        <v>8.06</v>
      </c>
      <c r="D594" s="11" t="s">
        <v>447</v>
      </c>
      <c r="E594" s="82" t="s">
        <v>364</v>
      </c>
      <c r="F594" s="81"/>
    </row>
    <row r="595" spans="1:6" ht="15.75" customHeight="1" x14ac:dyDescent="0.15">
      <c r="A595" s="12">
        <v>593</v>
      </c>
      <c r="B595" s="11" t="s">
        <v>4450</v>
      </c>
      <c r="C595" s="13">
        <v>8.06</v>
      </c>
      <c r="D595" s="11" t="s">
        <v>424</v>
      </c>
      <c r="E595" s="82" t="s">
        <v>215</v>
      </c>
      <c r="F595" s="81"/>
    </row>
    <row r="596" spans="1:6" ht="15.75" customHeight="1" x14ac:dyDescent="0.15">
      <c r="A596" s="12">
        <v>594</v>
      </c>
      <c r="B596" s="11" t="s">
        <v>4452</v>
      </c>
      <c r="C596" s="13">
        <v>8.0500000000000007</v>
      </c>
      <c r="D596" s="11" t="s">
        <v>4454</v>
      </c>
      <c r="E596" s="82" t="s">
        <v>101</v>
      </c>
      <c r="F596" s="81"/>
    </row>
    <row r="597" spans="1:6" ht="15.75" customHeight="1" x14ac:dyDescent="0.15">
      <c r="A597" s="12">
        <v>595</v>
      </c>
      <c r="B597" s="11" t="s">
        <v>4458</v>
      </c>
      <c r="C597" s="13">
        <v>8.02</v>
      </c>
      <c r="D597" s="11" t="s">
        <v>289</v>
      </c>
      <c r="E597" s="82" t="s">
        <v>356</v>
      </c>
      <c r="F597" s="81"/>
    </row>
    <row r="598" spans="1:6" ht="15.75" customHeight="1" x14ac:dyDescent="0.15">
      <c r="A598" s="12">
        <v>596</v>
      </c>
      <c r="B598" s="11" t="s">
        <v>4461</v>
      </c>
      <c r="C598" s="13">
        <v>7.96</v>
      </c>
      <c r="D598" s="11" t="s">
        <v>339</v>
      </c>
      <c r="E598" s="82" t="s">
        <v>677</v>
      </c>
      <c r="F598" s="81"/>
    </row>
    <row r="599" spans="1:6" ht="15.75" customHeight="1" x14ac:dyDescent="0.15">
      <c r="A599" s="12">
        <v>597</v>
      </c>
      <c r="B599" s="11" t="s">
        <v>4481</v>
      </c>
      <c r="C599" s="13">
        <v>7.96</v>
      </c>
      <c r="D599" s="11" t="s">
        <v>570</v>
      </c>
      <c r="E599" s="82" t="s">
        <v>71</v>
      </c>
      <c r="F599" s="81"/>
    </row>
    <row r="600" spans="1:6" ht="15.75" customHeight="1" x14ac:dyDescent="0.15">
      <c r="A600" s="12">
        <v>598</v>
      </c>
      <c r="B600" s="11" t="s">
        <v>4484</v>
      </c>
      <c r="C600" s="13">
        <v>7.95</v>
      </c>
      <c r="D600" s="11" t="s">
        <v>4485</v>
      </c>
      <c r="E600" s="82" t="s">
        <v>538</v>
      </c>
      <c r="F600" s="81"/>
    </row>
    <row r="601" spans="1:6" ht="15.75" customHeight="1" x14ac:dyDescent="0.15">
      <c r="A601" s="12">
        <v>599</v>
      </c>
      <c r="B601" s="11" t="s">
        <v>4488</v>
      </c>
      <c r="C601" s="13">
        <v>7.93</v>
      </c>
      <c r="D601" s="11" t="s">
        <v>1933</v>
      </c>
      <c r="E601" s="82" t="s">
        <v>340</v>
      </c>
      <c r="F601" s="81"/>
    </row>
    <row r="602" spans="1:6" ht="15.75" customHeight="1" x14ac:dyDescent="0.15">
      <c r="A602" s="12">
        <v>600</v>
      </c>
      <c r="B602" s="11" t="s">
        <v>4490</v>
      </c>
      <c r="C602" s="13">
        <v>7.92</v>
      </c>
      <c r="D602" s="11" t="s">
        <v>411</v>
      </c>
      <c r="E602" s="82" t="s">
        <v>66</v>
      </c>
      <c r="F602" s="81"/>
    </row>
    <row r="603" spans="1:6" ht="15.75" customHeight="1" x14ac:dyDescent="0.15">
      <c r="A603" s="12">
        <v>601</v>
      </c>
      <c r="B603" s="11" t="s">
        <v>4492</v>
      </c>
      <c r="C603" s="13">
        <v>7.91</v>
      </c>
      <c r="D603" s="11" t="s">
        <v>899</v>
      </c>
      <c r="E603" s="82" t="s">
        <v>71</v>
      </c>
      <c r="F603" s="81"/>
    </row>
    <row r="604" spans="1:6" ht="15.75" customHeight="1" x14ac:dyDescent="0.15">
      <c r="A604" s="12">
        <v>602</v>
      </c>
      <c r="B604" s="11" t="s">
        <v>4507</v>
      </c>
      <c r="C604" s="13">
        <v>7.9</v>
      </c>
      <c r="D604" s="11" t="s">
        <v>626</v>
      </c>
      <c r="E604" s="82" t="s">
        <v>101</v>
      </c>
      <c r="F604" s="81"/>
    </row>
    <row r="605" spans="1:6" ht="15.75" customHeight="1" x14ac:dyDescent="0.15">
      <c r="A605" s="12">
        <v>603</v>
      </c>
      <c r="B605" s="11" t="s">
        <v>4526</v>
      </c>
      <c r="C605" s="13">
        <v>7.9</v>
      </c>
      <c r="D605" s="11" t="s">
        <v>362</v>
      </c>
      <c r="E605" s="82" t="s">
        <v>40</v>
      </c>
      <c r="F605" s="81"/>
    </row>
    <row r="606" spans="1:6" ht="15.75" customHeight="1" x14ac:dyDescent="0.15">
      <c r="A606" s="12">
        <v>604</v>
      </c>
      <c r="B606" s="11" t="s">
        <v>4550</v>
      </c>
      <c r="C606" s="13">
        <v>7.88</v>
      </c>
      <c r="D606" s="11" t="s">
        <v>2298</v>
      </c>
      <c r="E606" s="82" t="s">
        <v>40</v>
      </c>
      <c r="F606" s="81"/>
    </row>
    <row r="607" spans="1:6" ht="15.75" customHeight="1" x14ac:dyDescent="0.15">
      <c r="A607" s="12">
        <v>605</v>
      </c>
      <c r="B607" s="11" t="s">
        <v>4552</v>
      </c>
      <c r="C607" s="13">
        <v>7.86</v>
      </c>
      <c r="D607" s="11" t="s">
        <v>2046</v>
      </c>
      <c r="E607" s="82" t="s">
        <v>215</v>
      </c>
      <c r="F607" s="81"/>
    </row>
    <row r="608" spans="1:6" ht="15.75" customHeight="1" x14ac:dyDescent="0.15">
      <c r="A608" s="12">
        <v>606</v>
      </c>
      <c r="B608" s="11" t="s">
        <v>4554</v>
      </c>
      <c r="C608" s="13">
        <v>7.83</v>
      </c>
      <c r="D608" s="11" t="s">
        <v>504</v>
      </c>
      <c r="E608" s="82" t="s">
        <v>162</v>
      </c>
      <c r="F608" s="81"/>
    </row>
    <row r="609" spans="1:6" ht="15.75" customHeight="1" x14ac:dyDescent="0.15">
      <c r="A609" s="12">
        <v>607</v>
      </c>
      <c r="B609" s="11" t="s">
        <v>4555</v>
      </c>
      <c r="C609" s="13">
        <v>7.83</v>
      </c>
      <c r="D609" s="11" t="s">
        <v>4001</v>
      </c>
      <c r="E609" s="82" t="s">
        <v>162</v>
      </c>
      <c r="F609" s="81"/>
    </row>
    <row r="610" spans="1:6" ht="15.75" customHeight="1" x14ac:dyDescent="0.15">
      <c r="A610" s="12">
        <v>608</v>
      </c>
      <c r="B610" s="11" t="s">
        <v>4561</v>
      </c>
      <c r="C610" s="13">
        <v>7.82</v>
      </c>
      <c r="D610" s="11" t="s">
        <v>315</v>
      </c>
      <c r="E610" s="82" t="s">
        <v>86</v>
      </c>
      <c r="F610" s="81"/>
    </row>
    <row r="611" spans="1:6" ht="15.75" customHeight="1" x14ac:dyDescent="0.15">
      <c r="A611" s="12">
        <v>609</v>
      </c>
      <c r="B611" s="11" t="s">
        <v>4581</v>
      </c>
      <c r="C611" s="13">
        <v>7.8</v>
      </c>
      <c r="D611" s="11" t="s">
        <v>442</v>
      </c>
      <c r="E611" s="82" t="s">
        <v>40</v>
      </c>
      <c r="F611" s="81"/>
    </row>
    <row r="612" spans="1:6" ht="15.75" customHeight="1" x14ac:dyDescent="0.15">
      <c r="A612" s="12">
        <v>610</v>
      </c>
      <c r="B612" s="11" t="s">
        <v>4584</v>
      </c>
      <c r="C612" s="13">
        <v>7.79</v>
      </c>
      <c r="D612" s="11" t="s">
        <v>357</v>
      </c>
      <c r="E612" s="82" t="s">
        <v>215</v>
      </c>
      <c r="F612" s="81"/>
    </row>
    <row r="613" spans="1:6" ht="15.75" customHeight="1" x14ac:dyDescent="0.15">
      <c r="A613" s="12">
        <v>611</v>
      </c>
      <c r="B613" s="11" t="s">
        <v>1242</v>
      </c>
      <c r="C613" s="13">
        <v>7.78</v>
      </c>
      <c r="D613" s="11" t="s">
        <v>1046</v>
      </c>
      <c r="E613" s="82" t="s">
        <v>478</v>
      </c>
      <c r="F613" s="81"/>
    </row>
    <row r="614" spans="1:6" ht="15.75" customHeight="1" x14ac:dyDescent="0.15">
      <c r="A614" s="12">
        <v>612</v>
      </c>
      <c r="B614" s="11" t="s">
        <v>4586</v>
      </c>
      <c r="C614" s="13">
        <v>7.75</v>
      </c>
      <c r="D614" s="11" t="s">
        <v>1095</v>
      </c>
      <c r="E614" s="82" t="s">
        <v>162</v>
      </c>
      <c r="F614" s="81"/>
    </row>
    <row r="615" spans="1:6" ht="15.75" customHeight="1" x14ac:dyDescent="0.15">
      <c r="A615" s="12">
        <v>613</v>
      </c>
      <c r="B615" s="11" t="s">
        <v>1437</v>
      </c>
      <c r="C615" s="13">
        <v>7.73</v>
      </c>
      <c r="D615" s="11" t="s">
        <v>333</v>
      </c>
      <c r="E615" s="82" t="s">
        <v>677</v>
      </c>
      <c r="F615" s="81"/>
    </row>
    <row r="616" spans="1:6" ht="15.75" customHeight="1" x14ac:dyDescent="0.15">
      <c r="A616" s="12">
        <v>614</v>
      </c>
      <c r="B616" s="11" t="s">
        <v>4589</v>
      </c>
      <c r="C616" s="13">
        <v>7.72</v>
      </c>
      <c r="D616" s="11" t="s">
        <v>346</v>
      </c>
      <c r="E616" s="82" t="s">
        <v>59</v>
      </c>
      <c r="F616" s="81"/>
    </row>
    <row r="617" spans="1:6" ht="15.75" customHeight="1" x14ac:dyDescent="0.15">
      <c r="A617" s="12">
        <v>615</v>
      </c>
      <c r="B617" s="11" t="s">
        <v>4592</v>
      </c>
      <c r="C617" s="13">
        <v>7.6</v>
      </c>
      <c r="D617" s="11" t="s">
        <v>4593</v>
      </c>
      <c r="E617" s="82" t="s">
        <v>215</v>
      </c>
      <c r="F617" s="81"/>
    </row>
    <row r="618" spans="1:6" ht="15.75" customHeight="1" x14ac:dyDescent="0.15">
      <c r="A618" s="12">
        <v>616</v>
      </c>
      <c r="B618" s="11" t="s">
        <v>4609</v>
      </c>
      <c r="C618" s="13">
        <v>7.59</v>
      </c>
      <c r="D618" s="11" t="s">
        <v>346</v>
      </c>
      <c r="E618" s="82" t="s">
        <v>162</v>
      </c>
      <c r="F618" s="81"/>
    </row>
    <row r="619" spans="1:6" ht="15.75" customHeight="1" x14ac:dyDescent="0.15">
      <c r="A619" s="12">
        <v>617</v>
      </c>
      <c r="B619" s="11" t="s">
        <v>4614</v>
      </c>
      <c r="C619" s="13">
        <v>7.59</v>
      </c>
      <c r="D619" s="11" t="s">
        <v>529</v>
      </c>
      <c r="E619" s="82" t="s">
        <v>162</v>
      </c>
      <c r="F619" s="81"/>
    </row>
    <row r="620" spans="1:6" ht="15.75" customHeight="1" x14ac:dyDescent="0.15">
      <c r="A620" s="12">
        <v>618</v>
      </c>
      <c r="B620" s="11" t="s">
        <v>4616</v>
      </c>
      <c r="C620" s="13">
        <v>7.59</v>
      </c>
      <c r="D620" s="11" t="s">
        <v>753</v>
      </c>
      <c r="E620" s="82" t="s">
        <v>221</v>
      </c>
      <c r="F620" s="81"/>
    </row>
    <row r="621" spans="1:6" ht="15.75" customHeight="1" x14ac:dyDescent="0.15">
      <c r="A621" s="12">
        <v>619</v>
      </c>
      <c r="B621" s="11" t="s">
        <v>4620</v>
      </c>
      <c r="C621" s="13">
        <v>7.54</v>
      </c>
      <c r="D621" s="11" t="s">
        <v>3711</v>
      </c>
      <c r="E621" s="82" t="s">
        <v>356</v>
      </c>
      <c r="F621" s="81"/>
    </row>
    <row r="622" spans="1:6" ht="15.75" customHeight="1" x14ac:dyDescent="0.15">
      <c r="A622" s="12">
        <v>620</v>
      </c>
      <c r="B622" s="11" t="s">
        <v>4624</v>
      </c>
      <c r="C622" s="13">
        <v>7.54</v>
      </c>
      <c r="D622" s="11" t="s">
        <v>442</v>
      </c>
      <c r="E622" s="82" t="s">
        <v>162</v>
      </c>
      <c r="F622" s="81"/>
    </row>
    <row r="623" spans="1:6" ht="15.75" customHeight="1" x14ac:dyDescent="0.15">
      <c r="A623" s="12">
        <v>621</v>
      </c>
      <c r="B623" s="11" t="s">
        <v>4626</v>
      </c>
      <c r="C623" s="13">
        <v>7.54</v>
      </c>
      <c r="D623" s="11" t="s">
        <v>2874</v>
      </c>
      <c r="E623" s="82" t="s">
        <v>526</v>
      </c>
      <c r="F623" s="81"/>
    </row>
    <row r="624" spans="1:6" ht="15.75" customHeight="1" x14ac:dyDescent="0.15">
      <c r="A624" s="12">
        <v>622</v>
      </c>
      <c r="B624" s="11" t="s">
        <v>4627</v>
      </c>
      <c r="C624" s="13">
        <v>7.51</v>
      </c>
      <c r="D624" s="11" t="s">
        <v>4628</v>
      </c>
      <c r="E624" s="82" t="s">
        <v>40</v>
      </c>
      <c r="F624" s="81"/>
    </row>
    <row r="625" spans="1:6" ht="15.75" customHeight="1" x14ac:dyDescent="0.15">
      <c r="A625" s="12">
        <v>623</v>
      </c>
      <c r="B625" s="11" t="s">
        <v>4629</v>
      </c>
      <c r="C625" s="13">
        <v>7.5</v>
      </c>
      <c r="D625" s="11" t="s">
        <v>519</v>
      </c>
      <c r="E625" s="82" t="s">
        <v>86</v>
      </c>
      <c r="F625" s="81"/>
    </row>
    <row r="626" spans="1:6" ht="15.75" customHeight="1" x14ac:dyDescent="0.15">
      <c r="A626" s="12">
        <v>624</v>
      </c>
      <c r="B626" s="11" t="s">
        <v>4636</v>
      </c>
      <c r="C626" s="13">
        <v>7.48</v>
      </c>
      <c r="D626" s="11" t="s">
        <v>585</v>
      </c>
      <c r="E626" s="82" t="s">
        <v>71</v>
      </c>
      <c r="F626" s="81"/>
    </row>
    <row r="627" spans="1:6" ht="15.75" customHeight="1" x14ac:dyDescent="0.15">
      <c r="A627" s="12">
        <v>625</v>
      </c>
      <c r="B627" s="11" t="s">
        <v>4639</v>
      </c>
      <c r="C627" s="13">
        <v>7.47</v>
      </c>
      <c r="D627" s="11" t="s">
        <v>333</v>
      </c>
      <c r="E627" s="82" t="s">
        <v>162</v>
      </c>
      <c r="F627" s="81"/>
    </row>
    <row r="628" spans="1:6" ht="15.75" customHeight="1" x14ac:dyDescent="0.15">
      <c r="A628" s="12">
        <v>626</v>
      </c>
      <c r="B628" s="11" t="s">
        <v>4642</v>
      </c>
      <c r="C628" s="13">
        <v>7.45</v>
      </c>
      <c r="D628" s="11" t="s">
        <v>664</v>
      </c>
      <c r="E628" s="82" t="s">
        <v>66</v>
      </c>
      <c r="F628" s="81"/>
    </row>
    <row r="629" spans="1:6" ht="15.75" customHeight="1" x14ac:dyDescent="0.15">
      <c r="A629" s="12">
        <v>627</v>
      </c>
      <c r="B629" s="11" t="s">
        <v>4646</v>
      </c>
      <c r="C629" s="13">
        <v>7.44</v>
      </c>
      <c r="D629" s="11" t="s">
        <v>1935</v>
      </c>
      <c r="E629" s="82" t="s">
        <v>66</v>
      </c>
      <c r="F629" s="81"/>
    </row>
    <row r="630" spans="1:6" ht="15.75" customHeight="1" x14ac:dyDescent="0.15">
      <c r="A630" s="12">
        <v>628</v>
      </c>
      <c r="B630" s="11" t="s">
        <v>4651</v>
      </c>
      <c r="C630" s="13">
        <v>7.41</v>
      </c>
      <c r="D630" s="11" t="s">
        <v>970</v>
      </c>
      <c r="E630" s="82" t="s">
        <v>162</v>
      </c>
      <c r="F630" s="81"/>
    </row>
    <row r="631" spans="1:6" ht="15.75" customHeight="1" x14ac:dyDescent="0.15">
      <c r="A631" s="12">
        <v>629</v>
      </c>
      <c r="B631" s="11" t="s">
        <v>4653</v>
      </c>
      <c r="C631" s="13">
        <v>7.41</v>
      </c>
      <c r="D631" s="11" t="s">
        <v>302</v>
      </c>
      <c r="E631" s="82" t="s">
        <v>356</v>
      </c>
      <c r="F631" s="81"/>
    </row>
    <row r="632" spans="1:6" ht="15.75" customHeight="1" x14ac:dyDescent="0.15">
      <c r="A632" s="12">
        <v>630</v>
      </c>
      <c r="B632" s="11" t="s">
        <v>4656</v>
      </c>
      <c r="C632" s="13">
        <v>7.41</v>
      </c>
      <c r="D632" s="11" t="s">
        <v>346</v>
      </c>
      <c r="E632" s="82" t="s">
        <v>71</v>
      </c>
      <c r="F632" s="81"/>
    </row>
    <row r="633" spans="1:6" ht="15.75" customHeight="1" x14ac:dyDescent="0.15">
      <c r="A633" s="12">
        <v>631</v>
      </c>
      <c r="B633" s="11" t="s">
        <v>4669</v>
      </c>
      <c r="C633" s="13">
        <v>7.39</v>
      </c>
      <c r="D633" s="11" t="s">
        <v>534</v>
      </c>
      <c r="E633" s="82" t="s">
        <v>59</v>
      </c>
      <c r="F633" s="81"/>
    </row>
    <row r="634" spans="1:6" ht="15.75" customHeight="1" x14ac:dyDescent="0.15">
      <c r="A634" s="12">
        <v>632</v>
      </c>
      <c r="B634" s="11" t="s">
        <v>4672</v>
      </c>
      <c r="C634" s="13">
        <v>7.38</v>
      </c>
      <c r="D634" s="11" t="s">
        <v>357</v>
      </c>
      <c r="E634" s="82" t="s">
        <v>364</v>
      </c>
      <c r="F634" s="81"/>
    </row>
    <row r="635" spans="1:6" ht="15.75" customHeight="1" x14ac:dyDescent="0.15">
      <c r="A635" s="12">
        <v>633</v>
      </c>
      <c r="B635" s="11" t="s">
        <v>4678</v>
      </c>
      <c r="C635" s="13">
        <v>7.36</v>
      </c>
      <c r="D635" s="11" t="s">
        <v>362</v>
      </c>
      <c r="E635" s="82" t="s">
        <v>59</v>
      </c>
      <c r="F635" s="81"/>
    </row>
    <row r="636" spans="1:6" ht="15.75" customHeight="1" x14ac:dyDescent="0.15">
      <c r="A636" s="12">
        <v>634</v>
      </c>
      <c r="B636" s="11" t="s">
        <v>4683</v>
      </c>
      <c r="C636" s="13">
        <v>7.35</v>
      </c>
      <c r="D636" s="11" t="s">
        <v>619</v>
      </c>
      <c r="E636" s="82" t="s">
        <v>335</v>
      </c>
      <c r="F636" s="81"/>
    </row>
    <row r="637" spans="1:6" ht="15.75" customHeight="1" x14ac:dyDescent="0.15">
      <c r="A637" s="12">
        <v>635</v>
      </c>
      <c r="B637" s="11" t="s">
        <v>4693</v>
      </c>
      <c r="C637" s="13">
        <v>7.34</v>
      </c>
      <c r="D637" s="11" t="s">
        <v>4694</v>
      </c>
      <c r="E637" s="82" t="s">
        <v>86</v>
      </c>
      <c r="F637" s="81"/>
    </row>
    <row r="638" spans="1:6" ht="15.75" customHeight="1" x14ac:dyDescent="0.15">
      <c r="A638" s="12">
        <v>636</v>
      </c>
      <c r="B638" s="11" t="s">
        <v>4700</v>
      </c>
      <c r="C638" s="13">
        <v>7.33</v>
      </c>
      <c r="D638" s="11" t="s">
        <v>4702</v>
      </c>
      <c r="E638" s="82" t="s">
        <v>364</v>
      </c>
      <c r="F638" s="81"/>
    </row>
    <row r="639" spans="1:6" ht="15.75" customHeight="1" x14ac:dyDescent="0.15">
      <c r="A639" s="12">
        <v>637</v>
      </c>
      <c r="B639" s="11" t="s">
        <v>4703</v>
      </c>
      <c r="C639" s="13">
        <v>7.32</v>
      </c>
      <c r="D639" s="11" t="s">
        <v>442</v>
      </c>
      <c r="E639" s="82" t="s">
        <v>40</v>
      </c>
      <c r="F639" s="81"/>
    </row>
    <row r="640" spans="1:6" ht="15.75" customHeight="1" x14ac:dyDescent="0.15">
      <c r="A640" s="12">
        <v>638</v>
      </c>
      <c r="B640" s="11" t="s">
        <v>4706</v>
      </c>
      <c r="C640" s="13">
        <v>7.3</v>
      </c>
      <c r="D640" s="11" t="s">
        <v>4707</v>
      </c>
      <c r="E640" s="82" t="s">
        <v>356</v>
      </c>
      <c r="F640" s="81"/>
    </row>
    <row r="641" spans="1:6" ht="15.75" customHeight="1" x14ac:dyDescent="0.15">
      <c r="A641" s="12">
        <v>639</v>
      </c>
      <c r="B641" s="11" t="s">
        <v>4709</v>
      </c>
      <c r="C641" s="13">
        <v>7.28</v>
      </c>
      <c r="D641" s="11" t="s">
        <v>504</v>
      </c>
      <c r="E641" s="82" t="s">
        <v>59</v>
      </c>
      <c r="F641" s="81"/>
    </row>
    <row r="642" spans="1:6" ht="15.75" customHeight="1" x14ac:dyDescent="0.15">
      <c r="A642" s="12">
        <v>640</v>
      </c>
      <c r="B642" s="11" t="s">
        <v>4722</v>
      </c>
      <c r="C642" s="13">
        <v>7.27</v>
      </c>
      <c r="D642" s="11" t="s">
        <v>851</v>
      </c>
      <c r="E642" s="82" t="s">
        <v>162</v>
      </c>
      <c r="F642" s="81"/>
    </row>
    <row r="643" spans="1:6" ht="15.75" customHeight="1" x14ac:dyDescent="0.15">
      <c r="A643" s="12">
        <v>641</v>
      </c>
      <c r="B643" s="11" t="s">
        <v>4740</v>
      </c>
      <c r="C643" s="13">
        <v>7.27</v>
      </c>
      <c r="D643" s="11" t="s">
        <v>578</v>
      </c>
      <c r="E643" s="82" t="s">
        <v>162</v>
      </c>
      <c r="F643" s="81"/>
    </row>
    <row r="644" spans="1:6" ht="15.75" customHeight="1" x14ac:dyDescent="0.15">
      <c r="A644" s="12">
        <v>642</v>
      </c>
      <c r="B644" s="11" t="s">
        <v>4758</v>
      </c>
      <c r="C644" s="13">
        <v>7.26</v>
      </c>
      <c r="D644" s="11" t="s">
        <v>906</v>
      </c>
      <c r="E644" s="82" t="s">
        <v>538</v>
      </c>
      <c r="F644" s="81"/>
    </row>
    <row r="645" spans="1:6" ht="15.75" customHeight="1" x14ac:dyDescent="0.15">
      <c r="A645" s="12">
        <v>643</v>
      </c>
      <c r="B645" s="11" t="s">
        <v>4761</v>
      </c>
      <c r="C645" s="13">
        <v>7.25</v>
      </c>
      <c r="D645" s="11" t="s">
        <v>664</v>
      </c>
      <c r="E645" s="82" t="s">
        <v>40</v>
      </c>
      <c r="F645" s="81"/>
    </row>
    <row r="646" spans="1:6" ht="15.75" customHeight="1" x14ac:dyDescent="0.15">
      <c r="A646" s="12">
        <v>644</v>
      </c>
      <c r="B646" s="11" t="s">
        <v>4764</v>
      </c>
      <c r="C646" s="13">
        <v>7.14</v>
      </c>
      <c r="D646" s="11" t="s">
        <v>898</v>
      </c>
      <c r="E646" s="82" t="s">
        <v>364</v>
      </c>
      <c r="F646" s="81"/>
    </row>
    <row r="647" spans="1:6" ht="15.75" customHeight="1" x14ac:dyDescent="0.15">
      <c r="A647" s="12">
        <v>645</v>
      </c>
      <c r="B647" s="11" t="s">
        <v>4766</v>
      </c>
      <c r="C647" s="13">
        <v>7.13</v>
      </c>
      <c r="D647" s="11" t="s">
        <v>368</v>
      </c>
      <c r="E647" s="82" t="s">
        <v>600</v>
      </c>
      <c r="F647" s="81"/>
    </row>
    <row r="648" spans="1:6" ht="15.75" customHeight="1" x14ac:dyDescent="0.15">
      <c r="A648" s="12">
        <v>646</v>
      </c>
      <c r="B648" s="11" t="s">
        <v>2580</v>
      </c>
      <c r="C648" s="13">
        <v>7.11</v>
      </c>
      <c r="D648" s="11" t="s">
        <v>302</v>
      </c>
      <c r="E648" s="82" t="s">
        <v>66</v>
      </c>
      <c r="F648" s="81"/>
    </row>
    <row r="649" spans="1:6" ht="15.75" customHeight="1" x14ac:dyDescent="0.15">
      <c r="A649" s="12">
        <v>647</v>
      </c>
      <c r="B649" s="11" t="s">
        <v>4773</v>
      </c>
      <c r="C649" s="13">
        <v>7.1</v>
      </c>
      <c r="D649" s="11" t="s">
        <v>4775</v>
      </c>
      <c r="E649" s="82" t="s">
        <v>538</v>
      </c>
      <c r="F649" s="81"/>
    </row>
    <row r="650" spans="1:6" ht="15.75" customHeight="1" x14ac:dyDescent="0.15">
      <c r="A650" s="12">
        <v>648</v>
      </c>
      <c r="B650" s="11" t="s">
        <v>4777</v>
      </c>
      <c r="C650" s="13">
        <v>7.09</v>
      </c>
      <c r="D650" s="11" t="s">
        <v>390</v>
      </c>
      <c r="E650" s="82" t="s">
        <v>215</v>
      </c>
      <c r="F650" s="81"/>
    </row>
    <row r="651" spans="1:6" ht="15.75" customHeight="1" x14ac:dyDescent="0.15">
      <c r="A651" s="12">
        <v>649</v>
      </c>
      <c r="B651" s="11" t="s">
        <v>4807</v>
      </c>
      <c r="C651" s="13">
        <v>7.08</v>
      </c>
      <c r="D651" s="11" t="s">
        <v>1269</v>
      </c>
      <c r="E651" s="82" t="s">
        <v>66</v>
      </c>
      <c r="F651" s="81"/>
    </row>
    <row r="652" spans="1:6" ht="15.75" customHeight="1" x14ac:dyDescent="0.15">
      <c r="A652" s="12">
        <v>650</v>
      </c>
      <c r="B652" s="11" t="s">
        <v>2602</v>
      </c>
      <c r="C652" s="13">
        <v>7.08</v>
      </c>
      <c r="D652" s="11" t="s">
        <v>4810</v>
      </c>
      <c r="E652" s="82" t="s">
        <v>66</v>
      </c>
      <c r="F652" s="81"/>
    </row>
    <row r="653" spans="1:6" ht="15.75" customHeight="1" x14ac:dyDescent="0.15">
      <c r="A653" s="12">
        <v>651</v>
      </c>
      <c r="B653" s="11" t="s">
        <v>4815</v>
      </c>
      <c r="C653" s="13">
        <v>7.07</v>
      </c>
      <c r="D653" s="11" t="s">
        <v>1615</v>
      </c>
      <c r="E653" s="82" t="s">
        <v>356</v>
      </c>
      <c r="F653" s="81"/>
    </row>
    <row r="654" spans="1:6" ht="15.75" customHeight="1" x14ac:dyDescent="0.15">
      <c r="A654" s="12">
        <v>652</v>
      </c>
      <c r="B654" s="11" t="s">
        <v>4818</v>
      </c>
      <c r="C654" s="13">
        <v>7.06</v>
      </c>
      <c r="D654" s="11" t="s">
        <v>4819</v>
      </c>
      <c r="E654" s="82" t="s">
        <v>364</v>
      </c>
      <c r="F654" s="81"/>
    </row>
    <row r="655" spans="1:6" ht="15.75" customHeight="1" x14ac:dyDescent="0.15">
      <c r="A655" s="12">
        <v>653</v>
      </c>
      <c r="B655" s="11" t="s">
        <v>4827</v>
      </c>
      <c r="C655" s="13">
        <v>7.04</v>
      </c>
      <c r="D655" s="11" t="s">
        <v>2106</v>
      </c>
      <c r="E655" s="82" t="s">
        <v>40</v>
      </c>
      <c r="F655" s="81"/>
    </row>
    <row r="656" spans="1:6" ht="15.75" customHeight="1" x14ac:dyDescent="0.15">
      <c r="A656" s="12">
        <v>654</v>
      </c>
      <c r="B656" s="11" t="s">
        <v>4830</v>
      </c>
      <c r="C656" s="13">
        <v>7.03</v>
      </c>
      <c r="D656" s="11" t="s">
        <v>532</v>
      </c>
      <c r="E656" s="82" t="s">
        <v>478</v>
      </c>
      <c r="F656" s="81"/>
    </row>
    <row r="657" spans="1:6" ht="15.75" customHeight="1" x14ac:dyDescent="0.15">
      <c r="A657" s="12">
        <v>655</v>
      </c>
      <c r="B657" s="11" t="s">
        <v>4833</v>
      </c>
      <c r="C657" s="13">
        <v>7.03</v>
      </c>
      <c r="D657" s="11" t="s">
        <v>346</v>
      </c>
      <c r="E657" s="82" t="s">
        <v>226</v>
      </c>
      <c r="F657" s="81"/>
    </row>
    <row r="658" spans="1:6" ht="15.75" customHeight="1" x14ac:dyDescent="0.15">
      <c r="A658" s="12">
        <v>656</v>
      </c>
      <c r="B658" s="11" t="s">
        <v>4836</v>
      </c>
      <c r="C658" s="13">
        <v>7.03</v>
      </c>
      <c r="D658" s="11" t="s">
        <v>899</v>
      </c>
      <c r="E658" s="82" t="s">
        <v>221</v>
      </c>
      <c r="F658" s="81"/>
    </row>
    <row r="659" spans="1:6" ht="15.75" customHeight="1" x14ac:dyDescent="0.15">
      <c r="A659" s="12">
        <v>657</v>
      </c>
      <c r="B659" s="11" t="s">
        <v>4838</v>
      </c>
      <c r="C659" s="13">
        <v>7.02</v>
      </c>
      <c r="D659" s="11" t="s">
        <v>793</v>
      </c>
      <c r="E659" s="82" t="s">
        <v>162</v>
      </c>
      <c r="F659" s="81"/>
    </row>
    <row r="660" spans="1:6" ht="15.75" customHeight="1" x14ac:dyDescent="0.15">
      <c r="A660" s="12">
        <v>658</v>
      </c>
      <c r="B660" s="11" t="s">
        <v>4841</v>
      </c>
      <c r="C660" s="13">
        <v>7</v>
      </c>
      <c r="D660" s="11" t="s">
        <v>1429</v>
      </c>
      <c r="E660" s="82" t="s">
        <v>356</v>
      </c>
      <c r="F660" s="81"/>
    </row>
    <row r="661" spans="1:6" ht="15.75" customHeight="1" x14ac:dyDescent="0.15">
      <c r="A661" s="12">
        <v>659</v>
      </c>
      <c r="B661" s="11" t="s">
        <v>4844</v>
      </c>
      <c r="C661" s="13">
        <v>6.98</v>
      </c>
      <c r="D661" s="11" t="s">
        <v>2106</v>
      </c>
      <c r="E661" s="82" t="s">
        <v>221</v>
      </c>
      <c r="F661" s="81"/>
    </row>
    <row r="662" spans="1:6" ht="15.75" customHeight="1" x14ac:dyDescent="0.15">
      <c r="A662" s="12">
        <v>660</v>
      </c>
      <c r="B662" s="11" t="s">
        <v>4846</v>
      </c>
      <c r="C662" s="13">
        <v>6.97</v>
      </c>
      <c r="D662" s="11" t="s">
        <v>585</v>
      </c>
      <c r="E662" s="82" t="s">
        <v>66</v>
      </c>
      <c r="F662" s="81"/>
    </row>
    <row r="663" spans="1:6" ht="15.75" customHeight="1" x14ac:dyDescent="0.15">
      <c r="A663" s="12">
        <v>661</v>
      </c>
      <c r="B663" s="11" t="s">
        <v>4847</v>
      </c>
      <c r="C663" s="13">
        <v>6.96</v>
      </c>
      <c r="D663" s="11" t="s">
        <v>317</v>
      </c>
      <c r="E663" s="82" t="s">
        <v>364</v>
      </c>
      <c r="F663" s="81"/>
    </row>
    <row r="664" spans="1:6" ht="15.75" customHeight="1" x14ac:dyDescent="0.15">
      <c r="A664" s="12">
        <v>662</v>
      </c>
      <c r="B664" s="11" t="s">
        <v>4865</v>
      </c>
      <c r="C664" s="13">
        <v>6.94</v>
      </c>
      <c r="D664" s="11" t="s">
        <v>4867</v>
      </c>
      <c r="E664" s="82" t="s">
        <v>75</v>
      </c>
      <c r="F664" s="81"/>
    </row>
    <row r="665" spans="1:6" ht="15.75" customHeight="1" x14ac:dyDescent="0.15">
      <c r="A665" s="12">
        <v>663</v>
      </c>
      <c r="B665" s="11" t="s">
        <v>4869</v>
      </c>
      <c r="C665" s="13">
        <v>6.91</v>
      </c>
      <c r="D665" s="11" t="s">
        <v>4304</v>
      </c>
      <c r="E665" s="82" t="s">
        <v>478</v>
      </c>
      <c r="F665" s="81"/>
    </row>
    <row r="666" spans="1:6" ht="15.75" customHeight="1" x14ac:dyDescent="0.15">
      <c r="A666" s="12">
        <v>664</v>
      </c>
      <c r="B666" s="11" t="s">
        <v>4871</v>
      </c>
      <c r="C666" s="13">
        <v>6.89</v>
      </c>
      <c r="D666" s="11" t="s">
        <v>2615</v>
      </c>
      <c r="E666" s="82" t="s">
        <v>75</v>
      </c>
      <c r="F666" s="81"/>
    </row>
    <row r="667" spans="1:6" ht="15.75" customHeight="1" x14ac:dyDescent="0.15">
      <c r="A667" s="12">
        <v>665</v>
      </c>
      <c r="B667" s="11" t="s">
        <v>4874</v>
      </c>
      <c r="C667" s="13">
        <v>6.89</v>
      </c>
      <c r="D667" s="11" t="s">
        <v>429</v>
      </c>
      <c r="E667" s="82" t="s">
        <v>641</v>
      </c>
      <c r="F667" s="81"/>
    </row>
    <row r="668" spans="1:6" ht="15.75" customHeight="1" x14ac:dyDescent="0.15">
      <c r="A668" s="12">
        <v>666</v>
      </c>
      <c r="B668" s="11" t="s">
        <v>2373</v>
      </c>
      <c r="C668" s="13">
        <v>6.87</v>
      </c>
      <c r="D668" s="11" t="s">
        <v>2046</v>
      </c>
      <c r="E668" s="82" t="s">
        <v>101</v>
      </c>
      <c r="F668" s="81"/>
    </row>
    <row r="669" spans="1:6" ht="15.75" customHeight="1" x14ac:dyDescent="0.15">
      <c r="A669" s="12">
        <v>667</v>
      </c>
      <c r="B669" s="11" t="s">
        <v>3130</v>
      </c>
      <c r="C669" s="13">
        <v>6.87</v>
      </c>
      <c r="D669" s="11" t="s">
        <v>4879</v>
      </c>
      <c r="E669" s="82" t="s">
        <v>71</v>
      </c>
      <c r="F669" s="81"/>
    </row>
    <row r="670" spans="1:6" ht="15.75" customHeight="1" x14ac:dyDescent="0.15">
      <c r="A670" s="12">
        <v>668</v>
      </c>
      <c r="B670" s="11" t="s">
        <v>4529</v>
      </c>
      <c r="C670" s="13">
        <v>6.85</v>
      </c>
      <c r="D670" s="11" t="s">
        <v>1452</v>
      </c>
      <c r="E670" s="82" t="s">
        <v>59</v>
      </c>
      <c r="F670" s="81"/>
    </row>
    <row r="671" spans="1:6" ht="15.75" customHeight="1" x14ac:dyDescent="0.15">
      <c r="A671" s="12">
        <v>669</v>
      </c>
      <c r="B671" s="11" t="s">
        <v>4884</v>
      </c>
      <c r="C671" s="13">
        <v>6.82</v>
      </c>
      <c r="D671" s="11" t="s">
        <v>525</v>
      </c>
      <c r="E671" s="82" t="s">
        <v>101</v>
      </c>
      <c r="F671" s="81"/>
    </row>
    <row r="672" spans="1:6" ht="15.75" customHeight="1" x14ac:dyDescent="0.15">
      <c r="A672" s="12">
        <v>670</v>
      </c>
      <c r="B672" s="11" t="s">
        <v>4885</v>
      </c>
      <c r="C672" s="13">
        <v>6.82</v>
      </c>
      <c r="D672" s="11" t="s">
        <v>808</v>
      </c>
      <c r="E672" s="82" t="s">
        <v>40</v>
      </c>
      <c r="F672" s="81"/>
    </row>
    <row r="673" spans="1:6" ht="15.75" customHeight="1" x14ac:dyDescent="0.15">
      <c r="A673" s="12">
        <v>671</v>
      </c>
      <c r="B673" s="11" t="s">
        <v>4886</v>
      </c>
      <c r="C673" s="13">
        <v>6.8</v>
      </c>
      <c r="D673" s="11" t="s">
        <v>664</v>
      </c>
      <c r="E673" s="82" t="s">
        <v>538</v>
      </c>
      <c r="F673" s="81"/>
    </row>
    <row r="674" spans="1:6" ht="15.75" customHeight="1" x14ac:dyDescent="0.15">
      <c r="A674" s="12">
        <v>672</v>
      </c>
      <c r="B674" s="11" t="s">
        <v>4908</v>
      </c>
      <c r="C674" s="13">
        <v>6.77</v>
      </c>
      <c r="D674" s="11" t="s">
        <v>535</v>
      </c>
      <c r="E674" s="82" t="s">
        <v>75</v>
      </c>
      <c r="F674" s="81"/>
    </row>
    <row r="675" spans="1:6" ht="15.75" customHeight="1" x14ac:dyDescent="0.15">
      <c r="A675" s="12">
        <v>673</v>
      </c>
      <c r="B675" s="11" t="s">
        <v>2241</v>
      </c>
      <c r="C675" s="13">
        <v>6.77</v>
      </c>
      <c r="D675" s="11" t="s">
        <v>359</v>
      </c>
      <c r="E675" s="82" t="s">
        <v>71</v>
      </c>
      <c r="F675" s="81"/>
    </row>
    <row r="676" spans="1:6" ht="15.75" customHeight="1" x14ac:dyDescent="0.15">
      <c r="A676" s="12">
        <v>674</v>
      </c>
      <c r="B676" s="11" t="s">
        <v>4915</v>
      </c>
      <c r="C676" s="13">
        <v>6.75</v>
      </c>
      <c r="D676" s="11" t="s">
        <v>4916</v>
      </c>
      <c r="E676" s="82" t="s">
        <v>59</v>
      </c>
      <c r="F676" s="81"/>
    </row>
    <row r="677" spans="1:6" ht="15.75" customHeight="1" x14ac:dyDescent="0.15">
      <c r="A677" s="12">
        <v>675</v>
      </c>
      <c r="B677" s="11" t="s">
        <v>4919</v>
      </c>
      <c r="C677" s="13">
        <v>6.74</v>
      </c>
      <c r="D677" s="11" t="s">
        <v>1767</v>
      </c>
      <c r="E677" s="82" t="s">
        <v>215</v>
      </c>
      <c r="F677" s="81"/>
    </row>
    <row r="678" spans="1:6" ht="15.75" customHeight="1" x14ac:dyDescent="0.15">
      <c r="A678" s="12">
        <v>676</v>
      </c>
      <c r="B678" s="11" t="s">
        <v>1803</v>
      </c>
      <c r="C678" s="13">
        <v>6.74</v>
      </c>
      <c r="D678" s="11" t="s">
        <v>899</v>
      </c>
      <c r="E678" s="82" t="s">
        <v>66</v>
      </c>
      <c r="F678" s="81"/>
    </row>
    <row r="679" spans="1:6" ht="15.75" customHeight="1" x14ac:dyDescent="0.15">
      <c r="A679" s="12">
        <v>677</v>
      </c>
      <c r="B679" s="11" t="s">
        <v>130</v>
      </c>
      <c r="C679" s="13">
        <v>6.71</v>
      </c>
      <c r="D679" s="11" t="s">
        <v>1493</v>
      </c>
      <c r="E679" s="82" t="s">
        <v>71</v>
      </c>
      <c r="F679" s="81"/>
    </row>
    <row r="680" spans="1:6" ht="15.75" customHeight="1" x14ac:dyDescent="0.15">
      <c r="A680" s="12">
        <v>678</v>
      </c>
      <c r="B680" s="14" t="s">
        <v>4930</v>
      </c>
      <c r="C680" s="13">
        <v>6.7</v>
      </c>
      <c r="D680" s="11" t="s">
        <v>442</v>
      </c>
      <c r="E680" s="82" t="s">
        <v>101</v>
      </c>
      <c r="F680" s="81"/>
    </row>
    <row r="681" spans="1:6" ht="15.75" customHeight="1" x14ac:dyDescent="0.15">
      <c r="A681" s="12">
        <v>679</v>
      </c>
      <c r="B681" s="11" t="s">
        <v>4932</v>
      </c>
      <c r="C681" s="13">
        <v>6.69</v>
      </c>
      <c r="D681" s="11" t="s">
        <v>1046</v>
      </c>
      <c r="E681" s="82" t="s">
        <v>66</v>
      </c>
      <c r="F681" s="81"/>
    </row>
    <row r="682" spans="1:6" ht="15.75" customHeight="1" x14ac:dyDescent="0.15">
      <c r="A682" s="12">
        <v>680</v>
      </c>
      <c r="B682" s="11" t="s">
        <v>4935</v>
      </c>
      <c r="C682" s="13">
        <v>6.67</v>
      </c>
      <c r="D682" s="11" t="s">
        <v>546</v>
      </c>
      <c r="E682" s="82" t="s">
        <v>101</v>
      </c>
      <c r="F682" s="81"/>
    </row>
    <row r="683" spans="1:6" ht="15.75" customHeight="1" x14ac:dyDescent="0.15">
      <c r="A683" s="12">
        <v>681</v>
      </c>
      <c r="B683" s="11" t="s">
        <v>4936</v>
      </c>
      <c r="C683" s="13">
        <v>6.66</v>
      </c>
      <c r="D683" s="11" t="s">
        <v>1499</v>
      </c>
      <c r="E683" s="82" t="s">
        <v>215</v>
      </c>
      <c r="F683" s="81"/>
    </row>
    <row r="684" spans="1:6" ht="15.75" customHeight="1" x14ac:dyDescent="0.15">
      <c r="A684" s="12">
        <v>682</v>
      </c>
      <c r="B684" s="11" t="s">
        <v>4954</v>
      </c>
      <c r="C684" s="13">
        <v>6.66</v>
      </c>
      <c r="D684" s="11" t="s">
        <v>1042</v>
      </c>
      <c r="E684" s="82" t="s">
        <v>356</v>
      </c>
      <c r="F684" s="81"/>
    </row>
    <row r="685" spans="1:6" ht="15.75" customHeight="1" x14ac:dyDescent="0.15">
      <c r="A685" s="12">
        <v>683</v>
      </c>
      <c r="B685" s="11" t="s">
        <v>4957</v>
      </c>
      <c r="C685" s="13">
        <v>6.61</v>
      </c>
      <c r="D685" s="11" t="s">
        <v>977</v>
      </c>
      <c r="E685" s="82" t="s">
        <v>86</v>
      </c>
      <c r="F685" s="81"/>
    </row>
    <row r="686" spans="1:6" ht="15.75" customHeight="1" x14ac:dyDescent="0.15">
      <c r="A686" s="12">
        <v>684</v>
      </c>
      <c r="B686" s="11" t="s">
        <v>4966</v>
      </c>
      <c r="C686" s="13">
        <v>6.61</v>
      </c>
      <c r="D686" s="11" t="s">
        <v>1225</v>
      </c>
      <c r="E686" s="82" t="s">
        <v>50</v>
      </c>
      <c r="F686" s="81"/>
    </row>
    <row r="687" spans="1:6" ht="15.75" customHeight="1" x14ac:dyDescent="0.15">
      <c r="A687" s="12">
        <v>685</v>
      </c>
      <c r="B687" s="11" t="s">
        <v>4972</v>
      </c>
      <c r="C687" s="13">
        <v>6.6</v>
      </c>
      <c r="D687" s="11" t="s">
        <v>906</v>
      </c>
      <c r="E687" s="82" t="s">
        <v>101</v>
      </c>
      <c r="F687" s="81"/>
    </row>
    <row r="688" spans="1:6" ht="15.75" customHeight="1" x14ac:dyDescent="0.15">
      <c r="A688" s="12">
        <v>686</v>
      </c>
      <c r="B688" s="11" t="s">
        <v>4974</v>
      </c>
      <c r="C688" s="13">
        <v>6.6</v>
      </c>
      <c r="D688" s="11" t="s">
        <v>3433</v>
      </c>
      <c r="E688" s="82" t="s">
        <v>101</v>
      </c>
      <c r="F688" s="81"/>
    </row>
    <row r="689" spans="1:6" ht="15.75" customHeight="1" x14ac:dyDescent="0.15">
      <c r="A689" s="12">
        <v>687</v>
      </c>
      <c r="B689" s="14" t="s">
        <v>4977</v>
      </c>
      <c r="C689" s="13">
        <v>6.59</v>
      </c>
      <c r="D689" s="11" t="s">
        <v>568</v>
      </c>
      <c r="E689" s="82" t="s">
        <v>356</v>
      </c>
      <c r="F689" s="81"/>
    </row>
    <row r="690" spans="1:6" ht="15.75" customHeight="1" x14ac:dyDescent="0.15">
      <c r="A690" s="12">
        <v>688</v>
      </c>
      <c r="B690" s="11" t="s">
        <v>4979</v>
      </c>
      <c r="C690" s="13">
        <v>6.58</v>
      </c>
      <c r="D690" s="11" t="s">
        <v>429</v>
      </c>
      <c r="E690" s="82" t="s">
        <v>86</v>
      </c>
      <c r="F690" s="81"/>
    </row>
    <row r="691" spans="1:6" ht="15.75" customHeight="1" x14ac:dyDescent="0.15">
      <c r="A691" s="12">
        <v>689</v>
      </c>
      <c r="B691" s="11" t="s">
        <v>145</v>
      </c>
      <c r="C691" s="13">
        <v>6.58</v>
      </c>
      <c r="D691" s="11" t="s">
        <v>2046</v>
      </c>
      <c r="E691" s="82" t="s">
        <v>71</v>
      </c>
      <c r="F691" s="81"/>
    </row>
    <row r="692" spans="1:6" ht="15.75" customHeight="1" x14ac:dyDescent="0.15">
      <c r="A692" s="12">
        <v>690</v>
      </c>
      <c r="B692" s="11" t="s">
        <v>4999</v>
      </c>
      <c r="C692" s="13">
        <v>6.57</v>
      </c>
      <c r="D692" s="11" t="s">
        <v>442</v>
      </c>
      <c r="E692" s="82" t="s">
        <v>66</v>
      </c>
      <c r="F692" s="81"/>
    </row>
    <row r="693" spans="1:6" ht="15.75" customHeight="1" x14ac:dyDescent="0.15">
      <c r="A693" s="12">
        <v>691</v>
      </c>
      <c r="B693" s="11" t="s">
        <v>5002</v>
      </c>
      <c r="C693" s="13">
        <v>6.56</v>
      </c>
      <c r="D693" s="11" t="s">
        <v>1656</v>
      </c>
      <c r="E693" s="82" t="s">
        <v>66</v>
      </c>
      <c r="F693" s="81"/>
    </row>
    <row r="694" spans="1:6" ht="15.75" customHeight="1" x14ac:dyDescent="0.15">
      <c r="A694" s="12">
        <v>692</v>
      </c>
      <c r="B694" s="11" t="s">
        <v>5004</v>
      </c>
      <c r="C694" s="13">
        <v>6.56</v>
      </c>
      <c r="D694" s="11" t="s">
        <v>676</v>
      </c>
      <c r="E694" s="82" t="s">
        <v>59</v>
      </c>
      <c r="F694" s="81"/>
    </row>
    <row r="695" spans="1:6" ht="15.75" customHeight="1" x14ac:dyDescent="0.15">
      <c r="A695" s="12">
        <v>693</v>
      </c>
      <c r="B695" s="11" t="s">
        <v>5018</v>
      </c>
      <c r="C695" s="13">
        <v>6.56</v>
      </c>
      <c r="D695" s="11" t="s">
        <v>5019</v>
      </c>
      <c r="E695" s="82" t="s">
        <v>71</v>
      </c>
      <c r="F695" s="81"/>
    </row>
    <row r="696" spans="1:6" ht="15.75" customHeight="1" x14ac:dyDescent="0.15">
      <c r="A696" s="12">
        <v>694</v>
      </c>
      <c r="B696" s="11" t="s">
        <v>5022</v>
      </c>
      <c r="C696" s="13">
        <v>6.54</v>
      </c>
      <c r="D696" s="11" t="s">
        <v>289</v>
      </c>
      <c r="E696" s="82" t="s">
        <v>40</v>
      </c>
      <c r="F696" s="81"/>
    </row>
    <row r="697" spans="1:6" ht="15.75" customHeight="1" x14ac:dyDescent="0.15">
      <c r="A697" s="12">
        <v>695</v>
      </c>
      <c r="B697" s="11" t="s">
        <v>5034</v>
      </c>
      <c r="C697" s="13">
        <v>6.53</v>
      </c>
      <c r="D697" s="11" t="s">
        <v>5035</v>
      </c>
      <c r="E697" s="82" t="s">
        <v>50</v>
      </c>
      <c r="F697" s="81"/>
    </row>
    <row r="698" spans="1:6" ht="15.75" customHeight="1" x14ac:dyDescent="0.15">
      <c r="A698" s="12">
        <v>696</v>
      </c>
      <c r="B698" s="11" t="s">
        <v>5036</v>
      </c>
      <c r="C698" s="13">
        <v>6.53</v>
      </c>
      <c r="D698" s="11" t="s">
        <v>585</v>
      </c>
      <c r="E698" s="82" t="s">
        <v>221</v>
      </c>
      <c r="F698" s="81"/>
    </row>
    <row r="699" spans="1:6" ht="15.75" customHeight="1" x14ac:dyDescent="0.15">
      <c r="A699" s="12">
        <v>697</v>
      </c>
      <c r="B699" s="11" t="s">
        <v>5037</v>
      </c>
      <c r="C699" s="13">
        <v>6.52</v>
      </c>
      <c r="D699" s="11" t="s">
        <v>2046</v>
      </c>
      <c r="E699" s="82" t="s">
        <v>162</v>
      </c>
      <c r="F699" s="81"/>
    </row>
    <row r="700" spans="1:6" ht="15.75" customHeight="1" x14ac:dyDescent="0.15">
      <c r="A700" s="12">
        <v>698</v>
      </c>
      <c r="B700" s="11" t="s">
        <v>5057</v>
      </c>
      <c r="C700" s="13">
        <v>6.5</v>
      </c>
      <c r="D700" s="11" t="s">
        <v>1042</v>
      </c>
      <c r="E700" s="82" t="s">
        <v>215</v>
      </c>
      <c r="F700" s="81"/>
    </row>
    <row r="701" spans="1:6" ht="15.75" customHeight="1" x14ac:dyDescent="0.15">
      <c r="A701" s="12">
        <v>699</v>
      </c>
      <c r="B701" s="11" t="s">
        <v>5059</v>
      </c>
      <c r="C701" s="13">
        <v>6.49</v>
      </c>
      <c r="D701" s="11" t="s">
        <v>1333</v>
      </c>
      <c r="E701" s="82" t="s">
        <v>340</v>
      </c>
      <c r="F701" s="81"/>
    </row>
    <row r="702" spans="1:6" ht="15.75" customHeight="1" x14ac:dyDescent="0.15">
      <c r="A702" s="12">
        <v>700</v>
      </c>
      <c r="B702" s="11" t="s">
        <v>5061</v>
      </c>
      <c r="C702" s="13">
        <v>6.46</v>
      </c>
      <c r="D702" s="11" t="s">
        <v>506</v>
      </c>
      <c r="E702" s="82" t="s">
        <v>66</v>
      </c>
      <c r="F702" s="81"/>
    </row>
    <row r="703" spans="1:6" ht="15.75" customHeight="1" x14ac:dyDescent="0.15">
      <c r="A703" s="12">
        <v>701</v>
      </c>
      <c r="B703" s="11" t="s">
        <v>5065</v>
      </c>
      <c r="C703" s="13">
        <v>6.45</v>
      </c>
      <c r="D703" s="11" t="s">
        <v>534</v>
      </c>
      <c r="E703" s="82" t="s">
        <v>221</v>
      </c>
      <c r="F703" s="81"/>
    </row>
    <row r="704" spans="1:6" ht="15.75" customHeight="1" x14ac:dyDescent="0.15">
      <c r="A704" s="12">
        <v>702</v>
      </c>
      <c r="B704" s="11" t="s">
        <v>5068</v>
      </c>
      <c r="C704" s="13">
        <v>6.44</v>
      </c>
      <c r="D704" s="11" t="s">
        <v>1264</v>
      </c>
      <c r="E704" s="82" t="s">
        <v>101</v>
      </c>
      <c r="F704" s="81"/>
    </row>
    <row r="705" spans="1:6" ht="15.75" customHeight="1" x14ac:dyDescent="0.15">
      <c r="A705" s="12">
        <v>703</v>
      </c>
      <c r="B705" s="11" t="s">
        <v>5070</v>
      </c>
      <c r="C705" s="13">
        <v>6.44</v>
      </c>
      <c r="D705" s="11" t="s">
        <v>346</v>
      </c>
      <c r="E705" s="82" t="s">
        <v>71</v>
      </c>
      <c r="F705" s="81"/>
    </row>
    <row r="706" spans="1:6" ht="15.75" customHeight="1" x14ac:dyDescent="0.15">
      <c r="A706" s="12">
        <v>704</v>
      </c>
      <c r="B706" s="11" t="s">
        <v>5101</v>
      </c>
      <c r="C706" s="13">
        <v>6.43</v>
      </c>
      <c r="D706" s="11" t="s">
        <v>442</v>
      </c>
      <c r="E706" s="82" t="s">
        <v>66</v>
      </c>
      <c r="F706" s="81"/>
    </row>
    <row r="707" spans="1:6" ht="15.75" customHeight="1" x14ac:dyDescent="0.15">
      <c r="A707" s="12">
        <v>705</v>
      </c>
      <c r="B707" s="11" t="s">
        <v>5123</v>
      </c>
      <c r="C707" s="13">
        <v>6.42</v>
      </c>
      <c r="D707" s="11" t="s">
        <v>1095</v>
      </c>
      <c r="E707" s="82" t="s">
        <v>162</v>
      </c>
      <c r="F707" s="81"/>
    </row>
    <row r="708" spans="1:6" ht="15.75" customHeight="1" x14ac:dyDescent="0.15">
      <c r="A708" s="12">
        <v>706</v>
      </c>
      <c r="B708" s="14" t="s">
        <v>834</v>
      </c>
      <c r="C708" s="13">
        <v>6.42</v>
      </c>
      <c r="D708" s="11" t="s">
        <v>442</v>
      </c>
      <c r="E708" s="82" t="s">
        <v>162</v>
      </c>
      <c r="F708" s="81"/>
    </row>
    <row r="709" spans="1:6" ht="15.75" customHeight="1" x14ac:dyDescent="0.15">
      <c r="A709" s="12">
        <v>707</v>
      </c>
      <c r="B709" s="11" t="s">
        <v>5173</v>
      </c>
      <c r="C709" s="13">
        <v>6.4</v>
      </c>
      <c r="D709" s="11" t="s">
        <v>333</v>
      </c>
      <c r="E709" s="82" t="s">
        <v>66</v>
      </c>
      <c r="F709" s="81"/>
    </row>
    <row r="710" spans="1:6" ht="15.75" customHeight="1" x14ac:dyDescent="0.15">
      <c r="A710" s="12">
        <v>708</v>
      </c>
      <c r="B710" s="11" t="s">
        <v>5175</v>
      </c>
      <c r="C710" s="13">
        <v>6.39</v>
      </c>
      <c r="D710" s="11" t="s">
        <v>350</v>
      </c>
      <c r="E710" s="82" t="s">
        <v>215</v>
      </c>
      <c r="F710" s="81"/>
    </row>
    <row r="711" spans="1:6" ht="15.75" customHeight="1" x14ac:dyDescent="0.15">
      <c r="A711" s="12">
        <v>709</v>
      </c>
      <c r="B711" s="11" t="s">
        <v>5190</v>
      </c>
      <c r="C711" s="13">
        <v>6.39</v>
      </c>
      <c r="D711" s="11" t="s">
        <v>676</v>
      </c>
      <c r="E711" s="82" t="s">
        <v>66</v>
      </c>
      <c r="F711" s="81"/>
    </row>
    <row r="712" spans="1:6" ht="15.75" customHeight="1" x14ac:dyDescent="0.15">
      <c r="A712" s="12">
        <v>710</v>
      </c>
      <c r="B712" s="11" t="s">
        <v>5197</v>
      </c>
      <c r="C712" s="13">
        <v>6.37</v>
      </c>
      <c r="D712" s="11" t="s">
        <v>1521</v>
      </c>
      <c r="E712" s="82" t="s">
        <v>398</v>
      </c>
      <c r="F712" s="81"/>
    </row>
    <row r="713" spans="1:6" ht="15.75" customHeight="1" x14ac:dyDescent="0.15">
      <c r="A713" s="12">
        <v>711</v>
      </c>
      <c r="B713" s="11" t="s">
        <v>5199</v>
      </c>
      <c r="C713" s="13">
        <v>6.36</v>
      </c>
      <c r="D713" s="11" t="s">
        <v>1757</v>
      </c>
      <c r="E713" s="82" t="s">
        <v>162</v>
      </c>
      <c r="F713" s="81"/>
    </row>
    <row r="714" spans="1:6" ht="15.75" customHeight="1" x14ac:dyDescent="0.15">
      <c r="A714" s="12">
        <v>712</v>
      </c>
      <c r="B714" s="11" t="s">
        <v>5201</v>
      </c>
      <c r="C714" s="13">
        <v>6.36</v>
      </c>
      <c r="D714" s="11" t="s">
        <v>5202</v>
      </c>
      <c r="E714" s="82" t="s">
        <v>215</v>
      </c>
      <c r="F714" s="81"/>
    </row>
    <row r="715" spans="1:6" ht="15.75" customHeight="1" x14ac:dyDescent="0.15">
      <c r="A715" s="12">
        <v>713</v>
      </c>
      <c r="B715" s="11" t="s">
        <v>5218</v>
      </c>
      <c r="C715" s="13">
        <v>6.36</v>
      </c>
      <c r="D715" s="11" t="s">
        <v>429</v>
      </c>
      <c r="E715" s="82" t="s">
        <v>40</v>
      </c>
      <c r="F715" s="81"/>
    </row>
    <row r="716" spans="1:6" ht="15.75" customHeight="1" x14ac:dyDescent="0.15">
      <c r="A716" s="12">
        <v>714</v>
      </c>
      <c r="B716" s="11" t="s">
        <v>5220</v>
      </c>
      <c r="C716" s="13">
        <v>6.36</v>
      </c>
      <c r="D716" s="11" t="s">
        <v>1042</v>
      </c>
      <c r="E716" s="82" t="s">
        <v>162</v>
      </c>
      <c r="F716" s="81"/>
    </row>
    <row r="717" spans="1:6" ht="15.75" customHeight="1" x14ac:dyDescent="0.15">
      <c r="A717" s="12">
        <v>715</v>
      </c>
      <c r="B717" s="11" t="s">
        <v>5225</v>
      </c>
      <c r="C717" s="13">
        <v>6.36</v>
      </c>
      <c r="D717" s="11" t="s">
        <v>515</v>
      </c>
      <c r="E717" s="82" t="s">
        <v>340</v>
      </c>
      <c r="F717" s="81"/>
    </row>
    <row r="718" spans="1:6" ht="15.75" customHeight="1" x14ac:dyDescent="0.15">
      <c r="A718" s="12">
        <v>716</v>
      </c>
      <c r="B718" s="11" t="s">
        <v>5228</v>
      </c>
      <c r="C718" s="13">
        <v>6.35</v>
      </c>
      <c r="D718" s="11" t="s">
        <v>594</v>
      </c>
      <c r="E718" s="82" t="s">
        <v>215</v>
      </c>
      <c r="F718" s="81"/>
    </row>
    <row r="719" spans="1:6" ht="15.75" customHeight="1" x14ac:dyDescent="0.15">
      <c r="A719" s="12">
        <v>717</v>
      </c>
      <c r="B719" s="11" t="s">
        <v>5231</v>
      </c>
      <c r="C719" s="13">
        <v>6.33</v>
      </c>
      <c r="D719" s="11" t="s">
        <v>481</v>
      </c>
      <c r="E719" s="82" t="s">
        <v>101</v>
      </c>
      <c r="F719" s="81"/>
    </row>
    <row r="720" spans="1:6" ht="15.75" customHeight="1" x14ac:dyDescent="0.15">
      <c r="A720" s="12">
        <v>718</v>
      </c>
      <c r="B720" s="11" t="s">
        <v>5234</v>
      </c>
      <c r="C720" s="13">
        <v>6.32</v>
      </c>
      <c r="D720" s="11" t="s">
        <v>1069</v>
      </c>
      <c r="E720" s="82" t="s">
        <v>101</v>
      </c>
      <c r="F720" s="81"/>
    </row>
    <row r="721" spans="1:6" ht="15.75" customHeight="1" x14ac:dyDescent="0.15">
      <c r="A721" s="12">
        <v>719</v>
      </c>
      <c r="B721" s="11" t="s">
        <v>5238</v>
      </c>
      <c r="C721" s="13">
        <v>6.3</v>
      </c>
      <c r="D721" s="11" t="s">
        <v>630</v>
      </c>
      <c r="E721" s="82" t="s">
        <v>75</v>
      </c>
      <c r="F721" s="81"/>
    </row>
    <row r="722" spans="1:6" ht="15.75" customHeight="1" x14ac:dyDescent="0.15">
      <c r="A722" s="12">
        <v>720</v>
      </c>
      <c r="B722" s="11" t="s">
        <v>5244</v>
      </c>
      <c r="C722" s="13">
        <v>6.29</v>
      </c>
      <c r="D722" s="11" t="s">
        <v>2249</v>
      </c>
      <c r="E722" s="82" t="s">
        <v>538</v>
      </c>
      <c r="F722" s="81"/>
    </row>
    <row r="723" spans="1:6" ht="15.75" customHeight="1" x14ac:dyDescent="0.15">
      <c r="A723" s="12">
        <v>721</v>
      </c>
      <c r="B723" s="11" t="s">
        <v>5261</v>
      </c>
      <c r="C723" s="13">
        <v>6.29</v>
      </c>
      <c r="D723" s="11" t="s">
        <v>368</v>
      </c>
      <c r="E723" s="82" t="s">
        <v>66</v>
      </c>
      <c r="F723" s="81"/>
    </row>
    <row r="724" spans="1:6" ht="15.75" customHeight="1" x14ac:dyDescent="0.15">
      <c r="A724" s="12">
        <v>722</v>
      </c>
      <c r="B724" s="11" t="s">
        <v>5262</v>
      </c>
      <c r="C724" s="13">
        <v>6.29</v>
      </c>
      <c r="D724" s="11" t="s">
        <v>2560</v>
      </c>
      <c r="E724" s="82" t="s">
        <v>71</v>
      </c>
      <c r="F724" s="81"/>
    </row>
    <row r="725" spans="1:6" ht="15.75" customHeight="1" x14ac:dyDescent="0.15">
      <c r="A725" s="12">
        <v>723</v>
      </c>
      <c r="B725" s="11" t="s">
        <v>5282</v>
      </c>
      <c r="C725" s="13">
        <v>6.28</v>
      </c>
      <c r="D725" s="11" t="s">
        <v>476</v>
      </c>
      <c r="E725" s="82" t="s">
        <v>66</v>
      </c>
      <c r="F725" s="81"/>
    </row>
    <row r="726" spans="1:6" ht="15.75" customHeight="1" x14ac:dyDescent="0.15">
      <c r="A726" s="12">
        <v>724</v>
      </c>
      <c r="B726" s="11" t="s">
        <v>5285</v>
      </c>
      <c r="C726" s="13">
        <v>6.28</v>
      </c>
      <c r="D726" s="11" t="s">
        <v>1508</v>
      </c>
      <c r="E726" s="82" t="s">
        <v>101</v>
      </c>
      <c r="F726" s="81"/>
    </row>
    <row r="727" spans="1:6" ht="15.75" customHeight="1" x14ac:dyDescent="0.15">
      <c r="A727" s="12">
        <v>725</v>
      </c>
      <c r="B727" s="11" t="s">
        <v>5288</v>
      </c>
      <c r="C727" s="13">
        <v>6.28</v>
      </c>
      <c r="D727" s="11" t="s">
        <v>1740</v>
      </c>
      <c r="E727" s="82" t="s">
        <v>221</v>
      </c>
      <c r="F727" s="81"/>
    </row>
    <row r="728" spans="1:6" ht="15.75" customHeight="1" x14ac:dyDescent="0.15">
      <c r="A728" s="12">
        <v>726</v>
      </c>
      <c r="B728" s="11" t="s">
        <v>3386</v>
      </c>
      <c r="C728" s="13">
        <v>6.27</v>
      </c>
      <c r="D728" s="11" t="s">
        <v>5295</v>
      </c>
      <c r="E728" s="82" t="s">
        <v>221</v>
      </c>
      <c r="F728" s="81"/>
    </row>
    <row r="729" spans="1:6" ht="15.75" customHeight="1" x14ac:dyDescent="0.15">
      <c r="A729" s="12">
        <v>727</v>
      </c>
      <c r="B729" s="11" t="s">
        <v>5299</v>
      </c>
      <c r="C729" s="13">
        <v>6.27</v>
      </c>
      <c r="D729" s="11" t="s">
        <v>632</v>
      </c>
      <c r="E729" s="82" t="s">
        <v>641</v>
      </c>
      <c r="F729" s="81"/>
    </row>
    <row r="730" spans="1:6" ht="15.75" customHeight="1" x14ac:dyDescent="0.15">
      <c r="A730" s="12">
        <v>728</v>
      </c>
      <c r="B730" s="11" t="s">
        <v>5300</v>
      </c>
      <c r="C730" s="13">
        <v>6.27</v>
      </c>
      <c r="D730" s="11" t="s">
        <v>282</v>
      </c>
      <c r="E730" s="82" t="s">
        <v>340</v>
      </c>
      <c r="F730" s="81"/>
    </row>
    <row r="731" spans="1:6" ht="15.75" customHeight="1" x14ac:dyDescent="0.15">
      <c r="A731" s="12">
        <v>729</v>
      </c>
      <c r="B731" s="11" t="s">
        <v>5311</v>
      </c>
      <c r="C731" s="13">
        <v>6.26</v>
      </c>
      <c r="D731" s="11" t="s">
        <v>3259</v>
      </c>
      <c r="E731" s="82" t="s">
        <v>478</v>
      </c>
      <c r="F731" s="81"/>
    </row>
    <row r="732" spans="1:6" ht="15.75" customHeight="1" x14ac:dyDescent="0.15">
      <c r="A732" s="12">
        <v>730</v>
      </c>
      <c r="B732" s="11" t="s">
        <v>5312</v>
      </c>
      <c r="C732" s="13">
        <v>6.26</v>
      </c>
      <c r="D732" s="11" t="s">
        <v>728</v>
      </c>
      <c r="E732" s="82" t="s">
        <v>75</v>
      </c>
      <c r="F732" s="81"/>
    </row>
    <row r="733" spans="1:6" ht="15.75" customHeight="1" x14ac:dyDescent="0.15">
      <c r="A733" s="12">
        <v>731</v>
      </c>
      <c r="B733" s="11" t="s">
        <v>5315</v>
      </c>
      <c r="C733" s="13">
        <v>6.25</v>
      </c>
      <c r="D733" s="11" t="s">
        <v>585</v>
      </c>
      <c r="E733" s="82" t="s">
        <v>538</v>
      </c>
      <c r="F733" s="81"/>
    </row>
    <row r="734" spans="1:6" ht="15.75" customHeight="1" x14ac:dyDescent="0.15">
      <c r="A734" s="12">
        <v>732</v>
      </c>
      <c r="B734" s="11" t="s">
        <v>5319</v>
      </c>
      <c r="C734" s="13">
        <v>6.25</v>
      </c>
      <c r="D734" s="11" t="s">
        <v>1155</v>
      </c>
      <c r="E734" s="82" t="s">
        <v>75</v>
      </c>
      <c r="F734" s="81"/>
    </row>
    <row r="735" spans="1:6" ht="15.75" customHeight="1" x14ac:dyDescent="0.15">
      <c r="A735" s="12">
        <v>733</v>
      </c>
      <c r="B735" s="11" t="s">
        <v>5332</v>
      </c>
      <c r="C735" s="13">
        <v>6.24</v>
      </c>
      <c r="D735" s="11" t="s">
        <v>442</v>
      </c>
      <c r="E735" s="82" t="s">
        <v>229</v>
      </c>
      <c r="F735" s="81"/>
    </row>
    <row r="736" spans="1:6" ht="15.75" customHeight="1" x14ac:dyDescent="0.15">
      <c r="A736" s="12">
        <v>734</v>
      </c>
      <c r="B736" s="11" t="s">
        <v>5334</v>
      </c>
      <c r="C736" s="13">
        <v>6.24</v>
      </c>
      <c r="D736" s="11" t="s">
        <v>585</v>
      </c>
      <c r="E736" s="82" t="s">
        <v>221</v>
      </c>
      <c r="F736" s="81"/>
    </row>
    <row r="737" spans="1:6" ht="15.75" customHeight="1" x14ac:dyDescent="0.15">
      <c r="A737" s="12">
        <v>735</v>
      </c>
      <c r="B737" s="11" t="s">
        <v>5336</v>
      </c>
      <c r="C737" s="13">
        <v>6.23</v>
      </c>
      <c r="D737" s="11" t="s">
        <v>950</v>
      </c>
      <c r="E737" s="82" t="s">
        <v>71</v>
      </c>
      <c r="F737" s="81"/>
    </row>
    <row r="738" spans="1:6" ht="15.75" customHeight="1" x14ac:dyDescent="0.15">
      <c r="A738" s="12">
        <v>736</v>
      </c>
      <c r="B738" s="11" t="s">
        <v>5344</v>
      </c>
      <c r="C738" s="13">
        <v>6.22</v>
      </c>
      <c r="D738" s="11" t="s">
        <v>1413</v>
      </c>
      <c r="E738" s="82" t="s">
        <v>101</v>
      </c>
      <c r="F738" s="81"/>
    </row>
    <row r="739" spans="1:6" ht="15.75" customHeight="1" x14ac:dyDescent="0.15">
      <c r="A739" s="12">
        <v>737</v>
      </c>
      <c r="B739" s="11" t="s">
        <v>5346</v>
      </c>
      <c r="C739" s="13">
        <v>6.21</v>
      </c>
      <c r="D739" s="11" t="s">
        <v>978</v>
      </c>
      <c r="E739" s="82" t="s">
        <v>101</v>
      </c>
      <c r="F739" s="81"/>
    </row>
    <row r="740" spans="1:6" ht="15.75" customHeight="1" x14ac:dyDescent="0.15">
      <c r="A740" s="12">
        <v>738</v>
      </c>
      <c r="B740" s="11" t="s">
        <v>5353</v>
      </c>
      <c r="C740" s="13">
        <v>6.2</v>
      </c>
      <c r="D740" s="11" t="s">
        <v>442</v>
      </c>
      <c r="E740" s="82" t="s">
        <v>215</v>
      </c>
      <c r="F740" s="81"/>
    </row>
    <row r="741" spans="1:6" ht="15.75" customHeight="1" x14ac:dyDescent="0.15">
      <c r="A741" s="12">
        <v>739</v>
      </c>
      <c r="B741" s="11" t="s">
        <v>5359</v>
      </c>
      <c r="C741" s="13">
        <v>6.2</v>
      </c>
      <c r="D741" s="11" t="s">
        <v>3832</v>
      </c>
      <c r="E741" s="82" t="s">
        <v>40</v>
      </c>
      <c r="F741" s="81"/>
    </row>
    <row r="742" spans="1:6" ht="15.75" customHeight="1" x14ac:dyDescent="0.15">
      <c r="A742" s="12">
        <v>740</v>
      </c>
      <c r="B742" s="11" t="s">
        <v>5364</v>
      </c>
      <c r="C742" s="13">
        <v>6.19</v>
      </c>
      <c r="D742" s="11" t="s">
        <v>447</v>
      </c>
      <c r="E742" s="82" t="s">
        <v>162</v>
      </c>
      <c r="F742" s="81"/>
    </row>
    <row r="743" spans="1:6" ht="15.75" customHeight="1" x14ac:dyDescent="0.15">
      <c r="A743" s="12">
        <v>741</v>
      </c>
      <c r="B743" s="11" t="s">
        <v>5366</v>
      </c>
      <c r="C743" s="13">
        <v>6.18</v>
      </c>
      <c r="D743" s="11" t="s">
        <v>5386</v>
      </c>
      <c r="E743" s="82" t="s">
        <v>40</v>
      </c>
      <c r="F743" s="81"/>
    </row>
    <row r="744" spans="1:6" ht="15.75" customHeight="1" x14ac:dyDescent="0.15">
      <c r="A744" s="12">
        <v>742</v>
      </c>
      <c r="B744" s="11" t="s">
        <v>5394</v>
      </c>
      <c r="C744" s="13">
        <v>6.15</v>
      </c>
      <c r="D744" s="11" t="s">
        <v>424</v>
      </c>
      <c r="E744" s="82" t="s">
        <v>122</v>
      </c>
      <c r="F744" s="81"/>
    </row>
    <row r="745" spans="1:6" ht="15.75" customHeight="1" x14ac:dyDescent="0.15">
      <c r="A745" s="12">
        <v>743</v>
      </c>
      <c r="B745" s="14" t="s">
        <v>5412</v>
      </c>
      <c r="C745" s="13">
        <v>6.13</v>
      </c>
      <c r="D745" s="11" t="s">
        <v>519</v>
      </c>
      <c r="E745" s="82" t="s">
        <v>162</v>
      </c>
      <c r="F745" s="81"/>
    </row>
    <row r="746" spans="1:6" ht="15.75" customHeight="1" x14ac:dyDescent="0.15">
      <c r="A746" s="12">
        <v>744</v>
      </c>
      <c r="B746" s="14" t="s">
        <v>5416</v>
      </c>
      <c r="C746" s="13">
        <v>6.13</v>
      </c>
      <c r="D746" s="11" t="s">
        <v>346</v>
      </c>
      <c r="E746" s="82" t="s">
        <v>356</v>
      </c>
      <c r="F746" s="81"/>
    </row>
    <row r="747" spans="1:6" ht="15.75" customHeight="1" x14ac:dyDescent="0.15">
      <c r="A747" s="12">
        <v>745</v>
      </c>
      <c r="B747" s="11" t="s">
        <v>5417</v>
      </c>
      <c r="C747" s="13">
        <v>6.11</v>
      </c>
      <c r="D747" s="11" t="s">
        <v>359</v>
      </c>
      <c r="E747" s="82" t="s">
        <v>600</v>
      </c>
      <c r="F747" s="81"/>
    </row>
    <row r="748" spans="1:6" ht="15.75" customHeight="1" x14ac:dyDescent="0.15">
      <c r="A748" s="12">
        <v>746</v>
      </c>
      <c r="B748" s="11" t="s">
        <v>5421</v>
      </c>
      <c r="C748" s="13">
        <v>6.11</v>
      </c>
      <c r="D748" s="11" t="s">
        <v>2001</v>
      </c>
      <c r="E748" s="82" t="s">
        <v>364</v>
      </c>
      <c r="F748" s="81"/>
    </row>
    <row r="749" spans="1:6" ht="15.75" customHeight="1" x14ac:dyDescent="0.15">
      <c r="A749" s="12">
        <v>747</v>
      </c>
      <c r="B749" s="11" t="s">
        <v>5422</v>
      </c>
      <c r="C749" s="13">
        <v>6.1</v>
      </c>
      <c r="D749" s="11" t="s">
        <v>898</v>
      </c>
      <c r="E749" s="82" t="s">
        <v>356</v>
      </c>
      <c r="F749" s="81"/>
    </row>
    <row r="750" spans="1:6" ht="15.75" customHeight="1" x14ac:dyDescent="0.15">
      <c r="A750" s="12">
        <v>748</v>
      </c>
      <c r="B750" s="11" t="s">
        <v>5443</v>
      </c>
      <c r="C750" s="13">
        <v>6.1</v>
      </c>
      <c r="D750" s="11" t="s">
        <v>359</v>
      </c>
      <c r="E750" s="82" t="s">
        <v>340</v>
      </c>
      <c r="F750" s="81"/>
    </row>
    <row r="751" spans="1:6" ht="15.75" customHeight="1" x14ac:dyDescent="0.15">
      <c r="A751" s="12">
        <v>749</v>
      </c>
      <c r="B751" s="11" t="s">
        <v>5447</v>
      </c>
      <c r="C751" s="13">
        <v>6.08</v>
      </c>
      <c r="D751" s="11" t="s">
        <v>390</v>
      </c>
      <c r="E751" s="82" t="s">
        <v>221</v>
      </c>
      <c r="F751" s="81"/>
    </row>
    <row r="752" spans="1:6" ht="15.75" customHeight="1" x14ac:dyDescent="0.15">
      <c r="A752" s="12">
        <v>750</v>
      </c>
      <c r="B752" s="11" t="s">
        <v>5450</v>
      </c>
      <c r="C752" s="13">
        <v>6.08</v>
      </c>
      <c r="D752" s="11" t="s">
        <v>1870</v>
      </c>
      <c r="E752" s="82" t="s">
        <v>40</v>
      </c>
      <c r="F752" s="81"/>
    </row>
    <row r="753" spans="1:6" ht="15.75" customHeight="1" x14ac:dyDescent="0.15">
      <c r="A753" s="12">
        <v>751</v>
      </c>
      <c r="B753" s="11" t="s">
        <v>1812</v>
      </c>
      <c r="C753" s="13">
        <v>6.08</v>
      </c>
      <c r="D753" s="11" t="s">
        <v>4304</v>
      </c>
      <c r="E753" s="82" t="s">
        <v>66</v>
      </c>
      <c r="F753" s="81"/>
    </row>
    <row r="754" spans="1:6" ht="15.75" customHeight="1" x14ac:dyDescent="0.15">
      <c r="A754" s="12">
        <v>752</v>
      </c>
      <c r="B754" s="11" t="s">
        <v>1526</v>
      </c>
      <c r="C754" s="13">
        <v>6.07</v>
      </c>
      <c r="D754" s="11" t="s">
        <v>2776</v>
      </c>
      <c r="E754" s="82" t="s">
        <v>538</v>
      </c>
      <c r="F754" s="81"/>
    </row>
    <row r="755" spans="1:6" ht="15.75" customHeight="1" x14ac:dyDescent="0.15">
      <c r="A755" s="12">
        <v>753</v>
      </c>
      <c r="B755" s="11" t="s">
        <v>5485</v>
      </c>
      <c r="C755" s="13">
        <v>6.06</v>
      </c>
      <c r="D755" s="11" t="s">
        <v>447</v>
      </c>
      <c r="E755" s="82" t="s">
        <v>71</v>
      </c>
      <c r="F755" s="81"/>
    </row>
    <row r="756" spans="1:6" ht="15.75" customHeight="1" x14ac:dyDescent="0.15">
      <c r="A756" s="12">
        <v>754</v>
      </c>
      <c r="B756" s="11" t="s">
        <v>5489</v>
      </c>
      <c r="C756" s="13">
        <v>6.05</v>
      </c>
      <c r="D756" s="11" t="s">
        <v>631</v>
      </c>
      <c r="E756" s="82" t="s">
        <v>600</v>
      </c>
      <c r="F756" s="81"/>
    </row>
    <row r="757" spans="1:6" ht="15.75" customHeight="1" x14ac:dyDescent="0.15">
      <c r="A757" s="12">
        <v>755</v>
      </c>
      <c r="B757" s="11" t="s">
        <v>5495</v>
      </c>
      <c r="C757" s="13">
        <v>6.05</v>
      </c>
      <c r="D757" s="11" t="s">
        <v>282</v>
      </c>
      <c r="E757" s="82" t="s">
        <v>340</v>
      </c>
      <c r="F757" s="81"/>
    </row>
    <row r="758" spans="1:6" ht="15.75" customHeight="1" x14ac:dyDescent="0.15">
      <c r="A758" s="12">
        <v>756</v>
      </c>
      <c r="B758" s="11" t="s">
        <v>5497</v>
      </c>
      <c r="C758" s="13">
        <v>6.03</v>
      </c>
      <c r="D758" s="11" t="s">
        <v>1544</v>
      </c>
      <c r="E758" s="82" t="s">
        <v>40</v>
      </c>
      <c r="F758" s="81"/>
    </row>
    <row r="759" spans="1:6" ht="15.75" customHeight="1" x14ac:dyDescent="0.15">
      <c r="A759" s="12">
        <v>757</v>
      </c>
      <c r="B759" s="11" t="s">
        <v>5512</v>
      </c>
      <c r="C759" s="13">
        <v>6.03</v>
      </c>
      <c r="D759" s="11" t="s">
        <v>785</v>
      </c>
      <c r="E759" s="82" t="s">
        <v>66</v>
      </c>
      <c r="F759" s="81"/>
    </row>
    <row r="760" spans="1:6" ht="15.75" customHeight="1" x14ac:dyDescent="0.15">
      <c r="A760" s="12">
        <v>758</v>
      </c>
      <c r="B760" s="11" t="s">
        <v>5516</v>
      </c>
      <c r="C760" s="13">
        <v>6.03</v>
      </c>
      <c r="D760" s="11" t="s">
        <v>442</v>
      </c>
      <c r="E760" s="82" t="s">
        <v>101</v>
      </c>
      <c r="F760" s="81"/>
    </row>
    <row r="761" spans="1:6" ht="15.75" customHeight="1" x14ac:dyDescent="0.15">
      <c r="A761" s="12">
        <v>759</v>
      </c>
      <c r="B761" s="11" t="s">
        <v>5523</v>
      </c>
      <c r="C761" s="13">
        <v>6.02</v>
      </c>
      <c r="D761" s="11" t="s">
        <v>390</v>
      </c>
      <c r="E761" s="82" t="s">
        <v>641</v>
      </c>
      <c r="F761" s="81"/>
    </row>
    <row r="762" spans="1:6" ht="15.75" customHeight="1" x14ac:dyDescent="0.15">
      <c r="A762" s="12">
        <v>760</v>
      </c>
      <c r="B762" s="11" t="s">
        <v>5527</v>
      </c>
      <c r="C762" s="13">
        <v>6</v>
      </c>
      <c r="D762" s="11" t="s">
        <v>346</v>
      </c>
      <c r="E762" s="82" t="s">
        <v>600</v>
      </c>
      <c r="F762" s="81"/>
    </row>
    <row r="763" spans="1:6" ht="15.75" customHeight="1" x14ac:dyDescent="0.15">
      <c r="A763" s="12">
        <v>761</v>
      </c>
      <c r="B763" s="11" t="s">
        <v>5546</v>
      </c>
      <c r="C763" s="13">
        <v>5.98</v>
      </c>
      <c r="D763" s="11" t="s">
        <v>5549</v>
      </c>
      <c r="E763" s="82" t="s">
        <v>50</v>
      </c>
      <c r="F763" s="81"/>
    </row>
    <row r="764" spans="1:6" ht="15.75" customHeight="1" x14ac:dyDescent="0.15">
      <c r="A764" s="12">
        <v>762</v>
      </c>
      <c r="B764" s="11" t="s">
        <v>5555</v>
      </c>
      <c r="C764" s="13">
        <v>5.97</v>
      </c>
      <c r="D764" s="11" t="s">
        <v>3868</v>
      </c>
      <c r="E764" s="82" t="s">
        <v>215</v>
      </c>
      <c r="F764" s="81"/>
    </row>
    <row r="765" spans="1:6" ht="15.75" customHeight="1" x14ac:dyDescent="0.15">
      <c r="A765" s="12">
        <v>763</v>
      </c>
      <c r="B765" s="11" t="s">
        <v>5565</v>
      </c>
      <c r="C765" s="13">
        <v>5.97</v>
      </c>
      <c r="D765" s="11" t="s">
        <v>5567</v>
      </c>
      <c r="E765" s="82" t="s">
        <v>101</v>
      </c>
      <c r="F765" s="81"/>
    </row>
    <row r="766" spans="1:6" ht="15.75" customHeight="1" x14ac:dyDescent="0.15">
      <c r="A766" s="12">
        <v>764</v>
      </c>
      <c r="B766" s="11" t="s">
        <v>5569</v>
      </c>
      <c r="C766" s="13">
        <v>5.96</v>
      </c>
      <c r="D766" s="11" t="s">
        <v>523</v>
      </c>
      <c r="E766" s="82" t="s">
        <v>677</v>
      </c>
      <c r="F766" s="81"/>
    </row>
    <row r="767" spans="1:6" ht="15.75" customHeight="1" x14ac:dyDescent="0.15">
      <c r="A767" s="12">
        <v>765</v>
      </c>
      <c r="B767" s="11" t="s">
        <v>5580</v>
      </c>
      <c r="C767" s="13">
        <v>5.96</v>
      </c>
      <c r="D767" s="11" t="s">
        <v>1413</v>
      </c>
      <c r="E767" s="82" t="s">
        <v>101</v>
      </c>
      <c r="F767" s="81"/>
    </row>
    <row r="768" spans="1:6" ht="15.75" customHeight="1" x14ac:dyDescent="0.15">
      <c r="A768" s="12">
        <v>766</v>
      </c>
      <c r="B768" s="11" t="s">
        <v>5583</v>
      </c>
      <c r="C768" s="13">
        <v>5.94</v>
      </c>
      <c r="D768" s="11" t="s">
        <v>914</v>
      </c>
      <c r="E768" s="82" t="s">
        <v>101</v>
      </c>
      <c r="F768" s="81"/>
    </row>
    <row r="769" spans="1:6" ht="15.75" customHeight="1" x14ac:dyDescent="0.15">
      <c r="A769" s="12">
        <v>767</v>
      </c>
      <c r="B769" s="11" t="s">
        <v>5585</v>
      </c>
      <c r="C769" s="13">
        <v>5.94</v>
      </c>
      <c r="D769" s="11" t="s">
        <v>2215</v>
      </c>
      <c r="E769" s="82" t="s">
        <v>101</v>
      </c>
      <c r="F769" s="81"/>
    </row>
    <row r="770" spans="1:6" ht="15.75" customHeight="1" x14ac:dyDescent="0.15">
      <c r="A770" s="12">
        <v>768</v>
      </c>
      <c r="B770" s="11" t="s">
        <v>5588</v>
      </c>
      <c r="C770" s="13">
        <v>5.93</v>
      </c>
      <c r="D770" s="11" t="s">
        <v>1452</v>
      </c>
      <c r="E770" s="82" t="s">
        <v>71</v>
      </c>
      <c r="F770" s="81"/>
    </row>
    <row r="771" spans="1:6" ht="15.75" customHeight="1" x14ac:dyDescent="0.15">
      <c r="A771" s="12">
        <v>769</v>
      </c>
      <c r="B771" s="11" t="s">
        <v>5591</v>
      </c>
      <c r="C771" s="13">
        <v>5.93</v>
      </c>
      <c r="D771" s="11" t="s">
        <v>5592</v>
      </c>
      <c r="E771" s="82" t="s">
        <v>226</v>
      </c>
      <c r="F771" s="81"/>
    </row>
    <row r="772" spans="1:6" ht="15.75" customHeight="1" x14ac:dyDescent="0.15">
      <c r="A772" s="12">
        <v>770</v>
      </c>
      <c r="B772" s="11" t="s">
        <v>5612</v>
      </c>
      <c r="C772" s="13">
        <v>5.92</v>
      </c>
      <c r="D772" s="11" t="s">
        <v>329</v>
      </c>
      <c r="E772" s="82" t="s">
        <v>478</v>
      </c>
      <c r="F772" s="81"/>
    </row>
    <row r="773" spans="1:6" ht="15.75" customHeight="1" x14ac:dyDescent="0.15">
      <c r="A773" s="12">
        <v>771</v>
      </c>
      <c r="B773" s="11" t="s">
        <v>5616</v>
      </c>
      <c r="C773" s="13">
        <v>5.92</v>
      </c>
      <c r="D773" s="11" t="s">
        <v>339</v>
      </c>
      <c r="E773" s="82" t="s">
        <v>59</v>
      </c>
      <c r="F773" s="81"/>
    </row>
    <row r="774" spans="1:6" ht="15.75" customHeight="1" x14ac:dyDescent="0.15">
      <c r="A774" s="12">
        <v>772</v>
      </c>
      <c r="B774" s="11" t="s">
        <v>5617</v>
      </c>
      <c r="C774" s="13">
        <v>5.91</v>
      </c>
      <c r="D774" s="11" t="s">
        <v>546</v>
      </c>
      <c r="E774" s="82" t="s">
        <v>600</v>
      </c>
      <c r="F774" s="81"/>
    </row>
    <row r="775" spans="1:6" ht="15.75" customHeight="1" x14ac:dyDescent="0.15">
      <c r="A775" s="12">
        <v>773</v>
      </c>
      <c r="B775" s="11" t="s">
        <v>5618</v>
      </c>
      <c r="C775" s="13">
        <v>5.91</v>
      </c>
      <c r="D775" s="11" t="s">
        <v>5619</v>
      </c>
      <c r="E775" s="82" t="s">
        <v>162</v>
      </c>
      <c r="F775" s="81"/>
    </row>
    <row r="776" spans="1:6" ht="15.75" customHeight="1" x14ac:dyDescent="0.15">
      <c r="A776" s="12">
        <v>774</v>
      </c>
      <c r="B776" s="11" t="s">
        <v>5621</v>
      </c>
      <c r="C776" s="13">
        <v>5.9</v>
      </c>
      <c r="D776" s="11" t="s">
        <v>442</v>
      </c>
      <c r="E776" s="82" t="s">
        <v>71</v>
      </c>
      <c r="F776" s="81"/>
    </row>
    <row r="777" spans="1:6" ht="15.75" customHeight="1" x14ac:dyDescent="0.15">
      <c r="A777" s="12">
        <v>775</v>
      </c>
      <c r="B777" s="11" t="s">
        <v>5634</v>
      </c>
      <c r="C777" s="13">
        <v>5.9</v>
      </c>
      <c r="D777" s="11" t="s">
        <v>596</v>
      </c>
      <c r="E777" s="82" t="s">
        <v>66</v>
      </c>
      <c r="F777" s="81"/>
    </row>
    <row r="778" spans="1:6" ht="15.75" customHeight="1" x14ac:dyDescent="0.15">
      <c r="A778" s="12">
        <v>776</v>
      </c>
      <c r="B778" s="11" t="s">
        <v>5639</v>
      </c>
      <c r="C778" s="13">
        <v>5.89</v>
      </c>
      <c r="D778" s="11" t="s">
        <v>1019</v>
      </c>
      <c r="E778" s="82" t="s">
        <v>86</v>
      </c>
      <c r="F778" s="81"/>
    </row>
    <row r="779" spans="1:6" ht="15.75" customHeight="1" x14ac:dyDescent="0.15">
      <c r="A779" s="12">
        <v>777</v>
      </c>
      <c r="B779" s="11" t="s">
        <v>1818</v>
      </c>
      <c r="C779" s="13">
        <v>5.86</v>
      </c>
      <c r="D779" s="11" t="s">
        <v>5649</v>
      </c>
      <c r="E779" s="82" t="s">
        <v>66</v>
      </c>
      <c r="F779" s="81"/>
    </row>
    <row r="780" spans="1:6" ht="15.75" customHeight="1" x14ac:dyDescent="0.15">
      <c r="A780" s="12">
        <v>778</v>
      </c>
      <c r="B780" s="11" t="s">
        <v>5660</v>
      </c>
      <c r="C780" s="13">
        <v>5.85</v>
      </c>
      <c r="D780" s="11" t="s">
        <v>820</v>
      </c>
      <c r="E780" s="82" t="s">
        <v>221</v>
      </c>
      <c r="F780" s="81"/>
    </row>
    <row r="781" spans="1:6" ht="15.75" customHeight="1" x14ac:dyDescent="0.15">
      <c r="A781" s="12">
        <v>779</v>
      </c>
      <c r="B781" s="11" t="s">
        <v>2299</v>
      </c>
      <c r="C781" s="13">
        <v>5.83</v>
      </c>
      <c r="D781" s="11" t="s">
        <v>1077</v>
      </c>
      <c r="E781" s="82" t="s">
        <v>40</v>
      </c>
      <c r="F781" s="81"/>
    </row>
    <row r="782" spans="1:6" ht="15.75" customHeight="1" x14ac:dyDescent="0.15">
      <c r="A782" s="12">
        <v>780</v>
      </c>
      <c r="B782" s="11" t="s">
        <v>5678</v>
      </c>
      <c r="C782" s="13">
        <v>5.83</v>
      </c>
      <c r="D782" s="11" t="s">
        <v>1238</v>
      </c>
      <c r="E782" s="82" t="s">
        <v>356</v>
      </c>
      <c r="F782" s="81"/>
    </row>
    <row r="783" spans="1:6" ht="15.75" customHeight="1" x14ac:dyDescent="0.15">
      <c r="A783" s="12">
        <v>781</v>
      </c>
      <c r="B783" s="11" t="s">
        <v>5680</v>
      </c>
      <c r="C783" s="13">
        <v>5.82</v>
      </c>
      <c r="D783" s="11" t="s">
        <v>535</v>
      </c>
      <c r="E783" s="82" t="s">
        <v>162</v>
      </c>
      <c r="F783" s="81"/>
    </row>
    <row r="784" spans="1:6" ht="15.75" customHeight="1" x14ac:dyDescent="0.15">
      <c r="A784" s="12">
        <v>782</v>
      </c>
      <c r="B784" s="11" t="s">
        <v>5681</v>
      </c>
      <c r="C784" s="13">
        <v>5.81</v>
      </c>
      <c r="D784" s="11" t="s">
        <v>504</v>
      </c>
      <c r="E784" s="82" t="s">
        <v>478</v>
      </c>
      <c r="F784" s="81"/>
    </row>
    <row r="785" spans="1:6" ht="15.75" customHeight="1" x14ac:dyDescent="0.15">
      <c r="A785" s="12">
        <v>783</v>
      </c>
      <c r="B785" s="11" t="s">
        <v>5694</v>
      </c>
      <c r="C785" s="13">
        <v>5.81</v>
      </c>
      <c r="D785" s="11" t="s">
        <v>481</v>
      </c>
      <c r="E785" s="82" t="s">
        <v>101</v>
      </c>
      <c r="F785" s="81"/>
    </row>
    <row r="786" spans="1:6" ht="15.75" customHeight="1" x14ac:dyDescent="0.15">
      <c r="A786" s="12">
        <v>784</v>
      </c>
      <c r="B786" s="11" t="s">
        <v>5695</v>
      </c>
      <c r="C786" s="13">
        <v>5.8</v>
      </c>
      <c r="D786" s="11" t="s">
        <v>986</v>
      </c>
      <c r="E786" s="82" t="s">
        <v>226</v>
      </c>
      <c r="F786" s="81"/>
    </row>
    <row r="787" spans="1:6" ht="15.75" customHeight="1" x14ac:dyDescent="0.15">
      <c r="A787" s="12">
        <v>785</v>
      </c>
      <c r="B787" s="11" t="s">
        <v>5697</v>
      </c>
      <c r="C787" s="13">
        <v>5.8</v>
      </c>
      <c r="D787" s="11" t="s">
        <v>1521</v>
      </c>
      <c r="E787" s="82" t="s">
        <v>356</v>
      </c>
      <c r="F787" s="81"/>
    </row>
    <row r="788" spans="1:6" ht="15.75" customHeight="1" x14ac:dyDescent="0.15">
      <c r="A788" s="12">
        <v>786</v>
      </c>
      <c r="B788" s="11" t="s">
        <v>5700</v>
      </c>
      <c r="C788" s="13">
        <v>5.8</v>
      </c>
      <c r="D788" s="11" t="s">
        <v>339</v>
      </c>
      <c r="E788" s="82" t="s">
        <v>600</v>
      </c>
      <c r="F788" s="81"/>
    </row>
    <row r="789" spans="1:6" ht="15.75" customHeight="1" x14ac:dyDescent="0.15">
      <c r="A789" s="12">
        <v>787</v>
      </c>
      <c r="B789" s="11" t="s">
        <v>5719</v>
      </c>
      <c r="C789" s="13">
        <v>5.79</v>
      </c>
      <c r="D789" s="11" t="s">
        <v>346</v>
      </c>
      <c r="E789" s="82" t="s">
        <v>66</v>
      </c>
      <c r="F789" s="81"/>
    </row>
    <row r="790" spans="1:6" ht="15.75" customHeight="1" x14ac:dyDescent="0.15">
      <c r="A790" s="12">
        <v>788</v>
      </c>
      <c r="B790" s="11" t="s">
        <v>5720</v>
      </c>
      <c r="C790" s="13">
        <v>5.79</v>
      </c>
      <c r="D790" s="11" t="s">
        <v>546</v>
      </c>
      <c r="E790" s="82" t="s">
        <v>226</v>
      </c>
      <c r="F790" s="81"/>
    </row>
    <row r="791" spans="1:6" ht="15.75" customHeight="1" x14ac:dyDescent="0.15">
      <c r="A791" s="12">
        <v>789</v>
      </c>
      <c r="B791" s="11" t="s">
        <v>4536</v>
      </c>
      <c r="C791" s="13">
        <v>5.79</v>
      </c>
      <c r="D791" s="11" t="s">
        <v>1311</v>
      </c>
      <c r="E791" s="82" t="s">
        <v>59</v>
      </c>
      <c r="F791" s="81"/>
    </row>
    <row r="792" spans="1:6" ht="15.75" customHeight="1" x14ac:dyDescent="0.15">
      <c r="A792" s="12">
        <v>790</v>
      </c>
      <c r="B792" s="11" t="s">
        <v>5725</v>
      </c>
      <c r="C792" s="13">
        <v>5.79</v>
      </c>
      <c r="D792" s="11" t="s">
        <v>362</v>
      </c>
      <c r="E792" s="82" t="s">
        <v>66</v>
      </c>
      <c r="F792" s="81"/>
    </row>
    <row r="793" spans="1:6" ht="15.75" customHeight="1" x14ac:dyDescent="0.15">
      <c r="A793" s="12">
        <v>791</v>
      </c>
      <c r="B793" s="11" t="s">
        <v>5728</v>
      </c>
      <c r="C793" s="13">
        <v>5.77</v>
      </c>
      <c r="D793" s="11" t="s">
        <v>605</v>
      </c>
      <c r="E793" s="82" t="s">
        <v>215</v>
      </c>
      <c r="F793" s="81"/>
    </row>
    <row r="794" spans="1:6" ht="15.75" customHeight="1" x14ac:dyDescent="0.15">
      <c r="A794" s="12">
        <v>792</v>
      </c>
      <c r="B794" s="11" t="s">
        <v>5746</v>
      </c>
      <c r="C794" s="13">
        <v>5.76</v>
      </c>
      <c r="D794" s="11" t="s">
        <v>613</v>
      </c>
      <c r="E794" s="82" t="s">
        <v>59</v>
      </c>
      <c r="F794" s="81"/>
    </row>
    <row r="795" spans="1:6" ht="15.75" customHeight="1" x14ac:dyDescent="0.15">
      <c r="A795" s="12">
        <v>793</v>
      </c>
      <c r="B795" s="11" t="s">
        <v>5748</v>
      </c>
      <c r="C795" s="13">
        <v>5.75</v>
      </c>
      <c r="D795" s="11" t="s">
        <v>680</v>
      </c>
      <c r="E795" s="82" t="s">
        <v>66</v>
      </c>
      <c r="F795" s="81"/>
    </row>
    <row r="796" spans="1:6" ht="15.75" customHeight="1" x14ac:dyDescent="0.15">
      <c r="A796" s="12">
        <v>794</v>
      </c>
      <c r="B796" s="11" t="s">
        <v>5749</v>
      </c>
      <c r="C796" s="13">
        <v>5.75</v>
      </c>
      <c r="D796" s="11" t="s">
        <v>511</v>
      </c>
      <c r="E796" s="82" t="s">
        <v>122</v>
      </c>
      <c r="F796" s="81"/>
    </row>
    <row r="797" spans="1:6" ht="15.75" customHeight="1" x14ac:dyDescent="0.15">
      <c r="A797" s="12">
        <v>795</v>
      </c>
      <c r="B797" s="11" t="s">
        <v>861</v>
      </c>
      <c r="C797" s="13">
        <v>5.74</v>
      </c>
      <c r="D797" s="11" t="s">
        <v>626</v>
      </c>
      <c r="E797" s="82" t="s">
        <v>162</v>
      </c>
      <c r="F797" s="81"/>
    </row>
    <row r="798" spans="1:6" ht="15.75" customHeight="1" x14ac:dyDescent="0.15">
      <c r="A798" s="12">
        <v>796</v>
      </c>
      <c r="B798" s="11" t="s">
        <v>5762</v>
      </c>
      <c r="C798" s="13">
        <v>5.73</v>
      </c>
      <c r="D798" s="11" t="s">
        <v>1419</v>
      </c>
      <c r="E798" s="82" t="s">
        <v>101</v>
      </c>
      <c r="F798" s="81"/>
    </row>
    <row r="799" spans="1:6" ht="15.75" customHeight="1" x14ac:dyDescent="0.15">
      <c r="A799" s="12">
        <v>797</v>
      </c>
      <c r="B799" s="11" t="s">
        <v>5100</v>
      </c>
      <c r="C799" s="13">
        <v>5.73</v>
      </c>
      <c r="D799" s="11" t="s">
        <v>899</v>
      </c>
      <c r="E799" s="82" t="s">
        <v>221</v>
      </c>
      <c r="F799" s="81"/>
    </row>
    <row r="800" spans="1:6" ht="15.75" customHeight="1" x14ac:dyDescent="0.15">
      <c r="A800" s="12">
        <v>798</v>
      </c>
      <c r="B800" s="11" t="s">
        <v>5767</v>
      </c>
      <c r="C800" s="13">
        <v>5.73</v>
      </c>
      <c r="D800" s="11" t="s">
        <v>1266</v>
      </c>
      <c r="E800" s="82" t="s">
        <v>59</v>
      </c>
      <c r="F800" s="81"/>
    </row>
    <row r="801" spans="1:6" ht="15.75" customHeight="1" x14ac:dyDescent="0.15">
      <c r="A801" s="12">
        <v>799</v>
      </c>
      <c r="B801" s="11" t="s">
        <v>5768</v>
      </c>
      <c r="C801" s="13">
        <v>5.72</v>
      </c>
      <c r="D801" s="11" t="s">
        <v>785</v>
      </c>
      <c r="E801" s="82" t="s">
        <v>221</v>
      </c>
      <c r="F801" s="81"/>
    </row>
    <row r="802" spans="1:6" ht="15.75" customHeight="1" x14ac:dyDescent="0.15">
      <c r="A802" s="12">
        <v>800</v>
      </c>
      <c r="B802" s="11" t="s">
        <v>5782</v>
      </c>
      <c r="C802" s="13">
        <v>5.69</v>
      </c>
      <c r="D802" s="11" t="s">
        <v>350</v>
      </c>
      <c r="E802" s="82" t="s">
        <v>101</v>
      </c>
      <c r="F802" s="81"/>
    </row>
    <row r="803" spans="1:6" ht="15.75" customHeight="1" x14ac:dyDescent="0.15">
      <c r="A803" s="12">
        <v>801</v>
      </c>
      <c r="B803" s="11" t="s">
        <v>5785</v>
      </c>
      <c r="C803" s="13">
        <v>5.68</v>
      </c>
      <c r="D803" s="11" t="s">
        <v>302</v>
      </c>
      <c r="E803" s="82" t="s">
        <v>86</v>
      </c>
      <c r="F803" s="81"/>
    </row>
    <row r="804" spans="1:6" ht="15.75" customHeight="1" x14ac:dyDescent="0.15">
      <c r="A804" s="12">
        <v>802</v>
      </c>
      <c r="B804" s="11" t="s">
        <v>5791</v>
      </c>
      <c r="C804" s="13">
        <v>5.67</v>
      </c>
      <c r="D804" s="11" t="s">
        <v>5793</v>
      </c>
      <c r="E804" s="82" t="s">
        <v>101</v>
      </c>
      <c r="F804" s="81"/>
    </row>
    <row r="805" spans="1:6" ht="15.75" customHeight="1" x14ac:dyDescent="0.15">
      <c r="A805" s="12">
        <v>803</v>
      </c>
      <c r="B805" s="11" t="s">
        <v>5794</v>
      </c>
      <c r="C805" s="13">
        <v>5.66</v>
      </c>
      <c r="D805" s="11" t="s">
        <v>676</v>
      </c>
      <c r="E805" s="82" t="s">
        <v>162</v>
      </c>
      <c r="F805" s="81"/>
    </row>
    <row r="806" spans="1:6" ht="15.75" customHeight="1" x14ac:dyDescent="0.15">
      <c r="A806" s="12">
        <v>804</v>
      </c>
      <c r="B806" s="11" t="s">
        <v>5796</v>
      </c>
      <c r="C806" s="13">
        <v>5.66</v>
      </c>
      <c r="D806" s="11" t="s">
        <v>1656</v>
      </c>
      <c r="E806" s="82" t="s">
        <v>162</v>
      </c>
      <c r="F806" s="81"/>
    </row>
    <row r="807" spans="1:6" ht="15.75" customHeight="1" x14ac:dyDescent="0.15">
      <c r="A807" s="12">
        <v>805</v>
      </c>
      <c r="B807" s="14" t="s">
        <v>4839</v>
      </c>
      <c r="C807" s="13">
        <v>5.65</v>
      </c>
      <c r="D807" s="11" t="s">
        <v>1058</v>
      </c>
      <c r="E807" s="82" t="s">
        <v>40</v>
      </c>
      <c r="F807" s="81"/>
    </row>
    <row r="808" spans="1:6" ht="15.75" customHeight="1" x14ac:dyDescent="0.15">
      <c r="A808" s="12">
        <v>806</v>
      </c>
      <c r="B808" s="11" t="s">
        <v>5799</v>
      </c>
      <c r="C808" s="13">
        <v>5.63</v>
      </c>
      <c r="D808" s="11" t="s">
        <v>451</v>
      </c>
      <c r="E808" s="82" t="s">
        <v>162</v>
      </c>
      <c r="F808" s="81"/>
    </row>
    <row r="809" spans="1:6" ht="15.75" customHeight="1" x14ac:dyDescent="0.15">
      <c r="A809" s="12">
        <v>807</v>
      </c>
      <c r="B809" s="11" t="s">
        <v>5802</v>
      </c>
      <c r="C809" s="13">
        <v>5.63</v>
      </c>
      <c r="D809" s="11" t="s">
        <v>999</v>
      </c>
      <c r="E809" s="82" t="s">
        <v>677</v>
      </c>
      <c r="F809" s="81"/>
    </row>
    <row r="810" spans="1:6" ht="15.75" customHeight="1" x14ac:dyDescent="0.15">
      <c r="A810" s="12">
        <v>808</v>
      </c>
      <c r="B810" s="11" t="s">
        <v>160</v>
      </c>
      <c r="C810" s="13">
        <v>5.63</v>
      </c>
      <c r="D810" s="11" t="s">
        <v>4859</v>
      </c>
      <c r="E810" s="82" t="s">
        <v>71</v>
      </c>
      <c r="F810" s="81"/>
    </row>
    <row r="811" spans="1:6" ht="15.75" customHeight="1" x14ac:dyDescent="0.15">
      <c r="A811" s="12">
        <v>809</v>
      </c>
      <c r="B811" s="11" t="s">
        <v>176</v>
      </c>
      <c r="C811" s="13">
        <v>5.62</v>
      </c>
      <c r="D811" s="11" t="s">
        <v>3741</v>
      </c>
      <c r="E811" s="82" t="s">
        <v>71</v>
      </c>
      <c r="F811" s="81"/>
    </row>
    <row r="812" spans="1:6" ht="15.75" customHeight="1" x14ac:dyDescent="0.15">
      <c r="A812" s="12">
        <v>810</v>
      </c>
      <c r="B812" s="11" t="s">
        <v>5805</v>
      </c>
      <c r="C812" s="13">
        <v>5.62</v>
      </c>
      <c r="D812" s="11" t="s">
        <v>701</v>
      </c>
      <c r="E812" s="82" t="s">
        <v>226</v>
      </c>
      <c r="F812" s="81"/>
    </row>
    <row r="813" spans="1:6" ht="15.75" customHeight="1" x14ac:dyDescent="0.15">
      <c r="A813" s="12">
        <v>811</v>
      </c>
      <c r="B813" s="11" t="s">
        <v>5589</v>
      </c>
      <c r="C813" s="13">
        <v>5.61</v>
      </c>
      <c r="D813" s="11" t="s">
        <v>5808</v>
      </c>
      <c r="E813" s="82" t="s">
        <v>340</v>
      </c>
      <c r="F813" s="81"/>
    </row>
    <row r="814" spans="1:6" ht="15.75" customHeight="1" x14ac:dyDescent="0.15">
      <c r="A814" s="12">
        <v>812</v>
      </c>
      <c r="B814" s="11" t="s">
        <v>5809</v>
      </c>
      <c r="C814" s="13">
        <v>5.61</v>
      </c>
      <c r="D814" s="11" t="s">
        <v>808</v>
      </c>
      <c r="E814" s="82" t="s">
        <v>71</v>
      </c>
      <c r="F814" s="81"/>
    </row>
    <row r="815" spans="1:6" ht="15.75" customHeight="1" x14ac:dyDescent="0.15">
      <c r="A815" s="12">
        <v>813</v>
      </c>
      <c r="B815" s="11" t="s">
        <v>5815</v>
      </c>
      <c r="C815" s="13">
        <v>5.6</v>
      </c>
      <c r="D815" s="11" t="s">
        <v>1053</v>
      </c>
      <c r="E815" s="82" t="s">
        <v>221</v>
      </c>
      <c r="F815" s="81"/>
    </row>
    <row r="816" spans="1:6" ht="15.75" customHeight="1" x14ac:dyDescent="0.15">
      <c r="A816" s="12">
        <v>814</v>
      </c>
      <c r="B816" s="11" t="s">
        <v>5817</v>
      </c>
      <c r="C816" s="13">
        <v>5.58</v>
      </c>
      <c r="D816" s="11" t="s">
        <v>3939</v>
      </c>
      <c r="E816" s="82" t="s">
        <v>66</v>
      </c>
      <c r="F816" s="81"/>
    </row>
    <row r="817" spans="1:6" ht="15.75" customHeight="1" x14ac:dyDescent="0.15">
      <c r="A817" s="12">
        <v>815</v>
      </c>
      <c r="B817" s="11" t="s">
        <v>5820</v>
      </c>
      <c r="C817" s="13">
        <v>5.58</v>
      </c>
      <c r="D817" s="11" t="s">
        <v>5822</v>
      </c>
      <c r="E817" s="82" t="s">
        <v>215</v>
      </c>
      <c r="F817" s="81"/>
    </row>
    <row r="818" spans="1:6" ht="15.75" customHeight="1" x14ac:dyDescent="0.15">
      <c r="A818" s="12">
        <v>816</v>
      </c>
      <c r="B818" s="11" t="s">
        <v>5828</v>
      </c>
      <c r="C818" s="13">
        <v>5.58</v>
      </c>
      <c r="D818" s="11" t="s">
        <v>4769</v>
      </c>
      <c r="E818" s="82" t="s">
        <v>215</v>
      </c>
      <c r="F818" s="81"/>
    </row>
    <row r="819" spans="1:6" ht="15.75" customHeight="1" x14ac:dyDescent="0.15">
      <c r="A819" s="12">
        <v>817</v>
      </c>
      <c r="B819" s="11" t="s">
        <v>5832</v>
      </c>
      <c r="C819" s="13">
        <v>5.58</v>
      </c>
      <c r="D819" s="11" t="s">
        <v>508</v>
      </c>
      <c r="E819" s="82" t="s">
        <v>641</v>
      </c>
      <c r="F819" s="81"/>
    </row>
    <row r="820" spans="1:6" ht="15.75" customHeight="1" x14ac:dyDescent="0.15">
      <c r="A820" s="12">
        <v>818</v>
      </c>
      <c r="B820" s="11" t="s">
        <v>5833</v>
      </c>
      <c r="C820" s="13">
        <v>5.55</v>
      </c>
      <c r="D820" s="11" t="s">
        <v>424</v>
      </c>
      <c r="E820" s="82" t="s">
        <v>677</v>
      </c>
      <c r="F820" s="81"/>
    </row>
    <row r="821" spans="1:6" ht="15.75" customHeight="1" x14ac:dyDescent="0.15">
      <c r="A821" s="12">
        <v>819</v>
      </c>
      <c r="B821" s="11" t="s">
        <v>5834</v>
      </c>
      <c r="C821" s="13">
        <v>5.54</v>
      </c>
      <c r="D821" s="11" t="s">
        <v>346</v>
      </c>
      <c r="E821" s="82" t="s">
        <v>215</v>
      </c>
      <c r="F821" s="81"/>
    </row>
    <row r="822" spans="1:6" ht="15.75" customHeight="1" x14ac:dyDescent="0.15">
      <c r="A822" s="12">
        <v>820</v>
      </c>
      <c r="B822" s="11" t="s">
        <v>5837</v>
      </c>
      <c r="C822" s="13">
        <v>5.54</v>
      </c>
      <c r="D822" s="11" t="s">
        <v>585</v>
      </c>
      <c r="E822" s="82" t="s">
        <v>162</v>
      </c>
      <c r="F822" s="81"/>
    </row>
    <row r="823" spans="1:6" ht="15.75" customHeight="1" x14ac:dyDescent="0.15">
      <c r="A823" s="12">
        <v>821</v>
      </c>
      <c r="B823" s="11" t="s">
        <v>5838</v>
      </c>
      <c r="C823" s="13">
        <v>5.53</v>
      </c>
      <c r="D823" s="11" t="s">
        <v>769</v>
      </c>
      <c r="E823" s="82" t="s">
        <v>75</v>
      </c>
      <c r="F823" s="81"/>
    </row>
    <row r="824" spans="1:6" ht="15.75" customHeight="1" x14ac:dyDescent="0.15">
      <c r="A824" s="12">
        <v>822</v>
      </c>
      <c r="B824" s="11" t="s">
        <v>5844</v>
      </c>
      <c r="C824" s="13">
        <v>5.53</v>
      </c>
      <c r="D824" s="11" t="s">
        <v>5846</v>
      </c>
      <c r="E824" s="82" t="s">
        <v>71</v>
      </c>
      <c r="F824" s="81"/>
    </row>
    <row r="825" spans="1:6" ht="15.75" customHeight="1" x14ac:dyDescent="0.15">
      <c r="A825" s="12">
        <v>823</v>
      </c>
      <c r="B825" s="11" t="s">
        <v>5849</v>
      </c>
      <c r="C825" s="13">
        <v>5.52</v>
      </c>
      <c r="D825" s="11" t="s">
        <v>5851</v>
      </c>
      <c r="E825" s="82" t="s">
        <v>538</v>
      </c>
      <c r="F825" s="81"/>
    </row>
    <row r="826" spans="1:6" ht="15.75" customHeight="1" x14ac:dyDescent="0.15">
      <c r="A826" s="12">
        <v>824</v>
      </c>
      <c r="B826" s="11" t="s">
        <v>5853</v>
      </c>
      <c r="C826" s="13">
        <v>5.52</v>
      </c>
      <c r="D826" s="11" t="s">
        <v>359</v>
      </c>
      <c r="E826" s="82" t="s">
        <v>221</v>
      </c>
      <c r="F826" s="81"/>
    </row>
    <row r="827" spans="1:6" ht="15.75" customHeight="1" x14ac:dyDescent="0.15">
      <c r="A827" s="12">
        <v>825</v>
      </c>
      <c r="B827" s="11" t="s">
        <v>5859</v>
      </c>
      <c r="C827" s="13">
        <v>5.52</v>
      </c>
      <c r="D827" s="11" t="s">
        <v>893</v>
      </c>
      <c r="E827" s="82" t="s">
        <v>66</v>
      </c>
      <c r="F827" s="81"/>
    </row>
    <row r="828" spans="1:6" ht="15.75" customHeight="1" x14ac:dyDescent="0.15">
      <c r="A828" s="12">
        <v>826</v>
      </c>
      <c r="B828" s="11" t="s">
        <v>5862</v>
      </c>
      <c r="C828" s="13">
        <v>5.51</v>
      </c>
      <c r="D828" s="11" t="s">
        <v>436</v>
      </c>
      <c r="E828" s="82" t="s">
        <v>600</v>
      </c>
      <c r="F828" s="81"/>
    </row>
    <row r="829" spans="1:6" ht="15.75" customHeight="1" x14ac:dyDescent="0.15">
      <c r="A829" s="12">
        <v>827</v>
      </c>
      <c r="B829" s="11" t="s">
        <v>5878</v>
      </c>
      <c r="C829" s="13">
        <v>5.51</v>
      </c>
      <c r="D829" s="11" t="s">
        <v>2246</v>
      </c>
      <c r="E829" s="82" t="s">
        <v>162</v>
      </c>
      <c r="F829" s="81"/>
    </row>
    <row r="830" spans="1:6" ht="15.75" customHeight="1" x14ac:dyDescent="0.15">
      <c r="A830" s="12">
        <v>828</v>
      </c>
      <c r="B830" s="11" t="s">
        <v>5880</v>
      </c>
      <c r="C830" s="13">
        <v>5.5</v>
      </c>
      <c r="D830" s="11" t="s">
        <v>1073</v>
      </c>
      <c r="E830" s="82" t="s">
        <v>40</v>
      </c>
      <c r="F830" s="81"/>
    </row>
    <row r="831" spans="1:6" ht="15.75" customHeight="1" x14ac:dyDescent="0.15">
      <c r="A831" s="12">
        <v>829</v>
      </c>
      <c r="B831" s="11" t="s">
        <v>5883</v>
      </c>
      <c r="C831" s="13">
        <v>5.49</v>
      </c>
      <c r="D831" s="11" t="s">
        <v>1767</v>
      </c>
      <c r="E831" s="82" t="s">
        <v>71</v>
      </c>
      <c r="F831" s="81"/>
    </row>
    <row r="832" spans="1:6" ht="15.75" customHeight="1" x14ac:dyDescent="0.15">
      <c r="A832" s="12">
        <v>830</v>
      </c>
      <c r="B832" s="11" t="s">
        <v>5890</v>
      </c>
      <c r="C832" s="13">
        <v>5.49</v>
      </c>
      <c r="D832" s="11" t="s">
        <v>1395</v>
      </c>
      <c r="E832" s="82" t="s">
        <v>71</v>
      </c>
      <c r="F832" s="81"/>
    </row>
    <row r="833" spans="1:6" ht="15.75" customHeight="1" x14ac:dyDescent="0.15">
      <c r="A833" s="12">
        <v>831</v>
      </c>
      <c r="B833" s="11" t="s">
        <v>5892</v>
      </c>
      <c r="C833" s="13">
        <v>5.49</v>
      </c>
      <c r="D833" s="11" t="s">
        <v>289</v>
      </c>
      <c r="E833" s="82" t="s">
        <v>71</v>
      </c>
      <c r="F833" s="81"/>
    </row>
    <row r="834" spans="1:6" ht="15.75" customHeight="1" x14ac:dyDescent="0.15">
      <c r="A834" s="12">
        <v>832</v>
      </c>
      <c r="B834" s="11" t="s">
        <v>5897</v>
      </c>
      <c r="C834" s="13">
        <v>5.48</v>
      </c>
      <c r="D834" s="11" t="s">
        <v>282</v>
      </c>
      <c r="E834" s="82" t="s">
        <v>59</v>
      </c>
      <c r="F834" s="81"/>
    </row>
    <row r="835" spans="1:6" ht="15.75" customHeight="1" x14ac:dyDescent="0.15">
      <c r="A835" s="12">
        <v>833</v>
      </c>
      <c r="B835" s="11" t="s">
        <v>5900</v>
      </c>
      <c r="C835" s="13">
        <v>5.45</v>
      </c>
      <c r="D835" s="11" t="s">
        <v>1493</v>
      </c>
      <c r="E835" s="82" t="s">
        <v>66</v>
      </c>
      <c r="F835" s="81"/>
    </row>
    <row r="836" spans="1:6" ht="15.75" customHeight="1" x14ac:dyDescent="0.15">
      <c r="A836" s="12">
        <v>834</v>
      </c>
      <c r="B836" s="11" t="s">
        <v>5916</v>
      </c>
      <c r="C836" s="13">
        <v>5.45</v>
      </c>
      <c r="D836" s="11" t="s">
        <v>899</v>
      </c>
      <c r="E836" s="82" t="s">
        <v>221</v>
      </c>
      <c r="F836" s="81"/>
    </row>
    <row r="837" spans="1:6" ht="15.75" customHeight="1" x14ac:dyDescent="0.15">
      <c r="A837" s="12">
        <v>835</v>
      </c>
      <c r="B837" s="11" t="s">
        <v>5935</v>
      </c>
      <c r="C837" s="13">
        <v>5.44</v>
      </c>
      <c r="D837" s="11" t="s">
        <v>534</v>
      </c>
      <c r="E837" s="82" t="s">
        <v>66</v>
      </c>
      <c r="F837" s="81"/>
    </row>
    <row r="838" spans="1:6" ht="15.75" customHeight="1" x14ac:dyDescent="0.15">
      <c r="A838" s="12">
        <v>836</v>
      </c>
      <c r="B838" s="11" t="s">
        <v>5950</v>
      </c>
      <c r="C838" s="13">
        <v>5.42</v>
      </c>
      <c r="D838" s="11" t="s">
        <v>986</v>
      </c>
      <c r="E838" s="82" t="s">
        <v>66</v>
      </c>
      <c r="F838" s="81"/>
    </row>
    <row r="839" spans="1:6" ht="15.75" customHeight="1" x14ac:dyDescent="0.15">
      <c r="A839" s="12">
        <v>837</v>
      </c>
      <c r="B839" s="11">
        <v>180</v>
      </c>
      <c r="C839" s="13">
        <v>5.41</v>
      </c>
      <c r="D839" s="11" t="s">
        <v>578</v>
      </c>
      <c r="E839" s="82" t="s">
        <v>226</v>
      </c>
      <c r="F839" s="81"/>
    </row>
    <row r="840" spans="1:6" ht="15.75" customHeight="1" x14ac:dyDescent="0.15">
      <c r="A840" s="12">
        <v>838</v>
      </c>
      <c r="B840" s="11" t="s">
        <v>5954</v>
      </c>
      <c r="C840" s="13">
        <v>5.41</v>
      </c>
      <c r="D840" s="11" t="s">
        <v>1269</v>
      </c>
      <c r="E840" s="82" t="s">
        <v>538</v>
      </c>
      <c r="F840" s="81"/>
    </row>
    <row r="841" spans="1:6" ht="15.75" customHeight="1" x14ac:dyDescent="0.15">
      <c r="A841" s="12">
        <v>839</v>
      </c>
      <c r="B841" s="11" t="s">
        <v>5960</v>
      </c>
      <c r="C841" s="13">
        <v>5.4</v>
      </c>
      <c r="D841" s="11" t="s">
        <v>1395</v>
      </c>
      <c r="E841" s="82" t="s">
        <v>162</v>
      </c>
      <c r="F841" s="81"/>
    </row>
    <row r="842" spans="1:6" ht="15.75" customHeight="1" x14ac:dyDescent="0.15">
      <c r="A842" s="12">
        <v>840</v>
      </c>
      <c r="B842" s="11" t="s">
        <v>5963</v>
      </c>
      <c r="C842" s="13">
        <v>5.36</v>
      </c>
      <c r="D842" s="11" t="s">
        <v>676</v>
      </c>
      <c r="E842" s="82" t="s">
        <v>221</v>
      </c>
      <c r="F842" s="81"/>
    </row>
    <row r="843" spans="1:6" ht="15.75" customHeight="1" x14ac:dyDescent="0.15">
      <c r="A843" s="12">
        <v>841</v>
      </c>
      <c r="B843" s="11" t="s">
        <v>5967</v>
      </c>
      <c r="C843" s="13">
        <v>5.36</v>
      </c>
      <c r="D843" s="11" t="s">
        <v>808</v>
      </c>
      <c r="E843" s="82" t="s">
        <v>66</v>
      </c>
      <c r="F843" s="81"/>
    </row>
    <row r="844" spans="1:6" ht="15.75" customHeight="1" x14ac:dyDescent="0.15">
      <c r="A844" s="12">
        <v>842</v>
      </c>
      <c r="B844" s="11" t="s">
        <v>5969</v>
      </c>
      <c r="C844" s="13">
        <v>5.35</v>
      </c>
      <c r="D844" s="11" t="s">
        <v>1073</v>
      </c>
      <c r="E844" s="82" t="s">
        <v>162</v>
      </c>
      <c r="F844" s="81"/>
    </row>
    <row r="845" spans="1:6" ht="15.75" customHeight="1" x14ac:dyDescent="0.15">
      <c r="A845" s="12">
        <v>843</v>
      </c>
      <c r="B845" s="11" t="s">
        <v>5979</v>
      </c>
      <c r="C845" s="13">
        <v>5.35</v>
      </c>
      <c r="D845" s="11" t="s">
        <v>5981</v>
      </c>
      <c r="E845" s="82" t="s">
        <v>71</v>
      </c>
      <c r="F845" s="81"/>
    </row>
    <row r="846" spans="1:6" ht="15.75" customHeight="1" x14ac:dyDescent="0.15">
      <c r="A846" s="12">
        <v>844</v>
      </c>
      <c r="B846" s="11" t="s">
        <v>5983</v>
      </c>
      <c r="C846" s="13">
        <v>5.34</v>
      </c>
      <c r="D846" s="11" t="s">
        <v>431</v>
      </c>
      <c r="E846" s="82" t="s">
        <v>221</v>
      </c>
      <c r="F846" s="81"/>
    </row>
    <row r="847" spans="1:6" ht="15.75" customHeight="1" x14ac:dyDescent="0.15">
      <c r="A847" s="12">
        <v>845</v>
      </c>
      <c r="B847" s="11" t="s">
        <v>5984</v>
      </c>
      <c r="C847" s="13">
        <v>5.32</v>
      </c>
      <c r="D847" s="11" t="s">
        <v>1656</v>
      </c>
      <c r="E847" s="82" t="s">
        <v>122</v>
      </c>
      <c r="F847" s="81"/>
    </row>
    <row r="848" spans="1:6" ht="15.75" customHeight="1" x14ac:dyDescent="0.15">
      <c r="A848" s="12">
        <v>846</v>
      </c>
      <c r="B848" s="11" t="s">
        <v>5985</v>
      </c>
      <c r="C848" s="13">
        <v>5.31</v>
      </c>
      <c r="D848" s="11" t="s">
        <v>582</v>
      </c>
      <c r="E848" s="82" t="s">
        <v>215</v>
      </c>
      <c r="F848" s="81"/>
    </row>
    <row r="849" spans="1:6" ht="15.75" customHeight="1" x14ac:dyDescent="0.15">
      <c r="A849" s="12">
        <v>847</v>
      </c>
      <c r="B849" s="11" t="s">
        <v>5988</v>
      </c>
      <c r="C849" s="13">
        <v>5.31</v>
      </c>
      <c r="D849" s="11" t="s">
        <v>903</v>
      </c>
      <c r="E849" s="82" t="s">
        <v>71</v>
      </c>
      <c r="F849" s="81"/>
    </row>
    <row r="850" spans="1:6" ht="15.75" customHeight="1" x14ac:dyDescent="0.15">
      <c r="A850" s="12">
        <v>848</v>
      </c>
      <c r="B850" s="11" t="s">
        <v>5999</v>
      </c>
      <c r="C850" s="13">
        <v>5.31</v>
      </c>
      <c r="D850" s="11" t="s">
        <v>605</v>
      </c>
      <c r="E850" s="82" t="s">
        <v>75</v>
      </c>
      <c r="F850" s="81"/>
    </row>
    <row r="851" spans="1:6" ht="15.75" customHeight="1" x14ac:dyDescent="0.15">
      <c r="A851" s="12">
        <v>849</v>
      </c>
      <c r="B851" s="11" t="s">
        <v>6002</v>
      </c>
      <c r="C851" s="13">
        <v>5.29</v>
      </c>
      <c r="D851" s="11" t="s">
        <v>3371</v>
      </c>
      <c r="E851" s="82" t="s">
        <v>101</v>
      </c>
      <c r="F851" s="81"/>
    </row>
    <row r="852" spans="1:6" ht="15.75" customHeight="1" x14ac:dyDescent="0.15">
      <c r="A852" s="12">
        <v>850</v>
      </c>
      <c r="B852" s="11" t="s">
        <v>6004</v>
      </c>
      <c r="C852" s="13">
        <v>5.28</v>
      </c>
      <c r="D852" s="11" t="s">
        <v>1283</v>
      </c>
      <c r="E852" s="82" t="s">
        <v>101</v>
      </c>
      <c r="F852" s="81"/>
    </row>
    <row r="853" spans="1:6" ht="15.75" customHeight="1" x14ac:dyDescent="0.15">
      <c r="A853" s="12">
        <v>851</v>
      </c>
      <c r="B853" s="11" t="s">
        <v>6008</v>
      </c>
      <c r="C853" s="13">
        <v>5.28</v>
      </c>
      <c r="D853" s="11" t="s">
        <v>339</v>
      </c>
      <c r="E853" s="82" t="s">
        <v>221</v>
      </c>
      <c r="F853" s="81"/>
    </row>
    <row r="854" spans="1:6" ht="15.75" customHeight="1" x14ac:dyDescent="0.15">
      <c r="A854" s="12">
        <v>852</v>
      </c>
      <c r="B854" s="11" t="s">
        <v>6017</v>
      </c>
      <c r="C854" s="13">
        <v>5.28</v>
      </c>
      <c r="D854" s="11" t="s">
        <v>6019</v>
      </c>
      <c r="E854" s="82" t="s">
        <v>215</v>
      </c>
      <c r="F854" s="81"/>
    </row>
    <row r="855" spans="1:6" ht="15.75" customHeight="1" x14ac:dyDescent="0.15">
      <c r="A855" s="12">
        <v>853</v>
      </c>
      <c r="B855" s="11" t="s">
        <v>6021</v>
      </c>
      <c r="C855" s="13">
        <v>5.28</v>
      </c>
      <c r="D855" s="11" t="s">
        <v>1757</v>
      </c>
      <c r="E855" s="82" t="s">
        <v>66</v>
      </c>
      <c r="F855" s="81"/>
    </row>
    <row r="856" spans="1:6" ht="15.75" customHeight="1" x14ac:dyDescent="0.15">
      <c r="A856" s="12">
        <v>854</v>
      </c>
      <c r="B856" s="11" t="s">
        <v>6037</v>
      </c>
      <c r="C856" s="13">
        <v>5.27</v>
      </c>
      <c r="D856" s="11" t="s">
        <v>899</v>
      </c>
      <c r="E856" s="82" t="s">
        <v>398</v>
      </c>
      <c r="F856" s="81"/>
    </row>
    <row r="857" spans="1:6" ht="15.75" customHeight="1" x14ac:dyDescent="0.15">
      <c r="A857" s="12">
        <v>855</v>
      </c>
      <c r="B857" s="11" t="s">
        <v>6050</v>
      </c>
      <c r="C857" s="13">
        <v>5.27</v>
      </c>
      <c r="D857" s="11" t="s">
        <v>574</v>
      </c>
      <c r="E857" s="82" t="s">
        <v>335</v>
      </c>
      <c r="F857" s="81"/>
    </row>
    <row r="858" spans="1:6" ht="15.75" customHeight="1" x14ac:dyDescent="0.15">
      <c r="A858" s="12">
        <v>856</v>
      </c>
      <c r="B858" s="11" t="s">
        <v>6053</v>
      </c>
      <c r="C858" s="13">
        <v>5.27</v>
      </c>
      <c r="D858" s="11" t="s">
        <v>1672</v>
      </c>
      <c r="E858" s="82" t="s">
        <v>340</v>
      </c>
      <c r="F858" s="81"/>
    </row>
    <row r="859" spans="1:6" ht="15.75" customHeight="1" x14ac:dyDescent="0.15">
      <c r="A859" s="12">
        <v>857</v>
      </c>
      <c r="B859" s="11" t="s">
        <v>6056</v>
      </c>
      <c r="C859" s="13">
        <v>5.26</v>
      </c>
      <c r="D859" s="11" t="s">
        <v>509</v>
      </c>
      <c r="E859" s="82" t="s">
        <v>71</v>
      </c>
      <c r="F859" s="81"/>
    </row>
    <row r="860" spans="1:6" ht="15.75" customHeight="1" x14ac:dyDescent="0.15">
      <c r="A860" s="12">
        <v>858</v>
      </c>
      <c r="B860" s="11" t="s">
        <v>6058</v>
      </c>
      <c r="C860" s="13">
        <v>5.26</v>
      </c>
      <c r="D860" s="11" t="s">
        <v>447</v>
      </c>
      <c r="E860" s="82" t="s">
        <v>677</v>
      </c>
      <c r="F860" s="81"/>
    </row>
    <row r="861" spans="1:6" ht="15.75" customHeight="1" x14ac:dyDescent="0.15">
      <c r="A861" s="12">
        <v>859</v>
      </c>
      <c r="B861" s="11" t="s">
        <v>6061</v>
      </c>
      <c r="C861" s="13">
        <v>5.25</v>
      </c>
      <c r="D861" s="11" t="s">
        <v>350</v>
      </c>
      <c r="E861" s="82" t="s">
        <v>101</v>
      </c>
      <c r="F861" s="81"/>
    </row>
    <row r="862" spans="1:6" ht="15.75" customHeight="1" x14ac:dyDescent="0.15">
      <c r="A862" s="12">
        <v>860</v>
      </c>
      <c r="B862" s="11" t="s">
        <v>6064</v>
      </c>
      <c r="C862" s="13">
        <v>5.25</v>
      </c>
      <c r="D862" s="11" t="s">
        <v>424</v>
      </c>
      <c r="E862" s="82" t="s">
        <v>526</v>
      </c>
      <c r="F862" s="81"/>
    </row>
    <row r="863" spans="1:6" ht="15.75" customHeight="1" x14ac:dyDescent="0.15">
      <c r="A863" s="12">
        <v>861</v>
      </c>
      <c r="B863" s="11" t="s">
        <v>6089</v>
      </c>
      <c r="C863" s="13">
        <v>5.24</v>
      </c>
      <c r="D863" s="11" t="s">
        <v>570</v>
      </c>
      <c r="E863" s="82" t="s">
        <v>221</v>
      </c>
      <c r="F863" s="81"/>
    </row>
    <row r="864" spans="1:6" ht="15.75" customHeight="1" x14ac:dyDescent="0.15">
      <c r="A864" s="12">
        <v>862</v>
      </c>
      <c r="B864" s="11" t="s">
        <v>6092</v>
      </c>
      <c r="C864" s="13">
        <v>5.24</v>
      </c>
      <c r="D864" s="11" t="s">
        <v>6041</v>
      </c>
      <c r="E864" s="82" t="s">
        <v>50</v>
      </c>
      <c r="F864" s="81"/>
    </row>
    <row r="865" spans="1:6" ht="15.75" customHeight="1" x14ac:dyDescent="0.15">
      <c r="A865" s="12">
        <v>863</v>
      </c>
      <c r="B865" s="11" t="s">
        <v>6098</v>
      </c>
      <c r="C865" s="13">
        <v>5.23</v>
      </c>
      <c r="D865" s="11" t="s">
        <v>6105</v>
      </c>
      <c r="E865" s="82" t="s">
        <v>364</v>
      </c>
      <c r="F865" s="81"/>
    </row>
    <row r="866" spans="1:6" ht="15.75" customHeight="1" x14ac:dyDescent="0.15">
      <c r="A866" s="12">
        <v>864</v>
      </c>
      <c r="B866" s="11" t="s">
        <v>6106</v>
      </c>
      <c r="C866" s="13">
        <v>5.2</v>
      </c>
      <c r="D866" s="11" t="s">
        <v>1266</v>
      </c>
      <c r="E866" s="82" t="s">
        <v>215</v>
      </c>
      <c r="F866" s="81"/>
    </row>
    <row r="867" spans="1:6" ht="15.75" customHeight="1" x14ac:dyDescent="0.15">
      <c r="A867" s="12">
        <v>865</v>
      </c>
      <c r="B867" s="11" t="s">
        <v>6107</v>
      </c>
      <c r="C867" s="13">
        <v>5.2</v>
      </c>
      <c r="D867" s="11" t="s">
        <v>978</v>
      </c>
      <c r="E867" s="82" t="s">
        <v>364</v>
      </c>
      <c r="F867" s="81"/>
    </row>
    <row r="868" spans="1:6" ht="15.75" customHeight="1" x14ac:dyDescent="0.15">
      <c r="A868" s="12">
        <v>866</v>
      </c>
      <c r="B868" s="11" t="s">
        <v>6111</v>
      </c>
      <c r="C868" s="13">
        <v>5.19</v>
      </c>
      <c r="D868" s="11" t="s">
        <v>339</v>
      </c>
      <c r="E868" s="82" t="s">
        <v>356</v>
      </c>
      <c r="F868" s="81"/>
    </row>
    <row r="869" spans="1:6" ht="15.75" customHeight="1" x14ac:dyDescent="0.15">
      <c r="A869" s="12">
        <v>867</v>
      </c>
      <c r="B869" s="11" t="s">
        <v>6113</v>
      </c>
      <c r="C869" s="13">
        <v>5.18</v>
      </c>
      <c r="D869" s="11" t="s">
        <v>1507</v>
      </c>
      <c r="E869" s="82" t="s">
        <v>101</v>
      </c>
      <c r="F869" s="81"/>
    </row>
    <row r="870" spans="1:6" ht="15.75" customHeight="1" x14ac:dyDescent="0.15">
      <c r="A870" s="12">
        <v>868</v>
      </c>
      <c r="B870" s="11" t="s">
        <v>6115</v>
      </c>
      <c r="C870" s="13">
        <v>5.18</v>
      </c>
      <c r="D870" s="11" t="s">
        <v>424</v>
      </c>
      <c r="E870" s="82" t="s">
        <v>335</v>
      </c>
      <c r="F870" s="81"/>
    </row>
    <row r="871" spans="1:6" ht="15.75" customHeight="1" x14ac:dyDescent="0.15">
      <c r="A871" s="12">
        <v>869</v>
      </c>
      <c r="B871" s="11" t="s">
        <v>6116</v>
      </c>
      <c r="C871" s="13">
        <v>5.16</v>
      </c>
      <c r="D871" s="11" t="s">
        <v>978</v>
      </c>
      <c r="E871" s="82" t="s">
        <v>162</v>
      </c>
      <c r="F871" s="81"/>
    </row>
    <row r="872" spans="1:6" ht="15.75" customHeight="1" x14ac:dyDescent="0.15">
      <c r="A872" s="12">
        <v>870</v>
      </c>
      <c r="B872" s="11" t="s">
        <v>6118</v>
      </c>
      <c r="C872" s="13">
        <v>5.16</v>
      </c>
      <c r="D872" s="11" t="s">
        <v>339</v>
      </c>
      <c r="E872" s="82" t="s">
        <v>162</v>
      </c>
      <c r="F872" s="81"/>
    </row>
    <row r="873" spans="1:6" ht="15.75" customHeight="1" x14ac:dyDescent="0.15">
      <c r="A873" s="12">
        <v>871</v>
      </c>
      <c r="B873" s="11" t="s">
        <v>6123</v>
      </c>
      <c r="C873" s="13">
        <v>5.16</v>
      </c>
      <c r="D873" s="11" t="s">
        <v>442</v>
      </c>
      <c r="E873" s="82" t="s">
        <v>71</v>
      </c>
      <c r="F873" s="81"/>
    </row>
    <row r="874" spans="1:6" ht="15.75" customHeight="1" x14ac:dyDescent="0.15">
      <c r="A874" s="12">
        <v>872</v>
      </c>
      <c r="B874" s="14" t="s">
        <v>6127</v>
      </c>
      <c r="C874" s="13">
        <v>5.16</v>
      </c>
      <c r="D874" s="11" t="s">
        <v>899</v>
      </c>
      <c r="E874" s="82" t="s">
        <v>356</v>
      </c>
      <c r="F874" s="81"/>
    </row>
    <row r="875" spans="1:6" ht="15.75" customHeight="1" x14ac:dyDescent="0.15">
      <c r="A875" s="12">
        <v>873</v>
      </c>
      <c r="B875" s="11" t="s">
        <v>6129</v>
      </c>
      <c r="C875" s="13">
        <v>5.14</v>
      </c>
      <c r="D875" s="11" t="s">
        <v>1042</v>
      </c>
      <c r="E875" s="82" t="s">
        <v>215</v>
      </c>
      <c r="F875" s="81"/>
    </row>
    <row r="876" spans="1:6" ht="15.75" customHeight="1" x14ac:dyDescent="0.15">
      <c r="A876" s="12">
        <v>874</v>
      </c>
      <c r="B876" s="11" t="s">
        <v>6135</v>
      </c>
      <c r="C876" s="13">
        <v>5.14</v>
      </c>
      <c r="D876" s="11" t="s">
        <v>6141</v>
      </c>
      <c r="E876" s="82" t="s">
        <v>335</v>
      </c>
      <c r="F876" s="81"/>
    </row>
    <row r="877" spans="1:6" ht="15.75" customHeight="1" x14ac:dyDescent="0.15">
      <c r="A877" s="12">
        <v>875</v>
      </c>
      <c r="B877" s="11" t="s">
        <v>6142</v>
      </c>
      <c r="C877" s="13">
        <v>5.13</v>
      </c>
      <c r="D877" s="11" t="s">
        <v>1073</v>
      </c>
      <c r="E877" s="82" t="s">
        <v>162</v>
      </c>
      <c r="F877" s="81"/>
    </row>
    <row r="878" spans="1:6" ht="15.75" customHeight="1" x14ac:dyDescent="0.15">
      <c r="A878" s="12">
        <v>876</v>
      </c>
      <c r="B878" s="11" t="s">
        <v>6148</v>
      </c>
      <c r="C878" s="13">
        <v>5.12</v>
      </c>
      <c r="D878" s="11" t="s">
        <v>1831</v>
      </c>
      <c r="E878" s="82" t="s">
        <v>162</v>
      </c>
      <c r="F878" s="81"/>
    </row>
    <row r="879" spans="1:6" ht="15.75" customHeight="1" x14ac:dyDescent="0.15">
      <c r="A879" s="12">
        <v>877</v>
      </c>
      <c r="B879" s="11" t="s">
        <v>6151</v>
      </c>
      <c r="C879" s="13">
        <v>5.12</v>
      </c>
      <c r="D879" s="11" t="s">
        <v>523</v>
      </c>
      <c r="E879" s="82" t="s">
        <v>538</v>
      </c>
      <c r="F879" s="81"/>
    </row>
    <row r="880" spans="1:6" ht="15.75" customHeight="1" x14ac:dyDescent="0.15">
      <c r="A880" s="12">
        <v>878</v>
      </c>
      <c r="B880" s="11" t="s">
        <v>6161</v>
      </c>
      <c r="C880" s="13">
        <v>5.1100000000000003</v>
      </c>
      <c r="D880" s="11" t="s">
        <v>6163</v>
      </c>
      <c r="E880" s="82" t="s">
        <v>122</v>
      </c>
      <c r="F880" s="81"/>
    </row>
    <row r="881" spans="1:6" ht="15.75" customHeight="1" x14ac:dyDescent="0.15">
      <c r="A881" s="12">
        <v>879</v>
      </c>
      <c r="B881" s="11" t="s">
        <v>6165</v>
      </c>
      <c r="C881" s="13">
        <v>5.1100000000000003</v>
      </c>
      <c r="D881" s="11" t="s">
        <v>1333</v>
      </c>
      <c r="E881" s="82" t="s">
        <v>122</v>
      </c>
      <c r="F881" s="81"/>
    </row>
    <row r="882" spans="1:6" ht="15.75" customHeight="1" x14ac:dyDescent="0.15">
      <c r="A882" s="12">
        <v>880</v>
      </c>
      <c r="B882" s="11" t="s">
        <v>6174</v>
      </c>
      <c r="C882" s="13">
        <v>5.0999999999999996</v>
      </c>
      <c r="D882" s="11" t="s">
        <v>1831</v>
      </c>
      <c r="E882" s="82" t="s">
        <v>66</v>
      </c>
      <c r="F882" s="81"/>
    </row>
    <row r="883" spans="1:6" ht="15.75" customHeight="1" x14ac:dyDescent="0.15">
      <c r="A883" s="12">
        <v>881</v>
      </c>
      <c r="B883" s="11" t="s">
        <v>6180</v>
      </c>
      <c r="C883" s="13">
        <v>5.0999999999999996</v>
      </c>
      <c r="D883" s="11" t="s">
        <v>2943</v>
      </c>
      <c r="E883" s="82" t="s">
        <v>215</v>
      </c>
      <c r="F883" s="81"/>
    </row>
    <row r="884" spans="1:6" ht="15.75" customHeight="1" x14ac:dyDescent="0.15">
      <c r="A884" s="12">
        <v>882</v>
      </c>
      <c r="B884" s="11" t="s">
        <v>6182</v>
      </c>
      <c r="C884" s="13">
        <v>5.0999999999999996</v>
      </c>
      <c r="D884" s="11" t="s">
        <v>851</v>
      </c>
      <c r="E884" s="82" t="s">
        <v>677</v>
      </c>
      <c r="F884" s="81"/>
    </row>
    <row r="885" spans="1:6" ht="15.75" customHeight="1" x14ac:dyDescent="0.15">
      <c r="A885" s="12">
        <v>883</v>
      </c>
      <c r="B885" s="11" t="s">
        <v>6184</v>
      </c>
      <c r="C885" s="13">
        <v>5.08</v>
      </c>
      <c r="D885" s="11" t="s">
        <v>1008</v>
      </c>
      <c r="E885" s="82" t="s">
        <v>40</v>
      </c>
      <c r="F885" s="81"/>
    </row>
    <row r="886" spans="1:6" ht="15.75" customHeight="1" x14ac:dyDescent="0.15">
      <c r="A886" s="12">
        <v>884</v>
      </c>
      <c r="B886" s="11" t="s">
        <v>6187</v>
      </c>
      <c r="C886" s="13">
        <v>5.0599999999999996</v>
      </c>
      <c r="D886" s="11" t="s">
        <v>906</v>
      </c>
      <c r="E886" s="82" t="s">
        <v>162</v>
      </c>
      <c r="F886" s="81"/>
    </row>
    <row r="887" spans="1:6" ht="15.75" customHeight="1" x14ac:dyDescent="0.15">
      <c r="A887" s="12">
        <v>885</v>
      </c>
      <c r="B887" s="11" t="s">
        <v>6195</v>
      </c>
      <c r="C887" s="13">
        <v>5.0599999999999996</v>
      </c>
      <c r="D887" s="11" t="s">
        <v>6197</v>
      </c>
      <c r="E887" s="82" t="s">
        <v>75</v>
      </c>
      <c r="F887" s="81"/>
    </row>
    <row r="888" spans="1:6" ht="15.75" customHeight="1" x14ac:dyDescent="0.15">
      <c r="A888" s="12">
        <v>886</v>
      </c>
      <c r="B888" s="11" t="s">
        <v>6198</v>
      </c>
      <c r="C888" s="13">
        <v>5.05</v>
      </c>
      <c r="D888" s="11" t="s">
        <v>728</v>
      </c>
      <c r="E888" s="82" t="s">
        <v>538</v>
      </c>
      <c r="F888" s="81"/>
    </row>
    <row r="889" spans="1:6" ht="15.75" customHeight="1" x14ac:dyDescent="0.15">
      <c r="A889" s="12">
        <v>887</v>
      </c>
      <c r="B889" s="11" t="s">
        <v>2271</v>
      </c>
      <c r="C889" s="13">
        <v>5.03</v>
      </c>
      <c r="D889" s="11" t="s">
        <v>6200</v>
      </c>
      <c r="E889" s="82" t="s">
        <v>59</v>
      </c>
      <c r="F889" s="81"/>
    </row>
    <row r="890" spans="1:6" ht="15.75" customHeight="1" x14ac:dyDescent="0.15">
      <c r="A890" s="12">
        <v>888</v>
      </c>
      <c r="B890" s="11" t="s">
        <v>6205</v>
      </c>
      <c r="C890" s="13">
        <v>5.03</v>
      </c>
      <c r="D890" s="11" t="s">
        <v>1603</v>
      </c>
      <c r="E890" s="82" t="s">
        <v>71</v>
      </c>
      <c r="F890" s="81"/>
    </row>
    <row r="891" spans="1:6" ht="15.75" customHeight="1" x14ac:dyDescent="0.15">
      <c r="A891" s="12">
        <v>889</v>
      </c>
      <c r="B891" s="11" t="s">
        <v>3971</v>
      </c>
      <c r="C891" s="13">
        <v>5.03</v>
      </c>
      <c r="D891" s="11" t="s">
        <v>676</v>
      </c>
      <c r="E891" s="82" t="s">
        <v>66</v>
      </c>
      <c r="F891" s="81"/>
    </row>
    <row r="892" spans="1:6" ht="15.75" customHeight="1" x14ac:dyDescent="0.15">
      <c r="A892" s="12">
        <v>890</v>
      </c>
      <c r="B892" s="11" t="s">
        <v>6208</v>
      </c>
      <c r="C892" s="13">
        <v>5.03</v>
      </c>
      <c r="D892" s="11" t="s">
        <v>1615</v>
      </c>
      <c r="E892" s="82" t="s">
        <v>66</v>
      </c>
      <c r="F892" s="81"/>
    </row>
    <row r="893" spans="1:6" ht="15.75" customHeight="1" x14ac:dyDescent="0.15">
      <c r="A893" s="12">
        <v>891</v>
      </c>
      <c r="B893" s="11" t="s">
        <v>6214</v>
      </c>
      <c r="C893" s="13">
        <v>5.0199999999999996</v>
      </c>
      <c r="D893" s="11" t="s">
        <v>4943</v>
      </c>
      <c r="E893" s="82" t="s">
        <v>59</v>
      </c>
      <c r="F893" s="81"/>
    </row>
    <row r="894" spans="1:6" ht="15.75" customHeight="1" x14ac:dyDescent="0.15">
      <c r="A894" s="12">
        <v>892</v>
      </c>
      <c r="B894" s="11" t="s">
        <v>6217</v>
      </c>
      <c r="C894" s="13">
        <v>5.01</v>
      </c>
      <c r="D894" s="11" t="s">
        <v>339</v>
      </c>
      <c r="E894" s="82" t="s">
        <v>162</v>
      </c>
      <c r="F894" s="81"/>
    </row>
    <row r="895" spans="1:6" ht="15.75" customHeight="1" x14ac:dyDescent="0.15">
      <c r="A895" s="12">
        <v>893</v>
      </c>
      <c r="B895" s="11" t="s">
        <v>4946</v>
      </c>
      <c r="C895" s="13">
        <v>5</v>
      </c>
      <c r="D895" s="11" t="s">
        <v>899</v>
      </c>
      <c r="E895" s="82" t="s">
        <v>526</v>
      </c>
      <c r="F895" s="81"/>
    </row>
    <row r="896" spans="1:6" ht="15.75" customHeight="1" x14ac:dyDescent="0.15">
      <c r="A896" s="12">
        <v>894</v>
      </c>
      <c r="B896" s="11" t="s">
        <v>6225</v>
      </c>
      <c r="C896" s="13">
        <v>5</v>
      </c>
      <c r="D896" s="11" t="s">
        <v>914</v>
      </c>
      <c r="E896" s="82" t="s">
        <v>50</v>
      </c>
      <c r="F896" s="81"/>
    </row>
    <row r="897" spans="1:6" ht="15.75" customHeight="1" x14ac:dyDescent="0.15">
      <c r="A897" s="12">
        <v>895</v>
      </c>
      <c r="B897" s="11" t="s">
        <v>6227</v>
      </c>
      <c r="C897" s="13">
        <v>4.99</v>
      </c>
      <c r="D897" s="11" t="s">
        <v>676</v>
      </c>
      <c r="E897" s="82" t="s">
        <v>86</v>
      </c>
      <c r="F897" s="81"/>
    </row>
    <row r="898" spans="1:6" ht="15.75" customHeight="1" x14ac:dyDescent="0.15">
      <c r="A898" s="12">
        <v>896</v>
      </c>
      <c r="B898" s="11" t="s">
        <v>6229</v>
      </c>
      <c r="C898" s="13">
        <v>4.99</v>
      </c>
      <c r="D898" s="11" t="s">
        <v>1615</v>
      </c>
      <c r="E898" s="82" t="s">
        <v>40</v>
      </c>
      <c r="F898" s="81"/>
    </row>
    <row r="899" spans="1:6" ht="15.75" customHeight="1" x14ac:dyDescent="0.15">
      <c r="A899" s="12">
        <v>897</v>
      </c>
      <c r="B899" s="11" t="s">
        <v>6230</v>
      </c>
      <c r="C899" s="13">
        <v>4.99</v>
      </c>
      <c r="D899" s="11" t="s">
        <v>659</v>
      </c>
      <c r="E899" s="82" t="s">
        <v>526</v>
      </c>
      <c r="F899" s="81"/>
    </row>
    <row r="900" spans="1:6" ht="15.75" customHeight="1" x14ac:dyDescent="0.15">
      <c r="A900" s="12">
        <v>898</v>
      </c>
      <c r="B900" s="11" t="s">
        <v>6235</v>
      </c>
      <c r="C900" s="13">
        <v>4.97</v>
      </c>
      <c r="D900" s="11" t="s">
        <v>546</v>
      </c>
      <c r="E900" s="82" t="s">
        <v>600</v>
      </c>
      <c r="F900" s="81"/>
    </row>
    <row r="901" spans="1:6" ht="15.75" customHeight="1" x14ac:dyDescent="0.15">
      <c r="A901" s="12">
        <v>899</v>
      </c>
      <c r="B901" s="11" t="s">
        <v>6236</v>
      </c>
      <c r="C901" s="13">
        <v>4.97</v>
      </c>
      <c r="D901" s="11" t="s">
        <v>424</v>
      </c>
      <c r="E901" s="82" t="s">
        <v>356</v>
      </c>
      <c r="F901" s="81"/>
    </row>
    <row r="902" spans="1:6" ht="15.75" customHeight="1" x14ac:dyDescent="0.15">
      <c r="A902" s="12">
        <v>900</v>
      </c>
      <c r="B902" s="11" t="s">
        <v>6243</v>
      </c>
      <c r="C902" s="13">
        <v>4.97</v>
      </c>
      <c r="D902" s="11" t="s">
        <v>1615</v>
      </c>
      <c r="E902" s="82" t="s">
        <v>66</v>
      </c>
      <c r="F902" s="81"/>
    </row>
    <row r="903" spans="1:6" ht="15.75" customHeight="1" x14ac:dyDescent="0.15">
      <c r="A903" s="12">
        <v>901</v>
      </c>
      <c r="B903" s="11" t="s">
        <v>6245</v>
      </c>
      <c r="C903" s="13">
        <v>4.97</v>
      </c>
      <c r="D903" s="11" t="s">
        <v>289</v>
      </c>
      <c r="E903" s="82" t="s">
        <v>66</v>
      </c>
      <c r="F903" s="81"/>
    </row>
    <row r="904" spans="1:6" ht="15.75" customHeight="1" x14ac:dyDescent="0.15">
      <c r="A904" s="12">
        <v>902</v>
      </c>
      <c r="B904" s="11" t="s">
        <v>6249</v>
      </c>
      <c r="C904" s="13">
        <v>4.96</v>
      </c>
      <c r="D904" s="11" t="s">
        <v>6250</v>
      </c>
      <c r="E904" s="82" t="s">
        <v>59</v>
      </c>
      <c r="F904" s="81"/>
    </row>
    <row r="905" spans="1:6" ht="15.75" customHeight="1" x14ac:dyDescent="0.15">
      <c r="A905" s="12">
        <v>903</v>
      </c>
      <c r="B905" s="11" t="s">
        <v>6257</v>
      </c>
      <c r="C905" s="13">
        <v>4.96</v>
      </c>
      <c r="D905" s="11" t="s">
        <v>640</v>
      </c>
      <c r="E905" s="82" t="s">
        <v>364</v>
      </c>
      <c r="F905" s="81"/>
    </row>
    <row r="906" spans="1:6" ht="15.75" customHeight="1" x14ac:dyDescent="0.15">
      <c r="A906" s="12">
        <v>904</v>
      </c>
      <c r="B906" s="11" t="s">
        <v>6266</v>
      </c>
      <c r="C906" s="13">
        <v>4.95</v>
      </c>
      <c r="D906" s="11" t="s">
        <v>927</v>
      </c>
      <c r="E906" s="82" t="s">
        <v>364</v>
      </c>
      <c r="F906" s="81"/>
    </row>
    <row r="907" spans="1:6" ht="15.75" customHeight="1" x14ac:dyDescent="0.15">
      <c r="A907" s="12">
        <v>905</v>
      </c>
      <c r="B907" s="11" t="s">
        <v>6269</v>
      </c>
      <c r="C907" s="13">
        <v>4.95</v>
      </c>
      <c r="D907" s="11" t="s">
        <v>1429</v>
      </c>
      <c r="E907" s="82" t="s">
        <v>66</v>
      </c>
      <c r="F907" s="81"/>
    </row>
    <row r="908" spans="1:6" ht="15.75" customHeight="1" x14ac:dyDescent="0.15">
      <c r="A908" s="12">
        <v>906</v>
      </c>
      <c r="B908" s="11" t="s">
        <v>6270</v>
      </c>
      <c r="C908" s="13">
        <v>4.95</v>
      </c>
      <c r="D908" s="11" t="s">
        <v>986</v>
      </c>
      <c r="E908" s="82" t="s">
        <v>538</v>
      </c>
      <c r="F908" s="81"/>
    </row>
    <row r="909" spans="1:6" ht="15.75" customHeight="1" x14ac:dyDescent="0.15">
      <c r="A909" s="12">
        <v>907</v>
      </c>
      <c r="B909" s="11" t="s">
        <v>6272</v>
      </c>
      <c r="C909" s="13">
        <v>4.9400000000000004</v>
      </c>
      <c r="D909" s="11" t="s">
        <v>1269</v>
      </c>
      <c r="E909" s="82" t="s">
        <v>677</v>
      </c>
      <c r="F909" s="81"/>
    </row>
    <row r="910" spans="1:6" ht="15.75" customHeight="1" x14ac:dyDescent="0.15">
      <c r="A910" s="12">
        <v>908</v>
      </c>
      <c r="B910" s="11" t="s">
        <v>6281</v>
      </c>
      <c r="C910" s="13">
        <v>4.9400000000000004</v>
      </c>
      <c r="D910" s="11" t="s">
        <v>481</v>
      </c>
      <c r="E910" s="82" t="s">
        <v>59</v>
      </c>
      <c r="F910" s="81"/>
    </row>
    <row r="911" spans="1:6" ht="15.75" customHeight="1" x14ac:dyDescent="0.15">
      <c r="A911" s="12">
        <v>909</v>
      </c>
      <c r="B911" s="11" t="s">
        <v>6283</v>
      </c>
      <c r="C911" s="13">
        <v>4.93</v>
      </c>
      <c r="D911" s="11" t="s">
        <v>555</v>
      </c>
      <c r="E911" s="82" t="s">
        <v>40</v>
      </c>
      <c r="F911" s="81"/>
    </row>
    <row r="912" spans="1:6" ht="15.75" customHeight="1" x14ac:dyDescent="0.15">
      <c r="A912" s="12">
        <v>910</v>
      </c>
      <c r="B912" s="11" t="s">
        <v>6287</v>
      </c>
      <c r="C912" s="13">
        <v>4.93</v>
      </c>
      <c r="D912" s="11" t="s">
        <v>4067</v>
      </c>
      <c r="E912" s="82" t="s">
        <v>86</v>
      </c>
      <c r="F912" s="81"/>
    </row>
    <row r="913" spans="1:6" ht="15.75" customHeight="1" x14ac:dyDescent="0.15">
      <c r="A913" s="12">
        <v>911</v>
      </c>
      <c r="B913" s="11" t="s">
        <v>6289</v>
      </c>
      <c r="C913" s="13">
        <v>4.92</v>
      </c>
      <c r="D913" s="11" t="s">
        <v>6291</v>
      </c>
      <c r="E913" s="82" t="s">
        <v>162</v>
      </c>
      <c r="F913" s="81"/>
    </row>
    <row r="914" spans="1:6" ht="15.75" customHeight="1" x14ac:dyDescent="0.15">
      <c r="A914" s="12">
        <v>912</v>
      </c>
      <c r="B914" s="11" t="s">
        <v>6293</v>
      </c>
      <c r="C914" s="13">
        <v>4.92</v>
      </c>
      <c r="D914" s="11" t="s">
        <v>447</v>
      </c>
      <c r="E914" s="82" t="s">
        <v>335</v>
      </c>
      <c r="F914" s="81"/>
    </row>
    <row r="915" spans="1:6" ht="15.75" customHeight="1" x14ac:dyDescent="0.15">
      <c r="A915" s="12">
        <v>913</v>
      </c>
      <c r="B915" s="11" t="s">
        <v>6300</v>
      </c>
      <c r="C915" s="13">
        <v>4.92</v>
      </c>
      <c r="D915" s="11" t="s">
        <v>525</v>
      </c>
      <c r="E915" s="82" t="s">
        <v>221</v>
      </c>
      <c r="F915" s="81"/>
    </row>
    <row r="916" spans="1:6" ht="15.75" customHeight="1" x14ac:dyDescent="0.15">
      <c r="A916" s="12">
        <v>914</v>
      </c>
      <c r="B916" s="11" t="s">
        <v>2428</v>
      </c>
      <c r="C916" s="13">
        <v>4.91</v>
      </c>
      <c r="D916" s="11" t="s">
        <v>511</v>
      </c>
      <c r="E916" s="82" t="s">
        <v>162</v>
      </c>
      <c r="F916" s="81"/>
    </row>
    <row r="917" spans="1:6" ht="15.75" customHeight="1" x14ac:dyDescent="0.15">
      <c r="A917" s="12">
        <v>915</v>
      </c>
      <c r="B917" s="11" t="s">
        <v>6311</v>
      </c>
      <c r="C917" s="13">
        <v>4.91</v>
      </c>
      <c r="D917" s="11" t="s">
        <v>964</v>
      </c>
      <c r="E917" s="82" t="s">
        <v>221</v>
      </c>
      <c r="F917" s="81"/>
    </row>
    <row r="918" spans="1:6" ht="15.75" customHeight="1" x14ac:dyDescent="0.15">
      <c r="A918" s="12">
        <v>916</v>
      </c>
      <c r="B918" s="11" t="s">
        <v>6312</v>
      </c>
      <c r="C918" s="13">
        <v>4.91</v>
      </c>
      <c r="D918" s="11" t="s">
        <v>999</v>
      </c>
      <c r="E918" s="82" t="s">
        <v>66</v>
      </c>
      <c r="F918" s="81"/>
    </row>
    <row r="919" spans="1:6" ht="15.75" customHeight="1" x14ac:dyDescent="0.15">
      <c r="A919" s="12">
        <v>917</v>
      </c>
      <c r="B919" s="11" t="s">
        <v>6323</v>
      </c>
      <c r="C919" s="13">
        <v>4.91</v>
      </c>
      <c r="D919" s="11" t="s">
        <v>362</v>
      </c>
      <c r="E919" s="82" t="s">
        <v>101</v>
      </c>
      <c r="F919" s="81"/>
    </row>
    <row r="920" spans="1:6" ht="15.75" customHeight="1" x14ac:dyDescent="0.15">
      <c r="A920" s="12">
        <v>918</v>
      </c>
      <c r="B920" s="11" t="s">
        <v>6325</v>
      </c>
      <c r="C920" s="13">
        <v>4.9000000000000004</v>
      </c>
      <c r="D920" s="11" t="s">
        <v>413</v>
      </c>
      <c r="E920" s="82" t="s">
        <v>215</v>
      </c>
      <c r="F920" s="81"/>
    </row>
    <row r="921" spans="1:6" ht="15.75" customHeight="1" x14ac:dyDescent="0.15">
      <c r="A921" s="12">
        <v>919</v>
      </c>
      <c r="B921" s="11" t="s">
        <v>6329</v>
      </c>
      <c r="C921" s="13">
        <v>4.9000000000000004</v>
      </c>
      <c r="D921" s="11" t="s">
        <v>1042</v>
      </c>
      <c r="E921" s="82" t="s">
        <v>71</v>
      </c>
      <c r="F921" s="81"/>
    </row>
    <row r="922" spans="1:6" ht="15.75" customHeight="1" x14ac:dyDescent="0.15">
      <c r="A922" s="12">
        <v>920</v>
      </c>
      <c r="B922" s="11" t="s">
        <v>3139</v>
      </c>
      <c r="C922" s="13">
        <v>4.9000000000000004</v>
      </c>
      <c r="D922" s="11" t="s">
        <v>6336</v>
      </c>
      <c r="E922" s="82" t="s">
        <v>71</v>
      </c>
      <c r="F922" s="81"/>
    </row>
    <row r="923" spans="1:6" ht="15.75" customHeight="1" x14ac:dyDescent="0.15">
      <c r="A923" s="12">
        <v>921</v>
      </c>
      <c r="B923" s="11" t="s">
        <v>6339</v>
      </c>
      <c r="C923" s="13">
        <v>4.8899999999999997</v>
      </c>
      <c r="D923" s="11" t="s">
        <v>6340</v>
      </c>
      <c r="E923" s="82" t="s">
        <v>59</v>
      </c>
      <c r="F923" s="81"/>
    </row>
    <row r="924" spans="1:6" ht="15.75" customHeight="1" x14ac:dyDescent="0.15">
      <c r="A924" s="12">
        <v>922</v>
      </c>
      <c r="B924" s="11" t="s">
        <v>6348</v>
      </c>
      <c r="C924" s="13">
        <v>4.88</v>
      </c>
      <c r="D924" s="11" t="s">
        <v>6349</v>
      </c>
      <c r="E924" s="82" t="s">
        <v>75</v>
      </c>
      <c r="F924" s="81"/>
    </row>
    <row r="925" spans="1:6" ht="15.75" customHeight="1" x14ac:dyDescent="0.15">
      <c r="A925" s="12">
        <v>923</v>
      </c>
      <c r="B925" s="11" t="s">
        <v>6354</v>
      </c>
      <c r="C925" s="13">
        <v>4.88</v>
      </c>
      <c r="D925" s="11" t="s">
        <v>2046</v>
      </c>
      <c r="E925" s="82" t="s">
        <v>162</v>
      </c>
      <c r="F925" s="81"/>
    </row>
    <row r="926" spans="1:6" ht="15.75" customHeight="1" x14ac:dyDescent="0.15">
      <c r="A926" s="12">
        <v>924</v>
      </c>
      <c r="B926" s="11" t="s">
        <v>6356</v>
      </c>
      <c r="C926" s="13">
        <v>4.87</v>
      </c>
      <c r="D926" s="11" t="s">
        <v>1110</v>
      </c>
      <c r="E926" s="82" t="s">
        <v>356</v>
      </c>
      <c r="F926" s="81"/>
    </row>
    <row r="927" spans="1:6" ht="15.75" customHeight="1" x14ac:dyDescent="0.15">
      <c r="A927" s="12">
        <v>925</v>
      </c>
      <c r="B927" s="11" t="s">
        <v>6361</v>
      </c>
      <c r="C927" s="13">
        <v>4.87</v>
      </c>
      <c r="D927" s="11" t="s">
        <v>532</v>
      </c>
      <c r="E927" s="82" t="s">
        <v>71</v>
      </c>
      <c r="F927" s="81"/>
    </row>
    <row r="928" spans="1:6" ht="15.75" customHeight="1" x14ac:dyDescent="0.15">
      <c r="A928" s="12">
        <v>926</v>
      </c>
      <c r="B928" s="11" t="s">
        <v>6363</v>
      </c>
      <c r="C928" s="13">
        <v>4.87</v>
      </c>
      <c r="D928" s="11" t="s">
        <v>289</v>
      </c>
      <c r="E928" s="82" t="s">
        <v>59</v>
      </c>
      <c r="F928" s="81"/>
    </row>
    <row r="929" spans="1:6" ht="15.75" customHeight="1" x14ac:dyDescent="0.15">
      <c r="A929" s="12">
        <v>927</v>
      </c>
      <c r="B929" s="11" t="s">
        <v>6369</v>
      </c>
      <c r="C929" s="13">
        <v>4.8600000000000003</v>
      </c>
      <c r="D929" s="11" t="s">
        <v>1656</v>
      </c>
      <c r="E929" s="82" t="s">
        <v>221</v>
      </c>
      <c r="F929" s="81"/>
    </row>
    <row r="930" spans="1:6" ht="15.75" customHeight="1" x14ac:dyDescent="0.15">
      <c r="A930" s="12">
        <v>928</v>
      </c>
      <c r="B930" s="11" t="s">
        <v>6371</v>
      </c>
      <c r="C930" s="13">
        <v>4.8499999999999996</v>
      </c>
      <c r="D930" s="11" t="s">
        <v>1238</v>
      </c>
      <c r="E930" s="82" t="s">
        <v>101</v>
      </c>
      <c r="F930" s="81"/>
    </row>
    <row r="931" spans="1:6" ht="15.75" customHeight="1" x14ac:dyDescent="0.15">
      <c r="A931" s="12">
        <v>929</v>
      </c>
      <c r="B931" s="11" t="s">
        <v>183</v>
      </c>
      <c r="C931" s="13">
        <v>4.8499999999999996</v>
      </c>
      <c r="D931" s="11" t="s">
        <v>476</v>
      </c>
      <c r="E931" s="82" t="s">
        <v>71</v>
      </c>
      <c r="F931" s="81"/>
    </row>
    <row r="932" spans="1:6" ht="15.75" customHeight="1" x14ac:dyDescent="0.15">
      <c r="A932" s="12">
        <v>930</v>
      </c>
      <c r="B932" s="11" t="s">
        <v>6375</v>
      </c>
      <c r="C932" s="13">
        <v>4.84</v>
      </c>
      <c r="D932" s="11" t="s">
        <v>1603</v>
      </c>
      <c r="E932" s="82" t="s">
        <v>356</v>
      </c>
      <c r="F932" s="81"/>
    </row>
    <row r="933" spans="1:6" ht="15.75" customHeight="1" x14ac:dyDescent="0.15">
      <c r="A933" s="12">
        <v>931</v>
      </c>
      <c r="B933" s="11" t="s">
        <v>6381</v>
      </c>
      <c r="C933" s="13">
        <v>4.84</v>
      </c>
      <c r="D933" s="11" t="s">
        <v>659</v>
      </c>
      <c r="E933" s="82" t="s">
        <v>101</v>
      </c>
      <c r="F933" s="81"/>
    </row>
    <row r="934" spans="1:6" ht="15.75" customHeight="1" x14ac:dyDescent="0.15">
      <c r="A934" s="12">
        <v>932</v>
      </c>
      <c r="B934" s="11" t="s">
        <v>6384</v>
      </c>
      <c r="C934" s="13">
        <v>4.83</v>
      </c>
      <c r="D934" s="11" t="s">
        <v>570</v>
      </c>
      <c r="E934" s="82" t="s">
        <v>71</v>
      </c>
      <c r="F934" s="81"/>
    </row>
    <row r="935" spans="1:6" ht="15.75" customHeight="1" x14ac:dyDescent="0.15">
      <c r="A935" s="12">
        <v>933</v>
      </c>
      <c r="B935" s="11" t="s">
        <v>6385</v>
      </c>
      <c r="C935" s="13">
        <v>4.83</v>
      </c>
      <c r="D935" s="11" t="s">
        <v>781</v>
      </c>
      <c r="E935" s="82" t="s">
        <v>40</v>
      </c>
      <c r="F935" s="81"/>
    </row>
    <row r="936" spans="1:6" ht="15.75" customHeight="1" x14ac:dyDescent="0.15">
      <c r="A936" s="12">
        <v>934</v>
      </c>
      <c r="B936" s="11" t="s">
        <v>6388</v>
      </c>
      <c r="C936" s="13">
        <v>4.83</v>
      </c>
      <c r="D936" s="11" t="s">
        <v>470</v>
      </c>
      <c r="E936" s="82" t="s">
        <v>71</v>
      </c>
      <c r="F936" s="81"/>
    </row>
    <row r="937" spans="1:6" ht="15.75" customHeight="1" x14ac:dyDescent="0.15">
      <c r="A937" s="12">
        <v>935</v>
      </c>
      <c r="B937" s="11" t="s">
        <v>6389</v>
      </c>
      <c r="C937" s="13">
        <v>4.83</v>
      </c>
      <c r="D937" s="11" t="s">
        <v>532</v>
      </c>
      <c r="E937" s="82" t="s">
        <v>59</v>
      </c>
      <c r="F937" s="81"/>
    </row>
    <row r="938" spans="1:6" ht="15.75" customHeight="1" x14ac:dyDescent="0.15">
      <c r="A938" s="12">
        <v>936</v>
      </c>
      <c r="B938" s="11" t="s">
        <v>6391</v>
      </c>
      <c r="C938" s="13">
        <v>4.82</v>
      </c>
      <c r="D938" s="11" t="s">
        <v>343</v>
      </c>
      <c r="E938" s="82" t="s">
        <v>600</v>
      </c>
      <c r="F938" s="81"/>
    </row>
    <row r="939" spans="1:6" ht="15.75" customHeight="1" x14ac:dyDescent="0.15">
      <c r="A939" s="12">
        <v>937</v>
      </c>
      <c r="B939" s="11" t="s">
        <v>5172</v>
      </c>
      <c r="C939" s="13">
        <v>4.82</v>
      </c>
      <c r="D939" s="11" t="s">
        <v>3289</v>
      </c>
      <c r="E939" s="82" t="s">
        <v>50</v>
      </c>
      <c r="F939" s="81"/>
    </row>
    <row r="940" spans="1:6" ht="15.75" customHeight="1" x14ac:dyDescent="0.15">
      <c r="A940" s="12">
        <v>938</v>
      </c>
      <c r="B940" s="11" t="s">
        <v>6395</v>
      </c>
      <c r="C940" s="13">
        <v>4.8</v>
      </c>
      <c r="D940" s="11" t="s">
        <v>1757</v>
      </c>
      <c r="E940" s="82" t="s">
        <v>340</v>
      </c>
      <c r="F940" s="81"/>
    </row>
    <row r="941" spans="1:6" ht="15.75" customHeight="1" x14ac:dyDescent="0.15">
      <c r="A941" s="12">
        <v>939</v>
      </c>
      <c r="B941" s="11" t="s">
        <v>4546</v>
      </c>
      <c r="C941" s="13">
        <v>4.8</v>
      </c>
      <c r="D941" s="11" t="s">
        <v>476</v>
      </c>
      <c r="E941" s="82" t="s">
        <v>59</v>
      </c>
      <c r="F941" s="81"/>
    </row>
    <row r="942" spans="1:6" ht="15.75" customHeight="1" x14ac:dyDescent="0.15">
      <c r="A942" s="12">
        <v>940</v>
      </c>
      <c r="B942" s="11" t="s">
        <v>6400</v>
      </c>
      <c r="C942" s="13">
        <v>4.8</v>
      </c>
      <c r="D942" s="11" t="s">
        <v>436</v>
      </c>
      <c r="E942" s="82" t="s">
        <v>75</v>
      </c>
      <c r="F942" s="81"/>
    </row>
    <row r="943" spans="1:6" ht="15.75" customHeight="1" x14ac:dyDescent="0.15">
      <c r="A943" s="12">
        <v>941</v>
      </c>
      <c r="B943" s="11" t="s">
        <v>6401</v>
      </c>
      <c r="C943" s="13">
        <v>4.78</v>
      </c>
      <c r="D943" s="11" t="s">
        <v>808</v>
      </c>
      <c r="E943" s="82" t="s">
        <v>162</v>
      </c>
      <c r="F943" s="81"/>
    </row>
    <row r="944" spans="1:6" ht="15.75" customHeight="1" x14ac:dyDescent="0.15">
      <c r="A944" s="12">
        <v>942</v>
      </c>
      <c r="B944" s="11" t="s">
        <v>6402</v>
      </c>
      <c r="C944" s="13">
        <v>4.78</v>
      </c>
      <c r="D944" s="11" t="s">
        <v>1308</v>
      </c>
      <c r="E944" s="82" t="s">
        <v>600</v>
      </c>
      <c r="F944" s="81"/>
    </row>
    <row r="945" spans="1:6" ht="15.75" customHeight="1" x14ac:dyDescent="0.15">
      <c r="A945" s="12">
        <v>943</v>
      </c>
      <c r="B945" s="11" t="s">
        <v>6407</v>
      </c>
      <c r="C945" s="13">
        <v>4.78</v>
      </c>
      <c r="D945" s="11" t="s">
        <v>449</v>
      </c>
      <c r="E945" s="82" t="s">
        <v>101</v>
      </c>
      <c r="F945" s="81"/>
    </row>
    <row r="946" spans="1:6" ht="15.75" customHeight="1" x14ac:dyDescent="0.15">
      <c r="A946" s="12">
        <v>944</v>
      </c>
      <c r="B946" s="11" t="s">
        <v>213</v>
      </c>
      <c r="C946" s="13">
        <v>4.78</v>
      </c>
      <c r="D946" s="11" t="s">
        <v>585</v>
      </c>
      <c r="E946" s="82" t="s">
        <v>71</v>
      </c>
      <c r="F946" s="81"/>
    </row>
    <row r="947" spans="1:6" ht="15.75" customHeight="1" x14ac:dyDescent="0.15">
      <c r="A947" s="12">
        <v>945</v>
      </c>
      <c r="B947" s="11" t="s">
        <v>6411</v>
      </c>
      <c r="C947" s="13">
        <v>4.78</v>
      </c>
      <c r="D947" s="11" t="s">
        <v>333</v>
      </c>
      <c r="E947" s="82" t="s">
        <v>221</v>
      </c>
      <c r="F947" s="81"/>
    </row>
    <row r="948" spans="1:6" ht="15.75" customHeight="1" x14ac:dyDescent="0.15">
      <c r="A948" s="12">
        <v>946</v>
      </c>
      <c r="B948" s="11" t="s">
        <v>6412</v>
      </c>
      <c r="C948" s="13">
        <v>4.76</v>
      </c>
      <c r="D948" s="11" t="s">
        <v>2246</v>
      </c>
      <c r="E948" s="82" t="s">
        <v>226</v>
      </c>
      <c r="F948" s="81"/>
    </row>
    <row r="949" spans="1:6" ht="15.75" customHeight="1" x14ac:dyDescent="0.15">
      <c r="A949" s="12">
        <v>947</v>
      </c>
      <c r="B949" s="11" t="s">
        <v>6415</v>
      </c>
      <c r="C949" s="13">
        <v>4.76</v>
      </c>
      <c r="D949" s="11" t="s">
        <v>472</v>
      </c>
      <c r="E949" s="82" t="s">
        <v>215</v>
      </c>
      <c r="F949" s="81"/>
    </row>
    <row r="950" spans="1:6" ht="15.75" customHeight="1" x14ac:dyDescent="0.15">
      <c r="A950" s="12">
        <v>948</v>
      </c>
      <c r="B950" s="11" t="s">
        <v>6424</v>
      </c>
      <c r="C950" s="13">
        <v>4.76</v>
      </c>
      <c r="D950" s="11" t="s">
        <v>977</v>
      </c>
      <c r="E950" s="82" t="s">
        <v>71</v>
      </c>
      <c r="F950" s="81"/>
    </row>
    <row r="951" spans="1:6" ht="15.75" customHeight="1" x14ac:dyDescent="0.15">
      <c r="A951" s="12">
        <v>949</v>
      </c>
      <c r="B951" s="11" t="s">
        <v>6430</v>
      </c>
      <c r="C951" s="13">
        <v>4.76</v>
      </c>
      <c r="D951" s="11" t="s">
        <v>1266</v>
      </c>
      <c r="E951" s="82" t="s">
        <v>71</v>
      </c>
      <c r="F951" s="81"/>
    </row>
    <row r="952" spans="1:6" ht="15.75" customHeight="1" x14ac:dyDescent="0.15">
      <c r="A952" s="12">
        <v>950</v>
      </c>
      <c r="B952" s="11" t="s">
        <v>6433</v>
      </c>
      <c r="C952" s="13">
        <v>4.75</v>
      </c>
      <c r="D952" s="11" t="s">
        <v>1266</v>
      </c>
      <c r="E952" s="82" t="s">
        <v>215</v>
      </c>
      <c r="F952" s="81"/>
    </row>
    <row r="953" spans="1:6" ht="15.75" customHeight="1" x14ac:dyDescent="0.15">
      <c r="A953" s="12">
        <v>951</v>
      </c>
      <c r="B953" s="11" t="s">
        <v>6436</v>
      </c>
      <c r="C953" s="13">
        <v>4.74</v>
      </c>
      <c r="D953" s="11" t="s">
        <v>6437</v>
      </c>
      <c r="E953" s="82" t="s">
        <v>86</v>
      </c>
      <c r="F953" s="81"/>
    </row>
    <row r="954" spans="1:6" ht="15.75" customHeight="1" x14ac:dyDescent="0.15">
      <c r="A954" s="12">
        <v>952</v>
      </c>
      <c r="B954" s="11" t="s">
        <v>6443</v>
      </c>
      <c r="C954" s="13">
        <v>4.74</v>
      </c>
      <c r="D954" s="11" t="s">
        <v>546</v>
      </c>
      <c r="E954" s="82" t="s">
        <v>215</v>
      </c>
      <c r="F954" s="81"/>
    </row>
    <row r="955" spans="1:6" ht="15.75" customHeight="1" x14ac:dyDescent="0.15">
      <c r="A955" s="12">
        <v>953</v>
      </c>
      <c r="B955" s="11" t="s">
        <v>6447</v>
      </c>
      <c r="C955" s="13">
        <v>4.7300000000000004</v>
      </c>
      <c r="D955" s="11" t="s">
        <v>424</v>
      </c>
      <c r="E955" s="82" t="s">
        <v>75</v>
      </c>
      <c r="F955" s="81"/>
    </row>
    <row r="956" spans="1:6" ht="15.75" customHeight="1" x14ac:dyDescent="0.15">
      <c r="A956" s="12">
        <v>954</v>
      </c>
      <c r="B956" s="11" t="s">
        <v>6450</v>
      </c>
      <c r="C956" s="13">
        <v>4.7300000000000004</v>
      </c>
      <c r="D956" s="11" t="s">
        <v>1510</v>
      </c>
      <c r="E956" s="82" t="s">
        <v>356</v>
      </c>
      <c r="F956" s="81"/>
    </row>
    <row r="957" spans="1:6" ht="15.75" customHeight="1" x14ac:dyDescent="0.15">
      <c r="A957" s="12">
        <v>955</v>
      </c>
      <c r="B957" s="11" t="s">
        <v>6452</v>
      </c>
      <c r="C957" s="13">
        <v>4.72</v>
      </c>
      <c r="D957" s="11" t="s">
        <v>282</v>
      </c>
      <c r="E957" s="82" t="s">
        <v>356</v>
      </c>
      <c r="F957" s="81"/>
    </row>
    <row r="958" spans="1:6" ht="15.75" customHeight="1" x14ac:dyDescent="0.15">
      <c r="A958" s="12">
        <v>956</v>
      </c>
      <c r="B958" s="11" t="s">
        <v>6456</v>
      </c>
      <c r="C958" s="13">
        <v>4.71</v>
      </c>
      <c r="D958" s="11" t="s">
        <v>585</v>
      </c>
      <c r="E958" s="82" t="s">
        <v>66</v>
      </c>
      <c r="F958" s="81"/>
    </row>
    <row r="959" spans="1:6" ht="15.75" customHeight="1" x14ac:dyDescent="0.15">
      <c r="A959" s="12">
        <v>957</v>
      </c>
      <c r="B959" s="11" t="s">
        <v>6457</v>
      </c>
      <c r="C959" s="13">
        <v>4.71</v>
      </c>
      <c r="D959" s="11" t="s">
        <v>793</v>
      </c>
      <c r="E959" s="82" t="s">
        <v>162</v>
      </c>
      <c r="F959" s="81"/>
    </row>
    <row r="960" spans="1:6" ht="15.75" customHeight="1" x14ac:dyDescent="0.15">
      <c r="A960" s="12">
        <v>958</v>
      </c>
      <c r="B960" s="11" t="s">
        <v>6460</v>
      </c>
      <c r="C960" s="13">
        <v>4.71</v>
      </c>
      <c r="D960" s="11" t="s">
        <v>573</v>
      </c>
      <c r="E960" s="82" t="s">
        <v>538</v>
      </c>
      <c r="F960" s="81"/>
    </row>
    <row r="961" spans="1:6" ht="15.75" customHeight="1" x14ac:dyDescent="0.15">
      <c r="A961" s="12">
        <v>959</v>
      </c>
      <c r="B961" s="11" t="s">
        <v>6463</v>
      </c>
      <c r="C961" s="13">
        <v>4.71</v>
      </c>
      <c r="D961" s="11" t="s">
        <v>6466</v>
      </c>
      <c r="E961" s="82" t="s">
        <v>356</v>
      </c>
      <c r="F961" s="81"/>
    </row>
    <row r="962" spans="1:6" ht="15.75" customHeight="1" x14ac:dyDescent="0.15">
      <c r="A962" s="12">
        <v>960</v>
      </c>
      <c r="B962" s="11" t="s">
        <v>6476</v>
      </c>
      <c r="C962" s="13">
        <v>4.7</v>
      </c>
      <c r="D962" s="11" t="s">
        <v>350</v>
      </c>
      <c r="E962" s="82" t="s">
        <v>86</v>
      </c>
      <c r="F962" s="81"/>
    </row>
    <row r="963" spans="1:6" ht="15.75" customHeight="1" x14ac:dyDescent="0.15">
      <c r="A963" s="12">
        <v>961</v>
      </c>
      <c r="B963" s="11" t="s">
        <v>6477</v>
      </c>
      <c r="C963" s="13">
        <v>4.7</v>
      </c>
      <c r="D963" s="11" t="s">
        <v>1269</v>
      </c>
      <c r="E963" s="82" t="s">
        <v>71</v>
      </c>
      <c r="F963" s="81"/>
    </row>
    <row r="964" spans="1:6" ht="15.75" customHeight="1" x14ac:dyDescent="0.15">
      <c r="A964" s="12">
        <v>962</v>
      </c>
      <c r="B964" s="11" t="s">
        <v>6482</v>
      </c>
      <c r="C964" s="13">
        <v>4.68</v>
      </c>
      <c r="D964" s="11" t="s">
        <v>467</v>
      </c>
      <c r="E964" s="82" t="s">
        <v>40</v>
      </c>
      <c r="F964" s="81"/>
    </row>
    <row r="965" spans="1:6" ht="15.75" customHeight="1" x14ac:dyDescent="0.15">
      <c r="A965" s="12">
        <v>963</v>
      </c>
      <c r="B965" s="11" t="s">
        <v>6484</v>
      </c>
      <c r="C965" s="13">
        <v>4.68</v>
      </c>
      <c r="D965" s="11" t="s">
        <v>680</v>
      </c>
      <c r="E965" s="82" t="s">
        <v>162</v>
      </c>
      <c r="F965" s="81"/>
    </row>
    <row r="966" spans="1:6" ht="15.75" customHeight="1" x14ac:dyDescent="0.15">
      <c r="A966" s="12">
        <v>964</v>
      </c>
      <c r="B966" s="11" t="s">
        <v>6495</v>
      </c>
      <c r="C966" s="13">
        <v>4.68</v>
      </c>
      <c r="D966" s="11" t="s">
        <v>1283</v>
      </c>
      <c r="E966" s="82" t="s">
        <v>340</v>
      </c>
      <c r="F966" s="81"/>
    </row>
    <row r="967" spans="1:6" ht="15.75" customHeight="1" x14ac:dyDescent="0.15">
      <c r="A967" s="12">
        <v>965</v>
      </c>
      <c r="B967" s="11" t="s">
        <v>6496</v>
      </c>
      <c r="C967" s="13">
        <v>4.68</v>
      </c>
      <c r="D967" s="11" t="s">
        <v>6497</v>
      </c>
      <c r="E967" s="82" t="s">
        <v>335</v>
      </c>
      <c r="F967" s="81"/>
    </row>
    <row r="968" spans="1:6" ht="15.75" customHeight="1" x14ac:dyDescent="0.15">
      <c r="A968" s="12">
        <v>966</v>
      </c>
      <c r="B968" s="11" t="s">
        <v>6499</v>
      </c>
      <c r="C968" s="13">
        <v>4.67</v>
      </c>
      <c r="D968" s="11" t="s">
        <v>906</v>
      </c>
      <c r="E968" s="82" t="s">
        <v>71</v>
      </c>
      <c r="F968" s="81"/>
    </row>
    <row r="969" spans="1:6" ht="15.75" customHeight="1" x14ac:dyDescent="0.15">
      <c r="A969" s="12">
        <v>967</v>
      </c>
      <c r="B969" s="11" t="s">
        <v>6502</v>
      </c>
      <c r="C969" s="13">
        <v>4.66</v>
      </c>
      <c r="D969" s="11" t="s">
        <v>6340</v>
      </c>
      <c r="E969" s="82" t="s">
        <v>677</v>
      </c>
      <c r="F969" s="81"/>
    </row>
    <row r="970" spans="1:6" ht="15.75" customHeight="1" x14ac:dyDescent="0.15">
      <c r="A970" s="12">
        <v>968</v>
      </c>
      <c r="B970" s="11" t="s">
        <v>4243</v>
      </c>
      <c r="C970" s="13">
        <v>4.6500000000000004</v>
      </c>
      <c r="D970" s="11" t="s">
        <v>2177</v>
      </c>
      <c r="E970" s="82" t="s">
        <v>71</v>
      </c>
      <c r="F970" s="81"/>
    </row>
    <row r="971" spans="1:6" ht="15.75" customHeight="1" x14ac:dyDescent="0.15">
      <c r="A971" s="12">
        <v>969</v>
      </c>
      <c r="B971" s="11" t="s">
        <v>6515</v>
      </c>
      <c r="C971" s="13">
        <v>4.6500000000000004</v>
      </c>
      <c r="D971" s="11" t="s">
        <v>605</v>
      </c>
      <c r="E971" s="82" t="s">
        <v>66</v>
      </c>
      <c r="F971" s="81"/>
    </row>
    <row r="972" spans="1:6" ht="15.75" customHeight="1" x14ac:dyDescent="0.15">
      <c r="A972" s="12">
        <v>970</v>
      </c>
      <c r="B972" s="14" t="s">
        <v>6517</v>
      </c>
      <c r="C972" s="13">
        <v>4.6399999999999997</v>
      </c>
      <c r="D972" s="11" t="s">
        <v>1042</v>
      </c>
      <c r="E972" s="82" t="s">
        <v>356</v>
      </c>
      <c r="F972" s="81"/>
    </row>
    <row r="973" spans="1:6" ht="15.75" customHeight="1" x14ac:dyDescent="0.15">
      <c r="A973" s="12">
        <v>971</v>
      </c>
      <c r="B973" s="11" t="s">
        <v>6520</v>
      </c>
      <c r="C973" s="13">
        <v>4.63</v>
      </c>
      <c r="D973" s="11" t="s">
        <v>1095</v>
      </c>
      <c r="E973" s="82" t="s">
        <v>162</v>
      </c>
      <c r="F973" s="81"/>
    </row>
    <row r="974" spans="1:6" ht="15.75" customHeight="1" x14ac:dyDescent="0.15">
      <c r="A974" s="12">
        <v>972</v>
      </c>
      <c r="B974" s="11" t="s">
        <v>6529</v>
      </c>
      <c r="C974" s="13">
        <v>4.63</v>
      </c>
      <c r="D974" s="11" t="s">
        <v>6531</v>
      </c>
      <c r="E974" s="82" t="s">
        <v>340</v>
      </c>
      <c r="F974" s="81"/>
    </row>
    <row r="975" spans="1:6" ht="15.75" customHeight="1" x14ac:dyDescent="0.15">
      <c r="A975" s="12">
        <v>973</v>
      </c>
      <c r="B975" s="11" t="s">
        <v>6533</v>
      </c>
      <c r="C975" s="13">
        <v>4.6100000000000003</v>
      </c>
      <c r="D975" s="11" t="s">
        <v>640</v>
      </c>
      <c r="E975" s="82" t="s">
        <v>398</v>
      </c>
      <c r="F975" s="81"/>
    </row>
    <row r="976" spans="1:6" ht="15.75" customHeight="1" x14ac:dyDescent="0.15">
      <c r="A976" s="12">
        <v>974</v>
      </c>
      <c r="B976" s="11" t="s">
        <v>6539</v>
      </c>
      <c r="C976" s="13">
        <v>4.5999999999999996</v>
      </c>
      <c r="D976" s="11" t="s">
        <v>4067</v>
      </c>
      <c r="E976" s="82" t="s">
        <v>71</v>
      </c>
      <c r="F976" s="81"/>
    </row>
    <row r="977" spans="1:6" ht="15.75" customHeight="1" x14ac:dyDescent="0.15">
      <c r="A977" s="12">
        <v>975</v>
      </c>
      <c r="B977" s="11" t="s">
        <v>6545</v>
      </c>
      <c r="C977" s="13">
        <v>4.5999999999999996</v>
      </c>
      <c r="D977" s="11" t="s">
        <v>6550</v>
      </c>
      <c r="E977" s="82" t="s">
        <v>221</v>
      </c>
      <c r="F977" s="81"/>
    </row>
    <row r="978" spans="1:6" ht="15.75" customHeight="1" x14ac:dyDescent="0.15">
      <c r="A978" s="12">
        <v>976</v>
      </c>
      <c r="B978" s="11" t="s">
        <v>6554</v>
      </c>
      <c r="C978" s="13">
        <v>4.59</v>
      </c>
      <c r="D978" s="11" t="s">
        <v>424</v>
      </c>
      <c r="E978" s="82" t="s">
        <v>398</v>
      </c>
      <c r="F978" s="81"/>
    </row>
    <row r="979" spans="1:6" ht="15.75" customHeight="1" x14ac:dyDescent="0.15">
      <c r="A979" s="12">
        <v>977</v>
      </c>
      <c r="B979" s="11" t="s">
        <v>3520</v>
      </c>
      <c r="C979" s="13">
        <v>4.59</v>
      </c>
      <c r="D979" s="11" t="s">
        <v>357</v>
      </c>
      <c r="E979" s="82" t="s">
        <v>162</v>
      </c>
      <c r="F979" s="81"/>
    </row>
    <row r="980" spans="1:6" ht="15.75" customHeight="1" x14ac:dyDescent="0.15">
      <c r="A980" s="12">
        <v>978</v>
      </c>
      <c r="B980" s="11" t="s">
        <v>6560</v>
      </c>
      <c r="C980" s="13">
        <v>4.57</v>
      </c>
      <c r="D980" s="11" t="s">
        <v>619</v>
      </c>
      <c r="E980" s="82" t="s">
        <v>50</v>
      </c>
      <c r="F980" s="81"/>
    </row>
    <row r="981" spans="1:6" ht="15.75" customHeight="1" x14ac:dyDescent="0.15">
      <c r="A981" s="12">
        <v>979</v>
      </c>
      <c r="B981" s="11" t="s">
        <v>6563</v>
      </c>
      <c r="C981" s="13">
        <v>4.57</v>
      </c>
      <c r="D981" s="11" t="s">
        <v>4580</v>
      </c>
      <c r="E981" s="82" t="s">
        <v>364</v>
      </c>
      <c r="F981" s="81"/>
    </row>
    <row r="982" spans="1:6" ht="15.75" customHeight="1" x14ac:dyDescent="0.15">
      <c r="A982" s="12">
        <v>980</v>
      </c>
      <c r="B982" s="11" t="s">
        <v>919</v>
      </c>
      <c r="C982" s="13">
        <v>4.57</v>
      </c>
      <c r="D982" s="11" t="s">
        <v>6565</v>
      </c>
      <c r="E982" s="82" t="s">
        <v>162</v>
      </c>
      <c r="F982" s="81"/>
    </row>
    <row r="983" spans="1:6" ht="15.75" customHeight="1" x14ac:dyDescent="0.15">
      <c r="A983" s="12">
        <v>981</v>
      </c>
      <c r="B983" s="11" t="s">
        <v>6566</v>
      </c>
      <c r="C983" s="13">
        <v>4.5599999999999996</v>
      </c>
      <c r="D983" s="11" t="s">
        <v>2960</v>
      </c>
      <c r="E983" s="82" t="s">
        <v>75</v>
      </c>
      <c r="F983" s="81"/>
    </row>
    <row r="984" spans="1:6" ht="15.75" customHeight="1" x14ac:dyDescent="0.15">
      <c r="A984" s="12">
        <v>982</v>
      </c>
      <c r="B984" s="11" t="s">
        <v>6573</v>
      </c>
      <c r="C984" s="13">
        <v>4.55</v>
      </c>
      <c r="D984" s="11" t="s">
        <v>424</v>
      </c>
      <c r="E984" s="82" t="s">
        <v>221</v>
      </c>
      <c r="F984" s="81"/>
    </row>
    <row r="985" spans="1:6" ht="15.75" customHeight="1" x14ac:dyDescent="0.15">
      <c r="A985" s="12">
        <v>983</v>
      </c>
      <c r="B985" s="11" t="s">
        <v>6582</v>
      </c>
      <c r="C985" s="13">
        <v>4.55</v>
      </c>
      <c r="D985" s="11" t="s">
        <v>362</v>
      </c>
      <c r="E985" s="82" t="s">
        <v>101</v>
      </c>
      <c r="F985" s="81"/>
    </row>
    <row r="986" spans="1:6" ht="15.75" customHeight="1" x14ac:dyDescent="0.15">
      <c r="A986" s="12">
        <v>984</v>
      </c>
      <c r="B986" s="11" t="s">
        <v>6583</v>
      </c>
      <c r="C986" s="13">
        <v>4.55</v>
      </c>
      <c r="D986" s="11" t="s">
        <v>362</v>
      </c>
      <c r="E986" s="82" t="s">
        <v>59</v>
      </c>
      <c r="F986" s="81"/>
    </row>
    <row r="987" spans="1:6" ht="15.75" customHeight="1" x14ac:dyDescent="0.15">
      <c r="A987" s="12">
        <v>985</v>
      </c>
      <c r="B987" s="11" t="s">
        <v>6585</v>
      </c>
      <c r="C987" s="13">
        <v>4.55</v>
      </c>
      <c r="D987" s="11" t="s">
        <v>470</v>
      </c>
      <c r="E987" s="82" t="s">
        <v>162</v>
      </c>
      <c r="F987" s="81"/>
    </row>
    <row r="988" spans="1:6" ht="15.75" customHeight="1" x14ac:dyDescent="0.15">
      <c r="A988" s="12">
        <v>986</v>
      </c>
      <c r="B988" s="11" t="s">
        <v>6588</v>
      </c>
      <c r="C988" s="13">
        <v>4.55</v>
      </c>
      <c r="D988" s="11" t="s">
        <v>6594</v>
      </c>
      <c r="E988" s="82" t="s">
        <v>40</v>
      </c>
      <c r="F988" s="81"/>
    </row>
    <row r="989" spans="1:6" ht="15.75" customHeight="1" x14ac:dyDescent="0.15">
      <c r="A989" s="12">
        <v>987</v>
      </c>
      <c r="B989" s="11" t="s">
        <v>6598</v>
      </c>
      <c r="C989" s="13">
        <v>4.55</v>
      </c>
      <c r="D989" s="11" t="s">
        <v>1831</v>
      </c>
      <c r="E989" s="82" t="s">
        <v>50</v>
      </c>
      <c r="F989" s="81"/>
    </row>
    <row r="990" spans="1:6" ht="15.75" customHeight="1" x14ac:dyDescent="0.15">
      <c r="A990" s="12">
        <v>988</v>
      </c>
      <c r="B990" s="11" t="s">
        <v>6600</v>
      </c>
      <c r="C990" s="13">
        <v>4.54</v>
      </c>
      <c r="D990" s="11" t="s">
        <v>585</v>
      </c>
      <c r="E990" s="82" t="s">
        <v>101</v>
      </c>
      <c r="F990" s="81"/>
    </row>
    <row r="991" spans="1:6" ht="15.75" customHeight="1" x14ac:dyDescent="0.15">
      <c r="A991" s="12">
        <v>989</v>
      </c>
      <c r="B991" s="11" t="s">
        <v>5473</v>
      </c>
      <c r="C991" s="13">
        <v>4.54</v>
      </c>
      <c r="D991" s="11" t="s">
        <v>1493</v>
      </c>
      <c r="E991" s="82" t="s">
        <v>162</v>
      </c>
      <c r="F991" s="81"/>
    </row>
    <row r="992" spans="1:6" ht="15.75" customHeight="1" x14ac:dyDescent="0.15">
      <c r="A992" s="12">
        <v>990</v>
      </c>
      <c r="B992" s="11" t="s">
        <v>6607</v>
      </c>
      <c r="C992" s="13">
        <v>4.54</v>
      </c>
      <c r="D992" s="11" t="s">
        <v>1967</v>
      </c>
      <c r="E992" s="82" t="s">
        <v>335</v>
      </c>
      <c r="F992" s="81"/>
    </row>
    <row r="993" spans="1:6" ht="15.75" customHeight="1" x14ac:dyDescent="0.15">
      <c r="A993" s="12">
        <v>991</v>
      </c>
      <c r="B993" s="11" t="s">
        <v>6609</v>
      </c>
      <c r="C993" s="13">
        <v>4.54</v>
      </c>
      <c r="D993" s="11" t="s">
        <v>2811</v>
      </c>
      <c r="E993" s="82" t="s">
        <v>101</v>
      </c>
      <c r="F993" s="81"/>
    </row>
    <row r="994" spans="1:6" ht="15.75" customHeight="1" x14ac:dyDescent="0.15">
      <c r="A994" s="12">
        <v>992</v>
      </c>
      <c r="B994" s="11" t="s">
        <v>6616</v>
      </c>
      <c r="C994" s="13">
        <v>4.53</v>
      </c>
      <c r="D994" s="11" t="s">
        <v>343</v>
      </c>
      <c r="E994" s="82" t="s">
        <v>538</v>
      </c>
      <c r="F994" s="81"/>
    </row>
    <row r="995" spans="1:6" ht="15.75" customHeight="1" x14ac:dyDescent="0.15">
      <c r="A995" s="12">
        <v>993</v>
      </c>
      <c r="B995" s="11" t="s">
        <v>6618</v>
      </c>
      <c r="C995" s="13">
        <v>4.53</v>
      </c>
      <c r="D995" s="11" t="s">
        <v>532</v>
      </c>
      <c r="E995" s="82" t="s">
        <v>71</v>
      </c>
      <c r="F995" s="81"/>
    </row>
    <row r="996" spans="1:6" ht="15.75" customHeight="1" x14ac:dyDescent="0.15">
      <c r="A996" s="12">
        <v>994</v>
      </c>
      <c r="B996" s="11" t="s">
        <v>3282</v>
      </c>
      <c r="C996" s="13">
        <v>4.53</v>
      </c>
      <c r="D996" s="11" t="s">
        <v>728</v>
      </c>
      <c r="E996" s="82" t="s">
        <v>59</v>
      </c>
      <c r="F996" s="81"/>
    </row>
    <row r="997" spans="1:6" ht="15.75" customHeight="1" x14ac:dyDescent="0.15">
      <c r="A997" s="12">
        <v>995</v>
      </c>
      <c r="B997" s="11" t="s">
        <v>6628</v>
      </c>
      <c r="C997" s="13">
        <v>4.5199999999999996</v>
      </c>
      <c r="D997" s="11" t="s">
        <v>6630</v>
      </c>
      <c r="E997" s="82" t="s">
        <v>101</v>
      </c>
      <c r="F997" s="81"/>
    </row>
    <row r="998" spans="1:6" ht="15.75" customHeight="1" x14ac:dyDescent="0.15">
      <c r="A998" s="12">
        <v>996</v>
      </c>
      <c r="B998" s="11" t="s">
        <v>6631</v>
      </c>
      <c r="C998" s="13">
        <v>4.5</v>
      </c>
      <c r="D998" s="11" t="s">
        <v>535</v>
      </c>
      <c r="E998" s="82" t="s">
        <v>162</v>
      </c>
      <c r="F998" s="81"/>
    </row>
    <row r="999" spans="1:6" ht="15.75" customHeight="1" x14ac:dyDescent="0.15">
      <c r="A999" s="12">
        <v>997</v>
      </c>
      <c r="B999" s="11" t="s">
        <v>6632</v>
      </c>
      <c r="C999" s="13">
        <v>4.4800000000000004</v>
      </c>
      <c r="D999" s="11" t="s">
        <v>447</v>
      </c>
      <c r="E999" s="82" t="s">
        <v>215</v>
      </c>
      <c r="F999" s="81"/>
    </row>
    <row r="1000" spans="1:6" ht="15.75" customHeight="1" x14ac:dyDescent="0.15">
      <c r="A1000" s="12">
        <v>998</v>
      </c>
      <c r="B1000" s="11" t="s">
        <v>5178</v>
      </c>
      <c r="C1000" s="13">
        <v>4.4800000000000004</v>
      </c>
      <c r="D1000" s="11" t="s">
        <v>1701</v>
      </c>
      <c r="E1000" s="82" t="s">
        <v>50</v>
      </c>
      <c r="F1000" s="81"/>
    </row>
    <row r="1001" spans="1:6" ht="15.75" customHeight="1" x14ac:dyDescent="0.15">
      <c r="A1001" s="12">
        <v>999</v>
      </c>
      <c r="B1001" s="11" t="s">
        <v>6647</v>
      </c>
      <c r="C1001" s="13">
        <v>4.4800000000000004</v>
      </c>
      <c r="D1001" s="11" t="s">
        <v>504</v>
      </c>
      <c r="E1001" s="82" t="s">
        <v>356</v>
      </c>
      <c r="F1001" s="81"/>
    </row>
    <row r="1002" spans="1:6" ht="15.75" customHeight="1" x14ac:dyDescent="0.15">
      <c r="A1002" s="12">
        <v>1000</v>
      </c>
      <c r="B1002" s="11" t="s">
        <v>6649</v>
      </c>
      <c r="C1002" s="13">
        <v>4.47</v>
      </c>
      <c r="D1002" s="11" t="s">
        <v>308</v>
      </c>
      <c r="E1002" s="82" t="s">
        <v>66</v>
      </c>
      <c r="F1002" s="81"/>
    </row>
    <row r="1003" spans="1:6" ht="15.75" customHeight="1" x14ac:dyDescent="0.15">
      <c r="A1003" s="12"/>
      <c r="B1003" s="11"/>
      <c r="C1003" s="13"/>
      <c r="D1003" s="11"/>
      <c r="E1003" s="11"/>
      <c r="F1003" s="11"/>
    </row>
    <row r="1004" spans="1:6" ht="15.75" customHeight="1" x14ac:dyDescent="0.15">
      <c r="A1004" s="12"/>
      <c r="B1004" s="11"/>
      <c r="C1004" s="13"/>
      <c r="D1004" s="11"/>
      <c r="E1004" s="11"/>
      <c r="F1004" s="11"/>
    </row>
    <row r="1005" spans="1:6" ht="15.75" customHeight="1" x14ac:dyDescent="0.15">
      <c r="A1005" s="12"/>
      <c r="B1005" s="11"/>
      <c r="C1005" s="13"/>
      <c r="D1005" s="11"/>
      <c r="E1005" s="11"/>
      <c r="F1005" s="11"/>
    </row>
    <row r="1006" spans="1:6" ht="15.75" customHeight="1" x14ac:dyDescent="0.15">
      <c r="A1006" s="12"/>
      <c r="B1006" s="11"/>
      <c r="C1006" s="13"/>
      <c r="D1006" s="11"/>
      <c r="E1006" s="11"/>
      <c r="F1006" s="11"/>
    </row>
    <row r="1007" spans="1:6" ht="15.75" customHeight="1" x14ac:dyDescent="0.15">
      <c r="A1007" s="12"/>
      <c r="B1007" s="11"/>
      <c r="C1007" s="13"/>
      <c r="D1007" s="11"/>
      <c r="E1007" s="11"/>
      <c r="F1007" s="11"/>
    </row>
    <row r="1008" spans="1:6" ht="15.75" customHeight="1" x14ac:dyDescent="0.15">
      <c r="A1008" s="12"/>
      <c r="B1008" s="11"/>
      <c r="C1008" s="13"/>
      <c r="D1008" s="11"/>
      <c r="E1008" s="11"/>
      <c r="F1008" s="11"/>
    </row>
    <row r="1009" spans="1:6" ht="15.75" customHeight="1" x14ac:dyDescent="0.15">
      <c r="A1009" s="12"/>
      <c r="B1009" s="11"/>
      <c r="C1009" s="13"/>
      <c r="D1009" s="11"/>
      <c r="E1009" s="11"/>
      <c r="F1009" s="11"/>
    </row>
    <row r="1010" spans="1:6" ht="15.75" customHeight="1" x14ac:dyDescent="0.15">
      <c r="A1010" s="12"/>
      <c r="B1010" s="11"/>
      <c r="C1010" s="13"/>
      <c r="D1010" s="11"/>
      <c r="E1010" s="11"/>
      <c r="F1010" s="11"/>
    </row>
    <row r="1011" spans="1:6" ht="15.75" customHeight="1" x14ac:dyDescent="0.15">
      <c r="A1011" s="12"/>
      <c r="B1011" s="11"/>
      <c r="C1011" s="13"/>
      <c r="D1011" s="11"/>
      <c r="E1011" s="11"/>
      <c r="F1011" s="11"/>
    </row>
    <row r="1012" spans="1:6" ht="15.75" customHeight="1" x14ac:dyDescent="0.15">
      <c r="A1012" s="12"/>
      <c r="B1012" s="11"/>
      <c r="C1012" s="13"/>
      <c r="D1012" s="11"/>
      <c r="E1012" s="11"/>
      <c r="F1012" s="11"/>
    </row>
    <row r="1013" spans="1:6" ht="15.75" customHeight="1" x14ac:dyDescent="0.15">
      <c r="A1013" s="12"/>
      <c r="B1013" s="11"/>
      <c r="C1013" s="13"/>
      <c r="D1013" s="11"/>
      <c r="E1013" s="11"/>
      <c r="F1013" s="11"/>
    </row>
    <row r="1014" spans="1:6" ht="15.75" customHeight="1" x14ac:dyDescent="0.15">
      <c r="A1014" s="12"/>
      <c r="B1014" s="11"/>
      <c r="C1014" s="13"/>
      <c r="D1014" s="11"/>
      <c r="E1014" s="11"/>
      <c r="F1014" s="11"/>
    </row>
    <row r="1015" spans="1:6" ht="15.75" customHeight="1" x14ac:dyDescent="0.15">
      <c r="A1015" s="12"/>
      <c r="B1015" s="11"/>
      <c r="C1015" s="13"/>
      <c r="D1015" s="11"/>
      <c r="E1015" s="11"/>
      <c r="F1015" s="11"/>
    </row>
    <row r="1016" spans="1:6" ht="15.75" customHeight="1" x14ac:dyDescent="0.15">
      <c r="A1016" s="12"/>
      <c r="B1016" s="11"/>
      <c r="C1016" s="13"/>
      <c r="D1016" s="11"/>
      <c r="E1016" s="11"/>
      <c r="F1016" s="11"/>
    </row>
    <row r="1017" spans="1:6" ht="15.75" customHeight="1" x14ac:dyDescent="0.15">
      <c r="A1017" s="12"/>
      <c r="B1017" s="11"/>
      <c r="C1017" s="13"/>
      <c r="D1017" s="11"/>
      <c r="E1017" s="11"/>
      <c r="F1017" s="11"/>
    </row>
    <row r="1018" spans="1:6" ht="15.75" customHeight="1" x14ac:dyDescent="0.15">
      <c r="A1018" s="12"/>
      <c r="B1018" s="11"/>
      <c r="C1018" s="13"/>
      <c r="D1018" s="11"/>
      <c r="E1018" s="11"/>
      <c r="F1018" s="11"/>
    </row>
    <row r="1019" spans="1:6" ht="15.75" customHeight="1" x14ac:dyDescent="0.15">
      <c r="A1019" s="12"/>
      <c r="B1019" s="11"/>
      <c r="C1019" s="13"/>
      <c r="D1019" s="11"/>
      <c r="E1019" s="11"/>
      <c r="F1019" s="11"/>
    </row>
    <row r="1020" spans="1:6" ht="15.75" customHeight="1" x14ac:dyDescent="0.15">
      <c r="A1020" s="12"/>
      <c r="B1020" s="11"/>
      <c r="C1020" s="13"/>
      <c r="D1020" s="11"/>
      <c r="E1020" s="11"/>
      <c r="F1020" s="11"/>
    </row>
    <row r="1021" spans="1:6" ht="15.75" customHeight="1" x14ac:dyDescent="0.15">
      <c r="A1021" s="12"/>
      <c r="B1021" s="11"/>
      <c r="C1021" s="13"/>
      <c r="D1021" s="11"/>
      <c r="E1021" s="11"/>
      <c r="F1021" s="11"/>
    </row>
    <row r="1022" spans="1:6" ht="15.75" customHeight="1" x14ac:dyDescent="0.15">
      <c r="A1022" s="12"/>
      <c r="B1022" s="11"/>
      <c r="C1022" s="13"/>
      <c r="D1022" s="11"/>
      <c r="E1022" s="11"/>
      <c r="F1022" s="11"/>
    </row>
    <row r="1023" spans="1:6" ht="15.75" customHeight="1" x14ac:dyDescent="0.15">
      <c r="A1023" s="12"/>
      <c r="B1023" s="11"/>
      <c r="C1023" s="13"/>
      <c r="D1023" s="11"/>
      <c r="E1023" s="11"/>
      <c r="F1023" s="11"/>
    </row>
    <row r="1024" spans="1:6" ht="15.75" customHeight="1" x14ac:dyDescent="0.15">
      <c r="A1024" s="12"/>
      <c r="B1024" s="11"/>
      <c r="C1024" s="13"/>
      <c r="D1024" s="11"/>
      <c r="E1024" s="11"/>
      <c r="F1024" s="11"/>
    </row>
    <row r="1025" spans="1:6" ht="15.75" customHeight="1" x14ac:dyDescent="0.15">
      <c r="A1025" s="12"/>
      <c r="B1025" s="11"/>
      <c r="C1025" s="13"/>
      <c r="D1025" s="11"/>
      <c r="E1025" s="11"/>
      <c r="F1025" s="11"/>
    </row>
    <row r="1026" spans="1:6" ht="15.75" customHeight="1" x14ac:dyDescent="0.15">
      <c r="A1026" s="12"/>
      <c r="B1026" s="11"/>
      <c r="C1026" s="13"/>
      <c r="D1026" s="11"/>
      <c r="E1026" s="11"/>
      <c r="F1026" s="11"/>
    </row>
    <row r="1027" spans="1:6" ht="15.75" customHeight="1" x14ac:dyDescent="0.15">
      <c r="A1027" s="12"/>
      <c r="B1027" s="11"/>
      <c r="C1027" s="13"/>
      <c r="D1027" s="11"/>
      <c r="E1027" s="11"/>
      <c r="F1027" s="11"/>
    </row>
    <row r="1028" spans="1:6" ht="15.75" customHeight="1" x14ac:dyDescent="0.15">
      <c r="A1028" s="12"/>
      <c r="B1028" s="11"/>
      <c r="C1028" s="13"/>
      <c r="D1028" s="11"/>
      <c r="E1028" s="11"/>
      <c r="F1028" s="11"/>
    </row>
    <row r="1029" spans="1:6" ht="15.75" customHeight="1" x14ac:dyDescent="0.15">
      <c r="A1029" s="12"/>
      <c r="B1029" s="11"/>
      <c r="C1029" s="13"/>
      <c r="D1029" s="11"/>
      <c r="E1029" s="11"/>
      <c r="F1029" s="11"/>
    </row>
    <row r="1030" spans="1:6" ht="15.75" customHeight="1" x14ac:dyDescent="0.15">
      <c r="A1030" s="12"/>
      <c r="B1030" s="11"/>
      <c r="C1030" s="13"/>
      <c r="D1030" s="11"/>
      <c r="E1030" s="11"/>
      <c r="F1030" s="11"/>
    </row>
    <row r="1031" spans="1:6" ht="15.75" customHeight="1" x14ac:dyDescent="0.15">
      <c r="A1031" s="12"/>
      <c r="B1031" s="11"/>
      <c r="C1031" s="13"/>
      <c r="D1031" s="11"/>
      <c r="E1031" s="11"/>
      <c r="F1031" s="11"/>
    </row>
    <row r="1032" spans="1:6" ht="15.75" customHeight="1" x14ac:dyDescent="0.15">
      <c r="A1032" s="12"/>
      <c r="B1032" s="11"/>
      <c r="C1032" s="13"/>
      <c r="D1032" s="11"/>
      <c r="E1032" s="11"/>
      <c r="F1032" s="11"/>
    </row>
    <row r="1033" spans="1:6" ht="15.75" customHeight="1" x14ac:dyDescent="0.15">
      <c r="A1033" s="12"/>
      <c r="B1033" s="11"/>
      <c r="C1033" s="13"/>
      <c r="D1033" s="11"/>
      <c r="E1033" s="11"/>
      <c r="F1033" s="11"/>
    </row>
    <row r="1034" spans="1:6" ht="15.75" customHeight="1" x14ac:dyDescent="0.15">
      <c r="A1034" s="12"/>
      <c r="B1034" s="11"/>
      <c r="C1034" s="13"/>
      <c r="D1034" s="11"/>
      <c r="E1034" s="11"/>
      <c r="F1034" s="11"/>
    </row>
    <row r="1035" spans="1:6" ht="15.75" customHeight="1" x14ac:dyDescent="0.15">
      <c r="A1035" s="12"/>
      <c r="B1035" s="11"/>
      <c r="C1035" s="13"/>
      <c r="D1035" s="11"/>
      <c r="E1035" s="11"/>
      <c r="F1035" s="11"/>
    </row>
    <row r="1036" spans="1:6" ht="15.75" customHeight="1" x14ac:dyDescent="0.15">
      <c r="A1036" s="12"/>
      <c r="B1036" s="11"/>
      <c r="C1036" s="13"/>
      <c r="D1036" s="11"/>
      <c r="E1036" s="11"/>
      <c r="F1036" s="11"/>
    </row>
    <row r="1037" spans="1:6" ht="15.75" customHeight="1" x14ac:dyDescent="0.15">
      <c r="A1037" s="12"/>
      <c r="B1037" s="11"/>
      <c r="C1037" s="13"/>
      <c r="D1037" s="11"/>
      <c r="E1037" s="11"/>
      <c r="F1037" s="11"/>
    </row>
    <row r="1038" spans="1:6" ht="15.75" customHeight="1" x14ac:dyDescent="0.15">
      <c r="A1038" s="12"/>
      <c r="B1038" s="11"/>
      <c r="C1038" s="13"/>
      <c r="D1038" s="11"/>
      <c r="E1038" s="11"/>
      <c r="F1038" s="11"/>
    </row>
    <row r="1039" spans="1:6" ht="15.75" customHeight="1" x14ac:dyDescent="0.15">
      <c r="A1039" s="12"/>
      <c r="B1039" s="11"/>
      <c r="C1039" s="13"/>
      <c r="D1039" s="11"/>
      <c r="E1039" s="11"/>
      <c r="F1039" s="11"/>
    </row>
    <row r="1040" spans="1:6" ht="15.75" customHeight="1" x14ac:dyDescent="0.15">
      <c r="A1040" s="12"/>
      <c r="B1040" s="11"/>
      <c r="C1040" s="13"/>
      <c r="D1040" s="11"/>
      <c r="E1040" s="11"/>
      <c r="F1040" s="11"/>
    </row>
    <row r="1041" spans="1:6" ht="15.75" customHeight="1" x14ac:dyDescent="0.15">
      <c r="A1041" s="12"/>
      <c r="B1041" s="11"/>
      <c r="C1041" s="13"/>
      <c r="D1041" s="11"/>
      <c r="E1041" s="11"/>
      <c r="F1041" s="11"/>
    </row>
    <row r="1042" spans="1:6" ht="15.75" customHeight="1" x14ac:dyDescent="0.15">
      <c r="A1042" s="12"/>
      <c r="B1042" s="11"/>
      <c r="C1042" s="13"/>
      <c r="D1042" s="11"/>
      <c r="E1042" s="11"/>
      <c r="F1042" s="11"/>
    </row>
    <row r="1043" spans="1:6" ht="15.75" customHeight="1" x14ac:dyDescent="0.15">
      <c r="A1043" s="12"/>
      <c r="B1043" s="11"/>
      <c r="C1043" s="13"/>
      <c r="D1043" s="11"/>
      <c r="E1043" s="11"/>
      <c r="F1043" s="11"/>
    </row>
    <row r="1044" spans="1:6" ht="15.75" customHeight="1" x14ac:dyDescent="0.15">
      <c r="A1044" s="12"/>
      <c r="B1044" s="11"/>
      <c r="C1044" s="13"/>
      <c r="D1044" s="11"/>
      <c r="E1044" s="11"/>
      <c r="F1044" s="11"/>
    </row>
    <row r="1045" spans="1:6" ht="15.75" customHeight="1" x14ac:dyDescent="0.15">
      <c r="A1045" s="12"/>
      <c r="B1045" s="11"/>
      <c r="C1045" s="13"/>
      <c r="D1045" s="11"/>
      <c r="E1045" s="11"/>
      <c r="F1045" s="11"/>
    </row>
    <row r="1046" spans="1:6" ht="15.75" customHeight="1" x14ac:dyDescent="0.15">
      <c r="A1046" s="12"/>
      <c r="B1046" s="11"/>
      <c r="C1046" s="13"/>
      <c r="D1046" s="11"/>
      <c r="E1046" s="11"/>
      <c r="F1046" s="11"/>
    </row>
    <row r="1047" spans="1:6" ht="15.75" customHeight="1" x14ac:dyDescent="0.15">
      <c r="A1047" s="12"/>
      <c r="B1047" s="11"/>
      <c r="C1047" s="13"/>
      <c r="D1047" s="11"/>
      <c r="E1047" s="11"/>
      <c r="F1047" s="11"/>
    </row>
    <row r="1048" spans="1:6" ht="15.75" customHeight="1" x14ac:dyDescent="0.15">
      <c r="A1048" s="12"/>
      <c r="B1048" s="11"/>
      <c r="C1048" s="13"/>
      <c r="D1048" s="11"/>
      <c r="E1048" s="11"/>
      <c r="F1048" s="11"/>
    </row>
    <row r="1049" spans="1:6" ht="15.75" customHeight="1" x14ac:dyDescent="0.15">
      <c r="A1049" s="12"/>
      <c r="B1049" s="11"/>
      <c r="C1049" s="13"/>
      <c r="D1049" s="11"/>
      <c r="E1049" s="11"/>
      <c r="F1049" s="11"/>
    </row>
    <row r="1050" spans="1:6" ht="15.75" customHeight="1" x14ac:dyDescent="0.15">
      <c r="A1050" s="12"/>
      <c r="B1050" s="11"/>
      <c r="C1050" s="13"/>
      <c r="D1050" s="11"/>
      <c r="E1050" s="11"/>
      <c r="F1050" s="11"/>
    </row>
    <row r="1051" spans="1:6" ht="15.75" customHeight="1" x14ac:dyDescent="0.15">
      <c r="A1051" s="12"/>
      <c r="B1051" s="11"/>
      <c r="C1051" s="13"/>
      <c r="D1051" s="11"/>
      <c r="E1051" s="11"/>
      <c r="F1051" s="11"/>
    </row>
    <row r="1052" spans="1:6" ht="15.75" customHeight="1" x14ac:dyDescent="0.15">
      <c r="A1052" s="12"/>
      <c r="B1052" s="11"/>
      <c r="C1052" s="13"/>
      <c r="D1052" s="11"/>
      <c r="E1052" s="11"/>
      <c r="F1052" s="11"/>
    </row>
    <row r="1053" spans="1:6" ht="15.75" customHeight="1" x14ac:dyDescent="0.15">
      <c r="A1053" s="12"/>
      <c r="B1053" s="11"/>
      <c r="C1053" s="13"/>
      <c r="D1053" s="11"/>
      <c r="E1053" s="11"/>
      <c r="F1053" s="11"/>
    </row>
    <row r="1054" spans="1:6" ht="15.75" customHeight="1" x14ac:dyDescent="0.15">
      <c r="A1054" s="12"/>
      <c r="B1054" s="11"/>
      <c r="C1054" s="13"/>
      <c r="D1054" s="11"/>
      <c r="E1054" s="11"/>
      <c r="F1054" s="11"/>
    </row>
    <row r="1055" spans="1:6" ht="15.75" customHeight="1" x14ac:dyDescent="0.15">
      <c r="A1055" s="12"/>
      <c r="B1055" s="11"/>
      <c r="C1055" s="13"/>
      <c r="D1055" s="11"/>
      <c r="E1055" s="11"/>
      <c r="F1055" s="11"/>
    </row>
    <row r="1056" spans="1:6" ht="15.75" customHeight="1" x14ac:dyDescent="0.15">
      <c r="A1056" s="12"/>
      <c r="B1056" s="11"/>
      <c r="C1056" s="13"/>
      <c r="D1056" s="11"/>
      <c r="E1056" s="11"/>
      <c r="F1056" s="11"/>
    </row>
    <row r="1057" spans="1:6" ht="15.75" customHeight="1" x14ac:dyDescent="0.15">
      <c r="A1057" s="12"/>
      <c r="B1057" s="11"/>
      <c r="C1057" s="13"/>
      <c r="D1057" s="11"/>
      <c r="E1057" s="11"/>
      <c r="F1057" s="11"/>
    </row>
    <row r="1058" spans="1:6" ht="15.75" customHeight="1" x14ac:dyDescent="0.15">
      <c r="A1058" s="12"/>
      <c r="B1058" s="11"/>
      <c r="C1058" s="13"/>
      <c r="D1058" s="11"/>
      <c r="E1058" s="11"/>
      <c r="F1058" s="11"/>
    </row>
    <row r="1059" spans="1:6" ht="15.75" customHeight="1" x14ac:dyDescent="0.15">
      <c r="A1059" s="12"/>
      <c r="B1059" s="11"/>
      <c r="C1059" s="13"/>
      <c r="D1059" s="11"/>
      <c r="E1059" s="11"/>
      <c r="F1059" s="11"/>
    </row>
    <row r="1060" spans="1:6" ht="15.75" customHeight="1" x14ac:dyDescent="0.15">
      <c r="A1060" s="12"/>
      <c r="B1060" s="11"/>
      <c r="C1060" s="13"/>
      <c r="D1060" s="11"/>
      <c r="E1060" s="11"/>
      <c r="F1060" s="11"/>
    </row>
    <row r="1061" spans="1:6" ht="15.75" customHeight="1" x14ac:dyDescent="0.15">
      <c r="A1061" s="12"/>
      <c r="B1061" s="11"/>
      <c r="C1061" s="13"/>
      <c r="D1061" s="11"/>
      <c r="E1061" s="11"/>
      <c r="F1061" s="11"/>
    </row>
    <row r="1062" spans="1:6" ht="15.75" customHeight="1" x14ac:dyDescent="0.15">
      <c r="A1062" s="12"/>
      <c r="B1062" s="11"/>
      <c r="C1062" s="13"/>
      <c r="D1062" s="11"/>
      <c r="E1062" s="11"/>
      <c r="F1062" s="11"/>
    </row>
    <row r="1063" spans="1:6" ht="15.75" customHeight="1" x14ac:dyDescent="0.15">
      <c r="A1063" s="12"/>
      <c r="B1063" s="11"/>
      <c r="C1063" s="13"/>
      <c r="D1063" s="11"/>
      <c r="E1063" s="11"/>
      <c r="F1063" s="11"/>
    </row>
    <row r="1064" spans="1:6" ht="15.75" customHeight="1" x14ac:dyDescent="0.15">
      <c r="A1064" s="12"/>
      <c r="B1064" s="11"/>
      <c r="C1064" s="13"/>
      <c r="D1064" s="11"/>
      <c r="E1064" s="11"/>
      <c r="F1064" s="11"/>
    </row>
    <row r="1065" spans="1:6" ht="15.75" customHeight="1" x14ac:dyDescent="0.15">
      <c r="A1065" s="12"/>
      <c r="B1065" s="11"/>
      <c r="C1065" s="13"/>
      <c r="D1065" s="11"/>
      <c r="E1065" s="11"/>
      <c r="F1065" s="11"/>
    </row>
    <row r="1066" spans="1:6" ht="15.75" customHeight="1" x14ac:dyDescent="0.15">
      <c r="A1066" s="12"/>
      <c r="B1066" s="11"/>
      <c r="C1066" s="13"/>
      <c r="D1066" s="11"/>
      <c r="E1066" s="11"/>
      <c r="F1066" s="11"/>
    </row>
    <row r="1067" spans="1:6" ht="15.75" customHeight="1" x14ac:dyDescent="0.15">
      <c r="A1067" s="12"/>
      <c r="B1067" s="11"/>
      <c r="C1067" s="13"/>
      <c r="D1067" s="11"/>
      <c r="E1067" s="11"/>
      <c r="F1067" s="11"/>
    </row>
    <row r="1068" spans="1:6" ht="15.75" customHeight="1" x14ac:dyDescent="0.15">
      <c r="A1068" s="12"/>
      <c r="B1068" s="11"/>
      <c r="C1068" s="13"/>
      <c r="D1068" s="11"/>
      <c r="E1068" s="11"/>
      <c r="F1068" s="11"/>
    </row>
    <row r="1069" spans="1:6" ht="15.75" customHeight="1" x14ac:dyDescent="0.15">
      <c r="A1069" s="12"/>
      <c r="B1069" s="11"/>
      <c r="C1069" s="13"/>
      <c r="D1069" s="11"/>
      <c r="E1069" s="11"/>
      <c r="F1069" s="11"/>
    </row>
    <row r="1070" spans="1:6" ht="15.75" customHeight="1" x14ac:dyDescent="0.15">
      <c r="A1070" s="12"/>
      <c r="B1070" s="11"/>
      <c r="C1070" s="13"/>
      <c r="D1070" s="11"/>
      <c r="E1070" s="11"/>
      <c r="F1070" s="11"/>
    </row>
    <row r="1071" spans="1:6" ht="15.75" customHeight="1" x14ac:dyDescent="0.15">
      <c r="A1071" s="12"/>
      <c r="B1071" s="11"/>
      <c r="C1071" s="13"/>
      <c r="D1071" s="11"/>
      <c r="E1071" s="11"/>
      <c r="F1071" s="11"/>
    </row>
    <row r="1072" spans="1:6" ht="15.75" customHeight="1" x14ac:dyDescent="0.15">
      <c r="A1072" s="12"/>
      <c r="B1072" s="11"/>
      <c r="C1072" s="13"/>
      <c r="D1072" s="11"/>
      <c r="E1072" s="11"/>
      <c r="F1072" s="11"/>
    </row>
    <row r="1073" spans="1:6" ht="15.75" customHeight="1" x14ac:dyDescent="0.15">
      <c r="A1073" s="12"/>
      <c r="B1073" s="11"/>
      <c r="C1073" s="13"/>
      <c r="D1073" s="11"/>
      <c r="E1073" s="11"/>
      <c r="F1073" s="11"/>
    </row>
    <row r="1074" spans="1:6" ht="15.75" customHeight="1" x14ac:dyDescent="0.15">
      <c r="A1074" s="12"/>
      <c r="B1074" s="11"/>
      <c r="C1074" s="13"/>
      <c r="D1074" s="11"/>
      <c r="E1074" s="11"/>
      <c r="F1074" s="11"/>
    </row>
    <row r="1075" spans="1:6" ht="15.75" customHeight="1" x14ac:dyDescent="0.15">
      <c r="A1075" s="12"/>
      <c r="B1075" s="11"/>
      <c r="C1075" s="13"/>
      <c r="D1075" s="11"/>
      <c r="E1075" s="11"/>
      <c r="F1075" s="11"/>
    </row>
    <row r="1076" spans="1:6" ht="15.75" customHeight="1" x14ac:dyDescent="0.15">
      <c r="A1076" s="12"/>
      <c r="B1076" s="11"/>
      <c r="C1076" s="13"/>
      <c r="D1076" s="11"/>
      <c r="E1076" s="11"/>
      <c r="F1076" s="11"/>
    </row>
    <row r="1077" spans="1:6" ht="15.75" customHeight="1" x14ac:dyDescent="0.15">
      <c r="A1077" s="12"/>
      <c r="B1077" s="11"/>
      <c r="C1077" s="13"/>
      <c r="D1077" s="11"/>
      <c r="E1077" s="11"/>
      <c r="F1077" s="11"/>
    </row>
    <row r="1078" spans="1:6" ht="15.75" customHeight="1" x14ac:dyDescent="0.15">
      <c r="A1078" s="12"/>
      <c r="B1078" s="11"/>
      <c r="C1078" s="13"/>
      <c r="D1078" s="11"/>
      <c r="E1078" s="11"/>
      <c r="F1078" s="11"/>
    </row>
    <row r="1079" spans="1:6" ht="15.75" customHeight="1" x14ac:dyDescent="0.15">
      <c r="A1079" s="12"/>
      <c r="B1079" s="11"/>
      <c r="C1079" s="13"/>
      <c r="D1079" s="11"/>
      <c r="E1079" s="11"/>
      <c r="F1079" s="11"/>
    </row>
    <row r="1080" spans="1:6" ht="15.75" customHeight="1" x14ac:dyDescent="0.15">
      <c r="A1080" s="12"/>
      <c r="B1080" s="11"/>
      <c r="C1080" s="13"/>
      <c r="D1080" s="11"/>
      <c r="E1080" s="11"/>
      <c r="F1080" s="11"/>
    </row>
    <row r="1081" spans="1:6" ht="15.75" customHeight="1" x14ac:dyDescent="0.15">
      <c r="A1081" s="12"/>
      <c r="B1081" s="11"/>
      <c r="C1081" s="13"/>
      <c r="D1081" s="11"/>
      <c r="E1081" s="11"/>
      <c r="F1081" s="11"/>
    </row>
    <row r="1082" spans="1:6" ht="15.75" customHeight="1" x14ac:dyDescent="0.15">
      <c r="A1082" s="12"/>
      <c r="B1082" s="11"/>
      <c r="C1082" s="13"/>
      <c r="D1082" s="11"/>
      <c r="E1082" s="11"/>
      <c r="F1082" s="11"/>
    </row>
    <row r="1083" spans="1:6" ht="15.75" customHeight="1" x14ac:dyDescent="0.15">
      <c r="A1083" s="12"/>
      <c r="B1083" s="11"/>
      <c r="C1083" s="13"/>
      <c r="D1083" s="11"/>
      <c r="E1083" s="11"/>
      <c r="F1083" s="11"/>
    </row>
    <row r="1084" spans="1:6" ht="15.75" customHeight="1" x14ac:dyDescent="0.15">
      <c r="A1084" s="12"/>
      <c r="B1084" s="11"/>
      <c r="C1084" s="13"/>
      <c r="D1084" s="11"/>
      <c r="E1084" s="11"/>
      <c r="F1084" s="11"/>
    </row>
    <row r="1085" spans="1:6" ht="15.75" customHeight="1" x14ac:dyDescent="0.15">
      <c r="A1085" s="12"/>
      <c r="B1085" s="11"/>
      <c r="C1085" s="13"/>
      <c r="D1085" s="11"/>
      <c r="E1085" s="11"/>
      <c r="F1085" s="11"/>
    </row>
    <row r="1086" spans="1:6" ht="15.75" customHeight="1" x14ac:dyDescent="0.15">
      <c r="A1086" s="12"/>
      <c r="B1086" s="11"/>
      <c r="C1086" s="13"/>
      <c r="D1086" s="11"/>
      <c r="E1086" s="11"/>
      <c r="F1086" s="11"/>
    </row>
    <row r="1087" spans="1:6" ht="15.75" customHeight="1" x14ac:dyDescent="0.15">
      <c r="A1087" s="12"/>
      <c r="B1087" s="11"/>
      <c r="C1087" s="13"/>
      <c r="D1087" s="11"/>
      <c r="E1087" s="11"/>
      <c r="F1087" s="11"/>
    </row>
    <row r="1088" spans="1:6" ht="15.75" customHeight="1" x14ac:dyDescent="0.15">
      <c r="A1088" s="12"/>
      <c r="B1088" s="11"/>
      <c r="C1088" s="13"/>
      <c r="D1088" s="11"/>
      <c r="E1088" s="11"/>
      <c r="F1088" s="11"/>
    </row>
    <row r="1089" spans="1:6" ht="15.75" customHeight="1" x14ac:dyDescent="0.15">
      <c r="A1089" s="12"/>
      <c r="B1089" s="11"/>
      <c r="C1089" s="13"/>
      <c r="D1089" s="11"/>
      <c r="E1089" s="11"/>
      <c r="F1089" s="11"/>
    </row>
    <row r="1090" spans="1:6" ht="15.75" customHeight="1" x14ac:dyDescent="0.15">
      <c r="A1090" s="12"/>
      <c r="B1090" s="11"/>
      <c r="C1090" s="13"/>
      <c r="D1090" s="11"/>
      <c r="E1090" s="11"/>
      <c r="F1090" s="11"/>
    </row>
    <row r="1091" spans="1:6" ht="15.75" customHeight="1" x14ac:dyDescent="0.15">
      <c r="A1091" s="12"/>
      <c r="B1091" s="11"/>
      <c r="C1091" s="13"/>
      <c r="D1091" s="11"/>
      <c r="E1091" s="11"/>
      <c r="F1091" s="11"/>
    </row>
    <row r="1092" spans="1:6" ht="15.75" customHeight="1" x14ac:dyDescent="0.15">
      <c r="A1092" s="12"/>
      <c r="B1092" s="11"/>
      <c r="C1092" s="13"/>
      <c r="D1092" s="11"/>
      <c r="E1092" s="11"/>
      <c r="F1092" s="11"/>
    </row>
    <row r="1093" spans="1:6" ht="15.75" customHeight="1" x14ac:dyDescent="0.15">
      <c r="A1093" s="12"/>
      <c r="B1093" s="11"/>
      <c r="C1093" s="13"/>
      <c r="D1093" s="11"/>
      <c r="E1093" s="11"/>
      <c r="F1093" s="11"/>
    </row>
    <row r="1094" spans="1:6" ht="15.75" customHeight="1" x14ac:dyDescent="0.15">
      <c r="A1094" s="12"/>
      <c r="B1094" s="11"/>
      <c r="C1094" s="13"/>
      <c r="D1094" s="11"/>
      <c r="E1094" s="11"/>
      <c r="F1094" s="11"/>
    </row>
    <row r="1095" spans="1:6" ht="15.75" customHeight="1" x14ac:dyDescent="0.15">
      <c r="A1095" s="12"/>
      <c r="B1095" s="11"/>
      <c r="C1095" s="13"/>
      <c r="D1095" s="11"/>
      <c r="E1095" s="11"/>
      <c r="F1095" s="11"/>
    </row>
    <row r="1096" spans="1:6" ht="15.75" customHeight="1" x14ac:dyDescent="0.15">
      <c r="A1096" s="12"/>
      <c r="B1096" s="11"/>
      <c r="C1096" s="13"/>
      <c r="D1096" s="11"/>
      <c r="E1096" s="11"/>
      <c r="F1096" s="11"/>
    </row>
    <row r="1097" spans="1:6" ht="15.75" customHeight="1" x14ac:dyDescent="0.15">
      <c r="A1097" s="12"/>
      <c r="B1097" s="11"/>
      <c r="C1097" s="13"/>
      <c r="D1097" s="11"/>
      <c r="E1097" s="11"/>
      <c r="F1097" s="11"/>
    </row>
    <row r="1098" spans="1:6" ht="15.75" customHeight="1" x14ac:dyDescent="0.15">
      <c r="A1098" s="12"/>
      <c r="B1098" s="11"/>
      <c r="C1098" s="13"/>
      <c r="D1098" s="11"/>
      <c r="E1098" s="11"/>
      <c r="F1098" s="11"/>
    </row>
    <row r="1099" spans="1:6" ht="15.75" customHeight="1" x14ac:dyDescent="0.15">
      <c r="A1099" s="12"/>
      <c r="B1099" s="11"/>
      <c r="C1099" s="13"/>
      <c r="D1099" s="11"/>
      <c r="E1099" s="11"/>
      <c r="F1099" s="11"/>
    </row>
    <row r="1100" spans="1:6" ht="15.75" customHeight="1" x14ac:dyDescent="0.15">
      <c r="A1100" s="12"/>
      <c r="B1100" s="11"/>
      <c r="C1100" s="13"/>
      <c r="D1100" s="11"/>
      <c r="E1100" s="11"/>
      <c r="F1100" s="11"/>
    </row>
    <row r="1101" spans="1:6" ht="15.75" customHeight="1" x14ac:dyDescent="0.15">
      <c r="A1101" s="12"/>
      <c r="B1101" s="11"/>
      <c r="C1101" s="13"/>
      <c r="D1101" s="11"/>
      <c r="E1101" s="11"/>
      <c r="F1101" s="11"/>
    </row>
    <row r="1102" spans="1:6" ht="15.75" customHeight="1" x14ac:dyDescent="0.15">
      <c r="A1102" s="12"/>
      <c r="B1102" s="11"/>
      <c r="C1102" s="13"/>
      <c r="D1102" s="11"/>
      <c r="E1102" s="11"/>
      <c r="F1102" s="11"/>
    </row>
    <row r="1103" spans="1:6" ht="15.75" customHeight="1" x14ac:dyDescent="0.15">
      <c r="A1103" s="12"/>
      <c r="B1103" s="11"/>
      <c r="C1103" s="13"/>
      <c r="D1103" s="11"/>
      <c r="E1103" s="11"/>
      <c r="F1103" s="11"/>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500-000000000000}"/>
    <hyperlink ref="B82" r:id="rId2" xr:uid="{00000000-0004-0000-0500-000001000000}"/>
    <hyperlink ref="B127" r:id="rId3" xr:uid="{00000000-0004-0000-0500-000002000000}"/>
    <hyperlink ref="B201" r:id="rId4" xr:uid="{00000000-0004-0000-0500-000003000000}"/>
    <hyperlink ref="B216" r:id="rId5" xr:uid="{00000000-0004-0000-0500-000004000000}"/>
    <hyperlink ref="B285" r:id="rId6" xr:uid="{00000000-0004-0000-0500-000005000000}"/>
    <hyperlink ref="B298" r:id="rId7" xr:uid="{00000000-0004-0000-0500-000006000000}"/>
    <hyperlink ref="B359" r:id="rId8" xr:uid="{00000000-0004-0000-0500-000007000000}"/>
    <hyperlink ref="B396" r:id="rId9" xr:uid="{00000000-0004-0000-0500-000008000000}"/>
    <hyperlink ref="B419" r:id="rId10" xr:uid="{00000000-0004-0000-0500-000009000000}"/>
    <hyperlink ref="B551" r:id="rId11" xr:uid="{00000000-0004-0000-0500-00000A000000}"/>
    <hyperlink ref="B588" r:id="rId12" xr:uid="{00000000-0004-0000-0500-00000B000000}"/>
    <hyperlink ref="B680" r:id="rId13" xr:uid="{00000000-0004-0000-0500-00000C000000}"/>
    <hyperlink ref="B689" r:id="rId14" xr:uid="{00000000-0004-0000-0500-00000D000000}"/>
    <hyperlink ref="B708" r:id="rId15" xr:uid="{00000000-0004-0000-0500-00000E000000}"/>
    <hyperlink ref="B745" r:id="rId16" xr:uid="{00000000-0004-0000-0500-00000F000000}"/>
    <hyperlink ref="B746" r:id="rId17" xr:uid="{00000000-0004-0000-0500-000010000000}"/>
    <hyperlink ref="B807" r:id="rId18" xr:uid="{00000000-0004-0000-0500-000011000000}"/>
    <hyperlink ref="B874" r:id="rId19" xr:uid="{00000000-0004-0000-0500-000012000000}"/>
    <hyperlink ref="B972" r:id="rId20" xr:uid="{00000000-0004-0000-0500-000013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172</v>
      </c>
      <c r="C1" s="5" t="s">
        <v>54</v>
      </c>
      <c r="F1" s="11"/>
    </row>
    <row r="2" spans="1:6" ht="15.75" customHeight="1" x14ac:dyDescent="0.15">
      <c r="A2" s="4" t="s">
        <v>44</v>
      </c>
      <c r="B2" s="1" t="s">
        <v>200</v>
      </c>
      <c r="C2" s="1" t="s">
        <v>204</v>
      </c>
      <c r="D2" s="1" t="s">
        <v>206</v>
      </c>
      <c r="E2" s="1" t="s">
        <v>46</v>
      </c>
      <c r="F2" s="11"/>
    </row>
    <row r="3" spans="1:6" ht="15.75" customHeight="1" x14ac:dyDescent="0.15">
      <c r="A3" s="12">
        <v>1001</v>
      </c>
      <c r="B3" s="11" t="s">
        <v>280</v>
      </c>
      <c r="C3" s="13">
        <v>4.47</v>
      </c>
      <c r="D3" s="11" t="s">
        <v>282</v>
      </c>
      <c r="E3" s="82" t="s">
        <v>71</v>
      </c>
      <c r="F3" s="81"/>
    </row>
    <row r="4" spans="1:6" ht="15.75" customHeight="1" x14ac:dyDescent="0.15">
      <c r="A4" s="12">
        <v>1002</v>
      </c>
      <c r="B4" s="11" t="s">
        <v>288</v>
      </c>
      <c r="C4" s="13">
        <v>4.47</v>
      </c>
      <c r="D4" s="11" t="s">
        <v>289</v>
      </c>
      <c r="E4" s="82" t="s">
        <v>71</v>
      </c>
      <c r="F4" s="81"/>
    </row>
    <row r="5" spans="1:6" ht="15.75" customHeight="1" x14ac:dyDescent="0.15">
      <c r="A5" s="12">
        <v>1003</v>
      </c>
      <c r="B5" s="11" t="s">
        <v>294</v>
      </c>
      <c r="C5" s="13">
        <v>4.45</v>
      </c>
      <c r="D5" s="11" t="s">
        <v>295</v>
      </c>
      <c r="E5" s="82" t="s">
        <v>86</v>
      </c>
      <c r="F5" s="81"/>
    </row>
    <row r="6" spans="1:6" ht="15.75" customHeight="1" x14ac:dyDescent="0.15">
      <c r="A6" s="12">
        <v>1004</v>
      </c>
      <c r="B6" s="11" t="s">
        <v>298</v>
      </c>
      <c r="C6" s="13">
        <v>4.45</v>
      </c>
      <c r="D6" s="11" t="s">
        <v>299</v>
      </c>
      <c r="E6" s="82" t="s">
        <v>40</v>
      </c>
      <c r="F6" s="81"/>
    </row>
    <row r="7" spans="1:6" ht="15.75" customHeight="1" x14ac:dyDescent="0.15">
      <c r="A7" s="12">
        <v>1005</v>
      </c>
      <c r="B7" s="11" t="s">
        <v>301</v>
      </c>
      <c r="C7" s="13">
        <v>4.4400000000000004</v>
      </c>
      <c r="D7" s="11" t="s">
        <v>302</v>
      </c>
      <c r="E7" s="82" t="s">
        <v>215</v>
      </c>
      <c r="F7" s="81"/>
    </row>
    <row r="8" spans="1:6" ht="15.75" customHeight="1" x14ac:dyDescent="0.15">
      <c r="A8" s="12">
        <v>1006</v>
      </c>
      <c r="B8" s="11" t="s">
        <v>306</v>
      </c>
      <c r="C8" s="13">
        <v>4.4400000000000004</v>
      </c>
      <c r="D8" s="11" t="s">
        <v>308</v>
      </c>
      <c r="E8" s="82" t="s">
        <v>40</v>
      </c>
      <c r="F8" s="81"/>
    </row>
    <row r="9" spans="1:6" ht="15.75" customHeight="1" x14ac:dyDescent="0.15">
      <c r="A9" s="12">
        <v>1007</v>
      </c>
      <c r="B9" s="11" t="s">
        <v>310</v>
      </c>
      <c r="C9" s="13">
        <v>4.43</v>
      </c>
      <c r="D9" s="11" t="s">
        <v>311</v>
      </c>
      <c r="E9" s="82" t="s">
        <v>101</v>
      </c>
      <c r="F9" s="81"/>
    </row>
    <row r="10" spans="1:6" ht="15.75" customHeight="1" x14ac:dyDescent="0.15">
      <c r="A10" s="12">
        <v>1008</v>
      </c>
      <c r="B10" s="11" t="s">
        <v>313</v>
      </c>
      <c r="C10" s="13">
        <v>4.42</v>
      </c>
      <c r="D10" s="11" t="s">
        <v>315</v>
      </c>
      <c r="E10" s="82" t="s">
        <v>71</v>
      </c>
      <c r="F10" s="81"/>
    </row>
    <row r="11" spans="1:6" ht="15.75" customHeight="1" x14ac:dyDescent="0.15">
      <c r="A11" s="12">
        <v>1009</v>
      </c>
      <c r="B11" s="11" t="s">
        <v>316</v>
      </c>
      <c r="C11" s="13">
        <v>4.42</v>
      </c>
      <c r="D11" s="11" t="s">
        <v>317</v>
      </c>
      <c r="E11" s="82" t="s">
        <v>75</v>
      </c>
      <c r="F11" s="81"/>
    </row>
    <row r="12" spans="1:6" ht="15.75" customHeight="1" x14ac:dyDescent="0.15">
      <c r="A12" s="12">
        <v>1010</v>
      </c>
      <c r="B12" s="11" t="s">
        <v>320</v>
      </c>
      <c r="C12" s="13">
        <v>4.41</v>
      </c>
      <c r="D12" s="11" t="s">
        <v>326</v>
      </c>
      <c r="E12" s="82" t="s">
        <v>162</v>
      </c>
      <c r="F12" s="81"/>
    </row>
    <row r="13" spans="1:6" ht="15.75" customHeight="1" x14ac:dyDescent="0.15">
      <c r="A13" s="12">
        <v>1011</v>
      </c>
      <c r="B13" s="11" t="s">
        <v>328</v>
      </c>
      <c r="C13" s="13">
        <v>4.41</v>
      </c>
      <c r="D13" s="11" t="s">
        <v>329</v>
      </c>
      <c r="E13" s="82" t="s">
        <v>50</v>
      </c>
      <c r="F13" s="81"/>
    </row>
    <row r="14" spans="1:6" ht="15.75" customHeight="1" x14ac:dyDescent="0.15">
      <c r="A14" s="12">
        <v>1012</v>
      </c>
      <c r="B14" s="11" t="s">
        <v>332</v>
      </c>
      <c r="C14" s="13">
        <v>4.4000000000000004</v>
      </c>
      <c r="D14" s="11" t="s">
        <v>333</v>
      </c>
      <c r="E14" s="82" t="s">
        <v>335</v>
      </c>
      <c r="F14" s="81"/>
    </row>
    <row r="15" spans="1:6" ht="15.75" customHeight="1" x14ac:dyDescent="0.15">
      <c r="A15" s="12">
        <v>1013</v>
      </c>
      <c r="B15" s="11" t="s">
        <v>336</v>
      </c>
      <c r="C15" s="13">
        <v>4.3899999999999997</v>
      </c>
      <c r="D15" s="11" t="s">
        <v>337</v>
      </c>
      <c r="E15" s="82" t="s">
        <v>40</v>
      </c>
      <c r="F15" s="81"/>
    </row>
    <row r="16" spans="1:6" ht="15.75" customHeight="1" x14ac:dyDescent="0.15">
      <c r="A16" s="12">
        <v>1014</v>
      </c>
      <c r="B16" s="11" t="s">
        <v>338</v>
      </c>
      <c r="C16" s="13">
        <v>4.3899999999999997</v>
      </c>
      <c r="D16" s="11" t="s">
        <v>339</v>
      </c>
      <c r="E16" s="82" t="s">
        <v>340</v>
      </c>
      <c r="F16" s="81"/>
    </row>
    <row r="17" spans="1:6" ht="15.75" customHeight="1" x14ac:dyDescent="0.15">
      <c r="A17" s="12">
        <v>1015</v>
      </c>
      <c r="B17" s="11" t="s">
        <v>342</v>
      </c>
      <c r="C17" s="13">
        <v>4.3899999999999997</v>
      </c>
      <c r="D17" s="11" t="s">
        <v>343</v>
      </c>
      <c r="E17" s="82" t="s">
        <v>40</v>
      </c>
      <c r="F17" s="81"/>
    </row>
    <row r="18" spans="1:6" ht="15.75" customHeight="1" x14ac:dyDescent="0.15">
      <c r="A18" s="12">
        <v>1016</v>
      </c>
      <c r="B18" s="11" t="s">
        <v>344</v>
      </c>
      <c r="C18" s="13">
        <v>4.38</v>
      </c>
      <c r="D18" s="11" t="s">
        <v>346</v>
      </c>
      <c r="E18" s="82" t="s">
        <v>66</v>
      </c>
      <c r="F18" s="81"/>
    </row>
    <row r="19" spans="1:6" ht="15.75" customHeight="1" x14ac:dyDescent="0.15">
      <c r="A19" s="12">
        <v>1017</v>
      </c>
      <c r="B19" s="11" t="s">
        <v>348</v>
      </c>
      <c r="C19" s="13">
        <v>4.38</v>
      </c>
      <c r="D19" s="11" t="s">
        <v>350</v>
      </c>
      <c r="E19" s="82" t="s">
        <v>59</v>
      </c>
      <c r="F19" s="81"/>
    </row>
    <row r="20" spans="1:6" ht="15.75" customHeight="1" x14ac:dyDescent="0.15">
      <c r="A20" s="12">
        <v>1018</v>
      </c>
      <c r="B20" s="11" t="s">
        <v>354</v>
      </c>
      <c r="C20" s="13">
        <v>4.38</v>
      </c>
      <c r="D20" s="11" t="s">
        <v>357</v>
      </c>
      <c r="E20" s="82" t="s">
        <v>66</v>
      </c>
      <c r="F20" s="81"/>
    </row>
    <row r="21" spans="1:6" ht="15.75" customHeight="1" x14ac:dyDescent="0.15">
      <c r="A21" s="12">
        <v>1019</v>
      </c>
      <c r="B21" s="11" t="s">
        <v>361</v>
      </c>
      <c r="C21" s="13">
        <v>4.38</v>
      </c>
      <c r="D21" s="11" t="s">
        <v>362</v>
      </c>
      <c r="E21" s="82" t="s">
        <v>364</v>
      </c>
      <c r="F21" s="81"/>
    </row>
    <row r="22" spans="1:6" ht="15.75" customHeight="1" x14ac:dyDescent="0.15">
      <c r="A22" s="12">
        <v>1020</v>
      </c>
      <c r="B22" s="11" t="s">
        <v>366</v>
      </c>
      <c r="C22" s="13">
        <v>4.37</v>
      </c>
      <c r="D22" s="11" t="s">
        <v>368</v>
      </c>
      <c r="E22" s="82" t="s">
        <v>229</v>
      </c>
      <c r="F22" s="81"/>
    </row>
    <row r="23" spans="1:6" ht="15.75" customHeight="1" x14ac:dyDescent="0.15">
      <c r="A23" s="12">
        <v>1021</v>
      </c>
      <c r="B23" s="11" t="s">
        <v>387</v>
      </c>
      <c r="C23" s="13">
        <v>4.3600000000000003</v>
      </c>
      <c r="D23" s="11" t="s">
        <v>390</v>
      </c>
      <c r="E23" s="82" t="s">
        <v>101</v>
      </c>
      <c r="F23" s="81"/>
    </row>
    <row r="24" spans="1:6" ht="15.75" customHeight="1" x14ac:dyDescent="0.15">
      <c r="A24" s="12">
        <v>1022</v>
      </c>
      <c r="B24" s="11" t="s">
        <v>396</v>
      </c>
      <c r="C24" s="13">
        <v>4.3600000000000003</v>
      </c>
      <c r="D24" s="11" t="s">
        <v>397</v>
      </c>
      <c r="E24" s="82" t="s">
        <v>398</v>
      </c>
      <c r="F24" s="81"/>
    </row>
    <row r="25" spans="1:6" ht="15.75" customHeight="1" x14ac:dyDescent="0.15">
      <c r="A25" s="12">
        <v>1023</v>
      </c>
      <c r="B25" s="11" t="s">
        <v>400</v>
      </c>
      <c r="C25" s="13">
        <v>4.3600000000000003</v>
      </c>
      <c r="D25" s="11" t="s">
        <v>402</v>
      </c>
      <c r="E25" s="82" t="s">
        <v>215</v>
      </c>
      <c r="F25" s="81"/>
    </row>
    <row r="26" spans="1:6" ht="15.75" customHeight="1" x14ac:dyDescent="0.15">
      <c r="A26" s="12">
        <v>1024</v>
      </c>
      <c r="B26" s="11" t="s">
        <v>405</v>
      </c>
      <c r="C26" s="13">
        <v>4.3600000000000003</v>
      </c>
      <c r="D26" s="11" t="s">
        <v>407</v>
      </c>
      <c r="E26" s="82" t="s">
        <v>75</v>
      </c>
      <c r="F26" s="81"/>
    </row>
    <row r="27" spans="1:6" ht="15.75" customHeight="1" x14ac:dyDescent="0.15">
      <c r="A27" s="12">
        <v>1025</v>
      </c>
      <c r="B27" s="11" t="s">
        <v>414</v>
      </c>
      <c r="C27" s="13">
        <v>4.3499999999999996</v>
      </c>
      <c r="D27" s="11" t="s">
        <v>415</v>
      </c>
      <c r="E27" s="82" t="s">
        <v>66</v>
      </c>
      <c r="F27" s="81"/>
    </row>
    <row r="28" spans="1:6" ht="15.75" customHeight="1" x14ac:dyDescent="0.15">
      <c r="A28" s="12">
        <v>1026</v>
      </c>
      <c r="B28" s="11" t="s">
        <v>418</v>
      </c>
      <c r="C28" s="13">
        <v>4.3499999999999996</v>
      </c>
      <c r="D28" s="11" t="s">
        <v>419</v>
      </c>
      <c r="E28" s="82" t="s">
        <v>335</v>
      </c>
      <c r="F28" s="81"/>
    </row>
    <row r="29" spans="1:6" ht="15.75" customHeight="1" x14ac:dyDescent="0.15">
      <c r="A29" s="12">
        <v>1027</v>
      </c>
      <c r="B29" s="11" t="s">
        <v>420</v>
      </c>
      <c r="C29" s="13">
        <v>4.34</v>
      </c>
      <c r="D29" s="11" t="s">
        <v>421</v>
      </c>
      <c r="E29" s="82" t="s">
        <v>364</v>
      </c>
      <c r="F29" s="81"/>
    </row>
    <row r="30" spans="1:6" ht="15.75" customHeight="1" x14ac:dyDescent="0.15">
      <c r="A30" s="12">
        <v>1028</v>
      </c>
      <c r="B30" s="11" t="s">
        <v>423</v>
      </c>
      <c r="C30" s="13">
        <v>4.34</v>
      </c>
      <c r="D30" s="11" t="s">
        <v>424</v>
      </c>
      <c r="E30" s="82" t="s">
        <v>59</v>
      </c>
      <c r="F30" s="81"/>
    </row>
    <row r="31" spans="1:6" ht="15.75" customHeight="1" x14ac:dyDescent="0.15">
      <c r="A31" s="12">
        <v>1029</v>
      </c>
      <c r="B31" s="11" t="s">
        <v>428</v>
      </c>
      <c r="C31" s="13">
        <v>4.34</v>
      </c>
      <c r="D31" s="11" t="s">
        <v>429</v>
      </c>
      <c r="E31" s="82" t="s">
        <v>66</v>
      </c>
      <c r="F31" s="81"/>
    </row>
    <row r="32" spans="1:6" ht="15.75" customHeight="1" x14ac:dyDescent="0.15">
      <c r="A32" s="12">
        <v>1030</v>
      </c>
      <c r="B32" s="11" t="s">
        <v>430</v>
      </c>
      <c r="C32" s="13">
        <v>4.32</v>
      </c>
      <c r="D32" s="11" t="s">
        <v>431</v>
      </c>
      <c r="E32" s="82" t="s">
        <v>162</v>
      </c>
      <c r="F32" s="81"/>
    </row>
    <row r="33" spans="1:6" ht="15.75" customHeight="1" x14ac:dyDescent="0.15">
      <c r="A33" s="12">
        <v>1031</v>
      </c>
      <c r="B33" s="11" t="s">
        <v>433</v>
      </c>
      <c r="C33" s="13">
        <v>4.32</v>
      </c>
      <c r="D33" s="11" t="s">
        <v>362</v>
      </c>
      <c r="E33" s="82" t="s">
        <v>66</v>
      </c>
      <c r="F33" s="81"/>
    </row>
    <row r="34" spans="1:6" ht="15.75" customHeight="1" x14ac:dyDescent="0.15">
      <c r="A34" s="12">
        <v>1032</v>
      </c>
      <c r="B34" s="11" t="s">
        <v>435</v>
      </c>
      <c r="C34" s="13">
        <v>4.32</v>
      </c>
      <c r="D34" s="11" t="s">
        <v>436</v>
      </c>
      <c r="E34" s="82" t="s">
        <v>162</v>
      </c>
      <c r="F34" s="81"/>
    </row>
    <row r="35" spans="1:6" ht="15.75" customHeight="1" x14ac:dyDescent="0.15">
      <c r="A35" s="12">
        <v>1033</v>
      </c>
      <c r="B35" s="11" t="s">
        <v>438</v>
      </c>
      <c r="C35" s="13">
        <v>4.3099999999999996</v>
      </c>
      <c r="D35" s="11" t="s">
        <v>442</v>
      </c>
      <c r="E35" s="82" t="s">
        <v>101</v>
      </c>
      <c r="F35" s="81"/>
    </row>
    <row r="36" spans="1:6" ht="15.75" customHeight="1" x14ac:dyDescent="0.15">
      <c r="A36" s="12">
        <v>1034</v>
      </c>
      <c r="B36" s="11" t="s">
        <v>461</v>
      </c>
      <c r="C36" s="13">
        <v>4.3099999999999996</v>
      </c>
      <c r="D36" s="11" t="s">
        <v>289</v>
      </c>
      <c r="E36" s="82" t="s">
        <v>50</v>
      </c>
      <c r="F36" s="81"/>
    </row>
    <row r="37" spans="1:6" ht="15.75" customHeight="1" x14ac:dyDescent="0.15">
      <c r="A37" s="12">
        <v>1035</v>
      </c>
      <c r="B37" s="11" t="s">
        <v>465</v>
      </c>
      <c r="C37" s="13">
        <v>4.29</v>
      </c>
      <c r="D37" s="11" t="s">
        <v>467</v>
      </c>
      <c r="E37" s="82" t="s">
        <v>226</v>
      </c>
      <c r="F37" s="81"/>
    </row>
    <row r="38" spans="1:6" ht="15.75" customHeight="1" x14ac:dyDescent="0.15">
      <c r="A38" s="12">
        <v>1036</v>
      </c>
      <c r="B38" s="11" t="s">
        <v>468</v>
      </c>
      <c r="C38" s="13">
        <v>4.29</v>
      </c>
      <c r="D38" s="11" t="s">
        <v>470</v>
      </c>
      <c r="E38" s="82" t="s">
        <v>162</v>
      </c>
      <c r="F38" s="81"/>
    </row>
    <row r="39" spans="1:6" ht="15.75" customHeight="1" x14ac:dyDescent="0.15">
      <c r="A39" s="12">
        <v>1037</v>
      </c>
      <c r="B39" s="11" t="s">
        <v>471</v>
      </c>
      <c r="C39" s="13">
        <v>4.29</v>
      </c>
      <c r="D39" s="11" t="s">
        <v>472</v>
      </c>
      <c r="E39" s="82" t="s">
        <v>221</v>
      </c>
      <c r="F39" s="81"/>
    </row>
    <row r="40" spans="1:6" ht="15.75" customHeight="1" x14ac:dyDescent="0.15">
      <c r="A40" s="12">
        <v>1038</v>
      </c>
      <c r="B40" s="11" t="s">
        <v>474</v>
      </c>
      <c r="C40" s="13">
        <v>4.28</v>
      </c>
      <c r="D40" s="11" t="s">
        <v>476</v>
      </c>
      <c r="E40" s="82" t="s">
        <v>398</v>
      </c>
      <c r="F40" s="81"/>
    </row>
    <row r="41" spans="1:6" ht="15.75" customHeight="1" x14ac:dyDescent="0.15">
      <c r="A41" s="12">
        <v>1039</v>
      </c>
      <c r="B41" s="14" t="s">
        <v>479</v>
      </c>
      <c r="C41" s="13">
        <v>4.28</v>
      </c>
      <c r="D41" s="11" t="s">
        <v>436</v>
      </c>
      <c r="E41" s="82" t="s">
        <v>40</v>
      </c>
      <c r="F41" s="81"/>
    </row>
    <row r="42" spans="1:6" ht="15.75" customHeight="1" x14ac:dyDescent="0.15">
      <c r="A42" s="12">
        <v>1040</v>
      </c>
      <c r="B42" s="11" t="s">
        <v>501</v>
      </c>
      <c r="C42" s="13">
        <v>4.28</v>
      </c>
      <c r="D42" s="11" t="s">
        <v>504</v>
      </c>
      <c r="E42" s="82" t="s">
        <v>340</v>
      </c>
      <c r="F42" s="81"/>
    </row>
    <row r="43" spans="1:6" ht="15.75" customHeight="1" x14ac:dyDescent="0.15">
      <c r="A43" s="12">
        <v>1041</v>
      </c>
      <c r="B43" s="11" t="s">
        <v>513</v>
      </c>
      <c r="C43" s="13">
        <v>4.28</v>
      </c>
      <c r="D43" s="11" t="s">
        <v>535</v>
      </c>
      <c r="E43" s="82" t="s">
        <v>538</v>
      </c>
      <c r="F43" s="81"/>
    </row>
    <row r="44" spans="1:6" ht="15.75" customHeight="1" x14ac:dyDescent="0.15">
      <c r="A44" s="12">
        <v>1042</v>
      </c>
      <c r="B44" s="11" t="s">
        <v>542</v>
      </c>
      <c r="C44" s="13">
        <v>4.28</v>
      </c>
      <c r="D44" s="11" t="s">
        <v>449</v>
      </c>
      <c r="E44" s="82" t="s">
        <v>71</v>
      </c>
      <c r="F44" s="81"/>
    </row>
    <row r="45" spans="1:6" ht="15.75" customHeight="1" x14ac:dyDescent="0.15">
      <c r="A45" s="12">
        <v>1043</v>
      </c>
      <c r="B45" s="11" t="s">
        <v>545</v>
      </c>
      <c r="C45" s="13">
        <v>4.28</v>
      </c>
      <c r="D45" s="11" t="s">
        <v>546</v>
      </c>
      <c r="E45" s="82" t="s">
        <v>59</v>
      </c>
      <c r="F45" s="81"/>
    </row>
    <row r="46" spans="1:6" ht="15.75" customHeight="1" x14ac:dyDescent="0.15">
      <c r="A46" s="12">
        <v>1044</v>
      </c>
      <c r="B46" s="11" t="s">
        <v>547</v>
      </c>
      <c r="C46" s="13">
        <v>4.2699999999999996</v>
      </c>
      <c r="D46" s="11" t="s">
        <v>485</v>
      </c>
      <c r="E46" s="82" t="s">
        <v>221</v>
      </c>
      <c r="F46" s="81"/>
    </row>
    <row r="47" spans="1:6" ht="15.75" customHeight="1" x14ac:dyDescent="0.15">
      <c r="A47" s="12">
        <v>1045</v>
      </c>
      <c r="B47" s="11" t="s">
        <v>553</v>
      </c>
      <c r="C47" s="13">
        <v>4.2699999999999996</v>
      </c>
      <c r="D47" s="11" t="s">
        <v>555</v>
      </c>
      <c r="E47" s="82" t="s">
        <v>226</v>
      </c>
      <c r="F47" s="81"/>
    </row>
    <row r="48" spans="1:6" ht="15.75" customHeight="1" x14ac:dyDescent="0.15">
      <c r="A48" s="12">
        <v>1046</v>
      </c>
      <c r="B48" s="11" t="s">
        <v>557</v>
      </c>
      <c r="C48" s="13">
        <v>4.2699999999999996</v>
      </c>
      <c r="D48" s="11" t="s">
        <v>431</v>
      </c>
      <c r="E48" s="82" t="s">
        <v>71</v>
      </c>
      <c r="F48" s="81"/>
    </row>
    <row r="49" spans="1:6" ht="15.75" customHeight="1" x14ac:dyDescent="0.15">
      <c r="A49" s="12">
        <v>1047</v>
      </c>
      <c r="B49" s="11" t="s">
        <v>560</v>
      </c>
      <c r="C49" s="13">
        <v>4.25</v>
      </c>
      <c r="D49" s="11" t="s">
        <v>350</v>
      </c>
      <c r="E49" s="82" t="s">
        <v>526</v>
      </c>
      <c r="F49" s="81"/>
    </row>
    <row r="50" spans="1:6" ht="15.75" customHeight="1" x14ac:dyDescent="0.15">
      <c r="A50" s="12">
        <v>1048</v>
      </c>
      <c r="B50" s="11" t="s">
        <v>566</v>
      </c>
      <c r="C50" s="13">
        <v>4.25</v>
      </c>
      <c r="D50" s="11" t="s">
        <v>568</v>
      </c>
      <c r="E50" s="82" t="s">
        <v>356</v>
      </c>
      <c r="F50" s="81"/>
    </row>
    <row r="51" spans="1:6" ht="15.75" customHeight="1" x14ac:dyDescent="0.15">
      <c r="A51" s="12">
        <v>1049</v>
      </c>
      <c r="B51" s="11" t="s">
        <v>571</v>
      </c>
      <c r="C51" s="13">
        <v>4.25</v>
      </c>
      <c r="D51" s="11" t="s">
        <v>573</v>
      </c>
      <c r="E51" s="82" t="s">
        <v>364</v>
      </c>
      <c r="F51" s="81"/>
    </row>
    <row r="52" spans="1:6" ht="15.75" customHeight="1" x14ac:dyDescent="0.15">
      <c r="A52" s="12">
        <v>1050</v>
      </c>
      <c r="B52" s="11" t="s">
        <v>577</v>
      </c>
      <c r="C52" s="13">
        <v>4.24</v>
      </c>
      <c r="D52" s="11" t="s">
        <v>578</v>
      </c>
      <c r="E52" s="82" t="s">
        <v>226</v>
      </c>
      <c r="F52" s="81"/>
    </row>
    <row r="53" spans="1:6" ht="15.75" customHeight="1" x14ac:dyDescent="0.15">
      <c r="A53" s="12">
        <v>1051</v>
      </c>
      <c r="B53" s="11" t="s">
        <v>580</v>
      </c>
      <c r="C53" s="13">
        <v>4.24</v>
      </c>
      <c r="D53" s="11" t="s">
        <v>582</v>
      </c>
      <c r="E53" s="82" t="s">
        <v>221</v>
      </c>
      <c r="F53" s="81"/>
    </row>
    <row r="54" spans="1:6" ht="15.75" customHeight="1" x14ac:dyDescent="0.15">
      <c r="A54" s="12">
        <v>1052</v>
      </c>
      <c r="B54" s="11" t="s">
        <v>584</v>
      </c>
      <c r="C54" s="13">
        <v>4.2300000000000004</v>
      </c>
      <c r="D54" s="11" t="s">
        <v>585</v>
      </c>
      <c r="E54" s="82" t="s">
        <v>538</v>
      </c>
      <c r="F54" s="81"/>
    </row>
    <row r="55" spans="1:6" ht="15.75" customHeight="1" x14ac:dyDescent="0.15">
      <c r="A55" s="12">
        <v>1053</v>
      </c>
      <c r="B55" s="11" t="s">
        <v>603</v>
      </c>
      <c r="C55" s="13">
        <v>4.2300000000000004</v>
      </c>
      <c r="D55" s="11" t="s">
        <v>605</v>
      </c>
      <c r="E55" s="82" t="s">
        <v>75</v>
      </c>
      <c r="F55" s="81"/>
    </row>
    <row r="56" spans="1:6" ht="15.75" customHeight="1" x14ac:dyDescent="0.15">
      <c r="A56" s="12">
        <v>1054</v>
      </c>
      <c r="B56" s="11" t="s">
        <v>611</v>
      </c>
      <c r="C56" s="13">
        <v>4.2300000000000004</v>
      </c>
      <c r="D56" s="11" t="s">
        <v>613</v>
      </c>
      <c r="E56" s="82" t="s">
        <v>101</v>
      </c>
      <c r="F56" s="81"/>
    </row>
    <row r="57" spans="1:6" ht="15.75" customHeight="1" x14ac:dyDescent="0.15">
      <c r="A57" s="12">
        <v>1055</v>
      </c>
      <c r="B57" s="11" t="s">
        <v>615</v>
      </c>
      <c r="C57" s="13">
        <v>4.22</v>
      </c>
      <c r="D57" s="11" t="s">
        <v>616</v>
      </c>
      <c r="E57" s="82" t="s">
        <v>101</v>
      </c>
      <c r="F57" s="81"/>
    </row>
    <row r="58" spans="1:6" ht="15.75" customHeight="1" x14ac:dyDescent="0.15">
      <c r="A58" s="12">
        <v>1056</v>
      </c>
      <c r="B58" s="11" t="s">
        <v>618</v>
      </c>
      <c r="C58" s="13">
        <v>4.22</v>
      </c>
      <c r="D58" s="11" t="s">
        <v>620</v>
      </c>
      <c r="E58" s="82" t="s">
        <v>600</v>
      </c>
      <c r="F58" s="81"/>
    </row>
    <row r="59" spans="1:6" ht="15.75" customHeight="1" x14ac:dyDescent="0.15">
      <c r="A59" s="12">
        <v>1057</v>
      </c>
      <c r="B59" s="11" t="s">
        <v>623</v>
      </c>
      <c r="C59" s="13">
        <v>4.21</v>
      </c>
      <c r="D59" s="11" t="s">
        <v>626</v>
      </c>
      <c r="E59" s="82" t="s">
        <v>66</v>
      </c>
      <c r="F59" s="81"/>
    </row>
    <row r="60" spans="1:6" ht="15.75" customHeight="1" x14ac:dyDescent="0.15">
      <c r="A60" s="12">
        <v>1058</v>
      </c>
      <c r="B60" s="11" t="s">
        <v>628</v>
      </c>
      <c r="C60" s="13">
        <v>4.1900000000000004</v>
      </c>
      <c r="D60" s="11" t="s">
        <v>630</v>
      </c>
      <c r="E60" s="82" t="s">
        <v>50</v>
      </c>
      <c r="F60" s="81"/>
    </row>
    <row r="61" spans="1:6" ht="15.75" customHeight="1" x14ac:dyDescent="0.15">
      <c r="A61" s="12">
        <v>1059</v>
      </c>
      <c r="B61" s="11" t="s">
        <v>662</v>
      </c>
      <c r="C61" s="13">
        <v>4.1900000000000004</v>
      </c>
      <c r="D61" s="11" t="s">
        <v>663</v>
      </c>
      <c r="E61" s="82" t="s">
        <v>101</v>
      </c>
      <c r="F61" s="81"/>
    </row>
    <row r="62" spans="1:6" ht="15.75" customHeight="1" x14ac:dyDescent="0.15">
      <c r="A62" s="12">
        <v>1060</v>
      </c>
      <c r="B62" s="11" t="s">
        <v>665</v>
      </c>
      <c r="C62" s="13">
        <v>4.1900000000000004</v>
      </c>
      <c r="D62" s="11" t="s">
        <v>667</v>
      </c>
      <c r="E62" s="82" t="s">
        <v>364</v>
      </c>
      <c r="F62" s="81"/>
    </row>
    <row r="63" spans="1:6" ht="15.75" customHeight="1" x14ac:dyDescent="0.15">
      <c r="A63" s="12">
        <v>1061</v>
      </c>
      <c r="B63" s="11" t="s">
        <v>670</v>
      </c>
      <c r="C63" s="13">
        <v>4.1900000000000004</v>
      </c>
      <c r="D63" s="11" t="s">
        <v>671</v>
      </c>
      <c r="E63" s="82" t="s">
        <v>364</v>
      </c>
      <c r="F63" s="81"/>
    </row>
    <row r="64" spans="1:6" ht="15.75" customHeight="1" x14ac:dyDescent="0.15">
      <c r="A64" s="12">
        <v>1062</v>
      </c>
      <c r="B64" s="11" t="s">
        <v>674</v>
      </c>
      <c r="C64" s="13">
        <v>4.1900000000000004</v>
      </c>
      <c r="D64" s="11" t="s">
        <v>676</v>
      </c>
      <c r="E64" s="82" t="s">
        <v>101</v>
      </c>
      <c r="F64" s="81"/>
    </row>
    <row r="65" spans="1:6" ht="15.75" customHeight="1" x14ac:dyDescent="0.15">
      <c r="A65" s="12">
        <v>1063</v>
      </c>
      <c r="B65" s="11" t="s">
        <v>678</v>
      </c>
      <c r="C65" s="13">
        <v>4.1900000000000004</v>
      </c>
      <c r="D65" s="11" t="s">
        <v>680</v>
      </c>
      <c r="E65" s="82" t="s">
        <v>101</v>
      </c>
      <c r="F65" s="81"/>
    </row>
    <row r="66" spans="1:6" ht="15.75" customHeight="1" x14ac:dyDescent="0.15">
      <c r="A66" s="12">
        <v>1064</v>
      </c>
      <c r="B66" s="11" t="s">
        <v>681</v>
      </c>
      <c r="C66" s="13">
        <v>4.18</v>
      </c>
      <c r="D66" s="11" t="s">
        <v>568</v>
      </c>
      <c r="E66" s="82" t="s">
        <v>340</v>
      </c>
      <c r="F66" s="81"/>
    </row>
    <row r="67" spans="1:6" ht="15.75" customHeight="1" x14ac:dyDescent="0.15">
      <c r="A67" s="12">
        <v>1065</v>
      </c>
      <c r="B67" s="11" t="s">
        <v>683</v>
      </c>
      <c r="C67" s="13">
        <v>4.18</v>
      </c>
      <c r="D67" s="11" t="s">
        <v>532</v>
      </c>
      <c r="E67" s="82" t="s">
        <v>364</v>
      </c>
      <c r="F67" s="81"/>
    </row>
    <row r="68" spans="1:6" ht="15.75" customHeight="1" x14ac:dyDescent="0.15">
      <c r="A68" s="12">
        <v>1066</v>
      </c>
      <c r="B68" s="14" t="s">
        <v>687</v>
      </c>
      <c r="C68" s="13">
        <v>4.18</v>
      </c>
      <c r="D68" s="11" t="s">
        <v>315</v>
      </c>
      <c r="E68" s="82" t="s">
        <v>356</v>
      </c>
      <c r="F68" s="81"/>
    </row>
    <row r="69" spans="1:6" ht="15.75" customHeight="1" x14ac:dyDescent="0.15">
      <c r="A69" s="12">
        <v>1067</v>
      </c>
      <c r="B69" s="11" t="s">
        <v>691</v>
      </c>
      <c r="C69" s="13">
        <v>4.18</v>
      </c>
      <c r="D69" s="11" t="s">
        <v>429</v>
      </c>
      <c r="E69" s="82" t="s">
        <v>59</v>
      </c>
      <c r="F69" s="81"/>
    </row>
    <row r="70" spans="1:6" ht="15.75" customHeight="1" x14ac:dyDescent="0.15">
      <c r="A70" s="12">
        <v>1068</v>
      </c>
      <c r="B70" s="11" t="s">
        <v>695</v>
      </c>
      <c r="C70" s="13">
        <v>4.18</v>
      </c>
      <c r="D70" s="11" t="s">
        <v>568</v>
      </c>
      <c r="E70" s="82" t="s">
        <v>215</v>
      </c>
      <c r="F70" s="81"/>
    </row>
    <row r="71" spans="1:6" ht="15.75" customHeight="1" x14ac:dyDescent="0.15">
      <c r="A71" s="12">
        <v>1069</v>
      </c>
      <c r="B71" s="11" t="s">
        <v>698</v>
      </c>
      <c r="C71" s="13">
        <v>4.17</v>
      </c>
      <c r="D71" s="11" t="s">
        <v>442</v>
      </c>
      <c r="E71" s="82" t="s">
        <v>215</v>
      </c>
      <c r="F71" s="81"/>
    </row>
    <row r="72" spans="1:6" ht="15.75" customHeight="1" x14ac:dyDescent="0.15">
      <c r="A72" s="12">
        <v>1070</v>
      </c>
      <c r="B72" s="11" t="s">
        <v>727</v>
      </c>
      <c r="C72" s="13">
        <v>4.17</v>
      </c>
      <c r="D72" s="11" t="s">
        <v>728</v>
      </c>
      <c r="E72" s="82" t="s">
        <v>40</v>
      </c>
      <c r="F72" s="81"/>
    </row>
    <row r="73" spans="1:6" ht="15.75" customHeight="1" x14ac:dyDescent="0.15">
      <c r="A73" s="12">
        <v>1071</v>
      </c>
      <c r="B73" s="11" t="s">
        <v>732</v>
      </c>
      <c r="C73" s="13">
        <v>4.16</v>
      </c>
      <c r="D73" s="11" t="s">
        <v>734</v>
      </c>
      <c r="E73" s="82" t="s">
        <v>221</v>
      </c>
      <c r="F73" s="81"/>
    </row>
    <row r="74" spans="1:6" ht="15.75" customHeight="1" x14ac:dyDescent="0.15">
      <c r="A74" s="12">
        <v>1072</v>
      </c>
      <c r="B74" s="11" t="s">
        <v>736</v>
      </c>
      <c r="C74" s="13">
        <v>4.1500000000000004</v>
      </c>
      <c r="D74" s="11" t="s">
        <v>747</v>
      </c>
      <c r="E74" s="82" t="s">
        <v>101</v>
      </c>
      <c r="F74" s="81"/>
    </row>
    <row r="75" spans="1:6" ht="15.75" customHeight="1" x14ac:dyDescent="0.15">
      <c r="A75" s="12">
        <v>1073</v>
      </c>
      <c r="B75" s="11" t="s">
        <v>748</v>
      </c>
      <c r="C75" s="13">
        <v>4.1500000000000004</v>
      </c>
      <c r="D75" s="11" t="s">
        <v>749</v>
      </c>
      <c r="E75" s="82" t="s">
        <v>162</v>
      </c>
      <c r="F75" s="81"/>
    </row>
    <row r="76" spans="1:6" ht="15.75" customHeight="1" x14ac:dyDescent="0.15">
      <c r="A76" s="12">
        <v>1074</v>
      </c>
      <c r="B76" s="11" t="s">
        <v>370</v>
      </c>
      <c r="C76" s="13">
        <v>4.1500000000000004</v>
      </c>
      <c r="D76" s="11" t="s">
        <v>753</v>
      </c>
      <c r="E76" s="82" t="s">
        <v>86</v>
      </c>
      <c r="F76" s="81"/>
    </row>
    <row r="77" spans="1:6" ht="15.75" customHeight="1" x14ac:dyDescent="0.15">
      <c r="A77" s="12">
        <v>1075</v>
      </c>
      <c r="B77" s="11" t="s">
        <v>754</v>
      </c>
      <c r="C77" s="13">
        <v>4.1399999999999997</v>
      </c>
      <c r="D77" s="11" t="s">
        <v>757</v>
      </c>
      <c r="E77" s="82" t="s">
        <v>221</v>
      </c>
      <c r="F77" s="81"/>
    </row>
    <row r="78" spans="1:6" ht="15.75" customHeight="1" x14ac:dyDescent="0.15">
      <c r="A78" s="12">
        <v>1076</v>
      </c>
      <c r="B78" s="11" t="s">
        <v>763</v>
      </c>
      <c r="C78" s="13">
        <v>4.1399999999999997</v>
      </c>
      <c r="D78" s="11" t="s">
        <v>764</v>
      </c>
      <c r="E78" s="82" t="s">
        <v>162</v>
      </c>
      <c r="F78" s="81"/>
    </row>
    <row r="79" spans="1:6" ht="15.75" customHeight="1" x14ac:dyDescent="0.15">
      <c r="A79" s="12">
        <v>1077</v>
      </c>
      <c r="B79" s="11" t="s">
        <v>766</v>
      </c>
      <c r="C79" s="13">
        <v>4.1399999999999997</v>
      </c>
      <c r="D79" s="11" t="s">
        <v>442</v>
      </c>
      <c r="E79" s="82" t="s">
        <v>221</v>
      </c>
      <c r="F79" s="81"/>
    </row>
    <row r="80" spans="1:6" ht="15.75" customHeight="1" x14ac:dyDescent="0.15">
      <c r="A80" s="12">
        <v>1078</v>
      </c>
      <c r="B80" s="11" t="s">
        <v>768</v>
      </c>
      <c r="C80" s="13">
        <v>4.1399999999999997</v>
      </c>
      <c r="D80" s="11" t="s">
        <v>770</v>
      </c>
      <c r="E80" s="82" t="s">
        <v>221</v>
      </c>
      <c r="F80" s="81"/>
    </row>
    <row r="81" spans="1:6" ht="15.75" customHeight="1" x14ac:dyDescent="0.15">
      <c r="A81" s="12">
        <v>1079</v>
      </c>
      <c r="B81" s="11" t="s">
        <v>773</v>
      </c>
      <c r="C81" s="13">
        <v>4.1399999999999997</v>
      </c>
      <c r="D81" s="11" t="s">
        <v>774</v>
      </c>
      <c r="E81" s="82" t="s">
        <v>59</v>
      </c>
      <c r="F81" s="81"/>
    </row>
    <row r="82" spans="1:6" ht="15.75" customHeight="1" x14ac:dyDescent="0.15">
      <c r="A82" s="12">
        <v>1080</v>
      </c>
      <c r="B82" s="11" t="s">
        <v>801</v>
      </c>
      <c r="C82" s="13">
        <v>4.13</v>
      </c>
      <c r="D82" s="11" t="s">
        <v>346</v>
      </c>
      <c r="E82" s="82" t="s">
        <v>162</v>
      </c>
      <c r="F82" s="81"/>
    </row>
    <row r="83" spans="1:6" ht="15.75" customHeight="1" x14ac:dyDescent="0.15">
      <c r="A83" s="12">
        <v>1081</v>
      </c>
      <c r="B83" s="11" t="s">
        <v>804</v>
      </c>
      <c r="C83" s="13">
        <v>4.13</v>
      </c>
      <c r="D83" s="11" t="s">
        <v>805</v>
      </c>
      <c r="E83" s="82" t="s">
        <v>66</v>
      </c>
      <c r="F83" s="81"/>
    </row>
    <row r="84" spans="1:6" ht="15.75" customHeight="1" x14ac:dyDescent="0.15">
      <c r="A84" s="12">
        <v>1082</v>
      </c>
      <c r="B84" s="11" t="s">
        <v>807</v>
      </c>
      <c r="C84" s="13">
        <v>4.12</v>
      </c>
      <c r="D84" s="11" t="s">
        <v>659</v>
      </c>
      <c r="E84" s="82" t="s">
        <v>75</v>
      </c>
      <c r="F84" s="81"/>
    </row>
    <row r="85" spans="1:6" ht="15.75" customHeight="1" x14ac:dyDescent="0.15">
      <c r="A85" s="12">
        <v>1083</v>
      </c>
      <c r="B85" s="11" t="s">
        <v>810</v>
      </c>
      <c r="C85" s="13">
        <v>4.1100000000000003</v>
      </c>
      <c r="D85" s="11" t="s">
        <v>812</v>
      </c>
      <c r="E85" s="82" t="s">
        <v>66</v>
      </c>
      <c r="F85" s="81"/>
    </row>
    <row r="86" spans="1:6" ht="15.75" customHeight="1" x14ac:dyDescent="0.15">
      <c r="A86" s="12">
        <v>1084</v>
      </c>
      <c r="B86" s="11" t="s">
        <v>814</v>
      </c>
      <c r="C86" s="13">
        <v>4.1100000000000003</v>
      </c>
      <c r="D86" s="11" t="s">
        <v>429</v>
      </c>
      <c r="E86" s="82" t="s">
        <v>162</v>
      </c>
      <c r="F86" s="81"/>
    </row>
    <row r="87" spans="1:6" ht="15.75" customHeight="1" x14ac:dyDescent="0.15">
      <c r="A87" s="12">
        <v>1085</v>
      </c>
      <c r="B87" s="11" t="s">
        <v>819</v>
      </c>
      <c r="C87" s="13">
        <v>4.0999999999999996</v>
      </c>
      <c r="D87" s="11" t="s">
        <v>820</v>
      </c>
      <c r="E87" s="82" t="s">
        <v>677</v>
      </c>
      <c r="F87" s="81"/>
    </row>
    <row r="88" spans="1:6" ht="15.75" customHeight="1" x14ac:dyDescent="0.15">
      <c r="A88" s="12">
        <v>1086</v>
      </c>
      <c r="B88" s="11" t="s">
        <v>824</v>
      </c>
      <c r="C88" s="13">
        <v>4.0999999999999996</v>
      </c>
      <c r="D88" s="11" t="s">
        <v>825</v>
      </c>
      <c r="E88" s="82" t="s">
        <v>71</v>
      </c>
      <c r="F88" s="81"/>
    </row>
    <row r="89" spans="1:6" ht="15.75" customHeight="1" x14ac:dyDescent="0.15">
      <c r="A89" s="12">
        <v>1087</v>
      </c>
      <c r="B89" s="11" t="s">
        <v>827</v>
      </c>
      <c r="C89" s="13">
        <v>4.0999999999999996</v>
      </c>
      <c r="D89" s="11" t="s">
        <v>532</v>
      </c>
      <c r="E89" s="82" t="s">
        <v>71</v>
      </c>
      <c r="F89" s="81"/>
    </row>
    <row r="90" spans="1:6" ht="15.75" customHeight="1" x14ac:dyDescent="0.15">
      <c r="A90" s="12">
        <v>1088</v>
      </c>
      <c r="B90" s="11" t="s">
        <v>841</v>
      </c>
      <c r="C90" s="13">
        <v>4.0999999999999996</v>
      </c>
      <c r="D90" s="11" t="s">
        <v>343</v>
      </c>
      <c r="E90" s="82" t="s">
        <v>86</v>
      </c>
      <c r="F90" s="81"/>
    </row>
    <row r="91" spans="1:6" ht="15.75" customHeight="1" x14ac:dyDescent="0.15">
      <c r="A91" s="12">
        <v>1089</v>
      </c>
      <c r="B91" s="11" t="s">
        <v>844</v>
      </c>
      <c r="C91" s="13">
        <v>4.09</v>
      </c>
      <c r="D91" s="11" t="s">
        <v>668</v>
      </c>
      <c r="E91" s="82" t="s">
        <v>335</v>
      </c>
      <c r="F91" s="81"/>
    </row>
    <row r="92" spans="1:6" ht="15.75" customHeight="1" x14ac:dyDescent="0.15">
      <c r="A92" s="12">
        <v>1090</v>
      </c>
      <c r="B92" s="11" t="s">
        <v>856</v>
      </c>
      <c r="C92" s="13">
        <v>4.08</v>
      </c>
      <c r="D92" s="11" t="s">
        <v>857</v>
      </c>
      <c r="E92" s="82" t="s">
        <v>71</v>
      </c>
      <c r="F92" s="81"/>
    </row>
    <row r="93" spans="1:6" ht="15.75" customHeight="1" x14ac:dyDescent="0.15">
      <c r="A93" s="12">
        <v>1091</v>
      </c>
      <c r="B93" s="11" t="s">
        <v>859</v>
      </c>
      <c r="C93" s="13">
        <v>4.08</v>
      </c>
      <c r="D93" s="11" t="s">
        <v>860</v>
      </c>
      <c r="E93" s="82" t="s">
        <v>364</v>
      </c>
      <c r="F93" s="81"/>
    </row>
    <row r="94" spans="1:6" ht="15.75" customHeight="1" x14ac:dyDescent="0.15">
      <c r="A94" s="12">
        <v>1092</v>
      </c>
      <c r="B94" s="11" t="s">
        <v>862</v>
      </c>
      <c r="C94" s="13">
        <v>4.08</v>
      </c>
      <c r="D94" s="11" t="s">
        <v>863</v>
      </c>
      <c r="E94" s="82" t="s">
        <v>215</v>
      </c>
      <c r="F94" s="81"/>
    </row>
    <row r="95" spans="1:6" ht="15.75" customHeight="1" x14ac:dyDescent="0.15">
      <c r="A95" s="12">
        <v>1093</v>
      </c>
      <c r="B95" s="11" t="s">
        <v>866</v>
      </c>
      <c r="C95" s="13">
        <v>4.07</v>
      </c>
      <c r="D95" s="11" t="s">
        <v>868</v>
      </c>
      <c r="E95" s="82" t="s">
        <v>71</v>
      </c>
      <c r="F95" s="81"/>
    </row>
    <row r="96" spans="1:6" ht="15.75" customHeight="1" x14ac:dyDescent="0.15">
      <c r="A96" s="12">
        <v>1094</v>
      </c>
      <c r="B96" s="11" t="s">
        <v>872</v>
      </c>
      <c r="C96" s="13">
        <v>4.07</v>
      </c>
      <c r="D96" s="11" t="s">
        <v>873</v>
      </c>
      <c r="E96" s="82" t="s">
        <v>101</v>
      </c>
      <c r="F96" s="81"/>
    </row>
    <row r="97" spans="1:6" ht="15.75" customHeight="1" x14ac:dyDescent="0.15">
      <c r="A97" s="12">
        <v>1095</v>
      </c>
      <c r="B97" s="11" t="s">
        <v>875</v>
      </c>
      <c r="C97" s="13">
        <v>4.0599999999999996</v>
      </c>
      <c r="D97" s="11" t="s">
        <v>877</v>
      </c>
      <c r="E97" s="82" t="s">
        <v>66</v>
      </c>
      <c r="F97" s="81"/>
    </row>
    <row r="98" spans="1:6" ht="15.75" customHeight="1" x14ac:dyDescent="0.15">
      <c r="A98" s="12">
        <v>1096</v>
      </c>
      <c r="B98" s="11" t="s">
        <v>879</v>
      </c>
      <c r="C98" s="13">
        <v>4.05</v>
      </c>
      <c r="D98" s="11" t="s">
        <v>343</v>
      </c>
      <c r="E98" s="82" t="s">
        <v>364</v>
      </c>
      <c r="F98" s="81"/>
    </row>
    <row r="99" spans="1:6" ht="15.75" customHeight="1" x14ac:dyDescent="0.15">
      <c r="A99" s="12">
        <v>1097</v>
      </c>
      <c r="B99" s="11" t="s">
        <v>905</v>
      </c>
      <c r="C99" s="13">
        <v>4.05</v>
      </c>
      <c r="D99" s="11" t="s">
        <v>906</v>
      </c>
      <c r="E99" s="82" t="s">
        <v>59</v>
      </c>
      <c r="F99" s="81"/>
    </row>
    <row r="100" spans="1:6" ht="15.75" customHeight="1" x14ac:dyDescent="0.15">
      <c r="A100" s="12">
        <v>1098</v>
      </c>
      <c r="B100" s="11" t="s">
        <v>910</v>
      </c>
      <c r="C100" s="13">
        <v>4.05</v>
      </c>
      <c r="D100" s="11" t="s">
        <v>626</v>
      </c>
      <c r="E100" s="82" t="s">
        <v>356</v>
      </c>
      <c r="F100" s="81"/>
    </row>
    <row r="101" spans="1:6" ht="15.75" customHeight="1" x14ac:dyDescent="0.15">
      <c r="A101" s="12">
        <v>1099</v>
      </c>
      <c r="B101" s="11" t="s">
        <v>913</v>
      </c>
      <c r="C101" s="13">
        <v>4.05</v>
      </c>
      <c r="D101" s="11" t="s">
        <v>914</v>
      </c>
      <c r="E101" s="82" t="s">
        <v>526</v>
      </c>
      <c r="F101" s="81"/>
    </row>
    <row r="102" spans="1:6" ht="15.75" customHeight="1" x14ac:dyDescent="0.15">
      <c r="A102" s="12">
        <v>1100</v>
      </c>
      <c r="B102" s="11" t="s">
        <v>916</v>
      </c>
      <c r="C102" s="13">
        <v>4.05</v>
      </c>
      <c r="D102" s="11" t="s">
        <v>917</v>
      </c>
      <c r="E102" s="82" t="s">
        <v>66</v>
      </c>
      <c r="F102" s="81"/>
    </row>
    <row r="103" spans="1:6" ht="15.75" customHeight="1" x14ac:dyDescent="0.15">
      <c r="A103" s="12">
        <v>1101</v>
      </c>
      <c r="B103" s="11" t="s">
        <v>921</v>
      </c>
      <c r="C103" s="13">
        <v>4.04</v>
      </c>
      <c r="D103" s="11" t="s">
        <v>568</v>
      </c>
      <c r="E103" s="82" t="s">
        <v>66</v>
      </c>
      <c r="F103" s="81"/>
    </row>
    <row r="104" spans="1:6" ht="15.75" customHeight="1" x14ac:dyDescent="0.15">
      <c r="A104" s="12">
        <v>1102</v>
      </c>
      <c r="B104" s="11" t="s">
        <v>938</v>
      </c>
      <c r="C104" s="13">
        <v>4.04</v>
      </c>
      <c r="D104" s="11" t="s">
        <v>939</v>
      </c>
      <c r="E104" s="82" t="s">
        <v>66</v>
      </c>
      <c r="F104" s="81"/>
    </row>
    <row r="105" spans="1:6" ht="15.75" customHeight="1" x14ac:dyDescent="0.15">
      <c r="A105" s="12">
        <v>1103</v>
      </c>
      <c r="B105" s="11" t="s">
        <v>941</v>
      </c>
      <c r="C105" s="13">
        <v>4.04</v>
      </c>
      <c r="D105" s="11" t="s">
        <v>568</v>
      </c>
      <c r="E105" s="82" t="s">
        <v>356</v>
      </c>
      <c r="F105" s="81"/>
    </row>
    <row r="106" spans="1:6" ht="15.75" customHeight="1" x14ac:dyDescent="0.15">
      <c r="A106" s="12">
        <v>1104</v>
      </c>
      <c r="B106" s="11" t="s">
        <v>946</v>
      </c>
      <c r="C106" s="13">
        <v>4.04</v>
      </c>
      <c r="D106" s="11" t="s">
        <v>472</v>
      </c>
      <c r="E106" s="82" t="s">
        <v>101</v>
      </c>
      <c r="F106" s="81"/>
    </row>
    <row r="107" spans="1:6" ht="15.75" customHeight="1" x14ac:dyDescent="0.15">
      <c r="A107" s="12">
        <v>1105</v>
      </c>
      <c r="B107" s="11" t="s">
        <v>949</v>
      </c>
      <c r="C107" s="13">
        <v>4.0199999999999996</v>
      </c>
      <c r="D107" s="11" t="s">
        <v>950</v>
      </c>
      <c r="E107" s="82" t="s">
        <v>364</v>
      </c>
      <c r="F107" s="81"/>
    </row>
    <row r="108" spans="1:6" ht="15.75" customHeight="1" x14ac:dyDescent="0.15">
      <c r="A108" s="12">
        <v>1106</v>
      </c>
      <c r="B108" s="11" t="s">
        <v>953</v>
      </c>
      <c r="C108" s="13">
        <v>4.0199999999999996</v>
      </c>
      <c r="D108" s="11" t="s">
        <v>362</v>
      </c>
      <c r="E108" s="82" t="s">
        <v>86</v>
      </c>
      <c r="F108" s="81"/>
    </row>
    <row r="109" spans="1:6" ht="15.75" customHeight="1" x14ac:dyDescent="0.15">
      <c r="A109" s="12">
        <v>1107</v>
      </c>
      <c r="B109" s="11" t="s">
        <v>957</v>
      </c>
      <c r="C109" s="13">
        <v>4.0199999999999996</v>
      </c>
      <c r="D109" s="11" t="s">
        <v>511</v>
      </c>
      <c r="E109" s="82" t="s">
        <v>538</v>
      </c>
      <c r="F109" s="81"/>
    </row>
    <row r="110" spans="1:6" ht="15.75" customHeight="1" x14ac:dyDescent="0.15">
      <c r="A110" s="12">
        <v>1108</v>
      </c>
      <c r="B110" s="11" t="s">
        <v>963</v>
      </c>
      <c r="C110" s="13">
        <v>4.0199999999999996</v>
      </c>
      <c r="D110" s="11" t="s">
        <v>964</v>
      </c>
      <c r="E110" s="82" t="s">
        <v>162</v>
      </c>
      <c r="F110" s="81"/>
    </row>
    <row r="111" spans="1:6" ht="15.75" customHeight="1" x14ac:dyDescent="0.15">
      <c r="A111" s="12">
        <v>1109</v>
      </c>
      <c r="B111" s="11" t="s">
        <v>968</v>
      </c>
      <c r="C111" s="13">
        <v>4.01</v>
      </c>
      <c r="D111" s="11" t="s">
        <v>429</v>
      </c>
      <c r="E111" s="82" t="s">
        <v>50</v>
      </c>
      <c r="F111" s="81"/>
    </row>
    <row r="112" spans="1:6" ht="15.75" customHeight="1" x14ac:dyDescent="0.15">
      <c r="A112" s="12">
        <v>1110</v>
      </c>
      <c r="B112" s="11" t="s">
        <v>973</v>
      </c>
      <c r="C112" s="13">
        <v>4</v>
      </c>
      <c r="D112" s="11" t="s">
        <v>974</v>
      </c>
      <c r="E112" s="82" t="s">
        <v>71</v>
      </c>
      <c r="F112" s="81"/>
    </row>
    <row r="113" spans="1:6" ht="15.75" customHeight="1" x14ac:dyDescent="0.15">
      <c r="A113" s="12">
        <v>1111</v>
      </c>
      <c r="B113" s="11" t="s">
        <v>975</v>
      </c>
      <c r="C113" s="13">
        <v>4</v>
      </c>
      <c r="D113" s="11" t="s">
        <v>977</v>
      </c>
      <c r="E113" s="82" t="s">
        <v>40</v>
      </c>
      <c r="F113" s="81"/>
    </row>
    <row r="114" spans="1:6" ht="15.75" customHeight="1" x14ac:dyDescent="0.15">
      <c r="A114" s="12">
        <v>1112</v>
      </c>
      <c r="B114" s="11" t="s">
        <v>980</v>
      </c>
      <c r="C114" s="13">
        <v>4</v>
      </c>
      <c r="D114" s="11" t="s">
        <v>729</v>
      </c>
      <c r="E114" s="82" t="s">
        <v>162</v>
      </c>
      <c r="F114" s="81"/>
    </row>
    <row r="115" spans="1:6" ht="15.75" customHeight="1" x14ac:dyDescent="0.15">
      <c r="A115" s="12">
        <v>1113</v>
      </c>
      <c r="B115" s="11" t="s">
        <v>982</v>
      </c>
      <c r="C115" s="13">
        <v>3.99</v>
      </c>
      <c r="D115" s="11" t="s">
        <v>424</v>
      </c>
      <c r="E115" s="82" t="s">
        <v>478</v>
      </c>
      <c r="F115" s="81"/>
    </row>
    <row r="116" spans="1:6" ht="15.75" customHeight="1" x14ac:dyDescent="0.15">
      <c r="A116" s="12">
        <v>1114</v>
      </c>
      <c r="B116" s="11" t="s">
        <v>984</v>
      </c>
      <c r="C116" s="13">
        <v>3.99</v>
      </c>
      <c r="D116" s="11" t="s">
        <v>986</v>
      </c>
      <c r="E116" s="82" t="s">
        <v>59</v>
      </c>
      <c r="F116" s="81"/>
    </row>
    <row r="117" spans="1:6" ht="15.75" customHeight="1" x14ac:dyDescent="0.15">
      <c r="A117" s="12">
        <v>1115</v>
      </c>
      <c r="B117" s="11" t="s">
        <v>988</v>
      </c>
      <c r="C117" s="13">
        <v>3.97</v>
      </c>
      <c r="D117" s="11" t="s">
        <v>570</v>
      </c>
      <c r="E117" s="82" t="s">
        <v>162</v>
      </c>
      <c r="F117" s="81"/>
    </row>
    <row r="118" spans="1:6" ht="15.75" customHeight="1" x14ac:dyDescent="0.15">
      <c r="A118" s="12">
        <v>1116</v>
      </c>
      <c r="B118" s="11" t="s">
        <v>992</v>
      </c>
      <c r="C118" s="13">
        <v>3.97</v>
      </c>
      <c r="D118" s="11" t="s">
        <v>574</v>
      </c>
      <c r="E118" s="82" t="s">
        <v>59</v>
      </c>
      <c r="F118" s="81"/>
    </row>
    <row r="119" spans="1:6" ht="15.75" customHeight="1" x14ac:dyDescent="0.15">
      <c r="A119" s="12">
        <v>1117</v>
      </c>
      <c r="B119" s="11" t="s">
        <v>994</v>
      </c>
      <c r="C119" s="13">
        <v>3.96</v>
      </c>
      <c r="D119" s="11" t="s">
        <v>995</v>
      </c>
      <c r="E119" s="82" t="s">
        <v>221</v>
      </c>
      <c r="F119" s="81"/>
    </row>
    <row r="120" spans="1:6" ht="15.75" customHeight="1" x14ac:dyDescent="0.15">
      <c r="A120" s="12">
        <v>1118</v>
      </c>
      <c r="B120" s="11" t="s">
        <v>997</v>
      </c>
      <c r="C120" s="13">
        <v>3.95</v>
      </c>
      <c r="D120" s="11" t="s">
        <v>999</v>
      </c>
      <c r="E120" s="82" t="s">
        <v>335</v>
      </c>
      <c r="F120" s="81"/>
    </row>
    <row r="121" spans="1:6" ht="15.75" customHeight="1" x14ac:dyDescent="0.15">
      <c r="A121" s="12">
        <v>1119</v>
      </c>
      <c r="B121" s="11" t="s">
        <v>1004</v>
      </c>
      <c r="C121" s="13">
        <v>3.94</v>
      </c>
      <c r="D121" s="11" t="s">
        <v>626</v>
      </c>
      <c r="E121" s="82" t="s">
        <v>59</v>
      </c>
      <c r="F121" s="81"/>
    </row>
    <row r="122" spans="1:6" ht="15.75" customHeight="1" x14ac:dyDescent="0.15">
      <c r="A122" s="12">
        <v>1120</v>
      </c>
      <c r="B122" s="11" t="s">
        <v>1010</v>
      </c>
      <c r="C122" s="13">
        <v>3.94</v>
      </c>
      <c r="D122" s="11" t="s">
        <v>1012</v>
      </c>
      <c r="E122" s="82" t="s">
        <v>356</v>
      </c>
      <c r="F122" s="81"/>
    </row>
    <row r="123" spans="1:6" ht="15.75" customHeight="1" x14ac:dyDescent="0.15">
      <c r="A123" s="12">
        <v>1121</v>
      </c>
      <c r="B123" s="14" t="s">
        <v>1013</v>
      </c>
      <c r="C123" s="13">
        <v>3.94</v>
      </c>
      <c r="D123" s="11" t="s">
        <v>308</v>
      </c>
      <c r="E123" s="82" t="s">
        <v>356</v>
      </c>
      <c r="F123" s="81"/>
    </row>
    <row r="124" spans="1:6" ht="15.75" customHeight="1" x14ac:dyDescent="0.15">
      <c r="A124" s="12">
        <v>1122</v>
      </c>
      <c r="B124" s="11" t="s">
        <v>1018</v>
      </c>
      <c r="C124" s="13">
        <v>3.93</v>
      </c>
      <c r="D124" s="11" t="s">
        <v>1019</v>
      </c>
      <c r="E124" s="82" t="s">
        <v>221</v>
      </c>
      <c r="F124" s="81"/>
    </row>
    <row r="125" spans="1:6" ht="15.75" customHeight="1" x14ac:dyDescent="0.15">
      <c r="A125" s="12">
        <v>1123</v>
      </c>
      <c r="B125" s="11" t="s">
        <v>1045</v>
      </c>
      <c r="C125" s="13">
        <v>3.93</v>
      </c>
      <c r="D125" s="11" t="s">
        <v>1046</v>
      </c>
      <c r="E125" s="82" t="s">
        <v>221</v>
      </c>
      <c r="F125" s="81"/>
    </row>
    <row r="126" spans="1:6" ht="15.75" customHeight="1" x14ac:dyDescent="0.15">
      <c r="A126" s="12">
        <v>1124</v>
      </c>
      <c r="B126" s="11" t="s">
        <v>1049</v>
      </c>
      <c r="C126" s="13">
        <v>3.93</v>
      </c>
      <c r="D126" s="11" t="s">
        <v>509</v>
      </c>
      <c r="E126" s="82" t="s">
        <v>71</v>
      </c>
      <c r="F126" s="81"/>
    </row>
    <row r="127" spans="1:6" ht="15.75" customHeight="1" x14ac:dyDescent="0.15">
      <c r="A127" s="12">
        <v>1125</v>
      </c>
      <c r="B127" s="11" t="s">
        <v>1054</v>
      </c>
      <c r="C127" s="13">
        <v>3.93</v>
      </c>
      <c r="D127" s="11" t="s">
        <v>1055</v>
      </c>
      <c r="E127" s="82" t="s">
        <v>340</v>
      </c>
      <c r="F127" s="81"/>
    </row>
    <row r="128" spans="1:6" ht="15.75" customHeight="1" x14ac:dyDescent="0.15">
      <c r="A128" s="12">
        <v>1126</v>
      </c>
      <c r="B128" s="11" t="s">
        <v>1057</v>
      </c>
      <c r="C128" s="13">
        <v>3.93</v>
      </c>
      <c r="D128" s="11" t="s">
        <v>1058</v>
      </c>
      <c r="E128" s="82" t="s">
        <v>215</v>
      </c>
      <c r="F128" s="81"/>
    </row>
    <row r="129" spans="1:6" ht="15.75" customHeight="1" x14ac:dyDescent="0.15">
      <c r="A129" s="12">
        <v>1127</v>
      </c>
      <c r="B129" s="11" t="s">
        <v>1060</v>
      </c>
      <c r="C129" s="13">
        <v>3.92</v>
      </c>
      <c r="D129" s="11" t="s">
        <v>1065</v>
      </c>
      <c r="E129" s="82" t="s">
        <v>101</v>
      </c>
      <c r="F129" s="81"/>
    </row>
    <row r="130" spans="1:6" ht="15.75" customHeight="1" x14ac:dyDescent="0.15">
      <c r="A130" s="12">
        <v>1128</v>
      </c>
      <c r="B130" s="11" t="s">
        <v>1068</v>
      </c>
      <c r="C130" s="13">
        <v>3.92</v>
      </c>
      <c r="D130" s="11" t="s">
        <v>1069</v>
      </c>
      <c r="E130" s="82" t="s">
        <v>101</v>
      </c>
      <c r="F130" s="81"/>
    </row>
    <row r="131" spans="1:6" ht="15.75" customHeight="1" x14ac:dyDescent="0.15">
      <c r="A131" s="12">
        <v>1129</v>
      </c>
      <c r="B131" s="11" t="s">
        <v>1071</v>
      </c>
      <c r="C131" s="13">
        <v>3.91</v>
      </c>
      <c r="D131" s="11" t="s">
        <v>1073</v>
      </c>
      <c r="E131" s="82" t="s">
        <v>66</v>
      </c>
      <c r="F131" s="81"/>
    </row>
    <row r="132" spans="1:6" ht="15.75" customHeight="1" x14ac:dyDescent="0.15">
      <c r="A132" s="12">
        <v>1130</v>
      </c>
      <c r="B132" s="11" t="s">
        <v>1076</v>
      </c>
      <c r="C132" s="13">
        <v>3.9</v>
      </c>
      <c r="D132" s="11" t="s">
        <v>1077</v>
      </c>
      <c r="E132" s="82" t="s">
        <v>364</v>
      </c>
      <c r="F132" s="81"/>
    </row>
    <row r="133" spans="1:6" ht="15.75" customHeight="1" x14ac:dyDescent="0.15">
      <c r="A133" s="12">
        <v>1131</v>
      </c>
      <c r="B133" s="11" t="s">
        <v>1078</v>
      </c>
      <c r="C133" s="13">
        <v>3.9</v>
      </c>
      <c r="D133" s="11" t="s">
        <v>329</v>
      </c>
      <c r="E133" s="82" t="s">
        <v>335</v>
      </c>
      <c r="F133" s="81"/>
    </row>
    <row r="134" spans="1:6" ht="15.75" customHeight="1" x14ac:dyDescent="0.15">
      <c r="A134" s="12">
        <v>1132</v>
      </c>
      <c r="B134" s="11" t="s">
        <v>1081</v>
      </c>
      <c r="C134" s="13">
        <v>3.9</v>
      </c>
      <c r="D134" s="11" t="s">
        <v>970</v>
      </c>
      <c r="E134" s="82" t="s">
        <v>398</v>
      </c>
      <c r="F134" s="81"/>
    </row>
    <row r="135" spans="1:6" ht="15.75" customHeight="1" x14ac:dyDescent="0.15">
      <c r="A135" s="12">
        <v>1133</v>
      </c>
      <c r="B135" s="11" t="s">
        <v>1082</v>
      </c>
      <c r="C135" s="13">
        <v>3.9</v>
      </c>
      <c r="D135" s="11" t="s">
        <v>868</v>
      </c>
      <c r="E135" s="82" t="s">
        <v>677</v>
      </c>
      <c r="F135" s="81"/>
    </row>
    <row r="136" spans="1:6" ht="15.75" customHeight="1" x14ac:dyDescent="0.15">
      <c r="A136" s="12">
        <v>1134</v>
      </c>
      <c r="B136" s="11" t="s">
        <v>1085</v>
      </c>
      <c r="C136" s="13">
        <v>3.88</v>
      </c>
      <c r="D136" s="11" t="s">
        <v>424</v>
      </c>
      <c r="E136" s="82" t="s">
        <v>71</v>
      </c>
      <c r="F136" s="81"/>
    </row>
    <row r="137" spans="1:6" ht="15.75" customHeight="1" x14ac:dyDescent="0.15">
      <c r="A137" s="12">
        <v>1135</v>
      </c>
      <c r="B137" s="11" t="s">
        <v>1116</v>
      </c>
      <c r="C137" s="13">
        <v>3.88</v>
      </c>
      <c r="D137" s="11" t="s">
        <v>1117</v>
      </c>
      <c r="E137" s="82" t="s">
        <v>215</v>
      </c>
      <c r="F137" s="81"/>
    </row>
    <row r="138" spans="1:6" ht="15.75" customHeight="1" x14ac:dyDescent="0.15">
      <c r="A138" s="12">
        <v>1136</v>
      </c>
      <c r="B138" s="11" t="s">
        <v>1119</v>
      </c>
      <c r="C138" s="13">
        <v>3.88</v>
      </c>
      <c r="D138" s="11" t="s">
        <v>333</v>
      </c>
      <c r="E138" s="82" t="s">
        <v>364</v>
      </c>
      <c r="F138" s="81"/>
    </row>
    <row r="139" spans="1:6" ht="15.75" customHeight="1" x14ac:dyDescent="0.15">
      <c r="A139" s="12">
        <v>1137</v>
      </c>
      <c r="B139" s="11" t="s">
        <v>1122</v>
      </c>
      <c r="C139" s="13">
        <v>3.87</v>
      </c>
      <c r="D139" s="11" t="s">
        <v>1125</v>
      </c>
      <c r="E139" s="82" t="s">
        <v>162</v>
      </c>
      <c r="F139" s="81"/>
    </row>
    <row r="140" spans="1:6" ht="15.75" customHeight="1" x14ac:dyDescent="0.15">
      <c r="A140" s="12">
        <v>1138</v>
      </c>
      <c r="B140" s="11" t="s">
        <v>1132</v>
      </c>
      <c r="C140" s="13">
        <v>3.87</v>
      </c>
      <c r="D140" s="11" t="s">
        <v>986</v>
      </c>
      <c r="E140" s="82" t="s">
        <v>677</v>
      </c>
      <c r="F140" s="81"/>
    </row>
    <row r="141" spans="1:6" ht="15.75" customHeight="1" x14ac:dyDescent="0.15">
      <c r="A141" s="12">
        <v>1139</v>
      </c>
      <c r="B141" s="11" t="s">
        <v>1159</v>
      </c>
      <c r="C141" s="13">
        <v>3.87</v>
      </c>
      <c r="D141" s="11" t="s">
        <v>1160</v>
      </c>
      <c r="E141" s="82" t="s">
        <v>356</v>
      </c>
      <c r="F141" s="81"/>
    </row>
    <row r="142" spans="1:6" ht="15.75" customHeight="1" x14ac:dyDescent="0.15">
      <c r="A142" s="12">
        <v>1140</v>
      </c>
      <c r="B142" s="11" t="s">
        <v>1162</v>
      </c>
      <c r="C142" s="13">
        <v>3.87</v>
      </c>
      <c r="D142" s="11" t="s">
        <v>289</v>
      </c>
      <c r="E142" s="82" t="s">
        <v>71</v>
      </c>
      <c r="F142" s="81"/>
    </row>
    <row r="143" spans="1:6" ht="15.75" customHeight="1" x14ac:dyDescent="0.15">
      <c r="A143" s="12">
        <v>1141</v>
      </c>
      <c r="B143" s="11" t="s">
        <v>1166</v>
      </c>
      <c r="C143" s="13">
        <v>3.86</v>
      </c>
      <c r="D143" s="11" t="s">
        <v>1167</v>
      </c>
      <c r="E143" s="82" t="s">
        <v>71</v>
      </c>
      <c r="F143" s="81"/>
    </row>
    <row r="144" spans="1:6" ht="15.75" customHeight="1" x14ac:dyDescent="0.15">
      <c r="A144" s="12">
        <v>1142</v>
      </c>
      <c r="B144" s="11" t="s">
        <v>1183</v>
      </c>
      <c r="C144" s="13">
        <v>3.86</v>
      </c>
      <c r="D144" s="11" t="s">
        <v>333</v>
      </c>
      <c r="E144" s="82" t="s">
        <v>478</v>
      </c>
      <c r="F144" s="81"/>
    </row>
    <row r="145" spans="1:6" ht="15.75" customHeight="1" x14ac:dyDescent="0.15">
      <c r="A145" s="12">
        <v>1143</v>
      </c>
      <c r="B145" s="11" t="s">
        <v>1217</v>
      </c>
      <c r="C145" s="13">
        <v>3.84</v>
      </c>
      <c r="D145" s="11" t="s">
        <v>534</v>
      </c>
      <c r="E145" s="82" t="s">
        <v>677</v>
      </c>
      <c r="F145" s="81"/>
    </row>
    <row r="146" spans="1:6" ht="15.75" customHeight="1" x14ac:dyDescent="0.15">
      <c r="A146" s="12">
        <v>1144</v>
      </c>
      <c r="B146" s="11" t="s">
        <v>1233</v>
      </c>
      <c r="C146" s="13">
        <v>3.84</v>
      </c>
      <c r="D146" s="11" t="s">
        <v>636</v>
      </c>
      <c r="E146" s="82" t="s">
        <v>538</v>
      </c>
      <c r="F146" s="81"/>
    </row>
    <row r="147" spans="1:6" ht="15.75" customHeight="1" x14ac:dyDescent="0.15">
      <c r="A147" s="12">
        <v>1145</v>
      </c>
      <c r="B147" s="11" t="s">
        <v>1236</v>
      </c>
      <c r="C147" s="13">
        <v>3.84</v>
      </c>
      <c r="D147" s="11" t="s">
        <v>1238</v>
      </c>
      <c r="E147" s="82" t="s">
        <v>641</v>
      </c>
      <c r="F147" s="81"/>
    </row>
    <row r="148" spans="1:6" ht="15.75" customHeight="1" x14ac:dyDescent="0.15">
      <c r="A148" s="12">
        <v>1146</v>
      </c>
      <c r="B148" s="11" t="s">
        <v>1241</v>
      </c>
      <c r="C148" s="13">
        <v>3.83</v>
      </c>
      <c r="D148" s="11" t="s">
        <v>1046</v>
      </c>
      <c r="E148" s="82" t="s">
        <v>600</v>
      </c>
      <c r="F148" s="81"/>
    </row>
    <row r="149" spans="1:6" ht="15.75" customHeight="1" x14ac:dyDescent="0.15">
      <c r="A149" s="12">
        <v>1147</v>
      </c>
      <c r="B149" s="11" t="s">
        <v>1244</v>
      </c>
      <c r="C149" s="13">
        <v>3.83</v>
      </c>
      <c r="D149" s="11" t="s">
        <v>451</v>
      </c>
      <c r="E149" s="82" t="s">
        <v>40</v>
      </c>
      <c r="F149" s="81"/>
    </row>
    <row r="150" spans="1:6" ht="15.75" customHeight="1" x14ac:dyDescent="0.15">
      <c r="A150" s="12">
        <v>1148</v>
      </c>
      <c r="B150" s="11" t="s">
        <v>1249</v>
      </c>
      <c r="C150" s="13">
        <v>3.83</v>
      </c>
      <c r="D150" s="11" t="s">
        <v>793</v>
      </c>
      <c r="E150" s="82" t="s">
        <v>66</v>
      </c>
      <c r="F150" s="81"/>
    </row>
    <row r="151" spans="1:6" ht="15.75" customHeight="1" x14ac:dyDescent="0.15">
      <c r="A151" s="12">
        <v>1149</v>
      </c>
      <c r="B151" s="11" t="s">
        <v>1253</v>
      </c>
      <c r="C151" s="13">
        <v>3.83</v>
      </c>
      <c r="D151" s="11" t="s">
        <v>368</v>
      </c>
      <c r="E151" s="82" t="s">
        <v>59</v>
      </c>
      <c r="F151" s="81"/>
    </row>
    <row r="152" spans="1:6" ht="15.75" customHeight="1" x14ac:dyDescent="0.15">
      <c r="A152" s="12">
        <v>1150</v>
      </c>
      <c r="B152" s="11" t="s">
        <v>1254</v>
      </c>
      <c r="C152" s="13">
        <v>3.83</v>
      </c>
      <c r="D152" s="11" t="s">
        <v>781</v>
      </c>
      <c r="E152" s="82" t="s">
        <v>50</v>
      </c>
      <c r="F152" s="81"/>
    </row>
    <row r="153" spans="1:6" ht="15.75" customHeight="1" x14ac:dyDescent="0.15">
      <c r="A153" s="12">
        <v>1151</v>
      </c>
      <c r="B153" s="11" t="s">
        <v>1256</v>
      </c>
      <c r="C153" s="13">
        <v>3.82</v>
      </c>
      <c r="D153" s="11" t="s">
        <v>735</v>
      </c>
      <c r="E153" s="82" t="s">
        <v>71</v>
      </c>
      <c r="F153" s="81"/>
    </row>
    <row r="154" spans="1:6" ht="15.75" customHeight="1" x14ac:dyDescent="0.15">
      <c r="A154" s="12">
        <v>1152</v>
      </c>
      <c r="B154" s="11" t="s">
        <v>1260</v>
      </c>
      <c r="C154" s="13">
        <v>3.81</v>
      </c>
      <c r="D154" s="11" t="s">
        <v>467</v>
      </c>
      <c r="E154" s="82" t="s">
        <v>162</v>
      </c>
      <c r="F154" s="81"/>
    </row>
    <row r="155" spans="1:6" ht="15.75" customHeight="1" x14ac:dyDescent="0.15">
      <c r="A155" s="12">
        <v>1153</v>
      </c>
      <c r="B155" s="11" t="s">
        <v>1263</v>
      </c>
      <c r="C155" s="13">
        <v>3.81</v>
      </c>
      <c r="D155" s="11" t="s">
        <v>1264</v>
      </c>
      <c r="E155" s="82" t="s">
        <v>40</v>
      </c>
      <c r="F155" s="81"/>
    </row>
    <row r="156" spans="1:6" ht="15.75" customHeight="1" x14ac:dyDescent="0.15">
      <c r="A156" s="12">
        <v>1154</v>
      </c>
      <c r="B156" s="11" t="s">
        <v>1268</v>
      </c>
      <c r="C156" s="13">
        <v>3.8</v>
      </c>
      <c r="D156" s="11" t="s">
        <v>1269</v>
      </c>
      <c r="E156" s="82" t="s">
        <v>71</v>
      </c>
      <c r="F156" s="81"/>
    </row>
    <row r="157" spans="1:6" ht="15.75" customHeight="1" x14ac:dyDescent="0.15">
      <c r="A157" s="12">
        <v>1155</v>
      </c>
      <c r="B157" s="11" t="s">
        <v>1271</v>
      </c>
      <c r="C157" s="13">
        <v>3.8</v>
      </c>
      <c r="D157" s="11" t="s">
        <v>397</v>
      </c>
      <c r="E157" s="82" t="s">
        <v>215</v>
      </c>
      <c r="F157" s="81"/>
    </row>
    <row r="158" spans="1:6" ht="15.75" customHeight="1" x14ac:dyDescent="0.15">
      <c r="A158" s="12">
        <v>1156</v>
      </c>
      <c r="B158" s="11" t="s">
        <v>1273</v>
      </c>
      <c r="C158" s="13">
        <v>3.78</v>
      </c>
      <c r="D158" s="11" t="s">
        <v>329</v>
      </c>
      <c r="E158" s="82" t="s">
        <v>356</v>
      </c>
      <c r="F158" s="81"/>
    </row>
    <row r="159" spans="1:6" ht="15.75" customHeight="1" x14ac:dyDescent="0.15">
      <c r="A159" s="12">
        <v>1157</v>
      </c>
      <c r="B159" s="14" t="s">
        <v>1277</v>
      </c>
      <c r="C159" s="13">
        <v>3.78</v>
      </c>
      <c r="D159" s="11" t="s">
        <v>868</v>
      </c>
      <c r="E159" s="82" t="s">
        <v>66</v>
      </c>
      <c r="F159" s="81"/>
    </row>
    <row r="160" spans="1:6" ht="15.75" customHeight="1" x14ac:dyDescent="0.15">
      <c r="A160" s="12">
        <v>1158</v>
      </c>
      <c r="B160" s="11" t="s">
        <v>1281</v>
      </c>
      <c r="C160" s="13">
        <v>3.78</v>
      </c>
      <c r="D160" s="11" t="s">
        <v>1283</v>
      </c>
      <c r="E160" s="82" t="s">
        <v>677</v>
      </c>
      <c r="F160" s="81"/>
    </row>
    <row r="161" spans="1:6" ht="15.75" customHeight="1" x14ac:dyDescent="0.15">
      <c r="A161" s="12">
        <v>1159</v>
      </c>
      <c r="B161" s="11" t="s">
        <v>1289</v>
      </c>
      <c r="C161" s="13">
        <v>3.78</v>
      </c>
      <c r="D161" s="11" t="s">
        <v>362</v>
      </c>
      <c r="E161" s="82" t="s">
        <v>59</v>
      </c>
      <c r="F161" s="81"/>
    </row>
    <row r="162" spans="1:6" ht="15.75" customHeight="1" x14ac:dyDescent="0.15">
      <c r="A162" s="12">
        <v>1160</v>
      </c>
      <c r="B162" s="11" t="s">
        <v>1293</v>
      </c>
      <c r="C162" s="13">
        <v>3.78</v>
      </c>
      <c r="D162" s="11" t="s">
        <v>574</v>
      </c>
      <c r="E162" s="82" t="s">
        <v>71</v>
      </c>
      <c r="F162" s="81"/>
    </row>
    <row r="163" spans="1:6" ht="15.75" customHeight="1" x14ac:dyDescent="0.15">
      <c r="A163" s="12">
        <v>1161</v>
      </c>
      <c r="B163" s="11" t="s">
        <v>1297</v>
      </c>
      <c r="C163" s="13">
        <v>3.78</v>
      </c>
      <c r="D163" s="11" t="s">
        <v>362</v>
      </c>
      <c r="E163" s="82" t="s">
        <v>75</v>
      </c>
      <c r="F163" s="81"/>
    </row>
    <row r="164" spans="1:6" ht="15.75" customHeight="1" x14ac:dyDescent="0.15">
      <c r="A164" s="12">
        <v>1162</v>
      </c>
      <c r="B164" s="11" t="s">
        <v>1301</v>
      </c>
      <c r="C164" s="13">
        <v>3.77</v>
      </c>
      <c r="D164" s="11" t="s">
        <v>1302</v>
      </c>
      <c r="E164" s="82" t="s">
        <v>71</v>
      </c>
      <c r="F164" s="81"/>
    </row>
    <row r="165" spans="1:6" ht="15.75" customHeight="1" x14ac:dyDescent="0.15">
      <c r="A165" s="12">
        <v>1163</v>
      </c>
      <c r="B165" s="11" t="s">
        <v>1304</v>
      </c>
      <c r="C165" s="13">
        <v>3.76</v>
      </c>
      <c r="D165" s="11" t="s">
        <v>548</v>
      </c>
      <c r="E165" s="82" t="s">
        <v>50</v>
      </c>
      <c r="F165" s="81"/>
    </row>
    <row r="166" spans="1:6" ht="15.75" customHeight="1" x14ac:dyDescent="0.15">
      <c r="A166" s="12">
        <v>1164</v>
      </c>
      <c r="B166" s="11" t="s">
        <v>1306</v>
      </c>
      <c r="C166" s="13">
        <v>3.76</v>
      </c>
      <c r="D166" s="11" t="s">
        <v>1308</v>
      </c>
      <c r="E166" s="82" t="s">
        <v>215</v>
      </c>
      <c r="F166" s="81"/>
    </row>
    <row r="167" spans="1:6" ht="15.75" customHeight="1" x14ac:dyDescent="0.15">
      <c r="A167" s="12">
        <v>1165</v>
      </c>
      <c r="B167" s="11" t="s">
        <v>1320</v>
      </c>
      <c r="C167" s="13">
        <v>3.76</v>
      </c>
      <c r="D167" s="11" t="s">
        <v>1321</v>
      </c>
      <c r="E167" s="82" t="s">
        <v>215</v>
      </c>
      <c r="F167" s="81"/>
    </row>
    <row r="168" spans="1:6" ht="15.75" customHeight="1" x14ac:dyDescent="0.15">
      <c r="A168" s="12">
        <v>1166</v>
      </c>
      <c r="B168" s="11" t="s">
        <v>1324</v>
      </c>
      <c r="C168" s="13">
        <v>3.75</v>
      </c>
      <c r="D168" s="11" t="s">
        <v>429</v>
      </c>
      <c r="E168" s="82" t="s">
        <v>71</v>
      </c>
      <c r="F168" s="81"/>
    </row>
    <row r="169" spans="1:6" ht="15.75" customHeight="1" x14ac:dyDescent="0.15">
      <c r="A169" s="12">
        <v>1167</v>
      </c>
      <c r="B169" s="11" t="s">
        <v>1328</v>
      </c>
      <c r="C169" s="13">
        <v>3.75</v>
      </c>
      <c r="D169" s="11" t="s">
        <v>1330</v>
      </c>
      <c r="E169" s="82" t="s">
        <v>40</v>
      </c>
      <c r="F169" s="81"/>
    </row>
    <row r="170" spans="1:6" ht="15.75" customHeight="1" x14ac:dyDescent="0.15">
      <c r="A170" s="12">
        <v>1168</v>
      </c>
      <c r="B170" s="11" t="s">
        <v>1332</v>
      </c>
      <c r="C170" s="13">
        <v>3.75</v>
      </c>
      <c r="D170" s="11" t="s">
        <v>1334</v>
      </c>
      <c r="E170" s="82" t="s">
        <v>162</v>
      </c>
      <c r="F170" s="81"/>
    </row>
    <row r="171" spans="1:6" ht="15.75" customHeight="1" x14ac:dyDescent="0.15">
      <c r="A171" s="12">
        <v>1169</v>
      </c>
      <c r="B171" s="11" t="s">
        <v>1337</v>
      </c>
      <c r="C171" s="13">
        <v>3.74</v>
      </c>
      <c r="D171" s="11" t="s">
        <v>451</v>
      </c>
      <c r="E171" s="82" t="s">
        <v>40</v>
      </c>
      <c r="F171" s="81"/>
    </row>
    <row r="172" spans="1:6" ht="15.75" customHeight="1" x14ac:dyDescent="0.15">
      <c r="A172" s="12">
        <v>1170</v>
      </c>
      <c r="B172" s="11" t="s">
        <v>1340</v>
      </c>
      <c r="C172" s="13">
        <v>3.74</v>
      </c>
      <c r="D172" s="11" t="s">
        <v>521</v>
      </c>
      <c r="E172" s="82" t="s">
        <v>221</v>
      </c>
      <c r="F172" s="81"/>
    </row>
    <row r="173" spans="1:6" ht="15.75" customHeight="1" x14ac:dyDescent="0.15">
      <c r="A173" s="12">
        <v>1171</v>
      </c>
      <c r="B173" s="11" t="s">
        <v>1344</v>
      </c>
      <c r="C173" s="13">
        <v>3.73</v>
      </c>
      <c r="D173" s="11" t="s">
        <v>329</v>
      </c>
      <c r="E173" s="82" t="s">
        <v>101</v>
      </c>
      <c r="F173" s="81"/>
    </row>
    <row r="174" spans="1:6" ht="15.75" customHeight="1" x14ac:dyDescent="0.15">
      <c r="A174" s="12">
        <v>1172</v>
      </c>
      <c r="B174" s="11" t="s">
        <v>1351</v>
      </c>
      <c r="C174" s="13">
        <v>3.73</v>
      </c>
      <c r="D174" s="11" t="s">
        <v>903</v>
      </c>
      <c r="E174" s="82" t="s">
        <v>40</v>
      </c>
      <c r="F174" s="81"/>
    </row>
    <row r="175" spans="1:6" ht="15.75" customHeight="1" x14ac:dyDescent="0.15">
      <c r="A175" s="12">
        <v>1173</v>
      </c>
      <c r="B175" s="11" t="s">
        <v>1354</v>
      </c>
      <c r="C175" s="13">
        <v>3.73</v>
      </c>
      <c r="D175" s="11" t="s">
        <v>315</v>
      </c>
      <c r="E175" s="82" t="s">
        <v>40</v>
      </c>
      <c r="F175" s="81"/>
    </row>
    <row r="176" spans="1:6" ht="15.75" customHeight="1" x14ac:dyDescent="0.15">
      <c r="A176" s="12">
        <v>1174</v>
      </c>
      <c r="B176" s="11" t="s">
        <v>1356</v>
      </c>
      <c r="C176" s="13">
        <v>3.73</v>
      </c>
      <c r="D176" s="11" t="s">
        <v>613</v>
      </c>
      <c r="E176" s="82" t="s">
        <v>538</v>
      </c>
      <c r="F176" s="81"/>
    </row>
    <row r="177" spans="1:6" ht="15.75" customHeight="1" x14ac:dyDescent="0.15">
      <c r="A177" s="12">
        <v>1175</v>
      </c>
      <c r="B177" s="11" t="s">
        <v>1358</v>
      </c>
      <c r="C177" s="13">
        <v>3.72</v>
      </c>
      <c r="D177" s="11" t="s">
        <v>1359</v>
      </c>
      <c r="E177" s="82" t="s">
        <v>364</v>
      </c>
      <c r="F177" s="81"/>
    </row>
    <row r="178" spans="1:6" ht="15.75" customHeight="1" x14ac:dyDescent="0.15">
      <c r="A178" s="12">
        <v>1176</v>
      </c>
      <c r="B178" s="11" t="s">
        <v>1363</v>
      </c>
      <c r="C178" s="13">
        <v>3.72</v>
      </c>
      <c r="D178" s="11" t="s">
        <v>525</v>
      </c>
      <c r="E178" s="82" t="s">
        <v>364</v>
      </c>
      <c r="F178" s="81"/>
    </row>
    <row r="179" spans="1:6" ht="15.75" customHeight="1" x14ac:dyDescent="0.15">
      <c r="A179" s="12">
        <v>1177</v>
      </c>
      <c r="B179" s="11" t="s">
        <v>1365</v>
      </c>
      <c r="C179" s="13">
        <v>3.72</v>
      </c>
      <c r="D179" s="11" t="s">
        <v>447</v>
      </c>
      <c r="E179" s="82" t="s">
        <v>356</v>
      </c>
      <c r="F179" s="81"/>
    </row>
    <row r="180" spans="1:6" ht="15.75" customHeight="1" x14ac:dyDescent="0.15">
      <c r="A180" s="12">
        <v>1178</v>
      </c>
      <c r="B180" s="11" t="s">
        <v>1369</v>
      </c>
      <c r="C180" s="13">
        <v>3.72</v>
      </c>
      <c r="D180" s="11" t="s">
        <v>1372</v>
      </c>
      <c r="E180" s="82" t="s">
        <v>101</v>
      </c>
      <c r="F180" s="81"/>
    </row>
    <row r="181" spans="1:6" ht="15.75" customHeight="1" x14ac:dyDescent="0.15">
      <c r="A181" s="12">
        <v>1179</v>
      </c>
      <c r="B181" s="11" t="s">
        <v>1384</v>
      </c>
      <c r="C181" s="13">
        <v>3.72</v>
      </c>
      <c r="D181" s="11" t="s">
        <v>1008</v>
      </c>
      <c r="E181" s="82" t="s">
        <v>221</v>
      </c>
      <c r="F181" s="81"/>
    </row>
    <row r="182" spans="1:6" ht="15.75" customHeight="1" x14ac:dyDescent="0.15">
      <c r="A182" s="12">
        <v>1180</v>
      </c>
      <c r="B182" s="14" t="s">
        <v>1385</v>
      </c>
      <c r="C182" s="13">
        <v>3.72</v>
      </c>
      <c r="D182" s="11" t="s">
        <v>476</v>
      </c>
      <c r="E182" s="82" t="s">
        <v>356</v>
      </c>
      <c r="F182" s="81"/>
    </row>
    <row r="183" spans="1:6" ht="15.75" customHeight="1" x14ac:dyDescent="0.15">
      <c r="A183" s="12">
        <v>1181</v>
      </c>
      <c r="B183" s="11" t="s">
        <v>1390</v>
      </c>
      <c r="C183" s="13">
        <v>3.71</v>
      </c>
      <c r="D183" s="11" t="s">
        <v>906</v>
      </c>
      <c r="E183" s="82" t="s">
        <v>677</v>
      </c>
      <c r="F183" s="81"/>
    </row>
    <row r="184" spans="1:6" ht="15.75" customHeight="1" x14ac:dyDescent="0.15">
      <c r="A184" s="12">
        <v>1182</v>
      </c>
      <c r="B184" s="11" t="s">
        <v>1393</v>
      </c>
      <c r="C184" s="13">
        <v>3.71</v>
      </c>
      <c r="D184" s="11" t="s">
        <v>1394</v>
      </c>
      <c r="E184" s="82" t="s">
        <v>59</v>
      </c>
      <c r="F184" s="81"/>
    </row>
    <row r="185" spans="1:6" ht="15.75" customHeight="1" x14ac:dyDescent="0.15">
      <c r="A185" s="12">
        <v>1183</v>
      </c>
      <c r="B185" s="11" t="s">
        <v>1403</v>
      </c>
      <c r="C185" s="13">
        <v>3.7</v>
      </c>
      <c r="D185" s="11" t="s">
        <v>1419</v>
      </c>
      <c r="E185" s="82" t="s">
        <v>101</v>
      </c>
      <c r="F185" s="81"/>
    </row>
    <row r="186" spans="1:6" ht="15.75" customHeight="1" x14ac:dyDescent="0.15">
      <c r="A186" s="12">
        <v>1184</v>
      </c>
      <c r="B186" s="11" t="s">
        <v>1426</v>
      </c>
      <c r="C186" s="13">
        <v>3.7</v>
      </c>
      <c r="D186" s="11" t="s">
        <v>1429</v>
      </c>
      <c r="E186" s="82" t="s">
        <v>59</v>
      </c>
      <c r="F186" s="81"/>
    </row>
    <row r="187" spans="1:6" ht="15.75" customHeight="1" x14ac:dyDescent="0.15">
      <c r="A187" s="12">
        <v>1185</v>
      </c>
      <c r="B187" s="11" t="s">
        <v>228</v>
      </c>
      <c r="C187" s="13">
        <v>3.7</v>
      </c>
      <c r="D187" s="11" t="s">
        <v>1436</v>
      </c>
      <c r="E187" s="82" t="s">
        <v>229</v>
      </c>
      <c r="F187" s="81"/>
    </row>
    <row r="188" spans="1:6" ht="15.75" customHeight="1" x14ac:dyDescent="0.15">
      <c r="A188" s="12">
        <v>1186</v>
      </c>
      <c r="B188" s="11" t="s">
        <v>1439</v>
      </c>
      <c r="C188" s="13">
        <v>3.7</v>
      </c>
      <c r="D188" s="11" t="s">
        <v>351</v>
      </c>
      <c r="E188" s="82" t="s">
        <v>526</v>
      </c>
      <c r="F188" s="81"/>
    </row>
    <row r="189" spans="1:6" ht="15.75" customHeight="1" x14ac:dyDescent="0.15">
      <c r="A189" s="12">
        <v>1187</v>
      </c>
      <c r="B189" s="11" t="s">
        <v>1441</v>
      </c>
      <c r="C189" s="13">
        <v>3.7</v>
      </c>
      <c r="D189" s="11" t="s">
        <v>668</v>
      </c>
      <c r="E189" s="82" t="s">
        <v>364</v>
      </c>
      <c r="F189" s="81"/>
    </row>
    <row r="190" spans="1:6" ht="15.75" customHeight="1" x14ac:dyDescent="0.15">
      <c r="A190" s="12">
        <v>1188</v>
      </c>
      <c r="B190" s="11" t="s">
        <v>1444</v>
      </c>
      <c r="C190" s="13">
        <v>3.69</v>
      </c>
      <c r="D190" s="11" t="s">
        <v>1446</v>
      </c>
      <c r="E190" s="82" t="s">
        <v>221</v>
      </c>
      <c r="F190" s="81"/>
    </row>
    <row r="191" spans="1:6" ht="15.75" customHeight="1" x14ac:dyDescent="0.15">
      <c r="A191" s="12">
        <v>1189</v>
      </c>
      <c r="B191" s="11" t="s">
        <v>1453</v>
      </c>
      <c r="C191" s="13">
        <v>3.68</v>
      </c>
      <c r="D191" s="11" t="s">
        <v>442</v>
      </c>
      <c r="E191" s="82" t="s">
        <v>50</v>
      </c>
      <c r="F191" s="81"/>
    </row>
    <row r="192" spans="1:6" ht="15.75" customHeight="1" x14ac:dyDescent="0.15">
      <c r="A192" s="12">
        <v>1190</v>
      </c>
      <c r="B192" s="11" t="s">
        <v>1457</v>
      </c>
      <c r="C192" s="13">
        <v>3.68</v>
      </c>
      <c r="D192" s="11" t="s">
        <v>1333</v>
      </c>
      <c r="E192" s="82" t="s">
        <v>677</v>
      </c>
      <c r="F192" s="81"/>
    </row>
    <row r="193" spans="1:6" ht="15.75" customHeight="1" x14ac:dyDescent="0.15">
      <c r="A193" s="12">
        <v>1191</v>
      </c>
      <c r="B193" s="11" t="s">
        <v>1462</v>
      </c>
      <c r="C193" s="13">
        <v>3.68</v>
      </c>
      <c r="D193" s="11" t="s">
        <v>903</v>
      </c>
      <c r="E193" s="82" t="s">
        <v>40</v>
      </c>
      <c r="F193" s="81"/>
    </row>
    <row r="194" spans="1:6" ht="15.75" customHeight="1" x14ac:dyDescent="0.15">
      <c r="A194" s="12">
        <v>1192</v>
      </c>
      <c r="B194" s="11" t="s">
        <v>1535</v>
      </c>
      <c r="C194" s="13">
        <v>3.68</v>
      </c>
      <c r="D194" s="11" t="s">
        <v>1536</v>
      </c>
      <c r="E194" s="82" t="s">
        <v>340</v>
      </c>
      <c r="F194" s="81"/>
    </row>
    <row r="195" spans="1:6" ht="15.75" customHeight="1" x14ac:dyDescent="0.15">
      <c r="A195" s="12">
        <v>1193</v>
      </c>
      <c r="B195" s="11" t="s">
        <v>1537</v>
      </c>
      <c r="C195" s="13">
        <v>3.68</v>
      </c>
      <c r="D195" s="11" t="s">
        <v>339</v>
      </c>
      <c r="E195" s="82" t="s">
        <v>101</v>
      </c>
      <c r="F195" s="81"/>
    </row>
    <row r="196" spans="1:6" ht="15.75" customHeight="1" x14ac:dyDescent="0.15">
      <c r="A196" s="12">
        <v>1194</v>
      </c>
      <c r="B196" s="11" t="s">
        <v>1557</v>
      </c>
      <c r="C196" s="13">
        <v>3.68</v>
      </c>
      <c r="D196" s="11" t="s">
        <v>1559</v>
      </c>
      <c r="E196" s="82" t="s">
        <v>226</v>
      </c>
      <c r="F196" s="81"/>
    </row>
    <row r="197" spans="1:6" ht="15.75" customHeight="1" x14ac:dyDescent="0.15">
      <c r="A197" s="12">
        <v>1195</v>
      </c>
      <c r="B197" s="11" t="s">
        <v>1563</v>
      </c>
      <c r="C197" s="13">
        <v>3.68</v>
      </c>
      <c r="D197" s="11" t="s">
        <v>546</v>
      </c>
      <c r="E197" s="82" t="s">
        <v>75</v>
      </c>
      <c r="F197" s="81"/>
    </row>
    <row r="198" spans="1:6" ht="15.75" customHeight="1" x14ac:dyDescent="0.15">
      <c r="A198" s="12">
        <v>1196</v>
      </c>
      <c r="B198" s="11" t="s">
        <v>1569</v>
      </c>
      <c r="C198" s="13">
        <v>3.67</v>
      </c>
      <c r="D198" s="11" t="s">
        <v>1264</v>
      </c>
      <c r="E198" s="82" t="s">
        <v>340</v>
      </c>
      <c r="F198" s="81"/>
    </row>
    <row r="199" spans="1:6" ht="15.75" customHeight="1" x14ac:dyDescent="0.15">
      <c r="A199" s="12">
        <v>1197</v>
      </c>
      <c r="B199" s="11" t="s">
        <v>1575</v>
      </c>
      <c r="C199" s="13">
        <v>3.67</v>
      </c>
      <c r="D199" s="11" t="s">
        <v>1002</v>
      </c>
      <c r="E199" s="82" t="s">
        <v>478</v>
      </c>
      <c r="F199" s="81"/>
    </row>
    <row r="200" spans="1:6" ht="15.75" customHeight="1" x14ac:dyDescent="0.15">
      <c r="A200" s="12">
        <v>1198</v>
      </c>
      <c r="B200" s="11" t="s">
        <v>1581</v>
      </c>
      <c r="C200" s="13">
        <v>3.66</v>
      </c>
      <c r="D200" s="11" t="s">
        <v>1582</v>
      </c>
      <c r="E200" s="82" t="s">
        <v>101</v>
      </c>
      <c r="F200" s="81"/>
    </row>
    <row r="201" spans="1:6" ht="15.75" customHeight="1" x14ac:dyDescent="0.15">
      <c r="A201" s="12">
        <v>1199</v>
      </c>
      <c r="B201" s="11" t="s">
        <v>1600</v>
      </c>
      <c r="C201" s="13">
        <v>3.66</v>
      </c>
      <c r="D201" s="11" t="s">
        <v>1603</v>
      </c>
      <c r="E201" s="82" t="s">
        <v>364</v>
      </c>
      <c r="F201" s="81"/>
    </row>
    <row r="202" spans="1:6" ht="15.75" customHeight="1" x14ac:dyDescent="0.15">
      <c r="A202" s="12">
        <v>1200</v>
      </c>
      <c r="B202" s="11" t="s">
        <v>1606</v>
      </c>
      <c r="C202" s="13">
        <v>3.66</v>
      </c>
      <c r="D202" s="11" t="s">
        <v>1631</v>
      </c>
      <c r="E202" s="82" t="s">
        <v>101</v>
      </c>
      <c r="F202" s="81"/>
    </row>
    <row r="203" spans="1:6" ht="15.75" customHeight="1" x14ac:dyDescent="0.15">
      <c r="A203" s="12">
        <v>1201</v>
      </c>
      <c r="B203" s="11" t="s">
        <v>1633</v>
      </c>
      <c r="C203" s="13">
        <v>3.65</v>
      </c>
      <c r="D203" s="11" t="s">
        <v>585</v>
      </c>
      <c r="E203" s="82" t="s">
        <v>335</v>
      </c>
      <c r="F203" s="81"/>
    </row>
    <row r="204" spans="1:6" ht="15.75" customHeight="1" x14ac:dyDescent="0.15">
      <c r="A204" s="12">
        <v>1202</v>
      </c>
      <c r="B204" s="11" t="s">
        <v>1636</v>
      </c>
      <c r="C204" s="13">
        <v>3.65</v>
      </c>
      <c r="D204" s="11" t="s">
        <v>449</v>
      </c>
      <c r="E204" s="82" t="s">
        <v>162</v>
      </c>
      <c r="F204" s="81"/>
    </row>
    <row r="205" spans="1:6" ht="15.75" customHeight="1" x14ac:dyDescent="0.15">
      <c r="A205" s="12">
        <v>1203</v>
      </c>
      <c r="B205" s="11" t="s">
        <v>1638</v>
      </c>
      <c r="C205" s="13">
        <v>3.63</v>
      </c>
      <c r="D205" s="11" t="s">
        <v>1395</v>
      </c>
      <c r="E205" s="82" t="s">
        <v>162</v>
      </c>
      <c r="F205" s="81"/>
    </row>
    <row r="206" spans="1:6" ht="15.75" customHeight="1" x14ac:dyDescent="0.15">
      <c r="A206" s="12">
        <v>1204</v>
      </c>
      <c r="B206" s="11" t="s">
        <v>1640</v>
      </c>
      <c r="C206" s="13">
        <v>3.62</v>
      </c>
      <c r="D206" s="11" t="s">
        <v>525</v>
      </c>
      <c r="E206" s="82" t="s">
        <v>50</v>
      </c>
      <c r="F206" s="81"/>
    </row>
    <row r="207" spans="1:6" ht="15.75" customHeight="1" x14ac:dyDescent="0.15">
      <c r="A207" s="12">
        <v>1205</v>
      </c>
      <c r="B207" s="11" t="s">
        <v>1641</v>
      </c>
      <c r="C207" s="13">
        <v>3.62</v>
      </c>
      <c r="D207" s="11" t="s">
        <v>1643</v>
      </c>
      <c r="E207" s="82" t="s">
        <v>71</v>
      </c>
      <c r="F207" s="81"/>
    </row>
    <row r="208" spans="1:6" ht="15.75" customHeight="1" x14ac:dyDescent="0.15">
      <c r="A208" s="12">
        <v>1206</v>
      </c>
      <c r="B208" s="11" t="s">
        <v>1648</v>
      </c>
      <c r="C208" s="13">
        <v>3.61</v>
      </c>
      <c r="D208" s="11" t="s">
        <v>1649</v>
      </c>
      <c r="E208" s="82" t="s">
        <v>162</v>
      </c>
      <c r="F208" s="81"/>
    </row>
    <row r="209" spans="1:6" ht="15.75" customHeight="1" x14ac:dyDescent="0.15">
      <c r="A209" s="12">
        <v>1207</v>
      </c>
      <c r="B209" s="11" t="s">
        <v>1652</v>
      </c>
      <c r="C209" s="13">
        <v>3.61</v>
      </c>
      <c r="D209" s="11" t="s">
        <v>1065</v>
      </c>
      <c r="E209" s="82" t="s">
        <v>215</v>
      </c>
      <c r="F209" s="81"/>
    </row>
    <row r="210" spans="1:6" ht="15.75" customHeight="1" x14ac:dyDescent="0.15">
      <c r="A210" s="12">
        <v>1208</v>
      </c>
      <c r="B210" s="11" t="s">
        <v>1657</v>
      </c>
      <c r="C210" s="13">
        <v>3.61</v>
      </c>
      <c r="D210" s="11" t="s">
        <v>1659</v>
      </c>
      <c r="E210" s="82" t="s">
        <v>71</v>
      </c>
      <c r="F210" s="81"/>
    </row>
    <row r="211" spans="1:6" ht="15.75" customHeight="1" x14ac:dyDescent="0.15">
      <c r="A211" s="12">
        <v>1209</v>
      </c>
      <c r="B211" s="11" t="s">
        <v>1662</v>
      </c>
      <c r="C211" s="13">
        <v>3.61</v>
      </c>
      <c r="D211" s="11" t="s">
        <v>728</v>
      </c>
      <c r="E211" s="82" t="s">
        <v>71</v>
      </c>
      <c r="F211" s="81"/>
    </row>
    <row r="212" spans="1:6" ht="15.75" customHeight="1" x14ac:dyDescent="0.15">
      <c r="A212" s="12">
        <v>1210</v>
      </c>
      <c r="B212" s="11" t="s">
        <v>1681</v>
      </c>
      <c r="C212" s="13">
        <v>3.61</v>
      </c>
      <c r="D212" s="11" t="s">
        <v>485</v>
      </c>
      <c r="E212" s="82" t="s">
        <v>335</v>
      </c>
      <c r="F212" s="81"/>
    </row>
    <row r="213" spans="1:6" ht="15.75" customHeight="1" x14ac:dyDescent="0.15">
      <c r="A213" s="12">
        <v>1211</v>
      </c>
      <c r="B213" s="11" t="s">
        <v>1684</v>
      </c>
      <c r="C213" s="13">
        <v>3.61</v>
      </c>
      <c r="D213" s="11" t="s">
        <v>442</v>
      </c>
      <c r="E213" s="82" t="s">
        <v>526</v>
      </c>
      <c r="F213" s="81"/>
    </row>
    <row r="214" spans="1:6" ht="15.75" customHeight="1" x14ac:dyDescent="0.15">
      <c r="A214" s="12">
        <v>1212</v>
      </c>
      <c r="B214" s="11" t="s">
        <v>1693</v>
      </c>
      <c r="C214" s="13">
        <v>3.6</v>
      </c>
      <c r="D214" s="11" t="s">
        <v>570</v>
      </c>
      <c r="E214" s="82" t="s">
        <v>215</v>
      </c>
      <c r="F214" s="81"/>
    </row>
    <row r="215" spans="1:6" ht="15.75" customHeight="1" x14ac:dyDescent="0.15">
      <c r="A215" s="12">
        <v>1213</v>
      </c>
      <c r="B215" s="11" t="s">
        <v>1696</v>
      </c>
      <c r="C215" s="13">
        <v>3.6</v>
      </c>
      <c r="D215" s="11" t="s">
        <v>282</v>
      </c>
      <c r="E215" s="82" t="s">
        <v>59</v>
      </c>
      <c r="F215" s="81"/>
    </row>
    <row r="216" spans="1:6" ht="15.75" customHeight="1" x14ac:dyDescent="0.15">
      <c r="A216" s="12">
        <v>1214</v>
      </c>
      <c r="B216" s="11" t="s">
        <v>1698</v>
      </c>
      <c r="C216" s="13">
        <v>3.6</v>
      </c>
      <c r="D216" s="11" t="s">
        <v>515</v>
      </c>
      <c r="E216" s="82" t="s">
        <v>71</v>
      </c>
      <c r="F216" s="81"/>
    </row>
    <row r="217" spans="1:6" ht="15.75" customHeight="1" x14ac:dyDescent="0.15">
      <c r="A217" s="12">
        <v>1215</v>
      </c>
      <c r="B217" s="11" t="s">
        <v>1703</v>
      </c>
      <c r="C217" s="13">
        <v>3.6</v>
      </c>
      <c r="D217" s="11" t="s">
        <v>289</v>
      </c>
      <c r="E217" s="82" t="s">
        <v>66</v>
      </c>
      <c r="F217" s="81"/>
    </row>
    <row r="218" spans="1:6" ht="15.75" customHeight="1" x14ac:dyDescent="0.15">
      <c r="A218" s="12">
        <v>1216</v>
      </c>
      <c r="B218" s="11" t="s">
        <v>1705</v>
      </c>
      <c r="C218" s="13">
        <v>3.59</v>
      </c>
      <c r="D218" s="11" t="s">
        <v>1707</v>
      </c>
      <c r="E218" s="82" t="s">
        <v>71</v>
      </c>
      <c r="F218" s="81"/>
    </row>
    <row r="219" spans="1:6" ht="15.75" customHeight="1" x14ac:dyDescent="0.15">
      <c r="A219" s="12">
        <v>1217</v>
      </c>
      <c r="B219" s="11" t="s">
        <v>1720</v>
      </c>
      <c r="C219" s="13">
        <v>3.59</v>
      </c>
      <c r="D219" s="11" t="s">
        <v>1721</v>
      </c>
      <c r="E219" s="82" t="s">
        <v>40</v>
      </c>
      <c r="F219" s="81"/>
    </row>
    <row r="220" spans="1:6" ht="15.75" customHeight="1" x14ac:dyDescent="0.15">
      <c r="A220" s="12">
        <v>1218</v>
      </c>
      <c r="B220" s="11" t="s">
        <v>1723</v>
      </c>
      <c r="C220" s="13">
        <v>3.59</v>
      </c>
      <c r="D220" s="11" t="s">
        <v>424</v>
      </c>
      <c r="E220" s="82" t="s">
        <v>66</v>
      </c>
      <c r="F220" s="81"/>
    </row>
    <row r="221" spans="1:6" ht="15.75" customHeight="1" x14ac:dyDescent="0.15">
      <c r="A221" s="12">
        <v>1219</v>
      </c>
      <c r="B221" s="11" t="s">
        <v>1725</v>
      </c>
      <c r="C221" s="13">
        <v>3.59</v>
      </c>
      <c r="D221" s="11" t="s">
        <v>613</v>
      </c>
      <c r="E221" s="82" t="s">
        <v>356</v>
      </c>
      <c r="F221" s="81"/>
    </row>
    <row r="222" spans="1:6" ht="15.75" customHeight="1" x14ac:dyDescent="0.15">
      <c r="A222" s="12">
        <v>1220</v>
      </c>
      <c r="B222" s="11" t="s">
        <v>1726</v>
      </c>
      <c r="C222" s="13">
        <v>3.58</v>
      </c>
      <c r="D222" s="11" t="s">
        <v>1510</v>
      </c>
      <c r="E222" s="82" t="s">
        <v>478</v>
      </c>
      <c r="F222" s="81"/>
    </row>
    <row r="223" spans="1:6" ht="15.75" customHeight="1" x14ac:dyDescent="0.15">
      <c r="A223" s="12">
        <v>1221</v>
      </c>
      <c r="B223" s="11" t="s">
        <v>1729</v>
      </c>
      <c r="C223" s="13">
        <v>3.58</v>
      </c>
      <c r="D223" s="11" t="s">
        <v>1731</v>
      </c>
      <c r="E223" s="82" t="s">
        <v>101</v>
      </c>
      <c r="F223" s="81"/>
    </row>
    <row r="224" spans="1:6" ht="15.75" customHeight="1" x14ac:dyDescent="0.15">
      <c r="A224" s="12">
        <v>1222</v>
      </c>
      <c r="B224" s="11" t="s">
        <v>1734</v>
      </c>
      <c r="C224" s="13">
        <v>3.57</v>
      </c>
      <c r="D224" s="11" t="s">
        <v>899</v>
      </c>
      <c r="E224" s="82" t="s">
        <v>40</v>
      </c>
      <c r="F224" s="81"/>
    </row>
    <row r="225" spans="1:6" ht="15.75" customHeight="1" x14ac:dyDescent="0.15">
      <c r="A225" s="12">
        <v>1223</v>
      </c>
      <c r="B225" s="11" t="s">
        <v>1736</v>
      </c>
      <c r="C225" s="13">
        <v>3.57</v>
      </c>
      <c r="D225" s="11" t="s">
        <v>785</v>
      </c>
      <c r="E225" s="82" t="s">
        <v>162</v>
      </c>
      <c r="F225" s="81"/>
    </row>
    <row r="226" spans="1:6" ht="15.75" customHeight="1" x14ac:dyDescent="0.15">
      <c r="A226" s="12">
        <v>1224</v>
      </c>
      <c r="B226" s="11" t="s">
        <v>1738</v>
      </c>
      <c r="C226" s="13">
        <v>3.57</v>
      </c>
      <c r="D226" s="11" t="s">
        <v>676</v>
      </c>
      <c r="E226" s="82" t="s">
        <v>66</v>
      </c>
      <c r="F226" s="81"/>
    </row>
    <row r="227" spans="1:6" ht="15.75" customHeight="1" x14ac:dyDescent="0.15">
      <c r="A227" s="12">
        <v>1225</v>
      </c>
      <c r="B227" s="11" t="s">
        <v>1749</v>
      </c>
      <c r="C227" s="13">
        <v>3.57</v>
      </c>
      <c r="D227" s="11" t="s">
        <v>808</v>
      </c>
      <c r="E227" s="82" t="s">
        <v>66</v>
      </c>
      <c r="F227" s="81"/>
    </row>
    <row r="228" spans="1:6" ht="15.75" customHeight="1" x14ac:dyDescent="0.15">
      <c r="A228" s="12">
        <v>1226</v>
      </c>
      <c r="B228" s="11" t="s">
        <v>1750</v>
      </c>
      <c r="C228" s="13">
        <v>3.56</v>
      </c>
      <c r="D228" s="11" t="s">
        <v>442</v>
      </c>
      <c r="E228" s="82" t="s">
        <v>221</v>
      </c>
      <c r="F228" s="81"/>
    </row>
    <row r="229" spans="1:6" ht="15.75" customHeight="1" x14ac:dyDescent="0.15">
      <c r="A229" s="12">
        <v>1227</v>
      </c>
      <c r="B229" s="11" t="s">
        <v>1751</v>
      </c>
      <c r="C229" s="13">
        <v>3.56</v>
      </c>
      <c r="D229" s="11" t="s">
        <v>339</v>
      </c>
      <c r="E229" s="82" t="s">
        <v>71</v>
      </c>
      <c r="F229" s="81"/>
    </row>
    <row r="230" spans="1:6" ht="15.75" customHeight="1" x14ac:dyDescent="0.15">
      <c r="A230" s="12">
        <v>1228</v>
      </c>
      <c r="B230" s="11" t="s">
        <v>1753</v>
      </c>
      <c r="C230" s="13">
        <v>3.56</v>
      </c>
      <c r="D230" s="11" t="s">
        <v>523</v>
      </c>
      <c r="E230" s="82" t="s">
        <v>478</v>
      </c>
      <c r="F230" s="81"/>
    </row>
    <row r="231" spans="1:6" ht="15.75" customHeight="1" x14ac:dyDescent="0.15">
      <c r="A231" s="12">
        <v>1229</v>
      </c>
      <c r="B231" s="11" t="s">
        <v>1755</v>
      </c>
      <c r="C231" s="13">
        <v>3.55</v>
      </c>
      <c r="D231" s="11" t="s">
        <v>1395</v>
      </c>
      <c r="E231" s="82" t="s">
        <v>215</v>
      </c>
      <c r="F231" s="81"/>
    </row>
    <row r="232" spans="1:6" ht="15.75" customHeight="1" x14ac:dyDescent="0.15">
      <c r="A232" s="12">
        <v>1230</v>
      </c>
      <c r="B232" s="11" t="s">
        <v>765</v>
      </c>
      <c r="C232" s="13">
        <v>3.55</v>
      </c>
      <c r="D232" s="11" t="s">
        <v>1308</v>
      </c>
      <c r="E232" s="82" t="s">
        <v>335</v>
      </c>
      <c r="F232" s="81"/>
    </row>
    <row r="233" spans="1:6" ht="15.75" customHeight="1" x14ac:dyDescent="0.15">
      <c r="A233" s="12">
        <v>1231</v>
      </c>
      <c r="B233" s="11" t="s">
        <v>1761</v>
      </c>
      <c r="C233" s="13">
        <v>3.55</v>
      </c>
      <c r="D233" s="11" t="s">
        <v>1767</v>
      </c>
      <c r="E233" s="82" t="s">
        <v>162</v>
      </c>
      <c r="F233" s="81"/>
    </row>
    <row r="234" spans="1:6" ht="15.75" customHeight="1" x14ac:dyDescent="0.15">
      <c r="A234" s="12">
        <v>1232</v>
      </c>
      <c r="B234" s="11" t="s">
        <v>1771</v>
      </c>
      <c r="C234" s="13">
        <v>3.55</v>
      </c>
      <c r="D234" s="11" t="s">
        <v>424</v>
      </c>
      <c r="E234" s="82" t="s">
        <v>356</v>
      </c>
      <c r="F234" s="81"/>
    </row>
    <row r="235" spans="1:6" ht="15.75" customHeight="1" x14ac:dyDescent="0.15">
      <c r="A235" s="12">
        <v>1233</v>
      </c>
      <c r="B235" s="11" t="s">
        <v>1773</v>
      </c>
      <c r="C235" s="13">
        <v>3.54</v>
      </c>
      <c r="D235" s="11" t="s">
        <v>1774</v>
      </c>
      <c r="E235" s="82" t="s">
        <v>101</v>
      </c>
      <c r="F235" s="81"/>
    </row>
    <row r="236" spans="1:6" ht="15.75" customHeight="1" x14ac:dyDescent="0.15">
      <c r="A236" s="12">
        <v>1234</v>
      </c>
      <c r="B236" s="11" t="s">
        <v>1782</v>
      </c>
      <c r="C236" s="13">
        <v>3.53</v>
      </c>
      <c r="D236" s="11" t="s">
        <v>781</v>
      </c>
      <c r="E236" s="82" t="s">
        <v>66</v>
      </c>
      <c r="F236" s="81"/>
    </row>
    <row r="237" spans="1:6" ht="15.75" customHeight="1" x14ac:dyDescent="0.15">
      <c r="A237" s="12">
        <v>1235</v>
      </c>
      <c r="B237" s="11" t="s">
        <v>1786</v>
      </c>
      <c r="C237" s="13">
        <v>3.53</v>
      </c>
      <c r="D237" s="11" t="s">
        <v>390</v>
      </c>
      <c r="E237" s="82" t="s">
        <v>40</v>
      </c>
      <c r="F237" s="81"/>
    </row>
    <row r="238" spans="1:6" ht="15.75" customHeight="1" x14ac:dyDescent="0.15">
      <c r="A238" s="12">
        <v>1236</v>
      </c>
      <c r="B238" s="11" t="s">
        <v>1791</v>
      </c>
      <c r="C238" s="13">
        <v>3.52</v>
      </c>
      <c r="D238" s="11" t="s">
        <v>1811</v>
      </c>
      <c r="E238" s="82" t="s">
        <v>215</v>
      </c>
      <c r="F238" s="81"/>
    </row>
    <row r="239" spans="1:6" ht="15.75" customHeight="1" x14ac:dyDescent="0.15">
      <c r="A239" s="12">
        <v>1237</v>
      </c>
      <c r="B239" s="11" t="s">
        <v>1815</v>
      </c>
      <c r="C239" s="13">
        <v>3.52</v>
      </c>
      <c r="D239" s="11" t="s">
        <v>1817</v>
      </c>
      <c r="E239" s="82" t="s">
        <v>221</v>
      </c>
      <c r="F239" s="81"/>
    </row>
    <row r="240" spans="1:6" ht="15.75" customHeight="1" x14ac:dyDescent="0.15">
      <c r="A240" s="12">
        <v>1238</v>
      </c>
      <c r="B240" s="11" t="s">
        <v>1819</v>
      </c>
      <c r="C240" s="13">
        <v>3.52</v>
      </c>
      <c r="D240" s="11" t="s">
        <v>467</v>
      </c>
      <c r="E240" s="82" t="s">
        <v>71</v>
      </c>
      <c r="F240" s="81"/>
    </row>
    <row r="241" spans="1:6" ht="15.75" customHeight="1" x14ac:dyDescent="0.15">
      <c r="A241" s="12">
        <v>1239</v>
      </c>
      <c r="B241" s="11" t="s">
        <v>1822</v>
      </c>
      <c r="C241" s="13">
        <v>3.52</v>
      </c>
      <c r="D241" s="11" t="s">
        <v>451</v>
      </c>
      <c r="E241" s="82" t="s">
        <v>478</v>
      </c>
      <c r="F241" s="81"/>
    </row>
    <row r="242" spans="1:6" ht="15.75" customHeight="1" x14ac:dyDescent="0.15">
      <c r="A242" s="12">
        <v>1240</v>
      </c>
      <c r="B242" s="11" t="s">
        <v>1823</v>
      </c>
      <c r="C242" s="13">
        <v>3.51</v>
      </c>
      <c r="D242" s="11" t="s">
        <v>467</v>
      </c>
      <c r="E242" s="82" t="s">
        <v>226</v>
      </c>
      <c r="F242" s="81"/>
    </row>
    <row r="243" spans="1:6" ht="15.75" customHeight="1" x14ac:dyDescent="0.15">
      <c r="A243" s="12">
        <v>1241</v>
      </c>
      <c r="B243" s="11" t="s">
        <v>1825</v>
      </c>
      <c r="C243" s="13">
        <v>3.51</v>
      </c>
      <c r="D243" s="11" t="s">
        <v>570</v>
      </c>
      <c r="E243" s="82" t="s">
        <v>50</v>
      </c>
      <c r="F243" s="81"/>
    </row>
    <row r="244" spans="1:6" ht="15.75" customHeight="1" x14ac:dyDescent="0.15">
      <c r="A244" s="12">
        <v>1242</v>
      </c>
      <c r="B244" s="11" t="s">
        <v>1828</v>
      </c>
      <c r="C244" s="13">
        <v>3.51</v>
      </c>
      <c r="D244" s="11" t="s">
        <v>431</v>
      </c>
      <c r="E244" s="82" t="s">
        <v>526</v>
      </c>
      <c r="F244" s="81"/>
    </row>
    <row r="245" spans="1:6" ht="15.75" customHeight="1" x14ac:dyDescent="0.15">
      <c r="A245" s="12">
        <v>1243</v>
      </c>
      <c r="B245" s="11" t="s">
        <v>1832</v>
      </c>
      <c r="C245" s="13">
        <v>3.5</v>
      </c>
      <c r="D245" s="11" t="s">
        <v>1834</v>
      </c>
      <c r="E245" s="82" t="s">
        <v>50</v>
      </c>
      <c r="F245" s="81"/>
    </row>
    <row r="246" spans="1:6" ht="15.75" customHeight="1" x14ac:dyDescent="0.15">
      <c r="A246" s="12">
        <v>1244</v>
      </c>
      <c r="B246" s="11" t="s">
        <v>1838</v>
      </c>
      <c r="C246" s="13">
        <v>3.5</v>
      </c>
      <c r="D246" s="11" t="s">
        <v>1839</v>
      </c>
      <c r="E246" s="82" t="s">
        <v>335</v>
      </c>
      <c r="F246" s="81"/>
    </row>
    <row r="247" spans="1:6" ht="15.75" customHeight="1" x14ac:dyDescent="0.15">
      <c r="A247" s="12">
        <v>1245</v>
      </c>
      <c r="B247" s="11" t="s">
        <v>1844</v>
      </c>
      <c r="C247" s="13">
        <v>3.5</v>
      </c>
      <c r="D247" s="11" t="s">
        <v>1845</v>
      </c>
      <c r="E247" s="82" t="s">
        <v>71</v>
      </c>
      <c r="F247" s="81"/>
    </row>
    <row r="248" spans="1:6" ht="15.75" customHeight="1" x14ac:dyDescent="0.15">
      <c r="A248" s="12">
        <v>1246</v>
      </c>
      <c r="B248" s="11" t="s">
        <v>1850</v>
      </c>
      <c r="C248" s="13">
        <v>3.49</v>
      </c>
      <c r="D248" s="11" t="s">
        <v>668</v>
      </c>
      <c r="E248" s="82" t="s">
        <v>364</v>
      </c>
      <c r="F248" s="81"/>
    </row>
    <row r="249" spans="1:6" ht="15.75" customHeight="1" x14ac:dyDescent="0.15">
      <c r="A249" s="12">
        <v>1247</v>
      </c>
      <c r="B249" s="11" t="s">
        <v>1855</v>
      </c>
      <c r="C249" s="13">
        <v>3.49</v>
      </c>
      <c r="D249" s="11" t="s">
        <v>431</v>
      </c>
      <c r="E249" s="82" t="s">
        <v>66</v>
      </c>
      <c r="F249" s="81"/>
    </row>
    <row r="250" spans="1:6" ht="15.75" customHeight="1" x14ac:dyDescent="0.15">
      <c r="A250" s="12">
        <v>1248</v>
      </c>
      <c r="B250" s="11" t="s">
        <v>1861</v>
      </c>
      <c r="C250" s="13">
        <v>3.49</v>
      </c>
      <c r="D250" s="11" t="s">
        <v>1862</v>
      </c>
      <c r="E250" s="82" t="s">
        <v>66</v>
      </c>
      <c r="F250" s="81"/>
    </row>
    <row r="251" spans="1:6" ht="15.75" customHeight="1" x14ac:dyDescent="0.15">
      <c r="A251" s="12">
        <v>1249</v>
      </c>
      <c r="B251" s="11" t="s">
        <v>1865</v>
      </c>
      <c r="C251" s="13">
        <v>3.48</v>
      </c>
      <c r="D251" s="11" t="s">
        <v>317</v>
      </c>
      <c r="E251" s="82" t="s">
        <v>40</v>
      </c>
      <c r="F251" s="81"/>
    </row>
    <row r="252" spans="1:6" ht="15.75" customHeight="1" x14ac:dyDescent="0.15">
      <c r="A252" s="12">
        <v>1250</v>
      </c>
      <c r="B252" s="11" t="s">
        <v>1868</v>
      </c>
      <c r="C252" s="13">
        <v>3.48</v>
      </c>
      <c r="D252" s="11" t="s">
        <v>1870</v>
      </c>
      <c r="E252" s="82" t="s">
        <v>101</v>
      </c>
      <c r="F252" s="81"/>
    </row>
    <row r="253" spans="1:6" ht="15.75" customHeight="1" x14ac:dyDescent="0.15">
      <c r="A253" s="12">
        <v>1251</v>
      </c>
      <c r="B253" s="11" t="s">
        <v>1874</v>
      </c>
      <c r="C253" s="13">
        <v>3.48</v>
      </c>
      <c r="D253" s="11" t="s">
        <v>585</v>
      </c>
      <c r="E253" s="82" t="s">
        <v>71</v>
      </c>
      <c r="F253" s="81"/>
    </row>
    <row r="254" spans="1:6" ht="15.75" customHeight="1" x14ac:dyDescent="0.15">
      <c r="A254" s="12">
        <v>1252</v>
      </c>
      <c r="B254" s="11" t="s">
        <v>1904</v>
      </c>
      <c r="C254" s="13">
        <v>3.47</v>
      </c>
      <c r="D254" s="11" t="s">
        <v>1905</v>
      </c>
      <c r="E254" s="82" t="s">
        <v>356</v>
      </c>
      <c r="F254" s="81"/>
    </row>
    <row r="255" spans="1:6" ht="15.75" customHeight="1" x14ac:dyDescent="0.15">
      <c r="A255" s="12">
        <v>1253</v>
      </c>
      <c r="B255" s="11" t="s">
        <v>1909</v>
      </c>
      <c r="C255" s="13">
        <v>3.47</v>
      </c>
      <c r="D255" s="11" t="s">
        <v>619</v>
      </c>
      <c r="E255" s="82" t="s">
        <v>356</v>
      </c>
      <c r="F255" s="81"/>
    </row>
    <row r="256" spans="1:6" ht="15.75" customHeight="1" x14ac:dyDescent="0.15">
      <c r="A256" s="12">
        <v>1254</v>
      </c>
      <c r="B256" s="11" t="s">
        <v>1911</v>
      </c>
      <c r="C256" s="13">
        <v>3.46</v>
      </c>
      <c r="D256" s="11" t="s">
        <v>1012</v>
      </c>
      <c r="E256" s="82" t="s">
        <v>75</v>
      </c>
      <c r="F256" s="81"/>
    </row>
    <row r="257" spans="1:6" ht="15.75" customHeight="1" x14ac:dyDescent="0.15">
      <c r="A257" s="12">
        <v>1255</v>
      </c>
      <c r="B257" s="11" t="s">
        <v>1913</v>
      </c>
      <c r="C257" s="13">
        <v>3.46</v>
      </c>
      <c r="D257" s="11" t="s">
        <v>1643</v>
      </c>
      <c r="E257" s="82" t="s">
        <v>215</v>
      </c>
      <c r="F257" s="81"/>
    </row>
    <row r="258" spans="1:6" ht="15.75" customHeight="1" x14ac:dyDescent="0.15">
      <c r="A258" s="12">
        <v>1256</v>
      </c>
      <c r="B258" s="11" t="s">
        <v>1918</v>
      </c>
      <c r="C258" s="13">
        <v>3.46</v>
      </c>
      <c r="D258" s="11" t="s">
        <v>1920</v>
      </c>
      <c r="E258" s="82" t="s">
        <v>66</v>
      </c>
      <c r="F258" s="81"/>
    </row>
    <row r="259" spans="1:6" ht="15.75" customHeight="1" x14ac:dyDescent="0.15">
      <c r="A259" s="12">
        <v>1257</v>
      </c>
      <c r="B259" s="11" t="s">
        <v>1923</v>
      </c>
      <c r="C259" s="13">
        <v>3.45</v>
      </c>
      <c r="D259" s="11" t="s">
        <v>664</v>
      </c>
      <c r="E259" s="82" t="s">
        <v>71</v>
      </c>
      <c r="F259" s="81"/>
    </row>
    <row r="260" spans="1:6" ht="15.75" customHeight="1" x14ac:dyDescent="0.15">
      <c r="A260" s="12">
        <v>1258</v>
      </c>
      <c r="B260" s="11" t="s">
        <v>1929</v>
      </c>
      <c r="C260" s="13">
        <v>3.45</v>
      </c>
      <c r="D260" s="11" t="s">
        <v>578</v>
      </c>
      <c r="E260" s="82" t="s">
        <v>71</v>
      </c>
      <c r="F260" s="81"/>
    </row>
    <row r="261" spans="1:6" ht="15.75" customHeight="1" x14ac:dyDescent="0.15">
      <c r="A261" s="12">
        <v>1259</v>
      </c>
      <c r="B261" s="11" t="s">
        <v>1932</v>
      </c>
      <c r="C261" s="13">
        <v>3.45</v>
      </c>
      <c r="D261" s="11" t="s">
        <v>1935</v>
      </c>
      <c r="E261" s="82" t="s">
        <v>101</v>
      </c>
      <c r="F261" s="81"/>
    </row>
    <row r="262" spans="1:6" ht="15.75" customHeight="1" x14ac:dyDescent="0.15">
      <c r="A262" s="12">
        <v>1260</v>
      </c>
      <c r="B262" s="11" t="s">
        <v>1950</v>
      </c>
      <c r="C262" s="13">
        <v>3.44</v>
      </c>
      <c r="D262" s="11" t="s">
        <v>1508</v>
      </c>
      <c r="E262" s="82" t="s">
        <v>162</v>
      </c>
      <c r="F262" s="81"/>
    </row>
    <row r="263" spans="1:6" ht="15.75" customHeight="1" x14ac:dyDescent="0.15">
      <c r="A263" s="12">
        <v>1261</v>
      </c>
      <c r="B263" s="11" t="s">
        <v>1952</v>
      </c>
      <c r="C263" s="13">
        <v>3.44</v>
      </c>
      <c r="D263" s="11" t="s">
        <v>555</v>
      </c>
      <c r="E263" s="82" t="s">
        <v>40</v>
      </c>
      <c r="F263" s="81"/>
    </row>
    <row r="264" spans="1:6" ht="15.75" customHeight="1" x14ac:dyDescent="0.15">
      <c r="A264" s="12">
        <v>1262</v>
      </c>
      <c r="B264" s="11" t="s">
        <v>1954</v>
      </c>
      <c r="C264" s="13">
        <v>3.43</v>
      </c>
      <c r="D264" s="11" t="s">
        <v>1955</v>
      </c>
      <c r="E264" s="82" t="s">
        <v>101</v>
      </c>
      <c r="F264" s="81"/>
    </row>
    <row r="265" spans="1:6" ht="15.75" customHeight="1" x14ac:dyDescent="0.15">
      <c r="A265" s="12">
        <v>1263</v>
      </c>
      <c r="B265" s="11" t="s">
        <v>1958</v>
      </c>
      <c r="C265" s="13">
        <v>3.43</v>
      </c>
      <c r="D265" s="11" t="s">
        <v>1077</v>
      </c>
      <c r="E265" s="82" t="s">
        <v>50</v>
      </c>
      <c r="F265" s="81"/>
    </row>
    <row r="266" spans="1:6" ht="15.75" customHeight="1" x14ac:dyDescent="0.15">
      <c r="A266" s="12">
        <v>1264</v>
      </c>
      <c r="B266" s="11" t="s">
        <v>1962</v>
      </c>
      <c r="C266" s="13">
        <v>3.43</v>
      </c>
      <c r="D266" s="11" t="s">
        <v>429</v>
      </c>
      <c r="E266" s="82" t="s">
        <v>162</v>
      </c>
      <c r="F266" s="81"/>
    </row>
    <row r="267" spans="1:6" ht="15.75" customHeight="1" x14ac:dyDescent="0.15">
      <c r="A267" s="12">
        <v>1265</v>
      </c>
      <c r="B267" s="11" t="s">
        <v>1966</v>
      </c>
      <c r="C267" s="13">
        <v>3.43</v>
      </c>
      <c r="D267" s="11" t="s">
        <v>1967</v>
      </c>
      <c r="E267" s="82" t="s">
        <v>66</v>
      </c>
      <c r="F267" s="81"/>
    </row>
    <row r="268" spans="1:6" ht="15.75" customHeight="1" x14ac:dyDescent="0.15">
      <c r="A268" s="12">
        <v>1266</v>
      </c>
      <c r="B268" s="11" t="s">
        <v>1969</v>
      </c>
      <c r="C268" s="13">
        <v>3.42</v>
      </c>
      <c r="D268" s="11" t="s">
        <v>1970</v>
      </c>
      <c r="E268" s="82" t="s">
        <v>478</v>
      </c>
      <c r="F268" s="81"/>
    </row>
    <row r="269" spans="1:6" ht="15.75" customHeight="1" x14ac:dyDescent="0.15">
      <c r="A269" s="12">
        <v>1267</v>
      </c>
      <c r="B269" s="11" t="s">
        <v>1972</v>
      </c>
      <c r="C269" s="13">
        <v>3.42</v>
      </c>
      <c r="D269" s="11" t="s">
        <v>620</v>
      </c>
      <c r="E269" s="82" t="s">
        <v>364</v>
      </c>
      <c r="F269" s="81"/>
    </row>
    <row r="270" spans="1:6" ht="15.75" customHeight="1" x14ac:dyDescent="0.15">
      <c r="A270" s="12">
        <v>1268</v>
      </c>
      <c r="B270" s="11" t="s">
        <v>1975</v>
      </c>
      <c r="C270" s="13">
        <v>3.42</v>
      </c>
      <c r="D270" s="11" t="s">
        <v>1701</v>
      </c>
      <c r="E270" s="82" t="s">
        <v>66</v>
      </c>
      <c r="F270" s="81"/>
    </row>
    <row r="271" spans="1:6" ht="15.75" customHeight="1" x14ac:dyDescent="0.15">
      <c r="A271" s="12">
        <v>1269</v>
      </c>
      <c r="B271" s="11" t="s">
        <v>1978</v>
      </c>
      <c r="C271" s="13">
        <v>3.42</v>
      </c>
      <c r="D271" s="11" t="s">
        <v>1979</v>
      </c>
      <c r="E271" s="82" t="s">
        <v>66</v>
      </c>
      <c r="F271" s="81"/>
    </row>
    <row r="272" spans="1:6" ht="15.75" customHeight="1" x14ac:dyDescent="0.15">
      <c r="A272" s="12">
        <v>1270</v>
      </c>
      <c r="B272" s="11" t="s">
        <v>2002</v>
      </c>
      <c r="C272" s="13">
        <v>3.4</v>
      </c>
      <c r="D272" s="11" t="s">
        <v>2004</v>
      </c>
      <c r="E272" s="82" t="s">
        <v>221</v>
      </c>
      <c r="F272" s="81"/>
    </row>
    <row r="273" spans="1:6" ht="15.75" customHeight="1" x14ac:dyDescent="0.15">
      <c r="A273" s="12">
        <v>1271</v>
      </c>
      <c r="B273" s="11" t="s">
        <v>2007</v>
      </c>
      <c r="C273" s="13">
        <v>3.4</v>
      </c>
      <c r="D273" s="11" t="s">
        <v>1493</v>
      </c>
      <c r="E273" s="82" t="s">
        <v>59</v>
      </c>
      <c r="F273" s="81"/>
    </row>
    <row r="274" spans="1:6" ht="15.75" customHeight="1" x14ac:dyDescent="0.15">
      <c r="A274" s="12">
        <v>1272</v>
      </c>
      <c r="B274" s="11" t="s">
        <v>2011</v>
      </c>
      <c r="C274" s="13">
        <v>3.4</v>
      </c>
      <c r="D274" s="11" t="s">
        <v>481</v>
      </c>
      <c r="E274" s="82" t="s">
        <v>71</v>
      </c>
      <c r="F274" s="81"/>
    </row>
    <row r="275" spans="1:6" ht="15.75" customHeight="1" x14ac:dyDescent="0.15">
      <c r="A275" s="12">
        <v>1273</v>
      </c>
      <c r="B275" s="11" t="s">
        <v>2014</v>
      </c>
      <c r="C275" s="13">
        <v>3.4</v>
      </c>
      <c r="D275" s="11" t="s">
        <v>585</v>
      </c>
      <c r="E275" s="82" t="s">
        <v>50</v>
      </c>
      <c r="F275" s="81"/>
    </row>
    <row r="276" spans="1:6" ht="15.75" customHeight="1" x14ac:dyDescent="0.15">
      <c r="A276" s="12">
        <v>1274</v>
      </c>
      <c r="B276" s="11" t="s">
        <v>2016</v>
      </c>
      <c r="C276" s="13">
        <v>3.4</v>
      </c>
      <c r="D276" s="11" t="s">
        <v>339</v>
      </c>
      <c r="E276" s="82" t="s">
        <v>162</v>
      </c>
      <c r="F276" s="81"/>
    </row>
    <row r="277" spans="1:6" ht="15.75" customHeight="1" x14ac:dyDescent="0.15">
      <c r="A277" s="12">
        <v>1275</v>
      </c>
      <c r="B277" s="11" t="s">
        <v>2022</v>
      </c>
      <c r="C277" s="13">
        <v>3.39</v>
      </c>
      <c r="D277" s="11" t="s">
        <v>903</v>
      </c>
      <c r="E277" s="82" t="s">
        <v>162</v>
      </c>
      <c r="F277" s="81"/>
    </row>
    <row r="278" spans="1:6" ht="15.75" customHeight="1" x14ac:dyDescent="0.15">
      <c r="A278" s="12">
        <v>1276</v>
      </c>
      <c r="B278" s="11" t="s">
        <v>2024</v>
      </c>
      <c r="C278" s="13">
        <v>3.39</v>
      </c>
      <c r="D278" s="11" t="s">
        <v>2025</v>
      </c>
      <c r="E278" s="82" t="s">
        <v>101</v>
      </c>
      <c r="F278" s="81"/>
    </row>
    <row r="279" spans="1:6" ht="15.75" customHeight="1" x14ac:dyDescent="0.15">
      <c r="A279" s="12">
        <v>1277</v>
      </c>
      <c r="B279" s="11" t="s">
        <v>2026</v>
      </c>
      <c r="C279" s="13">
        <v>3.38</v>
      </c>
      <c r="D279" s="11" t="s">
        <v>2027</v>
      </c>
      <c r="E279" s="82" t="s">
        <v>162</v>
      </c>
      <c r="F279" s="81"/>
    </row>
    <row r="280" spans="1:6" ht="15.75" customHeight="1" x14ac:dyDescent="0.15">
      <c r="A280" s="12">
        <v>1278</v>
      </c>
      <c r="B280" s="11" t="s">
        <v>2028</v>
      </c>
      <c r="C280" s="13">
        <v>3.38</v>
      </c>
      <c r="D280" s="11" t="s">
        <v>2029</v>
      </c>
      <c r="E280" s="82" t="s">
        <v>398</v>
      </c>
      <c r="F280" s="81"/>
    </row>
    <row r="281" spans="1:6" ht="15.75" customHeight="1" x14ac:dyDescent="0.15">
      <c r="A281" s="12">
        <v>1279</v>
      </c>
      <c r="B281" s="11" t="s">
        <v>2031</v>
      </c>
      <c r="C281" s="13">
        <v>3.38</v>
      </c>
      <c r="D281" s="11" t="s">
        <v>362</v>
      </c>
      <c r="E281" s="82" t="s">
        <v>59</v>
      </c>
      <c r="F281" s="81"/>
    </row>
    <row r="282" spans="1:6" ht="15.75" customHeight="1" x14ac:dyDescent="0.15">
      <c r="A282" s="12">
        <v>1280</v>
      </c>
      <c r="B282" s="11" t="s">
        <v>2042</v>
      </c>
      <c r="C282" s="13">
        <v>3.38</v>
      </c>
      <c r="D282" s="11" t="s">
        <v>2043</v>
      </c>
      <c r="E282" s="82" t="s">
        <v>162</v>
      </c>
      <c r="F282" s="81"/>
    </row>
    <row r="283" spans="1:6" ht="15.75" customHeight="1" x14ac:dyDescent="0.15">
      <c r="A283" s="12">
        <v>1281</v>
      </c>
      <c r="B283" s="11" t="s">
        <v>2045</v>
      </c>
      <c r="C283" s="13">
        <v>3.37</v>
      </c>
      <c r="D283" s="11" t="s">
        <v>2046</v>
      </c>
      <c r="E283" s="82" t="s">
        <v>71</v>
      </c>
      <c r="F283" s="81"/>
    </row>
    <row r="284" spans="1:6" ht="15.75" customHeight="1" x14ac:dyDescent="0.15">
      <c r="A284" s="12">
        <v>1282</v>
      </c>
      <c r="B284" s="11" t="s">
        <v>2048</v>
      </c>
      <c r="C284" s="13">
        <v>3.37</v>
      </c>
      <c r="D284" s="11" t="s">
        <v>523</v>
      </c>
      <c r="E284" s="82" t="s">
        <v>66</v>
      </c>
      <c r="F284" s="81"/>
    </row>
    <row r="285" spans="1:6" ht="15.75" customHeight="1" x14ac:dyDescent="0.15">
      <c r="A285" s="12">
        <v>1283</v>
      </c>
      <c r="B285" s="11" t="s">
        <v>2050</v>
      </c>
      <c r="C285" s="13">
        <v>3.37</v>
      </c>
      <c r="D285" s="11" t="s">
        <v>2051</v>
      </c>
      <c r="E285" s="82" t="s">
        <v>101</v>
      </c>
      <c r="F285" s="81"/>
    </row>
    <row r="286" spans="1:6" ht="15.75" customHeight="1" x14ac:dyDescent="0.15">
      <c r="A286" s="12">
        <v>1284</v>
      </c>
      <c r="B286" s="11" t="s">
        <v>2054</v>
      </c>
      <c r="C286" s="13">
        <v>3.37</v>
      </c>
      <c r="D286" s="11" t="s">
        <v>295</v>
      </c>
      <c r="E286" s="82" t="s">
        <v>50</v>
      </c>
      <c r="F286" s="81"/>
    </row>
    <row r="287" spans="1:6" ht="15.75" customHeight="1" x14ac:dyDescent="0.15">
      <c r="A287" s="12">
        <v>1285</v>
      </c>
      <c r="B287" s="11" t="s">
        <v>2056</v>
      </c>
      <c r="C287" s="13">
        <v>3.37</v>
      </c>
      <c r="D287" s="11" t="s">
        <v>2058</v>
      </c>
      <c r="E287" s="82" t="s">
        <v>215</v>
      </c>
      <c r="F287" s="81"/>
    </row>
    <row r="288" spans="1:6" ht="15.75" customHeight="1" x14ac:dyDescent="0.15">
      <c r="A288" s="12">
        <v>1286</v>
      </c>
      <c r="B288" s="11" t="s">
        <v>2060</v>
      </c>
      <c r="C288" s="13">
        <v>3.37</v>
      </c>
      <c r="D288" s="11" t="s">
        <v>431</v>
      </c>
      <c r="E288" s="82" t="s">
        <v>66</v>
      </c>
      <c r="F288" s="81"/>
    </row>
    <row r="289" spans="1:6" ht="15.75" customHeight="1" x14ac:dyDescent="0.15">
      <c r="A289" s="12">
        <v>1287</v>
      </c>
      <c r="B289" s="11" t="s">
        <v>2090</v>
      </c>
      <c r="C289" s="13">
        <v>3.36</v>
      </c>
      <c r="D289" s="11" t="s">
        <v>585</v>
      </c>
      <c r="E289" s="82" t="s">
        <v>66</v>
      </c>
      <c r="F289" s="81"/>
    </row>
    <row r="290" spans="1:6" ht="15.75" customHeight="1" x14ac:dyDescent="0.15">
      <c r="A290" s="12">
        <v>1288</v>
      </c>
      <c r="B290" s="11" t="s">
        <v>2094</v>
      </c>
      <c r="C290" s="13">
        <v>3.36</v>
      </c>
      <c r="D290" s="11" t="s">
        <v>315</v>
      </c>
      <c r="E290" s="82" t="s">
        <v>364</v>
      </c>
      <c r="F290" s="81"/>
    </row>
    <row r="291" spans="1:6" ht="15.75" customHeight="1" x14ac:dyDescent="0.15">
      <c r="A291" s="12">
        <v>1289</v>
      </c>
      <c r="B291" s="11" t="s">
        <v>1864</v>
      </c>
      <c r="C291" s="13">
        <v>3.36</v>
      </c>
      <c r="D291" s="11" t="s">
        <v>1042</v>
      </c>
      <c r="E291" s="82" t="s">
        <v>66</v>
      </c>
      <c r="F291" s="81"/>
    </row>
    <row r="292" spans="1:6" ht="15.75" customHeight="1" x14ac:dyDescent="0.15">
      <c r="A292" s="12">
        <v>1290</v>
      </c>
      <c r="B292" s="11" t="s">
        <v>2097</v>
      </c>
      <c r="C292" s="13">
        <v>3.35</v>
      </c>
      <c r="D292" s="11" t="s">
        <v>535</v>
      </c>
      <c r="E292" s="82" t="s">
        <v>101</v>
      </c>
      <c r="F292" s="81"/>
    </row>
    <row r="293" spans="1:6" ht="15.75" customHeight="1" x14ac:dyDescent="0.15">
      <c r="A293" s="12">
        <v>1291</v>
      </c>
      <c r="B293" s="11" t="s">
        <v>2100</v>
      </c>
      <c r="C293" s="13">
        <v>3.34</v>
      </c>
      <c r="D293" s="11" t="s">
        <v>2101</v>
      </c>
      <c r="E293" s="82" t="s">
        <v>335</v>
      </c>
      <c r="F293" s="81"/>
    </row>
    <row r="294" spans="1:6" ht="15.75" customHeight="1" x14ac:dyDescent="0.15">
      <c r="A294" s="12">
        <v>1292</v>
      </c>
      <c r="B294" s="11" t="s">
        <v>2102</v>
      </c>
      <c r="C294" s="13">
        <v>3.34</v>
      </c>
      <c r="D294" s="11" t="s">
        <v>481</v>
      </c>
      <c r="E294" s="82" t="s">
        <v>59</v>
      </c>
      <c r="F294" s="81"/>
    </row>
    <row r="295" spans="1:6" ht="15.75" customHeight="1" x14ac:dyDescent="0.15">
      <c r="A295" s="12">
        <v>1293</v>
      </c>
      <c r="B295" s="11" t="s">
        <v>2104</v>
      </c>
      <c r="C295" s="13">
        <v>3.34</v>
      </c>
      <c r="D295" s="11" t="s">
        <v>1895</v>
      </c>
      <c r="E295" s="82" t="s">
        <v>215</v>
      </c>
      <c r="F295" s="81"/>
    </row>
    <row r="296" spans="1:6" ht="15.75" customHeight="1" x14ac:dyDescent="0.15">
      <c r="A296" s="12">
        <v>1294</v>
      </c>
      <c r="B296" s="11" t="s">
        <v>2108</v>
      </c>
      <c r="C296" s="13">
        <v>3.34</v>
      </c>
      <c r="D296" s="11" t="s">
        <v>1225</v>
      </c>
      <c r="E296" s="82" t="s">
        <v>226</v>
      </c>
      <c r="F296" s="81"/>
    </row>
    <row r="297" spans="1:6" ht="15.75" customHeight="1" x14ac:dyDescent="0.15">
      <c r="A297" s="12">
        <v>1295</v>
      </c>
      <c r="B297" s="11" t="s">
        <v>2110</v>
      </c>
      <c r="C297" s="13">
        <v>3.34</v>
      </c>
      <c r="D297" s="11" t="s">
        <v>808</v>
      </c>
      <c r="E297" s="82" t="s">
        <v>66</v>
      </c>
      <c r="F297" s="81"/>
    </row>
    <row r="298" spans="1:6" ht="15.75" customHeight="1" x14ac:dyDescent="0.15">
      <c r="A298" s="12">
        <v>1296</v>
      </c>
      <c r="B298" s="11" t="s">
        <v>2120</v>
      </c>
      <c r="C298" s="13">
        <v>3.34</v>
      </c>
      <c r="D298" s="11" t="s">
        <v>1643</v>
      </c>
      <c r="E298" s="82" t="s">
        <v>101</v>
      </c>
      <c r="F298" s="81"/>
    </row>
    <row r="299" spans="1:6" ht="15.75" customHeight="1" x14ac:dyDescent="0.15">
      <c r="A299" s="12">
        <v>1297</v>
      </c>
      <c r="B299" s="11" t="s">
        <v>2139</v>
      </c>
      <c r="C299" s="13">
        <v>3.33</v>
      </c>
      <c r="D299" s="11" t="s">
        <v>429</v>
      </c>
      <c r="E299" s="82" t="s">
        <v>66</v>
      </c>
      <c r="F299" s="81"/>
    </row>
    <row r="300" spans="1:6" ht="15.75" customHeight="1" x14ac:dyDescent="0.15">
      <c r="A300" s="12">
        <v>1298</v>
      </c>
      <c r="B300" s="11" t="s">
        <v>2141</v>
      </c>
      <c r="C300" s="13">
        <v>3.32</v>
      </c>
      <c r="D300" s="11" t="s">
        <v>2142</v>
      </c>
      <c r="E300" s="82" t="s">
        <v>364</v>
      </c>
      <c r="F300" s="81"/>
    </row>
    <row r="301" spans="1:6" ht="15.75" customHeight="1" x14ac:dyDescent="0.15">
      <c r="A301" s="12">
        <v>1299</v>
      </c>
      <c r="B301" s="11" t="s">
        <v>2153</v>
      </c>
      <c r="C301" s="13">
        <v>3.32</v>
      </c>
      <c r="D301" s="11" t="s">
        <v>429</v>
      </c>
      <c r="E301" s="82" t="s">
        <v>364</v>
      </c>
      <c r="F301" s="81"/>
    </row>
    <row r="302" spans="1:6" ht="15.75" customHeight="1" x14ac:dyDescent="0.15">
      <c r="A302" s="12">
        <v>1300</v>
      </c>
      <c r="B302" s="11" t="s">
        <v>2157</v>
      </c>
      <c r="C302" s="13">
        <v>3.32</v>
      </c>
      <c r="D302" s="11" t="s">
        <v>2158</v>
      </c>
      <c r="E302" s="82" t="s">
        <v>75</v>
      </c>
      <c r="F302" s="81"/>
    </row>
    <row r="303" spans="1:6" ht="15.75" customHeight="1" x14ac:dyDescent="0.15">
      <c r="A303" s="12">
        <v>1301</v>
      </c>
      <c r="B303" s="11" t="s">
        <v>2161</v>
      </c>
      <c r="C303" s="13">
        <v>3.32</v>
      </c>
      <c r="D303" s="11" t="s">
        <v>667</v>
      </c>
      <c r="E303" s="82" t="s">
        <v>66</v>
      </c>
      <c r="F303" s="81"/>
    </row>
    <row r="304" spans="1:6" ht="15.75" customHeight="1" x14ac:dyDescent="0.15">
      <c r="A304" s="12">
        <v>1302</v>
      </c>
      <c r="B304" s="11" t="s">
        <v>2164</v>
      </c>
      <c r="C304" s="13">
        <v>3.31</v>
      </c>
      <c r="D304" s="11" t="s">
        <v>339</v>
      </c>
      <c r="E304" s="82" t="s">
        <v>162</v>
      </c>
      <c r="F304" s="81"/>
    </row>
    <row r="305" spans="1:6" ht="15.75" customHeight="1" x14ac:dyDescent="0.15">
      <c r="A305" s="12">
        <v>1303</v>
      </c>
      <c r="B305" s="11" t="s">
        <v>2168</v>
      </c>
      <c r="C305" s="13">
        <v>3.31</v>
      </c>
      <c r="D305" s="11" t="s">
        <v>546</v>
      </c>
      <c r="E305" s="82" t="s">
        <v>526</v>
      </c>
      <c r="F305" s="81"/>
    </row>
    <row r="306" spans="1:6" ht="15.75" customHeight="1" x14ac:dyDescent="0.15">
      <c r="A306" s="12">
        <v>1304</v>
      </c>
      <c r="B306" s="11" t="s">
        <v>2186</v>
      </c>
      <c r="C306" s="13">
        <v>3.31</v>
      </c>
      <c r="D306" s="11" t="s">
        <v>1110</v>
      </c>
      <c r="E306" s="82" t="s">
        <v>162</v>
      </c>
      <c r="F306" s="81"/>
    </row>
    <row r="307" spans="1:6" ht="15.75" customHeight="1" x14ac:dyDescent="0.15">
      <c r="A307" s="12">
        <v>1305</v>
      </c>
      <c r="B307" s="11" t="s">
        <v>2189</v>
      </c>
      <c r="C307" s="13">
        <v>3.31</v>
      </c>
      <c r="D307" s="11" t="s">
        <v>1395</v>
      </c>
      <c r="E307" s="82" t="s">
        <v>526</v>
      </c>
      <c r="F307" s="81"/>
    </row>
    <row r="308" spans="1:6" ht="15.75" customHeight="1" x14ac:dyDescent="0.15">
      <c r="A308" s="12">
        <v>1306</v>
      </c>
      <c r="B308" s="11" t="s">
        <v>2197</v>
      </c>
      <c r="C308" s="13">
        <v>3.3</v>
      </c>
      <c r="D308" s="11" t="s">
        <v>2199</v>
      </c>
      <c r="E308" s="82" t="s">
        <v>66</v>
      </c>
      <c r="F308" s="81"/>
    </row>
    <row r="309" spans="1:6" ht="15.75" customHeight="1" x14ac:dyDescent="0.15">
      <c r="A309" s="12">
        <v>1307</v>
      </c>
      <c r="B309" s="11" t="s">
        <v>2204</v>
      </c>
      <c r="C309" s="13">
        <v>3.3</v>
      </c>
      <c r="D309" s="11" t="s">
        <v>476</v>
      </c>
      <c r="E309" s="82" t="s">
        <v>66</v>
      </c>
      <c r="F309" s="81"/>
    </row>
    <row r="310" spans="1:6" ht="15.75" customHeight="1" x14ac:dyDescent="0.15">
      <c r="A310" s="12">
        <v>1308</v>
      </c>
      <c r="B310" s="11" t="s">
        <v>2211</v>
      </c>
      <c r="C310" s="13">
        <v>3.3</v>
      </c>
      <c r="D310" s="11" t="s">
        <v>1757</v>
      </c>
      <c r="E310" s="82" t="s">
        <v>526</v>
      </c>
      <c r="F310" s="81"/>
    </row>
    <row r="311" spans="1:6" ht="15.75" customHeight="1" x14ac:dyDescent="0.15">
      <c r="A311" s="12">
        <v>1309</v>
      </c>
      <c r="B311" s="11" t="s">
        <v>2213</v>
      </c>
      <c r="C311" s="13">
        <v>3.3</v>
      </c>
      <c r="D311" s="11" t="s">
        <v>2215</v>
      </c>
      <c r="E311" s="82" t="s">
        <v>340</v>
      </c>
      <c r="F311" s="81"/>
    </row>
    <row r="312" spans="1:6" ht="15.75" customHeight="1" x14ac:dyDescent="0.15">
      <c r="A312" s="12">
        <v>1310</v>
      </c>
      <c r="B312" s="11" t="s">
        <v>2217</v>
      </c>
      <c r="C312" s="13">
        <v>3.3</v>
      </c>
      <c r="D312" s="11" t="s">
        <v>539</v>
      </c>
      <c r="E312" s="82" t="s">
        <v>75</v>
      </c>
      <c r="F312" s="81"/>
    </row>
    <row r="313" spans="1:6" ht="15.75" customHeight="1" x14ac:dyDescent="0.15">
      <c r="A313" s="12">
        <v>1311</v>
      </c>
      <c r="B313" s="11" t="s">
        <v>2220</v>
      </c>
      <c r="C313" s="13">
        <v>3.29</v>
      </c>
      <c r="D313" s="11" t="s">
        <v>605</v>
      </c>
      <c r="E313" s="82" t="s">
        <v>40</v>
      </c>
      <c r="F313" s="81"/>
    </row>
    <row r="314" spans="1:6" ht="15.75" customHeight="1" x14ac:dyDescent="0.15">
      <c r="A314" s="12">
        <v>1312</v>
      </c>
      <c r="B314" s="11" t="s">
        <v>1248</v>
      </c>
      <c r="C314" s="13">
        <v>3.29</v>
      </c>
      <c r="D314" s="11" t="s">
        <v>680</v>
      </c>
      <c r="E314" s="82" t="s">
        <v>478</v>
      </c>
      <c r="F314" s="81"/>
    </row>
    <row r="315" spans="1:6" ht="15.75" customHeight="1" x14ac:dyDescent="0.15">
      <c r="A315" s="12">
        <v>1313</v>
      </c>
      <c r="B315" s="11" t="s">
        <v>2223</v>
      </c>
      <c r="C315" s="13">
        <v>3.28</v>
      </c>
      <c r="D315" s="11" t="s">
        <v>899</v>
      </c>
      <c r="E315" s="82" t="s">
        <v>66</v>
      </c>
      <c r="F315" s="81"/>
    </row>
    <row r="316" spans="1:6" ht="15.75" customHeight="1" x14ac:dyDescent="0.15">
      <c r="A316" s="12">
        <v>1314</v>
      </c>
      <c r="B316" s="11" t="s">
        <v>2227</v>
      </c>
      <c r="C316" s="13">
        <v>3.27</v>
      </c>
      <c r="D316" s="11" t="s">
        <v>315</v>
      </c>
      <c r="E316" s="82" t="s">
        <v>226</v>
      </c>
      <c r="F316" s="81"/>
    </row>
    <row r="317" spans="1:6" ht="15.75" customHeight="1" x14ac:dyDescent="0.15">
      <c r="A317" s="12">
        <v>1315</v>
      </c>
      <c r="B317" s="11" t="s">
        <v>2232</v>
      </c>
      <c r="C317" s="13">
        <v>3.27</v>
      </c>
      <c r="D317" s="11" t="s">
        <v>1469</v>
      </c>
      <c r="E317" s="82" t="s">
        <v>356</v>
      </c>
      <c r="F317" s="81"/>
    </row>
    <row r="318" spans="1:6" ht="15.75" customHeight="1" x14ac:dyDescent="0.15">
      <c r="A318" s="12">
        <v>1316</v>
      </c>
      <c r="B318" s="11" t="s">
        <v>2238</v>
      </c>
      <c r="C318" s="13">
        <v>3.27</v>
      </c>
      <c r="D318" s="11" t="s">
        <v>978</v>
      </c>
      <c r="E318" s="82" t="s">
        <v>71</v>
      </c>
      <c r="F318" s="81"/>
    </row>
    <row r="319" spans="1:6" ht="15.75" customHeight="1" x14ac:dyDescent="0.15">
      <c r="A319" s="12">
        <v>1317</v>
      </c>
      <c r="B319" s="11" t="s">
        <v>2253</v>
      </c>
      <c r="C319" s="13">
        <v>3.27</v>
      </c>
      <c r="D319" s="11" t="s">
        <v>2254</v>
      </c>
      <c r="E319" s="82" t="s">
        <v>600</v>
      </c>
      <c r="F319" s="81"/>
    </row>
    <row r="320" spans="1:6" ht="15.75" customHeight="1" x14ac:dyDescent="0.15">
      <c r="A320" s="12">
        <v>1318</v>
      </c>
      <c r="B320" s="11" t="s">
        <v>2258</v>
      </c>
      <c r="C320" s="13">
        <v>3.26</v>
      </c>
      <c r="D320" s="11" t="s">
        <v>582</v>
      </c>
      <c r="E320" s="82" t="s">
        <v>66</v>
      </c>
      <c r="F320" s="81"/>
    </row>
    <row r="321" spans="1:6" ht="15.75" customHeight="1" x14ac:dyDescent="0.15">
      <c r="A321" s="12">
        <v>1319</v>
      </c>
      <c r="B321" s="11" t="s">
        <v>2264</v>
      </c>
      <c r="C321" s="13">
        <v>3.26</v>
      </c>
      <c r="D321" s="11" t="s">
        <v>442</v>
      </c>
      <c r="E321" s="82" t="s">
        <v>71</v>
      </c>
      <c r="F321" s="81"/>
    </row>
    <row r="322" spans="1:6" ht="15.75" customHeight="1" x14ac:dyDescent="0.15">
      <c r="A322" s="12">
        <v>1320</v>
      </c>
      <c r="B322" s="11" t="s">
        <v>2288</v>
      </c>
      <c r="C322" s="13">
        <v>3.25</v>
      </c>
      <c r="D322" s="11" t="s">
        <v>903</v>
      </c>
      <c r="E322" s="82" t="s">
        <v>162</v>
      </c>
      <c r="F322" s="81"/>
    </row>
    <row r="323" spans="1:6" ht="15.75" customHeight="1" x14ac:dyDescent="0.15">
      <c r="A323" s="12">
        <v>1321</v>
      </c>
      <c r="B323" s="11" t="s">
        <v>2309</v>
      </c>
      <c r="C323" s="13">
        <v>3.25</v>
      </c>
      <c r="D323" s="11" t="s">
        <v>632</v>
      </c>
      <c r="E323" s="82" t="s">
        <v>162</v>
      </c>
      <c r="F323" s="81"/>
    </row>
    <row r="324" spans="1:6" ht="15.75" customHeight="1" x14ac:dyDescent="0.15">
      <c r="A324" s="12">
        <v>1322</v>
      </c>
      <c r="B324" s="11" t="s">
        <v>2312</v>
      </c>
      <c r="C324" s="13">
        <v>3.25</v>
      </c>
      <c r="D324" s="11" t="s">
        <v>2313</v>
      </c>
      <c r="E324" s="82" t="s">
        <v>101</v>
      </c>
      <c r="F324" s="81"/>
    </row>
    <row r="325" spans="1:6" ht="15.75" customHeight="1" x14ac:dyDescent="0.15">
      <c r="A325" s="12">
        <v>1323</v>
      </c>
      <c r="B325" s="11" t="s">
        <v>2320</v>
      </c>
      <c r="C325" s="13">
        <v>3.25</v>
      </c>
      <c r="D325" s="11" t="s">
        <v>793</v>
      </c>
      <c r="E325" s="82" t="s">
        <v>59</v>
      </c>
      <c r="F325" s="81"/>
    </row>
    <row r="326" spans="1:6" ht="15.75" customHeight="1" x14ac:dyDescent="0.15">
      <c r="A326" s="12">
        <v>1324</v>
      </c>
      <c r="B326" s="11" t="s">
        <v>2323</v>
      </c>
      <c r="C326" s="13">
        <v>3.25</v>
      </c>
      <c r="D326" s="11" t="s">
        <v>793</v>
      </c>
      <c r="E326" s="82" t="s">
        <v>162</v>
      </c>
      <c r="F326" s="81"/>
    </row>
    <row r="327" spans="1:6" ht="15.75" customHeight="1" x14ac:dyDescent="0.15">
      <c r="A327" s="12">
        <v>1325</v>
      </c>
      <c r="B327" s="11" t="s">
        <v>2325</v>
      </c>
      <c r="C327" s="13">
        <v>3.25</v>
      </c>
      <c r="D327" s="11" t="s">
        <v>1333</v>
      </c>
      <c r="E327" s="82" t="s">
        <v>226</v>
      </c>
      <c r="F327" s="81"/>
    </row>
    <row r="328" spans="1:6" ht="15.75" customHeight="1" x14ac:dyDescent="0.15">
      <c r="A328" s="12">
        <v>1326</v>
      </c>
      <c r="B328" s="11" t="s">
        <v>2328</v>
      </c>
      <c r="C328" s="13">
        <v>3.25</v>
      </c>
      <c r="D328" s="11" t="s">
        <v>903</v>
      </c>
      <c r="E328" s="82" t="s">
        <v>162</v>
      </c>
      <c r="F328" s="81"/>
    </row>
    <row r="329" spans="1:6" ht="15.75" customHeight="1" x14ac:dyDescent="0.15">
      <c r="A329" s="12">
        <v>1327</v>
      </c>
      <c r="B329" s="11" t="s">
        <v>2330</v>
      </c>
      <c r="C329" s="13">
        <v>3.24</v>
      </c>
      <c r="D329" s="11" t="s">
        <v>1839</v>
      </c>
      <c r="E329" s="82" t="s">
        <v>50</v>
      </c>
      <c r="F329" s="81"/>
    </row>
    <row r="330" spans="1:6" ht="15.75" customHeight="1" x14ac:dyDescent="0.15">
      <c r="A330" s="12">
        <v>1328</v>
      </c>
      <c r="B330" s="11" t="s">
        <v>2344</v>
      </c>
      <c r="C330" s="13">
        <v>3.24</v>
      </c>
      <c r="D330" s="11" t="s">
        <v>390</v>
      </c>
      <c r="E330" s="82" t="s">
        <v>71</v>
      </c>
      <c r="F330" s="81"/>
    </row>
    <row r="331" spans="1:6" ht="15.75" customHeight="1" x14ac:dyDescent="0.15">
      <c r="A331" s="12">
        <v>1329</v>
      </c>
      <c r="B331" s="11" t="s">
        <v>2349</v>
      </c>
      <c r="C331" s="13">
        <v>3.24</v>
      </c>
      <c r="D331" s="11" t="s">
        <v>706</v>
      </c>
      <c r="E331" s="82" t="s">
        <v>398</v>
      </c>
      <c r="F331" s="81"/>
    </row>
    <row r="332" spans="1:6" ht="15.75" customHeight="1" x14ac:dyDescent="0.15">
      <c r="A332" s="12">
        <v>1330</v>
      </c>
      <c r="B332" s="11" t="s">
        <v>2375</v>
      </c>
      <c r="C332" s="13">
        <v>3.24</v>
      </c>
      <c r="D332" s="11" t="s">
        <v>1525</v>
      </c>
      <c r="E332" s="82" t="s">
        <v>59</v>
      </c>
      <c r="F332" s="81"/>
    </row>
    <row r="333" spans="1:6" ht="15.75" customHeight="1" x14ac:dyDescent="0.15">
      <c r="A333" s="12">
        <v>1331</v>
      </c>
      <c r="B333" s="11" t="s">
        <v>2378</v>
      </c>
      <c r="C333" s="13">
        <v>3.24</v>
      </c>
      <c r="D333" s="11" t="s">
        <v>903</v>
      </c>
      <c r="E333" s="82" t="s">
        <v>215</v>
      </c>
      <c r="F333" s="81"/>
    </row>
    <row r="334" spans="1:6" ht="15.75" customHeight="1" x14ac:dyDescent="0.15">
      <c r="A334" s="12">
        <v>1332</v>
      </c>
      <c r="B334" s="11" t="s">
        <v>2386</v>
      </c>
      <c r="C334" s="13">
        <v>3.24</v>
      </c>
      <c r="D334" s="11" t="s">
        <v>2387</v>
      </c>
      <c r="E334" s="82" t="s">
        <v>86</v>
      </c>
      <c r="F334" s="81"/>
    </row>
    <row r="335" spans="1:6" ht="15.75" customHeight="1" x14ac:dyDescent="0.15">
      <c r="A335" s="12">
        <v>1333</v>
      </c>
      <c r="B335" s="11" t="s">
        <v>2388</v>
      </c>
      <c r="C335" s="13">
        <v>3.24</v>
      </c>
      <c r="D335" s="11" t="s">
        <v>532</v>
      </c>
      <c r="E335" s="82" t="s">
        <v>335</v>
      </c>
      <c r="F335" s="81"/>
    </row>
    <row r="336" spans="1:6" ht="15.75" customHeight="1" x14ac:dyDescent="0.15">
      <c r="A336" s="12">
        <v>1334</v>
      </c>
      <c r="B336" s="11" t="s">
        <v>2390</v>
      </c>
      <c r="C336" s="13">
        <v>3.24</v>
      </c>
      <c r="D336" s="11" t="s">
        <v>308</v>
      </c>
      <c r="E336" s="82" t="s">
        <v>40</v>
      </c>
      <c r="F336" s="81"/>
    </row>
    <row r="337" spans="1:6" ht="15.75" customHeight="1" x14ac:dyDescent="0.15">
      <c r="A337" s="12">
        <v>1335</v>
      </c>
      <c r="B337" s="11" t="s">
        <v>2392</v>
      </c>
      <c r="C337" s="13">
        <v>3.24</v>
      </c>
      <c r="D337" s="11" t="s">
        <v>2394</v>
      </c>
      <c r="E337" s="82" t="s">
        <v>215</v>
      </c>
      <c r="F337" s="81"/>
    </row>
    <row r="338" spans="1:6" ht="15.75" customHeight="1" x14ac:dyDescent="0.15">
      <c r="A338" s="12">
        <v>1336</v>
      </c>
      <c r="B338" s="11" t="s">
        <v>2397</v>
      </c>
      <c r="C338" s="13">
        <v>3.23</v>
      </c>
      <c r="D338" s="11" t="s">
        <v>2399</v>
      </c>
      <c r="E338" s="82" t="s">
        <v>221</v>
      </c>
      <c r="F338" s="81"/>
    </row>
    <row r="339" spans="1:6" ht="15.75" customHeight="1" x14ac:dyDescent="0.15">
      <c r="A339" s="12">
        <v>1337</v>
      </c>
      <c r="B339" s="11" t="s">
        <v>2400</v>
      </c>
      <c r="C339" s="13">
        <v>3.23</v>
      </c>
      <c r="D339" s="11" t="s">
        <v>2401</v>
      </c>
      <c r="E339" s="82" t="s">
        <v>340</v>
      </c>
      <c r="F339" s="81"/>
    </row>
    <row r="340" spans="1:6" ht="15.75" customHeight="1" x14ac:dyDescent="0.15">
      <c r="A340" s="12">
        <v>1338</v>
      </c>
      <c r="B340" s="11" t="s">
        <v>2404</v>
      </c>
      <c r="C340" s="13">
        <v>3.23</v>
      </c>
      <c r="D340" s="11" t="s">
        <v>2199</v>
      </c>
      <c r="E340" s="82" t="s">
        <v>335</v>
      </c>
      <c r="F340" s="81"/>
    </row>
    <row r="341" spans="1:6" ht="15.75" customHeight="1" x14ac:dyDescent="0.15">
      <c r="A341" s="12">
        <v>1339</v>
      </c>
      <c r="B341" s="11" t="s">
        <v>2407</v>
      </c>
      <c r="C341" s="13">
        <v>3.23</v>
      </c>
      <c r="D341" s="11" t="s">
        <v>333</v>
      </c>
      <c r="E341" s="82" t="s">
        <v>600</v>
      </c>
      <c r="F341" s="81"/>
    </row>
    <row r="342" spans="1:6" ht="15.75" customHeight="1" x14ac:dyDescent="0.15">
      <c r="A342" s="12">
        <v>1340</v>
      </c>
      <c r="B342" s="11" t="s">
        <v>2414</v>
      </c>
      <c r="C342" s="13">
        <v>3.23</v>
      </c>
      <c r="D342" s="11" t="s">
        <v>535</v>
      </c>
      <c r="E342" s="82" t="s">
        <v>59</v>
      </c>
      <c r="F342" s="81"/>
    </row>
    <row r="343" spans="1:6" ht="15.75" customHeight="1" x14ac:dyDescent="0.15">
      <c r="A343" s="12">
        <v>1341</v>
      </c>
      <c r="B343" s="11" t="s">
        <v>2416</v>
      </c>
      <c r="C343" s="13">
        <v>3.22</v>
      </c>
      <c r="D343" s="11" t="s">
        <v>429</v>
      </c>
      <c r="E343" s="82" t="s">
        <v>641</v>
      </c>
      <c r="F343" s="81"/>
    </row>
    <row r="344" spans="1:6" ht="15.75" customHeight="1" x14ac:dyDescent="0.15">
      <c r="A344" s="12">
        <v>1342</v>
      </c>
      <c r="B344" s="11" t="s">
        <v>2417</v>
      </c>
      <c r="C344" s="13">
        <v>3.22</v>
      </c>
      <c r="D344" s="11" t="s">
        <v>632</v>
      </c>
      <c r="E344" s="82" t="s">
        <v>340</v>
      </c>
      <c r="F344" s="81"/>
    </row>
    <row r="345" spans="1:6" ht="15.75" customHeight="1" x14ac:dyDescent="0.15">
      <c r="A345" s="12">
        <v>1343</v>
      </c>
      <c r="B345" s="11" t="s">
        <v>2419</v>
      </c>
      <c r="C345" s="13">
        <v>3.22</v>
      </c>
      <c r="D345" s="11" t="s">
        <v>535</v>
      </c>
      <c r="E345" s="82" t="s">
        <v>162</v>
      </c>
      <c r="F345" s="81"/>
    </row>
    <row r="346" spans="1:6" ht="15.75" customHeight="1" x14ac:dyDescent="0.15">
      <c r="A346" s="12">
        <v>1344</v>
      </c>
      <c r="B346" s="11" t="s">
        <v>2420</v>
      </c>
      <c r="C346" s="13">
        <v>3.21</v>
      </c>
      <c r="D346" s="11" t="s">
        <v>357</v>
      </c>
      <c r="E346" s="82" t="s">
        <v>340</v>
      </c>
      <c r="F346" s="81"/>
    </row>
    <row r="347" spans="1:6" ht="15.75" customHeight="1" x14ac:dyDescent="0.15">
      <c r="A347" s="12">
        <v>1345</v>
      </c>
      <c r="B347" s="11" t="s">
        <v>2423</v>
      </c>
      <c r="C347" s="13">
        <v>3.21</v>
      </c>
      <c r="D347" s="11" t="s">
        <v>2424</v>
      </c>
      <c r="E347" s="82" t="s">
        <v>86</v>
      </c>
      <c r="F347" s="81"/>
    </row>
    <row r="348" spans="1:6" ht="15.75" customHeight="1" x14ac:dyDescent="0.15">
      <c r="A348" s="12">
        <v>1346</v>
      </c>
      <c r="B348" s="11" t="s">
        <v>2426</v>
      </c>
      <c r="C348" s="13">
        <v>3.2</v>
      </c>
      <c r="D348" s="11" t="s">
        <v>315</v>
      </c>
      <c r="E348" s="82" t="s">
        <v>356</v>
      </c>
      <c r="F348" s="81"/>
    </row>
    <row r="349" spans="1:6" ht="15.75" customHeight="1" x14ac:dyDescent="0.15">
      <c r="A349" s="12">
        <v>1347</v>
      </c>
      <c r="B349" s="11" t="s">
        <v>2427</v>
      </c>
      <c r="C349" s="13">
        <v>3.2</v>
      </c>
      <c r="D349" s="11" t="s">
        <v>469</v>
      </c>
      <c r="E349" s="82" t="s">
        <v>221</v>
      </c>
      <c r="F349" s="81"/>
    </row>
    <row r="350" spans="1:6" ht="15.75" customHeight="1" x14ac:dyDescent="0.15">
      <c r="A350" s="12">
        <v>1348</v>
      </c>
      <c r="B350" s="11" t="s">
        <v>2430</v>
      </c>
      <c r="C350" s="13">
        <v>3.19</v>
      </c>
      <c r="D350" s="11" t="s">
        <v>339</v>
      </c>
      <c r="E350" s="82" t="s">
        <v>356</v>
      </c>
      <c r="F350" s="81"/>
    </row>
    <row r="351" spans="1:6" ht="15.75" customHeight="1" x14ac:dyDescent="0.15">
      <c r="A351" s="12">
        <v>1349</v>
      </c>
      <c r="B351" s="11" t="s">
        <v>2461</v>
      </c>
      <c r="C351" s="13">
        <v>3.19</v>
      </c>
      <c r="D351" s="11" t="s">
        <v>899</v>
      </c>
      <c r="E351" s="82" t="s">
        <v>66</v>
      </c>
      <c r="F351" s="81"/>
    </row>
    <row r="352" spans="1:6" ht="15.75" customHeight="1" x14ac:dyDescent="0.15">
      <c r="A352" s="12">
        <v>1350</v>
      </c>
      <c r="B352" s="11" t="s">
        <v>2463</v>
      </c>
      <c r="C352" s="13">
        <v>3.19</v>
      </c>
      <c r="D352" s="11" t="s">
        <v>470</v>
      </c>
      <c r="E352" s="82" t="s">
        <v>71</v>
      </c>
      <c r="F352" s="81"/>
    </row>
    <row r="353" spans="1:6" ht="15.75" customHeight="1" x14ac:dyDescent="0.15">
      <c r="A353" s="12">
        <v>1351</v>
      </c>
      <c r="B353" s="11" t="s">
        <v>2465</v>
      </c>
      <c r="C353" s="13">
        <v>3.19</v>
      </c>
      <c r="D353" s="11" t="s">
        <v>2466</v>
      </c>
      <c r="E353" s="82" t="s">
        <v>66</v>
      </c>
      <c r="F353" s="81"/>
    </row>
    <row r="354" spans="1:6" ht="15.75" customHeight="1" x14ac:dyDescent="0.15">
      <c r="A354" s="12">
        <v>1352</v>
      </c>
      <c r="B354" s="11" t="s">
        <v>2493</v>
      </c>
      <c r="C354" s="13">
        <v>3.18</v>
      </c>
      <c r="D354" s="11" t="s">
        <v>1701</v>
      </c>
      <c r="E354" s="82" t="s">
        <v>538</v>
      </c>
      <c r="F354" s="81"/>
    </row>
    <row r="355" spans="1:6" ht="15.75" customHeight="1" x14ac:dyDescent="0.15">
      <c r="A355" s="12">
        <v>1353</v>
      </c>
      <c r="B355" s="11" t="s">
        <v>2495</v>
      </c>
      <c r="C355" s="13">
        <v>3.18</v>
      </c>
      <c r="D355" s="11" t="s">
        <v>2497</v>
      </c>
      <c r="E355" s="82" t="s">
        <v>40</v>
      </c>
      <c r="F355" s="81"/>
    </row>
    <row r="356" spans="1:6" ht="15.75" customHeight="1" x14ac:dyDescent="0.15">
      <c r="A356" s="12">
        <v>1354</v>
      </c>
      <c r="B356" s="11" t="s">
        <v>2500</v>
      </c>
      <c r="C356" s="13">
        <v>3.18</v>
      </c>
      <c r="D356" s="11" t="s">
        <v>362</v>
      </c>
      <c r="E356" s="82" t="s">
        <v>162</v>
      </c>
      <c r="F356" s="81"/>
    </row>
    <row r="357" spans="1:6" ht="15.75" customHeight="1" x14ac:dyDescent="0.15">
      <c r="A357" s="12">
        <v>1355</v>
      </c>
      <c r="B357" s="11" t="s">
        <v>2501</v>
      </c>
      <c r="C357" s="13">
        <v>3.18</v>
      </c>
      <c r="D357" s="11" t="s">
        <v>873</v>
      </c>
      <c r="E357" s="82" t="s">
        <v>538</v>
      </c>
      <c r="F357" s="81"/>
    </row>
    <row r="358" spans="1:6" ht="15.75" customHeight="1" x14ac:dyDescent="0.15">
      <c r="A358" s="12">
        <v>1356</v>
      </c>
      <c r="B358" s="11" t="s">
        <v>2511</v>
      </c>
      <c r="C358" s="13">
        <v>3.18</v>
      </c>
      <c r="D358" s="11" t="s">
        <v>906</v>
      </c>
      <c r="E358" s="82" t="s">
        <v>66</v>
      </c>
      <c r="F358" s="81"/>
    </row>
    <row r="359" spans="1:6" ht="15.75" customHeight="1" x14ac:dyDescent="0.15">
      <c r="A359" s="12">
        <v>1357</v>
      </c>
      <c r="B359" s="11" t="s">
        <v>2513</v>
      </c>
      <c r="C359" s="13">
        <v>3.18</v>
      </c>
      <c r="D359" s="11" t="s">
        <v>1269</v>
      </c>
      <c r="E359" s="82" t="s">
        <v>75</v>
      </c>
      <c r="F359" s="81"/>
    </row>
    <row r="360" spans="1:6" ht="15.75" customHeight="1" x14ac:dyDescent="0.15">
      <c r="A360" s="12">
        <v>1358</v>
      </c>
      <c r="B360" s="11" t="s">
        <v>2514</v>
      </c>
      <c r="C360" s="13">
        <v>3.17</v>
      </c>
      <c r="D360" s="11" t="s">
        <v>2116</v>
      </c>
      <c r="E360" s="82" t="s">
        <v>364</v>
      </c>
      <c r="F360" s="81"/>
    </row>
    <row r="361" spans="1:6" ht="15.75" customHeight="1" x14ac:dyDescent="0.15">
      <c r="A361" s="12">
        <v>1359</v>
      </c>
      <c r="B361" s="11" t="s">
        <v>2516</v>
      </c>
      <c r="C361" s="13">
        <v>3.17</v>
      </c>
      <c r="D361" s="11" t="s">
        <v>302</v>
      </c>
      <c r="E361" s="82" t="s">
        <v>162</v>
      </c>
      <c r="F361" s="81"/>
    </row>
    <row r="362" spans="1:6" ht="15.75" customHeight="1" x14ac:dyDescent="0.15">
      <c r="A362" s="12">
        <v>1360</v>
      </c>
      <c r="B362" s="11" t="s">
        <v>2518</v>
      </c>
      <c r="C362" s="13">
        <v>3.17</v>
      </c>
      <c r="D362" s="11" t="s">
        <v>339</v>
      </c>
      <c r="E362" s="82" t="s">
        <v>215</v>
      </c>
      <c r="F362" s="81"/>
    </row>
    <row r="363" spans="1:6" ht="15.75" customHeight="1" x14ac:dyDescent="0.15">
      <c r="A363" s="12">
        <v>1361</v>
      </c>
      <c r="B363" s="11" t="s">
        <v>2522</v>
      </c>
      <c r="C363" s="13">
        <v>3.17</v>
      </c>
      <c r="D363" s="11" t="s">
        <v>1615</v>
      </c>
      <c r="E363" s="82" t="s">
        <v>66</v>
      </c>
      <c r="F363" s="81"/>
    </row>
    <row r="364" spans="1:6" ht="15.75" customHeight="1" x14ac:dyDescent="0.15">
      <c r="A364" s="12">
        <v>1362</v>
      </c>
      <c r="B364" s="11" t="s">
        <v>2524</v>
      </c>
      <c r="C364" s="13">
        <v>3.17</v>
      </c>
      <c r="D364" s="11" t="s">
        <v>2526</v>
      </c>
      <c r="E364" s="82" t="s">
        <v>50</v>
      </c>
      <c r="F364" s="81"/>
    </row>
    <row r="365" spans="1:6" ht="15.75" customHeight="1" x14ac:dyDescent="0.15">
      <c r="A365" s="12">
        <v>1363</v>
      </c>
      <c r="B365" s="11" t="s">
        <v>2527</v>
      </c>
      <c r="C365" s="13">
        <v>3.17</v>
      </c>
      <c r="D365" s="11" t="s">
        <v>2046</v>
      </c>
      <c r="E365" s="82" t="s">
        <v>66</v>
      </c>
      <c r="F365" s="81"/>
    </row>
    <row r="366" spans="1:6" ht="15.75" customHeight="1" x14ac:dyDescent="0.15">
      <c r="A366" s="12">
        <v>1364</v>
      </c>
      <c r="B366" s="11" t="s">
        <v>2533</v>
      </c>
      <c r="C366" s="13">
        <v>3.16</v>
      </c>
      <c r="D366" s="11" t="s">
        <v>1455</v>
      </c>
      <c r="E366" s="82" t="s">
        <v>66</v>
      </c>
      <c r="F366" s="81"/>
    </row>
    <row r="367" spans="1:6" ht="15.75" customHeight="1" x14ac:dyDescent="0.15">
      <c r="A367" s="12">
        <v>1365</v>
      </c>
      <c r="B367" s="11" t="s">
        <v>2545</v>
      </c>
      <c r="C367" s="13">
        <v>3.16</v>
      </c>
      <c r="D367" s="11" t="s">
        <v>362</v>
      </c>
      <c r="E367" s="82" t="s">
        <v>66</v>
      </c>
      <c r="F367" s="81"/>
    </row>
    <row r="368" spans="1:6" ht="15.75" customHeight="1" x14ac:dyDescent="0.15">
      <c r="A368" s="12">
        <v>1366</v>
      </c>
      <c r="B368" s="11" t="s">
        <v>2548</v>
      </c>
      <c r="C368" s="13">
        <v>3.16</v>
      </c>
      <c r="D368" s="11" t="s">
        <v>362</v>
      </c>
      <c r="E368" s="82" t="s">
        <v>364</v>
      </c>
      <c r="F368" s="81"/>
    </row>
    <row r="369" spans="1:6" ht="15.75" customHeight="1" x14ac:dyDescent="0.15">
      <c r="A369" s="12">
        <v>1367</v>
      </c>
      <c r="B369" s="11" t="s">
        <v>2552</v>
      </c>
      <c r="C369" s="13">
        <v>3.15</v>
      </c>
      <c r="D369" s="11" t="s">
        <v>1019</v>
      </c>
      <c r="E369" s="82" t="s">
        <v>162</v>
      </c>
      <c r="F369" s="81"/>
    </row>
    <row r="370" spans="1:6" ht="15.75" customHeight="1" x14ac:dyDescent="0.15">
      <c r="A370" s="12">
        <v>1368</v>
      </c>
      <c r="B370" s="11" t="s">
        <v>2554</v>
      </c>
      <c r="C370" s="13">
        <v>3.14</v>
      </c>
      <c r="D370" s="11" t="s">
        <v>470</v>
      </c>
      <c r="E370" s="82" t="s">
        <v>71</v>
      </c>
      <c r="F370" s="81"/>
    </row>
    <row r="371" spans="1:6" ht="15.75" customHeight="1" x14ac:dyDescent="0.15">
      <c r="A371" s="12">
        <v>1369</v>
      </c>
      <c r="B371" s="11" t="s">
        <v>2558</v>
      </c>
      <c r="C371" s="13">
        <v>3.14</v>
      </c>
      <c r="D371" s="11" t="s">
        <v>2560</v>
      </c>
      <c r="E371" s="82" t="s">
        <v>538</v>
      </c>
      <c r="F371" s="81"/>
    </row>
    <row r="372" spans="1:6" ht="15.75" customHeight="1" x14ac:dyDescent="0.15">
      <c r="A372" s="12">
        <v>1370</v>
      </c>
      <c r="B372" s="14" t="s">
        <v>2564</v>
      </c>
      <c r="C372" s="13">
        <v>3.14</v>
      </c>
      <c r="D372" s="11" t="s">
        <v>357</v>
      </c>
      <c r="E372" s="82" t="s">
        <v>356</v>
      </c>
      <c r="F372" s="81"/>
    </row>
    <row r="373" spans="1:6" ht="15.75" customHeight="1" x14ac:dyDescent="0.15">
      <c r="A373" s="12">
        <v>1371</v>
      </c>
      <c r="B373" s="11" t="s">
        <v>2570</v>
      </c>
      <c r="C373" s="13">
        <v>3.14</v>
      </c>
      <c r="D373" s="11" t="s">
        <v>757</v>
      </c>
      <c r="E373" s="82" t="s">
        <v>356</v>
      </c>
      <c r="F373" s="81"/>
    </row>
    <row r="374" spans="1:6" ht="15.75" customHeight="1" x14ac:dyDescent="0.15">
      <c r="A374" s="12">
        <v>1372</v>
      </c>
      <c r="B374" s="11" t="s">
        <v>2575</v>
      </c>
      <c r="C374" s="13">
        <v>3.13</v>
      </c>
      <c r="D374" s="11" t="s">
        <v>2577</v>
      </c>
      <c r="E374" s="82" t="s">
        <v>71</v>
      </c>
      <c r="F374" s="81"/>
    </row>
    <row r="375" spans="1:6" ht="15.75" customHeight="1" x14ac:dyDescent="0.15">
      <c r="A375" s="12">
        <v>1373</v>
      </c>
      <c r="B375" s="11" t="s">
        <v>2578</v>
      </c>
      <c r="C375" s="13">
        <v>3.12</v>
      </c>
      <c r="D375" s="11" t="s">
        <v>419</v>
      </c>
      <c r="E375" s="82" t="s">
        <v>162</v>
      </c>
      <c r="F375" s="81"/>
    </row>
    <row r="376" spans="1:6" ht="15.75" customHeight="1" x14ac:dyDescent="0.15">
      <c r="A376" s="12">
        <v>1374</v>
      </c>
      <c r="B376" s="11" t="s">
        <v>2579</v>
      </c>
      <c r="C376" s="13">
        <v>3.12</v>
      </c>
      <c r="D376" s="11" t="s">
        <v>1647</v>
      </c>
      <c r="E376" s="82" t="s">
        <v>162</v>
      </c>
      <c r="F376" s="81"/>
    </row>
    <row r="377" spans="1:6" ht="15.75" customHeight="1" x14ac:dyDescent="0.15">
      <c r="A377" s="12">
        <v>1375</v>
      </c>
      <c r="B377" s="11" t="s">
        <v>2583</v>
      </c>
      <c r="C377" s="13">
        <v>3.11</v>
      </c>
      <c r="D377" s="11" t="s">
        <v>2526</v>
      </c>
      <c r="E377" s="82" t="s">
        <v>86</v>
      </c>
      <c r="F377" s="81"/>
    </row>
    <row r="378" spans="1:6" ht="15.75" customHeight="1" x14ac:dyDescent="0.15">
      <c r="A378" s="12">
        <v>1376</v>
      </c>
      <c r="B378" s="11" t="s">
        <v>2585</v>
      </c>
      <c r="C378" s="13">
        <v>3.11</v>
      </c>
      <c r="D378" s="11" t="s">
        <v>2587</v>
      </c>
      <c r="E378" s="82" t="s">
        <v>75</v>
      </c>
      <c r="F378" s="81"/>
    </row>
    <row r="379" spans="1:6" ht="15.75" customHeight="1" x14ac:dyDescent="0.15">
      <c r="A379" s="12">
        <v>1377</v>
      </c>
      <c r="B379" s="11" t="s">
        <v>2590</v>
      </c>
      <c r="C379" s="13">
        <v>3.11</v>
      </c>
      <c r="D379" s="11" t="s">
        <v>2591</v>
      </c>
      <c r="E379" s="82" t="s">
        <v>50</v>
      </c>
      <c r="F379" s="81"/>
    </row>
    <row r="380" spans="1:6" ht="15.75" customHeight="1" x14ac:dyDescent="0.15">
      <c r="A380" s="12">
        <v>1378</v>
      </c>
      <c r="B380" s="11" t="s">
        <v>2593</v>
      </c>
      <c r="C380" s="13">
        <v>3.11</v>
      </c>
      <c r="D380" s="11" t="s">
        <v>1643</v>
      </c>
      <c r="E380" s="82" t="s">
        <v>71</v>
      </c>
      <c r="F380" s="81"/>
    </row>
    <row r="381" spans="1:6" ht="15.75" customHeight="1" x14ac:dyDescent="0.15">
      <c r="A381" s="12">
        <v>1379</v>
      </c>
      <c r="B381" s="11" t="s">
        <v>2595</v>
      </c>
      <c r="C381" s="13">
        <v>3.11</v>
      </c>
      <c r="D381" s="11" t="s">
        <v>2597</v>
      </c>
      <c r="E381" s="82" t="s">
        <v>398</v>
      </c>
      <c r="F381" s="81"/>
    </row>
    <row r="382" spans="1:6" ht="15.75" customHeight="1" x14ac:dyDescent="0.15">
      <c r="A382" s="12">
        <v>1380</v>
      </c>
      <c r="B382" s="11" t="s">
        <v>2599</v>
      </c>
      <c r="C382" s="13">
        <v>3.11</v>
      </c>
      <c r="D382" s="11" t="s">
        <v>770</v>
      </c>
      <c r="E382" s="82" t="s">
        <v>162</v>
      </c>
      <c r="F382" s="81"/>
    </row>
    <row r="383" spans="1:6" ht="15.75" customHeight="1" x14ac:dyDescent="0.15">
      <c r="A383" s="12">
        <v>1381</v>
      </c>
      <c r="B383" s="11" t="s">
        <v>2600</v>
      </c>
      <c r="C383" s="13">
        <v>3.1</v>
      </c>
      <c r="D383" s="11" t="s">
        <v>605</v>
      </c>
      <c r="E383" s="82" t="s">
        <v>162</v>
      </c>
      <c r="F383" s="81"/>
    </row>
    <row r="384" spans="1:6" ht="15.75" customHeight="1" x14ac:dyDescent="0.15">
      <c r="A384" s="12">
        <v>1382</v>
      </c>
      <c r="B384" s="11" t="s">
        <v>2608</v>
      </c>
      <c r="C384" s="13">
        <v>3.1</v>
      </c>
      <c r="D384" s="11" t="s">
        <v>899</v>
      </c>
      <c r="E384" s="82" t="s">
        <v>335</v>
      </c>
      <c r="F384" s="81"/>
    </row>
    <row r="385" spans="1:6" ht="15.75" customHeight="1" x14ac:dyDescent="0.15">
      <c r="A385" s="12">
        <v>1383</v>
      </c>
      <c r="B385" s="11" t="s">
        <v>2619</v>
      </c>
      <c r="C385" s="13">
        <v>3.1</v>
      </c>
      <c r="D385" s="11" t="s">
        <v>2621</v>
      </c>
      <c r="E385" s="82" t="s">
        <v>226</v>
      </c>
      <c r="F385" s="81"/>
    </row>
    <row r="386" spans="1:6" ht="15.75" customHeight="1" x14ac:dyDescent="0.15">
      <c r="A386" s="12">
        <v>1384</v>
      </c>
      <c r="B386" s="11" t="s">
        <v>2622</v>
      </c>
      <c r="C386" s="13">
        <v>3.1</v>
      </c>
      <c r="D386" s="11" t="s">
        <v>659</v>
      </c>
      <c r="E386" s="82" t="s">
        <v>101</v>
      </c>
      <c r="F386" s="81"/>
    </row>
    <row r="387" spans="1:6" ht="15.75" customHeight="1" x14ac:dyDescent="0.15">
      <c r="A387" s="12">
        <v>1385</v>
      </c>
      <c r="B387" s="11" t="s">
        <v>2623</v>
      </c>
      <c r="C387" s="13">
        <v>3.1</v>
      </c>
      <c r="D387" s="11" t="s">
        <v>2625</v>
      </c>
      <c r="E387" s="82" t="s">
        <v>162</v>
      </c>
      <c r="F387" s="81"/>
    </row>
    <row r="388" spans="1:6" ht="15.75" customHeight="1" x14ac:dyDescent="0.15">
      <c r="A388" s="12">
        <v>1386</v>
      </c>
      <c r="B388" s="11" t="s">
        <v>2627</v>
      </c>
      <c r="C388" s="13">
        <v>3.09</v>
      </c>
      <c r="D388" s="11" t="s">
        <v>1661</v>
      </c>
      <c r="E388" s="82" t="s">
        <v>335</v>
      </c>
      <c r="F388" s="81"/>
    </row>
    <row r="389" spans="1:6" ht="15.75" customHeight="1" x14ac:dyDescent="0.15">
      <c r="A389" s="12">
        <v>1387</v>
      </c>
      <c r="B389" s="11" t="s">
        <v>2628</v>
      </c>
      <c r="C389" s="13">
        <v>3.09</v>
      </c>
      <c r="D389" s="11" t="s">
        <v>339</v>
      </c>
      <c r="E389" s="82" t="s">
        <v>162</v>
      </c>
      <c r="F389" s="81"/>
    </row>
    <row r="390" spans="1:6" ht="15.75" customHeight="1" x14ac:dyDescent="0.15">
      <c r="A390" s="12">
        <v>1388</v>
      </c>
      <c r="B390" s="11" t="s">
        <v>2632</v>
      </c>
      <c r="C390" s="13">
        <v>3.09</v>
      </c>
      <c r="D390" s="11" t="s">
        <v>515</v>
      </c>
      <c r="E390" s="82" t="s">
        <v>335</v>
      </c>
      <c r="F390" s="81"/>
    </row>
    <row r="391" spans="1:6" ht="15.75" customHeight="1" x14ac:dyDescent="0.15">
      <c r="A391" s="12">
        <v>1389</v>
      </c>
      <c r="B391" s="11" t="s">
        <v>2634</v>
      </c>
      <c r="C391" s="13">
        <v>3.08</v>
      </c>
      <c r="D391" s="11" t="s">
        <v>986</v>
      </c>
      <c r="E391" s="82" t="s">
        <v>364</v>
      </c>
      <c r="F391" s="81"/>
    </row>
    <row r="392" spans="1:6" ht="15.75" customHeight="1" x14ac:dyDescent="0.15">
      <c r="A392" s="12">
        <v>1390</v>
      </c>
      <c r="B392" s="11" t="s">
        <v>2637</v>
      </c>
      <c r="C392" s="13">
        <v>3.08</v>
      </c>
      <c r="D392" s="11" t="s">
        <v>2639</v>
      </c>
      <c r="E392" s="82" t="s">
        <v>162</v>
      </c>
      <c r="F392" s="81"/>
    </row>
    <row r="393" spans="1:6" ht="15.75" customHeight="1" x14ac:dyDescent="0.15">
      <c r="A393" s="12">
        <v>1391</v>
      </c>
      <c r="B393" s="11" t="s">
        <v>2652</v>
      </c>
      <c r="C393" s="13">
        <v>3.08</v>
      </c>
      <c r="D393" s="11" t="s">
        <v>368</v>
      </c>
      <c r="E393" s="82" t="s">
        <v>101</v>
      </c>
      <c r="F393" s="81"/>
    </row>
    <row r="394" spans="1:6" ht="15.75" customHeight="1" x14ac:dyDescent="0.15">
      <c r="A394" s="12">
        <v>1392</v>
      </c>
      <c r="B394" s="11" t="s">
        <v>2654</v>
      </c>
      <c r="C394" s="13">
        <v>3.08</v>
      </c>
      <c r="D394" s="11" t="s">
        <v>339</v>
      </c>
      <c r="E394" s="82" t="s">
        <v>71</v>
      </c>
      <c r="F394" s="81"/>
    </row>
    <row r="395" spans="1:6" ht="15.75" customHeight="1" x14ac:dyDescent="0.15">
      <c r="A395" s="12">
        <v>1393</v>
      </c>
      <c r="B395" s="11" t="s">
        <v>2278</v>
      </c>
      <c r="C395" s="13">
        <v>3.07</v>
      </c>
      <c r="D395" s="11" t="s">
        <v>1707</v>
      </c>
      <c r="E395" s="82" t="s">
        <v>59</v>
      </c>
      <c r="F395" s="81"/>
    </row>
    <row r="396" spans="1:6" ht="15.75" customHeight="1" x14ac:dyDescent="0.15">
      <c r="A396" s="12">
        <v>1394</v>
      </c>
      <c r="B396" s="11" t="s">
        <v>2657</v>
      </c>
      <c r="C396" s="13">
        <v>3.07</v>
      </c>
      <c r="D396" s="11" t="s">
        <v>676</v>
      </c>
      <c r="E396" s="82" t="s">
        <v>335</v>
      </c>
      <c r="F396" s="81"/>
    </row>
    <row r="397" spans="1:6" ht="15.75" customHeight="1" x14ac:dyDescent="0.15">
      <c r="A397" s="12">
        <v>1395</v>
      </c>
      <c r="B397" s="11" t="s">
        <v>2662</v>
      </c>
      <c r="C397" s="13">
        <v>3.07</v>
      </c>
      <c r="D397" s="11" t="s">
        <v>1073</v>
      </c>
      <c r="E397" s="82" t="s">
        <v>162</v>
      </c>
      <c r="F397" s="81"/>
    </row>
    <row r="398" spans="1:6" ht="15.75" customHeight="1" x14ac:dyDescent="0.15">
      <c r="A398" s="12">
        <v>1396</v>
      </c>
      <c r="B398" s="11" t="s">
        <v>2665</v>
      </c>
      <c r="C398" s="13">
        <v>3.07</v>
      </c>
      <c r="D398" s="11" t="s">
        <v>2666</v>
      </c>
      <c r="E398" s="82" t="s">
        <v>40</v>
      </c>
      <c r="F398" s="81"/>
    </row>
    <row r="399" spans="1:6" ht="15.75" customHeight="1" x14ac:dyDescent="0.15">
      <c r="A399" s="12">
        <v>1397</v>
      </c>
      <c r="B399" s="11" t="s">
        <v>2669</v>
      </c>
      <c r="C399" s="13">
        <v>3.07</v>
      </c>
      <c r="D399" s="11" t="s">
        <v>451</v>
      </c>
      <c r="E399" s="82" t="s">
        <v>221</v>
      </c>
      <c r="F399" s="81"/>
    </row>
    <row r="400" spans="1:6" ht="15.75" customHeight="1" x14ac:dyDescent="0.15">
      <c r="A400" s="12">
        <v>1398</v>
      </c>
      <c r="B400" s="11" t="s">
        <v>2671</v>
      </c>
      <c r="C400" s="13">
        <v>3.06</v>
      </c>
      <c r="D400" s="11" t="s">
        <v>1615</v>
      </c>
      <c r="E400" s="82" t="s">
        <v>215</v>
      </c>
      <c r="F400" s="81"/>
    </row>
    <row r="401" spans="1:6" ht="15.75" customHeight="1" x14ac:dyDescent="0.15">
      <c r="A401" s="12">
        <v>1399</v>
      </c>
      <c r="B401" s="11" t="s">
        <v>2673</v>
      </c>
      <c r="C401" s="13">
        <v>3.06</v>
      </c>
      <c r="D401" s="11" t="s">
        <v>903</v>
      </c>
      <c r="E401" s="82" t="s">
        <v>162</v>
      </c>
      <c r="F401" s="81"/>
    </row>
    <row r="402" spans="1:6" ht="15.75" customHeight="1" x14ac:dyDescent="0.15">
      <c r="A402" s="12">
        <v>1400</v>
      </c>
      <c r="B402" s="11" t="s">
        <v>2674</v>
      </c>
      <c r="C402" s="13">
        <v>3.06</v>
      </c>
      <c r="D402" s="11" t="s">
        <v>626</v>
      </c>
      <c r="E402" s="82" t="s">
        <v>50</v>
      </c>
      <c r="F402" s="81"/>
    </row>
    <row r="403" spans="1:6" ht="15.75" customHeight="1" x14ac:dyDescent="0.15">
      <c r="A403" s="12">
        <v>1401</v>
      </c>
      <c r="B403" s="11" t="s">
        <v>2676</v>
      </c>
      <c r="C403" s="13">
        <v>3.06</v>
      </c>
      <c r="D403" s="11" t="s">
        <v>668</v>
      </c>
      <c r="E403" s="82" t="s">
        <v>221</v>
      </c>
      <c r="F403" s="81"/>
    </row>
    <row r="404" spans="1:6" ht="15.75" customHeight="1" x14ac:dyDescent="0.15">
      <c r="A404" s="12">
        <v>1402</v>
      </c>
      <c r="B404" s="11" t="s">
        <v>2695</v>
      </c>
      <c r="C404" s="13">
        <v>3.06</v>
      </c>
      <c r="D404" s="11" t="s">
        <v>574</v>
      </c>
      <c r="E404" s="82" t="s">
        <v>71</v>
      </c>
      <c r="F404" s="81"/>
    </row>
    <row r="405" spans="1:6" ht="15.75" customHeight="1" x14ac:dyDescent="0.15">
      <c r="A405" s="12">
        <v>1403</v>
      </c>
      <c r="B405" s="11" t="s">
        <v>2697</v>
      </c>
      <c r="C405" s="13">
        <v>3.05</v>
      </c>
      <c r="D405" s="11" t="s">
        <v>1269</v>
      </c>
      <c r="E405" s="82" t="s">
        <v>162</v>
      </c>
      <c r="F405" s="81"/>
    </row>
    <row r="406" spans="1:6" ht="15.75" customHeight="1" x14ac:dyDescent="0.15">
      <c r="A406" s="12">
        <v>1404</v>
      </c>
      <c r="B406" s="11" t="s">
        <v>2698</v>
      </c>
      <c r="C406" s="13">
        <v>3.05</v>
      </c>
      <c r="D406" s="11" t="s">
        <v>626</v>
      </c>
      <c r="E406" s="82" t="s">
        <v>478</v>
      </c>
      <c r="F406" s="81"/>
    </row>
    <row r="407" spans="1:6" ht="15.75" customHeight="1" x14ac:dyDescent="0.15">
      <c r="A407" s="12">
        <v>1405</v>
      </c>
      <c r="B407" s="11" t="s">
        <v>2701</v>
      </c>
      <c r="C407" s="13">
        <v>3.05</v>
      </c>
      <c r="D407" s="11" t="s">
        <v>2702</v>
      </c>
      <c r="E407" s="82" t="s">
        <v>538</v>
      </c>
      <c r="F407" s="81"/>
    </row>
    <row r="408" spans="1:6" ht="15.75" customHeight="1" x14ac:dyDescent="0.15">
      <c r="A408" s="12">
        <v>1406</v>
      </c>
      <c r="B408" s="11" t="s">
        <v>2704</v>
      </c>
      <c r="C408" s="13">
        <v>3.05</v>
      </c>
      <c r="D408" s="11" t="s">
        <v>1661</v>
      </c>
      <c r="E408" s="82" t="s">
        <v>101</v>
      </c>
      <c r="F408" s="81"/>
    </row>
    <row r="409" spans="1:6" ht="15.75" customHeight="1" x14ac:dyDescent="0.15">
      <c r="A409" s="12">
        <v>1407</v>
      </c>
      <c r="B409" s="11" t="s">
        <v>2707</v>
      </c>
      <c r="C409" s="13">
        <v>3.05</v>
      </c>
      <c r="D409" s="11" t="s">
        <v>1069</v>
      </c>
      <c r="E409" s="82" t="s">
        <v>538</v>
      </c>
      <c r="F409" s="81"/>
    </row>
    <row r="410" spans="1:6" ht="15.75" customHeight="1" x14ac:dyDescent="0.15">
      <c r="A410" s="12">
        <v>1408</v>
      </c>
      <c r="B410" s="11" t="s">
        <v>2712</v>
      </c>
      <c r="C410" s="13">
        <v>3.04</v>
      </c>
      <c r="D410" s="11" t="s">
        <v>613</v>
      </c>
      <c r="E410" s="82" t="s">
        <v>59</v>
      </c>
      <c r="F410" s="81"/>
    </row>
    <row r="411" spans="1:6" ht="15.75" customHeight="1" x14ac:dyDescent="0.15">
      <c r="A411" s="12">
        <v>1409</v>
      </c>
      <c r="B411" s="11" t="s">
        <v>2714</v>
      </c>
      <c r="C411" s="13">
        <v>3.04</v>
      </c>
      <c r="D411" s="11" t="s">
        <v>1269</v>
      </c>
      <c r="E411" s="82" t="s">
        <v>526</v>
      </c>
      <c r="F411" s="81"/>
    </row>
    <row r="412" spans="1:6" ht="15.75" customHeight="1" x14ac:dyDescent="0.15">
      <c r="A412" s="12">
        <v>1410</v>
      </c>
      <c r="B412" s="11" t="s">
        <v>2717</v>
      </c>
      <c r="C412" s="13">
        <v>3.03</v>
      </c>
      <c r="D412" s="11" t="s">
        <v>585</v>
      </c>
      <c r="E412" s="82" t="s">
        <v>162</v>
      </c>
      <c r="F412" s="81"/>
    </row>
    <row r="413" spans="1:6" ht="15.75" customHeight="1" x14ac:dyDescent="0.15">
      <c r="A413" s="12">
        <v>1411</v>
      </c>
      <c r="B413" s="11" t="s">
        <v>2733</v>
      </c>
      <c r="C413" s="13">
        <v>3.03</v>
      </c>
      <c r="D413" s="11" t="s">
        <v>1058</v>
      </c>
      <c r="E413" s="82" t="s">
        <v>162</v>
      </c>
      <c r="F413" s="81"/>
    </row>
    <row r="414" spans="1:6" ht="15.75" customHeight="1" x14ac:dyDescent="0.15">
      <c r="A414" s="12">
        <v>1412</v>
      </c>
      <c r="B414" s="11" t="s">
        <v>2737</v>
      </c>
      <c r="C414" s="13">
        <v>3.03</v>
      </c>
      <c r="D414" s="11" t="s">
        <v>2756</v>
      </c>
      <c r="E414" s="82" t="s">
        <v>162</v>
      </c>
      <c r="F414" s="81"/>
    </row>
    <row r="415" spans="1:6" ht="15.75" customHeight="1" x14ac:dyDescent="0.15">
      <c r="A415" s="12">
        <v>1413</v>
      </c>
      <c r="B415" s="11" t="s">
        <v>2775</v>
      </c>
      <c r="C415" s="13">
        <v>3.03</v>
      </c>
      <c r="D415" s="11" t="s">
        <v>2776</v>
      </c>
      <c r="E415" s="82" t="s">
        <v>40</v>
      </c>
      <c r="F415" s="81"/>
    </row>
    <row r="416" spans="1:6" ht="15.75" customHeight="1" x14ac:dyDescent="0.15">
      <c r="A416" s="12">
        <v>1414</v>
      </c>
      <c r="B416" s="11" t="s">
        <v>2778</v>
      </c>
      <c r="C416" s="13">
        <v>3.03</v>
      </c>
      <c r="D416" s="11" t="s">
        <v>429</v>
      </c>
      <c r="E416" s="82" t="s">
        <v>335</v>
      </c>
      <c r="F416" s="81"/>
    </row>
    <row r="417" spans="1:6" ht="15.75" customHeight="1" x14ac:dyDescent="0.15">
      <c r="A417" s="12">
        <v>1415</v>
      </c>
      <c r="B417" s="11" t="s">
        <v>2780</v>
      </c>
      <c r="C417" s="13">
        <v>3.02</v>
      </c>
      <c r="D417" s="11" t="s">
        <v>978</v>
      </c>
      <c r="E417" s="82" t="s">
        <v>71</v>
      </c>
      <c r="F417" s="81"/>
    </row>
    <row r="418" spans="1:6" ht="15.75" customHeight="1" x14ac:dyDescent="0.15">
      <c r="A418" s="12">
        <v>1416</v>
      </c>
      <c r="B418" s="11" t="s">
        <v>2782</v>
      </c>
      <c r="C418" s="13">
        <v>3.02</v>
      </c>
      <c r="D418" s="11" t="s">
        <v>950</v>
      </c>
      <c r="E418" s="82" t="s">
        <v>215</v>
      </c>
      <c r="F418" s="81"/>
    </row>
    <row r="419" spans="1:6" ht="15.75" customHeight="1" x14ac:dyDescent="0.15">
      <c r="A419" s="12">
        <v>1417</v>
      </c>
      <c r="B419" s="11" t="s">
        <v>2784</v>
      </c>
      <c r="C419" s="13">
        <v>3.02</v>
      </c>
      <c r="D419" s="11" t="s">
        <v>362</v>
      </c>
      <c r="E419" s="82" t="s">
        <v>162</v>
      </c>
      <c r="F419" s="81"/>
    </row>
    <row r="420" spans="1:6" ht="15.75" customHeight="1" x14ac:dyDescent="0.15">
      <c r="A420" s="12">
        <v>1418</v>
      </c>
      <c r="B420" s="11" t="s">
        <v>2787</v>
      </c>
      <c r="C420" s="13">
        <v>3.02</v>
      </c>
      <c r="D420" s="11" t="s">
        <v>568</v>
      </c>
      <c r="E420" s="82" t="s">
        <v>40</v>
      </c>
      <c r="F420" s="81"/>
    </row>
    <row r="421" spans="1:6" ht="15.75" customHeight="1" x14ac:dyDescent="0.15">
      <c r="A421" s="12">
        <v>1419</v>
      </c>
      <c r="B421" s="11" t="s">
        <v>2789</v>
      </c>
      <c r="C421" s="13">
        <v>3.01</v>
      </c>
      <c r="D421" s="11" t="s">
        <v>397</v>
      </c>
      <c r="E421" s="82" t="s">
        <v>75</v>
      </c>
      <c r="F421" s="81"/>
    </row>
    <row r="422" spans="1:6" ht="15.75" customHeight="1" x14ac:dyDescent="0.15">
      <c r="A422" s="12">
        <v>1420</v>
      </c>
      <c r="B422" s="11" t="s">
        <v>2790</v>
      </c>
      <c r="C422" s="13">
        <v>3</v>
      </c>
      <c r="D422" s="11" t="s">
        <v>613</v>
      </c>
      <c r="E422" s="82" t="s">
        <v>40</v>
      </c>
      <c r="F422" s="81"/>
    </row>
    <row r="423" spans="1:6" ht="15.75" customHeight="1" x14ac:dyDescent="0.15">
      <c r="A423" s="12">
        <v>1421</v>
      </c>
      <c r="B423" s="11" t="s">
        <v>2792</v>
      </c>
      <c r="C423" s="13">
        <v>3</v>
      </c>
      <c r="D423" s="11" t="s">
        <v>747</v>
      </c>
      <c r="E423" s="82" t="s">
        <v>215</v>
      </c>
      <c r="F423" s="81"/>
    </row>
    <row r="424" spans="1:6" ht="15.75" customHeight="1" x14ac:dyDescent="0.15">
      <c r="A424" s="12">
        <v>1422</v>
      </c>
      <c r="B424" s="11" t="s">
        <v>2797</v>
      </c>
      <c r="C424" s="13">
        <v>3</v>
      </c>
      <c r="D424" s="11" t="s">
        <v>481</v>
      </c>
      <c r="E424" s="82" t="s">
        <v>356</v>
      </c>
      <c r="F424" s="81"/>
    </row>
    <row r="425" spans="1:6" ht="15.75" customHeight="1" x14ac:dyDescent="0.15">
      <c r="A425" s="12">
        <v>1423</v>
      </c>
      <c r="B425" s="11" t="s">
        <v>2800</v>
      </c>
      <c r="C425" s="13">
        <v>3</v>
      </c>
      <c r="D425" s="11" t="s">
        <v>630</v>
      </c>
      <c r="E425" s="82" t="s">
        <v>50</v>
      </c>
      <c r="F425" s="81"/>
    </row>
    <row r="426" spans="1:6" ht="15.75" customHeight="1" x14ac:dyDescent="0.15">
      <c r="A426" s="12">
        <v>1424</v>
      </c>
      <c r="B426" s="11" t="s">
        <v>2803</v>
      </c>
      <c r="C426" s="13">
        <v>3</v>
      </c>
      <c r="D426" s="11" t="s">
        <v>2805</v>
      </c>
      <c r="E426" s="82" t="s">
        <v>101</v>
      </c>
      <c r="F426" s="81"/>
    </row>
    <row r="427" spans="1:6" ht="15.75" customHeight="1" x14ac:dyDescent="0.15">
      <c r="A427" s="12">
        <v>1425</v>
      </c>
      <c r="B427" s="11" t="s">
        <v>2807</v>
      </c>
      <c r="C427" s="13">
        <v>3</v>
      </c>
      <c r="D427" s="11" t="s">
        <v>511</v>
      </c>
      <c r="E427" s="82" t="s">
        <v>215</v>
      </c>
      <c r="F427" s="81"/>
    </row>
    <row r="428" spans="1:6" ht="15.75" customHeight="1" x14ac:dyDescent="0.15">
      <c r="A428" s="12">
        <v>1426</v>
      </c>
      <c r="B428" s="11" t="s">
        <v>2810</v>
      </c>
      <c r="C428" s="13">
        <v>3</v>
      </c>
      <c r="D428" s="11" t="s">
        <v>2811</v>
      </c>
      <c r="E428" s="82" t="s">
        <v>40</v>
      </c>
      <c r="F428" s="81"/>
    </row>
    <row r="429" spans="1:6" ht="15.75" customHeight="1" x14ac:dyDescent="0.15">
      <c r="A429" s="12">
        <v>1427</v>
      </c>
      <c r="B429" s="11" t="s">
        <v>2814</v>
      </c>
      <c r="C429" s="13">
        <v>2.99</v>
      </c>
      <c r="D429" s="11" t="s">
        <v>626</v>
      </c>
      <c r="E429" s="82" t="s">
        <v>526</v>
      </c>
      <c r="F429" s="81"/>
    </row>
    <row r="430" spans="1:6" ht="15.75" customHeight="1" x14ac:dyDescent="0.15">
      <c r="A430" s="12">
        <v>1428</v>
      </c>
      <c r="B430" s="11" t="s">
        <v>2818</v>
      </c>
      <c r="C430" s="13">
        <v>2.99</v>
      </c>
      <c r="D430" s="11" t="s">
        <v>2819</v>
      </c>
      <c r="E430" s="82" t="s">
        <v>538</v>
      </c>
      <c r="F430" s="81"/>
    </row>
    <row r="431" spans="1:6" ht="15.75" customHeight="1" x14ac:dyDescent="0.15">
      <c r="A431" s="12">
        <v>1429</v>
      </c>
      <c r="B431" s="11" t="s">
        <v>2510</v>
      </c>
      <c r="C431" s="13">
        <v>2.99</v>
      </c>
      <c r="D431" s="11" t="s">
        <v>1834</v>
      </c>
      <c r="E431" s="82" t="s">
        <v>356</v>
      </c>
      <c r="F431" s="81"/>
    </row>
    <row r="432" spans="1:6" ht="15.75" customHeight="1" x14ac:dyDescent="0.15">
      <c r="A432" s="12">
        <v>1430</v>
      </c>
      <c r="B432" s="11" t="s">
        <v>2822</v>
      </c>
      <c r="C432" s="13">
        <v>2.98</v>
      </c>
      <c r="D432" s="11" t="s">
        <v>964</v>
      </c>
      <c r="E432" s="82" t="s">
        <v>101</v>
      </c>
      <c r="F432" s="81"/>
    </row>
    <row r="433" spans="1:6" ht="15.75" customHeight="1" x14ac:dyDescent="0.15">
      <c r="A433" s="12">
        <v>1431</v>
      </c>
      <c r="B433" s="11" t="s">
        <v>2840</v>
      </c>
      <c r="C433" s="13">
        <v>2.98</v>
      </c>
      <c r="D433" s="11" t="s">
        <v>640</v>
      </c>
      <c r="E433" s="82" t="s">
        <v>101</v>
      </c>
      <c r="F433" s="81"/>
    </row>
    <row r="434" spans="1:6" ht="15.75" customHeight="1" x14ac:dyDescent="0.15">
      <c r="A434" s="12">
        <v>1432</v>
      </c>
      <c r="B434" s="11" t="s">
        <v>2848</v>
      </c>
      <c r="C434" s="13">
        <v>2.98</v>
      </c>
      <c r="D434" s="11" t="s">
        <v>1643</v>
      </c>
      <c r="E434" s="82" t="s">
        <v>162</v>
      </c>
      <c r="F434" s="81"/>
    </row>
    <row r="435" spans="1:6" ht="15.75" customHeight="1" x14ac:dyDescent="0.15">
      <c r="A435" s="12">
        <v>1433</v>
      </c>
      <c r="B435" s="11" t="s">
        <v>2850</v>
      </c>
      <c r="C435" s="13">
        <v>2.98</v>
      </c>
      <c r="D435" s="11" t="s">
        <v>676</v>
      </c>
      <c r="E435" s="82" t="s">
        <v>71</v>
      </c>
      <c r="F435" s="81"/>
    </row>
    <row r="436" spans="1:6" ht="15.75" customHeight="1" x14ac:dyDescent="0.15">
      <c r="A436" s="12">
        <v>1434</v>
      </c>
      <c r="B436" s="11" t="s">
        <v>2851</v>
      </c>
      <c r="C436" s="13">
        <v>2.97</v>
      </c>
      <c r="D436" s="11" t="s">
        <v>329</v>
      </c>
      <c r="E436" s="82" t="s">
        <v>221</v>
      </c>
      <c r="F436" s="81"/>
    </row>
    <row r="437" spans="1:6" ht="15.75" customHeight="1" x14ac:dyDescent="0.15">
      <c r="A437" s="12">
        <v>1435</v>
      </c>
      <c r="B437" s="11" t="s">
        <v>2854</v>
      </c>
      <c r="C437" s="13">
        <v>2.97</v>
      </c>
      <c r="D437" s="11" t="s">
        <v>308</v>
      </c>
      <c r="E437" s="82" t="s">
        <v>162</v>
      </c>
      <c r="F437" s="81"/>
    </row>
    <row r="438" spans="1:6" ht="15.75" customHeight="1" x14ac:dyDescent="0.15">
      <c r="A438" s="12">
        <v>1436</v>
      </c>
      <c r="B438" s="11" t="s">
        <v>2858</v>
      </c>
      <c r="C438" s="13">
        <v>2.97</v>
      </c>
      <c r="D438" s="11" t="s">
        <v>451</v>
      </c>
      <c r="E438" s="82" t="s">
        <v>86</v>
      </c>
      <c r="F438" s="81"/>
    </row>
    <row r="439" spans="1:6" ht="15.75" customHeight="1" x14ac:dyDescent="0.15">
      <c r="A439" s="12">
        <v>1437</v>
      </c>
      <c r="B439" s="11" t="s">
        <v>2869</v>
      </c>
      <c r="C439" s="13">
        <v>2.97</v>
      </c>
      <c r="D439" s="11" t="s">
        <v>451</v>
      </c>
      <c r="E439" s="82" t="s">
        <v>398</v>
      </c>
      <c r="F439" s="81"/>
    </row>
    <row r="440" spans="1:6" ht="15.75" customHeight="1" x14ac:dyDescent="0.15">
      <c r="A440" s="12">
        <v>1438</v>
      </c>
      <c r="B440" s="11" t="s">
        <v>2872</v>
      </c>
      <c r="C440" s="13">
        <v>2.97</v>
      </c>
      <c r="D440" s="11" t="s">
        <v>2874</v>
      </c>
      <c r="E440" s="82" t="s">
        <v>162</v>
      </c>
      <c r="F440" s="81"/>
    </row>
    <row r="441" spans="1:6" ht="15.75" customHeight="1" x14ac:dyDescent="0.15">
      <c r="A441" s="12">
        <v>1439</v>
      </c>
      <c r="B441" s="11" t="s">
        <v>2876</v>
      </c>
      <c r="C441" s="13">
        <v>2.97</v>
      </c>
      <c r="D441" s="11" t="s">
        <v>521</v>
      </c>
      <c r="E441" s="82" t="s">
        <v>40</v>
      </c>
      <c r="F441" s="81"/>
    </row>
    <row r="442" spans="1:6" ht="15.75" customHeight="1" x14ac:dyDescent="0.15">
      <c r="A442" s="12">
        <v>1440</v>
      </c>
      <c r="B442" s="11" t="s">
        <v>2879</v>
      </c>
      <c r="C442" s="13">
        <v>2.96</v>
      </c>
      <c r="D442" s="11" t="s">
        <v>1008</v>
      </c>
      <c r="E442" s="82" t="s">
        <v>340</v>
      </c>
      <c r="F442" s="81"/>
    </row>
    <row r="443" spans="1:6" ht="15.75" customHeight="1" x14ac:dyDescent="0.15">
      <c r="A443" s="12">
        <v>1441</v>
      </c>
      <c r="B443" s="11" t="s">
        <v>2880</v>
      </c>
      <c r="C443" s="13">
        <v>2.96</v>
      </c>
      <c r="D443" s="11" t="s">
        <v>2101</v>
      </c>
      <c r="E443" s="82" t="s">
        <v>75</v>
      </c>
      <c r="F443" s="81"/>
    </row>
    <row r="444" spans="1:6" ht="15.75" customHeight="1" x14ac:dyDescent="0.15">
      <c r="A444" s="12">
        <v>1442</v>
      </c>
      <c r="B444" s="11" t="s">
        <v>2882</v>
      </c>
      <c r="C444" s="13">
        <v>2.96</v>
      </c>
      <c r="D444" s="11" t="s">
        <v>676</v>
      </c>
      <c r="E444" s="82" t="s">
        <v>641</v>
      </c>
      <c r="F444" s="81"/>
    </row>
    <row r="445" spans="1:6" ht="15.75" customHeight="1" x14ac:dyDescent="0.15">
      <c r="A445" s="12">
        <v>1443</v>
      </c>
      <c r="B445" s="11" t="s">
        <v>2884</v>
      </c>
      <c r="C445" s="13">
        <v>2.96</v>
      </c>
      <c r="D445" s="11" t="s">
        <v>595</v>
      </c>
      <c r="E445" s="82" t="s">
        <v>162</v>
      </c>
      <c r="F445" s="81"/>
    </row>
    <row r="446" spans="1:6" ht="15.75" customHeight="1" x14ac:dyDescent="0.15">
      <c r="A446" s="12">
        <v>1444</v>
      </c>
      <c r="B446" s="11" t="s">
        <v>2886</v>
      </c>
      <c r="C446" s="13">
        <v>2.95</v>
      </c>
      <c r="D446" s="11" t="s">
        <v>2888</v>
      </c>
      <c r="E446" s="82" t="s">
        <v>162</v>
      </c>
      <c r="F446" s="81"/>
    </row>
    <row r="447" spans="1:6" ht="15.75" customHeight="1" x14ac:dyDescent="0.15">
      <c r="A447" s="12">
        <v>1445</v>
      </c>
      <c r="B447" s="11" t="s">
        <v>2890</v>
      </c>
      <c r="C447" s="13">
        <v>2.95</v>
      </c>
      <c r="D447" s="11" t="s">
        <v>2891</v>
      </c>
      <c r="E447" s="82" t="s">
        <v>66</v>
      </c>
      <c r="F447" s="81"/>
    </row>
    <row r="448" spans="1:6" ht="15.75" customHeight="1" x14ac:dyDescent="0.15">
      <c r="A448" s="12">
        <v>1446</v>
      </c>
      <c r="B448" s="11" t="s">
        <v>2658</v>
      </c>
      <c r="C448" s="13">
        <v>2.95</v>
      </c>
      <c r="D448" s="11" t="s">
        <v>1452</v>
      </c>
      <c r="E448" s="82" t="s">
        <v>66</v>
      </c>
      <c r="F448" s="81"/>
    </row>
    <row r="449" spans="1:6" ht="15.75" customHeight="1" x14ac:dyDescent="0.15">
      <c r="A449" s="12">
        <v>1447</v>
      </c>
      <c r="B449" s="11" t="s">
        <v>2895</v>
      </c>
      <c r="C449" s="13">
        <v>2.95</v>
      </c>
      <c r="D449" s="11" t="s">
        <v>357</v>
      </c>
      <c r="E449" s="82" t="s">
        <v>478</v>
      </c>
      <c r="F449" s="81"/>
    </row>
    <row r="450" spans="1:6" ht="15.75" customHeight="1" x14ac:dyDescent="0.15">
      <c r="A450" s="12">
        <v>1448</v>
      </c>
      <c r="B450" s="11" t="s">
        <v>2897</v>
      </c>
      <c r="C450" s="13">
        <v>2.95</v>
      </c>
      <c r="D450" s="11" t="s">
        <v>570</v>
      </c>
      <c r="E450" s="82" t="s">
        <v>162</v>
      </c>
      <c r="F450" s="81"/>
    </row>
    <row r="451" spans="1:6" ht="15.75" customHeight="1" x14ac:dyDescent="0.15">
      <c r="A451" s="12">
        <v>1449</v>
      </c>
      <c r="B451" s="11" t="s">
        <v>2899</v>
      </c>
      <c r="C451" s="13">
        <v>2.95</v>
      </c>
      <c r="D451" s="11" t="s">
        <v>999</v>
      </c>
      <c r="E451" s="82" t="s">
        <v>478</v>
      </c>
      <c r="F451" s="81"/>
    </row>
    <row r="452" spans="1:6" ht="15.75" customHeight="1" x14ac:dyDescent="0.15">
      <c r="A452" s="12">
        <v>1450</v>
      </c>
      <c r="B452" s="11" t="s">
        <v>2906</v>
      </c>
      <c r="C452" s="13">
        <v>2.95</v>
      </c>
      <c r="D452" s="11" t="s">
        <v>574</v>
      </c>
      <c r="E452" s="82" t="s">
        <v>59</v>
      </c>
      <c r="F452" s="81"/>
    </row>
    <row r="453" spans="1:6" ht="15.75" customHeight="1" x14ac:dyDescent="0.15">
      <c r="A453" s="12">
        <v>1451</v>
      </c>
      <c r="B453" s="11" t="s">
        <v>2908</v>
      </c>
      <c r="C453" s="13">
        <v>2.95</v>
      </c>
      <c r="D453" s="11" t="s">
        <v>532</v>
      </c>
      <c r="E453" s="82" t="s">
        <v>356</v>
      </c>
      <c r="F453" s="81"/>
    </row>
    <row r="454" spans="1:6" ht="15.75" customHeight="1" x14ac:dyDescent="0.15">
      <c r="A454" s="12">
        <v>1452</v>
      </c>
      <c r="B454" s="11" t="s">
        <v>2910</v>
      </c>
      <c r="C454" s="13">
        <v>2.94</v>
      </c>
      <c r="D454" s="11" t="s">
        <v>1831</v>
      </c>
      <c r="E454" s="82" t="s">
        <v>71</v>
      </c>
      <c r="F454" s="81"/>
    </row>
    <row r="455" spans="1:6" ht="15.75" customHeight="1" x14ac:dyDescent="0.15">
      <c r="A455" s="12">
        <v>1453</v>
      </c>
      <c r="B455" s="11" t="s">
        <v>2914</v>
      </c>
      <c r="C455" s="13">
        <v>2.94</v>
      </c>
      <c r="D455" s="11" t="s">
        <v>2916</v>
      </c>
      <c r="E455" s="82" t="s">
        <v>677</v>
      </c>
      <c r="F455" s="81"/>
    </row>
    <row r="456" spans="1:6" ht="15.75" customHeight="1" x14ac:dyDescent="0.15">
      <c r="A456" s="12">
        <v>1454</v>
      </c>
      <c r="B456" s="11" t="s">
        <v>2917</v>
      </c>
      <c r="C456" s="13">
        <v>2.94</v>
      </c>
      <c r="D456" s="11" t="s">
        <v>424</v>
      </c>
      <c r="E456" s="82" t="s">
        <v>335</v>
      </c>
      <c r="F456" s="81"/>
    </row>
    <row r="457" spans="1:6" ht="15.75" customHeight="1" x14ac:dyDescent="0.15">
      <c r="A457" s="12">
        <v>1455</v>
      </c>
      <c r="B457" s="11" t="s">
        <v>2932</v>
      </c>
      <c r="C457" s="13">
        <v>2.94</v>
      </c>
      <c r="D457" s="11" t="s">
        <v>812</v>
      </c>
      <c r="E457" s="82" t="s">
        <v>101</v>
      </c>
      <c r="F457" s="81"/>
    </row>
    <row r="458" spans="1:6" ht="15.75" customHeight="1" x14ac:dyDescent="0.15">
      <c r="A458" s="12">
        <v>1456</v>
      </c>
      <c r="B458" s="11" t="s">
        <v>2934</v>
      </c>
      <c r="C458" s="13">
        <v>2.94</v>
      </c>
      <c r="D458" s="11" t="s">
        <v>2935</v>
      </c>
      <c r="E458" s="82" t="s">
        <v>162</v>
      </c>
      <c r="F458" s="81"/>
    </row>
    <row r="459" spans="1:6" ht="15.75" customHeight="1" x14ac:dyDescent="0.15">
      <c r="A459" s="12">
        <v>1457</v>
      </c>
      <c r="B459" s="11" t="s">
        <v>2936</v>
      </c>
      <c r="C459" s="13">
        <v>2.93</v>
      </c>
      <c r="D459" s="11" t="s">
        <v>667</v>
      </c>
      <c r="E459" s="82" t="s">
        <v>677</v>
      </c>
      <c r="F459" s="81"/>
    </row>
    <row r="460" spans="1:6" ht="15.75" customHeight="1" x14ac:dyDescent="0.15">
      <c r="A460" s="12">
        <v>1458</v>
      </c>
      <c r="B460" s="11" t="s">
        <v>2938</v>
      </c>
      <c r="C460" s="13">
        <v>2.93</v>
      </c>
      <c r="D460" s="11" t="s">
        <v>1508</v>
      </c>
      <c r="E460" s="82" t="s">
        <v>526</v>
      </c>
      <c r="F460" s="81"/>
    </row>
    <row r="461" spans="1:6" ht="15.75" customHeight="1" x14ac:dyDescent="0.15">
      <c r="A461" s="12">
        <v>1459</v>
      </c>
      <c r="B461" s="11" t="s">
        <v>2940</v>
      </c>
      <c r="C461" s="13">
        <v>2.93</v>
      </c>
      <c r="D461" s="11" t="s">
        <v>2943</v>
      </c>
      <c r="E461" s="82" t="s">
        <v>215</v>
      </c>
      <c r="F461" s="81"/>
    </row>
    <row r="462" spans="1:6" ht="15.75" customHeight="1" x14ac:dyDescent="0.15">
      <c r="A462" s="12">
        <v>1460</v>
      </c>
      <c r="B462" s="11" t="s">
        <v>2946</v>
      </c>
      <c r="C462" s="13">
        <v>2.93</v>
      </c>
      <c r="D462" s="11" t="s">
        <v>469</v>
      </c>
      <c r="E462" s="82" t="s">
        <v>66</v>
      </c>
      <c r="F462" s="81"/>
    </row>
    <row r="463" spans="1:6" ht="15.75" customHeight="1" x14ac:dyDescent="0.15">
      <c r="A463" s="12">
        <v>1461</v>
      </c>
      <c r="B463" s="11" t="s">
        <v>2950</v>
      </c>
      <c r="C463" s="13">
        <v>2.93</v>
      </c>
      <c r="D463" s="11" t="s">
        <v>451</v>
      </c>
      <c r="E463" s="82" t="s">
        <v>59</v>
      </c>
      <c r="F463" s="81"/>
    </row>
    <row r="464" spans="1:6" ht="15.75" customHeight="1" x14ac:dyDescent="0.15">
      <c r="A464" s="12">
        <v>1462</v>
      </c>
      <c r="B464" s="11" t="s">
        <v>2954</v>
      </c>
      <c r="C464" s="13">
        <v>2.93</v>
      </c>
      <c r="D464" s="11" t="s">
        <v>2955</v>
      </c>
      <c r="E464" s="82" t="s">
        <v>215</v>
      </c>
      <c r="F464" s="81"/>
    </row>
    <row r="465" spans="1:6" ht="15.75" customHeight="1" x14ac:dyDescent="0.15">
      <c r="A465" s="12">
        <v>1463</v>
      </c>
      <c r="B465" s="11" t="s">
        <v>2957</v>
      </c>
      <c r="C465" s="13">
        <v>2.92</v>
      </c>
      <c r="D465" s="11" t="s">
        <v>333</v>
      </c>
      <c r="E465" s="82" t="s">
        <v>162</v>
      </c>
      <c r="F465" s="81"/>
    </row>
    <row r="466" spans="1:6" ht="15.75" customHeight="1" x14ac:dyDescent="0.15">
      <c r="A466" s="12">
        <v>1464</v>
      </c>
      <c r="B466" s="11" t="s">
        <v>2961</v>
      </c>
      <c r="C466" s="13">
        <v>2.91</v>
      </c>
      <c r="D466" s="11" t="s">
        <v>546</v>
      </c>
      <c r="E466" s="82" t="s">
        <v>162</v>
      </c>
      <c r="F466" s="81"/>
    </row>
    <row r="467" spans="1:6" ht="15.75" customHeight="1" x14ac:dyDescent="0.15">
      <c r="A467" s="12">
        <v>1465</v>
      </c>
      <c r="B467" s="11" t="s">
        <v>2964</v>
      </c>
      <c r="C467" s="13">
        <v>2.91</v>
      </c>
      <c r="D467" s="11" t="s">
        <v>1269</v>
      </c>
      <c r="E467" s="82" t="s">
        <v>59</v>
      </c>
      <c r="F467" s="81"/>
    </row>
    <row r="468" spans="1:6" ht="15.75" customHeight="1" x14ac:dyDescent="0.15">
      <c r="A468" s="12">
        <v>1466</v>
      </c>
      <c r="B468" s="11" t="s">
        <v>2966</v>
      </c>
      <c r="C468" s="13">
        <v>2.91</v>
      </c>
      <c r="D468" s="11" t="s">
        <v>785</v>
      </c>
      <c r="E468" s="82" t="s">
        <v>215</v>
      </c>
      <c r="F468" s="81"/>
    </row>
    <row r="469" spans="1:6" ht="15.75" customHeight="1" x14ac:dyDescent="0.15">
      <c r="A469" s="12">
        <v>1467</v>
      </c>
      <c r="B469" s="11" t="s">
        <v>2970</v>
      </c>
      <c r="C469" s="13">
        <v>2.91</v>
      </c>
      <c r="D469" s="11" t="s">
        <v>504</v>
      </c>
      <c r="E469" s="82" t="s">
        <v>215</v>
      </c>
      <c r="F469" s="81"/>
    </row>
    <row r="470" spans="1:6" ht="15.75" customHeight="1" x14ac:dyDescent="0.15">
      <c r="A470" s="12">
        <v>1468</v>
      </c>
      <c r="B470" s="11" t="s">
        <v>2980</v>
      </c>
      <c r="C470" s="13">
        <v>2.91</v>
      </c>
      <c r="D470" s="11" t="s">
        <v>470</v>
      </c>
      <c r="E470" s="82" t="s">
        <v>162</v>
      </c>
      <c r="F470" s="81"/>
    </row>
    <row r="471" spans="1:6" ht="15.75" customHeight="1" x14ac:dyDescent="0.15">
      <c r="A471" s="12">
        <v>1469</v>
      </c>
      <c r="B471" s="11" t="s">
        <v>2985</v>
      </c>
      <c r="C471" s="13">
        <v>2.91</v>
      </c>
      <c r="D471" s="11" t="s">
        <v>1656</v>
      </c>
      <c r="E471" s="82" t="s">
        <v>101</v>
      </c>
      <c r="F471" s="81"/>
    </row>
    <row r="472" spans="1:6" ht="15.75" customHeight="1" x14ac:dyDescent="0.15">
      <c r="A472" s="12">
        <v>1470</v>
      </c>
      <c r="B472" s="11" t="s">
        <v>3009</v>
      </c>
      <c r="C472" s="13">
        <v>2.91</v>
      </c>
      <c r="D472" s="11" t="s">
        <v>3010</v>
      </c>
      <c r="E472" s="82" t="s">
        <v>50</v>
      </c>
      <c r="F472" s="81"/>
    </row>
    <row r="473" spans="1:6" ht="15.75" customHeight="1" x14ac:dyDescent="0.15">
      <c r="A473" s="12">
        <v>1471</v>
      </c>
      <c r="B473" s="11" t="s">
        <v>3013</v>
      </c>
      <c r="C473" s="13">
        <v>2.9</v>
      </c>
      <c r="D473" s="11" t="s">
        <v>451</v>
      </c>
      <c r="E473" s="82" t="s">
        <v>59</v>
      </c>
      <c r="F473" s="81"/>
    </row>
    <row r="474" spans="1:6" ht="15.75" customHeight="1" x14ac:dyDescent="0.15">
      <c r="A474" s="12">
        <v>1472</v>
      </c>
      <c r="B474" s="11" t="s">
        <v>3015</v>
      </c>
      <c r="C474" s="13">
        <v>2.9</v>
      </c>
      <c r="D474" s="11" t="s">
        <v>1019</v>
      </c>
      <c r="E474" s="82" t="s">
        <v>335</v>
      </c>
      <c r="F474" s="81"/>
    </row>
    <row r="475" spans="1:6" ht="15.75" customHeight="1" x14ac:dyDescent="0.15">
      <c r="A475" s="12">
        <v>1473</v>
      </c>
      <c r="B475" s="14" t="s">
        <v>3017</v>
      </c>
      <c r="C475" s="13">
        <v>2.9</v>
      </c>
      <c r="D475" s="11" t="s">
        <v>3005</v>
      </c>
      <c r="E475" s="82" t="s">
        <v>356</v>
      </c>
      <c r="F475" s="81"/>
    </row>
    <row r="476" spans="1:6" ht="15.75" customHeight="1" x14ac:dyDescent="0.15">
      <c r="A476" s="12">
        <v>1474</v>
      </c>
      <c r="B476" s="11" t="s">
        <v>3025</v>
      </c>
      <c r="C476" s="13">
        <v>2.9</v>
      </c>
      <c r="D476" s="11" t="s">
        <v>3026</v>
      </c>
      <c r="E476" s="82" t="s">
        <v>40</v>
      </c>
      <c r="F476" s="81"/>
    </row>
    <row r="477" spans="1:6" ht="15.75" customHeight="1" x14ac:dyDescent="0.15">
      <c r="A477" s="12">
        <v>1475</v>
      </c>
      <c r="B477" s="11" t="s">
        <v>3027</v>
      </c>
      <c r="C477" s="13">
        <v>2.9</v>
      </c>
      <c r="D477" s="11" t="s">
        <v>914</v>
      </c>
      <c r="E477" s="82" t="s">
        <v>215</v>
      </c>
      <c r="F477" s="81"/>
    </row>
    <row r="478" spans="1:6" ht="15.75" customHeight="1" x14ac:dyDescent="0.15">
      <c r="A478" s="12">
        <v>1476</v>
      </c>
      <c r="B478" s="11" t="s">
        <v>3034</v>
      </c>
      <c r="C478" s="13">
        <v>2.9</v>
      </c>
      <c r="D478" s="11" t="s">
        <v>903</v>
      </c>
      <c r="E478" s="82" t="s">
        <v>364</v>
      </c>
      <c r="F478" s="81"/>
    </row>
    <row r="479" spans="1:6" ht="15.75" customHeight="1" x14ac:dyDescent="0.15">
      <c r="A479" s="12">
        <v>1477</v>
      </c>
      <c r="B479" s="11" t="s">
        <v>3036</v>
      </c>
      <c r="C479" s="13">
        <v>2.9</v>
      </c>
      <c r="D479" s="11" t="s">
        <v>1429</v>
      </c>
      <c r="E479" s="82" t="s">
        <v>478</v>
      </c>
      <c r="F479" s="81"/>
    </row>
    <row r="480" spans="1:6" ht="15.75" customHeight="1" x14ac:dyDescent="0.15">
      <c r="A480" s="12">
        <v>1478</v>
      </c>
      <c r="B480" s="11" t="s">
        <v>3038</v>
      </c>
      <c r="C480" s="13">
        <v>2.9</v>
      </c>
      <c r="D480" s="11" t="s">
        <v>362</v>
      </c>
      <c r="E480" s="82" t="s">
        <v>86</v>
      </c>
      <c r="F480" s="81"/>
    </row>
    <row r="481" spans="1:6" ht="15.75" customHeight="1" x14ac:dyDescent="0.15">
      <c r="A481" s="12">
        <v>1479</v>
      </c>
      <c r="B481" s="11" t="s">
        <v>3041</v>
      </c>
      <c r="C481" s="13">
        <v>2.9</v>
      </c>
      <c r="D481" s="11" t="s">
        <v>3055</v>
      </c>
      <c r="E481" s="82" t="s">
        <v>364</v>
      </c>
      <c r="F481" s="81"/>
    </row>
    <row r="482" spans="1:6" ht="15.75" customHeight="1" x14ac:dyDescent="0.15">
      <c r="A482" s="12">
        <v>1480</v>
      </c>
      <c r="B482" s="11" t="s">
        <v>3057</v>
      </c>
      <c r="C482" s="13">
        <v>2.9</v>
      </c>
      <c r="D482" s="11" t="s">
        <v>1073</v>
      </c>
      <c r="E482" s="82" t="s">
        <v>66</v>
      </c>
      <c r="F482" s="81"/>
    </row>
    <row r="483" spans="1:6" ht="15.75" customHeight="1" x14ac:dyDescent="0.15">
      <c r="A483" s="12">
        <v>1481</v>
      </c>
      <c r="B483" s="11" t="s">
        <v>3060</v>
      </c>
      <c r="C483" s="13">
        <v>2.89</v>
      </c>
      <c r="D483" s="11" t="s">
        <v>1916</v>
      </c>
      <c r="E483" s="82" t="s">
        <v>226</v>
      </c>
      <c r="F483" s="81"/>
    </row>
    <row r="484" spans="1:6" ht="15.75" customHeight="1" x14ac:dyDescent="0.15">
      <c r="A484" s="12">
        <v>1482</v>
      </c>
      <c r="B484" s="11" t="s">
        <v>3062</v>
      </c>
      <c r="C484" s="13">
        <v>2.89</v>
      </c>
      <c r="D484" s="11" t="s">
        <v>2763</v>
      </c>
      <c r="E484" s="82" t="s">
        <v>71</v>
      </c>
      <c r="F484" s="81"/>
    </row>
    <row r="485" spans="1:6" ht="15.75" customHeight="1" x14ac:dyDescent="0.15">
      <c r="A485" s="12">
        <v>1483</v>
      </c>
      <c r="B485" s="11" t="s">
        <v>3065</v>
      </c>
      <c r="C485" s="13">
        <v>2.89</v>
      </c>
      <c r="D485" s="11" t="s">
        <v>333</v>
      </c>
      <c r="E485" s="82" t="s">
        <v>538</v>
      </c>
      <c r="F485" s="81"/>
    </row>
    <row r="486" spans="1:6" ht="15.75" customHeight="1" x14ac:dyDescent="0.15">
      <c r="A486" s="12">
        <v>1484</v>
      </c>
      <c r="B486" s="11" t="s">
        <v>3070</v>
      </c>
      <c r="C486" s="13">
        <v>2.89</v>
      </c>
      <c r="D486" s="11" t="s">
        <v>3071</v>
      </c>
      <c r="E486" s="82" t="s">
        <v>335</v>
      </c>
      <c r="F486" s="81"/>
    </row>
    <row r="487" spans="1:6" ht="15.75" customHeight="1" x14ac:dyDescent="0.15">
      <c r="A487" s="12">
        <v>1485</v>
      </c>
      <c r="B487" s="11" t="s">
        <v>3074</v>
      </c>
      <c r="C487" s="13">
        <v>2.88</v>
      </c>
      <c r="D487" s="11" t="s">
        <v>977</v>
      </c>
      <c r="E487" s="82" t="s">
        <v>162</v>
      </c>
      <c r="F487" s="81"/>
    </row>
    <row r="488" spans="1:6" ht="15.75" customHeight="1" x14ac:dyDescent="0.15">
      <c r="A488" s="12">
        <v>1486</v>
      </c>
      <c r="B488" s="11" t="s">
        <v>3077</v>
      </c>
      <c r="C488" s="13">
        <v>2.88</v>
      </c>
      <c r="D488" s="11" t="s">
        <v>3079</v>
      </c>
      <c r="E488" s="82" t="s">
        <v>162</v>
      </c>
      <c r="F488" s="81"/>
    </row>
    <row r="489" spans="1:6" ht="15.75" customHeight="1" x14ac:dyDescent="0.15">
      <c r="A489" s="12">
        <v>1487</v>
      </c>
      <c r="B489" s="11" t="s">
        <v>3082</v>
      </c>
      <c r="C489" s="13">
        <v>2.88</v>
      </c>
      <c r="D489" s="11" t="s">
        <v>986</v>
      </c>
      <c r="E489" s="82" t="s">
        <v>162</v>
      </c>
      <c r="F489" s="81"/>
    </row>
    <row r="490" spans="1:6" ht="15.75" customHeight="1" x14ac:dyDescent="0.15">
      <c r="A490" s="12">
        <v>1488</v>
      </c>
      <c r="B490" s="11" t="s">
        <v>3085</v>
      </c>
      <c r="C490" s="13">
        <v>2.88</v>
      </c>
      <c r="D490" s="11" t="s">
        <v>630</v>
      </c>
      <c r="E490" s="82" t="s">
        <v>101</v>
      </c>
      <c r="F490" s="81"/>
    </row>
    <row r="491" spans="1:6" ht="15.75" customHeight="1" x14ac:dyDescent="0.15">
      <c r="A491" s="12">
        <v>1489</v>
      </c>
      <c r="B491" s="11" t="s">
        <v>3087</v>
      </c>
      <c r="C491" s="13">
        <v>2.87</v>
      </c>
      <c r="D491" s="11" t="s">
        <v>3088</v>
      </c>
      <c r="E491" s="82" t="s">
        <v>86</v>
      </c>
      <c r="F491" s="81"/>
    </row>
    <row r="492" spans="1:6" ht="15.75" customHeight="1" x14ac:dyDescent="0.15">
      <c r="A492" s="12">
        <v>1490</v>
      </c>
      <c r="B492" s="11" t="s">
        <v>3089</v>
      </c>
      <c r="C492" s="13">
        <v>2.87</v>
      </c>
      <c r="D492" s="11" t="s">
        <v>640</v>
      </c>
      <c r="E492" s="82" t="s">
        <v>66</v>
      </c>
      <c r="F492" s="81"/>
    </row>
    <row r="493" spans="1:6" ht="15.75" customHeight="1" x14ac:dyDescent="0.15">
      <c r="A493" s="12">
        <v>1491</v>
      </c>
      <c r="B493" s="11" t="s">
        <v>3106</v>
      </c>
      <c r="C493" s="13">
        <v>2.87</v>
      </c>
      <c r="D493" s="11" t="s">
        <v>546</v>
      </c>
      <c r="E493" s="82" t="s">
        <v>71</v>
      </c>
      <c r="F493" s="81"/>
    </row>
    <row r="494" spans="1:6" ht="15.75" customHeight="1" x14ac:dyDescent="0.15">
      <c r="A494" s="12">
        <v>1492</v>
      </c>
      <c r="B494" s="11" t="s">
        <v>3114</v>
      </c>
      <c r="C494" s="13">
        <v>2.87</v>
      </c>
      <c r="D494" s="11" t="s">
        <v>1429</v>
      </c>
      <c r="E494" s="82" t="s">
        <v>340</v>
      </c>
      <c r="F494" s="81"/>
    </row>
    <row r="495" spans="1:6" ht="15.75" customHeight="1" x14ac:dyDescent="0.15">
      <c r="A495" s="12">
        <v>1493</v>
      </c>
      <c r="B495" s="11" t="s">
        <v>3118</v>
      </c>
      <c r="C495" s="13">
        <v>2.87</v>
      </c>
      <c r="D495" s="11" t="s">
        <v>1521</v>
      </c>
      <c r="E495" s="82" t="s">
        <v>335</v>
      </c>
      <c r="F495" s="81"/>
    </row>
    <row r="496" spans="1:6" ht="15.75" customHeight="1" x14ac:dyDescent="0.15">
      <c r="A496" s="12">
        <v>1494</v>
      </c>
      <c r="B496" s="11" t="s">
        <v>3124</v>
      </c>
      <c r="C496" s="13">
        <v>2.87</v>
      </c>
      <c r="D496" s="11" t="s">
        <v>3125</v>
      </c>
      <c r="E496" s="82" t="s">
        <v>66</v>
      </c>
      <c r="F496" s="81"/>
    </row>
    <row r="497" spans="1:6" ht="15.75" customHeight="1" x14ac:dyDescent="0.15">
      <c r="A497" s="12">
        <v>1495</v>
      </c>
      <c r="B497" s="11" t="s">
        <v>3127</v>
      </c>
      <c r="C497" s="13">
        <v>2.87</v>
      </c>
      <c r="D497" s="11" t="s">
        <v>3129</v>
      </c>
      <c r="E497" s="82" t="s">
        <v>50</v>
      </c>
      <c r="F497" s="81"/>
    </row>
    <row r="498" spans="1:6" ht="15.75" customHeight="1" x14ac:dyDescent="0.15">
      <c r="A498" s="12">
        <v>1496</v>
      </c>
      <c r="B498" s="11" t="s">
        <v>3135</v>
      </c>
      <c r="C498" s="13">
        <v>2.87</v>
      </c>
      <c r="D498" s="11" t="s">
        <v>3136</v>
      </c>
      <c r="E498" s="82" t="s">
        <v>335</v>
      </c>
      <c r="F498" s="81"/>
    </row>
    <row r="499" spans="1:6" ht="15.75" customHeight="1" x14ac:dyDescent="0.15">
      <c r="A499" s="12">
        <v>1497</v>
      </c>
      <c r="B499" s="11" t="s">
        <v>3137</v>
      </c>
      <c r="C499" s="13">
        <v>2.87</v>
      </c>
      <c r="D499" s="11" t="s">
        <v>1073</v>
      </c>
      <c r="E499" s="82" t="s">
        <v>101</v>
      </c>
      <c r="F499" s="81"/>
    </row>
    <row r="500" spans="1:6" ht="15.75" customHeight="1" x14ac:dyDescent="0.15">
      <c r="A500" s="12">
        <v>1498</v>
      </c>
      <c r="B500" s="11" t="s">
        <v>3141</v>
      </c>
      <c r="C500" s="13">
        <v>2.86</v>
      </c>
      <c r="D500" s="11" t="s">
        <v>899</v>
      </c>
      <c r="E500" s="82" t="s">
        <v>398</v>
      </c>
      <c r="F500" s="81"/>
    </row>
    <row r="501" spans="1:6" ht="15.75" customHeight="1" x14ac:dyDescent="0.15">
      <c r="A501" s="12">
        <v>1499</v>
      </c>
      <c r="B501" s="11" t="s">
        <v>3154</v>
      </c>
      <c r="C501" s="13">
        <v>2.86</v>
      </c>
      <c r="D501" s="11" t="s">
        <v>431</v>
      </c>
      <c r="E501" s="82" t="s">
        <v>101</v>
      </c>
      <c r="F501" s="81"/>
    </row>
    <row r="502" spans="1:6" ht="15.75" customHeight="1" x14ac:dyDescent="0.15">
      <c r="A502" s="12">
        <v>1500</v>
      </c>
      <c r="B502" s="11" t="s">
        <v>3156</v>
      </c>
      <c r="C502" s="13">
        <v>2.86</v>
      </c>
      <c r="D502" s="11" t="s">
        <v>362</v>
      </c>
      <c r="E502" s="82" t="s">
        <v>162</v>
      </c>
      <c r="F502" s="81"/>
    </row>
    <row r="503" spans="1:6" ht="15.75" customHeight="1" x14ac:dyDescent="0.15">
      <c r="A503" s="12">
        <v>1501</v>
      </c>
      <c r="B503" s="11" t="s">
        <v>3159</v>
      </c>
      <c r="C503" s="13">
        <v>2.86</v>
      </c>
      <c r="D503" s="11" t="s">
        <v>630</v>
      </c>
      <c r="E503" s="82" t="s">
        <v>40</v>
      </c>
      <c r="F503" s="81"/>
    </row>
    <row r="504" spans="1:6" ht="15.75" customHeight="1" x14ac:dyDescent="0.15">
      <c r="A504" s="12">
        <v>1502</v>
      </c>
      <c r="B504" s="11" t="s">
        <v>3162</v>
      </c>
      <c r="C504" s="13">
        <v>2.86</v>
      </c>
      <c r="D504" s="11" t="s">
        <v>3164</v>
      </c>
      <c r="E504" s="82" t="s">
        <v>478</v>
      </c>
      <c r="F504" s="81"/>
    </row>
    <row r="505" spans="1:6" ht="15.75" customHeight="1" x14ac:dyDescent="0.15">
      <c r="A505" s="12">
        <v>1503</v>
      </c>
      <c r="B505" s="11" t="s">
        <v>3166</v>
      </c>
      <c r="C505" s="13">
        <v>2.85</v>
      </c>
      <c r="D505" s="11" t="s">
        <v>3167</v>
      </c>
      <c r="E505" s="82" t="s">
        <v>86</v>
      </c>
      <c r="F505" s="81"/>
    </row>
    <row r="506" spans="1:6" ht="15.75" customHeight="1" x14ac:dyDescent="0.15">
      <c r="A506" s="12">
        <v>1504</v>
      </c>
      <c r="B506" s="11" t="s">
        <v>2444</v>
      </c>
      <c r="C506" s="13">
        <v>2.85</v>
      </c>
      <c r="D506" s="11" t="s">
        <v>1624</v>
      </c>
      <c r="E506" s="82" t="s">
        <v>162</v>
      </c>
      <c r="F506" s="81"/>
    </row>
    <row r="507" spans="1:6" ht="15.75" customHeight="1" x14ac:dyDescent="0.15">
      <c r="A507" s="12">
        <v>1505</v>
      </c>
      <c r="B507" s="11" t="s">
        <v>3172</v>
      </c>
      <c r="C507" s="13">
        <v>2.85</v>
      </c>
      <c r="D507" s="11" t="s">
        <v>3174</v>
      </c>
      <c r="E507" s="82" t="s">
        <v>215</v>
      </c>
      <c r="F507" s="81"/>
    </row>
    <row r="508" spans="1:6" ht="15.75" customHeight="1" x14ac:dyDescent="0.15">
      <c r="A508" s="12">
        <v>1506</v>
      </c>
      <c r="B508" s="11" t="s">
        <v>3175</v>
      </c>
      <c r="C508" s="13">
        <v>2.85</v>
      </c>
      <c r="D508" s="11" t="s">
        <v>3176</v>
      </c>
      <c r="E508" s="82" t="s">
        <v>162</v>
      </c>
      <c r="F508" s="81"/>
    </row>
    <row r="509" spans="1:6" ht="15.75" customHeight="1" x14ac:dyDescent="0.15">
      <c r="A509" s="12">
        <v>1507</v>
      </c>
      <c r="B509" s="11" t="s">
        <v>3177</v>
      </c>
      <c r="C509" s="13">
        <v>2.84</v>
      </c>
      <c r="D509" s="11" t="s">
        <v>2577</v>
      </c>
      <c r="E509" s="82" t="s">
        <v>340</v>
      </c>
      <c r="F509" s="81"/>
    </row>
    <row r="510" spans="1:6" ht="15.75" customHeight="1" x14ac:dyDescent="0.15">
      <c r="A510" s="12">
        <v>1508</v>
      </c>
      <c r="B510" s="11" t="s">
        <v>3179</v>
      </c>
      <c r="C510" s="13">
        <v>2.84</v>
      </c>
      <c r="D510" s="11" t="s">
        <v>3180</v>
      </c>
      <c r="E510" s="82" t="s">
        <v>50</v>
      </c>
      <c r="F510" s="81"/>
    </row>
    <row r="511" spans="1:6" ht="15.75" customHeight="1" x14ac:dyDescent="0.15">
      <c r="A511" s="12">
        <v>1509</v>
      </c>
      <c r="B511" s="11" t="s">
        <v>1871</v>
      </c>
      <c r="C511" s="13">
        <v>2.84</v>
      </c>
      <c r="D511" s="11" t="s">
        <v>447</v>
      </c>
      <c r="E511" s="82" t="s">
        <v>66</v>
      </c>
      <c r="F511" s="81"/>
    </row>
    <row r="512" spans="1:6" ht="15.75" customHeight="1" x14ac:dyDescent="0.15">
      <c r="A512" s="12">
        <v>1510</v>
      </c>
      <c r="B512" s="11" t="s">
        <v>3183</v>
      </c>
      <c r="C512" s="13">
        <v>2.83</v>
      </c>
      <c r="D512" s="11" t="s">
        <v>451</v>
      </c>
      <c r="E512" s="82" t="s">
        <v>162</v>
      </c>
      <c r="F512" s="81"/>
    </row>
    <row r="513" spans="1:6" ht="15.75" customHeight="1" x14ac:dyDescent="0.15">
      <c r="A513" s="12">
        <v>1511</v>
      </c>
      <c r="B513" s="11" t="s">
        <v>3188</v>
      </c>
      <c r="C513" s="13">
        <v>2.83</v>
      </c>
      <c r="D513" s="11" t="s">
        <v>3195</v>
      </c>
      <c r="E513" s="82" t="s">
        <v>162</v>
      </c>
      <c r="F513" s="81"/>
    </row>
    <row r="514" spans="1:6" ht="15.75" customHeight="1" x14ac:dyDescent="0.15">
      <c r="A514" s="12">
        <v>1512</v>
      </c>
      <c r="B514" s="11" t="s">
        <v>3198</v>
      </c>
      <c r="C514" s="13">
        <v>2.83</v>
      </c>
      <c r="D514" s="11" t="s">
        <v>1008</v>
      </c>
      <c r="E514" s="82" t="s">
        <v>335</v>
      </c>
      <c r="F514" s="81"/>
    </row>
    <row r="515" spans="1:6" ht="15.75" customHeight="1" x14ac:dyDescent="0.15">
      <c r="A515" s="12">
        <v>1513</v>
      </c>
      <c r="B515" s="11" t="s">
        <v>3199</v>
      </c>
      <c r="C515" s="13">
        <v>2.83</v>
      </c>
      <c r="D515" s="11" t="s">
        <v>2046</v>
      </c>
      <c r="E515" s="82" t="s">
        <v>226</v>
      </c>
      <c r="F515" s="81"/>
    </row>
    <row r="516" spans="1:6" ht="15.75" customHeight="1" x14ac:dyDescent="0.15">
      <c r="A516" s="12">
        <v>1514</v>
      </c>
      <c r="B516" s="11" t="s">
        <v>3202</v>
      </c>
      <c r="C516" s="13">
        <v>2.83</v>
      </c>
      <c r="D516" s="11" t="s">
        <v>1757</v>
      </c>
      <c r="E516" s="82" t="s">
        <v>101</v>
      </c>
      <c r="F516" s="81"/>
    </row>
    <row r="517" spans="1:6" ht="15.75" customHeight="1" x14ac:dyDescent="0.15">
      <c r="A517" s="12">
        <v>1515</v>
      </c>
      <c r="B517" s="11" t="s">
        <v>1892</v>
      </c>
      <c r="C517" s="13">
        <v>2.83</v>
      </c>
      <c r="D517" s="11" t="s">
        <v>350</v>
      </c>
      <c r="E517" s="82" t="s">
        <v>66</v>
      </c>
      <c r="F517" s="81"/>
    </row>
    <row r="518" spans="1:6" ht="15.75" customHeight="1" x14ac:dyDescent="0.15">
      <c r="A518" s="12">
        <v>1516</v>
      </c>
      <c r="B518" s="11" t="s">
        <v>3203</v>
      </c>
      <c r="C518" s="13">
        <v>2.83</v>
      </c>
      <c r="D518" s="11" t="s">
        <v>546</v>
      </c>
      <c r="E518" s="82" t="s">
        <v>364</v>
      </c>
      <c r="F518" s="81"/>
    </row>
    <row r="519" spans="1:6" ht="15.75" customHeight="1" x14ac:dyDescent="0.15">
      <c r="A519" s="12">
        <v>1517</v>
      </c>
      <c r="B519" s="11" t="s">
        <v>3209</v>
      </c>
      <c r="C519" s="13">
        <v>2.83</v>
      </c>
      <c r="D519" s="11" t="s">
        <v>626</v>
      </c>
      <c r="E519" s="82" t="s">
        <v>71</v>
      </c>
      <c r="F519" s="81"/>
    </row>
    <row r="520" spans="1:6" ht="15.75" customHeight="1" x14ac:dyDescent="0.15">
      <c r="A520" s="12">
        <v>1518</v>
      </c>
      <c r="B520" s="11" t="s">
        <v>3213</v>
      </c>
      <c r="C520" s="13">
        <v>2.83</v>
      </c>
      <c r="D520" s="11" t="s">
        <v>546</v>
      </c>
      <c r="E520" s="82" t="s">
        <v>86</v>
      </c>
      <c r="F520" s="81"/>
    </row>
    <row r="521" spans="1:6" ht="15.75" customHeight="1" x14ac:dyDescent="0.15">
      <c r="A521" s="12">
        <v>1519</v>
      </c>
      <c r="B521" s="11" t="s">
        <v>3216</v>
      </c>
      <c r="C521" s="13">
        <v>2.83</v>
      </c>
      <c r="D521" s="11" t="s">
        <v>964</v>
      </c>
      <c r="E521" s="82" t="s">
        <v>229</v>
      </c>
      <c r="F521" s="81"/>
    </row>
    <row r="522" spans="1:6" ht="15.75" customHeight="1" x14ac:dyDescent="0.15">
      <c r="A522" s="12">
        <v>1520</v>
      </c>
      <c r="B522" s="11" t="s">
        <v>3223</v>
      </c>
      <c r="C522" s="13">
        <v>2.82</v>
      </c>
      <c r="D522" s="11" t="s">
        <v>2116</v>
      </c>
      <c r="E522" s="82" t="s">
        <v>71</v>
      </c>
      <c r="F522" s="81"/>
    </row>
    <row r="523" spans="1:6" ht="15.75" customHeight="1" x14ac:dyDescent="0.15">
      <c r="A523" s="12">
        <v>1521</v>
      </c>
      <c r="B523" s="11" t="s">
        <v>3225</v>
      </c>
      <c r="C523" s="13">
        <v>2.81</v>
      </c>
      <c r="D523" s="11" t="s">
        <v>1065</v>
      </c>
      <c r="E523" s="82" t="s">
        <v>356</v>
      </c>
      <c r="F523" s="81"/>
    </row>
    <row r="524" spans="1:6" ht="15.75" customHeight="1" x14ac:dyDescent="0.15">
      <c r="A524" s="12">
        <v>1522</v>
      </c>
      <c r="B524" s="11" t="s">
        <v>3228</v>
      </c>
      <c r="C524" s="13">
        <v>2.81</v>
      </c>
      <c r="D524" s="11" t="s">
        <v>585</v>
      </c>
      <c r="E524" s="82" t="s">
        <v>66</v>
      </c>
      <c r="F524" s="81"/>
    </row>
    <row r="525" spans="1:6" ht="15.75" customHeight="1" x14ac:dyDescent="0.15">
      <c r="A525" s="12">
        <v>1523</v>
      </c>
      <c r="B525" s="11" t="s">
        <v>3231</v>
      </c>
      <c r="C525" s="13">
        <v>2.8</v>
      </c>
      <c r="D525" s="11" t="s">
        <v>339</v>
      </c>
      <c r="E525" s="82" t="s">
        <v>162</v>
      </c>
      <c r="F525" s="81"/>
    </row>
    <row r="526" spans="1:6" ht="15.75" customHeight="1" x14ac:dyDescent="0.15">
      <c r="A526" s="12">
        <v>1524</v>
      </c>
      <c r="B526" s="11" t="s">
        <v>3234</v>
      </c>
      <c r="C526" s="13">
        <v>2.8</v>
      </c>
      <c r="D526" s="11" t="s">
        <v>1002</v>
      </c>
      <c r="E526" s="82" t="s">
        <v>162</v>
      </c>
      <c r="F526" s="81"/>
    </row>
    <row r="527" spans="1:6" ht="15.75" customHeight="1" x14ac:dyDescent="0.15">
      <c r="A527" s="12">
        <v>1525</v>
      </c>
      <c r="B527" s="11" t="s">
        <v>3240</v>
      </c>
      <c r="C527" s="13">
        <v>2.8</v>
      </c>
      <c r="D527" s="11" t="s">
        <v>3242</v>
      </c>
      <c r="E527" s="82" t="s">
        <v>71</v>
      </c>
      <c r="F527" s="81"/>
    </row>
    <row r="528" spans="1:6" ht="15.75" customHeight="1" x14ac:dyDescent="0.15">
      <c r="A528" s="12">
        <v>1526</v>
      </c>
      <c r="B528" s="11" t="s">
        <v>3246</v>
      </c>
      <c r="C528" s="13">
        <v>2.8</v>
      </c>
      <c r="D528" s="11" t="s">
        <v>3248</v>
      </c>
      <c r="E528" s="82" t="s">
        <v>59</v>
      </c>
      <c r="F528" s="81"/>
    </row>
    <row r="529" spans="1:6" ht="15.75" customHeight="1" x14ac:dyDescent="0.15">
      <c r="A529" s="12">
        <v>1527</v>
      </c>
      <c r="B529" s="11" t="s">
        <v>3250</v>
      </c>
      <c r="C529" s="13">
        <v>2.8</v>
      </c>
      <c r="D529" s="11" t="s">
        <v>508</v>
      </c>
      <c r="E529" s="82" t="s">
        <v>356</v>
      </c>
      <c r="F529" s="81"/>
    </row>
    <row r="530" spans="1:6" ht="15.75" customHeight="1" x14ac:dyDescent="0.15">
      <c r="A530" s="12">
        <v>1528</v>
      </c>
      <c r="B530" s="11" t="s">
        <v>3270</v>
      </c>
      <c r="C530" s="13">
        <v>2.8</v>
      </c>
      <c r="D530" s="11" t="s">
        <v>362</v>
      </c>
      <c r="E530" s="82" t="s">
        <v>59</v>
      </c>
      <c r="F530" s="81"/>
    </row>
    <row r="531" spans="1:6" ht="15.75" customHeight="1" x14ac:dyDescent="0.15">
      <c r="A531" s="12">
        <v>1529</v>
      </c>
      <c r="B531" s="11" t="s">
        <v>3274</v>
      </c>
      <c r="C531" s="13">
        <v>2.79</v>
      </c>
      <c r="D531" s="11" t="s">
        <v>534</v>
      </c>
      <c r="E531" s="82" t="s">
        <v>71</v>
      </c>
      <c r="F531" s="81"/>
    </row>
    <row r="532" spans="1:6" ht="15.75" customHeight="1" x14ac:dyDescent="0.15">
      <c r="A532" s="12">
        <v>1530</v>
      </c>
      <c r="B532" s="11" t="s">
        <v>3275</v>
      </c>
      <c r="C532" s="13">
        <v>2.79</v>
      </c>
      <c r="D532" s="11" t="s">
        <v>978</v>
      </c>
      <c r="E532" s="82" t="s">
        <v>162</v>
      </c>
      <c r="F532" s="81"/>
    </row>
    <row r="533" spans="1:6" ht="15.75" customHeight="1" x14ac:dyDescent="0.15">
      <c r="A533" s="12">
        <v>1531</v>
      </c>
      <c r="B533" s="11" t="s">
        <v>3277</v>
      </c>
      <c r="C533" s="13">
        <v>2.79</v>
      </c>
      <c r="D533" s="11" t="s">
        <v>630</v>
      </c>
      <c r="E533" s="82" t="s">
        <v>364</v>
      </c>
      <c r="F533" s="81"/>
    </row>
    <row r="534" spans="1:6" ht="15.75" customHeight="1" x14ac:dyDescent="0.15">
      <c r="A534" s="12">
        <v>1532</v>
      </c>
      <c r="B534" s="11" t="s">
        <v>3299</v>
      </c>
      <c r="C534" s="13">
        <v>2.79</v>
      </c>
      <c r="D534" s="11" t="s">
        <v>3259</v>
      </c>
      <c r="E534" s="82" t="s">
        <v>75</v>
      </c>
      <c r="F534" s="81"/>
    </row>
    <row r="535" spans="1:6" ht="15.75" customHeight="1" x14ac:dyDescent="0.15">
      <c r="A535" s="12">
        <v>1533</v>
      </c>
      <c r="B535" s="11" t="s">
        <v>3319</v>
      </c>
      <c r="C535" s="13">
        <v>2.79</v>
      </c>
      <c r="D535" s="11" t="s">
        <v>3321</v>
      </c>
      <c r="E535" s="82" t="s">
        <v>335</v>
      </c>
      <c r="F535" s="81"/>
    </row>
    <row r="536" spans="1:6" ht="15.75" customHeight="1" x14ac:dyDescent="0.15">
      <c r="A536" s="12">
        <v>1534</v>
      </c>
      <c r="B536" s="11" t="s">
        <v>3324</v>
      </c>
      <c r="C536" s="13">
        <v>2.78</v>
      </c>
      <c r="D536" s="11" t="s">
        <v>2666</v>
      </c>
      <c r="E536" s="82" t="s">
        <v>71</v>
      </c>
      <c r="F536" s="81"/>
    </row>
    <row r="537" spans="1:6" ht="15.75" customHeight="1" x14ac:dyDescent="0.15">
      <c r="A537" s="12">
        <v>1535</v>
      </c>
      <c r="B537" s="11" t="s">
        <v>3343</v>
      </c>
      <c r="C537" s="13">
        <v>2.78</v>
      </c>
      <c r="D537" s="11" t="s">
        <v>2106</v>
      </c>
      <c r="E537" s="82" t="s">
        <v>335</v>
      </c>
      <c r="F537" s="81"/>
    </row>
    <row r="538" spans="1:6" ht="15.75" customHeight="1" x14ac:dyDescent="0.15">
      <c r="A538" s="12">
        <v>1536</v>
      </c>
      <c r="B538" s="11" t="s">
        <v>3344</v>
      </c>
      <c r="C538" s="13">
        <v>2.78</v>
      </c>
      <c r="D538" s="11" t="s">
        <v>368</v>
      </c>
      <c r="E538" s="82" t="s">
        <v>162</v>
      </c>
      <c r="F538" s="81"/>
    </row>
    <row r="539" spans="1:6" ht="15.75" customHeight="1" x14ac:dyDescent="0.15">
      <c r="A539" s="12">
        <v>1537</v>
      </c>
      <c r="B539" s="11" t="s">
        <v>3345</v>
      </c>
      <c r="C539" s="13">
        <v>2.78</v>
      </c>
      <c r="D539" s="11" t="s">
        <v>640</v>
      </c>
      <c r="E539" s="82" t="s">
        <v>162</v>
      </c>
      <c r="F539" s="81"/>
    </row>
    <row r="540" spans="1:6" ht="15.75" customHeight="1" x14ac:dyDescent="0.15">
      <c r="A540" s="12">
        <v>1538</v>
      </c>
      <c r="B540" s="11" t="s">
        <v>3347</v>
      </c>
      <c r="C540" s="13">
        <v>2.78</v>
      </c>
      <c r="D540" s="11" t="s">
        <v>3348</v>
      </c>
      <c r="E540" s="82" t="s">
        <v>86</v>
      </c>
      <c r="F540" s="81"/>
    </row>
    <row r="541" spans="1:6" ht="15.75" customHeight="1" x14ac:dyDescent="0.15">
      <c r="A541" s="12">
        <v>1539</v>
      </c>
      <c r="B541" s="11" t="s">
        <v>3351</v>
      </c>
      <c r="C541" s="13">
        <v>2.78</v>
      </c>
      <c r="D541" s="11" t="s">
        <v>3352</v>
      </c>
      <c r="E541" s="82" t="s">
        <v>86</v>
      </c>
      <c r="F541" s="81"/>
    </row>
    <row r="542" spans="1:6" ht="15.75" customHeight="1" x14ac:dyDescent="0.15">
      <c r="A542" s="12">
        <v>1540</v>
      </c>
      <c r="B542" s="11" t="s">
        <v>3355</v>
      </c>
      <c r="C542" s="13">
        <v>2.77</v>
      </c>
      <c r="D542" s="11" t="s">
        <v>893</v>
      </c>
      <c r="E542" s="82" t="s">
        <v>101</v>
      </c>
      <c r="F542" s="81"/>
    </row>
    <row r="543" spans="1:6" ht="15.75" customHeight="1" x14ac:dyDescent="0.15">
      <c r="A543" s="12">
        <v>1541</v>
      </c>
      <c r="B543" s="11" t="s">
        <v>3357</v>
      </c>
      <c r="C543" s="13">
        <v>2.77</v>
      </c>
      <c r="D543" s="11" t="s">
        <v>899</v>
      </c>
      <c r="E543" s="82" t="s">
        <v>335</v>
      </c>
      <c r="F543" s="81"/>
    </row>
    <row r="544" spans="1:6" ht="15.75" customHeight="1" x14ac:dyDescent="0.15">
      <c r="A544" s="12">
        <v>1542</v>
      </c>
      <c r="B544" s="11" t="s">
        <v>3360</v>
      </c>
      <c r="C544" s="13">
        <v>2.76</v>
      </c>
      <c r="D544" s="11" t="s">
        <v>362</v>
      </c>
      <c r="E544" s="82" t="s">
        <v>356</v>
      </c>
      <c r="F544" s="81"/>
    </row>
    <row r="545" spans="1:6" ht="15.75" customHeight="1" x14ac:dyDescent="0.15">
      <c r="A545" s="12">
        <v>1543</v>
      </c>
      <c r="B545" s="11" t="s">
        <v>3364</v>
      </c>
      <c r="C545" s="13">
        <v>2.76</v>
      </c>
      <c r="D545" s="11" t="s">
        <v>1967</v>
      </c>
      <c r="E545" s="82" t="s">
        <v>75</v>
      </c>
      <c r="F545" s="81"/>
    </row>
    <row r="546" spans="1:6" ht="15.75" customHeight="1" x14ac:dyDescent="0.15">
      <c r="A546" s="12">
        <v>1544</v>
      </c>
      <c r="B546" s="11" t="s">
        <v>3365</v>
      </c>
      <c r="C546" s="13">
        <v>2.76</v>
      </c>
      <c r="D546" s="11" t="s">
        <v>3366</v>
      </c>
      <c r="E546" s="82" t="s">
        <v>59</v>
      </c>
      <c r="F546" s="81"/>
    </row>
    <row r="547" spans="1:6" ht="15.75" customHeight="1" x14ac:dyDescent="0.15">
      <c r="A547" s="12">
        <v>1545</v>
      </c>
      <c r="B547" s="11" t="s">
        <v>3369</v>
      </c>
      <c r="C547" s="13">
        <v>2.75</v>
      </c>
      <c r="D547" s="11" t="s">
        <v>3371</v>
      </c>
      <c r="E547" s="82" t="s">
        <v>101</v>
      </c>
      <c r="F547" s="81"/>
    </row>
    <row r="548" spans="1:6" ht="15.75" customHeight="1" x14ac:dyDescent="0.15">
      <c r="A548" s="12">
        <v>1546</v>
      </c>
      <c r="B548" s="11" t="s">
        <v>3374</v>
      </c>
      <c r="C548" s="13">
        <v>2.75</v>
      </c>
      <c r="D548" s="11" t="s">
        <v>1436</v>
      </c>
      <c r="E548" s="82" t="s">
        <v>221</v>
      </c>
      <c r="F548" s="81"/>
    </row>
    <row r="549" spans="1:6" ht="15.75" customHeight="1" x14ac:dyDescent="0.15">
      <c r="A549" s="12">
        <v>1547</v>
      </c>
      <c r="B549" s="11" t="s">
        <v>3376</v>
      </c>
      <c r="C549" s="13">
        <v>2.75</v>
      </c>
      <c r="D549" s="11" t="s">
        <v>2046</v>
      </c>
      <c r="E549" s="82" t="s">
        <v>162</v>
      </c>
      <c r="F549" s="81"/>
    </row>
    <row r="550" spans="1:6" ht="15.75" customHeight="1" x14ac:dyDescent="0.15">
      <c r="A550" s="12">
        <v>1548</v>
      </c>
      <c r="B550" s="11" t="s">
        <v>3377</v>
      </c>
      <c r="C550" s="13">
        <v>2.75</v>
      </c>
      <c r="D550" s="11" t="s">
        <v>2776</v>
      </c>
      <c r="E550" s="82" t="s">
        <v>162</v>
      </c>
      <c r="F550" s="81"/>
    </row>
    <row r="551" spans="1:6" ht="15.75" customHeight="1" x14ac:dyDescent="0.15">
      <c r="A551" s="12">
        <v>1549</v>
      </c>
      <c r="B551" s="11" t="s">
        <v>3383</v>
      </c>
      <c r="C551" s="13">
        <v>2.75</v>
      </c>
      <c r="D551" s="11" t="s">
        <v>1624</v>
      </c>
      <c r="E551" s="82" t="s">
        <v>538</v>
      </c>
      <c r="F551" s="81"/>
    </row>
    <row r="552" spans="1:6" ht="15.75" customHeight="1" x14ac:dyDescent="0.15">
      <c r="A552" s="12">
        <v>1550</v>
      </c>
      <c r="B552" s="11" t="s">
        <v>3387</v>
      </c>
      <c r="C552" s="13">
        <v>2.74</v>
      </c>
      <c r="D552" s="11" t="s">
        <v>2298</v>
      </c>
      <c r="E552" s="82" t="s">
        <v>101</v>
      </c>
      <c r="F552" s="81"/>
    </row>
    <row r="553" spans="1:6" ht="15.75" customHeight="1" x14ac:dyDescent="0.15">
      <c r="A553" s="12">
        <v>1551</v>
      </c>
      <c r="B553" s="11" t="s">
        <v>3389</v>
      </c>
      <c r="C553" s="13">
        <v>2.74</v>
      </c>
      <c r="D553" s="11" t="s">
        <v>451</v>
      </c>
      <c r="E553" s="82" t="s">
        <v>221</v>
      </c>
      <c r="F553" s="81"/>
    </row>
    <row r="554" spans="1:6" ht="15.75" customHeight="1" x14ac:dyDescent="0.15">
      <c r="A554" s="12">
        <v>1552</v>
      </c>
      <c r="B554" s="11" t="s">
        <v>3391</v>
      </c>
      <c r="C554" s="13">
        <v>2.74</v>
      </c>
      <c r="D554" s="11" t="s">
        <v>626</v>
      </c>
      <c r="E554" s="82" t="s">
        <v>59</v>
      </c>
      <c r="F554" s="81"/>
    </row>
    <row r="555" spans="1:6" ht="15.75" customHeight="1" x14ac:dyDescent="0.15">
      <c r="A555" s="12">
        <v>1553</v>
      </c>
      <c r="B555" s="14" t="s">
        <v>3395</v>
      </c>
      <c r="C555" s="13">
        <v>2.74</v>
      </c>
      <c r="D555" s="11" t="s">
        <v>3397</v>
      </c>
      <c r="E555" s="82" t="s">
        <v>101</v>
      </c>
      <c r="F555" s="81"/>
    </row>
    <row r="556" spans="1:6" ht="15.75" customHeight="1" x14ac:dyDescent="0.15">
      <c r="A556" s="12">
        <v>1554</v>
      </c>
      <c r="B556" s="11" t="s">
        <v>3400</v>
      </c>
      <c r="C556" s="13">
        <v>2.74</v>
      </c>
      <c r="D556" s="11" t="s">
        <v>1935</v>
      </c>
      <c r="E556" s="82" t="s">
        <v>356</v>
      </c>
      <c r="F556" s="81"/>
    </row>
    <row r="557" spans="1:6" ht="15.75" customHeight="1" x14ac:dyDescent="0.15">
      <c r="A557" s="12">
        <v>1555</v>
      </c>
      <c r="B557" s="11" t="s">
        <v>3403</v>
      </c>
      <c r="C557" s="13">
        <v>2.73</v>
      </c>
      <c r="D557" s="11" t="s">
        <v>1042</v>
      </c>
      <c r="E557" s="82" t="s">
        <v>40</v>
      </c>
      <c r="F557" s="81"/>
    </row>
    <row r="558" spans="1:6" ht="15.75" customHeight="1" x14ac:dyDescent="0.15">
      <c r="A558" s="12">
        <v>1556</v>
      </c>
      <c r="B558" s="11" t="s">
        <v>3404</v>
      </c>
      <c r="C558" s="13">
        <v>2.73</v>
      </c>
      <c r="D558" s="11" t="s">
        <v>1493</v>
      </c>
      <c r="E558" s="82" t="s">
        <v>101</v>
      </c>
      <c r="F558" s="81"/>
    </row>
    <row r="559" spans="1:6" ht="15.75" customHeight="1" x14ac:dyDescent="0.15">
      <c r="A559" s="12">
        <v>1557</v>
      </c>
      <c r="B559" s="14" t="s">
        <v>3406</v>
      </c>
      <c r="C559" s="13">
        <v>2.73</v>
      </c>
      <c r="D559" s="11" t="s">
        <v>2702</v>
      </c>
      <c r="E559" s="82" t="s">
        <v>356</v>
      </c>
      <c r="F559" s="81"/>
    </row>
    <row r="560" spans="1:6" ht="15.75" customHeight="1" x14ac:dyDescent="0.15">
      <c r="A560" s="12">
        <v>1558</v>
      </c>
      <c r="B560" s="11" t="s">
        <v>3416</v>
      </c>
      <c r="C560" s="13">
        <v>2.73</v>
      </c>
      <c r="D560" s="11" t="s">
        <v>3419</v>
      </c>
      <c r="E560" s="82" t="s">
        <v>221</v>
      </c>
      <c r="F560" s="81"/>
    </row>
    <row r="561" spans="1:6" ht="15.75" customHeight="1" x14ac:dyDescent="0.15">
      <c r="A561" s="12">
        <v>1559</v>
      </c>
      <c r="B561" s="11" t="s">
        <v>3422</v>
      </c>
      <c r="C561" s="13">
        <v>2.73</v>
      </c>
      <c r="D561" s="11" t="s">
        <v>1264</v>
      </c>
      <c r="E561" s="82" t="s">
        <v>162</v>
      </c>
      <c r="F561" s="81"/>
    </row>
    <row r="562" spans="1:6" ht="15.75" customHeight="1" x14ac:dyDescent="0.15">
      <c r="A562" s="12">
        <v>1560</v>
      </c>
      <c r="B562" s="11" t="s">
        <v>3426</v>
      </c>
      <c r="C562" s="13">
        <v>2.73</v>
      </c>
      <c r="D562" s="11" t="s">
        <v>903</v>
      </c>
      <c r="E562" s="82" t="s">
        <v>71</v>
      </c>
      <c r="F562" s="81"/>
    </row>
    <row r="563" spans="1:6" ht="15.75" customHeight="1" x14ac:dyDescent="0.15">
      <c r="A563" s="12">
        <v>1561</v>
      </c>
      <c r="B563" s="11" t="s">
        <v>3430</v>
      </c>
      <c r="C563" s="13">
        <v>2.73</v>
      </c>
      <c r="D563" s="11" t="s">
        <v>362</v>
      </c>
      <c r="E563" s="82" t="s">
        <v>538</v>
      </c>
      <c r="F563" s="81"/>
    </row>
    <row r="564" spans="1:6" ht="15.75" customHeight="1" x14ac:dyDescent="0.15">
      <c r="A564" s="12">
        <v>1562</v>
      </c>
      <c r="B564" s="11" t="s">
        <v>3432</v>
      </c>
      <c r="C564" s="13">
        <v>2.72</v>
      </c>
      <c r="D564" s="11" t="s">
        <v>1395</v>
      </c>
      <c r="E564" s="82" t="s">
        <v>538</v>
      </c>
      <c r="F564" s="81"/>
    </row>
    <row r="565" spans="1:6" ht="15.75" customHeight="1" x14ac:dyDescent="0.15">
      <c r="A565" s="12">
        <v>1563</v>
      </c>
      <c r="B565" s="14" t="s">
        <v>3435</v>
      </c>
      <c r="C565" s="13">
        <v>2.72</v>
      </c>
      <c r="D565" s="11" t="s">
        <v>289</v>
      </c>
      <c r="E565" s="82" t="s">
        <v>356</v>
      </c>
      <c r="F565" s="81"/>
    </row>
    <row r="566" spans="1:6" ht="15.75" customHeight="1" x14ac:dyDescent="0.15">
      <c r="A566" s="12">
        <v>1564</v>
      </c>
      <c r="B566" s="11" t="s">
        <v>3440</v>
      </c>
      <c r="C566" s="13">
        <v>2.72</v>
      </c>
      <c r="D566" s="11" t="s">
        <v>329</v>
      </c>
      <c r="E566" s="82" t="s">
        <v>364</v>
      </c>
      <c r="F566" s="81"/>
    </row>
    <row r="567" spans="1:6" ht="15.75" customHeight="1" x14ac:dyDescent="0.15">
      <c r="A567" s="12">
        <v>1565</v>
      </c>
      <c r="B567" s="11" t="s">
        <v>3443</v>
      </c>
      <c r="C567" s="13">
        <v>2.72</v>
      </c>
      <c r="D567" s="11" t="s">
        <v>289</v>
      </c>
      <c r="E567" s="82" t="s">
        <v>59</v>
      </c>
      <c r="F567" s="81"/>
    </row>
    <row r="568" spans="1:6" ht="15.75" customHeight="1" x14ac:dyDescent="0.15">
      <c r="A568" s="12">
        <v>1566</v>
      </c>
      <c r="B568" s="11" t="s">
        <v>3450</v>
      </c>
      <c r="C568" s="13">
        <v>2.72</v>
      </c>
      <c r="D568" s="11" t="s">
        <v>680</v>
      </c>
      <c r="E568" s="82" t="s">
        <v>71</v>
      </c>
      <c r="F568" s="81"/>
    </row>
    <row r="569" spans="1:6" ht="15.75" customHeight="1" x14ac:dyDescent="0.15">
      <c r="A569" s="12">
        <v>1567</v>
      </c>
      <c r="B569" s="11" t="s">
        <v>3460</v>
      </c>
      <c r="C569" s="13">
        <v>2.72</v>
      </c>
      <c r="D569" s="11" t="s">
        <v>3297</v>
      </c>
      <c r="E569" s="82" t="s">
        <v>364</v>
      </c>
      <c r="F569" s="81"/>
    </row>
    <row r="570" spans="1:6" ht="15.75" customHeight="1" x14ac:dyDescent="0.15">
      <c r="A570" s="12">
        <v>1568</v>
      </c>
      <c r="B570" s="11" t="s">
        <v>3464</v>
      </c>
      <c r="C570" s="13">
        <v>2.72</v>
      </c>
      <c r="D570" s="11" t="s">
        <v>1008</v>
      </c>
      <c r="E570" s="82" t="s">
        <v>335</v>
      </c>
      <c r="F570" s="81"/>
    </row>
    <row r="571" spans="1:6" ht="15.75" customHeight="1" x14ac:dyDescent="0.15">
      <c r="A571" s="12">
        <v>1569</v>
      </c>
      <c r="B571" s="11" t="s">
        <v>3473</v>
      </c>
      <c r="C571" s="13">
        <v>2.72</v>
      </c>
      <c r="D571" s="11" t="s">
        <v>1521</v>
      </c>
      <c r="E571" s="82" t="s">
        <v>356</v>
      </c>
      <c r="F571" s="81"/>
    </row>
    <row r="572" spans="1:6" ht="15.75" customHeight="1" x14ac:dyDescent="0.15">
      <c r="A572" s="12">
        <v>1570</v>
      </c>
      <c r="B572" s="11" t="s">
        <v>3477</v>
      </c>
      <c r="C572" s="13">
        <v>2.72</v>
      </c>
      <c r="D572" s="11" t="s">
        <v>2589</v>
      </c>
      <c r="E572" s="82" t="s">
        <v>398</v>
      </c>
      <c r="F572" s="81"/>
    </row>
    <row r="573" spans="1:6" ht="15.75" customHeight="1" x14ac:dyDescent="0.15">
      <c r="A573" s="12">
        <v>1571</v>
      </c>
      <c r="B573" s="11" t="s">
        <v>3485</v>
      </c>
      <c r="C573" s="13">
        <v>2.71</v>
      </c>
      <c r="D573" s="11" t="s">
        <v>2393</v>
      </c>
      <c r="E573" s="82" t="s">
        <v>162</v>
      </c>
      <c r="F573" s="81"/>
    </row>
    <row r="574" spans="1:6" ht="15.75" customHeight="1" x14ac:dyDescent="0.15">
      <c r="A574" s="12">
        <v>1572</v>
      </c>
      <c r="B574" s="11" t="s">
        <v>3496</v>
      </c>
      <c r="C574" s="13">
        <v>2.71</v>
      </c>
      <c r="D574" s="11" t="s">
        <v>2345</v>
      </c>
      <c r="E574" s="82" t="s">
        <v>364</v>
      </c>
      <c r="F574" s="81"/>
    </row>
    <row r="575" spans="1:6" ht="15.75" customHeight="1" x14ac:dyDescent="0.15">
      <c r="A575" s="12">
        <v>1573</v>
      </c>
      <c r="B575" s="11" t="s">
        <v>3501</v>
      </c>
      <c r="C575" s="13">
        <v>2.71</v>
      </c>
      <c r="D575" s="11" t="s">
        <v>630</v>
      </c>
      <c r="E575" s="82" t="s">
        <v>40</v>
      </c>
      <c r="F575" s="81"/>
    </row>
    <row r="576" spans="1:6" ht="15.75" customHeight="1" x14ac:dyDescent="0.15">
      <c r="A576" s="12">
        <v>1574</v>
      </c>
      <c r="B576" s="11" t="s">
        <v>3503</v>
      </c>
      <c r="C576" s="13">
        <v>2.71</v>
      </c>
      <c r="D576" s="11" t="s">
        <v>339</v>
      </c>
      <c r="E576" s="82" t="s">
        <v>221</v>
      </c>
      <c r="F576" s="81"/>
    </row>
    <row r="577" spans="1:6" ht="15.75" customHeight="1" x14ac:dyDescent="0.15">
      <c r="A577" s="12">
        <v>1575</v>
      </c>
      <c r="B577" s="11" t="s">
        <v>3504</v>
      </c>
      <c r="C577" s="13">
        <v>2.71</v>
      </c>
      <c r="D577" s="11" t="s">
        <v>1452</v>
      </c>
      <c r="E577" s="82" t="s">
        <v>162</v>
      </c>
      <c r="F577" s="81"/>
    </row>
    <row r="578" spans="1:6" ht="15.75" customHeight="1" x14ac:dyDescent="0.15">
      <c r="A578" s="12">
        <v>1576</v>
      </c>
      <c r="B578" s="11" t="s">
        <v>3507</v>
      </c>
      <c r="C578" s="13">
        <v>2.71</v>
      </c>
      <c r="D578" s="11" t="s">
        <v>1208</v>
      </c>
      <c r="E578" s="82" t="s">
        <v>40</v>
      </c>
      <c r="F578" s="81"/>
    </row>
    <row r="579" spans="1:6" ht="15.75" customHeight="1" x14ac:dyDescent="0.15">
      <c r="A579" s="12">
        <v>1577</v>
      </c>
      <c r="B579" s="11" t="s">
        <v>3509</v>
      </c>
      <c r="C579" s="13">
        <v>2.7</v>
      </c>
      <c r="D579" s="11" t="s">
        <v>3248</v>
      </c>
      <c r="E579" s="82" t="s">
        <v>59</v>
      </c>
      <c r="F579" s="81"/>
    </row>
    <row r="580" spans="1:6" ht="15.75" customHeight="1" x14ac:dyDescent="0.15">
      <c r="A580" s="12">
        <v>1578</v>
      </c>
      <c r="B580" s="11" t="s">
        <v>3541</v>
      </c>
      <c r="C580" s="13">
        <v>2.7</v>
      </c>
      <c r="D580" s="11" t="s">
        <v>362</v>
      </c>
      <c r="E580" s="82" t="s">
        <v>40</v>
      </c>
      <c r="F580" s="81"/>
    </row>
    <row r="581" spans="1:6" ht="15.75" customHeight="1" x14ac:dyDescent="0.15">
      <c r="A581" s="12">
        <v>1579</v>
      </c>
      <c r="B581" s="11" t="s">
        <v>3558</v>
      </c>
      <c r="C581" s="13">
        <v>2.7</v>
      </c>
      <c r="D581" s="11" t="s">
        <v>630</v>
      </c>
      <c r="E581" s="82" t="s">
        <v>71</v>
      </c>
      <c r="F581" s="81"/>
    </row>
    <row r="582" spans="1:6" ht="15.75" customHeight="1" x14ac:dyDescent="0.15">
      <c r="A582" s="12">
        <v>1580</v>
      </c>
      <c r="B582" s="11" t="s">
        <v>3562</v>
      </c>
      <c r="C582" s="13">
        <v>2.7</v>
      </c>
      <c r="D582" s="11" t="s">
        <v>1058</v>
      </c>
      <c r="E582" s="82" t="s">
        <v>162</v>
      </c>
      <c r="F582" s="81"/>
    </row>
    <row r="583" spans="1:6" ht="15.75" customHeight="1" x14ac:dyDescent="0.15">
      <c r="A583" s="12">
        <v>1581</v>
      </c>
      <c r="B583" s="11" t="s">
        <v>3565</v>
      </c>
      <c r="C583" s="13">
        <v>2.7</v>
      </c>
      <c r="D583" s="11" t="s">
        <v>3569</v>
      </c>
      <c r="E583" s="82" t="s">
        <v>162</v>
      </c>
      <c r="F583" s="81"/>
    </row>
    <row r="584" spans="1:6" ht="15.75" customHeight="1" x14ac:dyDescent="0.15">
      <c r="A584" s="12">
        <v>1582</v>
      </c>
      <c r="B584" s="11" t="s">
        <v>3571</v>
      </c>
      <c r="C584" s="13">
        <v>2.7</v>
      </c>
      <c r="D584" s="11" t="s">
        <v>390</v>
      </c>
      <c r="E584" s="82" t="s">
        <v>677</v>
      </c>
      <c r="F584" s="81"/>
    </row>
    <row r="585" spans="1:6" ht="15.75" customHeight="1" x14ac:dyDescent="0.15">
      <c r="A585" s="12">
        <v>1583</v>
      </c>
      <c r="B585" s="14" t="s">
        <v>3573</v>
      </c>
      <c r="C585" s="13">
        <v>2.7</v>
      </c>
      <c r="D585" s="11" t="s">
        <v>1767</v>
      </c>
      <c r="E585" s="82" t="s">
        <v>356</v>
      </c>
      <c r="F585" s="81"/>
    </row>
    <row r="586" spans="1:6" ht="15.75" customHeight="1" x14ac:dyDescent="0.15">
      <c r="A586" s="12">
        <v>1584</v>
      </c>
      <c r="B586" s="11" t="s">
        <v>3576</v>
      </c>
      <c r="C586" s="13">
        <v>2.69</v>
      </c>
      <c r="D586" s="11" t="s">
        <v>3433</v>
      </c>
      <c r="E586" s="82" t="s">
        <v>59</v>
      </c>
      <c r="F586" s="81"/>
    </row>
    <row r="587" spans="1:6" ht="15.75" customHeight="1" x14ac:dyDescent="0.15">
      <c r="A587" s="12">
        <v>1585</v>
      </c>
      <c r="B587" s="11" t="s">
        <v>3579</v>
      </c>
      <c r="C587" s="13">
        <v>2.68</v>
      </c>
      <c r="D587" s="11" t="s">
        <v>555</v>
      </c>
      <c r="E587" s="82" t="s">
        <v>66</v>
      </c>
      <c r="F587" s="81"/>
    </row>
    <row r="588" spans="1:6" ht="15.75" customHeight="1" x14ac:dyDescent="0.15">
      <c r="A588" s="12">
        <v>1586</v>
      </c>
      <c r="B588" s="11" t="s">
        <v>3582</v>
      </c>
      <c r="C588" s="13">
        <v>2.68</v>
      </c>
      <c r="D588" s="11" t="s">
        <v>1707</v>
      </c>
      <c r="E588" s="82" t="s">
        <v>75</v>
      </c>
      <c r="F588" s="81"/>
    </row>
    <row r="589" spans="1:6" ht="15.75" customHeight="1" x14ac:dyDescent="0.15">
      <c r="A589" s="12">
        <v>1587</v>
      </c>
      <c r="B589" s="11" t="s">
        <v>3584</v>
      </c>
      <c r="C589" s="13">
        <v>2.68</v>
      </c>
      <c r="D589" s="11" t="s">
        <v>3587</v>
      </c>
      <c r="E589" s="82" t="s">
        <v>40</v>
      </c>
      <c r="F589" s="81"/>
    </row>
    <row r="590" spans="1:6" ht="15.75" customHeight="1" x14ac:dyDescent="0.15">
      <c r="A590" s="12">
        <v>1588</v>
      </c>
      <c r="B590" s="11" t="s">
        <v>3589</v>
      </c>
      <c r="C590" s="13">
        <v>2.68</v>
      </c>
      <c r="D590" s="11" t="s">
        <v>3590</v>
      </c>
      <c r="E590" s="82" t="s">
        <v>335</v>
      </c>
      <c r="F590" s="81"/>
    </row>
    <row r="591" spans="1:6" ht="15.75" customHeight="1" x14ac:dyDescent="0.15">
      <c r="A591" s="12">
        <v>1589</v>
      </c>
      <c r="B591" s="11" t="s">
        <v>3592</v>
      </c>
      <c r="C591" s="13">
        <v>2.68</v>
      </c>
      <c r="D591" s="11" t="s">
        <v>914</v>
      </c>
      <c r="E591" s="82" t="s">
        <v>364</v>
      </c>
      <c r="F591" s="81"/>
    </row>
    <row r="592" spans="1:6" ht="15.75" customHeight="1" x14ac:dyDescent="0.15">
      <c r="A592" s="12">
        <v>1590</v>
      </c>
      <c r="B592" s="11" t="s">
        <v>3595</v>
      </c>
      <c r="C592" s="13">
        <v>2.68</v>
      </c>
      <c r="D592" s="11" t="s">
        <v>1073</v>
      </c>
      <c r="E592" s="82" t="s">
        <v>59</v>
      </c>
      <c r="F592" s="81"/>
    </row>
    <row r="593" spans="1:6" ht="15.75" customHeight="1" x14ac:dyDescent="0.15">
      <c r="A593" s="12">
        <v>1591</v>
      </c>
      <c r="B593" s="11" t="s">
        <v>3196</v>
      </c>
      <c r="C593" s="13">
        <v>2.68</v>
      </c>
      <c r="D593" s="11" t="s">
        <v>1266</v>
      </c>
      <c r="E593" s="82" t="s">
        <v>71</v>
      </c>
      <c r="F593" s="81"/>
    </row>
    <row r="594" spans="1:6" ht="15.75" customHeight="1" x14ac:dyDescent="0.15">
      <c r="A594" s="12">
        <v>1592</v>
      </c>
      <c r="B594" s="11" t="s">
        <v>3598</v>
      </c>
      <c r="C594" s="13">
        <v>2.68</v>
      </c>
      <c r="D594" s="11" t="s">
        <v>613</v>
      </c>
      <c r="E594" s="82" t="s">
        <v>50</v>
      </c>
      <c r="F594" s="81"/>
    </row>
    <row r="595" spans="1:6" ht="15.75" customHeight="1" x14ac:dyDescent="0.15">
      <c r="A595" s="12">
        <v>1593</v>
      </c>
      <c r="B595" s="11" t="s">
        <v>3600</v>
      </c>
      <c r="C595" s="13">
        <v>2.67</v>
      </c>
      <c r="D595" s="11" t="s">
        <v>546</v>
      </c>
      <c r="E595" s="82" t="s">
        <v>71</v>
      </c>
      <c r="F595" s="81"/>
    </row>
    <row r="596" spans="1:6" ht="15.75" customHeight="1" x14ac:dyDescent="0.15">
      <c r="A596" s="12">
        <v>1594</v>
      </c>
      <c r="B596" s="11" t="s">
        <v>3602</v>
      </c>
      <c r="C596" s="13">
        <v>2.67</v>
      </c>
      <c r="D596" s="11" t="s">
        <v>442</v>
      </c>
      <c r="E596" s="82" t="s">
        <v>364</v>
      </c>
      <c r="F596" s="81"/>
    </row>
    <row r="597" spans="1:6" ht="15.75" customHeight="1" x14ac:dyDescent="0.15">
      <c r="A597" s="12">
        <v>1595</v>
      </c>
      <c r="B597" s="11" t="s">
        <v>1494</v>
      </c>
      <c r="C597" s="13">
        <v>2.67</v>
      </c>
      <c r="D597" s="11" t="s">
        <v>1767</v>
      </c>
      <c r="E597" s="82" t="s">
        <v>677</v>
      </c>
      <c r="F597" s="81"/>
    </row>
    <row r="598" spans="1:6" ht="15.75" customHeight="1" x14ac:dyDescent="0.15">
      <c r="A598" s="12">
        <v>1596</v>
      </c>
      <c r="B598" s="11" t="s">
        <v>3605</v>
      </c>
      <c r="C598" s="13">
        <v>2.67</v>
      </c>
      <c r="D598" s="11" t="s">
        <v>1967</v>
      </c>
      <c r="E598" s="82" t="s">
        <v>71</v>
      </c>
      <c r="F598" s="81"/>
    </row>
    <row r="599" spans="1:6" ht="15.75" customHeight="1" x14ac:dyDescent="0.15">
      <c r="A599" s="12">
        <v>1597</v>
      </c>
      <c r="B599" s="11" t="s">
        <v>3608</v>
      </c>
      <c r="C599" s="13">
        <v>2.66</v>
      </c>
      <c r="D599" s="11" t="s">
        <v>699</v>
      </c>
      <c r="E599" s="82" t="s">
        <v>221</v>
      </c>
      <c r="F599" s="81"/>
    </row>
    <row r="600" spans="1:6" ht="15.75" customHeight="1" x14ac:dyDescent="0.15">
      <c r="A600" s="12">
        <v>1598</v>
      </c>
      <c r="B600" s="11" t="s">
        <v>3610</v>
      </c>
      <c r="C600" s="13">
        <v>2.66</v>
      </c>
      <c r="D600" s="11" t="s">
        <v>1507</v>
      </c>
      <c r="E600" s="82" t="s">
        <v>59</v>
      </c>
      <c r="F600" s="81"/>
    </row>
    <row r="601" spans="1:6" ht="15.75" customHeight="1" x14ac:dyDescent="0.15">
      <c r="A601" s="12">
        <v>1599</v>
      </c>
      <c r="B601" s="11" t="s">
        <v>3612</v>
      </c>
      <c r="C601" s="13">
        <v>2.66</v>
      </c>
      <c r="D601" s="11" t="s">
        <v>289</v>
      </c>
      <c r="E601" s="82" t="s">
        <v>538</v>
      </c>
      <c r="F601" s="81"/>
    </row>
    <row r="602" spans="1:6" ht="15.75" customHeight="1" x14ac:dyDescent="0.15">
      <c r="A602" s="12">
        <v>1600</v>
      </c>
      <c r="B602" s="11" t="s">
        <v>3614</v>
      </c>
      <c r="C602" s="13">
        <v>2.66</v>
      </c>
      <c r="D602" s="11" t="s">
        <v>3615</v>
      </c>
      <c r="E602" s="82" t="s">
        <v>66</v>
      </c>
      <c r="F602" s="81"/>
    </row>
    <row r="603" spans="1:6" ht="15.75" customHeight="1" x14ac:dyDescent="0.15">
      <c r="A603" s="12">
        <v>1601</v>
      </c>
      <c r="B603" s="11" t="s">
        <v>3618</v>
      </c>
      <c r="C603" s="13">
        <v>2.66</v>
      </c>
      <c r="D603" s="11" t="s">
        <v>1534</v>
      </c>
      <c r="E603" s="82" t="s">
        <v>162</v>
      </c>
      <c r="F603" s="81"/>
    </row>
    <row r="604" spans="1:6" ht="15.75" customHeight="1" x14ac:dyDescent="0.15">
      <c r="A604" s="12">
        <v>1602</v>
      </c>
      <c r="B604" s="11" t="s">
        <v>3619</v>
      </c>
      <c r="C604" s="13">
        <v>2.66</v>
      </c>
      <c r="D604" s="11" t="s">
        <v>1225</v>
      </c>
      <c r="E604" s="82" t="s">
        <v>101</v>
      </c>
      <c r="F604" s="81"/>
    </row>
    <row r="605" spans="1:6" ht="15.75" customHeight="1" x14ac:dyDescent="0.15">
      <c r="A605" s="12">
        <v>1603</v>
      </c>
      <c r="B605" s="11" t="s">
        <v>3621</v>
      </c>
      <c r="C605" s="13">
        <v>2.65</v>
      </c>
      <c r="D605" s="11" t="s">
        <v>3805</v>
      </c>
      <c r="E605" s="82" t="s">
        <v>101</v>
      </c>
      <c r="F605" s="81"/>
    </row>
    <row r="606" spans="1:6" ht="15.75" customHeight="1" x14ac:dyDescent="0.15">
      <c r="A606" s="12">
        <v>1604</v>
      </c>
      <c r="B606" s="11" t="s">
        <v>3807</v>
      </c>
      <c r="C606" s="13">
        <v>2.65</v>
      </c>
      <c r="D606" s="11" t="s">
        <v>333</v>
      </c>
      <c r="E606" s="82" t="s">
        <v>538</v>
      </c>
      <c r="F606" s="81"/>
    </row>
    <row r="607" spans="1:6" ht="15.75" customHeight="1" x14ac:dyDescent="0.15">
      <c r="A607" s="12">
        <v>1605</v>
      </c>
      <c r="B607" s="11" t="s">
        <v>3809</v>
      </c>
      <c r="C607" s="13">
        <v>2.65</v>
      </c>
      <c r="D607" s="11" t="s">
        <v>329</v>
      </c>
      <c r="E607" s="82" t="s">
        <v>40</v>
      </c>
      <c r="F607" s="81"/>
    </row>
    <row r="608" spans="1:6" ht="15.75" customHeight="1" x14ac:dyDescent="0.15">
      <c r="A608" s="12">
        <v>1606</v>
      </c>
      <c r="B608" s="11" t="s">
        <v>3811</v>
      </c>
      <c r="C608" s="13">
        <v>2.65</v>
      </c>
      <c r="D608" s="11" t="s">
        <v>899</v>
      </c>
      <c r="E608" s="82" t="s">
        <v>59</v>
      </c>
      <c r="F608" s="81"/>
    </row>
    <row r="609" spans="1:6" ht="15.75" customHeight="1" x14ac:dyDescent="0.15">
      <c r="A609" s="12">
        <v>1607</v>
      </c>
      <c r="B609" s="11" t="s">
        <v>3814</v>
      </c>
      <c r="C609" s="13">
        <v>2.65</v>
      </c>
      <c r="D609" s="11" t="s">
        <v>568</v>
      </c>
      <c r="E609" s="82" t="s">
        <v>538</v>
      </c>
      <c r="F609" s="81"/>
    </row>
    <row r="610" spans="1:6" ht="15.75" customHeight="1" x14ac:dyDescent="0.15">
      <c r="A610" s="12">
        <v>1608</v>
      </c>
      <c r="B610" s="11" t="s">
        <v>3816</v>
      </c>
      <c r="C610" s="13">
        <v>2.65</v>
      </c>
      <c r="D610" s="11" t="s">
        <v>620</v>
      </c>
      <c r="E610" s="82" t="s">
        <v>526</v>
      </c>
      <c r="F610" s="81"/>
    </row>
    <row r="611" spans="1:6" ht="15.75" customHeight="1" x14ac:dyDescent="0.15">
      <c r="A611" s="12">
        <v>1609</v>
      </c>
      <c r="B611" s="11" t="s">
        <v>3817</v>
      </c>
      <c r="C611" s="13">
        <v>2.65</v>
      </c>
      <c r="D611" s="11" t="s">
        <v>986</v>
      </c>
      <c r="E611" s="82" t="s">
        <v>71</v>
      </c>
      <c r="F611" s="81"/>
    </row>
    <row r="612" spans="1:6" ht="15.75" customHeight="1" x14ac:dyDescent="0.15">
      <c r="A612" s="12">
        <v>1610</v>
      </c>
      <c r="B612" s="11" t="s">
        <v>3820</v>
      </c>
      <c r="C612" s="13">
        <v>2.65</v>
      </c>
      <c r="D612" s="11" t="s">
        <v>1955</v>
      </c>
      <c r="E612" s="82" t="s">
        <v>162</v>
      </c>
      <c r="F612" s="81"/>
    </row>
    <row r="613" spans="1:6" ht="15.75" customHeight="1" x14ac:dyDescent="0.15">
      <c r="A613" s="12">
        <v>1611</v>
      </c>
      <c r="B613" s="11" t="s">
        <v>3845</v>
      </c>
      <c r="C613" s="13">
        <v>2.65</v>
      </c>
      <c r="D613" s="11" t="s">
        <v>413</v>
      </c>
      <c r="E613" s="82" t="s">
        <v>71</v>
      </c>
      <c r="F613" s="81"/>
    </row>
    <row r="614" spans="1:6" ht="15.75" customHeight="1" x14ac:dyDescent="0.15">
      <c r="A614" s="12">
        <v>1612</v>
      </c>
      <c r="B614" s="11" t="s">
        <v>3846</v>
      </c>
      <c r="C614" s="13">
        <v>2.65</v>
      </c>
      <c r="D614" s="11" t="s">
        <v>3848</v>
      </c>
      <c r="E614" s="82" t="s">
        <v>101</v>
      </c>
      <c r="F614" s="81"/>
    </row>
    <row r="615" spans="1:6" ht="15.75" customHeight="1" x14ac:dyDescent="0.15">
      <c r="A615" s="12">
        <v>1613</v>
      </c>
      <c r="B615" s="11" t="s">
        <v>3851</v>
      </c>
      <c r="C615" s="13">
        <v>2.64</v>
      </c>
      <c r="D615" s="11" t="s">
        <v>362</v>
      </c>
      <c r="E615" s="82" t="s">
        <v>356</v>
      </c>
      <c r="F615" s="81"/>
    </row>
    <row r="616" spans="1:6" ht="15.75" customHeight="1" x14ac:dyDescent="0.15">
      <c r="A616" s="12">
        <v>1614</v>
      </c>
      <c r="B616" s="14" t="s">
        <v>3852</v>
      </c>
      <c r="C616" s="13">
        <v>2.64</v>
      </c>
      <c r="D616" s="11" t="s">
        <v>424</v>
      </c>
      <c r="E616" s="82" t="s">
        <v>356</v>
      </c>
      <c r="F616" s="81"/>
    </row>
    <row r="617" spans="1:6" ht="15.75" customHeight="1" x14ac:dyDescent="0.15">
      <c r="A617" s="12">
        <v>1615</v>
      </c>
      <c r="B617" s="11" t="s">
        <v>3860</v>
      </c>
      <c r="C617" s="13">
        <v>2.64</v>
      </c>
      <c r="D617" s="11" t="s">
        <v>289</v>
      </c>
      <c r="E617" s="82" t="s">
        <v>71</v>
      </c>
      <c r="F617" s="81"/>
    </row>
    <row r="618" spans="1:6" ht="15.75" customHeight="1" x14ac:dyDescent="0.15">
      <c r="A618" s="12">
        <v>1616</v>
      </c>
      <c r="B618" s="11" t="s">
        <v>3861</v>
      </c>
      <c r="C618" s="13">
        <v>2.64</v>
      </c>
      <c r="D618" s="11" t="s">
        <v>613</v>
      </c>
      <c r="E618" s="82" t="s">
        <v>86</v>
      </c>
      <c r="F618" s="81"/>
    </row>
    <row r="619" spans="1:6" ht="15.75" customHeight="1" x14ac:dyDescent="0.15">
      <c r="A619" s="12">
        <v>1617</v>
      </c>
      <c r="B619" s="11" t="s">
        <v>3865</v>
      </c>
      <c r="C619" s="13">
        <v>2.63</v>
      </c>
      <c r="D619" s="11" t="s">
        <v>725</v>
      </c>
      <c r="E619" s="82" t="s">
        <v>364</v>
      </c>
      <c r="F619" s="81"/>
    </row>
    <row r="620" spans="1:6" ht="15.75" customHeight="1" x14ac:dyDescent="0.15">
      <c r="A620" s="12">
        <v>1618</v>
      </c>
      <c r="B620" s="11" t="s">
        <v>3867</v>
      </c>
      <c r="C620" s="13">
        <v>2.63</v>
      </c>
      <c r="D620" s="11" t="s">
        <v>3868</v>
      </c>
      <c r="E620" s="82" t="s">
        <v>356</v>
      </c>
      <c r="F620" s="81"/>
    </row>
    <row r="621" spans="1:6" ht="15.75" customHeight="1" x14ac:dyDescent="0.15">
      <c r="A621" s="12">
        <v>1619</v>
      </c>
      <c r="B621" s="11" t="s">
        <v>3870</v>
      </c>
      <c r="C621" s="13">
        <v>2.63</v>
      </c>
      <c r="D621" s="11" t="s">
        <v>626</v>
      </c>
      <c r="E621" s="82" t="s">
        <v>162</v>
      </c>
      <c r="F621" s="81"/>
    </row>
    <row r="622" spans="1:6" ht="15.75" customHeight="1" x14ac:dyDescent="0.15">
      <c r="A622" s="12">
        <v>1620</v>
      </c>
      <c r="B622" s="11" t="s">
        <v>3875</v>
      </c>
      <c r="C622" s="13">
        <v>2.63</v>
      </c>
      <c r="D622" s="11" t="s">
        <v>2615</v>
      </c>
      <c r="E622" s="82" t="s">
        <v>340</v>
      </c>
      <c r="F622" s="81"/>
    </row>
    <row r="623" spans="1:6" ht="15.75" customHeight="1" x14ac:dyDescent="0.15">
      <c r="A623" s="12">
        <v>1621</v>
      </c>
      <c r="B623" s="11" t="s">
        <v>3884</v>
      </c>
      <c r="C623" s="13">
        <v>2.63</v>
      </c>
      <c r="D623" s="11" t="s">
        <v>424</v>
      </c>
      <c r="E623" s="82" t="s">
        <v>162</v>
      </c>
      <c r="F623" s="81"/>
    </row>
    <row r="624" spans="1:6" ht="15.75" customHeight="1" x14ac:dyDescent="0.15">
      <c r="A624" s="12">
        <v>1622</v>
      </c>
      <c r="B624" s="11" t="s">
        <v>3888</v>
      </c>
      <c r="C624" s="13">
        <v>2.63</v>
      </c>
      <c r="D624" s="11" t="s">
        <v>2058</v>
      </c>
      <c r="E624" s="82" t="s">
        <v>162</v>
      </c>
      <c r="F624" s="81"/>
    </row>
    <row r="625" spans="1:6" ht="15.75" customHeight="1" x14ac:dyDescent="0.15">
      <c r="A625" s="12">
        <v>1623</v>
      </c>
      <c r="B625" s="11" t="s">
        <v>3891</v>
      </c>
      <c r="C625" s="13">
        <v>2.62</v>
      </c>
      <c r="D625" s="11" t="s">
        <v>769</v>
      </c>
      <c r="E625" s="82" t="s">
        <v>162</v>
      </c>
      <c r="F625" s="81"/>
    </row>
    <row r="626" spans="1:6" ht="15.75" customHeight="1" x14ac:dyDescent="0.15">
      <c r="A626" s="12">
        <v>1624</v>
      </c>
      <c r="B626" s="11" t="s">
        <v>3894</v>
      </c>
      <c r="C626" s="13">
        <v>2.62</v>
      </c>
      <c r="D626" s="11" t="s">
        <v>728</v>
      </c>
      <c r="E626" s="82" t="s">
        <v>101</v>
      </c>
      <c r="F626" s="81"/>
    </row>
    <row r="627" spans="1:6" ht="15.75" customHeight="1" x14ac:dyDescent="0.15">
      <c r="A627" s="12">
        <v>1625</v>
      </c>
      <c r="B627" s="11" t="s">
        <v>3898</v>
      </c>
      <c r="C627" s="13">
        <v>2.62</v>
      </c>
      <c r="D627" s="11" t="s">
        <v>548</v>
      </c>
      <c r="E627" s="82" t="s">
        <v>162</v>
      </c>
      <c r="F627" s="81"/>
    </row>
    <row r="628" spans="1:6" ht="15.75" customHeight="1" x14ac:dyDescent="0.15">
      <c r="A628" s="12">
        <v>1626</v>
      </c>
      <c r="B628" s="11" t="s">
        <v>3904</v>
      </c>
      <c r="C628" s="13">
        <v>2.62</v>
      </c>
      <c r="D628" s="11" t="s">
        <v>429</v>
      </c>
      <c r="E628" s="82" t="s">
        <v>335</v>
      </c>
      <c r="F628" s="81"/>
    </row>
    <row r="629" spans="1:6" ht="15.75" customHeight="1" x14ac:dyDescent="0.15">
      <c r="A629" s="12">
        <v>1627</v>
      </c>
      <c r="B629" s="11" t="s">
        <v>3906</v>
      </c>
      <c r="C629" s="13">
        <v>2.62</v>
      </c>
      <c r="D629" s="11" t="s">
        <v>369</v>
      </c>
      <c r="E629" s="82" t="s">
        <v>40</v>
      </c>
      <c r="F629" s="81"/>
    </row>
    <row r="630" spans="1:6" ht="15.75" customHeight="1" x14ac:dyDescent="0.15">
      <c r="A630" s="12">
        <v>1628</v>
      </c>
      <c r="B630" s="11" t="s">
        <v>3908</v>
      </c>
      <c r="C630" s="13">
        <v>2.62</v>
      </c>
      <c r="D630" s="11" t="s">
        <v>424</v>
      </c>
      <c r="E630" s="82" t="s">
        <v>66</v>
      </c>
      <c r="F630" s="81"/>
    </row>
    <row r="631" spans="1:6" ht="15.75" customHeight="1" x14ac:dyDescent="0.15">
      <c r="A631" s="12">
        <v>1629</v>
      </c>
      <c r="B631" s="11" t="s">
        <v>3911</v>
      </c>
      <c r="C631" s="13">
        <v>2.62</v>
      </c>
      <c r="D631" s="11" t="s">
        <v>1095</v>
      </c>
      <c r="E631" s="82" t="s">
        <v>526</v>
      </c>
      <c r="F631" s="81"/>
    </row>
    <row r="632" spans="1:6" ht="15.75" customHeight="1" x14ac:dyDescent="0.15">
      <c r="A632" s="12">
        <v>1630</v>
      </c>
      <c r="B632" s="11" t="s">
        <v>3912</v>
      </c>
      <c r="C632" s="13">
        <v>2.61</v>
      </c>
      <c r="D632" s="11" t="s">
        <v>329</v>
      </c>
      <c r="E632" s="82" t="s">
        <v>162</v>
      </c>
      <c r="F632" s="81"/>
    </row>
    <row r="633" spans="1:6" ht="15.75" customHeight="1" x14ac:dyDescent="0.15">
      <c r="A633" s="12">
        <v>1631</v>
      </c>
      <c r="B633" s="11" t="s">
        <v>3914</v>
      </c>
      <c r="C633" s="13">
        <v>2.61</v>
      </c>
      <c r="D633" s="11" t="s">
        <v>1429</v>
      </c>
      <c r="E633" s="82" t="s">
        <v>59</v>
      </c>
      <c r="F633" s="81"/>
    </row>
    <row r="634" spans="1:6" ht="15.75" customHeight="1" x14ac:dyDescent="0.15">
      <c r="A634" s="12">
        <v>1632</v>
      </c>
      <c r="B634" s="11" t="s">
        <v>3925</v>
      </c>
      <c r="C634" s="13">
        <v>2.61</v>
      </c>
      <c r="D634" s="11" t="s">
        <v>2456</v>
      </c>
      <c r="E634" s="82" t="s">
        <v>364</v>
      </c>
      <c r="F634" s="81"/>
    </row>
    <row r="635" spans="1:6" ht="15.75" customHeight="1" x14ac:dyDescent="0.15">
      <c r="A635" s="12">
        <v>1633</v>
      </c>
      <c r="B635" s="11" t="s">
        <v>3928</v>
      </c>
      <c r="C635" s="13">
        <v>2.61</v>
      </c>
      <c r="D635" s="11" t="s">
        <v>429</v>
      </c>
      <c r="E635" s="82" t="s">
        <v>221</v>
      </c>
      <c r="F635" s="81"/>
    </row>
    <row r="636" spans="1:6" ht="15.75" customHeight="1" x14ac:dyDescent="0.15">
      <c r="A636" s="12">
        <v>1634</v>
      </c>
      <c r="B636" s="11" t="s">
        <v>3929</v>
      </c>
      <c r="C636" s="13">
        <v>2.61</v>
      </c>
      <c r="D636" s="11" t="s">
        <v>511</v>
      </c>
      <c r="E636" s="82" t="s">
        <v>162</v>
      </c>
      <c r="F636" s="81"/>
    </row>
    <row r="637" spans="1:6" ht="15.75" customHeight="1" x14ac:dyDescent="0.15">
      <c r="A637" s="12">
        <v>1635</v>
      </c>
      <c r="B637" s="11" t="s">
        <v>3934</v>
      </c>
      <c r="C637" s="13">
        <v>2.6</v>
      </c>
      <c r="D637" s="11" t="s">
        <v>3935</v>
      </c>
      <c r="E637" s="82" t="s">
        <v>50</v>
      </c>
      <c r="F637" s="81"/>
    </row>
    <row r="638" spans="1:6" ht="15.75" customHeight="1" x14ac:dyDescent="0.15">
      <c r="A638" s="12">
        <v>1636</v>
      </c>
      <c r="B638" s="11" t="s">
        <v>3944</v>
      </c>
      <c r="C638" s="13">
        <v>2.6</v>
      </c>
      <c r="D638" s="11" t="s">
        <v>986</v>
      </c>
      <c r="E638" s="82" t="s">
        <v>478</v>
      </c>
      <c r="F638" s="81"/>
    </row>
    <row r="639" spans="1:6" ht="15.75" customHeight="1" x14ac:dyDescent="0.15">
      <c r="A639" s="12">
        <v>1637</v>
      </c>
      <c r="B639" s="11" t="s">
        <v>3946</v>
      </c>
      <c r="C639" s="13">
        <v>2.6</v>
      </c>
      <c r="D639" s="11" t="s">
        <v>329</v>
      </c>
      <c r="E639" s="82" t="s">
        <v>59</v>
      </c>
      <c r="F639" s="81"/>
    </row>
    <row r="640" spans="1:6" ht="15.75" customHeight="1" x14ac:dyDescent="0.15">
      <c r="A640" s="12">
        <v>1638</v>
      </c>
      <c r="B640" s="11" t="s">
        <v>1503</v>
      </c>
      <c r="C640" s="13">
        <v>2.6</v>
      </c>
      <c r="D640" s="11" t="s">
        <v>1661</v>
      </c>
      <c r="E640" s="82" t="s">
        <v>677</v>
      </c>
      <c r="F640" s="81"/>
    </row>
    <row r="641" spans="1:6" ht="15.75" customHeight="1" x14ac:dyDescent="0.15">
      <c r="A641" s="12">
        <v>1639</v>
      </c>
      <c r="B641" s="11" t="s">
        <v>3947</v>
      </c>
      <c r="C641" s="13">
        <v>2.6</v>
      </c>
      <c r="D641" s="11" t="s">
        <v>680</v>
      </c>
      <c r="E641" s="82" t="s">
        <v>335</v>
      </c>
      <c r="F641" s="81"/>
    </row>
    <row r="642" spans="1:6" ht="15.75" customHeight="1" x14ac:dyDescent="0.15">
      <c r="A642" s="12">
        <v>1640</v>
      </c>
      <c r="B642" s="11" t="s">
        <v>3950</v>
      </c>
      <c r="C642" s="13">
        <v>2.59</v>
      </c>
      <c r="D642" s="11" t="s">
        <v>346</v>
      </c>
      <c r="E642" s="82" t="s">
        <v>66</v>
      </c>
      <c r="F642" s="81"/>
    </row>
    <row r="643" spans="1:6" ht="15.75" customHeight="1" x14ac:dyDescent="0.15">
      <c r="A643" s="12">
        <v>1641</v>
      </c>
      <c r="B643" s="11" t="s">
        <v>3951</v>
      </c>
      <c r="C643" s="13">
        <v>2.59</v>
      </c>
      <c r="D643" s="11" t="s">
        <v>706</v>
      </c>
      <c r="E643" s="82" t="s">
        <v>356</v>
      </c>
      <c r="F643" s="81"/>
    </row>
    <row r="644" spans="1:6" ht="15.75" customHeight="1" x14ac:dyDescent="0.15">
      <c r="A644" s="12">
        <v>1642</v>
      </c>
      <c r="B644" s="11" t="s">
        <v>3954</v>
      </c>
      <c r="C644" s="13">
        <v>2.58</v>
      </c>
      <c r="D644" s="11" t="s">
        <v>898</v>
      </c>
      <c r="E644" s="82" t="s">
        <v>526</v>
      </c>
      <c r="F644" s="81"/>
    </row>
    <row r="645" spans="1:6" ht="15.75" customHeight="1" x14ac:dyDescent="0.15">
      <c r="A645" s="12">
        <v>1643</v>
      </c>
      <c r="B645" s="11" t="s">
        <v>3959</v>
      </c>
      <c r="C645" s="13">
        <v>2.58</v>
      </c>
      <c r="D645" s="11" t="s">
        <v>2318</v>
      </c>
      <c r="E645" s="82" t="s">
        <v>538</v>
      </c>
      <c r="F645" s="81"/>
    </row>
    <row r="646" spans="1:6" ht="15.75" customHeight="1" x14ac:dyDescent="0.15">
      <c r="A646" s="12">
        <v>1644</v>
      </c>
      <c r="B646" s="11" t="s">
        <v>3961</v>
      </c>
      <c r="C646" s="13">
        <v>2.58</v>
      </c>
      <c r="D646" s="11" t="s">
        <v>3962</v>
      </c>
      <c r="E646" s="82" t="s">
        <v>221</v>
      </c>
      <c r="F646" s="81"/>
    </row>
    <row r="647" spans="1:6" ht="15.75" customHeight="1" x14ac:dyDescent="0.15">
      <c r="A647" s="12">
        <v>1645</v>
      </c>
      <c r="B647" s="11" t="s">
        <v>3965</v>
      </c>
      <c r="C647" s="13">
        <v>2.58</v>
      </c>
      <c r="D647" s="11" t="s">
        <v>532</v>
      </c>
      <c r="E647" s="82" t="s">
        <v>101</v>
      </c>
      <c r="F647" s="81"/>
    </row>
    <row r="648" spans="1:6" ht="15.75" customHeight="1" x14ac:dyDescent="0.15">
      <c r="A648" s="12">
        <v>1646</v>
      </c>
      <c r="B648" s="11" t="s">
        <v>3967</v>
      </c>
      <c r="C648" s="13">
        <v>2.58</v>
      </c>
      <c r="D648" s="11" t="s">
        <v>3968</v>
      </c>
      <c r="E648" s="82" t="s">
        <v>221</v>
      </c>
      <c r="F648" s="81"/>
    </row>
    <row r="649" spans="1:6" ht="15.75" customHeight="1" x14ac:dyDescent="0.15">
      <c r="A649" s="12">
        <v>1647</v>
      </c>
      <c r="B649" s="11" t="s">
        <v>3969</v>
      </c>
      <c r="C649" s="13">
        <v>2.57</v>
      </c>
      <c r="D649" s="11" t="s">
        <v>519</v>
      </c>
      <c r="E649" s="82" t="s">
        <v>335</v>
      </c>
      <c r="F649" s="81"/>
    </row>
    <row r="650" spans="1:6" ht="15.75" customHeight="1" x14ac:dyDescent="0.15">
      <c r="A650" s="12">
        <v>1648</v>
      </c>
      <c r="B650" s="11" t="s">
        <v>3987</v>
      </c>
      <c r="C650" s="13">
        <v>2.57</v>
      </c>
      <c r="D650" s="11" t="s">
        <v>3988</v>
      </c>
      <c r="E650" s="82" t="s">
        <v>600</v>
      </c>
      <c r="F650" s="81"/>
    </row>
    <row r="651" spans="1:6" ht="15.75" customHeight="1" x14ac:dyDescent="0.15">
      <c r="A651" s="12">
        <v>1649</v>
      </c>
      <c r="B651" s="11" t="s">
        <v>3989</v>
      </c>
      <c r="C651" s="13">
        <v>2.57</v>
      </c>
      <c r="D651" s="11" t="s">
        <v>585</v>
      </c>
      <c r="E651" s="82" t="s">
        <v>335</v>
      </c>
      <c r="F651" s="81"/>
    </row>
    <row r="652" spans="1:6" ht="15.75" customHeight="1" x14ac:dyDescent="0.15">
      <c r="A652" s="12">
        <v>1650</v>
      </c>
      <c r="B652" s="11" t="s">
        <v>3991</v>
      </c>
      <c r="C652" s="13">
        <v>2.57</v>
      </c>
      <c r="D652" s="11" t="s">
        <v>289</v>
      </c>
      <c r="E652" s="82" t="s">
        <v>221</v>
      </c>
      <c r="F652" s="81"/>
    </row>
    <row r="653" spans="1:6" ht="15.75" customHeight="1" x14ac:dyDescent="0.15">
      <c r="A653" s="12">
        <v>1651</v>
      </c>
      <c r="B653" s="11" t="s">
        <v>3993</v>
      </c>
      <c r="C653" s="13">
        <v>2.57</v>
      </c>
      <c r="D653" s="11" t="s">
        <v>906</v>
      </c>
      <c r="E653" s="82" t="s">
        <v>59</v>
      </c>
      <c r="F653" s="81"/>
    </row>
    <row r="654" spans="1:6" ht="15.75" customHeight="1" x14ac:dyDescent="0.15">
      <c r="A654" s="12">
        <v>1652</v>
      </c>
      <c r="B654" s="11" t="s">
        <v>3995</v>
      </c>
      <c r="C654" s="13">
        <v>2.57</v>
      </c>
      <c r="D654" s="11" t="s">
        <v>346</v>
      </c>
      <c r="E654" s="82" t="s">
        <v>364</v>
      </c>
      <c r="F654" s="81"/>
    </row>
    <row r="655" spans="1:6" ht="15.75" customHeight="1" x14ac:dyDescent="0.15">
      <c r="A655" s="12">
        <v>1653</v>
      </c>
      <c r="B655" s="11" t="s">
        <v>4000</v>
      </c>
      <c r="C655" s="13">
        <v>2.56</v>
      </c>
      <c r="D655" s="11" t="s">
        <v>970</v>
      </c>
      <c r="E655" s="82" t="s">
        <v>101</v>
      </c>
      <c r="F655" s="81"/>
    </row>
    <row r="656" spans="1:6" ht="15.75" customHeight="1" x14ac:dyDescent="0.15">
      <c r="A656" s="12">
        <v>1654</v>
      </c>
      <c r="B656" s="11" t="s">
        <v>4003</v>
      </c>
      <c r="C656" s="13">
        <v>2.56</v>
      </c>
      <c r="D656" s="11" t="s">
        <v>282</v>
      </c>
      <c r="E656" s="82" t="s">
        <v>162</v>
      </c>
      <c r="F656" s="81"/>
    </row>
    <row r="657" spans="1:6" ht="15.75" customHeight="1" x14ac:dyDescent="0.15">
      <c r="A657" s="12">
        <v>1655</v>
      </c>
      <c r="B657" s="11" t="s">
        <v>4006</v>
      </c>
      <c r="C657" s="13">
        <v>2.56</v>
      </c>
      <c r="D657" s="11" t="s">
        <v>504</v>
      </c>
      <c r="E657" s="82" t="s">
        <v>162</v>
      </c>
      <c r="F657" s="81"/>
    </row>
    <row r="658" spans="1:6" ht="15.75" customHeight="1" x14ac:dyDescent="0.15">
      <c r="A658" s="12">
        <v>1656</v>
      </c>
      <c r="B658" s="11" t="s">
        <v>4010</v>
      </c>
      <c r="C658" s="13">
        <v>2.5499999999999998</v>
      </c>
      <c r="D658" s="11" t="s">
        <v>368</v>
      </c>
      <c r="E658" s="82" t="s">
        <v>478</v>
      </c>
      <c r="F658" s="81"/>
    </row>
    <row r="659" spans="1:6" ht="15.75" customHeight="1" x14ac:dyDescent="0.15">
      <c r="A659" s="12">
        <v>1657</v>
      </c>
      <c r="B659" s="11" t="s">
        <v>4011</v>
      </c>
      <c r="C659" s="13">
        <v>2.5499999999999998</v>
      </c>
      <c r="D659" s="11" t="s">
        <v>4012</v>
      </c>
      <c r="E659" s="82" t="s">
        <v>75</v>
      </c>
      <c r="F659" s="81"/>
    </row>
    <row r="660" spans="1:6" ht="15.75" customHeight="1" x14ac:dyDescent="0.15">
      <c r="A660" s="12">
        <v>1658</v>
      </c>
      <c r="B660" s="11" t="s">
        <v>4014</v>
      </c>
      <c r="C660" s="13">
        <v>2.5499999999999998</v>
      </c>
      <c r="D660" s="11" t="s">
        <v>3980</v>
      </c>
      <c r="E660" s="82" t="s">
        <v>478</v>
      </c>
      <c r="F660" s="81"/>
    </row>
    <row r="661" spans="1:6" ht="15.75" customHeight="1" x14ac:dyDescent="0.15">
      <c r="A661" s="12">
        <v>1659</v>
      </c>
      <c r="B661" s="11" t="s">
        <v>4034</v>
      </c>
      <c r="C661" s="13">
        <v>2.54</v>
      </c>
      <c r="D661" s="11" t="s">
        <v>1831</v>
      </c>
      <c r="E661" s="82" t="s">
        <v>221</v>
      </c>
      <c r="F661" s="81"/>
    </row>
    <row r="662" spans="1:6" ht="15.75" customHeight="1" x14ac:dyDescent="0.15">
      <c r="A662" s="12">
        <v>1660</v>
      </c>
      <c r="B662" s="11" t="s">
        <v>278</v>
      </c>
      <c r="C662" s="13">
        <v>2.54</v>
      </c>
      <c r="D662" s="11" t="s">
        <v>4041</v>
      </c>
      <c r="E662" s="82" t="s">
        <v>40</v>
      </c>
      <c r="F662" s="81"/>
    </row>
    <row r="663" spans="1:6" ht="15.75" customHeight="1" x14ac:dyDescent="0.15">
      <c r="A663" s="12">
        <v>1661</v>
      </c>
      <c r="B663" s="11" t="s">
        <v>4043</v>
      </c>
      <c r="C663" s="13">
        <v>2.54</v>
      </c>
      <c r="D663" s="11" t="s">
        <v>4044</v>
      </c>
      <c r="E663" s="82" t="s">
        <v>59</v>
      </c>
      <c r="F663" s="81"/>
    </row>
    <row r="664" spans="1:6" ht="15.75" customHeight="1" x14ac:dyDescent="0.15">
      <c r="A664" s="12">
        <v>1662</v>
      </c>
      <c r="B664" s="11" t="s">
        <v>1509</v>
      </c>
      <c r="C664" s="13">
        <v>2.54</v>
      </c>
      <c r="D664" s="11" t="s">
        <v>485</v>
      </c>
      <c r="E664" s="82" t="s">
        <v>677</v>
      </c>
      <c r="F664" s="81"/>
    </row>
    <row r="665" spans="1:6" ht="15.75" customHeight="1" x14ac:dyDescent="0.15">
      <c r="A665" s="12">
        <v>1663</v>
      </c>
      <c r="B665" s="11" t="s">
        <v>4052</v>
      </c>
      <c r="C665" s="13">
        <v>2.54</v>
      </c>
      <c r="D665" s="11" t="s">
        <v>4053</v>
      </c>
      <c r="E665" s="82" t="s">
        <v>86</v>
      </c>
      <c r="F665" s="81"/>
    </row>
    <row r="666" spans="1:6" ht="15.75" customHeight="1" x14ac:dyDescent="0.15">
      <c r="A666" s="12">
        <v>1664</v>
      </c>
      <c r="B666" s="11" t="s">
        <v>4055</v>
      </c>
      <c r="C666" s="13">
        <v>2.54</v>
      </c>
      <c r="D666" s="11" t="s">
        <v>532</v>
      </c>
      <c r="E666" s="82" t="s">
        <v>59</v>
      </c>
      <c r="F666" s="81"/>
    </row>
    <row r="667" spans="1:6" ht="15.75" customHeight="1" x14ac:dyDescent="0.15">
      <c r="A667" s="12">
        <v>1665</v>
      </c>
      <c r="B667" s="11" t="s">
        <v>4056</v>
      </c>
      <c r="C667" s="13">
        <v>2.5299999999999998</v>
      </c>
      <c r="D667" s="11" t="s">
        <v>1643</v>
      </c>
      <c r="E667" s="82" t="s">
        <v>538</v>
      </c>
      <c r="F667" s="81"/>
    </row>
    <row r="668" spans="1:6" ht="15.75" customHeight="1" x14ac:dyDescent="0.15">
      <c r="A668" s="12">
        <v>1666</v>
      </c>
      <c r="B668" s="11" t="s">
        <v>4062</v>
      </c>
      <c r="C668" s="13">
        <v>2.5299999999999998</v>
      </c>
      <c r="D668" s="11" t="s">
        <v>315</v>
      </c>
      <c r="E668" s="82" t="s">
        <v>71</v>
      </c>
      <c r="F668" s="81"/>
    </row>
    <row r="669" spans="1:6" ht="15.75" customHeight="1" x14ac:dyDescent="0.15">
      <c r="A669" s="12">
        <v>1667</v>
      </c>
      <c r="B669" s="11" t="s">
        <v>4064</v>
      </c>
      <c r="C669" s="13">
        <v>2.5299999999999998</v>
      </c>
      <c r="D669" s="11" t="s">
        <v>1707</v>
      </c>
      <c r="E669" s="82" t="s">
        <v>66</v>
      </c>
      <c r="F669" s="81"/>
    </row>
    <row r="670" spans="1:6" ht="15.75" customHeight="1" x14ac:dyDescent="0.15">
      <c r="A670" s="12">
        <v>1668</v>
      </c>
      <c r="B670" s="11" t="s">
        <v>4066</v>
      </c>
      <c r="C670" s="13">
        <v>2.5299999999999998</v>
      </c>
      <c r="D670" s="11" t="s">
        <v>4067</v>
      </c>
      <c r="E670" s="82" t="s">
        <v>66</v>
      </c>
      <c r="F670" s="81"/>
    </row>
    <row r="671" spans="1:6" ht="15.75" customHeight="1" x14ac:dyDescent="0.15">
      <c r="A671" s="12">
        <v>1669</v>
      </c>
      <c r="B671" s="11" t="s">
        <v>4069</v>
      </c>
      <c r="C671" s="13">
        <v>2.52</v>
      </c>
      <c r="D671" s="11" t="s">
        <v>568</v>
      </c>
      <c r="E671" s="82" t="s">
        <v>101</v>
      </c>
      <c r="F671" s="81"/>
    </row>
    <row r="672" spans="1:6" ht="15.75" customHeight="1" x14ac:dyDescent="0.15">
      <c r="A672" s="12">
        <v>1670</v>
      </c>
      <c r="B672" s="11" t="s">
        <v>4070</v>
      </c>
      <c r="C672" s="13">
        <v>2.52</v>
      </c>
      <c r="D672" s="11" t="s">
        <v>4071</v>
      </c>
      <c r="E672" s="82" t="s">
        <v>162</v>
      </c>
      <c r="F672" s="81"/>
    </row>
    <row r="673" spans="1:6" ht="15.75" customHeight="1" x14ac:dyDescent="0.15">
      <c r="A673" s="12">
        <v>1671</v>
      </c>
      <c r="B673" s="11" t="s">
        <v>4073</v>
      </c>
      <c r="C673" s="13">
        <v>2.52</v>
      </c>
      <c r="D673" s="11" t="s">
        <v>1615</v>
      </c>
      <c r="E673" s="82" t="s">
        <v>66</v>
      </c>
      <c r="F673" s="81"/>
    </row>
    <row r="674" spans="1:6" ht="15.75" customHeight="1" x14ac:dyDescent="0.15">
      <c r="A674" s="12">
        <v>1672</v>
      </c>
      <c r="B674" s="11" t="s">
        <v>4074</v>
      </c>
      <c r="C674" s="13">
        <v>2.52</v>
      </c>
      <c r="D674" s="11" t="s">
        <v>868</v>
      </c>
      <c r="E674" s="82" t="s">
        <v>101</v>
      </c>
      <c r="F674" s="81"/>
    </row>
    <row r="675" spans="1:6" ht="15.75" customHeight="1" x14ac:dyDescent="0.15">
      <c r="A675" s="12">
        <v>1673</v>
      </c>
      <c r="B675" s="11" t="s">
        <v>4077</v>
      </c>
      <c r="C675" s="13">
        <v>2.52</v>
      </c>
      <c r="D675" s="11" t="s">
        <v>333</v>
      </c>
      <c r="E675" s="82" t="s">
        <v>340</v>
      </c>
      <c r="F675" s="81"/>
    </row>
    <row r="676" spans="1:6" ht="15.75" customHeight="1" x14ac:dyDescent="0.15">
      <c r="A676" s="12">
        <v>1674</v>
      </c>
      <c r="B676" s="11" t="s">
        <v>4079</v>
      </c>
      <c r="C676" s="13">
        <v>2.52</v>
      </c>
      <c r="D676" s="11" t="s">
        <v>659</v>
      </c>
      <c r="E676" s="82" t="s">
        <v>215</v>
      </c>
      <c r="F676" s="81"/>
    </row>
    <row r="677" spans="1:6" ht="15.75" customHeight="1" x14ac:dyDescent="0.15">
      <c r="A677" s="12">
        <v>1675</v>
      </c>
      <c r="B677" s="11" t="s">
        <v>4081</v>
      </c>
      <c r="C677" s="13">
        <v>2.5099999999999998</v>
      </c>
      <c r="D677" s="11" t="s">
        <v>2666</v>
      </c>
      <c r="E677" s="82" t="s">
        <v>340</v>
      </c>
      <c r="F677" s="81"/>
    </row>
    <row r="678" spans="1:6" ht="15.75" customHeight="1" x14ac:dyDescent="0.15">
      <c r="A678" s="12">
        <v>1676</v>
      </c>
      <c r="B678" s="11" t="s">
        <v>4083</v>
      </c>
      <c r="C678" s="13">
        <v>2.5099999999999998</v>
      </c>
      <c r="D678" s="11" t="s">
        <v>442</v>
      </c>
      <c r="E678" s="82" t="s">
        <v>40</v>
      </c>
      <c r="F678" s="81"/>
    </row>
    <row r="679" spans="1:6" ht="15.75" customHeight="1" x14ac:dyDescent="0.15">
      <c r="A679" s="12">
        <v>1677</v>
      </c>
      <c r="B679" s="11" t="s">
        <v>4085</v>
      </c>
      <c r="C679" s="13">
        <v>2.5099999999999998</v>
      </c>
      <c r="D679" s="11" t="s">
        <v>2960</v>
      </c>
      <c r="E679" s="82" t="s">
        <v>59</v>
      </c>
      <c r="F679" s="81"/>
    </row>
    <row r="680" spans="1:6" ht="15.75" customHeight="1" x14ac:dyDescent="0.15">
      <c r="A680" s="12">
        <v>1678</v>
      </c>
      <c r="B680" s="11" t="s">
        <v>4087</v>
      </c>
      <c r="C680" s="13">
        <v>2.5099999999999998</v>
      </c>
      <c r="D680" s="11" t="s">
        <v>515</v>
      </c>
      <c r="E680" s="82" t="s">
        <v>59</v>
      </c>
      <c r="F680" s="81"/>
    </row>
    <row r="681" spans="1:6" ht="15.75" customHeight="1" x14ac:dyDescent="0.15">
      <c r="A681" s="12">
        <v>1679</v>
      </c>
      <c r="B681" s="11" t="s">
        <v>4089</v>
      </c>
      <c r="C681" s="13">
        <v>2.5099999999999998</v>
      </c>
      <c r="D681" s="11" t="s">
        <v>4090</v>
      </c>
      <c r="E681" s="82" t="s">
        <v>40</v>
      </c>
      <c r="F681" s="81"/>
    </row>
    <row r="682" spans="1:6" ht="15.75" customHeight="1" x14ac:dyDescent="0.15">
      <c r="A682" s="12">
        <v>1680</v>
      </c>
      <c r="B682" s="11" t="s">
        <v>4091</v>
      </c>
      <c r="C682" s="13">
        <v>2.5099999999999998</v>
      </c>
      <c r="D682" s="11" t="s">
        <v>1521</v>
      </c>
      <c r="E682" s="82" t="s">
        <v>59</v>
      </c>
      <c r="F682" s="81"/>
    </row>
    <row r="683" spans="1:6" ht="15.75" customHeight="1" x14ac:dyDescent="0.15">
      <c r="A683" s="12">
        <v>1681</v>
      </c>
      <c r="B683" s="11" t="s">
        <v>4092</v>
      </c>
      <c r="C683" s="13">
        <v>2.5099999999999998</v>
      </c>
      <c r="D683" s="11" t="s">
        <v>1757</v>
      </c>
      <c r="E683" s="82" t="s">
        <v>66</v>
      </c>
      <c r="F683" s="81"/>
    </row>
    <row r="684" spans="1:6" ht="15.75" customHeight="1" x14ac:dyDescent="0.15">
      <c r="A684" s="12">
        <v>1682</v>
      </c>
      <c r="B684" s="11" t="s">
        <v>4109</v>
      </c>
      <c r="C684" s="13">
        <v>2.5099999999999998</v>
      </c>
      <c r="D684" s="11" t="s">
        <v>424</v>
      </c>
      <c r="E684" s="82" t="s">
        <v>101</v>
      </c>
      <c r="F684" s="81"/>
    </row>
    <row r="685" spans="1:6" ht="15.75" customHeight="1" x14ac:dyDescent="0.15">
      <c r="A685" s="12">
        <v>1683</v>
      </c>
      <c r="B685" s="11" t="s">
        <v>4111</v>
      </c>
      <c r="C685" s="13">
        <v>2.5</v>
      </c>
      <c r="D685" s="11" t="s">
        <v>519</v>
      </c>
      <c r="E685" s="82" t="s">
        <v>101</v>
      </c>
      <c r="F685" s="81"/>
    </row>
    <row r="686" spans="1:6" ht="15.75" customHeight="1" x14ac:dyDescent="0.15">
      <c r="A686" s="12">
        <v>1684</v>
      </c>
      <c r="B686" s="11" t="s">
        <v>4118</v>
      </c>
      <c r="C686" s="13">
        <v>2.5</v>
      </c>
      <c r="D686" s="11" t="s">
        <v>4119</v>
      </c>
      <c r="E686" s="82" t="s">
        <v>226</v>
      </c>
      <c r="F686" s="81"/>
    </row>
    <row r="687" spans="1:6" ht="15.75" customHeight="1" x14ac:dyDescent="0.15">
      <c r="A687" s="12">
        <v>1685</v>
      </c>
      <c r="B687" s="11" t="s">
        <v>4120</v>
      </c>
      <c r="C687" s="13">
        <v>2.5</v>
      </c>
      <c r="D687" s="11" t="s">
        <v>747</v>
      </c>
      <c r="E687" s="82" t="s">
        <v>162</v>
      </c>
      <c r="F687" s="81"/>
    </row>
    <row r="688" spans="1:6" ht="15.75" customHeight="1" x14ac:dyDescent="0.15">
      <c r="A688" s="12">
        <v>1686</v>
      </c>
      <c r="B688" s="11" t="s">
        <v>4124</v>
      </c>
      <c r="C688" s="13">
        <v>2.5</v>
      </c>
      <c r="D688" s="11" t="s">
        <v>1050</v>
      </c>
      <c r="E688" s="82" t="s">
        <v>600</v>
      </c>
      <c r="F688" s="81"/>
    </row>
    <row r="689" spans="1:6" ht="15.75" customHeight="1" x14ac:dyDescent="0.15">
      <c r="A689" s="12">
        <v>1687</v>
      </c>
      <c r="B689" s="11" t="s">
        <v>4127</v>
      </c>
      <c r="C689" s="13">
        <v>2.5</v>
      </c>
      <c r="D689" s="11" t="s">
        <v>605</v>
      </c>
      <c r="E689" s="82" t="s">
        <v>71</v>
      </c>
      <c r="F689" s="81"/>
    </row>
    <row r="690" spans="1:6" ht="15.75" customHeight="1" x14ac:dyDescent="0.15">
      <c r="A690" s="12">
        <v>1688</v>
      </c>
      <c r="B690" s="11" t="s">
        <v>4128</v>
      </c>
      <c r="C690" s="13">
        <v>2.4900000000000002</v>
      </c>
      <c r="D690" s="11" t="s">
        <v>1311</v>
      </c>
      <c r="E690" s="82" t="s">
        <v>335</v>
      </c>
      <c r="F690" s="81"/>
    </row>
    <row r="691" spans="1:6" ht="15.75" customHeight="1" x14ac:dyDescent="0.15">
      <c r="A691" s="12">
        <v>1689</v>
      </c>
      <c r="B691" s="11" t="s">
        <v>4133</v>
      </c>
      <c r="C691" s="13">
        <v>2.4900000000000002</v>
      </c>
      <c r="D691" s="11" t="s">
        <v>1544</v>
      </c>
      <c r="E691" s="82" t="s">
        <v>641</v>
      </c>
      <c r="F691" s="81"/>
    </row>
    <row r="692" spans="1:6" ht="15.75" customHeight="1" x14ac:dyDescent="0.15">
      <c r="A692" s="12">
        <v>1690</v>
      </c>
      <c r="B692" s="11" t="s">
        <v>4135</v>
      </c>
      <c r="C692" s="13">
        <v>2.4900000000000002</v>
      </c>
      <c r="D692" s="11" t="s">
        <v>555</v>
      </c>
      <c r="E692" s="82" t="s">
        <v>478</v>
      </c>
      <c r="F692" s="81"/>
    </row>
    <row r="693" spans="1:6" ht="15.75" customHeight="1" x14ac:dyDescent="0.15">
      <c r="A693" s="12">
        <v>1691</v>
      </c>
      <c r="B693" s="11" t="s">
        <v>4137</v>
      </c>
      <c r="C693" s="13">
        <v>2.48</v>
      </c>
      <c r="D693" s="11" t="s">
        <v>507</v>
      </c>
      <c r="E693" s="82" t="s">
        <v>101</v>
      </c>
      <c r="F693" s="81"/>
    </row>
    <row r="694" spans="1:6" ht="15.75" customHeight="1" x14ac:dyDescent="0.15">
      <c r="A694" s="12">
        <v>1692</v>
      </c>
      <c r="B694" s="11" t="s">
        <v>4140</v>
      </c>
      <c r="C694" s="13">
        <v>2.48</v>
      </c>
      <c r="D694" s="11" t="s">
        <v>1110</v>
      </c>
      <c r="E694" s="82" t="s">
        <v>162</v>
      </c>
      <c r="F694" s="81"/>
    </row>
    <row r="695" spans="1:6" ht="15.75" customHeight="1" x14ac:dyDescent="0.15">
      <c r="A695" s="12">
        <v>1693</v>
      </c>
      <c r="B695" s="11" t="s">
        <v>2314</v>
      </c>
      <c r="C695" s="13">
        <v>2.48</v>
      </c>
      <c r="D695" s="11" t="s">
        <v>626</v>
      </c>
      <c r="E695" s="82" t="s">
        <v>40</v>
      </c>
      <c r="F695" s="81"/>
    </row>
    <row r="696" spans="1:6" ht="15.75" customHeight="1" x14ac:dyDescent="0.15">
      <c r="A696" s="12">
        <v>1694</v>
      </c>
      <c r="B696" s="11" t="s">
        <v>4150</v>
      </c>
      <c r="C696" s="13">
        <v>2.48</v>
      </c>
      <c r="D696" s="11" t="s">
        <v>631</v>
      </c>
      <c r="E696" s="82" t="s">
        <v>59</v>
      </c>
      <c r="F696" s="81"/>
    </row>
    <row r="697" spans="1:6" ht="15.75" customHeight="1" x14ac:dyDescent="0.15">
      <c r="A697" s="12">
        <v>1695</v>
      </c>
      <c r="B697" s="11" t="s">
        <v>4153</v>
      </c>
      <c r="C697" s="13">
        <v>2.48</v>
      </c>
      <c r="D697" s="11" t="s">
        <v>725</v>
      </c>
      <c r="E697" s="82" t="s">
        <v>335</v>
      </c>
      <c r="F697" s="81"/>
    </row>
    <row r="698" spans="1:6" ht="15.75" customHeight="1" x14ac:dyDescent="0.15">
      <c r="A698" s="12">
        <v>1696</v>
      </c>
      <c r="B698" s="11" t="s">
        <v>4156</v>
      </c>
      <c r="C698" s="13">
        <v>2.48</v>
      </c>
      <c r="D698" s="11" t="s">
        <v>1839</v>
      </c>
      <c r="E698" s="82" t="s">
        <v>221</v>
      </c>
      <c r="F698" s="81"/>
    </row>
    <row r="699" spans="1:6" ht="15.75" customHeight="1" x14ac:dyDescent="0.15">
      <c r="A699" s="12">
        <v>1697</v>
      </c>
      <c r="B699" s="11" t="s">
        <v>4157</v>
      </c>
      <c r="C699" s="13">
        <v>2.48</v>
      </c>
      <c r="D699" s="11" t="s">
        <v>2001</v>
      </c>
      <c r="E699" s="82" t="s">
        <v>50</v>
      </c>
      <c r="F699" s="81"/>
    </row>
    <row r="700" spans="1:6" ht="15.75" customHeight="1" x14ac:dyDescent="0.15">
      <c r="A700" s="12">
        <v>1698</v>
      </c>
      <c r="B700" s="11" t="s">
        <v>4162</v>
      </c>
      <c r="C700" s="13">
        <v>2.48</v>
      </c>
      <c r="D700" s="11" t="s">
        <v>2004</v>
      </c>
      <c r="E700" s="82" t="s">
        <v>101</v>
      </c>
      <c r="F700" s="81"/>
    </row>
    <row r="701" spans="1:6" ht="15.75" customHeight="1" x14ac:dyDescent="0.15">
      <c r="A701" s="12">
        <v>1699</v>
      </c>
      <c r="B701" s="11" t="s">
        <v>4173</v>
      </c>
      <c r="C701" s="13">
        <v>2.4700000000000002</v>
      </c>
      <c r="D701" s="11" t="s">
        <v>640</v>
      </c>
      <c r="E701" s="82" t="s">
        <v>75</v>
      </c>
      <c r="F701" s="81"/>
    </row>
    <row r="702" spans="1:6" ht="15.75" customHeight="1" x14ac:dyDescent="0.15">
      <c r="A702" s="12">
        <v>1700</v>
      </c>
      <c r="B702" s="11" t="s">
        <v>1593</v>
      </c>
      <c r="C702" s="13">
        <v>2.4700000000000002</v>
      </c>
      <c r="D702" s="11" t="s">
        <v>1055</v>
      </c>
      <c r="E702" s="82" t="s">
        <v>600</v>
      </c>
      <c r="F702" s="81"/>
    </row>
    <row r="703" spans="1:6" ht="15.75" customHeight="1" x14ac:dyDescent="0.15">
      <c r="A703" s="12">
        <v>1701</v>
      </c>
      <c r="B703" s="11" t="s">
        <v>4180</v>
      </c>
      <c r="C703" s="13">
        <v>2.4700000000000002</v>
      </c>
      <c r="D703" s="11" t="s">
        <v>1476</v>
      </c>
      <c r="E703" s="82" t="s">
        <v>162</v>
      </c>
      <c r="F703" s="81"/>
    </row>
    <row r="704" spans="1:6" ht="15.75" customHeight="1" x14ac:dyDescent="0.15">
      <c r="A704" s="12">
        <v>1702</v>
      </c>
      <c r="B704" s="11" t="s">
        <v>4185</v>
      </c>
      <c r="C704" s="13">
        <v>2.4700000000000002</v>
      </c>
      <c r="D704" s="11" t="s">
        <v>4187</v>
      </c>
      <c r="E704" s="82" t="s">
        <v>340</v>
      </c>
      <c r="F704" s="81"/>
    </row>
    <row r="705" spans="1:6" ht="15.75" customHeight="1" x14ac:dyDescent="0.15">
      <c r="A705" s="12">
        <v>1703</v>
      </c>
      <c r="B705" s="11" t="s">
        <v>4189</v>
      </c>
      <c r="C705" s="13">
        <v>2.4700000000000002</v>
      </c>
      <c r="D705" s="11" t="s">
        <v>753</v>
      </c>
      <c r="E705" s="82" t="s">
        <v>356</v>
      </c>
      <c r="F705" s="81"/>
    </row>
    <row r="706" spans="1:6" ht="15.75" customHeight="1" x14ac:dyDescent="0.15">
      <c r="A706" s="12">
        <v>1704</v>
      </c>
      <c r="B706" s="11" t="s">
        <v>4197</v>
      </c>
      <c r="C706" s="13">
        <v>2.4700000000000002</v>
      </c>
      <c r="D706" s="11" t="s">
        <v>350</v>
      </c>
      <c r="E706" s="82" t="s">
        <v>101</v>
      </c>
      <c r="F706" s="81"/>
    </row>
    <row r="707" spans="1:6" ht="15.75" customHeight="1" x14ac:dyDescent="0.15">
      <c r="A707" s="12">
        <v>1705</v>
      </c>
      <c r="B707" s="11" t="s">
        <v>4202</v>
      </c>
      <c r="C707" s="13">
        <v>2.4700000000000002</v>
      </c>
      <c r="D707" s="11" t="s">
        <v>424</v>
      </c>
      <c r="E707" s="82" t="s">
        <v>40</v>
      </c>
      <c r="F707" s="81"/>
    </row>
    <row r="708" spans="1:6" ht="15.75" customHeight="1" x14ac:dyDescent="0.15">
      <c r="A708" s="12">
        <v>1706</v>
      </c>
      <c r="B708" s="11" t="s">
        <v>4204</v>
      </c>
      <c r="C708" s="13">
        <v>2.4700000000000002</v>
      </c>
      <c r="D708" s="11" t="s">
        <v>2828</v>
      </c>
      <c r="E708" s="82" t="s">
        <v>215</v>
      </c>
      <c r="F708" s="81"/>
    </row>
    <row r="709" spans="1:6" ht="15.75" customHeight="1" x14ac:dyDescent="0.15">
      <c r="A709" s="12">
        <v>1707</v>
      </c>
      <c r="B709" s="11" t="s">
        <v>4212</v>
      </c>
      <c r="C709" s="13">
        <v>2.46</v>
      </c>
      <c r="D709" s="11" t="s">
        <v>315</v>
      </c>
      <c r="E709" s="82" t="s">
        <v>641</v>
      </c>
      <c r="F709" s="81"/>
    </row>
    <row r="710" spans="1:6" ht="15.75" customHeight="1" x14ac:dyDescent="0.15">
      <c r="A710" s="12">
        <v>1708</v>
      </c>
      <c r="B710" s="11" t="s">
        <v>4222</v>
      </c>
      <c r="C710" s="13">
        <v>2.46</v>
      </c>
      <c r="D710" s="11" t="s">
        <v>362</v>
      </c>
      <c r="E710" s="82" t="s">
        <v>59</v>
      </c>
      <c r="F710" s="81"/>
    </row>
    <row r="711" spans="1:6" ht="15.75" customHeight="1" x14ac:dyDescent="0.15">
      <c r="A711" s="12">
        <v>1709</v>
      </c>
      <c r="B711" s="11" t="s">
        <v>4225</v>
      </c>
      <c r="C711" s="13">
        <v>2.46</v>
      </c>
      <c r="D711" s="11" t="s">
        <v>2058</v>
      </c>
      <c r="E711" s="82" t="s">
        <v>364</v>
      </c>
      <c r="F711" s="81"/>
    </row>
    <row r="712" spans="1:6" ht="15.75" customHeight="1" x14ac:dyDescent="0.15">
      <c r="A712" s="12">
        <v>1710</v>
      </c>
      <c r="B712" s="11" t="s">
        <v>2354</v>
      </c>
      <c r="C712" s="13">
        <v>2.4500000000000002</v>
      </c>
      <c r="D712" s="11" t="s">
        <v>339</v>
      </c>
      <c r="E712" s="82" t="s">
        <v>226</v>
      </c>
      <c r="F712" s="81"/>
    </row>
    <row r="713" spans="1:6" ht="15.75" customHeight="1" x14ac:dyDescent="0.15">
      <c r="A713" s="12">
        <v>1711</v>
      </c>
      <c r="B713" s="11" t="s">
        <v>4230</v>
      </c>
      <c r="C713" s="13">
        <v>2.4500000000000002</v>
      </c>
      <c r="D713" s="11" t="s">
        <v>535</v>
      </c>
      <c r="E713" s="82" t="s">
        <v>66</v>
      </c>
      <c r="F713" s="81"/>
    </row>
    <row r="714" spans="1:6" ht="15.75" customHeight="1" x14ac:dyDescent="0.15">
      <c r="A714" s="12">
        <v>1712</v>
      </c>
      <c r="B714" s="11" t="s">
        <v>4250</v>
      </c>
      <c r="C714" s="13">
        <v>2.4500000000000002</v>
      </c>
      <c r="D714" s="11" t="s">
        <v>539</v>
      </c>
      <c r="E714" s="82" t="s">
        <v>59</v>
      </c>
      <c r="F714" s="81"/>
    </row>
    <row r="715" spans="1:6" ht="15.75" customHeight="1" x14ac:dyDescent="0.15">
      <c r="A715" s="12">
        <v>1713</v>
      </c>
      <c r="B715" s="11" t="s">
        <v>4252</v>
      </c>
      <c r="C715" s="13">
        <v>2.4500000000000002</v>
      </c>
      <c r="D715" s="11" t="s">
        <v>431</v>
      </c>
      <c r="E715" s="82" t="s">
        <v>50</v>
      </c>
      <c r="F715" s="81"/>
    </row>
    <row r="716" spans="1:6" ht="15.75" customHeight="1" x14ac:dyDescent="0.15">
      <c r="A716" s="12">
        <v>1714</v>
      </c>
      <c r="B716" s="11" t="s">
        <v>4254</v>
      </c>
      <c r="C716" s="13">
        <v>2.4500000000000002</v>
      </c>
      <c r="D716" s="11" t="s">
        <v>1731</v>
      </c>
      <c r="E716" s="82" t="s">
        <v>71</v>
      </c>
      <c r="F716" s="81"/>
    </row>
    <row r="717" spans="1:6" ht="15.75" customHeight="1" x14ac:dyDescent="0.15">
      <c r="A717" s="12">
        <v>1715</v>
      </c>
      <c r="B717" s="11" t="s">
        <v>4269</v>
      </c>
      <c r="C717" s="13">
        <v>2.4500000000000002</v>
      </c>
      <c r="D717" s="11" t="s">
        <v>1643</v>
      </c>
      <c r="E717" s="82" t="s">
        <v>59</v>
      </c>
      <c r="F717" s="81"/>
    </row>
    <row r="718" spans="1:6" ht="15.75" customHeight="1" x14ac:dyDescent="0.15">
      <c r="A718" s="12">
        <v>1716</v>
      </c>
      <c r="B718" s="11" t="s">
        <v>4285</v>
      </c>
      <c r="C718" s="13">
        <v>2.4500000000000002</v>
      </c>
      <c r="D718" s="11" t="s">
        <v>1452</v>
      </c>
      <c r="E718" s="82" t="s">
        <v>162</v>
      </c>
      <c r="F718" s="81"/>
    </row>
    <row r="719" spans="1:6" ht="15.75" customHeight="1" x14ac:dyDescent="0.15">
      <c r="A719" s="12">
        <v>1717</v>
      </c>
      <c r="B719" s="11" t="s">
        <v>4288</v>
      </c>
      <c r="C719" s="13">
        <v>2.44</v>
      </c>
      <c r="D719" s="11" t="s">
        <v>1155</v>
      </c>
      <c r="E719" s="82" t="s">
        <v>162</v>
      </c>
      <c r="F719" s="81"/>
    </row>
    <row r="720" spans="1:6" ht="15.75" customHeight="1" x14ac:dyDescent="0.15">
      <c r="A720" s="12">
        <v>1718</v>
      </c>
      <c r="B720" s="11" t="s">
        <v>4290</v>
      </c>
      <c r="C720" s="13">
        <v>2.44</v>
      </c>
      <c r="D720" s="11" t="s">
        <v>899</v>
      </c>
      <c r="E720" s="82" t="s">
        <v>221</v>
      </c>
      <c r="F720" s="81"/>
    </row>
    <row r="721" spans="1:6" ht="15.75" customHeight="1" x14ac:dyDescent="0.15">
      <c r="A721" s="12">
        <v>1719</v>
      </c>
      <c r="B721" s="11" t="s">
        <v>4291</v>
      </c>
      <c r="C721" s="13">
        <v>2.44</v>
      </c>
      <c r="D721" s="11" t="s">
        <v>511</v>
      </c>
      <c r="E721" s="82" t="s">
        <v>162</v>
      </c>
      <c r="F721" s="81"/>
    </row>
    <row r="722" spans="1:6" ht="15.75" customHeight="1" x14ac:dyDescent="0.15">
      <c r="A722" s="12">
        <v>1720</v>
      </c>
      <c r="B722" s="11" t="s">
        <v>4293</v>
      </c>
      <c r="C722" s="13">
        <v>2.44</v>
      </c>
      <c r="D722" s="11" t="s">
        <v>1429</v>
      </c>
      <c r="E722" s="82" t="s">
        <v>59</v>
      </c>
      <c r="F722" s="81"/>
    </row>
    <row r="723" spans="1:6" ht="15.75" customHeight="1" x14ac:dyDescent="0.15">
      <c r="A723" s="12">
        <v>1721</v>
      </c>
      <c r="B723" s="11" t="s">
        <v>4297</v>
      </c>
      <c r="C723" s="13">
        <v>2.44</v>
      </c>
      <c r="D723" s="11" t="s">
        <v>914</v>
      </c>
      <c r="E723" s="82" t="s">
        <v>66</v>
      </c>
      <c r="F723" s="81"/>
    </row>
    <row r="724" spans="1:6" ht="15.75" customHeight="1" x14ac:dyDescent="0.15">
      <c r="A724" s="12">
        <v>1722</v>
      </c>
      <c r="B724" s="11" t="s">
        <v>4299</v>
      </c>
      <c r="C724" s="13">
        <v>2.44</v>
      </c>
      <c r="D724" s="11" t="s">
        <v>1053</v>
      </c>
      <c r="E724" s="82" t="s">
        <v>600</v>
      </c>
      <c r="F724" s="81"/>
    </row>
    <row r="725" spans="1:6" ht="15.75" customHeight="1" x14ac:dyDescent="0.15">
      <c r="A725" s="12">
        <v>1723</v>
      </c>
      <c r="B725" s="11" t="s">
        <v>4301</v>
      </c>
      <c r="C725" s="13">
        <v>2.4300000000000002</v>
      </c>
      <c r="D725" s="11" t="s">
        <v>630</v>
      </c>
      <c r="E725" s="82" t="s">
        <v>221</v>
      </c>
      <c r="F725" s="81"/>
    </row>
    <row r="726" spans="1:6" ht="15.75" customHeight="1" x14ac:dyDescent="0.15">
      <c r="A726" s="12">
        <v>1724</v>
      </c>
      <c r="B726" s="11" t="s">
        <v>4302</v>
      </c>
      <c r="C726" s="13">
        <v>2.4300000000000002</v>
      </c>
      <c r="D726" s="11" t="s">
        <v>4304</v>
      </c>
      <c r="E726" s="82" t="s">
        <v>59</v>
      </c>
      <c r="F726" s="81"/>
    </row>
    <row r="727" spans="1:6" ht="15.75" customHeight="1" x14ac:dyDescent="0.15">
      <c r="A727" s="12">
        <v>1725</v>
      </c>
      <c r="B727" s="11" t="s">
        <v>4307</v>
      </c>
      <c r="C727" s="13">
        <v>2.4300000000000002</v>
      </c>
      <c r="D727" s="11" t="s">
        <v>808</v>
      </c>
      <c r="E727" s="82" t="s">
        <v>215</v>
      </c>
      <c r="F727" s="81"/>
    </row>
    <row r="728" spans="1:6" ht="15.75" customHeight="1" x14ac:dyDescent="0.15">
      <c r="A728" s="12">
        <v>1726</v>
      </c>
      <c r="B728" s="11" t="s">
        <v>4320</v>
      </c>
      <c r="C728" s="13">
        <v>2.4300000000000002</v>
      </c>
      <c r="D728" s="11" t="s">
        <v>470</v>
      </c>
      <c r="E728" s="82" t="s">
        <v>162</v>
      </c>
      <c r="F728" s="81"/>
    </row>
    <row r="729" spans="1:6" ht="15.75" customHeight="1" x14ac:dyDescent="0.15">
      <c r="A729" s="12">
        <v>1727</v>
      </c>
      <c r="B729" s="11" t="s">
        <v>4325</v>
      </c>
      <c r="C729" s="13">
        <v>2.42</v>
      </c>
      <c r="D729" s="11" t="s">
        <v>1839</v>
      </c>
      <c r="E729" s="82" t="s">
        <v>162</v>
      </c>
      <c r="F729" s="81"/>
    </row>
    <row r="730" spans="1:6" ht="15.75" customHeight="1" x14ac:dyDescent="0.15">
      <c r="A730" s="12">
        <v>1728</v>
      </c>
      <c r="B730" s="11" t="s">
        <v>4327</v>
      </c>
      <c r="C730" s="13">
        <v>2.42</v>
      </c>
      <c r="D730" s="11" t="s">
        <v>1455</v>
      </c>
      <c r="E730" s="82" t="s">
        <v>66</v>
      </c>
      <c r="F730" s="81"/>
    </row>
    <row r="731" spans="1:6" ht="15.75" customHeight="1" x14ac:dyDescent="0.15">
      <c r="A731" s="12">
        <v>1729</v>
      </c>
      <c r="B731" s="11" t="s">
        <v>4328</v>
      </c>
      <c r="C731" s="13">
        <v>2.42</v>
      </c>
      <c r="D731" s="11" t="s">
        <v>4329</v>
      </c>
      <c r="E731" s="82" t="s">
        <v>162</v>
      </c>
      <c r="F731" s="81"/>
    </row>
    <row r="732" spans="1:6" ht="15.75" customHeight="1" x14ac:dyDescent="0.15">
      <c r="A732" s="12">
        <v>1730</v>
      </c>
      <c r="B732" s="11" t="s">
        <v>4332</v>
      </c>
      <c r="C732" s="13">
        <v>2.41</v>
      </c>
      <c r="D732" s="11" t="s">
        <v>282</v>
      </c>
      <c r="E732" s="82" t="s">
        <v>75</v>
      </c>
      <c r="F732" s="81"/>
    </row>
    <row r="733" spans="1:6" ht="15.75" customHeight="1" x14ac:dyDescent="0.15">
      <c r="A733" s="12">
        <v>1731</v>
      </c>
      <c r="B733" s="11" t="s">
        <v>4343</v>
      </c>
      <c r="C733" s="13">
        <v>2.41</v>
      </c>
      <c r="D733" s="11" t="s">
        <v>346</v>
      </c>
      <c r="E733" s="82" t="s">
        <v>162</v>
      </c>
      <c r="F733" s="81"/>
    </row>
    <row r="734" spans="1:6" ht="15.75" customHeight="1" x14ac:dyDescent="0.15">
      <c r="A734" s="12">
        <v>1732</v>
      </c>
      <c r="B734" s="11" t="s">
        <v>4351</v>
      </c>
      <c r="C734" s="13">
        <v>2.41</v>
      </c>
      <c r="D734" s="11" t="s">
        <v>1452</v>
      </c>
      <c r="E734" s="82" t="s">
        <v>101</v>
      </c>
      <c r="F734" s="81"/>
    </row>
    <row r="735" spans="1:6" ht="15.75" customHeight="1" x14ac:dyDescent="0.15">
      <c r="A735" s="12">
        <v>1733</v>
      </c>
      <c r="B735" s="11" t="s">
        <v>4369</v>
      </c>
      <c r="C735" s="13">
        <v>2.41</v>
      </c>
      <c r="D735" s="11" t="s">
        <v>329</v>
      </c>
      <c r="E735" s="82" t="s">
        <v>538</v>
      </c>
      <c r="F735" s="81"/>
    </row>
    <row r="736" spans="1:6" ht="15.75" customHeight="1" x14ac:dyDescent="0.15">
      <c r="A736" s="12">
        <v>1734</v>
      </c>
      <c r="B736" s="11" t="s">
        <v>4159</v>
      </c>
      <c r="C736" s="13">
        <v>2.41</v>
      </c>
      <c r="D736" s="11" t="s">
        <v>506</v>
      </c>
      <c r="E736" s="82" t="s">
        <v>229</v>
      </c>
      <c r="F736" s="81"/>
    </row>
    <row r="737" spans="1:6" ht="15.75" customHeight="1" x14ac:dyDescent="0.15">
      <c r="A737" s="12">
        <v>1735</v>
      </c>
      <c r="B737" s="11" t="s">
        <v>4375</v>
      </c>
      <c r="C737" s="13">
        <v>2.41</v>
      </c>
      <c r="D737" s="11" t="s">
        <v>451</v>
      </c>
      <c r="E737" s="82" t="s">
        <v>356</v>
      </c>
      <c r="F737" s="81"/>
    </row>
    <row r="738" spans="1:6" ht="15.75" customHeight="1" x14ac:dyDescent="0.15">
      <c r="A738" s="12">
        <v>1736</v>
      </c>
      <c r="B738" s="11" t="s">
        <v>4397</v>
      </c>
      <c r="C738" s="13">
        <v>2.4</v>
      </c>
      <c r="D738" s="11" t="s">
        <v>735</v>
      </c>
      <c r="E738" s="82" t="s">
        <v>71</v>
      </c>
      <c r="F738" s="81"/>
    </row>
    <row r="739" spans="1:6" ht="15.75" customHeight="1" x14ac:dyDescent="0.15">
      <c r="A739" s="12">
        <v>1737</v>
      </c>
      <c r="B739" s="11" t="s">
        <v>4417</v>
      </c>
      <c r="C739" s="13">
        <v>2.4</v>
      </c>
      <c r="D739" s="11" t="s">
        <v>431</v>
      </c>
      <c r="E739" s="82" t="s">
        <v>50</v>
      </c>
      <c r="F739" s="81"/>
    </row>
    <row r="740" spans="1:6" ht="15.75" customHeight="1" x14ac:dyDescent="0.15">
      <c r="A740" s="12">
        <v>1738</v>
      </c>
      <c r="B740" s="11" t="s">
        <v>4421</v>
      </c>
      <c r="C740" s="13">
        <v>2.4</v>
      </c>
      <c r="D740" s="11" t="s">
        <v>359</v>
      </c>
      <c r="E740" s="82" t="s">
        <v>398</v>
      </c>
      <c r="F740" s="81"/>
    </row>
    <row r="741" spans="1:6" ht="15.75" customHeight="1" x14ac:dyDescent="0.15">
      <c r="A741" s="12">
        <v>1739</v>
      </c>
      <c r="B741" s="11" t="s">
        <v>4428</v>
      </c>
      <c r="C741" s="13">
        <v>2.4</v>
      </c>
      <c r="D741" s="11" t="s">
        <v>1195</v>
      </c>
      <c r="E741" s="82" t="s">
        <v>538</v>
      </c>
      <c r="F741" s="81"/>
    </row>
    <row r="742" spans="1:6" ht="15.75" customHeight="1" x14ac:dyDescent="0.15">
      <c r="A742" s="12">
        <v>1740</v>
      </c>
      <c r="B742" s="11" t="s">
        <v>4453</v>
      </c>
      <c r="C742" s="13">
        <v>2.4</v>
      </c>
      <c r="D742" s="11" t="s">
        <v>546</v>
      </c>
      <c r="E742" s="82" t="s">
        <v>221</v>
      </c>
      <c r="F742" s="81"/>
    </row>
    <row r="743" spans="1:6" ht="15.75" customHeight="1" x14ac:dyDescent="0.15">
      <c r="A743" s="12">
        <v>1741</v>
      </c>
      <c r="B743" s="11" t="s">
        <v>4459</v>
      </c>
      <c r="C743" s="13">
        <v>2.39</v>
      </c>
      <c r="D743" s="11" t="s">
        <v>4460</v>
      </c>
      <c r="E743" s="82" t="s">
        <v>162</v>
      </c>
      <c r="F743" s="81"/>
    </row>
    <row r="744" spans="1:6" ht="15.75" customHeight="1" x14ac:dyDescent="0.15">
      <c r="A744" s="12">
        <v>1742</v>
      </c>
      <c r="B744" s="11" t="s">
        <v>4483</v>
      </c>
      <c r="C744" s="13">
        <v>2.39</v>
      </c>
      <c r="D744" s="11" t="s">
        <v>574</v>
      </c>
      <c r="E744" s="82" t="s">
        <v>221</v>
      </c>
      <c r="F744" s="81"/>
    </row>
    <row r="745" spans="1:6" ht="15.75" customHeight="1" x14ac:dyDescent="0.15">
      <c r="A745" s="12">
        <v>1743</v>
      </c>
      <c r="B745" s="11" t="s">
        <v>4486</v>
      </c>
      <c r="C745" s="13">
        <v>2.39</v>
      </c>
      <c r="D745" s="11" t="s">
        <v>668</v>
      </c>
      <c r="E745" s="82" t="s">
        <v>478</v>
      </c>
      <c r="F745" s="81"/>
    </row>
    <row r="746" spans="1:6" ht="15.75" customHeight="1" x14ac:dyDescent="0.15">
      <c r="A746" s="12">
        <v>1744</v>
      </c>
      <c r="B746" s="11" t="s">
        <v>3337</v>
      </c>
      <c r="C746" s="13">
        <v>2.39</v>
      </c>
      <c r="D746" s="11" t="s">
        <v>4508</v>
      </c>
      <c r="E746" s="82" t="s">
        <v>59</v>
      </c>
      <c r="F746" s="81"/>
    </row>
    <row r="747" spans="1:6" ht="15.75" customHeight="1" x14ac:dyDescent="0.15">
      <c r="A747" s="12">
        <v>1745</v>
      </c>
      <c r="B747" s="11" t="s">
        <v>4510</v>
      </c>
      <c r="C747" s="13">
        <v>2.39</v>
      </c>
      <c r="D747" s="11" t="s">
        <v>4512</v>
      </c>
      <c r="E747" s="82" t="s">
        <v>101</v>
      </c>
      <c r="F747" s="81"/>
    </row>
    <row r="748" spans="1:6" ht="15.75" customHeight="1" x14ac:dyDescent="0.15">
      <c r="A748" s="12">
        <v>1746</v>
      </c>
      <c r="B748" s="11" t="s">
        <v>4513</v>
      </c>
      <c r="C748" s="13">
        <v>2.39</v>
      </c>
      <c r="D748" s="11" t="s">
        <v>4515</v>
      </c>
      <c r="E748" s="82" t="s">
        <v>75</v>
      </c>
      <c r="F748" s="81"/>
    </row>
    <row r="749" spans="1:6" ht="15.75" customHeight="1" x14ac:dyDescent="0.15">
      <c r="A749" s="12">
        <v>1747</v>
      </c>
      <c r="B749" s="11" t="s">
        <v>4517</v>
      </c>
      <c r="C749" s="13">
        <v>2.38</v>
      </c>
      <c r="D749" s="11" t="s">
        <v>568</v>
      </c>
      <c r="E749" s="82" t="s">
        <v>641</v>
      </c>
      <c r="F749" s="81"/>
    </row>
    <row r="750" spans="1:6" ht="15.75" customHeight="1" x14ac:dyDescent="0.15">
      <c r="A750" s="12">
        <v>1748</v>
      </c>
      <c r="B750" s="11" t="s">
        <v>4519</v>
      </c>
      <c r="C750" s="13">
        <v>2.38</v>
      </c>
      <c r="D750" s="11" t="s">
        <v>2621</v>
      </c>
      <c r="E750" s="82" t="s">
        <v>538</v>
      </c>
      <c r="F750" s="81"/>
    </row>
    <row r="751" spans="1:6" ht="15.75" customHeight="1" x14ac:dyDescent="0.15">
      <c r="A751" s="12">
        <v>1749</v>
      </c>
      <c r="B751" s="14" t="s">
        <v>4521</v>
      </c>
      <c r="C751" s="13">
        <v>2.38</v>
      </c>
      <c r="D751" s="11" t="s">
        <v>1110</v>
      </c>
      <c r="E751" s="82" t="s">
        <v>356</v>
      </c>
      <c r="F751" s="81"/>
    </row>
    <row r="752" spans="1:6" ht="15.75" customHeight="1" x14ac:dyDescent="0.15">
      <c r="A752" s="12">
        <v>1750</v>
      </c>
      <c r="B752" s="11" t="s">
        <v>4540</v>
      </c>
      <c r="C752" s="13">
        <v>2.38</v>
      </c>
      <c r="D752" s="11" t="s">
        <v>431</v>
      </c>
      <c r="E752" s="82" t="s">
        <v>162</v>
      </c>
      <c r="F752" s="81"/>
    </row>
    <row r="753" spans="1:6" ht="15.75" customHeight="1" x14ac:dyDescent="0.15">
      <c r="A753" s="12">
        <v>1751</v>
      </c>
      <c r="B753" s="11" t="s">
        <v>4541</v>
      </c>
      <c r="C753" s="13">
        <v>2.38</v>
      </c>
      <c r="D753" s="11" t="s">
        <v>2318</v>
      </c>
      <c r="E753" s="82" t="s">
        <v>101</v>
      </c>
      <c r="F753" s="81"/>
    </row>
    <row r="754" spans="1:6" ht="15.75" customHeight="1" x14ac:dyDescent="0.15">
      <c r="A754" s="12">
        <v>1752</v>
      </c>
      <c r="B754" s="11" t="s">
        <v>4543</v>
      </c>
      <c r="C754" s="13">
        <v>2.38</v>
      </c>
      <c r="D754" s="11" t="s">
        <v>596</v>
      </c>
      <c r="E754" s="82" t="s">
        <v>335</v>
      </c>
      <c r="F754" s="81"/>
    </row>
    <row r="755" spans="1:6" ht="15.75" customHeight="1" x14ac:dyDescent="0.15">
      <c r="A755" s="12">
        <v>1753</v>
      </c>
      <c r="B755" s="14" t="s">
        <v>4545</v>
      </c>
      <c r="C755" s="13">
        <v>2.38</v>
      </c>
      <c r="D755" s="11" t="s">
        <v>978</v>
      </c>
      <c r="E755" s="82" t="s">
        <v>101</v>
      </c>
      <c r="F755" s="81"/>
    </row>
    <row r="756" spans="1:6" ht="15.75" customHeight="1" x14ac:dyDescent="0.15">
      <c r="A756" s="12">
        <v>1754</v>
      </c>
      <c r="B756" s="14" t="s">
        <v>4557</v>
      </c>
      <c r="C756" s="13">
        <v>2.38</v>
      </c>
      <c r="D756" s="11" t="s">
        <v>282</v>
      </c>
      <c r="E756" s="82" t="s">
        <v>538</v>
      </c>
      <c r="F756" s="81"/>
    </row>
    <row r="757" spans="1:6" ht="15.75" customHeight="1" x14ac:dyDescent="0.15">
      <c r="A757" s="12">
        <v>1755</v>
      </c>
      <c r="B757" s="11" t="s">
        <v>4558</v>
      </c>
      <c r="C757" s="13">
        <v>2.38</v>
      </c>
      <c r="D757" s="11" t="s">
        <v>4560</v>
      </c>
      <c r="E757" s="82" t="s">
        <v>356</v>
      </c>
      <c r="F757" s="81"/>
    </row>
    <row r="758" spans="1:6" ht="15.75" customHeight="1" x14ac:dyDescent="0.15">
      <c r="A758" s="12">
        <v>1756</v>
      </c>
      <c r="B758" s="11" t="s">
        <v>4562</v>
      </c>
      <c r="C758" s="13">
        <v>2.37</v>
      </c>
      <c r="D758" s="11" t="s">
        <v>1225</v>
      </c>
      <c r="E758" s="82" t="s">
        <v>50</v>
      </c>
      <c r="F758" s="81"/>
    </row>
    <row r="759" spans="1:6" ht="15.75" customHeight="1" x14ac:dyDescent="0.15">
      <c r="A759" s="12">
        <v>1757</v>
      </c>
      <c r="B759" s="11" t="s">
        <v>4564</v>
      </c>
      <c r="C759" s="13">
        <v>2.37</v>
      </c>
      <c r="D759" s="11" t="s">
        <v>899</v>
      </c>
      <c r="E759" s="82" t="s">
        <v>677</v>
      </c>
      <c r="F759" s="81"/>
    </row>
    <row r="760" spans="1:6" ht="15.75" customHeight="1" x14ac:dyDescent="0.15">
      <c r="A760" s="12">
        <v>1758</v>
      </c>
      <c r="B760" s="11" t="s">
        <v>4566</v>
      </c>
      <c r="C760" s="13">
        <v>2.37</v>
      </c>
      <c r="D760" s="11" t="s">
        <v>429</v>
      </c>
      <c r="E760" s="82" t="s">
        <v>101</v>
      </c>
      <c r="F760" s="81"/>
    </row>
    <row r="761" spans="1:6" ht="15.75" customHeight="1" x14ac:dyDescent="0.15">
      <c r="A761" s="12">
        <v>1759</v>
      </c>
      <c r="B761" s="11" t="s">
        <v>4568</v>
      </c>
      <c r="C761" s="13">
        <v>2.37</v>
      </c>
      <c r="D761" s="11" t="s">
        <v>1452</v>
      </c>
      <c r="E761" s="82" t="s">
        <v>59</v>
      </c>
      <c r="F761" s="81"/>
    </row>
    <row r="762" spans="1:6" ht="15.75" customHeight="1" x14ac:dyDescent="0.15">
      <c r="A762" s="12">
        <v>1760</v>
      </c>
      <c r="B762" s="11" t="s">
        <v>4572</v>
      </c>
      <c r="C762" s="13">
        <v>2.36</v>
      </c>
      <c r="D762" s="11" t="s">
        <v>470</v>
      </c>
      <c r="E762" s="82" t="s">
        <v>215</v>
      </c>
      <c r="F762" s="81"/>
    </row>
    <row r="763" spans="1:6" ht="15.75" customHeight="1" x14ac:dyDescent="0.15">
      <c r="A763" s="12">
        <v>1761</v>
      </c>
      <c r="B763" s="11" t="s">
        <v>4257</v>
      </c>
      <c r="C763" s="13">
        <v>2.36</v>
      </c>
      <c r="D763" s="11" t="s">
        <v>570</v>
      </c>
      <c r="E763" s="82" t="s">
        <v>71</v>
      </c>
      <c r="F763" s="81"/>
    </row>
    <row r="764" spans="1:6" ht="15.75" customHeight="1" x14ac:dyDescent="0.15">
      <c r="A764" s="12">
        <v>1762</v>
      </c>
      <c r="B764" s="11" t="s">
        <v>4579</v>
      </c>
      <c r="C764" s="13">
        <v>2.36</v>
      </c>
      <c r="D764" s="11" t="s">
        <v>4580</v>
      </c>
      <c r="E764" s="82" t="s">
        <v>478</v>
      </c>
      <c r="F764" s="81"/>
    </row>
    <row r="765" spans="1:6" ht="15.75" customHeight="1" x14ac:dyDescent="0.15">
      <c r="A765" s="12">
        <v>1763</v>
      </c>
      <c r="B765" s="11" t="s">
        <v>4563</v>
      </c>
      <c r="C765" s="13">
        <v>2.35</v>
      </c>
      <c r="D765" s="11" t="s">
        <v>4587</v>
      </c>
      <c r="E765" s="82" t="s">
        <v>59</v>
      </c>
      <c r="F765" s="81"/>
    </row>
    <row r="766" spans="1:6" ht="15.75" customHeight="1" x14ac:dyDescent="0.15">
      <c r="A766" s="12">
        <v>1764</v>
      </c>
      <c r="B766" s="11" t="s">
        <v>4588</v>
      </c>
      <c r="C766" s="13">
        <v>2.35</v>
      </c>
      <c r="D766" s="11" t="s">
        <v>950</v>
      </c>
      <c r="E766" s="82" t="s">
        <v>162</v>
      </c>
      <c r="F766" s="81"/>
    </row>
    <row r="767" spans="1:6" ht="15.75" customHeight="1" x14ac:dyDescent="0.15">
      <c r="A767" s="12">
        <v>1765</v>
      </c>
      <c r="B767" s="11" t="s">
        <v>4595</v>
      </c>
      <c r="C767" s="13">
        <v>2.35</v>
      </c>
      <c r="D767" s="11" t="s">
        <v>977</v>
      </c>
      <c r="E767" s="82" t="s">
        <v>677</v>
      </c>
      <c r="F767" s="81"/>
    </row>
    <row r="768" spans="1:6" ht="15.75" customHeight="1" x14ac:dyDescent="0.15">
      <c r="A768" s="12">
        <v>1766</v>
      </c>
      <c r="B768" s="11" t="s">
        <v>4597</v>
      </c>
      <c r="C768" s="13">
        <v>2.35</v>
      </c>
      <c r="D768" s="11" t="s">
        <v>4598</v>
      </c>
      <c r="E768" s="82" t="s">
        <v>50</v>
      </c>
      <c r="F768" s="81"/>
    </row>
    <row r="769" spans="1:6" ht="15.75" customHeight="1" x14ac:dyDescent="0.15">
      <c r="A769" s="12">
        <v>1767</v>
      </c>
      <c r="B769" s="11" t="s">
        <v>4599</v>
      </c>
      <c r="C769" s="13">
        <v>2.35</v>
      </c>
      <c r="D769" s="11" t="s">
        <v>532</v>
      </c>
      <c r="E769" s="82" t="s">
        <v>162</v>
      </c>
      <c r="F769" s="81"/>
    </row>
    <row r="770" spans="1:6" ht="15.75" customHeight="1" x14ac:dyDescent="0.15">
      <c r="A770" s="12">
        <v>1768</v>
      </c>
      <c r="B770" s="11" t="s">
        <v>4603</v>
      </c>
      <c r="C770" s="13">
        <v>2.35</v>
      </c>
      <c r="D770" s="11" t="s">
        <v>4605</v>
      </c>
      <c r="E770" s="82" t="s">
        <v>221</v>
      </c>
      <c r="F770" s="81"/>
    </row>
    <row r="771" spans="1:6" ht="15.75" customHeight="1" x14ac:dyDescent="0.15">
      <c r="A771" s="12">
        <v>1769</v>
      </c>
      <c r="B771" s="11" t="s">
        <v>4615</v>
      </c>
      <c r="C771" s="13">
        <v>2.34</v>
      </c>
      <c r="D771" s="11" t="s">
        <v>555</v>
      </c>
      <c r="E771" s="82" t="s">
        <v>162</v>
      </c>
      <c r="F771" s="81"/>
    </row>
    <row r="772" spans="1:6" ht="15.75" customHeight="1" x14ac:dyDescent="0.15">
      <c r="A772" s="12">
        <v>1770</v>
      </c>
      <c r="B772" s="11" t="s">
        <v>4622</v>
      </c>
      <c r="C772" s="13">
        <v>2.34</v>
      </c>
      <c r="D772" s="11" t="s">
        <v>4623</v>
      </c>
      <c r="E772" s="82" t="s">
        <v>162</v>
      </c>
      <c r="F772" s="81"/>
    </row>
    <row r="773" spans="1:6" ht="15.75" customHeight="1" x14ac:dyDescent="0.15">
      <c r="A773" s="12">
        <v>1771</v>
      </c>
      <c r="B773" s="11" t="s">
        <v>4643</v>
      </c>
      <c r="C773" s="13">
        <v>2.34</v>
      </c>
      <c r="D773" s="11" t="s">
        <v>4644</v>
      </c>
      <c r="E773" s="82" t="s">
        <v>221</v>
      </c>
      <c r="F773" s="81"/>
    </row>
    <row r="774" spans="1:6" ht="15.75" customHeight="1" x14ac:dyDescent="0.15">
      <c r="A774" s="12">
        <v>1772</v>
      </c>
      <c r="B774" s="11" t="s">
        <v>4648</v>
      </c>
      <c r="C774" s="13">
        <v>2.34</v>
      </c>
      <c r="D774" s="11" t="s">
        <v>4650</v>
      </c>
      <c r="E774" s="82" t="s">
        <v>101</v>
      </c>
      <c r="F774" s="81"/>
    </row>
    <row r="775" spans="1:6" ht="15.75" customHeight="1" x14ac:dyDescent="0.15">
      <c r="A775" s="12">
        <v>1773</v>
      </c>
      <c r="B775" s="11" t="s">
        <v>4652</v>
      </c>
      <c r="C775" s="13">
        <v>2.34</v>
      </c>
      <c r="D775" s="11" t="s">
        <v>613</v>
      </c>
      <c r="E775" s="82" t="s">
        <v>71</v>
      </c>
      <c r="F775" s="81"/>
    </row>
    <row r="776" spans="1:6" ht="15.75" customHeight="1" x14ac:dyDescent="0.15">
      <c r="A776" s="12">
        <v>1774</v>
      </c>
      <c r="B776" s="11" t="s">
        <v>4654</v>
      </c>
      <c r="C776" s="13">
        <v>2.34</v>
      </c>
      <c r="D776" s="11" t="s">
        <v>570</v>
      </c>
      <c r="E776" s="82" t="s">
        <v>59</v>
      </c>
      <c r="F776" s="81"/>
    </row>
    <row r="777" spans="1:6" ht="15.75" customHeight="1" x14ac:dyDescent="0.15">
      <c r="A777" s="12">
        <v>1775</v>
      </c>
      <c r="B777" s="11" t="s">
        <v>4657</v>
      </c>
      <c r="C777" s="13">
        <v>2.34</v>
      </c>
      <c r="D777" s="11" t="s">
        <v>2811</v>
      </c>
      <c r="E777" s="82" t="s">
        <v>101</v>
      </c>
      <c r="F777" s="81"/>
    </row>
    <row r="778" spans="1:6" ht="15.75" customHeight="1" x14ac:dyDescent="0.15">
      <c r="A778" s="12">
        <v>1776</v>
      </c>
      <c r="B778" s="11" t="s">
        <v>4671</v>
      </c>
      <c r="C778" s="13">
        <v>2.33</v>
      </c>
      <c r="D778" s="11" t="s">
        <v>431</v>
      </c>
      <c r="E778" s="82" t="s">
        <v>71</v>
      </c>
      <c r="F778" s="81"/>
    </row>
    <row r="779" spans="1:6" ht="15.75" customHeight="1" x14ac:dyDescent="0.15">
      <c r="A779" s="12">
        <v>1777</v>
      </c>
      <c r="B779" s="11" t="s">
        <v>4675</v>
      </c>
      <c r="C779" s="13">
        <v>2.33</v>
      </c>
      <c r="D779" s="11" t="s">
        <v>4676</v>
      </c>
      <c r="E779" s="82" t="s">
        <v>538</v>
      </c>
      <c r="F779" s="81"/>
    </row>
    <row r="780" spans="1:6" ht="15.75" customHeight="1" x14ac:dyDescent="0.15">
      <c r="A780" s="12">
        <v>1778</v>
      </c>
      <c r="B780" s="11" t="s">
        <v>4677</v>
      </c>
      <c r="C780" s="13">
        <v>2.33</v>
      </c>
      <c r="D780" s="11" t="s">
        <v>390</v>
      </c>
      <c r="E780" s="82" t="s">
        <v>59</v>
      </c>
      <c r="F780" s="81"/>
    </row>
    <row r="781" spans="1:6" ht="15.75" customHeight="1" x14ac:dyDescent="0.15">
      <c r="A781" s="12">
        <v>1779</v>
      </c>
      <c r="B781" s="11" t="s">
        <v>4681</v>
      </c>
      <c r="C781" s="13">
        <v>2.33</v>
      </c>
      <c r="D781" s="11" t="s">
        <v>626</v>
      </c>
      <c r="E781" s="82" t="s">
        <v>538</v>
      </c>
      <c r="F781" s="81"/>
    </row>
    <row r="782" spans="1:6" ht="15.75" customHeight="1" x14ac:dyDescent="0.15">
      <c r="A782" s="12">
        <v>1780</v>
      </c>
      <c r="B782" s="11" t="s">
        <v>4688</v>
      </c>
      <c r="C782" s="13">
        <v>2.33</v>
      </c>
      <c r="D782" s="11" t="s">
        <v>4071</v>
      </c>
      <c r="E782" s="82" t="s">
        <v>221</v>
      </c>
      <c r="F782" s="81"/>
    </row>
    <row r="783" spans="1:6" ht="15.75" customHeight="1" x14ac:dyDescent="0.15">
      <c r="A783" s="12">
        <v>1781</v>
      </c>
      <c r="B783" s="11" t="s">
        <v>1896</v>
      </c>
      <c r="C783" s="13">
        <v>2.33</v>
      </c>
      <c r="D783" s="11" t="s">
        <v>1843</v>
      </c>
      <c r="E783" s="82" t="s">
        <v>66</v>
      </c>
      <c r="F783" s="81"/>
    </row>
    <row r="784" spans="1:6" ht="15.75" customHeight="1" x14ac:dyDescent="0.15">
      <c r="A784" s="12">
        <v>1782</v>
      </c>
      <c r="B784" s="11" t="s">
        <v>4695</v>
      </c>
      <c r="C784" s="13">
        <v>2.33</v>
      </c>
      <c r="D784" s="11" t="s">
        <v>523</v>
      </c>
      <c r="E784" s="82" t="s">
        <v>75</v>
      </c>
      <c r="F784" s="81"/>
    </row>
    <row r="785" spans="1:6" ht="15.75" customHeight="1" x14ac:dyDescent="0.15">
      <c r="A785" s="12">
        <v>1783</v>
      </c>
      <c r="B785" s="11" t="s">
        <v>4698</v>
      </c>
      <c r="C785" s="13">
        <v>2.33</v>
      </c>
      <c r="D785" s="11" t="s">
        <v>568</v>
      </c>
      <c r="E785" s="82" t="s">
        <v>215</v>
      </c>
      <c r="F785" s="81"/>
    </row>
    <row r="786" spans="1:6" ht="15.75" customHeight="1" x14ac:dyDescent="0.15">
      <c r="A786" s="12">
        <v>1784</v>
      </c>
      <c r="B786" s="11" t="s">
        <v>4701</v>
      </c>
      <c r="C786" s="13">
        <v>2.3199999999999998</v>
      </c>
      <c r="D786" s="11" t="s">
        <v>2591</v>
      </c>
      <c r="E786" s="82" t="s">
        <v>71</v>
      </c>
      <c r="F786" s="81"/>
    </row>
    <row r="787" spans="1:6" ht="15.75" customHeight="1" x14ac:dyDescent="0.15">
      <c r="A787" s="12">
        <v>1785</v>
      </c>
      <c r="B787" s="11" t="s">
        <v>4704</v>
      </c>
      <c r="C787" s="13">
        <v>2.3199999999999998</v>
      </c>
      <c r="D787" s="11" t="s">
        <v>447</v>
      </c>
      <c r="E787" s="82" t="s">
        <v>162</v>
      </c>
      <c r="F787" s="81"/>
    </row>
    <row r="788" spans="1:6" ht="15.75" customHeight="1" x14ac:dyDescent="0.15">
      <c r="A788" s="12">
        <v>1786</v>
      </c>
      <c r="B788" s="11" t="s">
        <v>4708</v>
      </c>
      <c r="C788" s="13">
        <v>2.3199999999999998</v>
      </c>
      <c r="D788" s="11" t="s">
        <v>574</v>
      </c>
      <c r="E788" s="82" t="s">
        <v>162</v>
      </c>
      <c r="F788" s="81"/>
    </row>
    <row r="789" spans="1:6" ht="15.75" customHeight="1" x14ac:dyDescent="0.15">
      <c r="A789" s="12">
        <v>1787</v>
      </c>
      <c r="B789" s="11" t="s">
        <v>4728</v>
      </c>
      <c r="C789" s="13">
        <v>2.3199999999999998</v>
      </c>
      <c r="D789" s="11" t="s">
        <v>1615</v>
      </c>
      <c r="E789" s="82" t="s">
        <v>71</v>
      </c>
      <c r="F789" s="81"/>
    </row>
    <row r="790" spans="1:6" ht="15.75" customHeight="1" x14ac:dyDescent="0.15">
      <c r="A790" s="12">
        <v>1788</v>
      </c>
      <c r="B790" s="11" t="s">
        <v>4731</v>
      </c>
      <c r="C790" s="13">
        <v>2.3199999999999998</v>
      </c>
      <c r="D790" s="11" t="s">
        <v>4736</v>
      </c>
      <c r="E790" s="82" t="s">
        <v>335</v>
      </c>
      <c r="F790" s="81"/>
    </row>
    <row r="791" spans="1:6" ht="15.75" customHeight="1" x14ac:dyDescent="0.15">
      <c r="A791" s="12">
        <v>1789</v>
      </c>
      <c r="B791" s="11" t="s">
        <v>4738</v>
      </c>
      <c r="C791" s="13">
        <v>2.3199999999999998</v>
      </c>
      <c r="D791" s="11" t="s">
        <v>1493</v>
      </c>
      <c r="E791" s="82" t="s">
        <v>101</v>
      </c>
      <c r="F791" s="81"/>
    </row>
    <row r="792" spans="1:6" ht="15.75" customHeight="1" x14ac:dyDescent="0.15">
      <c r="A792" s="12">
        <v>1790</v>
      </c>
      <c r="B792" s="11" t="s">
        <v>4739</v>
      </c>
      <c r="C792" s="13">
        <v>2.31</v>
      </c>
      <c r="D792" s="11" t="s">
        <v>619</v>
      </c>
      <c r="E792" s="82" t="s">
        <v>221</v>
      </c>
      <c r="F792" s="81"/>
    </row>
    <row r="793" spans="1:6" ht="15.75" customHeight="1" x14ac:dyDescent="0.15">
      <c r="A793" s="12">
        <v>1791</v>
      </c>
      <c r="B793" s="11" t="s">
        <v>4742</v>
      </c>
      <c r="C793" s="13">
        <v>2.31</v>
      </c>
      <c r="D793" s="11" t="s">
        <v>532</v>
      </c>
      <c r="E793" s="82" t="s">
        <v>162</v>
      </c>
      <c r="F793" s="81"/>
    </row>
    <row r="794" spans="1:6" ht="15.75" customHeight="1" x14ac:dyDescent="0.15">
      <c r="A794" s="12">
        <v>1792</v>
      </c>
      <c r="B794" s="11" t="s">
        <v>4744</v>
      </c>
      <c r="C794" s="13">
        <v>2.31</v>
      </c>
      <c r="D794" s="11" t="s">
        <v>546</v>
      </c>
      <c r="E794" s="82" t="s">
        <v>538</v>
      </c>
      <c r="F794" s="81"/>
    </row>
    <row r="795" spans="1:6" ht="15.75" customHeight="1" x14ac:dyDescent="0.15">
      <c r="A795" s="12">
        <v>1793</v>
      </c>
      <c r="B795" s="11" t="s">
        <v>4745</v>
      </c>
      <c r="C795" s="13">
        <v>2.31</v>
      </c>
      <c r="D795" s="11" t="s">
        <v>1701</v>
      </c>
      <c r="E795" s="82" t="s">
        <v>66</v>
      </c>
      <c r="F795" s="81"/>
    </row>
    <row r="796" spans="1:6" ht="15.75" customHeight="1" x14ac:dyDescent="0.15">
      <c r="A796" s="12">
        <v>1794</v>
      </c>
      <c r="B796" s="14" t="s">
        <v>4748</v>
      </c>
      <c r="C796" s="13">
        <v>2.31</v>
      </c>
      <c r="D796" s="11" t="s">
        <v>534</v>
      </c>
      <c r="E796" s="82" t="s">
        <v>356</v>
      </c>
      <c r="F796" s="81"/>
    </row>
    <row r="797" spans="1:6" ht="15.75" customHeight="1" x14ac:dyDescent="0.15">
      <c r="A797" s="12">
        <v>1795</v>
      </c>
      <c r="B797" s="11" t="s">
        <v>4772</v>
      </c>
      <c r="C797" s="13">
        <v>2.31</v>
      </c>
      <c r="D797" s="11" t="s">
        <v>1883</v>
      </c>
      <c r="E797" s="82" t="s">
        <v>478</v>
      </c>
      <c r="F797" s="81"/>
    </row>
    <row r="798" spans="1:6" ht="15.75" customHeight="1" x14ac:dyDescent="0.15">
      <c r="A798" s="12">
        <v>1796</v>
      </c>
      <c r="B798" s="11" t="s">
        <v>4774</v>
      </c>
      <c r="C798" s="13">
        <v>2.2999999999999998</v>
      </c>
      <c r="D798" s="11" t="s">
        <v>613</v>
      </c>
      <c r="E798" s="82" t="s">
        <v>478</v>
      </c>
      <c r="F798" s="81"/>
    </row>
    <row r="799" spans="1:6" ht="15.75" customHeight="1" x14ac:dyDescent="0.15">
      <c r="A799" s="12">
        <v>1797</v>
      </c>
      <c r="B799" s="11" t="s">
        <v>4778</v>
      </c>
      <c r="C799" s="13">
        <v>2.2999999999999998</v>
      </c>
      <c r="D799" s="11" t="s">
        <v>4780</v>
      </c>
      <c r="E799" s="82" t="s">
        <v>335</v>
      </c>
      <c r="F799" s="81"/>
    </row>
    <row r="800" spans="1:6" ht="15.75" customHeight="1" x14ac:dyDescent="0.15">
      <c r="A800" s="12">
        <v>1798</v>
      </c>
      <c r="B800" s="11" t="s">
        <v>4782</v>
      </c>
      <c r="C800" s="13">
        <v>2.2999999999999998</v>
      </c>
      <c r="D800" s="11" t="s">
        <v>906</v>
      </c>
      <c r="E800" s="82" t="s">
        <v>162</v>
      </c>
      <c r="F800" s="81"/>
    </row>
    <row r="801" spans="1:6" ht="15.75" customHeight="1" x14ac:dyDescent="0.15">
      <c r="A801" s="12">
        <v>1799</v>
      </c>
      <c r="B801" s="11" t="s">
        <v>4783</v>
      </c>
      <c r="C801" s="13">
        <v>2.2999999999999998</v>
      </c>
      <c r="D801" s="11" t="s">
        <v>4785</v>
      </c>
      <c r="E801" s="82" t="s">
        <v>478</v>
      </c>
      <c r="F801" s="81"/>
    </row>
    <row r="802" spans="1:6" ht="15.75" customHeight="1" x14ac:dyDescent="0.15">
      <c r="A802" s="12">
        <v>1800</v>
      </c>
      <c r="B802" s="11" t="s">
        <v>4797</v>
      </c>
      <c r="C802" s="13">
        <v>2.2999999999999998</v>
      </c>
      <c r="D802" s="11" t="s">
        <v>329</v>
      </c>
      <c r="E802" s="82" t="s">
        <v>221</v>
      </c>
      <c r="F802" s="81"/>
    </row>
    <row r="803" spans="1:6" ht="15.75" customHeight="1" x14ac:dyDescent="0.15">
      <c r="A803" s="12">
        <v>1801</v>
      </c>
      <c r="B803" s="11" t="s">
        <v>4811</v>
      </c>
      <c r="C803" s="13">
        <v>2.2999999999999998</v>
      </c>
      <c r="D803" s="11" t="s">
        <v>424</v>
      </c>
      <c r="E803" s="82" t="s">
        <v>66</v>
      </c>
      <c r="F803" s="81"/>
    </row>
    <row r="804" spans="1:6" ht="15.75" customHeight="1" x14ac:dyDescent="0.15">
      <c r="A804" s="12">
        <v>1802</v>
      </c>
      <c r="B804" s="11" t="s">
        <v>4816</v>
      </c>
      <c r="C804" s="13">
        <v>2.29</v>
      </c>
      <c r="D804" s="11" t="s">
        <v>1603</v>
      </c>
      <c r="E804" s="82" t="s">
        <v>641</v>
      </c>
      <c r="F804" s="81"/>
    </row>
    <row r="805" spans="1:6" ht="15.75" customHeight="1" x14ac:dyDescent="0.15">
      <c r="A805" s="12">
        <v>1803</v>
      </c>
      <c r="B805" s="11" t="s">
        <v>4817</v>
      </c>
      <c r="C805" s="13">
        <v>2.29</v>
      </c>
      <c r="D805" s="11" t="s">
        <v>2142</v>
      </c>
      <c r="E805" s="82" t="s">
        <v>162</v>
      </c>
      <c r="F805" s="81"/>
    </row>
    <row r="806" spans="1:6" ht="15.75" customHeight="1" x14ac:dyDescent="0.15">
      <c r="A806" s="12">
        <v>1804</v>
      </c>
      <c r="B806" s="11" t="s">
        <v>4820</v>
      </c>
      <c r="C806" s="13">
        <v>2.29</v>
      </c>
      <c r="D806" s="11" t="s">
        <v>970</v>
      </c>
      <c r="E806" s="82" t="s">
        <v>101</v>
      </c>
      <c r="F806" s="81"/>
    </row>
    <row r="807" spans="1:6" ht="15.75" customHeight="1" x14ac:dyDescent="0.15">
      <c r="A807" s="12">
        <v>1805</v>
      </c>
      <c r="B807" s="11" t="s">
        <v>4822</v>
      </c>
      <c r="C807" s="13">
        <v>2.29</v>
      </c>
      <c r="D807" s="11" t="s">
        <v>4824</v>
      </c>
      <c r="E807" s="82" t="s">
        <v>364</v>
      </c>
      <c r="F807" s="81"/>
    </row>
    <row r="808" spans="1:6" ht="15.75" customHeight="1" x14ac:dyDescent="0.15">
      <c r="A808" s="12">
        <v>1806</v>
      </c>
      <c r="B808" s="11" t="s">
        <v>4855</v>
      </c>
      <c r="C808" s="13">
        <v>2.29</v>
      </c>
      <c r="D808" s="11" t="s">
        <v>357</v>
      </c>
      <c r="E808" s="82" t="s">
        <v>101</v>
      </c>
      <c r="F808" s="81"/>
    </row>
    <row r="809" spans="1:6" ht="15.75" customHeight="1" x14ac:dyDescent="0.15">
      <c r="A809" s="12">
        <v>1807</v>
      </c>
      <c r="B809" s="11" t="s">
        <v>4857</v>
      </c>
      <c r="C809" s="13">
        <v>2.2799999999999998</v>
      </c>
      <c r="D809" s="11" t="s">
        <v>315</v>
      </c>
      <c r="E809" s="82" t="s">
        <v>71</v>
      </c>
      <c r="F809" s="81"/>
    </row>
    <row r="810" spans="1:6" ht="15.75" customHeight="1" x14ac:dyDescent="0.15">
      <c r="A810" s="12">
        <v>1808</v>
      </c>
      <c r="B810" s="11" t="s">
        <v>1917</v>
      </c>
      <c r="C810" s="13">
        <v>2.2799999999999998</v>
      </c>
      <c r="D810" s="11" t="s">
        <v>4028</v>
      </c>
      <c r="E810" s="82" t="s">
        <v>66</v>
      </c>
      <c r="F810" s="81"/>
    </row>
    <row r="811" spans="1:6" ht="15.75" customHeight="1" x14ac:dyDescent="0.15">
      <c r="A811" s="12">
        <v>1809</v>
      </c>
      <c r="B811" s="11" t="s">
        <v>4858</v>
      </c>
      <c r="C811" s="13">
        <v>2.2799999999999998</v>
      </c>
      <c r="D811" s="11" t="s">
        <v>4859</v>
      </c>
      <c r="E811" s="82" t="s">
        <v>356</v>
      </c>
      <c r="F811" s="81"/>
    </row>
    <row r="812" spans="1:6" ht="15.75" customHeight="1" x14ac:dyDescent="0.15">
      <c r="A812" s="12">
        <v>1810</v>
      </c>
      <c r="B812" s="11" t="s">
        <v>4877</v>
      </c>
      <c r="C812" s="13">
        <v>2.2799999999999998</v>
      </c>
      <c r="D812" s="11" t="s">
        <v>339</v>
      </c>
      <c r="E812" s="82" t="s">
        <v>356</v>
      </c>
      <c r="F812" s="81"/>
    </row>
    <row r="813" spans="1:6" ht="15.75" customHeight="1" x14ac:dyDescent="0.15">
      <c r="A813" s="12">
        <v>1811</v>
      </c>
      <c r="B813" s="11" t="s">
        <v>4881</v>
      </c>
      <c r="C813" s="13">
        <v>2.2799999999999998</v>
      </c>
      <c r="D813" s="11" t="s">
        <v>458</v>
      </c>
      <c r="E813" s="82" t="s">
        <v>86</v>
      </c>
      <c r="F813" s="81"/>
    </row>
    <row r="814" spans="1:6" ht="15.75" customHeight="1" x14ac:dyDescent="0.15">
      <c r="A814" s="12">
        <v>1812</v>
      </c>
      <c r="B814" s="11" t="s">
        <v>4883</v>
      </c>
      <c r="C814" s="13">
        <v>2.2799999999999998</v>
      </c>
      <c r="D814" s="11" t="s">
        <v>680</v>
      </c>
      <c r="E814" s="82" t="s">
        <v>59</v>
      </c>
      <c r="F814" s="81"/>
    </row>
    <row r="815" spans="1:6" ht="15.75" customHeight="1" x14ac:dyDescent="0.15">
      <c r="A815" s="12">
        <v>1813</v>
      </c>
      <c r="B815" s="11" t="s">
        <v>4888</v>
      </c>
      <c r="C815" s="13">
        <v>2.2799999999999998</v>
      </c>
      <c r="D815" s="11" t="s">
        <v>408</v>
      </c>
      <c r="E815" s="82" t="s">
        <v>101</v>
      </c>
      <c r="F815" s="81"/>
    </row>
    <row r="816" spans="1:6" ht="15.75" customHeight="1" x14ac:dyDescent="0.15">
      <c r="A816" s="12">
        <v>1814</v>
      </c>
      <c r="B816" s="11" t="s">
        <v>4891</v>
      </c>
      <c r="C816" s="13">
        <v>2.2799999999999998</v>
      </c>
      <c r="D816" s="11" t="s">
        <v>1862</v>
      </c>
      <c r="E816" s="82" t="s">
        <v>59</v>
      </c>
      <c r="F816" s="81"/>
    </row>
    <row r="817" spans="1:6" ht="15.75" customHeight="1" x14ac:dyDescent="0.15">
      <c r="A817" s="12">
        <v>1815</v>
      </c>
      <c r="B817" s="11" t="s">
        <v>1925</v>
      </c>
      <c r="C817" s="13">
        <v>2.2799999999999998</v>
      </c>
      <c r="D817" s="11" t="s">
        <v>636</v>
      </c>
      <c r="E817" s="82" t="s">
        <v>66</v>
      </c>
      <c r="F817" s="81"/>
    </row>
    <row r="818" spans="1:6" ht="15.75" customHeight="1" x14ac:dyDescent="0.15">
      <c r="A818" s="12">
        <v>1816</v>
      </c>
      <c r="B818" s="11" t="s">
        <v>4894</v>
      </c>
      <c r="C818" s="13">
        <v>2.27</v>
      </c>
      <c r="D818" s="11" t="s">
        <v>359</v>
      </c>
      <c r="E818" s="82" t="s">
        <v>71</v>
      </c>
      <c r="F818" s="81"/>
    </row>
    <row r="819" spans="1:6" ht="15.75" customHeight="1" x14ac:dyDescent="0.15">
      <c r="A819" s="12">
        <v>1817</v>
      </c>
      <c r="B819" s="11" t="s">
        <v>4898</v>
      </c>
      <c r="C819" s="13">
        <v>2.27</v>
      </c>
      <c r="D819" s="11" t="s">
        <v>2246</v>
      </c>
      <c r="E819" s="82" t="s">
        <v>215</v>
      </c>
      <c r="F819" s="81"/>
    </row>
    <row r="820" spans="1:6" ht="15.75" customHeight="1" x14ac:dyDescent="0.15">
      <c r="A820" s="12">
        <v>1818</v>
      </c>
      <c r="B820" s="11" t="s">
        <v>4900</v>
      </c>
      <c r="C820" s="13">
        <v>2.27</v>
      </c>
      <c r="D820" s="11" t="s">
        <v>1452</v>
      </c>
      <c r="E820" s="82" t="s">
        <v>162</v>
      </c>
      <c r="F820" s="81"/>
    </row>
    <row r="821" spans="1:6" ht="15.75" customHeight="1" x14ac:dyDescent="0.15">
      <c r="A821" s="12">
        <v>1819</v>
      </c>
      <c r="B821" s="11" t="s">
        <v>4926</v>
      </c>
      <c r="C821" s="13">
        <v>2.27</v>
      </c>
      <c r="D821" s="11" t="s">
        <v>289</v>
      </c>
      <c r="E821" s="82" t="s">
        <v>59</v>
      </c>
      <c r="F821" s="81"/>
    </row>
    <row r="822" spans="1:6" ht="15.75" customHeight="1" x14ac:dyDescent="0.15">
      <c r="A822" s="12">
        <v>1820</v>
      </c>
      <c r="B822" s="11" t="s">
        <v>4928</v>
      </c>
      <c r="C822" s="13">
        <v>2.27</v>
      </c>
      <c r="D822" s="11" t="s">
        <v>1131</v>
      </c>
      <c r="E822" s="82" t="s">
        <v>86</v>
      </c>
      <c r="F822" s="81"/>
    </row>
    <row r="823" spans="1:6" ht="15.75" customHeight="1" x14ac:dyDescent="0.15">
      <c r="A823" s="12">
        <v>1821</v>
      </c>
      <c r="B823" s="11" t="s">
        <v>4938</v>
      </c>
      <c r="C823" s="13">
        <v>2.27</v>
      </c>
      <c r="D823" s="11" t="s">
        <v>390</v>
      </c>
      <c r="E823" s="82" t="s">
        <v>641</v>
      </c>
      <c r="F823" s="81"/>
    </row>
    <row r="824" spans="1:6" ht="15.75" customHeight="1" x14ac:dyDescent="0.15">
      <c r="A824" s="12">
        <v>1822</v>
      </c>
      <c r="B824" s="11" t="s">
        <v>4940</v>
      </c>
      <c r="C824" s="13">
        <v>2.27</v>
      </c>
      <c r="D824" s="11" t="s">
        <v>1485</v>
      </c>
      <c r="E824" s="82" t="s">
        <v>364</v>
      </c>
      <c r="F824" s="81"/>
    </row>
    <row r="825" spans="1:6" ht="15.75" customHeight="1" x14ac:dyDescent="0.15">
      <c r="A825" s="12">
        <v>1823</v>
      </c>
      <c r="B825" s="11" t="s">
        <v>4941</v>
      </c>
      <c r="C825" s="13">
        <v>2.27</v>
      </c>
      <c r="D825" s="11" t="s">
        <v>442</v>
      </c>
      <c r="E825" s="82" t="s">
        <v>162</v>
      </c>
      <c r="F825" s="81"/>
    </row>
    <row r="826" spans="1:6" ht="15.75" customHeight="1" x14ac:dyDescent="0.15">
      <c r="A826" s="12">
        <v>1824</v>
      </c>
      <c r="B826" s="11" t="s">
        <v>4942</v>
      </c>
      <c r="C826" s="13">
        <v>2.27</v>
      </c>
      <c r="D826" s="11" t="s">
        <v>4943</v>
      </c>
      <c r="E826" s="82" t="s">
        <v>40</v>
      </c>
      <c r="F826" s="81"/>
    </row>
    <row r="827" spans="1:6" ht="15.75" customHeight="1" x14ac:dyDescent="0.15">
      <c r="A827" s="12">
        <v>1825</v>
      </c>
      <c r="B827" s="11" t="s">
        <v>4944</v>
      </c>
      <c r="C827" s="13">
        <v>2.2599999999999998</v>
      </c>
      <c r="D827" s="11" t="s">
        <v>999</v>
      </c>
      <c r="E827" s="82" t="s">
        <v>221</v>
      </c>
      <c r="F827" s="81"/>
    </row>
    <row r="828" spans="1:6" ht="15.75" customHeight="1" x14ac:dyDescent="0.15">
      <c r="A828" s="12">
        <v>1826</v>
      </c>
      <c r="B828" s="11" t="s">
        <v>4961</v>
      </c>
      <c r="C828" s="13">
        <v>2.2599999999999998</v>
      </c>
      <c r="D828" s="11" t="s">
        <v>1615</v>
      </c>
      <c r="E828" s="82" t="s">
        <v>59</v>
      </c>
      <c r="F828" s="81"/>
    </row>
    <row r="829" spans="1:6" ht="15.75" customHeight="1" x14ac:dyDescent="0.15">
      <c r="A829" s="12">
        <v>1827</v>
      </c>
      <c r="B829" s="11" t="s">
        <v>4962</v>
      </c>
      <c r="C829" s="13">
        <v>2.2599999999999998</v>
      </c>
      <c r="D829" s="11" t="s">
        <v>903</v>
      </c>
      <c r="E829" s="82" t="s">
        <v>59</v>
      </c>
      <c r="F829" s="81"/>
    </row>
    <row r="830" spans="1:6" ht="15.75" customHeight="1" x14ac:dyDescent="0.15">
      <c r="A830" s="12">
        <v>1828</v>
      </c>
      <c r="B830" s="11" t="s">
        <v>4973</v>
      </c>
      <c r="C830" s="13">
        <v>2.2599999999999998</v>
      </c>
      <c r="D830" s="11" t="s">
        <v>532</v>
      </c>
      <c r="E830" s="82" t="s">
        <v>526</v>
      </c>
      <c r="F830" s="81"/>
    </row>
    <row r="831" spans="1:6" ht="15.75" customHeight="1" x14ac:dyDescent="0.15">
      <c r="A831" s="12">
        <v>1829</v>
      </c>
      <c r="B831" s="11" t="s">
        <v>4978</v>
      </c>
      <c r="C831" s="13">
        <v>2.25</v>
      </c>
      <c r="D831" s="11" t="s">
        <v>429</v>
      </c>
      <c r="E831" s="82" t="s">
        <v>340</v>
      </c>
      <c r="F831" s="81"/>
    </row>
    <row r="832" spans="1:6" ht="15.75" customHeight="1" x14ac:dyDescent="0.15">
      <c r="A832" s="12">
        <v>1830</v>
      </c>
      <c r="B832" s="11" t="s">
        <v>4980</v>
      </c>
      <c r="C832" s="13">
        <v>2.25</v>
      </c>
      <c r="D832" s="11" t="s">
        <v>2587</v>
      </c>
      <c r="E832" s="82" t="s">
        <v>215</v>
      </c>
      <c r="F832" s="81"/>
    </row>
    <row r="833" spans="1:6" ht="15.75" customHeight="1" x14ac:dyDescent="0.15">
      <c r="A833" s="12">
        <v>1831</v>
      </c>
      <c r="B833" s="11" t="s">
        <v>4982</v>
      </c>
      <c r="C833" s="13">
        <v>2.25</v>
      </c>
      <c r="D833" s="11" t="s">
        <v>535</v>
      </c>
      <c r="E833" s="82" t="s">
        <v>162</v>
      </c>
      <c r="F833" s="81"/>
    </row>
    <row r="834" spans="1:6" ht="15.75" customHeight="1" x14ac:dyDescent="0.15">
      <c r="A834" s="12">
        <v>1832</v>
      </c>
      <c r="B834" s="11" t="s">
        <v>4983</v>
      </c>
      <c r="C834" s="13">
        <v>2.25</v>
      </c>
      <c r="D834" s="11" t="s">
        <v>442</v>
      </c>
      <c r="E834" s="82" t="s">
        <v>221</v>
      </c>
      <c r="F834" s="81"/>
    </row>
    <row r="835" spans="1:6" ht="15.75" customHeight="1" x14ac:dyDescent="0.15">
      <c r="A835" s="12">
        <v>1833</v>
      </c>
      <c r="B835" s="11" t="s">
        <v>4985</v>
      </c>
      <c r="C835" s="13">
        <v>2.2400000000000002</v>
      </c>
      <c r="D835" s="11" t="s">
        <v>903</v>
      </c>
      <c r="E835" s="82" t="s">
        <v>335</v>
      </c>
      <c r="F835" s="81"/>
    </row>
    <row r="836" spans="1:6" ht="15.75" customHeight="1" x14ac:dyDescent="0.15">
      <c r="A836" s="12">
        <v>1834</v>
      </c>
      <c r="B836" s="11" t="s">
        <v>4990</v>
      </c>
      <c r="C836" s="13">
        <v>2.2400000000000002</v>
      </c>
      <c r="D836" s="11" t="s">
        <v>451</v>
      </c>
      <c r="E836" s="82" t="s">
        <v>162</v>
      </c>
      <c r="F836" s="81"/>
    </row>
    <row r="837" spans="1:6" ht="15.75" customHeight="1" x14ac:dyDescent="0.15">
      <c r="A837" s="12">
        <v>1835</v>
      </c>
      <c r="B837" s="11" t="s">
        <v>4992</v>
      </c>
      <c r="C837" s="13">
        <v>2.2400000000000002</v>
      </c>
      <c r="D837" s="11" t="s">
        <v>4994</v>
      </c>
      <c r="E837" s="82" t="s">
        <v>66</v>
      </c>
      <c r="F837" s="81"/>
    </row>
    <row r="838" spans="1:6" ht="15.75" customHeight="1" x14ac:dyDescent="0.15">
      <c r="A838" s="12">
        <v>1836</v>
      </c>
      <c r="B838" s="11" t="s">
        <v>4996</v>
      </c>
      <c r="C838" s="13">
        <v>2.2400000000000002</v>
      </c>
      <c r="D838" s="11" t="s">
        <v>3939</v>
      </c>
      <c r="E838" s="82" t="s">
        <v>340</v>
      </c>
      <c r="F838" s="81"/>
    </row>
    <row r="839" spans="1:6" ht="15.75" customHeight="1" x14ac:dyDescent="0.15">
      <c r="A839" s="12">
        <v>1837</v>
      </c>
      <c r="B839" s="14" t="s">
        <v>5000</v>
      </c>
      <c r="C839" s="13">
        <v>2.2400000000000002</v>
      </c>
      <c r="D839" s="11" t="s">
        <v>964</v>
      </c>
      <c r="E839" s="82" t="s">
        <v>75</v>
      </c>
      <c r="F839" s="81"/>
    </row>
    <row r="840" spans="1:6" ht="15.75" customHeight="1" x14ac:dyDescent="0.15">
      <c r="A840" s="12">
        <v>1838</v>
      </c>
      <c r="B840" s="11" t="s">
        <v>5003</v>
      </c>
      <c r="C840" s="13">
        <v>2.2400000000000002</v>
      </c>
      <c r="D840" s="11" t="s">
        <v>1631</v>
      </c>
      <c r="E840" s="82" t="s">
        <v>101</v>
      </c>
      <c r="F840" s="81"/>
    </row>
    <row r="841" spans="1:6" ht="15.75" customHeight="1" x14ac:dyDescent="0.15">
      <c r="A841" s="12">
        <v>1839</v>
      </c>
      <c r="B841" s="11" t="s">
        <v>5006</v>
      </c>
      <c r="C841" s="13">
        <v>2.23</v>
      </c>
      <c r="D841" s="11" t="s">
        <v>970</v>
      </c>
      <c r="E841" s="82" t="s">
        <v>340</v>
      </c>
      <c r="F841" s="81"/>
    </row>
    <row r="842" spans="1:6" ht="15.75" customHeight="1" x14ac:dyDescent="0.15">
      <c r="A842" s="12">
        <v>1840</v>
      </c>
      <c r="B842" s="11" t="s">
        <v>5009</v>
      </c>
      <c r="C842" s="13">
        <v>2.23</v>
      </c>
      <c r="D842" s="11" t="s">
        <v>1688</v>
      </c>
      <c r="E842" s="82" t="s">
        <v>162</v>
      </c>
      <c r="F842" s="81"/>
    </row>
    <row r="843" spans="1:6" ht="15.75" customHeight="1" x14ac:dyDescent="0.15">
      <c r="A843" s="12">
        <v>1841</v>
      </c>
      <c r="B843" s="11" t="s">
        <v>5011</v>
      </c>
      <c r="C843" s="13">
        <v>2.23</v>
      </c>
      <c r="D843" s="11" t="s">
        <v>3433</v>
      </c>
      <c r="E843" s="82" t="s">
        <v>59</v>
      </c>
      <c r="F843" s="81"/>
    </row>
    <row r="844" spans="1:6" ht="15.75" customHeight="1" x14ac:dyDescent="0.15">
      <c r="A844" s="12">
        <v>1842</v>
      </c>
      <c r="B844" s="11" t="s">
        <v>5012</v>
      </c>
      <c r="C844" s="13">
        <v>2.23</v>
      </c>
      <c r="D844" s="11" t="s">
        <v>3195</v>
      </c>
      <c r="E844" s="82" t="s">
        <v>101</v>
      </c>
      <c r="F844" s="81"/>
    </row>
    <row r="845" spans="1:6" ht="15.75" customHeight="1" x14ac:dyDescent="0.15">
      <c r="A845" s="12">
        <v>1843</v>
      </c>
      <c r="B845" s="11" t="s">
        <v>5015</v>
      </c>
      <c r="C845" s="13">
        <v>2.23</v>
      </c>
      <c r="D845" s="11" t="s">
        <v>397</v>
      </c>
      <c r="E845" s="82" t="s">
        <v>101</v>
      </c>
      <c r="F845" s="81"/>
    </row>
    <row r="846" spans="1:6" ht="15.75" customHeight="1" x14ac:dyDescent="0.15">
      <c r="A846" s="12">
        <v>1844</v>
      </c>
      <c r="B846" s="11" t="s">
        <v>5020</v>
      </c>
      <c r="C846" s="13">
        <v>2.23</v>
      </c>
      <c r="D846" s="11" t="s">
        <v>451</v>
      </c>
      <c r="E846" s="82" t="s">
        <v>66</v>
      </c>
      <c r="F846" s="81"/>
    </row>
    <row r="847" spans="1:6" ht="15.75" customHeight="1" x14ac:dyDescent="0.15">
      <c r="A847" s="12">
        <v>1845</v>
      </c>
      <c r="B847" s="11" t="s">
        <v>5040</v>
      </c>
      <c r="C847" s="13">
        <v>2.2200000000000002</v>
      </c>
      <c r="D847" s="11" t="s">
        <v>333</v>
      </c>
      <c r="E847" s="82" t="s">
        <v>162</v>
      </c>
      <c r="F847" s="81"/>
    </row>
    <row r="848" spans="1:6" ht="15.75" customHeight="1" x14ac:dyDescent="0.15">
      <c r="A848" s="12">
        <v>1846</v>
      </c>
      <c r="B848" s="11" t="s">
        <v>5063</v>
      </c>
      <c r="C848" s="13">
        <v>2.2200000000000002</v>
      </c>
      <c r="D848" s="11" t="s">
        <v>351</v>
      </c>
      <c r="E848" s="82" t="s">
        <v>215</v>
      </c>
      <c r="F848" s="81"/>
    </row>
    <row r="849" spans="1:6" ht="15.75" customHeight="1" x14ac:dyDescent="0.15">
      <c r="A849" s="12">
        <v>1847</v>
      </c>
      <c r="B849" s="11" t="s">
        <v>5066</v>
      </c>
      <c r="C849" s="13">
        <v>2.2200000000000002</v>
      </c>
      <c r="D849" s="11" t="s">
        <v>2763</v>
      </c>
      <c r="E849" s="82" t="s">
        <v>398</v>
      </c>
      <c r="F849" s="81"/>
    </row>
    <row r="850" spans="1:6" ht="15.75" customHeight="1" x14ac:dyDescent="0.15">
      <c r="A850" s="12">
        <v>1848</v>
      </c>
      <c r="B850" s="11" t="s">
        <v>5072</v>
      </c>
      <c r="C850" s="13">
        <v>2.2200000000000002</v>
      </c>
      <c r="D850" s="11" t="s">
        <v>5074</v>
      </c>
      <c r="E850" s="82" t="s">
        <v>356</v>
      </c>
      <c r="F850" s="81"/>
    </row>
    <row r="851" spans="1:6" ht="15.75" customHeight="1" x14ac:dyDescent="0.15">
      <c r="A851" s="12">
        <v>1849</v>
      </c>
      <c r="B851" s="11" t="s">
        <v>5076</v>
      </c>
      <c r="C851" s="13">
        <v>2.2200000000000002</v>
      </c>
      <c r="D851" s="11" t="s">
        <v>5078</v>
      </c>
      <c r="E851" s="82" t="s">
        <v>340</v>
      </c>
      <c r="F851" s="81"/>
    </row>
    <row r="852" spans="1:6" ht="15.75" customHeight="1" x14ac:dyDescent="0.15">
      <c r="A852" s="12">
        <v>1850</v>
      </c>
      <c r="B852" s="11" t="s">
        <v>5096</v>
      </c>
      <c r="C852" s="13">
        <v>2.2200000000000002</v>
      </c>
      <c r="D852" s="11" t="s">
        <v>1628</v>
      </c>
      <c r="E852" s="82" t="s">
        <v>478</v>
      </c>
      <c r="F852" s="81"/>
    </row>
    <row r="853" spans="1:6" ht="15.75" customHeight="1" x14ac:dyDescent="0.15">
      <c r="A853" s="12">
        <v>1851</v>
      </c>
      <c r="B853" s="11" t="s">
        <v>5107</v>
      </c>
      <c r="C853" s="13">
        <v>2.2200000000000002</v>
      </c>
      <c r="D853" s="11" t="s">
        <v>5109</v>
      </c>
      <c r="E853" s="82" t="s">
        <v>66</v>
      </c>
      <c r="F853" s="81"/>
    </row>
    <row r="854" spans="1:6" ht="15.75" customHeight="1" x14ac:dyDescent="0.15">
      <c r="A854" s="12">
        <v>1852</v>
      </c>
      <c r="B854" s="11" t="s">
        <v>5110</v>
      </c>
      <c r="C854" s="13">
        <v>2.2200000000000002</v>
      </c>
      <c r="D854" s="11" t="s">
        <v>555</v>
      </c>
      <c r="E854" s="82" t="s">
        <v>478</v>
      </c>
      <c r="F854" s="81"/>
    </row>
    <row r="855" spans="1:6" ht="15.75" customHeight="1" x14ac:dyDescent="0.15">
      <c r="A855" s="12">
        <v>1853</v>
      </c>
      <c r="B855" s="11" t="s">
        <v>5112</v>
      </c>
      <c r="C855" s="13">
        <v>2.2200000000000002</v>
      </c>
      <c r="D855" s="11" t="s">
        <v>4859</v>
      </c>
      <c r="E855" s="82" t="s">
        <v>101</v>
      </c>
      <c r="F855" s="81"/>
    </row>
    <row r="856" spans="1:6" ht="15.75" customHeight="1" x14ac:dyDescent="0.15">
      <c r="A856" s="12">
        <v>1854</v>
      </c>
      <c r="B856" s="11" t="s">
        <v>5113</v>
      </c>
      <c r="C856" s="13">
        <v>2.2200000000000002</v>
      </c>
      <c r="D856" s="11" t="s">
        <v>735</v>
      </c>
      <c r="E856" s="82" t="s">
        <v>71</v>
      </c>
      <c r="F856" s="81"/>
    </row>
    <row r="857" spans="1:6" ht="15.75" customHeight="1" x14ac:dyDescent="0.15">
      <c r="A857" s="12">
        <v>1855</v>
      </c>
      <c r="B857" s="14" t="s">
        <v>5115</v>
      </c>
      <c r="C857" s="13">
        <v>2.2200000000000002</v>
      </c>
      <c r="D857" s="11" t="s">
        <v>5128</v>
      </c>
      <c r="E857" s="82" t="s">
        <v>356</v>
      </c>
      <c r="F857" s="81"/>
    </row>
    <row r="858" spans="1:6" ht="15.75" customHeight="1" x14ac:dyDescent="0.15">
      <c r="A858" s="12">
        <v>1856</v>
      </c>
      <c r="B858" s="11" t="s">
        <v>5130</v>
      </c>
      <c r="C858" s="13">
        <v>2.21</v>
      </c>
      <c r="D858" s="11" t="s">
        <v>977</v>
      </c>
      <c r="E858" s="82" t="s">
        <v>59</v>
      </c>
      <c r="F858" s="81"/>
    </row>
    <row r="859" spans="1:6" ht="15.75" customHeight="1" x14ac:dyDescent="0.15">
      <c r="A859" s="12">
        <v>1857</v>
      </c>
      <c r="B859" s="11" t="s">
        <v>5132</v>
      </c>
      <c r="C859" s="13">
        <v>2.21</v>
      </c>
      <c r="D859" s="11" t="s">
        <v>362</v>
      </c>
      <c r="E859" s="82" t="s">
        <v>71</v>
      </c>
      <c r="F859" s="81"/>
    </row>
    <row r="860" spans="1:6" ht="15.75" customHeight="1" x14ac:dyDescent="0.15">
      <c r="A860" s="12">
        <v>1858</v>
      </c>
      <c r="B860" s="11" t="s">
        <v>5133</v>
      </c>
      <c r="C860" s="13">
        <v>2.21</v>
      </c>
      <c r="D860" s="11" t="s">
        <v>5135</v>
      </c>
      <c r="E860" s="82" t="s">
        <v>221</v>
      </c>
      <c r="F860" s="81"/>
    </row>
    <row r="861" spans="1:6" ht="15.75" customHeight="1" x14ac:dyDescent="0.15">
      <c r="A861" s="12">
        <v>1859</v>
      </c>
      <c r="B861" s="11" t="s">
        <v>5137</v>
      </c>
      <c r="C861" s="13">
        <v>2.21</v>
      </c>
      <c r="D861" s="11" t="s">
        <v>5138</v>
      </c>
      <c r="E861" s="82" t="s">
        <v>40</v>
      </c>
      <c r="F861" s="81"/>
    </row>
    <row r="862" spans="1:6" ht="15.75" customHeight="1" x14ac:dyDescent="0.15">
      <c r="A862" s="12">
        <v>1860</v>
      </c>
      <c r="B862" s="11" t="s">
        <v>5140</v>
      </c>
      <c r="C862" s="13">
        <v>2.21</v>
      </c>
      <c r="D862" s="11" t="s">
        <v>1095</v>
      </c>
      <c r="E862" s="82" t="s">
        <v>600</v>
      </c>
      <c r="F862" s="81"/>
    </row>
    <row r="863" spans="1:6" ht="15.75" customHeight="1" x14ac:dyDescent="0.15">
      <c r="A863" s="12">
        <v>1861</v>
      </c>
      <c r="B863" s="11" t="s">
        <v>5143</v>
      </c>
      <c r="C863" s="13">
        <v>2.21</v>
      </c>
      <c r="D863" s="11" t="s">
        <v>289</v>
      </c>
      <c r="E863" s="82" t="s">
        <v>162</v>
      </c>
      <c r="F863" s="81"/>
    </row>
    <row r="864" spans="1:6" ht="15.75" customHeight="1" x14ac:dyDescent="0.15">
      <c r="A864" s="12">
        <v>1862</v>
      </c>
      <c r="B864" s="11" t="s">
        <v>936</v>
      </c>
      <c r="C864" s="13">
        <v>2.21</v>
      </c>
      <c r="D864" s="11" t="s">
        <v>1333</v>
      </c>
      <c r="E864" s="82" t="s">
        <v>162</v>
      </c>
      <c r="F864" s="81"/>
    </row>
    <row r="865" spans="1:6" ht="15.75" customHeight="1" x14ac:dyDescent="0.15">
      <c r="A865" s="12">
        <v>1863</v>
      </c>
      <c r="B865" s="11" t="s">
        <v>5145</v>
      </c>
      <c r="C865" s="13">
        <v>2.21</v>
      </c>
      <c r="D865" s="11" t="s">
        <v>574</v>
      </c>
      <c r="E865" s="82" t="s">
        <v>71</v>
      </c>
      <c r="F865" s="81"/>
    </row>
    <row r="866" spans="1:6" ht="15.75" customHeight="1" x14ac:dyDescent="0.15">
      <c r="A866" s="12">
        <v>1864</v>
      </c>
      <c r="B866" s="11" t="s">
        <v>5149</v>
      </c>
      <c r="C866" s="13">
        <v>2.2000000000000002</v>
      </c>
      <c r="D866" s="11" t="s">
        <v>2249</v>
      </c>
      <c r="E866" s="82" t="s">
        <v>215</v>
      </c>
      <c r="F866" s="81"/>
    </row>
    <row r="867" spans="1:6" ht="15.75" customHeight="1" x14ac:dyDescent="0.15">
      <c r="A867" s="12">
        <v>1865</v>
      </c>
      <c r="B867" s="11" t="s">
        <v>5160</v>
      </c>
      <c r="C867" s="13">
        <v>2.2000000000000002</v>
      </c>
      <c r="D867" s="11" t="s">
        <v>5162</v>
      </c>
      <c r="E867" s="82" t="s">
        <v>162</v>
      </c>
      <c r="F867" s="81"/>
    </row>
    <row r="868" spans="1:6" ht="15.75" customHeight="1" x14ac:dyDescent="0.15">
      <c r="A868" s="12">
        <v>1866</v>
      </c>
      <c r="B868" s="11" t="s">
        <v>5163</v>
      </c>
      <c r="C868" s="13">
        <v>2.19</v>
      </c>
      <c r="D868" s="11" t="s">
        <v>429</v>
      </c>
      <c r="E868" s="82" t="s">
        <v>162</v>
      </c>
      <c r="F868" s="81"/>
    </row>
    <row r="869" spans="1:6" ht="15.75" customHeight="1" x14ac:dyDescent="0.15">
      <c r="A869" s="12">
        <v>1867</v>
      </c>
      <c r="B869" s="11" t="s">
        <v>5164</v>
      </c>
      <c r="C869" s="13">
        <v>2.19</v>
      </c>
      <c r="D869" s="11" t="s">
        <v>1775</v>
      </c>
      <c r="E869" s="82" t="s">
        <v>356</v>
      </c>
      <c r="F869" s="81"/>
    </row>
    <row r="870" spans="1:6" ht="15.75" customHeight="1" x14ac:dyDescent="0.15">
      <c r="A870" s="12">
        <v>1868</v>
      </c>
      <c r="B870" s="11" t="s">
        <v>5167</v>
      </c>
      <c r="C870" s="13">
        <v>2.19</v>
      </c>
      <c r="D870" s="11" t="s">
        <v>2158</v>
      </c>
      <c r="E870" s="82" t="s">
        <v>340</v>
      </c>
      <c r="F870" s="81"/>
    </row>
    <row r="871" spans="1:6" ht="15.75" customHeight="1" x14ac:dyDescent="0.15">
      <c r="A871" s="12">
        <v>1869</v>
      </c>
      <c r="B871" s="11" t="s">
        <v>5169</v>
      </c>
      <c r="C871" s="13">
        <v>2.19</v>
      </c>
      <c r="D871" s="11" t="s">
        <v>1452</v>
      </c>
      <c r="E871" s="82" t="s">
        <v>526</v>
      </c>
      <c r="F871" s="81"/>
    </row>
    <row r="872" spans="1:6" ht="15.75" customHeight="1" x14ac:dyDescent="0.15">
      <c r="A872" s="12">
        <v>1870</v>
      </c>
      <c r="B872" s="11" t="s">
        <v>5171</v>
      </c>
      <c r="C872" s="13">
        <v>2.19</v>
      </c>
      <c r="D872" s="11" t="s">
        <v>532</v>
      </c>
      <c r="E872" s="82" t="s">
        <v>71</v>
      </c>
      <c r="F872" s="81"/>
    </row>
    <row r="873" spans="1:6" ht="15.75" customHeight="1" x14ac:dyDescent="0.15">
      <c r="A873" s="12">
        <v>1871</v>
      </c>
      <c r="B873" s="11" t="s">
        <v>5176</v>
      </c>
      <c r="C873" s="13">
        <v>2.19</v>
      </c>
      <c r="D873" s="11" t="s">
        <v>515</v>
      </c>
      <c r="E873" s="82" t="s">
        <v>356</v>
      </c>
      <c r="F873" s="81"/>
    </row>
    <row r="874" spans="1:6" ht="15.75" customHeight="1" x14ac:dyDescent="0.15">
      <c r="A874" s="12">
        <v>1872</v>
      </c>
      <c r="B874" s="11" t="s">
        <v>5177</v>
      </c>
      <c r="C874" s="13">
        <v>2.19</v>
      </c>
      <c r="D874" s="11" t="s">
        <v>680</v>
      </c>
      <c r="E874" s="82" t="s">
        <v>86</v>
      </c>
      <c r="F874" s="81"/>
    </row>
    <row r="875" spans="1:6" ht="15.75" customHeight="1" x14ac:dyDescent="0.15">
      <c r="A875" s="12">
        <v>1873</v>
      </c>
      <c r="B875" s="11" t="s">
        <v>5179</v>
      </c>
      <c r="C875" s="13">
        <v>2.19</v>
      </c>
      <c r="D875" s="11" t="s">
        <v>753</v>
      </c>
      <c r="E875" s="82" t="s">
        <v>356</v>
      </c>
      <c r="F875" s="81"/>
    </row>
    <row r="876" spans="1:6" ht="15.75" customHeight="1" x14ac:dyDescent="0.15">
      <c r="A876" s="12">
        <v>1874</v>
      </c>
      <c r="B876" s="11" t="s">
        <v>5189</v>
      </c>
      <c r="C876" s="13">
        <v>2.19</v>
      </c>
      <c r="D876" s="11" t="s">
        <v>680</v>
      </c>
      <c r="E876" s="82" t="s">
        <v>226</v>
      </c>
      <c r="F876" s="81"/>
    </row>
    <row r="877" spans="1:6" ht="15.75" customHeight="1" x14ac:dyDescent="0.15">
      <c r="A877" s="12">
        <v>1875</v>
      </c>
      <c r="B877" s="11" t="s">
        <v>5191</v>
      </c>
      <c r="C877" s="13">
        <v>2.19</v>
      </c>
      <c r="D877" s="11" t="s">
        <v>5192</v>
      </c>
      <c r="E877" s="82" t="s">
        <v>71</v>
      </c>
      <c r="F877" s="81"/>
    </row>
    <row r="878" spans="1:6" ht="15.75" customHeight="1" x14ac:dyDescent="0.15">
      <c r="A878" s="12">
        <v>1876</v>
      </c>
      <c r="B878" s="11" t="s">
        <v>5194</v>
      </c>
      <c r="C878" s="13">
        <v>2.19</v>
      </c>
      <c r="D878" s="11" t="s">
        <v>532</v>
      </c>
      <c r="E878" s="82" t="s">
        <v>162</v>
      </c>
      <c r="F878" s="81"/>
    </row>
    <row r="879" spans="1:6" ht="15.75" customHeight="1" x14ac:dyDescent="0.15">
      <c r="A879" s="12">
        <v>1877</v>
      </c>
      <c r="B879" s="11" t="s">
        <v>5211</v>
      </c>
      <c r="C879" s="13">
        <v>2.19</v>
      </c>
      <c r="D879" s="11" t="s">
        <v>764</v>
      </c>
      <c r="E879" s="82" t="s">
        <v>340</v>
      </c>
      <c r="F879" s="81"/>
    </row>
    <row r="880" spans="1:6" ht="15.75" customHeight="1" x14ac:dyDescent="0.15">
      <c r="A880" s="12">
        <v>1878</v>
      </c>
      <c r="B880" s="11" t="s">
        <v>5213</v>
      </c>
      <c r="C880" s="13">
        <v>2.19</v>
      </c>
      <c r="D880" s="11" t="s">
        <v>785</v>
      </c>
      <c r="E880" s="82" t="s">
        <v>59</v>
      </c>
      <c r="F880" s="81"/>
    </row>
    <row r="881" spans="1:6" ht="15.75" customHeight="1" x14ac:dyDescent="0.15">
      <c r="A881" s="12">
        <v>1879</v>
      </c>
      <c r="B881" s="11" t="s">
        <v>5215</v>
      </c>
      <c r="C881" s="13">
        <v>2.19</v>
      </c>
      <c r="D881" s="11" t="s">
        <v>999</v>
      </c>
      <c r="E881" s="82" t="s">
        <v>162</v>
      </c>
      <c r="F881" s="81"/>
    </row>
    <row r="882" spans="1:6" ht="15.75" customHeight="1" x14ac:dyDescent="0.15">
      <c r="A882" s="12">
        <v>1880</v>
      </c>
      <c r="B882" s="11" t="s">
        <v>983</v>
      </c>
      <c r="C882" s="13">
        <v>2.19</v>
      </c>
      <c r="D882" s="11" t="s">
        <v>343</v>
      </c>
      <c r="E882" s="82" t="s">
        <v>162</v>
      </c>
      <c r="F882" s="81"/>
    </row>
    <row r="883" spans="1:6" ht="15.75" customHeight="1" x14ac:dyDescent="0.15">
      <c r="A883" s="12">
        <v>1881</v>
      </c>
      <c r="B883" s="11" t="s">
        <v>5219</v>
      </c>
      <c r="C883" s="13">
        <v>2.19</v>
      </c>
      <c r="D883" s="11" t="s">
        <v>451</v>
      </c>
      <c r="E883" s="82" t="s">
        <v>71</v>
      </c>
      <c r="F883" s="81"/>
    </row>
    <row r="884" spans="1:6" ht="15.75" customHeight="1" x14ac:dyDescent="0.15">
      <c r="A884" s="12">
        <v>1882</v>
      </c>
      <c r="B884" s="11" t="s">
        <v>5223</v>
      </c>
      <c r="C884" s="13">
        <v>2.1800000000000002</v>
      </c>
      <c r="D884" s="11" t="s">
        <v>1624</v>
      </c>
      <c r="E884" s="82" t="s">
        <v>364</v>
      </c>
      <c r="F884" s="81"/>
    </row>
    <row r="885" spans="1:6" ht="15.75" customHeight="1" x14ac:dyDescent="0.15">
      <c r="A885" s="12">
        <v>1883</v>
      </c>
      <c r="B885" s="11" t="s">
        <v>5241</v>
      </c>
      <c r="C885" s="13">
        <v>2.1800000000000002</v>
      </c>
      <c r="D885" s="11" t="s">
        <v>515</v>
      </c>
      <c r="E885" s="82" t="s">
        <v>50</v>
      </c>
      <c r="F885" s="81"/>
    </row>
    <row r="886" spans="1:6" ht="15.75" customHeight="1" x14ac:dyDescent="0.15">
      <c r="A886" s="12">
        <v>1884</v>
      </c>
      <c r="B886" s="11" t="s">
        <v>5243</v>
      </c>
      <c r="C886" s="13">
        <v>2.1800000000000002</v>
      </c>
      <c r="D886" s="11" t="s">
        <v>308</v>
      </c>
      <c r="E886" s="82" t="s">
        <v>162</v>
      </c>
      <c r="F886" s="81"/>
    </row>
    <row r="887" spans="1:6" ht="15.75" customHeight="1" x14ac:dyDescent="0.15">
      <c r="A887" s="12">
        <v>1885</v>
      </c>
      <c r="B887" s="11" t="s">
        <v>5245</v>
      </c>
      <c r="C887" s="13">
        <v>2.1800000000000002</v>
      </c>
      <c r="D887" s="11" t="s">
        <v>2952</v>
      </c>
      <c r="E887" s="82" t="s">
        <v>59</v>
      </c>
      <c r="F887" s="81"/>
    </row>
    <row r="888" spans="1:6" ht="15.75" customHeight="1" x14ac:dyDescent="0.15">
      <c r="A888" s="12">
        <v>1886</v>
      </c>
      <c r="B888" s="11" t="s">
        <v>5254</v>
      </c>
      <c r="C888" s="13">
        <v>2.1800000000000002</v>
      </c>
      <c r="D888" s="11" t="s">
        <v>1659</v>
      </c>
      <c r="E888" s="82" t="s">
        <v>75</v>
      </c>
      <c r="F888" s="81"/>
    </row>
    <row r="889" spans="1:6" ht="15.75" customHeight="1" x14ac:dyDescent="0.15">
      <c r="A889" s="12">
        <v>1887</v>
      </c>
      <c r="B889" s="11" t="s">
        <v>5260</v>
      </c>
      <c r="C889" s="13">
        <v>2.1800000000000002</v>
      </c>
      <c r="D889" s="11" t="s">
        <v>574</v>
      </c>
      <c r="E889" s="82" t="s">
        <v>71</v>
      </c>
      <c r="F889" s="81"/>
    </row>
    <row r="890" spans="1:6" ht="15.75" customHeight="1" x14ac:dyDescent="0.15">
      <c r="A890" s="12">
        <v>1888</v>
      </c>
      <c r="B890" s="11" t="s">
        <v>5263</v>
      </c>
      <c r="C890" s="13">
        <v>2.1800000000000002</v>
      </c>
      <c r="D890" s="11" t="s">
        <v>1510</v>
      </c>
      <c r="E890" s="82" t="s">
        <v>677</v>
      </c>
      <c r="F890" s="81"/>
    </row>
    <row r="891" spans="1:6" ht="15.75" customHeight="1" x14ac:dyDescent="0.15">
      <c r="A891" s="12">
        <v>1889</v>
      </c>
      <c r="B891" s="11" t="s">
        <v>5264</v>
      </c>
      <c r="C891" s="13">
        <v>2.1800000000000002</v>
      </c>
      <c r="D891" s="11" t="s">
        <v>442</v>
      </c>
      <c r="E891" s="82" t="s">
        <v>600</v>
      </c>
      <c r="F891" s="81"/>
    </row>
    <row r="892" spans="1:6" ht="15.75" customHeight="1" x14ac:dyDescent="0.15">
      <c r="A892" s="12">
        <v>1890</v>
      </c>
      <c r="B892" s="11" t="s">
        <v>5266</v>
      </c>
      <c r="C892" s="13">
        <v>2.17</v>
      </c>
      <c r="D892" s="11" t="s">
        <v>632</v>
      </c>
      <c r="E892" s="82" t="s">
        <v>215</v>
      </c>
      <c r="F892" s="81"/>
    </row>
    <row r="893" spans="1:6" ht="15.75" customHeight="1" x14ac:dyDescent="0.15">
      <c r="A893" s="12">
        <v>1891</v>
      </c>
      <c r="B893" s="11" t="s">
        <v>5268</v>
      </c>
      <c r="C893" s="13">
        <v>2.17</v>
      </c>
      <c r="D893" s="11" t="s">
        <v>5270</v>
      </c>
      <c r="E893" s="82" t="s">
        <v>364</v>
      </c>
      <c r="F893" s="81"/>
    </row>
    <row r="894" spans="1:6" ht="15.75" customHeight="1" x14ac:dyDescent="0.15">
      <c r="A894" s="12">
        <v>1892</v>
      </c>
      <c r="B894" s="11" t="s">
        <v>5273</v>
      </c>
      <c r="C894" s="13">
        <v>2.17</v>
      </c>
      <c r="D894" s="11" t="s">
        <v>429</v>
      </c>
      <c r="E894" s="82" t="s">
        <v>66</v>
      </c>
      <c r="F894" s="81"/>
    </row>
    <row r="895" spans="1:6" ht="15.75" customHeight="1" x14ac:dyDescent="0.15">
      <c r="A895" s="12">
        <v>1893</v>
      </c>
      <c r="B895" s="11" t="s">
        <v>5276</v>
      </c>
      <c r="C895" s="13">
        <v>2.17</v>
      </c>
      <c r="D895" s="11" t="s">
        <v>1624</v>
      </c>
      <c r="E895" s="82" t="s">
        <v>600</v>
      </c>
      <c r="F895" s="81"/>
    </row>
    <row r="896" spans="1:6" ht="15.75" customHeight="1" x14ac:dyDescent="0.15">
      <c r="A896" s="12">
        <v>1894</v>
      </c>
      <c r="B896" s="11" t="s">
        <v>5289</v>
      </c>
      <c r="C896" s="13">
        <v>2.17</v>
      </c>
      <c r="D896" s="11" t="s">
        <v>343</v>
      </c>
      <c r="E896" s="82" t="s">
        <v>71</v>
      </c>
      <c r="F896" s="81"/>
    </row>
    <row r="897" spans="1:6" ht="15.75" customHeight="1" x14ac:dyDescent="0.15">
      <c r="A897" s="12">
        <v>1895</v>
      </c>
      <c r="B897" s="11" t="s">
        <v>5291</v>
      </c>
      <c r="C897" s="13">
        <v>2.17</v>
      </c>
      <c r="D897" s="11" t="s">
        <v>1050</v>
      </c>
      <c r="E897" s="82" t="s">
        <v>215</v>
      </c>
      <c r="F897" s="81"/>
    </row>
    <row r="898" spans="1:6" ht="15.75" customHeight="1" x14ac:dyDescent="0.15">
      <c r="A898" s="12">
        <v>1896</v>
      </c>
      <c r="B898" s="11" t="s">
        <v>5293</v>
      </c>
      <c r="C898" s="13">
        <v>2.16</v>
      </c>
      <c r="D898" s="11" t="s">
        <v>578</v>
      </c>
      <c r="E898" s="82" t="s">
        <v>59</v>
      </c>
      <c r="F898" s="81"/>
    </row>
    <row r="899" spans="1:6" ht="15.75" customHeight="1" x14ac:dyDescent="0.15">
      <c r="A899" s="12">
        <v>1897</v>
      </c>
      <c r="B899" s="11" t="s">
        <v>5294</v>
      </c>
      <c r="C899" s="13">
        <v>2.16</v>
      </c>
      <c r="D899" s="11" t="s">
        <v>2577</v>
      </c>
      <c r="E899" s="82" t="s">
        <v>340</v>
      </c>
      <c r="F899" s="81"/>
    </row>
    <row r="900" spans="1:6" ht="15.75" customHeight="1" x14ac:dyDescent="0.15">
      <c r="A900" s="12">
        <v>1898</v>
      </c>
      <c r="B900" s="11" t="s">
        <v>5296</v>
      </c>
      <c r="C900" s="13">
        <v>2.16</v>
      </c>
      <c r="D900" s="11" t="s">
        <v>5297</v>
      </c>
      <c r="E900" s="82" t="s">
        <v>221</v>
      </c>
      <c r="F900" s="81"/>
    </row>
    <row r="901" spans="1:6" ht="15.75" customHeight="1" x14ac:dyDescent="0.15">
      <c r="A901" s="12">
        <v>1899</v>
      </c>
      <c r="B901" s="11" t="s">
        <v>5317</v>
      </c>
      <c r="C901" s="13">
        <v>2.16</v>
      </c>
      <c r="D901" s="11" t="s">
        <v>605</v>
      </c>
      <c r="E901" s="82" t="s">
        <v>226</v>
      </c>
      <c r="F901" s="81"/>
    </row>
    <row r="902" spans="1:6" ht="15.75" customHeight="1" x14ac:dyDescent="0.15">
      <c r="A902" s="12">
        <v>1900</v>
      </c>
      <c r="B902" s="11" t="s">
        <v>5333</v>
      </c>
      <c r="C902" s="13">
        <v>2.16</v>
      </c>
      <c r="D902" s="11" t="s">
        <v>429</v>
      </c>
      <c r="E902" s="82" t="s">
        <v>101</v>
      </c>
      <c r="F902" s="81"/>
    </row>
    <row r="903" spans="1:6" ht="15.75" customHeight="1" x14ac:dyDescent="0.15">
      <c r="A903" s="12">
        <v>1901</v>
      </c>
      <c r="B903" s="11" t="s">
        <v>5335</v>
      </c>
      <c r="C903" s="13">
        <v>2.16</v>
      </c>
      <c r="D903" s="11" t="s">
        <v>359</v>
      </c>
      <c r="E903" s="82" t="s">
        <v>50</v>
      </c>
      <c r="F903" s="81"/>
    </row>
    <row r="904" spans="1:6" ht="15.75" customHeight="1" x14ac:dyDescent="0.15">
      <c r="A904" s="12">
        <v>1902</v>
      </c>
      <c r="B904" s="11" t="s">
        <v>5337</v>
      </c>
      <c r="C904" s="13">
        <v>2.16</v>
      </c>
      <c r="D904" s="11" t="s">
        <v>4668</v>
      </c>
      <c r="E904" s="82" t="s">
        <v>101</v>
      </c>
      <c r="F904" s="81"/>
    </row>
    <row r="905" spans="1:6" ht="15.75" customHeight="1" x14ac:dyDescent="0.15">
      <c r="A905" s="12">
        <v>1903</v>
      </c>
      <c r="B905" s="11" t="s">
        <v>5348</v>
      </c>
      <c r="C905" s="13">
        <v>2.16</v>
      </c>
      <c r="D905" s="11" t="s">
        <v>429</v>
      </c>
      <c r="E905" s="82" t="s">
        <v>101</v>
      </c>
      <c r="F905" s="81"/>
    </row>
    <row r="906" spans="1:6" ht="15.75" customHeight="1" x14ac:dyDescent="0.15">
      <c r="A906" s="12">
        <v>1904</v>
      </c>
      <c r="B906" s="11" t="s">
        <v>5350</v>
      </c>
      <c r="C906" s="13">
        <v>2.16</v>
      </c>
      <c r="D906" s="11" t="s">
        <v>1794</v>
      </c>
      <c r="E906" s="82" t="s">
        <v>162</v>
      </c>
      <c r="F906" s="81"/>
    </row>
    <row r="907" spans="1:6" ht="15.75" customHeight="1" x14ac:dyDescent="0.15">
      <c r="A907" s="12">
        <v>1905</v>
      </c>
      <c r="B907" s="11" t="s">
        <v>5352</v>
      </c>
      <c r="C907" s="13">
        <v>2.16</v>
      </c>
      <c r="D907" s="11" t="s">
        <v>1125</v>
      </c>
      <c r="E907" s="82" t="s">
        <v>50</v>
      </c>
      <c r="F907" s="81"/>
    </row>
    <row r="908" spans="1:6" ht="15.75" customHeight="1" x14ac:dyDescent="0.15">
      <c r="A908" s="12">
        <v>1906</v>
      </c>
      <c r="B908" s="11" t="s">
        <v>5354</v>
      </c>
      <c r="C908" s="13">
        <v>2.16</v>
      </c>
      <c r="D908" s="11" t="s">
        <v>3122</v>
      </c>
      <c r="E908" s="82" t="s">
        <v>478</v>
      </c>
      <c r="F908" s="81"/>
    </row>
    <row r="909" spans="1:6" ht="15.75" customHeight="1" x14ac:dyDescent="0.15">
      <c r="A909" s="12">
        <v>1907</v>
      </c>
      <c r="B909" s="11" t="s">
        <v>5356</v>
      </c>
      <c r="C909" s="13">
        <v>2.16</v>
      </c>
      <c r="D909" s="11" t="s">
        <v>555</v>
      </c>
      <c r="E909" s="82" t="s">
        <v>398</v>
      </c>
      <c r="F909" s="81"/>
    </row>
    <row r="910" spans="1:6" ht="15.75" customHeight="1" x14ac:dyDescent="0.15">
      <c r="A910" s="12">
        <v>1908</v>
      </c>
      <c r="B910" s="11" t="s">
        <v>5357</v>
      </c>
      <c r="C910" s="13">
        <v>2.15</v>
      </c>
      <c r="D910" s="11" t="s">
        <v>626</v>
      </c>
      <c r="E910" s="82" t="s">
        <v>364</v>
      </c>
      <c r="F910" s="81"/>
    </row>
    <row r="911" spans="1:6" ht="15.75" customHeight="1" x14ac:dyDescent="0.15">
      <c r="A911" s="12">
        <v>1909</v>
      </c>
      <c r="B911" s="11" t="s">
        <v>5372</v>
      </c>
      <c r="C911" s="13">
        <v>2.15</v>
      </c>
      <c r="D911" s="11" t="s">
        <v>626</v>
      </c>
      <c r="E911" s="82" t="s">
        <v>162</v>
      </c>
      <c r="F911" s="81"/>
    </row>
    <row r="912" spans="1:6" ht="15.75" customHeight="1" x14ac:dyDescent="0.15">
      <c r="A912" s="12">
        <v>1910</v>
      </c>
      <c r="B912" s="11" t="s">
        <v>5382</v>
      </c>
      <c r="C912" s="13">
        <v>2.15</v>
      </c>
      <c r="D912" s="11" t="s">
        <v>725</v>
      </c>
      <c r="E912" s="82" t="s">
        <v>226</v>
      </c>
      <c r="F912" s="81"/>
    </row>
    <row r="913" spans="1:6" ht="15.75" customHeight="1" x14ac:dyDescent="0.15">
      <c r="A913" s="12">
        <v>1911</v>
      </c>
      <c r="B913" s="11" t="s">
        <v>5405</v>
      </c>
      <c r="C913" s="13">
        <v>2.15</v>
      </c>
      <c r="D913" s="11" t="s">
        <v>467</v>
      </c>
      <c r="E913" s="82" t="s">
        <v>66</v>
      </c>
      <c r="F913" s="81"/>
    </row>
    <row r="914" spans="1:6" ht="15.75" customHeight="1" x14ac:dyDescent="0.15">
      <c r="A914" s="12">
        <v>1912</v>
      </c>
      <c r="B914" s="11" t="s">
        <v>2382</v>
      </c>
      <c r="C914" s="13">
        <v>2.14</v>
      </c>
      <c r="D914" s="11" t="s">
        <v>2046</v>
      </c>
      <c r="E914" s="82" t="s">
        <v>101</v>
      </c>
      <c r="F914" s="81"/>
    </row>
    <row r="915" spans="1:6" ht="15.75" customHeight="1" x14ac:dyDescent="0.15">
      <c r="A915" s="12">
        <v>1913</v>
      </c>
      <c r="B915" s="11" t="s">
        <v>5428</v>
      </c>
      <c r="C915" s="13">
        <v>2.14</v>
      </c>
      <c r="D915" s="11" t="s">
        <v>630</v>
      </c>
      <c r="E915" s="82" t="s">
        <v>66</v>
      </c>
      <c r="F915" s="81"/>
    </row>
    <row r="916" spans="1:6" ht="15.75" customHeight="1" x14ac:dyDescent="0.15">
      <c r="A916" s="12">
        <v>1914</v>
      </c>
      <c r="B916" s="11" t="s">
        <v>5439</v>
      </c>
      <c r="C916" s="13">
        <v>2.13</v>
      </c>
      <c r="D916" s="11" t="s">
        <v>1269</v>
      </c>
      <c r="E916" s="82" t="s">
        <v>162</v>
      </c>
      <c r="F916" s="81"/>
    </row>
    <row r="917" spans="1:6" ht="15.75" customHeight="1" x14ac:dyDescent="0.15">
      <c r="A917" s="12">
        <v>1915</v>
      </c>
      <c r="B917" s="11" t="s">
        <v>5446</v>
      </c>
      <c r="C917" s="13">
        <v>2.13</v>
      </c>
      <c r="D917" s="11" t="s">
        <v>914</v>
      </c>
      <c r="E917" s="82" t="s">
        <v>215</v>
      </c>
      <c r="F917" s="81"/>
    </row>
    <row r="918" spans="1:6" ht="15.75" customHeight="1" x14ac:dyDescent="0.15">
      <c r="A918" s="12">
        <v>1916</v>
      </c>
      <c r="B918" s="11" t="s">
        <v>5449</v>
      </c>
      <c r="C918" s="13">
        <v>2.13</v>
      </c>
      <c r="D918" s="11" t="s">
        <v>676</v>
      </c>
      <c r="E918" s="82" t="s">
        <v>66</v>
      </c>
      <c r="F918" s="81"/>
    </row>
    <row r="919" spans="1:6" ht="15.75" customHeight="1" x14ac:dyDescent="0.15">
      <c r="A919" s="12">
        <v>1917</v>
      </c>
      <c r="B919" s="11" t="s">
        <v>5452</v>
      </c>
      <c r="C919" s="13">
        <v>2.13</v>
      </c>
      <c r="D919" s="11" t="s">
        <v>5453</v>
      </c>
      <c r="E919" s="82" t="s">
        <v>364</v>
      </c>
      <c r="F919" s="81"/>
    </row>
    <row r="920" spans="1:6" ht="15.75" customHeight="1" x14ac:dyDescent="0.15">
      <c r="A920" s="12">
        <v>1918</v>
      </c>
      <c r="B920" s="11" t="s">
        <v>5454</v>
      </c>
      <c r="C920" s="13">
        <v>2.13</v>
      </c>
      <c r="D920" s="11" t="s">
        <v>1967</v>
      </c>
      <c r="E920" s="82" t="s">
        <v>71</v>
      </c>
      <c r="F920" s="81"/>
    </row>
    <row r="921" spans="1:6" ht="15.75" customHeight="1" x14ac:dyDescent="0.15">
      <c r="A921" s="12">
        <v>1919</v>
      </c>
      <c r="B921" s="11" t="s">
        <v>4265</v>
      </c>
      <c r="C921" s="13">
        <v>2.12</v>
      </c>
      <c r="D921" s="11" t="s">
        <v>585</v>
      </c>
      <c r="E921" s="82" t="s">
        <v>71</v>
      </c>
      <c r="F921" s="81"/>
    </row>
    <row r="922" spans="1:6" ht="15.75" customHeight="1" x14ac:dyDescent="0.15">
      <c r="A922" s="12">
        <v>1920</v>
      </c>
      <c r="B922" s="11" t="s">
        <v>5456</v>
      </c>
      <c r="C922" s="13">
        <v>2.12</v>
      </c>
      <c r="D922" s="11" t="s">
        <v>1870</v>
      </c>
      <c r="E922" s="82" t="s">
        <v>162</v>
      </c>
      <c r="F922" s="81"/>
    </row>
    <row r="923" spans="1:6" ht="15.75" customHeight="1" x14ac:dyDescent="0.15">
      <c r="A923" s="12">
        <v>1921</v>
      </c>
      <c r="B923" s="11" t="s">
        <v>5458</v>
      </c>
      <c r="C923" s="13">
        <v>2.12</v>
      </c>
      <c r="D923" s="11" t="s">
        <v>3366</v>
      </c>
      <c r="E923" s="82" t="s">
        <v>215</v>
      </c>
      <c r="F923" s="81"/>
    </row>
    <row r="924" spans="1:6" ht="15.75" customHeight="1" x14ac:dyDescent="0.15">
      <c r="A924" s="12">
        <v>1922</v>
      </c>
      <c r="B924" s="11" t="s">
        <v>5463</v>
      </c>
      <c r="C924" s="13">
        <v>2.12</v>
      </c>
      <c r="D924" s="11" t="s">
        <v>613</v>
      </c>
      <c r="E924" s="82" t="s">
        <v>40</v>
      </c>
      <c r="F924" s="81"/>
    </row>
    <row r="925" spans="1:6" ht="15.75" customHeight="1" x14ac:dyDescent="0.15">
      <c r="A925" s="12">
        <v>1923</v>
      </c>
      <c r="B925" s="11" t="s">
        <v>5464</v>
      </c>
      <c r="C925" s="13">
        <v>2.12</v>
      </c>
      <c r="D925" s="11" t="s">
        <v>429</v>
      </c>
      <c r="E925" s="82" t="s">
        <v>59</v>
      </c>
      <c r="F925" s="81"/>
    </row>
    <row r="926" spans="1:6" ht="15.75" customHeight="1" x14ac:dyDescent="0.15">
      <c r="A926" s="12">
        <v>1924</v>
      </c>
      <c r="B926" s="11" t="s">
        <v>5465</v>
      </c>
      <c r="C926" s="13">
        <v>2.12</v>
      </c>
      <c r="D926" s="11" t="s">
        <v>3010</v>
      </c>
      <c r="E926" s="82" t="s">
        <v>162</v>
      </c>
      <c r="F926" s="81"/>
    </row>
    <row r="927" spans="1:6" ht="15.75" customHeight="1" x14ac:dyDescent="0.15">
      <c r="A927" s="12">
        <v>1925</v>
      </c>
      <c r="B927" s="11" t="s">
        <v>5468</v>
      </c>
      <c r="C927" s="13">
        <v>2.12</v>
      </c>
      <c r="D927" s="11" t="s">
        <v>5469</v>
      </c>
      <c r="E927" s="82" t="s">
        <v>221</v>
      </c>
      <c r="F927" s="81"/>
    </row>
    <row r="928" spans="1:6" ht="15.75" customHeight="1" x14ac:dyDescent="0.15">
      <c r="A928" s="12">
        <v>1926</v>
      </c>
      <c r="B928" s="11" t="s">
        <v>5490</v>
      </c>
      <c r="C928" s="13">
        <v>2.12</v>
      </c>
      <c r="D928" s="11" t="s">
        <v>289</v>
      </c>
      <c r="E928" s="82" t="s">
        <v>356</v>
      </c>
      <c r="F928" s="81"/>
    </row>
    <row r="929" spans="1:6" ht="15.75" customHeight="1" x14ac:dyDescent="0.15">
      <c r="A929" s="12">
        <v>1927</v>
      </c>
      <c r="B929" s="11" t="s">
        <v>5491</v>
      </c>
      <c r="C929" s="13">
        <v>2.12</v>
      </c>
      <c r="D929" s="11" t="s">
        <v>1073</v>
      </c>
      <c r="E929" s="82" t="s">
        <v>66</v>
      </c>
      <c r="F929" s="81"/>
    </row>
    <row r="930" spans="1:6" ht="15.75" customHeight="1" x14ac:dyDescent="0.15">
      <c r="A930" s="12">
        <v>1928</v>
      </c>
      <c r="B930" s="11" t="s">
        <v>3996</v>
      </c>
      <c r="C930" s="13">
        <v>2.11</v>
      </c>
      <c r="D930" s="11" t="s">
        <v>574</v>
      </c>
      <c r="E930" s="82" t="s">
        <v>66</v>
      </c>
      <c r="F930" s="81"/>
    </row>
    <row r="931" spans="1:6" ht="15.75" customHeight="1" x14ac:dyDescent="0.15">
      <c r="A931" s="12">
        <v>1929</v>
      </c>
      <c r="B931" s="11" t="s">
        <v>5494</v>
      </c>
      <c r="C931" s="13">
        <v>2.11</v>
      </c>
      <c r="D931" s="11" t="s">
        <v>680</v>
      </c>
      <c r="E931" s="82" t="s">
        <v>221</v>
      </c>
      <c r="F931" s="81"/>
    </row>
    <row r="932" spans="1:6" ht="15.75" customHeight="1" x14ac:dyDescent="0.15">
      <c r="A932" s="12">
        <v>1930</v>
      </c>
      <c r="B932" s="11" t="s">
        <v>5498</v>
      </c>
      <c r="C932" s="13">
        <v>2.11</v>
      </c>
      <c r="D932" s="11" t="s">
        <v>1225</v>
      </c>
      <c r="E932" s="82" t="s">
        <v>59</v>
      </c>
      <c r="F932" s="81"/>
    </row>
    <row r="933" spans="1:6" ht="15.75" customHeight="1" x14ac:dyDescent="0.15">
      <c r="A933" s="12">
        <v>1931</v>
      </c>
      <c r="B933" s="11" t="s">
        <v>5501</v>
      </c>
      <c r="C933" s="13">
        <v>2.1</v>
      </c>
      <c r="D933" s="11" t="s">
        <v>574</v>
      </c>
      <c r="E933" s="82" t="s">
        <v>340</v>
      </c>
      <c r="F933" s="81"/>
    </row>
    <row r="934" spans="1:6" ht="15.75" customHeight="1" x14ac:dyDescent="0.15">
      <c r="A934" s="12">
        <v>1932</v>
      </c>
      <c r="B934" s="11" t="s">
        <v>5504</v>
      </c>
      <c r="C934" s="13">
        <v>2.1</v>
      </c>
      <c r="D934" s="11" t="s">
        <v>793</v>
      </c>
      <c r="E934" s="82" t="s">
        <v>40</v>
      </c>
      <c r="F934" s="81"/>
    </row>
    <row r="935" spans="1:6" ht="15.75" customHeight="1" x14ac:dyDescent="0.15">
      <c r="A935" s="12">
        <v>1933</v>
      </c>
      <c r="B935" s="11" t="s">
        <v>5518</v>
      </c>
      <c r="C935" s="13">
        <v>2.1</v>
      </c>
      <c r="D935" s="11" t="s">
        <v>390</v>
      </c>
      <c r="E935" s="82" t="s">
        <v>71</v>
      </c>
      <c r="F935" s="81"/>
    </row>
    <row r="936" spans="1:6" ht="15.75" customHeight="1" x14ac:dyDescent="0.15">
      <c r="A936" s="12">
        <v>1934</v>
      </c>
      <c r="B936" s="11" t="s">
        <v>5536</v>
      </c>
      <c r="C936" s="13">
        <v>2.1</v>
      </c>
      <c r="D936" s="11" t="s">
        <v>5538</v>
      </c>
      <c r="E936" s="82" t="s">
        <v>340</v>
      </c>
      <c r="F936" s="81"/>
    </row>
    <row r="937" spans="1:6" ht="15.75" customHeight="1" x14ac:dyDescent="0.15">
      <c r="A937" s="12">
        <v>1935</v>
      </c>
      <c r="B937" s="11" t="s">
        <v>5541</v>
      </c>
      <c r="C937" s="13">
        <v>2.09</v>
      </c>
      <c r="D937" s="11" t="s">
        <v>1283</v>
      </c>
      <c r="E937" s="82" t="s">
        <v>50</v>
      </c>
      <c r="F937" s="81"/>
    </row>
    <row r="938" spans="1:6" ht="15.75" customHeight="1" x14ac:dyDescent="0.15">
      <c r="A938" s="12">
        <v>1936</v>
      </c>
      <c r="B938" s="11" t="s">
        <v>5542</v>
      </c>
      <c r="C938" s="13">
        <v>2.09</v>
      </c>
      <c r="D938" s="11" t="s">
        <v>555</v>
      </c>
      <c r="E938" s="82" t="s">
        <v>59</v>
      </c>
      <c r="F938" s="81"/>
    </row>
    <row r="939" spans="1:6" ht="15.75" customHeight="1" x14ac:dyDescent="0.15">
      <c r="A939" s="12">
        <v>1937</v>
      </c>
      <c r="B939" s="11" t="s">
        <v>5543</v>
      </c>
      <c r="C939" s="13">
        <v>2.09</v>
      </c>
      <c r="D939" s="11" t="s">
        <v>793</v>
      </c>
      <c r="E939" s="82" t="s">
        <v>364</v>
      </c>
      <c r="F939" s="81"/>
    </row>
    <row r="940" spans="1:6" ht="15.75" customHeight="1" x14ac:dyDescent="0.15">
      <c r="A940" s="12">
        <v>1938</v>
      </c>
      <c r="B940" s="11" t="s">
        <v>5547</v>
      </c>
      <c r="C940" s="13">
        <v>2.09</v>
      </c>
      <c r="D940" s="11" t="s">
        <v>5550</v>
      </c>
      <c r="E940" s="82" t="s">
        <v>221</v>
      </c>
      <c r="F940" s="81"/>
    </row>
    <row r="941" spans="1:6" ht="15.75" customHeight="1" x14ac:dyDescent="0.15">
      <c r="A941" s="12">
        <v>1939</v>
      </c>
      <c r="B941" s="11" t="s">
        <v>5551</v>
      </c>
      <c r="C941" s="13">
        <v>2.09</v>
      </c>
      <c r="D941" s="11" t="s">
        <v>3180</v>
      </c>
      <c r="E941" s="82" t="s">
        <v>478</v>
      </c>
      <c r="F941" s="81"/>
    </row>
    <row r="942" spans="1:6" ht="15.75" customHeight="1" x14ac:dyDescent="0.15">
      <c r="A942" s="12">
        <v>1940</v>
      </c>
      <c r="B942" s="11" t="s">
        <v>5556</v>
      </c>
      <c r="C942" s="13">
        <v>2.09</v>
      </c>
      <c r="D942" s="11" t="s">
        <v>470</v>
      </c>
      <c r="E942" s="82" t="s">
        <v>221</v>
      </c>
      <c r="F942" s="81"/>
    </row>
    <row r="943" spans="1:6" ht="15.75" customHeight="1" x14ac:dyDescent="0.15">
      <c r="A943" s="12">
        <v>1941</v>
      </c>
      <c r="B943" s="11" t="s">
        <v>5557</v>
      </c>
      <c r="C943" s="13">
        <v>2.09</v>
      </c>
      <c r="D943" s="11" t="s">
        <v>368</v>
      </c>
      <c r="E943" s="82" t="s">
        <v>75</v>
      </c>
      <c r="F943" s="81"/>
    </row>
    <row r="944" spans="1:6" ht="15.75" customHeight="1" x14ac:dyDescent="0.15">
      <c r="A944" s="12">
        <v>1942</v>
      </c>
      <c r="B944" s="11" t="s">
        <v>5558</v>
      </c>
      <c r="C944" s="13">
        <v>2.09</v>
      </c>
      <c r="D944" s="11" t="s">
        <v>786</v>
      </c>
      <c r="E944" s="82" t="s">
        <v>364</v>
      </c>
      <c r="F944" s="81"/>
    </row>
    <row r="945" spans="1:6" ht="15.75" customHeight="1" x14ac:dyDescent="0.15">
      <c r="A945" s="12">
        <v>1943</v>
      </c>
      <c r="B945" s="11" t="s">
        <v>5559</v>
      </c>
      <c r="C945" s="13">
        <v>2.09</v>
      </c>
      <c r="D945" s="11" t="s">
        <v>520</v>
      </c>
      <c r="E945" s="82" t="s">
        <v>101</v>
      </c>
      <c r="F945" s="81"/>
    </row>
    <row r="946" spans="1:6" ht="15.75" customHeight="1" x14ac:dyDescent="0.15">
      <c r="A946" s="12">
        <v>1944</v>
      </c>
      <c r="B946" s="11" t="s">
        <v>5562</v>
      </c>
      <c r="C946" s="13">
        <v>2.09</v>
      </c>
      <c r="D946" s="11" t="s">
        <v>534</v>
      </c>
      <c r="E946" s="82" t="s">
        <v>600</v>
      </c>
      <c r="F946" s="81"/>
    </row>
    <row r="947" spans="1:6" ht="15.75" customHeight="1" x14ac:dyDescent="0.15">
      <c r="A947" s="12">
        <v>1945</v>
      </c>
      <c r="B947" s="11" t="s">
        <v>5564</v>
      </c>
      <c r="C947" s="13">
        <v>2.09</v>
      </c>
      <c r="D947" s="11" t="s">
        <v>362</v>
      </c>
      <c r="E947" s="82" t="s">
        <v>335</v>
      </c>
      <c r="F947" s="81"/>
    </row>
    <row r="948" spans="1:6" ht="15.75" customHeight="1" x14ac:dyDescent="0.15">
      <c r="A948" s="12">
        <v>1946</v>
      </c>
      <c r="B948" s="11" t="s">
        <v>1025</v>
      </c>
      <c r="C948" s="13">
        <v>2.08</v>
      </c>
      <c r="D948" s="11" t="s">
        <v>1794</v>
      </c>
      <c r="E948" s="82" t="s">
        <v>162</v>
      </c>
      <c r="F948" s="81"/>
    </row>
    <row r="949" spans="1:6" ht="15.75" customHeight="1" x14ac:dyDescent="0.15">
      <c r="A949" s="12">
        <v>1947</v>
      </c>
      <c r="B949" s="11" t="s">
        <v>5572</v>
      </c>
      <c r="C949" s="13">
        <v>2.08</v>
      </c>
      <c r="D949" s="11" t="s">
        <v>680</v>
      </c>
      <c r="E949" s="82" t="s">
        <v>677</v>
      </c>
      <c r="F949" s="81"/>
    </row>
    <row r="950" spans="1:6" ht="15.75" customHeight="1" x14ac:dyDescent="0.15">
      <c r="A950" s="12">
        <v>1948</v>
      </c>
      <c r="B950" s="11" t="s">
        <v>5574</v>
      </c>
      <c r="C950" s="13">
        <v>2.08</v>
      </c>
      <c r="D950" s="11" t="s">
        <v>1701</v>
      </c>
      <c r="E950" s="82" t="s">
        <v>66</v>
      </c>
      <c r="F950" s="81"/>
    </row>
    <row r="951" spans="1:6" ht="15.75" customHeight="1" x14ac:dyDescent="0.15">
      <c r="A951" s="12">
        <v>1949</v>
      </c>
      <c r="B951" s="11" t="s">
        <v>5576</v>
      </c>
      <c r="C951" s="13">
        <v>2.08</v>
      </c>
      <c r="D951" s="11" t="s">
        <v>555</v>
      </c>
      <c r="E951" s="82" t="s">
        <v>101</v>
      </c>
      <c r="F951" s="81"/>
    </row>
    <row r="952" spans="1:6" ht="15.75" customHeight="1" x14ac:dyDescent="0.15">
      <c r="A952" s="12">
        <v>1950</v>
      </c>
      <c r="B952" s="11" t="s">
        <v>5579</v>
      </c>
      <c r="C952" s="13">
        <v>2.08</v>
      </c>
      <c r="D952" s="11" t="s">
        <v>5581</v>
      </c>
      <c r="E952" s="82" t="s">
        <v>162</v>
      </c>
      <c r="F952" s="81"/>
    </row>
    <row r="953" spans="1:6" ht="15.75" customHeight="1" x14ac:dyDescent="0.15">
      <c r="A953" s="12">
        <v>1951</v>
      </c>
      <c r="B953" s="11" t="s">
        <v>5582</v>
      </c>
      <c r="C953" s="13">
        <v>2.08</v>
      </c>
      <c r="D953" s="11" t="s">
        <v>368</v>
      </c>
      <c r="E953" s="82" t="s">
        <v>221</v>
      </c>
      <c r="F953" s="81"/>
    </row>
    <row r="954" spans="1:6" ht="15.75" customHeight="1" x14ac:dyDescent="0.15">
      <c r="A954" s="12">
        <v>1952</v>
      </c>
      <c r="B954" s="11" t="s">
        <v>5596</v>
      </c>
      <c r="C954" s="13">
        <v>2.08</v>
      </c>
      <c r="D954" s="11" t="s">
        <v>785</v>
      </c>
      <c r="E954" s="82" t="s">
        <v>335</v>
      </c>
      <c r="F954" s="81"/>
    </row>
    <row r="955" spans="1:6" ht="15.75" customHeight="1" x14ac:dyDescent="0.15">
      <c r="A955" s="12">
        <v>1953</v>
      </c>
      <c r="B955" s="11" t="s">
        <v>5597</v>
      </c>
      <c r="C955" s="13">
        <v>2.08</v>
      </c>
      <c r="D955" s="11" t="s">
        <v>1095</v>
      </c>
      <c r="E955" s="82" t="s">
        <v>162</v>
      </c>
      <c r="F955" s="81"/>
    </row>
    <row r="956" spans="1:6" ht="15.75" customHeight="1" x14ac:dyDescent="0.15">
      <c r="A956" s="12">
        <v>1954</v>
      </c>
      <c r="B956" s="11" t="s">
        <v>5599</v>
      </c>
      <c r="C956" s="13">
        <v>2.08</v>
      </c>
      <c r="D956" s="11" t="s">
        <v>4943</v>
      </c>
      <c r="E956" s="82" t="s">
        <v>215</v>
      </c>
      <c r="F956" s="81"/>
    </row>
    <row r="957" spans="1:6" ht="15.75" customHeight="1" x14ac:dyDescent="0.15">
      <c r="A957" s="12">
        <v>1955</v>
      </c>
      <c r="B957" s="11" t="s">
        <v>5600</v>
      </c>
      <c r="C957" s="13">
        <v>2.08</v>
      </c>
      <c r="D957" s="11" t="s">
        <v>456</v>
      </c>
      <c r="E957" s="82" t="s">
        <v>101</v>
      </c>
      <c r="F957" s="81"/>
    </row>
    <row r="958" spans="1:6" ht="15.75" customHeight="1" x14ac:dyDescent="0.15">
      <c r="A958" s="12">
        <v>1956</v>
      </c>
      <c r="B958" s="11" t="s">
        <v>5602</v>
      </c>
      <c r="C958" s="13">
        <v>2.08</v>
      </c>
      <c r="D958" s="11" t="s">
        <v>5603</v>
      </c>
      <c r="E958" s="82" t="s">
        <v>221</v>
      </c>
      <c r="F958" s="81"/>
    </row>
    <row r="959" spans="1:6" ht="15.75" customHeight="1" x14ac:dyDescent="0.15">
      <c r="A959" s="12">
        <v>1957</v>
      </c>
      <c r="B959" s="11" t="s">
        <v>5605</v>
      </c>
      <c r="C959" s="13">
        <v>2.0699999999999998</v>
      </c>
      <c r="D959" s="11" t="s">
        <v>4304</v>
      </c>
      <c r="E959" s="82" t="s">
        <v>75</v>
      </c>
      <c r="F959" s="81"/>
    </row>
    <row r="960" spans="1:6" ht="15.75" customHeight="1" x14ac:dyDescent="0.15">
      <c r="A960" s="12">
        <v>1958</v>
      </c>
      <c r="B960" s="11" t="s">
        <v>5606</v>
      </c>
      <c r="C960" s="13">
        <v>2.0699999999999998</v>
      </c>
      <c r="D960" s="11" t="s">
        <v>390</v>
      </c>
      <c r="E960" s="82" t="s">
        <v>335</v>
      </c>
      <c r="F960" s="81"/>
    </row>
    <row r="961" spans="1:6" ht="15.75" customHeight="1" x14ac:dyDescent="0.15">
      <c r="A961" s="12">
        <v>1959</v>
      </c>
      <c r="B961" s="11" t="s">
        <v>5622</v>
      </c>
      <c r="C961" s="13">
        <v>2.0699999999999998</v>
      </c>
      <c r="D961" s="11" t="s">
        <v>2401</v>
      </c>
      <c r="E961" s="82" t="s">
        <v>478</v>
      </c>
      <c r="F961" s="81"/>
    </row>
    <row r="962" spans="1:6" ht="15.75" customHeight="1" x14ac:dyDescent="0.15">
      <c r="A962" s="12">
        <v>1960</v>
      </c>
      <c r="B962" s="11" t="s">
        <v>5624</v>
      </c>
      <c r="C962" s="13">
        <v>2.0699999999999998</v>
      </c>
      <c r="D962" s="11" t="s">
        <v>1266</v>
      </c>
      <c r="E962" s="82" t="s">
        <v>66</v>
      </c>
      <c r="F962" s="81"/>
    </row>
    <row r="963" spans="1:6" ht="15.75" customHeight="1" x14ac:dyDescent="0.15">
      <c r="A963" s="12">
        <v>1961</v>
      </c>
      <c r="B963" s="11" t="s">
        <v>1940</v>
      </c>
      <c r="C963" s="13">
        <v>2.0699999999999998</v>
      </c>
      <c r="D963" s="11" t="s">
        <v>1065</v>
      </c>
      <c r="E963" s="82" t="s">
        <v>66</v>
      </c>
      <c r="F963" s="81"/>
    </row>
    <row r="964" spans="1:6" ht="15.75" customHeight="1" x14ac:dyDescent="0.15">
      <c r="A964" s="12">
        <v>1962</v>
      </c>
      <c r="B964" s="11" t="s">
        <v>5629</v>
      </c>
      <c r="C964" s="13">
        <v>2.0699999999999998</v>
      </c>
      <c r="D964" s="11" t="s">
        <v>2639</v>
      </c>
      <c r="E964" s="82" t="s">
        <v>162</v>
      </c>
      <c r="F964" s="81"/>
    </row>
    <row r="965" spans="1:6" ht="15.75" customHeight="1" x14ac:dyDescent="0.15">
      <c r="A965" s="12">
        <v>1963</v>
      </c>
      <c r="B965" s="11" t="s">
        <v>5632</v>
      </c>
      <c r="C965" s="13">
        <v>2.0699999999999998</v>
      </c>
      <c r="D965" s="11" t="s">
        <v>436</v>
      </c>
      <c r="E965" s="82" t="s">
        <v>162</v>
      </c>
      <c r="F965" s="81"/>
    </row>
    <row r="966" spans="1:6" ht="15.75" customHeight="1" x14ac:dyDescent="0.15">
      <c r="A966" s="12">
        <v>1964</v>
      </c>
      <c r="B966" s="11" t="s">
        <v>5637</v>
      </c>
      <c r="C966" s="13">
        <v>2.0699999999999998</v>
      </c>
      <c r="D966" s="11" t="s">
        <v>781</v>
      </c>
      <c r="E966" s="82" t="s">
        <v>478</v>
      </c>
      <c r="F966" s="81"/>
    </row>
    <row r="967" spans="1:6" ht="15.75" customHeight="1" x14ac:dyDescent="0.15">
      <c r="A967" s="12">
        <v>1965</v>
      </c>
      <c r="B967" s="11" t="s">
        <v>5641</v>
      </c>
      <c r="C967" s="13">
        <v>2.0699999999999998</v>
      </c>
      <c r="D967" s="11" t="s">
        <v>485</v>
      </c>
      <c r="E967" s="82" t="s">
        <v>215</v>
      </c>
      <c r="F967" s="81"/>
    </row>
    <row r="968" spans="1:6" ht="15.75" customHeight="1" x14ac:dyDescent="0.15">
      <c r="A968" s="12">
        <v>1966</v>
      </c>
      <c r="B968" s="11" t="s">
        <v>5646</v>
      </c>
      <c r="C968" s="13">
        <v>2.0699999999999998</v>
      </c>
      <c r="D968" s="11" t="s">
        <v>1624</v>
      </c>
      <c r="E968" s="82" t="s">
        <v>101</v>
      </c>
      <c r="F968" s="81"/>
    </row>
    <row r="969" spans="1:6" ht="15.75" customHeight="1" x14ac:dyDescent="0.15">
      <c r="A969" s="12">
        <v>1967</v>
      </c>
      <c r="B969" s="11" t="s">
        <v>4008</v>
      </c>
      <c r="C969" s="13">
        <v>2.0699999999999998</v>
      </c>
      <c r="D969" s="11" t="s">
        <v>899</v>
      </c>
      <c r="E969" s="82" t="s">
        <v>66</v>
      </c>
      <c r="F969" s="81"/>
    </row>
    <row r="970" spans="1:6" ht="15.75" customHeight="1" x14ac:dyDescent="0.15">
      <c r="A970" s="12">
        <v>1968</v>
      </c>
      <c r="B970" s="11" t="s">
        <v>5651</v>
      </c>
      <c r="C970" s="13">
        <v>2.0699999999999998</v>
      </c>
      <c r="D970" s="11" t="s">
        <v>2466</v>
      </c>
      <c r="E970" s="82" t="s">
        <v>340</v>
      </c>
      <c r="F970" s="81"/>
    </row>
    <row r="971" spans="1:6" ht="15.75" customHeight="1" x14ac:dyDescent="0.15">
      <c r="A971" s="12">
        <v>1969</v>
      </c>
      <c r="B971" s="11" t="s">
        <v>5653</v>
      </c>
      <c r="C971" s="13">
        <v>2.0699999999999998</v>
      </c>
      <c r="D971" s="11" t="s">
        <v>1069</v>
      </c>
      <c r="E971" s="82" t="s">
        <v>478</v>
      </c>
      <c r="F971" s="81"/>
    </row>
    <row r="972" spans="1:6" ht="15.75" customHeight="1" x14ac:dyDescent="0.15">
      <c r="A972" s="12">
        <v>1970</v>
      </c>
      <c r="B972" s="11" t="s">
        <v>5656</v>
      </c>
      <c r="C972" s="13">
        <v>2.06</v>
      </c>
      <c r="D972" s="11" t="s">
        <v>447</v>
      </c>
      <c r="E972" s="82" t="s">
        <v>221</v>
      </c>
      <c r="F972" s="81"/>
    </row>
    <row r="973" spans="1:6" ht="15.75" customHeight="1" x14ac:dyDescent="0.15">
      <c r="A973" s="12">
        <v>1971</v>
      </c>
      <c r="B973" s="11" t="s">
        <v>5659</v>
      </c>
      <c r="C973" s="13">
        <v>2.06</v>
      </c>
      <c r="D973" s="11" t="s">
        <v>1115</v>
      </c>
      <c r="E973" s="82" t="s">
        <v>75</v>
      </c>
      <c r="F973" s="81"/>
    </row>
    <row r="974" spans="1:6" ht="15.75" customHeight="1" x14ac:dyDescent="0.15">
      <c r="A974" s="12">
        <v>1972</v>
      </c>
      <c r="B974" s="11" t="s">
        <v>5661</v>
      </c>
      <c r="C974" s="13">
        <v>2.06</v>
      </c>
      <c r="D974" s="11" t="s">
        <v>903</v>
      </c>
      <c r="E974" s="82" t="s">
        <v>101</v>
      </c>
      <c r="F974" s="81"/>
    </row>
    <row r="975" spans="1:6" ht="15.75" customHeight="1" x14ac:dyDescent="0.15">
      <c r="A975" s="12">
        <v>1973</v>
      </c>
      <c r="B975" s="11" t="s">
        <v>5663</v>
      </c>
      <c r="C975" s="13">
        <v>2.06</v>
      </c>
      <c r="D975" s="11" t="s">
        <v>899</v>
      </c>
      <c r="E975" s="82" t="s">
        <v>66</v>
      </c>
      <c r="F975" s="81"/>
    </row>
    <row r="976" spans="1:6" ht="15.75" customHeight="1" x14ac:dyDescent="0.15">
      <c r="A976" s="12">
        <v>1974</v>
      </c>
      <c r="B976" s="11" t="s">
        <v>5664</v>
      </c>
      <c r="C976" s="13">
        <v>2.06</v>
      </c>
      <c r="D976" s="11" t="s">
        <v>676</v>
      </c>
      <c r="E976" s="82" t="s">
        <v>101</v>
      </c>
      <c r="F976" s="81"/>
    </row>
    <row r="977" spans="1:6" ht="15.75" customHeight="1" x14ac:dyDescent="0.15">
      <c r="A977" s="12">
        <v>1975</v>
      </c>
      <c r="B977" s="11" t="s">
        <v>5666</v>
      </c>
      <c r="C977" s="13">
        <v>2.06</v>
      </c>
      <c r="D977" s="11" t="s">
        <v>2240</v>
      </c>
      <c r="E977" s="82" t="s">
        <v>101</v>
      </c>
      <c r="F977" s="81"/>
    </row>
    <row r="978" spans="1:6" ht="15.75" customHeight="1" x14ac:dyDescent="0.15">
      <c r="A978" s="12">
        <v>1976</v>
      </c>
      <c r="B978" s="11" t="s">
        <v>5667</v>
      </c>
      <c r="C978" s="13">
        <v>2.06</v>
      </c>
      <c r="D978" s="11" t="s">
        <v>1008</v>
      </c>
      <c r="E978" s="82" t="s">
        <v>215</v>
      </c>
      <c r="F978" s="81"/>
    </row>
    <row r="979" spans="1:6" ht="15.75" customHeight="1" x14ac:dyDescent="0.15">
      <c r="A979" s="12">
        <v>1977</v>
      </c>
      <c r="B979" s="11" t="s">
        <v>394</v>
      </c>
      <c r="C979" s="13">
        <v>2.06</v>
      </c>
      <c r="D979" s="11" t="s">
        <v>1452</v>
      </c>
      <c r="E979" s="82" t="s">
        <v>86</v>
      </c>
      <c r="F979" s="81"/>
    </row>
    <row r="980" spans="1:6" ht="15.75" customHeight="1" x14ac:dyDescent="0.15">
      <c r="A980" s="12">
        <v>1978</v>
      </c>
      <c r="B980" s="11" t="s">
        <v>5675</v>
      </c>
      <c r="C980" s="13">
        <v>2.06</v>
      </c>
      <c r="D980" s="11" t="s">
        <v>1073</v>
      </c>
      <c r="E980" s="82" t="s">
        <v>226</v>
      </c>
      <c r="F980" s="81"/>
    </row>
    <row r="981" spans="1:6" ht="15.75" customHeight="1" x14ac:dyDescent="0.15">
      <c r="A981" s="12">
        <v>1979</v>
      </c>
      <c r="B981" s="11" t="s">
        <v>2250</v>
      </c>
      <c r="C981" s="13">
        <v>2.06</v>
      </c>
      <c r="D981" s="11" t="s">
        <v>2298</v>
      </c>
      <c r="E981" s="82" t="s">
        <v>71</v>
      </c>
      <c r="F981" s="81"/>
    </row>
    <row r="982" spans="1:6" ht="15.75" customHeight="1" x14ac:dyDescent="0.15">
      <c r="A982" s="12">
        <v>1980</v>
      </c>
      <c r="B982" s="11" t="s">
        <v>5686</v>
      </c>
      <c r="C982" s="13">
        <v>2.06</v>
      </c>
      <c r="D982" s="11" t="s">
        <v>546</v>
      </c>
      <c r="E982" s="82" t="s">
        <v>162</v>
      </c>
      <c r="F982" s="81"/>
    </row>
    <row r="983" spans="1:6" ht="15.75" customHeight="1" x14ac:dyDescent="0.15">
      <c r="A983" s="12">
        <v>1981</v>
      </c>
      <c r="B983" s="11" t="s">
        <v>5688</v>
      </c>
      <c r="C983" s="13">
        <v>2.06</v>
      </c>
      <c r="D983" s="11" t="s">
        <v>289</v>
      </c>
      <c r="E983" s="82" t="s">
        <v>364</v>
      </c>
      <c r="F983" s="81"/>
    </row>
    <row r="984" spans="1:6" ht="15.75" customHeight="1" x14ac:dyDescent="0.15">
      <c r="A984" s="12">
        <v>1982</v>
      </c>
      <c r="B984" s="11" t="s">
        <v>5691</v>
      </c>
      <c r="C984" s="13">
        <v>2.06</v>
      </c>
      <c r="D984" s="11" t="s">
        <v>424</v>
      </c>
      <c r="E984" s="82" t="s">
        <v>641</v>
      </c>
      <c r="F984" s="81"/>
    </row>
    <row r="985" spans="1:6" ht="15.75" customHeight="1" x14ac:dyDescent="0.15">
      <c r="A985" s="12">
        <v>1983</v>
      </c>
      <c r="B985" s="11" t="s">
        <v>5703</v>
      </c>
      <c r="C985" s="13">
        <v>2.0499999999999998</v>
      </c>
      <c r="D985" s="11" t="s">
        <v>5705</v>
      </c>
      <c r="E985" s="82" t="s">
        <v>101</v>
      </c>
      <c r="F985" s="81"/>
    </row>
    <row r="986" spans="1:6" ht="15.75" customHeight="1" x14ac:dyDescent="0.15">
      <c r="A986" s="12">
        <v>1984</v>
      </c>
      <c r="B986" s="11" t="s">
        <v>5707</v>
      </c>
      <c r="C986" s="13">
        <v>2.0499999999999998</v>
      </c>
      <c r="D986" s="11" t="s">
        <v>3433</v>
      </c>
      <c r="E986" s="82" t="s">
        <v>101</v>
      </c>
      <c r="F986" s="81"/>
    </row>
    <row r="987" spans="1:6" ht="15.75" customHeight="1" x14ac:dyDescent="0.15">
      <c r="A987" s="12">
        <v>1985</v>
      </c>
      <c r="B987" s="11" t="s">
        <v>5709</v>
      </c>
      <c r="C987" s="13">
        <v>2.0499999999999998</v>
      </c>
      <c r="D987" s="11" t="s">
        <v>362</v>
      </c>
      <c r="E987" s="82" t="s">
        <v>59</v>
      </c>
      <c r="F987" s="81"/>
    </row>
    <row r="988" spans="1:6" ht="15.75" customHeight="1" x14ac:dyDescent="0.15">
      <c r="A988" s="12">
        <v>1986</v>
      </c>
      <c r="B988" s="11" t="s">
        <v>5712</v>
      </c>
      <c r="C988" s="13">
        <v>2.0499999999999998</v>
      </c>
      <c r="D988" s="11" t="s">
        <v>368</v>
      </c>
      <c r="E988" s="82" t="s">
        <v>221</v>
      </c>
      <c r="F988" s="81"/>
    </row>
    <row r="989" spans="1:6" ht="15.75" customHeight="1" x14ac:dyDescent="0.15">
      <c r="A989" s="12">
        <v>1987</v>
      </c>
      <c r="B989" s="11" t="s">
        <v>5714</v>
      </c>
      <c r="C989" s="13">
        <v>2.0499999999999998</v>
      </c>
      <c r="D989" s="11" t="s">
        <v>2058</v>
      </c>
      <c r="E989" s="82" t="s">
        <v>538</v>
      </c>
      <c r="F989" s="81"/>
    </row>
    <row r="990" spans="1:6" ht="15.75" customHeight="1" x14ac:dyDescent="0.15">
      <c r="A990" s="12">
        <v>1988</v>
      </c>
      <c r="B990" s="11" t="s">
        <v>5715</v>
      </c>
      <c r="C990" s="13">
        <v>2.0499999999999998</v>
      </c>
      <c r="D990" s="11" t="s">
        <v>728</v>
      </c>
      <c r="E990" s="82" t="s">
        <v>66</v>
      </c>
      <c r="F990" s="81"/>
    </row>
    <row r="991" spans="1:6" ht="15.75" customHeight="1" x14ac:dyDescent="0.15">
      <c r="A991" s="12">
        <v>1989</v>
      </c>
      <c r="B991" s="11" t="s">
        <v>5718</v>
      </c>
      <c r="C991" s="13">
        <v>2.0499999999999998</v>
      </c>
      <c r="D991" s="11" t="s">
        <v>360</v>
      </c>
      <c r="E991" s="82" t="s">
        <v>364</v>
      </c>
      <c r="F991" s="81"/>
    </row>
    <row r="992" spans="1:6" ht="15.75" customHeight="1" x14ac:dyDescent="0.15">
      <c r="A992" s="12">
        <v>1990</v>
      </c>
      <c r="B992" s="11" t="s">
        <v>1622</v>
      </c>
      <c r="C992" s="13">
        <v>2.0499999999999998</v>
      </c>
      <c r="D992" s="11" t="s">
        <v>808</v>
      </c>
      <c r="E992" s="82" t="s">
        <v>600</v>
      </c>
      <c r="F992" s="81"/>
    </row>
    <row r="993" spans="1:6" ht="15.75" customHeight="1" x14ac:dyDescent="0.15">
      <c r="A993" s="12">
        <v>1991</v>
      </c>
      <c r="B993" s="11" t="s">
        <v>5736</v>
      </c>
      <c r="C993" s="13">
        <v>2.0499999999999998</v>
      </c>
      <c r="D993" s="11" t="s">
        <v>2801</v>
      </c>
      <c r="E993" s="82" t="s">
        <v>71</v>
      </c>
      <c r="F993" s="81"/>
    </row>
    <row r="994" spans="1:6" ht="15.75" customHeight="1" x14ac:dyDescent="0.15">
      <c r="A994" s="12">
        <v>1992</v>
      </c>
      <c r="B994" s="11" t="s">
        <v>5740</v>
      </c>
      <c r="C994" s="13">
        <v>2.0499999999999998</v>
      </c>
      <c r="D994" s="11" t="s">
        <v>1757</v>
      </c>
      <c r="E994" s="82" t="s">
        <v>40</v>
      </c>
      <c r="F994" s="81"/>
    </row>
    <row r="995" spans="1:6" ht="15.75" customHeight="1" x14ac:dyDescent="0.15">
      <c r="A995" s="12">
        <v>1993</v>
      </c>
      <c r="B995" s="11" t="s">
        <v>5752</v>
      </c>
      <c r="C995" s="13">
        <v>2.0499999999999998</v>
      </c>
      <c r="D995" s="11" t="s">
        <v>333</v>
      </c>
      <c r="E995" s="82" t="s">
        <v>122</v>
      </c>
      <c r="F995" s="81"/>
    </row>
    <row r="996" spans="1:6" ht="15.75" customHeight="1" x14ac:dyDescent="0.15">
      <c r="A996" s="12">
        <v>1994</v>
      </c>
      <c r="B996" s="11" t="s">
        <v>5761</v>
      </c>
      <c r="C996" s="13">
        <v>2.04</v>
      </c>
      <c r="D996" s="11" t="s">
        <v>2004</v>
      </c>
      <c r="E996" s="82" t="s">
        <v>215</v>
      </c>
      <c r="F996" s="81"/>
    </row>
    <row r="997" spans="1:6" ht="15.75" customHeight="1" x14ac:dyDescent="0.15">
      <c r="A997" s="12">
        <v>1995</v>
      </c>
      <c r="B997" s="11" t="s">
        <v>5774</v>
      </c>
      <c r="C997" s="13">
        <v>2.04</v>
      </c>
      <c r="D997" s="11" t="s">
        <v>411</v>
      </c>
      <c r="E997" s="82" t="s">
        <v>215</v>
      </c>
      <c r="F997" s="81"/>
    </row>
    <row r="998" spans="1:6" ht="15.75" customHeight="1" x14ac:dyDescent="0.15">
      <c r="A998" s="12">
        <v>1996</v>
      </c>
      <c r="B998" s="11" t="s">
        <v>5776</v>
      </c>
      <c r="C998" s="13">
        <v>2.04</v>
      </c>
      <c r="D998" s="11" t="s">
        <v>1002</v>
      </c>
      <c r="E998" s="82" t="s">
        <v>66</v>
      </c>
      <c r="F998" s="81"/>
    </row>
    <row r="999" spans="1:6" ht="15.75" customHeight="1" x14ac:dyDescent="0.15">
      <c r="A999" s="12">
        <v>1997</v>
      </c>
      <c r="B999" s="11" t="s">
        <v>5779</v>
      </c>
      <c r="C999" s="13">
        <v>2.04</v>
      </c>
      <c r="D999" s="11" t="s">
        <v>1005</v>
      </c>
      <c r="E999" s="82" t="s">
        <v>66</v>
      </c>
      <c r="F999" s="81"/>
    </row>
    <row r="1000" spans="1:6" ht="15.75" customHeight="1" x14ac:dyDescent="0.15">
      <c r="A1000" s="12">
        <v>1998</v>
      </c>
      <c r="B1000" s="11" t="s">
        <v>5781</v>
      </c>
      <c r="C1000" s="13">
        <v>2.0299999999999998</v>
      </c>
      <c r="D1000" s="11" t="s">
        <v>1916</v>
      </c>
      <c r="E1000" s="82" t="s">
        <v>335</v>
      </c>
      <c r="F1000" s="81"/>
    </row>
    <row r="1001" spans="1:6" ht="15.75" customHeight="1" x14ac:dyDescent="0.15">
      <c r="A1001" s="12">
        <v>1999</v>
      </c>
      <c r="B1001" s="11" t="s">
        <v>5784</v>
      </c>
      <c r="C1001" s="13">
        <v>2.0299999999999998</v>
      </c>
      <c r="D1001" s="11" t="s">
        <v>362</v>
      </c>
      <c r="E1001" s="82" t="s">
        <v>59</v>
      </c>
      <c r="F1001" s="81"/>
    </row>
    <row r="1002" spans="1:6" ht="15.75" customHeight="1" x14ac:dyDescent="0.15">
      <c r="A1002" s="12">
        <v>2000</v>
      </c>
      <c r="B1002" s="11" t="s">
        <v>5786</v>
      </c>
      <c r="C1002" s="13">
        <v>2.0299999999999998</v>
      </c>
      <c r="D1002" s="11" t="s">
        <v>5787</v>
      </c>
      <c r="E1002" s="82" t="s">
        <v>86</v>
      </c>
      <c r="F1002" s="81"/>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600-000000000000}"/>
    <hyperlink ref="B41" r:id="rId2" xr:uid="{00000000-0004-0000-0600-000001000000}"/>
    <hyperlink ref="B68" r:id="rId3" xr:uid="{00000000-0004-0000-0600-000002000000}"/>
    <hyperlink ref="B123" r:id="rId4" xr:uid="{00000000-0004-0000-0600-000003000000}"/>
    <hyperlink ref="B159" r:id="rId5" xr:uid="{00000000-0004-0000-0600-000004000000}"/>
    <hyperlink ref="B182" r:id="rId6" xr:uid="{00000000-0004-0000-0600-000005000000}"/>
    <hyperlink ref="B372" r:id="rId7" xr:uid="{00000000-0004-0000-0600-000006000000}"/>
    <hyperlink ref="B475" r:id="rId8" xr:uid="{00000000-0004-0000-0600-000007000000}"/>
    <hyperlink ref="B555" r:id="rId9" xr:uid="{00000000-0004-0000-0600-000008000000}"/>
    <hyperlink ref="B559" r:id="rId10" xr:uid="{00000000-0004-0000-0600-000009000000}"/>
    <hyperlink ref="B565" r:id="rId11" xr:uid="{00000000-0004-0000-0600-00000A000000}"/>
    <hyperlink ref="B585" r:id="rId12" xr:uid="{00000000-0004-0000-0600-00000B000000}"/>
    <hyperlink ref="B616" r:id="rId13" xr:uid="{00000000-0004-0000-0600-00000C000000}"/>
    <hyperlink ref="B751" r:id="rId14" xr:uid="{00000000-0004-0000-0600-00000D000000}"/>
    <hyperlink ref="B755" r:id="rId15" xr:uid="{00000000-0004-0000-0600-00000E000000}"/>
    <hyperlink ref="B756" r:id="rId16" xr:uid="{00000000-0004-0000-0600-00000F000000}"/>
    <hyperlink ref="B796" r:id="rId17" xr:uid="{00000000-0004-0000-0600-000010000000}"/>
    <hyperlink ref="B839" r:id="rId18" xr:uid="{00000000-0004-0000-0600-000011000000}"/>
    <hyperlink ref="B857" r:id="rId19" xr:uid="{00000000-0004-0000-0600-00001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172</v>
      </c>
      <c r="C1" s="5" t="s">
        <v>54</v>
      </c>
      <c r="F1" s="11"/>
    </row>
    <row r="2" spans="1:6" ht="15.75" customHeight="1" x14ac:dyDescent="0.15">
      <c r="A2" s="4" t="s">
        <v>44</v>
      </c>
      <c r="B2" s="1" t="s">
        <v>200</v>
      </c>
      <c r="C2" s="1" t="s">
        <v>204</v>
      </c>
      <c r="D2" s="1" t="s">
        <v>206</v>
      </c>
      <c r="E2" s="1" t="s">
        <v>46</v>
      </c>
      <c r="F2" s="11"/>
    </row>
    <row r="3" spans="1:6" ht="15.75" customHeight="1" x14ac:dyDescent="0.15">
      <c r="A3" s="12"/>
      <c r="B3" s="11"/>
      <c r="C3" s="13"/>
      <c r="D3" s="11"/>
      <c r="E3" s="82"/>
      <c r="F3" s="81"/>
    </row>
    <row r="4" spans="1:6" ht="15.75" customHeight="1" x14ac:dyDescent="0.15">
      <c r="A4" s="12"/>
      <c r="B4" s="11"/>
      <c r="C4" s="13"/>
      <c r="D4" s="11"/>
      <c r="E4" s="82"/>
      <c r="F4" s="81"/>
    </row>
    <row r="5" spans="1:6" ht="15.75" customHeight="1" x14ac:dyDescent="0.15">
      <c r="A5" s="12"/>
      <c r="B5" s="11"/>
      <c r="C5" s="13"/>
      <c r="D5" s="11"/>
      <c r="E5" s="82"/>
      <c r="F5" s="81"/>
    </row>
    <row r="6" spans="1:6" ht="15.75" customHeight="1" x14ac:dyDescent="0.15">
      <c r="A6" s="12"/>
      <c r="B6" s="11"/>
      <c r="C6" s="13"/>
      <c r="D6" s="11"/>
      <c r="E6" s="82"/>
      <c r="F6" s="81"/>
    </row>
    <row r="7" spans="1:6" ht="15.75" customHeight="1" x14ac:dyDescent="0.15">
      <c r="A7" s="12"/>
      <c r="B7" s="11"/>
      <c r="C7" s="13"/>
      <c r="D7" s="11"/>
      <c r="E7" s="82"/>
      <c r="F7" s="81"/>
    </row>
    <row r="8" spans="1:6" ht="15.75" customHeight="1" x14ac:dyDescent="0.15">
      <c r="A8" s="12"/>
      <c r="B8" s="11"/>
      <c r="C8" s="13"/>
      <c r="D8" s="11"/>
      <c r="E8" s="82"/>
      <c r="F8" s="81"/>
    </row>
    <row r="9" spans="1:6" ht="15.75" customHeight="1" x14ac:dyDescent="0.15">
      <c r="A9" s="12"/>
      <c r="B9" s="11"/>
      <c r="C9" s="13"/>
      <c r="D9" s="11"/>
      <c r="E9" s="82"/>
      <c r="F9" s="81"/>
    </row>
    <row r="10" spans="1:6" ht="15.75" customHeight="1" x14ac:dyDescent="0.15">
      <c r="A10" s="12"/>
      <c r="B10" s="11"/>
      <c r="C10" s="13"/>
      <c r="D10" s="11"/>
      <c r="E10" s="82"/>
      <c r="F10" s="81"/>
    </row>
    <row r="11" spans="1:6" ht="15.75" customHeight="1" x14ac:dyDescent="0.15">
      <c r="A11" s="12"/>
      <c r="B11" s="11"/>
      <c r="C11" s="13"/>
      <c r="D11" s="11"/>
      <c r="E11" s="82"/>
      <c r="F11" s="81"/>
    </row>
    <row r="12" spans="1:6" ht="15.75" customHeight="1" x14ac:dyDescent="0.15">
      <c r="A12" s="12"/>
      <c r="B12" s="11"/>
      <c r="C12" s="13"/>
      <c r="D12" s="11"/>
      <c r="E12" s="82"/>
      <c r="F12" s="81"/>
    </row>
    <row r="13" spans="1:6" ht="15.75" customHeight="1" x14ac:dyDescent="0.15">
      <c r="A13" s="12"/>
      <c r="B13" s="11"/>
      <c r="C13" s="13"/>
      <c r="D13" s="11"/>
      <c r="E13" s="82"/>
      <c r="F13" s="81"/>
    </row>
    <row r="14" spans="1:6" ht="15.75" customHeight="1" x14ac:dyDescent="0.15">
      <c r="A14" s="12"/>
      <c r="B14" s="11"/>
      <c r="C14" s="13"/>
      <c r="D14" s="11"/>
      <c r="E14" s="82"/>
      <c r="F14" s="81"/>
    </row>
    <row r="15" spans="1:6" ht="15.75" customHeight="1" x14ac:dyDescent="0.15">
      <c r="A15" s="12"/>
      <c r="B15" s="11"/>
      <c r="C15" s="13"/>
      <c r="D15" s="11"/>
      <c r="E15" s="82"/>
      <c r="F15" s="81"/>
    </row>
    <row r="16" spans="1:6" ht="15.75" customHeight="1" x14ac:dyDescent="0.15">
      <c r="A16" s="12"/>
      <c r="B16" s="11"/>
      <c r="C16" s="13"/>
      <c r="D16" s="11"/>
      <c r="E16" s="82"/>
      <c r="F16" s="81"/>
    </row>
    <row r="17" spans="1:6" ht="15.75" customHeight="1" x14ac:dyDescent="0.15">
      <c r="A17" s="12"/>
      <c r="B17" s="11"/>
      <c r="C17" s="13"/>
      <c r="D17" s="11"/>
      <c r="E17" s="82"/>
      <c r="F17" s="81"/>
    </row>
    <row r="18" spans="1:6" ht="15.75" customHeight="1" x14ac:dyDescent="0.15">
      <c r="A18" s="12"/>
      <c r="B18" s="11"/>
      <c r="C18" s="13"/>
      <c r="D18" s="11"/>
      <c r="E18" s="82"/>
      <c r="F18" s="81"/>
    </row>
    <row r="19" spans="1:6" ht="15.75" customHeight="1" x14ac:dyDescent="0.15">
      <c r="A19" s="12"/>
      <c r="B19" s="11"/>
      <c r="C19" s="13"/>
      <c r="D19" s="11"/>
      <c r="E19" s="82"/>
      <c r="F19" s="81"/>
    </row>
    <row r="20" spans="1:6" ht="15.75" customHeight="1" x14ac:dyDescent="0.15">
      <c r="A20" s="12"/>
      <c r="B20" s="11"/>
      <c r="C20" s="13"/>
      <c r="D20" s="11"/>
      <c r="E20" s="82"/>
      <c r="F20" s="81"/>
    </row>
    <row r="21" spans="1:6" ht="15.75" customHeight="1" x14ac:dyDescent="0.15">
      <c r="A21" s="12"/>
      <c r="B21" s="11"/>
      <c r="C21" s="13"/>
      <c r="D21" s="11"/>
      <c r="E21" s="82"/>
      <c r="F21" s="81"/>
    </row>
    <row r="22" spans="1:6" ht="15.75" customHeight="1" x14ac:dyDescent="0.15">
      <c r="A22" s="12"/>
      <c r="B22" s="11"/>
      <c r="C22" s="13"/>
      <c r="D22" s="11"/>
      <c r="E22" s="82"/>
      <c r="F22" s="81"/>
    </row>
    <row r="23" spans="1:6" ht="15.75" customHeight="1" x14ac:dyDescent="0.15">
      <c r="A23" s="12"/>
      <c r="B23" s="11"/>
      <c r="C23" s="13"/>
      <c r="D23" s="11"/>
      <c r="E23" s="82"/>
      <c r="F23" s="81"/>
    </row>
    <row r="24" spans="1:6" ht="15.75" customHeight="1" x14ac:dyDescent="0.15">
      <c r="A24" s="12"/>
      <c r="B24" s="11"/>
      <c r="C24" s="13"/>
      <c r="D24" s="11"/>
      <c r="E24" s="82"/>
      <c r="F24" s="81"/>
    </row>
    <row r="25" spans="1:6" ht="15.75" customHeight="1" x14ac:dyDescent="0.15">
      <c r="A25" s="12"/>
      <c r="B25" s="11"/>
      <c r="C25" s="13"/>
      <c r="D25" s="11"/>
      <c r="E25" s="82"/>
      <c r="F25" s="81"/>
    </row>
    <row r="26" spans="1:6" ht="15.75" customHeight="1" x14ac:dyDescent="0.15">
      <c r="A26" s="12"/>
      <c r="B26" s="11"/>
      <c r="C26" s="13"/>
      <c r="D26" s="11"/>
      <c r="E26" s="82"/>
      <c r="F26" s="81"/>
    </row>
    <row r="27" spans="1:6" ht="15.75" customHeight="1" x14ac:dyDescent="0.15">
      <c r="A27" s="12"/>
      <c r="B27" s="11"/>
      <c r="C27" s="13"/>
      <c r="D27" s="11"/>
      <c r="E27" s="82"/>
      <c r="F27" s="81"/>
    </row>
    <row r="28" spans="1:6" ht="15.75" customHeight="1" x14ac:dyDescent="0.15">
      <c r="A28" s="12"/>
      <c r="B28" s="11"/>
      <c r="C28" s="13"/>
      <c r="D28" s="11"/>
      <c r="E28" s="82"/>
      <c r="F28" s="81"/>
    </row>
    <row r="29" spans="1:6" ht="15.75" customHeight="1" x14ac:dyDescent="0.15">
      <c r="A29" s="12"/>
      <c r="B29" s="11"/>
      <c r="C29" s="13"/>
      <c r="D29" s="11"/>
      <c r="E29" s="82"/>
      <c r="F29" s="81"/>
    </row>
    <row r="30" spans="1:6" ht="15.75" customHeight="1" x14ac:dyDescent="0.15">
      <c r="A30" s="12"/>
      <c r="B30" s="11"/>
      <c r="C30" s="13"/>
      <c r="D30" s="11"/>
      <c r="E30" s="82"/>
      <c r="F30" s="81"/>
    </row>
    <row r="31" spans="1:6" ht="15.75" customHeight="1" x14ac:dyDescent="0.15">
      <c r="A31" s="12"/>
      <c r="B31" s="11"/>
      <c r="C31" s="13"/>
      <c r="D31" s="11"/>
      <c r="E31" s="82"/>
      <c r="F31" s="81"/>
    </row>
    <row r="32" spans="1:6" ht="15.75" customHeight="1" x14ac:dyDescent="0.15">
      <c r="A32" s="12"/>
      <c r="B32" s="11"/>
      <c r="C32" s="13"/>
      <c r="D32" s="11"/>
      <c r="E32" s="82"/>
      <c r="F32" s="81"/>
    </row>
    <row r="33" spans="1:6" ht="15.75" customHeight="1" x14ac:dyDescent="0.15">
      <c r="A33" s="12"/>
      <c r="B33" s="11"/>
      <c r="C33" s="13"/>
      <c r="D33" s="11"/>
      <c r="E33" s="82"/>
      <c r="F33" s="81"/>
    </row>
    <row r="34" spans="1:6" ht="15.75" customHeight="1" x14ac:dyDescent="0.15">
      <c r="A34" s="12"/>
      <c r="B34" s="11"/>
      <c r="C34" s="13"/>
      <c r="D34" s="11"/>
      <c r="E34" s="82"/>
      <c r="F34" s="81"/>
    </row>
    <row r="35" spans="1:6" ht="15.75" customHeight="1" x14ac:dyDescent="0.15">
      <c r="A35" s="12"/>
      <c r="B35" s="11"/>
      <c r="C35" s="13"/>
      <c r="D35" s="11"/>
      <c r="E35" s="82"/>
      <c r="F35" s="81"/>
    </row>
    <row r="36" spans="1:6" ht="15.75" customHeight="1" x14ac:dyDescent="0.15">
      <c r="A36" s="12"/>
      <c r="B36" s="11"/>
      <c r="C36" s="13"/>
      <c r="D36" s="11"/>
      <c r="E36" s="82"/>
      <c r="F36" s="81"/>
    </row>
    <row r="37" spans="1:6" ht="15.75" customHeight="1" x14ac:dyDescent="0.15">
      <c r="A37" s="12"/>
      <c r="B37" s="11"/>
      <c r="C37" s="13"/>
      <c r="D37" s="11"/>
      <c r="E37" s="82"/>
      <c r="F37" s="81"/>
    </row>
    <row r="38" spans="1:6" ht="15.75" customHeight="1" x14ac:dyDescent="0.15">
      <c r="A38" s="12"/>
      <c r="B38" s="11"/>
      <c r="C38" s="13"/>
      <c r="D38" s="11"/>
      <c r="E38" s="82"/>
      <c r="F38" s="81"/>
    </row>
    <row r="39" spans="1:6" ht="15.75" customHeight="1" x14ac:dyDescent="0.15">
      <c r="A39" s="12"/>
      <c r="B39" s="11"/>
      <c r="C39" s="13"/>
      <c r="D39" s="11"/>
      <c r="E39" s="82"/>
      <c r="F39" s="81"/>
    </row>
    <row r="40" spans="1:6" ht="15.75" customHeight="1" x14ac:dyDescent="0.15">
      <c r="A40" s="12"/>
      <c r="B40" s="11"/>
      <c r="C40" s="13"/>
      <c r="D40" s="11"/>
      <c r="E40" s="82"/>
      <c r="F40" s="81"/>
    </row>
    <row r="41" spans="1:6" ht="15.75" customHeight="1" x14ac:dyDescent="0.15">
      <c r="A41" s="12"/>
      <c r="B41" s="11"/>
      <c r="C41" s="13"/>
      <c r="D41" s="11"/>
      <c r="E41" s="82"/>
      <c r="F41" s="81"/>
    </row>
    <row r="42" spans="1:6" ht="15.75" customHeight="1" x14ac:dyDescent="0.15">
      <c r="A42" s="12"/>
      <c r="B42" s="11"/>
      <c r="C42" s="13"/>
      <c r="D42" s="11"/>
      <c r="E42" s="82"/>
      <c r="F42" s="81"/>
    </row>
    <row r="43" spans="1:6" ht="15.75" customHeight="1" x14ac:dyDescent="0.15">
      <c r="A43" s="12"/>
      <c r="B43" s="11"/>
      <c r="C43" s="13"/>
      <c r="D43" s="11"/>
      <c r="E43" s="82"/>
      <c r="F43" s="81"/>
    </row>
    <row r="44" spans="1:6" ht="15.75" customHeight="1" x14ac:dyDescent="0.15">
      <c r="A44" s="12"/>
      <c r="B44" s="11"/>
      <c r="C44" s="13"/>
      <c r="D44" s="11"/>
      <c r="E44" s="82"/>
      <c r="F44" s="81"/>
    </row>
    <row r="45" spans="1:6" ht="15.75" customHeight="1" x14ac:dyDescent="0.15">
      <c r="A45" s="12"/>
      <c r="B45" s="11"/>
      <c r="C45" s="13"/>
      <c r="D45" s="11"/>
      <c r="E45" s="82"/>
      <c r="F45" s="81"/>
    </row>
    <row r="46" spans="1:6" ht="15.75" customHeight="1" x14ac:dyDescent="0.15">
      <c r="A46" s="12"/>
      <c r="B46" s="11"/>
      <c r="C46" s="13"/>
      <c r="D46" s="11"/>
      <c r="E46" s="82"/>
      <c r="F46" s="81"/>
    </row>
    <row r="47" spans="1:6" ht="15.75" customHeight="1" x14ac:dyDescent="0.15">
      <c r="A47" s="12"/>
      <c r="B47" s="11"/>
      <c r="C47" s="13"/>
      <c r="D47" s="11"/>
      <c r="E47" s="82"/>
      <c r="F47" s="81"/>
    </row>
    <row r="48" spans="1:6" ht="15.75" customHeight="1" x14ac:dyDescent="0.15">
      <c r="A48" s="12"/>
      <c r="B48" s="11"/>
      <c r="C48" s="13"/>
      <c r="D48" s="11"/>
      <c r="E48" s="82"/>
      <c r="F48" s="81"/>
    </row>
    <row r="49" spans="1:6" ht="15.75" customHeight="1" x14ac:dyDescent="0.15">
      <c r="A49" s="12"/>
      <c r="B49" s="11"/>
      <c r="C49" s="13"/>
      <c r="D49" s="11"/>
      <c r="E49" s="82"/>
      <c r="F49" s="81"/>
    </row>
    <row r="50" spans="1:6" ht="15.75" customHeight="1" x14ac:dyDescent="0.15">
      <c r="A50" s="12"/>
      <c r="B50" s="11"/>
      <c r="C50" s="13"/>
      <c r="D50" s="11"/>
      <c r="E50" s="82"/>
      <c r="F50" s="81"/>
    </row>
    <row r="51" spans="1:6" ht="15.75" customHeight="1" x14ac:dyDescent="0.15">
      <c r="A51" s="12"/>
      <c r="B51" s="11"/>
      <c r="C51" s="13"/>
      <c r="D51" s="11"/>
      <c r="E51" s="82"/>
      <c r="F51" s="81"/>
    </row>
    <row r="52" spans="1:6" ht="15.75" customHeight="1" x14ac:dyDescent="0.15">
      <c r="A52" s="12"/>
      <c r="B52" s="11"/>
      <c r="C52" s="13"/>
      <c r="D52" s="11"/>
      <c r="E52" s="82"/>
      <c r="F52" s="81"/>
    </row>
    <row r="53" spans="1:6" ht="15.75" customHeight="1" x14ac:dyDescent="0.15">
      <c r="A53" s="12"/>
      <c r="B53" s="11"/>
      <c r="C53" s="13"/>
      <c r="D53" s="11"/>
      <c r="E53" s="82"/>
      <c r="F53" s="81"/>
    </row>
    <row r="54" spans="1:6" ht="15.75" customHeight="1" x14ac:dyDescent="0.15">
      <c r="A54" s="12"/>
      <c r="B54" s="11"/>
      <c r="C54" s="13"/>
      <c r="D54" s="11"/>
      <c r="E54" s="82"/>
      <c r="F54" s="81"/>
    </row>
    <row r="55" spans="1:6" ht="15.75" customHeight="1" x14ac:dyDescent="0.15">
      <c r="A55" s="12"/>
      <c r="B55" s="11"/>
      <c r="C55" s="13"/>
      <c r="D55" s="11"/>
      <c r="E55" s="82"/>
      <c r="F55" s="81"/>
    </row>
    <row r="56" spans="1:6" ht="15.75" customHeight="1" x14ac:dyDescent="0.15">
      <c r="A56" s="12"/>
      <c r="B56" s="11"/>
      <c r="C56" s="13"/>
      <c r="D56" s="11"/>
      <c r="E56" s="82"/>
      <c r="F56" s="81"/>
    </row>
    <row r="57" spans="1:6" ht="15.75" customHeight="1" x14ac:dyDescent="0.15">
      <c r="A57" s="12"/>
      <c r="B57" s="11"/>
      <c r="C57" s="13"/>
      <c r="D57" s="11"/>
      <c r="E57" s="82"/>
      <c r="F57" s="81"/>
    </row>
    <row r="58" spans="1:6" ht="15.75" customHeight="1" x14ac:dyDescent="0.15">
      <c r="A58" s="12"/>
      <c r="B58" s="11"/>
      <c r="C58" s="13"/>
      <c r="D58" s="11"/>
      <c r="E58" s="82"/>
      <c r="F58" s="81"/>
    </row>
    <row r="59" spans="1:6" ht="15.75" customHeight="1" x14ac:dyDescent="0.15">
      <c r="A59" s="12"/>
      <c r="B59" s="11"/>
      <c r="C59" s="13"/>
      <c r="D59" s="11"/>
      <c r="E59" s="82"/>
      <c r="F59" s="81"/>
    </row>
    <row r="60" spans="1:6" ht="15.75" customHeight="1" x14ac:dyDescent="0.15">
      <c r="A60" s="12"/>
      <c r="B60" s="11"/>
      <c r="C60" s="13"/>
      <c r="D60" s="11"/>
      <c r="E60" s="82"/>
      <c r="F60" s="81"/>
    </row>
    <row r="61" spans="1:6" ht="15.75" customHeight="1" x14ac:dyDescent="0.15">
      <c r="A61" s="12"/>
      <c r="B61" s="11"/>
      <c r="C61" s="13"/>
      <c r="D61" s="11"/>
      <c r="E61" s="82"/>
      <c r="F61" s="81"/>
    </row>
    <row r="62" spans="1:6" ht="15.75" customHeight="1" x14ac:dyDescent="0.15">
      <c r="A62" s="12"/>
      <c r="B62" s="11"/>
      <c r="C62" s="13"/>
      <c r="D62" s="11"/>
      <c r="E62" s="82"/>
      <c r="F62" s="81"/>
    </row>
    <row r="63" spans="1:6" ht="15.75" customHeight="1" x14ac:dyDescent="0.15">
      <c r="A63" s="12"/>
      <c r="B63" s="11"/>
      <c r="C63" s="13"/>
      <c r="D63" s="11"/>
      <c r="E63" s="82"/>
      <c r="F63" s="81"/>
    </row>
    <row r="64" spans="1:6" ht="15.75" customHeight="1" x14ac:dyDescent="0.15">
      <c r="A64" s="12"/>
      <c r="B64" s="11"/>
      <c r="C64" s="13"/>
      <c r="D64" s="11"/>
      <c r="E64" s="82"/>
      <c r="F64" s="81"/>
    </row>
    <row r="65" spans="1:6" ht="15.75" customHeight="1" x14ac:dyDescent="0.15">
      <c r="A65" s="12"/>
      <c r="B65" s="11"/>
      <c r="C65" s="13"/>
      <c r="D65" s="11"/>
      <c r="E65" s="82"/>
      <c r="F65" s="81"/>
    </row>
    <row r="66" spans="1:6" ht="15.75" customHeight="1" x14ac:dyDescent="0.15">
      <c r="A66" s="12"/>
      <c r="B66" s="11"/>
      <c r="C66" s="13"/>
      <c r="D66" s="11"/>
      <c r="E66" s="82"/>
      <c r="F66" s="81"/>
    </row>
    <row r="67" spans="1:6" ht="15.75" customHeight="1" x14ac:dyDescent="0.15">
      <c r="A67" s="12"/>
      <c r="B67" s="11"/>
      <c r="C67" s="13"/>
      <c r="D67" s="11"/>
      <c r="E67" s="82"/>
      <c r="F67" s="81"/>
    </row>
    <row r="68" spans="1:6" ht="15.75" customHeight="1" x14ac:dyDescent="0.15">
      <c r="A68" s="12"/>
      <c r="B68" s="11"/>
      <c r="C68" s="13"/>
      <c r="D68" s="11"/>
      <c r="E68" s="82"/>
      <c r="F68" s="81"/>
    </row>
    <row r="69" spans="1:6" ht="15.75" customHeight="1" x14ac:dyDescent="0.15">
      <c r="A69" s="12"/>
      <c r="B69" s="11"/>
      <c r="C69" s="13"/>
      <c r="D69" s="11"/>
      <c r="E69" s="82"/>
      <c r="F69" s="81"/>
    </row>
    <row r="70" spans="1:6" ht="15.75" customHeight="1" x14ac:dyDescent="0.15">
      <c r="A70" s="12"/>
      <c r="B70" s="11"/>
      <c r="C70" s="13"/>
      <c r="D70" s="11"/>
      <c r="E70" s="82"/>
      <c r="F70" s="81"/>
    </row>
    <row r="71" spans="1:6" ht="15.75" customHeight="1" x14ac:dyDescent="0.15">
      <c r="A71" s="12"/>
      <c r="B71" s="11"/>
      <c r="C71" s="13"/>
      <c r="D71" s="11"/>
      <c r="E71" s="82"/>
      <c r="F71" s="81"/>
    </row>
    <row r="72" spans="1:6" ht="15.75" customHeight="1" x14ac:dyDescent="0.15">
      <c r="A72" s="12"/>
      <c r="B72" s="11"/>
      <c r="C72" s="13"/>
      <c r="D72" s="11"/>
      <c r="E72" s="82"/>
      <c r="F72" s="81"/>
    </row>
    <row r="73" spans="1:6" ht="15.75" customHeight="1" x14ac:dyDescent="0.15">
      <c r="A73" s="12"/>
      <c r="B73" s="11"/>
      <c r="C73" s="13"/>
      <c r="D73" s="11"/>
      <c r="E73" s="82"/>
      <c r="F73" s="81"/>
    </row>
    <row r="74" spans="1:6" ht="15.75" customHeight="1" x14ac:dyDescent="0.15">
      <c r="A74" s="12"/>
      <c r="B74" s="11"/>
      <c r="C74" s="13"/>
      <c r="D74" s="11"/>
      <c r="E74" s="82"/>
      <c r="F74" s="81"/>
    </row>
    <row r="75" spans="1:6" ht="15.75" customHeight="1" x14ac:dyDescent="0.15">
      <c r="A75" s="12"/>
      <c r="B75" s="11"/>
      <c r="C75" s="13"/>
      <c r="D75" s="11"/>
      <c r="E75" s="82"/>
      <c r="F75" s="81"/>
    </row>
    <row r="76" spans="1:6" ht="15.75" customHeight="1" x14ac:dyDescent="0.15">
      <c r="A76" s="12"/>
      <c r="B76" s="11"/>
      <c r="C76" s="13"/>
      <c r="D76" s="11"/>
      <c r="E76" s="82"/>
      <c r="F76" s="81"/>
    </row>
    <row r="77" spans="1:6" ht="15.75" customHeight="1" x14ac:dyDescent="0.15">
      <c r="A77" s="12"/>
      <c r="B77" s="11"/>
      <c r="C77" s="13"/>
      <c r="D77" s="11"/>
      <c r="E77" s="82"/>
      <c r="F77" s="81"/>
    </row>
    <row r="78" spans="1:6" ht="15.75" customHeight="1" x14ac:dyDescent="0.15">
      <c r="A78" s="12"/>
      <c r="B78" s="11"/>
      <c r="C78" s="13"/>
      <c r="D78" s="11"/>
      <c r="E78" s="82"/>
      <c r="F78" s="81"/>
    </row>
    <row r="79" spans="1:6" ht="15.75" customHeight="1" x14ac:dyDescent="0.15">
      <c r="A79" s="12"/>
      <c r="B79" s="11"/>
      <c r="C79" s="13"/>
      <c r="D79" s="11"/>
      <c r="E79" s="82"/>
      <c r="F79" s="81"/>
    </row>
    <row r="80" spans="1:6" ht="15.75" customHeight="1" x14ac:dyDescent="0.15">
      <c r="A80" s="12"/>
      <c r="B80" s="11"/>
      <c r="C80" s="13"/>
      <c r="D80" s="11"/>
      <c r="E80" s="82"/>
      <c r="F80" s="81"/>
    </row>
    <row r="81" spans="1:6" ht="15.75" customHeight="1" x14ac:dyDescent="0.15">
      <c r="A81" s="12"/>
      <c r="B81" s="11"/>
      <c r="C81" s="13"/>
      <c r="D81" s="11"/>
      <c r="E81" s="82"/>
      <c r="F81" s="81"/>
    </row>
    <row r="82" spans="1:6" ht="15.75" customHeight="1" x14ac:dyDescent="0.15">
      <c r="A82" s="12"/>
      <c r="B82" s="11"/>
      <c r="C82" s="13"/>
      <c r="D82" s="11"/>
      <c r="E82" s="82"/>
      <c r="F82" s="81"/>
    </row>
    <row r="83" spans="1:6" ht="15.75" customHeight="1" x14ac:dyDescent="0.15">
      <c r="A83" s="12"/>
      <c r="B83" s="11"/>
      <c r="C83" s="13"/>
      <c r="D83" s="11"/>
      <c r="E83" s="82"/>
      <c r="F83" s="81"/>
    </row>
    <row r="84" spans="1:6" ht="15.75" customHeight="1" x14ac:dyDescent="0.15">
      <c r="A84" s="12"/>
      <c r="B84" s="11"/>
      <c r="C84" s="13"/>
      <c r="D84" s="11"/>
      <c r="E84" s="82"/>
      <c r="F84" s="81"/>
    </row>
    <row r="85" spans="1:6" ht="15.75" customHeight="1" x14ac:dyDescent="0.15">
      <c r="A85" s="12"/>
      <c r="B85" s="11"/>
      <c r="C85" s="13"/>
      <c r="D85" s="11"/>
      <c r="E85" s="82"/>
      <c r="F85" s="81"/>
    </row>
    <row r="86" spans="1:6" ht="15.75" customHeight="1" x14ac:dyDescent="0.15">
      <c r="A86" s="12"/>
      <c r="B86" s="11"/>
      <c r="C86" s="13"/>
      <c r="D86" s="11"/>
      <c r="E86" s="82"/>
      <c r="F86" s="81"/>
    </row>
    <row r="87" spans="1:6" ht="15.75" customHeight="1" x14ac:dyDescent="0.15">
      <c r="A87" s="12"/>
      <c r="B87" s="11"/>
      <c r="C87" s="13"/>
      <c r="D87" s="11"/>
      <c r="E87" s="82"/>
      <c r="F87" s="81"/>
    </row>
    <row r="88" spans="1:6" ht="15.75" customHeight="1" x14ac:dyDescent="0.15">
      <c r="A88" s="12"/>
      <c r="B88" s="11"/>
      <c r="C88" s="13"/>
      <c r="D88" s="11"/>
      <c r="E88" s="82"/>
      <c r="F88" s="81"/>
    </row>
    <row r="89" spans="1:6" ht="15.75" customHeight="1" x14ac:dyDescent="0.15">
      <c r="A89" s="12"/>
      <c r="B89" s="11"/>
      <c r="C89" s="13"/>
      <c r="D89" s="11"/>
      <c r="E89" s="82"/>
      <c r="F89" s="81"/>
    </row>
    <row r="90" spans="1:6" ht="15.75" customHeight="1" x14ac:dyDescent="0.15">
      <c r="A90" s="12"/>
      <c r="B90" s="11"/>
      <c r="C90" s="13"/>
      <c r="D90" s="11"/>
      <c r="E90" s="82"/>
      <c r="F90" s="81"/>
    </row>
    <row r="91" spans="1:6" ht="15.75" customHeight="1" x14ac:dyDescent="0.15">
      <c r="A91" s="12"/>
      <c r="B91" s="11"/>
      <c r="C91" s="13"/>
      <c r="D91" s="11"/>
      <c r="E91" s="82"/>
      <c r="F91" s="81"/>
    </row>
    <row r="92" spans="1:6" ht="15.75" customHeight="1" x14ac:dyDescent="0.15">
      <c r="A92" s="12"/>
      <c r="B92" s="11"/>
      <c r="C92" s="13"/>
      <c r="D92" s="11"/>
      <c r="E92" s="82"/>
      <c r="F92" s="81"/>
    </row>
    <row r="93" spans="1:6" ht="15.75" customHeight="1" x14ac:dyDescent="0.15">
      <c r="A93" s="12"/>
      <c r="B93" s="11"/>
      <c r="C93" s="13"/>
      <c r="D93" s="11"/>
      <c r="E93" s="82"/>
      <c r="F93" s="81"/>
    </row>
    <row r="94" spans="1:6" ht="15.75" customHeight="1" x14ac:dyDescent="0.15">
      <c r="A94" s="12"/>
      <c r="B94" s="11"/>
      <c r="C94" s="13"/>
      <c r="D94" s="11"/>
      <c r="E94" s="82"/>
      <c r="F94" s="81"/>
    </row>
    <row r="95" spans="1:6" ht="15.75" customHeight="1" x14ac:dyDescent="0.15">
      <c r="A95" s="12"/>
      <c r="B95" s="11"/>
      <c r="C95" s="13"/>
      <c r="D95" s="11"/>
      <c r="E95" s="82"/>
      <c r="F95" s="81"/>
    </row>
    <row r="96" spans="1:6" ht="15.75" customHeight="1" x14ac:dyDescent="0.15">
      <c r="A96" s="12"/>
      <c r="B96" s="11"/>
      <c r="C96" s="13"/>
      <c r="D96" s="11"/>
      <c r="E96" s="82"/>
      <c r="F96" s="81"/>
    </row>
    <row r="97" spans="1:6" ht="15.75" customHeight="1" x14ac:dyDescent="0.15">
      <c r="A97" s="12"/>
      <c r="B97" s="11"/>
      <c r="C97" s="13"/>
      <c r="D97" s="11"/>
      <c r="E97" s="82"/>
      <c r="F97" s="81"/>
    </row>
    <row r="98" spans="1:6" ht="15.75" customHeight="1" x14ac:dyDescent="0.15">
      <c r="A98" s="12"/>
      <c r="B98" s="11"/>
      <c r="C98" s="13"/>
      <c r="D98" s="11"/>
      <c r="E98" s="82"/>
      <c r="F98" s="81"/>
    </row>
    <row r="99" spans="1:6" ht="15.75" customHeight="1" x14ac:dyDescent="0.15">
      <c r="A99" s="12"/>
      <c r="B99" s="11"/>
      <c r="C99" s="13"/>
      <c r="D99" s="11"/>
      <c r="E99" s="82"/>
      <c r="F99" s="81"/>
    </row>
    <row r="100" spans="1:6" ht="15.75" customHeight="1" x14ac:dyDescent="0.15">
      <c r="A100" s="12"/>
      <c r="B100" s="11"/>
      <c r="C100" s="13"/>
      <c r="D100" s="11"/>
      <c r="E100" s="82"/>
      <c r="F100" s="81"/>
    </row>
    <row r="101" spans="1:6" ht="15.75" customHeight="1" x14ac:dyDescent="0.15">
      <c r="A101" s="12"/>
      <c r="B101" s="11"/>
      <c r="C101" s="13"/>
      <c r="D101" s="11"/>
      <c r="E101" s="82"/>
      <c r="F101" s="81"/>
    </row>
    <row r="102" spans="1:6" ht="15.75" customHeight="1" x14ac:dyDescent="0.15">
      <c r="A102" s="12"/>
      <c r="B102" s="11"/>
      <c r="C102" s="13"/>
      <c r="D102" s="11"/>
      <c r="E102" s="82"/>
      <c r="F102" s="81"/>
    </row>
    <row r="103" spans="1:6" ht="15.75" customHeight="1" x14ac:dyDescent="0.15">
      <c r="A103" s="12"/>
      <c r="B103" s="11"/>
      <c r="C103" s="13"/>
      <c r="D103" s="11"/>
      <c r="E103" s="82"/>
      <c r="F103" s="81"/>
    </row>
    <row r="104" spans="1:6" ht="15.75" customHeight="1" x14ac:dyDescent="0.15">
      <c r="A104" s="12"/>
      <c r="B104" s="11"/>
      <c r="C104" s="13"/>
      <c r="D104" s="11"/>
      <c r="E104" s="82"/>
      <c r="F104" s="81"/>
    </row>
    <row r="105" spans="1:6" ht="15.75" customHeight="1" x14ac:dyDescent="0.15">
      <c r="A105" s="12"/>
      <c r="B105" s="11"/>
      <c r="C105" s="13"/>
      <c r="D105" s="11"/>
      <c r="E105" s="82"/>
      <c r="F105" s="81"/>
    </row>
    <row r="106" spans="1:6" ht="15.75" customHeight="1" x14ac:dyDescent="0.15">
      <c r="A106" s="12"/>
      <c r="B106" s="11"/>
      <c r="C106" s="13"/>
      <c r="D106" s="11"/>
      <c r="E106" s="82"/>
      <c r="F106" s="81"/>
    </row>
    <row r="107" spans="1:6" ht="15.75" customHeight="1" x14ac:dyDescent="0.15">
      <c r="A107" s="12"/>
      <c r="B107" s="11"/>
      <c r="C107" s="13"/>
      <c r="D107" s="11"/>
      <c r="E107" s="82"/>
      <c r="F107" s="81"/>
    </row>
    <row r="108" spans="1:6" ht="15.75" customHeight="1" x14ac:dyDescent="0.15">
      <c r="A108" s="12"/>
      <c r="B108" s="11"/>
      <c r="C108" s="13"/>
      <c r="D108" s="11"/>
      <c r="E108" s="82"/>
      <c r="F108" s="81"/>
    </row>
    <row r="109" spans="1:6" ht="15.75" customHeight="1" x14ac:dyDescent="0.15">
      <c r="A109" s="12"/>
      <c r="B109" s="11"/>
      <c r="C109" s="13"/>
      <c r="D109" s="11"/>
      <c r="E109" s="82"/>
      <c r="F109" s="81"/>
    </row>
    <row r="110" spans="1:6" ht="15.75" customHeight="1" x14ac:dyDescent="0.15">
      <c r="A110" s="12"/>
      <c r="B110" s="11"/>
      <c r="C110" s="13"/>
      <c r="D110" s="11"/>
      <c r="E110" s="82"/>
      <c r="F110" s="81"/>
    </row>
    <row r="111" spans="1:6" ht="15.75" customHeight="1" x14ac:dyDescent="0.15">
      <c r="A111" s="12"/>
      <c r="B111" s="11"/>
      <c r="C111" s="13"/>
      <c r="D111" s="11"/>
      <c r="E111" s="82"/>
      <c r="F111" s="81"/>
    </row>
    <row r="112" spans="1:6" ht="15.75" customHeight="1" x14ac:dyDescent="0.15">
      <c r="A112" s="12"/>
      <c r="B112" s="11"/>
      <c r="C112" s="13"/>
      <c r="D112" s="11"/>
      <c r="E112" s="82"/>
      <c r="F112" s="81"/>
    </row>
    <row r="113" spans="1:6" ht="15.75" customHeight="1" x14ac:dyDescent="0.15">
      <c r="A113" s="12"/>
      <c r="B113" s="11"/>
      <c r="C113" s="13"/>
      <c r="D113" s="11"/>
      <c r="E113" s="82"/>
      <c r="F113" s="81"/>
    </row>
    <row r="114" spans="1:6" ht="15.75" customHeight="1" x14ac:dyDescent="0.15">
      <c r="A114" s="12"/>
      <c r="B114" s="11"/>
      <c r="C114" s="13"/>
      <c r="D114" s="11"/>
      <c r="E114" s="82"/>
      <c r="F114" s="81"/>
    </row>
    <row r="115" spans="1:6" ht="15.75" customHeight="1" x14ac:dyDescent="0.15">
      <c r="A115" s="12"/>
      <c r="B115" s="11"/>
      <c r="C115" s="13"/>
      <c r="D115" s="11"/>
      <c r="E115" s="82"/>
      <c r="F115" s="81"/>
    </row>
    <row r="116" spans="1:6" ht="15.75" customHeight="1" x14ac:dyDescent="0.15">
      <c r="A116" s="12"/>
      <c r="B116" s="11"/>
      <c r="C116" s="13"/>
      <c r="D116" s="11"/>
      <c r="E116" s="82"/>
      <c r="F116" s="81"/>
    </row>
    <row r="117" spans="1:6" ht="15.75" customHeight="1" x14ac:dyDescent="0.15">
      <c r="A117" s="12"/>
      <c r="B117" s="11"/>
      <c r="C117" s="13"/>
      <c r="D117" s="11"/>
      <c r="E117" s="82"/>
      <c r="F117" s="81"/>
    </row>
    <row r="118" spans="1:6" ht="15.75" customHeight="1" x14ac:dyDescent="0.15">
      <c r="A118" s="12"/>
      <c r="B118" s="11"/>
      <c r="C118" s="13"/>
      <c r="D118" s="11"/>
      <c r="E118" s="82"/>
      <c r="F118" s="81"/>
    </row>
    <row r="119" spans="1:6" ht="15.75" customHeight="1" x14ac:dyDescent="0.15">
      <c r="A119" s="12"/>
      <c r="B119" s="11"/>
      <c r="C119" s="13"/>
      <c r="D119" s="11"/>
      <c r="E119" s="82"/>
      <c r="F119" s="81"/>
    </row>
    <row r="120" spans="1:6" ht="15.75" customHeight="1" x14ac:dyDescent="0.15">
      <c r="A120" s="12"/>
      <c r="B120" s="11"/>
      <c r="C120" s="13"/>
      <c r="D120" s="11"/>
      <c r="E120" s="82"/>
      <c r="F120" s="81"/>
    </row>
    <row r="121" spans="1:6" ht="15.75" customHeight="1" x14ac:dyDescent="0.15">
      <c r="A121" s="12"/>
      <c r="B121" s="11"/>
      <c r="C121" s="13"/>
      <c r="D121" s="11"/>
      <c r="E121" s="82"/>
      <c r="F121" s="81"/>
    </row>
    <row r="122" spans="1:6" ht="15.75" customHeight="1" x14ac:dyDescent="0.15">
      <c r="A122" s="12"/>
      <c r="B122" s="11"/>
      <c r="C122" s="13"/>
      <c r="D122" s="11"/>
      <c r="E122" s="82"/>
      <c r="F122" s="81"/>
    </row>
    <row r="123" spans="1:6" ht="15.75" customHeight="1" x14ac:dyDescent="0.15">
      <c r="A123" s="12"/>
      <c r="B123" s="11"/>
      <c r="C123" s="13"/>
      <c r="D123" s="11"/>
      <c r="E123" s="82"/>
      <c r="F123" s="81"/>
    </row>
    <row r="124" spans="1:6" ht="15.75" customHeight="1" x14ac:dyDescent="0.15">
      <c r="A124" s="12"/>
      <c r="B124" s="11"/>
      <c r="C124" s="13"/>
      <c r="D124" s="11"/>
      <c r="E124" s="82"/>
      <c r="F124" s="81"/>
    </row>
    <row r="125" spans="1:6" ht="15.75" customHeight="1" x14ac:dyDescent="0.15">
      <c r="A125" s="12"/>
      <c r="B125" s="11"/>
      <c r="C125" s="13"/>
      <c r="D125" s="11"/>
      <c r="E125" s="82"/>
      <c r="F125" s="81"/>
    </row>
    <row r="126" spans="1:6" ht="15.75" customHeight="1" x14ac:dyDescent="0.15">
      <c r="A126" s="12"/>
      <c r="B126" s="11"/>
      <c r="C126" s="13"/>
      <c r="D126" s="11"/>
      <c r="E126" s="82"/>
      <c r="F126" s="81"/>
    </row>
    <row r="127" spans="1:6" ht="15.75" customHeight="1" x14ac:dyDescent="0.15">
      <c r="A127" s="12"/>
      <c r="B127" s="11"/>
      <c r="C127" s="13"/>
      <c r="D127" s="11"/>
      <c r="E127" s="82"/>
      <c r="F127" s="81"/>
    </row>
    <row r="128" spans="1:6" ht="15.75" customHeight="1" x14ac:dyDescent="0.15">
      <c r="A128" s="12"/>
      <c r="B128" s="11"/>
      <c r="C128" s="13"/>
      <c r="D128" s="11"/>
      <c r="E128" s="82"/>
      <c r="F128" s="81"/>
    </row>
    <row r="129" spans="1:6" ht="15.75" customHeight="1" x14ac:dyDescent="0.15">
      <c r="A129" s="12"/>
      <c r="B129" s="11"/>
      <c r="C129" s="13"/>
      <c r="D129" s="11"/>
      <c r="E129" s="82"/>
      <c r="F129" s="81"/>
    </row>
    <row r="130" spans="1:6" ht="15.75" customHeight="1" x14ac:dyDescent="0.15">
      <c r="A130" s="12"/>
      <c r="B130" s="11"/>
      <c r="C130" s="13"/>
      <c r="D130" s="11"/>
      <c r="E130" s="82"/>
      <c r="F130" s="81"/>
    </row>
    <row r="131" spans="1:6" ht="15.75" customHeight="1" x14ac:dyDescent="0.15">
      <c r="A131" s="12"/>
      <c r="B131" s="11"/>
      <c r="C131" s="13"/>
      <c r="D131" s="11"/>
      <c r="E131" s="82"/>
      <c r="F131" s="81"/>
    </row>
    <row r="132" spans="1:6" ht="15.75" customHeight="1" x14ac:dyDescent="0.15">
      <c r="A132" s="12"/>
      <c r="B132" s="11"/>
      <c r="C132" s="13"/>
      <c r="D132" s="11"/>
      <c r="E132" s="82"/>
      <c r="F132" s="81"/>
    </row>
    <row r="133" spans="1:6" ht="15.75" customHeight="1" x14ac:dyDescent="0.15">
      <c r="A133" s="12"/>
      <c r="B133" s="11"/>
      <c r="C133" s="13"/>
      <c r="D133" s="11"/>
      <c r="E133" s="82"/>
      <c r="F133" s="81"/>
    </row>
    <row r="134" spans="1:6" ht="15.75" customHeight="1" x14ac:dyDescent="0.15">
      <c r="A134" s="12"/>
      <c r="B134" s="11"/>
      <c r="C134" s="13"/>
      <c r="D134" s="11"/>
      <c r="E134" s="82"/>
      <c r="F134" s="81"/>
    </row>
    <row r="135" spans="1:6" ht="15.75" customHeight="1" x14ac:dyDescent="0.15">
      <c r="A135" s="12"/>
      <c r="B135" s="11"/>
      <c r="C135" s="13"/>
      <c r="D135" s="11"/>
      <c r="E135" s="82"/>
      <c r="F135" s="81"/>
    </row>
    <row r="136" spans="1:6" ht="15.75" customHeight="1" x14ac:dyDescent="0.15">
      <c r="A136" s="12"/>
      <c r="B136" s="11"/>
      <c r="C136" s="13"/>
      <c r="D136" s="11"/>
      <c r="E136" s="82"/>
      <c r="F136" s="81"/>
    </row>
    <row r="137" spans="1:6" ht="15.75" customHeight="1" x14ac:dyDescent="0.15">
      <c r="A137" s="12"/>
      <c r="B137" s="11"/>
      <c r="C137" s="13"/>
      <c r="D137" s="11"/>
      <c r="E137" s="82"/>
      <c r="F137" s="81"/>
    </row>
    <row r="138" spans="1:6" ht="15.75" customHeight="1" x14ac:dyDescent="0.15">
      <c r="A138" s="12"/>
      <c r="B138" s="11"/>
      <c r="C138" s="13"/>
      <c r="D138" s="11"/>
      <c r="E138" s="82"/>
      <c r="F138" s="81"/>
    </row>
    <row r="139" spans="1:6" ht="15.75" customHeight="1" x14ac:dyDescent="0.15">
      <c r="A139" s="12"/>
      <c r="B139" s="11"/>
      <c r="C139" s="13"/>
      <c r="D139" s="11"/>
      <c r="E139" s="82"/>
      <c r="F139" s="81"/>
    </row>
    <row r="140" spans="1:6" ht="15.75" customHeight="1" x14ac:dyDescent="0.15">
      <c r="A140" s="12"/>
      <c r="B140" s="11"/>
      <c r="C140" s="13"/>
      <c r="D140" s="11"/>
      <c r="E140" s="82"/>
      <c r="F140" s="81"/>
    </row>
    <row r="141" spans="1:6" ht="15.75" customHeight="1" x14ac:dyDescent="0.15">
      <c r="A141" s="12"/>
      <c r="B141" s="11"/>
      <c r="C141" s="13"/>
      <c r="D141" s="11"/>
      <c r="E141" s="82"/>
      <c r="F141" s="81"/>
    </row>
    <row r="142" spans="1:6" ht="15.75" customHeight="1" x14ac:dyDescent="0.15">
      <c r="A142" s="12"/>
      <c r="B142" s="11"/>
      <c r="C142" s="13"/>
      <c r="D142" s="11"/>
      <c r="E142" s="82"/>
      <c r="F142" s="81"/>
    </row>
    <row r="143" spans="1:6" ht="15.75" customHeight="1" x14ac:dyDescent="0.15">
      <c r="A143" s="12"/>
      <c r="B143" s="11"/>
      <c r="C143" s="13"/>
      <c r="D143" s="11"/>
      <c r="E143" s="82"/>
      <c r="F143" s="81"/>
    </row>
    <row r="144" spans="1:6" ht="15.75" customHeight="1" x14ac:dyDescent="0.15">
      <c r="A144" s="12"/>
      <c r="B144" s="11"/>
      <c r="C144" s="13"/>
      <c r="D144" s="11"/>
      <c r="E144" s="82"/>
      <c r="F144" s="81"/>
    </row>
    <row r="145" spans="1:6" ht="15.75" customHeight="1" x14ac:dyDescent="0.15">
      <c r="A145" s="12"/>
      <c r="B145" s="11"/>
      <c r="C145" s="13"/>
      <c r="D145" s="11"/>
      <c r="E145" s="82"/>
      <c r="F145" s="81"/>
    </row>
    <row r="146" spans="1:6" ht="15.75" customHeight="1" x14ac:dyDescent="0.15">
      <c r="A146" s="12"/>
      <c r="B146" s="11"/>
      <c r="C146" s="13"/>
      <c r="D146" s="11"/>
      <c r="E146" s="82"/>
      <c r="F146" s="81"/>
    </row>
    <row r="147" spans="1:6" ht="15.75" customHeight="1" x14ac:dyDescent="0.15">
      <c r="A147" s="12"/>
      <c r="B147" s="11"/>
      <c r="C147" s="13"/>
      <c r="D147" s="11"/>
      <c r="E147" s="82"/>
      <c r="F147" s="81"/>
    </row>
    <row r="148" spans="1:6" ht="15.75" customHeight="1" x14ac:dyDescent="0.15">
      <c r="A148" s="12"/>
      <c r="B148" s="11"/>
      <c r="C148" s="13"/>
      <c r="D148" s="11"/>
      <c r="E148" s="82"/>
      <c r="F148" s="81"/>
    </row>
    <row r="149" spans="1:6" ht="15.75" customHeight="1" x14ac:dyDescent="0.15">
      <c r="A149" s="12"/>
      <c r="B149" s="11"/>
      <c r="C149" s="13"/>
      <c r="D149" s="11"/>
      <c r="E149" s="82"/>
      <c r="F149" s="81"/>
    </row>
    <row r="150" spans="1:6" ht="15.75" customHeight="1" x14ac:dyDescent="0.15">
      <c r="A150" s="12"/>
      <c r="B150" s="11"/>
      <c r="C150" s="13"/>
      <c r="D150" s="11"/>
      <c r="E150" s="82"/>
      <c r="F150" s="81"/>
    </row>
    <row r="151" spans="1:6" ht="15.75" customHeight="1" x14ac:dyDescent="0.15">
      <c r="A151" s="12"/>
      <c r="B151" s="11"/>
      <c r="C151" s="13"/>
      <c r="D151" s="11"/>
      <c r="E151" s="82"/>
      <c r="F151" s="81"/>
    </row>
    <row r="152" spans="1:6" ht="15.75" customHeight="1" x14ac:dyDescent="0.15">
      <c r="A152" s="12"/>
      <c r="B152" s="11"/>
      <c r="C152" s="13"/>
      <c r="D152" s="11"/>
      <c r="E152" s="82"/>
      <c r="F152" s="81"/>
    </row>
    <row r="153" spans="1:6" ht="15.75" customHeight="1" x14ac:dyDescent="0.15">
      <c r="A153" s="12"/>
      <c r="B153" s="11"/>
      <c r="C153" s="13"/>
      <c r="D153" s="11"/>
      <c r="E153" s="82"/>
      <c r="F153" s="81"/>
    </row>
    <row r="154" spans="1:6" ht="15.75" customHeight="1" x14ac:dyDescent="0.15">
      <c r="A154" s="12"/>
      <c r="B154" s="11"/>
      <c r="C154" s="13"/>
      <c r="D154" s="11"/>
      <c r="E154" s="82"/>
      <c r="F154" s="81"/>
    </row>
    <row r="155" spans="1:6" ht="15.75" customHeight="1" x14ac:dyDescent="0.15">
      <c r="A155" s="12"/>
      <c r="B155" s="11"/>
      <c r="C155" s="13"/>
      <c r="D155" s="11"/>
      <c r="E155" s="82"/>
      <c r="F155" s="81"/>
    </row>
    <row r="156" spans="1:6" ht="15.75" customHeight="1" x14ac:dyDescent="0.15">
      <c r="A156" s="12"/>
      <c r="B156" s="11"/>
      <c r="C156" s="13"/>
      <c r="D156" s="11"/>
      <c r="E156" s="82"/>
      <c r="F156" s="81"/>
    </row>
    <row r="157" spans="1:6" ht="15.75" customHeight="1" x14ac:dyDescent="0.15">
      <c r="A157" s="12"/>
      <c r="B157" s="11"/>
      <c r="C157" s="13"/>
      <c r="D157" s="11"/>
      <c r="E157" s="82"/>
      <c r="F157" s="81"/>
    </row>
    <row r="158" spans="1:6" ht="15.75" customHeight="1" x14ac:dyDescent="0.15">
      <c r="A158" s="12"/>
      <c r="B158" s="11"/>
      <c r="C158" s="13"/>
      <c r="D158" s="11"/>
      <c r="E158" s="82"/>
      <c r="F158" s="81"/>
    </row>
    <row r="159" spans="1:6" ht="15.75" customHeight="1" x14ac:dyDescent="0.15">
      <c r="A159" s="12"/>
      <c r="B159" s="11"/>
      <c r="C159" s="13"/>
      <c r="D159" s="11"/>
      <c r="E159" s="82"/>
      <c r="F159" s="81"/>
    </row>
    <row r="160" spans="1:6" ht="15.75" customHeight="1" x14ac:dyDescent="0.15">
      <c r="A160" s="12"/>
      <c r="B160" s="11"/>
      <c r="C160" s="13"/>
      <c r="D160" s="11"/>
      <c r="E160" s="82"/>
      <c r="F160" s="81"/>
    </row>
    <row r="161" spans="1:6" ht="15.75" customHeight="1" x14ac:dyDescent="0.15">
      <c r="A161" s="12"/>
      <c r="B161" s="11"/>
      <c r="C161" s="13"/>
      <c r="D161" s="11"/>
      <c r="E161" s="82"/>
      <c r="F161" s="81"/>
    </row>
    <row r="162" spans="1:6" ht="15.75" customHeight="1" x14ac:dyDescent="0.15">
      <c r="A162" s="12"/>
      <c r="B162" s="11"/>
      <c r="C162" s="13"/>
      <c r="D162" s="11"/>
      <c r="E162" s="82"/>
      <c r="F162" s="81"/>
    </row>
    <row r="163" spans="1:6" ht="15.75" customHeight="1" x14ac:dyDescent="0.15">
      <c r="A163" s="12"/>
      <c r="B163" s="11"/>
      <c r="C163" s="13"/>
      <c r="D163" s="11"/>
      <c r="E163" s="82"/>
      <c r="F163" s="81"/>
    </row>
    <row r="164" spans="1:6" ht="15.75" customHeight="1" x14ac:dyDescent="0.15">
      <c r="A164" s="12"/>
      <c r="B164" s="11"/>
      <c r="C164" s="13"/>
      <c r="D164" s="11"/>
      <c r="E164" s="82"/>
      <c r="F164" s="81"/>
    </row>
    <row r="165" spans="1:6" ht="15.75" customHeight="1" x14ac:dyDescent="0.15">
      <c r="A165" s="12"/>
      <c r="B165" s="11"/>
      <c r="C165" s="13"/>
      <c r="D165" s="11"/>
      <c r="E165" s="82"/>
      <c r="F165" s="81"/>
    </row>
    <row r="166" spans="1:6" ht="15.75" customHeight="1" x14ac:dyDescent="0.15">
      <c r="A166" s="12"/>
      <c r="B166" s="11"/>
      <c r="C166" s="13"/>
      <c r="D166" s="11"/>
      <c r="E166" s="82"/>
      <c r="F166" s="81"/>
    </row>
    <row r="167" spans="1:6" ht="15.75" customHeight="1" x14ac:dyDescent="0.15">
      <c r="A167" s="12"/>
      <c r="B167" s="11"/>
      <c r="C167" s="13"/>
      <c r="D167" s="11"/>
      <c r="E167" s="82"/>
      <c r="F167" s="81"/>
    </row>
    <row r="168" spans="1:6" ht="15.75" customHeight="1" x14ac:dyDescent="0.15">
      <c r="A168" s="12"/>
      <c r="B168" s="11"/>
      <c r="C168" s="13"/>
      <c r="D168" s="11"/>
      <c r="E168" s="82"/>
      <c r="F168" s="81"/>
    </row>
    <row r="169" spans="1:6" ht="15.75" customHeight="1" x14ac:dyDescent="0.15">
      <c r="A169" s="12"/>
      <c r="B169" s="11"/>
      <c r="C169" s="13"/>
      <c r="D169" s="11"/>
      <c r="E169" s="82"/>
      <c r="F169" s="81"/>
    </row>
    <row r="170" spans="1:6" ht="15.75" customHeight="1" x14ac:dyDescent="0.15">
      <c r="A170" s="12"/>
      <c r="B170" s="11"/>
      <c r="C170" s="13"/>
      <c r="D170" s="11"/>
      <c r="E170" s="82"/>
      <c r="F170" s="81"/>
    </row>
    <row r="171" spans="1:6" ht="15.75" customHeight="1" x14ac:dyDescent="0.15">
      <c r="A171" s="12"/>
      <c r="B171" s="11"/>
      <c r="C171" s="13"/>
      <c r="D171" s="11"/>
      <c r="E171" s="82"/>
      <c r="F171" s="81"/>
    </row>
    <row r="172" spans="1:6" ht="15.75" customHeight="1" x14ac:dyDescent="0.15">
      <c r="A172" s="12"/>
      <c r="B172" s="11"/>
      <c r="C172" s="13"/>
      <c r="D172" s="11"/>
      <c r="E172" s="82"/>
      <c r="F172" s="81"/>
    </row>
    <row r="173" spans="1:6" ht="15.75" customHeight="1" x14ac:dyDescent="0.15">
      <c r="A173" s="12"/>
      <c r="B173" s="11"/>
      <c r="C173" s="13"/>
      <c r="D173" s="11"/>
      <c r="E173" s="82"/>
      <c r="F173" s="81"/>
    </row>
    <row r="174" spans="1:6" ht="15.75" customHeight="1" x14ac:dyDescent="0.15">
      <c r="A174" s="12"/>
      <c r="B174" s="11"/>
      <c r="C174" s="13"/>
      <c r="D174" s="11"/>
      <c r="E174" s="82"/>
      <c r="F174" s="81"/>
    </row>
    <row r="175" spans="1:6" ht="15.75" customHeight="1" x14ac:dyDescent="0.15">
      <c r="A175" s="12"/>
      <c r="B175" s="11"/>
      <c r="C175" s="13"/>
      <c r="D175" s="11"/>
      <c r="E175" s="82"/>
      <c r="F175" s="81"/>
    </row>
    <row r="176" spans="1:6" ht="15.75" customHeight="1" x14ac:dyDescent="0.15">
      <c r="A176" s="12"/>
      <c r="B176" s="11"/>
      <c r="C176" s="13"/>
      <c r="D176" s="11"/>
      <c r="E176" s="82"/>
      <c r="F176" s="81"/>
    </row>
    <row r="177" spans="1:6" ht="15.75" customHeight="1" x14ac:dyDescent="0.15">
      <c r="A177" s="12"/>
      <c r="B177" s="11"/>
      <c r="C177" s="13"/>
      <c r="D177" s="11"/>
      <c r="E177" s="82"/>
      <c r="F177" s="81"/>
    </row>
    <row r="178" spans="1:6" ht="15.75" customHeight="1" x14ac:dyDescent="0.15">
      <c r="A178" s="12"/>
      <c r="B178" s="11"/>
      <c r="C178" s="13"/>
      <c r="D178" s="11"/>
      <c r="E178" s="82"/>
      <c r="F178" s="81"/>
    </row>
    <row r="179" spans="1:6" ht="15.75" customHeight="1" x14ac:dyDescent="0.15">
      <c r="A179" s="12"/>
      <c r="B179" s="11"/>
      <c r="C179" s="13"/>
      <c r="D179" s="11"/>
      <c r="E179" s="82"/>
      <c r="F179" s="81"/>
    </row>
    <row r="180" spans="1:6" ht="15.75" customHeight="1" x14ac:dyDescent="0.15">
      <c r="A180" s="12"/>
      <c r="B180" s="11"/>
      <c r="C180" s="13"/>
      <c r="D180" s="11"/>
      <c r="E180" s="82"/>
      <c r="F180" s="81"/>
    </row>
    <row r="181" spans="1:6" ht="15.75" customHeight="1" x14ac:dyDescent="0.15">
      <c r="A181" s="12"/>
      <c r="B181" s="11"/>
      <c r="C181" s="13"/>
      <c r="D181" s="11"/>
      <c r="E181" s="82"/>
      <c r="F181" s="81"/>
    </row>
    <row r="182" spans="1:6" ht="15.75" customHeight="1" x14ac:dyDescent="0.15">
      <c r="A182" s="12"/>
      <c r="B182" s="11"/>
      <c r="C182" s="13"/>
      <c r="D182" s="11"/>
      <c r="E182" s="82"/>
      <c r="F182" s="81"/>
    </row>
    <row r="183" spans="1:6" ht="15.75" customHeight="1" x14ac:dyDescent="0.15">
      <c r="A183" s="12"/>
      <c r="B183" s="11"/>
      <c r="C183" s="13"/>
      <c r="D183" s="11"/>
      <c r="E183" s="82"/>
      <c r="F183" s="81"/>
    </row>
    <row r="184" spans="1:6" ht="15.75" customHeight="1" x14ac:dyDescent="0.15">
      <c r="A184" s="12"/>
      <c r="B184" s="11"/>
      <c r="C184" s="13"/>
      <c r="D184" s="11"/>
      <c r="E184" s="82"/>
      <c r="F184" s="81"/>
    </row>
    <row r="185" spans="1:6" ht="15.75" customHeight="1" x14ac:dyDescent="0.15">
      <c r="A185" s="12"/>
      <c r="B185" s="11"/>
      <c r="C185" s="13"/>
      <c r="D185" s="11"/>
      <c r="E185" s="82"/>
      <c r="F185" s="81"/>
    </row>
    <row r="186" spans="1:6" ht="15.75" customHeight="1" x14ac:dyDescent="0.15">
      <c r="A186" s="12"/>
      <c r="B186" s="11"/>
      <c r="C186" s="13"/>
      <c r="D186" s="11"/>
      <c r="E186" s="82"/>
      <c r="F186" s="81"/>
    </row>
    <row r="187" spans="1:6" ht="15.75" customHeight="1" x14ac:dyDescent="0.15">
      <c r="A187" s="12"/>
      <c r="B187" s="11"/>
      <c r="C187" s="13"/>
      <c r="D187" s="11"/>
      <c r="E187" s="82"/>
      <c r="F187" s="81"/>
    </row>
    <row r="188" spans="1:6" ht="15.75" customHeight="1" x14ac:dyDescent="0.15">
      <c r="A188" s="12"/>
      <c r="B188" s="11"/>
      <c r="C188" s="13"/>
      <c r="D188" s="11"/>
      <c r="E188" s="82"/>
      <c r="F188" s="81"/>
    </row>
    <row r="189" spans="1:6" ht="15.75" customHeight="1" x14ac:dyDescent="0.15">
      <c r="A189" s="12"/>
      <c r="B189" s="11"/>
      <c r="C189" s="13"/>
      <c r="D189" s="11"/>
      <c r="E189" s="82"/>
      <c r="F189" s="81"/>
    </row>
    <row r="190" spans="1:6" ht="15.75" customHeight="1" x14ac:dyDescent="0.15">
      <c r="A190" s="12"/>
      <c r="B190" s="11"/>
      <c r="C190" s="13"/>
      <c r="D190" s="11"/>
      <c r="E190" s="82"/>
      <c r="F190" s="81"/>
    </row>
    <row r="191" spans="1:6" ht="15.75" customHeight="1" x14ac:dyDescent="0.15">
      <c r="A191" s="12"/>
      <c r="B191" s="11"/>
      <c r="C191" s="13"/>
      <c r="D191" s="11"/>
      <c r="E191" s="82"/>
      <c r="F191" s="81"/>
    </row>
    <row r="192" spans="1:6" ht="15.75" customHeight="1" x14ac:dyDescent="0.15">
      <c r="A192" s="12"/>
      <c r="B192" s="11"/>
      <c r="C192" s="13"/>
      <c r="D192" s="11"/>
      <c r="E192" s="82"/>
      <c r="F192" s="81"/>
    </row>
    <row r="193" spans="1:6" ht="15.75" customHeight="1" x14ac:dyDescent="0.15">
      <c r="A193" s="12"/>
      <c r="B193" s="11"/>
      <c r="C193" s="13"/>
      <c r="D193" s="11"/>
      <c r="E193" s="82"/>
      <c r="F193" s="81"/>
    </row>
    <row r="194" spans="1:6" ht="15.75" customHeight="1" x14ac:dyDescent="0.15">
      <c r="A194" s="12"/>
      <c r="B194" s="11"/>
      <c r="C194" s="13"/>
      <c r="D194" s="11"/>
      <c r="E194" s="82"/>
      <c r="F194" s="81"/>
    </row>
    <row r="195" spans="1:6" ht="15.75" customHeight="1" x14ac:dyDescent="0.15">
      <c r="A195" s="12"/>
      <c r="B195" s="11"/>
      <c r="C195" s="13"/>
      <c r="D195" s="11"/>
      <c r="E195" s="82"/>
      <c r="F195" s="81"/>
    </row>
    <row r="196" spans="1:6" ht="15.75" customHeight="1" x14ac:dyDescent="0.15">
      <c r="A196" s="12"/>
      <c r="B196" s="11"/>
      <c r="C196" s="13"/>
      <c r="D196" s="11"/>
      <c r="E196" s="82"/>
      <c r="F196" s="81"/>
    </row>
    <row r="197" spans="1:6" ht="15.75" customHeight="1" x14ac:dyDescent="0.15">
      <c r="A197" s="12"/>
      <c r="B197" s="11"/>
      <c r="C197" s="13"/>
      <c r="D197" s="11"/>
      <c r="E197" s="82"/>
      <c r="F197" s="81"/>
    </row>
    <row r="198" spans="1:6" ht="15.75" customHeight="1" x14ac:dyDescent="0.15">
      <c r="A198" s="12"/>
      <c r="B198" s="11"/>
      <c r="C198" s="13"/>
      <c r="D198" s="11"/>
      <c r="E198" s="82"/>
      <c r="F198" s="81"/>
    </row>
    <row r="199" spans="1:6" ht="15.75" customHeight="1" x14ac:dyDescent="0.15">
      <c r="A199" s="12"/>
      <c r="B199" s="11"/>
      <c r="C199" s="13"/>
      <c r="D199" s="11"/>
      <c r="E199" s="82"/>
      <c r="F199" s="81"/>
    </row>
    <row r="200" spans="1:6" ht="15.75" customHeight="1" x14ac:dyDescent="0.15">
      <c r="A200" s="12"/>
      <c r="B200" s="11"/>
      <c r="C200" s="13"/>
      <c r="D200" s="11"/>
      <c r="E200" s="82"/>
      <c r="F200" s="81"/>
    </row>
    <row r="201" spans="1:6" ht="15.75" customHeight="1" x14ac:dyDescent="0.15">
      <c r="A201" s="12"/>
      <c r="B201" s="11"/>
      <c r="C201" s="13"/>
      <c r="D201" s="11"/>
      <c r="E201" s="82"/>
      <c r="F201" s="81"/>
    </row>
    <row r="202" spans="1:6" ht="15.75" customHeight="1" x14ac:dyDescent="0.15">
      <c r="A202" s="12"/>
      <c r="B202" s="11"/>
      <c r="C202" s="13"/>
      <c r="D202" s="11"/>
      <c r="E202" s="82"/>
      <c r="F202" s="81"/>
    </row>
    <row r="203" spans="1:6" ht="15.75" customHeight="1" x14ac:dyDescent="0.15">
      <c r="A203" s="12"/>
      <c r="B203" s="11"/>
      <c r="C203" s="13"/>
      <c r="D203" s="11"/>
      <c r="E203" s="82"/>
      <c r="F203" s="81"/>
    </row>
    <row r="204" spans="1:6" ht="15.75" customHeight="1" x14ac:dyDescent="0.15">
      <c r="A204" s="12"/>
      <c r="B204" s="11"/>
      <c r="C204" s="13"/>
      <c r="D204" s="11"/>
      <c r="E204" s="82"/>
      <c r="F204" s="81"/>
    </row>
    <row r="205" spans="1:6" ht="15.75" customHeight="1" x14ac:dyDescent="0.15">
      <c r="A205" s="12"/>
      <c r="B205" s="11"/>
      <c r="C205" s="13"/>
      <c r="D205" s="11"/>
      <c r="E205" s="82"/>
      <c r="F205" s="81"/>
    </row>
    <row r="206" spans="1:6" ht="15.75" customHeight="1" x14ac:dyDescent="0.15">
      <c r="A206" s="12"/>
      <c r="B206" s="11"/>
      <c r="C206" s="13"/>
      <c r="D206" s="11"/>
      <c r="E206" s="82"/>
      <c r="F206" s="81"/>
    </row>
    <row r="207" spans="1:6" ht="15.75" customHeight="1" x14ac:dyDescent="0.15">
      <c r="A207" s="12"/>
      <c r="B207" s="11"/>
      <c r="C207" s="13"/>
      <c r="D207" s="11"/>
      <c r="E207" s="82"/>
      <c r="F207" s="81"/>
    </row>
    <row r="208" spans="1:6" ht="15.75" customHeight="1" x14ac:dyDescent="0.15">
      <c r="A208" s="12"/>
      <c r="B208" s="11"/>
      <c r="C208" s="13"/>
      <c r="D208" s="11"/>
      <c r="E208" s="82"/>
      <c r="F208" s="81"/>
    </row>
    <row r="209" spans="1:6" ht="15.75" customHeight="1" x14ac:dyDescent="0.15">
      <c r="A209" s="12"/>
      <c r="B209" s="11"/>
      <c r="C209" s="13"/>
      <c r="D209" s="11"/>
      <c r="E209" s="82"/>
      <c r="F209" s="81"/>
    </row>
    <row r="210" spans="1:6" ht="15.75" customHeight="1" x14ac:dyDescent="0.15">
      <c r="A210" s="12"/>
      <c r="B210" s="11"/>
      <c r="C210" s="13"/>
      <c r="D210" s="11"/>
      <c r="E210" s="82"/>
      <c r="F210" s="81"/>
    </row>
    <row r="211" spans="1:6" ht="15.75" customHeight="1" x14ac:dyDescent="0.15">
      <c r="A211" s="12"/>
      <c r="B211" s="11"/>
      <c r="C211" s="13"/>
      <c r="D211" s="11"/>
      <c r="E211" s="82"/>
      <c r="F211" s="81"/>
    </row>
    <row r="212" spans="1:6" ht="15.75" customHeight="1" x14ac:dyDescent="0.15">
      <c r="A212" s="12"/>
      <c r="B212" s="11"/>
      <c r="C212" s="13"/>
      <c r="D212" s="11"/>
      <c r="E212" s="82"/>
      <c r="F212" s="81"/>
    </row>
    <row r="213" spans="1:6" ht="15.75" customHeight="1" x14ac:dyDescent="0.15">
      <c r="A213" s="12"/>
      <c r="B213" s="11"/>
      <c r="C213" s="13"/>
      <c r="D213" s="11"/>
      <c r="E213" s="82"/>
      <c r="F213" s="81"/>
    </row>
    <row r="214" spans="1:6" ht="15.75" customHeight="1" x14ac:dyDescent="0.15">
      <c r="A214" s="12"/>
      <c r="B214" s="11"/>
      <c r="C214" s="13"/>
      <c r="D214" s="11"/>
      <c r="E214" s="82"/>
      <c r="F214" s="81"/>
    </row>
    <row r="215" spans="1:6" ht="15.75" customHeight="1" x14ac:dyDescent="0.15">
      <c r="A215" s="12"/>
      <c r="B215" s="11"/>
      <c r="C215" s="13"/>
      <c r="D215" s="11"/>
      <c r="E215" s="82"/>
      <c r="F215" s="81"/>
    </row>
    <row r="216" spans="1:6" ht="15.75" customHeight="1" x14ac:dyDescent="0.15">
      <c r="A216" s="12"/>
      <c r="B216" s="11"/>
      <c r="C216" s="13"/>
      <c r="D216" s="11"/>
      <c r="E216" s="82"/>
      <c r="F216" s="81"/>
    </row>
    <row r="217" spans="1:6" ht="15.75" customHeight="1" x14ac:dyDescent="0.15">
      <c r="A217" s="12"/>
      <c r="B217" s="11"/>
      <c r="C217" s="13"/>
      <c r="D217" s="11"/>
      <c r="E217" s="82"/>
      <c r="F217" s="81"/>
    </row>
    <row r="218" spans="1:6" ht="15.75" customHeight="1" x14ac:dyDescent="0.15">
      <c r="A218" s="12"/>
      <c r="B218" s="11"/>
      <c r="C218" s="13"/>
      <c r="D218" s="11"/>
      <c r="E218" s="82"/>
      <c r="F218" s="81"/>
    </row>
    <row r="219" spans="1:6" ht="15.75" customHeight="1" x14ac:dyDescent="0.15">
      <c r="A219" s="12"/>
      <c r="B219" s="11"/>
      <c r="C219" s="13"/>
      <c r="D219" s="11"/>
      <c r="E219" s="82"/>
      <c r="F219" s="81"/>
    </row>
    <row r="220" spans="1:6" ht="15.75" customHeight="1" x14ac:dyDescent="0.15">
      <c r="A220" s="12"/>
      <c r="B220" s="11"/>
      <c r="C220" s="13"/>
      <c r="D220" s="11"/>
      <c r="E220" s="82"/>
      <c r="F220" s="81"/>
    </row>
    <row r="221" spans="1:6" ht="15.75" customHeight="1" x14ac:dyDescent="0.15">
      <c r="A221" s="12"/>
      <c r="B221" s="11"/>
      <c r="C221" s="13"/>
      <c r="D221" s="11"/>
      <c r="E221" s="82"/>
      <c r="F221" s="81"/>
    </row>
    <row r="222" spans="1:6" ht="15.75" customHeight="1" x14ac:dyDescent="0.15">
      <c r="A222" s="12"/>
      <c r="B222" s="11"/>
      <c r="C222" s="13"/>
      <c r="D222" s="11"/>
      <c r="E222" s="82"/>
      <c r="F222" s="81"/>
    </row>
    <row r="223" spans="1:6" ht="15.75" customHeight="1" x14ac:dyDescent="0.15">
      <c r="A223" s="12"/>
      <c r="B223" s="11"/>
      <c r="C223" s="13"/>
      <c r="D223" s="11"/>
      <c r="E223" s="82"/>
      <c r="F223" s="81"/>
    </row>
    <row r="224" spans="1:6" ht="15.75" customHeight="1" x14ac:dyDescent="0.15">
      <c r="A224" s="12"/>
      <c r="B224" s="11"/>
      <c r="C224" s="13"/>
      <c r="D224" s="11"/>
      <c r="E224" s="82"/>
      <c r="F224" s="81"/>
    </row>
    <row r="225" spans="1:6" ht="15.75" customHeight="1" x14ac:dyDescent="0.15">
      <c r="A225" s="12"/>
      <c r="B225" s="11"/>
      <c r="C225" s="13"/>
      <c r="D225" s="11"/>
      <c r="E225" s="82"/>
      <c r="F225" s="81"/>
    </row>
    <row r="226" spans="1:6" ht="15.75" customHeight="1" x14ac:dyDescent="0.15">
      <c r="A226" s="12"/>
      <c r="B226" s="11"/>
      <c r="C226" s="13"/>
      <c r="D226" s="11"/>
      <c r="E226" s="82"/>
      <c r="F226" s="81"/>
    </row>
    <row r="227" spans="1:6" ht="15.75" customHeight="1" x14ac:dyDescent="0.15">
      <c r="A227" s="12"/>
      <c r="B227" s="11"/>
      <c r="C227" s="13"/>
      <c r="D227" s="11"/>
      <c r="E227" s="82"/>
      <c r="F227" s="81"/>
    </row>
    <row r="228" spans="1:6" ht="15.75" customHeight="1" x14ac:dyDescent="0.15">
      <c r="A228" s="12"/>
      <c r="B228" s="11"/>
      <c r="C228" s="13"/>
      <c r="D228" s="11"/>
      <c r="E228" s="82"/>
      <c r="F228" s="81"/>
    </row>
    <row r="229" spans="1:6" ht="15.75" customHeight="1" x14ac:dyDescent="0.15">
      <c r="A229" s="12"/>
      <c r="B229" s="11"/>
      <c r="C229" s="13"/>
      <c r="D229" s="11"/>
      <c r="E229" s="82"/>
      <c r="F229" s="81"/>
    </row>
    <row r="230" spans="1:6" ht="15.75" customHeight="1" x14ac:dyDescent="0.15">
      <c r="A230" s="12"/>
      <c r="B230" s="11"/>
      <c r="C230" s="13"/>
      <c r="D230" s="11"/>
      <c r="E230" s="82"/>
      <c r="F230" s="81"/>
    </row>
    <row r="231" spans="1:6" ht="15.75" customHeight="1" x14ac:dyDescent="0.15">
      <c r="A231" s="12"/>
      <c r="B231" s="11"/>
      <c r="C231" s="13"/>
      <c r="D231" s="11"/>
      <c r="E231" s="82"/>
      <c r="F231" s="81"/>
    </row>
    <row r="232" spans="1:6" ht="15.75" customHeight="1" x14ac:dyDescent="0.15">
      <c r="A232" s="12"/>
      <c r="B232" s="11"/>
      <c r="C232" s="13"/>
      <c r="D232" s="11"/>
      <c r="E232" s="82"/>
      <c r="F232" s="81"/>
    </row>
    <row r="233" spans="1:6" ht="15.75" customHeight="1" x14ac:dyDescent="0.15">
      <c r="A233" s="12"/>
      <c r="B233" s="11"/>
      <c r="C233" s="13"/>
      <c r="D233" s="11"/>
      <c r="E233" s="82"/>
      <c r="F233" s="81"/>
    </row>
    <row r="234" spans="1:6" ht="15.75" customHeight="1" x14ac:dyDescent="0.15">
      <c r="A234" s="12"/>
      <c r="B234" s="11"/>
      <c r="C234" s="13"/>
      <c r="D234" s="11"/>
      <c r="E234" s="82"/>
      <c r="F234" s="81"/>
    </row>
    <row r="235" spans="1:6" ht="15.75" customHeight="1" x14ac:dyDescent="0.15">
      <c r="A235" s="12"/>
      <c r="B235" s="11"/>
      <c r="C235" s="13"/>
      <c r="D235" s="11"/>
      <c r="E235" s="82"/>
      <c r="F235" s="81"/>
    </row>
    <row r="236" spans="1:6" ht="15.75" customHeight="1" x14ac:dyDescent="0.15">
      <c r="A236" s="12"/>
      <c r="B236" s="11"/>
      <c r="C236" s="13"/>
      <c r="D236" s="11"/>
      <c r="E236" s="82"/>
      <c r="F236" s="81"/>
    </row>
    <row r="237" spans="1:6" ht="15.75" customHeight="1" x14ac:dyDescent="0.15">
      <c r="A237" s="12"/>
      <c r="B237" s="11"/>
      <c r="C237" s="13"/>
      <c r="D237" s="11"/>
      <c r="E237" s="82"/>
      <c r="F237" s="81"/>
    </row>
    <row r="238" spans="1:6" ht="15.75" customHeight="1" x14ac:dyDescent="0.15">
      <c r="A238" s="12"/>
      <c r="B238" s="11"/>
      <c r="C238" s="13"/>
      <c r="D238" s="11"/>
      <c r="E238" s="82"/>
      <c r="F238" s="81"/>
    </row>
    <row r="239" spans="1:6" ht="15.75" customHeight="1" x14ac:dyDescent="0.15">
      <c r="A239" s="12"/>
      <c r="B239" s="11"/>
      <c r="C239" s="13"/>
      <c r="D239" s="11"/>
      <c r="E239" s="82"/>
      <c r="F239" s="81"/>
    </row>
    <row r="240" spans="1:6" ht="15.75" customHeight="1" x14ac:dyDescent="0.15">
      <c r="A240" s="12"/>
      <c r="B240" s="11"/>
      <c r="C240" s="13"/>
      <c r="D240" s="11"/>
      <c r="E240" s="82"/>
      <c r="F240" s="81"/>
    </row>
    <row r="241" spans="1:6" ht="15.75" customHeight="1" x14ac:dyDescent="0.15">
      <c r="A241" s="12"/>
      <c r="B241" s="11"/>
      <c r="C241" s="13"/>
      <c r="D241" s="11"/>
      <c r="E241" s="82"/>
      <c r="F241" s="81"/>
    </row>
    <row r="242" spans="1:6" ht="15.75" customHeight="1" x14ac:dyDescent="0.15">
      <c r="A242" s="12"/>
      <c r="B242" s="11"/>
      <c r="C242" s="13"/>
      <c r="D242" s="11"/>
      <c r="E242" s="82"/>
      <c r="F242" s="81"/>
    </row>
    <row r="243" spans="1:6" ht="15.75" customHeight="1" x14ac:dyDescent="0.15">
      <c r="A243" s="12"/>
      <c r="B243" s="11"/>
      <c r="C243" s="13"/>
      <c r="D243" s="11"/>
      <c r="E243" s="82"/>
      <c r="F243" s="81"/>
    </row>
    <row r="244" spans="1:6" ht="15.75" customHeight="1" x14ac:dyDescent="0.15">
      <c r="A244" s="12"/>
      <c r="B244" s="11"/>
      <c r="C244" s="13"/>
      <c r="D244" s="11"/>
      <c r="E244" s="82"/>
      <c r="F244" s="81"/>
    </row>
    <row r="245" spans="1:6" ht="15.75" customHeight="1" x14ac:dyDescent="0.15">
      <c r="A245" s="12"/>
      <c r="B245" s="11"/>
      <c r="C245" s="13"/>
      <c r="D245" s="11"/>
      <c r="E245" s="82"/>
      <c r="F245" s="81"/>
    </row>
    <row r="246" spans="1:6" ht="15.75" customHeight="1" x14ac:dyDescent="0.15">
      <c r="A246" s="12"/>
      <c r="B246" s="11"/>
      <c r="C246" s="13"/>
      <c r="D246" s="11"/>
      <c r="E246" s="82"/>
      <c r="F246" s="81"/>
    </row>
    <row r="247" spans="1:6" ht="15.75" customHeight="1" x14ac:dyDescent="0.15">
      <c r="A247" s="12"/>
      <c r="B247" s="11"/>
      <c r="C247" s="13"/>
      <c r="D247" s="11"/>
      <c r="E247" s="82"/>
      <c r="F247" s="81"/>
    </row>
    <row r="248" spans="1:6" ht="15.75" customHeight="1" x14ac:dyDescent="0.15">
      <c r="A248" s="12"/>
      <c r="B248" s="11"/>
      <c r="C248" s="13"/>
      <c r="D248" s="11"/>
      <c r="E248" s="82"/>
      <c r="F248" s="81"/>
    </row>
    <row r="249" spans="1:6" ht="15.75" customHeight="1" x14ac:dyDescent="0.15">
      <c r="A249" s="12"/>
      <c r="B249" s="11"/>
      <c r="C249" s="13"/>
      <c r="D249" s="11"/>
      <c r="E249" s="82"/>
      <c r="F249" s="81"/>
    </row>
    <row r="250" spans="1:6" ht="15.75" customHeight="1" x14ac:dyDescent="0.15">
      <c r="A250" s="12"/>
      <c r="B250" s="11"/>
      <c r="C250" s="13"/>
      <c r="D250" s="11"/>
      <c r="E250" s="82"/>
      <c r="F250" s="81"/>
    </row>
    <row r="251" spans="1:6" ht="15.75" customHeight="1" x14ac:dyDescent="0.15">
      <c r="A251" s="12"/>
      <c r="B251" s="11"/>
      <c r="C251" s="13"/>
      <c r="D251" s="11"/>
      <c r="E251" s="82"/>
      <c r="F251" s="81"/>
    </row>
    <row r="252" spans="1:6" ht="15.75" customHeight="1" x14ac:dyDescent="0.15">
      <c r="A252" s="12"/>
      <c r="B252" s="11"/>
      <c r="C252" s="13"/>
      <c r="D252" s="11"/>
      <c r="E252" s="82"/>
      <c r="F252" s="81"/>
    </row>
    <row r="253" spans="1:6" ht="15.75" customHeight="1" x14ac:dyDescent="0.15">
      <c r="A253" s="12"/>
      <c r="B253" s="11"/>
      <c r="C253" s="13"/>
      <c r="D253" s="11"/>
      <c r="E253" s="82"/>
      <c r="F253" s="81"/>
    </row>
    <row r="254" spans="1:6" ht="15.75" customHeight="1" x14ac:dyDescent="0.15">
      <c r="A254" s="12"/>
      <c r="B254" s="11"/>
      <c r="C254" s="13"/>
      <c r="D254" s="11"/>
      <c r="E254" s="82"/>
      <c r="F254" s="81"/>
    </row>
    <row r="255" spans="1:6" ht="15.75" customHeight="1" x14ac:dyDescent="0.15">
      <c r="A255" s="12"/>
      <c r="B255" s="11"/>
      <c r="C255" s="13"/>
      <c r="D255" s="11"/>
      <c r="E255" s="82"/>
      <c r="F255" s="81"/>
    </row>
    <row r="256" spans="1:6" ht="15.75" customHeight="1" x14ac:dyDescent="0.15">
      <c r="A256" s="12"/>
      <c r="B256" s="11"/>
      <c r="C256" s="13"/>
      <c r="D256" s="11"/>
      <c r="E256" s="82"/>
      <c r="F256" s="81"/>
    </row>
    <row r="257" spans="1:6" ht="15.75" customHeight="1" x14ac:dyDescent="0.15">
      <c r="A257" s="12"/>
      <c r="B257" s="11"/>
      <c r="C257" s="13"/>
      <c r="D257" s="11"/>
      <c r="E257" s="82"/>
      <c r="F257" s="81"/>
    </row>
    <row r="258" spans="1:6" ht="15.75" customHeight="1" x14ac:dyDescent="0.15">
      <c r="A258" s="12"/>
      <c r="B258" s="11"/>
      <c r="C258" s="13"/>
      <c r="D258" s="11"/>
      <c r="E258" s="82"/>
      <c r="F258" s="81"/>
    </row>
    <row r="259" spans="1:6" ht="15.75" customHeight="1" x14ac:dyDescent="0.15">
      <c r="A259" s="12"/>
      <c r="B259" s="11"/>
      <c r="C259" s="13"/>
      <c r="D259" s="11"/>
      <c r="E259" s="82"/>
      <c r="F259" s="81"/>
    </row>
    <row r="260" spans="1:6" ht="15.75" customHeight="1" x14ac:dyDescent="0.15">
      <c r="A260" s="12"/>
      <c r="B260" s="11"/>
      <c r="C260" s="13"/>
      <c r="D260" s="11"/>
      <c r="E260" s="82"/>
      <c r="F260" s="81"/>
    </row>
    <row r="261" spans="1:6" ht="15.75" customHeight="1" x14ac:dyDescent="0.15">
      <c r="A261" s="12"/>
      <c r="B261" s="11"/>
      <c r="C261" s="13"/>
      <c r="D261" s="11"/>
      <c r="E261" s="82"/>
      <c r="F261" s="81"/>
    </row>
    <row r="262" spans="1:6" ht="15.75" customHeight="1" x14ac:dyDescent="0.15">
      <c r="A262" s="12"/>
      <c r="B262" s="11"/>
      <c r="C262" s="13"/>
      <c r="D262" s="11"/>
      <c r="E262" s="82"/>
      <c r="F262" s="81"/>
    </row>
    <row r="263" spans="1:6" ht="15.75" customHeight="1" x14ac:dyDescent="0.15">
      <c r="A263" s="12"/>
      <c r="B263" s="11"/>
      <c r="C263" s="13"/>
      <c r="D263" s="11"/>
      <c r="E263" s="82"/>
      <c r="F263" s="81"/>
    </row>
    <row r="264" spans="1:6" ht="15.75" customHeight="1" x14ac:dyDescent="0.15">
      <c r="A264" s="12"/>
      <c r="B264" s="11"/>
      <c r="C264" s="13"/>
      <c r="D264" s="11"/>
      <c r="E264" s="82"/>
      <c r="F264" s="81"/>
    </row>
    <row r="265" spans="1:6" ht="15.75" customHeight="1" x14ac:dyDescent="0.15">
      <c r="A265" s="12"/>
      <c r="B265" s="11"/>
      <c r="C265" s="13"/>
      <c r="D265" s="11"/>
      <c r="E265" s="82"/>
      <c r="F265" s="81"/>
    </row>
    <row r="266" spans="1:6" ht="15.75" customHeight="1" x14ac:dyDescent="0.15">
      <c r="A266" s="12"/>
      <c r="B266" s="11"/>
      <c r="C266" s="13"/>
      <c r="D266" s="11"/>
      <c r="E266" s="82"/>
      <c r="F266" s="81"/>
    </row>
    <row r="267" spans="1:6" ht="15.75" customHeight="1" x14ac:dyDescent="0.15">
      <c r="A267" s="12"/>
      <c r="B267" s="11"/>
      <c r="C267" s="13"/>
      <c r="D267" s="11"/>
      <c r="E267" s="82"/>
      <c r="F267" s="81"/>
    </row>
    <row r="268" spans="1:6" ht="15.75" customHeight="1" x14ac:dyDescent="0.15">
      <c r="A268" s="12"/>
      <c r="B268" s="11"/>
      <c r="C268" s="13"/>
      <c r="D268" s="11"/>
      <c r="E268" s="82"/>
      <c r="F268" s="81"/>
    </row>
    <row r="269" spans="1:6" ht="15.75" customHeight="1" x14ac:dyDescent="0.15">
      <c r="A269" s="12"/>
      <c r="B269" s="11"/>
      <c r="C269" s="13"/>
      <c r="D269" s="11"/>
      <c r="E269" s="82"/>
      <c r="F269" s="81"/>
    </row>
    <row r="270" spans="1:6" ht="15.75" customHeight="1" x14ac:dyDescent="0.15">
      <c r="A270" s="12"/>
      <c r="B270" s="11"/>
      <c r="C270" s="13"/>
      <c r="D270" s="11"/>
      <c r="E270" s="82"/>
      <c r="F270" s="81"/>
    </row>
    <row r="271" spans="1:6" ht="15.75" customHeight="1" x14ac:dyDescent="0.15">
      <c r="A271" s="12"/>
      <c r="B271" s="11"/>
      <c r="C271" s="13"/>
      <c r="D271" s="11"/>
      <c r="E271" s="82"/>
      <c r="F271" s="81"/>
    </row>
    <row r="272" spans="1:6" ht="15.75" customHeight="1" x14ac:dyDescent="0.15">
      <c r="A272" s="12"/>
      <c r="B272" s="11"/>
      <c r="C272" s="13"/>
      <c r="D272" s="11"/>
      <c r="E272" s="82"/>
      <c r="F272" s="81"/>
    </row>
    <row r="273" spans="1:6" ht="15.75" customHeight="1" x14ac:dyDescent="0.15">
      <c r="A273" s="12"/>
      <c r="B273" s="11"/>
      <c r="C273" s="13"/>
      <c r="D273" s="11"/>
      <c r="E273" s="82"/>
      <c r="F273" s="81"/>
    </row>
    <row r="274" spans="1:6" ht="15.75" customHeight="1" x14ac:dyDescent="0.15">
      <c r="A274" s="12"/>
      <c r="B274" s="11"/>
      <c r="C274" s="13"/>
      <c r="D274" s="11"/>
      <c r="E274" s="82"/>
      <c r="F274" s="81"/>
    </row>
    <row r="275" spans="1:6" ht="15.75" customHeight="1" x14ac:dyDescent="0.15">
      <c r="A275" s="12"/>
      <c r="B275" s="11"/>
      <c r="C275" s="13"/>
      <c r="D275" s="11"/>
      <c r="E275" s="82"/>
      <c r="F275" s="81"/>
    </row>
    <row r="276" spans="1:6" ht="15.75" customHeight="1" x14ac:dyDescent="0.15">
      <c r="A276" s="12"/>
      <c r="B276" s="11"/>
      <c r="C276" s="13"/>
      <c r="D276" s="11"/>
      <c r="E276" s="82"/>
      <c r="F276" s="81"/>
    </row>
    <row r="277" spans="1:6" ht="15.75" customHeight="1" x14ac:dyDescent="0.15">
      <c r="A277" s="12"/>
      <c r="B277" s="11"/>
      <c r="C277" s="13"/>
      <c r="D277" s="11"/>
      <c r="E277" s="82"/>
      <c r="F277" s="81"/>
    </row>
    <row r="278" spans="1:6" ht="15.75" customHeight="1" x14ac:dyDescent="0.15">
      <c r="A278" s="12"/>
      <c r="B278" s="11"/>
      <c r="C278" s="13"/>
      <c r="D278" s="11"/>
      <c r="E278" s="82"/>
      <c r="F278" s="81"/>
    </row>
    <row r="279" spans="1:6" ht="15.75" customHeight="1" x14ac:dyDescent="0.15">
      <c r="A279" s="12"/>
      <c r="B279" s="11"/>
      <c r="C279" s="13"/>
      <c r="D279" s="11"/>
      <c r="E279" s="82"/>
      <c r="F279" s="81"/>
    </row>
    <row r="280" spans="1:6" ht="15.75" customHeight="1" x14ac:dyDescent="0.15">
      <c r="A280" s="12"/>
      <c r="B280" s="11"/>
      <c r="C280" s="13"/>
      <c r="D280" s="11"/>
      <c r="E280" s="82"/>
      <c r="F280" s="81"/>
    </row>
    <row r="281" spans="1:6" ht="15.75" customHeight="1" x14ac:dyDescent="0.15">
      <c r="A281" s="12"/>
      <c r="B281" s="11"/>
      <c r="C281" s="13"/>
      <c r="D281" s="11"/>
      <c r="E281" s="82"/>
      <c r="F281" s="81"/>
    </row>
    <row r="282" spans="1:6" ht="15.75" customHeight="1" x14ac:dyDescent="0.15">
      <c r="A282" s="12"/>
      <c r="B282" s="11"/>
      <c r="C282" s="13"/>
      <c r="D282" s="11"/>
      <c r="E282" s="82"/>
      <c r="F282" s="81"/>
    </row>
    <row r="283" spans="1:6" ht="15.75" customHeight="1" x14ac:dyDescent="0.15">
      <c r="A283" s="12"/>
      <c r="B283" s="11"/>
      <c r="C283" s="13"/>
      <c r="D283" s="11"/>
      <c r="E283" s="82"/>
      <c r="F283" s="81"/>
    </row>
    <row r="284" spans="1:6" ht="15.75" customHeight="1" x14ac:dyDescent="0.15">
      <c r="A284" s="12"/>
      <c r="B284" s="11"/>
      <c r="C284" s="13"/>
      <c r="D284" s="11"/>
      <c r="E284" s="82"/>
      <c r="F284" s="81"/>
    </row>
    <row r="285" spans="1:6" ht="15.75" customHeight="1" x14ac:dyDescent="0.15">
      <c r="A285" s="12"/>
      <c r="B285" s="11"/>
      <c r="C285" s="13"/>
      <c r="D285" s="11"/>
      <c r="E285" s="82"/>
      <c r="F285" s="81"/>
    </row>
    <row r="286" spans="1:6" ht="15.75" customHeight="1" x14ac:dyDescent="0.15">
      <c r="A286" s="12"/>
      <c r="B286" s="11"/>
      <c r="C286" s="13"/>
      <c r="D286" s="11"/>
      <c r="E286" s="82"/>
      <c r="F286" s="81"/>
    </row>
    <row r="287" spans="1:6" ht="15.75" customHeight="1" x14ac:dyDescent="0.15">
      <c r="A287" s="12"/>
      <c r="B287" s="11"/>
      <c r="C287" s="13"/>
      <c r="D287" s="11"/>
      <c r="E287" s="82"/>
      <c r="F287" s="81"/>
    </row>
    <row r="288" spans="1:6" ht="15.75" customHeight="1" x14ac:dyDescent="0.15">
      <c r="A288" s="12"/>
      <c r="B288" s="11"/>
      <c r="C288" s="13"/>
      <c r="D288" s="11"/>
      <c r="E288" s="82"/>
      <c r="F288" s="81"/>
    </row>
    <row r="289" spans="1:6" ht="15.75" customHeight="1" x14ac:dyDescent="0.15">
      <c r="A289" s="12"/>
      <c r="B289" s="11"/>
      <c r="C289" s="13"/>
      <c r="D289" s="11"/>
      <c r="E289" s="82"/>
      <c r="F289" s="81"/>
    </row>
    <row r="290" spans="1:6" ht="15.75" customHeight="1" x14ac:dyDescent="0.15">
      <c r="A290" s="12"/>
      <c r="B290" s="11"/>
      <c r="C290" s="13"/>
      <c r="D290" s="11"/>
      <c r="E290" s="82"/>
      <c r="F290" s="81"/>
    </row>
    <row r="291" spans="1:6" ht="15.75" customHeight="1" x14ac:dyDescent="0.15">
      <c r="A291" s="12"/>
      <c r="B291" s="11"/>
      <c r="C291" s="13"/>
      <c r="D291" s="11"/>
      <c r="E291" s="82"/>
      <c r="F291" s="81"/>
    </row>
    <row r="292" spans="1:6" ht="15.75" customHeight="1" x14ac:dyDescent="0.15">
      <c r="A292" s="12"/>
      <c r="B292" s="11"/>
      <c r="C292" s="13"/>
      <c r="D292" s="11"/>
      <c r="E292" s="82"/>
      <c r="F292" s="81"/>
    </row>
    <row r="293" spans="1:6" ht="15.75" customHeight="1" x14ac:dyDescent="0.15">
      <c r="A293" s="12"/>
      <c r="B293" s="11"/>
      <c r="C293" s="13"/>
      <c r="D293" s="11"/>
      <c r="E293" s="82"/>
      <c r="F293" s="81"/>
    </row>
    <row r="294" spans="1:6" ht="15.75" customHeight="1" x14ac:dyDescent="0.15">
      <c r="A294" s="12"/>
      <c r="B294" s="11"/>
      <c r="C294" s="13"/>
      <c r="D294" s="11"/>
      <c r="E294" s="82"/>
      <c r="F294" s="81"/>
    </row>
    <row r="295" spans="1:6" ht="15.75" customHeight="1" x14ac:dyDescent="0.15">
      <c r="A295" s="12"/>
      <c r="B295" s="11"/>
      <c r="C295" s="13"/>
      <c r="D295" s="11"/>
      <c r="E295" s="82"/>
      <c r="F295" s="81"/>
    </row>
    <row r="296" spans="1:6" ht="15.75" customHeight="1" x14ac:dyDescent="0.15">
      <c r="A296" s="12"/>
      <c r="B296" s="11"/>
      <c r="C296" s="13"/>
      <c r="D296" s="11"/>
      <c r="E296" s="82"/>
      <c r="F296" s="81"/>
    </row>
    <row r="297" spans="1:6" ht="15.75" customHeight="1" x14ac:dyDescent="0.15">
      <c r="A297" s="12"/>
      <c r="B297" s="11"/>
      <c r="C297" s="13"/>
      <c r="D297" s="11"/>
      <c r="E297" s="82"/>
      <c r="F297" s="81"/>
    </row>
    <row r="298" spans="1:6" ht="15.75" customHeight="1" x14ac:dyDescent="0.15">
      <c r="A298" s="12"/>
      <c r="B298" s="11"/>
      <c r="C298" s="13"/>
      <c r="D298" s="11"/>
      <c r="E298" s="82"/>
      <c r="F298" s="81"/>
    </row>
    <row r="299" spans="1:6" ht="15.75" customHeight="1" x14ac:dyDescent="0.15">
      <c r="A299" s="12"/>
      <c r="B299" s="11"/>
      <c r="C299" s="13"/>
      <c r="D299" s="11"/>
      <c r="E299" s="82"/>
      <c r="F299" s="81"/>
    </row>
    <row r="300" spans="1:6" ht="15.75" customHeight="1" x14ac:dyDescent="0.15">
      <c r="A300" s="12"/>
      <c r="B300" s="11"/>
      <c r="C300" s="13"/>
      <c r="D300" s="11"/>
      <c r="E300" s="82"/>
      <c r="F300" s="81"/>
    </row>
    <row r="301" spans="1:6" ht="15.75" customHeight="1" x14ac:dyDescent="0.15">
      <c r="A301" s="12"/>
      <c r="B301" s="11"/>
      <c r="C301" s="13"/>
      <c r="D301" s="11"/>
      <c r="E301" s="82"/>
      <c r="F301" s="81"/>
    </row>
    <row r="302" spans="1:6" ht="15.75" customHeight="1" x14ac:dyDescent="0.15">
      <c r="A302" s="12"/>
      <c r="B302" s="11"/>
      <c r="C302" s="13"/>
      <c r="D302" s="11"/>
      <c r="E302" s="82"/>
      <c r="F302" s="81"/>
    </row>
    <row r="303" spans="1:6" ht="15.75" customHeight="1" x14ac:dyDescent="0.15">
      <c r="A303" s="12"/>
      <c r="B303" s="11"/>
      <c r="C303" s="13"/>
      <c r="D303" s="11"/>
      <c r="E303" s="82"/>
      <c r="F303" s="81"/>
    </row>
    <row r="304" spans="1:6" ht="15.75" customHeight="1" x14ac:dyDescent="0.15">
      <c r="A304" s="12"/>
      <c r="B304" s="11"/>
      <c r="C304" s="13"/>
      <c r="D304" s="11"/>
      <c r="E304" s="82"/>
      <c r="F304" s="81"/>
    </row>
    <row r="305" spans="1:6" ht="15.75" customHeight="1" x14ac:dyDescent="0.15">
      <c r="A305" s="12"/>
      <c r="B305" s="11"/>
      <c r="C305" s="13"/>
      <c r="D305" s="11"/>
      <c r="E305" s="82"/>
      <c r="F305" s="81"/>
    </row>
    <row r="306" spans="1:6" ht="15.75" customHeight="1" x14ac:dyDescent="0.15">
      <c r="A306" s="12"/>
      <c r="B306" s="11"/>
      <c r="C306" s="13"/>
      <c r="D306" s="11"/>
      <c r="E306" s="82"/>
      <c r="F306" s="81"/>
    </row>
    <row r="307" spans="1:6" ht="15.75" customHeight="1" x14ac:dyDescent="0.15">
      <c r="A307" s="12"/>
      <c r="B307" s="11"/>
      <c r="C307" s="13"/>
      <c r="D307" s="11"/>
      <c r="E307" s="82"/>
      <c r="F307" s="81"/>
    </row>
    <row r="308" spans="1:6" ht="15.75" customHeight="1" x14ac:dyDescent="0.15">
      <c r="A308" s="12"/>
      <c r="B308" s="11"/>
      <c r="C308" s="13"/>
      <c r="D308" s="11"/>
      <c r="E308" s="82"/>
      <c r="F308" s="81"/>
    </row>
    <row r="309" spans="1:6" ht="15.75" customHeight="1" x14ac:dyDescent="0.15">
      <c r="A309" s="12"/>
      <c r="B309" s="11"/>
      <c r="C309" s="13"/>
      <c r="D309" s="11"/>
      <c r="E309" s="82"/>
      <c r="F309" s="81"/>
    </row>
    <row r="310" spans="1:6" ht="15.75" customHeight="1" x14ac:dyDescent="0.15">
      <c r="A310" s="12"/>
      <c r="B310" s="11"/>
      <c r="C310" s="13"/>
      <c r="D310" s="11"/>
      <c r="E310" s="82"/>
      <c r="F310" s="81"/>
    </row>
    <row r="311" spans="1:6" ht="15.75" customHeight="1" x14ac:dyDescent="0.15">
      <c r="A311" s="12"/>
      <c r="B311" s="11"/>
      <c r="C311" s="13"/>
      <c r="D311" s="11"/>
      <c r="E311" s="82"/>
      <c r="F311" s="81"/>
    </row>
    <row r="312" spans="1:6" ht="15.75" customHeight="1" x14ac:dyDescent="0.15">
      <c r="A312" s="12"/>
      <c r="B312" s="11"/>
      <c r="C312" s="13"/>
      <c r="D312" s="11"/>
      <c r="E312" s="82"/>
      <c r="F312" s="81"/>
    </row>
    <row r="313" spans="1:6" ht="15.75" customHeight="1" x14ac:dyDescent="0.15">
      <c r="A313" s="12"/>
      <c r="B313" s="11"/>
      <c r="C313" s="13"/>
      <c r="D313" s="11"/>
      <c r="E313" s="82"/>
      <c r="F313" s="81"/>
    </row>
    <row r="314" spans="1:6" ht="15.75" customHeight="1" x14ac:dyDescent="0.15">
      <c r="A314" s="12"/>
      <c r="B314" s="11"/>
      <c r="C314" s="13"/>
      <c r="D314" s="11"/>
      <c r="E314" s="82"/>
      <c r="F314" s="81"/>
    </row>
    <row r="315" spans="1:6" ht="15.75" customHeight="1" x14ac:dyDescent="0.15">
      <c r="A315" s="12"/>
      <c r="B315" s="11"/>
      <c r="C315" s="13"/>
      <c r="D315" s="11"/>
      <c r="E315" s="82"/>
      <c r="F315" s="81"/>
    </row>
    <row r="316" spans="1:6" ht="15.75" customHeight="1" x14ac:dyDescent="0.15">
      <c r="A316" s="12"/>
      <c r="B316" s="11"/>
      <c r="C316" s="13"/>
      <c r="D316" s="11"/>
      <c r="E316" s="82"/>
      <c r="F316" s="81"/>
    </row>
    <row r="317" spans="1:6" ht="15.75" customHeight="1" x14ac:dyDescent="0.15">
      <c r="A317" s="12"/>
      <c r="B317" s="11"/>
      <c r="C317" s="13"/>
      <c r="D317" s="11"/>
      <c r="E317" s="82"/>
      <c r="F317" s="81"/>
    </row>
    <row r="318" spans="1:6" ht="15.75" customHeight="1" x14ac:dyDescent="0.15">
      <c r="A318" s="12"/>
      <c r="B318" s="11"/>
      <c r="C318" s="13"/>
      <c r="D318" s="11"/>
      <c r="E318" s="82"/>
      <c r="F318" s="81"/>
    </row>
    <row r="319" spans="1:6" ht="15.75" customHeight="1" x14ac:dyDescent="0.15">
      <c r="A319" s="12"/>
      <c r="B319" s="11"/>
      <c r="C319" s="13"/>
      <c r="D319" s="11"/>
      <c r="E319" s="82"/>
      <c r="F319" s="81"/>
    </row>
    <row r="320" spans="1:6" ht="15.75" customHeight="1" x14ac:dyDescent="0.15">
      <c r="A320" s="12"/>
      <c r="B320" s="11"/>
      <c r="C320" s="13"/>
      <c r="D320" s="11"/>
      <c r="E320" s="82"/>
      <c r="F320" s="81"/>
    </row>
    <row r="321" spans="1:6" ht="15.75" customHeight="1" x14ac:dyDescent="0.15">
      <c r="A321" s="12"/>
      <c r="B321" s="11"/>
      <c r="C321" s="13"/>
      <c r="D321" s="11"/>
      <c r="E321" s="82"/>
      <c r="F321" s="81"/>
    </row>
    <row r="322" spans="1:6" ht="15.75" customHeight="1" x14ac:dyDescent="0.15">
      <c r="A322" s="12"/>
      <c r="B322" s="11"/>
      <c r="C322" s="13"/>
      <c r="D322" s="11"/>
      <c r="E322" s="82"/>
      <c r="F322" s="81"/>
    </row>
    <row r="323" spans="1:6" ht="15.75" customHeight="1" x14ac:dyDescent="0.15">
      <c r="A323" s="12"/>
      <c r="B323" s="11"/>
      <c r="C323" s="13"/>
      <c r="D323" s="11"/>
      <c r="E323" s="82"/>
      <c r="F323" s="81"/>
    </row>
    <row r="324" spans="1:6" ht="15.75" customHeight="1" x14ac:dyDescent="0.15">
      <c r="A324" s="12"/>
      <c r="B324" s="11"/>
      <c r="C324" s="13"/>
      <c r="D324" s="11"/>
      <c r="E324" s="82"/>
      <c r="F324" s="81"/>
    </row>
    <row r="325" spans="1:6" ht="15.75" customHeight="1" x14ac:dyDescent="0.15">
      <c r="A325" s="12"/>
      <c r="B325" s="11"/>
      <c r="C325" s="13"/>
      <c r="D325" s="11"/>
      <c r="E325" s="82"/>
      <c r="F325" s="81"/>
    </row>
    <row r="326" spans="1:6" ht="15.75" customHeight="1" x14ac:dyDescent="0.15">
      <c r="A326" s="12"/>
      <c r="B326" s="11"/>
      <c r="C326" s="13"/>
      <c r="D326" s="11"/>
      <c r="E326" s="82"/>
      <c r="F326" s="81"/>
    </row>
    <row r="327" spans="1:6" ht="15.75" customHeight="1" x14ac:dyDescent="0.15">
      <c r="A327" s="12"/>
      <c r="B327" s="11"/>
      <c r="C327" s="13"/>
      <c r="D327" s="11"/>
      <c r="E327" s="82"/>
      <c r="F327" s="81"/>
    </row>
    <row r="328" spans="1:6" ht="15.75" customHeight="1" x14ac:dyDescent="0.15">
      <c r="A328" s="12"/>
      <c r="B328" s="11"/>
      <c r="C328" s="13"/>
      <c r="D328" s="11"/>
      <c r="E328" s="82"/>
      <c r="F328" s="81"/>
    </row>
    <row r="329" spans="1:6" ht="15.75" customHeight="1" x14ac:dyDescent="0.15">
      <c r="A329" s="12"/>
      <c r="B329" s="11"/>
      <c r="C329" s="13"/>
      <c r="D329" s="11"/>
      <c r="E329" s="82"/>
      <c r="F329" s="81"/>
    </row>
    <row r="330" spans="1:6" ht="15.75" customHeight="1" x14ac:dyDescent="0.15">
      <c r="A330" s="12"/>
      <c r="B330" s="11"/>
      <c r="C330" s="13"/>
      <c r="D330" s="11"/>
      <c r="E330" s="82"/>
      <c r="F330" s="81"/>
    </row>
    <row r="331" spans="1:6" ht="15.75" customHeight="1" x14ac:dyDescent="0.15">
      <c r="A331" s="12"/>
      <c r="B331" s="11"/>
      <c r="C331" s="13"/>
      <c r="D331" s="11"/>
      <c r="E331" s="82"/>
      <c r="F331" s="81"/>
    </row>
    <row r="332" spans="1:6" ht="15.75" customHeight="1" x14ac:dyDescent="0.15">
      <c r="A332" s="12"/>
      <c r="B332" s="11"/>
      <c r="C332" s="13"/>
      <c r="D332" s="11"/>
      <c r="E332" s="82"/>
      <c r="F332" s="81"/>
    </row>
    <row r="333" spans="1:6" ht="15.75" customHeight="1" x14ac:dyDescent="0.15">
      <c r="A333" s="12"/>
      <c r="B333" s="11"/>
      <c r="C333" s="13"/>
      <c r="D333" s="11"/>
      <c r="E333" s="82"/>
      <c r="F333" s="81"/>
    </row>
    <row r="334" spans="1:6" ht="15.75" customHeight="1" x14ac:dyDescent="0.15">
      <c r="A334" s="12"/>
      <c r="B334" s="11"/>
      <c r="C334" s="13"/>
      <c r="D334" s="11"/>
      <c r="E334" s="82"/>
      <c r="F334" s="81"/>
    </row>
    <row r="335" spans="1:6" ht="15.75" customHeight="1" x14ac:dyDescent="0.15">
      <c r="A335" s="12"/>
      <c r="B335" s="11"/>
      <c r="C335" s="13"/>
      <c r="D335" s="11"/>
      <c r="E335" s="82"/>
      <c r="F335" s="81"/>
    </row>
    <row r="336" spans="1:6" ht="15.75" customHeight="1" x14ac:dyDescent="0.15">
      <c r="A336" s="12"/>
      <c r="B336" s="11"/>
      <c r="C336" s="13"/>
      <c r="D336" s="11"/>
      <c r="E336" s="82"/>
      <c r="F336" s="81"/>
    </row>
    <row r="337" spans="1:6" ht="15.75" customHeight="1" x14ac:dyDescent="0.15">
      <c r="A337" s="12"/>
      <c r="B337" s="11"/>
      <c r="C337" s="13"/>
      <c r="D337" s="11"/>
      <c r="E337" s="82"/>
      <c r="F337" s="81"/>
    </row>
    <row r="338" spans="1:6" ht="15.75" customHeight="1" x14ac:dyDescent="0.15">
      <c r="A338" s="12"/>
      <c r="B338" s="11"/>
      <c r="C338" s="13"/>
      <c r="D338" s="11"/>
      <c r="E338" s="82"/>
      <c r="F338" s="81"/>
    </row>
    <row r="339" spans="1:6" ht="15.75" customHeight="1" x14ac:dyDescent="0.15">
      <c r="A339" s="12"/>
      <c r="B339" s="11"/>
      <c r="C339" s="13"/>
      <c r="D339" s="11"/>
      <c r="E339" s="82"/>
      <c r="F339" s="81"/>
    </row>
    <row r="340" spans="1:6" ht="15.75" customHeight="1" x14ac:dyDescent="0.15">
      <c r="A340" s="12"/>
      <c r="B340" s="11"/>
      <c r="C340" s="13"/>
      <c r="D340" s="11"/>
      <c r="E340" s="82"/>
      <c r="F340" s="81"/>
    </row>
    <row r="341" spans="1:6" ht="15.75" customHeight="1" x14ac:dyDescent="0.15">
      <c r="A341" s="12"/>
      <c r="B341" s="11"/>
      <c r="C341" s="13"/>
      <c r="D341" s="11"/>
      <c r="E341" s="82"/>
      <c r="F341" s="81"/>
    </row>
    <row r="342" spans="1:6" ht="15.75" customHeight="1" x14ac:dyDescent="0.15">
      <c r="A342" s="12"/>
      <c r="B342" s="11"/>
      <c r="C342" s="13"/>
      <c r="D342" s="11"/>
      <c r="E342" s="82"/>
      <c r="F342" s="81"/>
    </row>
    <row r="343" spans="1:6" ht="15.75" customHeight="1" x14ac:dyDescent="0.15">
      <c r="A343" s="12"/>
      <c r="B343" s="11"/>
      <c r="C343" s="13"/>
      <c r="D343" s="11"/>
      <c r="E343" s="82"/>
      <c r="F343" s="81"/>
    </row>
    <row r="344" spans="1:6" ht="15.75" customHeight="1" x14ac:dyDescent="0.15">
      <c r="A344" s="12"/>
      <c r="B344" s="11"/>
      <c r="C344" s="13"/>
      <c r="D344" s="11"/>
      <c r="E344" s="82"/>
      <c r="F344" s="81"/>
    </row>
    <row r="345" spans="1:6" ht="15.75" customHeight="1" x14ac:dyDescent="0.15">
      <c r="A345" s="12"/>
      <c r="B345" s="11"/>
      <c r="C345" s="13"/>
      <c r="D345" s="11"/>
      <c r="E345" s="82"/>
      <c r="F345" s="81"/>
    </row>
    <row r="346" spans="1:6" ht="15.75" customHeight="1" x14ac:dyDescent="0.15">
      <c r="A346" s="12"/>
      <c r="B346" s="11"/>
      <c r="C346" s="13"/>
      <c r="D346" s="11"/>
      <c r="E346" s="82"/>
      <c r="F346" s="81"/>
    </row>
    <row r="347" spans="1:6" ht="15.75" customHeight="1" x14ac:dyDescent="0.15">
      <c r="A347" s="12"/>
      <c r="B347" s="11"/>
      <c r="C347" s="13"/>
      <c r="D347" s="11"/>
      <c r="E347" s="82"/>
      <c r="F347" s="81"/>
    </row>
    <row r="348" spans="1:6" ht="15.75" customHeight="1" x14ac:dyDescent="0.15">
      <c r="A348" s="12"/>
      <c r="B348" s="11"/>
      <c r="C348" s="13"/>
      <c r="D348" s="11"/>
      <c r="E348" s="82"/>
      <c r="F348" s="81"/>
    </row>
    <row r="349" spans="1:6" ht="15.75" customHeight="1" x14ac:dyDescent="0.15">
      <c r="A349" s="12"/>
      <c r="B349" s="11"/>
      <c r="C349" s="13"/>
      <c r="D349" s="11"/>
      <c r="E349" s="82"/>
      <c r="F349" s="81"/>
    </row>
    <row r="350" spans="1:6" ht="15.75" customHeight="1" x14ac:dyDescent="0.15">
      <c r="A350" s="12"/>
      <c r="B350" s="11"/>
      <c r="C350" s="13"/>
      <c r="D350" s="11"/>
      <c r="E350" s="82"/>
      <c r="F350" s="81"/>
    </row>
    <row r="351" spans="1:6" ht="15.75" customHeight="1" x14ac:dyDescent="0.15">
      <c r="A351" s="12"/>
      <c r="B351" s="11"/>
      <c r="C351" s="13"/>
      <c r="D351" s="11"/>
      <c r="E351" s="82"/>
      <c r="F351" s="81"/>
    </row>
    <row r="352" spans="1:6" ht="15.75" customHeight="1" x14ac:dyDescent="0.15">
      <c r="A352" s="12"/>
      <c r="B352" s="11"/>
      <c r="C352" s="13"/>
      <c r="D352" s="11"/>
      <c r="E352" s="82"/>
      <c r="F352" s="81"/>
    </row>
    <row r="353" spans="1:6" ht="15.75" customHeight="1" x14ac:dyDescent="0.15">
      <c r="A353" s="12"/>
      <c r="B353" s="11"/>
      <c r="C353" s="13"/>
      <c r="D353" s="11"/>
      <c r="E353" s="82"/>
      <c r="F353" s="81"/>
    </row>
    <row r="354" spans="1:6" ht="15.75" customHeight="1" x14ac:dyDescent="0.15">
      <c r="A354" s="12"/>
      <c r="B354" s="11"/>
      <c r="C354" s="13"/>
      <c r="D354" s="11"/>
      <c r="E354" s="82"/>
      <c r="F354" s="81"/>
    </row>
    <row r="355" spans="1:6" ht="15.75" customHeight="1" x14ac:dyDescent="0.15">
      <c r="A355" s="12"/>
      <c r="B355" s="11"/>
      <c r="C355" s="13"/>
      <c r="D355" s="11"/>
      <c r="E355" s="82"/>
      <c r="F355" s="81"/>
    </row>
    <row r="356" spans="1:6" ht="15.75" customHeight="1" x14ac:dyDescent="0.15">
      <c r="A356" s="12"/>
      <c r="B356" s="11"/>
      <c r="C356" s="13"/>
      <c r="D356" s="11"/>
      <c r="E356" s="82"/>
      <c r="F356" s="81"/>
    </row>
    <row r="357" spans="1:6" ht="15.75" customHeight="1" x14ac:dyDescent="0.15">
      <c r="A357" s="12"/>
      <c r="B357" s="11"/>
      <c r="C357" s="13"/>
      <c r="D357" s="11"/>
      <c r="E357" s="82"/>
      <c r="F357" s="81"/>
    </row>
    <row r="358" spans="1:6" ht="15.75" customHeight="1" x14ac:dyDescent="0.15">
      <c r="A358" s="12"/>
      <c r="B358" s="11"/>
      <c r="C358" s="13"/>
      <c r="D358" s="11"/>
      <c r="E358" s="82"/>
      <c r="F358" s="81"/>
    </row>
    <row r="359" spans="1:6" ht="15.75" customHeight="1" x14ac:dyDescent="0.15">
      <c r="A359" s="12"/>
      <c r="B359" s="11"/>
      <c r="C359" s="13"/>
      <c r="D359" s="11"/>
      <c r="E359" s="82"/>
      <c r="F359" s="81"/>
    </row>
    <row r="360" spans="1:6" ht="15.75" customHeight="1" x14ac:dyDescent="0.15">
      <c r="A360" s="12"/>
      <c r="B360" s="11"/>
      <c r="C360" s="13"/>
      <c r="D360" s="11"/>
      <c r="E360" s="82"/>
      <c r="F360" s="81"/>
    </row>
    <row r="361" spans="1:6" ht="15.75" customHeight="1" x14ac:dyDescent="0.15">
      <c r="A361" s="12"/>
      <c r="B361" s="11"/>
      <c r="C361" s="13"/>
      <c r="D361" s="11"/>
      <c r="E361" s="82"/>
      <c r="F361" s="81"/>
    </row>
    <row r="362" spans="1:6" ht="15.75" customHeight="1" x14ac:dyDescent="0.15">
      <c r="A362" s="12"/>
      <c r="B362" s="11"/>
      <c r="C362" s="13"/>
      <c r="D362" s="11"/>
      <c r="E362" s="82"/>
      <c r="F362" s="81"/>
    </row>
    <row r="363" spans="1:6" ht="15.75" customHeight="1" x14ac:dyDescent="0.15">
      <c r="A363" s="12"/>
      <c r="B363" s="11"/>
      <c r="C363" s="13"/>
      <c r="D363" s="11"/>
      <c r="E363" s="82"/>
      <c r="F363" s="81"/>
    </row>
    <row r="364" spans="1:6" ht="15.75" customHeight="1" x14ac:dyDescent="0.15">
      <c r="A364" s="12"/>
      <c r="B364" s="11"/>
      <c r="C364" s="13"/>
      <c r="D364" s="11"/>
      <c r="E364" s="82"/>
      <c r="F364" s="81"/>
    </row>
    <row r="365" spans="1:6" ht="15.75" customHeight="1" x14ac:dyDescent="0.15">
      <c r="A365" s="12"/>
      <c r="B365" s="11"/>
      <c r="C365" s="13"/>
      <c r="D365" s="11"/>
      <c r="E365" s="82"/>
      <c r="F365" s="81"/>
    </row>
    <row r="366" spans="1:6" ht="15.75" customHeight="1" x14ac:dyDescent="0.15">
      <c r="A366" s="12"/>
      <c r="B366" s="11"/>
      <c r="C366" s="13"/>
      <c r="D366" s="11"/>
      <c r="E366" s="82"/>
      <c r="F366" s="81"/>
    </row>
    <row r="367" spans="1:6" ht="15.75" customHeight="1" x14ac:dyDescent="0.15">
      <c r="A367" s="12"/>
      <c r="B367" s="11"/>
      <c r="C367" s="13"/>
      <c r="D367" s="11"/>
      <c r="E367" s="82"/>
      <c r="F367" s="81"/>
    </row>
    <row r="368" spans="1:6" ht="15.75" customHeight="1" x14ac:dyDescent="0.15">
      <c r="A368" s="12"/>
      <c r="B368" s="11"/>
      <c r="C368" s="13"/>
      <c r="D368" s="11"/>
      <c r="E368" s="82"/>
      <c r="F368" s="81"/>
    </row>
    <row r="369" spans="1:6" ht="15.75" customHeight="1" x14ac:dyDescent="0.15">
      <c r="A369" s="12"/>
      <c r="B369" s="11"/>
      <c r="C369" s="13"/>
      <c r="D369" s="11"/>
      <c r="E369" s="82"/>
      <c r="F369" s="81"/>
    </row>
    <row r="370" spans="1:6" ht="15.75" customHeight="1" x14ac:dyDescent="0.15">
      <c r="A370" s="12"/>
      <c r="B370" s="11"/>
      <c r="C370" s="13"/>
      <c r="D370" s="11"/>
      <c r="E370" s="82"/>
      <c r="F370" s="81"/>
    </row>
    <row r="371" spans="1:6" ht="15.75" customHeight="1" x14ac:dyDescent="0.15">
      <c r="A371" s="12"/>
      <c r="B371" s="11"/>
      <c r="C371" s="13"/>
      <c r="D371" s="11"/>
      <c r="E371" s="82"/>
      <c r="F371" s="81"/>
    </row>
    <row r="372" spans="1:6" ht="15.75" customHeight="1" x14ac:dyDescent="0.15">
      <c r="A372" s="12"/>
      <c r="B372" s="11"/>
      <c r="C372" s="13"/>
      <c r="D372" s="11"/>
      <c r="E372" s="82"/>
      <c r="F372" s="81"/>
    </row>
    <row r="373" spans="1:6" ht="15.75" customHeight="1" x14ac:dyDescent="0.15">
      <c r="A373" s="12"/>
      <c r="B373" s="11"/>
      <c r="C373" s="13"/>
      <c r="D373" s="11"/>
      <c r="E373" s="82"/>
      <c r="F373" s="81"/>
    </row>
    <row r="374" spans="1:6" ht="15.75" customHeight="1" x14ac:dyDescent="0.15">
      <c r="A374" s="12"/>
      <c r="B374" s="11"/>
      <c r="C374" s="13"/>
      <c r="D374" s="11"/>
      <c r="E374" s="82"/>
      <c r="F374" s="81"/>
    </row>
    <row r="375" spans="1:6" ht="15.75" customHeight="1" x14ac:dyDescent="0.15">
      <c r="A375" s="12"/>
      <c r="B375" s="11"/>
      <c r="C375" s="13"/>
      <c r="D375" s="11"/>
      <c r="E375" s="82"/>
      <c r="F375" s="81"/>
    </row>
    <row r="376" spans="1:6" ht="15.75" customHeight="1" x14ac:dyDescent="0.15">
      <c r="A376" s="12"/>
      <c r="B376" s="11"/>
      <c r="C376" s="13"/>
      <c r="D376" s="11"/>
      <c r="E376" s="82"/>
      <c r="F376" s="81"/>
    </row>
    <row r="377" spans="1:6" ht="15.75" customHeight="1" x14ac:dyDescent="0.15">
      <c r="A377" s="12"/>
      <c r="B377" s="11"/>
      <c r="C377" s="13"/>
      <c r="D377" s="11"/>
      <c r="E377" s="82"/>
      <c r="F377" s="81"/>
    </row>
    <row r="378" spans="1:6" ht="15.75" customHeight="1" x14ac:dyDescent="0.15">
      <c r="A378" s="12"/>
      <c r="B378" s="11"/>
      <c r="C378" s="13"/>
      <c r="D378" s="11"/>
      <c r="E378" s="82"/>
      <c r="F378" s="81"/>
    </row>
    <row r="379" spans="1:6" ht="15.75" customHeight="1" x14ac:dyDescent="0.15">
      <c r="A379" s="12"/>
      <c r="B379" s="11"/>
      <c r="C379" s="13"/>
      <c r="D379" s="11"/>
      <c r="E379" s="82"/>
      <c r="F379" s="81"/>
    </row>
    <row r="380" spans="1:6" ht="15.75" customHeight="1" x14ac:dyDescent="0.15">
      <c r="A380" s="12"/>
      <c r="B380" s="11"/>
      <c r="C380" s="13"/>
      <c r="D380" s="11"/>
      <c r="E380" s="82"/>
      <c r="F380" s="81"/>
    </row>
    <row r="381" spans="1:6" ht="15.75" customHeight="1" x14ac:dyDescent="0.15">
      <c r="A381" s="12"/>
      <c r="B381" s="11"/>
      <c r="C381" s="13"/>
      <c r="D381" s="11"/>
      <c r="E381" s="82"/>
      <c r="F381" s="81"/>
    </row>
    <row r="382" spans="1:6" ht="15.75" customHeight="1" x14ac:dyDescent="0.15">
      <c r="A382" s="12"/>
      <c r="B382" s="11"/>
      <c r="C382" s="13"/>
      <c r="D382" s="11"/>
      <c r="E382" s="82"/>
      <c r="F382" s="81"/>
    </row>
    <row r="383" spans="1:6" ht="15.75" customHeight="1" x14ac:dyDescent="0.15">
      <c r="A383" s="12"/>
      <c r="B383" s="11"/>
      <c r="C383" s="13"/>
      <c r="D383" s="11"/>
      <c r="E383" s="82"/>
      <c r="F383" s="81"/>
    </row>
    <row r="384" spans="1:6" ht="15.75" customHeight="1" x14ac:dyDescent="0.15">
      <c r="A384" s="12"/>
      <c r="B384" s="11"/>
      <c r="C384" s="13"/>
      <c r="D384" s="11"/>
      <c r="E384" s="82"/>
      <c r="F384" s="81"/>
    </row>
    <row r="385" spans="1:6" ht="15.75" customHeight="1" x14ac:dyDescent="0.15">
      <c r="A385" s="12"/>
      <c r="B385" s="11"/>
      <c r="C385" s="13"/>
      <c r="D385" s="11"/>
      <c r="E385" s="82"/>
      <c r="F385" s="81"/>
    </row>
    <row r="386" spans="1:6" ht="15.75" customHeight="1" x14ac:dyDescent="0.15">
      <c r="A386" s="12"/>
      <c r="B386" s="11"/>
      <c r="C386" s="13"/>
      <c r="D386" s="11"/>
      <c r="E386" s="82"/>
      <c r="F386" s="81"/>
    </row>
    <row r="387" spans="1:6" ht="15.75" customHeight="1" x14ac:dyDescent="0.15">
      <c r="A387" s="12"/>
      <c r="B387" s="11"/>
      <c r="C387" s="13"/>
      <c r="D387" s="11"/>
      <c r="E387" s="82"/>
      <c r="F387" s="81"/>
    </row>
    <row r="388" spans="1:6" ht="15.75" customHeight="1" x14ac:dyDescent="0.15">
      <c r="A388" s="12"/>
      <c r="B388" s="11"/>
      <c r="C388" s="13"/>
      <c r="D388" s="11"/>
      <c r="E388" s="82"/>
      <c r="F388" s="81"/>
    </row>
    <row r="389" spans="1:6" ht="15.75" customHeight="1" x14ac:dyDescent="0.15">
      <c r="A389" s="12"/>
      <c r="B389" s="11"/>
      <c r="C389" s="13"/>
      <c r="D389" s="11"/>
      <c r="E389" s="82"/>
      <c r="F389" s="81"/>
    </row>
    <row r="390" spans="1:6" ht="15.75" customHeight="1" x14ac:dyDescent="0.15">
      <c r="A390" s="12"/>
      <c r="B390" s="11"/>
      <c r="C390" s="13"/>
      <c r="D390" s="11"/>
      <c r="E390" s="82"/>
      <c r="F390" s="81"/>
    </row>
    <row r="391" spans="1:6" ht="15.75" customHeight="1" x14ac:dyDescent="0.15">
      <c r="A391" s="12"/>
      <c r="B391" s="11"/>
      <c r="C391" s="13"/>
      <c r="D391" s="11"/>
      <c r="E391" s="82"/>
      <c r="F391" s="81"/>
    </row>
    <row r="392" spans="1:6" ht="15.75" customHeight="1" x14ac:dyDescent="0.15">
      <c r="A392" s="12"/>
      <c r="B392" s="11"/>
      <c r="C392" s="13"/>
      <c r="D392" s="11"/>
      <c r="E392" s="82"/>
      <c r="F392" s="81"/>
    </row>
    <row r="393" spans="1:6" ht="15.75" customHeight="1" x14ac:dyDescent="0.15">
      <c r="A393" s="12"/>
      <c r="B393" s="11"/>
      <c r="C393" s="13"/>
      <c r="D393" s="11"/>
      <c r="E393" s="82"/>
      <c r="F393" s="81"/>
    </row>
    <row r="394" spans="1:6" ht="15.75" customHeight="1" x14ac:dyDescent="0.15">
      <c r="A394" s="12"/>
      <c r="B394" s="11"/>
      <c r="C394" s="13"/>
      <c r="D394" s="11"/>
      <c r="E394" s="82"/>
      <c r="F394" s="81"/>
    </row>
    <row r="395" spans="1:6" ht="15.75" customHeight="1" x14ac:dyDescent="0.15">
      <c r="A395" s="12"/>
      <c r="B395" s="11"/>
      <c r="C395" s="13"/>
      <c r="D395" s="11"/>
      <c r="E395" s="82"/>
      <c r="F395" s="81"/>
    </row>
    <row r="396" spans="1:6" ht="15.75" customHeight="1" x14ac:dyDescent="0.15">
      <c r="A396" s="12"/>
      <c r="B396" s="11"/>
      <c r="C396" s="13"/>
      <c r="D396" s="11"/>
      <c r="E396" s="82"/>
      <c r="F396" s="81"/>
    </row>
    <row r="397" spans="1:6" ht="15.75" customHeight="1" x14ac:dyDescent="0.15">
      <c r="A397" s="12"/>
      <c r="B397" s="11"/>
      <c r="C397" s="13"/>
      <c r="D397" s="11"/>
      <c r="E397" s="82"/>
      <c r="F397" s="81"/>
    </row>
    <row r="398" spans="1:6" ht="15.75" customHeight="1" x14ac:dyDescent="0.15">
      <c r="A398" s="12"/>
      <c r="B398" s="11"/>
      <c r="C398" s="13"/>
      <c r="D398" s="11"/>
      <c r="E398" s="82"/>
      <c r="F398" s="81"/>
    </row>
    <row r="399" spans="1:6" ht="15.75" customHeight="1" x14ac:dyDescent="0.15">
      <c r="A399" s="12"/>
      <c r="B399" s="11"/>
      <c r="C399" s="13"/>
      <c r="D399" s="11"/>
      <c r="E399" s="82"/>
      <c r="F399" s="81"/>
    </row>
    <row r="400" spans="1:6" ht="15.75" customHeight="1" x14ac:dyDescent="0.15">
      <c r="A400" s="12"/>
      <c r="B400" s="11"/>
      <c r="C400" s="13"/>
      <c r="D400" s="11"/>
      <c r="E400" s="82"/>
      <c r="F400" s="81"/>
    </row>
    <row r="401" spans="1:6" ht="15.75" customHeight="1" x14ac:dyDescent="0.15">
      <c r="A401" s="12"/>
      <c r="B401" s="11"/>
      <c r="C401" s="13"/>
      <c r="D401" s="11"/>
      <c r="E401" s="82"/>
      <c r="F401" s="81"/>
    </row>
    <row r="402" spans="1:6" ht="15.75" customHeight="1" x14ac:dyDescent="0.15">
      <c r="A402" s="12"/>
      <c r="B402" s="11"/>
      <c r="C402" s="13"/>
      <c r="D402" s="11"/>
      <c r="E402" s="82"/>
      <c r="F402" s="81"/>
    </row>
    <row r="403" spans="1:6" ht="15.75" customHeight="1" x14ac:dyDescent="0.15">
      <c r="A403" s="12"/>
      <c r="B403" s="11"/>
      <c r="C403" s="13"/>
      <c r="D403" s="11"/>
      <c r="E403" s="82"/>
      <c r="F403" s="81"/>
    </row>
    <row r="404" spans="1:6" ht="15.75" customHeight="1" x14ac:dyDescent="0.15">
      <c r="A404" s="12"/>
      <c r="B404" s="11"/>
      <c r="C404" s="13"/>
      <c r="D404" s="11"/>
      <c r="E404" s="82"/>
      <c r="F404" s="81"/>
    </row>
    <row r="405" spans="1:6" ht="15.75" customHeight="1" x14ac:dyDescent="0.15">
      <c r="A405" s="12"/>
      <c r="B405" s="11"/>
      <c r="C405" s="13"/>
      <c r="D405" s="11"/>
      <c r="E405" s="82"/>
      <c r="F405" s="81"/>
    </row>
    <row r="406" spans="1:6" ht="15.75" customHeight="1" x14ac:dyDescent="0.15">
      <c r="A406" s="12"/>
      <c r="B406" s="11"/>
      <c r="C406" s="13"/>
      <c r="D406" s="11"/>
      <c r="E406" s="82"/>
      <c r="F406" s="81"/>
    </row>
    <row r="407" spans="1:6" ht="15.75" customHeight="1" x14ac:dyDescent="0.15">
      <c r="A407" s="12"/>
      <c r="B407" s="11"/>
      <c r="C407" s="13"/>
      <c r="D407" s="11"/>
      <c r="E407" s="82"/>
      <c r="F407" s="81"/>
    </row>
    <row r="408" spans="1:6" ht="15.75" customHeight="1" x14ac:dyDescent="0.15">
      <c r="A408" s="12"/>
      <c r="B408" s="11"/>
      <c r="C408" s="13"/>
      <c r="D408" s="11"/>
      <c r="E408" s="82"/>
      <c r="F408" s="81"/>
    </row>
    <row r="409" spans="1:6" ht="15.75" customHeight="1" x14ac:dyDescent="0.15">
      <c r="A409" s="12"/>
      <c r="B409" s="11"/>
      <c r="C409" s="13"/>
      <c r="D409" s="11"/>
      <c r="E409" s="82"/>
      <c r="F409" s="81"/>
    </row>
    <row r="410" spans="1:6" ht="15.75" customHeight="1" x14ac:dyDescent="0.15">
      <c r="A410" s="12"/>
      <c r="B410" s="11"/>
      <c r="C410" s="13"/>
      <c r="D410" s="11"/>
      <c r="E410" s="82"/>
      <c r="F410" s="81"/>
    </row>
    <row r="411" spans="1:6" ht="15.75" customHeight="1" x14ac:dyDescent="0.15">
      <c r="A411" s="12"/>
      <c r="B411" s="11"/>
      <c r="C411" s="13"/>
      <c r="D411" s="11"/>
      <c r="E411" s="82"/>
      <c r="F411" s="81"/>
    </row>
    <row r="412" spans="1:6" ht="15.75" customHeight="1" x14ac:dyDescent="0.15">
      <c r="A412" s="12"/>
      <c r="B412" s="11"/>
      <c r="C412" s="13"/>
      <c r="D412" s="11"/>
      <c r="E412" s="82"/>
      <c r="F412" s="81"/>
    </row>
    <row r="413" spans="1:6" ht="15.75" customHeight="1" x14ac:dyDescent="0.15">
      <c r="A413" s="12"/>
      <c r="B413" s="11"/>
      <c r="C413" s="13"/>
      <c r="D413" s="11"/>
      <c r="E413" s="82"/>
      <c r="F413" s="81"/>
    </row>
    <row r="414" spans="1:6" ht="15.75" customHeight="1" x14ac:dyDescent="0.15">
      <c r="A414" s="12"/>
      <c r="B414" s="11"/>
      <c r="C414" s="13"/>
      <c r="D414" s="11"/>
      <c r="E414" s="82"/>
      <c r="F414" s="81"/>
    </row>
    <row r="415" spans="1:6" ht="15.75" customHeight="1" x14ac:dyDescent="0.15">
      <c r="A415" s="12"/>
      <c r="B415" s="11"/>
      <c r="C415" s="13"/>
      <c r="D415" s="11"/>
      <c r="E415" s="82"/>
      <c r="F415" s="81"/>
    </row>
    <row r="416" spans="1:6" ht="15.75" customHeight="1" x14ac:dyDescent="0.15">
      <c r="A416" s="12"/>
      <c r="B416" s="11"/>
      <c r="C416" s="13"/>
      <c r="D416" s="11"/>
      <c r="E416" s="82"/>
      <c r="F416" s="81"/>
    </row>
    <row r="417" spans="1:6" ht="15.75" customHeight="1" x14ac:dyDescent="0.15">
      <c r="A417" s="12"/>
      <c r="B417" s="11"/>
      <c r="C417" s="13"/>
      <c r="D417" s="11"/>
      <c r="E417" s="82"/>
      <c r="F417" s="81"/>
    </row>
    <row r="418" spans="1:6" ht="15.75" customHeight="1" x14ac:dyDescent="0.15">
      <c r="A418" s="12"/>
      <c r="B418" s="11"/>
      <c r="C418" s="13"/>
      <c r="D418" s="11"/>
      <c r="E418" s="82"/>
      <c r="F418" s="81"/>
    </row>
    <row r="419" spans="1:6" ht="15.75" customHeight="1" x14ac:dyDescent="0.15">
      <c r="A419" s="12"/>
      <c r="B419" s="11"/>
      <c r="C419" s="13"/>
      <c r="D419" s="11"/>
      <c r="E419" s="82"/>
      <c r="F419" s="81"/>
    </row>
    <row r="420" spans="1:6" ht="15.75" customHeight="1" x14ac:dyDescent="0.15">
      <c r="A420" s="12"/>
      <c r="B420" s="11"/>
      <c r="C420" s="13"/>
      <c r="D420" s="11"/>
      <c r="E420" s="82"/>
      <c r="F420" s="81"/>
    </row>
    <row r="421" spans="1:6" ht="15.75" customHeight="1" x14ac:dyDescent="0.15">
      <c r="A421" s="12"/>
      <c r="B421" s="11"/>
      <c r="C421" s="13"/>
      <c r="D421" s="11"/>
      <c r="E421" s="82"/>
      <c r="F421" s="81"/>
    </row>
    <row r="422" spans="1:6" ht="15.75" customHeight="1" x14ac:dyDescent="0.15">
      <c r="A422" s="12"/>
      <c r="B422" s="11"/>
      <c r="C422" s="13"/>
      <c r="D422" s="11"/>
      <c r="E422" s="82"/>
      <c r="F422" s="81"/>
    </row>
    <row r="423" spans="1:6" ht="15.75" customHeight="1" x14ac:dyDescent="0.15">
      <c r="A423" s="12"/>
      <c r="B423" s="11"/>
      <c r="C423" s="13"/>
      <c r="D423" s="11"/>
      <c r="E423" s="82"/>
      <c r="F423" s="81"/>
    </row>
    <row r="424" spans="1:6" ht="15.75" customHeight="1" x14ac:dyDescent="0.15">
      <c r="A424" s="12"/>
      <c r="B424" s="11"/>
      <c r="C424" s="13"/>
      <c r="D424" s="11"/>
      <c r="E424" s="82"/>
      <c r="F424" s="81"/>
    </row>
    <row r="425" spans="1:6" ht="15.75" customHeight="1" x14ac:dyDescent="0.15">
      <c r="A425" s="12"/>
      <c r="B425" s="11"/>
      <c r="C425" s="13"/>
      <c r="D425" s="11"/>
      <c r="E425" s="82"/>
      <c r="F425" s="81"/>
    </row>
    <row r="426" spans="1:6" ht="15.75" customHeight="1" x14ac:dyDescent="0.15">
      <c r="A426" s="12"/>
      <c r="B426" s="11"/>
      <c r="C426" s="13"/>
      <c r="D426" s="11"/>
      <c r="E426" s="82"/>
      <c r="F426" s="81"/>
    </row>
    <row r="427" spans="1:6" ht="15.75" customHeight="1" x14ac:dyDescent="0.15">
      <c r="A427" s="12"/>
      <c r="B427" s="11"/>
      <c r="C427" s="13"/>
      <c r="D427" s="11"/>
      <c r="E427" s="82"/>
      <c r="F427" s="81"/>
    </row>
    <row r="428" spans="1:6" ht="15.75" customHeight="1" x14ac:dyDescent="0.15">
      <c r="A428" s="12"/>
      <c r="B428" s="11"/>
      <c r="C428" s="13"/>
      <c r="D428" s="11"/>
      <c r="E428" s="82"/>
      <c r="F428" s="81"/>
    </row>
    <row r="429" spans="1:6" ht="15.75" customHeight="1" x14ac:dyDescent="0.15">
      <c r="A429" s="12"/>
      <c r="B429" s="11"/>
      <c r="C429" s="13"/>
      <c r="D429" s="11"/>
      <c r="E429" s="82"/>
      <c r="F429" s="81"/>
    </row>
    <row r="430" spans="1:6" ht="15.75" customHeight="1" x14ac:dyDescent="0.15">
      <c r="A430" s="12"/>
      <c r="B430" s="11"/>
      <c r="C430" s="13"/>
      <c r="D430" s="11"/>
      <c r="E430" s="82"/>
      <c r="F430" s="81"/>
    </row>
    <row r="431" spans="1:6" ht="15.75" customHeight="1" x14ac:dyDescent="0.15">
      <c r="A431" s="12"/>
      <c r="B431" s="11"/>
      <c r="C431" s="13"/>
      <c r="D431" s="11"/>
      <c r="E431" s="82"/>
      <c r="F431" s="81"/>
    </row>
    <row r="432" spans="1:6" ht="15.75" customHeight="1" x14ac:dyDescent="0.15">
      <c r="A432" s="12"/>
      <c r="B432" s="11"/>
      <c r="C432" s="13"/>
      <c r="D432" s="11"/>
      <c r="E432" s="82"/>
      <c r="F432" s="81"/>
    </row>
    <row r="433" spans="1:6" ht="15.75" customHeight="1" x14ac:dyDescent="0.15">
      <c r="A433" s="12"/>
      <c r="B433" s="11"/>
      <c r="C433" s="13"/>
      <c r="D433" s="11"/>
      <c r="E433" s="82"/>
      <c r="F433" s="81"/>
    </row>
    <row r="434" spans="1:6" ht="15.75" customHeight="1" x14ac:dyDescent="0.15">
      <c r="A434" s="12"/>
      <c r="B434" s="11"/>
      <c r="C434" s="13"/>
      <c r="D434" s="11"/>
      <c r="E434" s="82"/>
      <c r="F434" s="81"/>
    </row>
    <row r="435" spans="1:6" ht="15.75" customHeight="1" x14ac:dyDescent="0.15">
      <c r="A435" s="12"/>
      <c r="B435" s="11"/>
      <c r="C435" s="13"/>
      <c r="D435" s="11"/>
      <c r="E435" s="82"/>
      <c r="F435" s="81"/>
    </row>
    <row r="436" spans="1:6" ht="15.75" customHeight="1" x14ac:dyDescent="0.15">
      <c r="A436" s="12"/>
      <c r="B436" s="11"/>
      <c r="C436" s="13"/>
      <c r="D436" s="11"/>
      <c r="E436" s="82"/>
      <c r="F436" s="81"/>
    </row>
    <row r="437" spans="1:6" ht="15.75" customHeight="1" x14ac:dyDescent="0.15">
      <c r="A437" s="12"/>
      <c r="B437" s="11"/>
      <c r="C437" s="13"/>
      <c r="D437" s="11"/>
      <c r="E437" s="82"/>
      <c r="F437" s="81"/>
    </row>
    <row r="438" spans="1:6" ht="15.75" customHeight="1" x14ac:dyDescent="0.15">
      <c r="A438" s="12"/>
      <c r="B438" s="11"/>
      <c r="C438" s="13"/>
      <c r="D438" s="11"/>
      <c r="E438" s="82"/>
      <c r="F438" s="81"/>
    </row>
    <row r="439" spans="1:6" ht="15.75" customHeight="1" x14ac:dyDescent="0.15">
      <c r="A439" s="12"/>
      <c r="B439" s="11"/>
      <c r="C439" s="13"/>
      <c r="D439" s="11"/>
      <c r="E439" s="82"/>
      <c r="F439" s="81"/>
    </row>
    <row r="440" spans="1:6" ht="15.75" customHeight="1" x14ac:dyDescent="0.15">
      <c r="A440" s="12"/>
      <c r="B440" s="11"/>
      <c r="C440" s="13"/>
      <c r="D440" s="11"/>
      <c r="E440" s="82"/>
      <c r="F440" s="81"/>
    </row>
    <row r="441" spans="1:6" ht="15.75" customHeight="1" x14ac:dyDescent="0.15">
      <c r="A441" s="12"/>
      <c r="B441" s="11"/>
      <c r="C441" s="13"/>
      <c r="D441" s="11"/>
      <c r="E441" s="82"/>
      <c r="F441" s="81"/>
    </row>
    <row r="442" spans="1:6" ht="15.75" customHeight="1" x14ac:dyDescent="0.15">
      <c r="A442" s="12"/>
      <c r="B442" s="11"/>
      <c r="C442" s="13"/>
      <c r="D442" s="11"/>
      <c r="E442" s="82"/>
      <c r="F442" s="81"/>
    </row>
    <row r="443" spans="1:6" ht="15.75" customHeight="1" x14ac:dyDescent="0.15">
      <c r="A443" s="12"/>
      <c r="B443" s="11"/>
      <c r="C443" s="13"/>
      <c r="D443" s="11"/>
      <c r="E443" s="82"/>
      <c r="F443" s="81"/>
    </row>
    <row r="444" spans="1:6" ht="15.75" customHeight="1" x14ac:dyDescent="0.15">
      <c r="A444" s="12"/>
      <c r="B444" s="11"/>
      <c r="C444" s="13"/>
      <c r="D444" s="11"/>
      <c r="E444" s="82"/>
      <c r="F444" s="81"/>
    </row>
    <row r="445" spans="1:6" ht="15.75" customHeight="1" x14ac:dyDescent="0.15">
      <c r="A445" s="12"/>
      <c r="B445" s="11"/>
      <c r="C445" s="13"/>
      <c r="D445" s="11"/>
      <c r="E445" s="82"/>
      <c r="F445" s="81"/>
    </row>
    <row r="446" spans="1:6" ht="15.75" customHeight="1" x14ac:dyDescent="0.15">
      <c r="A446" s="12"/>
      <c r="B446" s="11"/>
      <c r="C446" s="13"/>
      <c r="D446" s="11"/>
      <c r="E446" s="82"/>
      <c r="F446" s="81"/>
    </row>
    <row r="447" spans="1:6" ht="15.75" customHeight="1" x14ac:dyDescent="0.15">
      <c r="A447" s="12"/>
      <c r="B447" s="11"/>
      <c r="C447" s="13"/>
      <c r="D447" s="11"/>
      <c r="E447" s="82"/>
      <c r="F447" s="81"/>
    </row>
    <row r="448" spans="1:6" ht="15.75" customHeight="1" x14ac:dyDescent="0.15">
      <c r="A448" s="12"/>
      <c r="B448" s="11"/>
      <c r="C448" s="13"/>
      <c r="D448" s="11"/>
      <c r="E448" s="82"/>
      <c r="F448" s="81"/>
    </row>
    <row r="449" spans="1:6" ht="15.75" customHeight="1" x14ac:dyDescent="0.15">
      <c r="A449" s="12"/>
      <c r="B449" s="11"/>
      <c r="C449" s="13"/>
      <c r="D449" s="11"/>
      <c r="E449" s="82"/>
      <c r="F449" s="81"/>
    </row>
    <row r="450" spans="1:6" ht="15.75" customHeight="1" x14ac:dyDescent="0.15">
      <c r="A450" s="12"/>
      <c r="B450" s="11"/>
      <c r="C450" s="13"/>
      <c r="D450" s="11"/>
      <c r="E450" s="82"/>
      <c r="F450" s="81"/>
    </row>
    <row r="451" spans="1:6" ht="15.75" customHeight="1" x14ac:dyDescent="0.15">
      <c r="A451" s="12"/>
      <c r="B451" s="11"/>
      <c r="C451" s="13"/>
      <c r="D451" s="11"/>
      <c r="E451" s="82"/>
      <c r="F451" s="81"/>
    </row>
    <row r="452" spans="1:6" ht="15.75" customHeight="1" x14ac:dyDescent="0.15">
      <c r="A452" s="12"/>
      <c r="B452" s="11"/>
      <c r="C452" s="13"/>
      <c r="D452" s="11"/>
      <c r="E452" s="82"/>
      <c r="F452" s="81"/>
    </row>
    <row r="453" spans="1:6" ht="15.75" customHeight="1" x14ac:dyDescent="0.15">
      <c r="A453" s="12"/>
      <c r="B453" s="11"/>
      <c r="C453" s="13"/>
      <c r="D453" s="11"/>
      <c r="E453" s="82"/>
      <c r="F453" s="81"/>
    </row>
    <row r="454" spans="1:6" ht="15.75" customHeight="1" x14ac:dyDescent="0.15">
      <c r="A454" s="12"/>
      <c r="B454" s="11"/>
      <c r="C454" s="13"/>
      <c r="D454" s="11"/>
      <c r="E454" s="82"/>
      <c r="F454" s="81"/>
    </row>
    <row r="455" spans="1:6" ht="15.75" customHeight="1" x14ac:dyDescent="0.15">
      <c r="A455" s="12"/>
      <c r="B455" s="11"/>
      <c r="C455" s="13"/>
      <c r="D455" s="11"/>
      <c r="E455" s="82"/>
      <c r="F455" s="81"/>
    </row>
    <row r="456" spans="1:6" ht="15.75" customHeight="1" x14ac:dyDescent="0.15">
      <c r="A456" s="12"/>
      <c r="B456" s="11"/>
      <c r="C456" s="13"/>
      <c r="D456" s="11"/>
      <c r="E456" s="82"/>
      <c r="F456" s="81"/>
    </row>
    <row r="457" spans="1:6" ht="15.75" customHeight="1" x14ac:dyDescent="0.15">
      <c r="A457" s="12"/>
      <c r="B457" s="11"/>
      <c r="C457" s="13"/>
      <c r="D457" s="11"/>
      <c r="E457" s="82"/>
      <c r="F457" s="81"/>
    </row>
    <row r="458" spans="1:6" ht="15.75" customHeight="1" x14ac:dyDescent="0.15">
      <c r="A458" s="12"/>
      <c r="B458" s="11"/>
      <c r="C458" s="13"/>
      <c r="D458" s="11"/>
      <c r="E458" s="82"/>
      <c r="F458" s="81"/>
    </row>
    <row r="459" spans="1:6" ht="15.75" customHeight="1" x14ac:dyDescent="0.15">
      <c r="A459" s="12"/>
      <c r="B459" s="11"/>
      <c r="C459" s="13"/>
      <c r="D459" s="11"/>
      <c r="E459" s="82"/>
      <c r="F459" s="81"/>
    </row>
    <row r="460" spans="1:6" ht="15.75" customHeight="1" x14ac:dyDescent="0.15">
      <c r="A460" s="12"/>
      <c r="B460" s="11"/>
      <c r="C460" s="13"/>
      <c r="D460" s="11"/>
      <c r="E460" s="82"/>
      <c r="F460" s="81"/>
    </row>
    <row r="461" spans="1:6" ht="15.75" customHeight="1" x14ac:dyDescent="0.15">
      <c r="A461" s="12"/>
      <c r="B461" s="11"/>
      <c r="C461" s="13"/>
      <c r="D461" s="11"/>
      <c r="E461" s="82"/>
      <c r="F461" s="81"/>
    </row>
    <row r="462" spans="1:6" ht="15.75" customHeight="1" x14ac:dyDescent="0.15">
      <c r="A462" s="12"/>
      <c r="B462" s="11"/>
      <c r="C462" s="13"/>
      <c r="D462" s="11"/>
      <c r="E462" s="82"/>
      <c r="F462" s="81"/>
    </row>
    <row r="463" spans="1:6" ht="15.75" customHeight="1" x14ac:dyDescent="0.15">
      <c r="A463" s="12"/>
      <c r="B463" s="11"/>
      <c r="C463" s="13"/>
      <c r="D463" s="11"/>
      <c r="E463" s="82"/>
      <c r="F463" s="81"/>
    </row>
    <row r="464" spans="1:6" ht="15.75" customHeight="1" x14ac:dyDescent="0.15">
      <c r="A464" s="12"/>
      <c r="B464" s="11"/>
      <c r="C464" s="13"/>
      <c r="D464" s="11"/>
      <c r="E464" s="82"/>
      <c r="F464" s="81"/>
    </row>
    <row r="465" spans="1:6" ht="15.75" customHeight="1" x14ac:dyDescent="0.15">
      <c r="A465" s="12"/>
      <c r="B465" s="11"/>
      <c r="C465" s="13"/>
      <c r="D465" s="11"/>
      <c r="E465" s="82"/>
      <c r="F465" s="81"/>
    </row>
    <row r="466" spans="1:6" ht="15.75" customHeight="1" x14ac:dyDescent="0.15">
      <c r="A466" s="12"/>
      <c r="B466" s="11"/>
      <c r="C466" s="13"/>
      <c r="D466" s="11"/>
      <c r="E466" s="82"/>
      <c r="F466" s="81"/>
    </row>
    <row r="467" spans="1:6" ht="15.75" customHeight="1" x14ac:dyDescent="0.15">
      <c r="A467" s="12"/>
      <c r="B467" s="11"/>
      <c r="C467" s="13"/>
      <c r="D467" s="11"/>
      <c r="E467" s="82"/>
      <c r="F467" s="81"/>
    </row>
    <row r="468" spans="1:6" ht="15.75" customHeight="1" x14ac:dyDescent="0.15">
      <c r="A468" s="12"/>
      <c r="B468" s="11"/>
      <c r="C468" s="13"/>
      <c r="D468" s="11"/>
      <c r="E468" s="82"/>
      <c r="F468" s="81"/>
    </row>
    <row r="469" spans="1:6" ht="15.75" customHeight="1" x14ac:dyDescent="0.15">
      <c r="A469" s="12"/>
      <c r="B469" s="11"/>
      <c r="C469" s="13"/>
      <c r="D469" s="11"/>
      <c r="E469" s="82"/>
      <c r="F469" s="81"/>
    </row>
    <row r="470" spans="1:6" ht="15.75" customHeight="1" x14ac:dyDescent="0.15">
      <c r="A470" s="12"/>
      <c r="B470" s="11"/>
      <c r="C470" s="13"/>
      <c r="D470" s="11"/>
      <c r="E470" s="82"/>
      <c r="F470" s="81"/>
    </row>
    <row r="471" spans="1:6" ht="15.75" customHeight="1" x14ac:dyDescent="0.15">
      <c r="A471" s="12"/>
      <c r="B471" s="11"/>
      <c r="C471" s="13"/>
      <c r="D471" s="11"/>
      <c r="E471" s="82"/>
      <c r="F471" s="81"/>
    </row>
    <row r="472" spans="1:6" ht="15.75" customHeight="1" x14ac:dyDescent="0.15">
      <c r="A472" s="12"/>
      <c r="B472" s="11"/>
      <c r="C472" s="13"/>
      <c r="D472" s="11"/>
      <c r="E472" s="82"/>
      <c r="F472" s="81"/>
    </row>
    <row r="473" spans="1:6" ht="15.75" customHeight="1" x14ac:dyDescent="0.15">
      <c r="A473" s="12"/>
      <c r="B473" s="11"/>
      <c r="C473" s="13"/>
      <c r="D473" s="11"/>
      <c r="E473" s="82"/>
      <c r="F473" s="81"/>
    </row>
    <row r="474" spans="1:6" ht="15.75" customHeight="1" x14ac:dyDescent="0.15">
      <c r="A474" s="12"/>
      <c r="B474" s="11"/>
      <c r="C474" s="13"/>
      <c r="D474" s="11"/>
      <c r="E474" s="82"/>
      <c r="F474" s="81"/>
    </row>
    <row r="475" spans="1:6" ht="15.75" customHeight="1" x14ac:dyDescent="0.15">
      <c r="A475" s="12"/>
      <c r="B475" s="11"/>
      <c r="C475" s="13"/>
      <c r="D475" s="11"/>
      <c r="E475" s="82"/>
      <c r="F475" s="81"/>
    </row>
    <row r="476" spans="1:6" ht="15.75" customHeight="1" x14ac:dyDescent="0.15">
      <c r="A476" s="12"/>
      <c r="B476" s="11"/>
      <c r="C476" s="13"/>
      <c r="D476" s="11"/>
      <c r="E476" s="82"/>
      <c r="F476" s="81"/>
    </row>
    <row r="477" spans="1:6" ht="15.75" customHeight="1" x14ac:dyDescent="0.15">
      <c r="A477" s="12"/>
      <c r="B477" s="11"/>
      <c r="C477" s="13"/>
      <c r="D477" s="11"/>
      <c r="E477" s="82"/>
      <c r="F477" s="81"/>
    </row>
    <row r="478" spans="1:6" ht="15.75" customHeight="1" x14ac:dyDescent="0.15">
      <c r="A478" s="12"/>
      <c r="B478" s="11"/>
      <c r="C478" s="13"/>
      <c r="D478" s="11"/>
      <c r="E478" s="82"/>
      <c r="F478" s="81"/>
    </row>
    <row r="479" spans="1:6" ht="15.75" customHeight="1" x14ac:dyDescent="0.15">
      <c r="A479" s="12"/>
      <c r="B479" s="11"/>
      <c r="C479" s="13"/>
      <c r="D479" s="11"/>
      <c r="E479" s="82"/>
      <c r="F479" s="81"/>
    </row>
    <row r="480" spans="1:6" ht="15.75" customHeight="1" x14ac:dyDescent="0.15">
      <c r="A480" s="12"/>
      <c r="B480" s="11"/>
      <c r="C480" s="13"/>
      <c r="D480" s="11"/>
      <c r="E480" s="82"/>
      <c r="F480" s="81"/>
    </row>
    <row r="481" spans="1:6" ht="15.75" customHeight="1" x14ac:dyDescent="0.15">
      <c r="A481" s="12"/>
      <c r="B481" s="11"/>
      <c r="C481" s="13"/>
      <c r="D481" s="11"/>
      <c r="E481" s="82"/>
      <c r="F481" s="81"/>
    </row>
    <row r="482" spans="1:6" ht="15.75" customHeight="1" x14ac:dyDescent="0.15">
      <c r="A482" s="12"/>
      <c r="B482" s="11"/>
      <c r="C482" s="13"/>
      <c r="D482" s="11"/>
      <c r="E482" s="82"/>
      <c r="F482" s="81"/>
    </row>
    <row r="483" spans="1:6" ht="15.75" customHeight="1" x14ac:dyDescent="0.15">
      <c r="A483" s="12"/>
      <c r="B483" s="11"/>
      <c r="C483" s="13"/>
      <c r="D483" s="11"/>
      <c r="E483" s="82"/>
      <c r="F483" s="81"/>
    </row>
    <row r="484" spans="1:6" ht="15.75" customHeight="1" x14ac:dyDescent="0.15">
      <c r="A484" s="12"/>
      <c r="B484" s="11"/>
      <c r="C484" s="13"/>
      <c r="D484" s="11"/>
      <c r="E484" s="82"/>
      <c r="F484" s="81"/>
    </row>
    <row r="485" spans="1:6" ht="15.75" customHeight="1" x14ac:dyDescent="0.15">
      <c r="A485" s="12"/>
      <c r="B485" s="11"/>
      <c r="C485" s="13"/>
      <c r="D485" s="11"/>
      <c r="E485" s="82"/>
      <c r="F485" s="81"/>
    </row>
    <row r="486" spans="1:6" ht="15.75" customHeight="1" x14ac:dyDescent="0.15">
      <c r="A486" s="12"/>
      <c r="B486" s="11"/>
      <c r="C486" s="13"/>
      <c r="D486" s="11"/>
      <c r="E486" s="82"/>
      <c r="F486" s="81"/>
    </row>
    <row r="487" spans="1:6" ht="15.75" customHeight="1" x14ac:dyDescent="0.15">
      <c r="A487" s="12"/>
      <c r="B487" s="11"/>
      <c r="C487" s="13"/>
      <c r="D487" s="11"/>
      <c r="E487" s="82"/>
      <c r="F487" s="81"/>
    </row>
    <row r="488" spans="1:6" ht="15.75" customHeight="1" x14ac:dyDescent="0.15">
      <c r="A488" s="12"/>
      <c r="B488" s="11"/>
      <c r="C488" s="13"/>
      <c r="D488" s="11"/>
      <c r="E488" s="82"/>
      <c r="F488" s="81"/>
    </row>
    <row r="489" spans="1:6" ht="15.75" customHeight="1" x14ac:dyDescent="0.15">
      <c r="A489" s="12"/>
      <c r="B489" s="11"/>
      <c r="C489" s="13"/>
      <c r="D489" s="11"/>
      <c r="E489" s="82"/>
      <c r="F489" s="81"/>
    </row>
    <row r="490" spans="1:6" ht="15.75" customHeight="1" x14ac:dyDescent="0.15">
      <c r="A490" s="12"/>
      <c r="B490" s="11"/>
      <c r="C490" s="13"/>
      <c r="D490" s="11"/>
      <c r="E490" s="82"/>
      <c r="F490" s="81"/>
    </row>
    <row r="491" spans="1:6" ht="15.75" customHeight="1" x14ac:dyDescent="0.15">
      <c r="A491" s="12"/>
      <c r="B491" s="11"/>
      <c r="C491" s="13"/>
      <c r="D491" s="11"/>
      <c r="E491" s="82"/>
      <c r="F491" s="81"/>
    </row>
    <row r="492" spans="1:6" ht="15.75" customHeight="1" x14ac:dyDescent="0.15">
      <c r="A492" s="12"/>
      <c r="B492" s="11"/>
      <c r="C492" s="13"/>
      <c r="D492" s="11"/>
      <c r="E492" s="82"/>
      <c r="F492" s="81"/>
    </row>
    <row r="493" spans="1:6" ht="15.75" customHeight="1" x14ac:dyDescent="0.15">
      <c r="A493" s="12"/>
      <c r="B493" s="11"/>
      <c r="C493" s="13"/>
      <c r="D493" s="11"/>
      <c r="E493" s="82"/>
      <c r="F493" s="81"/>
    </row>
    <row r="494" spans="1:6" ht="15.75" customHeight="1" x14ac:dyDescent="0.15">
      <c r="A494" s="12"/>
      <c r="B494" s="11"/>
      <c r="C494" s="13"/>
      <c r="D494" s="11"/>
      <c r="E494" s="82"/>
      <c r="F494" s="81"/>
    </row>
    <row r="495" spans="1:6" ht="15.75" customHeight="1" x14ac:dyDescent="0.15">
      <c r="A495" s="12"/>
      <c r="B495" s="11"/>
      <c r="C495" s="13"/>
      <c r="D495" s="11"/>
      <c r="E495" s="82"/>
      <c r="F495" s="81"/>
    </row>
    <row r="496" spans="1:6" ht="15.75" customHeight="1" x14ac:dyDescent="0.15">
      <c r="A496" s="12"/>
      <c r="B496" s="11"/>
      <c r="C496" s="13"/>
      <c r="D496" s="11"/>
      <c r="E496" s="82"/>
      <c r="F496" s="81"/>
    </row>
    <row r="497" spans="1:6" ht="15.75" customHeight="1" x14ac:dyDescent="0.15">
      <c r="A497" s="12"/>
      <c r="B497" s="11"/>
      <c r="C497" s="13"/>
      <c r="D497" s="11"/>
      <c r="E497" s="82"/>
      <c r="F497" s="81"/>
    </row>
    <row r="498" spans="1:6" ht="15.75" customHeight="1" x14ac:dyDescent="0.15">
      <c r="A498" s="12"/>
      <c r="B498" s="11"/>
      <c r="C498" s="13"/>
      <c r="D498" s="11"/>
      <c r="E498" s="82"/>
      <c r="F498" s="81"/>
    </row>
    <row r="499" spans="1:6" ht="15.75" customHeight="1" x14ac:dyDescent="0.15">
      <c r="A499" s="12"/>
      <c r="B499" s="11"/>
      <c r="C499" s="13"/>
      <c r="D499" s="11"/>
      <c r="E499" s="82"/>
      <c r="F499" s="81"/>
    </row>
    <row r="500" spans="1:6" ht="15.75" customHeight="1" x14ac:dyDescent="0.15">
      <c r="A500" s="12"/>
      <c r="B500" s="11"/>
      <c r="C500" s="13"/>
      <c r="D500" s="11"/>
      <c r="E500" s="82"/>
      <c r="F500" s="81"/>
    </row>
    <row r="501" spans="1:6" ht="15.75" customHeight="1" x14ac:dyDescent="0.15">
      <c r="A501" s="12"/>
      <c r="B501" s="11"/>
      <c r="C501" s="13"/>
      <c r="D501" s="11"/>
      <c r="E501" s="82"/>
      <c r="F501" s="81"/>
    </row>
    <row r="502" spans="1:6" ht="15.75" customHeight="1" x14ac:dyDescent="0.15">
      <c r="A502" s="12"/>
      <c r="B502" s="11"/>
      <c r="C502" s="13"/>
      <c r="D502" s="11"/>
      <c r="E502" s="82"/>
      <c r="F502" s="81"/>
    </row>
    <row r="503" spans="1:6" ht="15.75" customHeight="1" x14ac:dyDescent="0.15">
      <c r="A503" s="12"/>
      <c r="B503" s="11"/>
      <c r="C503" s="13"/>
      <c r="D503" s="11"/>
      <c r="E503" s="82"/>
      <c r="F503" s="81"/>
    </row>
    <row r="504" spans="1:6" ht="15.75" customHeight="1" x14ac:dyDescent="0.15">
      <c r="A504" s="12"/>
      <c r="B504" s="11"/>
      <c r="C504" s="13"/>
      <c r="D504" s="11"/>
      <c r="E504" s="82"/>
      <c r="F504" s="81"/>
    </row>
    <row r="505" spans="1:6" ht="15.75" customHeight="1" x14ac:dyDescent="0.15">
      <c r="A505" s="12"/>
      <c r="B505" s="11"/>
      <c r="C505" s="13"/>
      <c r="D505" s="11"/>
      <c r="E505" s="82"/>
      <c r="F505" s="81"/>
    </row>
    <row r="506" spans="1:6" ht="15.75" customHeight="1" x14ac:dyDescent="0.15">
      <c r="A506" s="12"/>
      <c r="B506" s="11"/>
      <c r="C506" s="13"/>
      <c r="D506" s="11"/>
      <c r="E506" s="82"/>
      <c r="F506" s="81"/>
    </row>
    <row r="507" spans="1:6" ht="15.75" customHeight="1" x14ac:dyDescent="0.15">
      <c r="A507" s="12"/>
      <c r="B507" s="11"/>
      <c r="C507" s="13"/>
      <c r="D507" s="11"/>
      <c r="E507" s="82"/>
      <c r="F507" s="81"/>
    </row>
    <row r="508" spans="1:6" ht="15.75" customHeight="1" x14ac:dyDescent="0.15">
      <c r="A508" s="12"/>
      <c r="B508" s="11"/>
      <c r="C508" s="13"/>
      <c r="D508" s="11"/>
      <c r="E508" s="82"/>
      <c r="F508" s="81"/>
    </row>
    <row r="509" spans="1:6" ht="15.75" customHeight="1" x14ac:dyDescent="0.15">
      <c r="A509" s="12"/>
      <c r="B509" s="11"/>
      <c r="C509" s="13"/>
      <c r="D509" s="11"/>
      <c r="E509" s="82"/>
      <c r="F509" s="81"/>
    </row>
    <row r="510" spans="1:6" ht="15.75" customHeight="1" x14ac:dyDescent="0.15">
      <c r="A510" s="12"/>
      <c r="B510" s="11"/>
      <c r="C510" s="13"/>
      <c r="D510" s="11"/>
      <c r="E510" s="82"/>
      <c r="F510" s="81"/>
    </row>
    <row r="511" spans="1:6" ht="15.75" customHeight="1" x14ac:dyDescent="0.15">
      <c r="A511" s="12"/>
      <c r="B511" s="11"/>
      <c r="C511" s="13"/>
      <c r="D511" s="11"/>
      <c r="E511" s="82"/>
      <c r="F511" s="81"/>
    </row>
    <row r="512" spans="1:6" ht="15.75" customHeight="1" x14ac:dyDescent="0.15">
      <c r="A512" s="12"/>
      <c r="B512" s="11"/>
      <c r="C512" s="13"/>
      <c r="D512" s="11"/>
      <c r="E512" s="82"/>
      <c r="F512" s="81"/>
    </row>
    <row r="513" spans="1:6" ht="15.75" customHeight="1" x14ac:dyDescent="0.15">
      <c r="A513" s="12"/>
      <c r="B513" s="11"/>
      <c r="C513" s="13"/>
      <c r="D513" s="11"/>
      <c r="E513" s="82"/>
      <c r="F513" s="81"/>
    </row>
    <row r="514" spans="1:6" ht="15.75" customHeight="1" x14ac:dyDescent="0.15">
      <c r="A514" s="12"/>
      <c r="B514" s="11"/>
      <c r="C514" s="13"/>
      <c r="D514" s="11"/>
      <c r="E514" s="82"/>
      <c r="F514" s="81"/>
    </row>
    <row r="515" spans="1:6" ht="15.75" customHeight="1" x14ac:dyDescent="0.15">
      <c r="A515" s="12"/>
      <c r="B515" s="11"/>
      <c r="C515" s="13"/>
      <c r="D515" s="11"/>
      <c r="E515" s="82"/>
      <c r="F515" s="81"/>
    </row>
    <row r="516" spans="1:6" ht="15.75" customHeight="1" x14ac:dyDescent="0.15">
      <c r="A516" s="12"/>
      <c r="B516" s="11"/>
      <c r="C516" s="13"/>
      <c r="D516" s="11"/>
      <c r="E516" s="82"/>
      <c r="F516" s="81"/>
    </row>
    <row r="517" spans="1:6" ht="15.75" customHeight="1" x14ac:dyDescent="0.15">
      <c r="A517" s="12"/>
      <c r="B517" s="11"/>
      <c r="C517" s="13"/>
      <c r="D517" s="11"/>
      <c r="E517" s="82"/>
      <c r="F517" s="81"/>
    </row>
    <row r="518" spans="1:6" ht="15.75" customHeight="1" x14ac:dyDescent="0.15">
      <c r="A518" s="12"/>
      <c r="B518" s="11"/>
      <c r="C518" s="13"/>
      <c r="D518" s="11"/>
      <c r="E518" s="82"/>
      <c r="F518" s="81"/>
    </row>
    <row r="519" spans="1:6" ht="15.75" customHeight="1" x14ac:dyDescent="0.15">
      <c r="A519" s="12"/>
      <c r="B519" s="11"/>
      <c r="C519" s="13"/>
      <c r="D519" s="11"/>
      <c r="E519" s="82"/>
      <c r="F519" s="81"/>
    </row>
    <row r="520" spans="1:6" ht="15.75" customHeight="1" x14ac:dyDescent="0.15">
      <c r="A520" s="12"/>
      <c r="B520" s="11"/>
      <c r="C520" s="13"/>
      <c r="D520" s="11"/>
      <c r="E520" s="82"/>
      <c r="F520" s="81"/>
    </row>
    <row r="521" spans="1:6" ht="15.75" customHeight="1" x14ac:dyDescent="0.15">
      <c r="A521" s="12"/>
      <c r="B521" s="11"/>
      <c r="C521" s="13"/>
      <c r="D521" s="11"/>
      <c r="E521" s="82"/>
      <c r="F521" s="81"/>
    </row>
    <row r="522" spans="1:6" ht="15.75" customHeight="1" x14ac:dyDescent="0.15">
      <c r="A522" s="12"/>
      <c r="B522" s="11"/>
      <c r="C522" s="13"/>
      <c r="D522" s="11"/>
      <c r="E522" s="82"/>
      <c r="F522" s="81"/>
    </row>
    <row r="523" spans="1:6" ht="15.75" customHeight="1" x14ac:dyDescent="0.15">
      <c r="A523" s="12"/>
      <c r="B523" s="11"/>
      <c r="C523" s="13"/>
      <c r="D523" s="11"/>
      <c r="E523" s="82"/>
      <c r="F523" s="81"/>
    </row>
    <row r="524" spans="1:6" ht="15.75" customHeight="1" x14ac:dyDescent="0.15">
      <c r="A524" s="12"/>
      <c r="B524" s="11"/>
      <c r="C524" s="13"/>
      <c r="D524" s="11"/>
      <c r="E524" s="82"/>
      <c r="F524" s="81"/>
    </row>
    <row r="525" spans="1:6" ht="15.75" customHeight="1" x14ac:dyDescent="0.15">
      <c r="A525" s="12"/>
      <c r="B525" s="11"/>
      <c r="C525" s="13"/>
      <c r="D525" s="11"/>
      <c r="E525" s="82"/>
      <c r="F525" s="81"/>
    </row>
    <row r="526" spans="1:6" ht="15.75" customHeight="1" x14ac:dyDescent="0.15">
      <c r="A526" s="12"/>
      <c r="B526" s="11"/>
      <c r="C526" s="13"/>
      <c r="D526" s="11"/>
      <c r="E526" s="82"/>
      <c r="F526" s="81"/>
    </row>
    <row r="527" spans="1:6" ht="15.75" customHeight="1" x14ac:dyDescent="0.15">
      <c r="A527" s="12"/>
      <c r="B527" s="11"/>
      <c r="C527" s="13"/>
      <c r="D527" s="11"/>
      <c r="E527" s="82"/>
      <c r="F527" s="81"/>
    </row>
    <row r="528" spans="1:6" ht="15.75" customHeight="1" x14ac:dyDescent="0.15">
      <c r="A528" s="12"/>
      <c r="B528" s="11"/>
      <c r="C528" s="13"/>
      <c r="D528" s="11"/>
      <c r="E528" s="82"/>
      <c r="F528" s="81"/>
    </row>
    <row r="529" spans="1:6" ht="15.75" customHeight="1" x14ac:dyDescent="0.15">
      <c r="A529" s="12"/>
      <c r="B529" s="11"/>
      <c r="C529" s="13"/>
      <c r="D529" s="11"/>
      <c r="E529" s="82"/>
      <c r="F529" s="81"/>
    </row>
    <row r="530" spans="1:6" ht="15.75" customHeight="1" x14ac:dyDescent="0.15">
      <c r="A530" s="12"/>
      <c r="B530" s="11"/>
      <c r="C530" s="13"/>
      <c r="D530" s="11"/>
      <c r="E530" s="82"/>
      <c r="F530" s="81"/>
    </row>
    <row r="531" spans="1:6" ht="15.75" customHeight="1" x14ac:dyDescent="0.15">
      <c r="A531" s="12"/>
      <c r="B531" s="11"/>
      <c r="C531" s="13"/>
      <c r="D531" s="11"/>
      <c r="E531" s="82"/>
      <c r="F531" s="81"/>
    </row>
    <row r="532" spans="1:6" ht="15.75" customHeight="1" x14ac:dyDescent="0.15">
      <c r="A532" s="12"/>
      <c r="B532" s="11"/>
      <c r="C532" s="13"/>
      <c r="D532" s="11"/>
      <c r="E532" s="82"/>
      <c r="F532" s="81"/>
    </row>
    <row r="533" spans="1:6" ht="15.75" customHeight="1" x14ac:dyDescent="0.15">
      <c r="A533" s="12"/>
      <c r="B533" s="11"/>
      <c r="C533" s="13"/>
      <c r="D533" s="11"/>
      <c r="E533" s="82"/>
      <c r="F533" s="81"/>
    </row>
    <row r="534" spans="1:6" ht="15.75" customHeight="1" x14ac:dyDescent="0.15">
      <c r="A534" s="12"/>
      <c r="B534" s="11"/>
      <c r="C534" s="13"/>
      <c r="D534" s="11"/>
      <c r="E534" s="82"/>
      <c r="F534" s="81"/>
    </row>
    <row r="535" spans="1:6" ht="15.75" customHeight="1" x14ac:dyDescent="0.15">
      <c r="A535" s="12"/>
      <c r="B535" s="11"/>
      <c r="C535" s="13"/>
      <c r="D535" s="11"/>
      <c r="E535" s="82"/>
      <c r="F535" s="81"/>
    </row>
    <row r="536" spans="1:6" ht="15.75" customHeight="1" x14ac:dyDescent="0.15">
      <c r="A536" s="12"/>
      <c r="B536" s="11"/>
      <c r="C536" s="13"/>
      <c r="D536" s="11"/>
      <c r="E536" s="82"/>
      <c r="F536" s="81"/>
    </row>
    <row r="537" spans="1:6" ht="15.75" customHeight="1" x14ac:dyDescent="0.15">
      <c r="A537" s="12"/>
      <c r="B537" s="11"/>
      <c r="C537" s="13"/>
      <c r="D537" s="11"/>
      <c r="E537" s="82"/>
      <c r="F537" s="81"/>
    </row>
    <row r="538" spans="1:6" ht="15.75" customHeight="1" x14ac:dyDescent="0.15">
      <c r="A538" s="12"/>
      <c r="B538" s="11"/>
      <c r="C538" s="13"/>
      <c r="D538" s="11"/>
      <c r="E538" s="82"/>
      <c r="F538" s="81"/>
    </row>
    <row r="539" spans="1:6" ht="15.75" customHeight="1" x14ac:dyDescent="0.15">
      <c r="A539" s="12"/>
      <c r="B539" s="11"/>
      <c r="C539" s="13"/>
      <c r="D539" s="11"/>
      <c r="E539" s="82"/>
      <c r="F539" s="81"/>
    </row>
    <row r="540" spans="1:6" ht="15.75" customHeight="1" x14ac:dyDescent="0.15">
      <c r="A540" s="12"/>
      <c r="B540" s="11"/>
      <c r="C540" s="13"/>
      <c r="D540" s="11"/>
      <c r="E540" s="82"/>
      <c r="F540" s="81"/>
    </row>
    <row r="541" spans="1:6" ht="15.75" customHeight="1" x14ac:dyDescent="0.15">
      <c r="A541" s="12"/>
      <c r="B541" s="11"/>
      <c r="C541" s="13"/>
      <c r="D541" s="11"/>
      <c r="E541" s="82"/>
      <c r="F541" s="81"/>
    </row>
    <row r="542" spans="1:6" ht="15.75" customHeight="1" x14ac:dyDescent="0.15">
      <c r="A542" s="12"/>
      <c r="B542" s="11"/>
      <c r="C542" s="13"/>
      <c r="D542" s="11"/>
      <c r="E542" s="82"/>
      <c r="F542" s="81"/>
    </row>
    <row r="543" spans="1:6" ht="15.75" customHeight="1" x14ac:dyDescent="0.15">
      <c r="A543" s="12"/>
      <c r="B543" s="11"/>
      <c r="C543" s="13"/>
      <c r="D543" s="11"/>
      <c r="E543" s="82"/>
      <c r="F543" s="81"/>
    </row>
    <row r="544" spans="1:6" ht="15.75" customHeight="1" x14ac:dyDescent="0.15">
      <c r="A544" s="12"/>
      <c r="B544" s="11"/>
      <c r="C544" s="13"/>
      <c r="D544" s="11"/>
      <c r="E544" s="82"/>
      <c r="F544" s="81"/>
    </row>
    <row r="545" spans="1:6" ht="15.75" customHeight="1" x14ac:dyDescent="0.15">
      <c r="A545" s="12"/>
      <c r="B545" s="11"/>
      <c r="C545" s="13"/>
      <c r="D545" s="11"/>
      <c r="E545" s="82"/>
      <c r="F545" s="81"/>
    </row>
    <row r="546" spans="1:6" ht="15.75" customHeight="1" x14ac:dyDescent="0.15">
      <c r="A546" s="12"/>
      <c r="B546" s="11"/>
      <c r="C546" s="13"/>
      <c r="D546" s="11"/>
      <c r="E546" s="82"/>
      <c r="F546" s="81"/>
    </row>
    <row r="547" spans="1:6" ht="15.75" customHeight="1" x14ac:dyDescent="0.15">
      <c r="A547" s="12"/>
      <c r="B547" s="11"/>
      <c r="C547" s="13"/>
      <c r="D547" s="11"/>
      <c r="E547" s="82"/>
      <c r="F547" s="81"/>
    </row>
    <row r="548" spans="1:6" ht="15.75" customHeight="1" x14ac:dyDescent="0.15">
      <c r="A548" s="12"/>
      <c r="B548" s="11"/>
      <c r="C548" s="13"/>
      <c r="D548" s="11"/>
      <c r="E548" s="82"/>
      <c r="F548" s="81"/>
    </row>
    <row r="549" spans="1:6" ht="15.75" customHeight="1" x14ac:dyDescent="0.15">
      <c r="A549" s="12"/>
      <c r="B549" s="11"/>
      <c r="C549" s="13"/>
      <c r="D549" s="11"/>
      <c r="E549" s="82"/>
      <c r="F549" s="81"/>
    </row>
    <row r="550" spans="1:6" ht="15.75" customHeight="1" x14ac:dyDescent="0.15">
      <c r="A550" s="12"/>
      <c r="B550" s="11"/>
      <c r="C550" s="13"/>
      <c r="D550" s="11"/>
      <c r="E550" s="82"/>
      <c r="F550" s="81"/>
    </row>
    <row r="551" spans="1:6" ht="15.75" customHeight="1" x14ac:dyDescent="0.15">
      <c r="A551" s="12"/>
      <c r="B551" s="11"/>
      <c r="C551" s="13"/>
      <c r="D551" s="11"/>
      <c r="E551" s="82"/>
      <c r="F551" s="81"/>
    </row>
    <row r="552" spans="1:6" ht="15.75" customHeight="1" x14ac:dyDescent="0.15">
      <c r="A552" s="12"/>
      <c r="B552" s="11"/>
      <c r="C552" s="13"/>
      <c r="D552" s="11"/>
      <c r="E552" s="82"/>
      <c r="F552" s="81"/>
    </row>
    <row r="553" spans="1:6" ht="15.75" customHeight="1" x14ac:dyDescent="0.15">
      <c r="A553" s="12"/>
      <c r="B553" s="11"/>
      <c r="C553" s="13"/>
      <c r="D553" s="11"/>
      <c r="E553" s="82"/>
      <c r="F553" s="81"/>
    </row>
    <row r="554" spans="1:6" ht="15.75" customHeight="1" x14ac:dyDescent="0.15">
      <c r="A554" s="12"/>
      <c r="B554" s="11"/>
      <c r="C554" s="13"/>
      <c r="D554" s="11"/>
      <c r="E554" s="82"/>
      <c r="F554" s="81"/>
    </row>
    <row r="555" spans="1:6" ht="15.75" customHeight="1" x14ac:dyDescent="0.15">
      <c r="A555" s="12"/>
      <c r="B555" s="11"/>
      <c r="C555" s="13"/>
      <c r="D555" s="11"/>
      <c r="E555" s="82"/>
      <c r="F555" s="81"/>
    </row>
    <row r="556" spans="1:6" ht="15.75" customHeight="1" x14ac:dyDescent="0.15">
      <c r="A556" s="12"/>
      <c r="B556" s="11"/>
      <c r="C556" s="13"/>
      <c r="D556" s="11"/>
      <c r="E556" s="82"/>
      <c r="F556" s="81"/>
    </row>
    <row r="557" spans="1:6" ht="15.75" customHeight="1" x14ac:dyDescent="0.15">
      <c r="A557" s="12"/>
      <c r="B557" s="11"/>
      <c r="C557" s="13"/>
      <c r="D557" s="11"/>
      <c r="E557" s="82"/>
      <c r="F557" s="81"/>
    </row>
    <row r="558" spans="1:6" ht="15.75" customHeight="1" x14ac:dyDescent="0.15">
      <c r="A558" s="12"/>
      <c r="B558" s="11"/>
      <c r="C558" s="13"/>
      <c r="D558" s="11"/>
      <c r="E558" s="82"/>
      <c r="F558" s="81"/>
    </row>
    <row r="559" spans="1:6" ht="15.75" customHeight="1" x14ac:dyDescent="0.15">
      <c r="A559" s="12"/>
      <c r="B559" s="11"/>
      <c r="C559" s="13"/>
      <c r="D559" s="11"/>
      <c r="E559" s="82"/>
      <c r="F559" s="81"/>
    </row>
    <row r="560" spans="1:6" ht="15.75" customHeight="1" x14ac:dyDescent="0.15">
      <c r="A560" s="12"/>
      <c r="B560" s="11"/>
      <c r="C560" s="13"/>
      <c r="D560" s="11"/>
      <c r="E560" s="82"/>
      <c r="F560" s="81"/>
    </row>
    <row r="561" spans="1:6" ht="15.75" customHeight="1" x14ac:dyDescent="0.15">
      <c r="A561" s="12"/>
      <c r="B561" s="11"/>
      <c r="C561" s="13"/>
      <c r="D561" s="11"/>
      <c r="E561" s="82"/>
      <c r="F561" s="81"/>
    </row>
    <row r="562" spans="1:6" ht="15.75" customHeight="1" x14ac:dyDescent="0.15">
      <c r="A562" s="12"/>
      <c r="B562" s="11"/>
      <c r="C562" s="13"/>
      <c r="D562" s="11"/>
      <c r="E562" s="82"/>
      <c r="F562" s="81"/>
    </row>
    <row r="563" spans="1:6" ht="15.75" customHeight="1" x14ac:dyDescent="0.15">
      <c r="A563" s="12"/>
      <c r="B563" s="11"/>
      <c r="C563" s="13"/>
      <c r="D563" s="11"/>
      <c r="E563" s="82"/>
      <c r="F563" s="81"/>
    </row>
    <row r="564" spans="1:6" ht="15.75" customHeight="1" x14ac:dyDescent="0.15">
      <c r="A564" s="12"/>
      <c r="B564" s="11"/>
      <c r="C564" s="13"/>
      <c r="D564" s="11"/>
      <c r="E564" s="82"/>
      <c r="F564" s="81"/>
    </row>
    <row r="565" spans="1:6" ht="15.75" customHeight="1" x14ac:dyDescent="0.15">
      <c r="A565" s="12"/>
      <c r="B565" s="11"/>
      <c r="C565" s="13"/>
      <c r="D565" s="11"/>
      <c r="E565" s="82"/>
      <c r="F565" s="81"/>
    </row>
    <row r="566" spans="1:6" ht="15.75" customHeight="1" x14ac:dyDescent="0.15">
      <c r="A566" s="12"/>
      <c r="B566" s="11"/>
      <c r="C566" s="13"/>
      <c r="D566" s="11"/>
      <c r="E566" s="82"/>
      <c r="F566" s="81"/>
    </row>
    <row r="567" spans="1:6" ht="15.75" customHeight="1" x14ac:dyDescent="0.15">
      <c r="A567" s="12"/>
      <c r="B567" s="11"/>
      <c r="C567" s="13"/>
      <c r="D567" s="11"/>
      <c r="E567" s="82"/>
      <c r="F567" s="81"/>
    </row>
    <row r="568" spans="1:6" ht="15.75" customHeight="1" x14ac:dyDescent="0.15">
      <c r="A568" s="12"/>
      <c r="B568" s="11"/>
      <c r="C568" s="13"/>
      <c r="D568" s="11"/>
      <c r="E568" s="82"/>
      <c r="F568" s="81"/>
    </row>
    <row r="569" spans="1:6" ht="15.75" customHeight="1" x14ac:dyDescent="0.15">
      <c r="A569" s="12"/>
      <c r="B569" s="11"/>
      <c r="C569" s="13"/>
      <c r="D569" s="11"/>
      <c r="E569" s="82"/>
      <c r="F569" s="81"/>
    </row>
    <row r="570" spans="1:6" ht="15.75" customHeight="1" x14ac:dyDescent="0.15">
      <c r="A570" s="12"/>
      <c r="B570" s="11"/>
      <c r="C570" s="13"/>
      <c r="D570" s="11"/>
      <c r="E570" s="82"/>
      <c r="F570" s="81"/>
    </row>
    <row r="571" spans="1:6" ht="15.75" customHeight="1" x14ac:dyDescent="0.15">
      <c r="A571" s="12"/>
      <c r="B571" s="11"/>
      <c r="C571" s="13"/>
      <c r="D571" s="11"/>
      <c r="E571" s="82"/>
      <c r="F571" s="81"/>
    </row>
    <row r="572" spans="1:6" ht="15.75" customHeight="1" x14ac:dyDescent="0.15">
      <c r="A572" s="12"/>
      <c r="B572" s="11"/>
      <c r="C572" s="13"/>
      <c r="D572" s="11"/>
      <c r="E572" s="82"/>
      <c r="F572" s="81"/>
    </row>
    <row r="573" spans="1:6" ht="15.75" customHeight="1" x14ac:dyDescent="0.15">
      <c r="A573" s="12"/>
      <c r="B573" s="11"/>
      <c r="C573" s="13"/>
      <c r="D573" s="11"/>
      <c r="E573" s="82"/>
      <c r="F573" s="81"/>
    </row>
    <row r="574" spans="1:6" ht="15.75" customHeight="1" x14ac:dyDescent="0.15">
      <c r="A574" s="12"/>
      <c r="B574" s="11"/>
      <c r="C574" s="13"/>
      <c r="D574" s="11"/>
      <c r="E574" s="82"/>
      <c r="F574" s="81"/>
    </row>
    <row r="575" spans="1:6" ht="15.75" customHeight="1" x14ac:dyDescent="0.15">
      <c r="A575" s="12"/>
      <c r="B575" s="11"/>
      <c r="C575" s="13"/>
      <c r="D575" s="11"/>
      <c r="E575" s="82"/>
      <c r="F575" s="81"/>
    </row>
    <row r="576" spans="1:6" ht="15.75" customHeight="1" x14ac:dyDescent="0.15">
      <c r="A576" s="12"/>
      <c r="B576" s="11"/>
      <c r="C576" s="13"/>
      <c r="D576" s="11"/>
      <c r="E576" s="82"/>
      <c r="F576" s="81"/>
    </row>
    <row r="577" spans="1:6" ht="15.75" customHeight="1" x14ac:dyDescent="0.15">
      <c r="A577" s="12"/>
      <c r="B577" s="11"/>
      <c r="C577" s="13"/>
      <c r="D577" s="11"/>
      <c r="E577" s="82"/>
      <c r="F577" s="81"/>
    </row>
    <row r="578" spans="1:6" ht="15.75" customHeight="1" x14ac:dyDescent="0.15">
      <c r="A578" s="12"/>
      <c r="B578" s="11"/>
      <c r="C578" s="13"/>
      <c r="D578" s="11"/>
      <c r="E578" s="82"/>
      <c r="F578" s="81"/>
    </row>
    <row r="579" spans="1:6" ht="15.75" customHeight="1" x14ac:dyDescent="0.15">
      <c r="A579" s="12"/>
      <c r="B579" s="11"/>
      <c r="C579" s="13"/>
      <c r="D579" s="11"/>
      <c r="E579" s="82"/>
      <c r="F579" s="81"/>
    </row>
    <row r="580" spans="1:6" ht="15.75" customHeight="1" x14ac:dyDescent="0.15">
      <c r="A580" s="12"/>
      <c r="B580" s="11"/>
      <c r="C580" s="13"/>
      <c r="D580" s="11"/>
      <c r="E580" s="82"/>
      <c r="F580" s="81"/>
    </row>
    <row r="581" spans="1:6" ht="15.75" customHeight="1" x14ac:dyDescent="0.15">
      <c r="A581" s="12"/>
      <c r="B581" s="11"/>
      <c r="C581" s="13"/>
      <c r="D581" s="11"/>
      <c r="E581" s="82"/>
      <c r="F581" s="81"/>
    </row>
    <row r="582" spans="1:6" ht="15.75" customHeight="1" x14ac:dyDescent="0.15">
      <c r="A582" s="12"/>
      <c r="B582" s="11"/>
      <c r="C582" s="13"/>
      <c r="D582" s="11"/>
      <c r="E582" s="82"/>
      <c r="F582" s="81"/>
    </row>
    <row r="583" spans="1:6" ht="15.75" customHeight="1" x14ac:dyDescent="0.15">
      <c r="A583" s="12"/>
      <c r="B583" s="11"/>
      <c r="C583" s="13"/>
      <c r="D583" s="11"/>
      <c r="E583" s="82"/>
      <c r="F583" s="81"/>
    </row>
    <row r="584" spans="1:6" ht="15.75" customHeight="1" x14ac:dyDescent="0.15">
      <c r="A584" s="12"/>
      <c r="B584" s="11"/>
      <c r="C584" s="13"/>
      <c r="D584" s="11"/>
      <c r="E584" s="82"/>
      <c r="F584" s="81"/>
    </row>
    <row r="585" spans="1:6" ht="15.75" customHeight="1" x14ac:dyDescent="0.15">
      <c r="A585" s="12"/>
      <c r="B585" s="11"/>
      <c r="C585" s="13"/>
      <c r="D585" s="11"/>
      <c r="E585" s="82"/>
      <c r="F585" s="81"/>
    </row>
    <row r="586" spans="1:6" ht="15.75" customHeight="1" x14ac:dyDescent="0.15">
      <c r="A586" s="12"/>
      <c r="B586" s="11"/>
      <c r="C586" s="13"/>
      <c r="D586" s="11"/>
      <c r="E586" s="82"/>
      <c r="F586" s="81"/>
    </row>
    <row r="587" spans="1:6" ht="15.75" customHeight="1" x14ac:dyDescent="0.15">
      <c r="A587" s="12"/>
      <c r="B587" s="11"/>
      <c r="C587" s="13"/>
      <c r="D587" s="11"/>
      <c r="E587" s="82"/>
      <c r="F587" s="81"/>
    </row>
    <row r="588" spans="1:6" ht="15.75" customHeight="1" x14ac:dyDescent="0.15">
      <c r="A588" s="12"/>
      <c r="B588" s="11"/>
      <c r="C588" s="13"/>
      <c r="D588" s="11"/>
      <c r="E588" s="82"/>
      <c r="F588" s="81"/>
    </row>
    <row r="589" spans="1:6" ht="15.75" customHeight="1" x14ac:dyDescent="0.15">
      <c r="A589" s="12"/>
      <c r="B589" s="11"/>
      <c r="C589" s="13"/>
      <c r="D589" s="11"/>
      <c r="E589" s="82"/>
      <c r="F589" s="81"/>
    </row>
    <row r="590" spans="1:6" ht="15.75" customHeight="1" x14ac:dyDescent="0.15">
      <c r="A590" s="12"/>
      <c r="B590" s="11"/>
      <c r="C590" s="13"/>
      <c r="D590" s="11"/>
      <c r="E590" s="82"/>
      <c r="F590" s="81"/>
    </row>
    <row r="591" spans="1:6" ht="15.75" customHeight="1" x14ac:dyDescent="0.15">
      <c r="A591" s="12"/>
      <c r="B591" s="11"/>
      <c r="C591" s="13"/>
      <c r="D591" s="11"/>
      <c r="E591" s="82"/>
      <c r="F591" s="81"/>
    </row>
    <row r="592" spans="1:6" ht="15.75" customHeight="1" x14ac:dyDescent="0.15">
      <c r="A592" s="12"/>
      <c r="B592" s="11"/>
      <c r="C592" s="13"/>
      <c r="D592" s="11"/>
      <c r="E592" s="82"/>
      <c r="F592" s="81"/>
    </row>
    <row r="593" spans="1:6" ht="15.75" customHeight="1" x14ac:dyDescent="0.15">
      <c r="A593" s="12"/>
      <c r="B593" s="11"/>
      <c r="C593" s="13"/>
      <c r="D593" s="11"/>
      <c r="E593" s="82"/>
      <c r="F593" s="81"/>
    </row>
    <row r="594" spans="1:6" ht="15.75" customHeight="1" x14ac:dyDescent="0.15">
      <c r="A594" s="12"/>
      <c r="B594" s="11"/>
      <c r="C594" s="13"/>
      <c r="D594" s="11"/>
      <c r="E594" s="82"/>
      <c r="F594" s="81"/>
    </row>
    <row r="595" spans="1:6" ht="15.75" customHeight="1" x14ac:dyDescent="0.15">
      <c r="A595" s="12"/>
      <c r="B595" s="11"/>
      <c r="C595" s="13"/>
      <c r="D595" s="11"/>
      <c r="E595" s="82"/>
      <c r="F595" s="81"/>
    </row>
    <row r="596" spans="1:6" ht="15.75" customHeight="1" x14ac:dyDescent="0.15">
      <c r="A596" s="12"/>
      <c r="B596" s="11"/>
      <c r="C596" s="13"/>
      <c r="D596" s="11"/>
      <c r="E596" s="82"/>
      <c r="F596" s="81"/>
    </row>
    <row r="597" spans="1:6" ht="15.75" customHeight="1" x14ac:dyDescent="0.15">
      <c r="A597" s="12"/>
      <c r="B597" s="11"/>
      <c r="C597" s="13"/>
      <c r="D597" s="11"/>
      <c r="E597" s="82"/>
      <c r="F597" s="81"/>
    </row>
    <row r="598" spans="1:6" ht="15.75" customHeight="1" x14ac:dyDescent="0.15">
      <c r="A598" s="12"/>
      <c r="B598" s="11"/>
      <c r="C598" s="13"/>
      <c r="D598" s="11"/>
      <c r="E598" s="82"/>
      <c r="F598" s="81"/>
    </row>
    <row r="599" spans="1:6" ht="15.75" customHeight="1" x14ac:dyDescent="0.15">
      <c r="A599" s="12"/>
      <c r="B599" s="11"/>
      <c r="C599" s="13"/>
      <c r="D599" s="11"/>
      <c r="E599" s="82"/>
      <c r="F599" s="81"/>
    </row>
    <row r="600" spans="1:6" ht="15.75" customHeight="1" x14ac:dyDescent="0.15">
      <c r="A600" s="12"/>
      <c r="B600" s="11"/>
      <c r="C600" s="13"/>
      <c r="D600" s="11"/>
      <c r="E600" s="82"/>
      <c r="F600" s="81"/>
    </row>
    <row r="601" spans="1:6" ht="15.75" customHeight="1" x14ac:dyDescent="0.15">
      <c r="A601" s="12"/>
      <c r="B601" s="11"/>
      <c r="C601" s="13"/>
      <c r="D601" s="11"/>
      <c r="E601" s="82"/>
      <c r="F601" s="81"/>
    </row>
    <row r="602" spans="1:6" ht="15.75" customHeight="1" x14ac:dyDescent="0.15">
      <c r="A602" s="12"/>
      <c r="B602" s="11"/>
      <c r="C602" s="13"/>
      <c r="D602" s="11"/>
      <c r="E602" s="82"/>
      <c r="F602" s="81"/>
    </row>
    <row r="603" spans="1:6" ht="15.75" customHeight="1" x14ac:dyDescent="0.15">
      <c r="A603" s="12"/>
      <c r="B603" s="11"/>
      <c r="C603" s="13"/>
      <c r="D603" s="11"/>
      <c r="E603" s="82"/>
      <c r="F603" s="81"/>
    </row>
    <row r="604" spans="1:6" ht="15.75" customHeight="1" x14ac:dyDescent="0.15">
      <c r="A604" s="12"/>
      <c r="B604" s="11"/>
      <c r="C604" s="13"/>
      <c r="D604" s="11"/>
      <c r="E604" s="82"/>
      <c r="F604" s="81"/>
    </row>
    <row r="605" spans="1:6" ht="15.75" customHeight="1" x14ac:dyDescent="0.15">
      <c r="A605" s="12"/>
      <c r="B605" s="11"/>
      <c r="C605" s="13"/>
      <c r="D605" s="11"/>
      <c r="E605" s="82"/>
      <c r="F605" s="81"/>
    </row>
    <row r="606" spans="1:6" ht="15.75" customHeight="1" x14ac:dyDescent="0.15">
      <c r="A606" s="12"/>
      <c r="B606" s="11"/>
      <c r="C606" s="13"/>
      <c r="D606" s="11"/>
      <c r="E606" s="82"/>
      <c r="F606" s="81"/>
    </row>
    <row r="607" spans="1:6" ht="15.75" customHeight="1" x14ac:dyDescent="0.15">
      <c r="A607" s="12"/>
      <c r="B607" s="11"/>
      <c r="C607" s="13"/>
      <c r="D607" s="11"/>
      <c r="E607" s="82"/>
      <c r="F607" s="81"/>
    </row>
    <row r="608" spans="1:6" ht="15.75" customHeight="1" x14ac:dyDescent="0.15">
      <c r="A608" s="12"/>
      <c r="B608" s="11"/>
      <c r="C608" s="13"/>
      <c r="D608" s="11"/>
      <c r="E608" s="82"/>
      <c r="F608" s="81"/>
    </row>
    <row r="609" spans="1:6" ht="15.75" customHeight="1" x14ac:dyDescent="0.15">
      <c r="A609" s="12"/>
      <c r="B609" s="11"/>
      <c r="C609" s="13"/>
      <c r="D609" s="11"/>
      <c r="E609" s="82"/>
      <c r="F609" s="81"/>
    </row>
    <row r="610" spans="1:6" ht="15.75" customHeight="1" x14ac:dyDescent="0.15">
      <c r="A610" s="12"/>
      <c r="B610" s="11"/>
      <c r="C610" s="13"/>
      <c r="D610" s="11"/>
      <c r="E610" s="82"/>
      <c r="F610" s="81"/>
    </row>
    <row r="611" spans="1:6" ht="15.75" customHeight="1" x14ac:dyDescent="0.15">
      <c r="A611" s="12"/>
      <c r="B611" s="11"/>
      <c r="C611" s="13"/>
      <c r="D611" s="11"/>
      <c r="E611" s="82"/>
      <c r="F611" s="81"/>
    </row>
    <row r="612" spans="1:6" ht="15.75" customHeight="1" x14ac:dyDescent="0.15">
      <c r="A612" s="12"/>
      <c r="B612" s="11"/>
      <c r="C612" s="13"/>
      <c r="D612" s="11"/>
      <c r="E612" s="82"/>
      <c r="F612" s="81"/>
    </row>
    <row r="613" spans="1:6" ht="15.75" customHeight="1" x14ac:dyDescent="0.15">
      <c r="A613" s="12"/>
      <c r="B613" s="11"/>
      <c r="C613" s="13"/>
      <c r="D613" s="11"/>
      <c r="E613" s="82"/>
      <c r="F613" s="81"/>
    </row>
    <row r="614" spans="1:6" ht="15.75" customHeight="1" x14ac:dyDescent="0.15">
      <c r="A614" s="12"/>
      <c r="B614" s="11"/>
      <c r="C614" s="13"/>
      <c r="D614" s="11"/>
      <c r="E614" s="82"/>
      <c r="F614" s="81"/>
    </row>
    <row r="615" spans="1:6" ht="15.75" customHeight="1" x14ac:dyDescent="0.15">
      <c r="A615" s="12"/>
      <c r="B615" s="11"/>
      <c r="C615" s="13"/>
      <c r="D615" s="11"/>
      <c r="E615" s="82"/>
      <c r="F615" s="81"/>
    </row>
    <row r="616" spans="1:6" ht="15.75" customHeight="1" x14ac:dyDescent="0.15">
      <c r="A616" s="12"/>
      <c r="B616" s="11"/>
      <c r="C616" s="13"/>
      <c r="D616" s="11"/>
      <c r="E616" s="82"/>
      <c r="F616" s="81"/>
    </row>
    <row r="617" spans="1:6" ht="15.75" customHeight="1" x14ac:dyDescent="0.15">
      <c r="A617" s="12"/>
      <c r="B617" s="11"/>
      <c r="C617" s="13"/>
      <c r="D617" s="11"/>
      <c r="E617" s="82"/>
      <c r="F617" s="81"/>
    </row>
    <row r="618" spans="1:6" ht="15.75" customHeight="1" x14ac:dyDescent="0.15">
      <c r="A618" s="12"/>
      <c r="B618" s="11"/>
      <c r="C618" s="13"/>
      <c r="D618" s="11"/>
      <c r="E618" s="82"/>
      <c r="F618" s="81"/>
    </row>
    <row r="619" spans="1:6" ht="15.75" customHeight="1" x14ac:dyDescent="0.15">
      <c r="A619" s="12"/>
      <c r="B619" s="11"/>
      <c r="C619" s="13"/>
      <c r="D619" s="11"/>
      <c r="E619" s="82"/>
      <c r="F619" s="81"/>
    </row>
    <row r="620" spans="1:6" ht="15.75" customHeight="1" x14ac:dyDescent="0.15">
      <c r="A620" s="12"/>
      <c r="B620" s="11"/>
      <c r="C620" s="13"/>
      <c r="D620" s="11"/>
      <c r="E620" s="82"/>
      <c r="F620" s="81"/>
    </row>
    <row r="621" spans="1:6" ht="15.75" customHeight="1" x14ac:dyDescent="0.15">
      <c r="A621" s="12"/>
      <c r="B621" s="11"/>
      <c r="C621" s="13"/>
      <c r="D621" s="11"/>
      <c r="E621" s="82"/>
      <c r="F621" s="81"/>
    </row>
    <row r="622" spans="1:6" ht="15.75" customHeight="1" x14ac:dyDescent="0.15">
      <c r="A622" s="12"/>
      <c r="B622" s="11"/>
      <c r="C622" s="13"/>
      <c r="D622" s="11"/>
      <c r="E622" s="82"/>
      <c r="F622" s="81"/>
    </row>
    <row r="623" spans="1:6" ht="15.75" customHeight="1" x14ac:dyDescent="0.15">
      <c r="A623" s="12"/>
      <c r="B623" s="11"/>
      <c r="C623" s="13"/>
      <c r="D623" s="11"/>
      <c r="E623" s="82"/>
      <c r="F623" s="81"/>
    </row>
    <row r="624" spans="1:6" ht="15.75" customHeight="1" x14ac:dyDescent="0.15">
      <c r="A624" s="12"/>
      <c r="B624" s="11"/>
      <c r="C624" s="13"/>
      <c r="D624" s="11"/>
      <c r="E624" s="82"/>
      <c r="F624" s="81"/>
    </row>
    <row r="625" spans="1:6" ht="15.75" customHeight="1" x14ac:dyDescent="0.15">
      <c r="A625" s="12"/>
      <c r="B625" s="11"/>
      <c r="C625" s="13"/>
      <c r="D625" s="11"/>
      <c r="E625" s="82"/>
      <c r="F625" s="81"/>
    </row>
    <row r="626" spans="1:6" ht="15.75" customHeight="1" x14ac:dyDescent="0.15">
      <c r="A626" s="12"/>
      <c r="B626" s="11"/>
      <c r="C626" s="13"/>
      <c r="D626" s="11"/>
      <c r="E626" s="82"/>
      <c r="F626" s="81"/>
    </row>
    <row r="627" spans="1:6" ht="15.75" customHeight="1" x14ac:dyDescent="0.15">
      <c r="A627" s="12"/>
      <c r="B627" s="11"/>
      <c r="C627" s="13"/>
      <c r="D627" s="11"/>
      <c r="E627" s="82"/>
      <c r="F627" s="81"/>
    </row>
    <row r="628" spans="1:6" ht="15.75" customHeight="1" x14ac:dyDescent="0.15">
      <c r="A628" s="12"/>
      <c r="B628" s="11"/>
      <c r="C628" s="13"/>
      <c r="D628" s="11"/>
      <c r="E628" s="82"/>
      <c r="F628" s="81"/>
    </row>
    <row r="629" spans="1:6" ht="15.75" customHeight="1" x14ac:dyDescent="0.15">
      <c r="A629" s="12"/>
      <c r="B629" s="11"/>
      <c r="C629" s="13"/>
      <c r="D629" s="11"/>
      <c r="E629" s="82"/>
      <c r="F629" s="81"/>
    </row>
    <row r="630" spans="1:6" ht="15.75" customHeight="1" x14ac:dyDescent="0.15">
      <c r="A630" s="12"/>
      <c r="B630" s="11"/>
      <c r="C630" s="13"/>
      <c r="D630" s="11"/>
      <c r="E630" s="82"/>
      <c r="F630" s="81"/>
    </row>
    <row r="631" spans="1:6" ht="15.75" customHeight="1" x14ac:dyDescent="0.15">
      <c r="A631" s="12"/>
      <c r="B631" s="11"/>
      <c r="C631" s="13"/>
      <c r="D631" s="11"/>
      <c r="E631" s="82"/>
      <c r="F631" s="81"/>
    </row>
    <row r="632" spans="1:6" ht="15.75" customHeight="1" x14ac:dyDescent="0.15">
      <c r="A632" s="12"/>
      <c r="B632" s="11"/>
      <c r="C632" s="13"/>
      <c r="D632" s="11"/>
      <c r="E632" s="82"/>
      <c r="F632" s="81"/>
    </row>
    <row r="633" spans="1:6" ht="15.75" customHeight="1" x14ac:dyDescent="0.15">
      <c r="A633" s="12"/>
      <c r="B633" s="11"/>
      <c r="C633" s="13"/>
      <c r="D633" s="11"/>
      <c r="E633" s="82"/>
      <c r="F633" s="81"/>
    </row>
    <row r="634" spans="1:6" ht="15.75" customHeight="1" x14ac:dyDescent="0.15">
      <c r="A634" s="12"/>
      <c r="B634" s="11"/>
      <c r="C634" s="13"/>
      <c r="D634" s="11"/>
      <c r="E634" s="82"/>
      <c r="F634" s="81"/>
    </row>
    <row r="635" spans="1:6" ht="15.75" customHeight="1" x14ac:dyDescent="0.15">
      <c r="A635" s="12"/>
      <c r="B635" s="11"/>
      <c r="C635" s="13"/>
      <c r="D635" s="11"/>
      <c r="E635" s="82"/>
      <c r="F635" s="81"/>
    </row>
    <row r="636" spans="1:6" ht="15.75" customHeight="1" x14ac:dyDescent="0.15">
      <c r="A636" s="12"/>
      <c r="B636" s="11"/>
      <c r="C636" s="13"/>
      <c r="D636" s="11"/>
      <c r="E636" s="82"/>
      <c r="F636" s="81"/>
    </row>
    <row r="637" spans="1:6" ht="15.75" customHeight="1" x14ac:dyDescent="0.15">
      <c r="A637" s="12"/>
      <c r="B637" s="11"/>
      <c r="C637" s="13"/>
      <c r="D637" s="11"/>
      <c r="E637" s="82"/>
      <c r="F637" s="81"/>
    </row>
    <row r="638" spans="1:6" ht="15.75" customHeight="1" x14ac:dyDescent="0.15">
      <c r="A638" s="12"/>
      <c r="B638" s="11"/>
      <c r="C638" s="13"/>
      <c r="D638" s="11"/>
      <c r="E638" s="82"/>
      <c r="F638" s="81"/>
    </row>
    <row r="639" spans="1:6" ht="15.75" customHeight="1" x14ac:dyDescent="0.15">
      <c r="A639" s="12"/>
      <c r="B639" s="11"/>
      <c r="C639" s="13"/>
      <c r="D639" s="11"/>
      <c r="E639" s="82"/>
      <c r="F639" s="81"/>
    </row>
    <row r="640" spans="1:6" ht="15.75" customHeight="1" x14ac:dyDescent="0.15">
      <c r="A640" s="12"/>
      <c r="B640" s="11"/>
      <c r="C640" s="13"/>
      <c r="D640" s="11"/>
      <c r="E640" s="82"/>
      <c r="F640" s="81"/>
    </row>
    <row r="641" spans="1:6" ht="15.75" customHeight="1" x14ac:dyDescent="0.15">
      <c r="A641" s="12"/>
      <c r="B641" s="11"/>
      <c r="C641" s="13"/>
      <c r="D641" s="11"/>
      <c r="E641" s="82"/>
      <c r="F641" s="81"/>
    </row>
    <row r="642" spans="1:6" ht="15.75" customHeight="1" x14ac:dyDescent="0.15">
      <c r="A642" s="12"/>
      <c r="B642" s="11"/>
      <c r="C642" s="13"/>
      <c r="D642" s="11"/>
      <c r="E642" s="82"/>
      <c r="F642" s="81"/>
    </row>
    <row r="643" spans="1:6" ht="15.75" customHeight="1" x14ac:dyDescent="0.15">
      <c r="A643" s="12"/>
      <c r="B643" s="11"/>
      <c r="C643" s="13"/>
      <c r="D643" s="11"/>
      <c r="E643" s="82"/>
      <c r="F643" s="81"/>
    </row>
    <row r="644" spans="1:6" ht="15.75" customHeight="1" x14ac:dyDescent="0.15">
      <c r="A644" s="12"/>
      <c r="B644" s="11"/>
      <c r="C644" s="13"/>
      <c r="D644" s="11"/>
      <c r="E644" s="82"/>
      <c r="F644" s="81"/>
    </row>
    <row r="645" spans="1:6" ht="15.75" customHeight="1" x14ac:dyDescent="0.15">
      <c r="A645" s="12"/>
      <c r="B645" s="11"/>
      <c r="C645" s="13"/>
      <c r="D645" s="11"/>
      <c r="E645" s="82"/>
      <c r="F645" s="81"/>
    </row>
    <row r="646" spans="1:6" ht="15.75" customHeight="1" x14ac:dyDescent="0.15">
      <c r="A646" s="12"/>
      <c r="B646" s="11"/>
      <c r="C646" s="13"/>
      <c r="D646" s="11"/>
      <c r="E646" s="82"/>
      <c r="F646" s="81"/>
    </row>
    <row r="647" spans="1:6" ht="15.75" customHeight="1" x14ac:dyDescent="0.15">
      <c r="A647" s="12"/>
      <c r="B647" s="11"/>
      <c r="C647" s="13"/>
      <c r="D647" s="11"/>
      <c r="E647" s="82"/>
      <c r="F647" s="81"/>
    </row>
    <row r="648" spans="1:6" ht="15.75" customHeight="1" x14ac:dyDescent="0.15">
      <c r="A648" s="12"/>
      <c r="B648" s="11"/>
      <c r="C648" s="13"/>
      <c r="D648" s="11"/>
      <c r="E648" s="82"/>
      <c r="F648" s="81"/>
    </row>
    <row r="649" spans="1:6" ht="15.75" customHeight="1" x14ac:dyDescent="0.15">
      <c r="A649" s="12"/>
      <c r="B649" s="11"/>
      <c r="C649" s="13"/>
      <c r="D649" s="11"/>
      <c r="E649" s="82"/>
      <c r="F649" s="81"/>
    </row>
    <row r="650" spans="1:6" ht="15.75" customHeight="1" x14ac:dyDescent="0.15">
      <c r="A650" s="12"/>
      <c r="B650" s="11"/>
      <c r="C650" s="13"/>
      <c r="D650" s="11"/>
      <c r="E650" s="82"/>
      <c r="F650" s="81"/>
    </row>
    <row r="651" spans="1:6" ht="15.75" customHeight="1" x14ac:dyDescent="0.15">
      <c r="A651" s="12"/>
      <c r="B651" s="11"/>
      <c r="C651" s="13"/>
      <c r="D651" s="11"/>
      <c r="E651" s="82"/>
      <c r="F651" s="81"/>
    </row>
    <row r="652" spans="1:6" ht="15.75" customHeight="1" x14ac:dyDescent="0.15">
      <c r="A652" s="12"/>
      <c r="B652" s="11"/>
      <c r="C652" s="13"/>
      <c r="D652" s="11"/>
      <c r="E652" s="82"/>
      <c r="F652" s="81"/>
    </row>
    <row r="653" spans="1:6" ht="15.75" customHeight="1" x14ac:dyDescent="0.15">
      <c r="A653" s="12"/>
      <c r="B653" s="11"/>
      <c r="C653" s="13"/>
      <c r="D653" s="11"/>
      <c r="E653" s="82"/>
      <c r="F653" s="81"/>
    </row>
    <row r="654" spans="1:6" ht="15.75" customHeight="1" x14ac:dyDescent="0.15">
      <c r="A654" s="12"/>
      <c r="B654" s="11"/>
      <c r="C654" s="13"/>
      <c r="D654" s="11"/>
      <c r="E654" s="82"/>
      <c r="F654" s="81"/>
    </row>
    <row r="655" spans="1:6" ht="15.75" customHeight="1" x14ac:dyDescent="0.15">
      <c r="A655" s="12"/>
      <c r="B655" s="11"/>
      <c r="C655" s="13"/>
      <c r="D655" s="11"/>
      <c r="E655" s="82"/>
      <c r="F655" s="81"/>
    </row>
    <row r="656" spans="1:6" ht="15.75" customHeight="1" x14ac:dyDescent="0.15">
      <c r="A656" s="12"/>
      <c r="B656" s="11"/>
      <c r="C656" s="13"/>
      <c r="D656" s="11"/>
      <c r="E656" s="82"/>
      <c r="F656" s="81"/>
    </row>
    <row r="657" spans="1:6" ht="15.75" customHeight="1" x14ac:dyDescent="0.15">
      <c r="A657" s="12"/>
      <c r="B657" s="11"/>
      <c r="C657" s="13"/>
      <c r="D657" s="11"/>
      <c r="E657" s="82"/>
      <c r="F657" s="81"/>
    </row>
    <row r="658" spans="1:6" ht="15.75" customHeight="1" x14ac:dyDescent="0.15">
      <c r="A658" s="12"/>
      <c r="B658" s="11"/>
      <c r="C658" s="13"/>
      <c r="D658" s="11"/>
      <c r="E658" s="82"/>
      <c r="F658" s="81"/>
    </row>
    <row r="659" spans="1:6" ht="15.75" customHeight="1" x14ac:dyDescent="0.15">
      <c r="A659" s="12"/>
      <c r="B659" s="11"/>
      <c r="C659" s="13"/>
      <c r="D659" s="11"/>
      <c r="E659" s="82"/>
      <c r="F659" s="81"/>
    </row>
    <row r="660" spans="1:6" ht="15.75" customHeight="1" x14ac:dyDescent="0.15">
      <c r="A660" s="12"/>
      <c r="B660" s="11"/>
      <c r="C660" s="13"/>
      <c r="D660" s="11"/>
      <c r="E660" s="82"/>
      <c r="F660" s="81"/>
    </row>
    <row r="661" spans="1:6" ht="15.75" customHeight="1" x14ac:dyDescent="0.15">
      <c r="A661" s="12"/>
      <c r="B661" s="11"/>
      <c r="C661" s="13"/>
      <c r="D661" s="11"/>
      <c r="E661" s="82"/>
      <c r="F661" s="81"/>
    </row>
    <row r="662" spans="1:6" ht="15.75" customHeight="1" x14ac:dyDescent="0.15">
      <c r="A662" s="12"/>
      <c r="B662" s="11"/>
      <c r="C662" s="13"/>
      <c r="D662" s="11"/>
      <c r="E662" s="82"/>
      <c r="F662" s="81"/>
    </row>
    <row r="663" spans="1:6" ht="15.75" customHeight="1" x14ac:dyDescent="0.15">
      <c r="A663" s="12"/>
      <c r="B663" s="11"/>
      <c r="C663" s="13"/>
      <c r="D663" s="11"/>
      <c r="E663" s="82"/>
      <c r="F663" s="81"/>
    </row>
    <row r="664" spans="1:6" ht="15.75" customHeight="1" x14ac:dyDescent="0.15">
      <c r="A664" s="12"/>
      <c r="B664" s="11"/>
      <c r="C664" s="13"/>
      <c r="D664" s="11"/>
      <c r="E664" s="82"/>
      <c r="F664" s="81"/>
    </row>
    <row r="665" spans="1:6" ht="15.75" customHeight="1" x14ac:dyDescent="0.15">
      <c r="A665" s="12"/>
      <c r="B665" s="11"/>
      <c r="C665" s="13"/>
      <c r="D665" s="11"/>
      <c r="E665" s="82"/>
      <c r="F665" s="81"/>
    </row>
    <row r="666" spans="1:6" ht="15.75" customHeight="1" x14ac:dyDescent="0.15">
      <c r="A666" s="12"/>
      <c r="B666" s="11"/>
      <c r="C666" s="13"/>
      <c r="D666" s="11"/>
      <c r="E666" s="82"/>
      <c r="F666" s="81"/>
    </row>
    <row r="667" spans="1:6" ht="15.75" customHeight="1" x14ac:dyDescent="0.15">
      <c r="A667" s="12"/>
      <c r="B667" s="11"/>
      <c r="C667" s="13"/>
      <c r="D667" s="11"/>
      <c r="E667" s="82"/>
      <c r="F667" s="81"/>
    </row>
    <row r="668" spans="1:6" ht="15.75" customHeight="1" x14ac:dyDescent="0.15">
      <c r="A668" s="12"/>
      <c r="B668" s="11"/>
      <c r="C668" s="13"/>
      <c r="D668" s="11"/>
      <c r="E668" s="82"/>
      <c r="F668" s="81"/>
    </row>
    <row r="669" spans="1:6" ht="15.75" customHeight="1" x14ac:dyDescent="0.15">
      <c r="A669" s="12"/>
      <c r="B669" s="11"/>
      <c r="C669" s="13"/>
      <c r="D669" s="11"/>
      <c r="E669" s="82"/>
      <c r="F669" s="81"/>
    </row>
    <row r="670" spans="1:6" ht="15.75" customHeight="1" x14ac:dyDescent="0.15">
      <c r="A670" s="12"/>
      <c r="B670" s="11"/>
      <c r="C670" s="13"/>
      <c r="D670" s="11"/>
      <c r="E670" s="82"/>
      <c r="F670" s="81"/>
    </row>
    <row r="671" spans="1:6" ht="15.75" customHeight="1" x14ac:dyDescent="0.15">
      <c r="A671" s="12"/>
      <c r="B671" s="11"/>
      <c r="C671" s="13"/>
      <c r="D671" s="11"/>
      <c r="E671" s="82"/>
      <c r="F671" s="81"/>
    </row>
    <row r="672" spans="1:6" ht="15.75" customHeight="1" x14ac:dyDescent="0.15">
      <c r="A672" s="12"/>
      <c r="B672" s="11"/>
      <c r="C672" s="13"/>
      <c r="D672" s="11"/>
      <c r="E672" s="82"/>
      <c r="F672" s="81"/>
    </row>
    <row r="673" spans="1:6" ht="15.75" customHeight="1" x14ac:dyDescent="0.15">
      <c r="A673" s="12"/>
      <c r="B673" s="11"/>
      <c r="C673" s="13"/>
      <c r="D673" s="11"/>
      <c r="E673" s="82"/>
      <c r="F673" s="81"/>
    </row>
    <row r="674" spans="1:6" ht="15.75" customHeight="1" x14ac:dyDescent="0.15">
      <c r="A674" s="12"/>
      <c r="B674" s="11"/>
      <c r="C674" s="13"/>
      <c r="D674" s="11"/>
      <c r="E674" s="82"/>
      <c r="F674" s="81"/>
    </row>
    <row r="675" spans="1:6" ht="15.75" customHeight="1" x14ac:dyDescent="0.15">
      <c r="A675" s="12"/>
      <c r="B675" s="11"/>
      <c r="C675" s="13"/>
      <c r="D675" s="11"/>
      <c r="E675" s="82"/>
      <c r="F675" s="81"/>
    </row>
    <row r="676" spans="1:6" ht="15.75" customHeight="1" x14ac:dyDescent="0.15">
      <c r="A676" s="12"/>
      <c r="B676" s="11"/>
      <c r="C676" s="13"/>
      <c r="D676" s="11"/>
      <c r="E676" s="82"/>
      <c r="F676" s="81"/>
    </row>
    <row r="677" spans="1:6" ht="15.75" customHeight="1" x14ac:dyDescent="0.15">
      <c r="A677" s="12"/>
      <c r="B677" s="11"/>
      <c r="C677" s="13"/>
      <c r="D677" s="11"/>
      <c r="E677" s="82"/>
      <c r="F677" s="81"/>
    </row>
    <row r="678" spans="1:6" ht="15.75" customHeight="1" x14ac:dyDescent="0.15">
      <c r="A678" s="12"/>
      <c r="B678" s="11"/>
      <c r="C678" s="13"/>
      <c r="D678" s="11"/>
      <c r="E678" s="82"/>
      <c r="F678" s="81"/>
    </row>
    <row r="679" spans="1:6" ht="15.75" customHeight="1" x14ac:dyDescent="0.15">
      <c r="A679" s="12"/>
      <c r="B679" s="11"/>
      <c r="C679" s="13"/>
      <c r="D679" s="11"/>
      <c r="E679" s="82"/>
      <c r="F679" s="81"/>
    </row>
    <row r="680" spans="1:6" ht="15.75" customHeight="1" x14ac:dyDescent="0.15">
      <c r="A680" s="12"/>
      <c r="B680" s="11"/>
      <c r="C680" s="13"/>
      <c r="D680" s="11"/>
      <c r="E680" s="82"/>
      <c r="F680" s="81"/>
    </row>
    <row r="681" spans="1:6" ht="15.75" customHeight="1" x14ac:dyDescent="0.15">
      <c r="A681" s="12"/>
      <c r="B681" s="11"/>
      <c r="C681" s="13"/>
      <c r="D681" s="11"/>
      <c r="E681" s="82"/>
      <c r="F681" s="81"/>
    </row>
    <row r="682" spans="1:6" ht="15.75" customHeight="1" x14ac:dyDescent="0.15">
      <c r="A682" s="12"/>
      <c r="B682" s="11"/>
      <c r="C682" s="13"/>
      <c r="D682" s="11"/>
      <c r="E682" s="82"/>
      <c r="F682" s="81"/>
    </row>
    <row r="683" spans="1:6" ht="15.75" customHeight="1" x14ac:dyDescent="0.15">
      <c r="A683" s="12"/>
      <c r="B683" s="11"/>
      <c r="C683" s="13"/>
      <c r="D683" s="11"/>
      <c r="E683" s="82"/>
      <c r="F683" s="81"/>
    </row>
    <row r="684" spans="1:6" ht="15.75" customHeight="1" x14ac:dyDescent="0.15">
      <c r="A684" s="12"/>
      <c r="B684" s="11"/>
      <c r="C684" s="13"/>
      <c r="D684" s="11"/>
      <c r="E684" s="82"/>
      <c r="F684" s="81"/>
    </row>
    <row r="685" spans="1:6" ht="15.75" customHeight="1" x14ac:dyDescent="0.15">
      <c r="A685" s="12"/>
      <c r="B685" s="11"/>
      <c r="C685" s="13"/>
      <c r="D685" s="11"/>
      <c r="E685" s="82"/>
      <c r="F685" s="81"/>
    </row>
    <row r="686" spans="1:6" ht="15.75" customHeight="1" x14ac:dyDescent="0.15">
      <c r="A686" s="12"/>
      <c r="B686" s="11"/>
      <c r="C686" s="13"/>
      <c r="D686" s="11"/>
      <c r="E686" s="82"/>
      <c r="F686" s="81"/>
    </row>
    <row r="687" spans="1:6" ht="15.75" customHeight="1" x14ac:dyDescent="0.15">
      <c r="A687" s="12"/>
      <c r="B687" s="11"/>
      <c r="C687" s="13"/>
      <c r="D687" s="11"/>
      <c r="E687" s="82"/>
      <c r="F687" s="81"/>
    </row>
    <row r="688" spans="1:6" ht="15.75" customHeight="1" x14ac:dyDescent="0.15">
      <c r="A688" s="12"/>
      <c r="B688" s="11"/>
      <c r="C688" s="13"/>
      <c r="D688" s="11"/>
      <c r="E688" s="82"/>
      <c r="F688" s="81"/>
    </row>
    <row r="689" spans="1:6" ht="15.75" customHeight="1" x14ac:dyDescent="0.15">
      <c r="A689" s="12"/>
      <c r="B689" s="11"/>
      <c r="C689" s="13"/>
      <c r="D689" s="11"/>
      <c r="E689" s="82"/>
      <c r="F689" s="81"/>
    </row>
    <row r="690" spans="1:6" ht="15.75" customHeight="1" x14ac:dyDescent="0.15">
      <c r="A690" s="12"/>
      <c r="B690" s="11"/>
      <c r="C690" s="13"/>
      <c r="D690" s="11"/>
      <c r="E690" s="82"/>
      <c r="F690" s="81"/>
    </row>
    <row r="691" spans="1:6" ht="15.75" customHeight="1" x14ac:dyDescent="0.15">
      <c r="A691" s="12"/>
      <c r="B691" s="11"/>
      <c r="C691" s="13"/>
      <c r="D691" s="11"/>
      <c r="E691" s="82"/>
      <c r="F691" s="81"/>
    </row>
    <row r="692" spans="1:6" ht="15.75" customHeight="1" x14ac:dyDescent="0.15">
      <c r="A692" s="12"/>
      <c r="B692" s="11"/>
      <c r="C692" s="13"/>
      <c r="D692" s="11"/>
      <c r="E692" s="82"/>
      <c r="F692" s="81"/>
    </row>
    <row r="693" spans="1:6" ht="15.75" customHeight="1" x14ac:dyDescent="0.15">
      <c r="A693" s="12"/>
      <c r="B693" s="11"/>
      <c r="C693" s="13"/>
      <c r="D693" s="11"/>
      <c r="E693" s="82"/>
      <c r="F693" s="81"/>
    </row>
    <row r="694" spans="1:6" ht="15.75" customHeight="1" x14ac:dyDescent="0.15">
      <c r="A694" s="12"/>
      <c r="B694" s="11"/>
      <c r="C694" s="13"/>
      <c r="D694" s="11"/>
      <c r="E694" s="82"/>
      <c r="F694" s="81"/>
    </row>
    <row r="695" spans="1:6" ht="15.75" customHeight="1" x14ac:dyDescent="0.15">
      <c r="A695" s="12"/>
      <c r="B695" s="11"/>
      <c r="C695" s="13"/>
      <c r="D695" s="11"/>
      <c r="E695" s="82"/>
      <c r="F695" s="81"/>
    </row>
    <row r="696" spans="1:6" ht="15.75" customHeight="1" x14ac:dyDescent="0.15">
      <c r="A696" s="12"/>
      <c r="B696" s="11"/>
      <c r="C696" s="13"/>
      <c r="D696" s="11"/>
      <c r="E696" s="82"/>
      <c r="F696" s="81"/>
    </row>
    <row r="697" spans="1:6" ht="15.75" customHeight="1" x14ac:dyDescent="0.15">
      <c r="A697" s="12"/>
      <c r="B697" s="11"/>
      <c r="C697" s="13"/>
      <c r="D697" s="11"/>
      <c r="E697" s="82"/>
      <c r="F697" s="81"/>
    </row>
    <row r="698" spans="1:6" ht="15.75" customHeight="1" x14ac:dyDescent="0.15">
      <c r="A698" s="12"/>
      <c r="B698" s="11"/>
      <c r="C698" s="13"/>
      <c r="D698" s="11"/>
      <c r="E698" s="82"/>
      <c r="F698" s="81"/>
    </row>
    <row r="699" spans="1:6" ht="15.75" customHeight="1" x14ac:dyDescent="0.15">
      <c r="A699" s="12"/>
      <c r="B699" s="11"/>
      <c r="C699" s="13"/>
      <c r="D699" s="11"/>
      <c r="E699" s="82"/>
      <c r="F699" s="81"/>
    </row>
    <row r="700" spans="1:6" ht="15.75" customHeight="1" x14ac:dyDescent="0.15">
      <c r="A700" s="12"/>
      <c r="B700" s="11"/>
      <c r="C700" s="13"/>
      <c r="D700" s="11"/>
      <c r="E700" s="82"/>
      <c r="F700" s="81"/>
    </row>
    <row r="701" spans="1:6" ht="15.75" customHeight="1" x14ac:dyDescent="0.15">
      <c r="A701" s="12"/>
      <c r="B701" s="11"/>
      <c r="C701" s="13"/>
      <c r="D701" s="11"/>
      <c r="E701" s="82"/>
      <c r="F701" s="81"/>
    </row>
    <row r="702" spans="1:6" ht="15.75" customHeight="1" x14ac:dyDescent="0.15">
      <c r="A702" s="12"/>
      <c r="B702" s="11"/>
      <c r="C702" s="13"/>
      <c r="D702" s="11"/>
      <c r="E702" s="82"/>
      <c r="F702" s="81"/>
    </row>
    <row r="703" spans="1:6" ht="15.75" customHeight="1" x14ac:dyDescent="0.15">
      <c r="A703" s="12"/>
      <c r="B703" s="11"/>
      <c r="C703" s="13"/>
      <c r="D703" s="11"/>
      <c r="E703" s="82"/>
      <c r="F703" s="81"/>
    </row>
    <row r="704" spans="1:6" ht="15.75" customHeight="1" x14ac:dyDescent="0.15">
      <c r="A704" s="12"/>
      <c r="B704" s="11"/>
      <c r="C704" s="13"/>
      <c r="D704" s="11"/>
      <c r="E704" s="82"/>
      <c r="F704" s="81"/>
    </row>
    <row r="705" spans="1:6" ht="15.75" customHeight="1" x14ac:dyDescent="0.15">
      <c r="A705" s="12"/>
      <c r="B705" s="11"/>
      <c r="C705" s="13"/>
      <c r="D705" s="11"/>
      <c r="E705" s="82"/>
      <c r="F705" s="81"/>
    </row>
    <row r="706" spans="1:6" ht="15.75" customHeight="1" x14ac:dyDescent="0.15">
      <c r="A706" s="12"/>
      <c r="B706" s="11"/>
      <c r="C706" s="13"/>
      <c r="D706" s="11"/>
      <c r="E706" s="82"/>
      <c r="F706" s="81"/>
    </row>
    <row r="707" spans="1:6" ht="15.75" customHeight="1" x14ac:dyDescent="0.15">
      <c r="A707" s="12"/>
      <c r="B707" s="11"/>
      <c r="C707" s="13"/>
      <c r="D707" s="11"/>
      <c r="E707" s="82"/>
      <c r="F707" s="81"/>
    </row>
    <row r="708" spans="1:6" ht="15.75" customHeight="1" x14ac:dyDescent="0.15">
      <c r="A708" s="12"/>
      <c r="B708" s="11"/>
      <c r="C708" s="13"/>
      <c r="D708" s="11"/>
      <c r="E708" s="82"/>
      <c r="F708" s="81"/>
    </row>
    <row r="709" spans="1:6" ht="15.75" customHeight="1" x14ac:dyDescent="0.15">
      <c r="A709" s="12"/>
      <c r="B709" s="11"/>
      <c r="C709" s="13"/>
      <c r="D709" s="11"/>
      <c r="E709" s="82"/>
      <c r="F709" s="81"/>
    </row>
    <row r="710" spans="1:6" ht="15.75" customHeight="1" x14ac:dyDescent="0.15">
      <c r="A710" s="12"/>
      <c r="B710" s="11"/>
      <c r="C710" s="13"/>
      <c r="D710" s="11"/>
      <c r="E710" s="82"/>
      <c r="F710" s="81"/>
    </row>
    <row r="711" spans="1:6" ht="15.75" customHeight="1" x14ac:dyDescent="0.15">
      <c r="A711" s="12"/>
      <c r="B711" s="11"/>
      <c r="C711" s="13"/>
      <c r="D711" s="11"/>
      <c r="E711" s="82"/>
      <c r="F711" s="81"/>
    </row>
    <row r="712" spans="1:6" ht="15.75" customHeight="1" x14ac:dyDescent="0.15">
      <c r="A712" s="12"/>
      <c r="B712" s="11"/>
      <c r="C712" s="13"/>
      <c r="D712" s="11"/>
      <c r="E712" s="82"/>
      <c r="F712" s="81"/>
    </row>
    <row r="713" spans="1:6" ht="15.75" customHeight="1" x14ac:dyDescent="0.15">
      <c r="A713" s="12"/>
      <c r="B713" s="11"/>
      <c r="C713" s="13"/>
      <c r="D713" s="11"/>
      <c r="E713" s="82"/>
      <c r="F713" s="81"/>
    </row>
    <row r="714" spans="1:6" ht="15.75" customHeight="1" x14ac:dyDescent="0.15">
      <c r="A714" s="12"/>
      <c r="B714" s="11"/>
      <c r="C714" s="13"/>
      <c r="D714" s="11"/>
      <c r="E714" s="82"/>
      <c r="F714" s="81"/>
    </row>
    <row r="715" spans="1:6" ht="15.75" customHeight="1" x14ac:dyDescent="0.15">
      <c r="A715" s="12"/>
      <c r="B715" s="11"/>
      <c r="C715" s="13"/>
      <c r="D715" s="11"/>
      <c r="E715" s="82"/>
      <c r="F715" s="81"/>
    </row>
    <row r="716" spans="1:6" ht="15.75" customHeight="1" x14ac:dyDescent="0.15">
      <c r="A716" s="12"/>
      <c r="B716" s="11"/>
      <c r="C716" s="13"/>
      <c r="D716" s="11"/>
      <c r="E716" s="82"/>
      <c r="F716" s="81"/>
    </row>
    <row r="717" spans="1:6" ht="15.75" customHeight="1" x14ac:dyDescent="0.15">
      <c r="A717" s="12"/>
      <c r="B717" s="11"/>
      <c r="C717" s="13"/>
      <c r="D717" s="11"/>
      <c r="E717" s="82"/>
      <c r="F717" s="81"/>
    </row>
    <row r="718" spans="1:6" ht="15.75" customHeight="1" x14ac:dyDescent="0.15">
      <c r="A718" s="12"/>
      <c r="B718" s="11"/>
      <c r="C718" s="13"/>
      <c r="D718" s="11"/>
      <c r="E718" s="82"/>
      <c r="F718" s="81"/>
    </row>
    <row r="719" spans="1:6" ht="15.75" customHeight="1" x14ac:dyDescent="0.15">
      <c r="A719" s="12"/>
      <c r="B719" s="11"/>
      <c r="C719" s="13"/>
      <c r="D719" s="11"/>
      <c r="E719" s="82"/>
      <c r="F719" s="81"/>
    </row>
    <row r="720" spans="1:6" ht="15.75" customHeight="1" x14ac:dyDescent="0.15">
      <c r="A720" s="12"/>
      <c r="B720" s="11"/>
      <c r="C720" s="13"/>
      <c r="D720" s="11"/>
      <c r="E720" s="82"/>
      <c r="F720" s="81"/>
    </row>
    <row r="721" spans="1:6" ht="15.75" customHeight="1" x14ac:dyDescent="0.15">
      <c r="A721" s="12"/>
      <c r="B721" s="11"/>
      <c r="C721" s="13"/>
      <c r="D721" s="11"/>
      <c r="E721" s="82"/>
      <c r="F721" s="81"/>
    </row>
    <row r="722" spans="1:6" ht="15.75" customHeight="1" x14ac:dyDescent="0.15">
      <c r="A722" s="12"/>
      <c r="B722" s="11"/>
      <c r="C722" s="13"/>
      <c r="D722" s="11"/>
      <c r="E722" s="82"/>
      <c r="F722" s="81"/>
    </row>
    <row r="723" spans="1:6" ht="15.75" customHeight="1" x14ac:dyDescent="0.15">
      <c r="A723" s="12"/>
      <c r="B723" s="11"/>
      <c r="C723" s="13"/>
      <c r="D723" s="11"/>
      <c r="E723" s="82"/>
      <c r="F723" s="81"/>
    </row>
    <row r="724" spans="1:6" ht="15.75" customHeight="1" x14ac:dyDescent="0.15">
      <c r="A724" s="12"/>
      <c r="B724" s="11"/>
      <c r="C724" s="13"/>
      <c r="D724" s="11"/>
      <c r="E724" s="82"/>
      <c r="F724" s="81"/>
    </row>
    <row r="725" spans="1:6" ht="15.75" customHeight="1" x14ac:dyDescent="0.15">
      <c r="A725" s="12"/>
      <c r="B725" s="11"/>
      <c r="C725" s="13"/>
      <c r="D725" s="11"/>
      <c r="E725" s="82"/>
      <c r="F725" s="81"/>
    </row>
    <row r="726" spans="1:6" ht="15.75" customHeight="1" x14ac:dyDescent="0.15">
      <c r="A726" s="12"/>
      <c r="B726" s="11"/>
      <c r="C726" s="13"/>
      <c r="D726" s="11"/>
      <c r="E726" s="82"/>
      <c r="F726" s="81"/>
    </row>
    <row r="727" spans="1:6" ht="15.75" customHeight="1" x14ac:dyDescent="0.15">
      <c r="A727" s="12"/>
      <c r="B727" s="11"/>
      <c r="C727" s="13"/>
      <c r="D727" s="11"/>
      <c r="E727" s="82"/>
      <c r="F727" s="81"/>
    </row>
    <row r="728" spans="1:6" ht="15.75" customHeight="1" x14ac:dyDescent="0.15">
      <c r="A728" s="12"/>
      <c r="B728" s="11"/>
      <c r="C728" s="13"/>
      <c r="D728" s="11"/>
      <c r="E728" s="82"/>
      <c r="F728" s="81"/>
    </row>
    <row r="729" spans="1:6" ht="15.75" customHeight="1" x14ac:dyDescent="0.15">
      <c r="A729" s="12"/>
      <c r="B729" s="11"/>
      <c r="C729" s="13"/>
      <c r="D729" s="11"/>
      <c r="E729" s="82"/>
      <c r="F729" s="81"/>
    </row>
    <row r="730" spans="1:6" ht="15.75" customHeight="1" x14ac:dyDescent="0.15">
      <c r="A730" s="12"/>
      <c r="B730" s="11"/>
      <c r="C730" s="13"/>
      <c r="D730" s="11"/>
      <c r="E730" s="82"/>
      <c r="F730" s="81"/>
    </row>
    <row r="731" spans="1:6" ht="15.75" customHeight="1" x14ac:dyDescent="0.15">
      <c r="A731" s="12"/>
      <c r="B731" s="11"/>
      <c r="C731" s="13"/>
      <c r="D731" s="11"/>
      <c r="E731" s="82"/>
      <c r="F731" s="81"/>
    </row>
    <row r="732" spans="1:6" ht="15.75" customHeight="1" x14ac:dyDescent="0.15">
      <c r="A732" s="12"/>
      <c r="B732" s="11"/>
      <c r="C732" s="13"/>
      <c r="D732" s="11"/>
      <c r="E732" s="82"/>
      <c r="F732" s="81"/>
    </row>
    <row r="733" spans="1:6" ht="15.75" customHeight="1" x14ac:dyDescent="0.15">
      <c r="A733" s="12"/>
      <c r="B733" s="11"/>
      <c r="C733" s="13"/>
      <c r="D733" s="11"/>
      <c r="E733" s="82"/>
      <c r="F733" s="81"/>
    </row>
    <row r="734" spans="1:6" ht="15.75" customHeight="1" x14ac:dyDescent="0.15">
      <c r="A734" s="12"/>
      <c r="B734" s="11"/>
      <c r="C734" s="13"/>
      <c r="D734" s="11"/>
      <c r="E734" s="82"/>
      <c r="F734" s="81"/>
    </row>
    <row r="735" spans="1:6" ht="15.75" customHeight="1" x14ac:dyDescent="0.15">
      <c r="A735" s="12"/>
      <c r="B735" s="11"/>
      <c r="C735" s="13"/>
      <c r="D735" s="11"/>
      <c r="E735" s="82"/>
      <c r="F735" s="81"/>
    </row>
    <row r="736" spans="1:6" ht="15.75" customHeight="1" x14ac:dyDescent="0.15">
      <c r="A736" s="12"/>
      <c r="B736" s="11"/>
      <c r="C736" s="13"/>
      <c r="D736" s="11"/>
      <c r="E736" s="82"/>
      <c r="F736" s="81"/>
    </row>
    <row r="737" spans="1:6" ht="15.75" customHeight="1" x14ac:dyDescent="0.15">
      <c r="A737" s="12"/>
      <c r="B737" s="11"/>
      <c r="C737" s="13"/>
      <c r="D737" s="11"/>
      <c r="E737" s="82"/>
      <c r="F737" s="81"/>
    </row>
    <row r="738" spans="1:6" ht="15.75" customHeight="1" x14ac:dyDescent="0.15">
      <c r="A738" s="12"/>
      <c r="B738" s="11"/>
      <c r="C738" s="13"/>
      <c r="D738" s="11"/>
      <c r="E738" s="82"/>
      <c r="F738" s="81"/>
    </row>
    <row r="739" spans="1:6" ht="15.75" customHeight="1" x14ac:dyDescent="0.15">
      <c r="A739" s="12"/>
      <c r="B739" s="11"/>
      <c r="C739" s="13"/>
      <c r="D739" s="11"/>
      <c r="E739" s="82"/>
      <c r="F739" s="81"/>
    </row>
    <row r="740" spans="1:6" ht="15.75" customHeight="1" x14ac:dyDescent="0.15">
      <c r="A740" s="12"/>
      <c r="B740" s="11"/>
      <c r="C740" s="13"/>
      <c r="D740" s="11"/>
      <c r="E740" s="82"/>
      <c r="F740" s="81"/>
    </row>
    <row r="741" spans="1:6" ht="15.75" customHeight="1" x14ac:dyDescent="0.15">
      <c r="A741" s="12"/>
      <c r="B741" s="11"/>
      <c r="C741" s="13"/>
      <c r="D741" s="11"/>
      <c r="E741" s="82"/>
      <c r="F741" s="81"/>
    </row>
    <row r="742" spans="1:6" ht="15.75" customHeight="1" x14ac:dyDescent="0.15">
      <c r="A742" s="12"/>
      <c r="B742" s="11"/>
      <c r="C742" s="13"/>
      <c r="D742" s="11"/>
      <c r="E742" s="82"/>
      <c r="F742" s="81"/>
    </row>
    <row r="743" spans="1:6" ht="15.75" customHeight="1" x14ac:dyDescent="0.15">
      <c r="A743" s="12"/>
      <c r="B743" s="11"/>
      <c r="C743" s="13"/>
      <c r="D743" s="11"/>
      <c r="E743" s="82"/>
      <c r="F743" s="81"/>
    </row>
    <row r="744" spans="1:6" ht="15.75" customHeight="1" x14ac:dyDescent="0.15">
      <c r="A744" s="12"/>
      <c r="B744" s="11"/>
      <c r="C744" s="13"/>
      <c r="D744" s="11"/>
      <c r="E744" s="82"/>
      <c r="F744" s="81"/>
    </row>
    <row r="745" spans="1:6" ht="15.75" customHeight="1" x14ac:dyDescent="0.15">
      <c r="A745" s="12"/>
      <c r="B745" s="11"/>
      <c r="C745" s="13"/>
      <c r="D745" s="11"/>
      <c r="E745" s="82"/>
      <c r="F745" s="81"/>
    </row>
    <row r="746" spans="1:6" ht="15.75" customHeight="1" x14ac:dyDescent="0.15">
      <c r="A746" s="12"/>
      <c r="B746" s="11"/>
      <c r="C746" s="13"/>
      <c r="D746" s="11"/>
      <c r="E746" s="82"/>
      <c r="F746" s="81"/>
    </row>
    <row r="747" spans="1:6" ht="15.75" customHeight="1" x14ac:dyDescent="0.15">
      <c r="A747" s="12"/>
      <c r="B747" s="11"/>
      <c r="C747" s="13"/>
      <c r="D747" s="11"/>
      <c r="E747" s="82"/>
      <c r="F747" s="81"/>
    </row>
    <row r="748" spans="1:6" ht="15.75" customHeight="1" x14ac:dyDescent="0.15">
      <c r="A748" s="12"/>
      <c r="B748" s="11"/>
      <c r="C748" s="13"/>
      <c r="D748" s="11"/>
      <c r="E748" s="82"/>
      <c r="F748" s="81"/>
    </row>
    <row r="749" spans="1:6" ht="15.75" customHeight="1" x14ac:dyDescent="0.15">
      <c r="A749" s="12"/>
      <c r="B749" s="11"/>
      <c r="C749" s="13"/>
      <c r="D749" s="11"/>
      <c r="E749" s="82"/>
      <c r="F749" s="81"/>
    </row>
    <row r="750" spans="1:6" ht="15.75" customHeight="1" x14ac:dyDescent="0.15">
      <c r="A750" s="12"/>
      <c r="B750" s="11"/>
      <c r="C750" s="13"/>
      <c r="D750" s="11"/>
      <c r="E750" s="82"/>
      <c r="F750" s="81"/>
    </row>
    <row r="751" spans="1:6" ht="15.75" customHeight="1" x14ac:dyDescent="0.15">
      <c r="A751" s="12"/>
      <c r="B751" s="11"/>
      <c r="C751" s="13"/>
      <c r="D751" s="11"/>
      <c r="E751" s="82"/>
      <c r="F751" s="81"/>
    </row>
    <row r="752" spans="1:6" ht="15.75" customHeight="1" x14ac:dyDescent="0.15">
      <c r="A752" s="12"/>
      <c r="B752" s="11"/>
      <c r="C752" s="13"/>
      <c r="D752" s="11"/>
      <c r="E752" s="82"/>
      <c r="F752" s="81"/>
    </row>
    <row r="753" spans="1:6" ht="15.75" customHeight="1" x14ac:dyDescent="0.15">
      <c r="A753" s="12"/>
      <c r="B753" s="11"/>
      <c r="C753" s="13"/>
      <c r="D753" s="11"/>
      <c r="E753" s="82"/>
      <c r="F753" s="81"/>
    </row>
    <row r="754" spans="1:6" ht="15.75" customHeight="1" x14ac:dyDescent="0.15">
      <c r="A754" s="12"/>
      <c r="B754" s="11"/>
      <c r="C754" s="13"/>
      <c r="D754" s="11"/>
      <c r="E754" s="82"/>
      <c r="F754" s="81"/>
    </row>
    <row r="755" spans="1:6" ht="15.75" customHeight="1" x14ac:dyDescent="0.15">
      <c r="A755" s="12"/>
      <c r="B755" s="11"/>
      <c r="C755" s="13"/>
      <c r="D755" s="11"/>
      <c r="E755" s="82"/>
      <c r="F755" s="81"/>
    </row>
    <row r="756" spans="1:6" ht="15.75" customHeight="1" x14ac:dyDescent="0.15">
      <c r="A756" s="12"/>
      <c r="B756" s="11"/>
      <c r="C756" s="13"/>
      <c r="D756" s="11"/>
      <c r="E756" s="82"/>
      <c r="F756" s="81"/>
    </row>
    <row r="757" spans="1:6" ht="15.75" customHeight="1" x14ac:dyDescent="0.15">
      <c r="A757" s="12"/>
      <c r="B757" s="11"/>
      <c r="C757" s="13"/>
      <c r="D757" s="11"/>
      <c r="E757" s="82"/>
      <c r="F757" s="81"/>
    </row>
    <row r="758" spans="1:6" ht="15.75" customHeight="1" x14ac:dyDescent="0.15">
      <c r="A758" s="12"/>
      <c r="B758" s="11"/>
      <c r="C758" s="13"/>
      <c r="D758" s="11"/>
      <c r="E758" s="82"/>
      <c r="F758" s="81"/>
    </row>
    <row r="759" spans="1:6" ht="15.75" customHeight="1" x14ac:dyDescent="0.15">
      <c r="A759" s="12"/>
      <c r="B759" s="11"/>
      <c r="C759" s="13"/>
      <c r="D759" s="11"/>
      <c r="E759" s="82"/>
      <c r="F759" s="81"/>
    </row>
    <row r="760" spans="1:6" ht="15.75" customHeight="1" x14ac:dyDescent="0.15">
      <c r="A760" s="12"/>
      <c r="B760" s="11"/>
      <c r="C760" s="13"/>
      <c r="D760" s="11"/>
      <c r="E760" s="82"/>
      <c r="F760" s="81"/>
    </row>
    <row r="761" spans="1:6" ht="15.75" customHeight="1" x14ac:dyDescent="0.15">
      <c r="A761" s="12"/>
      <c r="B761" s="11"/>
      <c r="C761" s="13"/>
      <c r="D761" s="11"/>
      <c r="E761" s="82"/>
      <c r="F761" s="81"/>
    </row>
    <row r="762" spans="1:6" ht="15.75" customHeight="1" x14ac:dyDescent="0.15">
      <c r="A762" s="12"/>
      <c r="B762" s="11"/>
      <c r="C762" s="13"/>
      <c r="D762" s="11"/>
      <c r="E762" s="82"/>
      <c r="F762" s="81"/>
    </row>
    <row r="763" spans="1:6" ht="15.75" customHeight="1" x14ac:dyDescent="0.15">
      <c r="A763" s="12"/>
      <c r="B763" s="11"/>
      <c r="C763" s="13"/>
      <c r="D763" s="11"/>
      <c r="E763" s="82"/>
      <c r="F763" s="81"/>
    </row>
    <row r="764" spans="1:6" ht="15.75" customHeight="1" x14ac:dyDescent="0.15">
      <c r="A764" s="12"/>
      <c r="B764" s="11"/>
      <c r="C764" s="13"/>
      <c r="D764" s="11"/>
      <c r="E764" s="82"/>
      <c r="F764" s="81"/>
    </row>
    <row r="765" spans="1:6" ht="15.75" customHeight="1" x14ac:dyDescent="0.15">
      <c r="A765" s="12"/>
      <c r="B765" s="11"/>
      <c r="C765" s="13"/>
      <c r="D765" s="11"/>
      <c r="E765" s="82"/>
      <c r="F765" s="81"/>
    </row>
    <row r="766" spans="1:6" ht="15.75" customHeight="1" x14ac:dyDescent="0.15">
      <c r="A766" s="12"/>
      <c r="B766" s="11"/>
      <c r="C766" s="13"/>
      <c r="D766" s="11"/>
      <c r="E766" s="82"/>
      <c r="F766" s="81"/>
    </row>
    <row r="767" spans="1:6" ht="15.75" customHeight="1" x14ac:dyDescent="0.15">
      <c r="A767" s="12"/>
      <c r="B767" s="11"/>
      <c r="C767" s="13"/>
      <c r="D767" s="11"/>
      <c r="E767" s="82"/>
      <c r="F767" s="81"/>
    </row>
    <row r="768" spans="1:6" ht="15.75" customHeight="1" x14ac:dyDescent="0.15">
      <c r="A768" s="12"/>
      <c r="B768" s="11"/>
      <c r="C768" s="13"/>
      <c r="D768" s="11"/>
      <c r="E768" s="82"/>
      <c r="F768" s="81"/>
    </row>
    <row r="769" spans="1:6" ht="15.75" customHeight="1" x14ac:dyDescent="0.15">
      <c r="A769" s="12"/>
      <c r="B769" s="11"/>
      <c r="C769" s="13"/>
      <c r="D769" s="11"/>
      <c r="E769" s="82"/>
      <c r="F769" s="81"/>
    </row>
    <row r="770" spans="1:6" ht="15.75" customHeight="1" x14ac:dyDescent="0.15">
      <c r="A770" s="12"/>
      <c r="B770" s="11"/>
      <c r="C770" s="13"/>
      <c r="D770" s="11"/>
      <c r="E770" s="82"/>
      <c r="F770" s="81"/>
    </row>
    <row r="771" spans="1:6" ht="15.75" customHeight="1" x14ac:dyDescent="0.15">
      <c r="A771" s="12"/>
      <c r="B771" s="11"/>
      <c r="C771" s="13"/>
      <c r="D771" s="11"/>
      <c r="E771" s="82"/>
      <c r="F771" s="81"/>
    </row>
    <row r="772" spans="1:6" ht="15.75" customHeight="1" x14ac:dyDescent="0.15">
      <c r="A772" s="12"/>
      <c r="B772" s="11"/>
      <c r="C772" s="13"/>
      <c r="D772" s="11"/>
      <c r="E772" s="82"/>
      <c r="F772" s="81"/>
    </row>
    <row r="773" spans="1:6" ht="15.75" customHeight="1" x14ac:dyDescent="0.15">
      <c r="A773" s="12"/>
      <c r="B773" s="11"/>
      <c r="C773" s="13"/>
      <c r="D773" s="11"/>
      <c r="E773" s="82"/>
      <c r="F773" s="81"/>
    </row>
    <row r="774" spans="1:6" ht="15.75" customHeight="1" x14ac:dyDescent="0.15">
      <c r="A774" s="12"/>
      <c r="B774" s="11"/>
      <c r="C774" s="13"/>
      <c r="D774" s="11"/>
      <c r="E774" s="82"/>
      <c r="F774" s="81"/>
    </row>
    <row r="775" spans="1:6" ht="15.75" customHeight="1" x14ac:dyDescent="0.15">
      <c r="A775" s="12"/>
      <c r="B775" s="11"/>
      <c r="C775" s="13"/>
      <c r="D775" s="11"/>
      <c r="E775" s="82"/>
      <c r="F775" s="81"/>
    </row>
    <row r="776" spans="1:6" ht="15.75" customHeight="1" x14ac:dyDescent="0.15">
      <c r="A776" s="12"/>
      <c r="B776" s="11"/>
      <c r="C776" s="13"/>
      <c r="D776" s="11"/>
      <c r="E776" s="82"/>
      <c r="F776" s="81"/>
    </row>
    <row r="777" spans="1:6" ht="15.75" customHeight="1" x14ac:dyDescent="0.15">
      <c r="A777" s="12"/>
      <c r="B777" s="11"/>
      <c r="C777" s="13"/>
      <c r="D777" s="11"/>
      <c r="E777" s="82"/>
      <c r="F777" s="81"/>
    </row>
    <row r="778" spans="1:6" ht="15.75" customHeight="1" x14ac:dyDescent="0.15">
      <c r="A778" s="12"/>
      <c r="B778" s="11"/>
      <c r="C778" s="13"/>
      <c r="D778" s="11"/>
      <c r="E778" s="82"/>
      <c r="F778" s="81"/>
    </row>
    <row r="779" spans="1:6" ht="15.75" customHeight="1" x14ac:dyDescent="0.15">
      <c r="A779" s="12"/>
      <c r="B779" s="11"/>
      <c r="C779" s="13"/>
      <c r="D779" s="11"/>
      <c r="E779" s="82"/>
      <c r="F779" s="81"/>
    </row>
    <row r="780" spans="1:6" ht="15.75" customHeight="1" x14ac:dyDescent="0.15">
      <c r="A780" s="12"/>
      <c r="B780" s="11"/>
      <c r="C780" s="13"/>
      <c r="D780" s="11"/>
      <c r="E780" s="82"/>
      <c r="F780" s="81"/>
    </row>
    <row r="781" spans="1:6" ht="15.75" customHeight="1" x14ac:dyDescent="0.15">
      <c r="A781" s="12"/>
      <c r="B781" s="11"/>
      <c r="C781" s="13"/>
      <c r="D781" s="11"/>
      <c r="E781" s="82"/>
      <c r="F781" s="81"/>
    </row>
    <row r="782" spans="1:6" ht="15.75" customHeight="1" x14ac:dyDescent="0.15">
      <c r="A782" s="12"/>
      <c r="B782" s="11"/>
      <c r="C782" s="13"/>
      <c r="D782" s="11"/>
      <c r="E782" s="82"/>
      <c r="F782" s="81"/>
    </row>
    <row r="783" spans="1:6" ht="15.75" customHeight="1" x14ac:dyDescent="0.15">
      <c r="A783" s="12"/>
      <c r="B783" s="11"/>
      <c r="C783" s="13"/>
      <c r="D783" s="11"/>
      <c r="E783" s="82"/>
      <c r="F783" s="81"/>
    </row>
    <row r="784" spans="1:6" ht="15.75" customHeight="1" x14ac:dyDescent="0.15">
      <c r="A784" s="12"/>
      <c r="B784" s="11"/>
      <c r="C784" s="13"/>
      <c r="D784" s="11"/>
      <c r="E784" s="82"/>
      <c r="F784" s="81"/>
    </row>
    <row r="785" spans="1:6" ht="15.75" customHeight="1" x14ac:dyDescent="0.15">
      <c r="A785" s="12"/>
      <c r="B785" s="11"/>
      <c r="C785" s="13"/>
      <c r="D785" s="11"/>
      <c r="E785" s="82"/>
      <c r="F785" s="81"/>
    </row>
    <row r="786" spans="1:6" ht="15.75" customHeight="1" x14ac:dyDescent="0.15">
      <c r="A786" s="12"/>
      <c r="B786" s="11"/>
      <c r="C786" s="13"/>
      <c r="D786" s="11"/>
      <c r="E786" s="82"/>
      <c r="F786" s="81"/>
    </row>
    <row r="787" spans="1:6" ht="15.75" customHeight="1" x14ac:dyDescent="0.15">
      <c r="A787" s="12"/>
      <c r="B787" s="11"/>
      <c r="C787" s="13"/>
      <c r="D787" s="11"/>
      <c r="E787" s="82"/>
      <c r="F787" s="81"/>
    </row>
    <row r="788" spans="1:6" ht="15.75" customHeight="1" x14ac:dyDescent="0.15">
      <c r="A788" s="12"/>
      <c r="B788" s="11"/>
      <c r="C788" s="13"/>
      <c r="D788" s="11"/>
      <c r="E788" s="82"/>
      <c r="F788" s="81"/>
    </row>
    <row r="789" spans="1:6" ht="15.75" customHeight="1" x14ac:dyDescent="0.15">
      <c r="A789" s="12"/>
      <c r="B789" s="11"/>
      <c r="C789" s="13"/>
      <c r="D789" s="11"/>
      <c r="E789" s="82"/>
      <c r="F789" s="81"/>
    </row>
    <row r="790" spans="1:6" ht="15.75" customHeight="1" x14ac:dyDescent="0.15">
      <c r="A790" s="12"/>
      <c r="B790" s="11"/>
      <c r="C790" s="13"/>
      <c r="D790" s="11"/>
      <c r="E790" s="82"/>
      <c r="F790" s="81"/>
    </row>
    <row r="791" spans="1:6" ht="15.75" customHeight="1" x14ac:dyDescent="0.15">
      <c r="A791" s="12"/>
      <c r="B791" s="11"/>
      <c r="C791" s="13"/>
      <c r="D791" s="11"/>
      <c r="E791" s="82"/>
      <c r="F791" s="81"/>
    </row>
    <row r="792" spans="1:6" ht="15.75" customHeight="1" x14ac:dyDescent="0.15">
      <c r="A792" s="12"/>
      <c r="B792" s="11"/>
      <c r="C792" s="13"/>
      <c r="D792" s="11"/>
      <c r="E792" s="82"/>
      <c r="F792" s="81"/>
    </row>
    <row r="793" spans="1:6" ht="15.75" customHeight="1" x14ac:dyDescent="0.15">
      <c r="A793" s="12"/>
      <c r="B793" s="11"/>
      <c r="C793" s="13"/>
      <c r="D793" s="11"/>
      <c r="E793" s="82"/>
      <c r="F793" s="81"/>
    </row>
    <row r="794" spans="1:6" ht="15.75" customHeight="1" x14ac:dyDescent="0.15">
      <c r="A794" s="12"/>
      <c r="B794" s="11"/>
      <c r="C794" s="13"/>
      <c r="D794" s="11"/>
      <c r="E794" s="82"/>
      <c r="F794" s="81"/>
    </row>
    <row r="795" spans="1:6" ht="15.75" customHeight="1" x14ac:dyDescent="0.15">
      <c r="A795" s="12"/>
      <c r="B795" s="11"/>
      <c r="C795" s="13"/>
      <c r="D795" s="11"/>
      <c r="E795" s="82"/>
      <c r="F795" s="81"/>
    </row>
    <row r="796" spans="1:6" ht="15.75" customHeight="1" x14ac:dyDescent="0.15">
      <c r="A796" s="12"/>
      <c r="B796" s="11"/>
      <c r="C796" s="13"/>
      <c r="D796" s="11"/>
      <c r="E796" s="82"/>
      <c r="F796" s="81"/>
    </row>
    <row r="797" spans="1:6" ht="15.75" customHeight="1" x14ac:dyDescent="0.15">
      <c r="A797" s="12"/>
      <c r="B797" s="11"/>
      <c r="C797" s="13"/>
      <c r="D797" s="11"/>
      <c r="E797" s="82"/>
      <c r="F797" s="81"/>
    </row>
    <row r="798" spans="1:6" ht="15.75" customHeight="1" x14ac:dyDescent="0.15">
      <c r="A798" s="12"/>
      <c r="B798" s="11"/>
      <c r="C798" s="13"/>
      <c r="D798" s="11"/>
      <c r="E798" s="82"/>
      <c r="F798" s="81"/>
    </row>
    <row r="799" spans="1:6" ht="15.75" customHeight="1" x14ac:dyDescent="0.15">
      <c r="A799" s="12"/>
      <c r="B799" s="11"/>
      <c r="C799" s="13"/>
      <c r="D799" s="11"/>
      <c r="E799" s="82"/>
      <c r="F799" s="81"/>
    </row>
    <row r="800" spans="1:6" ht="15.75" customHeight="1" x14ac:dyDescent="0.15">
      <c r="A800" s="12"/>
      <c r="B800" s="11"/>
      <c r="C800" s="13"/>
      <c r="D800" s="11"/>
      <c r="E800" s="82"/>
      <c r="F800" s="81"/>
    </row>
    <row r="801" spans="1:6" ht="15.75" customHeight="1" x14ac:dyDescent="0.15">
      <c r="A801" s="12"/>
      <c r="B801" s="11"/>
      <c r="C801" s="13"/>
      <c r="D801" s="11"/>
      <c r="E801" s="82"/>
      <c r="F801" s="81"/>
    </row>
    <row r="802" spans="1:6" ht="15.75" customHeight="1" x14ac:dyDescent="0.15">
      <c r="A802" s="12"/>
      <c r="B802" s="11"/>
      <c r="C802" s="13"/>
      <c r="D802" s="11"/>
      <c r="E802" s="82"/>
      <c r="F802" s="81"/>
    </row>
    <row r="803" spans="1:6" ht="15.75" customHeight="1" x14ac:dyDescent="0.15">
      <c r="A803" s="12"/>
      <c r="B803" s="11"/>
      <c r="C803" s="13"/>
      <c r="D803" s="11"/>
      <c r="E803" s="82"/>
      <c r="F803" s="81"/>
    </row>
    <row r="804" spans="1:6" ht="15.75" customHeight="1" x14ac:dyDescent="0.15">
      <c r="A804" s="12"/>
      <c r="B804" s="11"/>
      <c r="C804" s="13"/>
      <c r="D804" s="11"/>
      <c r="E804" s="82"/>
      <c r="F804" s="81"/>
    </row>
    <row r="805" spans="1:6" ht="15.75" customHeight="1" x14ac:dyDescent="0.15">
      <c r="A805" s="12"/>
      <c r="B805" s="11"/>
      <c r="C805" s="13"/>
      <c r="D805" s="11"/>
      <c r="E805" s="82"/>
      <c r="F805" s="81"/>
    </row>
    <row r="806" spans="1:6" ht="15.75" customHeight="1" x14ac:dyDescent="0.15">
      <c r="A806" s="12"/>
      <c r="B806" s="11"/>
      <c r="C806" s="13"/>
      <c r="D806" s="11"/>
      <c r="E806" s="82"/>
      <c r="F806" s="81"/>
    </row>
    <row r="807" spans="1:6" ht="15.75" customHeight="1" x14ac:dyDescent="0.15">
      <c r="A807" s="12"/>
      <c r="B807" s="11"/>
      <c r="C807" s="13"/>
      <c r="D807" s="11"/>
      <c r="E807" s="82"/>
      <c r="F807" s="81"/>
    </row>
    <row r="808" spans="1:6" ht="15.75" customHeight="1" x14ac:dyDescent="0.15">
      <c r="A808" s="12"/>
      <c r="B808" s="11"/>
      <c r="C808" s="13"/>
      <c r="D808" s="11"/>
      <c r="E808" s="82"/>
      <c r="F808" s="81"/>
    </row>
    <row r="809" spans="1:6" ht="15.75" customHeight="1" x14ac:dyDescent="0.15">
      <c r="A809" s="12"/>
      <c r="B809" s="11"/>
      <c r="C809" s="13"/>
      <c r="D809" s="11"/>
      <c r="E809" s="82"/>
      <c r="F809" s="81"/>
    </row>
    <row r="810" spans="1:6" ht="15.75" customHeight="1" x14ac:dyDescent="0.15">
      <c r="A810" s="12"/>
      <c r="B810" s="11"/>
      <c r="C810" s="13"/>
      <c r="D810" s="11"/>
      <c r="E810" s="82"/>
      <c r="F810" s="81"/>
    </row>
    <row r="811" spans="1:6" ht="15.75" customHeight="1" x14ac:dyDescent="0.15">
      <c r="A811" s="12"/>
      <c r="B811" s="11"/>
      <c r="C811" s="13"/>
      <c r="D811" s="11"/>
      <c r="E811" s="82"/>
      <c r="F811" s="81"/>
    </row>
    <row r="812" spans="1:6" ht="15.75" customHeight="1" x14ac:dyDescent="0.15">
      <c r="A812" s="12"/>
      <c r="B812" s="11"/>
      <c r="C812" s="13"/>
      <c r="D812" s="11"/>
      <c r="E812" s="82"/>
      <c r="F812" s="81"/>
    </row>
    <row r="813" spans="1:6" ht="15.75" customHeight="1" x14ac:dyDescent="0.15">
      <c r="A813" s="12"/>
      <c r="B813" s="11"/>
      <c r="C813" s="13"/>
      <c r="D813" s="11"/>
      <c r="E813" s="82"/>
      <c r="F813" s="81"/>
    </row>
    <row r="814" spans="1:6" ht="15.75" customHeight="1" x14ac:dyDescent="0.15">
      <c r="A814" s="12"/>
      <c r="B814" s="11"/>
      <c r="C814" s="13"/>
      <c r="D814" s="11"/>
      <c r="E814" s="82"/>
      <c r="F814" s="81"/>
    </row>
    <row r="815" spans="1:6" ht="15.75" customHeight="1" x14ac:dyDescent="0.15">
      <c r="A815" s="12"/>
      <c r="B815" s="11"/>
      <c r="C815" s="13"/>
      <c r="D815" s="11"/>
      <c r="E815" s="82"/>
      <c r="F815" s="81"/>
    </row>
    <row r="816" spans="1:6" ht="15.75" customHeight="1" x14ac:dyDescent="0.15">
      <c r="A816" s="12"/>
      <c r="B816" s="11"/>
      <c r="C816" s="13"/>
      <c r="D816" s="11"/>
      <c r="E816" s="82"/>
      <c r="F816" s="81"/>
    </row>
    <row r="817" spans="1:6" ht="15.75" customHeight="1" x14ac:dyDescent="0.15">
      <c r="A817" s="12"/>
      <c r="B817" s="11"/>
      <c r="C817" s="13"/>
      <c r="D817" s="11"/>
      <c r="E817" s="82"/>
      <c r="F817" s="81"/>
    </row>
    <row r="818" spans="1:6" ht="15.75" customHeight="1" x14ac:dyDescent="0.15">
      <c r="A818" s="12"/>
      <c r="B818" s="11"/>
      <c r="C818" s="13"/>
      <c r="D818" s="11"/>
      <c r="E818" s="82"/>
      <c r="F818" s="81"/>
    </row>
    <row r="819" spans="1:6" ht="15.75" customHeight="1" x14ac:dyDescent="0.15">
      <c r="A819" s="12"/>
      <c r="B819" s="11"/>
      <c r="C819" s="13"/>
      <c r="D819" s="11"/>
      <c r="E819" s="82"/>
      <c r="F819" s="81"/>
    </row>
    <row r="820" spans="1:6" ht="15.75" customHeight="1" x14ac:dyDescent="0.15">
      <c r="A820" s="12"/>
      <c r="B820" s="11"/>
      <c r="C820" s="13"/>
      <c r="D820" s="11"/>
      <c r="E820" s="82"/>
      <c r="F820" s="81"/>
    </row>
    <row r="821" spans="1:6" ht="15.75" customHeight="1" x14ac:dyDescent="0.15">
      <c r="A821" s="12"/>
      <c r="B821" s="11"/>
      <c r="C821" s="13"/>
      <c r="D821" s="11"/>
      <c r="E821" s="82"/>
      <c r="F821" s="81"/>
    </row>
    <row r="822" spans="1:6" ht="15.75" customHeight="1" x14ac:dyDescent="0.15">
      <c r="A822" s="12"/>
      <c r="B822" s="11"/>
      <c r="C822" s="13"/>
      <c r="D822" s="11"/>
      <c r="E822" s="82"/>
      <c r="F822" s="81"/>
    </row>
    <row r="823" spans="1:6" ht="15.75" customHeight="1" x14ac:dyDescent="0.15">
      <c r="A823" s="12"/>
      <c r="B823" s="11"/>
      <c r="C823" s="13"/>
      <c r="D823" s="11"/>
      <c r="E823" s="82"/>
      <c r="F823" s="81"/>
    </row>
    <row r="824" spans="1:6" ht="15.75" customHeight="1" x14ac:dyDescent="0.15">
      <c r="A824" s="12"/>
      <c r="B824" s="11"/>
      <c r="C824" s="13"/>
      <c r="D824" s="11"/>
      <c r="E824" s="82"/>
      <c r="F824" s="81"/>
    </row>
    <row r="825" spans="1:6" ht="15.75" customHeight="1" x14ac:dyDescent="0.15">
      <c r="A825" s="12"/>
      <c r="B825" s="11"/>
      <c r="C825" s="13"/>
      <c r="D825" s="11"/>
      <c r="E825" s="82"/>
      <c r="F825" s="81"/>
    </row>
    <row r="826" spans="1:6" ht="15.75" customHeight="1" x14ac:dyDescent="0.15">
      <c r="A826" s="12"/>
      <c r="B826" s="11"/>
      <c r="C826" s="13"/>
      <c r="D826" s="11"/>
      <c r="E826" s="82"/>
      <c r="F826" s="81"/>
    </row>
    <row r="827" spans="1:6" ht="15.75" customHeight="1" x14ac:dyDescent="0.15">
      <c r="A827" s="12"/>
      <c r="B827" s="11"/>
      <c r="C827" s="13"/>
      <c r="D827" s="11"/>
      <c r="E827" s="82"/>
      <c r="F827" s="81"/>
    </row>
    <row r="828" spans="1:6" ht="15.75" customHeight="1" x14ac:dyDescent="0.15">
      <c r="A828" s="12"/>
      <c r="B828" s="11"/>
      <c r="C828" s="13"/>
      <c r="D828" s="11"/>
      <c r="E828" s="82"/>
      <c r="F828" s="81"/>
    </row>
    <row r="829" spans="1:6" ht="15.75" customHeight="1" x14ac:dyDescent="0.15">
      <c r="A829" s="12"/>
      <c r="B829" s="11"/>
      <c r="C829" s="13"/>
      <c r="D829" s="11"/>
      <c r="E829" s="82"/>
      <c r="F829" s="81"/>
    </row>
    <row r="830" spans="1:6" ht="15.75" customHeight="1" x14ac:dyDescent="0.15">
      <c r="A830" s="12"/>
      <c r="B830" s="11"/>
      <c r="C830" s="13"/>
      <c r="D830" s="11"/>
      <c r="E830" s="82"/>
      <c r="F830" s="81"/>
    </row>
    <row r="831" spans="1:6" ht="15.75" customHeight="1" x14ac:dyDescent="0.15">
      <c r="A831" s="12"/>
      <c r="B831" s="11"/>
      <c r="C831" s="13"/>
      <c r="D831" s="11"/>
      <c r="E831" s="82"/>
      <c r="F831" s="81"/>
    </row>
    <row r="832" spans="1:6" ht="15.75" customHeight="1" x14ac:dyDescent="0.15">
      <c r="A832" s="12"/>
      <c r="B832" s="11"/>
      <c r="C832" s="13"/>
      <c r="D832" s="11"/>
      <c r="E832" s="82"/>
      <c r="F832" s="81"/>
    </row>
    <row r="833" spans="1:6" ht="15.75" customHeight="1" x14ac:dyDescent="0.15">
      <c r="A833" s="12"/>
      <c r="B833" s="11"/>
      <c r="C833" s="13"/>
      <c r="D833" s="11"/>
      <c r="E833" s="82"/>
      <c r="F833" s="81"/>
    </row>
    <row r="834" spans="1:6" ht="15.75" customHeight="1" x14ac:dyDescent="0.15">
      <c r="A834" s="12"/>
      <c r="B834" s="11"/>
      <c r="C834" s="13"/>
      <c r="D834" s="11"/>
      <c r="E834" s="82"/>
      <c r="F834" s="81"/>
    </row>
    <row r="835" spans="1:6" ht="15.75" customHeight="1" x14ac:dyDescent="0.15">
      <c r="A835" s="12"/>
      <c r="B835" s="11"/>
      <c r="C835" s="13"/>
      <c r="D835" s="11"/>
      <c r="E835" s="82"/>
      <c r="F835" s="81"/>
    </row>
    <row r="836" spans="1:6" ht="15.75" customHeight="1" x14ac:dyDescent="0.15">
      <c r="A836" s="12"/>
      <c r="B836" s="11"/>
      <c r="C836" s="13"/>
      <c r="D836" s="11"/>
      <c r="E836" s="82"/>
      <c r="F836" s="81"/>
    </row>
    <row r="837" spans="1:6" ht="15.75" customHeight="1" x14ac:dyDescent="0.15">
      <c r="A837" s="12"/>
      <c r="B837" s="11"/>
      <c r="C837" s="13"/>
      <c r="D837" s="11"/>
      <c r="E837" s="82"/>
      <c r="F837" s="81"/>
    </row>
    <row r="838" spans="1:6" ht="15.75" customHeight="1" x14ac:dyDescent="0.15">
      <c r="A838" s="12"/>
      <c r="B838" s="11"/>
      <c r="C838" s="13"/>
      <c r="D838" s="11"/>
      <c r="E838" s="82"/>
      <c r="F838" s="81"/>
    </row>
    <row r="839" spans="1:6" ht="15.75" customHeight="1" x14ac:dyDescent="0.15">
      <c r="A839" s="12"/>
      <c r="B839" s="11"/>
      <c r="C839" s="13"/>
      <c r="D839" s="11"/>
      <c r="E839" s="82"/>
      <c r="F839" s="81"/>
    </row>
    <row r="840" spans="1:6" ht="15.75" customHeight="1" x14ac:dyDescent="0.15">
      <c r="A840" s="12"/>
      <c r="B840" s="11"/>
      <c r="C840" s="13"/>
      <c r="D840" s="11"/>
      <c r="E840" s="82"/>
      <c r="F840" s="81"/>
    </row>
    <row r="841" spans="1:6" ht="15.75" customHeight="1" x14ac:dyDescent="0.15">
      <c r="A841" s="12"/>
      <c r="B841" s="11"/>
      <c r="C841" s="13"/>
      <c r="D841" s="11"/>
      <c r="E841" s="82"/>
      <c r="F841" s="81"/>
    </row>
    <row r="842" spans="1:6" ht="15.75" customHeight="1" x14ac:dyDescent="0.15">
      <c r="A842" s="12"/>
      <c r="B842" s="11"/>
      <c r="C842" s="13"/>
      <c r="D842" s="11"/>
      <c r="E842" s="82"/>
      <c r="F842" s="81"/>
    </row>
    <row r="843" spans="1:6" ht="15.75" customHeight="1" x14ac:dyDescent="0.15">
      <c r="A843" s="12"/>
      <c r="B843" s="11"/>
      <c r="C843" s="13"/>
      <c r="D843" s="11"/>
      <c r="E843" s="82"/>
      <c r="F843" s="81"/>
    </row>
    <row r="844" spans="1:6" ht="15.75" customHeight="1" x14ac:dyDescent="0.15">
      <c r="A844" s="12"/>
      <c r="B844" s="11"/>
      <c r="C844" s="13"/>
      <c r="D844" s="11"/>
      <c r="E844" s="82"/>
      <c r="F844" s="81"/>
    </row>
    <row r="845" spans="1:6" ht="15.75" customHeight="1" x14ac:dyDescent="0.15">
      <c r="A845" s="12"/>
      <c r="B845" s="11"/>
      <c r="C845" s="13"/>
      <c r="D845" s="11"/>
      <c r="E845" s="82"/>
      <c r="F845" s="81"/>
    </row>
    <row r="846" spans="1:6" ht="15.75" customHeight="1" x14ac:dyDescent="0.15">
      <c r="A846" s="12"/>
      <c r="B846" s="11"/>
      <c r="C846" s="13"/>
      <c r="D846" s="11"/>
      <c r="E846" s="82"/>
      <c r="F846" s="81"/>
    </row>
    <row r="847" spans="1:6" ht="15.75" customHeight="1" x14ac:dyDescent="0.15">
      <c r="A847" s="12"/>
      <c r="B847" s="11"/>
      <c r="C847" s="13"/>
      <c r="D847" s="11"/>
      <c r="E847" s="82"/>
      <c r="F847" s="81"/>
    </row>
    <row r="848" spans="1:6" ht="15.75" customHeight="1" x14ac:dyDescent="0.15">
      <c r="A848" s="12"/>
      <c r="B848" s="11"/>
      <c r="C848" s="13"/>
      <c r="D848" s="11"/>
      <c r="E848" s="82"/>
      <c r="F848" s="81"/>
    </row>
    <row r="849" spans="1:6" ht="15.75" customHeight="1" x14ac:dyDescent="0.15">
      <c r="A849" s="12"/>
      <c r="B849" s="11"/>
      <c r="C849" s="13"/>
      <c r="D849" s="11"/>
      <c r="E849" s="82"/>
      <c r="F849" s="81"/>
    </row>
    <row r="850" spans="1:6" ht="15.75" customHeight="1" x14ac:dyDescent="0.15">
      <c r="A850" s="12"/>
      <c r="B850" s="11"/>
      <c r="C850" s="13"/>
      <c r="D850" s="11"/>
      <c r="E850" s="82"/>
      <c r="F850" s="81"/>
    </row>
    <row r="851" spans="1:6" ht="15.75" customHeight="1" x14ac:dyDescent="0.15">
      <c r="A851" s="12"/>
      <c r="B851" s="11"/>
      <c r="C851" s="13"/>
      <c r="D851" s="11"/>
      <c r="E851" s="82"/>
      <c r="F851" s="81"/>
    </row>
    <row r="852" spans="1:6" ht="15.75" customHeight="1" x14ac:dyDescent="0.15">
      <c r="A852" s="12"/>
      <c r="B852" s="11"/>
      <c r="C852" s="13"/>
      <c r="D852" s="11"/>
      <c r="E852" s="82"/>
      <c r="F852" s="81"/>
    </row>
    <row r="853" spans="1:6" ht="15.75" customHeight="1" x14ac:dyDescent="0.15">
      <c r="A853" s="12"/>
      <c r="B853" s="11"/>
      <c r="C853" s="13"/>
      <c r="D853" s="11"/>
      <c r="E853" s="82"/>
      <c r="F853" s="81"/>
    </row>
    <row r="854" spans="1:6" ht="15.75" customHeight="1" x14ac:dyDescent="0.15">
      <c r="A854" s="12"/>
      <c r="B854" s="11"/>
      <c r="C854" s="13"/>
      <c r="D854" s="11"/>
      <c r="E854" s="82"/>
      <c r="F854" s="81"/>
    </row>
    <row r="855" spans="1:6" ht="15.75" customHeight="1" x14ac:dyDescent="0.15">
      <c r="A855" s="12"/>
      <c r="B855" s="11"/>
      <c r="C855" s="13"/>
      <c r="D855" s="11"/>
      <c r="E855" s="82"/>
      <c r="F855" s="81"/>
    </row>
    <row r="856" spans="1:6" ht="15.75" customHeight="1" x14ac:dyDescent="0.15">
      <c r="A856" s="12"/>
      <c r="B856" s="11"/>
      <c r="C856" s="13"/>
      <c r="D856" s="11"/>
      <c r="E856" s="82"/>
      <c r="F856" s="81"/>
    </row>
    <row r="857" spans="1:6" ht="15.75" customHeight="1" x14ac:dyDescent="0.15">
      <c r="A857" s="12"/>
      <c r="B857" s="11"/>
      <c r="C857" s="13"/>
      <c r="D857" s="11"/>
      <c r="E857" s="82"/>
      <c r="F857" s="81"/>
    </row>
    <row r="858" spans="1:6" ht="15.75" customHeight="1" x14ac:dyDescent="0.15">
      <c r="A858" s="12"/>
      <c r="B858" s="11"/>
      <c r="C858" s="13"/>
      <c r="D858" s="11"/>
      <c r="E858" s="82"/>
      <c r="F858" s="81"/>
    </row>
    <row r="859" spans="1:6" ht="15.75" customHeight="1" x14ac:dyDescent="0.15">
      <c r="A859" s="12"/>
      <c r="B859" s="11"/>
      <c r="C859" s="13"/>
      <c r="D859" s="11"/>
      <c r="E859" s="82"/>
      <c r="F859" s="81"/>
    </row>
    <row r="860" spans="1:6" ht="15.75" customHeight="1" x14ac:dyDescent="0.15">
      <c r="A860" s="12"/>
      <c r="B860" s="11"/>
      <c r="C860" s="13"/>
      <c r="D860" s="11"/>
      <c r="E860" s="82"/>
      <c r="F860" s="81"/>
    </row>
    <row r="861" spans="1:6" ht="15.75" customHeight="1" x14ac:dyDescent="0.15">
      <c r="A861" s="12"/>
      <c r="B861" s="11"/>
      <c r="C861" s="13"/>
      <c r="D861" s="11"/>
      <c r="E861" s="82"/>
      <c r="F861" s="81"/>
    </row>
    <row r="862" spans="1:6" ht="15.75" customHeight="1" x14ac:dyDescent="0.15">
      <c r="A862" s="12"/>
      <c r="B862" s="11"/>
      <c r="C862" s="13"/>
      <c r="D862" s="11"/>
      <c r="E862" s="82"/>
      <c r="F862" s="81"/>
    </row>
    <row r="863" spans="1:6" ht="15.75" customHeight="1" x14ac:dyDescent="0.15">
      <c r="A863" s="12"/>
      <c r="B863" s="11"/>
      <c r="C863" s="13"/>
      <c r="D863" s="11"/>
      <c r="E863" s="82"/>
      <c r="F863" s="81"/>
    </row>
    <row r="864" spans="1:6" ht="15.75" customHeight="1" x14ac:dyDescent="0.15">
      <c r="A864" s="12"/>
      <c r="B864" s="11"/>
      <c r="C864" s="13"/>
      <c r="D864" s="11"/>
      <c r="E864" s="82"/>
      <c r="F864" s="81"/>
    </row>
    <row r="865" spans="1:6" ht="15.75" customHeight="1" x14ac:dyDescent="0.15">
      <c r="A865" s="12"/>
      <c r="B865" s="11"/>
      <c r="C865" s="13"/>
      <c r="D865" s="11"/>
      <c r="E865" s="82"/>
      <c r="F865" s="81"/>
    </row>
    <row r="866" spans="1:6" ht="15.75" customHeight="1" x14ac:dyDescent="0.15">
      <c r="A866" s="12"/>
      <c r="B866" s="11"/>
      <c r="C866" s="13"/>
      <c r="D866" s="11"/>
      <c r="E866" s="82"/>
      <c r="F866" s="81"/>
    </row>
    <row r="867" spans="1:6" ht="15.75" customHeight="1" x14ac:dyDescent="0.15">
      <c r="A867" s="12"/>
      <c r="B867" s="11"/>
      <c r="C867" s="13"/>
      <c r="D867" s="11"/>
      <c r="E867" s="82"/>
      <c r="F867" s="81"/>
    </row>
    <row r="868" spans="1:6" ht="15.75" customHeight="1" x14ac:dyDescent="0.15">
      <c r="A868" s="12"/>
      <c r="B868" s="11"/>
      <c r="C868" s="13"/>
      <c r="D868" s="11"/>
      <c r="E868" s="82"/>
      <c r="F868" s="81"/>
    </row>
    <row r="869" spans="1:6" ht="15.75" customHeight="1" x14ac:dyDescent="0.15">
      <c r="A869" s="12"/>
      <c r="B869" s="11"/>
      <c r="C869" s="13"/>
      <c r="D869" s="11"/>
      <c r="E869" s="82"/>
      <c r="F869" s="81"/>
    </row>
    <row r="870" spans="1:6" ht="15.75" customHeight="1" x14ac:dyDescent="0.15">
      <c r="A870" s="12"/>
      <c r="B870" s="11"/>
      <c r="C870" s="13"/>
      <c r="D870" s="11"/>
      <c r="E870" s="82"/>
      <c r="F870" s="81"/>
    </row>
    <row r="871" spans="1:6" ht="15.75" customHeight="1" x14ac:dyDescent="0.15">
      <c r="A871" s="12"/>
      <c r="B871" s="11"/>
      <c r="C871" s="13"/>
      <c r="D871" s="11"/>
      <c r="E871" s="82"/>
      <c r="F871" s="81"/>
    </row>
    <row r="872" spans="1:6" ht="15.75" customHeight="1" x14ac:dyDescent="0.15">
      <c r="A872" s="12"/>
      <c r="B872" s="11"/>
      <c r="C872" s="13"/>
      <c r="D872" s="11"/>
      <c r="E872" s="82"/>
      <c r="F872" s="81"/>
    </row>
    <row r="873" spans="1:6" ht="15.75" customHeight="1" x14ac:dyDescent="0.15">
      <c r="A873" s="12"/>
      <c r="B873" s="11"/>
      <c r="C873" s="13"/>
      <c r="D873" s="11"/>
      <c r="E873" s="82"/>
      <c r="F873" s="81"/>
    </row>
    <row r="874" spans="1:6" ht="15.75" customHeight="1" x14ac:dyDescent="0.15">
      <c r="A874" s="12"/>
      <c r="B874" s="11"/>
      <c r="C874" s="13"/>
      <c r="D874" s="11"/>
      <c r="E874" s="82"/>
      <c r="F874" s="81"/>
    </row>
    <row r="875" spans="1:6" ht="15.75" customHeight="1" x14ac:dyDescent="0.15">
      <c r="A875" s="12"/>
      <c r="B875" s="11"/>
      <c r="C875" s="13"/>
      <c r="D875" s="11"/>
      <c r="E875" s="82"/>
      <c r="F875" s="81"/>
    </row>
    <row r="876" spans="1:6" ht="15.75" customHeight="1" x14ac:dyDescent="0.15">
      <c r="A876" s="12"/>
      <c r="B876" s="11"/>
      <c r="C876" s="13"/>
      <c r="D876" s="11"/>
      <c r="E876" s="82"/>
      <c r="F876" s="81"/>
    </row>
    <row r="877" spans="1:6" ht="15.75" customHeight="1" x14ac:dyDescent="0.15">
      <c r="A877" s="12"/>
      <c r="B877" s="11"/>
      <c r="C877" s="13"/>
      <c r="D877" s="11"/>
      <c r="E877" s="82"/>
      <c r="F877" s="81"/>
    </row>
    <row r="878" spans="1:6" ht="15.75" customHeight="1" x14ac:dyDescent="0.15">
      <c r="A878" s="12"/>
      <c r="B878" s="11"/>
      <c r="C878" s="13"/>
      <c r="D878" s="11"/>
      <c r="E878" s="82"/>
      <c r="F878" s="81"/>
    </row>
    <row r="879" spans="1:6" ht="15.75" customHeight="1" x14ac:dyDescent="0.15">
      <c r="A879" s="12"/>
      <c r="B879" s="11"/>
      <c r="C879" s="13"/>
      <c r="D879" s="11"/>
      <c r="E879" s="82"/>
      <c r="F879" s="81"/>
    </row>
    <row r="880" spans="1:6" ht="15.75" customHeight="1" x14ac:dyDescent="0.15">
      <c r="A880" s="12"/>
      <c r="B880" s="11"/>
      <c r="C880" s="13"/>
      <c r="D880" s="11"/>
      <c r="E880" s="82"/>
      <c r="F880" s="81"/>
    </row>
    <row r="881" spans="1:6" ht="15.75" customHeight="1" x14ac:dyDescent="0.15">
      <c r="A881" s="12"/>
      <c r="B881" s="11"/>
      <c r="C881" s="13"/>
      <c r="D881" s="11"/>
      <c r="E881" s="82"/>
      <c r="F881" s="81"/>
    </row>
    <row r="882" spans="1:6" ht="15.75" customHeight="1" x14ac:dyDescent="0.15">
      <c r="A882" s="12"/>
      <c r="B882" s="11"/>
      <c r="C882" s="13"/>
      <c r="D882" s="11"/>
      <c r="E882" s="82"/>
      <c r="F882" s="81"/>
    </row>
    <row r="883" spans="1:6" ht="15.75" customHeight="1" x14ac:dyDescent="0.15">
      <c r="A883" s="12"/>
      <c r="B883" s="11"/>
      <c r="C883" s="13"/>
      <c r="D883" s="11"/>
      <c r="E883" s="82"/>
      <c r="F883" s="81"/>
    </row>
    <row r="884" spans="1:6" ht="15.75" customHeight="1" x14ac:dyDescent="0.15">
      <c r="A884" s="12"/>
      <c r="B884" s="11"/>
      <c r="C884" s="13"/>
      <c r="D884" s="11"/>
      <c r="E884" s="82"/>
      <c r="F884" s="81"/>
    </row>
    <row r="885" spans="1:6" ht="15.75" customHeight="1" x14ac:dyDescent="0.15">
      <c r="A885" s="12"/>
      <c r="B885" s="11"/>
      <c r="C885" s="13"/>
      <c r="D885" s="11"/>
      <c r="E885" s="82"/>
      <c r="F885" s="81"/>
    </row>
    <row r="886" spans="1:6" ht="15.75" customHeight="1" x14ac:dyDescent="0.15">
      <c r="A886" s="12"/>
      <c r="B886" s="11"/>
      <c r="C886" s="13"/>
      <c r="D886" s="11"/>
      <c r="E886" s="82"/>
      <c r="F886" s="81"/>
    </row>
    <row r="887" spans="1:6" ht="15.75" customHeight="1" x14ac:dyDescent="0.15">
      <c r="A887" s="12"/>
      <c r="B887" s="11"/>
      <c r="C887" s="13"/>
      <c r="D887" s="11"/>
      <c r="E887" s="82"/>
      <c r="F887" s="81"/>
    </row>
    <row r="888" spans="1:6" ht="15.75" customHeight="1" x14ac:dyDescent="0.15">
      <c r="A888" s="12"/>
      <c r="B888" s="11"/>
      <c r="C888" s="13"/>
      <c r="D888" s="11"/>
      <c r="E888" s="82"/>
      <c r="F888" s="81"/>
    </row>
    <row r="889" spans="1:6" ht="15.75" customHeight="1" x14ac:dyDescent="0.15">
      <c r="A889" s="12"/>
      <c r="B889" s="11"/>
      <c r="C889" s="13"/>
      <c r="D889" s="11"/>
      <c r="E889" s="82"/>
      <c r="F889" s="81"/>
    </row>
    <row r="890" spans="1:6" ht="15.75" customHeight="1" x14ac:dyDescent="0.15">
      <c r="A890" s="12"/>
      <c r="B890" s="11"/>
      <c r="C890" s="13"/>
      <c r="D890" s="11"/>
      <c r="E890" s="82"/>
      <c r="F890" s="81"/>
    </row>
    <row r="891" spans="1:6" ht="15.75" customHeight="1" x14ac:dyDescent="0.15">
      <c r="A891" s="12"/>
      <c r="B891" s="11"/>
      <c r="C891" s="13"/>
      <c r="D891" s="11"/>
      <c r="E891" s="82"/>
      <c r="F891" s="81"/>
    </row>
    <row r="892" spans="1:6" ht="15.75" customHeight="1" x14ac:dyDescent="0.15">
      <c r="A892" s="12"/>
      <c r="B892" s="11"/>
      <c r="C892" s="13"/>
      <c r="D892" s="11"/>
      <c r="E892" s="82"/>
      <c r="F892" s="81"/>
    </row>
    <row r="893" spans="1:6" ht="15.75" customHeight="1" x14ac:dyDescent="0.15">
      <c r="A893" s="12"/>
      <c r="B893" s="11"/>
      <c r="C893" s="13"/>
      <c r="D893" s="11"/>
      <c r="E893" s="82"/>
      <c r="F893" s="81"/>
    </row>
    <row r="894" spans="1:6" ht="15.75" customHeight="1" x14ac:dyDescent="0.15">
      <c r="A894" s="12"/>
      <c r="B894" s="11"/>
      <c r="C894" s="13"/>
      <c r="D894" s="11"/>
      <c r="E894" s="82"/>
      <c r="F894" s="81"/>
    </row>
    <row r="895" spans="1:6" ht="15.75" customHeight="1" x14ac:dyDescent="0.15">
      <c r="A895" s="12"/>
      <c r="B895" s="11"/>
      <c r="C895" s="13"/>
      <c r="D895" s="11"/>
      <c r="E895" s="82"/>
      <c r="F895" s="81"/>
    </row>
    <row r="896" spans="1:6" ht="15.75" customHeight="1" x14ac:dyDescent="0.15">
      <c r="A896" s="12"/>
      <c r="B896" s="11"/>
      <c r="C896" s="13"/>
      <c r="D896" s="11"/>
      <c r="E896" s="82"/>
      <c r="F896" s="81"/>
    </row>
    <row r="897" spans="1:6" ht="15.75" customHeight="1" x14ac:dyDescent="0.15">
      <c r="A897" s="12"/>
      <c r="B897" s="11"/>
      <c r="C897" s="13"/>
      <c r="D897" s="11"/>
      <c r="E897" s="82"/>
      <c r="F897" s="81"/>
    </row>
    <row r="898" spans="1:6" ht="15.75" customHeight="1" x14ac:dyDescent="0.15">
      <c r="A898" s="12"/>
      <c r="B898" s="11"/>
      <c r="C898" s="13"/>
      <c r="D898" s="11"/>
      <c r="E898" s="82"/>
      <c r="F898" s="81"/>
    </row>
    <row r="899" spans="1:6" ht="15.75" customHeight="1" x14ac:dyDescent="0.15">
      <c r="A899" s="12"/>
      <c r="B899" s="11"/>
      <c r="C899" s="13"/>
      <c r="D899" s="11"/>
      <c r="E899" s="82"/>
      <c r="F899" s="81"/>
    </row>
    <row r="900" spans="1:6" ht="15.75" customHeight="1" x14ac:dyDescent="0.15">
      <c r="A900" s="12"/>
      <c r="B900" s="11"/>
      <c r="C900" s="13"/>
      <c r="D900" s="11"/>
      <c r="E900" s="82"/>
      <c r="F900" s="81"/>
    </row>
    <row r="901" spans="1:6" ht="15.75" customHeight="1" x14ac:dyDescent="0.15">
      <c r="A901" s="12"/>
      <c r="B901" s="11"/>
      <c r="C901" s="13"/>
      <c r="D901" s="11"/>
      <c r="E901" s="82"/>
      <c r="F901" s="81"/>
    </row>
    <row r="902" spans="1:6" ht="15.75" customHeight="1" x14ac:dyDescent="0.15">
      <c r="A902" s="12"/>
      <c r="B902" s="11"/>
      <c r="C902" s="13"/>
      <c r="D902" s="11"/>
      <c r="E902" s="82"/>
      <c r="F902" s="81"/>
    </row>
    <row r="903" spans="1:6" ht="15.75" customHeight="1" x14ac:dyDescent="0.15">
      <c r="A903" s="12"/>
      <c r="B903" s="11"/>
      <c r="C903" s="13"/>
      <c r="D903" s="11"/>
      <c r="E903" s="82"/>
      <c r="F903" s="81"/>
    </row>
    <row r="904" spans="1:6" ht="15.75" customHeight="1" x14ac:dyDescent="0.15">
      <c r="A904" s="12"/>
      <c r="B904" s="11"/>
      <c r="C904" s="13"/>
      <c r="D904" s="11"/>
      <c r="E904" s="82"/>
      <c r="F904" s="81"/>
    </row>
    <row r="905" spans="1:6" ht="15.75" customHeight="1" x14ac:dyDescent="0.15">
      <c r="A905" s="12"/>
      <c r="B905" s="11"/>
      <c r="C905" s="13"/>
      <c r="D905" s="11"/>
      <c r="E905" s="82"/>
      <c r="F905" s="81"/>
    </row>
    <row r="906" spans="1:6" ht="15.75" customHeight="1" x14ac:dyDescent="0.15">
      <c r="A906" s="12"/>
      <c r="B906" s="11"/>
      <c r="C906" s="13"/>
      <c r="D906" s="11"/>
      <c r="E906" s="82"/>
      <c r="F906" s="81"/>
    </row>
    <row r="907" spans="1:6" ht="15.75" customHeight="1" x14ac:dyDescent="0.15">
      <c r="A907" s="12"/>
      <c r="B907" s="11"/>
      <c r="C907" s="13"/>
      <c r="D907" s="11"/>
      <c r="E907" s="82"/>
      <c r="F907" s="81"/>
    </row>
    <row r="908" spans="1:6" ht="15.75" customHeight="1" x14ac:dyDescent="0.15">
      <c r="A908" s="12"/>
      <c r="B908" s="11"/>
      <c r="C908" s="13"/>
      <c r="D908" s="11"/>
      <c r="E908" s="82"/>
      <c r="F908" s="81"/>
    </row>
    <row r="909" spans="1:6" ht="15.75" customHeight="1" x14ac:dyDescent="0.15">
      <c r="A909" s="12"/>
      <c r="B909" s="11"/>
      <c r="C909" s="13"/>
      <c r="D909" s="11"/>
      <c r="E909" s="82"/>
      <c r="F909" s="81"/>
    </row>
    <row r="910" spans="1:6" ht="15.75" customHeight="1" x14ac:dyDescent="0.15">
      <c r="A910" s="12"/>
      <c r="B910" s="11"/>
      <c r="C910" s="13"/>
      <c r="D910" s="11"/>
      <c r="E910" s="82"/>
      <c r="F910" s="81"/>
    </row>
    <row r="911" spans="1:6" ht="15.75" customHeight="1" x14ac:dyDescent="0.15">
      <c r="A911" s="12"/>
      <c r="B911" s="11"/>
      <c r="C911" s="13"/>
      <c r="D911" s="11"/>
      <c r="E911" s="82"/>
      <c r="F911" s="81"/>
    </row>
    <row r="912" spans="1:6" ht="15.75" customHeight="1" x14ac:dyDescent="0.15">
      <c r="A912" s="12"/>
      <c r="B912" s="11"/>
      <c r="C912" s="13"/>
      <c r="D912" s="11"/>
      <c r="E912" s="82"/>
      <c r="F912" s="81"/>
    </row>
    <row r="913" spans="1:6" ht="15.75" customHeight="1" x14ac:dyDescent="0.15">
      <c r="A913" s="12"/>
      <c r="B913" s="11"/>
      <c r="C913" s="13"/>
      <c r="D913" s="11"/>
      <c r="E913" s="82"/>
      <c r="F913" s="81"/>
    </row>
    <row r="914" spans="1:6" ht="15.75" customHeight="1" x14ac:dyDescent="0.15">
      <c r="A914" s="12"/>
      <c r="B914" s="11"/>
      <c r="C914" s="13"/>
      <c r="D914" s="11"/>
      <c r="E914" s="82"/>
      <c r="F914" s="81"/>
    </row>
    <row r="915" spans="1:6" ht="15.75" customHeight="1" x14ac:dyDescent="0.15">
      <c r="A915" s="12"/>
      <c r="B915" s="11"/>
      <c r="C915" s="13"/>
      <c r="D915" s="11"/>
      <c r="E915" s="82"/>
      <c r="F915" s="81"/>
    </row>
    <row r="916" spans="1:6" ht="15.75" customHeight="1" x14ac:dyDescent="0.15">
      <c r="A916" s="12"/>
      <c r="B916" s="11"/>
      <c r="C916" s="13"/>
      <c r="D916" s="11"/>
      <c r="E916" s="82"/>
      <c r="F916" s="81"/>
    </row>
    <row r="917" spans="1:6" ht="15.75" customHeight="1" x14ac:dyDescent="0.15">
      <c r="A917" s="12"/>
      <c r="B917" s="11"/>
      <c r="C917" s="13"/>
      <c r="D917" s="11"/>
      <c r="E917" s="82"/>
      <c r="F917" s="81"/>
    </row>
    <row r="918" spans="1:6" ht="15.75" customHeight="1" x14ac:dyDescent="0.15">
      <c r="A918" s="12"/>
      <c r="B918" s="11"/>
      <c r="C918" s="13"/>
      <c r="D918" s="11"/>
      <c r="E918" s="82"/>
      <c r="F918" s="81"/>
    </row>
    <row r="919" spans="1:6" ht="15.75" customHeight="1" x14ac:dyDescent="0.15">
      <c r="A919" s="12"/>
      <c r="B919" s="11"/>
      <c r="C919" s="13"/>
      <c r="D919" s="11"/>
      <c r="E919" s="82"/>
      <c r="F919" s="81"/>
    </row>
    <row r="920" spans="1:6" ht="15.75" customHeight="1" x14ac:dyDescent="0.15">
      <c r="A920" s="12"/>
      <c r="B920" s="11"/>
      <c r="C920" s="13"/>
      <c r="D920" s="11"/>
      <c r="E920" s="82"/>
      <c r="F920" s="81"/>
    </row>
    <row r="921" spans="1:6" ht="15.75" customHeight="1" x14ac:dyDescent="0.15">
      <c r="A921" s="12"/>
      <c r="B921" s="11"/>
      <c r="C921" s="13"/>
      <c r="D921" s="11"/>
      <c r="E921" s="82"/>
      <c r="F921" s="81"/>
    </row>
    <row r="922" spans="1:6" ht="15.75" customHeight="1" x14ac:dyDescent="0.15">
      <c r="A922" s="12"/>
      <c r="B922" s="11"/>
      <c r="C922" s="13"/>
      <c r="D922" s="11"/>
      <c r="E922" s="82"/>
      <c r="F922" s="81"/>
    </row>
    <row r="923" spans="1:6" ht="15.75" customHeight="1" x14ac:dyDescent="0.15">
      <c r="A923" s="12"/>
      <c r="B923" s="11"/>
      <c r="C923" s="13"/>
      <c r="D923" s="11"/>
      <c r="E923" s="82"/>
      <c r="F923" s="81"/>
    </row>
    <row r="924" spans="1:6" ht="15.75" customHeight="1" x14ac:dyDescent="0.15">
      <c r="A924" s="12"/>
      <c r="B924" s="11"/>
      <c r="C924" s="13"/>
      <c r="D924" s="11"/>
      <c r="E924" s="82"/>
      <c r="F924" s="81"/>
    </row>
    <row r="925" spans="1:6" ht="15.75" customHeight="1" x14ac:dyDescent="0.15">
      <c r="A925" s="12"/>
      <c r="B925" s="11"/>
      <c r="C925" s="13"/>
      <c r="D925" s="11"/>
      <c r="E925" s="82"/>
      <c r="F925" s="81"/>
    </row>
    <row r="926" spans="1:6" ht="15.75" customHeight="1" x14ac:dyDescent="0.15">
      <c r="A926" s="12"/>
      <c r="B926" s="11"/>
      <c r="C926" s="13"/>
      <c r="D926" s="11"/>
      <c r="E926" s="82"/>
      <c r="F926" s="81"/>
    </row>
    <row r="927" spans="1:6" ht="15.75" customHeight="1" x14ac:dyDescent="0.15">
      <c r="A927" s="12"/>
      <c r="B927" s="11"/>
      <c r="C927" s="13"/>
      <c r="D927" s="11"/>
      <c r="E927" s="82"/>
      <c r="F927" s="81"/>
    </row>
    <row r="928" spans="1:6" ht="15.75" customHeight="1" x14ac:dyDescent="0.15">
      <c r="A928" s="12"/>
      <c r="B928" s="11"/>
      <c r="C928" s="13"/>
      <c r="D928" s="11"/>
      <c r="E928" s="82"/>
      <c r="F928" s="81"/>
    </row>
    <row r="929" spans="1:6" ht="15.75" customHeight="1" x14ac:dyDescent="0.15">
      <c r="A929" s="12"/>
      <c r="B929" s="11"/>
      <c r="C929" s="13"/>
      <c r="D929" s="11"/>
      <c r="E929" s="82"/>
      <c r="F929" s="81"/>
    </row>
    <row r="930" spans="1:6" ht="15.75" customHeight="1" x14ac:dyDescent="0.15">
      <c r="A930" s="12"/>
      <c r="B930" s="11"/>
      <c r="C930" s="13"/>
      <c r="D930" s="11"/>
      <c r="E930" s="82"/>
      <c r="F930" s="81"/>
    </row>
    <row r="931" spans="1:6" ht="15.75" customHeight="1" x14ac:dyDescent="0.15">
      <c r="A931" s="12"/>
      <c r="B931" s="11"/>
      <c r="C931" s="13"/>
      <c r="D931" s="11"/>
      <c r="E931" s="82"/>
      <c r="F931" s="81"/>
    </row>
    <row r="932" spans="1:6" ht="15.75" customHeight="1" x14ac:dyDescent="0.15">
      <c r="A932" s="12"/>
      <c r="B932" s="11"/>
      <c r="C932" s="13"/>
      <c r="D932" s="11"/>
      <c r="E932" s="82"/>
      <c r="F932" s="81"/>
    </row>
    <row r="933" spans="1:6" ht="15.75" customHeight="1" x14ac:dyDescent="0.15">
      <c r="A933" s="12"/>
      <c r="B933" s="11"/>
      <c r="C933" s="13"/>
      <c r="D933" s="11"/>
      <c r="E933" s="82"/>
      <c r="F933" s="81"/>
    </row>
    <row r="934" spans="1:6" ht="15.75" customHeight="1" x14ac:dyDescent="0.15">
      <c r="A934" s="12"/>
      <c r="B934" s="11"/>
      <c r="C934" s="13"/>
      <c r="D934" s="11"/>
      <c r="E934" s="82"/>
      <c r="F934" s="81"/>
    </row>
    <row r="935" spans="1:6" ht="15.75" customHeight="1" x14ac:dyDescent="0.15">
      <c r="A935" s="12"/>
      <c r="B935" s="11"/>
      <c r="C935" s="13"/>
      <c r="D935" s="11"/>
      <c r="E935" s="82"/>
      <c r="F935" s="81"/>
    </row>
    <row r="936" spans="1:6" ht="15.75" customHeight="1" x14ac:dyDescent="0.15">
      <c r="A936" s="12"/>
      <c r="B936" s="11"/>
      <c r="C936" s="13"/>
      <c r="D936" s="11"/>
      <c r="E936" s="82"/>
      <c r="F936" s="81"/>
    </row>
    <row r="937" spans="1:6" ht="15.75" customHeight="1" x14ac:dyDescent="0.15">
      <c r="A937" s="12"/>
      <c r="B937" s="11"/>
      <c r="C937" s="13"/>
      <c r="D937" s="11"/>
      <c r="E937" s="82"/>
      <c r="F937" s="81"/>
    </row>
    <row r="938" spans="1:6" ht="15.75" customHeight="1" x14ac:dyDescent="0.15">
      <c r="A938" s="12"/>
      <c r="B938" s="11"/>
      <c r="C938" s="13"/>
      <c r="D938" s="11"/>
      <c r="E938" s="82"/>
      <c r="F938" s="81"/>
    </row>
    <row r="939" spans="1:6" ht="15.75" customHeight="1" x14ac:dyDescent="0.15">
      <c r="A939" s="12"/>
      <c r="B939" s="11"/>
      <c r="C939" s="13"/>
      <c r="D939" s="11"/>
      <c r="E939" s="82"/>
      <c r="F939" s="81"/>
    </row>
    <row r="940" spans="1:6" ht="15.75" customHeight="1" x14ac:dyDescent="0.15">
      <c r="A940" s="12"/>
      <c r="B940" s="11"/>
      <c r="C940" s="13"/>
      <c r="D940" s="11"/>
      <c r="E940" s="82"/>
      <c r="F940" s="81"/>
    </row>
    <row r="941" spans="1:6" ht="15.75" customHeight="1" x14ac:dyDescent="0.15">
      <c r="A941" s="12"/>
      <c r="B941" s="11"/>
      <c r="C941" s="13"/>
      <c r="D941" s="11"/>
      <c r="E941" s="82"/>
      <c r="F941" s="81"/>
    </row>
    <row r="942" spans="1:6" ht="15.75" customHeight="1" x14ac:dyDescent="0.15">
      <c r="A942" s="12"/>
      <c r="B942" s="11"/>
      <c r="C942" s="13"/>
      <c r="D942" s="11"/>
      <c r="E942" s="82"/>
      <c r="F942" s="81"/>
    </row>
    <row r="943" spans="1:6" ht="15.75" customHeight="1" x14ac:dyDescent="0.15">
      <c r="A943" s="12"/>
      <c r="B943" s="11"/>
      <c r="C943" s="13"/>
      <c r="D943" s="11"/>
      <c r="E943" s="82"/>
      <c r="F943" s="81"/>
    </row>
    <row r="944" spans="1:6" ht="15.75" customHeight="1" x14ac:dyDescent="0.15">
      <c r="A944" s="12"/>
      <c r="B944" s="11"/>
      <c r="C944" s="13"/>
      <c r="D944" s="11"/>
      <c r="E944" s="82"/>
      <c r="F944" s="81"/>
    </row>
    <row r="945" spans="1:6" ht="15.75" customHeight="1" x14ac:dyDescent="0.15">
      <c r="A945" s="12"/>
      <c r="B945" s="11"/>
      <c r="C945" s="13"/>
      <c r="D945" s="11"/>
      <c r="E945" s="82"/>
      <c r="F945" s="81"/>
    </row>
    <row r="946" spans="1:6" ht="15.75" customHeight="1" x14ac:dyDescent="0.15">
      <c r="A946" s="12"/>
      <c r="B946" s="11"/>
      <c r="C946" s="13"/>
      <c r="D946" s="11"/>
      <c r="E946" s="82"/>
      <c r="F946" s="81"/>
    </row>
    <row r="947" spans="1:6" ht="15.75" customHeight="1" x14ac:dyDescent="0.15">
      <c r="A947" s="12"/>
      <c r="B947" s="11"/>
      <c r="C947" s="13"/>
      <c r="D947" s="11"/>
      <c r="E947" s="82"/>
      <c r="F947" s="81"/>
    </row>
    <row r="948" spans="1:6" ht="15.75" customHeight="1" x14ac:dyDescent="0.15">
      <c r="A948" s="12"/>
      <c r="B948" s="11"/>
      <c r="C948" s="13"/>
      <c r="D948" s="11"/>
      <c r="E948" s="82"/>
      <c r="F948" s="81"/>
    </row>
    <row r="949" spans="1:6" ht="15.75" customHeight="1" x14ac:dyDescent="0.15">
      <c r="A949" s="12"/>
      <c r="B949" s="11"/>
      <c r="C949" s="13"/>
      <c r="D949" s="11"/>
      <c r="E949" s="82"/>
      <c r="F949" s="81"/>
    </row>
    <row r="950" spans="1:6" ht="15.75" customHeight="1" x14ac:dyDescent="0.15">
      <c r="A950" s="12"/>
      <c r="B950" s="11"/>
      <c r="C950" s="13"/>
      <c r="D950" s="11"/>
      <c r="E950" s="82"/>
      <c r="F950" s="81"/>
    </row>
    <row r="951" spans="1:6" ht="15.75" customHeight="1" x14ac:dyDescent="0.15">
      <c r="A951" s="12"/>
      <c r="B951" s="11"/>
      <c r="C951" s="13"/>
      <c r="D951" s="11"/>
      <c r="E951" s="82"/>
      <c r="F951" s="81"/>
    </row>
    <row r="952" spans="1:6" ht="15.75" customHeight="1" x14ac:dyDescent="0.15">
      <c r="A952" s="12"/>
      <c r="B952" s="11"/>
      <c r="C952" s="13"/>
      <c r="D952" s="11"/>
      <c r="E952" s="82"/>
      <c r="F952" s="81"/>
    </row>
    <row r="953" spans="1:6" ht="15.75" customHeight="1" x14ac:dyDescent="0.15">
      <c r="A953" s="12"/>
      <c r="B953" s="11"/>
      <c r="C953" s="13"/>
      <c r="D953" s="11"/>
      <c r="E953" s="82"/>
      <c r="F953" s="81"/>
    </row>
    <row r="954" spans="1:6" ht="15.75" customHeight="1" x14ac:dyDescent="0.15">
      <c r="A954" s="12"/>
      <c r="B954" s="11"/>
      <c r="C954" s="13"/>
      <c r="D954" s="11"/>
      <c r="E954" s="82"/>
      <c r="F954" s="81"/>
    </row>
    <row r="955" spans="1:6" ht="15.75" customHeight="1" x14ac:dyDescent="0.15">
      <c r="A955" s="12"/>
      <c r="B955" s="11"/>
      <c r="C955" s="13"/>
      <c r="D955" s="11"/>
      <c r="E955" s="82"/>
      <c r="F955" s="81"/>
    </row>
    <row r="956" spans="1:6" ht="15.75" customHeight="1" x14ac:dyDescent="0.15">
      <c r="A956" s="12"/>
      <c r="B956" s="11"/>
      <c r="C956" s="13"/>
      <c r="D956" s="11"/>
      <c r="E956" s="82"/>
      <c r="F956" s="81"/>
    </row>
    <row r="957" spans="1:6" ht="15.75" customHeight="1" x14ac:dyDescent="0.15">
      <c r="A957" s="12"/>
      <c r="B957" s="11"/>
      <c r="C957" s="13"/>
      <c r="D957" s="11"/>
      <c r="E957" s="82"/>
      <c r="F957" s="81"/>
    </row>
    <row r="958" spans="1:6" ht="15.75" customHeight="1" x14ac:dyDescent="0.15">
      <c r="A958" s="12"/>
      <c r="B958" s="11"/>
      <c r="C958" s="13"/>
      <c r="D958" s="11"/>
      <c r="E958" s="82"/>
      <c r="F958" s="81"/>
    </row>
    <row r="959" spans="1:6" ht="15.75" customHeight="1" x14ac:dyDescent="0.15">
      <c r="A959" s="12"/>
      <c r="B959" s="11"/>
      <c r="C959" s="13"/>
      <c r="D959" s="11"/>
      <c r="E959" s="82"/>
      <c r="F959" s="81"/>
    </row>
    <row r="960" spans="1:6" ht="15.75" customHeight="1" x14ac:dyDescent="0.15">
      <c r="A960" s="12"/>
      <c r="B960" s="11"/>
      <c r="C960" s="13"/>
      <c r="D960" s="11"/>
      <c r="E960" s="82"/>
      <c r="F960" s="81"/>
    </row>
    <row r="961" spans="1:6" ht="15.75" customHeight="1" x14ac:dyDescent="0.15">
      <c r="A961" s="12"/>
      <c r="B961" s="11"/>
      <c r="C961" s="13"/>
      <c r="D961" s="11"/>
      <c r="E961" s="82"/>
      <c r="F961" s="81"/>
    </row>
    <row r="962" spans="1:6" ht="15.75" customHeight="1" x14ac:dyDescent="0.15">
      <c r="A962" s="12"/>
      <c r="B962" s="11"/>
      <c r="C962" s="13"/>
      <c r="D962" s="11"/>
      <c r="E962" s="82"/>
      <c r="F962" s="81"/>
    </row>
    <row r="963" spans="1:6" ht="15.75" customHeight="1" x14ac:dyDescent="0.15">
      <c r="A963" s="12"/>
      <c r="B963" s="11"/>
      <c r="C963" s="13"/>
      <c r="D963" s="11"/>
      <c r="E963" s="82"/>
      <c r="F963" s="81"/>
    </row>
    <row r="964" spans="1:6" ht="15.75" customHeight="1" x14ac:dyDescent="0.15">
      <c r="A964" s="12"/>
      <c r="B964" s="11"/>
      <c r="C964" s="13"/>
      <c r="D964" s="11"/>
      <c r="E964" s="82"/>
      <c r="F964" s="81"/>
    </row>
    <row r="965" spans="1:6" ht="15.75" customHeight="1" x14ac:dyDescent="0.15">
      <c r="A965" s="12"/>
      <c r="B965" s="11"/>
      <c r="C965" s="13"/>
      <c r="D965" s="11"/>
      <c r="E965" s="82"/>
      <c r="F965" s="81"/>
    </row>
    <row r="966" spans="1:6" ht="15.75" customHeight="1" x14ac:dyDescent="0.15">
      <c r="A966" s="12"/>
      <c r="B966" s="11"/>
      <c r="C966" s="13"/>
      <c r="D966" s="11"/>
      <c r="E966" s="82"/>
      <c r="F966" s="81"/>
    </row>
    <row r="967" spans="1:6" ht="15.75" customHeight="1" x14ac:dyDescent="0.15">
      <c r="A967" s="12"/>
      <c r="B967" s="11"/>
      <c r="C967" s="13"/>
      <c r="D967" s="11"/>
      <c r="E967" s="82"/>
      <c r="F967" s="81"/>
    </row>
    <row r="968" spans="1:6" ht="15.75" customHeight="1" x14ac:dyDescent="0.15">
      <c r="A968" s="12"/>
      <c r="B968" s="11"/>
      <c r="C968" s="13"/>
      <c r="D968" s="11"/>
      <c r="E968" s="82"/>
      <c r="F968" s="81"/>
    </row>
    <row r="969" spans="1:6" ht="15.75" customHeight="1" x14ac:dyDescent="0.15">
      <c r="A969" s="12"/>
      <c r="B969" s="11"/>
      <c r="C969" s="13"/>
      <c r="D969" s="11"/>
      <c r="E969" s="82"/>
      <c r="F969" s="81"/>
    </row>
    <row r="970" spans="1:6" ht="15.75" customHeight="1" x14ac:dyDescent="0.15">
      <c r="A970" s="12"/>
      <c r="B970" s="11"/>
      <c r="C970" s="13"/>
      <c r="D970" s="11"/>
      <c r="E970" s="82"/>
      <c r="F970" s="81"/>
    </row>
    <row r="971" spans="1:6" ht="15.75" customHeight="1" x14ac:dyDescent="0.15">
      <c r="A971" s="12"/>
      <c r="B971" s="11"/>
      <c r="C971" s="13"/>
      <c r="D971" s="11"/>
      <c r="E971" s="82"/>
      <c r="F971" s="81"/>
    </row>
    <row r="972" spans="1:6" ht="15.75" customHeight="1" x14ac:dyDescent="0.15">
      <c r="A972" s="12"/>
      <c r="B972" s="11"/>
      <c r="C972" s="13"/>
      <c r="D972" s="11"/>
      <c r="E972" s="82"/>
      <c r="F972" s="81"/>
    </row>
    <row r="973" spans="1:6" ht="15.75" customHeight="1" x14ac:dyDescent="0.15">
      <c r="A973" s="12"/>
      <c r="B973" s="11"/>
      <c r="C973" s="13"/>
      <c r="D973" s="11"/>
      <c r="E973" s="82"/>
      <c r="F973" s="81"/>
    </row>
    <row r="974" spans="1:6" ht="15.75" customHeight="1" x14ac:dyDescent="0.15">
      <c r="A974" s="12"/>
      <c r="B974" s="11"/>
      <c r="C974" s="13"/>
      <c r="D974" s="11"/>
      <c r="E974" s="82"/>
      <c r="F974" s="81"/>
    </row>
    <row r="975" spans="1:6" ht="15.75" customHeight="1" x14ac:dyDescent="0.15">
      <c r="A975" s="12"/>
      <c r="B975" s="11"/>
      <c r="C975" s="13"/>
      <c r="D975" s="11"/>
      <c r="E975" s="82"/>
      <c r="F975" s="81"/>
    </row>
    <row r="976" spans="1:6" ht="15.75" customHeight="1" x14ac:dyDescent="0.15">
      <c r="A976" s="12"/>
      <c r="B976" s="11"/>
      <c r="C976" s="13"/>
      <c r="D976" s="11"/>
      <c r="E976" s="82"/>
      <c r="F976" s="81"/>
    </row>
    <row r="977" spans="1:6" ht="15.75" customHeight="1" x14ac:dyDescent="0.15">
      <c r="A977" s="12"/>
      <c r="B977" s="11"/>
      <c r="C977" s="13"/>
      <c r="D977" s="11"/>
      <c r="E977" s="82"/>
      <c r="F977" s="81"/>
    </row>
    <row r="978" spans="1:6" ht="15.75" customHeight="1" x14ac:dyDescent="0.15">
      <c r="A978" s="12"/>
      <c r="B978" s="11"/>
      <c r="C978" s="13"/>
      <c r="D978" s="11"/>
      <c r="E978" s="82"/>
      <c r="F978" s="81"/>
    </row>
    <row r="979" spans="1:6" ht="15.75" customHeight="1" x14ac:dyDescent="0.15">
      <c r="A979" s="12"/>
      <c r="B979" s="11"/>
      <c r="C979" s="13"/>
      <c r="D979" s="11"/>
      <c r="E979" s="82"/>
      <c r="F979" s="81"/>
    </row>
    <row r="980" spans="1:6" ht="15.75" customHeight="1" x14ac:dyDescent="0.15">
      <c r="A980" s="12"/>
      <c r="B980" s="11"/>
      <c r="C980" s="13"/>
      <c r="D980" s="11"/>
      <c r="E980" s="82"/>
      <c r="F980" s="81"/>
    </row>
    <row r="981" spans="1:6" ht="15.75" customHeight="1" x14ac:dyDescent="0.15">
      <c r="A981" s="12"/>
      <c r="B981" s="11"/>
      <c r="C981" s="13"/>
      <c r="D981" s="11"/>
      <c r="E981" s="82"/>
      <c r="F981" s="81"/>
    </row>
    <row r="982" spans="1:6" ht="15.75" customHeight="1" x14ac:dyDescent="0.15">
      <c r="A982" s="12"/>
      <c r="B982" s="11"/>
      <c r="C982" s="13"/>
      <c r="D982" s="11"/>
      <c r="E982" s="82"/>
      <c r="F982" s="81"/>
    </row>
    <row r="983" spans="1:6" ht="15.75" customHeight="1" x14ac:dyDescent="0.15">
      <c r="A983" s="12"/>
      <c r="B983" s="11"/>
      <c r="C983" s="13"/>
      <c r="D983" s="11"/>
      <c r="E983" s="82"/>
      <c r="F983" s="81"/>
    </row>
    <row r="984" spans="1:6" ht="15.75" customHeight="1" x14ac:dyDescent="0.15">
      <c r="A984" s="12"/>
      <c r="B984" s="11"/>
      <c r="C984" s="13"/>
      <c r="D984" s="11"/>
      <c r="E984" s="82"/>
      <c r="F984" s="81"/>
    </row>
    <row r="985" spans="1:6" ht="15.75" customHeight="1" x14ac:dyDescent="0.15">
      <c r="A985" s="12"/>
      <c r="B985" s="11"/>
      <c r="C985" s="13"/>
      <c r="D985" s="11"/>
      <c r="E985" s="82"/>
      <c r="F985" s="81"/>
    </row>
    <row r="986" spans="1:6" ht="15.75" customHeight="1" x14ac:dyDescent="0.15">
      <c r="A986" s="12"/>
      <c r="B986" s="11"/>
      <c r="C986" s="13"/>
      <c r="D986" s="11"/>
      <c r="E986" s="82"/>
      <c r="F986" s="81"/>
    </row>
    <row r="987" spans="1:6" ht="15.75" customHeight="1" x14ac:dyDescent="0.15">
      <c r="A987" s="12"/>
      <c r="B987" s="11"/>
      <c r="C987" s="13"/>
      <c r="D987" s="11"/>
      <c r="E987" s="82"/>
      <c r="F987" s="81"/>
    </row>
    <row r="988" spans="1:6" ht="15.75" customHeight="1" x14ac:dyDescent="0.15">
      <c r="A988" s="12"/>
      <c r="B988" s="11"/>
      <c r="C988" s="13"/>
      <c r="D988" s="11"/>
      <c r="E988" s="82"/>
      <c r="F988" s="81"/>
    </row>
    <row r="989" spans="1:6" ht="15.75" customHeight="1" x14ac:dyDescent="0.15">
      <c r="A989" s="12"/>
      <c r="B989" s="11"/>
      <c r="C989" s="13"/>
      <c r="D989" s="11"/>
      <c r="E989" s="82"/>
      <c r="F989" s="81"/>
    </row>
    <row r="990" spans="1:6" ht="15.75" customHeight="1" x14ac:dyDescent="0.15">
      <c r="A990" s="12"/>
      <c r="B990" s="11"/>
      <c r="C990" s="13"/>
      <c r="D990" s="11"/>
      <c r="E990" s="82"/>
      <c r="F990" s="81"/>
    </row>
    <row r="991" spans="1:6" ht="15.75" customHeight="1" x14ac:dyDescent="0.15">
      <c r="A991" s="12"/>
      <c r="B991" s="11"/>
      <c r="C991" s="13"/>
      <c r="D991" s="11"/>
      <c r="E991" s="82"/>
      <c r="F991" s="81"/>
    </row>
    <row r="992" spans="1:6" ht="15.75" customHeight="1" x14ac:dyDescent="0.15">
      <c r="A992" s="12"/>
      <c r="B992" s="11"/>
      <c r="C992" s="13"/>
      <c r="D992" s="11"/>
      <c r="E992" s="82"/>
      <c r="F992" s="81"/>
    </row>
    <row r="993" spans="1:6" ht="15.75" customHeight="1" x14ac:dyDescent="0.15">
      <c r="A993" s="12"/>
      <c r="B993" s="11"/>
      <c r="C993" s="13"/>
      <c r="D993" s="11"/>
      <c r="E993" s="82"/>
      <c r="F993" s="81"/>
    </row>
    <row r="994" spans="1:6" ht="15.75" customHeight="1" x14ac:dyDescent="0.15">
      <c r="A994" s="12"/>
      <c r="B994" s="11"/>
      <c r="C994" s="13"/>
      <c r="D994" s="11"/>
      <c r="E994" s="82"/>
      <c r="F994" s="81"/>
    </row>
    <row r="995" spans="1:6" ht="15.75" customHeight="1" x14ac:dyDescent="0.15">
      <c r="A995" s="12"/>
      <c r="B995" s="11"/>
      <c r="C995" s="13"/>
      <c r="D995" s="11"/>
      <c r="E995" s="82"/>
      <c r="F995" s="81"/>
    </row>
    <row r="996" spans="1:6" ht="15.75" customHeight="1" x14ac:dyDescent="0.15">
      <c r="A996" s="12"/>
      <c r="B996" s="11"/>
      <c r="C996" s="13"/>
      <c r="D996" s="11"/>
      <c r="E996" s="82"/>
      <c r="F996" s="81"/>
    </row>
    <row r="997" spans="1:6" ht="15.75" customHeight="1" x14ac:dyDescent="0.15">
      <c r="A997" s="12"/>
      <c r="B997" s="11"/>
      <c r="C997" s="13"/>
      <c r="D997" s="11"/>
      <c r="E997" s="82"/>
      <c r="F997" s="81"/>
    </row>
    <row r="998" spans="1:6" ht="15.75" customHeight="1" x14ac:dyDescent="0.15">
      <c r="A998" s="12"/>
      <c r="B998" s="11"/>
      <c r="C998" s="13"/>
      <c r="D998" s="11"/>
      <c r="E998" s="82"/>
      <c r="F998" s="81"/>
    </row>
    <row r="999" spans="1:6" ht="15.75" customHeight="1" x14ac:dyDescent="0.15">
      <c r="A999" s="12"/>
      <c r="B999" s="11"/>
      <c r="C999" s="13"/>
      <c r="D999" s="11"/>
      <c r="E999" s="82"/>
      <c r="F999" s="81"/>
    </row>
    <row r="1000" spans="1:6" ht="15.75" customHeight="1" x14ac:dyDescent="0.15">
      <c r="A1000" s="12"/>
      <c r="B1000" s="11"/>
      <c r="C1000" s="13"/>
      <c r="D1000" s="11"/>
      <c r="E1000" s="82"/>
      <c r="F1000" s="81"/>
    </row>
    <row r="1001" spans="1:6" ht="15.75" customHeight="1" x14ac:dyDescent="0.15">
      <c r="A1001" s="12"/>
      <c r="B1001" s="11"/>
      <c r="C1001" s="13"/>
      <c r="D1001" s="11"/>
      <c r="E1001" s="82"/>
      <c r="F1001" s="81"/>
    </row>
    <row r="1002" spans="1:6" ht="15.75" customHeight="1" x14ac:dyDescent="0.15">
      <c r="A1002" s="12"/>
      <c r="B1002" s="11"/>
      <c r="C1002" s="13"/>
      <c r="D1002" s="11"/>
      <c r="E1002" s="82"/>
      <c r="F1002" s="8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172</v>
      </c>
      <c r="C1" s="5" t="s">
        <v>54</v>
      </c>
      <c r="F1" s="11"/>
    </row>
    <row r="2" spans="1:6" ht="15.75" customHeight="1" x14ac:dyDescent="0.15">
      <c r="A2" s="4" t="s">
        <v>44</v>
      </c>
      <c r="B2" s="1" t="s">
        <v>200</v>
      </c>
      <c r="C2" s="1" t="s">
        <v>204</v>
      </c>
      <c r="D2" s="1" t="s">
        <v>206</v>
      </c>
      <c r="E2" s="1" t="s">
        <v>46</v>
      </c>
      <c r="F2" s="11"/>
    </row>
    <row r="3" spans="1:6" ht="15.75" customHeight="1" x14ac:dyDescent="0.15">
      <c r="A3" s="12">
        <v>3001</v>
      </c>
      <c r="B3" s="11" t="s">
        <v>349</v>
      </c>
      <c r="C3" s="13">
        <v>2.0299999999999998</v>
      </c>
      <c r="D3" s="11" t="s">
        <v>346</v>
      </c>
      <c r="E3" s="82" t="s">
        <v>122</v>
      </c>
      <c r="F3" s="81"/>
    </row>
    <row r="4" spans="1:6" ht="15.75" customHeight="1" x14ac:dyDescent="0.15">
      <c r="A4" s="12">
        <v>3002</v>
      </c>
      <c r="B4" s="11" t="s">
        <v>352</v>
      </c>
      <c r="C4" s="13">
        <v>2.0299999999999998</v>
      </c>
      <c r="D4" s="11" t="s">
        <v>353</v>
      </c>
      <c r="E4" s="82" t="s">
        <v>356</v>
      </c>
      <c r="F4" s="81"/>
    </row>
    <row r="5" spans="1:6" ht="15.75" customHeight="1" x14ac:dyDescent="0.15">
      <c r="A5" s="12">
        <v>3003</v>
      </c>
      <c r="B5" s="11" t="s">
        <v>358</v>
      </c>
      <c r="C5" s="13">
        <v>2.0299999999999998</v>
      </c>
      <c r="D5" s="11" t="s">
        <v>359</v>
      </c>
      <c r="E5" s="82" t="s">
        <v>71</v>
      </c>
      <c r="F5" s="81"/>
    </row>
    <row r="6" spans="1:6" ht="15.75" customHeight="1" x14ac:dyDescent="0.15">
      <c r="A6" s="12">
        <v>3004</v>
      </c>
      <c r="B6" s="11" t="s">
        <v>363</v>
      </c>
      <c r="C6" s="13">
        <v>2.0299999999999998</v>
      </c>
      <c r="D6" s="11" t="s">
        <v>365</v>
      </c>
      <c r="E6" s="82" t="s">
        <v>50</v>
      </c>
      <c r="F6" s="81"/>
    </row>
    <row r="7" spans="1:6" ht="15.75" customHeight="1" x14ac:dyDescent="0.15">
      <c r="A7" s="12">
        <v>3005</v>
      </c>
      <c r="B7" s="11" t="s">
        <v>367</v>
      </c>
      <c r="C7" s="13">
        <v>2.0299999999999998</v>
      </c>
      <c r="D7" s="11" t="s">
        <v>369</v>
      </c>
      <c r="E7" s="82" t="s">
        <v>364</v>
      </c>
      <c r="F7" s="81"/>
    </row>
    <row r="8" spans="1:6" ht="15.75" customHeight="1" x14ac:dyDescent="0.15">
      <c r="A8" s="12">
        <v>3006</v>
      </c>
      <c r="B8" s="11" t="s">
        <v>385</v>
      </c>
      <c r="C8" s="13">
        <v>2.0299999999999998</v>
      </c>
      <c r="D8" s="11" t="s">
        <v>368</v>
      </c>
      <c r="E8" s="82" t="s">
        <v>75</v>
      </c>
      <c r="F8" s="81"/>
    </row>
    <row r="9" spans="1:6" ht="15.75" customHeight="1" x14ac:dyDescent="0.15">
      <c r="A9" s="12">
        <v>3007</v>
      </c>
      <c r="B9" s="11" t="s">
        <v>426</v>
      </c>
      <c r="C9" s="13">
        <v>2.0299999999999998</v>
      </c>
      <c r="D9" s="11" t="s">
        <v>427</v>
      </c>
      <c r="E9" s="82" t="s">
        <v>50</v>
      </c>
      <c r="F9" s="81"/>
    </row>
    <row r="10" spans="1:6" ht="15.75" customHeight="1" x14ac:dyDescent="0.15">
      <c r="A10" s="12">
        <v>3008</v>
      </c>
      <c r="B10" s="11" t="s">
        <v>445</v>
      </c>
      <c r="C10" s="13">
        <v>2.02</v>
      </c>
      <c r="D10" s="11" t="s">
        <v>447</v>
      </c>
      <c r="E10" s="82" t="s">
        <v>356</v>
      </c>
      <c r="F10" s="81"/>
    </row>
    <row r="11" spans="1:6" ht="15.75" customHeight="1" x14ac:dyDescent="0.15">
      <c r="A11" s="12">
        <v>3009</v>
      </c>
      <c r="B11" s="11" t="s">
        <v>448</v>
      </c>
      <c r="C11" s="13">
        <v>2.02</v>
      </c>
      <c r="D11" s="11" t="s">
        <v>449</v>
      </c>
      <c r="E11" s="82" t="s">
        <v>71</v>
      </c>
      <c r="F11" s="81"/>
    </row>
    <row r="12" spans="1:6" ht="15.75" customHeight="1" x14ac:dyDescent="0.15">
      <c r="A12" s="12">
        <v>3010</v>
      </c>
      <c r="B12" s="11" t="s">
        <v>450</v>
      </c>
      <c r="C12" s="13">
        <v>2.02</v>
      </c>
      <c r="D12" s="11" t="s">
        <v>451</v>
      </c>
      <c r="E12" s="82" t="s">
        <v>162</v>
      </c>
      <c r="F12" s="81"/>
    </row>
    <row r="13" spans="1:6" ht="15.75" customHeight="1" x14ac:dyDescent="0.15">
      <c r="A13" s="12">
        <v>3011</v>
      </c>
      <c r="B13" s="11" t="s">
        <v>454</v>
      </c>
      <c r="C13" s="13">
        <v>2.02</v>
      </c>
      <c r="D13" s="11" t="s">
        <v>282</v>
      </c>
      <c r="E13" s="82" t="s">
        <v>71</v>
      </c>
      <c r="F13" s="81"/>
    </row>
    <row r="14" spans="1:6" ht="15.75" customHeight="1" x14ac:dyDescent="0.15">
      <c r="A14" s="12">
        <v>3012</v>
      </c>
      <c r="B14" s="11" t="s">
        <v>455</v>
      </c>
      <c r="C14" s="13">
        <v>2.02</v>
      </c>
      <c r="D14" s="11" t="s">
        <v>456</v>
      </c>
      <c r="E14" s="82" t="s">
        <v>215</v>
      </c>
      <c r="F14" s="81"/>
    </row>
    <row r="15" spans="1:6" ht="15.75" customHeight="1" x14ac:dyDescent="0.15">
      <c r="A15" s="12">
        <v>3013</v>
      </c>
      <c r="B15" s="11" t="s">
        <v>457</v>
      </c>
      <c r="C15" s="13">
        <v>2.02</v>
      </c>
      <c r="D15" s="11" t="s">
        <v>458</v>
      </c>
      <c r="E15" s="82" t="s">
        <v>221</v>
      </c>
      <c r="F15" s="81"/>
    </row>
    <row r="16" spans="1:6" ht="15.75" customHeight="1" x14ac:dyDescent="0.15">
      <c r="A16" s="12">
        <v>3014</v>
      </c>
      <c r="B16" s="11" t="s">
        <v>460</v>
      </c>
      <c r="C16" s="13">
        <v>2.0099999999999998</v>
      </c>
      <c r="D16" s="11" t="s">
        <v>436</v>
      </c>
      <c r="E16" s="82" t="s">
        <v>162</v>
      </c>
      <c r="F16" s="81"/>
    </row>
    <row r="17" spans="1:6" ht="15.75" customHeight="1" x14ac:dyDescent="0.15">
      <c r="A17" s="12">
        <v>3015</v>
      </c>
      <c r="B17" s="11" t="s">
        <v>462</v>
      </c>
      <c r="C17" s="13">
        <v>2.0099999999999998</v>
      </c>
      <c r="D17" s="11" t="s">
        <v>449</v>
      </c>
      <c r="E17" s="82" t="s">
        <v>364</v>
      </c>
      <c r="F17" s="81"/>
    </row>
    <row r="18" spans="1:6" ht="15.75" customHeight="1" x14ac:dyDescent="0.15">
      <c r="A18" s="12">
        <v>3016</v>
      </c>
      <c r="B18" s="11" t="s">
        <v>464</v>
      </c>
      <c r="C18" s="13">
        <v>2.0099999999999998</v>
      </c>
      <c r="D18" s="11" t="s">
        <v>481</v>
      </c>
      <c r="E18" s="82" t="s">
        <v>356</v>
      </c>
      <c r="F18" s="81"/>
    </row>
    <row r="19" spans="1:6" ht="15.75" customHeight="1" x14ac:dyDescent="0.15">
      <c r="A19" s="12">
        <v>3017</v>
      </c>
      <c r="B19" s="11" t="s">
        <v>483</v>
      </c>
      <c r="C19" s="13">
        <v>2.0099999999999998</v>
      </c>
      <c r="D19" s="11" t="s">
        <v>485</v>
      </c>
      <c r="E19" s="82" t="s">
        <v>162</v>
      </c>
      <c r="F19" s="81"/>
    </row>
    <row r="20" spans="1:6" ht="15.75" customHeight="1" x14ac:dyDescent="0.15">
      <c r="A20" s="12">
        <v>3018</v>
      </c>
      <c r="B20" s="11" t="s">
        <v>522</v>
      </c>
      <c r="C20" s="13">
        <v>2.0099999999999998</v>
      </c>
      <c r="D20" s="11" t="s">
        <v>525</v>
      </c>
      <c r="E20" s="82" t="s">
        <v>526</v>
      </c>
      <c r="F20" s="81"/>
    </row>
    <row r="21" spans="1:6" ht="15.75" customHeight="1" x14ac:dyDescent="0.15">
      <c r="A21" s="12">
        <v>3019</v>
      </c>
      <c r="B21" s="11" t="s">
        <v>527</v>
      </c>
      <c r="C21" s="13">
        <v>2.0099999999999998</v>
      </c>
      <c r="D21" s="11" t="s">
        <v>529</v>
      </c>
      <c r="E21" s="82" t="s">
        <v>162</v>
      </c>
      <c r="F21" s="81"/>
    </row>
    <row r="22" spans="1:6" ht="15.75" customHeight="1" x14ac:dyDescent="0.15">
      <c r="A22" s="12">
        <v>3020</v>
      </c>
      <c r="B22" s="11" t="s">
        <v>531</v>
      </c>
      <c r="C22" s="13">
        <v>2</v>
      </c>
      <c r="D22" s="11" t="s">
        <v>532</v>
      </c>
      <c r="E22" s="82" t="s">
        <v>40</v>
      </c>
      <c r="F22" s="81"/>
    </row>
    <row r="23" spans="1:6" ht="15.75" customHeight="1" x14ac:dyDescent="0.15">
      <c r="A23" s="12">
        <v>3021</v>
      </c>
      <c r="B23" s="11" t="s">
        <v>533</v>
      </c>
      <c r="C23" s="13">
        <v>2</v>
      </c>
      <c r="D23" s="11" t="s">
        <v>534</v>
      </c>
      <c r="E23" s="82" t="s">
        <v>71</v>
      </c>
      <c r="F23" s="81"/>
    </row>
    <row r="24" spans="1:6" ht="15.75" customHeight="1" x14ac:dyDescent="0.15">
      <c r="A24" s="12">
        <v>3022</v>
      </c>
      <c r="B24" s="11" t="s">
        <v>536</v>
      </c>
      <c r="C24" s="13">
        <v>2</v>
      </c>
      <c r="D24" s="11" t="s">
        <v>539</v>
      </c>
      <c r="E24" s="82" t="s">
        <v>364</v>
      </c>
      <c r="F24" s="81"/>
    </row>
    <row r="25" spans="1:6" ht="15.75" customHeight="1" x14ac:dyDescent="0.15">
      <c r="A25" s="12">
        <v>3023</v>
      </c>
      <c r="B25" s="11" t="s">
        <v>569</v>
      </c>
      <c r="C25" s="13">
        <v>2</v>
      </c>
      <c r="D25" s="11" t="s">
        <v>570</v>
      </c>
      <c r="E25" s="82" t="s">
        <v>59</v>
      </c>
      <c r="F25" s="81"/>
    </row>
    <row r="26" spans="1:6" ht="15.75" customHeight="1" x14ac:dyDescent="0.15">
      <c r="A26" s="12">
        <v>3024</v>
      </c>
      <c r="B26" s="11" t="s">
        <v>572</v>
      </c>
      <c r="C26" s="13">
        <v>2</v>
      </c>
      <c r="D26" s="11" t="s">
        <v>574</v>
      </c>
      <c r="E26" s="82" t="s">
        <v>71</v>
      </c>
      <c r="F26" s="81"/>
    </row>
    <row r="27" spans="1:6" ht="15.75" customHeight="1" x14ac:dyDescent="0.15">
      <c r="A27" s="12">
        <v>3025</v>
      </c>
      <c r="B27" s="11" t="s">
        <v>576</v>
      </c>
      <c r="C27" s="13">
        <v>2</v>
      </c>
      <c r="D27" s="11" t="s">
        <v>532</v>
      </c>
      <c r="E27" s="82" t="s">
        <v>71</v>
      </c>
      <c r="F27" s="81"/>
    </row>
    <row r="28" spans="1:6" ht="15.75" customHeight="1" x14ac:dyDescent="0.15">
      <c r="A28" s="12">
        <v>3026</v>
      </c>
      <c r="B28" s="14" t="s">
        <v>579</v>
      </c>
      <c r="C28" s="13">
        <v>2</v>
      </c>
      <c r="D28" s="11" t="s">
        <v>581</v>
      </c>
      <c r="E28" s="82" t="s">
        <v>340</v>
      </c>
      <c r="F28" s="81"/>
    </row>
    <row r="29" spans="1:6" ht="15.75" customHeight="1" x14ac:dyDescent="0.15">
      <c r="A29" s="12">
        <v>3027</v>
      </c>
      <c r="B29" s="11" t="s">
        <v>610</v>
      </c>
      <c r="C29" s="13">
        <v>2</v>
      </c>
      <c r="D29" s="11" t="s">
        <v>289</v>
      </c>
      <c r="E29" s="82" t="s">
        <v>478</v>
      </c>
      <c r="F29" s="81"/>
    </row>
    <row r="30" spans="1:6" ht="15.75" customHeight="1" x14ac:dyDescent="0.15">
      <c r="A30" s="12">
        <v>3028</v>
      </c>
      <c r="B30" s="11" t="s">
        <v>617</v>
      </c>
      <c r="C30" s="13">
        <v>1.99</v>
      </c>
      <c r="D30" s="11" t="s">
        <v>619</v>
      </c>
      <c r="E30" s="82" t="s">
        <v>101</v>
      </c>
      <c r="F30" s="81"/>
    </row>
    <row r="31" spans="1:6" ht="15.75" customHeight="1" x14ac:dyDescent="0.15">
      <c r="A31" s="12">
        <v>3029</v>
      </c>
      <c r="B31" s="11" t="s">
        <v>622</v>
      </c>
      <c r="C31" s="13">
        <v>1.99</v>
      </c>
      <c r="D31" s="11" t="s">
        <v>636</v>
      </c>
      <c r="E31" s="82" t="s">
        <v>71</v>
      </c>
      <c r="F31" s="81"/>
    </row>
    <row r="32" spans="1:6" ht="15.75" customHeight="1" x14ac:dyDescent="0.15">
      <c r="A32" s="12">
        <v>3030</v>
      </c>
      <c r="B32" s="11" t="s">
        <v>639</v>
      </c>
      <c r="C32" s="13">
        <v>1.99</v>
      </c>
      <c r="D32" s="11" t="s">
        <v>640</v>
      </c>
      <c r="E32" s="82" t="s">
        <v>641</v>
      </c>
      <c r="F32" s="81"/>
    </row>
    <row r="33" spans="1:6" ht="15.75" customHeight="1" x14ac:dyDescent="0.15">
      <c r="A33" s="12">
        <v>3031</v>
      </c>
      <c r="B33" s="11" t="s">
        <v>642</v>
      </c>
      <c r="C33" s="13">
        <v>1.99</v>
      </c>
      <c r="D33" s="11" t="s">
        <v>643</v>
      </c>
      <c r="E33" s="82" t="s">
        <v>40</v>
      </c>
      <c r="F33" s="81"/>
    </row>
    <row r="34" spans="1:6" ht="15.75" customHeight="1" x14ac:dyDescent="0.15">
      <c r="A34" s="12">
        <v>3032</v>
      </c>
      <c r="B34" s="11" t="s">
        <v>656</v>
      </c>
      <c r="C34" s="13">
        <v>1.99</v>
      </c>
      <c r="D34" s="11" t="s">
        <v>431</v>
      </c>
      <c r="E34" s="82" t="s">
        <v>101</v>
      </c>
      <c r="F34" s="81"/>
    </row>
    <row r="35" spans="1:6" ht="15.75" customHeight="1" x14ac:dyDescent="0.15">
      <c r="A35" s="12">
        <v>3033</v>
      </c>
      <c r="B35" s="11" t="s">
        <v>658</v>
      </c>
      <c r="C35" s="13">
        <v>1.99</v>
      </c>
      <c r="D35" s="11" t="s">
        <v>659</v>
      </c>
      <c r="E35" s="82" t="s">
        <v>71</v>
      </c>
      <c r="F35" s="81"/>
    </row>
    <row r="36" spans="1:6" ht="15.75" customHeight="1" x14ac:dyDescent="0.15">
      <c r="A36" s="12">
        <v>3034</v>
      </c>
      <c r="B36" s="11" t="s">
        <v>660</v>
      </c>
      <c r="C36" s="13">
        <v>1.99</v>
      </c>
      <c r="D36" s="11" t="s">
        <v>555</v>
      </c>
      <c r="E36" s="82" t="s">
        <v>162</v>
      </c>
      <c r="F36" s="81"/>
    </row>
    <row r="37" spans="1:6" ht="15.75" customHeight="1" x14ac:dyDescent="0.15">
      <c r="A37" s="12">
        <v>3035</v>
      </c>
      <c r="B37" s="11" t="s">
        <v>696</v>
      </c>
      <c r="C37" s="13">
        <v>1.99</v>
      </c>
      <c r="D37" s="11" t="s">
        <v>699</v>
      </c>
      <c r="E37" s="82" t="s">
        <v>101</v>
      </c>
      <c r="F37" s="81"/>
    </row>
    <row r="38" spans="1:6" ht="15.75" customHeight="1" x14ac:dyDescent="0.15">
      <c r="A38" s="12">
        <v>3036</v>
      </c>
      <c r="B38" s="11" t="s">
        <v>702</v>
      </c>
      <c r="C38" s="13">
        <v>1.99</v>
      </c>
      <c r="D38" s="11" t="s">
        <v>676</v>
      </c>
      <c r="E38" s="82" t="s">
        <v>538</v>
      </c>
      <c r="F38" s="81"/>
    </row>
    <row r="39" spans="1:6" ht="15.75" customHeight="1" x14ac:dyDescent="0.15">
      <c r="A39" s="12">
        <v>3037</v>
      </c>
      <c r="B39" s="11" t="s">
        <v>703</v>
      </c>
      <c r="C39" s="13">
        <v>1.99</v>
      </c>
      <c r="D39" s="11" t="s">
        <v>676</v>
      </c>
      <c r="E39" s="82" t="s">
        <v>71</v>
      </c>
      <c r="F39" s="81"/>
    </row>
    <row r="40" spans="1:6" ht="15.75" customHeight="1" x14ac:dyDescent="0.15">
      <c r="A40" s="12">
        <v>3038</v>
      </c>
      <c r="B40" s="11" t="s">
        <v>704</v>
      </c>
      <c r="C40" s="13">
        <v>1.98</v>
      </c>
      <c r="D40" s="11" t="s">
        <v>706</v>
      </c>
      <c r="E40" s="82" t="s">
        <v>162</v>
      </c>
      <c r="F40" s="81"/>
    </row>
    <row r="41" spans="1:6" ht="15.75" customHeight="1" x14ac:dyDescent="0.15">
      <c r="A41" s="12">
        <v>3039</v>
      </c>
      <c r="B41" s="11" t="s">
        <v>713</v>
      </c>
      <c r="C41" s="13">
        <v>1.98</v>
      </c>
      <c r="D41" s="11" t="s">
        <v>715</v>
      </c>
      <c r="E41" s="82" t="s">
        <v>340</v>
      </c>
      <c r="F41" s="81"/>
    </row>
    <row r="42" spans="1:6" ht="15.75" customHeight="1" x14ac:dyDescent="0.15">
      <c r="A42" s="12">
        <v>3040</v>
      </c>
      <c r="B42" s="11" t="s">
        <v>717</v>
      </c>
      <c r="C42" s="13">
        <v>1.98</v>
      </c>
      <c r="D42" s="11" t="s">
        <v>456</v>
      </c>
      <c r="E42" s="82" t="s">
        <v>364</v>
      </c>
      <c r="F42" s="81"/>
    </row>
    <row r="43" spans="1:6" ht="15.75" customHeight="1" x14ac:dyDescent="0.15">
      <c r="A43" s="12">
        <v>3041</v>
      </c>
      <c r="B43" s="11" t="s">
        <v>720</v>
      </c>
      <c r="C43" s="13">
        <v>1.98</v>
      </c>
      <c r="D43" s="11" t="s">
        <v>721</v>
      </c>
      <c r="E43" s="82" t="s">
        <v>221</v>
      </c>
      <c r="F43" s="81"/>
    </row>
    <row r="44" spans="1:6" ht="15.75" customHeight="1" x14ac:dyDescent="0.15">
      <c r="A44" s="12">
        <v>3042</v>
      </c>
      <c r="B44" s="11" t="s">
        <v>722</v>
      </c>
      <c r="C44" s="13">
        <v>1.98</v>
      </c>
      <c r="D44" s="11" t="s">
        <v>429</v>
      </c>
      <c r="E44" s="82" t="s">
        <v>40</v>
      </c>
      <c r="F44" s="81"/>
    </row>
    <row r="45" spans="1:6" ht="15.75" customHeight="1" x14ac:dyDescent="0.15">
      <c r="A45" s="12">
        <v>3043</v>
      </c>
      <c r="B45" s="11" t="s">
        <v>724</v>
      </c>
      <c r="C45" s="13">
        <v>1.98</v>
      </c>
      <c r="D45" s="11" t="s">
        <v>339</v>
      </c>
      <c r="E45" s="82" t="s">
        <v>226</v>
      </c>
      <c r="F45" s="81"/>
    </row>
    <row r="46" spans="1:6" ht="15.75" customHeight="1" x14ac:dyDescent="0.15">
      <c r="A46" s="12">
        <v>3044</v>
      </c>
      <c r="B46" s="11" t="s">
        <v>737</v>
      </c>
      <c r="C46" s="13">
        <v>1.98</v>
      </c>
      <c r="D46" s="11" t="s">
        <v>738</v>
      </c>
      <c r="E46" s="82" t="s">
        <v>50</v>
      </c>
      <c r="F46" s="81"/>
    </row>
    <row r="47" spans="1:6" ht="15.75" customHeight="1" x14ac:dyDescent="0.15">
      <c r="A47" s="12">
        <v>3045</v>
      </c>
      <c r="B47" s="11" t="s">
        <v>744</v>
      </c>
      <c r="C47" s="13">
        <v>1.98</v>
      </c>
      <c r="D47" s="11" t="s">
        <v>659</v>
      </c>
      <c r="E47" s="82" t="s">
        <v>162</v>
      </c>
      <c r="F47" s="81"/>
    </row>
    <row r="48" spans="1:6" ht="15.75" customHeight="1" x14ac:dyDescent="0.15">
      <c r="A48" s="12">
        <v>3046</v>
      </c>
      <c r="B48" s="11" t="s">
        <v>767</v>
      </c>
      <c r="C48" s="13">
        <v>1.97</v>
      </c>
      <c r="D48" s="11" t="s">
        <v>769</v>
      </c>
      <c r="E48" s="82" t="s">
        <v>101</v>
      </c>
      <c r="F48" s="81"/>
    </row>
    <row r="49" spans="1:6" ht="15.75" customHeight="1" x14ac:dyDescent="0.15">
      <c r="A49" s="12">
        <v>3047</v>
      </c>
      <c r="B49" s="11" t="s">
        <v>775</v>
      </c>
      <c r="C49" s="13">
        <v>1.97</v>
      </c>
      <c r="D49" s="11" t="s">
        <v>470</v>
      </c>
      <c r="E49" s="82" t="s">
        <v>66</v>
      </c>
      <c r="F49" s="81"/>
    </row>
    <row r="50" spans="1:6" ht="15.75" customHeight="1" x14ac:dyDescent="0.15">
      <c r="A50" s="12">
        <v>3048</v>
      </c>
      <c r="B50" s="11" t="s">
        <v>776</v>
      </c>
      <c r="C50" s="13">
        <v>1.97</v>
      </c>
      <c r="D50" s="11" t="s">
        <v>346</v>
      </c>
      <c r="E50" s="82" t="s">
        <v>59</v>
      </c>
      <c r="F50" s="81"/>
    </row>
    <row r="51" spans="1:6" ht="15.75" customHeight="1" x14ac:dyDescent="0.15">
      <c r="A51" s="12">
        <v>3049</v>
      </c>
      <c r="B51" s="11" t="s">
        <v>779</v>
      </c>
      <c r="C51" s="13">
        <v>1.97</v>
      </c>
      <c r="D51" s="11" t="s">
        <v>781</v>
      </c>
      <c r="E51" s="82" t="s">
        <v>478</v>
      </c>
      <c r="F51" s="81"/>
    </row>
    <row r="52" spans="1:6" ht="15.75" customHeight="1" x14ac:dyDescent="0.15">
      <c r="A52" s="12">
        <v>3050</v>
      </c>
      <c r="B52" s="11" t="s">
        <v>783</v>
      </c>
      <c r="C52" s="13">
        <v>1.97</v>
      </c>
      <c r="D52" s="11" t="s">
        <v>785</v>
      </c>
      <c r="E52" s="82" t="s">
        <v>340</v>
      </c>
      <c r="F52" s="81"/>
    </row>
    <row r="53" spans="1:6" ht="15.75" customHeight="1" x14ac:dyDescent="0.15">
      <c r="A53" s="12">
        <v>3051</v>
      </c>
      <c r="B53" s="11" t="s">
        <v>789</v>
      </c>
      <c r="C53" s="13">
        <v>1.96</v>
      </c>
      <c r="D53" s="11" t="s">
        <v>676</v>
      </c>
      <c r="E53" s="82" t="s">
        <v>66</v>
      </c>
      <c r="F53" s="81"/>
    </row>
    <row r="54" spans="1:6" ht="15.75" customHeight="1" x14ac:dyDescent="0.15">
      <c r="A54" s="12">
        <v>3052</v>
      </c>
      <c r="B54" s="11" t="s">
        <v>790</v>
      </c>
      <c r="C54" s="13">
        <v>1.96</v>
      </c>
      <c r="D54" s="11" t="s">
        <v>570</v>
      </c>
      <c r="E54" s="82" t="s">
        <v>122</v>
      </c>
      <c r="F54" s="81"/>
    </row>
    <row r="55" spans="1:6" ht="15.75" customHeight="1" x14ac:dyDescent="0.15">
      <c r="A55" s="12">
        <v>3053</v>
      </c>
      <c r="B55" s="11" t="s">
        <v>813</v>
      </c>
      <c r="C55" s="13">
        <v>1.96</v>
      </c>
      <c r="D55" s="11" t="s">
        <v>368</v>
      </c>
      <c r="E55" s="82" t="s">
        <v>356</v>
      </c>
      <c r="F55" s="81"/>
    </row>
    <row r="56" spans="1:6" ht="15.75" customHeight="1" x14ac:dyDescent="0.15">
      <c r="A56" s="12">
        <v>3054</v>
      </c>
      <c r="B56" s="11" t="s">
        <v>848</v>
      </c>
      <c r="C56" s="13">
        <v>1.96</v>
      </c>
      <c r="D56" s="11" t="s">
        <v>701</v>
      </c>
      <c r="E56" s="82" t="s">
        <v>75</v>
      </c>
      <c r="F56" s="81"/>
    </row>
    <row r="57" spans="1:6" ht="15.75" customHeight="1" x14ac:dyDescent="0.15">
      <c r="A57" s="12">
        <v>3055</v>
      </c>
      <c r="B57" s="11" t="s">
        <v>849</v>
      </c>
      <c r="C57" s="13">
        <v>1.96</v>
      </c>
      <c r="D57" s="11" t="s">
        <v>850</v>
      </c>
      <c r="E57" s="82" t="s">
        <v>356</v>
      </c>
      <c r="F57" s="81"/>
    </row>
    <row r="58" spans="1:6" ht="15.75" customHeight="1" x14ac:dyDescent="0.15">
      <c r="A58" s="12">
        <v>3056</v>
      </c>
      <c r="B58" s="11" t="s">
        <v>852</v>
      </c>
      <c r="C58" s="13">
        <v>1.96</v>
      </c>
      <c r="D58" s="11" t="s">
        <v>676</v>
      </c>
      <c r="E58" s="82" t="s">
        <v>364</v>
      </c>
      <c r="F58" s="81"/>
    </row>
    <row r="59" spans="1:6" ht="15.75" customHeight="1" x14ac:dyDescent="0.15">
      <c r="A59" s="12">
        <v>3057</v>
      </c>
      <c r="B59" s="11" t="s">
        <v>854</v>
      </c>
      <c r="C59" s="13">
        <v>1.96</v>
      </c>
      <c r="D59" s="11" t="s">
        <v>429</v>
      </c>
      <c r="E59" s="82" t="s">
        <v>66</v>
      </c>
      <c r="F59" s="81"/>
    </row>
    <row r="60" spans="1:6" ht="15.75" customHeight="1" x14ac:dyDescent="0.15">
      <c r="A60" s="12">
        <v>3058</v>
      </c>
      <c r="B60" s="11" t="s">
        <v>869</v>
      </c>
      <c r="C60" s="13">
        <v>1.96</v>
      </c>
      <c r="D60" s="11" t="s">
        <v>871</v>
      </c>
      <c r="E60" s="82" t="s">
        <v>398</v>
      </c>
      <c r="F60" s="81"/>
    </row>
    <row r="61" spans="1:6" ht="15.75" customHeight="1" x14ac:dyDescent="0.15">
      <c r="A61" s="12">
        <v>3059</v>
      </c>
      <c r="B61" s="11" t="s">
        <v>885</v>
      </c>
      <c r="C61" s="13">
        <v>1.95</v>
      </c>
      <c r="D61" s="11" t="s">
        <v>893</v>
      </c>
      <c r="E61" s="82" t="s">
        <v>71</v>
      </c>
      <c r="F61" s="81"/>
    </row>
    <row r="62" spans="1:6" ht="15.75" customHeight="1" x14ac:dyDescent="0.15">
      <c r="A62" s="12">
        <v>3060</v>
      </c>
      <c r="B62" s="11" t="s">
        <v>896</v>
      </c>
      <c r="C62" s="13">
        <v>1.95</v>
      </c>
      <c r="D62" s="11" t="s">
        <v>899</v>
      </c>
      <c r="E62" s="82" t="s">
        <v>40</v>
      </c>
      <c r="F62" s="81"/>
    </row>
    <row r="63" spans="1:6" ht="15.75" customHeight="1" x14ac:dyDescent="0.15">
      <c r="A63" s="12">
        <v>3061</v>
      </c>
      <c r="B63" s="11" t="s">
        <v>902</v>
      </c>
      <c r="C63" s="13">
        <v>1.95</v>
      </c>
      <c r="D63" s="11" t="s">
        <v>903</v>
      </c>
      <c r="E63" s="82" t="s">
        <v>221</v>
      </c>
      <c r="F63" s="81"/>
    </row>
    <row r="64" spans="1:6" ht="15.75" customHeight="1" x14ac:dyDescent="0.15">
      <c r="A64" s="12">
        <v>3062</v>
      </c>
      <c r="B64" s="11" t="s">
        <v>925</v>
      </c>
      <c r="C64" s="13">
        <v>1.95</v>
      </c>
      <c r="D64" s="11" t="s">
        <v>927</v>
      </c>
      <c r="E64" s="82" t="s">
        <v>59</v>
      </c>
      <c r="F64" s="81"/>
    </row>
    <row r="65" spans="1:6" ht="15.75" customHeight="1" x14ac:dyDescent="0.15">
      <c r="A65" s="12">
        <v>3063</v>
      </c>
      <c r="B65" s="11" t="s">
        <v>928</v>
      </c>
      <c r="C65" s="13">
        <v>1.95</v>
      </c>
      <c r="D65" s="11" t="s">
        <v>620</v>
      </c>
      <c r="E65" s="82" t="s">
        <v>40</v>
      </c>
      <c r="F65" s="81"/>
    </row>
    <row r="66" spans="1:6" ht="15.75" customHeight="1" x14ac:dyDescent="0.15">
      <c r="A66" s="12">
        <v>3064</v>
      </c>
      <c r="B66" s="11" t="s">
        <v>951</v>
      </c>
      <c r="C66" s="13">
        <v>1.95</v>
      </c>
      <c r="D66" s="11" t="s">
        <v>952</v>
      </c>
      <c r="E66" s="82" t="s">
        <v>101</v>
      </c>
      <c r="F66" s="81"/>
    </row>
    <row r="67" spans="1:6" ht="15.75" customHeight="1" x14ac:dyDescent="0.15">
      <c r="A67" s="12">
        <v>3065</v>
      </c>
      <c r="B67" s="11" t="s">
        <v>961</v>
      </c>
      <c r="C67" s="13">
        <v>1.95</v>
      </c>
      <c r="D67" s="11" t="s">
        <v>631</v>
      </c>
      <c r="E67" s="82" t="s">
        <v>162</v>
      </c>
      <c r="F67" s="81"/>
    </row>
    <row r="68" spans="1:6" ht="15.75" customHeight="1" x14ac:dyDescent="0.15">
      <c r="A68" s="12">
        <v>3066</v>
      </c>
      <c r="B68" s="11" t="s">
        <v>967</v>
      </c>
      <c r="C68" s="13">
        <v>1.94</v>
      </c>
      <c r="D68" s="11" t="s">
        <v>970</v>
      </c>
      <c r="E68" s="82" t="s">
        <v>677</v>
      </c>
      <c r="F68" s="81"/>
    </row>
    <row r="69" spans="1:6" ht="15.75" customHeight="1" x14ac:dyDescent="0.15">
      <c r="A69" s="12">
        <v>3067</v>
      </c>
      <c r="B69" s="11" t="s">
        <v>972</v>
      </c>
      <c r="C69" s="13">
        <v>1.94</v>
      </c>
      <c r="D69" s="11" t="s">
        <v>626</v>
      </c>
      <c r="E69" s="82" t="s">
        <v>71</v>
      </c>
      <c r="F69" s="81"/>
    </row>
    <row r="70" spans="1:6" ht="15.75" customHeight="1" x14ac:dyDescent="0.15">
      <c r="A70" s="12">
        <v>3068</v>
      </c>
      <c r="B70" s="11" t="s">
        <v>976</v>
      </c>
      <c r="C70" s="13">
        <v>1.94</v>
      </c>
      <c r="D70" s="11" t="s">
        <v>978</v>
      </c>
      <c r="E70" s="82" t="s">
        <v>122</v>
      </c>
      <c r="F70" s="81"/>
    </row>
    <row r="71" spans="1:6" ht="15.75" customHeight="1" x14ac:dyDescent="0.15">
      <c r="A71" s="12">
        <v>3069</v>
      </c>
      <c r="B71" s="11" t="s">
        <v>979</v>
      </c>
      <c r="C71" s="13">
        <v>1.94</v>
      </c>
      <c r="D71" s="11" t="s">
        <v>1015</v>
      </c>
      <c r="E71" s="82" t="s">
        <v>478</v>
      </c>
      <c r="F71" s="81"/>
    </row>
    <row r="72" spans="1:6" ht="15.75" customHeight="1" x14ac:dyDescent="0.15">
      <c r="A72" s="12">
        <v>3070</v>
      </c>
      <c r="B72" s="11" t="s">
        <v>1017</v>
      </c>
      <c r="C72" s="13">
        <v>1.94</v>
      </c>
      <c r="D72" s="11" t="s">
        <v>1020</v>
      </c>
      <c r="E72" s="82" t="s">
        <v>221</v>
      </c>
      <c r="F72" s="81"/>
    </row>
    <row r="73" spans="1:6" ht="15.75" customHeight="1" x14ac:dyDescent="0.15">
      <c r="A73" s="12">
        <v>3071</v>
      </c>
      <c r="B73" s="11" t="s">
        <v>1023</v>
      </c>
      <c r="C73" s="13">
        <v>1.94</v>
      </c>
      <c r="D73" s="11" t="s">
        <v>521</v>
      </c>
      <c r="E73" s="82" t="s">
        <v>221</v>
      </c>
      <c r="F73" s="81"/>
    </row>
    <row r="74" spans="1:6" ht="15.75" customHeight="1" x14ac:dyDescent="0.15">
      <c r="A74" s="12">
        <v>3072</v>
      </c>
      <c r="B74" s="11" t="s">
        <v>1026</v>
      </c>
      <c r="C74" s="13">
        <v>1.94</v>
      </c>
      <c r="D74" s="11" t="s">
        <v>289</v>
      </c>
      <c r="E74" s="82" t="s">
        <v>66</v>
      </c>
      <c r="F74" s="81"/>
    </row>
    <row r="75" spans="1:6" ht="15.75" customHeight="1" x14ac:dyDescent="0.15">
      <c r="A75" s="12">
        <v>3073</v>
      </c>
      <c r="B75" s="11" t="s">
        <v>1031</v>
      </c>
      <c r="C75" s="13">
        <v>1.94</v>
      </c>
      <c r="D75" s="11" t="s">
        <v>626</v>
      </c>
      <c r="E75" s="82" t="s">
        <v>641</v>
      </c>
      <c r="F75" s="81"/>
    </row>
    <row r="76" spans="1:6" ht="15.75" customHeight="1" x14ac:dyDescent="0.15">
      <c r="A76" s="12">
        <v>3074</v>
      </c>
      <c r="B76" s="11" t="s">
        <v>1034</v>
      </c>
      <c r="C76" s="13">
        <v>1.94</v>
      </c>
      <c r="D76" s="11" t="s">
        <v>1035</v>
      </c>
      <c r="E76" s="82" t="s">
        <v>86</v>
      </c>
      <c r="F76" s="81"/>
    </row>
    <row r="77" spans="1:6" ht="15.75" customHeight="1" x14ac:dyDescent="0.15">
      <c r="A77" s="12">
        <v>3075</v>
      </c>
      <c r="B77" s="11" t="s">
        <v>1038</v>
      </c>
      <c r="C77" s="13">
        <v>1.94</v>
      </c>
      <c r="D77" s="11" t="s">
        <v>927</v>
      </c>
      <c r="E77" s="82" t="s">
        <v>50</v>
      </c>
      <c r="F77" s="81"/>
    </row>
    <row r="78" spans="1:6" ht="15.75" customHeight="1" x14ac:dyDescent="0.15">
      <c r="A78" s="12">
        <v>3076</v>
      </c>
      <c r="B78" s="11" t="s">
        <v>1040</v>
      </c>
      <c r="C78" s="13">
        <v>1.93</v>
      </c>
      <c r="D78" s="11" t="s">
        <v>906</v>
      </c>
      <c r="E78" s="82" t="s">
        <v>66</v>
      </c>
      <c r="F78" s="81"/>
    </row>
    <row r="79" spans="1:6" ht="15.75" customHeight="1" x14ac:dyDescent="0.15">
      <c r="A79" s="12">
        <v>3077</v>
      </c>
      <c r="B79" s="11" t="s">
        <v>1043</v>
      </c>
      <c r="C79" s="13">
        <v>1.93</v>
      </c>
      <c r="D79" s="11" t="s">
        <v>728</v>
      </c>
      <c r="E79" s="82" t="s">
        <v>101</v>
      </c>
      <c r="F79" s="81"/>
    </row>
    <row r="80" spans="1:6" ht="15.75" customHeight="1" x14ac:dyDescent="0.15">
      <c r="A80" s="12">
        <v>3078</v>
      </c>
      <c r="B80" s="11" t="s">
        <v>1047</v>
      </c>
      <c r="C80" s="13">
        <v>1.93</v>
      </c>
      <c r="D80" s="11" t="s">
        <v>350</v>
      </c>
      <c r="E80" s="82" t="s">
        <v>356</v>
      </c>
      <c r="F80" s="81"/>
    </row>
    <row r="81" spans="1:6" ht="15.75" customHeight="1" x14ac:dyDescent="0.15">
      <c r="A81" s="12">
        <v>3079</v>
      </c>
      <c r="B81" s="11" t="s">
        <v>1083</v>
      </c>
      <c r="C81" s="13">
        <v>1.93</v>
      </c>
      <c r="D81" s="11" t="s">
        <v>899</v>
      </c>
      <c r="E81" s="82" t="s">
        <v>75</v>
      </c>
      <c r="F81" s="81"/>
    </row>
    <row r="82" spans="1:6" ht="15.75" customHeight="1" x14ac:dyDescent="0.15">
      <c r="A82" s="12">
        <v>3080</v>
      </c>
      <c r="B82" s="11" t="s">
        <v>1087</v>
      </c>
      <c r="C82" s="13">
        <v>1.93</v>
      </c>
      <c r="D82" s="11" t="s">
        <v>632</v>
      </c>
      <c r="E82" s="82" t="s">
        <v>86</v>
      </c>
      <c r="F82" s="81"/>
    </row>
    <row r="83" spans="1:6" ht="15.75" customHeight="1" x14ac:dyDescent="0.15">
      <c r="A83" s="12">
        <v>3081</v>
      </c>
      <c r="B83" s="11" t="s">
        <v>1089</v>
      </c>
      <c r="C83" s="13">
        <v>1.93</v>
      </c>
      <c r="D83" s="11" t="s">
        <v>1091</v>
      </c>
      <c r="E83" s="82" t="s">
        <v>215</v>
      </c>
      <c r="F83" s="81"/>
    </row>
    <row r="84" spans="1:6" ht="15.75" customHeight="1" x14ac:dyDescent="0.15">
      <c r="A84" s="12">
        <v>3082</v>
      </c>
      <c r="B84" s="11" t="s">
        <v>1093</v>
      </c>
      <c r="C84" s="13">
        <v>1.92</v>
      </c>
      <c r="D84" s="11" t="s">
        <v>1095</v>
      </c>
      <c r="E84" s="82" t="s">
        <v>335</v>
      </c>
      <c r="F84" s="81"/>
    </row>
    <row r="85" spans="1:6" ht="15.75" customHeight="1" x14ac:dyDescent="0.15">
      <c r="A85" s="12">
        <v>3083</v>
      </c>
      <c r="B85" s="11" t="s">
        <v>1099</v>
      </c>
      <c r="C85" s="13">
        <v>1.92</v>
      </c>
      <c r="D85" s="11" t="s">
        <v>436</v>
      </c>
      <c r="E85" s="82" t="s">
        <v>162</v>
      </c>
      <c r="F85" s="81"/>
    </row>
    <row r="86" spans="1:6" ht="15.75" customHeight="1" x14ac:dyDescent="0.15">
      <c r="A86" s="12">
        <v>3084</v>
      </c>
      <c r="B86" s="11" t="s">
        <v>1126</v>
      </c>
      <c r="C86" s="13">
        <v>1.92</v>
      </c>
      <c r="D86" s="11" t="s">
        <v>451</v>
      </c>
      <c r="E86" s="82" t="s">
        <v>356</v>
      </c>
      <c r="F86" s="81"/>
    </row>
    <row r="87" spans="1:6" ht="15.75" customHeight="1" x14ac:dyDescent="0.15">
      <c r="A87" s="12">
        <v>3085</v>
      </c>
      <c r="B87" s="11" t="s">
        <v>1128</v>
      </c>
      <c r="C87" s="13">
        <v>1.92</v>
      </c>
      <c r="D87" s="11" t="s">
        <v>447</v>
      </c>
      <c r="E87" s="82" t="s">
        <v>101</v>
      </c>
      <c r="F87" s="81"/>
    </row>
    <row r="88" spans="1:6" ht="15.75" customHeight="1" x14ac:dyDescent="0.15">
      <c r="A88" s="12">
        <v>3086</v>
      </c>
      <c r="B88" s="11" t="s">
        <v>1130</v>
      </c>
      <c r="C88" s="13">
        <v>1.92</v>
      </c>
      <c r="D88" s="11" t="s">
        <v>1131</v>
      </c>
      <c r="E88" s="82" t="s">
        <v>40</v>
      </c>
      <c r="F88" s="81"/>
    </row>
    <row r="89" spans="1:6" ht="15.75" customHeight="1" x14ac:dyDescent="0.15">
      <c r="A89" s="12">
        <v>3087</v>
      </c>
      <c r="B89" s="11" t="s">
        <v>1133</v>
      </c>
      <c r="C89" s="13">
        <v>1.92</v>
      </c>
      <c r="D89" s="11" t="s">
        <v>362</v>
      </c>
      <c r="E89" s="82" t="s">
        <v>162</v>
      </c>
      <c r="F89" s="81"/>
    </row>
    <row r="90" spans="1:6" ht="15.75" customHeight="1" x14ac:dyDescent="0.15">
      <c r="A90" s="12">
        <v>3088</v>
      </c>
      <c r="B90" s="11" t="s">
        <v>1135</v>
      </c>
      <c r="C90" s="13">
        <v>1.92</v>
      </c>
      <c r="D90" s="11" t="s">
        <v>1002</v>
      </c>
      <c r="E90" s="82" t="s">
        <v>538</v>
      </c>
      <c r="F90" s="81"/>
    </row>
    <row r="91" spans="1:6" ht="15.75" customHeight="1" x14ac:dyDescent="0.15">
      <c r="A91" s="12">
        <v>3089</v>
      </c>
      <c r="B91" s="11" t="s">
        <v>1139</v>
      </c>
      <c r="C91" s="13">
        <v>1.92</v>
      </c>
      <c r="D91" s="11" t="s">
        <v>1140</v>
      </c>
      <c r="E91" s="82" t="s">
        <v>526</v>
      </c>
      <c r="F91" s="81"/>
    </row>
    <row r="92" spans="1:6" ht="15.75" customHeight="1" x14ac:dyDescent="0.15">
      <c r="A92" s="12">
        <v>3090</v>
      </c>
      <c r="B92" s="11" t="s">
        <v>1143</v>
      </c>
      <c r="C92" s="13">
        <v>1.92</v>
      </c>
      <c r="D92" s="11" t="s">
        <v>585</v>
      </c>
      <c r="E92" s="82" t="s">
        <v>40</v>
      </c>
      <c r="F92" s="81"/>
    </row>
    <row r="93" spans="1:6" ht="15.75" customHeight="1" x14ac:dyDescent="0.15">
      <c r="A93" s="12">
        <v>3091</v>
      </c>
      <c r="B93" s="11" t="s">
        <v>1145</v>
      </c>
      <c r="C93" s="13">
        <v>1.91</v>
      </c>
      <c r="D93" s="11" t="s">
        <v>546</v>
      </c>
      <c r="E93" s="82" t="s">
        <v>66</v>
      </c>
      <c r="F93" s="81"/>
    </row>
    <row r="94" spans="1:6" ht="15.75" customHeight="1" x14ac:dyDescent="0.15">
      <c r="A94" s="12">
        <v>3092</v>
      </c>
      <c r="B94" s="11" t="s">
        <v>1147</v>
      </c>
      <c r="C94" s="13">
        <v>1.91</v>
      </c>
      <c r="D94" s="11" t="s">
        <v>978</v>
      </c>
      <c r="E94" s="82" t="s">
        <v>59</v>
      </c>
      <c r="F94" s="81"/>
    </row>
    <row r="95" spans="1:6" ht="15.75" customHeight="1" x14ac:dyDescent="0.15">
      <c r="A95" s="12">
        <v>3093</v>
      </c>
      <c r="B95" s="11" t="s">
        <v>1152</v>
      </c>
      <c r="C95" s="13">
        <v>1.91</v>
      </c>
      <c r="D95" s="11" t="s">
        <v>676</v>
      </c>
      <c r="E95" s="82" t="s">
        <v>71</v>
      </c>
      <c r="F95" s="81"/>
    </row>
    <row r="96" spans="1:6" ht="15.75" customHeight="1" x14ac:dyDescent="0.15">
      <c r="A96" s="12">
        <v>3094</v>
      </c>
      <c r="B96" s="11" t="s">
        <v>1174</v>
      </c>
      <c r="C96" s="13">
        <v>1.91</v>
      </c>
      <c r="D96" s="11" t="s">
        <v>411</v>
      </c>
      <c r="E96" s="82" t="s">
        <v>59</v>
      </c>
      <c r="F96" s="81"/>
    </row>
    <row r="97" spans="1:6" ht="15.75" customHeight="1" x14ac:dyDescent="0.15">
      <c r="A97" s="12">
        <v>3095</v>
      </c>
      <c r="B97" s="11" t="s">
        <v>1176</v>
      </c>
      <c r="C97" s="13">
        <v>1.91</v>
      </c>
      <c r="D97" s="11" t="s">
        <v>429</v>
      </c>
      <c r="E97" s="82" t="s">
        <v>162</v>
      </c>
      <c r="F97" s="81"/>
    </row>
    <row r="98" spans="1:6" ht="15.75" customHeight="1" x14ac:dyDescent="0.15">
      <c r="A98" s="12">
        <v>3096</v>
      </c>
      <c r="B98" s="11" t="s">
        <v>1178</v>
      </c>
      <c r="C98" s="13">
        <v>1.91</v>
      </c>
      <c r="D98" s="11" t="s">
        <v>1198</v>
      </c>
      <c r="E98" s="82" t="s">
        <v>75</v>
      </c>
      <c r="F98" s="81"/>
    </row>
    <row r="99" spans="1:6" ht="15.75" customHeight="1" x14ac:dyDescent="0.15">
      <c r="A99" s="12">
        <v>3097</v>
      </c>
      <c r="B99" s="11" t="s">
        <v>1205</v>
      </c>
      <c r="C99" s="13">
        <v>1.91</v>
      </c>
      <c r="D99" s="11" t="s">
        <v>1207</v>
      </c>
      <c r="E99" s="82" t="s">
        <v>538</v>
      </c>
      <c r="F99" s="81"/>
    </row>
    <row r="100" spans="1:6" ht="15.75" customHeight="1" x14ac:dyDescent="0.15">
      <c r="A100" s="12">
        <v>3098</v>
      </c>
      <c r="B100" s="11" t="s">
        <v>1209</v>
      </c>
      <c r="C100" s="13">
        <v>1.91</v>
      </c>
      <c r="D100" s="11" t="s">
        <v>282</v>
      </c>
      <c r="E100" s="82" t="s">
        <v>364</v>
      </c>
      <c r="F100" s="81"/>
    </row>
    <row r="101" spans="1:6" ht="15.75" customHeight="1" x14ac:dyDescent="0.15">
      <c r="A101" s="12">
        <v>3099</v>
      </c>
      <c r="B101" s="11" t="s">
        <v>1210</v>
      </c>
      <c r="C101" s="13">
        <v>1.91</v>
      </c>
      <c r="D101" s="11" t="s">
        <v>1211</v>
      </c>
      <c r="E101" s="82" t="s">
        <v>162</v>
      </c>
      <c r="F101" s="81"/>
    </row>
    <row r="102" spans="1:6" ht="15.75" customHeight="1" x14ac:dyDescent="0.15">
      <c r="A102" s="12">
        <v>3100</v>
      </c>
      <c r="B102" s="11" t="s">
        <v>1215</v>
      </c>
      <c r="C102" s="13">
        <v>1.91</v>
      </c>
      <c r="D102" s="11" t="s">
        <v>431</v>
      </c>
      <c r="E102" s="82" t="s">
        <v>59</v>
      </c>
      <c r="F102" s="81"/>
    </row>
    <row r="103" spans="1:6" ht="15.75" customHeight="1" x14ac:dyDescent="0.15">
      <c r="A103" s="12">
        <v>3101</v>
      </c>
      <c r="B103" s="11" t="s">
        <v>1218</v>
      </c>
      <c r="C103" s="13">
        <v>1.9</v>
      </c>
      <c r="D103" s="11" t="s">
        <v>626</v>
      </c>
      <c r="E103" s="82" t="s">
        <v>101</v>
      </c>
      <c r="F103" s="81"/>
    </row>
    <row r="104" spans="1:6" ht="15.75" customHeight="1" x14ac:dyDescent="0.15">
      <c r="A104" s="12">
        <v>3102</v>
      </c>
      <c r="B104" s="11" t="s">
        <v>1221</v>
      </c>
      <c r="C104" s="13">
        <v>1.9</v>
      </c>
      <c r="D104" s="11" t="s">
        <v>1222</v>
      </c>
      <c r="E104" s="82" t="s">
        <v>335</v>
      </c>
      <c r="F104" s="81"/>
    </row>
    <row r="105" spans="1:6" ht="15.75" customHeight="1" x14ac:dyDescent="0.15">
      <c r="A105" s="12">
        <v>3103</v>
      </c>
      <c r="B105" s="11" t="s">
        <v>1224</v>
      </c>
      <c r="C105" s="13">
        <v>1.9</v>
      </c>
      <c r="D105" s="11" t="s">
        <v>1225</v>
      </c>
      <c r="E105" s="82" t="s">
        <v>59</v>
      </c>
      <c r="F105" s="81"/>
    </row>
    <row r="106" spans="1:6" ht="15.75" customHeight="1" x14ac:dyDescent="0.15">
      <c r="A106" s="12">
        <v>3104</v>
      </c>
      <c r="B106" s="11" t="s">
        <v>1227</v>
      </c>
      <c r="C106" s="13">
        <v>1.9</v>
      </c>
      <c r="D106" s="11" t="s">
        <v>390</v>
      </c>
      <c r="E106" s="82" t="s">
        <v>526</v>
      </c>
      <c r="F106" s="81"/>
    </row>
    <row r="107" spans="1:6" ht="15.75" customHeight="1" x14ac:dyDescent="0.15">
      <c r="A107" s="12">
        <v>3105</v>
      </c>
      <c r="B107" s="11" t="s">
        <v>1229</v>
      </c>
      <c r="C107" s="13">
        <v>1.9</v>
      </c>
      <c r="D107" s="11" t="s">
        <v>701</v>
      </c>
      <c r="E107" s="82" t="s">
        <v>122</v>
      </c>
      <c r="F107" s="81"/>
    </row>
    <row r="108" spans="1:6" ht="15.75" customHeight="1" x14ac:dyDescent="0.15">
      <c r="A108" s="12">
        <v>3106</v>
      </c>
      <c r="B108" s="11" t="s">
        <v>1231</v>
      </c>
      <c r="C108" s="13">
        <v>1.9</v>
      </c>
      <c r="D108" s="11" t="s">
        <v>449</v>
      </c>
      <c r="E108" s="82" t="s">
        <v>66</v>
      </c>
      <c r="F108" s="81"/>
    </row>
    <row r="109" spans="1:6" ht="15.75" customHeight="1" x14ac:dyDescent="0.15">
      <c r="A109" s="12">
        <v>3107</v>
      </c>
      <c r="B109" s="11" t="s">
        <v>1255</v>
      </c>
      <c r="C109" s="13">
        <v>1.9</v>
      </c>
      <c r="D109" s="11" t="s">
        <v>585</v>
      </c>
      <c r="E109" s="82" t="s">
        <v>50</v>
      </c>
      <c r="F109" s="81"/>
    </row>
    <row r="110" spans="1:6" ht="15.75" customHeight="1" x14ac:dyDescent="0.15">
      <c r="A110" s="12">
        <v>3108</v>
      </c>
      <c r="B110" s="11" t="s">
        <v>1257</v>
      </c>
      <c r="C110" s="13">
        <v>1.9</v>
      </c>
      <c r="D110" s="11" t="s">
        <v>329</v>
      </c>
      <c r="E110" s="82" t="s">
        <v>340</v>
      </c>
      <c r="F110" s="81"/>
    </row>
    <row r="111" spans="1:6" ht="15.75" customHeight="1" x14ac:dyDescent="0.15">
      <c r="A111" s="12">
        <v>3109</v>
      </c>
      <c r="B111" s="11" t="s">
        <v>1286</v>
      </c>
      <c r="C111" s="13">
        <v>1.9</v>
      </c>
      <c r="D111" s="11" t="s">
        <v>1287</v>
      </c>
      <c r="E111" s="82" t="s">
        <v>59</v>
      </c>
      <c r="F111" s="81"/>
    </row>
    <row r="112" spans="1:6" ht="15.75" customHeight="1" x14ac:dyDescent="0.15">
      <c r="A112" s="12">
        <v>3110</v>
      </c>
      <c r="B112" s="11" t="s">
        <v>1290</v>
      </c>
      <c r="C112" s="13">
        <v>1.89</v>
      </c>
      <c r="D112" s="11" t="s">
        <v>449</v>
      </c>
      <c r="E112" s="82" t="s">
        <v>162</v>
      </c>
      <c r="F112" s="81"/>
    </row>
    <row r="113" spans="1:6" ht="15.75" customHeight="1" x14ac:dyDescent="0.15">
      <c r="A113" s="12">
        <v>3111</v>
      </c>
      <c r="B113" s="11" t="s">
        <v>1292</v>
      </c>
      <c r="C113" s="13">
        <v>1.89</v>
      </c>
      <c r="D113" s="11" t="s">
        <v>1294</v>
      </c>
      <c r="E113" s="82" t="s">
        <v>50</v>
      </c>
      <c r="F113" s="81"/>
    </row>
    <row r="114" spans="1:6" ht="15.75" customHeight="1" x14ac:dyDescent="0.15">
      <c r="A114" s="12">
        <v>3112</v>
      </c>
      <c r="B114" s="11" t="s">
        <v>1295</v>
      </c>
      <c r="C114" s="13">
        <v>1.89</v>
      </c>
      <c r="D114" s="11" t="s">
        <v>308</v>
      </c>
      <c r="E114" s="82" t="s">
        <v>364</v>
      </c>
      <c r="F114" s="81"/>
    </row>
    <row r="115" spans="1:6" ht="15.75" customHeight="1" x14ac:dyDescent="0.15">
      <c r="A115" s="12">
        <v>3113</v>
      </c>
      <c r="B115" s="11" t="s">
        <v>1300</v>
      </c>
      <c r="C115" s="13">
        <v>1.89</v>
      </c>
      <c r="D115" s="11" t="s">
        <v>701</v>
      </c>
      <c r="E115" s="82" t="s">
        <v>600</v>
      </c>
      <c r="F115" s="81"/>
    </row>
    <row r="116" spans="1:6" ht="15.75" customHeight="1" x14ac:dyDescent="0.15">
      <c r="A116" s="12">
        <v>3114</v>
      </c>
      <c r="B116" s="11" t="s">
        <v>1309</v>
      </c>
      <c r="C116" s="13">
        <v>1.89</v>
      </c>
      <c r="D116" s="11" t="s">
        <v>339</v>
      </c>
      <c r="E116" s="82" t="s">
        <v>71</v>
      </c>
      <c r="F116" s="81"/>
    </row>
    <row r="117" spans="1:6" ht="15.75" customHeight="1" x14ac:dyDescent="0.15">
      <c r="A117" s="12">
        <v>3115</v>
      </c>
      <c r="B117" s="11" t="s">
        <v>1310</v>
      </c>
      <c r="C117" s="13">
        <v>1.89</v>
      </c>
      <c r="D117" s="11" t="s">
        <v>429</v>
      </c>
      <c r="E117" s="82" t="s">
        <v>538</v>
      </c>
      <c r="F117" s="81"/>
    </row>
    <row r="118" spans="1:6" ht="15.75" customHeight="1" x14ac:dyDescent="0.15">
      <c r="A118" s="12">
        <v>3116</v>
      </c>
      <c r="B118" s="11" t="s">
        <v>1312</v>
      </c>
      <c r="C118" s="13">
        <v>1.89</v>
      </c>
      <c r="D118" s="11" t="s">
        <v>546</v>
      </c>
      <c r="E118" s="82" t="s">
        <v>356</v>
      </c>
      <c r="F118" s="81"/>
    </row>
    <row r="119" spans="1:6" ht="15.75" customHeight="1" x14ac:dyDescent="0.15">
      <c r="A119" s="12">
        <v>3117</v>
      </c>
      <c r="B119" s="11" t="s">
        <v>1316</v>
      </c>
      <c r="C119" s="13">
        <v>1.89</v>
      </c>
      <c r="D119" s="11" t="s">
        <v>636</v>
      </c>
      <c r="E119" s="82" t="s">
        <v>59</v>
      </c>
      <c r="F119" s="81"/>
    </row>
    <row r="120" spans="1:6" ht="15.75" customHeight="1" x14ac:dyDescent="0.15">
      <c r="A120" s="12">
        <v>3118</v>
      </c>
      <c r="B120" s="11" t="s">
        <v>1335</v>
      </c>
      <c r="C120" s="13">
        <v>1.89</v>
      </c>
      <c r="D120" s="11" t="s">
        <v>504</v>
      </c>
      <c r="E120" s="82" t="s">
        <v>162</v>
      </c>
      <c r="F120" s="81"/>
    </row>
    <row r="121" spans="1:6" ht="15.75" customHeight="1" x14ac:dyDescent="0.15">
      <c r="A121" s="12">
        <v>3119</v>
      </c>
      <c r="B121" s="11" t="s">
        <v>1353</v>
      </c>
      <c r="C121" s="13">
        <v>1.89</v>
      </c>
      <c r="D121" s="11" t="s">
        <v>906</v>
      </c>
      <c r="E121" s="82" t="s">
        <v>162</v>
      </c>
      <c r="F121" s="81"/>
    </row>
    <row r="122" spans="1:6" ht="15.75" customHeight="1" x14ac:dyDescent="0.15">
      <c r="A122" s="12">
        <v>3120</v>
      </c>
      <c r="B122" s="11" t="s">
        <v>1355</v>
      </c>
      <c r="C122" s="13">
        <v>1.88</v>
      </c>
      <c r="D122" s="11" t="s">
        <v>808</v>
      </c>
      <c r="E122" s="82" t="s">
        <v>221</v>
      </c>
      <c r="F122" s="81"/>
    </row>
    <row r="123" spans="1:6" ht="15.75" customHeight="1" x14ac:dyDescent="0.15">
      <c r="A123" s="12">
        <v>3121</v>
      </c>
      <c r="B123" s="11" t="s">
        <v>1376</v>
      </c>
      <c r="C123" s="13">
        <v>1.88</v>
      </c>
      <c r="D123" s="11" t="s">
        <v>1019</v>
      </c>
      <c r="E123" s="82" t="s">
        <v>66</v>
      </c>
      <c r="F123" s="81"/>
    </row>
    <row r="124" spans="1:6" ht="15.75" customHeight="1" x14ac:dyDescent="0.15">
      <c r="A124" s="12">
        <v>3122</v>
      </c>
      <c r="B124" s="11" t="s">
        <v>1378</v>
      </c>
      <c r="C124" s="13">
        <v>1.88</v>
      </c>
      <c r="D124" s="11" t="s">
        <v>574</v>
      </c>
      <c r="E124" s="82" t="s">
        <v>71</v>
      </c>
      <c r="F124" s="81"/>
    </row>
    <row r="125" spans="1:6" ht="15.75" customHeight="1" x14ac:dyDescent="0.15">
      <c r="A125" s="12">
        <v>3123</v>
      </c>
      <c r="B125" s="11" t="s">
        <v>1398</v>
      </c>
      <c r="C125" s="13">
        <v>1.88</v>
      </c>
      <c r="D125" s="11" t="s">
        <v>555</v>
      </c>
      <c r="E125" s="82" t="s">
        <v>86</v>
      </c>
      <c r="F125" s="81"/>
    </row>
    <row r="126" spans="1:6" ht="15.75" customHeight="1" x14ac:dyDescent="0.15">
      <c r="A126" s="12">
        <v>3124</v>
      </c>
      <c r="B126" s="11" t="s">
        <v>1402</v>
      </c>
      <c r="C126" s="13">
        <v>1.88</v>
      </c>
      <c r="D126" s="11" t="s">
        <v>808</v>
      </c>
      <c r="E126" s="82" t="s">
        <v>59</v>
      </c>
      <c r="F126" s="81"/>
    </row>
    <row r="127" spans="1:6" ht="15.75" customHeight="1" x14ac:dyDescent="0.15">
      <c r="A127" s="12">
        <v>3125</v>
      </c>
      <c r="B127" s="11" t="s">
        <v>1405</v>
      </c>
      <c r="C127" s="13">
        <v>1.88</v>
      </c>
      <c r="D127" s="11" t="s">
        <v>582</v>
      </c>
      <c r="E127" s="82" t="s">
        <v>101</v>
      </c>
      <c r="F127" s="81"/>
    </row>
    <row r="128" spans="1:6" ht="15.75" customHeight="1" x14ac:dyDescent="0.15">
      <c r="A128" s="12">
        <v>3126</v>
      </c>
      <c r="B128" s="11" t="s">
        <v>1407</v>
      </c>
      <c r="C128" s="13">
        <v>1.88</v>
      </c>
      <c r="D128" s="11" t="s">
        <v>436</v>
      </c>
      <c r="E128" s="82" t="s">
        <v>162</v>
      </c>
      <c r="F128" s="81"/>
    </row>
    <row r="129" spans="1:6" ht="15.75" customHeight="1" x14ac:dyDescent="0.15">
      <c r="A129" s="12">
        <v>3127</v>
      </c>
      <c r="B129" s="11" t="s">
        <v>1408</v>
      </c>
      <c r="C129" s="13">
        <v>1.88</v>
      </c>
      <c r="D129" s="11" t="s">
        <v>532</v>
      </c>
      <c r="E129" s="82" t="s">
        <v>538</v>
      </c>
      <c r="F129" s="81"/>
    </row>
    <row r="130" spans="1:6" ht="15.75" customHeight="1" x14ac:dyDescent="0.15">
      <c r="A130" s="12">
        <v>3128</v>
      </c>
      <c r="B130" s="11" t="s">
        <v>1410</v>
      </c>
      <c r="C130" s="13">
        <v>1.88</v>
      </c>
      <c r="D130" s="11" t="s">
        <v>1411</v>
      </c>
      <c r="E130" s="82" t="s">
        <v>221</v>
      </c>
      <c r="F130" s="81"/>
    </row>
    <row r="131" spans="1:6" ht="15.75" customHeight="1" x14ac:dyDescent="0.15">
      <c r="A131" s="12">
        <v>3129</v>
      </c>
      <c r="B131" s="11" t="s">
        <v>1412</v>
      </c>
      <c r="C131" s="13">
        <v>1.88</v>
      </c>
      <c r="D131" s="11" t="s">
        <v>1413</v>
      </c>
      <c r="E131" s="82" t="s">
        <v>75</v>
      </c>
      <c r="F131" s="81"/>
    </row>
    <row r="132" spans="1:6" ht="15.75" customHeight="1" x14ac:dyDescent="0.15">
      <c r="A132" s="12">
        <v>3130</v>
      </c>
      <c r="B132" s="11" t="s">
        <v>1416</v>
      </c>
      <c r="C132" s="13">
        <v>1.87</v>
      </c>
      <c r="D132" s="11" t="s">
        <v>515</v>
      </c>
      <c r="E132" s="82" t="s">
        <v>75</v>
      </c>
      <c r="F132" s="81"/>
    </row>
    <row r="133" spans="1:6" ht="15.75" customHeight="1" x14ac:dyDescent="0.15">
      <c r="A133" s="12">
        <v>3131</v>
      </c>
      <c r="B133" s="11" t="s">
        <v>1418</v>
      </c>
      <c r="C133" s="13">
        <v>1.87</v>
      </c>
      <c r="D133" s="11" t="s">
        <v>978</v>
      </c>
      <c r="E133" s="82" t="s">
        <v>59</v>
      </c>
      <c r="F133" s="81"/>
    </row>
    <row r="134" spans="1:6" ht="15.75" customHeight="1" x14ac:dyDescent="0.15">
      <c r="A134" s="12">
        <v>3132</v>
      </c>
      <c r="B134" s="11" t="s">
        <v>1423</v>
      </c>
      <c r="C134" s="13">
        <v>1.87</v>
      </c>
      <c r="D134" s="11" t="s">
        <v>680</v>
      </c>
      <c r="E134" s="82" t="s">
        <v>335</v>
      </c>
      <c r="F134" s="81"/>
    </row>
    <row r="135" spans="1:6" ht="15.75" customHeight="1" x14ac:dyDescent="0.15">
      <c r="A135" s="12">
        <v>3133</v>
      </c>
      <c r="B135" s="11" t="s">
        <v>1427</v>
      </c>
      <c r="C135" s="13">
        <v>1.87</v>
      </c>
      <c r="D135" s="11" t="s">
        <v>728</v>
      </c>
      <c r="E135" s="82" t="s">
        <v>71</v>
      </c>
      <c r="F135" s="81"/>
    </row>
    <row r="136" spans="1:6" ht="15.75" customHeight="1" x14ac:dyDescent="0.15">
      <c r="A136" s="12">
        <v>3134</v>
      </c>
      <c r="B136" s="11" t="s">
        <v>1431</v>
      </c>
      <c r="C136" s="13">
        <v>1.87</v>
      </c>
      <c r="D136" s="11" t="s">
        <v>680</v>
      </c>
      <c r="E136" s="82" t="s">
        <v>59</v>
      </c>
      <c r="F136" s="81"/>
    </row>
    <row r="137" spans="1:6" ht="15.75" customHeight="1" x14ac:dyDescent="0.15">
      <c r="A137" s="12">
        <v>3135</v>
      </c>
      <c r="B137" s="11" t="s">
        <v>1434</v>
      </c>
      <c r="C137" s="13">
        <v>1.87</v>
      </c>
      <c r="D137" s="11" t="s">
        <v>1195</v>
      </c>
      <c r="E137" s="82" t="s">
        <v>86</v>
      </c>
      <c r="F137" s="81"/>
    </row>
    <row r="138" spans="1:6" ht="15.75" customHeight="1" x14ac:dyDescent="0.15">
      <c r="A138" s="12">
        <v>3136</v>
      </c>
      <c r="B138" s="11" t="s">
        <v>1442</v>
      </c>
      <c r="C138" s="13">
        <v>1.86</v>
      </c>
      <c r="D138" s="11" t="s">
        <v>706</v>
      </c>
      <c r="E138" s="82" t="s">
        <v>59</v>
      </c>
      <c r="F138" s="81"/>
    </row>
    <row r="139" spans="1:6" ht="15.75" customHeight="1" x14ac:dyDescent="0.15">
      <c r="A139" s="12">
        <v>3137</v>
      </c>
      <c r="B139" s="11" t="s">
        <v>1448</v>
      </c>
      <c r="C139" s="13">
        <v>1.86</v>
      </c>
      <c r="D139" s="11" t="s">
        <v>1450</v>
      </c>
      <c r="E139" s="82" t="s">
        <v>221</v>
      </c>
      <c r="F139" s="81"/>
    </row>
    <row r="140" spans="1:6" ht="15.75" customHeight="1" x14ac:dyDescent="0.15">
      <c r="A140" s="12">
        <v>3138</v>
      </c>
      <c r="B140" s="11" t="s">
        <v>1454</v>
      </c>
      <c r="C140" s="13">
        <v>1.86</v>
      </c>
      <c r="D140" s="11" t="s">
        <v>1455</v>
      </c>
      <c r="E140" s="82" t="s">
        <v>66</v>
      </c>
      <c r="F140" s="81"/>
    </row>
    <row r="141" spans="1:6" ht="15.75" customHeight="1" x14ac:dyDescent="0.15">
      <c r="A141" s="12">
        <v>3139</v>
      </c>
      <c r="B141" s="11" t="s">
        <v>1456</v>
      </c>
      <c r="C141" s="13">
        <v>1.86</v>
      </c>
      <c r="D141" s="11" t="s">
        <v>346</v>
      </c>
      <c r="E141" s="82" t="s">
        <v>66</v>
      </c>
      <c r="F141" s="81"/>
    </row>
    <row r="142" spans="1:6" ht="15.75" customHeight="1" x14ac:dyDescent="0.15">
      <c r="A142" s="12">
        <v>3140</v>
      </c>
      <c r="B142" s="11" t="s">
        <v>1459</v>
      </c>
      <c r="C142" s="13">
        <v>1.86</v>
      </c>
      <c r="D142" s="11" t="s">
        <v>467</v>
      </c>
      <c r="E142" s="82" t="s">
        <v>71</v>
      </c>
      <c r="F142" s="81"/>
    </row>
    <row r="143" spans="1:6" ht="15.75" customHeight="1" x14ac:dyDescent="0.15">
      <c r="A143" s="12">
        <v>3141</v>
      </c>
      <c r="B143" s="11" t="s">
        <v>1460</v>
      </c>
      <c r="C143" s="13">
        <v>1.86</v>
      </c>
      <c r="D143" s="11" t="s">
        <v>1461</v>
      </c>
      <c r="E143" s="82" t="s">
        <v>101</v>
      </c>
      <c r="F143" s="81"/>
    </row>
    <row r="144" spans="1:6" ht="15.75" customHeight="1" x14ac:dyDescent="0.15">
      <c r="A144" s="12">
        <v>3142</v>
      </c>
      <c r="B144" s="11" t="s">
        <v>1463</v>
      </c>
      <c r="C144" s="13">
        <v>1.86</v>
      </c>
      <c r="D144" s="11" t="s">
        <v>1465</v>
      </c>
      <c r="E144" s="82" t="s">
        <v>86</v>
      </c>
      <c r="F144" s="81"/>
    </row>
    <row r="145" spans="1:6" ht="15.75" customHeight="1" x14ac:dyDescent="0.15">
      <c r="A145" s="12">
        <v>3143</v>
      </c>
      <c r="B145" s="11" t="s">
        <v>1467</v>
      </c>
      <c r="C145" s="13">
        <v>1.86</v>
      </c>
      <c r="D145" s="11" t="s">
        <v>485</v>
      </c>
      <c r="E145" s="82" t="s">
        <v>229</v>
      </c>
      <c r="F145" s="81"/>
    </row>
    <row r="146" spans="1:6" ht="15.75" customHeight="1" x14ac:dyDescent="0.15">
      <c r="A146" s="12">
        <v>3144</v>
      </c>
      <c r="B146" s="11" t="s">
        <v>1471</v>
      </c>
      <c r="C146" s="13">
        <v>1.86</v>
      </c>
      <c r="D146" s="11" t="s">
        <v>1473</v>
      </c>
      <c r="E146" s="82" t="s">
        <v>162</v>
      </c>
      <c r="F146" s="81"/>
    </row>
    <row r="147" spans="1:6" ht="15.75" customHeight="1" x14ac:dyDescent="0.15">
      <c r="A147" s="12">
        <v>3145</v>
      </c>
      <c r="B147" s="11" t="s">
        <v>1475</v>
      </c>
      <c r="C147" s="13">
        <v>1.85</v>
      </c>
      <c r="D147" s="11" t="s">
        <v>1476</v>
      </c>
      <c r="E147" s="82" t="s">
        <v>641</v>
      </c>
      <c r="F147" s="81"/>
    </row>
    <row r="148" spans="1:6" ht="15.75" customHeight="1" x14ac:dyDescent="0.15">
      <c r="A148" s="12">
        <v>3146</v>
      </c>
      <c r="B148" s="11" t="s">
        <v>1478</v>
      </c>
      <c r="C148" s="13">
        <v>1.85</v>
      </c>
      <c r="D148" s="11" t="s">
        <v>519</v>
      </c>
      <c r="E148" s="82" t="s">
        <v>101</v>
      </c>
      <c r="F148" s="81"/>
    </row>
    <row r="149" spans="1:6" ht="15.75" customHeight="1" x14ac:dyDescent="0.15">
      <c r="A149" s="12">
        <v>3147</v>
      </c>
      <c r="B149" s="11" t="s">
        <v>1480</v>
      </c>
      <c r="C149" s="13">
        <v>1.85</v>
      </c>
      <c r="D149" s="11" t="s">
        <v>1481</v>
      </c>
      <c r="E149" s="82" t="s">
        <v>335</v>
      </c>
      <c r="F149" s="81"/>
    </row>
    <row r="150" spans="1:6" ht="15.75" customHeight="1" x14ac:dyDescent="0.15">
      <c r="A150" s="12">
        <v>3148</v>
      </c>
      <c r="B150" s="11" t="s">
        <v>1483</v>
      </c>
      <c r="C150" s="13">
        <v>1.85</v>
      </c>
      <c r="D150" s="11" t="s">
        <v>1485</v>
      </c>
      <c r="E150" s="82" t="s">
        <v>101</v>
      </c>
      <c r="F150" s="81"/>
    </row>
    <row r="151" spans="1:6" ht="15.75" customHeight="1" x14ac:dyDescent="0.15">
      <c r="A151" s="12">
        <v>3149</v>
      </c>
      <c r="B151" s="11" t="s">
        <v>1487</v>
      </c>
      <c r="C151" s="13">
        <v>1.85</v>
      </c>
      <c r="D151" s="11" t="s">
        <v>519</v>
      </c>
      <c r="E151" s="82" t="s">
        <v>71</v>
      </c>
      <c r="F151" s="81"/>
    </row>
    <row r="152" spans="1:6" ht="15.75" customHeight="1" x14ac:dyDescent="0.15">
      <c r="A152" s="12">
        <v>3150</v>
      </c>
      <c r="B152" s="11" t="s">
        <v>1489</v>
      </c>
      <c r="C152" s="13">
        <v>1.85</v>
      </c>
      <c r="D152" s="11" t="s">
        <v>359</v>
      </c>
      <c r="E152" s="82" t="s">
        <v>71</v>
      </c>
      <c r="F152" s="81"/>
    </row>
    <row r="153" spans="1:6" ht="15.75" customHeight="1" x14ac:dyDescent="0.15">
      <c r="A153" s="12">
        <v>3151</v>
      </c>
      <c r="B153" s="11" t="s">
        <v>1492</v>
      </c>
      <c r="C153" s="13">
        <v>1.85</v>
      </c>
      <c r="D153" s="11" t="s">
        <v>1493</v>
      </c>
      <c r="E153" s="82" t="s">
        <v>71</v>
      </c>
      <c r="F153" s="81"/>
    </row>
    <row r="154" spans="1:6" ht="15.75" customHeight="1" x14ac:dyDescent="0.15">
      <c r="A154" s="12">
        <v>3152</v>
      </c>
      <c r="B154" s="11" t="s">
        <v>1496</v>
      </c>
      <c r="C154" s="13">
        <v>1.85</v>
      </c>
      <c r="D154" s="11" t="s">
        <v>357</v>
      </c>
      <c r="E154" s="82" t="s">
        <v>101</v>
      </c>
      <c r="F154" s="81"/>
    </row>
    <row r="155" spans="1:6" ht="15.75" customHeight="1" x14ac:dyDescent="0.15">
      <c r="A155" s="12">
        <v>3153</v>
      </c>
      <c r="B155" s="11" t="s">
        <v>1498</v>
      </c>
      <c r="C155" s="13">
        <v>1.85</v>
      </c>
      <c r="D155" s="11" t="s">
        <v>1499</v>
      </c>
      <c r="E155" s="82" t="s">
        <v>215</v>
      </c>
      <c r="F155" s="81"/>
    </row>
    <row r="156" spans="1:6" ht="15.75" customHeight="1" x14ac:dyDescent="0.15">
      <c r="A156" s="12">
        <v>3154</v>
      </c>
      <c r="B156" s="11" t="s">
        <v>1500</v>
      </c>
      <c r="C156" s="13">
        <v>1.85</v>
      </c>
      <c r="D156" s="11" t="s">
        <v>581</v>
      </c>
      <c r="E156" s="82" t="s">
        <v>66</v>
      </c>
      <c r="F156" s="81"/>
    </row>
    <row r="157" spans="1:6" ht="15.75" customHeight="1" x14ac:dyDescent="0.15">
      <c r="A157" s="12">
        <v>3155</v>
      </c>
      <c r="B157" s="11" t="s">
        <v>1501</v>
      </c>
      <c r="C157" s="13">
        <v>1.84</v>
      </c>
      <c r="D157" s="11" t="s">
        <v>1131</v>
      </c>
      <c r="E157" s="82" t="s">
        <v>86</v>
      </c>
      <c r="F157" s="81"/>
    </row>
    <row r="158" spans="1:6" ht="15.75" customHeight="1" x14ac:dyDescent="0.15">
      <c r="A158" s="12">
        <v>3156</v>
      </c>
      <c r="B158" s="11" t="s">
        <v>1505</v>
      </c>
      <c r="C158" s="13">
        <v>1.84</v>
      </c>
      <c r="D158" s="11" t="s">
        <v>346</v>
      </c>
      <c r="E158" s="82" t="s">
        <v>526</v>
      </c>
      <c r="F158" s="81"/>
    </row>
    <row r="159" spans="1:6" ht="15.75" customHeight="1" x14ac:dyDescent="0.15">
      <c r="A159" s="12">
        <v>3157</v>
      </c>
      <c r="B159" s="11" t="s">
        <v>1506</v>
      </c>
      <c r="C159" s="13">
        <v>1.84</v>
      </c>
      <c r="D159" s="11" t="s">
        <v>1507</v>
      </c>
      <c r="E159" s="82" t="s">
        <v>59</v>
      </c>
      <c r="F159" s="81"/>
    </row>
    <row r="160" spans="1:6" ht="15.75" customHeight="1" x14ac:dyDescent="0.15">
      <c r="A160" s="12">
        <v>3158</v>
      </c>
      <c r="B160" s="14" t="s">
        <v>1515</v>
      </c>
      <c r="C160" s="13">
        <v>1.84</v>
      </c>
      <c r="D160" s="11" t="s">
        <v>1518</v>
      </c>
      <c r="E160" s="82" t="s">
        <v>40</v>
      </c>
      <c r="F160" s="81"/>
    </row>
    <row r="161" spans="1:6" ht="15.75" customHeight="1" x14ac:dyDescent="0.15">
      <c r="A161" s="12">
        <v>3159</v>
      </c>
      <c r="B161" s="11" t="s">
        <v>1522</v>
      </c>
      <c r="C161" s="13">
        <v>1.84</v>
      </c>
      <c r="D161" s="11" t="s">
        <v>978</v>
      </c>
      <c r="E161" s="82" t="s">
        <v>66</v>
      </c>
      <c r="F161" s="81"/>
    </row>
    <row r="162" spans="1:6" ht="15.75" customHeight="1" x14ac:dyDescent="0.15">
      <c r="A162" s="12">
        <v>3160</v>
      </c>
      <c r="B162" s="11" t="s">
        <v>1527</v>
      </c>
      <c r="C162" s="13">
        <v>1.84</v>
      </c>
      <c r="D162" s="11" t="s">
        <v>706</v>
      </c>
      <c r="E162" s="82" t="s">
        <v>66</v>
      </c>
      <c r="F162" s="81"/>
    </row>
    <row r="163" spans="1:6" ht="15.75" customHeight="1" x14ac:dyDescent="0.15">
      <c r="A163" s="12">
        <v>3161</v>
      </c>
      <c r="B163" s="11" t="s">
        <v>1531</v>
      </c>
      <c r="C163" s="13">
        <v>1.84</v>
      </c>
      <c r="D163" s="11" t="s">
        <v>1160</v>
      </c>
      <c r="E163" s="82" t="s">
        <v>335</v>
      </c>
      <c r="F163" s="81"/>
    </row>
    <row r="164" spans="1:6" ht="15.75" customHeight="1" x14ac:dyDescent="0.15">
      <c r="A164" s="12">
        <v>3162</v>
      </c>
      <c r="B164" s="11" t="s">
        <v>1540</v>
      </c>
      <c r="C164" s="13">
        <v>1.84</v>
      </c>
      <c r="D164" s="11" t="s">
        <v>1541</v>
      </c>
      <c r="E164" s="82" t="s">
        <v>600</v>
      </c>
      <c r="F164" s="81"/>
    </row>
    <row r="165" spans="1:6" ht="15.75" customHeight="1" x14ac:dyDescent="0.15">
      <c r="A165" s="12">
        <v>3163</v>
      </c>
      <c r="B165" s="11" t="s">
        <v>1543</v>
      </c>
      <c r="C165" s="13">
        <v>1.84</v>
      </c>
      <c r="D165" s="11" t="s">
        <v>1544</v>
      </c>
      <c r="E165" s="82" t="s">
        <v>59</v>
      </c>
      <c r="F165" s="81"/>
    </row>
    <row r="166" spans="1:6" ht="15.75" customHeight="1" x14ac:dyDescent="0.15">
      <c r="A166" s="12">
        <v>3164</v>
      </c>
      <c r="B166" s="11" t="s">
        <v>1546</v>
      </c>
      <c r="C166" s="13">
        <v>1.83</v>
      </c>
      <c r="D166" s="11" t="s">
        <v>1019</v>
      </c>
      <c r="E166" s="82" t="s">
        <v>478</v>
      </c>
      <c r="F166" s="81"/>
    </row>
    <row r="167" spans="1:6" ht="15.75" customHeight="1" x14ac:dyDescent="0.15">
      <c r="A167" s="12">
        <v>3165</v>
      </c>
      <c r="B167" s="11" t="s">
        <v>1551</v>
      </c>
      <c r="C167" s="13">
        <v>1.83</v>
      </c>
      <c r="D167" s="11" t="s">
        <v>1429</v>
      </c>
      <c r="E167" s="82" t="s">
        <v>221</v>
      </c>
      <c r="F167" s="81"/>
    </row>
    <row r="168" spans="1:6" ht="15.75" customHeight="1" x14ac:dyDescent="0.15">
      <c r="A168" s="12">
        <v>3166</v>
      </c>
      <c r="B168" s="11" t="s">
        <v>1553</v>
      </c>
      <c r="C168" s="13">
        <v>1.83</v>
      </c>
      <c r="D168" s="11" t="s">
        <v>568</v>
      </c>
      <c r="E168" s="82" t="s">
        <v>215</v>
      </c>
      <c r="F168" s="81"/>
    </row>
    <row r="169" spans="1:6" ht="15.75" customHeight="1" x14ac:dyDescent="0.15">
      <c r="A169" s="12">
        <v>3167</v>
      </c>
      <c r="B169" s="11" t="s">
        <v>1556</v>
      </c>
      <c r="C169" s="13">
        <v>1.83</v>
      </c>
      <c r="D169" s="11" t="s">
        <v>595</v>
      </c>
      <c r="E169" s="82" t="s">
        <v>364</v>
      </c>
      <c r="F169" s="81"/>
    </row>
    <row r="170" spans="1:6" ht="15.75" customHeight="1" x14ac:dyDescent="0.15">
      <c r="A170" s="12">
        <v>3168</v>
      </c>
      <c r="B170" s="11" t="s">
        <v>1558</v>
      </c>
      <c r="C170" s="13">
        <v>1.83</v>
      </c>
      <c r="D170" s="11" t="s">
        <v>1560</v>
      </c>
      <c r="E170" s="82" t="s">
        <v>86</v>
      </c>
      <c r="F170" s="81"/>
    </row>
    <row r="171" spans="1:6" ht="15.75" customHeight="1" x14ac:dyDescent="0.15">
      <c r="A171" s="12">
        <v>3169</v>
      </c>
      <c r="B171" s="11" t="s">
        <v>1562</v>
      </c>
      <c r="C171" s="13">
        <v>1.83</v>
      </c>
      <c r="D171" s="11" t="s">
        <v>1564</v>
      </c>
      <c r="E171" s="82" t="s">
        <v>40</v>
      </c>
      <c r="F171" s="81"/>
    </row>
    <row r="172" spans="1:6" ht="15.75" customHeight="1" x14ac:dyDescent="0.15">
      <c r="A172" s="12">
        <v>3170</v>
      </c>
      <c r="B172" s="11" t="s">
        <v>1568</v>
      </c>
      <c r="C172" s="13">
        <v>1.83</v>
      </c>
      <c r="D172" s="11" t="s">
        <v>1073</v>
      </c>
      <c r="E172" s="82" t="s">
        <v>229</v>
      </c>
      <c r="F172" s="81"/>
    </row>
    <row r="173" spans="1:6" ht="15.75" customHeight="1" x14ac:dyDescent="0.15">
      <c r="A173" s="12">
        <v>3171</v>
      </c>
      <c r="B173" s="11" t="s">
        <v>1572</v>
      </c>
      <c r="C173" s="13">
        <v>1.83</v>
      </c>
      <c r="D173" s="11" t="s">
        <v>626</v>
      </c>
      <c r="E173" s="82" t="s">
        <v>162</v>
      </c>
      <c r="F173" s="81"/>
    </row>
    <row r="174" spans="1:6" ht="15.75" customHeight="1" x14ac:dyDescent="0.15">
      <c r="A174" s="12">
        <v>3172</v>
      </c>
      <c r="B174" s="11" t="s">
        <v>1574</v>
      </c>
      <c r="C174" s="13">
        <v>1.83</v>
      </c>
      <c r="D174" s="11" t="s">
        <v>659</v>
      </c>
      <c r="E174" s="82" t="s">
        <v>538</v>
      </c>
      <c r="F174" s="81"/>
    </row>
    <row r="175" spans="1:6" ht="15.75" customHeight="1" x14ac:dyDescent="0.15">
      <c r="A175" s="12">
        <v>3173</v>
      </c>
      <c r="B175" s="11" t="s">
        <v>1577</v>
      </c>
      <c r="C175" s="13">
        <v>1.83</v>
      </c>
      <c r="D175" s="11" t="s">
        <v>357</v>
      </c>
      <c r="E175" s="82" t="s">
        <v>75</v>
      </c>
      <c r="F175" s="81"/>
    </row>
    <row r="176" spans="1:6" ht="15.75" customHeight="1" x14ac:dyDescent="0.15">
      <c r="A176" s="12">
        <v>3174</v>
      </c>
      <c r="B176" s="11" t="s">
        <v>1585</v>
      </c>
      <c r="C176" s="13">
        <v>1.83</v>
      </c>
      <c r="D176" s="11" t="s">
        <v>914</v>
      </c>
      <c r="E176" s="82" t="s">
        <v>162</v>
      </c>
      <c r="F176" s="81"/>
    </row>
    <row r="177" spans="1:6" ht="15.75" customHeight="1" x14ac:dyDescent="0.15">
      <c r="A177" s="12">
        <v>3175</v>
      </c>
      <c r="B177" s="11" t="s">
        <v>1592</v>
      </c>
      <c r="C177" s="13">
        <v>1.83</v>
      </c>
      <c r="D177" s="11" t="s">
        <v>523</v>
      </c>
      <c r="E177" s="82" t="s">
        <v>50</v>
      </c>
      <c r="F177" s="81"/>
    </row>
    <row r="178" spans="1:6" ht="15.75" customHeight="1" x14ac:dyDescent="0.15">
      <c r="A178" s="12">
        <v>3176</v>
      </c>
      <c r="B178" s="11" t="s">
        <v>1598</v>
      </c>
      <c r="C178" s="13">
        <v>1.82</v>
      </c>
      <c r="D178" s="11" t="s">
        <v>1599</v>
      </c>
      <c r="E178" s="82" t="s">
        <v>86</v>
      </c>
      <c r="F178" s="81"/>
    </row>
    <row r="179" spans="1:6" ht="15.75" customHeight="1" x14ac:dyDescent="0.15">
      <c r="A179" s="12">
        <v>3177</v>
      </c>
      <c r="B179" s="11" t="s">
        <v>1601</v>
      </c>
      <c r="C179" s="13">
        <v>1.82</v>
      </c>
      <c r="D179" s="11" t="s">
        <v>1065</v>
      </c>
      <c r="E179" s="82" t="s">
        <v>122</v>
      </c>
      <c r="F179" s="81"/>
    </row>
    <row r="180" spans="1:6" ht="15.75" customHeight="1" x14ac:dyDescent="0.15">
      <c r="A180" s="12">
        <v>3178</v>
      </c>
      <c r="B180" s="11" t="s">
        <v>1604</v>
      </c>
      <c r="C180" s="13">
        <v>1.82</v>
      </c>
      <c r="D180" s="11" t="s">
        <v>906</v>
      </c>
      <c r="E180" s="82" t="s">
        <v>162</v>
      </c>
      <c r="F180" s="81"/>
    </row>
    <row r="181" spans="1:6" ht="15.75" customHeight="1" x14ac:dyDescent="0.15">
      <c r="A181" s="12">
        <v>3179</v>
      </c>
      <c r="B181" s="11" t="s">
        <v>1607</v>
      </c>
      <c r="C181" s="13">
        <v>1.82</v>
      </c>
      <c r="D181" s="11" t="s">
        <v>605</v>
      </c>
      <c r="E181" s="82" t="s">
        <v>162</v>
      </c>
      <c r="F181" s="81"/>
    </row>
    <row r="182" spans="1:6" ht="15.75" customHeight="1" x14ac:dyDescent="0.15">
      <c r="A182" s="12">
        <v>3180</v>
      </c>
      <c r="B182" s="11" t="s">
        <v>1608</v>
      </c>
      <c r="C182" s="13">
        <v>1.82</v>
      </c>
      <c r="D182" s="11" t="s">
        <v>1611</v>
      </c>
      <c r="E182" s="82" t="s">
        <v>162</v>
      </c>
      <c r="F182" s="81"/>
    </row>
    <row r="183" spans="1:6" ht="15.75" customHeight="1" x14ac:dyDescent="0.15">
      <c r="A183" s="12">
        <v>3181</v>
      </c>
      <c r="B183" s="11" t="s">
        <v>1616</v>
      </c>
      <c r="C183" s="13">
        <v>1.82</v>
      </c>
      <c r="D183" s="11" t="s">
        <v>1617</v>
      </c>
      <c r="E183" s="82" t="s">
        <v>356</v>
      </c>
      <c r="F183" s="81"/>
    </row>
    <row r="184" spans="1:6" ht="15.75" customHeight="1" x14ac:dyDescent="0.15">
      <c r="A184" s="12">
        <v>3182</v>
      </c>
      <c r="B184" s="11" t="s">
        <v>1621</v>
      </c>
      <c r="C184" s="13">
        <v>1.82</v>
      </c>
      <c r="D184" s="11" t="s">
        <v>362</v>
      </c>
      <c r="E184" s="82" t="s">
        <v>364</v>
      </c>
      <c r="F184" s="81"/>
    </row>
    <row r="185" spans="1:6" ht="15.75" customHeight="1" x14ac:dyDescent="0.15">
      <c r="A185" s="12">
        <v>3183</v>
      </c>
      <c r="B185" s="11" t="s">
        <v>1623</v>
      </c>
      <c r="C185" s="13">
        <v>1.82</v>
      </c>
      <c r="D185" s="11" t="s">
        <v>1624</v>
      </c>
      <c r="E185" s="82" t="s">
        <v>66</v>
      </c>
      <c r="F185" s="81"/>
    </row>
    <row r="186" spans="1:6" ht="15.75" customHeight="1" x14ac:dyDescent="0.15">
      <c r="A186" s="12">
        <v>3184</v>
      </c>
      <c r="B186" s="11" t="s">
        <v>1627</v>
      </c>
      <c r="C186" s="13">
        <v>1.82</v>
      </c>
      <c r="D186" s="11" t="s">
        <v>1628</v>
      </c>
      <c r="E186" s="82" t="s">
        <v>335</v>
      </c>
      <c r="F186" s="81"/>
    </row>
    <row r="187" spans="1:6" ht="15.75" customHeight="1" x14ac:dyDescent="0.15">
      <c r="A187" s="12">
        <v>3185</v>
      </c>
      <c r="B187" s="11" t="s">
        <v>1630</v>
      </c>
      <c r="C187" s="13">
        <v>1.82</v>
      </c>
      <c r="D187" s="11" t="s">
        <v>914</v>
      </c>
      <c r="E187" s="82" t="s">
        <v>478</v>
      </c>
      <c r="F187" s="81"/>
    </row>
    <row r="188" spans="1:6" ht="15.75" customHeight="1" x14ac:dyDescent="0.15">
      <c r="A188" s="12">
        <v>3186</v>
      </c>
      <c r="B188" s="11" t="s">
        <v>1634</v>
      </c>
      <c r="C188" s="13">
        <v>1.82</v>
      </c>
      <c r="D188" s="11" t="s">
        <v>534</v>
      </c>
      <c r="E188" s="82" t="s">
        <v>215</v>
      </c>
      <c r="F188" s="81"/>
    </row>
    <row r="189" spans="1:6" ht="15.75" customHeight="1" x14ac:dyDescent="0.15">
      <c r="A189" s="12">
        <v>3187</v>
      </c>
      <c r="B189" s="11" t="s">
        <v>1635</v>
      </c>
      <c r="C189" s="13">
        <v>1.81</v>
      </c>
      <c r="D189" s="11" t="s">
        <v>1065</v>
      </c>
      <c r="E189" s="82" t="s">
        <v>66</v>
      </c>
      <c r="F189" s="81"/>
    </row>
    <row r="190" spans="1:6" ht="15.75" customHeight="1" x14ac:dyDescent="0.15">
      <c r="A190" s="12">
        <v>3188</v>
      </c>
      <c r="B190" s="11" t="s">
        <v>1637</v>
      </c>
      <c r="C190" s="13">
        <v>1.81</v>
      </c>
      <c r="D190" s="11" t="s">
        <v>539</v>
      </c>
      <c r="E190" s="82" t="s">
        <v>101</v>
      </c>
      <c r="F190" s="81"/>
    </row>
    <row r="191" spans="1:6" ht="15.75" customHeight="1" x14ac:dyDescent="0.15">
      <c r="A191" s="12">
        <v>3189</v>
      </c>
      <c r="B191" s="11" t="s">
        <v>1660</v>
      </c>
      <c r="C191" s="13">
        <v>1.81</v>
      </c>
      <c r="D191" s="11" t="s">
        <v>1661</v>
      </c>
      <c r="E191" s="82" t="s">
        <v>226</v>
      </c>
      <c r="F191" s="81"/>
    </row>
    <row r="192" spans="1:6" ht="15.75" customHeight="1" x14ac:dyDescent="0.15">
      <c r="A192" s="12">
        <v>3190</v>
      </c>
      <c r="B192" s="11" t="s">
        <v>1665</v>
      </c>
      <c r="C192" s="13">
        <v>1.81</v>
      </c>
      <c r="D192" s="11" t="s">
        <v>729</v>
      </c>
      <c r="E192" s="82" t="s">
        <v>75</v>
      </c>
      <c r="F192" s="81"/>
    </row>
    <row r="193" spans="1:6" ht="15.75" customHeight="1" x14ac:dyDescent="0.15">
      <c r="A193" s="12">
        <v>3191</v>
      </c>
      <c r="B193" s="11" t="s">
        <v>1667</v>
      </c>
      <c r="C193" s="13">
        <v>1.81</v>
      </c>
      <c r="D193" s="11" t="s">
        <v>1668</v>
      </c>
      <c r="E193" s="82" t="s">
        <v>478</v>
      </c>
      <c r="F193" s="81"/>
    </row>
    <row r="194" spans="1:6" ht="15.75" customHeight="1" x14ac:dyDescent="0.15">
      <c r="A194" s="12">
        <v>3192</v>
      </c>
      <c r="B194" s="11" t="s">
        <v>1671</v>
      </c>
      <c r="C194" s="13">
        <v>1.81</v>
      </c>
      <c r="D194" s="11" t="s">
        <v>1672</v>
      </c>
      <c r="E194" s="82" t="s">
        <v>221</v>
      </c>
      <c r="F194" s="81"/>
    </row>
    <row r="195" spans="1:6" ht="15.75" customHeight="1" x14ac:dyDescent="0.15">
      <c r="A195" s="12">
        <v>3193</v>
      </c>
      <c r="B195" s="11" t="s">
        <v>1673</v>
      </c>
      <c r="C195" s="13">
        <v>1.8</v>
      </c>
      <c r="D195" s="11" t="s">
        <v>978</v>
      </c>
      <c r="E195" s="82" t="s">
        <v>526</v>
      </c>
      <c r="F195" s="81"/>
    </row>
    <row r="196" spans="1:6" ht="15.75" customHeight="1" x14ac:dyDescent="0.15">
      <c r="A196" s="12">
        <v>3194</v>
      </c>
      <c r="B196" s="11" t="s">
        <v>1676</v>
      </c>
      <c r="C196" s="13">
        <v>1.8</v>
      </c>
      <c r="D196" s="11" t="s">
        <v>447</v>
      </c>
      <c r="E196" s="82" t="s">
        <v>162</v>
      </c>
      <c r="F196" s="81"/>
    </row>
    <row r="197" spans="1:6" ht="15.75" customHeight="1" x14ac:dyDescent="0.15">
      <c r="A197" s="12">
        <v>3195</v>
      </c>
      <c r="B197" s="11" t="s">
        <v>1686</v>
      </c>
      <c r="C197" s="13">
        <v>1.8</v>
      </c>
      <c r="D197" s="11" t="s">
        <v>1688</v>
      </c>
      <c r="E197" s="82" t="s">
        <v>398</v>
      </c>
      <c r="F197" s="81"/>
    </row>
    <row r="198" spans="1:6" ht="15.75" customHeight="1" x14ac:dyDescent="0.15">
      <c r="A198" s="12">
        <v>3196</v>
      </c>
      <c r="B198" s="11" t="s">
        <v>1690</v>
      </c>
      <c r="C198" s="13">
        <v>1.8</v>
      </c>
      <c r="D198" s="11" t="s">
        <v>390</v>
      </c>
      <c r="E198" s="82" t="s">
        <v>335</v>
      </c>
      <c r="F198" s="81"/>
    </row>
    <row r="199" spans="1:6" ht="15.75" customHeight="1" x14ac:dyDescent="0.15">
      <c r="A199" s="12">
        <v>3197</v>
      </c>
      <c r="B199" s="11" t="s">
        <v>1710</v>
      </c>
      <c r="C199" s="13">
        <v>1.8</v>
      </c>
      <c r="D199" s="11" t="s">
        <v>1711</v>
      </c>
      <c r="E199" s="82" t="s">
        <v>335</v>
      </c>
      <c r="F199" s="81"/>
    </row>
    <row r="200" spans="1:6" ht="15.75" customHeight="1" x14ac:dyDescent="0.15">
      <c r="A200" s="12">
        <v>3198</v>
      </c>
      <c r="B200" s="11" t="s">
        <v>1714</v>
      </c>
      <c r="C200" s="13">
        <v>1.79</v>
      </c>
      <c r="D200" s="11" t="s">
        <v>1155</v>
      </c>
      <c r="E200" s="82" t="s">
        <v>526</v>
      </c>
      <c r="F200" s="81"/>
    </row>
    <row r="201" spans="1:6" ht="15.75" customHeight="1" x14ac:dyDescent="0.15">
      <c r="A201" s="12">
        <v>3199</v>
      </c>
      <c r="B201" s="11" t="s">
        <v>1716</v>
      </c>
      <c r="C201" s="13">
        <v>1.79</v>
      </c>
      <c r="D201" s="11" t="s">
        <v>738</v>
      </c>
      <c r="E201" s="82" t="s">
        <v>71</v>
      </c>
      <c r="F201" s="81"/>
    </row>
    <row r="202" spans="1:6" ht="15.75" customHeight="1" x14ac:dyDescent="0.15">
      <c r="A202" s="12">
        <v>3200</v>
      </c>
      <c r="B202" s="11" t="s">
        <v>1727</v>
      </c>
      <c r="C202" s="13">
        <v>1.79</v>
      </c>
      <c r="D202" s="11" t="s">
        <v>1730</v>
      </c>
      <c r="E202" s="82" t="s">
        <v>66</v>
      </c>
      <c r="F202" s="81"/>
    </row>
    <row r="203" spans="1:6" ht="15.75" customHeight="1" x14ac:dyDescent="0.15">
      <c r="A203" s="12">
        <v>3201</v>
      </c>
      <c r="B203" s="11" t="s">
        <v>1732</v>
      </c>
      <c r="C203" s="13">
        <v>1.79</v>
      </c>
      <c r="D203" s="11" t="s">
        <v>1073</v>
      </c>
      <c r="E203" s="82" t="s">
        <v>162</v>
      </c>
      <c r="F203" s="81"/>
    </row>
    <row r="204" spans="1:6" ht="15.75" customHeight="1" x14ac:dyDescent="0.15">
      <c r="A204" s="12">
        <v>3202</v>
      </c>
      <c r="B204" s="11" t="s">
        <v>1739</v>
      </c>
      <c r="C204" s="13">
        <v>1.79</v>
      </c>
      <c r="D204" s="11" t="s">
        <v>1740</v>
      </c>
      <c r="E204" s="82" t="s">
        <v>40</v>
      </c>
      <c r="F204" s="81"/>
    </row>
    <row r="205" spans="1:6" ht="15.75" customHeight="1" x14ac:dyDescent="0.15">
      <c r="A205" s="12">
        <v>3203</v>
      </c>
      <c r="B205" s="11" t="s">
        <v>1752</v>
      </c>
      <c r="C205" s="13">
        <v>1.79</v>
      </c>
      <c r="D205" s="11" t="s">
        <v>458</v>
      </c>
      <c r="E205" s="82" t="s">
        <v>162</v>
      </c>
      <c r="F205" s="81"/>
    </row>
    <row r="206" spans="1:6" ht="15.75" customHeight="1" x14ac:dyDescent="0.15">
      <c r="A206" s="12">
        <v>3204</v>
      </c>
      <c r="B206" s="11" t="s">
        <v>1754</v>
      </c>
      <c r="C206" s="13">
        <v>1.79</v>
      </c>
      <c r="D206" s="11" t="s">
        <v>1507</v>
      </c>
      <c r="E206" s="82" t="s">
        <v>59</v>
      </c>
      <c r="F206" s="81"/>
    </row>
    <row r="207" spans="1:6" ht="15.75" customHeight="1" x14ac:dyDescent="0.15">
      <c r="A207" s="12">
        <v>3205</v>
      </c>
      <c r="B207" s="11" t="s">
        <v>1758</v>
      </c>
      <c r="C207" s="13">
        <v>1.79</v>
      </c>
      <c r="D207" s="11" t="s">
        <v>1775</v>
      </c>
      <c r="E207" s="82" t="s">
        <v>101</v>
      </c>
      <c r="F207" s="81"/>
    </row>
    <row r="208" spans="1:6" ht="15.75" customHeight="1" x14ac:dyDescent="0.15">
      <c r="A208" s="12">
        <v>3206</v>
      </c>
      <c r="B208" s="11" t="s">
        <v>1776</v>
      </c>
      <c r="C208" s="13">
        <v>1.79</v>
      </c>
      <c r="D208" s="11" t="s">
        <v>898</v>
      </c>
      <c r="E208" s="82" t="s">
        <v>221</v>
      </c>
      <c r="F208" s="81"/>
    </row>
    <row r="209" spans="1:6" ht="15.75" customHeight="1" x14ac:dyDescent="0.15">
      <c r="A209" s="12">
        <v>3207</v>
      </c>
      <c r="B209" s="11" t="s">
        <v>1778</v>
      </c>
      <c r="C209" s="13">
        <v>1.79</v>
      </c>
      <c r="D209" s="11" t="s">
        <v>1779</v>
      </c>
      <c r="E209" s="82" t="s">
        <v>398</v>
      </c>
      <c r="F209" s="81"/>
    </row>
    <row r="210" spans="1:6" ht="15.75" customHeight="1" x14ac:dyDescent="0.15">
      <c r="A210" s="12">
        <v>3208</v>
      </c>
      <c r="B210" s="11" t="s">
        <v>1780</v>
      </c>
      <c r="C210" s="13">
        <v>1.78</v>
      </c>
      <c r="D210" s="11" t="s">
        <v>535</v>
      </c>
      <c r="E210" s="82" t="s">
        <v>162</v>
      </c>
      <c r="F210" s="81"/>
    </row>
    <row r="211" spans="1:6" ht="15.75" customHeight="1" x14ac:dyDescent="0.15">
      <c r="A211" s="12">
        <v>3209</v>
      </c>
      <c r="B211" s="11" t="s">
        <v>1798</v>
      </c>
      <c r="C211" s="13">
        <v>1.78</v>
      </c>
      <c r="D211" s="11" t="s">
        <v>1429</v>
      </c>
      <c r="E211" s="82" t="s">
        <v>538</v>
      </c>
      <c r="F211" s="81"/>
    </row>
    <row r="212" spans="1:6" ht="15.75" customHeight="1" x14ac:dyDescent="0.15">
      <c r="A212" s="12">
        <v>3210</v>
      </c>
      <c r="B212" s="11" t="s">
        <v>1802</v>
      </c>
      <c r="C212" s="13">
        <v>1.78</v>
      </c>
      <c r="D212" s="11" t="s">
        <v>481</v>
      </c>
      <c r="E212" s="82" t="s">
        <v>162</v>
      </c>
      <c r="F212" s="81"/>
    </row>
    <row r="213" spans="1:6" ht="15.75" customHeight="1" x14ac:dyDescent="0.15">
      <c r="A213" s="12">
        <v>3211</v>
      </c>
      <c r="B213" s="11" t="s">
        <v>1805</v>
      </c>
      <c r="C213" s="13">
        <v>1.78</v>
      </c>
      <c r="D213" s="11" t="s">
        <v>729</v>
      </c>
      <c r="E213" s="82" t="s">
        <v>101</v>
      </c>
      <c r="F213" s="81"/>
    </row>
    <row r="214" spans="1:6" ht="15.75" customHeight="1" x14ac:dyDescent="0.15">
      <c r="A214" s="12">
        <v>3212</v>
      </c>
      <c r="B214" s="11" t="s">
        <v>1809</v>
      </c>
      <c r="C214" s="13">
        <v>1.78</v>
      </c>
      <c r="D214" s="11" t="s">
        <v>535</v>
      </c>
      <c r="E214" s="82" t="s">
        <v>215</v>
      </c>
      <c r="F214" s="81"/>
    </row>
    <row r="215" spans="1:6" ht="15.75" customHeight="1" x14ac:dyDescent="0.15">
      <c r="A215" s="12">
        <v>3213</v>
      </c>
      <c r="B215" s="11" t="s">
        <v>1816</v>
      </c>
      <c r="C215" s="13">
        <v>1.78</v>
      </c>
      <c r="D215" s="11" t="s">
        <v>362</v>
      </c>
      <c r="E215" s="82" t="s">
        <v>40</v>
      </c>
      <c r="F215" s="81"/>
    </row>
    <row r="216" spans="1:6" ht="15.75" customHeight="1" x14ac:dyDescent="0.15">
      <c r="A216" s="12">
        <v>3214</v>
      </c>
      <c r="B216" s="11" t="s">
        <v>1821</v>
      </c>
      <c r="C216" s="13">
        <v>1.78</v>
      </c>
      <c r="D216" s="11" t="s">
        <v>523</v>
      </c>
      <c r="E216" s="82" t="s">
        <v>59</v>
      </c>
      <c r="F216" s="81"/>
    </row>
    <row r="217" spans="1:6" ht="15.75" customHeight="1" x14ac:dyDescent="0.15">
      <c r="A217" s="12">
        <v>3215</v>
      </c>
      <c r="B217" s="11" t="s">
        <v>1826</v>
      </c>
      <c r="C217" s="13">
        <v>1.78</v>
      </c>
      <c r="D217" s="11" t="s">
        <v>1827</v>
      </c>
      <c r="E217" s="82" t="s">
        <v>162</v>
      </c>
      <c r="F217" s="81"/>
    </row>
    <row r="218" spans="1:6" ht="15.75" customHeight="1" x14ac:dyDescent="0.15">
      <c r="A218" s="12">
        <v>3216</v>
      </c>
      <c r="B218" s="11" t="s">
        <v>1830</v>
      </c>
      <c r="C218" s="13">
        <v>1.78</v>
      </c>
      <c r="D218" s="11" t="s">
        <v>1833</v>
      </c>
      <c r="E218" s="82" t="s">
        <v>478</v>
      </c>
      <c r="F218" s="81"/>
    </row>
    <row r="219" spans="1:6" ht="15.75" customHeight="1" x14ac:dyDescent="0.15">
      <c r="A219" s="12">
        <v>3217</v>
      </c>
      <c r="B219" s="11" t="s">
        <v>1836</v>
      </c>
      <c r="C219" s="13">
        <v>1.78</v>
      </c>
      <c r="D219" s="11" t="s">
        <v>447</v>
      </c>
      <c r="E219" s="82" t="s">
        <v>122</v>
      </c>
      <c r="F219" s="81"/>
    </row>
    <row r="220" spans="1:6" ht="15.75" customHeight="1" x14ac:dyDescent="0.15">
      <c r="A220" s="12">
        <v>3218</v>
      </c>
      <c r="B220" s="11" t="s">
        <v>1840</v>
      </c>
      <c r="C220" s="13">
        <v>1.77</v>
      </c>
      <c r="D220" s="11" t="s">
        <v>333</v>
      </c>
      <c r="E220" s="82" t="s">
        <v>221</v>
      </c>
      <c r="F220" s="81"/>
    </row>
    <row r="221" spans="1:6" ht="15.75" customHeight="1" x14ac:dyDescent="0.15">
      <c r="A221" s="12">
        <v>3219</v>
      </c>
      <c r="B221" s="11" t="s">
        <v>1842</v>
      </c>
      <c r="C221" s="13">
        <v>1.77</v>
      </c>
      <c r="D221" s="11" t="s">
        <v>1843</v>
      </c>
      <c r="E221" s="82" t="s">
        <v>75</v>
      </c>
      <c r="F221" s="81"/>
    </row>
    <row r="222" spans="1:6" ht="15.75" customHeight="1" x14ac:dyDescent="0.15">
      <c r="A222" s="12">
        <v>3220</v>
      </c>
      <c r="B222" s="11" t="s">
        <v>1846</v>
      </c>
      <c r="C222" s="13">
        <v>1.77</v>
      </c>
      <c r="D222" s="11" t="s">
        <v>1847</v>
      </c>
      <c r="E222" s="82" t="s">
        <v>50</v>
      </c>
      <c r="F222" s="81"/>
    </row>
    <row r="223" spans="1:6" ht="15.75" customHeight="1" x14ac:dyDescent="0.15">
      <c r="A223" s="12">
        <v>3221</v>
      </c>
      <c r="B223" s="11" t="s">
        <v>1849</v>
      </c>
      <c r="C223" s="13">
        <v>1.77</v>
      </c>
      <c r="D223" s="11" t="s">
        <v>362</v>
      </c>
      <c r="E223" s="82" t="s">
        <v>478</v>
      </c>
      <c r="F223" s="81"/>
    </row>
    <row r="224" spans="1:6" ht="15.75" customHeight="1" x14ac:dyDescent="0.15">
      <c r="A224" s="12">
        <v>3222</v>
      </c>
      <c r="B224" s="11" t="s">
        <v>1851</v>
      </c>
      <c r="C224" s="13">
        <v>1.77</v>
      </c>
      <c r="D224" s="11" t="s">
        <v>1853</v>
      </c>
      <c r="E224" s="82" t="s">
        <v>59</v>
      </c>
      <c r="F224" s="81"/>
    </row>
    <row r="225" spans="1:6" ht="15.75" customHeight="1" x14ac:dyDescent="0.15">
      <c r="A225" s="12">
        <v>3223</v>
      </c>
      <c r="B225" s="11" t="s">
        <v>1854</v>
      </c>
      <c r="C225" s="13">
        <v>1.77</v>
      </c>
      <c r="D225" s="11" t="s">
        <v>1856</v>
      </c>
      <c r="E225" s="82" t="s">
        <v>221</v>
      </c>
      <c r="F225" s="81"/>
    </row>
    <row r="226" spans="1:6" ht="15.75" customHeight="1" x14ac:dyDescent="0.15">
      <c r="A226" s="12">
        <v>3224</v>
      </c>
      <c r="B226" s="11" t="s">
        <v>1857</v>
      </c>
      <c r="C226" s="13">
        <v>1.76</v>
      </c>
      <c r="D226" s="11" t="s">
        <v>680</v>
      </c>
      <c r="E226" s="82" t="s">
        <v>335</v>
      </c>
      <c r="F226" s="81"/>
    </row>
    <row r="227" spans="1:6" ht="15.75" customHeight="1" x14ac:dyDescent="0.15">
      <c r="A227" s="12">
        <v>3225</v>
      </c>
      <c r="B227" s="14" t="s">
        <v>1858</v>
      </c>
      <c r="C227" s="13">
        <v>1.76</v>
      </c>
      <c r="D227" s="11" t="s">
        <v>605</v>
      </c>
      <c r="E227" s="82" t="s">
        <v>50</v>
      </c>
      <c r="F227" s="81"/>
    </row>
    <row r="228" spans="1:6" ht="15.75" customHeight="1" x14ac:dyDescent="0.15">
      <c r="A228" s="12">
        <v>3226</v>
      </c>
      <c r="B228" s="11" t="s">
        <v>1863</v>
      </c>
      <c r="C228" s="13">
        <v>1.76</v>
      </c>
      <c r="D228" s="11" t="s">
        <v>585</v>
      </c>
      <c r="E228" s="82" t="s">
        <v>356</v>
      </c>
      <c r="F228" s="81"/>
    </row>
    <row r="229" spans="1:6" ht="15.75" customHeight="1" x14ac:dyDescent="0.15">
      <c r="A229" s="12">
        <v>3227</v>
      </c>
      <c r="B229" s="11" t="s">
        <v>1878</v>
      </c>
      <c r="C229" s="13">
        <v>1.76</v>
      </c>
      <c r="D229" s="11" t="s">
        <v>1879</v>
      </c>
      <c r="E229" s="82" t="s">
        <v>221</v>
      </c>
      <c r="F229" s="81"/>
    </row>
    <row r="230" spans="1:6" ht="15.75" customHeight="1" x14ac:dyDescent="0.15">
      <c r="A230" s="12">
        <v>3228</v>
      </c>
      <c r="B230" s="11" t="s">
        <v>1888</v>
      </c>
      <c r="C230" s="13">
        <v>1.76</v>
      </c>
      <c r="D230" s="11" t="s">
        <v>1889</v>
      </c>
      <c r="E230" s="82" t="s">
        <v>600</v>
      </c>
      <c r="F230" s="81"/>
    </row>
    <row r="231" spans="1:6" ht="15.75" customHeight="1" x14ac:dyDescent="0.15">
      <c r="A231" s="12">
        <v>3229</v>
      </c>
      <c r="B231" s="11" t="s">
        <v>1894</v>
      </c>
      <c r="C231" s="13">
        <v>1.76</v>
      </c>
      <c r="D231" s="11" t="s">
        <v>1895</v>
      </c>
      <c r="E231" s="82" t="s">
        <v>162</v>
      </c>
      <c r="F231" s="81"/>
    </row>
    <row r="232" spans="1:6" ht="15.75" customHeight="1" x14ac:dyDescent="0.15">
      <c r="A232" s="12">
        <v>3230</v>
      </c>
      <c r="B232" s="11" t="s">
        <v>1903</v>
      </c>
      <c r="C232" s="13">
        <v>1.76</v>
      </c>
      <c r="D232" s="11" t="s">
        <v>429</v>
      </c>
      <c r="E232" s="82" t="s">
        <v>538</v>
      </c>
      <c r="F232" s="81"/>
    </row>
    <row r="233" spans="1:6" ht="15.75" customHeight="1" x14ac:dyDescent="0.15">
      <c r="A233" s="12">
        <v>3231</v>
      </c>
      <c r="B233" s="11" t="s">
        <v>1907</v>
      </c>
      <c r="C233" s="13">
        <v>1.75</v>
      </c>
      <c r="D233" s="11" t="s">
        <v>408</v>
      </c>
      <c r="E233" s="82" t="s">
        <v>677</v>
      </c>
      <c r="F233" s="81"/>
    </row>
    <row r="234" spans="1:6" ht="15.75" customHeight="1" x14ac:dyDescent="0.15">
      <c r="A234" s="12">
        <v>3232</v>
      </c>
      <c r="B234" s="11" t="s">
        <v>1927</v>
      </c>
      <c r="C234" s="13">
        <v>1.75</v>
      </c>
      <c r="D234" s="11" t="s">
        <v>390</v>
      </c>
      <c r="E234" s="82" t="s">
        <v>40</v>
      </c>
      <c r="F234" s="81"/>
    </row>
    <row r="235" spans="1:6" ht="15.75" customHeight="1" x14ac:dyDescent="0.15">
      <c r="A235" s="12">
        <v>3233</v>
      </c>
      <c r="B235" s="11" t="s">
        <v>1930</v>
      </c>
      <c r="C235" s="13">
        <v>1.75</v>
      </c>
      <c r="D235" s="11" t="s">
        <v>333</v>
      </c>
      <c r="E235" s="82" t="s">
        <v>335</v>
      </c>
      <c r="F235" s="81"/>
    </row>
    <row r="236" spans="1:6" ht="15.75" customHeight="1" x14ac:dyDescent="0.15">
      <c r="A236" s="12">
        <v>3234</v>
      </c>
      <c r="B236" s="11" t="s">
        <v>1936</v>
      </c>
      <c r="C236" s="13">
        <v>1.75</v>
      </c>
      <c r="D236" s="11" t="s">
        <v>1937</v>
      </c>
      <c r="E236" s="82" t="s">
        <v>364</v>
      </c>
      <c r="F236" s="81"/>
    </row>
    <row r="237" spans="1:6" ht="15.75" customHeight="1" x14ac:dyDescent="0.15">
      <c r="A237" s="12">
        <v>3235</v>
      </c>
      <c r="B237" s="11" t="s">
        <v>1939</v>
      </c>
      <c r="C237" s="13">
        <v>1.75</v>
      </c>
      <c r="D237" s="11" t="s">
        <v>362</v>
      </c>
      <c r="E237" s="82" t="s">
        <v>162</v>
      </c>
      <c r="F237" s="81"/>
    </row>
    <row r="238" spans="1:6" ht="15.75" customHeight="1" x14ac:dyDescent="0.15">
      <c r="A238" s="12">
        <v>3236</v>
      </c>
      <c r="B238" s="11" t="s">
        <v>1944</v>
      </c>
      <c r="C238" s="13">
        <v>1.75</v>
      </c>
      <c r="D238" s="11" t="s">
        <v>515</v>
      </c>
      <c r="E238" s="82" t="s">
        <v>40</v>
      </c>
      <c r="F238" s="81"/>
    </row>
    <row r="239" spans="1:6" ht="15.75" customHeight="1" x14ac:dyDescent="0.15">
      <c r="A239" s="12">
        <v>3237</v>
      </c>
      <c r="B239" s="11" t="s">
        <v>1959</v>
      </c>
      <c r="C239" s="13">
        <v>1.75</v>
      </c>
      <c r="D239" s="11" t="s">
        <v>1960</v>
      </c>
      <c r="E239" s="82" t="s">
        <v>101</v>
      </c>
      <c r="F239" s="81"/>
    </row>
    <row r="240" spans="1:6" ht="15.75" customHeight="1" x14ac:dyDescent="0.15">
      <c r="A240" s="12">
        <v>3238</v>
      </c>
      <c r="B240" s="11" t="s">
        <v>1988</v>
      </c>
      <c r="C240" s="13">
        <v>1.74</v>
      </c>
      <c r="D240" s="11" t="s">
        <v>808</v>
      </c>
      <c r="E240" s="82" t="s">
        <v>66</v>
      </c>
      <c r="F240" s="81"/>
    </row>
    <row r="241" spans="1:6" ht="15.75" customHeight="1" x14ac:dyDescent="0.15">
      <c r="A241" s="12">
        <v>3239</v>
      </c>
      <c r="B241" s="11" t="s">
        <v>1990</v>
      </c>
      <c r="C241" s="13">
        <v>1.74</v>
      </c>
      <c r="D241" s="11" t="s">
        <v>1073</v>
      </c>
      <c r="E241" s="82" t="s">
        <v>59</v>
      </c>
      <c r="F241" s="81"/>
    </row>
    <row r="242" spans="1:6" ht="15.75" customHeight="1" x14ac:dyDescent="0.15">
      <c r="A242" s="12">
        <v>3240</v>
      </c>
      <c r="B242" s="11" t="s">
        <v>1992</v>
      </c>
      <c r="C242" s="13">
        <v>1.74</v>
      </c>
      <c r="D242" s="11" t="s">
        <v>1994</v>
      </c>
      <c r="E242" s="82" t="s">
        <v>364</v>
      </c>
      <c r="F242" s="81"/>
    </row>
    <row r="243" spans="1:6" ht="15.75" customHeight="1" x14ac:dyDescent="0.15">
      <c r="A243" s="12">
        <v>3241</v>
      </c>
      <c r="B243" s="11" t="s">
        <v>2009</v>
      </c>
      <c r="C243" s="13">
        <v>1.74</v>
      </c>
      <c r="D243" s="11" t="s">
        <v>339</v>
      </c>
      <c r="E243" s="82" t="s">
        <v>40</v>
      </c>
      <c r="F243" s="81"/>
    </row>
    <row r="244" spans="1:6" ht="15.75" customHeight="1" x14ac:dyDescent="0.15">
      <c r="A244" s="12">
        <v>3242</v>
      </c>
      <c r="B244" s="11" t="s">
        <v>2013</v>
      </c>
      <c r="C244" s="13">
        <v>1.74</v>
      </c>
      <c r="D244" s="11" t="s">
        <v>431</v>
      </c>
      <c r="E244" s="82" t="s">
        <v>340</v>
      </c>
      <c r="F244" s="81"/>
    </row>
    <row r="245" spans="1:6" ht="15.75" customHeight="1" x14ac:dyDescent="0.15">
      <c r="A245" s="12">
        <v>3243</v>
      </c>
      <c r="B245" s="11" t="s">
        <v>2017</v>
      </c>
      <c r="C245" s="13">
        <v>1.74</v>
      </c>
      <c r="D245" s="11" t="s">
        <v>671</v>
      </c>
      <c r="E245" s="82" t="s">
        <v>71</v>
      </c>
      <c r="F245" s="81"/>
    </row>
    <row r="246" spans="1:6" ht="15.75" customHeight="1" x14ac:dyDescent="0.15">
      <c r="A246" s="12">
        <v>3244</v>
      </c>
      <c r="B246" s="11" t="s">
        <v>2023</v>
      </c>
      <c r="C246" s="13">
        <v>1.74</v>
      </c>
      <c r="D246" s="11" t="s">
        <v>578</v>
      </c>
      <c r="E246" s="82" t="s">
        <v>162</v>
      </c>
      <c r="F246" s="81"/>
    </row>
    <row r="247" spans="1:6" ht="15.75" customHeight="1" x14ac:dyDescent="0.15">
      <c r="A247" s="12">
        <v>3245</v>
      </c>
      <c r="B247" s="11" t="s">
        <v>2030</v>
      </c>
      <c r="C247" s="13">
        <v>1.74</v>
      </c>
      <c r="D247" s="11" t="s">
        <v>406</v>
      </c>
      <c r="E247" s="82" t="s">
        <v>335</v>
      </c>
      <c r="F247" s="81"/>
    </row>
    <row r="248" spans="1:6" ht="15.75" customHeight="1" x14ac:dyDescent="0.15">
      <c r="A248" s="12">
        <v>3246</v>
      </c>
      <c r="B248" s="11" t="s">
        <v>2034</v>
      </c>
      <c r="C248" s="13">
        <v>1.74</v>
      </c>
      <c r="D248" s="11" t="s">
        <v>585</v>
      </c>
      <c r="E248" s="82" t="s">
        <v>75</v>
      </c>
      <c r="F248" s="81"/>
    </row>
    <row r="249" spans="1:6" ht="15.75" customHeight="1" x14ac:dyDescent="0.15">
      <c r="A249" s="12">
        <v>3247</v>
      </c>
      <c r="B249" s="11" t="s">
        <v>2037</v>
      </c>
      <c r="C249" s="13">
        <v>1.74</v>
      </c>
      <c r="D249" s="11" t="s">
        <v>343</v>
      </c>
      <c r="E249" s="82" t="s">
        <v>71</v>
      </c>
      <c r="F249" s="81"/>
    </row>
    <row r="250" spans="1:6" ht="15.75" customHeight="1" x14ac:dyDescent="0.15">
      <c r="A250" s="12">
        <v>3248</v>
      </c>
      <c r="B250" s="11" t="s">
        <v>2039</v>
      </c>
      <c r="C250" s="13">
        <v>1.74</v>
      </c>
      <c r="D250" s="11" t="s">
        <v>2040</v>
      </c>
      <c r="E250" s="82" t="s">
        <v>364</v>
      </c>
      <c r="F250" s="81"/>
    </row>
    <row r="251" spans="1:6" ht="15.75" customHeight="1" x14ac:dyDescent="0.15">
      <c r="A251" s="12">
        <v>3249</v>
      </c>
      <c r="B251" s="11" t="s">
        <v>2041</v>
      </c>
      <c r="C251" s="13">
        <v>1.74</v>
      </c>
      <c r="D251" s="11" t="s">
        <v>451</v>
      </c>
      <c r="E251" s="82" t="s">
        <v>162</v>
      </c>
      <c r="F251" s="81"/>
    </row>
    <row r="252" spans="1:6" ht="15.75" customHeight="1" x14ac:dyDescent="0.15">
      <c r="A252" s="12">
        <v>3250</v>
      </c>
      <c r="B252" s="11" t="s">
        <v>2063</v>
      </c>
      <c r="C252" s="13">
        <v>1.74</v>
      </c>
      <c r="D252" s="11" t="s">
        <v>1455</v>
      </c>
      <c r="E252" s="82" t="s">
        <v>59</v>
      </c>
      <c r="F252" s="81"/>
    </row>
    <row r="253" spans="1:6" ht="15.75" customHeight="1" x14ac:dyDescent="0.15">
      <c r="A253" s="12">
        <v>3251</v>
      </c>
      <c r="B253" s="11" t="s">
        <v>2070</v>
      </c>
      <c r="C253" s="13">
        <v>1.74</v>
      </c>
      <c r="D253" s="11" t="s">
        <v>534</v>
      </c>
      <c r="E253" s="82" t="s">
        <v>71</v>
      </c>
      <c r="F253" s="81"/>
    </row>
    <row r="254" spans="1:6" ht="15.75" customHeight="1" x14ac:dyDescent="0.15">
      <c r="A254" s="12">
        <v>3252</v>
      </c>
      <c r="B254" s="11" t="s">
        <v>2072</v>
      </c>
      <c r="C254" s="13">
        <v>1.74</v>
      </c>
      <c r="D254" s="11" t="s">
        <v>793</v>
      </c>
      <c r="E254" s="82" t="s">
        <v>600</v>
      </c>
      <c r="F254" s="81"/>
    </row>
    <row r="255" spans="1:6" ht="15.75" customHeight="1" x14ac:dyDescent="0.15">
      <c r="A255" s="12">
        <v>3253</v>
      </c>
      <c r="B255" s="11" t="s">
        <v>2075</v>
      </c>
      <c r="C255" s="13">
        <v>1.74</v>
      </c>
      <c r="D255" s="11" t="s">
        <v>2076</v>
      </c>
      <c r="E255" s="82" t="s">
        <v>66</v>
      </c>
      <c r="F255" s="81"/>
    </row>
    <row r="256" spans="1:6" ht="15.75" customHeight="1" x14ac:dyDescent="0.15">
      <c r="A256" s="12">
        <v>3254</v>
      </c>
      <c r="B256" s="11" t="s">
        <v>2077</v>
      </c>
      <c r="C256" s="13">
        <v>1.73</v>
      </c>
      <c r="D256" s="11" t="s">
        <v>605</v>
      </c>
      <c r="E256" s="82" t="s">
        <v>66</v>
      </c>
      <c r="F256" s="81"/>
    </row>
    <row r="257" spans="1:6" ht="15.75" customHeight="1" x14ac:dyDescent="0.15">
      <c r="A257" s="12">
        <v>3255</v>
      </c>
      <c r="B257" s="14" t="s">
        <v>285</v>
      </c>
      <c r="C257" s="13">
        <v>1.73</v>
      </c>
      <c r="D257" s="11" t="s">
        <v>2082</v>
      </c>
      <c r="E257" s="82" t="s">
        <v>40</v>
      </c>
      <c r="F257" s="81"/>
    </row>
    <row r="258" spans="1:6" ht="15.75" customHeight="1" x14ac:dyDescent="0.15">
      <c r="A258" s="12">
        <v>3256</v>
      </c>
      <c r="B258" s="11" t="s">
        <v>2085</v>
      </c>
      <c r="C258" s="13">
        <v>1.73</v>
      </c>
      <c r="D258" s="11" t="s">
        <v>411</v>
      </c>
      <c r="E258" s="82" t="s">
        <v>101</v>
      </c>
      <c r="F258" s="81"/>
    </row>
    <row r="259" spans="1:6" ht="15.75" customHeight="1" x14ac:dyDescent="0.15">
      <c r="A259" s="12">
        <v>3257</v>
      </c>
      <c r="B259" s="11" t="s">
        <v>2089</v>
      </c>
      <c r="C259" s="13">
        <v>1.73</v>
      </c>
      <c r="D259" s="11" t="s">
        <v>636</v>
      </c>
      <c r="E259" s="82" t="s">
        <v>122</v>
      </c>
      <c r="F259" s="81"/>
    </row>
    <row r="260" spans="1:6" ht="15.75" customHeight="1" x14ac:dyDescent="0.15">
      <c r="A260" s="12">
        <v>3258</v>
      </c>
      <c r="B260" s="11" t="s">
        <v>2098</v>
      </c>
      <c r="C260" s="13">
        <v>1.73</v>
      </c>
      <c r="D260" s="11" t="s">
        <v>329</v>
      </c>
      <c r="E260" s="82" t="s">
        <v>162</v>
      </c>
      <c r="F260" s="81"/>
    </row>
    <row r="261" spans="1:6" ht="15.75" customHeight="1" x14ac:dyDescent="0.15">
      <c r="A261" s="12">
        <v>3259</v>
      </c>
      <c r="B261" s="11" t="s">
        <v>2105</v>
      </c>
      <c r="C261" s="13">
        <v>1.73</v>
      </c>
      <c r="D261" s="11" t="s">
        <v>2106</v>
      </c>
      <c r="E261" s="82" t="s">
        <v>71</v>
      </c>
      <c r="F261" s="81"/>
    </row>
    <row r="262" spans="1:6" ht="15.75" customHeight="1" x14ac:dyDescent="0.15">
      <c r="A262" s="12">
        <v>3260</v>
      </c>
      <c r="B262" s="11" t="s">
        <v>2107</v>
      </c>
      <c r="C262" s="13">
        <v>1.73</v>
      </c>
      <c r="D262" s="11" t="s">
        <v>1413</v>
      </c>
      <c r="E262" s="82" t="s">
        <v>215</v>
      </c>
      <c r="F262" s="81"/>
    </row>
    <row r="263" spans="1:6" ht="15.75" customHeight="1" x14ac:dyDescent="0.15">
      <c r="A263" s="12">
        <v>3261</v>
      </c>
      <c r="B263" s="11" t="s">
        <v>2122</v>
      </c>
      <c r="C263" s="13">
        <v>1.73</v>
      </c>
      <c r="D263" s="11" t="s">
        <v>2123</v>
      </c>
      <c r="E263" s="82" t="s">
        <v>162</v>
      </c>
      <c r="F263" s="81"/>
    </row>
    <row r="264" spans="1:6" ht="15.75" customHeight="1" x14ac:dyDescent="0.15">
      <c r="A264" s="12">
        <v>3262</v>
      </c>
      <c r="B264" s="11" t="s">
        <v>2138</v>
      </c>
      <c r="C264" s="13">
        <v>1.73</v>
      </c>
      <c r="D264" s="11" t="s">
        <v>329</v>
      </c>
      <c r="E264" s="82" t="s">
        <v>162</v>
      </c>
      <c r="F264" s="81"/>
    </row>
    <row r="265" spans="1:6" ht="15.75" customHeight="1" x14ac:dyDescent="0.15">
      <c r="A265" s="12">
        <v>3263</v>
      </c>
      <c r="B265" s="11" t="s">
        <v>2155</v>
      </c>
      <c r="C265" s="13">
        <v>1.73</v>
      </c>
      <c r="D265" s="11" t="s">
        <v>326</v>
      </c>
      <c r="E265" s="82" t="s">
        <v>162</v>
      </c>
      <c r="F265" s="81"/>
    </row>
    <row r="266" spans="1:6" ht="15.75" customHeight="1" x14ac:dyDescent="0.15">
      <c r="A266" s="12">
        <v>3264</v>
      </c>
      <c r="B266" s="11" t="s">
        <v>2159</v>
      </c>
      <c r="C266" s="13">
        <v>1.73</v>
      </c>
      <c r="D266" s="11" t="s">
        <v>476</v>
      </c>
      <c r="E266" s="82" t="s">
        <v>71</v>
      </c>
      <c r="F266" s="81"/>
    </row>
    <row r="267" spans="1:6" ht="15.75" customHeight="1" x14ac:dyDescent="0.15">
      <c r="A267" s="12">
        <v>3265</v>
      </c>
      <c r="B267" s="11" t="s">
        <v>2162</v>
      </c>
      <c r="C267" s="13">
        <v>1.73</v>
      </c>
      <c r="D267" s="11" t="s">
        <v>481</v>
      </c>
      <c r="E267" s="82" t="s">
        <v>364</v>
      </c>
      <c r="F267" s="81"/>
    </row>
    <row r="268" spans="1:6" ht="15.75" customHeight="1" x14ac:dyDescent="0.15">
      <c r="A268" s="12">
        <v>3266</v>
      </c>
      <c r="B268" s="11" t="s">
        <v>2163</v>
      </c>
      <c r="C268" s="13">
        <v>1.73</v>
      </c>
      <c r="D268" s="11" t="s">
        <v>978</v>
      </c>
      <c r="E268" s="82" t="s">
        <v>162</v>
      </c>
      <c r="F268" s="81"/>
    </row>
    <row r="269" spans="1:6" ht="15.75" customHeight="1" x14ac:dyDescent="0.15">
      <c r="A269" s="12">
        <v>3267</v>
      </c>
      <c r="B269" s="11" t="s">
        <v>2167</v>
      </c>
      <c r="C269" s="13">
        <v>1.72</v>
      </c>
      <c r="D269" s="11" t="s">
        <v>898</v>
      </c>
      <c r="E269" s="82" t="s">
        <v>86</v>
      </c>
      <c r="F269" s="81"/>
    </row>
    <row r="270" spans="1:6" ht="15.75" customHeight="1" x14ac:dyDescent="0.15">
      <c r="A270" s="12">
        <v>3268</v>
      </c>
      <c r="B270" s="11" t="s">
        <v>2169</v>
      </c>
      <c r="C270" s="13">
        <v>1.72</v>
      </c>
      <c r="D270" s="11" t="s">
        <v>451</v>
      </c>
      <c r="E270" s="82" t="s">
        <v>71</v>
      </c>
      <c r="F270" s="81"/>
    </row>
    <row r="271" spans="1:6" ht="15.75" customHeight="1" x14ac:dyDescent="0.15">
      <c r="A271" s="12">
        <v>3269</v>
      </c>
      <c r="B271" s="11" t="s">
        <v>2172</v>
      </c>
      <c r="C271" s="13">
        <v>1.72</v>
      </c>
      <c r="D271" s="11" t="s">
        <v>2173</v>
      </c>
      <c r="E271" s="82" t="s">
        <v>356</v>
      </c>
      <c r="F271" s="81"/>
    </row>
    <row r="272" spans="1:6" ht="15.75" customHeight="1" x14ac:dyDescent="0.15">
      <c r="A272" s="12">
        <v>3270</v>
      </c>
      <c r="B272" s="11" t="s">
        <v>2174</v>
      </c>
      <c r="C272" s="13">
        <v>1.72</v>
      </c>
      <c r="D272" s="11" t="s">
        <v>785</v>
      </c>
      <c r="E272" s="82" t="s">
        <v>101</v>
      </c>
      <c r="F272" s="81"/>
    </row>
    <row r="273" spans="1:6" ht="15.75" customHeight="1" x14ac:dyDescent="0.15">
      <c r="A273" s="12">
        <v>3271</v>
      </c>
      <c r="B273" s="11" t="s">
        <v>2176</v>
      </c>
      <c r="C273" s="13">
        <v>1.72</v>
      </c>
      <c r="D273" s="11" t="s">
        <v>2177</v>
      </c>
      <c r="E273" s="82" t="s">
        <v>364</v>
      </c>
      <c r="F273" s="81"/>
    </row>
    <row r="274" spans="1:6" ht="15.75" customHeight="1" x14ac:dyDescent="0.15">
      <c r="A274" s="12">
        <v>3272</v>
      </c>
      <c r="B274" s="11" t="s">
        <v>2180</v>
      </c>
      <c r="C274" s="13">
        <v>1.72</v>
      </c>
      <c r="D274" s="11" t="s">
        <v>449</v>
      </c>
      <c r="E274" s="82" t="s">
        <v>86</v>
      </c>
      <c r="F274" s="81"/>
    </row>
    <row r="275" spans="1:6" ht="15.75" customHeight="1" x14ac:dyDescent="0.15">
      <c r="A275" s="12">
        <v>3273</v>
      </c>
      <c r="B275" s="11" t="s">
        <v>2183</v>
      </c>
      <c r="C275" s="13">
        <v>1.72</v>
      </c>
      <c r="D275" s="11" t="s">
        <v>956</v>
      </c>
      <c r="E275" s="82" t="s">
        <v>66</v>
      </c>
      <c r="F275" s="81"/>
    </row>
    <row r="276" spans="1:6" ht="15.75" customHeight="1" x14ac:dyDescent="0.15">
      <c r="A276" s="12">
        <v>3274</v>
      </c>
      <c r="B276" s="11" t="s">
        <v>2198</v>
      </c>
      <c r="C276" s="13">
        <v>1.71</v>
      </c>
      <c r="D276" s="11" t="s">
        <v>2200</v>
      </c>
      <c r="E276" s="82" t="s">
        <v>340</v>
      </c>
      <c r="F276" s="81"/>
    </row>
    <row r="277" spans="1:6" ht="15.75" customHeight="1" x14ac:dyDescent="0.15">
      <c r="A277" s="12">
        <v>3275</v>
      </c>
      <c r="B277" s="11" t="s">
        <v>2203</v>
      </c>
      <c r="C277" s="13">
        <v>1.71</v>
      </c>
      <c r="D277" s="11" t="s">
        <v>964</v>
      </c>
      <c r="E277" s="82" t="s">
        <v>122</v>
      </c>
      <c r="F277" s="81"/>
    </row>
    <row r="278" spans="1:6" ht="15.75" customHeight="1" x14ac:dyDescent="0.15">
      <c r="A278" s="12">
        <v>3276</v>
      </c>
      <c r="B278" s="11" t="s">
        <v>2205</v>
      </c>
      <c r="C278" s="13">
        <v>1.71</v>
      </c>
      <c r="D278" s="11" t="s">
        <v>368</v>
      </c>
      <c r="E278" s="82" t="s">
        <v>162</v>
      </c>
      <c r="F278" s="81"/>
    </row>
    <row r="279" spans="1:6" ht="15.75" customHeight="1" x14ac:dyDescent="0.15">
      <c r="A279" s="12">
        <v>3277</v>
      </c>
      <c r="B279" s="11" t="s">
        <v>2207</v>
      </c>
      <c r="C279" s="13">
        <v>1.71</v>
      </c>
      <c r="D279" s="11" t="s">
        <v>481</v>
      </c>
      <c r="E279" s="82" t="s">
        <v>600</v>
      </c>
      <c r="F279" s="81"/>
    </row>
    <row r="280" spans="1:6" ht="15.75" customHeight="1" x14ac:dyDescent="0.15">
      <c r="A280" s="12">
        <v>3278</v>
      </c>
      <c r="B280" s="11" t="s">
        <v>2209</v>
      </c>
      <c r="C280" s="13">
        <v>1.71</v>
      </c>
      <c r="D280" s="11" t="s">
        <v>2210</v>
      </c>
      <c r="E280" s="82" t="s">
        <v>101</v>
      </c>
      <c r="F280" s="81"/>
    </row>
    <row r="281" spans="1:6" ht="15.75" customHeight="1" x14ac:dyDescent="0.15">
      <c r="A281" s="12">
        <v>3279</v>
      </c>
      <c r="B281" s="11" t="s">
        <v>2230</v>
      </c>
      <c r="C281" s="13">
        <v>1.71</v>
      </c>
      <c r="D281" s="11" t="s">
        <v>2231</v>
      </c>
      <c r="E281" s="82" t="s">
        <v>478</v>
      </c>
      <c r="F281" s="81"/>
    </row>
    <row r="282" spans="1:6" ht="15.75" customHeight="1" x14ac:dyDescent="0.15">
      <c r="A282" s="12">
        <v>3280</v>
      </c>
      <c r="B282" s="11" t="s">
        <v>2235</v>
      </c>
      <c r="C282" s="13">
        <v>1.71</v>
      </c>
      <c r="D282" s="11" t="s">
        <v>2240</v>
      </c>
      <c r="E282" s="82" t="s">
        <v>364</v>
      </c>
      <c r="F282" s="81"/>
    </row>
    <row r="283" spans="1:6" ht="15.75" customHeight="1" x14ac:dyDescent="0.15">
      <c r="A283" s="12">
        <v>3281</v>
      </c>
      <c r="B283" s="11" t="s">
        <v>2244</v>
      </c>
      <c r="C283" s="13">
        <v>1.71</v>
      </c>
      <c r="D283" s="11" t="s">
        <v>1493</v>
      </c>
      <c r="E283" s="82" t="s">
        <v>162</v>
      </c>
      <c r="F283" s="81"/>
    </row>
    <row r="284" spans="1:6" ht="15.75" customHeight="1" x14ac:dyDescent="0.15">
      <c r="A284" s="12">
        <v>3282</v>
      </c>
      <c r="B284" s="11" t="s">
        <v>1059</v>
      </c>
      <c r="C284" s="13">
        <v>1.71</v>
      </c>
      <c r="D284" s="11" t="s">
        <v>1429</v>
      </c>
      <c r="E284" s="82" t="s">
        <v>162</v>
      </c>
      <c r="F284" s="81"/>
    </row>
    <row r="285" spans="1:6" ht="15.75" customHeight="1" x14ac:dyDescent="0.15">
      <c r="A285" s="12">
        <v>3283</v>
      </c>
      <c r="B285" s="11" t="s">
        <v>2248</v>
      </c>
      <c r="C285" s="13">
        <v>1.7</v>
      </c>
      <c r="D285" s="11" t="s">
        <v>2249</v>
      </c>
      <c r="E285" s="82" t="s">
        <v>162</v>
      </c>
      <c r="F285" s="81"/>
    </row>
    <row r="286" spans="1:6" ht="15.75" customHeight="1" x14ac:dyDescent="0.15">
      <c r="A286" s="12">
        <v>3284</v>
      </c>
      <c r="B286" s="11" t="s">
        <v>2251</v>
      </c>
      <c r="C286" s="13">
        <v>1.7</v>
      </c>
      <c r="D286" s="11" t="s">
        <v>1895</v>
      </c>
      <c r="E286" s="82" t="s">
        <v>40</v>
      </c>
      <c r="F286" s="81"/>
    </row>
    <row r="287" spans="1:6" ht="15.75" customHeight="1" x14ac:dyDescent="0.15">
      <c r="A287" s="12">
        <v>3285</v>
      </c>
      <c r="B287" s="11" t="s">
        <v>2255</v>
      </c>
      <c r="C287" s="13">
        <v>1.7</v>
      </c>
      <c r="D287" s="11" t="s">
        <v>659</v>
      </c>
      <c r="E287" s="82" t="s">
        <v>101</v>
      </c>
      <c r="F287" s="81"/>
    </row>
    <row r="288" spans="1:6" ht="15.75" customHeight="1" x14ac:dyDescent="0.15">
      <c r="A288" s="12">
        <v>3286</v>
      </c>
      <c r="B288" s="11" t="s">
        <v>2257</v>
      </c>
      <c r="C288" s="13">
        <v>1.7</v>
      </c>
      <c r="D288" s="11" t="s">
        <v>1333</v>
      </c>
      <c r="E288" s="82" t="s">
        <v>600</v>
      </c>
      <c r="F288" s="81"/>
    </row>
    <row r="289" spans="1:6" ht="15.75" customHeight="1" x14ac:dyDescent="0.15">
      <c r="A289" s="12">
        <v>3287</v>
      </c>
      <c r="B289" s="11" t="s">
        <v>2290</v>
      </c>
      <c r="C289" s="13">
        <v>1.7</v>
      </c>
      <c r="D289" s="11" t="s">
        <v>613</v>
      </c>
      <c r="E289" s="82" t="s">
        <v>162</v>
      </c>
      <c r="F289" s="81"/>
    </row>
    <row r="290" spans="1:6" ht="15.75" customHeight="1" x14ac:dyDescent="0.15">
      <c r="A290" s="12">
        <v>3288</v>
      </c>
      <c r="B290" s="11" t="s">
        <v>2291</v>
      </c>
      <c r="C290" s="13">
        <v>1.7</v>
      </c>
      <c r="D290" s="11" t="s">
        <v>676</v>
      </c>
      <c r="E290" s="82" t="s">
        <v>162</v>
      </c>
      <c r="F290" s="81"/>
    </row>
    <row r="291" spans="1:6" ht="15.75" customHeight="1" x14ac:dyDescent="0.15">
      <c r="A291" s="12">
        <v>3289</v>
      </c>
      <c r="B291" s="11" t="s">
        <v>2294</v>
      </c>
      <c r="C291" s="13">
        <v>1.7</v>
      </c>
      <c r="D291" s="11" t="s">
        <v>2295</v>
      </c>
      <c r="E291" s="82" t="s">
        <v>221</v>
      </c>
      <c r="F291" s="81"/>
    </row>
    <row r="292" spans="1:6" ht="15.75" customHeight="1" x14ac:dyDescent="0.15">
      <c r="A292" s="12">
        <v>3290</v>
      </c>
      <c r="B292" s="11" t="s">
        <v>2296</v>
      </c>
      <c r="C292" s="13">
        <v>1.7</v>
      </c>
      <c r="D292" s="11" t="s">
        <v>977</v>
      </c>
      <c r="E292" s="82" t="s">
        <v>538</v>
      </c>
      <c r="F292" s="81"/>
    </row>
    <row r="293" spans="1:6" ht="15.75" customHeight="1" x14ac:dyDescent="0.15">
      <c r="A293" s="12">
        <v>3291</v>
      </c>
      <c r="B293" s="11" t="s">
        <v>2297</v>
      </c>
      <c r="C293" s="13">
        <v>1.7</v>
      </c>
      <c r="D293" s="11" t="s">
        <v>2298</v>
      </c>
      <c r="E293" s="82" t="s">
        <v>162</v>
      </c>
      <c r="F293" s="81"/>
    </row>
    <row r="294" spans="1:6" ht="15.75" customHeight="1" x14ac:dyDescent="0.15">
      <c r="A294" s="12">
        <v>3292</v>
      </c>
      <c r="B294" s="11" t="s">
        <v>2315</v>
      </c>
      <c r="C294" s="13">
        <v>1.7</v>
      </c>
      <c r="D294" s="11" t="s">
        <v>2318</v>
      </c>
      <c r="E294" s="82" t="s">
        <v>335</v>
      </c>
      <c r="F294" s="81"/>
    </row>
    <row r="295" spans="1:6" ht="15.75" customHeight="1" x14ac:dyDescent="0.15">
      <c r="A295" s="12">
        <v>3293</v>
      </c>
      <c r="B295" s="11" t="s">
        <v>2324</v>
      </c>
      <c r="C295" s="13">
        <v>1.7</v>
      </c>
      <c r="D295" s="11" t="s">
        <v>1544</v>
      </c>
      <c r="E295" s="82" t="s">
        <v>162</v>
      </c>
      <c r="F295" s="81"/>
    </row>
    <row r="296" spans="1:6" ht="15.75" customHeight="1" x14ac:dyDescent="0.15">
      <c r="A296" s="12">
        <v>3294</v>
      </c>
      <c r="B296" s="11" t="s">
        <v>2329</v>
      </c>
      <c r="C296" s="13">
        <v>1.7</v>
      </c>
      <c r="D296" s="11" t="s">
        <v>467</v>
      </c>
      <c r="E296" s="82" t="s">
        <v>71</v>
      </c>
      <c r="F296" s="81"/>
    </row>
    <row r="297" spans="1:6" ht="15.75" customHeight="1" x14ac:dyDescent="0.15">
      <c r="A297" s="12">
        <v>3295</v>
      </c>
      <c r="B297" s="11" t="s">
        <v>2333</v>
      </c>
      <c r="C297" s="13">
        <v>1.7</v>
      </c>
      <c r="D297" s="11" t="s">
        <v>1615</v>
      </c>
      <c r="E297" s="82" t="s">
        <v>398</v>
      </c>
      <c r="F297" s="81"/>
    </row>
    <row r="298" spans="1:6" ht="15.75" customHeight="1" x14ac:dyDescent="0.15">
      <c r="A298" s="12">
        <v>3296</v>
      </c>
      <c r="B298" s="14" t="s">
        <v>2343</v>
      </c>
      <c r="C298" s="13">
        <v>1.7</v>
      </c>
      <c r="D298" s="11" t="s">
        <v>2345</v>
      </c>
      <c r="E298" s="82" t="s">
        <v>335</v>
      </c>
      <c r="F298" s="81"/>
    </row>
    <row r="299" spans="1:6" ht="15.75" customHeight="1" x14ac:dyDescent="0.15">
      <c r="A299" s="12">
        <v>3297</v>
      </c>
      <c r="B299" s="11" t="s">
        <v>2346</v>
      </c>
      <c r="C299" s="13">
        <v>1.69</v>
      </c>
      <c r="D299" s="11" t="s">
        <v>1757</v>
      </c>
      <c r="E299" s="82" t="s">
        <v>101</v>
      </c>
      <c r="F299" s="81"/>
    </row>
    <row r="300" spans="1:6" ht="15.75" customHeight="1" x14ac:dyDescent="0.15">
      <c r="A300" s="12">
        <v>3298</v>
      </c>
      <c r="B300" s="11" t="s">
        <v>2351</v>
      </c>
      <c r="C300" s="13">
        <v>1.69</v>
      </c>
      <c r="D300" s="11" t="s">
        <v>2371</v>
      </c>
      <c r="E300" s="82" t="s">
        <v>101</v>
      </c>
      <c r="F300" s="81"/>
    </row>
    <row r="301" spans="1:6" ht="15.75" customHeight="1" x14ac:dyDescent="0.15">
      <c r="A301" s="12">
        <v>3299</v>
      </c>
      <c r="B301" s="11" t="s">
        <v>2374</v>
      </c>
      <c r="C301" s="13">
        <v>1.69</v>
      </c>
      <c r="D301" s="11" t="s">
        <v>470</v>
      </c>
      <c r="E301" s="82" t="s">
        <v>478</v>
      </c>
      <c r="F301" s="81"/>
    </row>
    <row r="302" spans="1:6" ht="15.75" customHeight="1" x14ac:dyDescent="0.15">
      <c r="A302" s="12">
        <v>3300</v>
      </c>
      <c r="B302" s="11" t="s">
        <v>2377</v>
      </c>
      <c r="C302" s="13">
        <v>1.69</v>
      </c>
      <c r="D302" s="11" t="s">
        <v>1521</v>
      </c>
      <c r="E302" s="82" t="s">
        <v>162</v>
      </c>
      <c r="F302" s="81"/>
    </row>
    <row r="303" spans="1:6" ht="15.75" customHeight="1" x14ac:dyDescent="0.15">
      <c r="A303" s="12">
        <v>3301</v>
      </c>
      <c r="B303" s="11" t="s">
        <v>2380</v>
      </c>
      <c r="C303" s="13">
        <v>1.69</v>
      </c>
      <c r="D303" s="11" t="s">
        <v>442</v>
      </c>
      <c r="E303" s="82" t="s">
        <v>356</v>
      </c>
      <c r="F303" s="81"/>
    </row>
    <row r="304" spans="1:6" ht="15.75" customHeight="1" x14ac:dyDescent="0.15">
      <c r="A304" s="12">
        <v>3302</v>
      </c>
      <c r="B304" s="11" t="s">
        <v>2381</v>
      </c>
      <c r="C304" s="13">
        <v>1.69</v>
      </c>
      <c r="D304" s="11" t="s">
        <v>899</v>
      </c>
      <c r="E304" s="82" t="s">
        <v>162</v>
      </c>
      <c r="F304" s="81"/>
    </row>
    <row r="305" spans="1:6" ht="15.75" customHeight="1" x14ac:dyDescent="0.15">
      <c r="A305" s="12">
        <v>3303</v>
      </c>
      <c r="B305" s="11" t="s">
        <v>2383</v>
      </c>
      <c r="C305" s="13">
        <v>1.69</v>
      </c>
      <c r="D305" s="11" t="s">
        <v>346</v>
      </c>
      <c r="E305" s="82" t="s">
        <v>40</v>
      </c>
      <c r="F305" s="81"/>
    </row>
    <row r="306" spans="1:6" ht="15.75" customHeight="1" x14ac:dyDescent="0.15">
      <c r="A306" s="12">
        <v>3304</v>
      </c>
      <c r="B306" s="11" t="s">
        <v>2402</v>
      </c>
      <c r="C306" s="13">
        <v>1.69</v>
      </c>
      <c r="D306" s="11" t="s">
        <v>793</v>
      </c>
      <c r="E306" s="82" t="s">
        <v>162</v>
      </c>
      <c r="F306" s="81"/>
    </row>
    <row r="307" spans="1:6" ht="15.75" customHeight="1" x14ac:dyDescent="0.15">
      <c r="A307" s="12">
        <v>3305</v>
      </c>
      <c r="B307" s="11" t="s">
        <v>2405</v>
      </c>
      <c r="C307" s="13">
        <v>1.69</v>
      </c>
      <c r="D307" s="11" t="s">
        <v>2406</v>
      </c>
      <c r="E307" s="82" t="s">
        <v>600</v>
      </c>
      <c r="F307" s="81"/>
    </row>
    <row r="308" spans="1:6" ht="15.75" customHeight="1" x14ac:dyDescent="0.15">
      <c r="A308" s="12">
        <v>3306</v>
      </c>
      <c r="B308" s="11" t="s">
        <v>2410</v>
      </c>
      <c r="C308" s="13">
        <v>1.69</v>
      </c>
      <c r="D308" s="11" t="s">
        <v>1603</v>
      </c>
      <c r="E308" s="82" t="s">
        <v>40</v>
      </c>
      <c r="F308" s="81"/>
    </row>
    <row r="309" spans="1:6" ht="15.75" customHeight="1" x14ac:dyDescent="0.15">
      <c r="A309" s="12">
        <v>3307</v>
      </c>
      <c r="B309" s="11" t="s">
        <v>2412</v>
      </c>
      <c r="C309" s="13">
        <v>1.69</v>
      </c>
      <c r="D309" s="11" t="s">
        <v>546</v>
      </c>
      <c r="E309" s="82" t="s">
        <v>162</v>
      </c>
      <c r="F309" s="81"/>
    </row>
    <row r="310" spans="1:6" ht="15.75" customHeight="1" x14ac:dyDescent="0.15">
      <c r="A310" s="12">
        <v>3308</v>
      </c>
      <c r="B310" s="11" t="s">
        <v>2415</v>
      </c>
      <c r="C310" s="13">
        <v>1.69</v>
      </c>
      <c r="D310" s="11" t="s">
        <v>977</v>
      </c>
      <c r="E310" s="82" t="s">
        <v>526</v>
      </c>
      <c r="F310" s="81"/>
    </row>
    <row r="311" spans="1:6" ht="15.75" customHeight="1" x14ac:dyDescent="0.15">
      <c r="A311" s="12">
        <v>3309</v>
      </c>
      <c r="B311" s="11" t="s">
        <v>2433</v>
      </c>
      <c r="C311" s="13">
        <v>1.69</v>
      </c>
      <c r="D311" s="11" t="s">
        <v>2434</v>
      </c>
      <c r="E311" s="82" t="s">
        <v>71</v>
      </c>
      <c r="F311" s="81"/>
    </row>
    <row r="312" spans="1:6" ht="15.75" customHeight="1" x14ac:dyDescent="0.15">
      <c r="A312" s="12">
        <v>3310</v>
      </c>
      <c r="B312" s="11" t="s">
        <v>2436</v>
      </c>
      <c r="C312" s="13">
        <v>1.69</v>
      </c>
      <c r="D312" s="11" t="s">
        <v>368</v>
      </c>
      <c r="E312" s="82" t="s">
        <v>364</v>
      </c>
      <c r="F312" s="81"/>
    </row>
    <row r="313" spans="1:6" ht="15.75" customHeight="1" x14ac:dyDescent="0.15">
      <c r="A313" s="12">
        <v>3311</v>
      </c>
      <c r="B313" s="11" t="s">
        <v>2440</v>
      </c>
      <c r="C313" s="13">
        <v>1.68</v>
      </c>
      <c r="D313" s="11" t="s">
        <v>1283</v>
      </c>
      <c r="E313" s="82" t="s">
        <v>71</v>
      </c>
      <c r="F313" s="81"/>
    </row>
    <row r="314" spans="1:6" ht="15.75" customHeight="1" x14ac:dyDescent="0.15">
      <c r="A314" s="12">
        <v>3312</v>
      </c>
      <c r="B314" s="11" t="s">
        <v>2443</v>
      </c>
      <c r="C314" s="13">
        <v>1.68</v>
      </c>
      <c r="D314" s="11" t="s">
        <v>659</v>
      </c>
      <c r="E314" s="82" t="s">
        <v>59</v>
      </c>
      <c r="F314" s="81"/>
    </row>
    <row r="315" spans="1:6" ht="15.75" customHeight="1" x14ac:dyDescent="0.15">
      <c r="A315" s="12">
        <v>3313</v>
      </c>
      <c r="B315" s="11" t="s">
        <v>2472</v>
      </c>
      <c r="C315" s="13">
        <v>1.68</v>
      </c>
      <c r="D315" s="11" t="s">
        <v>1757</v>
      </c>
      <c r="E315" s="82" t="s">
        <v>66</v>
      </c>
      <c r="F315" s="81"/>
    </row>
    <row r="316" spans="1:6" ht="15.75" customHeight="1" x14ac:dyDescent="0.15">
      <c r="A316" s="12">
        <v>3314</v>
      </c>
      <c r="B316" s="11" t="s">
        <v>2479</v>
      </c>
      <c r="C316" s="13">
        <v>1.68</v>
      </c>
      <c r="D316" s="11" t="s">
        <v>2481</v>
      </c>
      <c r="E316" s="82" t="s">
        <v>335</v>
      </c>
      <c r="F316" s="81"/>
    </row>
    <row r="317" spans="1:6" ht="15.75" customHeight="1" x14ac:dyDescent="0.15">
      <c r="A317" s="12">
        <v>3315</v>
      </c>
      <c r="B317" s="11" t="s">
        <v>2484</v>
      </c>
      <c r="C317" s="13">
        <v>1.68</v>
      </c>
      <c r="D317" s="11" t="s">
        <v>585</v>
      </c>
      <c r="E317" s="82" t="s">
        <v>221</v>
      </c>
      <c r="F317" s="81"/>
    </row>
    <row r="318" spans="1:6" ht="15.75" customHeight="1" x14ac:dyDescent="0.15">
      <c r="A318" s="12">
        <v>3316</v>
      </c>
      <c r="B318" s="11" t="s">
        <v>2486</v>
      </c>
      <c r="C318" s="13">
        <v>1.68</v>
      </c>
      <c r="D318" s="11" t="s">
        <v>1967</v>
      </c>
      <c r="E318" s="82" t="s">
        <v>526</v>
      </c>
      <c r="F318" s="81"/>
    </row>
    <row r="319" spans="1:6" ht="15.75" customHeight="1" x14ac:dyDescent="0.15">
      <c r="A319" s="12">
        <v>3317</v>
      </c>
      <c r="B319" s="11" t="s">
        <v>2487</v>
      </c>
      <c r="C319" s="13">
        <v>1.68</v>
      </c>
      <c r="D319" s="11" t="s">
        <v>1110</v>
      </c>
      <c r="E319" s="82" t="s">
        <v>221</v>
      </c>
      <c r="F319" s="81"/>
    </row>
    <row r="320" spans="1:6" ht="15.75" customHeight="1" x14ac:dyDescent="0.15">
      <c r="A320" s="12">
        <v>3318</v>
      </c>
      <c r="B320" s="11" t="s">
        <v>2489</v>
      </c>
      <c r="C320" s="13">
        <v>1.67</v>
      </c>
      <c r="D320" s="11" t="s">
        <v>442</v>
      </c>
      <c r="E320" s="82" t="s">
        <v>221</v>
      </c>
      <c r="F320" s="81"/>
    </row>
    <row r="321" spans="1:6" ht="15.75" customHeight="1" x14ac:dyDescent="0.15">
      <c r="A321" s="12">
        <v>3319</v>
      </c>
      <c r="B321" s="11" t="s">
        <v>2491</v>
      </c>
      <c r="C321" s="13">
        <v>1.67</v>
      </c>
      <c r="D321" s="11" t="s">
        <v>626</v>
      </c>
      <c r="E321" s="82" t="s">
        <v>59</v>
      </c>
      <c r="F321" s="81"/>
    </row>
    <row r="322" spans="1:6" ht="15.75" customHeight="1" x14ac:dyDescent="0.15">
      <c r="A322" s="12">
        <v>3320</v>
      </c>
      <c r="B322" s="11" t="s">
        <v>2504</v>
      </c>
      <c r="C322" s="13">
        <v>1.67</v>
      </c>
      <c r="D322" s="11" t="s">
        <v>769</v>
      </c>
      <c r="E322" s="82" t="s">
        <v>162</v>
      </c>
      <c r="F322" s="81"/>
    </row>
    <row r="323" spans="1:6" ht="15.75" customHeight="1" x14ac:dyDescent="0.15">
      <c r="A323" s="12">
        <v>3321</v>
      </c>
      <c r="B323" s="11" t="s">
        <v>2506</v>
      </c>
      <c r="C323" s="13">
        <v>1.67</v>
      </c>
      <c r="D323" s="11" t="s">
        <v>701</v>
      </c>
      <c r="E323" s="82" t="s">
        <v>59</v>
      </c>
      <c r="F323" s="81"/>
    </row>
    <row r="324" spans="1:6" ht="15.75" customHeight="1" x14ac:dyDescent="0.15">
      <c r="A324" s="12">
        <v>3322</v>
      </c>
      <c r="B324" s="11" t="s">
        <v>2508</v>
      </c>
      <c r="C324" s="13">
        <v>1.67</v>
      </c>
      <c r="D324" s="11" t="s">
        <v>999</v>
      </c>
      <c r="E324" s="82" t="s">
        <v>162</v>
      </c>
      <c r="F324" s="81"/>
    </row>
    <row r="325" spans="1:6" ht="15.75" customHeight="1" x14ac:dyDescent="0.15">
      <c r="A325" s="12">
        <v>3323</v>
      </c>
      <c r="B325" s="11" t="s">
        <v>2531</v>
      </c>
      <c r="C325" s="13">
        <v>1.67</v>
      </c>
      <c r="D325" s="11" t="s">
        <v>2534</v>
      </c>
      <c r="E325" s="82" t="s">
        <v>162</v>
      </c>
      <c r="F325" s="81"/>
    </row>
    <row r="326" spans="1:6" ht="15.75" customHeight="1" x14ac:dyDescent="0.15">
      <c r="A326" s="12">
        <v>3324</v>
      </c>
      <c r="B326" s="11" t="s">
        <v>2555</v>
      </c>
      <c r="C326" s="13">
        <v>1.67</v>
      </c>
      <c r="D326" s="11" t="s">
        <v>1269</v>
      </c>
      <c r="E326" s="82" t="s">
        <v>71</v>
      </c>
      <c r="F326" s="81"/>
    </row>
    <row r="327" spans="1:6" ht="15.75" customHeight="1" x14ac:dyDescent="0.15">
      <c r="A327" s="12">
        <v>3325</v>
      </c>
      <c r="B327" s="11" t="s">
        <v>2557</v>
      </c>
      <c r="C327" s="13">
        <v>1.67</v>
      </c>
      <c r="D327" s="11" t="s">
        <v>447</v>
      </c>
      <c r="E327" s="82" t="s">
        <v>71</v>
      </c>
      <c r="F327" s="81"/>
    </row>
    <row r="328" spans="1:6" ht="15.75" customHeight="1" x14ac:dyDescent="0.15">
      <c r="A328" s="12">
        <v>3326</v>
      </c>
      <c r="B328" s="11" t="s">
        <v>2573</v>
      </c>
      <c r="C328" s="13">
        <v>1.67</v>
      </c>
      <c r="D328" s="11" t="s">
        <v>1269</v>
      </c>
      <c r="E328" s="82" t="s">
        <v>59</v>
      </c>
      <c r="F328" s="81"/>
    </row>
    <row r="329" spans="1:6" ht="15.75" customHeight="1" x14ac:dyDescent="0.15">
      <c r="A329" s="12">
        <v>3327</v>
      </c>
      <c r="B329" s="11" t="s">
        <v>2581</v>
      </c>
      <c r="C329" s="13">
        <v>1.67</v>
      </c>
      <c r="D329" s="11" t="s">
        <v>329</v>
      </c>
      <c r="E329" s="82" t="s">
        <v>59</v>
      </c>
      <c r="F329" s="81"/>
    </row>
    <row r="330" spans="1:6" ht="15.75" customHeight="1" x14ac:dyDescent="0.15">
      <c r="A330" s="12">
        <v>3328</v>
      </c>
      <c r="B330" s="11" t="s">
        <v>2584</v>
      </c>
      <c r="C330" s="13">
        <v>1.67</v>
      </c>
      <c r="D330" s="11" t="s">
        <v>676</v>
      </c>
      <c r="E330" s="82" t="s">
        <v>398</v>
      </c>
      <c r="F330" s="81"/>
    </row>
    <row r="331" spans="1:6" ht="15.75" customHeight="1" x14ac:dyDescent="0.15">
      <c r="A331" s="12">
        <v>3329</v>
      </c>
      <c r="B331" s="11" t="s">
        <v>2588</v>
      </c>
      <c r="C331" s="13">
        <v>1.67</v>
      </c>
      <c r="D331" s="11" t="s">
        <v>2589</v>
      </c>
      <c r="E331" s="82" t="s">
        <v>162</v>
      </c>
      <c r="F331" s="81"/>
    </row>
    <row r="332" spans="1:6" ht="15.75" customHeight="1" x14ac:dyDescent="0.15">
      <c r="A332" s="12">
        <v>3330</v>
      </c>
      <c r="B332" s="11" t="s">
        <v>2592</v>
      </c>
      <c r="C332" s="13">
        <v>1.67</v>
      </c>
      <c r="D332" s="11" t="s">
        <v>738</v>
      </c>
      <c r="E332" s="82" t="s">
        <v>364</v>
      </c>
      <c r="F332" s="81"/>
    </row>
    <row r="333" spans="1:6" ht="15.75" customHeight="1" x14ac:dyDescent="0.15">
      <c r="A333" s="12">
        <v>3331</v>
      </c>
      <c r="B333" s="11" t="s">
        <v>2594</v>
      </c>
      <c r="C333" s="13">
        <v>1.67</v>
      </c>
      <c r="D333" s="11" t="s">
        <v>1073</v>
      </c>
      <c r="E333" s="82" t="s">
        <v>59</v>
      </c>
      <c r="F333" s="81"/>
    </row>
    <row r="334" spans="1:6" ht="15.75" customHeight="1" x14ac:dyDescent="0.15">
      <c r="A334" s="12">
        <v>3332</v>
      </c>
      <c r="B334" s="11" t="s">
        <v>2598</v>
      </c>
      <c r="C334" s="13">
        <v>1.67</v>
      </c>
      <c r="D334" s="11" t="s">
        <v>397</v>
      </c>
      <c r="E334" s="82" t="s">
        <v>162</v>
      </c>
      <c r="F334" s="81"/>
    </row>
    <row r="335" spans="1:6" ht="15.75" customHeight="1" x14ac:dyDescent="0.15">
      <c r="A335" s="12">
        <v>3333</v>
      </c>
      <c r="B335" s="11" t="s">
        <v>2601</v>
      </c>
      <c r="C335" s="13">
        <v>1.67</v>
      </c>
      <c r="D335" s="11" t="s">
        <v>2603</v>
      </c>
      <c r="E335" s="82" t="s">
        <v>122</v>
      </c>
      <c r="F335" s="81"/>
    </row>
    <row r="336" spans="1:6" ht="15.75" customHeight="1" x14ac:dyDescent="0.15">
      <c r="A336" s="12">
        <v>3334</v>
      </c>
      <c r="B336" s="11" t="s">
        <v>2605</v>
      </c>
      <c r="C336" s="13">
        <v>1.66</v>
      </c>
      <c r="D336" s="11" t="s">
        <v>521</v>
      </c>
      <c r="E336" s="82" t="s">
        <v>162</v>
      </c>
      <c r="F336" s="81"/>
    </row>
    <row r="337" spans="1:6" ht="15.75" customHeight="1" x14ac:dyDescent="0.15">
      <c r="A337" s="12">
        <v>3335</v>
      </c>
      <c r="B337" s="11" t="s">
        <v>2607</v>
      </c>
      <c r="C337" s="13">
        <v>1.66</v>
      </c>
      <c r="D337" s="11" t="s">
        <v>429</v>
      </c>
      <c r="E337" s="82" t="s">
        <v>59</v>
      </c>
      <c r="F337" s="81"/>
    </row>
    <row r="338" spans="1:6" ht="15.75" customHeight="1" x14ac:dyDescent="0.15">
      <c r="A338" s="12">
        <v>3336</v>
      </c>
      <c r="B338" s="11" t="s">
        <v>2610</v>
      </c>
      <c r="C338" s="13">
        <v>1.66</v>
      </c>
      <c r="D338" s="11" t="s">
        <v>738</v>
      </c>
      <c r="E338" s="82" t="s">
        <v>162</v>
      </c>
      <c r="F338" s="81"/>
    </row>
    <row r="339" spans="1:6" ht="15.75" customHeight="1" x14ac:dyDescent="0.15">
      <c r="A339" s="12">
        <v>3337</v>
      </c>
      <c r="B339" s="11" t="s">
        <v>2612</v>
      </c>
      <c r="C339" s="13">
        <v>1.66</v>
      </c>
      <c r="D339" s="11" t="s">
        <v>1046</v>
      </c>
      <c r="E339" s="82" t="s">
        <v>162</v>
      </c>
      <c r="F339" s="81"/>
    </row>
    <row r="340" spans="1:6" ht="15.75" customHeight="1" x14ac:dyDescent="0.15">
      <c r="A340" s="12">
        <v>3338</v>
      </c>
      <c r="B340" s="11" t="s">
        <v>2614</v>
      </c>
      <c r="C340" s="13">
        <v>1.66</v>
      </c>
      <c r="D340" s="11" t="s">
        <v>2615</v>
      </c>
      <c r="E340" s="82" t="s">
        <v>478</v>
      </c>
      <c r="F340" s="81"/>
    </row>
    <row r="341" spans="1:6" ht="15.75" customHeight="1" x14ac:dyDescent="0.15">
      <c r="A341" s="12">
        <v>3339</v>
      </c>
      <c r="B341" s="11" t="s">
        <v>2617</v>
      </c>
      <c r="C341" s="13">
        <v>1.66</v>
      </c>
      <c r="D341" s="11" t="s">
        <v>515</v>
      </c>
      <c r="E341" s="82" t="s">
        <v>75</v>
      </c>
      <c r="F341" s="81"/>
    </row>
    <row r="342" spans="1:6" ht="15.75" customHeight="1" x14ac:dyDescent="0.15">
      <c r="A342" s="12">
        <v>3340</v>
      </c>
      <c r="B342" s="11" t="s">
        <v>2620</v>
      </c>
      <c r="C342" s="13">
        <v>1.66</v>
      </c>
      <c r="D342" s="11" t="s">
        <v>289</v>
      </c>
      <c r="E342" s="82" t="s">
        <v>75</v>
      </c>
      <c r="F342" s="81"/>
    </row>
    <row r="343" spans="1:6" ht="15.75" customHeight="1" x14ac:dyDescent="0.15">
      <c r="A343" s="12">
        <v>3341</v>
      </c>
      <c r="B343" s="11" t="s">
        <v>2624</v>
      </c>
      <c r="C343" s="13">
        <v>1.66</v>
      </c>
      <c r="D343" s="11" t="s">
        <v>596</v>
      </c>
      <c r="E343" s="82" t="s">
        <v>59</v>
      </c>
      <c r="F343" s="81"/>
    </row>
    <row r="344" spans="1:6" ht="15.75" customHeight="1" x14ac:dyDescent="0.15">
      <c r="A344" s="12">
        <v>3342</v>
      </c>
      <c r="B344" s="14" t="s">
        <v>2643</v>
      </c>
      <c r="C344" s="13">
        <v>1.66</v>
      </c>
      <c r="D344" s="11" t="s">
        <v>978</v>
      </c>
      <c r="E344" s="82" t="s">
        <v>356</v>
      </c>
      <c r="F344" s="81"/>
    </row>
    <row r="345" spans="1:6" ht="15.75" customHeight="1" x14ac:dyDescent="0.15">
      <c r="A345" s="12">
        <v>3343</v>
      </c>
      <c r="B345" s="11" t="s">
        <v>2645</v>
      </c>
      <c r="C345" s="13">
        <v>1.66</v>
      </c>
      <c r="D345" s="11" t="s">
        <v>1077</v>
      </c>
      <c r="E345" s="82" t="s">
        <v>162</v>
      </c>
      <c r="F345" s="81"/>
    </row>
    <row r="346" spans="1:6" ht="15.75" customHeight="1" x14ac:dyDescent="0.15">
      <c r="A346" s="12">
        <v>3344</v>
      </c>
      <c r="B346" s="11" t="s">
        <v>2648</v>
      </c>
      <c r="C346" s="13">
        <v>1.66</v>
      </c>
      <c r="D346" s="11" t="s">
        <v>1073</v>
      </c>
      <c r="E346" s="82" t="s">
        <v>50</v>
      </c>
      <c r="F346" s="81"/>
    </row>
    <row r="347" spans="1:6" ht="15.75" customHeight="1" x14ac:dyDescent="0.15">
      <c r="A347" s="12">
        <v>3345</v>
      </c>
      <c r="B347" s="11" t="s">
        <v>2649</v>
      </c>
      <c r="C347" s="13">
        <v>1.66</v>
      </c>
      <c r="D347" s="11" t="s">
        <v>2560</v>
      </c>
      <c r="E347" s="82" t="s">
        <v>162</v>
      </c>
      <c r="F347" s="81"/>
    </row>
    <row r="348" spans="1:6" ht="15.75" customHeight="1" x14ac:dyDescent="0.15">
      <c r="A348" s="12">
        <v>3346</v>
      </c>
      <c r="B348" s="11" t="s">
        <v>2668</v>
      </c>
      <c r="C348" s="13">
        <v>1.66</v>
      </c>
      <c r="D348" s="11" t="s">
        <v>1508</v>
      </c>
      <c r="E348" s="82" t="s">
        <v>538</v>
      </c>
      <c r="F348" s="81"/>
    </row>
    <row r="349" spans="1:6" ht="15.75" customHeight="1" x14ac:dyDescent="0.15">
      <c r="A349" s="12">
        <v>3347</v>
      </c>
      <c r="B349" s="11" t="s">
        <v>2672</v>
      </c>
      <c r="C349" s="13">
        <v>1.66</v>
      </c>
      <c r="D349" s="11" t="s">
        <v>899</v>
      </c>
      <c r="E349" s="82" t="s">
        <v>71</v>
      </c>
      <c r="F349" s="81"/>
    </row>
    <row r="350" spans="1:6" ht="15.75" customHeight="1" x14ac:dyDescent="0.15">
      <c r="A350" s="12">
        <v>3348</v>
      </c>
      <c r="B350" s="11" t="s">
        <v>2684</v>
      </c>
      <c r="C350" s="13">
        <v>1.66</v>
      </c>
      <c r="D350" s="11" t="s">
        <v>2686</v>
      </c>
      <c r="E350" s="82" t="s">
        <v>162</v>
      </c>
      <c r="F350" s="81"/>
    </row>
    <row r="351" spans="1:6" ht="15.75" customHeight="1" x14ac:dyDescent="0.15">
      <c r="A351" s="12">
        <v>3349</v>
      </c>
      <c r="B351" s="11" t="s">
        <v>2688</v>
      </c>
      <c r="C351" s="13">
        <v>1.66</v>
      </c>
      <c r="D351" s="11" t="s">
        <v>368</v>
      </c>
      <c r="E351" s="82" t="s">
        <v>364</v>
      </c>
      <c r="F351" s="81"/>
    </row>
    <row r="352" spans="1:6" ht="15.75" customHeight="1" x14ac:dyDescent="0.15">
      <c r="A352" s="12">
        <v>3350</v>
      </c>
      <c r="B352" s="11" t="s">
        <v>2711</v>
      </c>
      <c r="C352" s="13">
        <v>1.66</v>
      </c>
      <c r="D352" s="11" t="s">
        <v>390</v>
      </c>
      <c r="E352" s="82" t="s">
        <v>221</v>
      </c>
      <c r="F352" s="81"/>
    </row>
    <row r="353" spans="1:6" ht="15.75" customHeight="1" x14ac:dyDescent="0.15">
      <c r="A353" s="12">
        <v>3351</v>
      </c>
      <c r="B353" s="11" t="s">
        <v>1980</v>
      </c>
      <c r="C353" s="13">
        <v>1.65</v>
      </c>
      <c r="D353" s="11" t="s">
        <v>2719</v>
      </c>
      <c r="E353" s="82" t="s">
        <v>66</v>
      </c>
      <c r="F353" s="81"/>
    </row>
    <row r="354" spans="1:6" ht="15.75" customHeight="1" x14ac:dyDescent="0.15">
      <c r="A354" s="12">
        <v>3352</v>
      </c>
      <c r="B354" s="11" t="s">
        <v>2720</v>
      </c>
      <c r="C354" s="13">
        <v>1.65</v>
      </c>
      <c r="D354" s="11" t="s">
        <v>2721</v>
      </c>
      <c r="E354" s="82" t="s">
        <v>478</v>
      </c>
      <c r="F354" s="81"/>
    </row>
    <row r="355" spans="1:6" ht="15.75" customHeight="1" x14ac:dyDescent="0.15">
      <c r="A355" s="12">
        <v>3353</v>
      </c>
      <c r="B355" s="11" t="s">
        <v>2728</v>
      </c>
      <c r="C355" s="13">
        <v>1.65</v>
      </c>
      <c r="D355" s="11" t="s">
        <v>2730</v>
      </c>
      <c r="E355" s="82" t="s">
        <v>162</v>
      </c>
      <c r="F355" s="81"/>
    </row>
    <row r="356" spans="1:6" ht="15.75" customHeight="1" x14ac:dyDescent="0.15">
      <c r="A356" s="12">
        <v>3354</v>
      </c>
      <c r="B356" s="11" t="s">
        <v>2732</v>
      </c>
      <c r="C356" s="13">
        <v>1.65</v>
      </c>
      <c r="D356" s="11" t="s">
        <v>315</v>
      </c>
      <c r="E356" s="82" t="s">
        <v>356</v>
      </c>
      <c r="F356" s="81"/>
    </row>
    <row r="357" spans="1:6" ht="15.75" customHeight="1" x14ac:dyDescent="0.15">
      <c r="A357" s="12">
        <v>3355</v>
      </c>
      <c r="B357" s="11" t="s">
        <v>2738</v>
      </c>
      <c r="C357" s="13">
        <v>1.65</v>
      </c>
      <c r="D357" s="11" t="s">
        <v>950</v>
      </c>
      <c r="E357" s="82" t="s">
        <v>66</v>
      </c>
      <c r="F357" s="81"/>
    </row>
    <row r="358" spans="1:6" ht="15.75" customHeight="1" x14ac:dyDescent="0.15">
      <c r="A358" s="12">
        <v>3356</v>
      </c>
      <c r="B358" s="11" t="s">
        <v>2742</v>
      </c>
      <c r="C358" s="13">
        <v>1.65</v>
      </c>
      <c r="D358" s="11" t="s">
        <v>626</v>
      </c>
      <c r="E358" s="82" t="s">
        <v>364</v>
      </c>
      <c r="F358" s="81"/>
    </row>
    <row r="359" spans="1:6" ht="15.75" customHeight="1" x14ac:dyDescent="0.15">
      <c r="A359" s="12">
        <v>3357</v>
      </c>
      <c r="B359" s="11" t="s">
        <v>2744</v>
      </c>
      <c r="C359" s="13">
        <v>1.65</v>
      </c>
      <c r="D359" s="11" t="s">
        <v>2046</v>
      </c>
      <c r="E359" s="82" t="s">
        <v>101</v>
      </c>
      <c r="F359" s="81"/>
    </row>
    <row r="360" spans="1:6" ht="15.75" customHeight="1" x14ac:dyDescent="0.15">
      <c r="A360" s="12">
        <v>3358</v>
      </c>
      <c r="B360" s="11" t="s">
        <v>2749</v>
      </c>
      <c r="C360" s="13">
        <v>1.65</v>
      </c>
      <c r="D360" s="11" t="s">
        <v>2750</v>
      </c>
      <c r="E360" s="82" t="s">
        <v>221</v>
      </c>
      <c r="F360" s="81"/>
    </row>
    <row r="361" spans="1:6" ht="15.75" customHeight="1" x14ac:dyDescent="0.15">
      <c r="A361" s="12">
        <v>3359</v>
      </c>
      <c r="B361" s="11" t="s">
        <v>2754</v>
      </c>
      <c r="C361" s="13">
        <v>1.65</v>
      </c>
      <c r="D361" s="11" t="s">
        <v>539</v>
      </c>
      <c r="E361" s="82" t="s">
        <v>600</v>
      </c>
      <c r="F361" s="81"/>
    </row>
    <row r="362" spans="1:6" ht="15.75" customHeight="1" x14ac:dyDescent="0.15">
      <c r="A362" s="12">
        <v>3360</v>
      </c>
      <c r="B362" s="11" t="s">
        <v>2757</v>
      </c>
      <c r="C362" s="13">
        <v>1.64</v>
      </c>
      <c r="D362" s="11" t="s">
        <v>546</v>
      </c>
      <c r="E362" s="82" t="s">
        <v>50</v>
      </c>
      <c r="F362" s="81"/>
    </row>
    <row r="363" spans="1:6" ht="15.75" customHeight="1" x14ac:dyDescent="0.15">
      <c r="A363" s="12">
        <v>3361</v>
      </c>
      <c r="B363" s="11" t="s">
        <v>2777</v>
      </c>
      <c r="C363" s="13">
        <v>1.64</v>
      </c>
      <c r="D363" s="11" t="s">
        <v>1967</v>
      </c>
      <c r="E363" s="82" t="s">
        <v>59</v>
      </c>
      <c r="F363" s="81"/>
    </row>
    <row r="364" spans="1:6" ht="15.75" customHeight="1" x14ac:dyDescent="0.15">
      <c r="A364" s="12">
        <v>3362</v>
      </c>
      <c r="B364" s="11" t="s">
        <v>2779</v>
      </c>
      <c r="C364" s="13">
        <v>1.64</v>
      </c>
      <c r="D364" s="11" t="s">
        <v>1160</v>
      </c>
      <c r="E364" s="82" t="s">
        <v>71</v>
      </c>
      <c r="F364" s="81"/>
    </row>
    <row r="365" spans="1:6" ht="15.75" customHeight="1" x14ac:dyDescent="0.15">
      <c r="A365" s="12">
        <v>3363</v>
      </c>
      <c r="B365" s="11" t="s">
        <v>2786</v>
      </c>
      <c r="C365" s="13">
        <v>1.64</v>
      </c>
      <c r="D365" s="11" t="s">
        <v>535</v>
      </c>
      <c r="E365" s="82" t="s">
        <v>162</v>
      </c>
      <c r="F365" s="81"/>
    </row>
    <row r="366" spans="1:6" ht="15.75" customHeight="1" x14ac:dyDescent="0.15">
      <c r="A366" s="12">
        <v>3364</v>
      </c>
      <c r="B366" s="11" t="s">
        <v>2788</v>
      </c>
      <c r="C366" s="13">
        <v>1.64</v>
      </c>
      <c r="D366" s="11" t="s">
        <v>785</v>
      </c>
      <c r="E366" s="82" t="s">
        <v>356</v>
      </c>
      <c r="F366" s="81"/>
    </row>
    <row r="367" spans="1:6" ht="15.75" customHeight="1" x14ac:dyDescent="0.15">
      <c r="A367" s="12">
        <v>3365</v>
      </c>
      <c r="B367" s="11" t="s">
        <v>2802</v>
      </c>
      <c r="C367" s="13">
        <v>1.64</v>
      </c>
      <c r="D367" s="11" t="s">
        <v>1843</v>
      </c>
      <c r="E367" s="82" t="s">
        <v>538</v>
      </c>
      <c r="F367" s="81"/>
    </row>
    <row r="368" spans="1:6" ht="15.75" customHeight="1" x14ac:dyDescent="0.15">
      <c r="A368" s="12">
        <v>3366</v>
      </c>
      <c r="B368" s="11" t="s">
        <v>2804</v>
      </c>
      <c r="C368" s="13">
        <v>1.64</v>
      </c>
      <c r="D368" s="11" t="s">
        <v>2806</v>
      </c>
      <c r="E368" s="82" t="s">
        <v>162</v>
      </c>
      <c r="F368" s="81"/>
    </row>
    <row r="369" spans="1:6" ht="15.75" customHeight="1" x14ac:dyDescent="0.15">
      <c r="A369" s="12">
        <v>3367</v>
      </c>
      <c r="B369" s="11" t="s">
        <v>2808</v>
      </c>
      <c r="C369" s="13">
        <v>1.64</v>
      </c>
      <c r="D369" s="11" t="s">
        <v>2809</v>
      </c>
      <c r="E369" s="82" t="s">
        <v>59</v>
      </c>
      <c r="F369" s="81"/>
    </row>
    <row r="370" spans="1:6" ht="15.75" customHeight="1" x14ac:dyDescent="0.15">
      <c r="A370" s="12">
        <v>3368</v>
      </c>
      <c r="B370" s="11" t="s">
        <v>2812</v>
      </c>
      <c r="C370" s="13">
        <v>1.64</v>
      </c>
      <c r="D370" s="11" t="s">
        <v>2813</v>
      </c>
      <c r="E370" s="82" t="s">
        <v>335</v>
      </c>
      <c r="F370" s="81"/>
    </row>
    <row r="371" spans="1:6" ht="15.75" customHeight="1" x14ac:dyDescent="0.15">
      <c r="A371" s="12">
        <v>3369</v>
      </c>
      <c r="B371" s="11" t="s">
        <v>2815</v>
      </c>
      <c r="C371" s="13">
        <v>1.63</v>
      </c>
      <c r="D371" s="11" t="s">
        <v>1493</v>
      </c>
      <c r="E371" s="82" t="s">
        <v>101</v>
      </c>
      <c r="F371" s="81"/>
    </row>
    <row r="372" spans="1:6" ht="15.75" customHeight="1" x14ac:dyDescent="0.15">
      <c r="A372" s="12">
        <v>3370</v>
      </c>
      <c r="B372" s="11" t="s">
        <v>2817</v>
      </c>
      <c r="C372" s="13">
        <v>1.63</v>
      </c>
      <c r="D372" s="11" t="s">
        <v>785</v>
      </c>
      <c r="E372" s="82" t="s">
        <v>71</v>
      </c>
      <c r="F372" s="81"/>
    </row>
    <row r="373" spans="1:6" ht="15.75" customHeight="1" x14ac:dyDescent="0.15">
      <c r="A373" s="12">
        <v>3371</v>
      </c>
      <c r="B373" s="11" t="s">
        <v>2827</v>
      </c>
      <c r="C373" s="13">
        <v>1.63</v>
      </c>
      <c r="D373" s="11" t="s">
        <v>1069</v>
      </c>
      <c r="E373" s="82" t="s">
        <v>677</v>
      </c>
      <c r="F373" s="81"/>
    </row>
    <row r="374" spans="1:6" ht="15.75" customHeight="1" x14ac:dyDescent="0.15">
      <c r="A374" s="12">
        <v>3372</v>
      </c>
      <c r="B374" s="11" t="s">
        <v>2831</v>
      </c>
      <c r="C374" s="13">
        <v>1.63</v>
      </c>
      <c r="D374" s="11" t="s">
        <v>511</v>
      </c>
      <c r="E374" s="82" t="s">
        <v>162</v>
      </c>
      <c r="F374" s="81"/>
    </row>
    <row r="375" spans="1:6" ht="15.75" customHeight="1" x14ac:dyDescent="0.15">
      <c r="A375" s="12">
        <v>3373</v>
      </c>
      <c r="B375" s="11" t="s">
        <v>2832</v>
      </c>
      <c r="C375" s="13">
        <v>1.63</v>
      </c>
      <c r="D375" s="11" t="s">
        <v>390</v>
      </c>
      <c r="E375" s="82" t="s">
        <v>71</v>
      </c>
      <c r="F375" s="81"/>
    </row>
    <row r="376" spans="1:6" ht="15.75" customHeight="1" x14ac:dyDescent="0.15">
      <c r="A376" s="12">
        <v>3374</v>
      </c>
      <c r="B376" s="11" t="s">
        <v>2833</v>
      </c>
      <c r="C376" s="13">
        <v>1.63</v>
      </c>
      <c r="D376" s="11" t="s">
        <v>631</v>
      </c>
      <c r="E376" s="82" t="s">
        <v>66</v>
      </c>
      <c r="F376" s="81"/>
    </row>
    <row r="377" spans="1:6" ht="15.75" customHeight="1" x14ac:dyDescent="0.15">
      <c r="A377" s="12">
        <v>3375</v>
      </c>
      <c r="B377" s="11" t="s">
        <v>2836</v>
      </c>
      <c r="C377" s="13">
        <v>1.62</v>
      </c>
      <c r="D377" s="11" t="s">
        <v>1264</v>
      </c>
      <c r="E377" s="82" t="s">
        <v>101</v>
      </c>
      <c r="F377" s="81"/>
    </row>
    <row r="378" spans="1:6" ht="15.75" customHeight="1" x14ac:dyDescent="0.15">
      <c r="A378" s="12">
        <v>3376</v>
      </c>
      <c r="B378" s="11" t="s">
        <v>2839</v>
      </c>
      <c r="C378" s="13">
        <v>1.62</v>
      </c>
      <c r="D378" s="11" t="s">
        <v>451</v>
      </c>
      <c r="E378" s="82" t="s">
        <v>356</v>
      </c>
      <c r="F378" s="81"/>
    </row>
    <row r="379" spans="1:6" ht="15.75" customHeight="1" x14ac:dyDescent="0.15">
      <c r="A379" s="12">
        <v>3377</v>
      </c>
      <c r="B379" s="11" t="s">
        <v>2843</v>
      </c>
      <c r="C379" s="13">
        <v>1.62</v>
      </c>
      <c r="D379" s="11" t="s">
        <v>2844</v>
      </c>
      <c r="E379" s="82" t="s">
        <v>101</v>
      </c>
      <c r="F379" s="81"/>
    </row>
    <row r="380" spans="1:6" ht="15.75" customHeight="1" x14ac:dyDescent="0.15">
      <c r="A380" s="12">
        <v>3378</v>
      </c>
      <c r="B380" s="11" t="s">
        <v>2847</v>
      </c>
      <c r="C380" s="13">
        <v>1.62</v>
      </c>
      <c r="D380" s="11" t="s">
        <v>2076</v>
      </c>
      <c r="E380" s="82" t="s">
        <v>364</v>
      </c>
      <c r="F380" s="81"/>
    </row>
    <row r="381" spans="1:6" ht="15.75" customHeight="1" x14ac:dyDescent="0.15">
      <c r="A381" s="12">
        <v>3379</v>
      </c>
      <c r="B381" s="11" t="s">
        <v>2849</v>
      </c>
      <c r="C381" s="13">
        <v>1.62</v>
      </c>
      <c r="D381" s="11" t="s">
        <v>1012</v>
      </c>
      <c r="E381" s="82" t="s">
        <v>71</v>
      </c>
      <c r="F381" s="81"/>
    </row>
    <row r="382" spans="1:6" ht="15.75" customHeight="1" x14ac:dyDescent="0.15">
      <c r="A382" s="12">
        <v>3380</v>
      </c>
      <c r="B382" s="11" t="s">
        <v>2853</v>
      </c>
      <c r="C382" s="13">
        <v>1.62</v>
      </c>
      <c r="D382" s="11" t="s">
        <v>2855</v>
      </c>
      <c r="E382" s="82" t="s">
        <v>86</v>
      </c>
      <c r="F382" s="81"/>
    </row>
    <row r="383" spans="1:6" ht="15.75" customHeight="1" x14ac:dyDescent="0.15">
      <c r="A383" s="12">
        <v>3381</v>
      </c>
      <c r="B383" s="11" t="s">
        <v>2857</v>
      </c>
      <c r="C383" s="13">
        <v>1.62</v>
      </c>
      <c r="D383" s="11" t="s">
        <v>329</v>
      </c>
      <c r="E383" s="82" t="s">
        <v>86</v>
      </c>
      <c r="F383" s="81"/>
    </row>
    <row r="384" spans="1:6" ht="15.75" customHeight="1" x14ac:dyDescent="0.15">
      <c r="A384" s="12">
        <v>3382</v>
      </c>
      <c r="B384" s="11" t="s">
        <v>2860</v>
      </c>
      <c r="C384" s="13">
        <v>1.62</v>
      </c>
      <c r="D384" s="11" t="s">
        <v>2861</v>
      </c>
      <c r="E384" s="82" t="s">
        <v>50</v>
      </c>
      <c r="F384" s="81"/>
    </row>
    <row r="385" spans="1:6" ht="15.75" customHeight="1" x14ac:dyDescent="0.15">
      <c r="A385" s="12">
        <v>3383</v>
      </c>
      <c r="B385" s="11" t="s">
        <v>2863</v>
      </c>
      <c r="C385" s="13">
        <v>1.62</v>
      </c>
      <c r="D385" s="11" t="s">
        <v>1110</v>
      </c>
      <c r="E385" s="82" t="s">
        <v>478</v>
      </c>
      <c r="F385" s="81"/>
    </row>
    <row r="386" spans="1:6" ht="15.75" customHeight="1" x14ac:dyDescent="0.15">
      <c r="A386" s="12">
        <v>3384</v>
      </c>
      <c r="B386" s="11" t="s">
        <v>2867</v>
      </c>
      <c r="C386" s="13">
        <v>1.62</v>
      </c>
      <c r="D386" s="11" t="s">
        <v>289</v>
      </c>
      <c r="E386" s="82" t="s">
        <v>59</v>
      </c>
      <c r="F386" s="81"/>
    </row>
    <row r="387" spans="1:6" ht="15.75" customHeight="1" x14ac:dyDescent="0.15">
      <c r="A387" s="12">
        <v>3385</v>
      </c>
      <c r="B387" s="11" t="s">
        <v>2870</v>
      </c>
      <c r="C387" s="13">
        <v>1.62</v>
      </c>
      <c r="D387" s="11" t="s">
        <v>333</v>
      </c>
      <c r="E387" s="82" t="s">
        <v>66</v>
      </c>
      <c r="F387" s="81"/>
    </row>
    <row r="388" spans="1:6" ht="15.75" customHeight="1" x14ac:dyDescent="0.15">
      <c r="A388" s="12">
        <v>3386</v>
      </c>
      <c r="B388" s="11" t="s">
        <v>2873</v>
      </c>
      <c r="C388" s="13">
        <v>1.62</v>
      </c>
      <c r="D388" s="11" t="s">
        <v>451</v>
      </c>
      <c r="E388" s="82" t="s">
        <v>162</v>
      </c>
      <c r="F388" s="81"/>
    </row>
    <row r="389" spans="1:6" ht="15.75" customHeight="1" x14ac:dyDescent="0.15">
      <c r="A389" s="12">
        <v>3387</v>
      </c>
      <c r="B389" s="11" t="s">
        <v>2877</v>
      </c>
      <c r="C389" s="13">
        <v>1.61</v>
      </c>
      <c r="D389" s="11" t="s">
        <v>2878</v>
      </c>
      <c r="E389" s="82" t="s">
        <v>221</v>
      </c>
      <c r="F389" s="81"/>
    </row>
    <row r="390" spans="1:6" ht="15.75" customHeight="1" x14ac:dyDescent="0.15">
      <c r="A390" s="12">
        <v>3388</v>
      </c>
      <c r="B390" s="11" t="s">
        <v>2901</v>
      </c>
      <c r="C390" s="13">
        <v>1.61</v>
      </c>
      <c r="D390" s="11" t="s">
        <v>2902</v>
      </c>
      <c r="E390" s="82" t="s">
        <v>101</v>
      </c>
      <c r="F390" s="81"/>
    </row>
    <row r="391" spans="1:6" ht="15.75" customHeight="1" x14ac:dyDescent="0.15">
      <c r="A391" s="12">
        <v>3389</v>
      </c>
      <c r="B391" s="11" t="s">
        <v>2904</v>
      </c>
      <c r="C391" s="13">
        <v>1.61</v>
      </c>
      <c r="D391" s="11" t="s">
        <v>2228</v>
      </c>
      <c r="E391" s="82" t="s">
        <v>215</v>
      </c>
      <c r="F391" s="81"/>
    </row>
    <row r="392" spans="1:6" ht="15.75" customHeight="1" x14ac:dyDescent="0.15">
      <c r="A392" s="12">
        <v>3390</v>
      </c>
      <c r="B392" s="11" t="s">
        <v>2928</v>
      </c>
      <c r="C392" s="13">
        <v>1.61</v>
      </c>
      <c r="D392" s="11" t="s">
        <v>525</v>
      </c>
      <c r="E392" s="82" t="s">
        <v>215</v>
      </c>
      <c r="F392" s="81"/>
    </row>
    <row r="393" spans="1:6" ht="15.75" customHeight="1" x14ac:dyDescent="0.15">
      <c r="A393" s="12">
        <v>3391</v>
      </c>
      <c r="B393" s="11" t="s">
        <v>2933</v>
      </c>
      <c r="C393" s="13">
        <v>1.61</v>
      </c>
      <c r="D393" s="11" t="s">
        <v>315</v>
      </c>
      <c r="E393" s="82" t="s">
        <v>364</v>
      </c>
      <c r="F393" s="81"/>
    </row>
    <row r="394" spans="1:6" ht="15.75" customHeight="1" x14ac:dyDescent="0.15">
      <c r="A394" s="12">
        <v>3392</v>
      </c>
      <c r="B394" s="11" t="s">
        <v>2937</v>
      </c>
      <c r="C394" s="13">
        <v>1.61</v>
      </c>
      <c r="D394" s="11" t="s">
        <v>952</v>
      </c>
      <c r="E394" s="82" t="s">
        <v>538</v>
      </c>
      <c r="F394" s="81"/>
    </row>
    <row r="395" spans="1:6" ht="15.75" customHeight="1" x14ac:dyDescent="0.15">
      <c r="A395" s="12">
        <v>3393</v>
      </c>
      <c r="B395" s="11" t="s">
        <v>2941</v>
      </c>
      <c r="C395" s="13">
        <v>1.61</v>
      </c>
      <c r="D395" s="11" t="s">
        <v>2942</v>
      </c>
      <c r="E395" s="82" t="s">
        <v>59</v>
      </c>
      <c r="F395" s="81"/>
    </row>
    <row r="396" spans="1:6" ht="15.75" customHeight="1" x14ac:dyDescent="0.15">
      <c r="A396" s="12">
        <v>3394</v>
      </c>
      <c r="B396" s="11" t="s">
        <v>2959</v>
      </c>
      <c r="C396" s="13">
        <v>1.61</v>
      </c>
      <c r="D396" s="11" t="s">
        <v>2960</v>
      </c>
      <c r="E396" s="82" t="s">
        <v>162</v>
      </c>
      <c r="F396" s="81"/>
    </row>
    <row r="397" spans="1:6" ht="15.75" customHeight="1" x14ac:dyDescent="0.15">
      <c r="A397" s="12">
        <v>3395</v>
      </c>
      <c r="B397" s="11" t="s">
        <v>2965</v>
      </c>
      <c r="C397" s="13">
        <v>1.61</v>
      </c>
      <c r="D397" s="11" t="s">
        <v>359</v>
      </c>
      <c r="E397" s="82" t="s">
        <v>364</v>
      </c>
      <c r="F397" s="81"/>
    </row>
    <row r="398" spans="1:6" ht="15.75" customHeight="1" x14ac:dyDescent="0.15">
      <c r="A398" s="12">
        <v>3396</v>
      </c>
      <c r="B398" s="11" t="s">
        <v>2968</v>
      </c>
      <c r="C398" s="13">
        <v>1.61</v>
      </c>
      <c r="D398" s="11" t="s">
        <v>442</v>
      </c>
      <c r="E398" s="82" t="s">
        <v>221</v>
      </c>
      <c r="F398" s="81"/>
    </row>
    <row r="399" spans="1:6" ht="15.75" customHeight="1" x14ac:dyDescent="0.15">
      <c r="A399" s="12">
        <v>3397</v>
      </c>
      <c r="B399" s="11" t="s">
        <v>2972</v>
      </c>
      <c r="C399" s="13">
        <v>1.61</v>
      </c>
      <c r="D399" s="11" t="s">
        <v>1794</v>
      </c>
      <c r="E399" s="82" t="s">
        <v>59</v>
      </c>
      <c r="F399" s="81"/>
    </row>
    <row r="400" spans="1:6" ht="15.75" customHeight="1" x14ac:dyDescent="0.15">
      <c r="A400" s="12">
        <v>3398</v>
      </c>
      <c r="B400" s="11" t="s">
        <v>2978</v>
      </c>
      <c r="C400" s="13">
        <v>1.61</v>
      </c>
      <c r="D400" s="11" t="s">
        <v>451</v>
      </c>
      <c r="E400" s="82" t="s">
        <v>59</v>
      </c>
      <c r="F400" s="81"/>
    </row>
    <row r="401" spans="1:6" ht="15.75" customHeight="1" x14ac:dyDescent="0.15">
      <c r="A401" s="12">
        <v>3399</v>
      </c>
      <c r="B401" s="11" t="s">
        <v>2983</v>
      </c>
      <c r="C401" s="13">
        <v>1.61</v>
      </c>
      <c r="D401" s="11" t="s">
        <v>898</v>
      </c>
      <c r="E401" s="82" t="s">
        <v>66</v>
      </c>
      <c r="F401" s="81"/>
    </row>
    <row r="402" spans="1:6" ht="15.75" customHeight="1" x14ac:dyDescent="0.15">
      <c r="A402" s="12">
        <v>3400</v>
      </c>
      <c r="B402" s="11" t="s">
        <v>2987</v>
      </c>
      <c r="C402" s="13">
        <v>1.61</v>
      </c>
      <c r="D402" s="11" t="s">
        <v>568</v>
      </c>
      <c r="E402" s="82" t="s">
        <v>59</v>
      </c>
      <c r="F402" s="81"/>
    </row>
    <row r="403" spans="1:6" ht="15.75" customHeight="1" x14ac:dyDescent="0.15">
      <c r="A403" s="12">
        <v>3401</v>
      </c>
      <c r="B403" s="11" t="s">
        <v>2991</v>
      </c>
      <c r="C403" s="13">
        <v>1.61</v>
      </c>
      <c r="D403" s="11" t="s">
        <v>2992</v>
      </c>
      <c r="E403" s="82" t="s">
        <v>335</v>
      </c>
      <c r="F403" s="81"/>
    </row>
    <row r="404" spans="1:6" ht="15.75" customHeight="1" x14ac:dyDescent="0.15">
      <c r="A404" s="12">
        <v>3402</v>
      </c>
      <c r="B404" s="11" t="s">
        <v>2993</v>
      </c>
      <c r="C404" s="13">
        <v>1.6</v>
      </c>
      <c r="D404" s="11" t="s">
        <v>1008</v>
      </c>
      <c r="E404" s="82" t="s">
        <v>71</v>
      </c>
      <c r="F404" s="81"/>
    </row>
    <row r="405" spans="1:6" ht="15.75" customHeight="1" x14ac:dyDescent="0.15">
      <c r="A405" s="12">
        <v>3403</v>
      </c>
      <c r="B405" s="11" t="s">
        <v>2996</v>
      </c>
      <c r="C405" s="13">
        <v>1.6</v>
      </c>
      <c r="D405" s="11" t="s">
        <v>289</v>
      </c>
      <c r="E405" s="82" t="s">
        <v>162</v>
      </c>
      <c r="F405" s="81"/>
    </row>
    <row r="406" spans="1:6" ht="15.75" customHeight="1" x14ac:dyDescent="0.15">
      <c r="A406" s="12">
        <v>3404</v>
      </c>
      <c r="B406" s="11" t="s">
        <v>2998</v>
      </c>
      <c r="C406" s="13">
        <v>1.6</v>
      </c>
      <c r="D406" s="11" t="s">
        <v>3000</v>
      </c>
      <c r="E406" s="82" t="s">
        <v>215</v>
      </c>
      <c r="F406" s="81"/>
    </row>
    <row r="407" spans="1:6" ht="15.75" customHeight="1" x14ac:dyDescent="0.15">
      <c r="A407" s="12">
        <v>3405</v>
      </c>
      <c r="B407" s="11" t="s">
        <v>3002</v>
      </c>
      <c r="C407" s="13">
        <v>1.6</v>
      </c>
      <c r="D407" s="11" t="s">
        <v>470</v>
      </c>
      <c r="E407" s="82" t="s">
        <v>71</v>
      </c>
      <c r="F407" s="81"/>
    </row>
    <row r="408" spans="1:6" ht="15.75" customHeight="1" x14ac:dyDescent="0.15">
      <c r="A408" s="12">
        <v>3406</v>
      </c>
      <c r="B408" s="11" t="s">
        <v>3004</v>
      </c>
      <c r="C408" s="13">
        <v>1.6</v>
      </c>
      <c r="D408" s="11" t="s">
        <v>3005</v>
      </c>
      <c r="E408" s="82" t="s">
        <v>162</v>
      </c>
      <c r="F408" s="81"/>
    </row>
    <row r="409" spans="1:6" ht="15.75" customHeight="1" x14ac:dyDescent="0.15">
      <c r="A409" s="12">
        <v>3407</v>
      </c>
      <c r="B409" s="11" t="s">
        <v>3016</v>
      </c>
      <c r="C409" s="13">
        <v>1.6</v>
      </c>
      <c r="D409" s="11" t="s">
        <v>449</v>
      </c>
      <c r="E409" s="82" t="s">
        <v>40</v>
      </c>
      <c r="F409" s="81"/>
    </row>
    <row r="410" spans="1:6" ht="15.75" customHeight="1" x14ac:dyDescent="0.15">
      <c r="A410" s="12">
        <v>3408</v>
      </c>
      <c r="B410" s="11" t="s">
        <v>3018</v>
      </c>
      <c r="C410" s="13">
        <v>1.6</v>
      </c>
      <c r="D410" s="11" t="s">
        <v>532</v>
      </c>
      <c r="E410" s="82" t="s">
        <v>221</v>
      </c>
      <c r="F410" s="81"/>
    </row>
    <row r="411" spans="1:6" ht="15.75" customHeight="1" x14ac:dyDescent="0.15">
      <c r="A411" s="12">
        <v>3409</v>
      </c>
      <c r="B411" s="11" t="s">
        <v>3020</v>
      </c>
      <c r="C411" s="13">
        <v>1.6</v>
      </c>
      <c r="D411" s="11" t="s">
        <v>532</v>
      </c>
      <c r="E411" s="82" t="s">
        <v>162</v>
      </c>
      <c r="F411" s="81"/>
    </row>
    <row r="412" spans="1:6" ht="15.75" customHeight="1" x14ac:dyDescent="0.15">
      <c r="A412" s="12">
        <v>3410</v>
      </c>
      <c r="B412" s="11" t="s">
        <v>3022</v>
      </c>
      <c r="C412" s="13">
        <v>1.6</v>
      </c>
      <c r="D412" s="11" t="s">
        <v>3023</v>
      </c>
      <c r="E412" s="82" t="s">
        <v>122</v>
      </c>
      <c r="F412" s="81"/>
    </row>
    <row r="413" spans="1:6" ht="15.75" customHeight="1" x14ac:dyDescent="0.15">
      <c r="A413" s="12">
        <v>3411</v>
      </c>
      <c r="B413" s="11" t="s">
        <v>3040</v>
      </c>
      <c r="C413" s="13">
        <v>1.59</v>
      </c>
      <c r="D413" s="11" t="s">
        <v>1211</v>
      </c>
      <c r="E413" s="82" t="s">
        <v>75</v>
      </c>
      <c r="F413" s="81"/>
    </row>
    <row r="414" spans="1:6" ht="15.75" customHeight="1" x14ac:dyDescent="0.15">
      <c r="A414" s="12">
        <v>3412</v>
      </c>
      <c r="B414" s="11" t="s">
        <v>3043</v>
      </c>
      <c r="C414" s="13">
        <v>1.59</v>
      </c>
      <c r="D414" s="11" t="s">
        <v>390</v>
      </c>
      <c r="E414" s="82" t="s">
        <v>526</v>
      </c>
      <c r="F414" s="81"/>
    </row>
    <row r="415" spans="1:6" ht="15.75" customHeight="1" x14ac:dyDescent="0.15">
      <c r="A415" s="12">
        <v>3413</v>
      </c>
      <c r="B415" s="11" t="s">
        <v>3045</v>
      </c>
      <c r="C415" s="13">
        <v>1.59</v>
      </c>
      <c r="D415" s="11" t="s">
        <v>476</v>
      </c>
      <c r="E415" s="82" t="s">
        <v>356</v>
      </c>
      <c r="F415" s="81"/>
    </row>
    <row r="416" spans="1:6" ht="15.75" customHeight="1" x14ac:dyDescent="0.15">
      <c r="A416" s="12">
        <v>3414</v>
      </c>
      <c r="B416" s="11" t="s">
        <v>3047</v>
      </c>
      <c r="C416" s="13">
        <v>1.59</v>
      </c>
      <c r="D416" s="11" t="s">
        <v>793</v>
      </c>
      <c r="E416" s="82" t="s">
        <v>101</v>
      </c>
      <c r="F416" s="81"/>
    </row>
    <row r="417" spans="1:6" ht="15.75" customHeight="1" x14ac:dyDescent="0.15">
      <c r="A417" s="12">
        <v>3415</v>
      </c>
      <c r="B417" s="11" t="s">
        <v>3050</v>
      </c>
      <c r="C417" s="13">
        <v>1.59</v>
      </c>
      <c r="D417" s="11" t="s">
        <v>1311</v>
      </c>
      <c r="E417" s="82" t="s">
        <v>221</v>
      </c>
      <c r="F417" s="81"/>
    </row>
    <row r="418" spans="1:6" ht="15.75" customHeight="1" x14ac:dyDescent="0.15">
      <c r="A418" s="12">
        <v>3416</v>
      </c>
      <c r="B418" s="11" t="s">
        <v>3051</v>
      </c>
      <c r="C418" s="13">
        <v>1.59</v>
      </c>
      <c r="D418" s="11" t="s">
        <v>329</v>
      </c>
      <c r="E418" s="82" t="s">
        <v>221</v>
      </c>
      <c r="F418" s="81"/>
    </row>
    <row r="419" spans="1:6" ht="15.75" customHeight="1" x14ac:dyDescent="0.15">
      <c r="A419" s="12">
        <v>3417</v>
      </c>
      <c r="B419" s="11" t="s">
        <v>3069</v>
      </c>
      <c r="C419" s="13">
        <v>1.59</v>
      </c>
      <c r="D419" s="11" t="s">
        <v>676</v>
      </c>
      <c r="E419" s="82" t="s">
        <v>162</v>
      </c>
      <c r="F419" s="81"/>
    </row>
    <row r="420" spans="1:6" ht="15.75" customHeight="1" x14ac:dyDescent="0.15">
      <c r="A420" s="12">
        <v>3418</v>
      </c>
      <c r="B420" s="11" t="s">
        <v>3072</v>
      </c>
      <c r="C420" s="13">
        <v>1.59</v>
      </c>
      <c r="D420" s="11" t="s">
        <v>1160</v>
      </c>
      <c r="E420" s="82" t="s">
        <v>122</v>
      </c>
      <c r="F420" s="81"/>
    </row>
    <row r="421" spans="1:6" ht="15.75" customHeight="1" x14ac:dyDescent="0.15">
      <c r="A421" s="12">
        <v>3419</v>
      </c>
      <c r="B421" s="11" t="s">
        <v>3084</v>
      </c>
      <c r="C421" s="13">
        <v>1.59</v>
      </c>
      <c r="D421" s="11" t="s">
        <v>329</v>
      </c>
      <c r="E421" s="82" t="s">
        <v>66</v>
      </c>
      <c r="F421" s="81"/>
    </row>
    <row r="422" spans="1:6" ht="15.75" customHeight="1" x14ac:dyDescent="0.15">
      <c r="A422" s="12">
        <v>3420</v>
      </c>
      <c r="B422" s="11" t="s">
        <v>3097</v>
      </c>
      <c r="C422" s="13">
        <v>1.59</v>
      </c>
      <c r="D422" s="11" t="s">
        <v>362</v>
      </c>
      <c r="E422" s="82" t="s">
        <v>101</v>
      </c>
      <c r="F422" s="81"/>
    </row>
    <row r="423" spans="1:6" ht="15.75" customHeight="1" x14ac:dyDescent="0.15">
      <c r="A423" s="12">
        <v>3421</v>
      </c>
      <c r="B423" s="11" t="s">
        <v>3103</v>
      </c>
      <c r="C423" s="13">
        <v>1.59</v>
      </c>
      <c r="D423" s="11" t="s">
        <v>3104</v>
      </c>
      <c r="E423" s="82" t="s">
        <v>221</v>
      </c>
      <c r="F423" s="81"/>
    </row>
    <row r="424" spans="1:6" ht="15.75" customHeight="1" x14ac:dyDescent="0.15">
      <c r="A424" s="12">
        <v>3422</v>
      </c>
      <c r="B424" s="11" t="s">
        <v>3105</v>
      </c>
      <c r="C424" s="13">
        <v>1.59</v>
      </c>
      <c r="D424" s="11" t="s">
        <v>1845</v>
      </c>
      <c r="E424" s="82" t="s">
        <v>71</v>
      </c>
      <c r="F424" s="81"/>
    </row>
    <row r="425" spans="1:6" ht="15.75" customHeight="1" x14ac:dyDescent="0.15">
      <c r="A425" s="12">
        <v>3423</v>
      </c>
      <c r="B425" s="11" t="s">
        <v>3107</v>
      </c>
      <c r="C425" s="13">
        <v>1.59</v>
      </c>
      <c r="D425" s="11" t="s">
        <v>3109</v>
      </c>
      <c r="E425" s="82" t="s">
        <v>221</v>
      </c>
      <c r="F425" s="81"/>
    </row>
    <row r="426" spans="1:6" ht="15.75" customHeight="1" x14ac:dyDescent="0.15">
      <c r="A426" s="12">
        <v>3424</v>
      </c>
      <c r="B426" s="11" t="s">
        <v>3110</v>
      </c>
      <c r="C426" s="13">
        <v>1.59</v>
      </c>
      <c r="D426" s="11" t="s">
        <v>659</v>
      </c>
      <c r="E426" s="82" t="s">
        <v>75</v>
      </c>
      <c r="F426" s="81"/>
    </row>
    <row r="427" spans="1:6" ht="15.75" customHeight="1" x14ac:dyDescent="0.15">
      <c r="A427" s="12">
        <v>3425</v>
      </c>
      <c r="B427" s="11" t="s">
        <v>3111</v>
      </c>
      <c r="C427" s="13">
        <v>1.59</v>
      </c>
      <c r="D427" s="11" t="s">
        <v>368</v>
      </c>
      <c r="E427" s="82" t="s">
        <v>221</v>
      </c>
      <c r="F427" s="81"/>
    </row>
    <row r="428" spans="1:6" ht="15.75" customHeight="1" x14ac:dyDescent="0.15">
      <c r="A428" s="12">
        <v>3426</v>
      </c>
      <c r="B428" s="11" t="s">
        <v>3116</v>
      </c>
      <c r="C428" s="13">
        <v>1.59</v>
      </c>
      <c r="D428" s="11" t="s">
        <v>770</v>
      </c>
      <c r="E428" s="82" t="s">
        <v>162</v>
      </c>
      <c r="F428" s="81"/>
    </row>
    <row r="429" spans="1:6" ht="15.75" customHeight="1" x14ac:dyDescent="0.15">
      <c r="A429" s="12">
        <v>3427</v>
      </c>
      <c r="B429" s="11" t="s">
        <v>3120</v>
      </c>
      <c r="C429" s="13">
        <v>1.58</v>
      </c>
      <c r="D429" s="11" t="s">
        <v>3123</v>
      </c>
      <c r="E429" s="82" t="s">
        <v>66</v>
      </c>
      <c r="F429" s="81"/>
    </row>
    <row r="430" spans="1:6" ht="15.75" customHeight="1" x14ac:dyDescent="0.15">
      <c r="A430" s="12">
        <v>3428</v>
      </c>
      <c r="B430" s="11" t="s">
        <v>3126</v>
      </c>
      <c r="C430" s="13">
        <v>1.58</v>
      </c>
      <c r="D430" s="11" t="s">
        <v>368</v>
      </c>
      <c r="E430" s="82" t="s">
        <v>59</v>
      </c>
      <c r="F430" s="81"/>
    </row>
    <row r="431" spans="1:6" ht="15.75" customHeight="1" x14ac:dyDescent="0.15">
      <c r="A431" s="12">
        <v>3429</v>
      </c>
      <c r="B431" s="11" t="s">
        <v>3128</v>
      </c>
      <c r="C431" s="13">
        <v>1.58</v>
      </c>
      <c r="D431" s="11" t="s">
        <v>3131</v>
      </c>
      <c r="E431" s="82" t="s">
        <v>221</v>
      </c>
      <c r="F431" s="81"/>
    </row>
    <row r="432" spans="1:6" ht="15.75" customHeight="1" x14ac:dyDescent="0.15">
      <c r="A432" s="12">
        <v>3430</v>
      </c>
      <c r="B432" s="11" t="s">
        <v>3138</v>
      </c>
      <c r="C432" s="13">
        <v>1.58</v>
      </c>
      <c r="D432" s="11" t="s">
        <v>2318</v>
      </c>
      <c r="E432" s="82" t="s">
        <v>71</v>
      </c>
      <c r="F432" s="81"/>
    </row>
    <row r="433" spans="1:6" ht="15.75" customHeight="1" x14ac:dyDescent="0.15">
      <c r="A433" s="12">
        <v>3431</v>
      </c>
      <c r="B433" s="11" t="s">
        <v>3140</v>
      </c>
      <c r="C433" s="13">
        <v>1.58</v>
      </c>
      <c r="D433" s="11" t="s">
        <v>333</v>
      </c>
      <c r="E433" s="82" t="s">
        <v>101</v>
      </c>
      <c r="F433" s="81"/>
    </row>
    <row r="434" spans="1:6" ht="15.75" customHeight="1" x14ac:dyDescent="0.15">
      <c r="A434" s="12">
        <v>3432</v>
      </c>
      <c r="B434" s="11" t="s">
        <v>3152</v>
      </c>
      <c r="C434" s="13">
        <v>1.58</v>
      </c>
      <c r="D434" s="11" t="s">
        <v>532</v>
      </c>
      <c r="E434" s="82" t="s">
        <v>162</v>
      </c>
      <c r="F434" s="81"/>
    </row>
    <row r="435" spans="1:6" ht="15.75" customHeight="1" x14ac:dyDescent="0.15">
      <c r="A435" s="12">
        <v>3433</v>
      </c>
      <c r="B435" s="11" t="s">
        <v>3161</v>
      </c>
      <c r="C435" s="13">
        <v>1.58</v>
      </c>
      <c r="D435" s="11" t="s">
        <v>282</v>
      </c>
      <c r="E435" s="82" t="s">
        <v>364</v>
      </c>
      <c r="F435" s="81"/>
    </row>
    <row r="436" spans="1:6" ht="15.75" customHeight="1" x14ac:dyDescent="0.15">
      <c r="A436" s="12">
        <v>3434</v>
      </c>
      <c r="B436" s="11" t="s">
        <v>3181</v>
      </c>
      <c r="C436" s="13">
        <v>1.58</v>
      </c>
      <c r="D436" s="11" t="s">
        <v>2721</v>
      </c>
      <c r="E436" s="82" t="s">
        <v>71</v>
      </c>
      <c r="F436" s="81"/>
    </row>
    <row r="437" spans="1:6" ht="15.75" customHeight="1" x14ac:dyDescent="0.15">
      <c r="A437" s="12">
        <v>3435</v>
      </c>
      <c r="B437" s="11" t="s">
        <v>3184</v>
      </c>
      <c r="C437" s="13">
        <v>1.58</v>
      </c>
      <c r="D437" s="11" t="s">
        <v>3187</v>
      </c>
      <c r="E437" s="82" t="s">
        <v>162</v>
      </c>
      <c r="F437" s="81"/>
    </row>
    <row r="438" spans="1:6" ht="15.75" customHeight="1" x14ac:dyDescent="0.15">
      <c r="A438" s="12">
        <v>3436</v>
      </c>
      <c r="B438" s="11" t="s">
        <v>3191</v>
      </c>
      <c r="C438" s="13">
        <v>1.57</v>
      </c>
      <c r="D438" s="11" t="s">
        <v>680</v>
      </c>
      <c r="E438" s="82" t="s">
        <v>162</v>
      </c>
      <c r="F438" s="81"/>
    </row>
    <row r="439" spans="1:6" ht="15.75" customHeight="1" x14ac:dyDescent="0.15">
      <c r="A439" s="12">
        <v>3437</v>
      </c>
      <c r="B439" s="11" t="s">
        <v>3194</v>
      </c>
      <c r="C439" s="13">
        <v>1.57</v>
      </c>
      <c r="D439" s="11" t="s">
        <v>2763</v>
      </c>
      <c r="E439" s="82" t="s">
        <v>162</v>
      </c>
      <c r="F439" s="81"/>
    </row>
    <row r="440" spans="1:6" ht="15.75" customHeight="1" x14ac:dyDescent="0.15">
      <c r="A440" s="12">
        <v>3438</v>
      </c>
      <c r="B440" s="11" t="s">
        <v>2364</v>
      </c>
      <c r="C440" s="13">
        <v>1.57</v>
      </c>
      <c r="D440" s="11" t="s">
        <v>1002</v>
      </c>
      <c r="E440" s="82" t="s">
        <v>50</v>
      </c>
      <c r="F440" s="81"/>
    </row>
    <row r="441" spans="1:6" ht="15.75" customHeight="1" x14ac:dyDescent="0.15">
      <c r="A441" s="12">
        <v>3439</v>
      </c>
      <c r="B441" s="11" t="s">
        <v>3205</v>
      </c>
      <c r="C441" s="13">
        <v>1.57</v>
      </c>
      <c r="D441" s="11" t="s">
        <v>3206</v>
      </c>
      <c r="E441" s="82" t="s">
        <v>75</v>
      </c>
      <c r="F441" s="81"/>
    </row>
    <row r="442" spans="1:6" ht="15.75" customHeight="1" x14ac:dyDescent="0.15">
      <c r="A442" s="12">
        <v>3440</v>
      </c>
      <c r="B442" s="11" t="s">
        <v>3211</v>
      </c>
      <c r="C442" s="13">
        <v>1.57</v>
      </c>
      <c r="D442" s="11" t="s">
        <v>532</v>
      </c>
      <c r="E442" s="82" t="s">
        <v>59</v>
      </c>
      <c r="F442" s="81"/>
    </row>
    <row r="443" spans="1:6" ht="15.75" customHeight="1" x14ac:dyDescent="0.15">
      <c r="A443" s="12">
        <v>3441</v>
      </c>
      <c r="B443" s="11" t="s">
        <v>3214</v>
      </c>
      <c r="C443" s="13">
        <v>1.57</v>
      </c>
      <c r="D443" s="11" t="s">
        <v>1730</v>
      </c>
      <c r="E443" s="82" t="s">
        <v>356</v>
      </c>
      <c r="F443" s="81"/>
    </row>
    <row r="444" spans="1:6" ht="15.75" customHeight="1" x14ac:dyDescent="0.15">
      <c r="A444" s="12">
        <v>3442</v>
      </c>
      <c r="B444" s="11" t="s">
        <v>3215</v>
      </c>
      <c r="C444" s="13">
        <v>1.57</v>
      </c>
      <c r="D444" s="11" t="s">
        <v>1073</v>
      </c>
      <c r="E444" s="82" t="s">
        <v>162</v>
      </c>
      <c r="F444" s="81"/>
    </row>
    <row r="445" spans="1:6" ht="15.75" customHeight="1" x14ac:dyDescent="0.15">
      <c r="A445" s="12">
        <v>3443</v>
      </c>
      <c r="B445" s="11" t="s">
        <v>3217</v>
      </c>
      <c r="C445" s="13">
        <v>1.57</v>
      </c>
      <c r="D445" s="11" t="s">
        <v>1794</v>
      </c>
      <c r="E445" s="82" t="s">
        <v>364</v>
      </c>
      <c r="F445" s="81"/>
    </row>
    <row r="446" spans="1:6" ht="15.75" customHeight="1" x14ac:dyDescent="0.15">
      <c r="A446" s="12">
        <v>3444</v>
      </c>
      <c r="B446" s="11" t="s">
        <v>3220</v>
      </c>
      <c r="C446" s="13">
        <v>1.57</v>
      </c>
      <c r="D446" s="11" t="s">
        <v>456</v>
      </c>
      <c r="E446" s="82" t="s">
        <v>59</v>
      </c>
      <c r="F446" s="81"/>
    </row>
    <row r="447" spans="1:6" ht="15.75" customHeight="1" x14ac:dyDescent="0.15">
      <c r="A447" s="12">
        <v>3445</v>
      </c>
      <c r="B447" s="11" t="s">
        <v>3222</v>
      </c>
      <c r="C447" s="13">
        <v>1.57</v>
      </c>
      <c r="D447" s="11" t="s">
        <v>728</v>
      </c>
      <c r="E447" s="82" t="s">
        <v>71</v>
      </c>
      <c r="F447" s="81"/>
    </row>
    <row r="448" spans="1:6" ht="15.75" customHeight="1" x14ac:dyDescent="0.15">
      <c r="A448" s="12">
        <v>3446</v>
      </c>
      <c r="B448" s="11" t="s">
        <v>3224</v>
      </c>
      <c r="C448" s="13">
        <v>1.57</v>
      </c>
      <c r="D448" s="11" t="s">
        <v>329</v>
      </c>
      <c r="E448" s="82" t="s">
        <v>162</v>
      </c>
      <c r="F448" s="81"/>
    </row>
    <row r="449" spans="1:6" ht="15.75" customHeight="1" x14ac:dyDescent="0.15">
      <c r="A449" s="12">
        <v>3447</v>
      </c>
      <c r="B449" s="11" t="s">
        <v>3247</v>
      </c>
      <c r="C449" s="13">
        <v>1.57</v>
      </c>
      <c r="D449" s="11" t="s">
        <v>1827</v>
      </c>
      <c r="E449" s="82" t="s">
        <v>215</v>
      </c>
      <c r="F449" s="81"/>
    </row>
    <row r="450" spans="1:6" ht="15.75" customHeight="1" x14ac:dyDescent="0.15">
      <c r="A450" s="12">
        <v>3448</v>
      </c>
      <c r="B450" s="11" t="s">
        <v>3251</v>
      </c>
      <c r="C450" s="13">
        <v>1.57</v>
      </c>
      <c r="D450" s="11" t="s">
        <v>442</v>
      </c>
      <c r="E450" s="82" t="s">
        <v>71</v>
      </c>
      <c r="F450" s="81"/>
    </row>
    <row r="451" spans="1:6" ht="15.75" customHeight="1" x14ac:dyDescent="0.15">
      <c r="A451" s="12">
        <v>3449</v>
      </c>
      <c r="B451" s="11" t="s">
        <v>2396</v>
      </c>
      <c r="C451" s="13">
        <v>1.56</v>
      </c>
      <c r="D451" s="11" t="s">
        <v>3254</v>
      </c>
      <c r="E451" s="82" t="s">
        <v>101</v>
      </c>
      <c r="F451" s="81"/>
    </row>
    <row r="452" spans="1:6" ht="15.75" customHeight="1" x14ac:dyDescent="0.15">
      <c r="A452" s="12">
        <v>3450</v>
      </c>
      <c r="B452" s="11" t="s">
        <v>3256</v>
      </c>
      <c r="C452" s="13">
        <v>1.56</v>
      </c>
      <c r="D452" s="11" t="s">
        <v>1916</v>
      </c>
      <c r="E452" s="82" t="s">
        <v>221</v>
      </c>
      <c r="F452" s="81"/>
    </row>
    <row r="453" spans="1:6" ht="15.75" customHeight="1" x14ac:dyDescent="0.15">
      <c r="A453" s="12">
        <v>3451</v>
      </c>
      <c r="B453" s="11" t="s">
        <v>3276</v>
      </c>
      <c r="C453" s="13">
        <v>1.56</v>
      </c>
      <c r="D453" s="11" t="s">
        <v>851</v>
      </c>
      <c r="E453" s="82" t="s">
        <v>75</v>
      </c>
      <c r="F453" s="81"/>
    </row>
    <row r="454" spans="1:6" ht="15.75" customHeight="1" x14ac:dyDescent="0.15">
      <c r="A454" s="12">
        <v>3452</v>
      </c>
      <c r="B454" s="11" t="s">
        <v>3280</v>
      </c>
      <c r="C454" s="13">
        <v>1.56</v>
      </c>
      <c r="D454" s="11" t="s">
        <v>582</v>
      </c>
      <c r="E454" s="82" t="s">
        <v>162</v>
      </c>
      <c r="F454" s="81"/>
    </row>
    <row r="455" spans="1:6" ht="15.75" customHeight="1" x14ac:dyDescent="0.15">
      <c r="A455" s="12">
        <v>3453</v>
      </c>
      <c r="B455" s="11" t="s">
        <v>3287</v>
      </c>
      <c r="C455" s="13">
        <v>1.56</v>
      </c>
      <c r="D455" s="11" t="s">
        <v>3289</v>
      </c>
      <c r="E455" s="82" t="s">
        <v>162</v>
      </c>
      <c r="F455" s="81"/>
    </row>
    <row r="456" spans="1:6" ht="15.75" customHeight="1" x14ac:dyDescent="0.15">
      <c r="A456" s="12">
        <v>3454</v>
      </c>
      <c r="B456" s="11" t="s">
        <v>3292</v>
      </c>
      <c r="C456" s="13">
        <v>1.56</v>
      </c>
      <c r="D456" s="11" t="s">
        <v>3304</v>
      </c>
      <c r="E456" s="82" t="s">
        <v>340</v>
      </c>
      <c r="F456" s="81"/>
    </row>
    <row r="457" spans="1:6" ht="15.75" customHeight="1" x14ac:dyDescent="0.15">
      <c r="A457" s="12">
        <v>3455</v>
      </c>
      <c r="B457" s="11" t="s">
        <v>3310</v>
      </c>
      <c r="C457" s="13">
        <v>1.56</v>
      </c>
      <c r="D457" s="11" t="s">
        <v>1424</v>
      </c>
      <c r="E457" s="82" t="s">
        <v>59</v>
      </c>
      <c r="F457" s="81"/>
    </row>
    <row r="458" spans="1:6" ht="15.75" customHeight="1" x14ac:dyDescent="0.15">
      <c r="A458" s="12">
        <v>3456</v>
      </c>
      <c r="B458" s="11" t="s">
        <v>3312</v>
      </c>
      <c r="C458" s="13">
        <v>1.56</v>
      </c>
      <c r="D458" s="11" t="s">
        <v>2776</v>
      </c>
      <c r="E458" s="82" t="s">
        <v>162</v>
      </c>
      <c r="F458" s="81"/>
    </row>
    <row r="459" spans="1:6" ht="15.75" customHeight="1" x14ac:dyDescent="0.15">
      <c r="A459" s="12">
        <v>3457</v>
      </c>
      <c r="B459" s="11" t="s">
        <v>3329</v>
      </c>
      <c r="C459" s="13">
        <v>1.56</v>
      </c>
      <c r="D459" s="11" t="s">
        <v>3330</v>
      </c>
      <c r="E459" s="82" t="s">
        <v>538</v>
      </c>
      <c r="F459" s="81"/>
    </row>
    <row r="460" spans="1:6" ht="15.75" customHeight="1" x14ac:dyDescent="0.15">
      <c r="A460" s="12">
        <v>3458</v>
      </c>
      <c r="B460" s="11" t="s">
        <v>3332</v>
      </c>
      <c r="C460" s="13">
        <v>1.55</v>
      </c>
      <c r="D460" s="11" t="s">
        <v>3333</v>
      </c>
      <c r="E460" s="82" t="s">
        <v>162</v>
      </c>
      <c r="F460" s="81"/>
    </row>
    <row r="461" spans="1:6" ht="15.75" customHeight="1" x14ac:dyDescent="0.15">
      <c r="A461" s="12">
        <v>3459</v>
      </c>
      <c r="B461" s="11" t="s">
        <v>3336</v>
      </c>
      <c r="C461" s="13">
        <v>1.55</v>
      </c>
      <c r="D461" s="11" t="s">
        <v>3338</v>
      </c>
      <c r="E461" s="82" t="s">
        <v>215</v>
      </c>
      <c r="F461" s="81"/>
    </row>
    <row r="462" spans="1:6" ht="15.75" customHeight="1" x14ac:dyDescent="0.15">
      <c r="A462" s="12">
        <v>3460</v>
      </c>
      <c r="B462" s="11" t="s">
        <v>3340</v>
      </c>
      <c r="C462" s="13">
        <v>1.55</v>
      </c>
      <c r="D462" s="11" t="s">
        <v>1269</v>
      </c>
      <c r="E462" s="82" t="s">
        <v>71</v>
      </c>
      <c r="F462" s="81"/>
    </row>
    <row r="463" spans="1:6" ht="15.75" customHeight="1" x14ac:dyDescent="0.15">
      <c r="A463" s="12">
        <v>3461</v>
      </c>
      <c r="B463" s="11" t="s">
        <v>3349</v>
      </c>
      <c r="C463" s="13">
        <v>1.55</v>
      </c>
      <c r="D463" s="11" t="s">
        <v>2399</v>
      </c>
      <c r="E463" s="82" t="s">
        <v>226</v>
      </c>
      <c r="F463" s="81"/>
    </row>
    <row r="464" spans="1:6" ht="15.75" customHeight="1" x14ac:dyDescent="0.15">
      <c r="A464" s="12">
        <v>3462</v>
      </c>
      <c r="B464" s="11" t="s">
        <v>3359</v>
      </c>
      <c r="C464" s="13">
        <v>1.55</v>
      </c>
      <c r="D464" s="11" t="s">
        <v>467</v>
      </c>
      <c r="E464" s="82" t="s">
        <v>340</v>
      </c>
      <c r="F464" s="81"/>
    </row>
    <row r="465" spans="1:6" ht="15.75" customHeight="1" x14ac:dyDescent="0.15">
      <c r="A465" s="12">
        <v>3463</v>
      </c>
      <c r="B465" s="11" t="s">
        <v>3218</v>
      </c>
      <c r="C465" s="13">
        <v>1.55</v>
      </c>
      <c r="D465" s="11" t="s">
        <v>3378</v>
      </c>
      <c r="E465" s="82" t="s">
        <v>71</v>
      </c>
      <c r="F465" s="81"/>
    </row>
    <row r="466" spans="1:6" ht="15.75" customHeight="1" x14ac:dyDescent="0.15">
      <c r="A466" s="12">
        <v>3464</v>
      </c>
      <c r="B466" s="11" t="s">
        <v>3382</v>
      </c>
      <c r="C466" s="13">
        <v>1.55</v>
      </c>
      <c r="D466" s="11" t="s">
        <v>3384</v>
      </c>
      <c r="E466" s="82" t="s">
        <v>75</v>
      </c>
      <c r="F466" s="81"/>
    </row>
    <row r="467" spans="1:6" ht="15.75" customHeight="1" x14ac:dyDescent="0.15">
      <c r="A467" s="12">
        <v>3465</v>
      </c>
      <c r="B467" s="11" t="s">
        <v>3396</v>
      </c>
      <c r="C467" s="13">
        <v>1.55</v>
      </c>
      <c r="D467" s="11" t="s">
        <v>481</v>
      </c>
      <c r="E467" s="82" t="s">
        <v>40</v>
      </c>
      <c r="F467" s="81"/>
    </row>
    <row r="468" spans="1:6" ht="15.75" customHeight="1" x14ac:dyDescent="0.15">
      <c r="A468" s="12">
        <v>3466</v>
      </c>
      <c r="B468" s="11" t="s">
        <v>3399</v>
      </c>
      <c r="C468" s="13">
        <v>1.55</v>
      </c>
      <c r="D468" s="11" t="s">
        <v>1424</v>
      </c>
      <c r="E468" s="82" t="s">
        <v>122</v>
      </c>
      <c r="F468" s="81"/>
    </row>
    <row r="469" spans="1:6" ht="15.75" customHeight="1" x14ac:dyDescent="0.15">
      <c r="A469" s="12">
        <v>3467</v>
      </c>
      <c r="B469" s="11" t="s">
        <v>1516</v>
      </c>
      <c r="C469" s="13">
        <v>1.55</v>
      </c>
      <c r="D469" s="11" t="s">
        <v>1452</v>
      </c>
      <c r="E469" s="82" t="s">
        <v>677</v>
      </c>
      <c r="F469" s="81"/>
    </row>
    <row r="470" spans="1:6" ht="15.75" customHeight="1" x14ac:dyDescent="0.15">
      <c r="A470" s="12">
        <v>3468</v>
      </c>
      <c r="B470" s="11" t="s">
        <v>2450</v>
      </c>
      <c r="C470" s="13">
        <v>1.55</v>
      </c>
      <c r="D470" s="11" t="s">
        <v>1661</v>
      </c>
      <c r="E470" s="82" t="s">
        <v>162</v>
      </c>
      <c r="F470" s="81"/>
    </row>
    <row r="471" spans="1:6" ht="15.75" customHeight="1" x14ac:dyDescent="0.15">
      <c r="A471" s="12">
        <v>3469</v>
      </c>
      <c r="B471" s="11" t="s">
        <v>3413</v>
      </c>
      <c r="C471" s="13">
        <v>1.55</v>
      </c>
      <c r="D471" s="11" t="s">
        <v>357</v>
      </c>
      <c r="E471" s="82" t="s">
        <v>229</v>
      </c>
      <c r="F471" s="81"/>
    </row>
    <row r="472" spans="1:6" ht="15.75" customHeight="1" x14ac:dyDescent="0.15">
      <c r="A472" s="12">
        <v>3470</v>
      </c>
      <c r="B472" s="11" t="s">
        <v>3415</v>
      </c>
      <c r="C472" s="13">
        <v>1.55</v>
      </c>
      <c r="D472" s="11" t="s">
        <v>2240</v>
      </c>
      <c r="E472" s="82" t="s">
        <v>335</v>
      </c>
      <c r="F472" s="81"/>
    </row>
    <row r="473" spans="1:6" ht="15.75" customHeight="1" x14ac:dyDescent="0.15">
      <c r="A473" s="12">
        <v>3471</v>
      </c>
      <c r="B473" s="11" t="s">
        <v>3425</v>
      </c>
      <c r="C473" s="13">
        <v>1.55</v>
      </c>
      <c r="D473" s="11" t="s">
        <v>3254</v>
      </c>
      <c r="E473" s="82" t="s">
        <v>59</v>
      </c>
      <c r="F473" s="81"/>
    </row>
    <row r="474" spans="1:6" ht="15.75" customHeight="1" x14ac:dyDescent="0.15">
      <c r="A474" s="12">
        <v>3472</v>
      </c>
      <c r="B474" s="11" t="s">
        <v>3428</v>
      </c>
      <c r="C474" s="13">
        <v>1.54</v>
      </c>
      <c r="D474" s="11" t="s">
        <v>311</v>
      </c>
      <c r="E474" s="82" t="s">
        <v>162</v>
      </c>
      <c r="F474" s="81"/>
    </row>
    <row r="475" spans="1:6" ht="15.75" customHeight="1" x14ac:dyDescent="0.15">
      <c r="A475" s="12">
        <v>3473</v>
      </c>
      <c r="B475" s="11" t="s">
        <v>3447</v>
      </c>
      <c r="C475" s="13">
        <v>1.54</v>
      </c>
      <c r="D475" s="11" t="s">
        <v>3449</v>
      </c>
      <c r="E475" s="82" t="s">
        <v>538</v>
      </c>
      <c r="F475" s="81"/>
    </row>
    <row r="476" spans="1:6" ht="15.75" customHeight="1" x14ac:dyDescent="0.15">
      <c r="A476" s="12">
        <v>3474</v>
      </c>
      <c r="B476" s="11" t="s">
        <v>3454</v>
      </c>
      <c r="C476" s="13">
        <v>1.54</v>
      </c>
      <c r="D476" s="11" t="s">
        <v>1195</v>
      </c>
      <c r="E476" s="82" t="s">
        <v>162</v>
      </c>
      <c r="F476" s="81"/>
    </row>
    <row r="477" spans="1:6" ht="15.75" customHeight="1" x14ac:dyDescent="0.15">
      <c r="A477" s="12">
        <v>3475</v>
      </c>
      <c r="B477" s="11" t="s">
        <v>3458</v>
      </c>
      <c r="C477" s="13">
        <v>1.54</v>
      </c>
      <c r="D477" s="11" t="s">
        <v>899</v>
      </c>
      <c r="E477" s="82" t="s">
        <v>59</v>
      </c>
      <c r="F477" s="81"/>
    </row>
    <row r="478" spans="1:6" ht="15.75" customHeight="1" x14ac:dyDescent="0.15">
      <c r="A478" s="12">
        <v>3476</v>
      </c>
      <c r="B478" s="11" t="s">
        <v>3479</v>
      </c>
      <c r="C478" s="13">
        <v>1.54</v>
      </c>
      <c r="D478" s="11" t="s">
        <v>411</v>
      </c>
      <c r="E478" s="82" t="s">
        <v>101</v>
      </c>
      <c r="F478" s="81"/>
    </row>
    <row r="479" spans="1:6" ht="15.75" customHeight="1" x14ac:dyDescent="0.15">
      <c r="A479" s="12">
        <v>3477</v>
      </c>
      <c r="B479" s="11" t="s">
        <v>3481</v>
      </c>
      <c r="C479" s="13">
        <v>1.54</v>
      </c>
      <c r="D479" s="11" t="s">
        <v>470</v>
      </c>
      <c r="E479" s="82" t="s">
        <v>40</v>
      </c>
      <c r="F479" s="81"/>
    </row>
    <row r="480" spans="1:6" ht="15.75" customHeight="1" x14ac:dyDescent="0.15">
      <c r="A480" s="12">
        <v>3478</v>
      </c>
      <c r="B480" s="11" t="s">
        <v>3499</v>
      </c>
      <c r="C480" s="13">
        <v>1.54</v>
      </c>
      <c r="D480" s="11" t="s">
        <v>585</v>
      </c>
      <c r="E480" s="82" t="s">
        <v>162</v>
      </c>
      <c r="F480" s="81"/>
    </row>
    <row r="481" spans="1:6" ht="15.75" customHeight="1" x14ac:dyDescent="0.15">
      <c r="A481" s="12">
        <v>3479</v>
      </c>
      <c r="B481" s="11" t="s">
        <v>3500</v>
      </c>
      <c r="C481" s="13">
        <v>1.54</v>
      </c>
      <c r="D481" s="11" t="s">
        <v>470</v>
      </c>
      <c r="E481" s="82" t="s">
        <v>538</v>
      </c>
      <c r="F481" s="81"/>
    </row>
    <row r="482" spans="1:6" ht="15.75" customHeight="1" x14ac:dyDescent="0.15">
      <c r="A482" s="12">
        <v>3480</v>
      </c>
      <c r="B482" s="11" t="s">
        <v>3515</v>
      </c>
      <c r="C482" s="13">
        <v>1.54</v>
      </c>
      <c r="D482" s="11" t="s">
        <v>664</v>
      </c>
      <c r="E482" s="82" t="s">
        <v>71</v>
      </c>
      <c r="F482" s="81"/>
    </row>
    <row r="483" spans="1:6" ht="15.75" customHeight="1" x14ac:dyDescent="0.15">
      <c r="A483" s="12">
        <v>3481</v>
      </c>
      <c r="B483" s="11" t="s">
        <v>3516</v>
      </c>
      <c r="C483" s="13">
        <v>1.54</v>
      </c>
      <c r="D483" s="11" t="s">
        <v>534</v>
      </c>
      <c r="E483" s="82" t="s">
        <v>86</v>
      </c>
      <c r="F483" s="81"/>
    </row>
    <row r="484" spans="1:6" ht="15.75" customHeight="1" x14ac:dyDescent="0.15">
      <c r="A484" s="12">
        <v>3482</v>
      </c>
      <c r="B484" s="11" t="s">
        <v>3517</v>
      </c>
      <c r="C484" s="13">
        <v>1.54</v>
      </c>
      <c r="D484" s="11" t="s">
        <v>1499</v>
      </c>
      <c r="E484" s="82" t="s">
        <v>59</v>
      </c>
      <c r="F484" s="81"/>
    </row>
    <row r="485" spans="1:6" ht="15.75" customHeight="1" x14ac:dyDescent="0.15">
      <c r="A485" s="12">
        <v>3483</v>
      </c>
      <c r="B485" s="11" t="s">
        <v>3519</v>
      </c>
      <c r="C485" s="13">
        <v>1.53</v>
      </c>
      <c r="D485" s="11" t="s">
        <v>626</v>
      </c>
      <c r="E485" s="82" t="s">
        <v>356</v>
      </c>
      <c r="F485" s="81"/>
    </row>
    <row r="486" spans="1:6" ht="15.75" customHeight="1" x14ac:dyDescent="0.15">
      <c r="A486" s="12">
        <v>3484</v>
      </c>
      <c r="B486" s="11" t="s">
        <v>3529</v>
      </c>
      <c r="C486" s="13">
        <v>1.53</v>
      </c>
      <c r="D486" s="11" t="s">
        <v>346</v>
      </c>
      <c r="E486" s="82" t="s">
        <v>66</v>
      </c>
      <c r="F486" s="81"/>
    </row>
    <row r="487" spans="1:6" ht="15.75" customHeight="1" x14ac:dyDescent="0.15">
      <c r="A487" s="12">
        <v>3485</v>
      </c>
      <c r="B487" s="11" t="s">
        <v>3532</v>
      </c>
      <c r="C487" s="13">
        <v>1.53</v>
      </c>
      <c r="D487" s="11" t="s">
        <v>906</v>
      </c>
      <c r="E487" s="82" t="s">
        <v>71</v>
      </c>
      <c r="F487" s="81"/>
    </row>
    <row r="488" spans="1:6" ht="15.75" customHeight="1" x14ac:dyDescent="0.15">
      <c r="A488" s="12">
        <v>3486</v>
      </c>
      <c r="B488" s="11" t="s">
        <v>3537</v>
      </c>
      <c r="C488" s="13">
        <v>1.53</v>
      </c>
      <c r="D488" s="11" t="s">
        <v>447</v>
      </c>
      <c r="E488" s="82" t="s">
        <v>356</v>
      </c>
      <c r="F488" s="81"/>
    </row>
    <row r="489" spans="1:6" ht="15.75" customHeight="1" x14ac:dyDescent="0.15">
      <c r="A489" s="12">
        <v>3487</v>
      </c>
      <c r="B489" s="11" t="s">
        <v>3539</v>
      </c>
      <c r="C489" s="13">
        <v>1.53</v>
      </c>
      <c r="D489" s="11" t="s">
        <v>2240</v>
      </c>
      <c r="E489" s="82" t="s">
        <v>221</v>
      </c>
      <c r="F489" s="81"/>
    </row>
    <row r="490" spans="1:6" ht="15.75" customHeight="1" x14ac:dyDescent="0.15">
      <c r="A490" s="12">
        <v>3488</v>
      </c>
      <c r="B490" s="11" t="s">
        <v>3547</v>
      </c>
      <c r="C490" s="13">
        <v>1.53</v>
      </c>
      <c r="D490" s="11" t="s">
        <v>2106</v>
      </c>
      <c r="E490" s="82" t="s">
        <v>101</v>
      </c>
      <c r="F490" s="81"/>
    </row>
    <row r="491" spans="1:6" ht="15.75" customHeight="1" x14ac:dyDescent="0.15">
      <c r="A491" s="12">
        <v>3489</v>
      </c>
      <c r="B491" s="11" t="s">
        <v>3551</v>
      </c>
      <c r="C491" s="13">
        <v>1.53</v>
      </c>
      <c r="D491" s="11" t="s">
        <v>362</v>
      </c>
      <c r="E491" s="82" t="s">
        <v>66</v>
      </c>
      <c r="F491" s="81"/>
    </row>
    <row r="492" spans="1:6" ht="15.75" customHeight="1" x14ac:dyDescent="0.15">
      <c r="A492" s="12">
        <v>3490</v>
      </c>
      <c r="B492" s="11" t="s">
        <v>3554</v>
      </c>
      <c r="C492" s="13">
        <v>1.53</v>
      </c>
      <c r="D492" s="11" t="s">
        <v>424</v>
      </c>
      <c r="E492" s="82" t="s">
        <v>59</v>
      </c>
      <c r="F492" s="81"/>
    </row>
    <row r="493" spans="1:6" ht="15.75" customHeight="1" x14ac:dyDescent="0.15">
      <c r="A493" s="12">
        <v>3491</v>
      </c>
      <c r="B493" s="11" t="s">
        <v>3566</v>
      </c>
      <c r="C493" s="13">
        <v>1.53</v>
      </c>
      <c r="D493" s="11" t="s">
        <v>519</v>
      </c>
      <c r="E493" s="82" t="s">
        <v>221</v>
      </c>
      <c r="F493" s="81"/>
    </row>
    <row r="494" spans="1:6" ht="15.75" customHeight="1" x14ac:dyDescent="0.15">
      <c r="A494" s="12">
        <v>3492</v>
      </c>
      <c r="B494" s="11" t="s">
        <v>3567</v>
      </c>
      <c r="C494" s="13">
        <v>1.52</v>
      </c>
      <c r="D494" s="11" t="s">
        <v>1321</v>
      </c>
      <c r="E494" s="82" t="s">
        <v>50</v>
      </c>
      <c r="F494" s="81"/>
    </row>
    <row r="495" spans="1:6" ht="15.75" customHeight="1" x14ac:dyDescent="0.15">
      <c r="A495" s="12">
        <v>3493</v>
      </c>
      <c r="B495" s="11" t="s">
        <v>3570</v>
      </c>
      <c r="C495" s="13">
        <v>1.52</v>
      </c>
      <c r="D495" s="11" t="s">
        <v>2215</v>
      </c>
      <c r="E495" s="82" t="s">
        <v>162</v>
      </c>
      <c r="F495" s="81"/>
    </row>
    <row r="496" spans="1:6" ht="15.75" customHeight="1" x14ac:dyDescent="0.15">
      <c r="A496" s="12">
        <v>3494</v>
      </c>
      <c r="B496" s="11" t="s">
        <v>3572</v>
      </c>
      <c r="C496" s="13">
        <v>1.52</v>
      </c>
      <c r="D496" s="11" t="s">
        <v>903</v>
      </c>
      <c r="E496" s="82" t="s">
        <v>71</v>
      </c>
      <c r="F496" s="81"/>
    </row>
    <row r="497" spans="1:6" ht="15.75" customHeight="1" x14ac:dyDescent="0.15">
      <c r="A497" s="12">
        <v>3495</v>
      </c>
      <c r="B497" s="11" t="s">
        <v>3574</v>
      </c>
      <c r="C497" s="13">
        <v>1.52</v>
      </c>
      <c r="D497" s="11" t="s">
        <v>605</v>
      </c>
      <c r="E497" s="82" t="s">
        <v>50</v>
      </c>
      <c r="F497" s="81"/>
    </row>
    <row r="498" spans="1:6" ht="15.75" customHeight="1" x14ac:dyDescent="0.15">
      <c r="A498" s="12">
        <v>3496</v>
      </c>
      <c r="B498" s="11" t="s">
        <v>3575</v>
      </c>
      <c r="C498" s="13">
        <v>1.52</v>
      </c>
      <c r="D498" s="11" t="s">
        <v>555</v>
      </c>
      <c r="E498" s="82" t="s">
        <v>50</v>
      </c>
      <c r="F498" s="81"/>
    </row>
    <row r="499" spans="1:6" ht="15.75" customHeight="1" x14ac:dyDescent="0.15">
      <c r="A499" s="12">
        <v>3497</v>
      </c>
      <c r="B499" s="11" t="s">
        <v>3577</v>
      </c>
      <c r="C499" s="13">
        <v>1.52</v>
      </c>
      <c r="D499" s="11" t="s">
        <v>2666</v>
      </c>
      <c r="E499" s="82" t="s">
        <v>66</v>
      </c>
      <c r="F499" s="81"/>
    </row>
    <row r="500" spans="1:6" ht="15.75" customHeight="1" x14ac:dyDescent="0.15">
      <c r="A500" s="12">
        <v>3498</v>
      </c>
      <c r="B500" s="11" t="s">
        <v>3580</v>
      </c>
      <c r="C500" s="13">
        <v>1.52</v>
      </c>
      <c r="D500" s="11" t="s">
        <v>3581</v>
      </c>
      <c r="E500" s="82" t="s">
        <v>538</v>
      </c>
      <c r="F500" s="81"/>
    </row>
    <row r="501" spans="1:6" ht="15.75" customHeight="1" x14ac:dyDescent="0.15">
      <c r="A501" s="12">
        <v>3499</v>
      </c>
      <c r="B501" s="11" t="s">
        <v>3583</v>
      </c>
      <c r="C501" s="13">
        <v>1.52</v>
      </c>
      <c r="D501" s="11" t="s">
        <v>339</v>
      </c>
      <c r="E501" s="82" t="s">
        <v>59</v>
      </c>
      <c r="F501" s="81"/>
    </row>
    <row r="502" spans="1:6" ht="15.75" customHeight="1" x14ac:dyDescent="0.15">
      <c r="A502" s="12">
        <v>3500</v>
      </c>
      <c r="B502" s="11" t="s">
        <v>3585</v>
      </c>
      <c r="C502" s="13">
        <v>1.52</v>
      </c>
      <c r="D502" s="11" t="s">
        <v>431</v>
      </c>
      <c r="E502" s="82" t="s">
        <v>162</v>
      </c>
      <c r="F502" s="81"/>
    </row>
    <row r="503" spans="1:6" ht="15.75" customHeight="1" x14ac:dyDescent="0.15">
      <c r="A503" s="12">
        <v>3501</v>
      </c>
      <c r="B503" s="11" t="s">
        <v>3588</v>
      </c>
      <c r="C503" s="13">
        <v>1.52</v>
      </c>
      <c r="D503" s="11" t="s">
        <v>1883</v>
      </c>
      <c r="E503" s="82" t="s">
        <v>335</v>
      </c>
      <c r="F503" s="81"/>
    </row>
    <row r="504" spans="1:6" ht="15.75" customHeight="1" x14ac:dyDescent="0.15">
      <c r="A504" s="12">
        <v>3502</v>
      </c>
      <c r="B504" s="11" t="s">
        <v>3591</v>
      </c>
      <c r="C504" s="13">
        <v>1.52</v>
      </c>
      <c r="D504" s="11" t="s">
        <v>978</v>
      </c>
      <c r="E504" s="82" t="s">
        <v>221</v>
      </c>
      <c r="F504" s="81"/>
    </row>
    <row r="505" spans="1:6" ht="15.75" customHeight="1" x14ac:dyDescent="0.15">
      <c r="A505" s="12">
        <v>3503</v>
      </c>
      <c r="B505" s="11" t="s">
        <v>3594</v>
      </c>
      <c r="C505" s="13">
        <v>1.52</v>
      </c>
      <c r="D505" s="11" t="s">
        <v>1916</v>
      </c>
      <c r="E505" s="82" t="s">
        <v>75</v>
      </c>
      <c r="F505" s="81"/>
    </row>
    <row r="506" spans="1:6" ht="15.75" customHeight="1" x14ac:dyDescent="0.15">
      <c r="A506" s="12">
        <v>3504</v>
      </c>
      <c r="B506" s="11" t="s">
        <v>3596</v>
      </c>
      <c r="C506" s="13">
        <v>1.52</v>
      </c>
      <c r="D506" s="11" t="s">
        <v>585</v>
      </c>
      <c r="E506" s="82" t="s">
        <v>59</v>
      </c>
      <c r="F506" s="81"/>
    </row>
    <row r="507" spans="1:6" ht="15.75" customHeight="1" x14ac:dyDescent="0.15">
      <c r="A507" s="12">
        <v>3505</v>
      </c>
      <c r="B507" s="11" t="s">
        <v>3599</v>
      </c>
      <c r="C507" s="13">
        <v>1.51</v>
      </c>
      <c r="D507" s="11" t="s">
        <v>903</v>
      </c>
      <c r="E507" s="82" t="s">
        <v>59</v>
      </c>
      <c r="F507" s="81"/>
    </row>
    <row r="508" spans="1:6" ht="15.75" customHeight="1" x14ac:dyDescent="0.15">
      <c r="A508" s="12">
        <v>3506</v>
      </c>
      <c r="B508" s="11" t="s">
        <v>3603</v>
      </c>
      <c r="C508" s="13">
        <v>1.51</v>
      </c>
      <c r="D508" s="11" t="s">
        <v>3604</v>
      </c>
      <c r="E508" s="82" t="s">
        <v>101</v>
      </c>
      <c r="F508" s="81"/>
    </row>
    <row r="509" spans="1:6" ht="15.75" customHeight="1" x14ac:dyDescent="0.15">
      <c r="A509" s="12">
        <v>3507</v>
      </c>
      <c r="B509" s="11" t="s">
        <v>3606</v>
      </c>
      <c r="C509" s="13">
        <v>1.51</v>
      </c>
      <c r="D509" s="11" t="s">
        <v>1701</v>
      </c>
      <c r="E509" s="82" t="s">
        <v>677</v>
      </c>
      <c r="F509" s="81"/>
    </row>
    <row r="510" spans="1:6" ht="15.75" customHeight="1" x14ac:dyDescent="0.15">
      <c r="A510" s="12">
        <v>3508</v>
      </c>
      <c r="B510" s="11" t="s">
        <v>3609</v>
      </c>
      <c r="C510" s="13">
        <v>1.51</v>
      </c>
      <c r="D510" s="11" t="s">
        <v>769</v>
      </c>
      <c r="E510" s="82" t="s">
        <v>101</v>
      </c>
      <c r="F510" s="81"/>
    </row>
    <row r="511" spans="1:6" ht="15.75" customHeight="1" x14ac:dyDescent="0.15">
      <c r="A511" s="12">
        <v>3509</v>
      </c>
      <c r="B511" s="11" t="s">
        <v>3613</v>
      </c>
      <c r="C511" s="13">
        <v>1.51</v>
      </c>
      <c r="D511" s="11" t="s">
        <v>2874</v>
      </c>
      <c r="E511" s="82" t="s">
        <v>641</v>
      </c>
      <c r="F511" s="81"/>
    </row>
    <row r="512" spans="1:6" ht="15.75" customHeight="1" x14ac:dyDescent="0.15">
      <c r="A512" s="12">
        <v>3510</v>
      </c>
      <c r="B512" s="11" t="s">
        <v>3617</v>
      </c>
      <c r="C512" s="13">
        <v>1.51</v>
      </c>
      <c r="D512" s="11" t="s">
        <v>333</v>
      </c>
      <c r="E512" s="82" t="s">
        <v>101</v>
      </c>
      <c r="F512" s="81"/>
    </row>
    <row r="513" spans="1:6" ht="15.75" customHeight="1" x14ac:dyDescent="0.15">
      <c r="A513" s="12">
        <v>3511</v>
      </c>
      <c r="B513" s="11" t="s">
        <v>3622</v>
      </c>
      <c r="C513" s="13">
        <v>1.51</v>
      </c>
      <c r="D513" s="11" t="s">
        <v>3623</v>
      </c>
      <c r="E513" s="82" t="s">
        <v>50</v>
      </c>
      <c r="F513" s="81"/>
    </row>
    <row r="514" spans="1:6" ht="15.75" customHeight="1" x14ac:dyDescent="0.15">
      <c r="A514" s="12">
        <v>3512</v>
      </c>
      <c r="B514" s="11" t="s">
        <v>3627</v>
      </c>
      <c r="C514" s="13">
        <v>1.51</v>
      </c>
      <c r="D514" s="11" t="s">
        <v>315</v>
      </c>
      <c r="E514" s="82" t="s">
        <v>478</v>
      </c>
      <c r="F514" s="81"/>
    </row>
    <row r="515" spans="1:6" ht="15.75" customHeight="1" x14ac:dyDescent="0.15">
      <c r="A515" s="12">
        <v>3513</v>
      </c>
      <c r="B515" s="11" t="s">
        <v>3629</v>
      </c>
      <c r="C515" s="13">
        <v>1.51</v>
      </c>
      <c r="D515" s="11" t="s">
        <v>585</v>
      </c>
      <c r="E515" s="82" t="s">
        <v>71</v>
      </c>
      <c r="F515" s="81"/>
    </row>
    <row r="516" spans="1:6" ht="15.75" customHeight="1" x14ac:dyDescent="0.15">
      <c r="A516" s="12">
        <v>3514</v>
      </c>
      <c r="B516" s="11" t="s">
        <v>3631</v>
      </c>
      <c r="C516" s="13">
        <v>1.5</v>
      </c>
      <c r="D516" s="11" t="s">
        <v>1775</v>
      </c>
      <c r="E516" s="82" t="s">
        <v>356</v>
      </c>
      <c r="F516" s="81"/>
    </row>
    <row r="517" spans="1:6" ht="15.75" customHeight="1" x14ac:dyDescent="0.15">
      <c r="A517" s="12">
        <v>3515</v>
      </c>
      <c r="B517" s="11" t="s">
        <v>3633</v>
      </c>
      <c r="C517" s="13">
        <v>1.5</v>
      </c>
      <c r="D517" s="11" t="s">
        <v>1493</v>
      </c>
      <c r="E517" s="82" t="s">
        <v>221</v>
      </c>
      <c r="F517" s="81"/>
    </row>
    <row r="518" spans="1:6" ht="15.75" customHeight="1" x14ac:dyDescent="0.15">
      <c r="A518" s="12">
        <v>3516</v>
      </c>
      <c r="B518" s="11" t="s">
        <v>3635</v>
      </c>
      <c r="C518" s="13">
        <v>1.5</v>
      </c>
      <c r="D518" s="11" t="s">
        <v>1095</v>
      </c>
      <c r="E518" s="82" t="s">
        <v>66</v>
      </c>
      <c r="F518" s="81"/>
    </row>
    <row r="519" spans="1:6" ht="15.75" customHeight="1" x14ac:dyDescent="0.15">
      <c r="A519" s="12">
        <v>3517</v>
      </c>
      <c r="B519" s="11" t="s">
        <v>3637</v>
      </c>
      <c r="C519" s="13">
        <v>1.5</v>
      </c>
      <c r="D519" s="11" t="s">
        <v>333</v>
      </c>
      <c r="E519" s="82" t="s">
        <v>71</v>
      </c>
      <c r="F519" s="81"/>
    </row>
    <row r="520" spans="1:6" ht="15.75" customHeight="1" x14ac:dyDescent="0.15">
      <c r="A520" s="12">
        <v>3518</v>
      </c>
      <c r="B520" s="11" t="s">
        <v>3639</v>
      </c>
      <c r="C520" s="13">
        <v>1.5</v>
      </c>
      <c r="D520" s="11" t="s">
        <v>3640</v>
      </c>
      <c r="E520" s="82" t="s">
        <v>86</v>
      </c>
      <c r="F520" s="81"/>
    </row>
    <row r="521" spans="1:6" ht="15.75" customHeight="1" x14ac:dyDescent="0.15">
      <c r="A521" s="12">
        <v>3519</v>
      </c>
      <c r="B521" s="11" t="s">
        <v>3641</v>
      </c>
      <c r="C521" s="13">
        <v>1.5</v>
      </c>
      <c r="D521" s="11" t="s">
        <v>481</v>
      </c>
      <c r="E521" s="82" t="s">
        <v>335</v>
      </c>
      <c r="F521" s="81"/>
    </row>
    <row r="522" spans="1:6" ht="15.75" customHeight="1" x14ac:dyDescent="0.15">
      <c r="A522" s="12">
        <v>3520</v>
      </c>
      <c r="B522" s="11" t="s">
        <v>3643</v>
      </c>
      <c r="C522" s="13">
        <v>1.5</v>
      </c>
      <c r="D522" s="11" t="s">
        <v>3644</v>
      </c>
      <c r="E522" s="82" t="s">
        <v>364</v>
      </c>
      <c r="F522" s="81"/>
    </row>
    <row r="523" spans="1:6" ht="15.75" customHeight="1" x14ac:dyDescent="0.15">
      <c r="A523" s="12">
        <v>3521</v>
      </c>
      <c r="B523" s="11" t="s">
        <v>3646</v>
      </c>
      <c r="C523" s="13">
        <v>1.5</v>
      </c>
      <c r="D523" s="11" t="s">
        <v>2240</v>
      </c>
      <c r="E523" s="82" t="s">
        <v>340</v>
      </c>
      <c r="F523" s="81"/>
    </row>
    <row r="524" spans="1:6" ht="15.75" customHeight="1" x14ac:dyDescent="0.15">
      <c r="A524" s="12">
        <v>3522</v>
      </c>
      <c r="B524" s="11" t="s">
        <v>3648</v>
      </c>
      <c r="C524" s="13">
        <v>1.5</v>
      </c>
      <c r="D524" s="11" t="s">
        <v>470</v>
      </c>
      <c r="E524" s="82" t="s">
        <v>364</v>
      </c>
      <c r="F524" s="81"/>
    </row>
    <row r="525" spans="1:6" ht="15.75" customHeight="1" x14ac:dyDescent="0.15">
      <c r="A525" s="12">
        <v>3523</v>
      </c>
      <c r="B525" s="11" t="s">
        <v>3651</v>
      </c>
      <c r="C525" s="13">
        <v>1.5</v>
      </c>
      <c r="D525" s="11" t="s">
        <v>3652</v>
      </c>
      <c r="E525" s="82" t="s">
        <v>71</v>
      </c>
      <c r="F525" s="81"/>
    </row>
    <row r="526" spans="1:6" ht="15.75" customHeight="1" x14ac:dyDescent="0.15">
      <c r="A526" s="12">
        <v>3524</v>
      </c>
      <c r="B526" s="11" t="s">
        <v>3654</v>
      </c>
      <c r="C526" s="13">
        <v>1.5</v>
      </c>
      <c r="D526" s="11" t="s">
        <v>424</v>
      </c>
      <c r="E526" s="82" t="s">
        <v>59</v>
      </c>
      <c r="F526" s="81"/>
    </row>
    <row r="527" spans="1:6" ht="15.75" customHeight="1" x14ac:dyDescent="0.15">
      <c r="A527" s="12">
        <v>3525</v>
      </c>
      <c r="B527" s="11" t="s">
        <v>3656</v>
      </c>
      <c r="C527" s="13">
        <v>1.5</v>
      </c>
      <c r="D527" s="11" t="s">
        <v>3657</v>
      </c>
      <c r="E527" s="82" t="s">
        <v>335</v>
      </c>
      <c r="F527" s="81"/>
    </row>
    <row r="528" spans="1:6" ht="15.75" customHeight="1" x14ac:dyDescent="0.15">
      <c r="A528" s="12">
        <v>3526</v>
      </c>
      <c r="B528" s="11" t="s">
        <v>3659</v>
      </c>
      <c r="C528" s="13">
        <v>1.5</v>
      </c>
      <c r="D528" s="11" t="s">
        <v>1536</v>
      </c>
      <c r="E528" s="82" t="s">
        <v>75</v>
      </c>
      <c r="F528" s="81"/>
    </row>
    <row r="529" spans="1:6" ht="15.75" customHeight="1" x14ac:dyDescent="0.15">
      <c r="A529" s="12">
        <v>3527</v>
      </c>
      <c r="B529" s="11" t="s">
        <v>3660</v>
      </c>
      <c r="C529" s="13">
        <v>1.5</v>
      </c>
      <c r="D529" s="11" t="s">
        <v>906</v>
      </c>
      <c r="E529" s="82" t="s">
        <v>229</v>
      </c>
      <c r="F529" s="81"/>
    </row>
    <row r="530" spans="1:6" ht="15.75" customHeight="1" x14ac:dyDescent="0.15">
      <c r="A530" s="12">
        <v>3528</v>
      </c>
      <c r="B530" s="11" t="s">
        <v>3663</v>
      </c>
      <c r="C530" s="13">
        <v>1.49</v>
      </c>
      <c r="D530" s="11" t="s">
        <v>362</v>
      </c>
      <c r="E530" s="82" t="s">
        <v>40</v>
      </c>
      <c r="F530" s="81"/>
    </row>
    <row r="531" spans="1:6" ht="15.75" customHeight="1" x14ac:dyDescent="0.15">
      <c r="A531" s="12">
        <v>3529</v>
      </c>
      <c r="B531" s="11" t="s">
        <v>3665</v>
      </c>
      <c r="C531" s="13">
        <v>1.49</v>
      </c>
      <c r="D531" s="11" t="s">
        <v>3666</v>
      </c>
      <c r="E531" s="82" t="s">
        <v>101</v>
      </c>
      <c r="F531" s="81"/>
    </row>
    <row r="532" spans="1:6" ht="15.75" customHeight="1" x14ac:dyDescent="0.15">
      <c r="A532" s="12">
        <v>3530</v>
      </c>
      <c r="B532" s="11" t="s">
        <v>3668</v>
      </c>
      <c r="C532" s="13">
        <v>1.49</v>
      </c>
      <c r="D532" s="11" t="s">
        <v>2666</v>
      </c>
      <c r="E532" s="82" t="s">
        <v>59</v>
      </c>
      <c r="F532" s="81"/>
    </row>
    <row r="533" spans="1:6" ht="15.75" customHeight="1" x14ac:dyDescent="0.15">
      <c r="A533" s="12">
        <v>3531</v>
      </c>
      <c r="B533" s="11" t="s">
        <v>3671</v>
      </c>
      <c r="C533" s="13">
        <v>1.49</v>
      </c>
      <c r="D533" s="11" t="s">
        <v>1656</v>
      </c>
      <c r="E533" s="82" t="s">
        <v>226</v>
      </c>
      <c r="F533" s="81"/>
    </row>
    <row r="534" spans="1:6" ht="15.75" customHeight="1" x14ac:dyDescent="0.15">
      <c r="A534" s="12">
        <v>3532</v>
      </c>
      <c r="B534" s="11" t="s">
        <v>3673</v>
      </c>
      <c r="C534" s="13">
        <v>1.49</v>
      </c>
      <c r="D534" s="11" t="s">
        <v>329</v>
      </c>
      <c r="E534" s="82" t="s">
        <v>40</v>
      </c>
      <c r="F534" s="81"/>
    </row>
    <row r="535" spans="1:6" ht="15.75" customHeight="1" x14ac:dyDescent="0.15">
      <c r="A535" s="12">
        <v>3533</v>
      </c>
      <c r="B535" s="11" t="s">
        <v>3674</v>
      </c>
      <c r="C535" s="13">
        <v>1.49</v>
      </c>
      <c r="D535" s="11" t="s">
        <v>3676</v>
      </c>
      <c r="E535" s="82" t="s">
        <v>162</v>
      </c>
      <c r="F535" s="81"/>
    </row>
    <row r="536" spans="1:6" ht="15.75" customHeight="1" x14ac:dyDescent="0.15">
      <c r="A536" s="12">
        <v>3534</v>
      </c>
      <c r="B536" s="11" t="s">
        <v>3677</v>
      </c>
      <c r="C536" s="13">
        <v>1.49</v>
      </c>
      <c r="D536" s="11" t="s">
        <v>2142</v>
      </c>
      <c r="E536" s="82" t="s">
        <v>59</v>
      </c>
      <c r="F536" s="81"/>
    </row>
    <row r="537" spans="1:6" ht="15.75" customHeight="1" x14ac:dyDescent="0.15">
      <c r="A537" s="12">
        <v>3535</v>
      </c>
      <c r="B537" s="11" t="s">
        <v>3679</v>
      </c>
      <c r="C537" s="13">
        <v>1.49</v>
      </c>
      <c r="D537" s="11" t="s">
        <v>517</v>
      </c>
      <c r="E537" s="82" t="s">
        <v>101</v>
      </c>
      <c r="F537" s="81"/>
    </row>
    <row r="538" spans="1:6" ht="15.75" customHeight="1" x14ac:dyDescent="0.15">
      <c r="A538" s="12">
        <v>3536</v>
      </c>
      <c r="B538" s="11" t="s">
        <v>3680</v>
      </c>
      <c r="C538" s="13">
        <v>1.49</v>
      </c>
      <c r="D538" s="11" t="s">
        <v>914</v>
      </c>
      <c r="E538" s="82" t="s">
        <v>162</v>
      </c>
      <c r="F538" s="81"/>
    </row>
    <row r="539" spans="1:6" ht="15.75" customHeight="1" x14ac:dyDescent="0.15">
      <c r="A539" s="12">
        <v>3537</v>
      </c>
      <c r="B539" s="11" t="s">
        <v>3682</v>
      </c>
      <c r="C539" s="13">
        <v>1.49</v>
      </c>
      <c r="D539" s="11" t="s">
        <v>3684</v>
      </c>
      <c r="E539" s="82" t="s">
        <v>340</v>
      </c>
      <c r="F539" s="81"/>
    </row>
    <row r="540" spans="1:6" ht="15.75" customHeight="1" x14ac:dyDescent="0.15">
      <c r="A540" s="12">
        <v>3538</v>
      </c>
      <c r="B540" s="11" t="s">
        <v>3685</v>
      </c>
      <c r="C540" s="13">
        <v>1.48</v>
      </c>
      <c r="D540" s="11" t="s">
        <v>429</v>
      </c>
      <c r="E540" s="82" t="s">
        <v>162</v>
      </c>
      <c r="F540" s="81"/>
    </row>
    <row r="541" spans="1:6" ht="15.75" customHeight="1" x14ac:dyDescent="0.15">
      <c r="A541" s="12">
        <v>3539</v>
      </c>
      <c r="B541" s="11" t="s">
        <v>3687</v>
      </c>
      <c r="C541" s="13">
        <v>1.48</v>
      </c>
      <c r="D541" s="11" t="s">
        <v>467</v>
      </c>
      <c r="E541" s="82" t="s">
        <v>162</v>
      </c>
      <c r="F541" s="81"/>
    </row>
    <row r="542" spans="1:6" ht="15.75" customHeight="1" x14ac:dyDescent="0.15">
      <c r="A542" s="12">
        <v>3540</v>
      </c>
      <c r="B542" s="11" t="s">
        <v>3689</v>
      </c>
      <c r="C542" s="13">
        <v>1.48</v>
      </c>
      <c r="D542" s="11" t="s">
        <v>1073</v>
      </c>
      <c r="E542" s="82" t="s">
        <v>59</v>
      </c>
      <c r="F542" s="81"/>
    </row>
    <row r="543" spans="1:6" ht="15.75" customHeight="1" x14ac:dyDescent="0.15">
      <c r="A543" s="12">
        <v>3541</v>
      </c>
      <c r="B543" s="11" t="s">
        <v>3691</v>
      </c>
      <c r="C543" s="13">
        <v>1.48</v>
      </c>
      <c r="D543" s="11" t="s">
        <v>2755</v>
      </c>
      <c r="E543" s="82" t="s">
        <v>71</v>
      </c>
      <c r="F543" s="81"/>
    </row>
    <row r="544" spans="1:6" ht="15.75" customHeight="1" x14ac:dyDescent="0.15">
      <c r="A544" s="12">
        <v>3542</v>
      </c>
      <c r="B544" s="11" t="s">
        <v>3692</v>
      </c>
      <c r="C544" s="13">
        <v>1.48</v>
      </c>
      <c r="D544" s="11" t="s">
        <v>2935</v>
      </c>
      <c r="E544" s="82" t="s">
        <v>59</v>
      </c>
      <c r="F544" s="81"/>
    </row>
    <row r="545" spans="1:6" ht="15.75" customHeight="1" x14ac:dyDescent="0.15">
      <c r="A545" s="12">
        <v>3543</v>
      </c>
      <c r="B545" s="11" t="s">
        <v>3694</v>
      </c>
      <c r="C545" s="13">
        <v>1.48</v>
      </c>
      <c r="D545" s="11" t="s">
        <v>3309</v>
      </c>
      <c r="E545" s="82" t="s">
        <v>229</v>
      </c>
      <c r="F545" s="81"/>
    </row>
    <row r="546" spans="1:6" ht="15.75" customHeight="1" x14ac:dyDescent="0.15">
      <c r="A546" s="12">
        <v>3544</v>
      </c>
      <c r="B546" s="11" t="s">
        <v>3696</v>
      </c>
      <c r="C546" s="13">
        <v>1.48</v>
      </c>
      <c r="D546" s="11" t="s">
        <v>3122</v>
      </c>
      <c r="E546" s="82" t="s">
        <v>66</v>
      </c>
      <c r="F546" s="81"/>
    </row>
    <row r="547" spans="1:6" ht="15.75" customHeight="1" x14ac:dyDescent="0.15">
      <c r="A547" s="12">
        <v>3545</v>
      </c>
      <c r="B547" s="11" t="s">
        <v>3698</v>
      </c>
      <c r="C547" s="13">
        <v>1.48</v>
      </c>
      <c r="D547" s="11" t="s">
        <v>451</v>
      </c>
      <c r="E547" s="82" t="s">
        <v>86</v>
      </c>
      <c r="F547" s="81"/>
    </row>
    <row r="548" spans="1:6" ht="15.75" customHeight="1" x14ac:dyDescent="0.15">
      <c r="A548" s="12">
        <v>3546</v>
      </c>
      <c r="B548" s="11" t="s">
        <v>3700</v>
      </c>
      <c r="C548" s="13">
        <v>1.48</v>
      </c>
      <c r="D548" s="11" t="s">
        <v>532</v>
      </c>
      <c r="E548" s="82" t="s">
        <v>335</v>
      </c>
      <c r="F548" s="81"/>
    </row>
    <row r="549" spans="1:6" ht="15.75" customHeight="1" x14ac:dyDescent="0.15">
      <c r="A549" s="12">
        <v>3547</v>
      </c>
      <c r="B549" s="11" t="s">
        <v>3701</v>
      </c>
      <c r="C549" s="13">
        <v>1.48</v>
      </c>
      <c r="D549" s="11" t="s">
        <v>851</v>
      </c>
      <c r="E549" s="82" t="s">
        <v>364</v>
      </c>
      <c r="F549" s="81"/>
    </row>
    <row r="550" spans="1:6" ht="15.75" customHeight="1" x14ac:dyDescent="0.15">
      <c r="A550" s="12">
        <v>3548</v>
      </c>
      <c r="B550" s="11" t="s">
        <v>3703</v>
      </c>
      <c r="C550" s="13">
        <v>1.48</v>
      </c>
      <c r="D550" s="11" t="s">
        <v>1042</v>
      </c>
      <c r="E550" s="82" t="s">
        <v>75</v>
      </c>
      <c r="F550" s="81"/>
    </row>
    <row r="551" spans="1:6" ht="15.75" customHeight="1" x14ac:dyDescent="0.15">
      <c r="A551" s="12">
        <v>3549</v>
      </c>
      <c r="B551" s="11" t="s">
        <v>3705</v>
      </c>
      <c r="C551" s="13">
        <v>1.48</v>
      </c>
      <c r="D551" s="11" t="s">
        <v>1008</v>
      </c>
      <c r="E551" s="82" t="s">
        <v>50</v>
      </c>
      <c r="F551" s="81"/>
    </row>
    <row r="552" spans="1:6" ht="15.75" customHeight="1" x14ac:dyDescent="0.15">
      <c r="A552" s="12">
        <v>3550</v>
      </c>
      <c r="B552" s="11" t="s">
        <v>3706</v>
      </c>
      <c r="C552" s="13">
        <v>1.48</v>
      </c>
      <c r="D552" s="11" t="s">
        <v>339</v>
      </c>
      <c r="E552" s="82" t="s">
        <v>162</v>
      </c>
      <c r="F552" s="81"/>
    </row>
    <row r="553" spans="1:6" ht="15.75" customHeight="1" x14ac:dyDescent="0.15">
      <c r="A553" s="12">
        <v>3551</v>
      </c>
      <c r="B553" s="11" t="s">
        <v>3708</v>
      </c>
      <c r="C553" s="13">
        <v>1.48</v>
      </c>
      <c r="D553" s="11" t="s">
        <v>343</v>
      </c>
      <c r="E553" s="82" t="s">
        <v>677</v>
      </c>
      <c r="F553" s="81"/>
    </row>
    <row r="554" spans="1:6" ht="15.75" customHeight="1" x14ac:dyDescent="0.15">
      <c r="A554" s="12">
        <v>3552</v>
      </c>
      <c r="B554" s="11" t="s">
        <v>3710</v>
      </c>
      <c r="C554" s="13">
        <v>1.48</v>
      </c>
      <c r="D554" s="11" t="s">
        <v>3711</v>
      </c>
      <c r="E554" s="82" t="s">
        <v>162</v>
      </c>
      <c r="F554" s="81"/>
    </row>
    <row r="555" spans="1:6" ht="15.75" customHeight="1" x14ac:dyDescent="0.15">
      <c r="A555" s="12">
        <v>3553</v>
      </c>
      <c r="B555" s="11" t="s">
        <v>3713</v>
      </c>
      <c r="C555" s="13">
        <v>1.48</v>
      </c>
      <c r="D555" s="11" t="s">
        <v>808</v>
      </c>
      <c r="E555" s="82" t="s">
        <v>162</v>
      </c>
      <c r="F555" s="81"/>
    </row>
    <row r="556" spans="1:6" ht="15.75" customHeight="1" x14ac:dyDescent="0.15">
      <c r="A556" s="12">
        <v>3554</v>
      </c>
      <c r="B556" s="11" t="s">
        <v>3715</v>
      </c>
      <c r="C556" s="13">
        <v>1.48</v>
      </c>
      <c r="D556" s="11" t="s">
        <v>350</v>
      </c>
      <c r="E556" s="82" t="s">
        <v>600</v>
      </c>
      <c r="F556" s="81"/>
    </row>
    <row r="557" spans="1:6" ht="15.75" customHeight="1" x14ac:dyDescent="0.15">
      <c r="A557" s="12">
        <v>3555</v>
      </c>
      <c r="B557" s="11" t="s">
        <v>3716</v>
      </c>
      <c r="C557" s="13">
        <v>1.47</v>
      </c>
      <c r="D557" s="11" t="s">
        <v>3717</v>
      </c>
      <c r="E557" s="82" t="s">
        <v>162</v>
      </c>
      <c r="F557" s="81"/>
    </row>
    <row r="558" spans="1:6" ht="15.75" customHeight="1" x14ac:dyDescent="0.15">
      <c r="A558" s="12">
        <v>3556</v>
      </c>
      <c r="B558" s="11" t="s">
        <v>3719</v>
      </c>
      <c r="C558" s="13">
        <v>1.47</v>
      </c>
      <c r="D558" s="11" t="s">
        <v>1559</v>
      </c>
      <c r="E558" s="82" t="s">
        <v>226</v>
      </c>
      <c r="F558" s="81"/>
    </row>
    <row r="559" spans="1:6" ht="15.75" customHeight="1" x14ac:dyDescent="0.15">
      <c r="A559" s="12">
        <v>3557</v>
      </c>
      <c r="B559" s="11" t="s">
        <v>3721</v>
      </c>
      <c r="C559" s="13">
        <v>1.47</v>
      </c>
      <c r="D559" s="11" t="s">
        <v>3722</v>
      </c>
      <c r="E559" s="82" t="s">
        <v>162</v>
      </c>
      <c r="F559" s="81"/>
    </row>
    <row r="560" spans="1:6" ht="15.75" customHeight="1" x14ac:dyDescent="0.15">
      <c r="A560" s="12">
        <v>3558</v>
      </c>
      <c r="B560" s="11" t="s">
        <v>3724</v>
      </c>
      <c r="C560" s="13">
        <v>1.47</v>
      </c>
      <c r="D560" s="11" t="s">
        <v>1455</v>
      </c>
      <c r="E560" s="82" t="s">
        <v>229</v>
      </c>
      <c r="F560" s="81"/>
    </row>
    <row r="561" spans="1:6" ht="15.75" customHeight="1" x14ac:dyDescent="0.15">
      <c r="A561" s="12">
        <v>3559</v>
      </c>
      <c r="B561" s="11" t="s">
        <v>3726</v>
      </c>
      <c r="C561" s="13">
        <v>1.47</v>
      </c>
      <c r="D561" s="11" t="s">
        <v>906</v>
      </c>
      <c r="E561" s="82" t="s">
        <v>71</v>
      </c>
      <c r="F561" s="81"/>
    </row>
    <row r="562" spans="1:6" ht="15.75" customHeight="1" x14ac:dyDescent="0.15">
      <c r="A562" s="12">
        <v>3560</v>
      </c>
      <c r="B562" s="11" t="s">
        <v>3728</v>
      </c>
      <c r="C562" s="13">
        <v>1.47</v>
      </c>
      <c r="D562" s="11" t="s">
        <v>329</v>
      </c>
      <c r="E562" s="82" t="s">
        <v>40</v>
      </c>
      <c r="F562" s="81"/>
    </row>
    <row r="563" spans="1:6" ht="15.75" customHeight="1" x14ac:dyDescent="0.15">
      <c r="A563" s="12">
        <v>3561</v>
      </c>
      <c r="B563" s="11" t="s">
        <v>3729</v>
      </c>
      <c r="C563" s="13">
        <v>1.47</v>
      </c>
      <c r="D563" s="11" t="s">
        <v>1935</v>
      </c>
      <c r="E563" s="82" t="s">
        <v>59</v>
      </c>
      <c r="F563" s="81"/>
    </row>
    <row r="564" spans="1:6" ht="15.75" customHeight="1" x14ac:dyDescent="0.15">
      <c r="A564" s="12">
        <v>3562</v>
      </c>
      <c r="B564" s="11" t="s">
        <v>3731</v>
      </c>
      <c r="C564" s="13">
        <v>1.47</v>
      </c>
      <c r="D564" s="11" t="s">
        <v>1847</v>
      </c>
      <c r="E564" s="82" t="s">
        <v>75</v>
      </c>
      <c r="F564" s="81"/>
    </row>
    <row r="565" spans="1:6" ht="15.75" customHeight="1" x14ac:dyDescent="0.15">
      <c r="A565" s="12">
        <v>3563</v>
      </c>
      <c r="B565" s="14" t="s">
        <v>3733</v>
      </c>
      <c r="C565" s="13">
        <v>1.47</v>
      </c>
      <c r="D565" s="11" t="s">
        <v>3735</v>
      </c>
      <c r="E565" s="82" t="s">
        <v>356</v>
      </c>
      <c r="F565" s="81"/>
    </row>
    <row r="566" spans="1:6" ht="15.75" customHeight="1" x14ac:dyDescent="0.15">
      <c r="A566" s="12">
        <v>3564</v>
      </c>
      <c r="B566" s="11" t="s">
        <v>3737</v>
      </c>
      <c r="C566" s="13">
        <v>1.47</v>
      </c>
      <c r="D566" s="11" t="s">
        <v>1073</v>
      </c>
      <c r="E566" s="82" t="s">
        <v>71</v>
      </c>
      <c r="F566" s="81"/>
    </row>
    <row r="567" spans="1:6" ht="15.75" customHeight="1" x14ac:dyDescent="0.15">
      <c r="A567" s="12">
        <v>3565</v>
      </c>
      <c r="B567" s="11" t="s">
        <v>3739</v>
      </c>
      <c r="C567" s="13">
        <v>1.47</v>
      </c>
      <c r="D567" s="11" t="s">
        <v>2763</v>
      </c>
      <c r="E567" s="82" t="s">
        <v>478</v>
      </c>
      <c r="F567" s="81"/>
    </row>
    <row r="568" spans="1:6" ht="15.75" customHeight="1" x14ac:dyDescent="0.15">
      <c r="A568" s="12">
        <v>3566</v>
      </c>
      <c r="B568" s="11" t="s">
        <v>437</v>
      </c>
      <c r="C568" s="13">
        <v>1.47</v>
      </c>
      <c r="D568" s="11" t="s">
        <v>3741</v>
      </c>
      <c r="E568" s="82" t="s">
        <v>86</v>
      </c>
      <c r="F568" s="81"/>
    </row>
    <row r="569" spans="1:6" ht="15.75" customHeight="1" x14ac:dyDescent="0.15">
      <c r="A569" s="12">
        <v>3567</v>
      </c>
      <c r="B569" s="11" t="s">
        <v>3742</v>
      </c>
      <c r="C569" s="13">
        <v>1.47</v>
      </c>
      <c r="D569" s="11" t="s">
        <v>467</v>
      </c>
      <c r="E569" s="82" t="s">
        <v>215</v>
      </c>
      <c r="F569" s="81"/>
    </row>
    <row r="570" spans="1:6" ht="15.75" customHeight="1" x14ac:dyDescent="0.15">
      <c r="A570" s="12">
        <v>3568</v>
      </c>
      <c r="B570" s="11" t="s">
        <v>3743</v>
      </c>
      <c r="C570" s="13">
        <v>1.47</v>
      </c>
      <c r="D570" s="11" t="s">
        <v>333</v>
      </c>
      <c r="E570" s="82" t="s">
        <v>162</v>
      </c>
      <c r="F570" s="81"/>
    </row>
    <row r="571" spans="1:6" ht="15.75" customHeight="1" x14ac:dyDescent="0.15">
      <c r="A571" s="12">
        <v>3569</v>
      </c>
      <c r="B571" s="11" t="s">
        <v>3745</v>
      </c>
      <c r="C571" s="13">
        <v>1.47</v>
      </c>
      <c r="D571" s="11" t="s">
        <v>451</v>
      </c>
      <c r="E571" s="82" t="s">
        <v>538</v>
      </c>
      <c r="F571" s="81"/>
    </row>
    <row r="572" spans="1:6" ht="15.75" customHeight="1" x14ac:dyDescent="0.15">
      <c r="A572" s="12">
        <v>3570</v>
      </c>
      <c r="B572" s="11" t="s">
        <v>3746</v>
      </c>
      <c r="C572" s="13">
        <v>1.47</v>
      </c>
      <c r="D572" s="11" t="s">
        <v>1046</v>
      </c>
      <c r="E572" s="82" t="s">
        <v>162</v>
      </c>
      <c r="F572" s="81"/>
    </row>
    <row r="573" spans="1:6" ht="15.75" customHeight="1" x14ac:dyDescent="0.15">
      <c r="A573" s="12">
        <v>3571</v>
      </c>
      <c r="B573" s="11" t="s">
        <v>3748</v>
      </c>
      <c r="C573" s="13">
        <v>1.47</v>
      </c>
      <c r="D573" s="11" t="s">
        <v>2046</v>
      </c>
      <c r="E573" s="82" t="s">
        <v>59</v>
      </c>
      <c r="F573" s="81"/>
    </row>
    <row r="574" spans="1:6" ht="15.75" customHeight="1" x14ac:dyDescent="0.15">
      <c r="A574" s="12">
        <v>3572</v>
      </c>
      <c r="B574" s="11" t="s">
        <v>3226</v>
      </c>
      <c r="C574" s="13">
        <v>1.46</v>
      </c>
      <c r="D574" s="11" t="s">
        <v>1073</v>
      </c>
      <c r="E574" s="82" t="s">
        <v>71</v>
      </c>
      <c r="F574" s="81"/>
    </row>
    <row r="575" spans="1:6" ht="15.75" customHeight="1" x14ac:dyDescent="0.15">
      <c r="A575" s="12">
        <v>3573</v>
      </c>
      <c r="B575" s="11" t="s">
        <v>3751</v>
      </c>
      <c r="C575" s="13">
        <v>1.46</v>
      </c>
      <c r="D575" s="11" t="s">
        <v>481</v>
      </c>
      <c r="E575" s="82" t="s">
        <v>40</v>
      </c>
      <c r="F575" s="81"/>
    </row>
    <row r="576" spans="1:6" ht="15.75" customHeight="1" x14ac:dyDescent="0.15">
      <c r="A576" s="12">
        <v>3574</v>
      </c>
      <c r="B576" s="11" t="s">
        <v>3753</v>
      </c>
      <c r="C576" s="13">
        <v>1.46</v>
      </c>
      <c r="D576" s="11" t="s">
        <v>1225</v>
      </c>
      <c r="E576" s="82" t="s">
        <v>101</v>
      </c>
      <c r="F576" s="81"/>
    </row>
    <row r="577" spans="1:6" ht="15.75" customHeight="1" x14ac:dyDescent="0.15">
      <c r="A577" s="12">
        <v>3575</v>
      </c>
      <c r="B577" s="11" t="s">
        <v>3755</v>
      </c>
      <c r="C577" s="13">
        <v>1.46</v>
      </c>
      <c r="D577" s="11" t="s">
        <v>3711</v>
      </c>
      <c r="E577" s="82" t="s">
        <v>66</v>
      </c>
      <c r="F577" s="81"/>
    </row>
    <row r="578" spans="1:6" ht="15.75" customHeight="1" x14ac:dyDescent="0.15">
      <c r="A578" s="12">
        <v>3576</v>
      </c>
      <c r="B578" s="11" t="s">
        <v>3756</v>
      </c>
      <c r="C578" s="13">
        <v>1.46</v>
      </c>
      <c r="D578" s="11" t="s">
        <v>2004</v>
      </c>
      <c r="E578" s="82" t="s">
        <v>215</v>
      </c>
      <c r="F578" s="81"/>
    </row>
    <row r="579" spans="1:6" ht="15.75" customHeight="1" x14ac:dyDescent="0.15">
      <c r="A579" s="12">
        <v>3577</v>
      </c>
      <c r="B579" s="11" t="s">
        <v>3758</v>
      </c>
      <c r="C579" s="13">
        <v>1.46</v>
      </c>
      <c r="D579" s="11" t="s">
        <v>605</v>
      </c>
      <c r="E579" s="82" t="s">
        <v>335</v>
      </c>
      <c r="F579" s="81"/>
    </row>
    <row r="580" spans="1:6" ht="15.75" customHeight="1" x14ac:dyDescent="0.15">
      <c r="A580" s="12">
        <v>3578</v>
      </c>
      <c r="B580" s="11" t="s">
        <v>3759</v>
      </c>
      <c r="C580" s="13">
        <v>1.46</v>
      </c>
      <c r="D580" s="11" t="s">
        <v>424</v>
      </c>
      <c r="E580" s="82" t="s">
        <v>356</v>
      </c>
      <c r="F580" s="81"/>
    </row>
    <row r="581" spans="1:6" ht="15.75" customHeight="1" x14ac:dyDescent="0.15">
      <c r="A581" s="12">
        <v>3579</v>
      </c>
      <c r="B581" s="11" t="s">
        <v>3761</v>
      </c>
      <c r="C581" s="13">
        <v>1.46</v>
      </c>
      <c r="D581" s="11" t="s">
        <v>359</v>
      </c>
      <c r="E581" s="82" t="s">
        <v>356</v>
      </c>
      <c r="F581" s="81"/>
    </row>
    <row r="582" spans="1:6" ht="15.75" customHeight="1" x14ac:dyDescent="0.15">
      <c r="A582" s="12">
        <v>3580</v>
      </c>
      <c r="B582" s="11" t="s">
        <v>3762</v>
      </c>
      <c r="C582" s="13">
        <v>1.46</v>
      </c>
      <c r="D582" s="11" t="s">
        <v>1967</v>
      </c>
      <c r="E582" s="82" t="s">
        <v>162</v>
      </c>
      <c r="F582" s="81"/>
    </row>
    <row r="583" spans="1:6" ht="15.75" customHeight="1" x14ac:dyDescent="0.15">
      <c r="A583" s="12">
        <v>3581</v>
      </c>
      <c r="B583" s="11" t="s">
        <v>3764</v>
      </c>
      <c r="C583" s="13">
        <v>1.46</v>
      </c>
      <c r="D583" s="11" t="s">
        <v>1895</v>
      </c>
      <c r="E583" s="82" t="s">
        <v>162</v>
      </c>
      <c r="F583" s="81"/>
    </row>
    <row r="584" spans="1:6" ht="15.75" customHeight="1" x14ac:dyDescent="0.15">
      <c r="A584" s="12">
        <v>3582</v>
      </c>
      <c r="B584" s="11" t="s">
        <v>3765</v>
      </c>
      <c r="C584" s="13">
        <v>1.46</v>
      </c>
      <c r="D584" s="11" t="s">
        <v>626</v>
      </c>
      <c r="E584" s="82" t="s">
        <v>59</v>
      </c>
      <c r="F584" s="81"/>
    </row>
    <row r="585" spans="1:6" ht="15.75" customHeight="1" x14ac:dyDescent="0.15">
      <c r="A585" s="12">
        <v>3583</v>
      </c>
      <c r="B585" s="11" t="s">
        <v>3767</v>
      </c>
      <c r="C585" s="13">
        <v>1.45</v>
      </c>
      <c r="D585" s="11" t="s">
        <v>505</v>
      </c>
      <c r="E585" s="82" t="s">
        <v>478</v>
      </c>
      <c r="F585" s="81"/>
    </row>
    <row r="586" spans="1:6" ht="15.75" customHeight="1" x14ac:dyDescent="0.15">
      <c r="A586" s="12">
        <v>3584</v>
      </c>
      <c r="B586" s="11" t="s">
        <v>3769</v>
      </c>
      <c r="C586" s="13">
        <v>1.45</v>
      </c>
      <c r="D586" s="11" t="s">
        <v>3770</v>
      </c>
      <c r="E586" s="82" t="s">
        <v>71</v>
      </c>
      <c r="F586" s="81"/>
    </row>
    <row r="587" spans="1:6" ht="15.75" customHeight="1" x14ac:dyDescent="0.15">
      <c r="A587" s="12">
        <v>3585</v>
      </c>
      <c r="B587" s="11" t="s">
        <v>3771</v>
      </c>
      <c r="C587" s="13">
        <v>1.45</v>
      </c>
      <c r="D587" s="11" t="s">
        <v>974</v>
      </c>
      <c r="E587" s="82" t="s">
        <v>478</v>
      </c>
      <c r="F587" s="81"/>
    </row>
    <row r="588" spans="1:6" ht="15.75" customHeight="1" x14ac:dyDescent="0.15">
      <c r="A588" s="12">
        <v>3586</v>
      </c>
      <c r="B588" s="11" t="s">
        <v>3773</v>
      </c>
      <c r="C588" s="13">
        <v>1.45</v>
      </c>
      <c r="D588" s="11" t="s">
        <v>2952</v>
      </c>
      <c r="E588" s="82" t="s">
        <v>59</v>
      </c>
      <c r="F588" s="81"/>
    </row>
    <row r="589" spans="1:6" ht="15.75" customHeight="1" x14ac:dyDescent="0.15">
      <c r="A589" s="12">
        <v>3587</v>
      </c>
      <c r="B589" s="11" t="s">
        <v>3775</v>
      </c>
      <c r="C589" s="13">
        <v>1.45</v>
      </c>
      <c r="D589" s="11" t="s">
        <v>3776</v>
      </c>
      <c r="E589" s="82" t="s">
        <v>340</v>
      </c>
      <c r="F589" s="81"/>
    </row>
    <row r="590" spans="1:6" ht="15.75" customHeight="1" x14ac:dyDescent="0.15">
      <c r="A590" s="12">
        <v>3588</v>
      </c>
      <c r="B590" s="11" t="s">
        <v>3778</v>
      </c>
      <c r="C590" s="13">
        <v>1.45</v>
      </c>
      <c r="D590" s="11" t="s">
        <v>3779</v>
      </c>
      <c r="E590" s="82" t="s">
        <v>221</v>
      </c>
      <c r="F590" s="81"/>
    </row>
    <row r="591" spans="1:6" ht="15.75" customHeight="1" x14ac:dyDescent="0.15">
      <c r="A591" s="12">
        <v>3589</v>
      </c>
      <c r="B591" s="11" t="s">
        <v>3780</v>
      </c>
      <c r="C591" s="13">
        <v>1.45</v>
      </c>
      <c r="D591" s="11" t="s">
        <v>978</v>
      </c>
      <c r="E591" s="82" t="s">
        <v>221</v>
      </c>
      <c r="F591" s="81"/>
    </row>
    <row r="592" spans="1:6" ht="15.75" customHeight="1" x14ac:dyDescent="0.15">
      <c r="A592" s="12">
        <v>3590</v>
      </c>
      <c r="B592" s="11" t="s">
        <v>3782</v>
      </c>
      <c r="C592" s="13">
        <v>1.45</v>
      </c>
      <c r="D592" s="11" t="s">
        <v>424</v>
      </c>
      <c r="E592" s="82" t="s">
        <v>221</v>
      </c>
      <c r="F592" s="81"/>
    </row>
    <row r="593" spans="1:6" ht="15.75" customHeight="1" x14ac:dyDescent="0.15">
      <c r="A593" s="12">
        <v>3591</v>
      </c>
      <c r="B593" s="11" t="s">
        <v>3784</v>
      </c>
      <c r="C593" s="13">
        <v>1.45</v>
      </c>
      <c r="D593" s="11" t="s">
        <v>1628</v>
      </c>
      <c r="E593" s="82" t="s">
        <v>538</v>
      </c>
      <c r="F593" s="81"/>
    </row>
    <row r="594" spans="1:6" ht="15.75" customHeight="1" x14ac:dyDescent="0.15">
      <c r="A594" s="12">
        <v>3592</v>
      </c>
      <c r="B594" s="11" t="s">
        <v>3785</v>
      </c>
      <c r="C594" s="13">
        <v>1.45</v>
      </c>
      <c r="D594" s="11" t="s">
        <v>315</v>
      </c>
      <c r="E594" s="82" t="s">
        <v>71</v>
      </c>
      <c r="F594" s="81"/>
    </row>
    <row r="595" spans="1:6" ht="15.75" customHeight="1" x14ac:dyDescent="0.15">
      <c r="A595" s="12">
        <v>3593</v>
      </c>
      <c r="B595" s="11" t="s">
        <v>3787</v>
      </c>
      <c r="C595" s="13">
        <v>1.45</v>
      </c>
      <c r="D595" s="11" t="s">
        <v>1395</v>
      </c>
      <c r="E595" s="82" t="s">
        <v>215</v>
      </c>
      <c r="F595" s="81"/>
    </row>
    <row r="596" spans="1:6" ht="15.75" customHeight="1" x14ac:dyDescent="0.15">
      <c r="A596" s="12">
        <v>3594</v>
      </c>
      <c r="B596" s="11" t="s">
        <v>3790</v>
      </c>
      <c r="C596" s="13">
        <v>1.45</v>
      </c>
      <c r="D596" s="11" t="s">
        <v>1050</v>
      </c>
      <c r="E596" s="82" t="s">
        <v>226</v>
      </c>
      <c r="F596" s="81"/>
    </row>
    <row r="597" spans="1:6" ht="15.75" customHeight="1" x14ac:dyDescent="0.15">
      <c r="A597" s="12">
        <v>3595</v>
      </c>
      <c r="B597" s="11" t="s">
        <v>3792</v>
      </c>
      <c r="C597" s="13">
        <v>1.45</v>
      </c>
      <c r="D597" s="11" t="s">
        <v>2597</v>
      </c>
      <c r="E597" s="82" t="s">
        <v>600</v>
      </c>
      <c r="F597" s="81"/>
    </row>
    <row r="598" spans="1:6" ht="15.75" customHeight="1" x14ac:dyDescent="0.15">
      <c r="A598" s="12">
        <v>3596</v>
      </c>
      <c r="B598" s="11" t="s">
        <v>3795</v>
      </c>
      <c r="C598" s="13">
        <v>1.45</v>
      </c>
      <c r="D598" s="11" t="s">
        <v>2345</v>
      </c>
      <c r="E598" s="82" t="s">
        <v>59</v>
      </c>
      <c r="F598" s="81"/>
    </row>
    <row r="599" spans="1:6" ht="15.75" customHeight="1" x14ac:dyDescent="0.15">
      <c r="A599" s="12">
        <v>3597</v>
      </c>
      <c r="B599" s="11" t="s">
        <v>1995</v>
      </c>
      <c r="C599" s="13">
        <v>1.44</v>
      </c>
      <c r="D599" s="11" t="s">
        <v>3798</v>
      </c>
      <c r="E599" s="82" t="s">
        <v>66</v>
      </c>
      <c r="F599" s="81"/>
    </row>
    <row r="600" spans="1:6" ht="15.75" customHeight="1" x14ac:dyDescent="0.15">
      <c r="A600" s="12">
        <v>3598</v>
      </c>
      <c r="B600" s="11" t="s">
        <v>3801</v>
      </c>
      <c r="C600" s="13">
        <v>1.44</v>
      </c>
      <c r="D600" s="11" t="s">
        <v>1266</v>
      </c>
      <c r="E600" s="82" t="s">
        <v>162</v>
      </c>
      <c r="F600" s="81"/>
    </row>
    <row r="601" spans="1:6" ht="15.75" customHeight="1" x14ac:dyDescent="0.15">
      <c r="A601" s="12">
        <v>3599</v>
      </c>
      <c r="B601" s="11" t="s">
        <v>3803</v>
      </c>
      <c r="C601" s="13">
        <v>1.44</v>
      </c>
      <c r="D601" s="11" t="s">
        <v>1266</v>
      </c>
      <c r="E601" s="82" t="s">
        <v>478</v>
      </c>
      <c r="F601" s="81"/>
    </row>
    <row r="602" spans="1:6" ht="15.75" customHeight="1" x14ac:dyDescent="0.15">
      <c r="A602" s="12">
        <v>3600</v>
      </c>
      <c r="B602" s="11" t="s">
        <v>3826</v>
      </c>
      <c r="C602" s="13">
        <v>1.44</v>
      </c>
      <c r="D602" s="11" t="s">
        <v>1774</v>
      </c>
      <c r="E602" s="82" t="s">
        <v>71</v>
      </c>
      <c r="F602" s="81"/>
    </row>
    <row r="603" spans="1:6" ht="15.75" customHeight="1" x14ac:dyDescent="0.15">
      <c r="A603" s="12">
        <v>3601</v>
      </c>
      <c r="B603" s="11" t="s">
        <v>3829</v>
      </c>
      <c r="C603" s="13">
        <v>1.44</v>
      </c>
      <c r="D603" s="11" t="s">
        <v>735</v>
      </c>
      <c r="E603" s="82" t="s">
        <v>162</v>
      </c>
      <c r="F603" s="81"/>
    </row>
    <row r="604" spans="1:6" ht="15.75" customHeight="1" x14ac:dyDescent="0.15">
      <c r="A604" s="12">
        <v>3602</v>
      </c>
      <c r="B604" s="11" t="s">
        <v>3831</v>
      </c>
      <c r="C604" s="13">
        <v>1.44</v>
      </c>
      <c r="D604" s="11" t="s">
        <v>3832</v>
      </c>
      <c r="E604" s="82" t="s">
        <v>526</v>
      </c>
      <c r="F604" s="81"/>
    </row>
    <row r="605" spans="1:6" ht="15.75" customHeight="1" x14ac:dyDescent="0.15">
      <c r="A605" s="12">
        <v>3603</v>
      </c>
      <c r="B605" s="11" t="s">
        <v>3835</v>
      </c>
      <c r="C605" s="13">
        <v>1.44</v>
      </c>
      <c r="D605" s="11" t="s">
        <v>825</v>
      </c>
      <c r="E605" s="82" t="s">
        <v>364</v>
      </c>
      <c r="F605" s="81"/>
    </row>
    <row r="606" spans="1:6" ht="15.75" customHeight="1" x14ac:dyDescent="0.15">
      <c r="A606" s="12">
        <v>3604</v>
      </c>
      <c r="B606" s="11" t="s">
        <v>3855</v>
      </c>
      <c r="C606" s="13">
        <v>1.44</v>
      </c>
      <c r="D606" s="11" t="s">
        <v>1269</v>
      </c>
      <c r="E606" s="82" t="s">
        <v>335</v>
      </c>
      <c r="F606" s="81"/>
    </row>
    <row r="607" spans="1:6" ht="15.75" customHeight="1" x14ac:dyDescent="0.15">
      <c r="A607" s="12">
        <v>3605</v>
      </c>
      <c r="B607" s="11" t="s">
        <v>3869</v>
      </c>
      <c r="C607" s="13">
        <v>1.44</v>
      </c>
      <c r="D607" s="11" t="s">
        <v>1615</v>
      </c>
      <c r="E607" s="82" t="s">
        <v>538</v>
      </c>
      <c r="F607" s="81"/>
    </row>
    <row r="608" spans="1:6" ht="15.75" customHeight="1" x14ac:dyDescent="0.15">
      <c r="A608" s="12">
        <v>3606</v>
      </c>
      <c r="B608" s="11" t="s">
        <v>3871</v>
      </c>
      <c r="C608" s="13">
        <v>1.44</v>
      </c>
      <c r="D608" s="11" t="s">
        <v>449</v>
      </c>
      <c r="E608" s="82" t="s">
        <v>50</v>
      </c>
      <c r="F608" s="81"/>
    </row>
    <row r="609" spans="1:6" ht="15.75" customHeight="1" x14ac:dyDescent="0.15">
      <c r="A609" s="12">
        <v>3607</v>
      </c>
      <c r="B609" s="11" t="s">
        <v>3873</v>
      </c>
      <c r="C609" s="13">
        <v>1.44</v>
      </c>
      <c r="D609" s="11" t="s">
        <v>1269</v>
      </c>
      <c r="E609" s="82" t="s">
        <v>71</v>
      </c>
      <c r="F609" s="81"/>
    </row>
    <row r="610" spans="1:6" ht="15.75" customHeight="1" x14ac:dyDescent="0.15">
      <c r="A610" s="12">
        <v>3608</v>
      </c>
      <c r="B610" s="11" t="s">
        <v>3874</v>
      </c>
      <c r="C610" s="13">
        <v>1.44</v>
      </c>
      <c r="D610" s="11" t="s">
        <v>956</v>
      </c>
      <c r="E610" s="82" t="s">
        <v>66</v>
      </c>
      <c r="F610" s="81"/>
    </row>
    <row r="611" spans="1:6" ht="15.75" customHeight="1" x14ac:dyDescent="0.15">
      <c r="A611" s="12">
        <v>3609</v>
      </c>
      <c r="B611" s="11" t="s">
        <v>3889</v>
      </c>
      <c r="C611" s="13">
        <v>1.44</v>
      </c>
      <c r="D611" s="11" t="s">
        <v>1413</v>
      </c>
      <c r="E611" s="82" t="s">
        <v>101</v>
      </c>
      <c r="F611" s="81"/>
    </row>
    <row r="612" spans="1:6" ht="15.75" customHeight="1" x14ac:dyDescent="0.15">
      <c r="A612" s="12">
        <v>3610</v>
      </c>
      <c r="B612" s="11" t="s">
        <v>3892</v>
      </c>
      <c r="C612" s="13">
        <v>1.44</v>
      </c>
      <c r="D612" s="11" t="s">
        <v>3893</v>
      </c>
      <c r="E612" s="82" t="s">
        <v>478</v>
      </c>
      <c r="F612" s="81"/>
    </row>
    <row r="613" spans="1:6" ht="15.75" customHeight="1" x14ac:dyDescent="0.15">
      <c r="A613" s="12">
        <v>3611</v>
      </c>
      <c r="B613" s="11" t="s">
        <v>3897</v>
      </c>
      <c r="C613" s="13">
        <v>1.44</v>
      </c>
      <c r="D613" s="11" t="s">
        <v>476</v>
      </c>
      <c r="E613" s="82" t="s">
        <v>71</v>
      </c>
      <c r="F613" s="81"/>
    </row>
    <row r="614" spans="1:6" ht="15.75" customHeight="1" x14ac:dyDescent="0.15">
      <c r="A614" s="12">
        <v>3612</v>
      </c>
      <c r="B614" s="11" t="s">
        <v>3907</v>
      </c>
      <c r="C614" s="13">
        <v>1.44</v>
      </c>
      <c r="D614" s="11" t="s">
        <v>346</v>
      </c>
      <c r="E614" s="82" t="s">
        <v>162</v>
      </c>
      <c r="F614" s="81"/>
    </row>
    <row r="615" spans="1:6" ht="15.75" customHeight="1" x14ac:dyDescent="0.15">
      <c r="A615" s="12">
        <v>3613</v>
      </c>
      <c r="B615" s="11" t="s">
        <v>3910</v>
      </c>
      <c r="C615" s="13">
        <v>1.44</v>
      </c>
      <c r="D615" s="11" t="s">
        <v>343</v>
      </c>
      <c r="E615" s="82" t="s">
        <v>162</v>
      </c>
      <c r="F615" s="81"/>
    </row>
    <row r="616" spans="1:6" ht="15.75" customHeight="1" x14ac:dyDescent="0.15">
      <c r="A616" s="12">
        <v>3614</v>
      </c>
      <c r="B616" s="11" t="s">
        <v>3915</v>
      </c>
      <c r="C616" s="13">
        <v>1.44</v>
      </c>
      <c r="D616" s="11" t="s">
        <v>1008</v>
      </c>
      <c r="E616" s="82" t="s">
        <v>162</v>
      </c>
      <c r="F616" s="81"/>
    </row>
    <row r="617" spans="1:6" ht="15.75" customHeight="1" x14ac:dyDescent="0.15">
      <c r="A617" s="12">
        <v>3615</v>
      </c>
      <c r="B617" s="11" t="s">
        <v>2699</v>
      </c>
      <c r="C617" s="13">
        <v>1.44</v>
      </c>
      <c r="D617" s="11" t="s">
        <v>898</v>
      </c>
      <c r="E617" s="82" t="s">
        <v>66</v>
      </c>
      <c r="F617" s="81"/>
    </row>
    <row r="618" spans="1:6" ht="15.75" customHeight="1" x14ac:dyDescent="0.15">
      <c r="A618" s="12">
        <v>3616</v>
      </c>
      <c r="B618" s="11" t="s">
        <v>3920</v>
      </c>
      <c r="C618" s="13">
        <v>1.44</v>
      </c>
      <c r="D618" s="11" t="s">
        <v>956</v>
      </c>
      <c r="E618" s="82" t="s">
        <v>162</v>
      </c>
      <c r="F618" s="81"/>
    </row>
    <row r="619" spans="1:6" ht="15.75" customHeight="1" x14ac:dyDescent="0.15">
      <c r="A619" s="12">
        <v>3617</v>
      </c>
      <c r="B619" s="11" t="s">
        <v>3923</v>
      </c>
      <c r="C619" s="13">
        <v>1.44</v>
      </c>
      <c r="D619" s="11" t="s">
        <v>659</v>
      </c>
      <c r="E619" s="82" t="s">
        <v>221</v>
      </c>
      <c r="F619" s="81"/>
    </row>
    <row r="620" spans="1:6" ht="15.75" customHeight="1" x14ac:dyDescent="0.15">
      <c r="A620" s="12">
        <v>3618</v>
      </c>
      <c r="B620" s="11" t="s">
        <v>3938</v>
      </c>
      <c r="C620" s="13">
        <v>1.44</v>
      </c>
      <c r="D620" s="11" t="s">
        <v>3939</v>
      </c>
      <c r="E620" s="82" t="s">
        <v>215</v>
      </c>
      <c r="F620" s="81"/>
    </row>
    <row r="621" spans="1:6" ht="15.75" customHeight="1" x14ac:dyDescent="0.15">
      <c r="A621" s="12">
        <v>3619</v>
      </c>
      <c r="B621" s="11" t="s">
        <v>3940</v>
      </c>
      <c r="C621" s="13">
        <v>1.43</v>
      </c>
      <c r="D621" s="11" t="s">
        <v>2686</v>
      </c>
      <c r="E621" s="82" t="s">
        <v>66</v>
      </c>
      <c r="F621" s="81"/>
    </row>
    <row r="622" spans="1:6" ht="15.75" customHeight="1" x14ac:dyDescent="0.15">
      <c r="A622" s="12">
        <v>3620</v>
      </c>
      <c r="B622" s="11" t="s">
        <v>3955</v>
      </c>
      <c r="C622" s="13">
        <v>1.43</v>
      </c>
      <c r="D622" s="11" t="s">
        <v>585</v>
      </c>
      <c r="E622" s="82" t="s">
        <v>71</v>
      </c>
      <c r="F622" s="81"/>
    </row>
    <row r="623" spans="1:6" ht="15.75" customHeight="1" x14ac:dyDescent="0.15">
      <c r="A623" s="12">
        <v>3621</v>
      </c>
      <c r="B623" s="11" t="s">
        <v>3956</v>
      </c>
      <c r="C623" s="13">
        <v>1.43</v>
      </c>
      <c r="D623" s="11" t="s">
        <v>706</v>
      </c>
      <c r="E623" s="82" t="s">
        <v>162</v>
      </c>
      <c r="F623" s="81"/>
    </row>
    <row r="624" spans="1:6" ht="15.75" customHeight="1" x14ac:dyDescent="0.15">
      <c r="A624" s="12">
        <v>3622</v>
      </c>
      <c r="B624" s="11" t="s">
        <v>3957</v>
      </c>
      <c r="C624" s="13">
        <v>1.43</v>
      </c>
      <c r="D624" s="11" t="s">
        <v>2046</v>
      </c>
      <c r="E624" s="82" t="s">
        <v>526</v>
      </c>
      <c r="F624" s="81"/>
    </row>
    <row r="625" spans="1:6" ht="15.75" customHeight="1" x14ac:dyDescent="0.15">
      <c r="A625" s="12">
        <v>3623</v>
      </c>
      <c r="B625" s="11" t="s">
        <v>3970</v>
      </c>
      <c r="C625" s="13">
        <v>1.43</v>
      </c>
      <c r="D625" s="11" t="s">
        <v>728</v>
      </c>
      <c r="E625" s="82" t="s">
        <v>340</v>
      </c>
      <c r="F625" s="81"/>
    </row>
    <row r="626" spans="1:6" ht="15.75" customHeight="1" x14ac:dyDescent="0.15">
      <c r="A626" s="12">
        <v>3624</v>
      </c>
      <c r="B626" s="11" t="s">
        <v>3976</v>
      </c>
      <c r="C626" s="13">
        <v>1.43</v>
      </c>
      <c r="D626" s="11" t="s">
        <v>3978</v>
      </c>
      <c r="E626" s="82" t="s">
        <v>335</v>
      </c>
      <c r="F626" s="81"/>
    </row>
    <row r="627" spans="1:6" ht="15.75" customHeight="1" x14ac:dyDescent="0.15">
      <c r="A627" s="12">
        <v>3625</v>
      </c>
      <c r="B627" s="11" t="s">
        <v>3982</v>
      </c>
      <c r="C627" s="13">
        <v>1.43</v>
      </c>
      <c r="D627" s="11" t="s">
        <v>728</v>
      </c>
      <c r="E627" s="82" t="s">
        <v>162</v>
      </c>
      <c r="F627" s="81"/>
    </row>
    <row r="628" spans="1:6" ht="15.75" customHeight="1" x14ac:dyDescent="0.15">
      <c r="A628" s="12">
        <v>3626</v>
      </c>
      <c r="B628" s="11" t="s">
        <v>3983</v>
      </c>
      <c r="C628" s="13">
        <v>1.43</v>
      </c>
      <c r="D628" s="11" t="s">
        <v>3174</v>
      </c>
      <c r="E628" s="82" t="s">
        <v>215</v>
      </c>
      <c r="F628" s="81"/>
    </row>
    <row r="629" spans="1:6" ht="15.75" customHeight="1" x14ac:dyDescent="0.15">
      <c r="A629" s="12">
        <v>3627</v>
      </c>
      <c r="B629" s="11" t="s">
        <v>3985</v>
      </c>
      <c r="C629" s="13">
        <v>1.43</v>
      </c>
      <c r="D629" s="11" t="s">
        <v>1916</v>
      </c>
      <c r="E629" s="82" t="s">
        <v>101</v>
      </c>
      <c r="F629" s="81"/>
    </row>
    <row r="630" spans="1:6" ht="15.75" customHeight="1" x14ac:dyDescent="0.15">
      <c r="A630" s="12">
        <v>3628</v>
      </c>
      <c r="B630" s="11" t="s">
        <v>3986</v>
      </c>
      <c r="C630" s="13">
        <v>1.43</v>
      </c>
      <c r="D630" s="11" t="s">
        <v>329</v>
      </c>
      <c r="E630" s="82" t="s">
        <v>162</v>
      </c>
      <c r="F630" s="81"/>
    </row>
    <row r="631" spans="1:6" ht="15.75" customHeight="1" x14ac:dyDescent="0.15">
      <c r="A631" s="12">
        <v>3629</v>
      </c>
      <c r="B631" s="11" t="s">
        <v>3994</v>
      </c>
      <c r="C631" s="13">
        <v>1.43</v>
      </c>
      <c r="D631" s="11" t="s">
        <v>3832</v>
      </c>
      <c r="E631" s="82" t="s">
        <v>641</v>
      </c>
      <c r="F631" s="81"/>
    </row>
    <row r="632" spans="1:6" ht="15.75" customHeight="1" x14ac:dyDescent="0.15">
      <c r="A632" s="12">
        <v>3630</v>
      </c>
      <c r="B632" s="11" t="s">
        <v>3999</v>
      </c>
      <c r="C632" s="13">
        <v>1.43</v>
      </c>
      <c r="D632" s="11" t="s">
        <v>4001</v>
      </c>
      <c r="E632" s="82" t="s">
        <v>215</v>
      </c>
      <c r="F632" s="81"/>
    </row>
    <row r="633" spans="1:6" ht="15.75" customHeight="1" x14ac:dyDescent="0.15">
      <c r="A633" s="12">
        <v>3631</v>
      </c>
      <c r="B633" s="11" t="s">
        <v>4004</v>
      </c>
      <c r="C633" s="13">
        <v>1.43</v>
      </c>
      <c r="D633" s="11" t="s">
        <v>470</v>
      </c>
      <c r="E633" s="82" t="s">
        <v>66</v>
      </c>
      <c r="F633" s="81"/>
    </row>
    <row r="634" spans="1:6" ht="15.75" customHeight="1" x14ac:dyDescent="0.15">
      <c r="A634" s="12">
        <v>3632</v>
      </c>
      <c r="B634" s="11" t="s">
        <v>4018</v>
      </c>
      <c r="C634" s="13">
        <v>1.43</v>
      </c>
      <c r="D634" s="11" t="s">
        <v>447</v>
      </c>
      <c r="E634" s="82" t="s">
        <v>50</v>
      </c>
      <c r="F634" s="81"/>
    </row>
    <row r="635" spans="1:6" ht="15.75" customHeight="1" x14ac:dyDescent="0.15">
      <c r="A635" s="12">
        <v>3633</v>
      </c>
      <c r="B635" s="11" t="s">
        <v>4019</v>
      </c>
      <c r="C635" s="13">
        <v>1.43</v>
      </c>
      <c r="D635" s="11" t="s">
        <v>568</v>
      </c>
      <c r="E635" s="82" t="s">
        <v>71</v>
      </c>
      <c r="F635" s="81"/>
    </row>
    <row r="636" spans="1:6" ht="15.75" customHeight="1" x14ac:dyDescent="0.15">
      <c r="A636" s="12">
        <v>3634</v>
      </c>
      <c r="B636" s="11" t="s">
        <v>4022</v>
      </c>
      <c r="C636" s="13">
        <v>1.43</v>
      </c>
      <c r="D636" s="11" t="s">
        <v>1603</v>
      </c>
      <c r="E636" s="82" t="s">
        <v>71</v>
      </c>
      <c r="F636" s="81"/>
    </row>
    <row r="637" spans="1:6" ht="15.75" customHeight="1" x14ac:dyDescent="0.15">
      <c r="A637" s="12">
        <v>3635</v>
      </c>
      <c r="B637" s="11" t="s">
        <v>4023</v>
      </c>
      <c r="C637" s="13">
        <v>1.43</v>
      </c>
      <c r="D637" s="11" t="s">
        <v>317</v>
      </c>
      <c r="E637" s="82" t="s">
        <v>59</v>
      </c>
      <c r="F637" s="81"/>
    </row>
    <row r="638" spans="1:6" ht="15.75" customHeight="1" x14ac:dyDescent="0.15">
      <c r="A638" s="12">
        <v>3636</v>
      </c>
      <c r="B638" s="11" t="s">
        <v>4026</v>
      </c>
      <c r="C638" s="13">
        <v>1.43</v>
      </c>
      <c r="D638" s="11" t="s">
        <v>4028</v>
      </c>
      <c r="E638" s="82" t="s">
        <v>215</v>
      </c>
      <c r="F638" s="81"/>
    </row>
    <row r="639" spans="1:6" ht="15.75" customHeight="1" x14ac:dyDescent="0.15">
      <c r="A639" s="12">
        <v>3637</v>
      </c>
      <c r="B639" s="11" t="s">
        <v>4029</v>
      </c>
      <c r="C639" s="13">
        <v>1.43</v>
      </c>
      <c r="D639" s="11" t="s">
        <v>808</v>
      </c>
      <c r="E639" s="82" t="s">
        <v>71</v>
      </c>
      <c r="F639" s="81"/>
    </row>
    <row r="640" spans="1:6" ht="15.75" customHeight="1" x14ac:dyDescent="0.15">
      <c r="A640" s="12">
        <v>3638</v>
      </c>
      <c r="B640" s="11" t="s">
        <v>4032</v>
      </c>
      <c r="C640" s="13">
        <v>1.43</v>
      </c>
      <c r="D640" s="11" t="s">
        <v>390</v>
      </c>
      <c r="E640" s="82" t="s">
        <v>162</v>
      </c>
      <c r="F640" s="81"/>
    </row>
    <row r="641" spans="1:6" ht="15.75" customHeight="1" x14ac:dyDescent="0.15">
      <c r="A641" s="12">
        <v>3639</v>
      </c>
      <c r="B641" s="11" t="s">
        <v>4047</v>
      </c>
      <c r="C641" s="13">
        <v>1.43</v>
      </c>
      <c r="D641" s="11" t="s">
        <v>676</v>
      </c>
      <c r="E641" s="82" t="s">
        <v>50</v>
      </c>
      <c r="F641" s="81"/>
    </row>
    <row r="642" spans="1:6" ht="15.75" customHeight="1" x14ac:dyDescent="0.15">
      <c r="A642" s="12">
        <v>3640</v>
      </c>
      <c r="B642" s="11" t="s">
        <v>4051</v>
      </c>
      <c r="C642" s="13">
        <v>1.42</v>
      </c>
      <c r="D642" s="11" t="s">
        <v>1721</v>
      </c>
      <c r="E642" s="82" t="s">
        <v>122</v>
      </c>
      <c r="F642" s="81"/>
    </row>
    <row r="643" spans="1:6" ht="15.75" customHeight="1" x14ac:dyDescent="0.15">
      <c r="A643" s="12">
        <v>3641</v>
      </c>
      <c r="B643" s="11" t="s">
        <v>3452</v>
      </c>
      <c r="C643" s="13">
        <v>1.42</v>
      </c>
      <c r="D643" s="11" t="s">
        <v>346</v>
      </c>
      <c r="E643" s="82" t="s">
        <v>215</v>
      </c>
      <c r="F643" s="81"/>
    </row>
    <row r="644" spans="1:6" ht="15.75" customHeight="1" x14ac:dyDescent="0.15">
      <c r="A644" s="12">
        <v>3642</v>
      </c>
      <c r="B644" s="11" t="s">
        <v>4063</v>
      </c>
      <c r="C644" s="13">
        <v>1.42</v>
      </c>
      <c r="D644" s="11" t="s">
        <v>419</v>
      </c>
      <c r="E644" s="82" t="s">
        <v>478</v>
      </c>
      <c r="F644" s="81"/>
    </row>
    <row r="645" spans="1:6" ht="15.75" customHeight="1" x14ac:dyDescent="0.15">
      <c r="A645" s="12">
        <v>3643</v>
      </c>
      <c r="B645" s="11" t="s">
        <v>4065</v>
      </c>
      <c r="C645" s="13">
        <v>1.42</v>
      </c>
      <c r="D645" s="11" t="s">
        <v>368</v>
      </c>
      <c r="E645" s="82" t="s">
        <v>356</v>
      </c>
      <c r="F645" s="81"/>
    </row>
    <row r="646" spans="1:6" ht="15.75" customHeight="1" x14ac:dyDescent="0.15">
      <c r="A646" s="12">
        <v>3644</v>
      </c>
      <c r="B646" s="11" t="s">
        <v>4072</v>
      </c>
      <c r="C646" s="13">
        <v>1.42</v>
      </c>
      <c r="D646" s="11" t="s">
        <v>1058</v>
      </c>
      <c r="E646" s="82" t="s">
        <v>677</v>
      </c>
      <c r="F646" s="81"/>
    </row>
    <row r="647" spans="1:6" ht="15.75" customHeight="1" x14ac:dyDescent="0.15">
      <c r="A647" s="12">
        <v>3645</v>
      </c>
      <c r="B647" s="11" t="s">
        <v>4075</v>
      </c>
      <c r="C647" s="13">
        <v>1.42</v>
      </c>
      <c r="D647" s="11" t="s">
        <v>585</v>
      </c>
      <c r="E647" s="82" t="s">
        <v>122</v>
      </c>
      <c r="F647" s="81"/>
    </row>
    <row r="648" spans="1:6" ht="15.75" customHeight="1" x14ac:dyDescent="0.15">
      <c r="A648" s="12">
        <v>3646</v>
      </c>
      <c r="B648" s="11" t="s">
        <v>4078</v>
      </c>
      <c r="C648" s="13">
        <v>1.42</v>
      </c>
      <c r="D648" s="11" t="s">
        <v>2318</v>
      </c>
      <c r="E648" s="82" t="s">
        <v>215</v>
      </c>
      <c r="F648" s="81"/>
    </row>
    <row r="649" spans="1:6" ht="15.75" customHeight="1" x14ac:dyDescent="0.15">
      <c r="A649" s="12">
        <v>3647</v>
      </c>
      <c r="B649" s="11" t="s">
        <v>4080</v>
      </c>
      <c r="C649" s="13">
        <v>1.42</v>
      </c>
      <c r="D649" s="11" t="s">
        <v>362</v>
      </c>
      <c r="E649" s="82" t="s">
        <v>66</v>
      </c>
      <c r="F649" s="81"/>
    </row>
    <row r="650" spans="1:6" ht="15.75" customHeight="1" x14ac:dyDescent="0.15">
      <c r="A650" s="12">
        <v>3648</v>
      </c>
      <c r="B650" s="11" t="s">
        <v>4099</v>
      </c>
      <c r="C650" s="13">
        <v>1.42</v>
      </c>
      <c r="D650" s="11" t="s">
        <v>3615</v>
      </c>
      <c r="E650" s="82" t="s">
        <v>162</v>
      </c>
      <c r="F650" s="81"/>
    </row>
    <row r="651" spans="1:6" ht="15.75" customHeight="1" x14ac:dyDescent="0.15">
      <c r="A651" s="12">
        <v>3649</v>
      </c>
      <c r="B651" s="11" t="s">
        <v>4102</v>
      </c>
      <c r="C651" s="13">
        <v>1.42</v>
      </c>
      <c r="D651" s="11" t="s">
        <v>523</v>
      </c>
      <c r="E651" s="82" t="s">
        <v>356</v>
      </c>
      <c r="F651" s="81"/>
    </row>
    <row r="652" spans="1:6" ht="15.75" customHeight="1" x14ac:dyDescent="0.15">
      <c r="A652" s="12">
        <v>3650</v>
      </c>
      <c r="B652" s="11" t="s">
        <v>4104</v>
      </c>
      <c r="C652" s="13">
        <v>1.42</v>
      </c>
      <c r="D652" s="11" t="s">
        <v>1603</v>
      </c>
      <c r="E652" s="82" t="s">
        <v>162</v>
      </c>
      <c r="F652" s="81"/>
    </row>
    <row r="653" spans="1:6" ht="15.75" customHeight="1" x14ac:dyDescent="0.15">
      <c r="A653" s="12">
        <v>3651</v>
      </c>
      <c r="B653" s="11" t="s">
        <v>4114</v>
      </c>
      <c r="C653" s="13">
        <v>1.42</v>
      </c>
      <c r="D653" s="11" t="s">
        <v>668</v>
      </c>
      <c r="E653" s="82" t="s">
        <v>59</v>
      </c>
      <c r="F653" s="81"/>
    </row>
    <row r="654" spans="1:6" ht="15.75" customHeight="1" x14ac:dyDescent="0.15">
      <c r="A654" s="12">
        <v>3652</v>
      </c>
      <c r="B654" s="11" t="s">
        <v>4117</v>
      </c>
      <c r="C654" s="13">
        <v>1.41</v>
      </c>
      <c r="D654" s="11" t="s">
        <v>442</v>
      </c>
      <c r="E654" s="82" t="s">
        <v>66</v>
      </c>
      <c r="F654" s="81"/>
    </row>
    <row r="655" spans="1:6" ht="15.75" customHeight="1" x14ac:dyDescent="0.15">
      <c r="A655" s="12">
        <v>3653</v>
      </c>
      <c r="B655" s="11" t="s">
        <v>4122</v>
      </c>
      <c r="C655" s="13">
        <v>1.41</v>
      </c>
      <c r="D655" s="11" t="s">
        <v>442</v>
      </c>
      <c r="E655" s="82" t="s">
        <v>71</v>
      </c>
      <c r="F655" s="81"/>
    </row>
    <row r="656" spans="1:6" ht="15.75" customHeight="1" x14ac:dyDescent="0.15">
      <c r="A656" s="12">
        <v>3654</v>
      </c>
      <c r="B656" s="11" t="s">
        <v>4125</v>
      </c>
      <c r="C656" s="13">
        <v>1.41</v>
      </c>
      <c r="D656" s="11" t="s">
        <v>1711</v>
      </c>
      <c r="E656" s="82" t="s">
        <v>215</v>
      </c>
      <c r="F656" s="81"/>
    </row>
    <row r="657" spans="1:6" ht="15.75" customHeight="1" x14ac:dyDescent="0.15">
      <c r="A657" s="12">
        <v>3655</v>
      </c>
      <c r="B657" s="11" t="s">
        <v>4130</v>
      </c>
      <c r="C657" s="13">
        <v>1.41</v>
      </c>
      <c r="D657" s="11" t="s">
        <v>4132</v>
      </c>
      <c r="E657" s="82" t="s">
        <v>162</v>
      </c>
      <c r="F657" s="81"/>
    </row>
    <row r="658" spans="1:6" ht="15.75" customHeight="1" x14ac:dyDescent="0.15">
      <c r="A658" s="12">
        <v>3656</v>
      </c>
      <c r="B658" s="11" t="s">
        <v>4134</v>
      </c>
      <c r="C658" s="13">
        <v>1.41</v>
      </c>
      <c r="D658" s="11" t="s">
        <v>671</v>
      </c>
      <c r="E658" s="82" t="s">
        <v>478</v>
      </c>
      <c r="F658" s="81"/>
    </row>
    <row r="659" spans="1:6" ht="15.75" customHeight="1" x14ac:dyDescent="0.15">
      <c r="A659" s="12">
        <v>3657</v>
      </c>
      <c r="B659" s="11" t="s">
        <v>4143</v>
      </c>
      <c r="C659" s="13">
        <v>1.41</v>
      </c>
      <c r="D659" s="11" t="s">
        <v>636</v>
      </c>
      <c r="E659" s="82" t="s">
        <v>162</v>
      </c>
      <c r="F659" s="81"/>
    </row>
    <row r="660" spans="1:6" ht="15.75" customHeight="1" x14ac:dyDescent="0.15">
      <c r="A660" s="12">
        <v>3658</v>
      </c>
      <c r="B660" s="11" t="s">
        <v>4145</v>
      </c>
      <c r="C660" s="13">
        <v>1.41</v>
      </c>
      <c r="D660" s="11" t="s">
        <v>1935</v>
      </c>
      <c r="E660" s="82" t="s">
        <v>66</v>
      </c>
      <c r="F660" s="81"/>
    </row>
    <row r="661" spans="1:6" ht="15.75" customHeight="1" x14ac:dyDescent="0.15">
      <c r="A661" s="12">
        <v>3659</v>
      </c>
      <c r="B661" s="11" t="s">
        <v>4161</v>
      </c>
      <c r="C661" s="13">
        <v>1.41</v>
      </c>
      <c r="D661" s="11" t="s">
        <v>1095</v>
      </c>
      <c r="E661" s="82" t="s">
        <v>66</v>
      </c>
      <c r="F661" s="81"/>
    </row>
    <row r="662" spans="1:6" ht="15.75" customHeight="1" x14ac:dyDescent="0.15">
      <c r="A662" s="12">
        <v>3660</v>
      </c>
      <c r="B662" s="11" t="s">
        <v>4163</v>
      </c>
      <c r="C662" s="13">
        <v>1.41</v>
      </c>
      <c r="D662" s="11" t="s">
        <v>596</v>
      </c>
      <c r="E662" s="82" t="s">
        <v>162</v>
      </c>
      <c r="F662" s="81"/>
    </row>
    <row r="663" spans="1:6" ht="15.75" customHeight="1" x14ac:dyDescent="0.15">
      <c r="A663" s="12">
        <v>3661</v>
      </c>
      <c r="B663" s="11" t="s">
        <v>672</v>
      </c>
      <c r="C663" s="13">
        <v>1.41</v>
      </c>
      <c r="D663" s="11" t="s">
        <v>978</v>
      </c>
      <c r="E663" s="82" t="s">
        <v>101</v>
      </c>
      <c r="F663" s="81"/>
    </row>
    <row r="664" spans="1:6" ht="15.75" customHeight="1" x14ac:dyDescent="0.15">
      <c r="A664" s="12">
        <v>3662</v>
      </c>
      <c r="B664" s="11" t="s">
        <v>4169</v>
      </c>
      <c r="C664" s="13">
        <v>1.41</v>
      </c>
      <c r="D664" s="11" t="s">
        <v>4170</v>
      </c>
      <c r="E664" s="82" t="s">
        <v>229</v>
      </c>
      <c r="F664" s="81"/>
    </row>
    <row r="665" spans="1:6" ht="15.75" customHeight="1" x14ac:dyDescent="0.15">
      <c r="A665" s="12">
        <v>3663</v>
      </c>
      <c r="B665" s="11" t="s">
        <v>4172</v>
      </c>
      <c r="C665" s="13">
        <v>1.41</v>
      </c>
      <c r="D665" s="11" t="s">
        <v>4174</v>
      </c>
      <c r="E665" s="82" t="s">
        <v>538</v>
      </c>
      <c r="F665" s="81"/>
    </row>
    <row r="666" spans="1:6" ht="15.75" customHeight="1" x14ac:dyDescent="0.15">
      <c r="A666" s="12">
        <v>3664</v>
      </c>
      <c r="B666" s="11" t="s">
        <v>4176</v>
      </c>
      <c r="C666" s="13">
        <v>1.41</v>
      </c>
      <c r="D666" s="11" t="s">
        <v>362</v>
      </c>
      <c r="E666" s="82" t="s">
        <v>364</v>
      </c>
      <c r="F666" s="81"/>
    </row>
    <row r="667" spans="1:6" ht="15.75" customHeight="1" x14ac:dyDescent="0.15">
      <c r="A667" s="12">
        <v>3665</v>
      </c>
      <c r="B667" s="11" t="s">
        <v>4178</v>
      </c>
      <c r="C667" s="13">
        <v>1.41</v>
      </c>
      <c r="D667" s="11" t="s">
        <v>2755</v>
      </c>
      <c r="E667" s="82" t="s">
        <v>59</v>
      </c>
      <c r="F667" s="81"/>
    </row>
    <row r="668" spans="1:6" ht="15.75" customHeight="1" x14ac:dyDescent="0.15">
      <c r="A668" s="12">
        <v>3666</v>
      </c>
      <c r="B668" s="11" t="s">
        <v>4179</v>
      </c>
      <c r="C668" s="13">
        <v>1.41</v>
      </c>
      <c r="D668" s="11" t="s">
        <v>1615</v>
      </c>
      <c r="E668" s="82" t="s">
        <v>71</v>
      </c>
      <c r="F668" s="81"/>
    </row>
    <row r="669" spans="1:6" ht="15.75" customHeight="1" x14ac:dyDescent="0.15">
      <c r="A669" s="12">
        <v>3667</v>
      </c>
      <c r="B669" s="11" t="s">
        <v>4186</v>
      </c>
      <c r="C669" s="13">
        <v>1.41</v>
      </c>
      <c r="D669" s="11" t="s">
        <v>4188</v>
      </c>
      <c r="E669" s="82" t="s">
        <v>215</v>
      </c>
      <c r="F669" s="81"/>
    </row>
    <row r="670" spans="1:6" ht="15.75" customHeight="1" x14ac:dyDescent="0.15">
      <c r="A670" s="12">
        <v>3668</v>
      </c>
      <c r="B670" s="11" t="s">
        <v>4198</v>
      </c>
      <c r="C670" s="13">
        <v>1.41</v>
      </c>
      <c r="D670" s="11" t="s">
        <v>3893</v>
      </c>
      <c r="E670" s="82" t="s">
        <v>538</v>
      </c>
      <c r="F670" s="81"/>
    </row>
    <row r="671" spans="1:6" ht="15.75" customHeight="1" x14ac:dyDescent="0.15">
      <c r="A671" s="12">
        <v>3669</v>
      </c>
      <c r="B671" s="11" t="s">
        <v>4200</v>
      </c>
      <c r="C671" s="13">
        <v>1.41</v>
      </c>
      <c r="D671" s="11" t="s">
        <v>4201</v>
      </c>
      <c r="E671" s="82" t="s">
        <v>86</v>
      </c>
      <c r="F671" s="81"/>
    </row>
    <row r="672" spans="1:6" ht="15.75" customHeight="1" x14ac:dyDescent="0.15">
      <c r="A672" s="12">
        <v>3670</v>
      </c>
      <c r="B672" s="11" t="s">
        <v>4215</v>
      </c>
      <c r="C672" s="13">
        <v>1.41</v>
      </c>
      <c r="D672" s="11" t="s">
        <v>631</v>
      </c>
      <c r="E672" s="82" t="s">
        <v>71</v>
      </c>
      <c r="F672" s="81"/>
    </row>
    <row r="673" spans="1:6" ht="15.75" customHeight="1" x14ac:dyDescent="0.15">
      <c r="A673" s="12">
        <v>3671</v>
      </c>
      <c r="B673" s="11" t="s">
        <v>4217</v>
      </c>
      <c r="C673" s="13">
        <v>1.41</v>
      </c>
      <c r="D673" s="11" t="s">
        <v>350</v>
      </c>
      <c r="E673" s="82" t="s">
        <v>66</v>
      </c>
      <c r="F673" s="81"/>
    </row>
    <row r="674" spans="1:6" ht="15.75" customHeight="1" x14ac:dyDescent="0.15">
      <c r="A674" s="12">
        <v>3672</v>
      </c>
      <c r="B674" s="11" t="s">
        <v>4220</v>
      </c>
      <c r="C674" s="13">
        <v>1.41</v>
      </c>
      <c r="D674" s="11" t="s">
        <v>4236</v>
      </c>
      <c r="E674" s="82" t="s">
        <v>335</v>
      </c>
      <c r="F674" s="81"/>
    </row>
    <row r="675" spans="1:6" ht="15.75" customHeight="1" x14ac:dyDescent="0.15">
      <c r="A675" s="12">
        <v>3673</v>
      </c>
      <c r="B675" s="11" t="s">
        <v>4238</v>
      </c>
      <c r="C675" s="13">
        <v>1.41</v>
      </c>
      <c r="D675" s="11" t="s">
        <v>1615</v>
      </c>
      <c r="E675" s="82" t="s">
        <v>66</v>
      </c>
      <c r="F675" s="81"/>
    </row>
    <row r="676" spans="1:6" ht="15.75" customHeight="1" x14ac:dyDescent="0.15">
      <c r="A676" s="12">
        <v>3674</v>
      </c>
      <c r="B676" s="11" t="s">
        <v>4245</v>
      </c>
      <c r="C676" s="13">
        <v>1.41</v>
      </c>
      <c r="D676" s="11" t="s">
        <v>346</v>
      </c>
      <c r="E676" s="82" t="s">
        <v>66</v>
      </c>
      <c r="F676" s="81"/>
    </row>
    <row r="677" spans="1:6" ht="15.75" customHeight="1" x14ac:dyDescent="0.15">
      <c r="A677" s="12">
        <v>3675</v>
      </c>
      <c r="B677" s="11" t="s">
        <v>4247</v>
      </c>
      <c r="C677" s="13">
        <v>1.4</v>
      </c>
      <c r="D677" s="11" t="s">
        <v>906</v>
      </c>
      <c r="E677" s="82" t="s">
        <v>66</v>
      </c>
      <c r="F677" s="81"/>
    </row>
    <row r="678" spans="1:6" ht="15.75" customHeight="1" x14ac:dyDescent="0.15">
      <c r="A678" s="12">
        <v>3676</v>
      </c>
      <c r="B678" s="11" t="s">
        <v>4255</v>
      </c>
      <c r="C678" s="13">
        <v>1.4</v>
      </c>
      <c r="D678" s="11" t="s">
        <v>424</v>
      </c>
      <c r="E678" s="82" t="s">
        <v>59</v>
      </c>
      <c r="F678" s="81"/>
    </row>
    <row r="679" spans="1:6" ht="15.75" customHeight="1" x14ac:dyDescent="0.15">
      <c r="A679" s="12">
        <v>3677</v>
      </c>
      <c r="B679" s="11" t="s">
        <v>4258</v>
      </c>
      <c r="C679" s="13">
        <v>1.4</v>
      </c>
      <c r="D679" s="11" t="s">
        <v>1046</v>
      </c>
      <c r="E679" s="82" t="s">
        <v>221</v>
      </c>
      <c r="F679" s="81"/>
    </row>
    <row r="680" spans="1:6" ht="15.75" customHeight="1" x14ac:dyDescent="0.15">
      <c r="A680" s="12">
        <v>3678</v>
      </c>
      <c r="B680" s="11" t="s">
        <v>4266</v>
      </c>
      <c r="C680" s="13">
        <v>1.4</v>
      </c>
      <c r="D680" s="11" t="s">
        <v>977</v>
      </c>
      <c r="E680" s="82" t="s">
        <v>71</v>
      </c>
      <c r="F680" s="81"/>
    </row>
    <row r="681" spans="1:6" ht="15.75" customHeight="1" x14ac:dyDescent="0.15">
      <c r="A681" s="12">
        <v>3679</v>
      </c>
      <c r="B681" s="11" t="s">
        <v>4270</v>
      </c>
      <c r="C681" s="13">
        <v>1.4</v>
      </c>
      <c r="D681" s="11" t="s">
        <v>578</v>
      </c>
      <c r="E681" s="82" t="s">
        <v>478</v>
      </c>
      <c r="F681" s="81"/>
    </row>
    <row r="682" spans="1:6" ht="15.75" customHeight="1" x14ac:dyDescent="0.15">
      <c r="A682" s="12">
        <v>3680</v>
      </c>
      <c r="B682" s="11" t="s">
        <v>3534</v>
      </c>
      <c r="C682" s="13">
        <v>1.4</v>
      </c>
      <c r="D682" s="11" t="s">
        <v>1308</v>
      </c>
      <c r="E682" s="82" t="s">
        <v>162</v>
      </c>
      <c r="F682" s="81"/>
    </row>
    <row r="683" spans="1:6" ht="15.75" customHeight="1" x14ac:dyDescent="0.15">
      <c r="A683" s="12">
        <v>3681</v>
      </c>
      <c r="B683" s="11" t="s">
        <v>4275</v>
      </c>
      <c r="C683" s="13">
        <v>1.4</v>
      </c>
      <c r="D683" s="11" t="s">
        <v>470</v>
      </c>
      <c r="E683" s="82" t="s">
        <v>50</v>
      </c>
      <c r="F683" s="81"/>
    </row>
    <row r="684" spans="1:6" ht="15.75" customHeight="1" x14ac:dyDescent="0.15">
      <c r="A684" s="12">
        <v>3682</v>
      </c>
      <c r="B684" s="14" t="s">
        <v>4282</v>
      </c>
      <c r="C684" s="13">
        <v>1.4</v>
      </c>
      <c r="D684" s="11" t="s">
        <v>4284</v>
      </c>
      <c r="E684" s="82" t="s">
        <v>356</v>
      </c>
      <c r="F684" s="81"/>
    </row>
    <row r="685" spans="1:6" ht="15.75" customHeight="1" x14ac:dyDescent="0.15">
      <c r="A685" s="12">
        <v>3683</v>
      </c>
      <c r="B685" s="11" t="s">
        <v>4286</v>
      </c>
      <c r="C685" s="13">
        <v>1.4</v>
      </c>
      <c r="D685" s="11" t="s">
        <v>1920</v>
      </c>
      <c r="E685" s="82" t="s">
        <v>340</v>
      </c>
      <c r="F685" s="81"/>
    </row>
    <row r="686" spans="1:6" ht="15.75" customHeight="1" x14ac:dyDescent="0.15">
      <c r="A686" s="12">
        <v>3684</v>
      </c>
      <c r="B686" s="14" t="s">
        <v>4289</v>
      </c>
      <c r="C686" s="13">
        <v>1.4</v>
      </c>
      <c r="D686" s="11" t="s">
        <v>532</v>
      </c>
      <c r="E686" s="82" t="s">
        <v>50</v>
      </c>
      <c r="F686" s="81"/>
    </row>
    <row r="687" spans="1:6" ht="15.75" customHeight="1" x14ac:dyDescent="0.15">
      <c r="A687" s="12">
        <v>3685</v>
      </c>
      <c r="B687" s="11" t="s">
        <v>4300</v>
      </c>
      <c r="C687" s="13">
        <v>1.4</v>
      </c>
      <c r="D687" s="11" t="s">
        <v>4132</v>
      </c>
      <c r="E687" s="82" t="s">
        <v>335</v>
      </c>
      <c r="F687" s="81"/>
    </row>
    <row r="688" spans="1:6" ht="15.75" customHeight="1" x14ac:dyDescent="0.15">
      <c r="A688" s="12">
        <v>3686</v>
      </c>
      <c r="B688" s="11" t="s">
        <v>4306</v>
      </c>
      <c r="C688" s="13">
        <v>1.4</v>
      </c>
      <c r="D688" s="11" t="s">
        <v>326</v>
      </c>
      <c r="E688" s="82" t="s">
        <v>50</v>
      </c>
      <c r="F688" s="81"/>
    </row>
    <row r="689" spans="1:6" ht="15.75" customHeight="1" x14ac:dyDescent="0.15">
      <c r="A689" s="12">
        <v>3687</v>
      </c>
      <c r="B689" s="11" t="s">
        <v>4309</v>
      </c>
      <c r="C689" s="13">
        <v>1.4</v>
      </c>
      <c r="D689" s="11" t="s">
        <v>4044</v>
      </c>
      <c r="E689" s="82" t="s">
        <v>364</v>
      </c>
      <c r="F689" s="81"/>
    </row>
    <row r="690" spans="1:6" ht="15.75" customHeight="1" x14ac:dyDescent="0.15">
      <c r="A690" s="12">
        <v>3688</v>
      </c>
      <c r="B690" s="11" t="s">
        <v>4311</v>
      </c>
      <c r="C690" s="13">
        <v>1.4</v>
      </c>
      <c r="D690" s="11" t="s">
        <v>521</v>
      </c>
      <c r="E690" s="82" t="s">
        <v>59</v>
      </c>
      <c r="F690" s="81"/>
    </row>
    <row r="691" spans="1:6" ht="15.75" customHeight="1" x14ac:dyDescent="0.15">
      <c r="A691" s="12">
        <v>3689</v>
      </c>
      <c r="B691" s="11" t="s">
        <v>4321</v>
      </c>
      <c r="C691" s="13">
        <v>1.4</v>
      </c>
      <c r="D691" s="11" t="s">
        <v>4324</v>
      </c>
      <c r="E691" s="82" t="s">
        <v>221</v>
      </c>
      <c r="F691" s="81"/>
    </row>
    <row r="692" spans="1:6" ht="15.75" customHeight="1" x14ac:dyDescent="0.15">
      <c r="A692" s="12">
        <v>3690</v>
      </c>
      <c r="B692" s="11" t="s">
        <v>4333</v>
      </c>
      <c r="C692" s="13">
        <v>1.4</v>
      </c>
      <c r="D692" s="11" t="s">
        <v>4334</v>
      </c>
      <c r="E692" s="82" t="s">
        <v>478</v>
      </c>
      <c r="F692" s="81"/>
    </row>
    <row r="693" spans="1:6" ht="15.75" customHeight="1" x14ac:dyDescent="0.15">
      <c r="A693" s="12">
        <v>3691</v>
      </c>
      <c r="B693" s="11" t="s">
        <v>4342</v>
      </c>
      <c r="C693" s="13">
        <v>1.4</v>
      </c>
      <c r="D693" s="11" t="s">
        <v>1394</v>
      </c>
      <c r="E693" s="82" t="s">
        <v>526</v>
      </c>
      <c r="F693" s="81"/>
    </row>
    <row r="694" spans="1:6" ht="15.75" customHeight="1" x14ac:dyDescent="0.15">
      <c r="A694" s="12">
        <v>3692</v>
      </c>
      <c r="B694" s="11" t="s">
        <v>4345</v>
      </c>
      <c r="C694" s="13">
        <v>1.4</v>
      </c>
      <c r="D694" s="11" t="s">
        <v>1333</v>
      </c>
      <c r="E694" s="82" t="s">
        <v>71</v>
      </c>
      <c r="F694" s="81"/>
    </row>
    <row r="695" spans="1:6" ht="15.75" customHeight="1" x14ac:dyDescent="0.15">
      <c r="A695" s="12">
        <v>3693</v>
      </c>
      <c r="B695" s="11" t="s">
        <v>4349</v>
      </c>
      <c r="C695" s="13">
        <v>1.39</v>
      </c>
      <c r="D695" s="11" t="s">
        <v>1455</v>
      </c>
      <c r="E695" s="82" t="s">
        <v>398</v>
      </c>
      <c r="F695" s="81"/>
    </row>
    <row r="696" spans="1:6" ht="15.75" customHeight="1" x14ac:dyDescent="0.15">
      <c r="A696" s="12">
        <v>3694</v>
      </c>
      <c r="B696" s="11" t="s">
        <v>4352</v>
      </c>
      <c r="C696" s="13">
        <v>1.39</v>
      </c>
      <c r="D696" s="11" t="s">
        <v>476</v>
      </c>
      <c r="E696" s="82" t="s">
        <v>538</v>
      </c>
      <c r="F696" s="81"/>
    </row>
    <row r="697" spans="1:6" ht="15.75" customHeight="1" x14ac:dyDescent="0.15">
      <c r="A697" s="12">
        <v>3695</v>
      </c>
      <c r="B697" s="11" t="s">
        <v>4354</v>
      </c>
      <c r="C697" s="13">
        <v>1.39</v>
      </c>
      <c r="D697" s="11" t="s">
        <v>521</v>
      </c>
      <c r="E697" s="82" t="s">
        <v>162</v>
      </c>
      <c r="F697" s="81"/>
    </row>
    <row r="698" spans="1:6" ht="15.75" customHeight="1" x14ac:dyDescent="0.15">
      <c r="A698" s="12">
        <v>3696</v>
      </c>
      <c r="B698" s="11" t="s">
        <v>4357</v>
      </c>
      <c r="C698" s="13">
        <v>1.39</v>
      </c>
      <c r="D698" s="11" t="s">
        <v>749</v>
      </c>
      <c r="E698" s="82" t="s">
        <v>101</v>
      </c>
      <c r="F698" s="81"/>
    </row>
    <row r="699" spans="1:6" ht="15.75" customHeight="1" x14ac:dyDescent="0.15">
      <c r="A699" s="12">
        <v>3697</v>
      </c>
      <c r="B699" s="11" t="s">
        <v>4363</v>
      </c>
      <c r="C699" s="13">
        <v>1.39</v>
      </c>
      <c r="D699" s="11" t="s">
        <v>4365</v>
      </c>
      <c r="E699" s="82" t="s">
        <v>478</v>
      </c>
      <c r="F699" s="81"/>
    </row>
    <row r="700" spans="1:6" ht="15.75" customHeight="1" x14ac:dyDescent="0.15">
      <c r="A700" s="12">
        <v>3698</v>
      </c>
      <c r="B700" s="11" t="s">
        <v>4367</v>
      </c>
      <c r="C700" s="13">
        <v>1.39</v>
      </c>
      <c r="D700" s="11" t="s">
        <v>315</v>
      </c>
      <c r="E700" s="82" t="s">
        <v>71</v>
      </c>
      <c r="F700" s="81"/>
    </row>
    <row r="701" spans="1:6" ht="15.75" customHeight="1" x14ac:dyDescent="0.15">
      <c r="A701" s="12">
        <v>3699</v>
      </c>
      <c r="B701" s="11" t="s">
        <v>4370</v>
      </c>
      <c r="C701" s="13">
        <v>1.39</v>
      </c>
      <c r="D701" s="11" t="s">
        <v>535</v>
      </c>
      <c r="E701" s="82" t="s">
        <v>71</v>
      </c>
      <c r="F701" s="81"/>
    </row>
    <row r="702" spans="1:6" ht="15.75" customHeight="1" x14ac:dyDescent="0.15">
      <c r="A702" s="12">
        <v>3700</v>
      </c>
      <c r="B702" s="11" t="s">
        <v>4373</v>
      </c>
      <c r="C702" s="13">
        <v>1.39</v>
      </c>
      <c r="D702" s="11" t="s">
        <v>632</v>
      </c>
      <c r="E702" s="82" t="s">
        <v>538</v>
      </c>
      <c r="F702" s="81"/>
    </row>
    <row r="703" spans="1:6" ht="15.75" customHeight="1" x14ac:dyDescent="0.15">
      <c r="A703" s="12">
        <v>3701</v>
      </c>
      <c r="B703" s="11" t="s">
        <v>4393</v>
      </c>
      <c r="C703" s="13">
        <v>1.39</v>
      </c>
      <c r="D703" s="11" t="s">
        <v>282</v>
      </c>
      <c r="E703" s="82" t="s">
        <v>59</v>
      </c>
      <c r="F703" s="81"/>
    </row>
    <row r="704" spans="1:6" ht="15.75" customHeight="1" x14ac:dyDescent="0.15">
      <c r="A704" s="12">
        <v>3702</v>
      </c>
      <c r="B704" s="11" t="s">
        <v>4395</v>
      </c>
      <c r="C704" s="13">
        <v>1.39</v>
      </c>
      <c r="D704" s="11" t="s">
        <v>4396</v>
      </c>
      <c r="E704" s="82" t="s">
        <v>162</v>
      </c>
      <c r="F704" s="81"/>
    </row>
    <row r="705" spans="1:6" ht="15.75" customHeight="1" x14ac:dyDescent="0.15">
      <c r="A705" s="12">
        <v>3703</v>
      </c>
      <c r="B705" s="11" t="s">
        <v>3813</v>
      </c>
      <c r="C705" s="13">
        <v>1.38</v>
      </c>
      <c r="D705" s="11" t="s">
        <v>1413</v>
      </c>
      <c r="E705" s="82" t="s">
        <v>162</v>
      </c>
      <c r="F705" s="81"/>
    </row>
    <row r="706" spans="1:6" ht="15.75" customHeight="1" x14ac:dyDescent="0.15">
      <c r="A706" s="12">
        <v>3704</v>
      </c>
      <c r="B706" s="11" t="s">
        <v>4400</v>
      </c>
      <c r="C706" s="13">
        <v>1.38</v>
      </c>
      <c r="D706" s="11" t="s">
        <v>429</v>
      </c>
      <c r="E706" s="82" t="s">
        <v>600</v>
      </c>
      <c r="F706" s="81"/>
    </row>
    <row r="707" spans="1:6" ht="15.75" customHeight="1" x14ac:dyDescent="0.15">
      <c r="A707" s="12">
        <v>3705</v>
      </c>
      <c r="B707" s="11" t="s">
        <v>4403</v>
      </c>
      <c r="C707" s="13">
        <v>1.38</v>
      </c>
      <c r="D707" s="11" t="s">
        <v>630</v>
      </c>
      <c r="E707" s="82" t="s">
        <v>215</v>
      </c>
      <c r="F707" s="81"/>
    </row>
    <row r="708" spans="1:6" ht="15.75" customHeight="1" x14ac:dyDescent="0.15">
      <c r="A708" s="12">
        <v>3706</v>
      </c>
      <c r="B708" s="11" t="s">
        <v>4406</v>
      </c>
      <c r="C708" s="13">
        <v>1.38</v>
      </c>
      <c r="D708" s="11" t="s">
        <v>769</v>
      </c>
      <c r="E708" s="82" t="s">
        <v>71</v>
      </c>
      <c r="F708" s="81"/>
    </row>
    <row r="709" spans="1:6" ht="15.75" customHeight="1" x14ac:dyDescent="0.15">
      <c r="A709" s="12">
        <v>3707</v>
      </c>
      <c r="B709" s="11" t="s">
        <v>4408</v>
      </c>
      <c r="C709" s="13">
        <v>1.38</v>
      </c>
      <c r="D709" s="11" t="s">
        <v>680</v>
      </c>
      <c r="E709" s="82" t="s">
        <v>59</v>
      </c>
      <c r="F709" s="81"/>
    </row>
    <row r="710" spans="1:6" ht="15.75" customHeight="1" x14ac:dyDescent="0.15">
      <c r="A710" s="12">
        <v>3708</v>
      </c>
      <c r="B710" s="11" t="s">
        <v>4412</v>
      </c>
      <c r="C710" s="13">
        <v>1.38</v>
      </c>
      <c r="D710" s="11" t="s">
        <v>1615</v>
      </c>
      <c r="E710" s="82" t="s">
        <v>221</v>
      </c>
      <c r="F710" s="81"/>
    </row>
    <row r="711" spans="1:6" ht="15.75" customHeight="1" x14ac:dyDescent="0.15">
      <c r="A711" s="12">
        <v>3709</v>
      </c>
      <c r="B711" s="11" t="s">
        <v>4416</v>
      </c>
      <c r="C711" s="13">
        <v>1.38</v>
      </c>
      <c r="D711" s="11" t="s">
        <v>449</v>
      </c>
      <c r="E711" s="82" t="s">
        <v>162</v>
      </c>
      <c r="F711" s="81"/>
    </row>
    <row r="712" spans="1:6" ht="15.75" customHeight="1" x14ac:dyDescent="0.15">
      <c r="A712" s="12">
        <v>3710</v>
      </c>
      <c r="B712" s="11" t="s">
        <v>4418</v>
      </c>
      <c r="C712" s="13">
        <v>1.38</v>
      </c>
      <c r="D712" s="11" t="s">
        <v>4420</v>
      </c>
      <c r="E712" s="82" t="s">
        <v>86</v>
      </c>
      <c r="F712" s="81"/>
    </row>
    <row r="713" spans="1:6" ht="15.75" customHeight="1" x14ac:dyDescent="0.15">
      <c r="A713" s="12">
        <v>3711</v>
      </c>
      <c r="B713" s="11" t="s">
        <v>4424</v>
      </c>
      <c r="C713" s="13">
        <v>1.38</v>
      </c>
      <c r="D713" s="11" t="s">
        <v>906</v>
      </c>
      <c r="E713" s="82" t="s">
        <v>66</v>
      </c>
      <c r="F713" s="81"/>
    </row>
    <row r="714" spans="1:6" ht="15.75" customHeight="1" x14ac:dyDescent="0.15">
      <c r="A714" s="12">
        <v>3712</v>
      </c>
      <c r="B714" s="11" t="s">
        <v>4425</v>
      </c>
      <c r="C714" s="13">
        <v>1.38</v>
      </c>
      <c r="D714" s="11" t="s">
        <v>1333</v>
      </c>
      <c r="E714" s="82" t="s">
        <v>162</v>
      </c>
      <c r="F714" s="81"/>
    </row>
    <row r="715" spans="1:6" ht="15.75" customHeight="1" x14ac:dyDescent="0.15">
      <c r="A715" s="12">
        <v>3713</v>
      </c>
      <c r="B715" s="11" t="s">
        <v>4440</v>
      </c>
      <c r="C715" s="13">
        <v>1.38</v>
      </c>
      <c r="D715" s="11" t="s">
        <v>451</v>
      </c>
      <c r="E715" s="82" t="s">
        <v>40</v>
      </c>
      <c r="F715" s="81"/>
    </row>
    <row r="716" spans="1:6" ht="15.75" customHeight="1" x14ac:dyDescent="0.15">
      <c r="A716" s="12">
        <v>3714</v>
      </c>
      <c r="B716" s="11" t="s">
        <v>4442</v>
      </c>
      <c r="C716" s="13">
        <v>1.38</v>
      </c>
      <c r="D716" s="11" t="s">
        <v>458</v>
      </c>
      <c r="E716" s="82" t="s">
        <v>101</v>
      </c>
      <c r="F716" s="81"/>
    </row>
    <row r="717" spans="1:6" ht="15.75" customHeight="1" x14ac:dyDescent="0.15">
      <c r="A717" s="12">
        <v>3715</v>
      </c>
      <c r="B717" s="11" t="s">
        <v>4457</v>
      </c>
      <c r="C717" s="13">
        <v>1.38</v>
      </c>
      <c r="D717" s="11" t="s">
        <v>315</v>
      </c>
      <c r="E717" s="82" t="s">
        <v>162</v>
      </c>
      <c r="F717" s="81"/>
    </row>
    <row r="718" spans="1:6" ht="15.75" customHeight="1" x14ac:dyDescent="0.15">
      <c r="A718" s="12">
        <v>3716</v>
      </c>
      <c r="B718" s="11" t="s">
        <v>4462</v>
      </c>
      <c r="C718" s="13">
        <v>1.38</v>
      </c>
      <c r="D718" s="11" t="s">
        <v>631</v>
      </c>
      <c r="E718" s="82" t="s">
        <v>356</v>
      </c>
      <c r="F718" s="81"/>
    </row>
    <row r="719" spans="1:6" ht="15.75" customHeight="1" x14ac:dyDescent="0.15">
      <c r="A719" s="12">
        <v>3717</v>
      </c>
      <c r="B719" s="11" t="s">
        <v>4463</v>
      </c>
      <c r="C719" s="13">
        <v>1.38</v>
      </c>
      <c r="D719" s="11" t="s">
        <v>4465</v>
      </c>
      <c r="E719" s="82" t="s">
        <v>162</v>
      </c>
      <c r="F719" s="81"/>
    </row>
    <row r="720" spans="1:6" ht="15.75" customHeight="1" x14ac:dyDescent="0.15">
      <c r="A720" s="12">
        <v>3718</v>
      </c>
      <c r="B720" s="11" t="s">
        <v>4475</v>
      </c>
      <c r="C720" s="13">
        <v>1.38</v>
      </c>
      <c r="D720" s="11" t="s">
        <v>613</v>
      </c>
      <c r="E720" s="82" t="s">
        <v>71</v>
      </c>
      <c r="F720" s="81"/>
    </row>
    <row r="721" spans="1:6" ht="15.75" customHeight="1" x14ac:dyDescent="0.15">
      <c r="A721" s="12">
        <v>3719</v>
      </c>
      <c r="B721" s="11" t="s">
        <v>4479</v>
      </c>
      <c r="C721" s="13">
        <v>1.38</v>
      </c>
      <c r="D721" s="11" t="s">
        <v>1131</v>
      </c>
      <c r="E721" s="82" t="s">
        <v>364</v>
      </c>
      <c r="F721" s="81"/>
    </row>
    <row r="722" spans="1:6" ht="15.75" customHeight="1" x14ac:dyDescent="0.15">
      <c r="A722" s="12">
        <v>3720</v>
      </c>
      <c r="B722" s="11" t="s">
        <v>4493</v>
      </c>
      <c r="C722" s="13">
        <v>1.38</v>
      </c>
      <c r="D722" s="11" t="s">
        <v>431</v>
      </c>
      <c r="E722" s="82" t="s">
        <v>221</v>
      </c>
      <c r="F722" s="81"/>
    </row>
    <row r="723" spans="1:6" ht="15.75" customHeight="1" x14ac:dyDescent="0.15">
      <c r="A723" s="12">
        <v>3721</v>
      </c>
      <c r="B723" s="11" t="s">
        <v>4497</v>
      </c>
      <c r="C723" s="13">
        <v>1.38</v>
      </c>
      <c r="D723" s="11" t="s">
        <v>1889</v>
      </c>
      <c r="E723" s="82" t="s">
        <v>162</v>
      </c>
      <c r="F723" s="81"/>
    </row>
    <row r="724" spans="1:6" ht="15.75" customHeight="1" x14ac:dyDescent="0.15">
      <c r="A724" s="12">
        <v>3722</v>
      </c>
      <c r="B724" s="11" t="s">
        <v>4499</v>
      </c>
      <c r="C724" s="13">
        <v>1.38</v>
      </c>
      <c r="D724" s="11" t="s">
        <v>4500</v>
      </c>
      <c r="E724" s="82" t="s">
        <v>221</v>
      </c>
      <c r="F724" s="81"/>
    </row>
    <row r="725" spans="1:6" ht="15.75" customHeight="1" x14ac:dyDescent="0.15">
      <c r="A725" s="12">
        <v>3723</v>
      </c>
      <c r="B725" s="11" t="s">
        <v>4502</v>
      </c>
      <c r="C725" s="13">
        <v>1.38</v>
      </c>
      <c r="D725" s="11" t="s">
        <v>4503</v>
      </c>
      <c r="E725" s="82" t="s">
        <v>101</v>
      </c>
      <c r="F725" s="81"/>
    </row>
    <row r="726" spans="1:6" ht="15.75" customHeight="1" x14ac:dyDescent="0.15">
      <c r="A726" s="12">
        <v>3724</v>
      </c>
      <c r="B726" s="11" t="s">
        <v>4505</v>
      </c>
      <c r="C726" s="13">
        <v>1.37</v>
      </c>
      <c r="D726" s="11" t="s">
        <v>2043</v>
      </c>
      <c r="E726" s="82" t="s">
        <v>59</v>
      </c>
      <c r="F726" s="81"/>
    </row>
    <row r="727" spans="1:6" ht="15.75" customHeight="1" x14ac:dyDescent="0.15">
      <c r="A727" s="12">
        <v>3725</v>
      </c>
      <c r="B727" s="11" t="s">
        <v>4509</v>
      </c>
      <c r="C727" s="13">
        <v>1.37</v>
      </c>
      <c r="D727" s="11" t="s">
        <v>1452</v>
      </c>
      <c r="E727" s="82" t="s">
        <v>364</v>
      </c>
      <c r="F727" s="81"/>
    </row>
    <row r="728" spans="1:6" ht="15.75" customHeight="1" x14ac:dyDescent="0.15">
      <c r="A728" s="12">
        <v>3726</v>
      </c>
      <c r="B728" s="11" t="s">
        <v>4511</v>
      </c>
      <c r="C728" s="13">
        <v>1.37</v>
      </c>
      <c r="D728" s="11" t="s">
        <v>302</v>
      </c>
      <c r="E728" s="82" t="s">
        <v>59</v>
      </c>
      <c r="F728" s="81"/>
    </row>
    <row r="729" spans="1:6" ht="15.75" customHeight="1" x14ac:dyDescent="0.15">
      <c r="A729" s="12">
        <v>3727</v>
      </c>
      <c r="B729" s="11" t="s">
        <v>4514</v>
      </c>
      <c r="C729" s="13">
        <v>1.37</v>
      </c>
      <c r="D729" s="11" t="s">
        <v>431</v>
      </c>
      <c r="E729" s="82" t="s">
        <v>162</v>
      </c>
      <c r="F729" s="81"/>
    </row>
    <row r="730" spans="1:6" ht="15.75" customHeight="1" x14ac:dyDescent="0.15">
      <c r="A730" s="12">
        <v>3728</v>
      </c>
      <c r="B730" s="11" t="s">
        <v>4524</v>
      </c>
      <c r="C730" s="13">
        <v>1.37</v>
      </c>
      <c r="D730" s="11" t="s">
        <v>701</v>
      </c>
      <c r="E730" s="82" t="s">
        <v>641</v>
      </c>
      <c r="F730" s="81"/>
    </row>
    <row r="731" spans="1:6" ht="15.75" customHeight="1" x14ac:dyDescent="0.15">
      <c r="A731" s="12">
        <v>3729</v>
      </c>
      <c r="B731" s="11" t="s">
        <v>4528</v>
      </c>
      <c r="C731" s="13">
        <v>1.37</v>
      </c>
      <c r="D731" s="11" t="s">
        <v>1095</v>
      </c>
      <c r="E731" s="82" t="s">
        <v>478</v>
      </c>
      <c r="F731" s="81"/>
    </row>
    <row r="732" spans="1:6" ht="15.75" customHeight="1" x14ac:dyDescent="0.15">
      <c r="A732" s="12">
        <v>3730</v>
      </c>
      <c r="B732" s="11" t="s">
        <v>4530</v>
      </c>
      <c r="C732" s="13">
        <v>1.37</v>
      </c>
      <c r="D732" s="11" t="s">
        <v>636</v>
      </c>
      <c r="E732" s="82" t="s">
        <v>641</v>
      </c>
      <c r="F732" s="81"/>
    </row>
    <row r="733" spans="1:6" ht="15.75" customHeight="1" x14ac:dyDescent="0.15">
      <c r="A733" s="12">
        <v>3731</v>
      </c>
      <c r="B733" s="11" t="s">
        <v>4532</v>
      </c>
      <c r="C733" s="13">
        <v>1.37</v>
      </c>
      <c r="D733" s="11" t="s">
        <v>1967</v>
      </c>
      <c r="E733" s="82" t="s">
        <v>335</v>
      </c>
      <c r="F733" s="81"/>
    </row>
    <row r="734" spans="1:6" ht="15.75" customHeight="1" x14ac:dyDescent="0.15">
      <c r="A734" s="12">
        <v>3732</v>
      </c>
      <c r="B734" s="11" t="s">
        <v>4534</v>
      </c>
      <c r="C734" s="13">
        <v>1.37</v>
      </c>
      <c r="D734" s="11" t="s">
        <v>978</v>
      </c>
      <c r="E734" s="82" t="s">
        <v>59</v>
      </c>
      <c r="F734" s="81"/>
    </row>
    <row r="735" spans="1:6" ht="15.75" customHeight="1" x14ac:dyDescent="0.15">
      <c r="A735" s="12">
        <v>3733</v>
      </c>
      <c r="B735" s="11" t="s">
        <v>4551</v>
      </c>
      <c r="C735" s="13">
        <v>1.37</v>
      </c>
      <c r="D735" s="11" t="s">
        <v>1042</v>
      </c>
      <c r="E735" s="82" t="s">
        <v>364</v>
      </c>
      <c r="F735" s="81"/>
    </row>
    <row r="736" spans="1:6" ht="15.75" customHeight="1" x14ac:dyDescent="0.15">
      <c r="A736" s="12">
        <v>3734</v>
      </c>
      <c r="B736" s="11" t="s">
        <v>3822</v>
      </c>
      <c r="C736" s="13">
        <v>1.37</v>
      </c>
      <c r="D736" s="11" t="s">
        <v>1269</v>
      </c>
      <c r="E736" s="82" t="s">
        <v>162</v>
      </c>
      <c r="F736" s="81"/>
    </row>
    <row r="737" spans="1:6" ht="15.75" customHeight="1" x14ac:dyDescent="0.15">
      <c r="A737" s="12">
        <v>3735</v>
      </c>
      <c r="B737" s="11" t="s">
        <v>4573</v>
      </c>
      <c r="C737" s="13">
        <v>1.37</v>
      </c>
      <c r="D737" s="11" t="s">
        <v>4575</v>
      </c>
      <c r="E737" s="82" t="s">
        <v>162</v>
      </c>
      <c r="F737" s="81"/>
    </row>
    <row r="738" spans="1:6" ht="15.75" customHeight="1" x14ac:dyDescent="0.15">
      <c r="A738" s="12">
        <v>3736</v>
      </c>
      <c r="B738" s="11" t="s">
        <v>4577</v>
      </c>
      <c r="C738" s="13">
        <v>1.36</v>
      </c>
      <c r="D738" s="11" t="s">
        <v>346</v>
      </c>
      <c r="E738" s="82" t="s">
        <v>59</v>
      </c>
      <c r="F738" s="81"/>
    </row>
    <row r="739" spans="1:6" ht="15.75" customHeight="1" x14ac:dyDescent="0.15">
      <c r="A739" s="12">
        <v>3737</v>
      </c>
      <c r="B739" s="11" t="s">
        <v>4610</v>
      </c>
      <c r="C739" s="13">
        <v>1.36</v>
      </c>
      <c r="D739" s="11" t="s">
        <v>329</v>
      </c>
      <c r="E739" s="82" t="s">
        <v>59</v>
      </c>
      <c r="F739" s="81"/>
    </row>
    <row r="740" spans="1:6" ht="15.75" customHeight="1" x14ac:dyDescent="0.15">
      <c r="A740" s="12">
        <v>3738</v>
      </c>
      <c r="B740" s="11" t="s">
        <v>4630</v>
      </c>
      <c r="C740" s="13">
        <v>1.36</v>
      </c>
      <c r="D740" s="11" t="s">
        <v>4632</v>
      </c>
      <c r="E740" s="82" t="s">
        <v>86</v>
      </c>
      <c r="F740" s="81"/>
    </row>
    <row r="741" spans="1:6" ht="15.75" customHeight="1" x14ac:dyDescent="0.15">
      <c r="A741" s="12">
        <v>3739</v>
      </c>
      <c r="B741" s="11" t="s">
        <v>4634</v>
      </c>
      <c r="C741" s="13">
        <v>1.36</v>
      </c>
      <c r="D741" s="11" t="s">
        <v>4637</v>
      </c>
      <c r="E741" s="82" t="s">
        <v>86</v>
      </c>
      <c r="F741" s="81"/>
    </row>
    <row r="742" spans="1:6" ht="15.75" customHeight="1" x14ac:dyDescent="0.15">
      <c r="A742" s="12">
        <v>3740</v>
      </c>
      <c r="B742" s="11" t="s">
        <v>4638</v>
      </c>
      <c r="C742" s="13">
        <v>1.36</v>
      </c>
      <c r="D742" s="11" t="s">
        <v>570</v>
      </c>
      <c r="E742" s="82" t="s">
        <v>66</v>
      </c>
      <c r="F742" s="81"/>
    </row>
    <row r="743" spans="1:6" ht="15.75" customHeight="1" x14ac:dyDescent="0.15">
      <c r="A743" s="12">
        <v>3741</v>
      </c>
      <c r="B743" s="11" t="s">
        <v>4641</v>
      </c>
      <c r="C743" s="13">
        <v>1.36</v>
      </c>
      <c r="D743" s="11" t="s">
        <v>1095</v>
      </c>
      <c r="E743" s="82" t="s">
        <v>162</v>
      </c>
      <c r="F743" s="81"/>
    </row>
    <row r="744" spans="1:6" ht="15.75" customHeight="1" x14ac:dyDescent="0.15">
      <c r="A744" s="12">
        <v>3742</v>
      </c>
      <c r="B744" s="11" t="s">
        <v>4645</v>
      </c>
      <c r="C744" s="13">
        <v>1.36</v>
      </c>
      <c r="D744" s="11" t="s">
        <v>339</v>
      </c>
      <c r="E744" s="82" t="s">
        <v>221</v>
      </c>
      <c r="F744" s="81"/>
    </row>
    <row r="745" spans="1:6" ht="15.75" customHeight="1" x14ac:dyDescent="0.15">
      <c r="A745" s="12">
        <v>3743</v>
      </c>
      <c r="B745" s="11" t="s">
        <v>4663</v>
      </c>
      <c r="C745" s="13">
        <v>1.36</v>
      </c>
      <c r="D745" s="11" t="s">
        <v>630</v>
      </c>
      <c r="E745" s="82" t="s">
        <v>71</v>
      </c>
      <c r="F745" s="81"/>
    </row>
    <row r="746" spans="1:6" ht="15.75" customHeight="1" x14ac:dyDescent="0.15">
      <c r="A746" s="12">
        <v>3744</v>
      </c>
      <c r="B746" s="11" t="s">
        <v>4666</v>
      </c>
      <c r="C746" s="13">
        <v>1.36</v>
      </c>
      <c r="D746" s="11" t="s">
        <v>4668</v>
      </c>
      <c r="E746" s="82" t="s">
        <v>71</v>
      </c>
      <c r="F746" s="81"/>
    </row>
    <row r="747" spans="1:6" ht="15.75" customHeight="1" x14ac:dyDescent="0.15">
      <c r="A747" s="12">
        <v>3745</v>
      </c>
      <c r="B747" s="11" t="s">
        <v>4682</v>
      </c>
      <c r="C747" s="13">
        <v>1.36</v>
      </c>
      <c r="D747" s="11" t="s">
        <v>4696</v>
      </c>
      <c r="E747" s="82" t="s">
        <v>66</v>
      </c>
      <c r="F747" s="81"/>
    </row>
    <row r="748" spans="1:6" ht="15.75" customHeight="1" x14ac:dyDescent="0.15">
      <c r="A748" s="12">
        <v>3746</v>
      </c>
      <c r="B748" s="11" t="s">
        <v>4723</v>
      </c>
      <c r="C748" s="13">
        <v>1.36</v>
      </c>
      <c r="D748" s="11" t="s">
        <v>659</v>
      </c>
      <c r="E748" s="82" t="s">
        <v>335</v>
      </c>
      <c r="F748" s="81"/>
    </row>
    <row r="749" spans="1:6" ht="15.75" customHeight="1" x14ac:dyDescent="0.15">
      <c r="A749" s="12">
        <v>3747</v>
      </c>
      <c r="B749" s="11" t="s">
        <v>4741</v>
      </c>
      <c r="C749" s="13">
        <v>1.36</v>
      </c>
      <c r="D749" s="11" t="s">
        <v>546</v>
      </c>
      <c r="E749" s="82" t="s">
        <v>356</v>
      </c>
      <c r="F749" s="81"/>
    </row>
    <row r="750" spans="1:6" ht="15.75" customHeight="1" x14ac:dyDescent="0.15">
      <c r="A750" s="12">
        <v>3748</v>
      </c>
      <c r="B750" s="11" t="s">
        <v>4754</v>
      </c>
      <c r="C750" s="13">
        <v>1.36</v>
      </c>
      <c r="D750" s="11" t="s">
        <v>2560</v>
      </c>
      <c r="E750" s="82" t="s">
        <v>71</v>
      </c>
      <c r="F750" s="81"/>
    </row>
    <row r="751" spans="1:6" ht="15.75" customHeight="1" x14ac:dyDescent="0.15">
      <c r="A751" s="12">
        <v>3749</v>
      </c>
      <c r="B751" s="11" t="s">
        <v>4756</v>
      </c>
      <c r="C751" s="13">
        <v>1.36</v>
      </c>
      <c r="D751" s="11" t="s">
        <v>368</v>
      </c>
      <c r="E751" s="82" t="s">
        <v>162</v>
      </c>
      <c r="F751" s="81"/>
    </row>
    <row r="752" spans="1:6" ht="15.75" customHeight="1" x14ac:dyDescent="0.15">
      <c r="A752" s="12">
        <v>3750</v>
      </c>
      <c r="B752" s="11" t="s">
        <v>4757</v>
      </c>
      <c r="C752" s="13">
        <v>1.36</v>
      </c>
      <c r="D752" s="11" t="s">
        <v>1656</v>
      </c>
      <c r="E752" s="82" t="s">
        <v>101</v>
      </c>
      <c r="F752" s="81"/>
    </row>
    <row r="753" spans="1:6" ht="15.75" customHeight="1" x14ac:dyDescent="0.15">
      <c r="A753" s="12">
        <v>3751</v>
      </c>
      <c r="B753" s="11" t="s">
        <v>4762</v>
      </c>
      <c r="C753" s="13">
        <v>1.35</v>
      </c>
      <c r="D753" s="11" t="s">
        <v>4763</v>
      </c>
      <c r="E753" s="82" t="s">
        <v>364</v>
      </c>
      <c r="F753" s="81"/>
    </row>
    <row r="754" spans="1:6" ht="15.75" customHeight="1" x14ac:dyDescent="0.15">
      <c r="A754" s="12">
        <v>3752</v>
      </c>
      <c r="B754" s="11" t="s">
        <v>4765</v>
      </c>
      <c r="C754" s="13">
        <v>1.35</v>
      </c>
      <c r="D754" s="11" t="s">
        <v>1333</v>
      </c>
      <c r="E754" s="82" t="s">
        <v>40</v>
      </c>
      <c r="F754" s="81"/>
    </row>
    <row r="755" spans="1:6" ht="15.75" customHeight="1" x14ac:dyDescent="0.15">
      <c r="A755" s="12">
        <v>3753</v>
      </c>
      <c r="B755" s="11" t="s">
        <v>4768</v>
      </c>
      <c r="C755" s="13">
        <v>1.35</v>
      </c>
      <c r="D755" s="11" t="s">
        <v>4769</v>
      </c>
      <c r="E755" s="82" t="s">
        <v>364</v>
      </c>
      <c r="F755" s="81"/>
    </row>
    <row r="756" spans="1:6" ht="15.75" customHeight="1" x14ac:dyDescent="0.15">
      <c r="A756" s="12">
        <v>3754</v>
      </c>
      <c r="B756" s="11" t="s">
        <v>4781</v>
      </c>
      <c r="C756" s="13">
        <v>1.35</v>
      </c>
      <c r="D756" s="11" t="s">
        <v>424</v>
      </c>
      <c r="E756" s="82" t="s">
        <v>538</v>
      </c>
      <c r="F756" s="81"/>
    </row>
    <row r="757" spans="1:6" ht="15.75" customHeight="1" x14ac:dyDescent="0.15">
      <c r="A757" s="12">
        <v>3755</v>
      </c>
      <c r="B757" s="11" t="s">
        <v>4784</v>
      </c>
      <c r="C757" s="13">
        <v>1.35</v>
      </c>
      <c r="D757" s="11" t="s">
        <v>4786</v>
      </c>
      <c r="E757" s="82" t="s">
        <v>40</v>
      </c>
      <c r="F757" s="81"/>
    </row>
    <row r="758" spans="1:6" ht="15.75" customHeight="1" x14ac:dyDescent="0.15">
      <c r="A758" s="12">
        <v>3756</v>
      </c>
      <c r="B758" s="11" t="s">
        <v>4794</v>
      </c>
      <c r="C758" s="13">
        <v>1.35</v>
      </c>
      <c r="D758" s="11" t="s">
        <v>1333</v>
      </c>
      <c r="E758" s="82" t="s">
        <v>59</v>
      </c>
      <c r="F758" s="81"/>
    </row>
    <row r="759" spans="1:6" ht="15.75" customHeight="1" x14ac:dyDescent="0.15">
      <c r="A759" s="12">
        <v>3757</v>
      </c>
      <c r="B759" s="11" t="s">
        <v>4796</v>
      </c>
      <c r="C759" s="13">
        <v>1.35</v>
      </c>
      <c r="D759" s="11" t="s">
        <v>333</v>
      </c>
      <c r="E759" s="82" t="s">
        <v>162</v>
      </c>
      <c r="F759" s="81"/>
    </row>
    <row r="760" spans="1:6" ht="15.75" customHeight="1" x14ac:dyDescent="0.15">
      <c r="A760" s="12">
        <v>3758</v>
      </c>
      <c r="B760" s="11" t="s">
        <v>4798</v>
      </c>
      <c r="C760" s="13">
        <v>1.35</v>
      </c>
      <c r="D760" s="11" t="s">
        <v>4800</v>
      </c>
      <c r="E760" s="82" t="s">
        <v>101</v>
      </c>
      <c r="F760" s="81"/>
    </row>
    <row r="761" spans="1:6" ht="15.75" customHeight="1" x14ac:dyDescent="0.15">
      <c r="A761" s="12">
        <v>3759</v>
      </c>
      <c r="B761" s="11" t="s">
        <v>4801</v>
      </c>
      <c r="C761" s="13">
        <v>1.35</v>
      </c>
      <c r="D761" s="11" t="s">
        <v>546</v>
      </c>
      <c r="E761" s="82" t="s">
        <v>478</v>
      </c>
      <c r="F761" s="81"/>
    </row>
    <row r="762" spans="1:6" ht="15.75" customHeight="1" x14ac:dyDescent="0.15">
      <c r="A762" s="12">
        <v>3760</v>
      </c>
      <c r="B762" s="11" t="s">
        <v>4806</v>
      </c>
      <c r="C762" s="13">
        <v>1.35</v>
      </c>
      <c r="D762" s="11" t="s">
        <v>360</v>
      </c>
      <c r="E762" s="82" t="s">
        <v>335</v>
      </c>
      <c r="F762" s="81"/>
    </row>
    <row r="763" spans="1:6" ht="15.75" customHeight="1" x14ac:dyDescent="0.15">
      <c r="A763" s="12">
        <v>3761</v>
      </c>
      <c r="B763" s="11" t="s">
        <v>4821</v>
      </c>
      <c r="C763" s="13">
        <v>1.35</v>
      </c>
      <c r="D763" s="11" t="s">
        <v>317</v>
      </c>
      <c r="E763" s="82" t="s">
        <v>356</v>
      </c>
      <c r="F763" s="81"/>
    </row>
    <row r="764" spans="1:6" ht="15.75" customHeight="1" x14ac:dyDescent="0.15">
      <c r="A764" s="12">
        <v>3762</v>
      </c>
      <c r="B764" s="11" t="s">
        <v>4823</v>
      </c>
      <c r="C764" s="13">
        <v>1.35</v>
      </c>
      <c r="D764" s="11" t="s">
        <v>523</v>
      </c>
      <c r="E764" s="82" t="s">
        <v>101</v>
      </c>
      <c r="F764" s="81"/>
    </row>
    <row r="765" spans="1:6" ht="15.75" customHeight="1" x14ac:dyDescent="0.15">
      <c r="A765" s="12">
        <v>3763</v>
      </c>
      <c r="B765" s="11" t="s">
        <v>4825</v>
      </c>
      <c r="C765" s="13">
        <v>1.35</v>
      </c>
      <c r="D765" s="11" t="s">
        <v>429</v>
      </c>
      <c r="E765" s="82" t="s">
        <v>356</v>
      </c>
      <c r="F765" s="81"/>
    </row>
    <row r="766" spans="1:6" ht="15.75" customHeight="1" x14ac:dyDescent="0.15">
      <c r="A766" s="12">
        <v>3764</v>
      </c>
      <c r="B766" s="11" t="s">
        <v>4826</v>
      </c>
      <c r="C766" s="13">
        <v>1.35</v>
      </c>
      <c r="D766" s="11" t="s">
        <v>978</v>
      </c>
      <c r="E766" s="82" t="s">
        <v>478</v>
      </c>
      <c r="F766" s="81"/>
    </row>
    <row r="767" spans="1:6" ht="15.75" customHeight="1" x14ac:dyDescent="0.15">
      <c r="A767" s="12">
        <v>3765</v>
      </c>
      <c r="B767" s="11" t="s">
        <v>4829</v>
      </c>
      <c r="C767" s="13">
        <v>1.34</v>
      </c>
      <c r="D767" s="11" t="s">
        <v>568</v>
      </c>
      <c r="E767" s="82" t="s">
        <v>162</v>
      </c>
      <c r="F767" s="81"/>
    </row>
    <row r="768" spans="1:6" ht="15.75" customHeight="1" x14ac:dyDescent="0.15">
      <c r="A768" s="12">
        <v>3766</v>
      </c>
      <c r="B768" s="11" t="s">
        <v>4832</v>
      </c>
      <c r="C768" s="13">
        <v>1.34</v>
      </c>
      <c r="D768" s="11" t="s">
        <v>4834</v>
      </c>
      <c r="E768" s="82" t="s">
        <v>335</v>
      </c>
      <c r="F768" s="81"/>
    </row>
    <row r="769" spans="1:6" ht="15.75" customHeight="1" x14ac:dyDescent="0.15">
      <c r="A769" s="12">
        <v>3767</v>
      </c>
      <c r="B769" s="11" t="s">
        <v>4835</v>
      </c>
      <c r="C769" s="13">
        <v>1.34</v>
      </c>
      <c r="D769" s="11" t="s">
        <v>568</v>
      </c>
      <c r="E769" s="82" t="s">
        <v>364</v>
      </c>
      <c r="F769" s="81"/>
    </row>
    <row r="770" spans="1:6" ht="15.75" customHeight="1" x14ac:dyDescent="0.15">
      <c r="A770" s="12">
        <v>3768</v>
      </c>
      <c r="B770" s="11" t="s">
        <v>4837</v>
      </c>
      <c r="C770" s="13">
        <v>1.34</v>
      </c>
      <c r="D770" s="11" t="s">
        <v>3338</v>
      </c>
      <c r="E770" s="82" t="s">
        <v>526</v>
      </c>
      <c r="F770" s="81"/>
    </row>
    <row r="771" spans="1:6" ht="15.75" customHeight="1" x14ac:dyDescent="0.15">
      <c r="A771" s="12">
        <v>3769</v>
      </c>
      <c r="B771" s="11" t="s">
        <v>4850</v>
      </c>
      <c r="C771" s="13">
        <v>1.34</v>
      </c>
      <c r="D771" s="11" t="s">
        <v>4851</v>
      </c>
      <c r="E771" s="82" t="s">
        <v>59</v>
      </c>
      <c r="F771" s="81"/>
    </row>
    <row r="772" spans="1:6" ht="15.75" customHeight="1" x14ac:dyDescent="0.15">
      <c r="A772" s="12">
        <v>3770</v>
      </c>
      <c r="B772" s="11" t="s">
        <v>4852</v>
      </c>
      <c r="C772" s="13">
        <v>1.34</v>
      </c>
      <c r="D772" s="11" t="s">
        <v>676</v>
      </c>
      <c r="E772" s="82" t="s">
        <v>221</v>
      </c>
      <c r="F772" s="81"/>
    </row>
    <row r="773" spans="1:6" ht="15.75" customHeight="1" x14ac:dyDescent="0.15">
      <c r="A773" s="12">
        <v>3771</v>
      </c>
      <c r="B773" s="11" t="s">
        <v>4860</v>
      </c>
      <c r="C773" s="13">
        <v>1.34</v>
      </c>
      <c r="D773" s="11" t="s">
        <v>432</v>
      </c>
      <c r="E773" s="82" t="s">
        <v>162</v>
      </c>
      <c r="F773" s="81"/>
    </row>
    <row r="774" spans="1:6" ht="15.75" customHeight="1" x14ac:dyDescent="0.15">
      <c r="A774" s="12">
        <v>3772</v>
      </c>
      <c r="B774" s="11" t="s">
        <v>4863</v>
      </c>
      <c r="C774" s="13">
        <v>1.34</v>
      </c>
      <c r="D774" s="11" t="s">
        <v>4864</v>
      </c>
      <c r="E774" s="82" t="s">
        <v>122</v>
      </c>
      <c r="F774" s="81"/>
    </row>
    <row r="775" spans="1:6" ht="15.75" customHeight="1" x14ac:dyDescent="0.15">
      <c r="A775" s="12">
        <v>3773</v>
      </c>
      <c r="B775" s="11" t="s">
        <v>4872</v>
      </c>
      <c r="C775" s="13">
        <v>1.34</v>
      </c>
      <c r="D775" s="11" t="s">
        <v>548</v>
      </c>
      <c r="E775" s="82" t="s">
        <v>162</v>
      </c>
      <c r="F775" s="81"/>
    </row>
    <row r="776" spans="1:6" ht="15.75" customHeight="1" x14ac:dyDescent="0.15">
      <c r="A776" s="12">
        <v>3774</v>
      </c>
      <c r="B776" s="11" t="s">
        <v>4875</v>
      </c>
      <c r="C776" s="13">
        <v>1.34</v>
      </c>
      <c r="D776" s="11" t="s">
        <v>1811</v>
      </c>
      <c r="E776" s="82" t="s">
        <v>162</v>
      </c>
      <c r="F776" s="81"/>
    </row>
    <row r="777" spans="1:6" ht="15.75" customHeight="1" x14ac:dyDescent="0.15">
      <c r="A777" s="12">
        <v>3775</v>
      </c>
      <c r="B777" s="11" t="s">
        <v>4878</v>
      </c>
      <c r="C777" s="13">
        <v>1.34</v>
      </c>
      <c r="D777" s="11" t="s">
        <v>578</v>
      </c>
      <c r="E777" s="82" t="s">
        <v>478</v>
      </c>
      <c r="F777" s="81"/>
    </row>
    <row r="778" spans="1:6" ht="15.75" customHeight="1" x14ac:dyDescent="0.15">
      <c r="A778" s="12">
        <v>3776</v>
      </c>
      <c r="B778" s="11" t="s">
        <v>4896</v>
      </c>
      <c r="C778" s="13">
        <v>1.34</v>
      </c>
      <c r="D778" s="11" t="s">
        <v>2254</v>
      </c>
      <c r="E778" s="82" t="s">
        <v>162</v>
      </c>
      <c r="F778" s="81"/>
    </row>
    <row r="779" spans="1:6" ht="15.75" customHeight="1" x14ac:dyDescent="0.15">
      <c r="A779" s="12">
        <v>3777</v>
      </c>
      <c r="B779" s="11" t="s">
        <v>4899</v>
      </c>
      <c r="C779" s="13">
        <v>1.34</v>
      </c>
      <c r="D779" s="11" t="s">
        <v>1225</v>
      </c>
      <c r="E779" s="82" t="s">
        <v>162</v>
      </c>
      <c r="F779" s="81"/>
    </row>
    <row r="780" spans="1:6" ht="15.75" customHeight="1" x14ac:dyDescent="0.15">
      <c r="A780" s="12">
        <v>3778</v>
      </c>
      <c r="B780" s="11" t="s">
        <v>4901</v>
      </c>
      <c r="C780" s="13">
        <v>1.33</v>
      </c>
      <c r="D780" s="11" t="s">
        <v>914</v>
      </c>
      <c r="E780" s="82" t="s">
        <v>66</v>
      </c>
      <c r="F780" s="81"/>
    </row>
    <row r="781" spans="1:6" ht="15.75" customHeight="1" x14ac:dyDescent="0.15">
      <c r="A781" s="12">
        <v>3779</v>
      </c>
      <c r="B781" s="11" t="s">
        <v>4902</v>
      </c>
      <c r="C781" s="13">
        <v>1.33</v>
      </c>
      <c r="D781" s="11" t="s">
        <v>289</v>
      </c>
      <c r="E781" s="82" t="s">
        <v>66</v>
      </c>
      <c r="F781" s="81"/>
    </row>
    <row r="782" spans="1:6" ht="15.75" customHeight="1" x14ac:dyDescent="0.15">
      <c r="A782" s="12">
        <v>3780</v>
      </c>
      <c r="B782" s="11" t="s">
        <v>4903</v>
      </c>
      <c r="C782" s="13">
        <v>1.33</v>
      </c>
      <c r="D782" s="11" t="s">
        <v>585</v>
      </c>
      <c r="E782" s="82" t="s">
        <v>101</v>
      </c>
      <c r="F782" s="81"/>
    </row>
    <row r="783" spans="1:6" ht="15.75" customHeight="1" x14ac:dyDescent="0.15">
      <c r="A783" s="12">
        <v>3781</v>
      </c>
      <c r="B783" s="11" t="s">
        <v>4918</v>
      </c>
      <c r="C783" s="13">
        <v>1.33</v>
      </c>
      <c r="D783" s="11" t="s">
        <v>950</v>
      </c>
      <c r="E783" s="82" t="s">
        <v>340</v>
      </c>
      <c r="F783" s="81"/>
    </row>
    <row r="784" spans="1:6" ht="15.75" customHeight="1" x14ac:dyDescent="0.15">
      <c r="A784" s="12">
        <v>3782</v>
      </c>
      <c r="B784" s="11" t="s">
        <v>4922</v>
      </c>
      <c r="C784" s="13">
        <v>1.33</v>
      </c>
      <c r="D784" s="11" t="s">
        <v>4923</v>
      </c>
      <c r="E784" s="82" t="s">
        <v>600</v>
      </c>
      <c r="F784" s="81"/>
    </row>
    <row r="785" spans="1:6" ht="15.75" customHeight="1" x14ac:dyDescent="0.15">
      <c r="A785" s="12">
        <v>3783</v>
      </c>
      <c r="B785" s="11" t="s">
        <v>4924</v>
      </c>
      <c r="C785" s="13">
        <v>1.33</v>
      </c>
      <c r="D785" s="11" t="s">
        <v>1656</v>
      </c>
      <c r="E785" s="82" t="s">
        <v>59</v>
      </c>
      <c r="F785" s="81"/>
    </row>
    <row r="786" spans="1:6" ht="15.75" customHeight="1" x14ac:dyDescent="0.15">
      <c r="A786" s="12">
        <v>3784</v>
      </c>
      <c r="B786" s="11" t="s">
        <v>4933</v>
      </c>
      <c r="C786" s="13">
        <v>1.33</v>
      </c>
      <c r="D786" s="11" t="s">
        <v>451</v>
      </c>
      <c r="E786" s="82" t="s">
        <v>478</v>
      </c>
      <c r="F786" s="81"/>
    </row>
    <row r="787" spans="1:6" ht="15.75" customHeight="1" x14ac:dyDescent="0.15">
      <c r="A787" s="12">
        <v>3785</v>
      </c>
      <c r="B787" s="11" t="s">
        <v>4948</v>
      </c>
      <c r="C787" s="13">
        <v>1.33</v>
      </c>
      <c r="D787" s="11" t="s">
        <v>4950</v>
      </c>
      <c r="E787" s="82" t="s">
        <v>335</v>
      </c>
      <c r="F787" s="81"/>
    </row>
    <row r="788" spans="1:6" ht="15.75" customHeight="1" x14ac:dyDescent="0.15">
      <c r="A788" s="12">
        <v>3786</v>
      </c>
      <c r="B788" s="11" t="s">
        <v>4952</v>
      </c>
      <c r="C788" s="13">
        <v>1.33</v>
      </c>
      <c r="D788" s="11" t="s">
        <v>906</v>
      </c>
      <c r="E788" s="82" t="s">
        <v>478</v>
      </c>
      <c r="F788" s="81"/>
    </row>
    <row r="789" spans="1:6" ht="15.75" customHeight="1" x14ac:dyDescent="0.15">
      <c r="A789" s="12">
        <v>3787</v>
      </c>
      <c r="B789" s="11" t="s">
        <v>4969</v>
      </c>
      <c r="C789" s="13">
        <v>1.33</v>
      </c>
      <c r="D789" s="11" t="s">
        <v>470</v>
      </c>
      <c r="E789" s="82" t="s">
        <v>398</v>
      </c>
      <c r="F789" s="81"/>
    </row>
    <row r="790" spans="1:6" ht="15.75" customHeight="1" x14ac:dyDescent="0.15">
      <c r="A790" s="12">
        <v>3788</v>
      </c>
      <c r="B790" s="11" t="s">
        <v>4971</v>
      </c>
      <c r="C790" s="13">
        <v>1.33</v>
      </c>
      <c r="D790" s="11" t="s">
        <v>956</v>
      </c>
      <c r="E790" s="82" t="s">
        <v>478</v>
      </c>
      <c r="F790" s="81"/>
    </row>
    <row r="791" spans="1:6" ht="15.75" customHeight="1" x14ac:dyDescent="0.15">
      <c r="A791" s="12">
        <v>3789</v>
      </c>
      <c r="B791" s="11" t="s">
        <v>3836</v>
      </c>
      <c r="C791" s="13">
        <v>1.33</v>
      </c>
      <c r="D791" s="11" t="s">
        <v>785</v>
      </c>
      <c r="E791" s="82" t="s">
        <v>162</v>
      </c>
      <c r="F791" s="81"/>
    </row>
    <row r="792" spans="1:6" ht="15.75" customHeight="1" x14ac:dyDescent="0.15">
      <c r="A792" s="12">
        <v>3790</v>
      </c>
      <c r="B792" s="11" t="s">
        <v>4976</v>
      </c>
      <c r="C792" s="13">
        <v>1.33</v>
      </c>
      <c r="D792" s="11" t="s">
        <v>311</v>
      </c>
      <c r="E792" s="82" t="s">
        <v>122</v>
      </c>
      <c r="F792" s="81"/>
    </row>
    <row r="793" spans="1:6" ht="15.75" customHeight="1" x14ac:dyDescent="0.15">
      <c r="A793" s="12">
        <v>3791</v>
      </c>
      <c r="B793" s="11" t="s">
        <v>4998</v>
      </c>
      <c r="C793" s="13">
        <v>1.33</v>
      </c>
      <c r="D793" s="11" t="s">
        <v>605</v>
      </c>
      <c r="E793" s="82" t="s">
        <v>71</v>
      </c>
      <c r="F793" s="81"/>
    </row>
    <row r="794" spans="1:6" ht="15.75" customHeight="1" x14ac:dyDescent="0.15">
      <c r="A794" s="12">
        <v>3792</v>
      </c>
      <c r="B794" s="11" t="s">
        <v>5001</v>
      </c>
      <c r="C794" s="13">
        <v>1.33</v>
      </c>
      <c r="D794" s="11" t="s">
        <v>515</v>
      </c>
      <c r="E794" s="82" t="s">
        <v>364</v>
      </c>
      <c r="F794" s="81"/>
    </row>
    <row r="795" spans="1:6" ht="15.75" customHeight="1" x14ac:dyDescent="0.15">
      <c r="A795" s="12">
        <v>3793</v>
      </c>
      <c r="B795" s="11" t="s">
        <v>5005</v>
      </c>
      <c r="C795" s="13">
        <v>1.32</v>
      </c>
      <c r="D795" s="11" t="s">
        <v>2046</v>
      </c>
      <c r="E795" s="82" t="s">
        <v>398</v>
      </c>
      <c r="F795" s="81"/>
    </row>
    <row r="796" spans="1:6" ht="15.75" customHeight="1" x14ac:dyDescent="0.15">
      <c r="A796" s="12">
        <v>3794</v>
      </c>
      <c r="B796" s="11" t="s">
        <v>5013</v>
      </c>
      <c r="C796" s="13">
        <v>1.32</v>
      </c>
      <c r="D796" s="11" t="s">
        <v>1069</v>
      </c>
      <c r="E796" s="82" t="s">
        <v>335</v>
      </c>
      <c r="F796" s="81"/>
    </row>
    <row r="797" spans="1:6" ht="15.75" customHeight="1" x14ac:dyDescent="0.15">
      <c r="A797" s="12">
        <v>3795</v>
      </c>
      <c r="B797" s="11" t="s">
        <v>5021</v>
      </c>
      <c r="C797" s="13">
        <v>1.32</v>
      </c>
      <c r="D797" s="11" t="s">
        <v>1283</v>
      </c>
      <c r="E797" s="82" t="s">
        <v>677</v>
      </c>
      <c r="F797" s="81"/>
    </row>
    <row r="798" spans="1:6" ht="15.75" customHeight="1" x14ac:dyDescent="0.15">
      <c r="A798" s="12">
        <v>3796</v>
      </c>
      <c r="B798" s="11" t="s">
        <v>5024</v>
      </c>
      <c r="C798" s="13">
        <v>1.32</v>
      </c>
      <c r="D798" s="11" t="s">
        <v>429</v>
      </c>
      <c r="E798" s="82" t="s">
        <v>40</v>
      </c>
      <c r="F798" s="81"/>
    </row>
    <row r="799" spans="1:6" ht="15.75" customHeight="1" x14ac:dyDescent="0.15">
      <c r="A799" s="12">
        <v>3797</v>
      </c>
      <c r="B799" s="11" t="s">
        <v>5031</v>
      </c>
      <c r="C799" s="13">
        <v>1.32</v>
      </c>
      <c r="D799" s="11" t="s">
        <v>2589</v>
      </c>
      <c r="E799" s="82" t="s">
        <v>59</v>
      </c>
      <c r="F799" s="81"/>
    </row>
    <row r="800" spans="1:6" ht="15.75" customHeight="1" x14ac:dyDescent="0.15">
      <c r="A800" s="12">
        <v>3798</v>
      </c>
      <c r="B800" s="11" t="s">
        <v>5044</v>
      </c>
      <c r="C800" s="13">
        <v>1.32</v>
      </c>
      <c r="D800" s="11" t="s">
        <v>508</v>
      </c>
      <c r="E800" s="82" t="s">
        <v>226</v>
      </c>
      <c r="F800" s="81"/>
    </row>
    <row r="801" spans="1:6" ht="15.75" customHeight="1" x14ac:dyDescent="0.15">
      <c r="A801" s="12">
        <v>3799</v>
      </c>
      <c r="B801" s="11" t="s">
        <v>5046</v>
      </c>
      <c r="C801" s="13">
        <v>1.32</v>
      </c>
      <c r="D801" s="11" t="s">
        <v>5047</v>
      </c>
      <c r="E801" s="82" t="s">
        <v>59</v>
      </c>
      <c r="F801" s="81"/>
    </row>
    <row r="802" spans="1:6" ht="15.75" customHeight="1" x14ac:dyDescent="0.15">
      <c r="A802" s="12">
        <v>3800</v>
      </c>
      <c r="B802" s="11" t="s">
        <v>5049</v>
      </c>
      <c r="C802" s="13">
        <v>1.32</v>
      </c>
      <c r="D802" s="11" t="s">
        <v>1125</v>
      </c>
      <c r="E802" s="82" t="s">
        <v>215</v>
      </c>
      <c r="F802" s="81"/>
    </row>
    <row r="803" spans="1:6" ht="15.75" customHeight="1" x14ac:dyDescent="0.15">
      <c r="A803" s="12">
        <v>3801</v>
      </c>
      <c r="B803" s="11" t="s">
        <v>5053</v>
      </c>
      <c r="C803" s="13">
        <v>1.32</v>
      </c>
      <c r="D803" s="11" t="s">
        <v>1701</v>
      </c>
      <c r="E803" s="82" t="s">
        <v>215</v>
      </c>
      <c r="F803" s="81"/>
    </row>
    <row r="804" spans="1:6" ht="15.75" customHeight="1" x14ac:dyDescent="0.15">
      <c r="A804" s="12">
        <v>3802</v>
      </c>
      <c r="B804" s="11" t="s">
        <v>5067</v>
      </c>
      <c r="C804" s="13">
        <v>1.32</v>
      </c>
      <c r="D804" s="11" t="s">
        <v>596</v>
      </c>
      <c r="E804" s="82" t="s">
        <v>478</v>
      </c>
      <c r="F804" s="81"/>
    </row>
    <row r="805" spans="1:6" ht="15.75" customHeight="1" x14ac:dyDescent="0.15">
      <c r="A805" s="12">
        <v>3803</v>
      </c>
      <c r="B805" s="11" t="s">
        <v>5080</v>
      </c>
      <c r="C805" s="13">
        <v>1.32</v>
      </c>
      <c r="D805" s="11" t="s">
        <v>289</v>
      </c>
      <c r="E805" s="82" t="s">
        <v>162</v>
      </c>
      <c r="F805" s="81"/>
    </row>
    <row r="806" spans="1:6" ht="15.75" customHeight="1" x14ac:dyDescent="0.15">
      <c r="A806" s="12">
        <v>3804</v>
      </c>
      <c r="B806" s="11" t="s">
        <v>5084</v>
      </c>
      <c r="C806" s="13">
        <v>1.32</v>
      </c>
      <c r="D806" s="11" t="s">
        <v>4668</v>
      </c>
      <c r="E806" s="82" t="s">
        <v>398</v>
      </c>
      <c r="F806" s="81"/>
    </row>
    <row r="807" spans="1:6" ht="15.75" customHeight="1" x14ac:dyDescent="0.15">
      <c r="A807" s="12">
        <v>3805</v>
      </c>
      <c r="B807" s="11" t="s">
        <v>5087</v>
      </c>
      <c r="C807" s="13">
        <v>1.32</v>
      </c>
      <c r="D807" s="11" t="s">
        <v>5088</v>
      </c>
      <c r="E807" s="82" t="s">
        <v>229</v>
      </c>
      <c r="F807" s="81"/>
    </row>
    <row r="808" spans="1:6" ht="15.75" customHeight="1" x14ac:dyDescent="0.15">
      <c r="A808" s="12">
        <v>3806</v>
      </c>
      <c r="B808" s="11" t="s">
        <v>5091</v>
      </c>
      <c r="C808" s="13">
        <v>1.32</v>
      </c>
      <c r="D808" s="11" t="s">
        <v>1831</v>
      </c>
      <c r="E808" s="82" t="s">
        <v>122</v>
      </c>
      <c r="F808" s="81"/>
    </row>
    <row r="809" spans="1:6" ht="15.75" customHeight="1" x14ac:dyDescent="0.15">
      <c r="A809" s="12">
        <v>3807</v>
      </c>
      <c r="B809" s="11" t="s">
        <v>5094</v>
      </c>
      <c r="C809" s="13">
        <v>1.32</v>
      </c>
      <c r="D809" s="11" t="s">
        <v>1073</v>
      </c>
      <c r="E809" s="82" t="s">
        <v>71</v>
      </c>
      <c r="F809" s="81"/>
    </row>
    <row r="810" spans="1:6" ht="15.75" customHeight="1" x14ac:dyDescent="0.15">
      <c r="A810" s="12">
        <v>3808</v>
      </c>
      <c r="B810" s="11" t="s">
        <v>5097</v>
      </c>
      <c r="C810" s="13">
        <v>1.31</v>
      </c>
      <c r="D810" s="11" t="s">
        <v>1811</v>
      </c>
      <c r="E810" s="82" t="s">
        <v>71</v>
      </c>
      <c r="F810" s="81"/>
    </row>
    <row r="811" spans="1:6" ht="15.75" customHeight="1" x14ac:dyDescent="0.15">
      <c r="A811" s="12">
        <v>3809</v>
      </c>
      <c r="B811" s="11" t="s">
        <v>5099</v>
      </c>
      <c r="C811" s="13">
        <v>1.31</v>
      </c>
      <c r="D811" s="11" t="s">
        <v>362</v>
      </c>
      <c r="E811" s="82" t="s">
        <v>162</v>
      </c>
      <c r="F811" s="81"/>
    </row>
    <row r="812" spans="1:6" ht="15.75" customHeight="1" x14ac:dyDescent="0.15">
      <c r="A812" s="12">
        <v>3810</v>
      </c>
      <c r="B812" s="11" t="s">
        <v>5104</v>
      </c>
      <c r="C812" s="13">
        <v>1.31</v>
      </c>
      <c r="D812" s="11" t="s">
        <v>2589</v>
      </c>
      <c r="E812" s="82" t="s">
        <v>50</v>
      </c>
      <c r="F812" s="81"/>
    </row>
    <row r="813" spans="1:6" ht="15.75" customHeight="1" x14ac:dyDescent="0.15">
      <c r="A813" s="12">
        <v>3811</v>
      </c>
      <c r="B813" s="11" t="s">
        <v>5106</v>
      </c>
      <c r="C813" s="13">
        <v>1.31</v>
      </c>
      <c r="D813" s="11" t="s">
        <v>680</v>
      </c>
      <c r="E813" s="82" t="s">
        <v>162</v>
      </c>
      <c r="F813" s="81"/>
    </row>
    <row r="814" spans="1:6" ht="15.75" customHeight="1" x14ac:dyDescent="0.15">
      <c r="A814" s="12">
        <v>3812</v>
      </c>
      <c r="B814" s="11" t="s">
        <v>5108</v>
      </c>
      <c r="C814" s="13">
        <v>1.31</v>
      </c>
      <c r="D814" s="11" t="s">
        <v>2811</v>
      </c>
      <c r="E814" s="82" t="s">
        <v>221</v>
      </c>
      <c r="F814" s="81"/>
    </row>
    <row r="815" spans="1:6" ht="15.75" customHeight="1" x14ac:dyDescent="0.15">
      <c r="A815" s="12">
        <v>3813</v>
      </c>
      <c r="B815" s="11" t="s">
        <v>5116</v>
      </c>
      <c r="C815" s="13">
        <v>1.31</v>
      </c>
      <c r="D815" s="11" t="s">
        <v>5118</v>
      </c>
      <c r="E815" s="82" t="s">
        <v>226</v>
      </c>
      <c r="F815" s="81"/>
    </row>
    <row r="816" spans="1:6" ht="15.75" customHeight="1" x14ac:dyDescent="0.15">
      <c r="A816" s="12">
        <v>3814</v>
      </c>
      <c r="B816" s="11" t="s">
        <v>5120</v>
      </c>
      <c r="C816" s="13">
        <v>1.31</v>
      </c>
      <c r="D816" s="11" t="s">
        <v>668</v>
      </c>
      <c r="E816" s="82" t="s">
        <v>641</v>
      </c>
      <c r="F816" s="81"/>
    </row>
    <row r="817" spans="1:6" ht="15.75" customHeight="1" x14ac:dyDescent="0.15">
      <c r="A817" s="12">
        <v>3815</v>
      </c>
      <c r="B817" s="11" t="s">
        <v>5126</v>
      </c>
      <c r="C817" s="13">
        <v>1.31</v>
      </c>
      <c r="D817" s="11" t="s">
        <v>346</v>
      </c>
      <c r="E817" s="82" t="s">
        <v>538</v>
      </c>
      <c r="F817" s="81"/>
    </row>
    <row r="818" spans="1:6" ht="15.75" customHeight="1" x14ac:dyDescent="0.15">
      <c r="A818" s="12">
        <v>3816</v>
      </c>
      <c r="B818" s="11" t="s">
        <v>5129</v>
      </c>
      <c r="C818" s="13">
        <v>1.31</v>
      </c>
      <c r="D818" s="11" t="s">
        <v>350</v>
      </c>
      <c r="E818" s="82" t="s">
        <v>538</v>
      </c>
      <c r="F818" s="81"/>
    </row>
    <row r="819" spans="1:6" ht="15.75" customHeight="1" x14ac:dyDescent="0.15">
      <c r="A819" s="12">
        <v>3817</v>
      </c>
      <c r="B819" s="11" t="s">
        <v>5139</v>
      </c>
      <c r="C819" s="13">
        <v>1.31</v>
      </c>
      <c r="D819" s="11" t="s">
        <v>5142</v>
      </c>
      <c r="E819" s="82" t="s">
        <v>398</v>
      </c>
      <c r="F819" s="81"/>
    </row>
    <row r="820" spans="1:6" ht="15.75" customHeight="1" x14ac:dyDescent="0.15">
      <c r="A820" s="12">
        <v>3818</v>
      </c>
      <c r="B820" s="11" t="s">
        <v>5146</v>
      </c>
      <c r="C820" s="13">
        <v>1.31</v>
      </c>
      <c r="D820" s="11" t="s">
        <v>5147</v>
      </c>
      <c r="E820" s="82" t="s">
        <v>40</v>
      </c>
      <c r="F820" s="81"/>
    </row>
    <row r="821" spans="1:6" ht="15.75" customHeight="1" x14ac:dyDescent="0.15">
      <c r="A821" s="12">
        <v>3819</v>
      </c>
      <c r="B821" s="11" t="s">
        <v>5150</v>
      </c>
      <c r="C821" s="13">
        <v>1.31</v>
      </c>
      <c r="D821" s="11" t="s">
        <v>585</v>
      </c>
      <c r="E821" s="82" t="s">
        <v>40</v>
      </c>
      <c r="F821" s="81"/>
    </row>
    <row r="822" spans="1:6" ht="15.75" customHeight="1" x14ac:dyDescent="0.15">
      <c r="A822" s="12">
        <v>3820</v>
      </c>
      <c r="B822" s="11" t="s">
        <v>5153</v>
      </c>
      <c r="C822" s="13">
        <v>1.31</v>
      </c>
      <c r="D822" s="11" t="s">
        <v>3259</v>
      </c>
      <c r="E822" s="82" t="s">
        <v>356</v>
      </c>
      <c r="F822" s="81"/>
    </row>
    <row r="823" spans="1:6" ht="15.75" customHeight="1" x14ac:dyDescent="0.15">
      <c r="A823" s="12">
        <v>3821</v>
      </c>
      <c r="B823" s="11" t="s">
        <v>5182</v>
      </c>
      <c r="C823" s="13">
        <v>1.31</v>
      </c>
      <c r="D823" s="11" t="s">
        <v>1095</v>
      </c>
      <c r="E823" s="82" t="s">
        <v>215</v>
      </c>
      <c r="F823" s="81"/>
    </row>
    <row r="824" spans="1:6" ht="15.75" customHeight="1" x14ac:dyDescent="0.15">
      <c r="A824" s="12">
        <v>3822</v>
      </c>
      <c r="B824" s="11" t="s">
        <v>5184</v>
      </c>
      <c r="C824" s="13">
        <v>1.31</v>
      </c>
      <c r="D824" s="11" t="s">
        <v>282</v>
      </c>
      <c r="E824" s="82" t="s">
        <v>356</v>
      </c>
      <c r="F824" s="81"/>
    </row>
    <row r="825" spans="1:6" ht="15.75" customHeight="1" x14ac:dyDescent="0.15">
      <c r="A825" s="12">
        <v>3823</v>
      </c>
      <c r="B825" s="11" t="s">
        <v>5204</v>
      </c>
      <c r="C825" s="13">
        <v>1.31</v>
      </c>
      <c r="D825" s="11" t="s">
        <v>447</v>
      </c>
      <c r="E825" s="82" t="s">
        <v>340</v>
      </c>
      <c r="F825" s="81"/>
    </row>
    <row r="826" spans="1:6" ht="15.75" customHeight="1" x14ac:dyDescent="0.15">
      <c r="A826" s="12">
        <v>3824</v>
      </c>
      <c r="B826" s="11" t="s">
        <v>5205</v>
      </c>
      <c r="C826" s="13">
        <v>1.31</v>
      </c>
      <c r="D826" s="11" t="s">
        <v>4580</v>
      </c>
      <c r="E826" s="82" t="s">
        <v>86</v>
      </c>
      <c r="F826" s="81"/>
    </row>
    <row r="827" spans="1:6" ht="15.75" customHeight="1" x14ac:dyDescent="0.15">
      <c r="A827" s="12">
        <v>3825</v>
      </c>
      <c r="B827" s="11" t="s">
        <v>5206</v>
      </c>
      <c r="C827" s="13">
        <v>1.3</v>
      </c>
      <c r="D827" s="11" t="s">
        <v>534</v>
      </c>
      <c r="E827" s="82" t="s">
        <v>340</v>
      </c>
      <c r="F827" s="81"/>
    </row>
    <row r="828" spans="1:6" ht="15.75" customHeight="1" x14ac:dyDescent="0.15">
      <c r="A828" s="12">
        <v>3826</v>
      </c>
      <c r="B828" s="11" t="s">
        <v>5222</v>
      </c>
      <c r="C828" s="13">
        <v>1.3</v>
      </c>
      <c r="D828" s="11" t="s">
        <v>5224</v>
      </c>
      <c r="E828" s="82" t="s">
        <v>101</v>
      </c>
      <c r="F828" s="81"/>
    </row>
    <row r="829" spans="1:6" ht="15.75" customHeight="1" x14ac:dyDescent="0.15">
      <c r="A829" s="12">
        <v>3827</v>
      </c>
      <c r="B829" s="11" t="s">
        <v>5227</v>
      </c>
      <c r="C829" s="13">
        <v>1.3</v>
      </c>
      <c r="D829" s="11" t="s">
        <v>329</v>
      </c>
      <c r="E829" s="82" t="s">
        <v>162</v>
      </c>
      <c r="F829" s="81"/>
    </row>
    <row r="830" spans="1:6" ht="15.75" customHeight="1" x14ac:dyDescent="0.15">
      <c r="A830" s="12">
        <v>3828</v>
      </c>
      <c r="B830" s="11" t="s">
        <v>5232</v>
      </c>
      <c r="C830" s="13">
        <v>1.3</v>
      </c>
      <c r="D830" s="11" t="s">
        <v>4605</v>
      </c>
      <c r="E830" s="82" t="s">
        <v>50</v>
      </c>
      <c r="F830" s="81"/>
    </row>
    <row r="831" spans="1:6" ht="15.75" customHeight="1" x14ac:dyDescent="0.15">
      <c r="A831" s="12">
        <v>3829</v>
      </c>
      <c r="B831" s="11" t="s">
        <v>5235</v>
      </c>
      <c r="C831" s="13">
        <v>1.3</v>
      </c>
      <c r="D831" s="11" t="s">
        <v>1603</v>
      </c>
      <c r="E831" s="82" t="s">
        <v>478</v>
      </c>
      <c r="F831" s="81"/>
    </row>
    <row r="832" spans="1:6" ht="15.75" customHeight="1" x14ac:dyDescent="0.15">
      <c r="A832" s="12">
        <v>3830</v>
      </c>
      <c r="B832" s="11" t="s">
        <v>5250</v>
      </c>
      <c r="C832" s="13">
        <v>1.3</v>
      </c>
      <c r="D832" s="11" t="s">
        <v>5252</v>
      </c>
      <c r="E832" s="82" t="s">
        <v>478</v>
      </c>
      <c r="F832" s="81"/>
    </row>
    <row r="833" spans="1:6" ht="15.75" customHeight="1" x14ac:dyDescent="0.15">
      <c r="A833" s="12">
        <v>3831</v>
      </c>
      <c r="B833" s="11" t="s">
        <v>5253</v>
      </c>
      <c r="C833" s="13">
        <v>1.3</v>
      </c>
      <c r="D833" s="11" t="s">
        <v>2591</v>
      </c>
      <c r="E833" s="82" t="s">
        <v>59</v>
      </c>
      <c r="F833" s="81"/>
    </row>
    <row r="834" spans="1:6" ht="15.75" customHeight="1" x14ac:dyDescent="0.15">
      <c r="A834" s="12">
        <v>3832</v>
      </c>
      <c r="B834" s="11" t="s">
        <v>5269</v>
      </c>
      <c r="C834" s="13">
        <v>1.3</v>
      </c>
      <c r="D834" s="11" t="s">
        <v>5271</v>
      </c>
      <c r="E834" s="82" t="s">
        <v>641</v>
      </c>
      <c r="F834" s="81"/>
    </row>
    <row r="835" spans="1:6" ht="15.75" customHeight="1" x14ac:dyDescent="0.15">
      <c r="A835" s="12">
        <v>3833</v>
      </c>
      <c r="B835" s="11" t="s">
        <v>5274</v>
      </c>
      <c r="C835" s="13">
        <v>1.3</v>
      </c>
      <c r="D835" s="11" t="s">
        <v>390</v>
      </c>
      <c r="E835" s="82" t="s">
        <v>226</v>
      </c>
      <c r="F835" s="81"/>
    </row>
    <row r="836" spans="1:6" ht="15.75" customHeight="1" x14ac:dyDescent="0.15">
      <c r="A836" s="12">
        <v>3834</v>
      </c>
      <c r="B836" s="11" t="s">
        <v>5277</v>
      </c>
      <c r="C836" s="13">
        <v>1.3</v>
      </c>
      <c r="D836" s="11" t="s">
        <v>738</v>
      </c>
      <c r="E836" s="82" t="s">
        <v>71</v>
      </c>
      <c r="F836" s="81"/>
    </row>
    <row r="837" spans="1:6" ht="15.75" customHeight="1" x14ac:dyDescent="0.15">
      <c r="A837" s="12">
        <v>3835</v>
      </c>
      <c r="B837" s="11" t="s">
        <v>5283</v>
      </c>
      <c r="C837" s="13">
        <v>1.3</v>
      </c>
      <c r="D837" s="11" t="s">
        <v>5284</v>
      </c>
      <c r="E837" s="82" t="s">
        <v>59</v>
      </c>
      <c r="F837" s="81"/>
    </row>
    <row r="838" spans="1:6" ht="15.75" customHeight="1" x14ac:dyDescent="0.15">
      <c r="A838" s="12">
        <v>3836</v>
      </c>
      <c r="B838" s="11" t="s">
        <v>5309</v>
      </c>
      <c r="C838" s="13">
        <v>1.3</v>
      </c>
      <c r="D838" s="11" t="s">
        <v>2101</v>
      </c>
      <c r="E838" s="82" t="s">
        <v>162</v>
      </c>
      <c r="F838" s="81"/>
    </row>
    <row r="839" spans="1:6" ht="15.75" customHeight="1" x14ac:dyDescent="0.15">
      <c r="A839" s="12">
        <v>3837</v>
      </c>
      <c r="B839" s="11" t="s">
        <v>5321</v>
      </c>
      <c r="C839" s="13">
        <v>1.3</v>
      </c>
      <c r="D839" s="11" t="s">
        <v>5324</v>
      </c>
      <c r="E839" s="82" t="s">
        <v>101</v>
      </c>
      <c r="F839" s="81"/>
    </row>
    <row r="840" spans="1:6" ht="15.75" customHeight="1" x14ac:dyDescent="0.15">
      <c r="A840" s="12">
        <v>3838</v>
      </c>
      <c r="B840" s="11" t="s">
        <v>5329</v>
      </c>
      <c r="C840" s="13">
        <v>1.3</v>
      </c>
      <c r="D840" s="11" t="s">
        <v>1266</v>
      </c>
      <c r="E840" s="82" t="s">
        <v>226</v>
      </c>
      <c r="F840" s="81"/>
    </row>
    <row r="841" spans="1:6" ht="15.75" customHeight="1" x14ac:dyDescent="0.15">
      <c r="A841" s="12">
        <v>3839</v>
      </c>
      <c r="B841" s="11" t="s">
        <v>5331</v>
      </c>
      <c r="C841" s="13">
        <v>1.3</v>
      </c>
      <c r="D841" s="11" t="s">
        <v>424</v>
      </c>
      <c r="E841" s="82" t="s">
        <v>71</v>
      </c>
      <c r="F841" s="81"/>
    </row>
    <row r="842" spans="1:6" ht="15.75" customHeight="1" x14ac:dyDescent="0.15">
      <c r="A842" s="12">
        <v>3840</v>
      </c>
      <c r="B842" s="11" t="s">
        <v>5349</v>
      </c>
      <c r="C842" s="13">
        <v>1.3</v>
      </c>
      <c r="D842" s="11" t="s">
        <v>508</v>
      </c>
      <c r="E842" s="82" t="s">
        <v>162</v>
      </c>
      <c r="F842" s="81"/>
    </row>
    <row r="843" spans="1:6" ht="15.75" customHeight="1" x14ac:dyDescent="0.15">
      <c r="A843" s="12">
        <v>3841</v>
      </c>
      <c r="B843" s="11" t="s">
        <v>5363</v>
      </c>
      <c r="C843" s="13">
        <v>1.3</v>
      </c>
      <c r="D843" s="11" t="s">
        <v>1656</v>
      </c>
      <c r="E843" s="82" t="s">
        <v>101</v>
      </c>
      <c r="F843" s="81"/>
    </row>
    <row r="844" spans="1:6" ht="15.75" customHeight="1" x14ac:dyDescent="0.15">
      <c r="A844" s="12">
        <v>3842</v>
      </c>
      <c r="B844" s="11" t="s">
        <v>5367</v>
      </c>
      <c r="C844" s="13">
        <v>1.3</v>
      </c>
      <c r="D844" s="11" t="s">
        <v>899</v>
      </c>
      <c r="E844" s="82" t="s">
        <v>478</v>
      </c>
      <c r="F844" s="81"/>
    </row>
    <row r="845" spans="1:6" ht="15.75" customHeight="1" x14ac:dyDescent="0.15">
      <c r="A845" s="12">
        <v>3843</v>
      </c>
      <c r="B845" s="11" t="s">
        <v>5370</v>
      </c>
      <c r="C845" s="13">
        <v>1.3</v>
      </c>
      <c r="D845" s="11" t="s">
        <v>548</v>
      </c>
      <c r="E845" s="82" t="s">
        <v>162</v>
      </c>
      <c r="F845" s="81"/>
    </row>
    <row r="846" spans="1:6" ht="15.75" customHeight="1" x14ac:dyDescent="0.15">
      <c r="A846" s="12">
        <v>3844</v>
      </c>
      <c r="B846" s="11" t="s">
        <v>5374</v>
      </c>
      <c r="C846" s="13">
        <v>1.3</v>
      </c>
      <c r="D846" s="11" t="s">
        <v>5376</v>
      </c>
      <c r="E846" s="82" t="s">
        <v>162</v>
      </c>
      <c r="F846" s="81"/>
    </row>
    <row r="847" spans="1:6" ht="15.75" customHeight="1" x14ac:dyDescent="0.15">
      <c r="A847" s="12">
        <v>3845</v>
      </c>
      <c r="B847" s="11" t="s">
        <v>5378</v>
      </c>
      <c r="C847" s="13">
        <v>1.3</v>
      </c>
      <c r="D847" s="11" t="s">
        <v>5380</v>
      </c>
      <c r="E847" s="82" t="s">
        <v>226</v>
      </c>
      <c r="F847" s="81"/>
    </row>
    <row r="848" spans="1:6" ht="15.75" customHeight="1" x14ac:dyDescent="0.15">
      <c r="A848" s="12">
        <v>3846</v>
      </c>
      <c r="B848" s="11" t="s">
        <v>5385</v>
      </c>
      <c r="C848" s="13">
        <v>1.29</v>
      </c>
      <c r="D848" s="11" t="s">
        <v>729</v>
      </c>
      <c r="E848" s="82" t="s">
        <v>162</v>
      </c>
      <c r="F848" s="81"/>
    </row>
    <row r="849" spans="1:6" ht="15.75" customHeight="1" x14ac:dyDescent="0.15">
      <c r="A849" s="12">
        <v>3847</v>
      </c>
      <c r="B849" s="11" t="s">
        <v>5388</v>
      </c>
      <c r="C849" s="13">
        <v>1.29</v>
      </c>
      <c r="D849" s="11" t="s">
        <v>362</v>
      </c>
      <c r="E849" s="82" t="s">
        <v>71</v>
      </c>
      <c r="F849" s="81"/>
    </row>
    <row r="850" spans="1:6" ht="15.75" customHeight="1" x14ac:dyDescent="0.15">
      <c r="A850" s="12">
        <v>3848</v>
      </c>
      <c r="B850" s="11" t="s">
        <v>5390</v>
      </c>
      <c r="C850" s="13">
        <v>1.29</v>
      </c>
      <c r="D850" s="11" t="s">
        <v>424</v>
      </c>
      <c r="E850" s="82" t="s">
        <v>66</v>
      </c>
      <c r="F850" s="81"/>
    </row>
    <row r="851" spans="1:6" ht="15.75" customHeight="1" x14ac:dyDescent="0.15">
      <c r="A851" s="12">
        <v>3849</v>
      </c>
      <c r="B851" s="11" t="s">
        <v>5393</v>
      </c>
      <c r="C851" s="13">
        <v>1.29</v>
      </c>
      <c r="D851" s="11" t="s">
        <v>1308</v>
      </c>
      <c r="E851" s="82" t="s">
        <v>101</v>
      </c>
      <c r="F851" s="81"/>
    </row>
    <row r="852" spans="1:6" ht="15.75" customHeight="1" x14ac:dyDescent="0.15">
      <c r="A852" s="12">
        <v>3850</v>
      </c>
      <c r="B852" s="11" t="s">
        <v>5395</v>
      </c>
      <c r="C852" s="13">
        <v>1.29</v>
      </c>
      <c r="D852" s="11" t="s">
        <v>585</v>
      </c>
      <c r="E852" s="82" t="s">
        <v>50</v>
      </c>
      <c r="F852" s="81"/>
    </row>
    <row r="853" spans="1:6" ht="15.75" customHeight="1" x14ac:dyDescent="0.15">
      <c r="A853" s="12">
        <v>3851</v>
      </c>
      <c r="B853" s="11" t="s">
        <v>5401</v>
      </c>
      <c r="C853" s="13">
        <v>1.29</v>
      </c>
      <c r="D853" s="11" t="s">
        <v>1955</v>
      </c>
      <c r="E853" s="82" t="s">
        <v>162</v>
      </c>
      <c r="F853" s="81"/>
    </row>
    <row r="854" spans="1:6" ht="15.75" customHeight="1" x14ac:dyDescent="0.15">
      <c r="A854" s="12">
        <v>3852</v>
      </c>
      <c r="B854" s="11" t="s">
        <v>5420</v>
      </c>
      <c r="C854" s="13">
        <v>1.29</v>
      </c>
      <c r="D854" s="11" t="s">
        <v>2560</v>
      </c>
      <c r="E854" s="82" t="s">
        <v>162</v>
      </c>
      <c r="F854" s="81"/>
    </row>
    <row r="855" spans="1:6" ht="15.75" customHeight="1" x14ac:dyDescent="0.15">
      <c r="A855" s="12">
        <v>3853</v>
      </c>
      <c r="B855" s="11" t="s">
        <v>5424</v>
      </c>
      <c r="C855" s="13">
        <v>1.29</v>
      </c>
      <c r="D855" s="11" t="s">
        <v>978</v>
      </c>
      <c r="E855" s="82" t="s">
        <v>356</v>
      </c>
      <c r="F855" s="81"/>
    </row>
    <row r="856" spans="1:6" ht="15.75" customHeight="1" x14ac:dyDescent="0.15">
      <c r="A856" s="12">
        <v>3854</v>
      </c>
      <c r="B856" s="11" t="s">
        <v>5427</v>
      </c>
      <c r="C856" s="13">
        <v>1.29</v>
      </c>
      <c r="D856" s="11" t="s">
        <v>282</v>
      </c>
      <c r="E856" s="82" t="s">
        <v>59</v>
      </c>
      <c r="F856" s="81"/>
    </row>
    <row r="857" spans="1:6" ht="15.75" customHeight="1" x14ac:dyDescent="0.15">
      <c r="A857" s="12">
        <v>3855</v>
      </c>
      <c r="B857" s="11" t="s">
        <v>5430</v>
      </c>
      <c r="C857" s="13">
        <v>1.29</v>
      </c>
      <c r="D857" s="11" t="s">
        <v>999</v>
      </c>
      <c r="E857" s="82" t="s">
        <v>162</v>
      </c>
      <c r="F857" s="81"/>
    </row>
    <row r="858" spans="1:6" ht="15.75" customHeight="1" x14ac:dyDescent="0.15">
      <c r="A858" s="12">
        <v>3856</v>
      </c>
      <c r="B858" s="11" t="s">
        <v>5434</v>
      </c>
      <c r="C858" s="13">
        <v>1.29</v>
      </c>
      <c r="D858" s="11" t="s">
        <v>333</v>
      </c>
      <c r="E858" s="82" t="s">
        <v>356</v>
      </c>
      <c r="F858" s="81"/>
    </row>
    <row r="859" spans="1:6" ht="15.75" customHeight="1" x14ac:dyDescent="0.15">
      <c r="A859" s="12">
        <v>3857</v>
      </c>
      <c r="B859" s="14" t="s">
        <v>5436</v>
      </c>
      <c r="C859" s="13">
        <v>1.29</v>
      </c>
      <c r="D859" s="11" t="s">
        <v>631</v>
      </c>
      <c r="E859" s="82" t="s">
        <v>75</v>
      </c>
      <c r="F859" s="81"/>
    </row>
    <row r="860" spans="1:6" ht="15.75" customHeight="1" x14ac:dyDescent="0.15">
      <c r="A860" s="12">
        <v>3858</v>
      </c>
      <c r="B860" s="11" t="s">
        <v>5440</v>
      </c>
      <c r="C860" s="13">
        <v>1.29</v>
      </c>
      <c r="D860" s="11" t="s">
        <v>362</v>
      </c>
      <c r="E860" s="82" t="s">
        <v>59</v>
      </c>
      <c r="F860" s="81"/>
    </row>
    <row r="861" spans="1:6" ht="15.75" customHeight="1" x14ac:dyDescent="0.15">
      <c r="A861" s="12">
        <v>3859</v>
      </c>
      <c r="B861" s="11" t="s">
        <v>5442</v>
      </c>
      <c r="C861" s="13">
        <v>1.29</v>
      </c>
      <c r="D861" s="11" t="s">
        <v>3174</v>
      </c>
      <c r="E861" s="82" t="s">
        <v>59</v>
      </c>
      <c r="F861" s="81"/>
    </row>
    <row r="862" spans="1:6" ht="15.75" customHeight="1" x14ac:dyDescent="0.15">
      <c r="A862" s="12">
        <v>3860</v>
      </c>
      <c r="B862" s="11" t="s">
        <v>5460</v>
      </c>
      <c r="C862" s="13">
        <v>1.29</v>
      </c>
      <c r="D862" s="11" t="s">
        <v>282</v>
      </c>
      <c r="E862" s="82" t="s">
        <v>66</v>
      </c>
      <c r="F862" s="81"/>
    </row>
    <row r="863" spans="1:6" ht="15.75" customHeight="1" x14ac:dyDescent="0.15">
      <c r="A863" s="12">
        <v>3861</v>
      </c>
      <c r="B863" s="11" t="s">
        <v>2409</v>
      </c>
      <c r="C863" s="13">
        <v>1.29</v>
      </c>
      <c r="D863" s="11" t="s">
        <v>4560</v>
      </c>
      <c r="E863" s="82" t="s">
        <v>101</v>
      </c>
      <c r="F863" s="81"/>
    </row>
    <row r="864" spans="1:6" ht="15.75" customHeight="1" x14ac:dyDescent="0.15">
      <c r="A864" s="12">
        <v>3862</v>
      </c>
      <c r="B864" s="11" t="s">
        <v>5472</v>
      </c>
      <c r="C864" s="13">
        <v>1.29</v>
      </c>
      <c r="D864" s="11" t="s">
        <v>470</v>
      </c>
      <c r="E864" s="82" t="s">
        <v>59</v>
      </c>
      <c r="F864" s="81"/>
    </row>
    <row r="865" spans="1:6" ht="15.75" customHeight="1" x14ac:dyDescent="0.15">
      <c r="A865" s="12">
        <v>3863</v>
      </c>
      <c r="B865" s="11" t="s">
        <v>5476</v>
      </c>
      <c r="C865" s="13">
        <v>1.29</v>
      </c>
      <c r="D865" s="11" t="s">
        <v>5477</v>
      </c>
      <c r="E865" s="82" t="s">
        <v>101</v>
      </c>
      <c r="F865" s="81"/>
    </row>
    <row r="866" spans="1:6" ht="15.75" customHeight="1" x14ac:dyDescent="0.15">
      <c r="A866" s="12">
        <v>3864</v>
      </c>
      <c r="B866" s="11" t="s">
        <v>5478</v>
      </c>
      <c r="C866" s="13">
        <v>1.28</v>
      </c>
      <c r="D866" s="11" t="s">
        <v>1643</v>
      </c>
      <c r="E866" s="82" t="s">
        <v>221</v>
      </c>
      <c r="F866" s="81"/>
    </row>
    <row r="867" spans="1:6" ht="15.75" customHeight="1" x14ac:dyDescent="0.15">
      <c r="A867" s="12">
        <v>3865</v>
      </c>
      <c r="B867" s="11" t="s">
        <v>5480</v>
      </c>
      <c r="C867" s="13">
        <v>1.28</v>
      </c>
      <c r="D867" s="11" t="s">
        <v>5481</v>
      </c>
      <c r="E867" s="82" t="s">
        <v>364</v>
      </c>
      <c r="F867" s="81"/>
    </row>
    <row r="868" spans="1:6" ht="15.75" customHeight="1" x14ac:dyDescent="0.15">
      <c r="A868" s="12">
        <v>3866</v>
      </c>
      <c r="B868" s="11" t="s">
        <v>5482</v>
      </c>
      <c r="C868" s="13">
        <v>1.28</v>
      </c>
      <c r="D868" s="11" t="s">
        <v>640</v>
      </c>
      <c r="E868" s="82" t="s">
        <v>221</v>
      </c>
      <c r="F868" s="81"/>
    </row>
    <row r="869" spans="1:6" ht="15.75" customHeight="1" x14ac:dyDescent="0.15">
      <c r="A869" s="12">
        <v>3867</v>
      </c>
      <c r="B869" s="11" t="s">
        <v>5484</v>
      </c>
      <c r="C869" s="13">
        <v>1.28</v>
      </c>
      <c r="D869" s="11" t="s">
        <v>728</v>
      </c>
      <c r="E869" s="82" t="s">
        <v>101</v>
      </c>
      <c r="F869" s="81"/>
    </row>
    <row r="870" spans="1:6" ht="15.75" customHeight="1" x14ac:dyDescent="0.15">
      <c r="A870" s="12">
        <v>3868</v>
      </c>
      <c r="B870" s="11" t="s">
        <v>5503</v>
      </c>
      <c r="C870" s="13">
        <v>1.28</v>
      </c>
      <c r="D870" s="11" t="s">
        <v>950</v>
      </c>
      <c r="E870" s="82" t="s">
        <v>600</v>
      </c>
      <c r="F870" s="81"/>
    </row>
    <row r="871" spans="1:6" ht="15.75" customHeight="1" x14ac:dyDescent="0.15">
      <c r="A871" s="12">
        <v>3869</v>
      </c>
      <c r="B871" s="11" t="s">
        <v>5508</v>
      </c>
      <c r="C871" s="13">
        <v>1.28</v>
      </c>
      <c r="D871" s="11" t="s">
        <v>5509</v>
      </c>
      <c r="E871" s="82" t="s">
        <v>75</v>
      </c>
      <c r="F871" s="81"/>
    </row>
    <row r="872" spans="1:6" ht="15.75" customHeight="1" x14ac:dyDescent="0.15">
      <c r="A872" s="12">
        <v>3870</v>
      </c>
      <c r="B872" s="11" t="s">
        <v>5522</v>
      </c>
      <c r="C872" s="13">
        <v>1.28</v>
      </c>
      <c r="D872" s="11" t="s">
        <v>485</v>
      </c>
      <c r="E872" s="82" t="s">
        <v>538</v>
      </c>
      <c r="F872" s="81"/>
    </row>
    <row r="873" spans="1:6" ht="15.75" customHeight="1" x14ac:dyDescent="0.15">
      <c r="A873" s="12">
        <v>3871</v>
      </c>
      <c r="B873" s="11" t="s">
        <v>5524</v>
      </c>
      <c r="C873" s="13">
        <v>1.28</v>
      </c>
      <c r="D873" s="11" t="s">
        <v>5525</v>
      </c>
      <c r="E873" s="82" t="s">
        <v>59</v>
      </c>
      <c r="F873" s="81"/>
    </row>
    <row r="874" spans="1:6" ht="15.75" customHeight="1" x14ac:dyDescent="0.15">
      <c r="A874" s="12">
        <v>3872</v>
      </c>
      <c r="B874" s="11" t="s">
        <v>5528</v>
      </c>
      <c r="C874" s="13">
        <v>1.28</v>
      </c>
      <c r="D874" s="11" t="s">
        <v>470</v>
      </c>
      <c r="E874" s="82" t="s">
        <v>101</v>
      </c>
      <c r="F874" s="81"/>
    </row>
    <row r="875" spans="1:6" ht="15.75" customHeight="1" x14ac:dyDescent="0.15">
      <c r="A875" s="12">
        <v>3873</v>
      </c>
      <c r="B875" s="11" t="s">
        <v>5531</v>
      </c>
      <c r="C875" s="13">
        <v>1.28</v>
      </c>
      <c r="D875" s="11" t="s">
        <v>357</v>
      </c>
      <c r="E875" s="82" t="s">
        <v>162</v>
      </c>
      <c r="F875" s="81"/>
    </row>
    <row r="876" spans="1:6" ht="15.75" customHeight="1" x14ac:dyDescent="0.15">
      <c r="A876" s="12">
        <v>3874</v>
      </c>
      <c r="B876" s="11" t="s">
        <v>5247</v>
      </c>
      <c r="C876" s="13">
        <v>1.28</v>
      </c>
      <c r="D876" s="11" t="s">
        <v>2902</v>
      </c>
      <c r="E876" s="82" t="s">
        <v>50</v>
      </c>
      <c r="F876" s="81"/>
    </row>
    <row r="877" spans="1:6" ht="15.75" customHeight="1" x14ac:dyDescent="0.15">
      <c r="A877" s="12">
        <v>3875</v>
      </c>
      <c r="B877" s="11" t="s">
        <v>5554</v>
      </c>
      <c r="C877" s="13">
        <v>1.28</v>
      </c>
      <c r="D877" s="11" t="s">
        <v>555</v>
      </c>
      <c r="E877" s="82" t="s">
        <v>40</v>
      </c>
      <c r="F877" s="81"/>
    </row>
    <row r="878" spans="1:6" ht="15.75" customHeight="1" x14ac:dyDescent="0.15">
      <c r="A878" s="12">
        <v>3876</v>
      </c>
      <c r="B878" s="11" t="s">
        <v>5568</v>
      </c>
      <c r="C878" s="13">
        <v>1.28</v>
      </c>
      <c r="D878" s="11" t="s">
        <v>977</v>
      </c>
      <c r="E878" s="82" t="s">
        <v>162</v>
      </c>
      <c r="F878" s="81"/>
    </row>
    <row r="879" spans="1:6" ht="15.75" customHeight="1" x14ac:dyDescent="0.15">
      <c r="A879" s="12">
        <v>3877</v>
      </c>
      <c r="B879" s="11" t="s">
        <v>4191</v>
      </c>
      <c r="C879" s="13">
        <v>1.27</v>
      </c>
      <c r="D879" s="11" t="s">
        <v>769</v>
      </c>
      <c r="E879" s="82" t="s">
        <v>162</v>
      </c>
      <c r="F879" s="81"/>
    </row>
    <row r="880" spans="1:6" ht="15.75" customHeight="1" x14ac:dyDescent="0.15">
      <c r="A880" s="12">
        <v>3878</v>
      </c>
      <c r="B880" s="11" t="s">
        <v>5587</v>
      </c>
      <c r="C880" s="13">
        <v>1.27</v>
      </c>
      <c r="D880" s="11" t="s">
        <v>4001</v>
      </c>
      <c r="E880" s="82" t="s">
        <v>50</v>
      </c>
      <c r="F880" s="81"/>
    </row>
    <row r="881" spans="1:6" ht="15.75" customHeight="1" x14ac:dyDescent="0.15">
      <c r="A881" s="12">
        <v>3879</v>
      </c>
      <c r="B881" s="11" t="s">
        <v>4340</v>
      </c>
      <c r="C881" s="13">
        <v>1.27</v>
      </c>
      <c r="D881" s="11" t="s">
        <v>570</v>
      </c>
      <c r="E881" s="82" t="s">
        <v>71</v>
      </c>
      <c r="F881" s="81"/>
    </row>
    <row r="882" spans="1:6" ht="15.75" customHeight="1" x14ac:dyDescent="0.15">
      <c r="A882" s="12">
        <v>3880</v>
      </c>
      <c r="B882" s="11" t="s">
        <v>5593</v>
      </c>
      <c r="C882" s="13">
        <v>1.27</v>
      </c>
      <c r="D882" s="11" t="s">
        <v>5594</v>
      </c>
      <c r="E882" s="82" t="s">
        <v>226</v>
      </c>
      <c r="F882" s="81"/>
    </row>
    <row r="883" spans="1:6" ht="15.75" customHeight="1" x14ac:dyDescent="0.15">
      <c r="A883" s="12">
        <v>3881</v>
      </c>
      <c r="B883" s="11" t="s">
        <v>5607</v>
      </c>
      <c r="C883" s="13">
        <v>1.27</v>
      </c>
      <c r="D883" s="11" t="s">
        <v>3244</v>
      </c>
      <c r="E883" s="82" t="s">
        <v>356</v>
      </c>
      <c r="F883" s="81"/>
    </row>
    <row r="884" spans="1:6" ht="15.75" customHeight="1" x14ac:dyDescent="0.15">
      <c r="A884" s="12">
        <v>3882</v>
      </c>
      <c r="B884" s="11" t="s">
        <v>5610</v>
      </c>
      <c r="C884" s="13">
        <v>1.27</v>
      </c>
      <c r="D884" s="11" t="s">
        <v>467</v>
      </c>
      <c r="E884" s="82" t="s">
        <v>335</v>
      </c>
      <c r="F884" s="81"/>
    </row>
    <row r="885" spans="1:6" ht="15.75" customHeight="1" x14ac:dyDescent="0.15">
      <c r="A885" s="12">
        <v>3883</v>
      </c>
      <c r="B885" s="11" t="s">
        <v>5615</v>
      </c>
      <c r="C885" s="13">
        <v>1.27</v>
      </c>
      <c r="D885" s="11" t="s">
        <v>532</v>
      </c>
      <c r="E885" s="82" t="s">
        <v>356</v>
      </c>
      <c r="F885" s="81"/>
    </row>
    <row r="886" spans="1:6" ht="15.75" customHeight="1" x14ac:dyDescent="0.15">
      <c r="A886" s="12">
        <v>3884</v>
      </c>
      <c r="B886" s="11" t="s">
        <v>5623</v>
      </c>
      <c r="C886" s="13">
        <v>1.27</v>
      </c>
      <c r="D886" s="11" t="s">
        <v>467</v>
      </c>
      <c r="E886" s="82" t="s">
        <v>162</v>
      </c>
      <c r="F886" s="81"/>
    </row>
    <row r="887" spans="1:6" ht="15.75" customHeight="1" x14ac:dyDescent="0.15">
      <c r="A887" s="12">
        <v>3885</v>
      </c>
      <c r="B887" s="11" t="s">
        <v>5626</v>
      </c>
      <c r="C887" s="13">
        <v>1.27</v>
      </c>
      <c r="D887" s="11" t="s">
        <v>899</v>
      </c>
      <c r="E887" s="82" t="s">
        <v>40</v>
      </c>
      <c r="F887" s="81"/>
    </row>
    <row r="888" spans="1:6" ht="15.75" customHeight="1" x14ac:dyDescent="0.15">
      <c r="A888" s="12">
        <v>3886</v>
      </c>
      <c r="B888" s="11" t="s">
        <v>5628</v>
      </c>
      <c r="C888" s="13">
        <v>1.27</v>
      </c>
      <c r="D888" s="11" t="s">
        <v>1757</v>
      </c>
      <c r="E888" s="82" t="s">
        <v>59</v>
      </c>
      <c r="F888" s="81"/>
    </row>
    <row r="889" spans="1:6" ht="15.75" customHeight="1" x14ac:dyDescent="0.15">
      <c r="A889" s="12">
        <v>3887</v>
      </c>
      <c r="B889" s="11" t="s">
        <v>5631</v>
      </c>
      <c r="C889" s="13">
        <v>1.27</v>
      </c>
      <c r="D889" s="11" t="s">
        <v>1731</v>
      </c>
      <c r="E889" s="82" t="s">
        <v>478</v>
      </c>
      <c r="F889" s="81"/>
    </row>
    <row r="890" spans="1:6" ht="15.75" customHeight="1" x14ac:dyDescent="0.15">
      <c r="A890" s="12">
        <v>3888</v>
      </c>
      <c r="B890" s="11" t="s">
        <v>5635</v>
      </c>
      <c r="C890" s="13">
        <v>1.26</v>
      </c>
      <c r="D890" s="11" t="s">
        <v>2952</v>
      </c>
      <c r="E890" s="82" t="s">
        <v>356</v>
      </c>
      <c r="F890" s="81"/>
    </row>
    <row r="891" spans="1:6" ht="15.75" customHeight="1" x14ac:dyDescent="0.15">
      <c r="A891" s="12">
        <v>3889</v>
      </c>
      <c r="B891" s="11" t="s">
        <v>5640</v>
      </c>
      <c r="C891" s="13">
        <v>1.26</v>
      </c>
      <c r="D891" s="11" t="s">
        <v>729</v>
      </c>
      <c r="E891" s="82" t="s">
        <v>162</v>
      </c>
      <c r="F891" s="81"/>
    </row>
    <row r="892" spans="1:6" ht="15.75" customHeight="1" x14ac:dyDescent="0.15">
      <c r="A892" s="12">
        <v>3890</v>
      </c>
      <c r="B892" s="11" t="s">
        <v>5642</v>
      </c>
      <c r="C892" s="13">
        <v>1.26</v>
      </c>
      <c r="D892" s="11" t="s">
        <v>521</v>
      </c>
      <c r="E892" s="82" t="s">
        <v>162</v>
      </c>
      <c r="F892" s="81"/>
    </row>
    <row r="893" spans="1:6" ht="15.75" customHeight="1" x14ac:dyDescent="0.15">
      <c r="A893" s="12">
        <v>3891</v>
      </c>
      <c r="B893" s="11" t="s">
        <v>5643</v>
      </c>
      <c r="C893" s="13">
        <v>1.26</v>
      </c>
      <c r="D893" s="11" t="s">
        <v>4012</v>
      </c>
      <c r="E893" s="82" t="s">
        <v>59</v>
      </c>
      <c r="F893" s="81"/>
    </row>
    <row r="894" spans="1:6" ht="15.75" customHeight="1" x14ac:dyDescent="0.15">
      <c r="A894" s="12">
        <v>3892</v>
      </c>
      <c r="B894" s="11" t="s">
        <v>5645</v>
      </c>
      <c r="C894" s="13">
        <v>1.26</v>
      </c>
      <c r="D894" s="11" t="s">
        <v>406</v>
      </c>
      <c r="E894" s="82" t="s">
        <v>221</v>
      </c>
      <c r="F894" s="81"/>
    </row>
    <row r="895" spans="1:6" ht="15.75" customHeight="1" x14ac:dyDescent="0.15">
      <c r="A895" s="12">
        <v>3893</v>
      </c>
      <c r="B895" s="11" t="s">
        <v>5647</v>
      </c>
      <c r="C895" s="13">
        <v>1.26</v>
      </c>
      <c r="D895" s="11" t="s">
        <v>326</v>
      </c>
      <c r="E895" s="82" t="s">
        <v>340</v>
      </c>
      <c r="F895" s="81"/>
    </row>
    <row r="896" spans="1:6" ht="15.75" customHeight="1" x14ac:dyDescent="0.15">
      <c r="A896" s="12">
        <v>3894</v>
      </c>
      <c r="B896" s="11" t="s">
        <v>5650</v>
      </c>
      <c r="C896" s="13">
        <v>1.26</v>
      </c>
      <c r="D896" s="11" t="s">
        <v>631</v>
      </c>
      <c r="E896" s="82" t="s">
        <v>162</v>
      </c>
      <c r="F896" s="81"/>
    </row>
    <row r="897" spans="1:6" ht="15.75" customHeight="1" x14ac:dyDescent="0.15">
      <c r="A897" s="12">
        <v>3895</v>
      </c>
      <c r="B897" s="11" t="s">
        <v>5654</v>
      </c>
      <c r="C897" s="13">
        <v>1.26</v>
      </c>
      <c r="D897" s="11" t="s">
        <v>2318</v>
      </c>
      <c r="E897" s="82" t="s">
        <v>215</v>
      </c>
      <c r="F897" s="81"/>
    </row>
    <row r="898" spans="1:6" ht="15.75" customHeight="1" x14ac:dyDescent="0.15">
      <c r="A898" s="12">
        <v>3896</v>
      </c>
      <c r="B898" s="11" t="s">
        <v>5658</v>
      </c>
      <c r="C898" s="13">
        <v>1.26</v>
      </c>
      <c r="D898" s="11" t="s">
        <v>476</v>
      </c>
      <c r="E898" s="82" t="s">
        <v>162</v>
      </c>
      <c r="F898" s="81"/>
    </row>
    <row r="899" spans="1:6" ht="15.75" customHeight="1" x14ac:dyDescent="0.15">
      <c r="A899" s="12">
        <v>3897</v>
      </c>
      <c r="B899" s="11" t="s">
        <v>5662</v>
      </c>
      <c r="C899" s="13">
        <v>1.26</v>
      </c>
      <c r="D899" s="11" t="s">
        <v>1225</v>
      </c>
      <c r="E899" s="82" t="s">
        <v>101</v>
      </c>
      <c r="F899" s="81"/>
    </row>
    <row r="900" spans="1:6" ht="15.75" customHeight="1" x14ac:dyDescent="0.15">
      <c r="A900" s="12">
        <v>3898</v>
      </c>
      <c r="B900" s="11" t="s">
        <v>5669</v>
      </c>
      <c r="C900" s="13">
        <v>1.26</v>
      </c>
      <c r="D900" s="11" t="s">
        <v>5671</v>
      </c>
      <c r="E900" s="82" t="s">
        <v>340</v>
      </c>
      <c r="F900" s="81"/>
    </row>
    <row r="901" spans="1:6" ht="15.75" customHeight="1" x14ac:dyDescent="0.15">
      <c r="A901" s="12">
        <v>3899</v>
      </c>
      <c r="B901" s="11" t="s">
        <v>2003</v>
      </c>
      <c r="C901" s="13">
        <v>1.26</v>
      </c>
      <c r="D901" s="11" t="s">
        <v>5673</v>
      </c>
      <c r="E901" s="82" t="s">
        <v>66</v>
      </c>
      <c r="F901" s="81"/>
    </row>
    <row r="902" spans="1:6" ht="15.75" customHeight="1" x14ac:dyDescent="0.15">
      <c r="A902" s="12">
        <v>3900</v>
      </c>
      <c r="B902" s="11" t="s">
        <v>510</v>
      </c>
      <c r="C902" s="13">
        <v>1.26</v>
      </c>
      <c r="D902" s="11" t="s">
        <v>5687</v>
      </c>
      <c r="E902" s="82" t="s">
        <v>221</v>
      </c>
      <c r="F902" s="81"/>
    </row>
    <row r="903" spans="1:6" ht="15.75" customHeight="1" x14ac:dyDescent="0.15">
      <c r="A903" s="12">
        <v>3901</v>
      </c>
      <c r="B903" s="11" t="s">
        <v>5689</v>
      </c>
      <c r="C903" s="13">
        <v>1.26</v>
      </c>
      <c r="D903" s="11" t="s">
        <v>2952</v>
      </c>
      <c r="E903" s="82" t="s">
        <v>335</v>
      </c>
      <c r="F903" s="81"/>
    </row>
    <row r="904" spans="1:6" ht="15.75" customHeight="1" x14ac:dyDescent="0.15">
      <c r="A904" s="12">
        <v>3902</v>
      </c>
      <c r="B904" s="11" t="s">
        <v>5699</v>
      </c>
      <c r="C904" s="13">
        <v>1.26</v>
      </c>
      <c r="D904" s="11" t="s">
        <v>1065</v>
      </c>
      <c r="E904" s="82" t="s">
        <v>478</v>
      </c>
      <c r="F904" s="81"/>
    </row>
    <row r="905" spans="1:6" ht="15.75" customHeight="1" x14ac:dyDescent="0.15">
      <c r="A905" s="12">
        <v>3903</v>
      </c>
      <c r="B905" s="11" t="s">
        <v>5701</v>
      </c>
      <c r="C905" s="13">
        <v>1.26</v>
      </c>
      <c r="D905" s="11" t="s">
        <v>5567</v>
      </c>
      <c r="E905" s="82" t="s">
        <v>215</v>
      </c>
      <c r="F905" s="81"/>
    </row>
    <row r="906" spans="1:6" ht="15.75" customHeight="1" x14ac:dyDescent="0.15">
      <c r="A906" s="12">
        <v>3904</v>
      </c>
      <c r="B906" s="11" t="s">
        <v>5704</v>
      </c>
      <c r="C906" s="13">
        <v>1.26</v>
      </c>
      <c r="D906" s="11" t="s">
        <v>631</v>
      </c>
      <c r="E906" s="82" t="s">
        <v>59</v>
      </c>
      <c r="F906" s="81"/>
    </row>
    <row r="907" spans="1:6" ht="15.75" customHeight="1" x14ac:dyDescent="0.15">
      <c r="A907" s="12">
        <v>3905</v>
      </c>
      <c r="B907" s="11" t="s">
        <v>5708</v>
      </c>
      <c r="C907" s="13">
        <v>1.26</v>
      </c>
      <c r="D907" s="11" t="s">
        <v>315</v>
      </c>
      <c r="E907" s="82" t="s">
        <v>478</v>
      </c>
      <c r="F907" s="81"/>
    </row>
    <row r="908" spans="1:6" ht="15.75" customHeight="1" x14ac:dyDescent="0.15">
      <c r="A908" s="12">
        <v>3906</v>
      </c>
      <c r="B908" s="11" t="s">
        <v>5710</v>
      </c>
      <c r="C908" s="13">
        <v>1.26</v>
      </c>
      <c r="D908" s="11" t="s">
        <v>1774</v>
      </c>
      <c r="E908" s="82" t="s">
        <v>59</v>
      </c>
      <c r="F908" s="81"/>
    </row>
    <row r="909" spans="1:6" ht="15.75" customHeight="1" x14ac:dyDescent="0.15">
      <c r="A909" s="12">
        <v>3907</v>
      </c>
      <c r="B909" s="11" t="s">
        <v>5713</v>
      </c>
      <c r="C909" s="13">
        <v>1.25</v>
      </c>
      <c r="D909" s="11" t="s">
        <v>397</v>
      </c>
      <c r="E909" s="82" t="s">
        <v>162</v>
      </c>
      <c r="F909" s="81"/>
    </row>
    <row r="910" spans="1:6" ht="15.75" customHeight="1" x14ac:dyDescent="0.15">
      <c r="A910" s="12">
        <v>3908</v>
      </c>
      <c r="B910" s="11" t="s">
        <v>5722</v>
      </c>
      <c r="C910" s="13">
        <v>1.25</v>
      </c>
      <c r="D910" s="11" t="s">
        <v>5723</v>
      </c>
      <c r="E910" s="82" t="s">
        <v>162</v>
      </c>
      <c r="F910" s="81"/>
    </row>
    <row r="911" spans="1:6" ht="15.75" customHeight="1" x14ac:dyDescent="0.15">
      <c r="A911" s="12">
        <v>3909</v>
      </c>
      <c r="B911" s="11" t="s">
        <v>5724</v>
      </c>
      <c r="C911" s="13">
        <v>1.25</v>
      </c>
      <c r="D911" s="11" t="s">
        <v>5729</v>
      </c>
      <c r="E911" s="82" t="s">
        <v>101</v>
      </c>
      <c r="F911" s="81"/>
    </row>
    <row r="912" spans="1:6" ht="15.75" customHeight="1" x14ac:dyDescent="0.15">
      <c r="A912" s="12">
        <v>3910</v>
      </c>
      <c r="B912" s="11" t="s">
        <v>5730</v>
      </c>
      <c r="C912" s="13">
        <v>1.25</v>
      </c>
      <c r="D912" s="11" t="s">
        <v>447</v>
      </c>
      <c r="E912" s="82" t="s">
        <v>162</v>
      </c>
      <c r="F912" s="81"/>
    </row>
    <row r="913" spans="1:6" ht="15.75" customHeight="1" x14ac:dyDescent="0.15">
      <c r="A913" s="12">
        <v>3911</v>
      </c>
      <c r="B913" s="11" t="s">
        <v>4612</v>
      </c>
      <c r="C913" s="13">
        <v>1.25</v>
      </c>
      <c r="D913" s="11" t="s">
        <v>525</v>
      </c>
      <c r="E913" s="82" t="s">
        <v>59</v>
      </c>
      <c r="F913" s="81"/>
    </row>
    <row r="914" spans="1:6" ht="15.75" customHeight="1" x14ac:dyDescent="0.15">
      <c r="A914" s="12">
        <v>3912</v>
      </c>
      <c r="B914" s="11" t="s">
        <v>5732</v>
      </c>
      <c r="C914" s="13">
        <v>1.25</v>
      </c>
      <c r="D914" s="11" t="s">
        <v>899</v>
      </c>
      <c r="E914" s="82" t="s">
        <v>66</v>
      </c>
      <c r="F914" s="81"/>
    </row>
    <row r="915" spans="1:6" ht="15.75" customHeight="1" x14ac:dyDescent="0.15">
      <c r="A915" s="12">
        <v>3913</v>
      </c>
      <c r="B915" s="11" t="s">
        <v>5733</v>
      </c>
      <c r="C915" s="13">
        <v>1.25</v>
      </c>
      <c r="D915" s="11" t="s">
        <v>431</v>
      </c>
      <c r="E915" s="82" t="s">
        <v>122</v>
      </c>
      <c r="F915" s="81"/>
    </row>
    <row r="916" spans="1:6" ht="15.75" customHeight="1" x14ac:dyDescent="0.15">
      <c r="A916" s="12">
        <v>3914</v>
      </c>
      <c r="B916" s="11" t="s">
        <v>5739</v>
      </c>
      <c r="C916" s="13">
        <v>1.25</v>
      </c>
      <c r="D916" s="11" t="s">
        <v>1095</v>
      </c>
      <c r="E916" s="82" t="s">
        <v>162</v>
      </c>
      <c r="F916" s="81"/>
    </row>
    <row r="917" spans="1:6" ht="15.75" customHeight="1" x14ac:dyDescent="0.15">
      <c r="A917" s="12">
        <v>3915</v>
      </c>
      <c r="B917" s="11" t="s">
        <v>5751</v>
      </c>
      <c r="C917" s="13">
        <v>1.25</v>
      </c>
      <c r="D917" s="11" t="s">
        <v>906</v>
      </c>
      <c r="E917" s="82" t="s">
        <v>71</v>
      </c>
      <c r="F917" s="81"/>
    </row>
    <row r="918" spans="1:6" ht="15.75" customHeight="1" x14ac:dyDescent="0.15">
      <c r="A918" s="12">
        <v>3916</v>
      </c>
      <c r="B918" s="11" t="s">
        <v>5753</v>
      </c>
      <c r="C918" s="13">
        <v>1.25</v>
      </c>
      <c r="D918" s="11" t="s">
        <v>5754</v>
      </c>
      <c r="E918" s="82" t="s">
        <v>75</v>
      </c>
      <c r="F918" s="81"/>
    </row>
    <row r="919" spans="1:6" ht="15.75" customHeight="1" x14ac:dyDescent="0.15">
      <c r="A919" s="12">
        <v>3917</v>
      </c>
      <c r="B919" s="11" t="s">
        <v>5756</v>
      </c>
      <c r="C919" s="13">
        <v>1.25</v>
      </c>
      <c r="D919" s="11" t="s">
        <v>2560</v>
      </c>
      <c r="E919" s="82" t="s">
        <v>478</v>
      </c>
      <c r="F919" s="81"/>
    </row>
    <row r="920" spans="1:6" ht="15.75" customHeight="1" x14ac:dyDescent="0.15">
      <c r="A920" s="12">
        <v>3918</v>
      </c>
      <c r="B920" s="11" t="s">
        <v>5757</v>
      </c>
      <c r="C920" s="13">
        <v>1.25</v>
      </c>
      <c r="D920" s="11" t="s">
        <v>769</v>
      </c>
      <c r="E920" s="82" t="s">
        <v>71</v>
      </c>
      <c r="F920" s="81"/>
    </row>
    <row r="921" spans="1:6" ht="15.75" customHeight="1" x14ac:dyDescent="0.15">
      <c r="A921" s="12">
        <v>3919</v>
      </c>
      <c r="B921" s="11" t="s">
        <v>5759</v>
      </c>
      <c r="C921" s="13">
        <v>1.24</v>
      </c>
      <c r="D921" s="11" t="s">
        <v>2942</v>
      </c>
      <c r="E921" s="82" t="s">
        <v>398</v>
      </c>
      <c r="F921" s="81"/>
    </row>
    <row r="922" spans="1:6" ht="15.75" customHeight="1" x14ac:dyDescent="0.15">
      <c r="A922" s="12">
        <v>3920</v>
      </c>
      <c r="B922" s="11" t="s">
        <v>5778</v>
      </c>
      <c r="C922" s="13">
        <v>1.24</v>
      </c>
      <c r="D922" s="11" t="s">
        <v>5780</v>
      </c>
      <c r="E922" s="82" t="s">
        <v>335</v>
      </c>
      <c r="F922" s="81"/>
    </row>
    <row r="923" spans="1:6" ht="15.75" customHeight="1" x14ac:dyDescent="0.15">
      <c r="A923" s="12">
        <v>3921</v>
      </c>
      <c r="B923" s="11" t="s">
        <v>5795</v>
      </c>
      <c r="C923" s="13">
        <v>1.24</v>
      </c>
      <c r="D923" s="11" t="s">
        <v>5797</v>
      </c>
      <c r="E923" s="82" t="s">
        <v>122</v>
      </c>
      <c r="F923" s="81"/>
    </row>
    <row r="924" spans="1:6" ht="15.75" customHeight="1" x14ac:dyDescent="0.15">
      <c r="A924" s="12">
        <v>3922</v>
      </c>
      <c r="B924" s="11" t="s">
        <v>5798</v>
      </c>
      <c r="C924" s="13">
        <v>1.24</v>
      </c>
      <c r="D924" s="11" t="s">
        <v>1794</v>
      </c>
      <c r="E924" s="82" t="s">
        <v>50</v>
      </c>
      <c r="F924" s="81"/>
    </row>
    <row r="925" spans="1:6" ht="15.75" customHeight="1" x14ac:dyDescent="0.15">
      <c r="A925" s="12">
        <v>3923</v>
      </c>
      <c r="B925" s="11" t="s">
        <v>2706</v>
      </c>
      <c r="C925" s="13">
        <v>1.24</v>
      </c>
      <c r="D925" s="11" t="s">
        <v>532</v>
      </c>
      <c r="E925" s="82" t="s">
        <v>66</v>
      </c>
      <c r="F925" s="81"/>
    </row>
    <row r="926" spans="1:6" ht="15.75" customHeight="1" x14ac:dyDescent="0.15">
      <c r="A926" s="12">
        <v>3924</v>
      </c>
      <c r="B926" s="11" t="s">
        <v>5804</v>
      </c>
      <c r="C926" s="13">
        <v>1.24</v>
      </c>
      <c r="D926" s="11" t="s">
        <v>1757</v>
      </c>
      <c r="E926" s="82" t="s">
        <v>600</v>
      </c>
      <c r="F926" s="81"/>
    </row>
    <row r="927" spans="1:6" ht="15.75" customHeight="1" x14ac:dyDescent="0.15">
      <c r="A927" s="12">
        <v>3925</v>
      </c>
      <c r="B927" s="11" t="s">
        <v>5807</v>
      </c>
      <c r="C927" s="13">
        <v>1.24</v>
      </c>
      <c r="D927" s="11" t="s">
        <v>1455</v>
      </c>
      <c r="E927" s="82" t="s">
        <v>478</v>
      </c>
      <c r="F927" s="81"/>
    </row>
    <row r="928" spans="1:6" ht="15.75" customHeight="1" x14ac:dyDescent="0.15">
      <c r="A928" s="12">
        <v>3926</v>
      </c>
      <c r="B928" s="11" t="s">
        <v>5810</v>
      </c>
      <c r="C928" s="13">
        <v>1.24</v>
      </c>
      <c r="D928" s="11" t="s">
        <v>5811</v>
      </c>
      <c r="E928" s="82" t="s">
        <v>226</v>
      </c>
      <c r="F928" s="81"/>
    </row>
    <row r="929" spans="1:6" ht="15.75" customHeight="1" x14ac:dyDescent="0.15">
      <c r="A929" s="12">
        <v>3927</v>
      </c>
      <c r="B929" s="11" t="s">
        <v>2036</v>
      </c>
      <c r="C929" s="13">
        <v>1.24</v>
      </c>
      <c r="D929" s="11" t="s">
        <v>456</v>
      </c>
      <c r="E929" s="82" t="s">
        <v>66</v>
      </c>
      <c r="F929" s="81"/>
    </row>
    <row r="930" spans="1:6" ht="15.75" customHeight="1" x14ac:dyDescent="0.15">
      <c r="A930" s="12">
        <v>3928</v>
      </c>
      <c r="B930" s="11" t="s">
        <v>5818</v>
      </c>
      <c r="C930" s="13">
        <v>1.24</v>
      </c>
      <c r="D930" s="11" t="s">
        <v>442</v>
      </c>
      <c r="E930" s="82" t="s">
        <v>71</v>
      </c>
      <c r="F930" s="81"/>
    </row>
    <row r="931" spans="1:6" ht="15.75" customHeight="1" x14ac:dyDescent="0.15">
      <c r="A931" s="12">
        <v>3929</v>
      </c>
      <c r="B931" s="11" t="s">
        <v>5821</v>
      </c>
      <c r="C931" s="13">
        <v>1.24</v>
      </c>
      <c r="D931" s="11" t="s">
        <v>899</v>
      </c>
      <c r="E931" s="82" t="s">
        <v>66</v>
      </c>
      <c r="F931" s="81"/>
    </row>
    <row r="932" spans="1:6" ht="15.75" customHeight="1" x14ac:dyDescent="0.15">
      <c r="A932" s="12">
        <v>3930</v>
      </c>
      <c r="B932" s="11" t="s">
        <v>5823</v>
      </c>
      <c r="C932" s="13">
        <v>1.24</v>
      </c>
      <c r="D932" s="11" t="s">
        <v>735</v>
      </c>
      <c r="E932" s="82" t="s">
        <v>101</v>
      </c>
      <c r="F932" s="81"/>
    </row>
    <row r="933" spans="1:6" ht="15.75" customHeight="1" x14ac:dyDescent="0.15">
      <c r="A933" s="12">
        <v>3931</v>
      </c>
      <c r="B933" s="11" t="s">
        <v>5826</v>
      </c>
      <c r="C933" s="13">
        <v>1.23</v>
      </c>
      <c r="D933" s="11" t="s">
        <v>1148</v>
      </c>
      <c r="E933" s="82" t="s">
        <v>335</v>
      </c>
      <c r="F933" s="81"/>
    </row>
    <row r="934" spans="1:6" ht="15.75" customHeight="1" x14ac:dyDescent="0.15">
      <c r="A934" s="12">
        <v>3932</v>
      </c>
      <c r="B934" s="11" t="s">
        <v>5486</v>
      </c>
      <c r="C934" s="13">
        <v>1.23</v>
      </c>
      <c r="D934" s="11" t="s">
        <v>2004</v>
      </c>
      <c r="E934" s="82" t="s">
        <v>162</v>
      </c>
      <c r="F934" s="81"/>
    </row>
    <row r="935" spans="1:6" ht="15.75" customHeight="1" x14ac:dyDescent="0.15">
      <c r="A935" s="12">
        <v>3933</v>
      </c>
      <c r="B935" s="11" t="s">
        <v>5829</v>
      </c>
      <c r="C935" s="13">
        <v>1.23</v>
      </c>
      <c r="D935" s="11" t="s">
        <v>728</v>
      </c>
      <c r="E935" s="82" t="s">
        <v>538</v>
      </c>
      <c r="F935" s="81"/>
    </row>
    <row r="936" spans="1:6" ht="15.75" customHeight="1" x14ac:dyDescent="0.15">
      <c r="A936" s="12">
        <v>3934</v>
      </c>
      <c r="B936" s="11" t="s">
        <v>5831</v>
      </c>
      <c r="C936" s="13">
        <v>1.23</v>
      </c>
      <c r="D936" s="11" t="s">
        <v>1342</v>
      </c>
      <c r="E936" s="82" t="s">
        <v>162</v>
      </c>
      <c r="F936" s="81"/>
    </row>
    <row r="937" spans="1:6" ht="15.75" customHeight="1" x14ac:dyDescent="0.15">
      <c r="A937" s="12">
        <v>3935</v>
      </c>
      <c r="B937" s="11" t="s">
        <v>5836</v>
      </c>
      <c r="C937" s="13">
        <v>1.23</v>
      </c>
      <c r="D937" s="11" t="s">
        <v>1069</v>
      </c>
      <c r="E937" s="82" t="s">
        <v>226</v>
      </c>
      <c r="F937" s="81"/>
    </row>
    <row r="938" spans="1:6" ht="15.75" customHeight="1" x14ac:dyDescent="0.15">
      <c r="A938" s="12">
        <v>3936</v>
      </c>
      <c r="B938" s="11" t="s">
        <v>5839</v>
      </c>
      <c r="C938" s="13">
        <v>1.23</v>
      </c>
      <c r="D938" s="11" t="s">
        <v>903</v>
      </c>
      <c r="E938" s="82" t="s">
        <v>101</v>
      </c>
      <c r="F938" s="81"/>
    </row>
    <row r="939" spans="1:6" ht="15.75" customHeight="1" x14ac:dyDescent="0.15">
      <c r="A939" s="12">
        <v>3937</v>
      </c>
      <c r="B939" s="11" t="s">
        <v>5841</v>
      </c>
      <c r="C939" s="13">
        <v>1.23</v>
      </c>
      <c r="D939" s="11" t="s">
        <v>4785</v>
      </c>
      <c r="E939" s="82" t="s">
        <v>59</v>
      </c>
      <c r="F939" s="81"/>
    </row>
    <row r="940" spans="1:6" ht="15.75" customHeight="1" x14ac:dyDescent="0.15">
      <c r="A940" s="12">
        <v>3938</v>
      </c>
      <c r="B940" s="11" t="s">
        <v>5845</v>
      </c>
      <c r="C940" s="13">
        <v>1.23</v>
      </c>
      <c r="D940" s="11" t="s">
        <v>5847</v>
      </c>
      <c r="E940" s="82" t="s">
        <v>600</v>
      </c>
      <c r="F940" s="81"/>
    </row>
    <row r="941" spans="1:6" ht="15.75" customHeight="1" x14ac:dyDescent="0.15">
      <c r="A941" s="12">
        <v>3939</v>
      </c>
      <c r="B941" s="11" t="s">
        <v>5850</v>
      </c>
      <c r="C941" s="13">
        <v>1.23</v>
      </c>
      <c r="D941" s="11" t="s">
        <v>5852</v>
      </c>
      <c r="E941" s="82" t="s">
        <v>59</v>
      </c>
      <c r="F941" s="81"/>
    </row>
    <row r="942" spans="1:6" ht="15.75" customHeight="1" x14ac:dyDescent="0.15">
      <c r="A942" s="12">
        <v>3940</v>
      </c>
      <c r="B942" s="11" t="s">
        <v>5854</v>
      </c>
      <c r="C942" s="13">
        <v>1.23</v>
      </c>
      <c r="D942" s="11" t="s">
        <v>5855</v>
      </c>
      <c r="E942" s="82" t="s">
        <v>221</v>
      </c>
      <c r="F942" s="81"/>
    </row>
    <row r="943" spans="1:6" ht="15.75" customHeight="1" x14ac:dyDescent="0.15">
      <c r="A943" s="12">
        <v>3941</v>
      </c>
      <c r="B943" s="11" t="s">
        <v>5856</v>
      </c>
      <c r="C943" s="13">
        <v>1.23</v>
      </c>
      <c r="D943" s="11" t="s">
        <v>5858</v>
      </c>
      <c r="E943" s="82" t="s">
        <v>101</v>
      </c>
      <c r="F943" s="81"/>
    </row>
    <row r="944" spans="1:6" ht="15.75" customHeight="1" x14ac:dyDescent="0.15">
      <c r="A944" s="12">
        <v>3942</v>
      </c>
      <c r="B944" s="11" t="s">
        <v>5860</v>
      </c>
      <c r="C944" s="13">
        <v>1.23</v>
      </c>
      <c r="D944" s="11" t="s">
        <v>424</v>
      </c>
      <c r="E944" s="82" t="s">
        <v>221</v>
      </c>
      <c r="F944" s="81"/>
    </row>
    <row r="945" spans="1:6" ht="15.75" customHeight="1" x14ac:dyDescent="0.15">
      <c r="A945" s="12">
        <v>3943</v>
      </c>
      <c r="B945" s="11" t="s">
        <v>5861</v>
      </c>
      <c r="C945" s="13">
        <v>1.23</v>
      </c>
      <c r="D945" s="11" t="s">
        <v>481</v>
      </c>
      <c r="E945" s="82" t="s">
        <v>335</v>
      </c>
      <c r="F945" s="81"/>
    </row>
    <row r="946" spans="1:6" ht="15.75" customHeight="1" x14ac:dyDescent="0.15">
      <c r="A946" s="12">
        <v>3944</v>
      </c>
      <c r="B946" s="11" t="s">
        <v>5863</v>
      </c>
      <c r="C946" s="13">
        <v>1.23</v>
      </c>
      <c r="D946" s="11" t="s">
        <v>640</v>
      </c>
      <c r="E946" s="82" t="s">
        <v>162</v>
      </c>
      <c r="F946" s="81"/>
    </row>
    <row r="947" spans="1:6" ht="15.75" customHeight="1" x14ac:dyDescent="0.15">
      <c r="A947" s="12">
        <v>3945</v>
      </c>
      <c r="B947" s="11" t="s">
        <v>5865</v>
      </c>
      <c r="C947" s="13">
        <v>1.23</v>
      </c>
      <c r="D947" s="11" t="s">
        <v>5866</v>
      </c>
      <c r="E947" s="82" t="s">
        <v>162</v>
      </c>
      <c r="F947" s="81"/>
    </row>
    <row r="948" spans="1:6" ht="15.75" customHeight="1" x14ac:dyDescent="0.15">
      <c r="A948" s="12">
        <v>3946</v>
      </c>
      <c r="B948" s="11" t="s">
        <v>5870</v>
      </c>
      <c r="C948" s="13">
        <v>1.23</v>
      </c>
      <c r="D948" s="11" t="s">
        <v>4324</v>
      </c>
      <c r="E948" s="82" t="s">
        <v>221</v>
      </c>
      <c r="F948" s="81"/>
    </row>
    <row r="949" spans="1:6" ht="15.75" customHeight="1" x14ac:dyDescent="0.15">
      <c r="A949" s="12">
        <v>3947</v>
      </c>
      <c r="B949" s="11" t="s">
        <v>5873</v>
      </c>
      <c r="C949" s="13">
        <v>1.23</v>
      </c>
      <c r="D949" s="11" t="s">
        <v>5875</v>
      </c>
      <c r="E949" s="82" t="s">
        <v>335</v>
      </c>
      <c r="F949" s="81"/>
    </row>
    <row r="950" spans="1:6" ht="15.75" customHeight="1" x14ac:dyDescent="0.15">
      <c r="A950" s="12">
        <v>3948</v>
      </c>
      <c r="B950" s="11" t="s">
        <v>5876</v>
      </c>
      <c r="C950" s="13">
        <v>1.22</v>
      </c>
      <c r="D950" s="11" t="s">
        <v>978</v>
      </c>
      <c r="E950" s="82" t="s">
        <v>162</v>
      </c>
      <c r="F950" s="81"/>
    </row>
    <row r="951" spans="1:6" ht="15.75" customHeight="1" x14ac:dyDescent="0.15">
      <c r="A951" s="12">
        <v>3949</v>
      </c>
      <c r="B951" s="11" t="s">
        <v>5886</v>
      </c>
      <c r="C951" s="13">
        <v>1.22</v>
      </c>
      <c r="D951" s="11" t="s">
        <v>470</v>
      </c>
      <c r="E951" s="82" t="s">
        <v>478</v>
      </c>
      <c r="F951" s="81"/>
    </row>
    <row r="952" spans="1:6" ht="15.75" customHeight="1" x14ac:dyDescent="0.15">
      <c r="A952" s="12">
        <v>3950</v>
      </c>
      <c r="B952" s="11" t="s">
        <v>5889</v>
      </c>
      <c r="C952" s="13">
        <v>1.22</v>
      </c>
      <c r="D952" s="11" t="s">
        <v>429</v>
      </c>
      <c r="E952" s="82" t="s">
        <v>478</v>
      </c>
      <c r="F952" s="81"/>
    </row>
    <row r="953" spans="1:6" ht="15.75" customHeight="1" x14ac:dyDescent="0.15">
      <c r="A953" s="12">
        <v>3951</v>
      </c>
      <c r="B953" s="11" t="s">
        <v>5891</v>
      </c>
      <c r="C953" s="13">
        <v>1.22</v>
      </c>
      <c r="D953" s="11" t="s">
        <v>424</v>
      </c>
      <c r="E953" s="82" t="s">
        <v>59</v>
      </c>
      <c r="F953" s="81"/>
    </row>
    <row r="954" spans="1:6" ht="15.75" customHeight="1" x14ac:dyDescent="0.15">
      <c r="A954" s="12">
        <v>3952</v>
      </c>
      <c r="B954" s="11" t="s">
        <v>5894</v>
      </c>
      <c r="C954" s="13">
        <v>1.22</v>
      </c>
      <c r="D954" s="11" t="s">
        <v>1465</v>
      </c>
      <c r="E954" s="82" t="s">
        <v>59</v>
      </c>
      <c r="F954" s="81"/>
    </row>
    <row r="955" spans="1:6" ht="15.75" customHeight="1" x14ac:dyDescent="0.15">
      <c r="A955" s="12">
        <v>3953</v>
      </c>
      <c r="B955" s="11" t="s">
        <v>5909</v>
      </c>
      <c r="C955" s="13">
        <v>1.22</v>
      </c>
      <c r="D955" s="11" t="s">
        <v>1624</v>
      </c>
      <c r="E955" s="82" t="s">
        <v>221</v>
      </c>
      <c r="F955" s="81"/>
    </row>
    <row r="956" spans="1:6" ht="15.75" customHeight="1" x14ac:dyDescent="0.15">
      <c r="A956" s="12">
        <v>3954</v>
      </c>
      <c r="B956" s="11" t="s">
        <v>5912</v>
      </c>
      <c r="C956" s="13">
        <v>1.22</v>
      </c>
      <c r="D956" s="11" t="s">
        <v>5913</v>
      </c>
      <c r="E956" s="82" t="s">
        <v>162</v>
      </c>
      <c r="F956" s="81"/>
    </row>
    <row r="957" spans="1:6" ht="15.75" customHeight="1" x14ac:dyDescent="0.15">
      <c r="A957" s="12">
        <v>3955</v>
      </c>
      <c r="B957" s="11" t="s">
        <v>5924</v>
      </c>
      <c r="C957" s="13">
        <v>1.22</v>
      </c>
      <c r="D957" s="11" t="s">
        <v>424</v>
      </c>
      <c r="E957" s="82" t="s">
        <v>221</v>
      </c>
      <c r="F957" s="81"/>
    </row>
    <row r="958" spans="1:6" ht="15.75" customHeight="1" x14ac:dyDescent="0.15">
      <c r="A958" s="12">
        <v>3956</v>
      </c>
      <c r="B958" s="11" t="s">
        <v>5926</v>
      </c>
      <c r="C958" s="13">
        <v>1.22</v>
      </c>
      <c r="D958" s="11" t="s">
        <v>4879</v>
      </c>
      <c r="E958" s="82" t="s">
        <v>335</v>
      </c>
      <c r="F958" s="81"/>
    </row>
    <row r="959" spans="1:6" ht="15.75" customHeight="1" x14ac:dyDescent="0.15">
      <c r="A959" s="12">
        <v>3957</v>
      </c>
      <c r="B959" s="11" t="s">
        <v>5929</v>
      </c>
      <c r="C959" s="13">
        <v>1.22</v>
      </c>
      <c r="D959" s="11" t="s">
        <v>605</v>
      </c>
      <c r="E959" s="82" t="s">
        <v>71</v>
      </c>
      <c r="F959" s="81"/>
    </row>
    <row r="960" spans="1:6" ht="15.75" customHeight="1" x14ac:dyDescent="0.15">
      <c r="A960" s="12">
        <v>3958</v>
      </c>
      <c r="B960" s="11" t="s">
        <v>5933</v>
      </c>
      <c r="C960" s="13">
        <v>1.22</v>
      </c>
      <c r="D960" s="11" t="s">
        <v>1140</v>
      </c>
      <c r="E960" s="82" t="s">
        <v>364</v>
      </c>
      <c r="F960" s="81"/>
    </row>
    <row r="961" spans="1:6" ht="15.75" customHeight="1" x14ac:dyDescent="0.15">
      <c r="A961" s="12">
        <v>3959</v>
      </c>
      <c r="B961" s="11" t="s">
        <v>5936</v>
      </c>
      <c r="C961" s="13">
        <v>1.22</v>
      </c>
      <c r="D961" s="11" t="s">
        <v>4500</v>
      </c>
      <c r="E961" s="82" t="s">
        <v>335</v>
      </c>
      <c r="F961" s="81"/>
    </row>
    <row r="962" spans="1:6" ht="15.75" customHeight="1" x14ac:dyDescent="0.15">
      <c r="A962" s="12">
        <v>3960</v>
      </c>
      <c r="B962" s="11" t="s">
        <v>5937</v>
      </c>
      <c r="C962" s="13">
        <v>1.22</v>
      </c>
      <c r="D962" s="11" t="s">
        <v>770</v>
      </c>
      <c r="E962" s="82" t="s">
        <v>162</v>
      </c>
      <c r="F962" s="81"/>
    </row>
    <row r="963" spans="1:6" ht="15.75" customHeight="1" x14ac:dyDescent="0.15">
      <c r="A963" s="12">
        <v>3961</v>
      </c>
      <c r="B963" s="11" t="s">
        <v>5939</v>
      </c>
      <c r="C963" s="13">
        <v>1.22</v>
      </c>
      <c r="D963" s="11" t="s">
        <v>1269</v>
      </c>
      <c r="E963" s="82" t="s">
        <v>59</v>
      </c>
      <c r="F963" s="81"/>
    </row>
    <row r="964" spans="1:6" ht="15.75" customHeight="1" x14ac:dyDescent="0.15">
      <c r="A964" s="12">
        <v>3962</v>
      </c>
      <c r="B964" s="11" t="s">
        <v>5941</v>
      </c>
      <c r="C964" s="13">
        <v>1.22</v>
      </c>
      <c r="D964" s="11" t="s">
        <v>970</v>
      </c>
      <c r="E964" s="82" t="s">
        <v>75</v>
      </c>
      <c r="F964" s="81"/>
    </row>
    <row r="965" spans="1:6" ht="15.75" customHeight="1" x14ac:dyDescent="0.15">
      <c r="A965" s="12">
        <v>3963</v>
      </c>
      <c r="B965" s="11" t="s">
        <v>5944</v>
      </c>
      <c r="C965" s="13">
        <v>1.22</v>
      </c>
      <c r="D965" s="11" t="s">
        <v>1155</v>
      </c>
      <c r="E965" s="82" t="s">
        <v>677</v>
      </c>
      <c r="F965" s="81"/>
    </row>
    <row r="966" spans="1:6" ht="15.75" customHeight="1" x14ac:dyDescent="0.15">
      <c r="A966" s="12">
        <v>3964</v>
      </c>
      <c r="B966" s="11" t="s">
        <v>5947</v>
      </c>
      <c r="C966" s="13">
        <v>1.22</v>
      </c>
      <c r="D966" s="11" t="s">
        <v>5948</v>
      </c>
      <c r="E966" s="82" t="s">
        <v>40</v>
      </c>
      <c r="F966" s="81"/>
    </row>
    <row r="967" spans="1:6" ht="15.75" customHeight="1" x14ac:dyDescent="0.15">
      <c r="A967" s="12">
        <v>3965</v>
      </c>
      <c r="B967" s="11" t="s">
        <v>5951</v>
      </c>
      <c r="C967" s="13">
        <v>1.22</v>
      </c>
      <c r="D967" s="11" t="s">
        <v>706</v>
      </c>
      <c r="E967" s="82" t="s">
        <v>162</v>
      </c>
      <c r="F967" s="81"/>
    </row>
    <row r="968" spans="1:6" ht="15.75" customHeight="1" x14ac:dyDescent="0.15">
      <c r="A968" s="12">
        <v>3966</v>
      </c>
      <c r="B968" s="11" t="s">
        <v>5952</v>
      </c>
      <c r="C968" s="13">
        <v>1.22</v>
      </c>
      <c r="D968" s="11" t="s">
        <v>1264</v>
      </c>
      <c r="E968" s="82" t="s">
        <v>335</v>
      </c>
      <c r="F968" s="81"/>
    </row>
    <row r="969" spans="1:6" ht="15.75" customHeight="1" x14ac:dyDescent="0.15">
      <c r="A969" s="12">
        <v>3967</v>
      </c>
      <c r="B969" s="11" t="s">
        <v>5955</v>
      </c>
      <c r="C969" s="13">
        <v>1.22</v>
      </c>
      <c r="D969" s="11" t="s">
        <v>764</v>
      </c>
      <c r="E969" s="82" t="s">
        <v>398</v>
      </c>
      <c r="F969" s="81"/>
    </row>
    <row r="970" spans="1:6" ht="15.75" customHeight="1" x14ac:dyDescent="0.15">
      <c r="A970" s="12">
        <v>3968</v>
      </c>
      <c r="B970" s="11" t="s">
        <v>5956</v>
      </c>
      <c r="C970" s="13">
        <v>1.21</v>
      </c>
      <c r="D970" s="11" t="s">
        <v>451</v>
      </c>
      <c r="E970" s="82" t="s">
        <v>59</v>
      </c>
      <c r="F970" s="81"/>
    </row>
    <row r="971" spans="1:6" ht="15.75" customHeight="1" x14ac:dyDescent="0.15">
      <c r="A971" s="12">
        <v>3969</v>
      </c>
      <c r="B971" s="11" t="s">
        <v>5961</v>
      </c>
      <c r="C971" s="13">
        <v>1.21</v>
      </c>
      <c r="D971" s="11" t="s">
        <v>2589</v>
      </c>
      <c r="E971" s="82" t="s">
        <v>162</v>
      </c>
      <c r="F971" s="81"/>
    </row>
    <row r="972" spans="1:6" ht="15.75" customHeight="1" x14ac:dyDescent="0.15">
      <c r="A972" s="12">
        <v>3970</v>
      </c>
      <c r="B972" s="11" t="s">
        <v>5962</v>
      </c>
      <c r="C972" s="13">
        <v>1.21</v>
      </c>
      <c r="D972" s="11" t="s">
        <v>5964</v>
      </c>
      <c r="E972" s="82" t="s">
        <v>162</v>
      </c>
      <c r="F972" s="81"/>
    </row>
    <row r="973" spans="1:6" ht="15.75" customHeight="1" x14ac:dyDescent="0.15">
      <c r="A973" s="12">
        <v>3971</v>
      </c>
      <c r="B973" s="11" t="s">
        <v>5965</v>
      </c>
      <c r="C973" s="13">
        <v>1.21</v>
      </c>
      <c r="D973" s="11" t="s">
        <v>1073</v>
      </c>
      <c r="E973" s="82" t="s">
        <v>600</v>
      </c>
      <c r="F973" s="81"/>
    </row>
    <row r="974" spans="1:6" ht="15.75" customHeight="1" x14ac:dyDescent="0.15">
      <c r="A974" s="12">
        <v>3972</v>
      </c>
      <c r="B974" s="11" t="s">
        <v>5968</v>
      </c>
      <c r="C974" s="13">
        <v>1.21</v>
      </c>
      <c r="D974" s="11" t="s">
        <v>578</v>
      </c>
      <c r="E974" s="82" t="s">
        <v>59</v>
      </c>
      <c r="F974" s="81"/>
    </row>
    <row r="975" spans="1:6" ht="15.75" customHeight="1" x14ac:dyDescent="0.15">
      <c r="A975" s="12">
        <v>3973</v>
      </c>
      <c r="B975" s="11" t="s">
        <v>5987</v>
      </c>
      <c r="C975" s="13">
        <v>1.21</v>
      </c>
      <c r="D975" s="11" t="s">
        <v>676</v>
      </c>
      <c r="E975" s="82" t="s">
        <v>40</v>
      </c>
      <c r="F975" s="81"/>
    </row>
    <row r="976" spans="1:6" ht="15.75" customHeight="1" x14ac:dyDescent="0.15">
      <c r="A976" s="12">
        <v>3974</v>
      </c>
      <c r="B976" s="11" t="s">
        <v>5990</v>
      </c>
      <c r="C976" s="13">
        <v>1.21</v>
      </c>
      <c r="D976" s="11" t="s">
        <v>1333</v>
      </c>
      <c r="E976" s="82" t="s">
        <v>40</v>
      </c>
      <c r="F976" s="81"/>
    </row>
    <row r="977" spans="1:6" ht="15.75" customHeight="1" x14ac:dyDescent="0.15">
      <c r="A977" s="12">
        <v>3975</v>
      </c>
      <c r="B977" s="11" t="s">
        <v>5991</v>
      </c>
      <c r="C977" s="13">
        <v>1.21</v>
      </c>
      <c r="D977" s="11" t="s">
        <v>2058</v>
      </c>
      <c r="E977" s="82" t="s">
        <v>59</v>
      </c>
      <c r="F977" s="81"/>
    </row>
    <row r="978" spans="1:6" ht="15.75" customHeight="1" x14ac:dyDescent="0.15">
      <c r="A978" s="12">
        <v>3976</v>
      </c>
      <c r="B978" s="11" t="s">
        <v>5994</v>
      </c>
      <c r="C978" s="13">
        <v>1.21</v>
      </c>
      <c r="D978" s="11" t="s">
        <v>535</v>
      </c>
      <c r="E978" s="82" t="s">
        <v>71</v>
      </c>
      <c r="F978" s="81"/>
    </row>
    <row r="979" spans="1:6" ht="15.75" customHeight="1" x14ac:dyDescent="0.15">
      <c r="A979" s="12">
        <v>3977</v>
      </c>
      <c r="B979" s="11" t="s">
        <v>5998</v>
      </c>
      <c r="C979" s="13">
        <v>1.21</v>
      </c>
      <c r="D979" s="11" t="s">
        <v>1774</v>
      </c>
      <c r="E979" s="82" t="s">
        <v>162</v>
      </c>
      <c r="F979" s="81"/>
    </row>
    <row r="980" spans="1:6" ht="15.75" customHeight="1" x14ac:dyDescent="0.15">
      <c r="A980" s="12">
        <v>3978</v>
      </c>
      <c r="B980" s="11" t="s">
        <v>6000</v>
      </c>
      <c r="C980" s="13">
        <v>1.21</v>
      </c>
      <c r="D980" s="11" t="s">
        <v>2142</v>
      </c>
      <c r="E980" s="82" t="s">
        <v>364</v>
      </c>
      <c r="F980" s="81"/>
    </row>
    <row r="981" spans="1:6" ht="15.75" customHeight="1" x14ac:dyDescent="0.15">
      <c r="A981" s="12">
        <v>3979</v>
      </c>
      <c r="B981" s="11" t="s">
        <v>6006</v>
      </c>
      <c r="C981" s="13">
        <v>1.21</v>
      </c>
      <c r="D981" s="11" t="s">
        <v>676</v>
      </c>
      <c r="E981" s="82" t="s">
        <v>340</v>
      </c>
      <c r="F981" s="81"/>
    </row>
    <row r="982" spans="1:6" ht="15.75" customHeight="1" x14ac:dyDescent="0.15">
      <c r="A982" s="12">
        <v>3980</v>
      </c>
      <c r="B982" s="11" t="s">
        <v>6011</v>
      </c>
      <c r="C982" s="13">
        <v>1.21</v>
      </c>
      <c r="D982" s="11" t="s">
        <v>449</v>
      </c>
      <c r="E982" s="82" t="s">
        <v>66</v>
      </c>
      <c r="F982" s="81"/>
    </row>
    <row r="983" spans="1:6" ht="15.75" customHeight="1" x14ac:dyDescent="0.15">
      <c r="A983" s="12">
        <v>3981</v>
      </c>
      <c r="B983" s="11" t="s">
        <v>6016</v>
      </c>
      <c r="C983" s="13">
        <v>1.21</v>
      </c>
      <c r="D983" s="11" t="s">
        <v>1095</v>
      </c>
      <c r="E983" s="82" t="s">
        <v>162</v>
      </c>
      <c r="F983" s="81"/>
    </row>
    <row r="984" spans="1:6" ht="15.75" customHeight="1" x14ac:dyDescent="0.15">
      <c r="A984" s="12">
        <v>3982</v>
      </c>
      <c r="B984" s="11" t="s">
        <v>6023</v>
      </c>
      <c r="C984" s="13">
        <v>1.21</v>
      </c>
      <c r="D984" s="11" t="s">
        <v>1284</v>
      </c>
      <c r="E984" s="82" t="s">
        <v>162</v>
      </c>
      <c r="F984" s="81"/>
    </row>
    <row r="985" spans="1:6" ht="15.75" customHeight="1" x14ac:dyDescent="0.15">
      <c r="A985" s="12">
        <v>3983</v>
      </c>
      <c r="B985" s="11" t="s">
        <v>6024</v>
      </c>
      <c r="C985" s="13">
        <v>1.2</v>
      </c>
      <c r="D985" s="11" t="s">
        <v>6025</v>
      </c>
      <c r="E985" s="82" t="s">
        <v>50</v>
      </c>
      <c r="F985" s="81"/>
    </row>
    <row r="986" spans="1:6" ht="15.75" customHeight="1" x14ac:dyDescent="0.15">
      <c r="A986" s="12">
        <v>3984</v>
      </c>
      <c r="B986" s="11" t="s">
        <v>6028</v>
      </c>
      <c r="C986" s="13">
        <v>1.2</v>
      </c>
      <c r="D986" s="11" t="s">
        <v>442</v>
      </c>
      <c r="E986" s="82" t="s">
        <v>356</v>
      </c>
      <c r="F986" s="81"/>
    </row>
    <row r="987" spans="1:6" ht="15.75" customHeight="1" x14ac:dyDescent="0.15">
      <c r="A987" s="12">
        <v>3985</v>
      </c>
      <c r="B987" s="11" t="s">
        <v>6040</v>
      </c>
      <c r="C987" s="13">
        <v>1.2</v>
      </c>
      <c r="D987" s="11" t="s">
        <v>6041</v>
      </c>
      <c r="E987" s="82" t="s">
        <v>59</v>
      </c>
      <c r="F987" s="81"/>
    </row>
    <row r="988" spans="1:6" ht="15.75" customHeight="1" x14ac:dyDescent="0.15">
      <c r="A988" s="12">
        <v>3986</v>
      </c>
      <c r="B988" s="11" t="s">
        <v>6043</v>
      </c>
      <c r="C988" s="13">
        <v>1.2</v>
      </c>
      <c r="D988" s="11" t="s">
        <v>6046</v>
      </c>
      <c r="E988" s="82" t="s">
        <v>538</v>
      </c>
      <c r="F988" s="81"/>
    </row>
    <row r="989" spans="1:6" ht="15.75" customHeight="1" x14ac:dyDescent="0.15">
      <c r="A989" s="12">
        <v>3987</v>
      </c>
      <c r="B989" s="11" t="s">
        <v>6047</v>
      </c>
      <c r="C989" s="13">
        <v>1.2</v>
      </c>
      <c r="D989" s="11" t="s">
        <v>631</v>
      </c>
      <c r="E989" s="82" t="s">
        <v>478</v>
      </c>
      <c r="F989" s="81"/>
    </row>
    <row r="990" spans="1:6" ht="15.75" customHeight="1" x14ac:dyDescent="0.15">
      <c r="A990" s="12">
        <v>3988</v>
      </c>
      <c r="B990" s="11" t="s">
        <v>6051</v>
      </c>
      <c r="C990" s="13">
        <v>1.2</v>
      </c>
      <c r="D990" s="11" t="s">
        <v>5913</v>
      </c>
      <c r="E990" s="82" t="s">
        <v>40</v>
      </c>
      <c r="F990" s="81"/>
    </row>
    <row r="991" spans="1:6" ht="15.75" customHeight="1" x14ac:dyDescent="0.15">
      <c r="A991" s="12">
        <v>3989</v>
      </c>
      <c r="B991" s="11" t="s">
        <v>6052</v>
      </c>
      <c r="C991" s="13">
        <v>1.2</v>
      </c>
      <c r="D991" s="11" t="s">
        <v>1631</v>
      </c>
      <c r="E991" s="82" t="s">
        <v>162</v>
      </c>
      <c r="F991" s="81"/>
    </row>
    <row r="992" spans="1:6" ht="15.75" customHeight="1" x14ac:dyDescent="0.15">
      <c r="A992" s="12">
        <v>3990</v>
      </c>
      <c r="B992" s="11" t="s">
        <v>6054</v>
      </c>
      <c r="C992" s="13">
        <v>1.2</v>
      </c>
      <c r="D992" s="11" t="s">
        <v>6067</v>
      </c>
      <c r="E992" s="82" t="s">
        <v>162</v>
      </c>
      <c r="F992" s="81"/>
    </row>
    <row r="993" spans="1:6" ht="15.75" customHeight="1" x14ac:dyDescent="0.15">
      <c r="A993" s="12">
        <v>3991</v>
      </c>
      <c r="B993" s="11" t="s">
        <v>2265</v>
      </c>
      <c r="C993" s="13">
        <v>1.2</v>
      </c>
      <c r="D993" s="11" t="s">
        <v>950</v>
      </c>
      <c r="E993" s="82" t="s">
        <v>71</v>
      </c>
      <c r="F993" s="81"/>
    </row>
    <row r="994" spans="1:6" ht="15.75" customHeight="1" x14ac:dyDescent="0.15">
      <c r="A994" s="12">
        <v>3992</v>
      </c>
      <c r="B994" s="11" t="s">
        <v>6073</v>
      </c>
      <c r="C994" s="13">
        <v>1.2</v>
      </c>
      <c r="D994" s="11" t="s">
        <v>613</v>
      </c>
      <c r="E994" s="82" t="s">
        <v>59</v>
      </c>
      <c r="F994" s="81"/>
    </row>
    <row r="995" spans="1:6" ht="15.75" customHeight="1" x14ac:dyDescent="0.15">
      <c r="A995" s="12">
        <v>3993</v>
      </c>
      <c r="B995" s="11" t="s">
        <v>6075</v>
      </c>
      <c r="C995" s="13">
        <v>1.2</v>
      </c>
      <c r="D995" s="11" t="s">
        <v>5386</v>
      </c>
      <c r="E995" s="82" t="s">
        <v>162</v>
      </c>
      <c r="F995" s="81"/>
    </row>
    <row r="996" spans="1:6" ht="15.75" customHeight="1" x14ac:dyDescent="0.15">
      <c r="A996" s="12">
        <v>3994</v>
      </c>
      <c r="B996" s="11" t="s">
        <v>6077</v>
      </c>
      <c r="C996" s="13">
        <v>1.2</v>
      </c>
      <c r="D996" s="11" t="s">
        <v>317</v>
      </c>
      <c r="E996" s="82" t="s">
        <v>59</v>
      </c>
      <c r="F996" s="81"/>
    </row>
    <row r="997" spans="1:6" ht="15.75" customHeight="1" x14ac:dyDescent="0.15">
      <c r="A997" s="12">
        <v>3995</v>
      </c>
      <c r="B997" s="11" t="s">
        <v>6078</v>
      </c>
      <c r="C997" s="13">
        <v>1.2</v>
      </c>
      <c r="D997" s="11" t="s">
        <v>1615</v>
      </c>
      <c r="E997" s="82" t="s">
        <v>526</v>
      </c>
      <c r="F997" s="81"/>
    </row>
    <row r="998" spans="1:6" ht="15.75" customHeight="1" x14ac:dyDescent="0.15">
      <c r="A998" s="12">
        <v>3996</v>
      </c>
      <c r="B998" s="11" t="s">
        <v>6081</v>
      </c>
      <c r="C998" s="13">
        <v>1.2</v>
      </c>
      <c r="D998" s="11" t="s">
        <v>1707</v>
      </c>
      <c r="E998" s="82" t="s">
        <v>526</v>
      </c>
      <c r="F998" s="81"/>
    </row>
    <row r="999" spans="1:6" ht="15.75" customHeight="1" x14ac:dyDescent="0.15">
      <c r="A999" s="12">
        <v>3997</v>
      </c>
      <c r="B999" s="11" t="s">
        <v>6082</v>
      </c>
      <c r="C999" s="13">
        <v>1.19</v>
      </c>
      <c r="D999" s="11" t="s">
        <v>1424</v>
      </c>
      <c r="E999" s="82" t="s">
        <v>364</v>
      </c>
      <c r="F999" s="81"/>
    </row>
    <row r="1000" spans="1:6" ht="15.75" customHeight="1" x14ac:dyDescent="0.15">
      <c r="A1000" s="12">
        <v>3998</v>
      </c>
      <c r="B1000" s="11" t="s">
        <v>6085</v>
      </c>
      <c r="C1000" s="13">
        <v>1.19</v>
      </c>
      <c r="D1000" s="11" t="s">
        <v>346</v>
      </c>
      <c r="E1000" s="82" t="s">
        <v>71</v>
      </c>
      <c r="F1000" s="81"/>
    </row>
    <row r="1001" spans="1:6" ht="15.75" customHeight="1" x14ac:dyDescent="0.15">
      <c r="A1001" s="12">
        <v>3999</v>
      </c>
      <c r="B1001" s="11" t="s">
        <v>6088</v>
      </c>
      <c r="C1001" s="13">
        <v>1.19</v>
      </c>
      <c r="D1001" s="11" t="s">
        <v>532</v>
      </c>
      <c r="E1001" s="82" t="s">
        <v>162</v>
      </c>
      <c r="F1001" s="81"/>
    </row>
    <row r="1002" spans="1:6" ht="15.75" customHeight="1" x14ac:dyDescent="0.15">
      <c r="A1002" s="12">
        <v>4000</v>
      </c>
      <c r="B1002" s="11" t="s">
        <v>6103</v>
      </c>
      <c r="C1002" s="13">
        <v>1.19</v>
      </c>
      <c r="D1002" s="11" t="s">
        <v>570</v>
      </c>
      <c r="E1002" s="82" t="s">
        <v>677</v>
      </c>
      <c r="F1002" s="8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800-000000000000}"/>
    <hyperlink ref="B28" r:id="rId2" xr:uid="{00000000-0004-0000-0800-000001000000}"/>
    <hyperlink ref="B160" r:id="rId3" xr:uid="{00000000-0004-0000-0800-000002000000}"/>
    <hyperlink ref="B227" r:id="rId4" xr:uid="{00000000-0004-0000-0800-000003000000}"/>
    <hyperlink ref="B257" r:id="rId5" xr:uid="{00000000-0004-0000-0800-000004000000}"/>
    <hyperlink ref="B298" r:id="rId6" xr:uid="{00000000-0004-0000-0800-000005000000}"/>
    <hyperlink ref="B344" r:id="rId7" xr:uid="{00000000-0004-0000-0800-000006000000}"/>
    <hyperlink ref="B565" r:id="rId8" xr:uid="{00000000-0004-0000-0800-000007000000}"/>
    <hyperlink ref="B684" r:id="rId9" xr:uid="{00000000-0004-0000-0800-000008000000}"/>
    <hyperlink ref="B686" r:id="rId10" xr:uid="{00000000-0004-0000-0800-000009000000}"/>
    <hyperlink ref="B859" r:id="rId11" xr:uid="{00000000-0004-0000-0800-00000A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002"/>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9.33203125" customWidth="1"/>
  </cols>
  <sheetData>
    <row r="1" spans="1:6" ht="15.75" customHeight="1" x14ac:dyDescent="0.15">
      <c r="A1" s="2" t="s">
        <v>172</v>
      </c>
      <c r="C1" s="5" t="s">
        <v>54</v>
      </c>
      <c r="F1" s="11"/>
    </row>
    <row r="2" spans="1:6" ht="15.75" customHeight="1" x14ac:dyDescent="0.15">
      <c r="A2" s="4" t="s">
        <v>44</v>
      </c>
      <c r="B2" s="1" t="s">
        <v>200</v>
      </c>
      <c r="C2" s="1" t="s">
        <v>204</v>
      </c>
      <c r="D2" s="1" t="s">
        <v>206</v>
      </c>
      <c r="E2" s="1" t="s">
        <v>46</v>
      </c>
      <c r="F2" s="11"/>
    </row>
    <row r="3" spans="1:6" ht="15.75" customHeight="1" x14ac:dyDescent="0.15">
      <c r="A3" s="12"/>
      <c r="B3" s="11"/>
      <c r="C3" s="13"/>
      <c r="D3" s="11"/>
      <c r="E3" s="82"/>
      <c r="F3" s="81"/>
    </row>
    <row r="4" spans="1:6" ht="15.75" customHeight="1" x14ac:dyDescent="0.15">
      <c r="A4" s="12"/>
      <c r="B4" s="11"/>
      <c r="C4" s="13"/>
      <c r="D4" s="11"/>
      <c r="E4" s="82"/>
      <c r="F4" s="81"/>
    </row>
    <row r="5" spans="1:6" ht="15.75" customHeight="1" x14ac:dyDescent="0.15">
      <c r="A5" s="12"/>
      <c r="B5" s="11"/>
      <c r="C5" s="13"/>
      <c r="D5" s="11"/>
      <c r="E5" s="82"/>
      <c r="F5" s="81"/>
    </row>
    <row r="6" spans="1:6" ht="15.75" customHeight="1" x14ac:dyDescent="0.15">
      <c r="A6" s="12"/>
      <c r="B6" s="11"/>
      <c r="C6" s="13"/>
      <c r="D6" s="11"/>
      <c r="E6" s="82"/>
      <c r="F6" s="81"/>
    </row>
    <row r="7" spans="1:6" ht="15.75" customHeight="1" x14ac:dyDescent="0.15">
      <c r="A7" s="12"/>
      <c r="B7" s="11"/>
      <c r="C7" s="13"/>
      <c r="D7" s="11"/>
      <c r="E7" s="82"/>
      <c r="F7" s="81"/>
    </row>
    <row r="8" spans="1:6" ht="15.75" customHeight="1" x14ac:dyDescent="0.15">
      <c r="A8" s="12"/>
      <c r="B8" s="11"/>
      <c r="C8" s="13"/>
      <c r="D8" s="11"/>
      <c r="E8" s="82"/>
      <c r="F8" s="81"/>
    </row>
    <row r="9" spans="1:6" ht="15.75" customHeight="1" x14ac:dyDescent="0.15">
      <c r="A9" s="12"/>
      <c r="B9" s="11"/>
      <c r="C9" s="13"/>
      <c r="D9" s="11"/>
      <c r="E9" s="82"/>
      <c r="F9" s="81"/>
    </row>
    <row r="10" spans="1:6" ht="15.75" customHeight="1" x14ac:dyDescent="0.15">
      <c r="A10" s="12"/>
      <c r="B10" s="11"/>
      <c r="C10" s="13"/>
      <c r="D10" s="11"/>
      <c r="E10" s="82"/>
      <c r="F10" s="81"/>
    </row>
    <row r="11" spans="1:6" ht="15.75" customHeight="1" x14ac:dyDescent="0.15">
      <c r="A11" s="12"/>
      <c r="B11" s="11"/>
      <c r="C11" s="13"/>
      <c r="D11" s="11"/>
      <c r="E11" s="82"/>
      <c r="F11" s="81"/>
    </row>
    <row r="12" spans="1:6" ht="15.75" customHeight="1" x14ac:dyDescent="0.15">
      <c r="A12" s="12"/>
      <c r="B12" s="11"/>
      <c r="C12" s="13"/>
      <c r="D12" s="11"/>
      <c r="E12" s="82"/>
      <c r="F12" s="81"/>
    </row>
    <row r="13" spans="1:6" ht="15.75" customHeight="1" x14ac:dyDescent="0.15">
      <c r="A13" s="12"/>
      <c r="B13" s="11"/>
      <c r="C13" s="13"/>
      <c r="D13" s="11"/>
      <c r="E13" s="82"/>
      <c r="F13" s="81"/>
    </row>
    <row r="14" spans="1:6" ht="15.75" customHeight="1" x14ac:dyDescent="0.15">
      <c r="A14" s="12"/>
      <c r="B14" s="11"/>
      <c r="C14" s="13"/>
      <c r="D14" s="11"/>
      <c r="E14" s="82"/>
      <c r="F14" s="81"/>
    </row>
    <row r="15" spans="1:6" ht="15.75" customHeight="1" x14ac:dyDescent="0.15">
      <c r="A15" s="12"/>
      <c r="B15" s="11"/>
      <c r="C15" s="13"/>
      <c r="D15" s="11"/>
      <c r="E15" s="82"/>
      <c r="F15" s="81"/>
    </row>
    <row r="16" spans="1:6" ht="15.75" customHeight="1" x14ac:dyDescent="0.15">
      <c r="A16" s="12"/>
      <c r="B16" s="11"/>
      <c r="C16" s="13"/>
      <c r="D16" s="11"/>
      <c r="E16" s="82"/>
      <c r="F16" s="81"/>
    </row>
    <row r="17" spans="1:6" ht="15.75" customHeight="1" x14ac:dyDescent="0.15">
      <c r="A17" s="12"/>
      <c r="B17" s="11"/>
      <c r="C17" s="13"/>
      <c r="D17" s="11"/>
      <c r="E17" s="82"/>
      <c r="F17" s="81"/>
    </row>
    <row r="18" spans="1:6" ht="15.75" customHeight="1" x14ac:dyDescent="0.15">
      <c r="A18" s="12"/>
      <c r="B18" s="11"/>
      <c r="C18" s="13"/>
      <c r="D18" s="11"/>
      <c r="E18" s="82"/>
      <c r="F18" s="81"/>
    </row>
    <row r="19" spans="1:6" ht="15.75" customHeight="1" x14ac:dyDescent="0.15">
      <c r="A19" s="12"/>
      <c r="B19" s="11"/>
      <c r="C19" s="13"/>
      <c r="D19" s="11"/>
      <c r="E19" s="82"/>
      <c r="F19" s="81"/>
    </row>
    <row r="20" spans="1:6" ht="15.75" customHeight="1" x14ac:dyDescent="0.15">
      <c r="A20" s="12"/>
      <c r="B20" s="11"/>
      <c r="C20" s="13"/>
      <c r="D20" s="11"/>
      <c r="E20" s="82"/>
      <c r="F20" s="81"/>
    </row>
    <row r="21" spans="1:6" ht="15.75" customHeight="1" x14ac:dyDescent="0.15">
      <c r="A21" s="12"/>
      <c r="B21" s="11"/>
      <c r="C21" s="13"/>
      <c r="D21" s="11"/>
      <c r="E21" s="82"/>
      <c r="F21" s="81"/>
    </row>
    <row r="22" spans="1:6" ht="15.75" customHeight="1" x14ac:dyDescent="0.15">
      <c r="A22" s="12"/>
      <c r="B22" s="11"/>
      <c r="C22" s="13"/>
      <c r="D22" s="11"/>
      <c r="E22" s="82"/>
      <c r="F22" s="81"/>
    </row>
    <row r="23" spans="1:6" ht="15.75" customHeight="1" x14ac:dyDescent="0.15">
      <c r="A23" s="12"/>
      <c r="B23" s="11"/>
      <c r="C23" s="13"/>
      <c r="D23" s="11"/>
      <c r="E23" s="82"/>
      <c r="F23" s="81"/>
    </row>
    <row r="24" spans="1:6" ht="15.75" customHeight="1" x14ac:dyDescent="0.15">
      <c r="A24" s="12"/>
      <c r="B24" s="11"/>
      <c r="C24" s="13"/>
      <c r="D24" s="11"/>
      <c r="E24" s="82"/>
      <c r="F24" s="81"/>
    </row>
    <row r="25" spans="1:6" ht="15.75" customHeight="1" x14ac:dyDescent="0.15">
      <c r="A25" s="12"/>
      <c r="B25" s="11"/>
      <c r="C25" s="13"/>
      <c r="D25" s="11"/>
      <c r="E25" s="82"/>
      <c r="F25" s="81"/>
    </row>
    <row r="26" spans="1:6" ht="15.75" customHeight="1" x14ac:dyDescent="0.15">
      <c r="A26" s="12"/>
      <c r="B26" s="11"/>
      <c r="C26" s="13"/>
      <c r="D26" s="11"/>
      <c r="E26" s="82"/>
      <c r="F26" s="81"/>
    </row>
    <row r="27" spans="1:6" ht="15.75" customHeight="1" x14ac:dyDescent="0.15">
      <c r="A27" s="12"/>
      <c r="B27" s="11"/>
      <c r="C27" s="13"/>
      <c r="D27" s="11"/>
      <c r="E27" s="82"/>
      <c r="F27" s="81"/>
    </row>
    <row r="28" spans="1:6" ht="15.75" customHeight="1" x14ac:dyDescent="0.15">
      <c r="A28" s="12"/>
      <c r="B28" s="11"/>
      <c r="C28" s="13"/>
      <c r="D28" s="11"/>
      <c r="E28" s="82"/>
      <c r="F28" s="81"/>
    </row>
    <row r="29" spans="1:6" ht="15.75" customHeight="1" x14ac:dyDescent="0.15">
      <c r="A29" s="12"/>
      <c r="B29" s="11"/>
      <c r="C29" s="13"/>
      <c r="D29" s="11"/>
      <c r="E29" s="82"/>
      <c r="F29" s="81"/>
    </row>
    <row r="30" spans="1:6" ht="15.75" customHeight="1" x14ac:dyDescent="0.15">
      <c r="A30" s="12"/>
      <c r="B30" s="11"/>
      <c r="C30" s="13"/>
      <c r="D30" s="11"/>
      <c r="E30" s="82"/>
      <c r="F30" s="81"/>
    </row>
    <row r="31" spans="1:6" ht="15.75" customHeight="1" x14ac:dyDescent="0.15">
      <c r="A31" s="12"/>
      <c r="B31" s="11"/>
      <c r="C31" s="13"/>
      <c r="D31" s="11"/>
      <c r="E31" s="82"/>
      <c r="F31" s="81"/>
    </row>
    <row r="32" spans="1:6" ht="15.75" customHeight="1" x14ac:dyDescent="0.15">
      <c r="A32" s="12"/>
      <c r="B32" s="11"/>
      <c r="C32" s="13"/>
      <c r="D32" s="11"/>
      <c r="E32" s="82"/>
      <c r="F32" s="81"/>
    </row>
    <row r="33" spans="1:6" ht="15.75" customHeight="1" x14ac:dyDescent="0.15">
      <c r="A33" s="12"/>
      <c r="B33" s="11"/>
      <c r="C33" s="13"/>
      <c r="D33" s="11"/>
      <c r="E33" s="82"/>
      <c r="F33" s="81"/>
    </row>
    <row r="34" spans="1:6" ht="15.75" customHeight="1" x14ac:dyDescent="0.15">
      <c r="A34" s="12"/>
      <c r="B34" s="11"/>
      <c r="C34" s="13"/>
      <c r="D34" s="11"/>
      <c r="E34" s="82"/>
      <c r="F34" s="81"/>
    </row>
    <row r="35" spans="1:6" ht="15.75" customHeight="1" x14ac:dyDescent="0.15">
      <c r="A35" s="12"/>
      <c r="B35" s="11"/>
      <c r="C35" s="13"/>
      <c r="D35" s="11"/>
      <c r="E35" s="82"/>
      <c r="F35" s="81"/>
    </row>
    <row r="36" spans="1:6" ht="15.75" customHeight="1" x14ac:dyDescent="0.15">
      <c r="A36" s="12"/>
      <c r="B36" s="11"/>
      <c r="C36" s="13"/>
      <c r="D36" s="11"/>
      <c r="E36" s="82"/>
      <c r="F36" s="81"/>
    </row>
    <row r="37" spans="1:6" ht="15.75" customHeight="1" x14ac:dyDescent="0.15">
      <c r="A37" s="12"/>
      <c r="B37" s="11"/>
      <c r="C37" s="13"/>
      <c r="D37" s="11"/>
      <c r="E37" s="82"/>
      <c r="F37" s="81"/>
    </row>
    <row r="38" spans="1:6" ht="15.75" customHeight="1" x14ac:dyDescent="0.15">
      <c r="A38" s="12"/>
      <c r="B38" s="11"/>
      <c r="C38" s="13"/>
      <c r="D38" s="11"/>
      <c r="E38" s="82"/>
      <c r="F38" s="81"/>
    </row>
    <row r="39" spans="1:6" ht="15.75" customHeight="1" x14ac:dyDescent="0.15">
      <c r="A39" s="12"/>
      <c r="B39" s="11"/>
      <c r="C39" s="13"/>
      <c r="D39" s="11"/>
      <c r="E39" s="82"/>
      <c r="F39" s="81"/>
    </row>
    <row r="40" spans="1:6" ht="15.75" customHeight="1" x14ac:dyDescent="0.15">
      <c r="A40" s="12"/>
      <c r="B40" s="11"/>
      <c r="C40" s="13"/>
      <c r="D40" s="11"/>
      <c r="E40" s="82"/>
      <c r="F40" s="81"/>
    </row>
    <row r="41" spans="1:6" ht="15.75" customHeight="1" x14ac:dyDescent="0.15">
      <c r="A41" s="12"/>
      <c r="B41" s="11"/>
      <c r="C41" s="13"/>
      <c r="D41" s="11"/>
      <c r="E41" s="82"/>
      <c r="F41" s="81"/>
    </row>
    <row r="42" spans="1:6" ht="15.75" customHeight="1" x14ac:dyDescent="0.15">
      <c r="A42" s="12"/>
      <c r="B42" s="11"/>
      <c r="C42" s="13"/>
      <c r="D42" s="11"/>
      <c r="E42" s="82"/>
      <c r="F42" s="81"/>
    </row>
    <row r="43" spans="1:6" ht="15.75" customHeight="1" x14ac:dyDescent="0.15">
      <c r="A43" s="12"/>
      <c r="B43" s="11"/>
      <c r="C43" s="13"/>
      <c r="D43" s="11"/>
      <c r="E43" s="82"/>
      <c r="F43" s="81"/>
    </row>
    <row r="44" spans="1:6" ht="15.75" customHeight="1" x14ac:dyDescent="0.15">
      <c r="A44" s="12"/>
      <c r="B44" s="11"/>
      <c r="C44" s="13"/>
      <c r="D44" s="11"/>
      <c r="E44" s="82"/>
      <c r="F44" s="81"/>
    </row>
    <row r="45" spans="1:6" ht="15.75" customHeight="1" x14ac:dyDescent="0.15">
      <c r="A45" s="12"/>
      <c r="B45" s="11"/>
      <c r="C45" s="13"/>
      <c r="D45" s="11"/>
      <c r="E45" s="82"/>
      <c r="F45" s="81"/>
    </row>
    <row r="46" spans="1:6" ht="15.75" customHeight="1" x14ac:dyDescent="0.15">
      <c r="A46" s="12"/>
      <c r="B46" s="11"/>
      <c r="C46" s="13"/>
      <c r="D46" s="11"/>
      <c r="E46" s="82"/>
      <c r="F46" s="81"/>
    </row>
    <row r="47" spans="1:6" ht="15.75" customHeight="1" x14ac:dyDescent="0.15">
      <c r="A47" s="12"/>
      <c r="B47" s="11"/>
      <c r="C47" s="13"/>
      <c r="D47" s="11"/>
      <c r="E47" s="82"/>
      <c r="F47" s="81"/>
    </row>
    <row r="48" spans="1:6" ht="15.75" customHeight="1" x14ac:dyDescent="0.15">
      <c r="A48" s="12"/>
      <c r="B48" s="11"/>
      <c r="C48" s="13"/>
      <c r="D48" s="11"/>
      <c r="E48" s="82"/>
      <c r="F48" s="81"/>
    </row>
    <row r="49" spans="1:6" ht="15.75" customHeight="1" x14ac:dyDescent="0.15">
      <c r="A49" s="12"/>
      <c r="B49" s="11"/>
      <c r="C49" s="13"/>
      <c r="D49" s="11"/>
      <c r="E49" s="82"/>
      <c r="F49" s="81"/>
    </row>
    <row r="50" spans="1:6" ht="15.75" customHeight="1" x14ac:dyDescent="0.15">
      <c r="A50" s="12"/>
      <c r="B50" s="11"/>
      <c r="C50" s="13"/>
      <c r="D50" s="11"/>
      <c r="E50" s="82"/>
      <c r="F50" s="81"/>
    </row>
    <row r="51" spans="1:6" ht="15.75" customHeight="1" x14ac:dyDescent="0.15">
      <c r="A51" s="12"/>
      <c r="B51" s="11"/>
      <c r="C51" s="13"/>
      <c r="D51" s="11"/>
      <c r="E51" s="82"/>
      <c r="F51" s="81"/>
    </row>
    <row r="52" spans="1:6" ht="15.75" customHeight="1" x14ac:dyDescent="0.15">
      <c r="A52" s="12"/>
      <c r="B52" s="11"/>
      <c r="C52" s="13"/>
      <c r="D52" s="11"/>
      <c r="E52" s="82"/>
      <c r="F52" s="81"/>
    </row>
    <row r="53" spans="1:6" ht="15.75" customHeight="1" x14ac:dyDescent="0.15">
      <c r="A53" s="12"/>
      <c r="B53" s="11"/>
      <c r="C53" s="13"/>
      <c r="D53" s="11"/>
      <c r="E53" s="82"/>
      <c r="F53" s="81"/>
    </row>
    <row r="54" spans="1:6" ht="15.75" customHeight="1" x14ac:dyDescent="0.15">
      <c r="A54" s="12"/>
      <c r="B54" s="11"/>
      <c r="C54" s="13"/>
      <c r="D54" s="11"/>
      <c r="E54" s="82"/>
      <c r="F54" s="81"/>
    </row>
    <row r="55" spans="1:6" ht="15.75" customHeight="1" x14ac:dyDescent="0.15">
      <c r="A55" s="12"/>
      <c r="B55" s="11"/>
      <c r="C55" s="13"/>
      <c r="D55" s="11"/>
      <c r="E55" s="82"/>
      <c r="F55" s="81"/>
    </row>
    <row r="56" spans="1:6" ht="15.75" customHeight="1" x14ac:dyDescent="0.15">
      <c r="A56" s="12"/>
      <c r="B56" s="11"/>
      <c r="C56" s="13"/>
      <c r="D56" s="11"/>
      <c r="E56" s="82"/>
      <c r="F56" s="81"/>
    </row>
    <row r="57" spans="1:6" ht="15.75" customHeight="1" x14ac:dyDescent="0.15">
      <c r="A57" s="12"/>
      <c r="B57" s="11"/>
      <c r="C57" s="13"/>
      <c r="D57" s="11"/>
      <c r="E57" s="82"/>
      <c r="F57" s="81"/>
    </row>
    <row r="58" spans="1:6" ht="15.75" customHeight="1" x14ac:dyDescent="0.15">
      <c r="A58" s="12"/>
      <c r="B58" s="11"/>
      <c r="C58" s="13"/>
      <c r="D58" s="11"/>
      <c r="E58" s="82"/>
      <c r="F58" s="81"/>
    </row>
    <row r="59" spans="1:6" ht="15.75" customHeight="1" x14ac:dyDescent="0.15">
      <c r="A59" s="12"/>
      <c r="B59" s="11"/>
      <c r="C59" s="13"/>
      <c r="D59" s="11"/>
      <c r="E59" s="82"/>
      <c r="F59" s="81"/>
    </row>
    <row r="60" spans="1:6" ht="15.75" customHeight="1" x14ac:dyDescent="0.15">
      <c r="A60" s="12"/>
      <c r="B60" s="11"/>
      <c r="C60" s="13"/>
      <c r="D60" s="11"/>
      <c r="E60" s="82"/>
      <c r="F60" s="81"/>
    </row>
    <row r="61" spans="1:6" ht="15.75" customHeight="1" x14ac:dyDescent="0.15">
      <c r="A61" s="12"/>
      <c r="B61" s="11"/>
      <c r="C61" s="13"/>
      <c r="D61" s="11"/>
      <c r="E61" s="82"/>
      <c r="F61" s="81"/>
    </row>
    <row r="62" spans="1:6" ht="15.75" customHeight="1" x14ac:dyDescent="0.15">
      <c r="A62" s="12"/>
      <c r="B62" s="11"/>
      <c r="C62" s="13"/>
      <c r="D62" s="11"/>
      <c r="E62" s="82"/>
      <c r="F62" s="81"/>
    </row>
    <row r="63" spans="1:6" ht="15.75" customHeight="1" x14ac:dyDescent="0.15">
      <c r="A63" s="12"/>
      <c r="B63" s="11"/>
      <c r="C63" s="13"/>
      <c r="D63" s="11"/>
      <c r="E63" s="82"/>
      <c r="F63" s="81"/>
    </row>
    <row r="64" spans="1:6" ht="15.75" customHeight="1" x14ac:dyDescent="0.15">
      <c r="A64" s="12"/>
      <c r="B64" s="11"/>
      <c r="C64" s="13"/>
      <c r="D64" s="11"/>
      <c r="E64" s="82"/>
      <c r="F64" s="81"/>
    </row>
    <row r="65" spans="1:6" ht="15.75" customHeight="1" x14ac:dyDescent="0.15">
      <c r="A65" s="12"/>
      <c r="B65" s="11"/>
      <c r="C65" s="13"/>
      <c r="D65" s="11"/>
      <c r="E65" s="82"/>
      <c r="F65" s="81"/>
    </row>
    <row r="66" spans="1:6" ht="15.75" customHeight="1" x14ac:dyDescent="0.15">
      <c r="A66" s="12"/>
      <c r="B66" s="11"/>
      <c r="C66" s="13"/>
      <c r="D66" s="11"/>
      <c r="E66" s="82"/>
      <c r="F66" s="81"/>
    </row>
    <row r="67" spans="1:6" ht="15.75" customHeight="1" x14ac:dyDescent="0.15">
      <c r="A67" s="12"/>
      <c r="B67" s="11"/>
      <c r="C67" s="13"/>
      <c r="D67" s="11"/>
      <c r="E67" s="82"/>
      <c r="F67" s="81"/>
    </row>
    <row r="68" spans="1:6" ht="15.75" customHeight="1" x14ac:dyDescent="0.15">
      <c r="A68" s="12"/>
      <c r="B68" s="11"/>
      <c r="C68" s="13"/>
      <c r="D68" s="11"/>
      <c r="E68" s="82"/>
      <c r="F68" s="81"/>
    </row>
    <row r="69" spans="1:6" ht="15.75" customHeight="1" x14ac:dyDescent="0.15">
      <c r="A69" s="12"/>
      <c r="B69" s="11"/>
      <c r="C69" s="13"/>
      <c r="D69" s="11"/>
      <c r="E69" s="82"/>
      <c r="F69" s="81"/>
    </row>
    <row r="70" spans="1:6" ht="15.75" customHeight="1" x14ac:dyDescent="0.15">
      <c r="A70" s="12"/>
      <c r="B70" s="11"/>
      <c r="C70" s="13"/>
      <c r="D70" s="11"/>
      <c r="E70" s="82"/>
      <c r="F70" s="81"/>
    </row>
    <row r="71" spans="1:6" ht="15.75" customHeight="1" x14ac:dyDescent="0.15">
      <c r="A71" s="12"/>
      <c r="B71" s="11"/>
      <c r="C71" s="13"/>
      <c r="D71" s="11"/>
      <c r="E71" s="82"/>
      <c r="F71" s="81"/>
    </row>
    <row r="72" spans="1:6" ht="15.75" customHeight="1" x14ac:dyDescent="0.15">
      <c r="A72" s="12"/>
      <c r="B72" s="11"/>
      <c r="C72" s="13"/>
      <c r="D72" s="11"/>
      <c r="E72" s="82"/>
      <c r="F72" s="81"/>
    </row>
    <row r="73" spans="1:6" ht="15.75" customHeight="1" x14ac:dyDescent="0.15">
      <c r="A73" s="12"/>
      <c r="B73" s="11"/>
      <c r="C73" s="13"/>
      <c r="D73" s="11"/>
      <c r="E73" s="82"/>
      <c r="F73" s="81"/>
    </row>
    <row r="74" spans="1:6" ht="15.75" customHeight="1" x14ac:dyDescent="0.15">
      <c r="A74" s="12"/>
      <c r="B74" s="11"/>
      <c r="C74" s="13"/>
      <c r="D74" s="11"/>
      <c r="E74" s="82"/>
      <c r="F74" s="81"/>
    </row>
    <row r="75" spans="1:6" ht="15.75" customHeight="1" x14ac:dyDescent="0.15">
      <c r="A75" s="12"/>
      <c r="B75" s="11"/>
      <c r="C75" s="13"/>
      <c r="D75" s="11"/>
      <c r="E75" s="82"/>
      <c r="F75" s="81"/>
    </row>
    <row r="76" spans="1:6" ht="15.75" customHeight="1" x14ac:dyDescent="0.15">
      <c r="A76" s="12"/>
      <c r="B76" s="11"/>
      <c r="C76" s="13"/>
      <c r="D76" s="11"/>
      <c r="E76" s="82"/>
      <c r="F76" s="81"/>
    </row>
    <row r="77" spans="1:6" ht="15.75" customHeight="1" x14ac:dyDescent="0.15">
      <c r="A77" s="12"/>
      <c r="B77" s="11"/>
      <c r="C77" s="13"/>
      <c r="D77" s="11"/>
      <c r="E77" s="82"/>
      <c r="F77" s="81"/>
    </row>
    <row r="78" spans="1:6" ht="15.75" customHeight="1" x14ac:dyDescent="0.15">
      <c r="A78" s="12"/>
      <c r="B78" s="11"/>
      <c r="C78" s="13"/>
      <c r="D78" s="11"/>
      <c r="E78" s="82"/>
      <c r="F78" s="81"/>
    </row>
    <row r="79" spans="1:6" ht="15.75" customHeight="1" x14ac:dyDescent="0.15">
      <c r="A79" s="12"/>
      <c r="B79" s="11"/>
      <c r="C79" s="13"/>
      <c r="D79" s="11"/>
      <c r="E79" s="82"/>
      <c r="F79" s="81"/>
    </row>
    <row r="80" spans="1:6" ht="15.75" customHeight="1" x14ac:dyDescent="0.15">
      <c r="A80" s="12"/>
      <c r="B80" s="11"/>
      <c r="C80" s="13"/>
      <c r="D80" s="11"/>
      <c r="E80" s="82"/>
      <c r="F80" s="81"/>
    </row>
    <row r="81" spans="1:6" ht="15.75" customHeight="1" x14ac:dyDescent="0.15">
      <c r="A81" s="12"/>
      <c r="B81" s="11"/>
      <c r="C81" s="13"/>
      <c r="D81" s="11"/>
      <c r="E81" s="82"/>
      <c r="F81" s="81"/>
    </row>
    <row r="82" spans="1:6" ht="15.75" customHeight="1" x14ac:dyDescent="0.15">
      <c r="A82" s="12"/>
      <c r="B82" s="11"/>
      <c r="C82" s="13"/>
      <c r="D82" s="11"/>
      <c r="E82" s="82"/>
      <c r="F82" s="81"/>
    </row>
    <row r="83" spans="1:6" ht="15.75" customHeight="1" x14ac:dyDescent="0.15">
      <c r="A83" s="12"/>
      <c r="B83" s="11"/>
      <c r="C83" s="13"/>
      <c r="D83" s="11"/>
      <c r="E83" s="82"/>
      <c r="F83" s="81"/>
    </row>
    <row r="84" spans="1:6" ht="15.75" customHeight="1" x14ac:dyDescent="0.15">
      <c r="A84" s="12"/>
      <c r="B84" s="11"/>
      <c r="C84" s="13"/>
      <c r="D84" s="11"/>
      <c r="E84" s="82"/>
      <c r="F84" s="81"/>
    </row>
    <row r="85" spans="1:6" ht="15.75" customHeight="1" x14ac:dyDescent="0.15">
      <c r="A85" s="12"/>
      <c r="B85" s="11"/>
      <c r="C85" s="13"/>
      <c r="D85" s="11"/>
      <c r="E85" s="82"/>
      <c r="F85" s="81"/>
    </row>
    <row r="86" spans="1:6" ht="15.75" customHeight="1" x14ac:dyDescent="0.15">
      <c r="A86" s="12"/>
      <c r="B86" s="11"/>
      <c r="C86" s="13"/>
      <c r="D86" s="11"/>
      <c r="E86" s="82"/>
      <c r="F86" s="81"/>
    </row>
    <row r="87" spans="1:6" ht="15.75" customHeight="1" x14ac:dyDescent="0.15">
      <c r="A87" s="12"/>
      <c r="B87" s="11"/>
      <c r="C87" s="13"/>
      <c r="D87" s="11"/>
      <c r="E87" s="82"/>
      <c r="F87" s="81"/>
    </row>
    <row r="88" spans="1:6" ht="15.75" customHeight="1" x14ac:dyDescent="0.15">
      <c r="A88" s="12"/>
      <c r="B88" s="11"/>
      <c r="C88" s="13"/>
      <c r="D88" s="11"/>
      <c r="E88" s="82"/>
      <c r="F88" s="81"/>
    </row>
    <row r="89" spans="1:6" ht="15.75" customHeight="1" x14ac:dyDescent="0.15">
      <c r="A89" s="12"/>
      <c r="B89" s="11"/>
      <c r="C89" s="13"/>
      <c r="D89" s="11"/>
      <c r="E89" s="82"/>
      <c r="F89" s="81"/>
    </row>
    <row r="90" spans="1:6" ht="15.75" customHeight="1" x14ac:dyDescent="0.15">
      <c r="A90" s="12"/>
      <c r="B90" s="11"/>
      <c r="C90" s="13"/>
      <c r="D90" s="11"/>
      <c r="E90" s="82"/>
      <c r="F90" s="81"/>
    </row>
    <row r="91" spans="1:6" ht="15.75" customHeight="1" x14ac:dyDescent="0.15">
      <c r="A91" s="12"/>
      <c r="B91" s="11"/>
      <c r="C91" s="13"/>
      <c r="D91" s="11"/>
      <c r="E91" s="82"/>
      <c r="F91" s="81"/>
    </row>
    <row r="92" spans="1:6" ht="15.75" customHeight="1" x14ac:dyDescent="0.15">
      <c r="A92" s="12"/>
      <c r="B92" s="11"/>
      <c r="C92" s="13"/>
      <c r="D92" s="11"/>
      <c r="E92" s="82"/>
      <c r="F92" s="81"/>
    </row>
    <row r="93" spans="1:6" ht="15.75" customHeight="1" x14ac:dyDescent="0.15">
      <c r="A93" s="12"/>
      <c r="B93" s="11"/>
      <c r="C93" s="13"/>
      <c r="D93" s="11"/>
      <c r="E93" s="82"/>
      <c r="F93" s="81"/>
    </row>
    <row r="94" spans="1:6" ht="15.75" customHeight="1" x14ac:dyDescent="0.15">
      <c r="A94" s="12"/>
      <c r="B94" s="11"/>
      <c r="C94" s="13"/>
      <c r="D94" s="11"/>
      <c r="E94" s="82"/>
      <c r="F94" s="81"/>
    </row>
    <row r="95" spans="1:6" ht="15.75" customHeight="1" x14ac:dyDescent="0.15">
      <c r="A95" s="12"/>
      <c r="B95" s="11"/>
      <c r="C95" s="13"/>
      <c r="D95" s="11"/>
      <c r="E95" s="82"/>
      <c r="F95" s="81"/>
    </row>
    <row r="96" spans="1:6" ht="15.75" customHeight="1" x14ac:dyDescent="0.15">
      <c r="A96" s="12"/>
      <c r="B96" s="11"/>
      <c r="C96" s="13"/>
      <c r="D96" s="11"/>
      <c r="E96" s="82"/>
      <c r="F96" s="81"/>
    </row>
    <row r="97" spans="1:6" ht="15.75" customHeight="1" x14ac:dyDescent="0.15">
      <c r="A97" s="12"/>
      <c r="B97" s="11"/>
      <c r="C97" s="13"/>
      <c r="D97" s="11"/>
      <c r="E97" s="82"/>
      <c r="F97" s="81"/>
    </row>
    <row r="98" spans="1:6" ht="15.75" customHeight="1" x14ac:dyDescent="0.15">
      <c r="A98" s="12"/>
      <c r="B98" s="11"/>
      <c r="C98" s="13"/>
      <c r="D98" s="11"/>
      <c r="E98" s="82"/>
      <c r="F98" s="81"/>
    </row>
    <row r="99" spans="1:6" ht="15.75" customHeight="1" x14ac:dyDescent="0.15">
      <c r="A99" s="12"/>
      <c r="B99" s="11"/>
      <c r="C99" s="13"/>
      <c r="D99" s="11"/>
      <c r="E99" s="82"/>
      <c r="F99" s="81"/>
    </row>
    <row r="100" spans="1:6" ht="15.75" customHeight="1" x14ac:dyDescent="0.15">
      <c r="A100" s="12"/>
      <c r="B100" s="11"/>
      <c r="C100" s="13"/>
      <c r="D100" s="11"/>
      <c r="E100" s="82"/>
      <c r="F100" s="81"/>
    </row>
    <row r="101" spans="1:6" ht="15.75" customHeight="1" x14ac:dyDescent="0.15">
      <c r="A101" s="12"/>
      <c r="B101" s="11"/>
      <c r="C101" s="13"/>
      <c r="D101" s="11"/>
      <c r="E101" s="82"/>
      <c r="F101" s="81"/>
    </row>
    <row r="102" spans="1:6" ht="15.75" customHeight="1" x14ac:dyDescent="0.15">
      <c r="A102" s="12"/>
      <c r="B102" s="11"/>
      <c r="C102" s="13"/>
      <c r="D102" s="11"/>
      <c r="E102" s="82"/>
      <c r="F102" s="81"/>
    </row>
    <row r="103" spans="1:6" ht="15.75" customHeight="1" x14ac:dyDescent="0.15">
      <c r="A103" s="12"/>
      <c r="B103" s="11"/>
      <c r="C103" s="13"/>
      <c r="D103" s="11"/>
      <c r="E103" s="82"/>
      <c r="F103" s="81"/>
    </row>
    <row r="104" spans="1:6" ht="15.75" customHeight="1" x14ac:dyDescent="0.15">
      <c r="A104" s="12"/>
      <c r="B104" s="11"/>
      <c r="C104" s="13"/>
      <c r="D104" s="11"/>
      <c r="E104" s="82"/>
      <c r="F104" s="81"/>
    </row>
    <row r="105" spans="1:6" ht="15.75" customHeight="1" x14ac:dyDescent="0.15">
      <c r="A105" s="12"/>
      <c r="B105" s="11"/>
      <c r="C105" s="13"/>
      <c r="D105" s="11"/>
      <c r="E105" s="82"/>
      <c r="F105" s="81"/>
    </row>
    <row r="106" spans="1:6" ht="15.75" customHeight="1" x14ac:dyDescent="0.15">
      <c r="A106" s="12"/>
      <c r="B106" s="11"/>
      <c r="C106" s="13"/>
      <c r="D106" s="11"/>
      <c r="E106" s="82"/>
      <c r="F106" s="81"/>
    </row>
    <row r="107" spans="1:6" ht="15.75" customHeight="1" x14ac:dyDescent="0.15">
      <c r="A107" s="12"/>
      <c r="B107" s="11"/>
      <c r="C107" s="13"/>
      <c r="D107" s="11"/>
      <c r="E107" s="82"/>
      <c r="F107" s="81"/>
    </row>
    <row r="108" spans="1:6" ht="15.75" customHeight="1" x14ac:dyDescent="0.15">
      <c r="A108" s="12"/>
      <c r="B108" s="11"/>
      <c r="C108" s="13"/>
      <c r="D108" s="11"/>
      <c r="E108" s="82"/>
      <c r="F108" s="81"/>
    </row>
    <row r="109" spans="1:6" ht="15.75" customHeight="1" x14ac:dyDescent="0.15">
      <c r="A109" s="12"/>
      <c r="B109" s="11"/>
      <c r="C109" s="13"/>
      <c r="D109" s="11"/>
      <c r="E109" s="82"/>
      <c r="F109" s="81"/>
    </row>
    <row r="110" spans="1:6" ht="15.75" customHeight="1" x14ac:dyDescent="0.15">
      <c r="A110" s="12"/>
      <c r="B110" s="11"/>
      <c r="C110" s="13"/>
      <c r="D110" s="11"/>
      <c r="E110" s="82"/>
      <c r="F110" s="81"/>
    </row>
    <row r="111" spans="1:6" ht="15.75" customHeight="1" x14ac:dyDescent="0.15">
      <c r="A111" s="12"/>
      <c r="B111" s="11"/>
      <c r="C111" s="13"/>
      <c r="D111" s="11"/>
      <c r="E111" s="82"/>
      <c r="F111" s="81"/>
    </row>
    <row r="112" spans="1:6" ht="15.75" customHeight="1" x14ac:dyDescent="0.15">
      <c r="A112" s="12"/>
      <c r="B112" s="11"/>
      <c r="C112" s="13"/>
      <c r="D112" s="11"/>
      <c r="E112" s="82"/>
      <c r="F112" s="81"/>
    </row>
    <row r="113" spans="1:6" ht="15.75" customHeight="1" x14ac:dyDescent="0.15">
      <c r="A113" s="12"/>
      <c r="B113" s="11"/>
      <c r="C113" s="13"/>
      <c r="D113" s="11"/>
      <c r="E113" s="82"/>
      <c r="F113" s="81"/>
    </row>
    <row r="114" spans="1:6" ht="15.75" customHeight="1" x14ac:dyDescent="0.15">
      <c r="A114" s="12"/>
      <c r="B114" s="11"/>
      <c r="C114" s="13"/>
      <c r="D114" s="11"/>
      <c r="E114" s="82"/>
      <c r="F114" s="81"/>
    </row>
    <row r="115" spans="1:6" ht="15.75" customHeight="1" x14ac:dyDescent="0.15">
      <c r="A115" s="12"/>
      <c r="B115" s="11"/>
      <c r="C115" s="13"/>
      <c r="D115" s="11"/>
      <c r="E115" s="82"/>
      <c r="F115" s="81"/>
    </row>
    <row r="116" spans="1:6" ht="15.75" customHeight="1" x14ac:dyDescent="0.15">
      <c r="A116" s="12"/>
      <c r="B116" s="11"/>
      <c r="C116" s="13"/>
      <c r="D116" s="11"/>
      <c r="E116" s="82"/>
      <c r="F116" s="81"/>
    </row>
    <row r="117" spans="1:6" ht="15.75" customHeight="1" x14ac:dyDescent="0.15">
      <c r="A117" s="12"/>
      <c r="B117" s="11"/>
      <c r="C117" s="13"/>
      <c r="D117" s="11"/>
      <c r="E117" s="82"/>
      <c r="F117" s="81"/>
    </row>
    <row r="118" spans="1:6" ht="15.75" customHeight="1" x14ac:dyDescent="0.15">
      <c r="A118" s="12"/>
      <c r="B118" s="11"/>
      <c r="C118" s="13"/>
      <c r="D118" s="11"/>
      <c r="E118" s="82"/>
      <c r="F118" s="81"/>
    </row>
    <row r="119" spans="1:6" ht="15.75" customHeight="1" x14ac:dyDescent="0.15">
      <c r="A119" s="12"/>
      <c r="B119" s="11"/>
      <c r="C119" s="13"/>
      <c r="D119" s="11"/>
      <c r="E119" s="82"/>
      <c r="F119" s="81"/>
    </row>
    <row r="120" spans="1:6" ht="15.75" customHeight="1" x14ac:dyDescent="0.15">
      <c r="A120" s="12"/>
      <c r="B120" s="11"/>
      <c r="C120" s="13"/>
      <c r="D120" s="11"/>
      <c r="E120" s="82"/>
      <c r="F120" s="81"/>
    </row>
    <row r="121" spans="1:6" ht="15.75" customHeight="1" x14ac:dyDescent="0.15">
      <c r="A121" s="12"/>
      <c r="B121" s="11"/>
      <c r="C121" s="13"/>
      <c r="D121" s="11"/>
      <c r="E121" s="82"/>
      <c r="F121" s="81"/>
    </row>
    <row r="122" spans="1:6" ht="15.75" customHeight="1" x14ac:dyDescent="0.15">
      <c r="A122" s="12"/>
      <c r="B122" s="11"/>
      <c r="C122" s="13"/>
      <c r="D122" s="11"/>
      <c r="E122" s="82"/>
      <c r="F122" s="81"/>
    </row>
    <row r="123" spans="1:6" ht="15.75" customHeight="1" x14ac:dyDescent="0.15">
      <c r="A123" s="12"/>
      <c r="B123" s="11"/>
      <c r="C123" s="13"/>
      <c r="D123" s="11"/>
      <c r="E123" s="82"/>
      <c r="F123" s="81"/>
    </row>
    <row r="124" spans="1:6" ht="15.75" customHeight="1" x14ac:dyDescent="0.15">
      <c r="A124" s="12"/>
      <c r="B124" s="11"/>
      <c r="C124" s="13"/>
      <c r="D124" s="11"/>
      <c r="E124" s="82"/>
      <c r="F124" s="81"/>
    </row>
    <row r="125" spans="1:6" ht="15.75" customHeight="1" x14ac:dyDescent="0.15">
      <c r="A125" s="12"/>
      <c r="B125" s="11"/>
      <c r="C125" s="13"/>
      <c r="D125" s="11"/>
      <c r="E125" s="82"/>
      <c r="F125" s="81"/>
    </row>
    <row r="126" spans="1:6" ht="15.75" customHeight="1" x14ac:dyDescent="0.15">
      <c r="A126" s="12"/>
      <c r="B126" s="11"/>
      <c r="C126" s="13"/>
      <c r="D126" s="11"/>
      <c r="E126" s="82"/>
      <c r="F126" s="81"/>
    </row>
    <row r="127" spans="1:6" ht="15.75" customHeight="1" x14ac:dyDescent="0.15">
      <c r="A127" s="12"/>
      <c r="B127" s="11"/>
      <c r="C127" s="13"/>
      <c r="D127" s="11"/>
      <c r="E127" s="82"/>
      <c r="F127" s="81"/>
    </row>
    <row r="128" spans="1:6" ht="15.75" customHeight="1" x14ac:dyDescent="0.15">
      <c r="A128" s="12"/>
      <c r="B128" s="11"/>
      <c r="C128" s="13"/>
      <c r="D128" s="11"/>
      <c r="E128" s="82"/>
      <c r="F128" s="81"/>
    </row>
    <row r="129" spans="1:6" ht="15.75" customHeight="1" x14ac:dyDescent="0.15">
      <c r="A129" s="12"/>
      <c r="B129" s="11"/>
      <c r="C129" s="13"/>
      <c r="D129" s="11"/>
      <c r="E129" s="82"/>
      <c r="F129" s="81"/>
    </row>
    <row r="130" spans="1:6" ht="15.75" customHeight="1" x14ac:dyDescent="0.15">
      <c r="A130" s="12"/>
      <c r="B130" s="11"/>
      <c r="C130" s="13"/>
      <c r="D130" s="11"/>
      <c r="E130" s="82"/>
      <c r="F130" s="81"/>
    </row>
    <row r="131" spans="1:6" ht="15.75" customHeight="1" x14ac:dyDescent="0.15">
      <c r="A131" s="12"/>
      <c r="B131" s="11"/>
      <c r="C131" s="13"/>
      <c r="D131" s="11"/>
      <c r="E131" s="82"/>
      <c r="F131" s="81"/>
    </row>
    <row r="132" spans="1:6" ht="15.75" customHeight="1" x14ac:dyDescent="0.15">
      <c r="A132" s="12"/>
      <c r="B132" s="11"/>
      <c r="C132" s="13"/>
      <c r="D132" s="11"/>
      <c r="E132" s="82"/>
      <c r="F132" s="81"/>
    </row>
    <row r="133" spans="1:6" ht="15.75" customHeight="1" x14ac:dyDescent="0.15">
      <c r="A133" s="12"/>
      <c r="B133" s="11"/>
      <c r="C133" s="13"/>
      <c r="D133" s="11"/>
      <c r="E133" s="82"/>
      <c r="F133" s="81"/>
    </row>
    <row r="134" spans="1:6" ht="15.75" customHeight="1" x14ac:dyDescent="0.15">
      <c r="A134" s="12"/>
      <c r="B134" s="11"/>
      <c r="C134" s="13"/>
      <c r="D134" s="11"/>
      <c r="E134" s="82"/>
      <c r="F134" s="81"/>
    </row>
    <row r="135" spans="1:6" ht="15.75" customHeight="1" x14ac:dyDescent="0.15">
      <c r="A135" s="12"/>
      <c r="B135" s="11"/>
      <c r="C135" s="13"/>
      <c r="D135" s="11"/>
      <c r="E135" s="82"/>
      <c r="F135" s="81"/>
    </row>
    <row r="136" spans="1:6" ht="15.75" customHeight="1" x14ac:dyDescent="0.15">
      <c r="A136" s="12"/>
      <c r="B136" s="11"/>
      <c r="C136" s="13"/>
      <c r="D136" s="11"/>
      <c r="E136" s="82"/>
      <c r="F136" s="81"/>
    </row>
    <row r="137" spans="1:6" ht="15.75" customHeight="1" x14ac:dyDescent="0.15">
      <c r="A137" s="12"/>
      <c r="B137" s="11"/>
      <c r="C137" s="13"/>
      <c r="D137" s="11"/>
      <c r="E137" s="82"/>
      <c r="F137" s="81"/>
    </row>
    <row r="138" spans="1:6" ht="15.75" customHeight="1" x14ac:dyDescent="0.15">
      <c r="A138" s="12"/>
      <c r="B138" s="11"/>
      <c r="C138" s="13"/>
      <c r="D138" s="11"/>
      <c r="E138" s="82"/>
      <c r="F138" s="81"/>
    </row>
    <row r="139" spans="1:6" ht="15.75" customHeight="1" x14ac:dyDescent="0.15">
      <c r="A139" s="12"/>
      <c r="B139" s="11"/>
      <c r="C139" s="13"/>
      <c r="D139" s="11"/>
      <c r="E139" s="82"/>
      <c r="F139" s="81"/>
    </row>
    <row r="140" spans="1:6" ht="15.75" customHeight="1" x14ac:dyDescent="0.15">
      <c r="A140" s="12"/>
      <c r="B140" s="11"/>
      <c r="C140" s="13"/>
      <c r="D140" s="11"/>
      <c r="E140" s="82"/>
      <c r="F140" s="81"/>
    </row>
    <row r="141" spans="1:6" ht="15.75" customHeight="1" x14ac:dyDescent="0.15">
      <c r="A141" s="12"/>
      <c r="B141" s="11"/>
      <c r="C141" s="13"/>
      <c r="D141" s="11"/>
      <c r="E141" s="82"/>
      <c r="F141" s="81"/>
    </row>
    <row r="142" spans="1:6" ht="15.75" customHeight="1" x14ac:dyDescent="0.15">
      <c r="A142" s="12"/>
      <c r="B142" s="11"/>
      <c r="C142" s="13"/>
      <c r="D142" s="11"/>
      <c r="E142" s="82"/>
      <c r="F142" s="81"/>
    </row>
    <row r="143" spans="1:6" ht="15.75" customHeight="1" x14ac:dyDescent="0.15">
      <c r="A143" s="12"/>
      <c r="B143" s="11"/>
      <c r="C143" s="13"/>
      <c r="D143" s="11"/>
      <c r="E143" s="82"/>
      <c r="F143" s="81"/>
    </row>
    <row r="144" spans="1:6" ht="15.75" customHeight="1" x14ac:dyDescent="0.15">
      <c r="A144" s="12"/>
      <c r="B144" s="11"/>
      <c r="C144" s="13"/>
      <c r="D144" s="11"/>
      <c r="E144" s="82"/>
      <c r="F144" s="81"/>
    </row>
    <row r="145" spans="1:6" ht="15.75" customHeight="1" x14ac:dyDescent="0.15">
      <c r="A145" s="12"/>
      <c r="B145" s="11"/>
      <c r="C145" s="13"/>
      <c r="D145" s="11"/>
      <c r="E145" s="82"/>
      <c r="F145" s="81"/>
    </row>
    <row r="146" spans="1:6" ht="15.75" customHeight="1" x14ac:dyDescent="0.15">
      <c r="A146" s="12"/>
      <c r="B146" s="11"/>
      <c r="C146" s="13"/>
      <c r="D146" s="11"/>
      <c r="E146" s="82"/>
      <c r="F146" s="81"/>
    </row>
    <row r="147" spans="1:6" ht="15.75" customHeight="1" x14ac:dyDescent="0.15">
      <c r="A147" s="12"/>
      <c r="B147" s="11"/>
      <c r="C147" s="13"/>
      <c r="D147" s="11"/>
      <c r="E147" s="82"/>
      <c r="F147" s="81"/>
    </row>
    <row r="148" spans="1:6" ht="15.75" customHeight="1" x14ac:dyDescent="0.15">
      <c r="A148" s="12"/>
      <c r="B148" s="11"/>
      <c r="C148" s="13"/>
      <c r="D148" s="11"/>
      <c r="E148" s="82"/>
      <c r="F148" s="81"/>
    </row>
    <row r="149" spans="1:6" ht="15.75" customHeight="1" x14ac:dyDescent="0.15">
      <c r="A149" s="12"/>
      <c r="B149" s="11"/>
      <c r="C149" s="13"/>
      <c r="D149" s="11"/>
      <c r="E149" s="82"/>
      <c r="F149" s="81"/>
    </row>
    <row r="150" spans="1:6" ht="15.75" customHeight="1" x14ac:dyDescent="0.15">
      <c r="A150" s="12"/>
      <c r="B150" s="11"/>
      <c r="C150" s="13"/>
      <c r="D150" s="11"/>
      <c r="E150" s="82"/>
      <c r="F150" s="81"/>
    </row>
    <row r="151" spans="1:6" ht="15.75" customHeight="1" x14ac:dyDescent="0.15">
      <c r="A151" s="12"/>
      <c r="B151" s="11"/>
      <c r="C151" s="13"/>
      <c r="D151" s="11"/>
      <c r="E151" s="82"/>
      <c r="F151" s="81"/>
    </row>
    <row r="152" spans="1:6" ht="15.75" customHeight="1" x14ac:dyDescent="0.15">
      <c r="A152" s="12"/>
      <c r="B152" s="11"/>
      <c r="C152" s="13"/>
      <c r="D152" s="11"/>
      <c r="E152" s="82"/>
      <c r="F152" s="81"/>
    </row>
    <row r="153" spans="1:6" ht="15.75" customHeight="1" x14ac:dyDescent="0.15">
      <c r="A153" s="12"/>
      <c r="B153" s="11"/>
      <c r="C153" s="13"/>
      <c r="D153" s="11"/>
      <c r="E153" s="82"/>
      <c r="F153" s="81"/>
    </row>
    <row r="154" spans="1:6" ht="15.75" customHeight="1" x14ac:dyDescent="0.15">
      <c r="A154" s="12"/>
      <c r="B154" s="11"/>
      <c r="C154" s="13"/>
      <c r="D154" s="11"/>
      <c r="E154" s="82"/>
      <c r="F154" s="81"/>
    </row>
    <row r="155" spans="1:6" ht="15.75" customHeight="1" x14ac:dyDescent="0.15">
      <c r="A155" s="12"/>
      <c r="B155" s="11"/>
      <c r="C155" s="13"/>
      <c r="D155" s="11"/>
      <c r="E155" s="82"/>
      <c r="F155" s="81"/>
    </row>
    <row r="156" spans="1:6" ht="15.75" customHeight="1" x14ac:dyDescent="0.15">
      <c r="A156" s="12"/>
      <c r="B156" s="11"/>
      <c r="C156" s="13"/>
      <c r="D156" s="11"/>
      <c r="E156" s="82"/>
      <c r="F156" s="81"/>
    </row>
    <row r="157" spans="1:6" ht="15.75" customHeight="1" x14ac:dyDescent="0.15">
      <c r="A157" s="12"/>
      <c r="B157" s="11"/>
      <c r="C157" s="13"/>
      <c r="D157" s="11"/>
      <c r="E157" s="82"/>
      <c r="F157" s="81"/>
    </row>
    <row r="158" spans="1:6" ht="15.75" customHeight="1" x14ac:dyDescent="0.15">
      <c r="A158" s="12"/>
      <c r="B158" s="11"/>
      <c r="C158" s="13"/>
      <c r="D158" s="11"/>
      <c r="E158" s="82"/>
      <c r="F158" s="81"/>
    </row>
    <row r="159" spans="1:6" ht="15.75" customHeight="1" x14ac:dyDescent="0.15">
      <c r="A159" s="12"/>
      <c r="B159" s="11"/>
      <c r="C159" s="13"/>
      <c r="D159" s="11"/>
      <c r="E159" s="82"/>
      <c r="F159" s="81"/>
    </row>
    <row r="160" spans="1:6" ht="15.75" customHeight="1" x14ac:dyDescent="0.15">
      <c r="A160" s="12"/>
      <c r="B160" s="11"/>
      <c r="C160" s="13"/>
      <c r="D160" s="11"/>
      <c r="E160" s="82"/>
      <c r="F160" s="81"/>
    </row>
    <row r="161" spans="1:6" ht="15.75" customHeight="1" x14ac:dyDescent="0.15">
      <c r="A161" s="12"/>
      <c r="B161" s="11"/>
      <c r="C161" s="13"/>
      <c r="D161" s="11"/>
      <c r="E161" s="82"/>
      <c r="F161" s="81"/>
    </row>
    <row r="162" spans="1:6" ht="15.75" customHeight="1" x14ac:dyDescent="0.15">
      <c r="A162" s="12"/>
      <c r="B162" s="11"/>
      <c r="C162" s="13"/>
      <c r="D162" s="11"/>
      <c r="E162" s="82"/>
      <c r="F162" s="81"/>
    </row>
    <row r="163" spans="1:6" ht="15.75" customHeight="1" x14ac:dyDescent="0.15">
      <c r="A163" s="12"/>
      <c r="B163" s="11"/>
      <c r="C163" s="13"/>
      <c r="D163" s="11"/>
      <c r="E163" s="82"/>
      <c r="F163" s="81"/>
    </row>
    <row r="164" spans="1:6" ht="15.75" customHeight="1" x14ac:dyDescent="0.15">
      <c r="A164" s="12"/>
      <c r="B164" s="11"/>
      <c r="C164" s="13"/>
      <c r="D164" s="11"/>
      <c r="E164" s="82"/>
      <c r="F164" s="81"/>
    </row>
    <row r="165" spans="1:6" ht="15.75" customHeight="1" x14ac:dyDescent="0.15">
      <c r="A165" s="12"/>
      <c r="B165" s="11"/>
      <c r="C165" s="13"/>
      <c r="D165" s="11"/>
      <c r="E165" s="82"/>
      <c r="F165" s="81"/>
    </row>
    <row r="166" spans="1:6" ht="15.75" customHeight="1" x14ac:dyDescent="0.15">
      <c r="A166" s="12"/>
      <c r="B166" s="11"/>
      <c r="C166" s="13"/>
      <c r="D166" s="11"/>
      <c r="E166" s="82"/>
      <c r="F166" s="81"/>
    </row>
    <row r="167" spans="1:6" ht="15.75" customHeight="1" x14ac:dyDescent="0.15">
      <c r="A167" s="12"/>
      <c r="B167" s="11"/>
      <c r="C167" s="13"/>
      <c r="D167" s="11"/>
      <c r="E167" s="82"/>
      <c r="F167" s="81"/>
    </row>
    <row r="168" spans="1:6" ht="15.75" customHeight="1" x14ac:dyDescent="0.15">
      <c r="A168" s="12"/>
      <c r="B168" s="11"/>
      <c r="C168" s="13"/>
      <c r="D168" s="11"/>
      <c r="E168" s="82"/>
      <c r="F168" s="81"/>
    </row>
    <row r="169" spans="1:6" ht="15.75" customHeight="1" x14ac:dyDescent="0.15">
      <c r="A169" s="12"/>
      <c r="B169" s="11"/>
      <c r="C169" s="13"/>
      <c r="D169" s="11"/>
      <c r="E169" s="82"/>
      <c r="F169" s="81"/>
    </row>
    <row r="170" spans="1:6" ht="15.75" customHeight="1" x14ac:dyDescent="0.15">
      <c r="A170" s="12"/>
      <c r="B170" s="11"/>
      <c r="C170" s="13"/>
      <c r="D170" s="11"/>
      <c r="E170" s="82"/>
      <c r="F170" s="81"/>
    </row>
    <row r="171" spans="1:6" ht="15.75" customHeight="1" x14ac:dyDescent="0.15">
      <c r="A171" s="12"/>
      <c r="B171" s="11"/>
      <c r="C171" s="13"/>
      <c r="D171" s="11"/>
      <c r="E171" s="82"/>
      <c r="F171" s="81"/>
    </row>
    <row r="172" spans="1:6" ht="15.75" customHeight="1" x14ac:dyDescent="0.15">
      <c r="A172" s="12"/>
      <c r="B172" s="11"/>
      <c r="C172" s="13"/>
      <c r="D172" s="11"/>
      <c r="E172" s="82"/>
      <c r="F172" s="81"/>
    </row>
    <row r="173" spans="1:6" ht="15.75" customHeight="1" x14ac:dyDescent="0.15">
      <c r="A173" s="12"/>
      <c r="B173" s="11"/>
      <c r="C173" s="13"/>
      <c r="D173" s="11"/>
      <c r="E173" s="82"/>
      <c r="F173" s="81"/>
    </row>
    <row r="174" spans="1:6" ht="15.75" customHeight="1" x14ac:dyDescent="0.15">
      <c r="A174" s="12"/>
      <c r="B174" s="11"/>
      <c r="C174" s="13"/>
      <c r="D174" s="11"/>
      <c r="E174" s="82"/>
      <c r="F174" s="81"/>
    </row>
    <row r="175" spans="1:6" ht="15.75" customHeight="1" x14ac:dyDescent="0.15">
      <c r="A175" s="12"/>
      <c r="B175" s="11"/>
      <c r="C175" s="13"/>
      <c r="D175" s="11"/>
      <c r="E175" s="82"/>
      <c r="F175" s="81"/>
    </row>
    <row r="176" spans="1:6" ht="15.75" customHeight="1" x14ac:dyDescent="0.15">
      <c r="A176" s="12"/>
      <c r="B176" s="11"/>
      <c r="C176" s="13"/>
      <c r="D176" s="11"/>
      <c r="E176" s="82"/>
      <c r="F176" s="81"/>
    </row>
    <row r="177" spans="1:6" ht="15.75" customHeight="1" x14ac:dyDescent="0.15">
      <c r="A177" s="12"/>
      <c r="B177" s="11"/>
      <c r="C177" s="13"/>
      <c r="D177" s="11"/>
      <c r="E177" s="82"/>
      <c r="F177" s="81"/>
    </row>
    <row r="178" spans="1:6" ht="15.75" customHeight="1" x14ac:dyDescent="0.15">
      <c r="A178" s="12"/>
      <c r="B178" s="11"/>
      <c r="C178" s="13"/>
      <c r="D178" s="11"/>
      <c r="E178" s="82"/>
      <c r="F178" s="81"/>
    </row>
    <row r="179" spans="1:6" ht="15.75" customHeight="1" x14ac:dyDescent="0.15">
      <c r="A179" s="12"/>
      <c r="B179" s="11"/>
      <c r="C179" s="13"/>
      <c r="D179" s="11"/>
      <c r="E179" s="82"/>
      <c r="F179" s="81"/>
    </row>
    <row r="180" spans="1:6" ht="15.75" customHeight="1" x14ac:dyDescent="0.15">
      <c r="A180" s="12"/>
      <c r="B180" s="11"/>
      <c r="C180" s="13"/>
      <c r="D180" s="11"/>
      <c r="E180" s="82"/>
      <c r="F180" s="81"/>
    </row>
    <row r="181" spans="1:6" ht="15.75" customHeight="1" x14ac:dyDescent="0.15">
      <c r="A181" s="12"/>
      <c r="B181" s="11"/>
      <c r="C181" s="13"/>
      <c r="D181" s="11"/>
      <c r="E181" s="82"/>
      <c r="F181" s="81"/>
    </row>
    <row r="182" spans="1:6" ht="15.75" customHeight="1" x14ac:dyDescent="0.15">
      <c r="A182" s="12"/>
      <c r="B182" s="11"/>
      <c r="C182" s="13"/>
      <c r="D182" s="11"/>
      <c r="E182" s="82"/>
      <c r="F182" s="81"/>
    </row>
    <row r="183" spans="1:6" ht="15.75" customHeight="1" x14ac:dyDescent="0.15">
      <c r="A183" s="12"/>
      <c r="B183" s="11"/>
      <c r="C183" s="13"/>
      <c r="D183" s="11"/>
      <c r="E183" s="82"/>
      <c r="F183" s="81"/>
    </row>
    <row r="184" spans="1:6" ht="15.75" customHeight="1" x14ac:dyDescent="0.15">
      <c r="A184" s="12"/>
      <c r="B184" s="11"/>
      <c r="C184" s="13"/>
      <c r="D184" s="11"/>
      <c r="E184" s="82"/>
      <c r="F184" s="81"/>
    </row>
    <row r="185" spans="1:6" ht="15.75" customHeight="1" x14ac:dyDescent="0.15">
      <c r="A185" s="12"/>
      <c r="B185" s="11"/>
      <c r="C185" s="13"/>
      <c r="D185" s="11"/>
      <c r="E185" s="82"/>
      <c r="F185" s="81"/>
    </row>
    <row r="186" spans="1:6" ht="15.75" customHeight="1" x14ac:dyDescent="0.15">
      <c r="A186" s="12"/>
      <c r="B186" s="11"/>
      <c r="C186" s="13"/>
      <c r="D186" s="11"/>
      <c r="E186" s="82"/>
      <c r="F186" s="81"/>
    </row>
    <row r="187" spans="1:6" ht="15.75" customHeight="1" x14ac:dyDescent="0.15">
      <c r="A187" s="12"/>
      <c r="B187" s="11"/>
      <c r="C187" s="13"/>
      <c r="D187" s="11"/>
      <c r="E187" s="82"/>
      <c r="F187" s="81"/>
    </row>
    <row r="188" spans="1:6" ht="15.75" customHeight="1" x14ac:dyDescent="0.15">
      <c r="A188" s="12"/>
      <c r="B188" s="11"/>
      <c r="C188" s="13"/>
      <c r="D188" s="11"/>
      <c r="E188" s="82"/>
      <c r="F188" s="81"/>
    </row>
    <row r="189" spans="1:6" ht="15.75" customHeight="1" x14ac:dyDescent="0.15">
      <c r="A189" s="12"/>
      <c r="B189" s="11"/>
      <c r="C189" s="13"/>
      <c r="D189" s="11"/>
      <c r="E189" s="82"/>
      <c r="F189" s="81"/>
    </row>
    <row r="190" spans="1:6" ht="15.75" customHeight="1" x14ac:dyDescent="0.15">
      <c r="A190" s="12"/>
      <c r="B190" s="11"/>
      <c r="C190" s="13"/>
      <c r="D190" s="11"/>
      <c r="E190" s="82"/>
      <c r="F190" s="81"/>
    </row>
    <row r="191" spans="1:6" ht="15.75" customHeight="1" x14ac:dyDescent="0.15">
      <c r="A191" s="12"/>
      <c r="B191" s="11"/>
      <c r="C191" s="13"/>
      <c r="D191" s="11"/>
      <c r="E191" s="82"/>
      <c r="F191" s="81"/>
    </row>
    <row r="192" spans="1:6" ht="15.75" customHeight="1" x14ac:dyDescent="0.15">
      <c r="A192" s="12"/>
      <c r="B192" s="11"/>
      <c r="C192" s="13"/>
      <c r="D192" s="11"/>
      <c r="E192" s="82"/>
      <c r="F192" s="81"/>
    </row>
    <row r="193" spans="1:6" ht="15.75" customHeight="1" x14ac:dyDescent="0.15">
      <c r="A193" s="12"/>
      <c r="B193" s="11"/>
      <c r="C193" s="13"/>
      <c r="D193" s="11"/>
      <c r="E193" s="82"/>
      <c r="F193" s="81"/>
    </row>
    <row r="194" spans="1:6" ht="15.75" customHeight="1" x14ac:dyDescent="0.15">
      <c r="A194" s="12"/>
      <c r="B194" s="11"/>
      <c r="C194" s="13"/>
      <c r="D194" s="11"/>
      <c r="E194" s="82"/>
      <c r="F194" s="81"/>
    </row>
    <row r="195" spans="1:6" ht="15.75" customHeight="1" x14ac:dyDescent="0.15">
      <c r="A195" s="12"/>
      <c r="B195" s="11"/>
      <c r="C195" s="13"/>
      <c r="D195" s="11"/>
      <c r="E195" s="82"/>
      <c r="F195" s="81"/>
    </row>
    <row r="196" spans="1:6" ht="15.75" customHeight="1" x14ac:dyDescent="0.15">
      <c r="A196" s="12"/>
      <c r="B196" s="11"/>
      <c r="C196" s="13"/>
      <c r="D196" s="11"/>
      <c r="E196" s="82"/>
      <c r="F196" s="81"/>
    </row>
    <row r="197" spans="1:6" ht="15.75" customHeight="1" x14ac:dyDescent="0.15">
      <c r="A197" s="12"/>
      <c r="B197" s="11"/>
      <c r="C197" s="13"/>
      <c r="D197" s="11"/>
      <c r="E197" s="82"/>
      <c r="F197" s="81"/>
    </row>
    <row r="198" spans="1:6" ht="15.75" customHeight="1" x14ac:dyDescent="0.15">
      <c r="A198" s="12"/>
      <c r="B198" s="11"/>
      <c r="C198" s="13"/>
      <c r="D198" s="11"/>
      <c r="E198" s="82"/>
      <c r="F198" s="81"/>
    </row>
    <row r="199" spans="1:6" ht="15.75" customHeight="1" x14ac:dyDescent="0.15">
      <c r="A199" s="12"/>
      <c r="B199" s="11"/>
      <c r="C199" s="13"/>
      <c r="D199" s="11"/>
      <c r="E199" s="82"/>
      <c r="F199" s="81"/>
    </row>
    <row r="200" spans="1:6" ht="15.75" customHeight="1" x14ac:dyDescent="0.15">
      <c r="A200" s="12"/>
      <c r="B200" s="11"/>
      <c r="C200" s="13"/>
      <c r="D200" s="11"/>
      <c r="E200" s="82"/>
      <c r="F200" s="81"/>
    </row>
    <row r="201" spans="1:6" ht="15.75" customHeight="1" x14ac:dyDescent="0.15">
      <c r="A201" s="12"/>
      <c r="B201" s="11"/>
      <c r="C201" s="13"/>
      <c r="D201" s="11"/>
      <c r="E201" s="82"/>
      <c r="F201" s="81"/>
    </row>
    <row r="202" spans="1:6" ht="15.75" customHeight="1" x14ac:dyDescent="0.15">
      <c r="A202" s="12"/>
      <c r="B202" s="11"/>
      <c r="C202" s="13"/>
      <c r="D202" s="11"/>
      <c r="E202" s="82"/>
      <c r="F202" s="81"/>
    </row>
    <row r="203" spans="1:6" ht="15.75" customHeight="1" x14ac:dyDescent="0.15">
      <c r="A203" s="12"/>
      <c r="B203" s="11"/>
      <c r="C203" s="13"/>
      <c r="D203" s="11"/>
      <c r="E203" s="82"/>
      <c r="F203" s="81"/>
    </row>
    <row r="204" spans="1:6" ht="15.75" customHeight="1" x14ac:dyDescent="0.15">
      <c r="A204" s="12"/>
      <c r="B204" s="11"/>
      <c r="C204" s="13"/>
      <c r="D204" s="11"/>
      <c r="E204" s="82"/>
      <c r="F204" s="81"/>
    </row>
    <row r="205" spans="1:6" ht="15.75" customHeight="1" x14ac:dyDescent="0.15">
      <c r="A205" s="12"/>
      <c r="B205" s="11"/>
      <c r="C205" s="13"/>
      <c r="D205" s="11"/>
      <c r="E205" s="82"/>
      <c r="F205" s="81"/>
    </row>
    <row r="206" spans="1:6" ht="15.75" customHeight="1" x14ac:dyDescent="0.15">
      <c r="A206" s="12"/>
      <c r="B206" s="11"/>
      <c r="C206" s="13"/>
      <c r="D206" s="11"/>
      <c r="E206" s="82"/>
      <c r="F206" s="81"/>
    </row>
    <row r="207" spans="1:6" ht="15.75" customHeight="1" x14ac:dyDescent="0.15">
      <c r="A207" s="12"/>
      <c r="B207" s="11"/>
      <c r="C207" s="13"/>
      <c r="D207" s="11"/>
      <c r="E207" s="82"/>
      <c r="F207" s="81"/>
    </row>
    <row r="208" spans="1:6" ht="15.75" customHeight="1" x14ac:dyDescent="0.15">
      <c r="A208" s="12"/>
      <c r="B208" s="11"/>
      <c r="C208" s="13"/>
      <c r="D208" s="11"/>
      <c r="E208" s="82"/>
      <c r="F208" s="81"/>
    </row>
    <row r="209" spans="1:6" ht="15.75" customHeight="1" x14ac:dyDescent="0.15">
      <c r="A209" s="12"/>
      <c r="B209" s="11"/>
      <c r="C209" s="13"/>
      <c r="D209" s="11"/>
      <c r="E209" s="82"/>
      <c r="F209" s="81"/>
    </row>
    <row r="210" spans="1:6" ht="15.75" customHeight="1" x14ac:dyDescent="0.15">
      <c r="A210" s="12"/>
      <c r="B210" s="11"/>
      <c r="C210" s="13"/>
      <c r="D210" s="11"/>
      <c r="E210" s="82"/>
      <c r="F210" s="81"/>
    </row>
    <row r="211" spans="1:6" ht="15.75" customHeight="1" x14ac:dyDescent="0.15">
      <c r="A211" s="12"/>
      <c r="B211" s="11"/>
      <c r="C211" s="13"/>
      <c r="D211" s="11"/>
      <c r="E211" s="82"/>
      <c r="F211" s="81"/>
    </row>
    <row r="212" spans="1:6" ht="15.75" customHeight="1" x14ac:dyDescent="0.15">
      <c r="A212" s="12"/>
      <c r="B212" s="11"/>
      <c r="C212" s="13"/>
      <c r="D212" s="11"/>
      <c r="E212" s="82"/>
      <c r="F212" s="81"/>
    </row>
    <row r="213" spans="1:6" ht="15.75" customHeight="1" x14ac:dyDescent="0.15">
      <c r="A213" s="12"/>
      <c r="B213" s="11"/>
      <c r="C213" s="13"/>
      <c r="D213" s="11"/>
      <c r="E213" s="82"/>
      <c r="F213" s="81"/>
    </row>
    <row r="214" spans="1:6" ht="15.75" customHeight="1" x14ac:dyDescent="0.15">
      <c r="A214" s="12"/>
      <c r="B214" s="11"/>
      <c r="C214" s="13"/>
      <c r="D214" s="11"/>
      <c r="E214" s="82"/>
      <c r="F214" s="81"/>
    </row>
    <row r="215" spans="1:6" ht="15.75" customHeight="1" x14ac:dyDescent="0.15">
      <c r="A215" s="12"/>
      <c r="B215" s="11"/>
      <c r="C215" s="13"/>
      <c r="D215" s="11"/>
      <c r="E215" s="82"/>
      <c r="F215" s="81"/>
    </row>
    <row r="216" spans="1:6" ht="15.75" customHeight="1" x14ac:dyDescent="0.15">
      <c r="A216" s="12"/>
      <c r="B216" s="11"/>
      <c r="C216" s="13"/>
      <c r="D216" s="11"/>
      <c r="E216" s="82"/>
      <c r="F216" s="81"/>
    </row>
    <row r="217" spans="1:6" ht="15.75" customHeight="1" x14ac:dyDescent="0.15">
      <c r="A217" s="12"/>
      <c r="B217" s="11"/>
      <c r="C217" s="13"/>
      <c r="D217" s="11"/>
      <c r="E217" s="82"/>
      <c r="F217" s="81"/>
    </row>
    <row r="218" spans="1:6" ht="15.75" customHeight="1" x14ac:dyDescent="0.15">
      <c r="A218" s="12"/>
      <c r="B218" s="11"/>
      <c r="C218" s="13"/>
      <c r="D218" s="11"/>
      <c r="E218" s="82"/>
      <c r="F218" s="81"/>
    </row>
    <row r="219" spans="1:6" ht="15.75" customHeight="1" x14ac:dyDescent="0.15">
      <c r="A219" s="12"/>
      <c r="B219" s="11"/>
      <c r="C219" s="13"/>
      <c r="D219" s="11"/>
      <c r="E219" s="82"/>
      <c r="F219" s="81"/>
    </row>
    <row r="220" spans="1:6" ht="15.75" customHeight="1" x14ac:dyDescent="0.15">
      <c r="A220" s="12"/>
      <c r="B220" s="11"/>
      <c r="C220" s="13"/>
      <c r="D220" s="11"/>
      <c r="E220" s="82"/>
      <c r="F220" s="81"/>
    </row>
    <row r="221" spans="1:6" ht="15.75" customHeight="1" x14ac:dyDescent="0.15">
      <c r="A221" s="12"/>
      <c r="B221" s="11"/>
      <c r="C221" s="13"/>
      <c r="D221" s="11"/>
      <c r="E221" s="82"/>
      <c r="F221" s="81"/>
    </row>
    <row r="222" spans="1:6" ht="15.75" customHeight="1" x14ac:dyDescent="0.15">
      <c r="A222" s="12"/>
      <c r="B222" s="11"/>
      <c r="C222" s="13"/>
      <c r="D222" s="11"/>
      <c r="E222" s="82"/>
      <c r="F222" s="81"/>
    </row>
    <row r="223" spans="1:6" ht="15.75" customHeight="1" x14ac:dyDescent="0.15">
      <c r="A223" s="12"/>
      <c r="B223" s="11"/>
      <c r="C223" s="13"/>
      <c r="D223" s="11"/>
      <c r="E223" s="82"/>
      <c r="F223" s="81"/>
    </row>
    <row r="224" spans="1:6" ht="15.75" customHeight="1" x14ac:dyDescent="0.15">
      <c r="A224" s="12"/>
      <c r="B224" s="11"/>
      <c r="C224" s="13"/>
      <c r="D224" s="11"/>
      <c r="E224" s="82"/>
      <c r="F224" s="81"/>
    </row>
    <row r="225" spans="1:6" ht="15.75" customHeight="1" x14ac:dyDescent="0.15">
      <c r="A225" s="12"/>
      <c r="B225" s="11"/>
      <c r="C225" s="13"/>
      <c r="D225" s="11"/>
      <c r="E225" s="82"/>
      <c r="F225" s="81"/>
    </row>
    <row r="226" spans="1:6" ht="15.75" customHeight="1" x14ac:dyDescent="0.15">
      <c r="A226" s="12"/>
      <c r="B226" s="11"/>
      <c r="C226" s="13"/>
      <c r="D226" s="11"/>
      <c r="E226" s="82"/>
      <c r="F226" s="81"/>
    </row>
    <row r="227" spans="1:6" ht="15.75" customHeight="1" x14ac:dyDescent="0.15">
      <c r="A227" s="12"/>
      <c r="B227" s="11"/>
      <c r="C227" s="13"/>
      <c r="D227" s="11"/>
      <c r="E227" s="82"/>
      <c r="F227" s="81"/>
    </row>
    <row r="228" spans="1:6" ht="15.75" customHeight="1" x14ac:dyDescent="0.15">
      <c r="A228" s="12"/>
      <c r="B228" s="11"/>
      <c r="C228" s="13"/>
      <c r="D228" s="11"/>
      <c r="E228" s="82"/>
      <c r="F228" s="81"/>
    </row>
    <row r="229" spans="1:6" ht="15.75" customHeight="1" x14ac:dyDescent="0.15">
      <c r="A229" s="12"/>
      <c r="B229" s="11"/>
      <c r="C229" s="13"/>
      <c r="D229" s="11"/>
      <c r="E229" s="82"/>
      <c r="F229" s="81"/>
    </row>
    <row r="230" spans="1:6" ht="15.75" customHeight="1" x14ac:dyDescent="0.15">
      <c r="A230" s="12"/>
      <c r="B230" s="11"/>
      <c r="C230" s="13"/>
      <c r="D230" s="11"/>
      <c r="E230" s="82"/>
      <c r="F230" s="81"/>
    </row>
    <row r="231" spans="1:6" ht="15.75" customHeight="1" x14ac:dyDescent="0.15">
      <c r="A231" s="12"/>
      <c r="B231" s="11"/>
      <c r="C231" s="13"/>
      <c r="D231" s="11"/>
      <c r="E231" s="82"/>
      <c r="F231" s="81"/>
    </row>
    <row r="232" spans="1:6" ht="15.75" customHeight="1" x14ac:dyDescent="0.15">
      <c r="A232" s="12"/>
      <c r="B232" s="11"/>
      <c r="C232" s="13"/>
      <c r="D232" s="11"/>
      <c r="E232" s="82"/>
      <c r="F232" s="81"/>
    </row>
    <row r="233" spans="1:6" ht="15.75" customHeight="1" x14ac:dyDescent="0.15">
      <c r="A233" s="12"/>
      <c r="B233" s="11"/>
      <c r="C233" s="13"/>
      <c r="D233" s="11"/>
      <c r="E233" s="82"/>
      <c r="F233" s="81"/>
    </row>
    <row r="234" spans="1:6" ht="15.75" customHeight="1" x14ac:dyDescent="0.15">
      <c r="A234" s="12"/>
      <c r="B234" s="11"/>
      <c r="C234" s="13"/>
      <c r="D234" s="11"/>
      <c r="E234" s="82"/>
      <c r="F234" s="81"/>
    </row>
    <row r="235" spans="1:6" ht="15.75" customHeight="1" x14ac:dyDescent="0.15">
      <c r="A235" s="12"/>
      <c r="B235" s="11"/>
      <c r="C235" s="13"/>
      <c r="D235" s="11"/>
      <c r="E235" s="82"/>
      <c r="F235" s="81"/>
    </row>
    <row r="236" spans="1:6" ht="15.75" customHeight="1" x14ac:dyDescent="0.15">
      <c r="A236" s="12"/>
      <c r="B236" s="11"/>
      <c r="C236" s="13"/>
      <c r="D236" s="11"/>
      <c r="E236" s="82"/>
      <c r="F236" s="81"/>
    </row>
    <row r="237" spans="1:6" ht="15.75" customHeight="1" x14ac:dyDescent="0.15">
      <c r="A237" s="12"/>
      <c r="B237" s="11"/>
      <c r="C237" s="13"/>
      <c r="D237" s="11"/>
      <c r="E237" s="82"/>
      <c r="F237" s="81"/>
    </row>
    <row r="238" spans="1:6" ht="15.75" customHeight="1" x14ac:dyDescent="0.15">
      <c r="A238" s="12"/>
      <c r="B238" s="11"/>
      <c r="C238" s="13"/>
      <c r="D238" s="11"/>
      <c r="E238" s="82"/>
      <c r="F238" s="81"/>
    </row>
    <row r="239" spans="1:6" ht="15.75" customHeight="1" x14ac:dyDescent="0.15">
      <c r="A239" s="12"/>
      <c r="B239" s="11"/>
      <c r="C239" s="13"/>
      <c r="D239" s="11"/>
      <c r="E239" s="82"/>
      <c r="F239" s="81"/>
    </row>
    <row r="240" spans="1:6" ht="15.75" customHeight="1" x14ac:dyDescent="0.15">
      <c r="A240" s="12"/>
      <c r="B240" s="11"/>
      <c r="C240" s="13"/>
      <c r="D240" s="11"/>
      <c r="E240" s="82"/>
      <c r="F240" s="81"/>
    </row>
    <row r="241" spans="1:6" ht="15.75" customHeight="1" x14ac:dyDescent="0.15">
      <c r="A241" s="12"/>
      <c r="B241" s="11"/>
      <c r="C241" s="13"/>
      <c r="D241" s="11"/>
      <c r="E241" s="82"/>
      <c r="F241" s="81"/>
    </row>
    <row r="242" spans="1:6" ht="15.75" customHeight="1" x14ac:dyDescent="0.15">
      <c r="A242" s="12"/>
      <c r="B242" s="11"/>
      <c r="C242" s="13"/>
      <c r="D242" s="11"/>
      <c r="E242" s="82"/>
      <c r="F242" s="81"/>
    </row>
    <row r="243" spans="1:6" ht="15.75" customHeight="1" x14ac:dyDescent="0.15">
      <c r="A243" s="12"/>
      <c r="B243" s="11"/>
      <c r="C243" s="13"/>
      <c r="D243" s="11"/>
      <c r="E243" s="82"/>
      <c r="F243" s="81"/>
    </row>
    <row r="244" spans="1:6" ht="15.75" customHeight="1" x14ac:dyDescent="0.15">
      <c r="A244" s="12"/>
      <c r="B244" s="11"/>
      <c r="C244" s="13"/>
      <c r="D244" s="11"/>
      <c r="E244" s="82"/>
      <c r="F244" s="81"/>
    </row>
    <row r="245" spans="1:6" ht="15.75" customHeight="1" x14ac:dyDescent="0.15">
      <c r="A245" s="12"/>
      <c r="B245" s="11"/>
      <c r="C245" s="13"/>
      <c r="D245" s="11"/>
      <c r="E245" s="82"/>
      <c r="F245" s="81"/>
    </row>
    <row r="246" spans="1:6" ht="15.75" customHeight="1" x14ac:dyDescent="0.15">
      <c r="A246" s="12"/>
      <c r="B246" s="11"/>
      <c r="C246" s="13"/>
      <c r="D246" s="11"/>
      <c r="E246" s="82"/>
      <c r="F246" s="81"/>
    </row>
    <row r="247" spans="1:6" ht="15.75" customHeight="1" x14ac:dyDescent="0.15">
      <c r="A247" s="12"/>
      <c r="B247" s="11"/>
      <c r="C247" s="13"/>
      <c r="D247" s="11"/>
      <c r="E247" s="82"/>
      <c r="F247" s="81"/>
    </row>
    <row r="248" spans="1:6" ht="15.75" customHeight="1" x14ac:dyDescent="0.15">
      <c r="A248" s="12"/>
      <c r="B248" s="11"/>
      <c r="C248" s="13"/>
      <c r="D248" s="11"/>
      <c r="E248" s="82"/>
      <c r="F248" s="81"/>
    </row>
    <row r="249" spans="1:6" ht="15.75" customHeight="1" x14ac:dyDescent="0.15">
      <c r="A249" s="12"/>
      <c r="B249" s="11"/>
      <c r="C249" s="13"/>
      <c r="D249" s="11"/>
      <c r="E249" s="82"/>
      <c r="F249" s="81"/>
    </row>
    <row r="250" spans="1:6" ht="15.75" customHeight="1" x14ac:dyDescent="0.15">
      <c r="A250" s="12"/>
      <c r="B250" s="11"/>
      <c r="C250" s="13"/>
      <c r="D250" s="11"/>
      <c r="E250" s="82"/>
      <c r="F250" s="81"/>
    </row>
    <row r="251" spans="1:6" ht="15.75" customHeight="1" x14ac:dyDescent="0.15">
      <c r="A251" s="12"/>
      <c r="B251" s="11"/>
      <c r="C251" s="13"/>
      <c r="D251" s="11"/>
      <c r="E251" s="82"/>
      <c r="F251" s="81"/>
    </row>
    <row r="252" spans="1:6" ht="15.75" customHeight="1" x14ac:dyDescent="0.15">
      <c r="A252" s="12"/>
      <c r="B252" s="11"/>
      <c r="C252" s="13"/>
      <c r="D252" s="11"/>
      <c r="E252" s="82"/>
      <c r="F252" s="81"/>
    </row>
    <row r="253" spans="1:6" ht="15.75" customHeight="1" x14ac:dyDescent="0.15">
      <c r="A253" s="12"/>
      <c r="B253" s="11"/>
      <c r="C253" s="13"/>
      <c r="D253" s="11"/>
      <c r="E253" s="82"/>
      <c r="F253" s="81"/>
    </row>
    <row r="254" spans="1:6" ht="15.75" customHeight="1" x14ac:dyDescent="0.15">
      <c r="A254" s="12"/>
      <c r="B254" s="11"/>
      <c r="C254" s="13"/>
      <c r="D254" s="11"/>
      <c r="E254" s="82"/>
      <c r="F254" s="81"/>
    </row>
    <row r="255" spans="1:6" ht="15.75" customHeight="1" x14ac:dyDescent="0.15">
      <c r="A255" s="12"/>
      <c r="B255" s="11"/>
      <c r="C255" s="13"/>
      <c r="D255" s="11"/>
      <c r="E255" s="82"/>
      <c r="F255" s="81"/>
    </row>
    <row r="256" spans="1:6" ht="15.75" customHeight="1" x14ac:dyDescent="0.15">
      <c r="A256" s="12"/>
      <c r="B256" s="11"/>
      <c r="C256" s="13"/>
      <c r="D256" s="11"/>
      <c r="E256" s="82"/>
      <c r="F256" s="81"/>
    </row>
    <row r="257" spans="1:6" ht="15.75" customHeight="1" x14ac:dyDescent="0.15">
      <c r="A257" s="12"/>
      <c r="B257" s="11"/>
      <c r="C257" s="13"/>
      <c r="D257" s="11"/>
      <c r="E257" s="82"/>
      <c r="F257" s="81"/>
    </row>
    <row r="258" spans="1:6" ht="15.75" customHeight="1" x14ac:dyDescent="0.15">
      <c r="A258" s="12"/>
      <c r="B258" s="11"/>
      <c r="C258" s="13"/>
      <c r="D258" s="11"/>
      <c r="E258" s="82"/>
      <c r="F258" s="81"/>
    </row>
    <row r="259" spans="1:6" ht="15.75" customHeight="1" x14ac:dyDescent="0.15">
      <c r="A259" s="12"/>
      <c r="B259" s="11"/>
      <c r="C259" s="13"/>
      <c r="D259" s="11"/>
      <c r="E259" s="82"/>
      <c r="F259" s="81"/>
    </row>
    <row r="260" spans="1:6" ht="15.75" customHeight="1" x14ac:dyDescent="0.15">
      <c r="A260" s="12"/>
      <c r="B260" s="11"/>
      <c r="C260" s="13"/>
      <c r="D260" s="11"/>
      <c r="E260" s="82"/>
      <c r="F260" s="81"/>
    </row>
    <row r="261" spans="1:6" ht="15.75" customHeight="1" x14ac:dyDescent="0.15">
      <c r="A261" s="12"/>
      <c r="B261" s="11"/>
      <c r="C261" s="13"/>
      <c r="D261" s="11"/>
      <c r="E261" s="82"/>
      <c r="F261" s="81"/>
    </row>
    <row r="262" spans="1:6" ht="15.75" customHeight="1" x14ac:dyDescent="0.15">
      <c r="A262" s="12"/>
      <c r="B262" s="11"/>
      <c r="C262" s="13"/>
      <c r="D262" s="11"/>
      <c r="E262" s="82"/>
      <c r="F262" s="81"/>
    </row>
    <row r="263" spans="1:6" ht="15.75" customHeight="1" x14ac:dyDescent="0.15">
      <c r="A263" s="12"/>
      <c r="B263" s="11"/>
      <c r="C263" s="13"/>
      <c r="D263" s="11"/>
      <c r="E263" s="82"/>
      <c r="F263" s="81"/>
    </row>
    <row r="264" spans="1:6" ht="15.75" customHeight="1" x14ac:dyDescent="0.15">
      <c r="A264" s="12"/>
      <c r="B264" s="11"/>
      <c r="C264" s="13"/>
      <c r="D264" s="11"/>
      <c r="E264" s="82"/>
      <c r="F264" s="81"/>
    </row>
    <row r="265" spans="1:6" ht="15.75" customHeight="1" x14ac:dyDescent="0.15">
      <c r="A265" s="12"/>
      <c r="B265" s="11"/>
      <c r="C265" s="13"/>
      <c r="D265" s="11"/>
      <c r="E265" s="82"/>
      <c r="F265" s="81"/>
    </row>
    <row r="266" spans="1:6" ht="15.75" customHeight="1" x14ac:dyDescent="0.15">
      <c r="A266" s="12"/>
      <c r="B266" s="11"/>
      <c r="C266" s="13"/>
      <c r="D266" s="11"/>
      <c r="E266" s="82"/>
      <c r="F266" s="81"/>
    </row>
    <row r="267" spans="1:6" ht="15.75" customHeight="1" x14ac:dyDescent="0.15">
      <c r="A267" s="12"/>
      <c r="B267" s="11"/>
      <c r="C267" s="13"/>
      <c r="D267" s="11"/>
      <c r="E267" s="82"/>
      <c r="F267" s="81"/>
    </row>
    <row r="268" spans="1:6" ht="15.75" customHeight="1" x14ac:dyDescent="0.15">
      <c r="A268" s="12"/>
      <c r="B268" s="11"/>
      <c r="C268" s="13"/>
      <c r="D268" s="11"/>
      <c r="E268" s="82"/>
      <c r="F268" s="81"/>
    </row>
    <row r="269" spans="1:6" ht="15.75" customHeight="1" x14ac:dyDescent="0.15">
      <c r="A269" s="12"/>
      <c r="B269" s="11"/>
      <c r="C269" s="13"/>
      <c r="D269" s="11"/>
      <c r="E269" s="82"/>
      <c r="F269" s="81"/>
    </row>
    <row r="270" spans="1:6" ht="15.75" customHeight="1" x14ac:dyDescent="0.15">
      <c r="A270" s="12"/>
      <c r="B270" s="11"/>
      <c r="C270" s="13"/>
      <c r="D270" s="11"/>
      <c r="E270" s="82"/>
      <c r="F270" s="81"/>
    </row>
    <row r="271" spans="1:6" ht="15.75" customHeight="1" x14ac:dyDescent="0.15">
      <c r="A271" s="12"/>
      <c r="B271" s="11"/>
      <c r="C271" s="13"/>
      <c r="D271" s="11"/>
      <c r="E271" s="82"/>
      <c r="F271" s="81"/>
    </row>
    <row r="272" spans="1:6" ht="15.75" customHeight="1" x14ac:dyDescent="0.15">
      <c r="A272" s="12"/>
      <c r="B272" s="11"/>
      <c r="C272" s="13"/>
      <c r="D272" s="11"/>
      <c r="E272" s="82"/>
      <c r="F272" s="81"/>
    </row>
    <row r="273" spans="1:6" ht="15.75" customHeight="1" x14ac:dyDescent="0.15">
      <c r="A273" s="12"/>
      <c r="B273" s="11"/>
      <c r="C273" s="13"/>
      <c r="D273" s="11"/>
      <c r="E273" s="82"/>
      <c r="F273" s="81"/>
    </row>
    <row r="274" spans="1:6" ht="15.75" customHeight="1" x14ac:dyDescent="0.15">
      <c r="A274" s="12"/>
      <c r="B274" s="11"/>
      <c r="C274" s="13"/>
      <c r="D274" s="11"/>
      <c r="E274" s="82"/>
      <c r="F274" s="81"/>
    </row>
    <row r="275" spans="1:6" ht="15.75" customHeight="1" x14ac:dyDescent="0.15">
      <c r="A275" s="12"/>
      <c r="B275" s="11"/>
      <c r="C275" s="13"/>
      <c r="D275" s="11"/>
      <c r="E275" s="82"/>
      <c r="F275" s="81"/>
    </row>
    <row r="276" spans="1:6" ht="15.75" customHeight="1" x14ac:dyDescent="0.15">
      <c r="A276" s="12"/>
      <c r="B276" s="11"/>
      <c r="C276" s="13"/>
      <c r="D276" s="11"/>
      <c r="E276" s="82"/>
      <c r="F276" s="81"/>
    </row>
    <row r="277" spans="1:6" ht="15.75" customHeight="1" x14ac:dyDescent="0.15">
      <c r="A277" s="12"/>
      <c r="B277" s="11"/>
      <c r="C277" s="13"/>
      <c r="D277" s="11"/>
      <c r="E277" s="82"/>
      <c r="F277" s="81"/>
    </row>
    <row r="278" spans="1:6" ht="15.75" customHeight="1" x14ac:dyDescent="0.15">
      <c r="A278" s="12"/>
      <c r="B278" s="11"/>
      <c r="C278" s="13"/>
      <c r="D278" s="11"/>
      <c r="E278" s="82"/>
      <c r="F278" s="81"/>
    </row>
    <row r="279" spans="1:6" ht="15.75" customHeight="1" x14ac:dyDescent="0.15">
      <c r="A279" s="12"/>
      <c r="B279" s="11"/>
      <c r="C279" s="13"/>
      <c r="D279" s="11"/>
      <c r="E279" s="82"/>
      <c r="F279" s="81"/>
    </row>
    <row r="280" spans="1:6" ht="15.75" customHeight="1" x14ac:dyDescent="0.15">
      <c r="A280" s="12"/>
      <c r="B280" s="11"/>
      <c r="C280" s="13"/>
      <c r="D280" s="11"/>
      <c r="E280" s="82"/>
      <c r="F280" s="81"/>
    </row>
    <row r="281" spans="1:6" ht="15.75" customHeight="1" x14ac:dyDescent="0.15">
      <c r="A281" s="12"/>
      <c r="B281" s="11"/>
      <c r="C281" s="13"/>
      <c r="D281" s="11"/>
      <c r="E281" s="82"/>
      <c r="F281" s="81"/>
    </row>
    <row r="282" spans="1:6" ht="15.75" customHeight="1" x14ac:dyDescent="0.15">
      <c r="A282" s="12"/>
      <c r="B282" s="11"/>
      <c r="C282" s="13"/>
      <c r="D282" s="11"/>
      <c r="E282" s="82"/>
      <c r="F282" s="81"/>
    </row>
    <row r="283" spans="1:6" ht="15.75" customHeight="1" x14ac:dyDescent="0.15">
      <c r="A283" s="12"/>
      <c r="B283" s="11"/>
      <c r="C283" s="13"/>
      <c r="D283" s="11"/>
      <c r="E283" s="82"/>
      <c r="F283" s="81"/>
    </row>
    <row r="284" spans="1:6" ht="15.75" customHeight="1" x14ac:dyDescent="0.15">
      <c r="A284" s="12"/>
      <c r="B284" s="11"/>
      <c r="C284" s="13"/>
      <c r="D284" s="11"/>
      <c r="E284" s="82"/>
      <c r="F284" s="81"/>
    </row>
    <row r="285" spans="1:6" ht="15.75" customHeight="1" x14ac:dyDescent="0.15">
      <c r="A285" s="12"/>
      <c r="B285" s="11"/>
      <c r="C285" s="13"/>
      <c r="D285" s="11"/>
      <c r="E285" s="82"/>
      <c r="F285" s="81"/>
    </row>
    <row r="286" spans="1:6" ht="15.75" customHeight="1" x14ac:dyDescent="0.15">
      <c r="A286" s="12"/>
      <c r="B286" s="11"/>
      <c r="C286" s="13"/>
      <c r="D286" s="11"/>
      <c r="E286" s="82"/>
      <c r="F286" s="81"/>
    </row>
    <row r="287" spans="1:6" ht="15.75" customHeight="1" x14ac:dyDescent="0.15">
      <c r="A287" s="12"/>
      <c r="B287" s="11"/>
      <c r="C287" s="13"/>
      <c r="D287" s="11"/>
      <c r="E287" s="82"/>
      <c r="F287" s="81"/>
    </row>
    <row r="288" spans="1:6" ht="15.75" customHeight="1" x14ac:dyDescent="0.15">
      <c r="A288" s="12"/>
      <c r="B288" s="11"/>
      <c r="C288" s="13"/>
      <c r="D288" s="11"/>
      <c r="E288" s="82"/>
      <c r="F288" s="81"/>
    </row>
    <row r="289" spans="1:6" ht="15.75" customHeight="1" x14ac:dyDescent="0.15">
      <c r="A289" s="12"/>
      <c r="B289" s="11"/>
      <c r="C289" s="13"/>
      <c r="D289" s="11"/>
      <c r="E289" s="82"/>
      <c r="F289" s="81"/>
    </row>
    <row r="290" spans="1:6" ht="15.75" customHeight="1" x14ac:dyDescent="0.15">
      <c r="A290" s="12"/>
      <c r="B290" s="11"/>
      <c r="C290" s="13"/>
      <c r="D290" s="11"/>
      <c r="E290" s="82"/>
      <c r="F290" s="81"/>
    </row>
    <row r="291" spans="1:6" ht="15.75" customHeight="1" x14ac:dyDescent="0.15">
      <c r="A291" s="12"/>
      <c r="B291" s="11"/>
      <c r="C291" s="13"/>
      <c r="D291" s="11"/>
      <c r="E291" s="82"/>
      <c r="F291" s="81"/>
    </row>
    <row r="292" spans="1:6" ht="15.75" customHeight="1" x14ac:dyDescent="0.15">
      <c r="A292" s="12"/>
      <c r="B292" s="11"/>
      <c r="C292" s="13"/>
      <c r="D292" s="11"/>
      <c r="E292" s="82"/>
      <c r="F292" s="81"/>
    </row>
    <row r="293" spans="1:6" ht="15.75" customHeight="1" x14ac:dyDescent="0.15">
      <c r="A293" s="12"/>
      <c r="B293" s="11"/>
      <c r="C293" s="13"/>
      <c r="D293" s="11"/>
      <c r="E293" s="82"/>
      <c r="F293" s="81"/>
    </row>
    <row r="294" spans="1:6" ht="15.75" customHeight="1" x14ac:dyDescent="0.15">
      <c r="A294" s="12"/>
      <c r="B294" s="11"/>
      <c r="C294" s="13"/>
      <c r="D294" s="11"/>
      <c r="E294" s="82"/>
      <c r="F294" s="81"/>
    </row>
    <row r="295" spans="1:6" ht="15.75" customHeight="1" x14ac:dyDescent="0.15">
      <c r="A295" s="12"/>
      <c r="B295" s="11"/>
      <c r="C295" s="13"/>
      <c r="D295" s="11"/>
      <c r="E295" s="82"/>
      <c r="F295" s="81"/>
    </row>
    <row r="296" spans="1:6" ht="15.75" customHeight="1" x14ac:dyDescent="0.15">
      <c r="A296" s="12"/>
      <c r="B296" s="11"/>
      <c r="C296" s="13"/>
      <c r="D296" s="11"/>
      <c r="E296" s="82"/>
      <c r="F296" s="81"/>
    </row>
    <row r="297" spans="1:6" ht="15.75" customHeight="1" x14ac:dyDescent="0.15">
      <c r="A297" s="12"/>
      <c r="B297" s="11"/>
      <c r="C297" s="13"/>
      <c r="D297" s="11"/>
      <c r="E297" s="82"/>
      <c r="F297" s="81"/>
    </row>
    <row r="298" spans="1:6" ht="15.75" customHeight="1" x14ac:dyDescent="0.15">
      <c r="A298" s="12"/>
      <c r="B298" s="11"/>
      <c r="C298" s="13"/>
      <c r="D298" s="11"/>
      <c r="E298" s="82"/>
      <c r="F298" s="81"/>
    </row>
    <row r="299" spans="1:6" ht="15.75" customHeight="1" x14ac:dyDescent="0.15">
      <c r="A299" s="12"/>
      <c r="B299" s="11"/>
      <c r="C299" s="13"/>
      <c r="D299" s="11"/>
      <c r="E299" s="82"/>
      <c r="F299" s="81"/>
    </row>
    <row r="300" spans="1:6" ht="15.75" customHeight="1" x14ac:dyDescent="0.15">
      <c r="A300" s="12"/>
      <c r="B300" s="11"/>
      <c r="C300" s="13"/>
      <c r="D300" s="11"/>
      <c r="E300" s="82"/>
      <c r="F300" s="81"/>
    </row>
    <row r="301" spans="1:6" ht="15.75" customHeight="1" x14ac:dyDescent="0.15">
      <c r="A301" s="12"/>
      <c r="B301" s="11"/>
      <c r="C301" s="13"/>
      <c r="D301" s="11"/>
      <c r="E301" s="82"/>
      <c r="F301" s="81"/>
    </row>
    <row r="302" spans="1:6" ht="15.75" customHeight="1" x14ac:dyDescent="0.15">
      <c r="A302" s="12"/>
      <c r="B302" s="11"/>
      <c r="C302" s="13"/>
      <c r="D302" s="11"/>
      <c r="E302" s="82"/>
      <c r="F302" s="81"/>
    </row>
    <row r="303" spans="1:6" ht="15.75" customHeight="1" x14ac:dyDescent="0.15">
      <c r="A303" s="12"/>
      <c r="B303" s="11"/>
      <c r="C303" s="13"/>
      <c r="D303" s="11"/>
      <c r="E303" s="82"/>
      <c r="F303" s="81"/>
    </row>
    <row r="304" spans="1:6" ht="15.75" customHeight="1" x14ac:dyDescent="0.15">
      <c r="A304" s="12"/>
      <c r="B304" s="11"/>
      <c r="C304" s="13"/>
      <c r="D304" s="11"/>
      <c r="E304" s="82"/>
      <c r="F304" s="81"/>
    </row>
    <row r="305" spans="1:6" ht="15.75" customHeight="1" x14ac:dyDescent="0.15">
      <c r="A305" s="12"/>
      <c r="B305" s="11"/>
      <c r="C305" s="13"/>
      <c r="D305" s="11"/>
      <c r="E305" s="82"/>
      <c r="F305" s="81"/>
    </row>
    <row r="306" spans="1:6" ht="15.75" customHeight="1" x14ac:dyDescent="0.15">
      <c r="A306" s="12"/>
      <c r="B306" s="11"/>
      <c r="C306" s="13"/>
      <c r="D306" s="11"/>
      <c r="E306" s="82"/>
      <c r="F306" s="81"/>
    </row>
    <row r="307" spans="1:6" ht="15.75" customHeight="1" x14ac:dyDescent="0.15">
      <c r="A307" s="12"/>
      <c r="B307" s="11"/>
      <c r="C307" s="13"/>
      <c r="D307" s="11"/>
      <c r="E307" s="82"/>
      <c r="F307" s="81"/>
    </row>
    <row r="308" spans="1:6" ht="15.75" customHeight="1" x14ac:dyDescent="0.15">
      <c r="A308" s="12"/>
      <c r="B308" s="11"/>
      <c r="C308" s="13"/>
      <c r="D308" s="11"/>
      <c r="E308" s="82"/>
      <c r="F308" s="81"/>
    </row>
    <row r="309" spans="1:6" ht="15.75" customHeight="1" x14ac:dyDescent="0.15">
      <c r="A309" s="12"/>
      <c r="B309" s="11"/>
      <c r="C309" s="13"/>
      <c r="D309" s="11"/>
      <c r="E309" s="82"/>
      <c r="F309" s="81"/>
    </row>
    <row r="310" spans="1:6" ht="15.75" customHeight="1" x14ac:dyDescent="0.15">
      <c r="A310" s="12"/>
      <c r="B310" s="11"/>
      <c r="C310" s="13"/>
      <c r="D310" s="11"/>
      <c r="E310" s="82"/>
      <c r="F310" s="81"/>
    </row>
    <row r="311" spans="1:6" ht="15.75" customHeight="1" x14ac:dyDescent="0.15">
      <c r="A311" s="12"/>
      <c r="B311" s="11"/>
      <c r="C311" s="13"/>
      <c r="D311" s="11"/>
      <c r="E311" s="82"/>
      <c r="F311" s="81"/>
    </row>
    <row r="312" spans="1:6" ht="15.75" customHeight="1" x14ac:dyDescent="0.15">
      <c r="A312" s="12"/>
      <c r="B312" s="11"/>
      <c r="C312" s="13"/>
      <c r="D312" s="11"/>
      <c r="E312" s="82"/>
      <c r="F312" s="81"/>
    </row>
    <row r="313" spans="1:6" ht="15.75" customHeight="1" x14ac:dyDescent="0.15">
      <c r="A313" s="12"/>
      <c r="B313" s="11"/>
      <c r="C313" s="13"/>
      <c r="D313" s="11"/>
      <c r="E313" s="82"/>
      <c r="F313" s="81"/>
    </row>
    <row r="314" spans="1:6" ht="15.75" customHeight="1" x14ac:dyDescent="0.15">
      <c r="A314" s="12"/>
      <c r="B314" s="11"/>
      <c r="C314" s="13"/>
      <c r="D314" s="11"/>
      <c r="E314" s="82"/>
      <c r="F314" s="81"/>
    </row>
    <row r="315" spans="1:6" ht="15.75" customHeight="1" x14ac:dyDescent="0.15">
      <c r="A315" s="12"/>
      <c r="B315" s="11"/>
      <c r="C315" s="13"/>
      <c r="D315" s="11"/>
      <c r="E315" s="82"/>
      <c r="F315" s="81"/>
    </row>
    <row r="316" spans="1:6" ht="15.75" customHeight="1" x14ac:dyDescent="0.15">
      <c r="A316" s="12"/>
      <c r="B316" s="11"/>
      <c r="C316" s="13"/>
      <c r="D316" s="11"/>
      <c r="E316" s="82"/>
      <c r="F316" s="81"/>
    </row>
    <row r="317" spans="1:6" ht="15.75" customHeight="1" x14ac:dyDescent="0.15">
      <c r="A317" s="12"/>
      <c r="B317" s="11"/>
      <c r="C317" s="13"/>
      <c r="D317" s="11"/>
      <c r="E317" s="82"/>
      <c r="F317" s="81"/>
    </row>
    <row r="318" spans="1:6" ht="15.75" customHeight="1" x14ac:dyDescent="0.15">
      <c r="A318" s="12"/>
      <c r="B318" s="11"/>
      <c r="C318" s="13"/>
      <c r="D318" s="11"/>
      <c r="E318" s="82"/>
      <c r="F318" s="81"/>
    </row>
    <row r="319" spans="1:6" ht="15.75" customHeight="1" x14ac:dyDescent="0.15">
      <c r="A319" s="12"/>
      <c r="B319" s="11"/>
      <c r="C319" s="13"/>
      <c r="D319" s="11"/>
      <c r="E319" s="82"/>
      <c r="F319" s="81"/>
    </row>
    <row r="320" spans="1:6" ht="15.75" customHeight="1" x14ac:dyDescent="0.15">
      <c r="A320" s="12"/>
      <c r="B320" s="11"/>
      <c r="C320" s="13"/>
      <c r="D320" s="11"/>
      <c r="E320" s="82"/>
      <c r="F320" s="81"/>
    </row>
    <row r="321" spans="1:6" ht="15.75" customHeight="1" x14ac:dyDescent="0.15">
      <c r="A321" s="12"/>
      <c r="B321" s="11"/>
      <c r="C321" s="13"/>
      <c r="D321" s="11"/>
      <c r="E321" s="82"/>
      <c r="F321" s="81"/>
    </row>
    <row r="322" spans="1:6" ht="15.75" customHeight="1" x14ac:dyDescent="0.15">
      <c r="A322" s="12"/>
      <c r="B322" s="11"/>
      <c r="C322" s="13"/>
      <c r="D322" s="11"/>
      <c r="E322" s="82"/>
      <c r="F322" s="81"/>
    </row>
    <row r="323" spans="1:6" ht="15.75" customHeight="1" x14ac:dyDescent="0.15">
      <c r="A323" s="12"/>
      <c r="B323" s="11"/>
      <c r="C323" s="13"/>
      <c r="D323" s="11"/>
      <c r="E323" s="82"/>
      <c r="F323" s="81"/>
    </row>
    <row r="324" spans="1:6" ht="15.75" customHeight="1" x14ac:dyDescent="0.15">
      <c r="A324" s="12"/>
      <c r="B324" s="11"/>
      <c r="C324" s="13"/>
      <c r="D324" s="11"/>
      <c r="E324" s="82"/>
      <c r="F324" s="81"/>
    </row>
    <row r="325" spans="1:6" ht="15.75" customHeight="1" x14ac:dyDescent="0.15">
      <c r="A325" s="12"/>
      <c r="B325" s="11"/>
      <c r="C325" s="13"/>
      <c r="D325" s="11"/>
      <c r="E325" s="82"/>
      <c r="F325" s="81"/>
    </row>
    <row r="326" spans="1:6" ht="15.75" customHeight="1" x14ac:dyDescent="0.15">
      <c r="A326" s="12"/>
      <c r="B326" s="11"/>
      <c r="C326" s="13"/>
      <c r="D326" s="11"/>
      <c r="E326" s="82"/>
      <c r="F326" s="81"/>
    </row>
    <row r="327" spans="1:6" ht="15.75" customHeight="1" x14ac:dyDescent="0.15">
      <c r="A327" s="12"/>
      <c r="B327" s="11"/>
      <c r="C327" s="13"/>
      <c r="D327" s="11"/>
      <c r="E327" s="82"/>
      <c r="F327" s="81"/>
    </row>
    <row r="328" spans="1:6" ht="15.75" customHeight="1" x14ac:dyDescent="0.15">
      <c r="A328" s="12"/>
      <c r="B328" s="11"/>
      <c r="C328" s="13"/>
      <c r="D328" s="11"/>
      <c r="E328" s="82"/>
      <c r="F328" s="81"/>
    </row>
    <row r="329" spans="1:6" ht="15.75" customHeight="1" x14ac:dyDescent="0.15">
      <c r="A329" s="12"/>
      <c r="B329" s="11"/>
      <c r="C329" s="13"/>
      <c r="D329" s="11"/>
      <c r="E329" s="82"/>
      <c r="F329" s="81"/>
    </row>
    <row r="330" spans="1:6" ht="15.75" customHeight="1" x14ac:dyDescent="0.15">
      <c r="A330" s="12"/>
      <c r="B330" s="11"/>
      <c r="C330" s="13"/>
      <c r="D330" s="11"/>
      <c r="E330" s="82"/>
      <c r="F330" s="81"/>
    </row>
    <row r="331" spans="1:6" ht="15.75" customHeight="1" x14ac:dyDescent="0.15">
      <c r="A331" s="12"/>
      <c r="B331" s="11"/>
      <c r="C331" s="13"/>
      <c r="D331" s="11"/>
      <c r="E331" s="82"/>
      <c r="F331" s="81"/>
    </row>
    <row r="332" spans="1:6" ht="15.75" customHeight="1" x14ac:dyDescent="0.15">
      <c r="A332" s="12"/>
      <c r="B332" s="11"/>
      <c r="C332" s="13"/>
      <c r="D332" s="11"/>
      <c r="E332" s="82"/>
      <c r="F332" s="81"/>
    </row>
    <row r="333" spans="1:6" ht="15.75" customHeight="1" x14ac:dyDescent="0.15">
      <c r="A333" s="12"/>
      <c r="B333" s="11"/>
      <c r="C333" s="13"/>
      <c r="D333" s="11"/>
      <c r="E333" s="82"/>
      <c r="F333" s="81"/>
    </row>
    <row r="334" spans="1:6" ht="15.75" customHeight="1" x14ac:dyDescent="0.15">
      <c r="A334" s="12"/>
      <c r="B334" s="11"/>
      <c r="C334" s="13"/>
      <c r="D334" s="11"/>
      <c r="E334" s="82"/>
      <c r="F334" s="81"/>
    </row>
    <row r="335" spans="1:6" ht="15.75" customHeight="1" x14ac:dyDescent="0.15">
      <c r="A335" s="12"/>
      <c r="B335" s="11"/>
      <c r="C335" s="13"/>
      <c r="D335" s="11"/>
      <c r="E335" s="82"/>
      <c r="F335" s="81"/>
    </row>
    <row r="336" spans="1:6" ht="15.75" customHeight="1" x14ac:dyDescent="0.15">
      <c r="A336" s="12"/>
      <c r="B336" s="11"/>
      <c r="C336" s="13"/>
      <c r="D336" s="11"/>
      <c r="E336" s="82"/>
      <c r="F336" s="81"/>
    </row>
    <row r="337" spans="1:6" ht="15.75" customHeight="1" x14ac:dyDescent="0.15">
      <c r="A337" s="12"/>
      <c r="B337" s="11"/>
      <c r="C337" s="13"/>
      <c r="D337" s="11"/>
      <c r="E337" s="82"/>
      <c r="F337" s="81"/>
    </row>
    <row r="338" spans="1:6" ht="15.75" customHeight="1" x14ac:dyDescent="0.15">
      <c r="A338" s="12"/>
      <c r="B338" s="11"/>
      <c r="C338" s="13"/>
      <c r="D338" s="11"/>
      <c r="E338" s="82"/>
      <c r="F338" s="81"/>
    </row>
    <row r="339" spans="1:6" ht="15.75" customHeight="1" x14ac:dyDescent="0.15">
      <c r="A339" s="12"/>
      <c r="B339" s="11"/>
      <c r="C339" s="13"/>
      <c r="D339" s="11"/>
      <c r="E339" s="82"/>
      <c r="F339" s="81"/>
    </row>
    <row r="340" spans="1:6" ht="15.75" customHeight="1" x14ac:dyDescent="0.15">
      <c r="A340" s="12"/>
      <c r="B340" s="11"/>
      <c r="C340" s="13"/>
      <c r="D340" s="11"/>
      <c r="E340" s="82"/>
      <c r="F340" s="81"/>
    </row>
    <row r="341" spans="1:6" ht="15.75" customHeight="1" x14ac:dyDescent="0.15">
      <c r="A341" s="12"/>
      <c r="B341" s="11"/>
      <c r="C341" s="13"/>
      <c r="D341" s="11"/>
      <c r="E341" s="82"/>
      <c r="F341" s="81"/>
    </row>
    <row r="342" spans="1:6" ht="15.75" customHeight="1" x14ac:dyDescent="0.15">
      <c r="A342" s="12"/>
      <c r="B342" s="11"/>
      <c r="C342" s="13"/>
      <c r="D342" s="11"/>
      <c r="E342" s="82"/>
      <c r="F342" s="81"/>
    </row>
    <row r="343" spans="1:6" ht="15.75" customHeight="1" x14ac:dyDescent="0.15">
      <c r="A343" s="12"/>
      <c r="B343" s="11"/>
      <c r="C343" s="13"/>
      <c r="D343" s="11"/>
      <c r="E343" s="82"/>
      <c r="F343" s="81"/>
    </row>
    <row r="344" spans="1:6" ht="15.75" customHeight="1" x14ac:dyDescent="0.15">
      <c r="A344" s="12"/>
      <c r="B344" s="11"/>
      <c r="C344" s="13"/>
      <c r="D344" s="11"/>
      <c r="E344" s="82"/>
      <c r="F344" s="81"/>
    </row>
    <row r="345" spans="1:6" ht="15.75" customHeight="1" x14ac:dyDescent="0.15">
      <c r="A345" s="12"/>
      <c r="B345" s="11"/>
      <c r="C345" s="13"/>
      <c r="D345" s="11"/>
      <c r="E345" s="82"/>
      <c r="F345" s="81"/>
    </row>
    <row r="346" spans="1:6" ht="15.75" customHeight="1" x14ac:dyDescent="0.15">
      <c r="A346" s="12"/>
      <c r="B346" s="11"/>
      <c r="C346" s="13"/>
      <c r="D346" s="11"/>
      <c r="E346" s="82"/>
      <c r="F346" s="81"/>
    </row>
    <row r="347" spans="1:6" ht="15.75" customHeight="1" x14ac:dyDescent="0.15">
      <c r="A347" s="12"/>
      <c r="B347" s="11"/>
      <c r="C347" s="13"/>
      <c r="D347" s="11"/>
      <c r="E347" s="82"/>
      <c r="F347" s="81"/>
    </row>
    <row r="348" spans="1:6" ht="15.75" customHeight="1" x14ac:dyDescent="0.15">
      <c r="A348" s="12"/>
      <c r="B348" s="11"/>
      <c r="C348" s="13"/>
      <c r="D348" s="11"/>
      <c r="E348" s="82"/>
      <c r="F348" s="81"/>
    </row>
    <row r="349" spans="1:6" ht="15.75" customHeight="1" x14ac:dyDescent="0.15">
      <c r="A349" s="12"/>
      <c r="B349" s="11"/>
      <c r="C349" s="13"/>
      <c r="D349" s="11"/>
      <c r="E349" s="82"/>
      <c r="F349" s="81"/>
    </row>
    <row r="350" spans="1:6" ht="15.75" customHeight="1" x14ac:dyDescent="0.15">
      <c r="A350" s="12"/>
      <c r="B350" s="11"/>
      <c r="C350" s="13"/>
      <c r="D350" s="11"/>
      <c r="E350" s="82"/>
      <c r="F350" s="81"/>
    </row>
    <row r="351" spans="1:6" ht="15.75" customHeight="1" x14ac:dyDescent="0.15">
      <c r="A351" s="12"/>
      <c r="B351" s="11"/>
      <c r="C351" s="13"/>
      <c r="D351" s="11"/>
      <c r="E351" s="82"/>
      <c r="F351" s="81"/>
    </row>
    <row r="352" spans="1:6" ht="15.75" customHeight="1" x14ac:dyDescent="0.15">
      <c r="A352" s="12"/>
      <c r="B352" s="11"/>
      <c r="C352" s="13"/>
      <c r="D352" s="11"/>
      <c r="E352" s="82"/>
      <c r="F352" s="81"/>
    </row>
    <row r="353" spans="1:6" ht="15.75" customHeight="1" x14ac:dyDescent="0.15">
      <c r="A353" s="12"/>
      <c r="B353" s="11"/>
      <c r="C353" s="13"/>
      <c r="D353" s="11"/>
      <c r="E353" s="82"/>
      <c r="F353" s="81"/>
    </row>
    <row r="354" spans="1:6" ht="15.75" customHeight="1" x14ac:dyDescent="0.15">
      <c r="A354" s="12"/>
      <c r="B354" s="11"/>
      <c r="C354" s="13"/>
      <c r="D354" s="11"/>
      <c r="E354" s="82"/>
      <c r="F354" s="81"/>
    </row>
    <row r="355" spans="1:6" ht="15.75" customHeight="1" x14ac:dyDescent="0.15">
      <c r="A355" s="12"/>
      <c r="B355" s="11"/>
      <c r="C355" s="13"/>
      <c r="D355" s="11"/>
      <c r="E355" s="82"/>
      <c r="F355" s="81"/>
    </row>
    <row r="356" spans="1:6" ht="15.75" customHeight="1" x14ac:dyDescent="0.15">
      <c r="A356" s="12"/>
      <c r="B356" s="11"/>
      <c r="C356" s="13"/>
      <c r="D356" s="11"/>
      <c r="E356" s="82"/>
      <c r="F356" s="81"/>
    </row>
    <row r="357" spans="1:6" ht="15.75" customHeight="1" x14ac:dyDescent="0.15">
      <c r="A357" s="12"/>
      <c r="B357" s="11"/>
      <c r="C357" s="13"/>
      <c r="D357" s="11"/>
      <c r="E357" s="82"/>
      <c r="F357" s="81"/>
    </row>
    <row r="358" spans="1:6" ht="15.75" customHeight="1" x14ac:dyDescent="0.15">
      <c r="A358" s="12"/>
      <c r="B358" s="11"/>
      <c r="C358" s="13"/>
      <c r="D358" s="11"/>
      <c r="E358" s="82"/>
      <c r="F358" s="81"/>
    </row>
    <row r="359" spans="1:6" ht="15.75" customHeight="1" x14ac:dyDescent="0.15">
      <c r="A359" s="12"/>
      <c r="B359" s="11"/>
      <c r="C359" s="13"/>
      <c r="D359" s="11"/>
      <c r="E359" s="82"/>
      <c r="F359" s="81"/>
    </row>
    <row r="360" spans="1:6" ht="15.75" customHeight="1" x14ac:dyDescent="0.15">
      <c r="A360" s="12"/>
      <c r="B360" s="11"/>
      <c r="C360" s="13"/>
      <c r="D360" s="11"/>
      <c r="E360" s="82"/>
      <c r="F360" s="81"/>
    </row>
    <row r="361" spans="1:6" ht="15.75" customHeight="1" x14ac:dyDescent="0.15">
      <c r="A361" s="12"/>
      <c r="B361" s="11"/>
      <c r="C361" s="13"/>
      <c r="D361" s="11"/>
      <c r="E361" s="82"/>
      <c r="F361" s="81"/>
    </row>
    <row r="362" spans="1:6" ht="15.75" customHeight="1" x14ac:dyDescent="0.15">
      <c r="A362" s="12"/>
      <c r="B362" s="11"/>
      <c r="C362" s="13"/>
      <c r="D362" s="11"/>
      <c r="E362" s="82"/>
      <c r="F362" s="81"/>
    </row>
    <row r="363" spans="1:6" ht="15.75" customHeight="1" x14ac:dyDescent="0.15">
      <c r="A363" s="12"/>
      <c r="B363" s="11"/>
      <c r="C363" s="13"/>
      <c r="D363" s="11"/>
      <c r="E363" s="82"/>
      <c r="F363" s="81"/>
    </row>
    <row r="364" spans="1:6" ht="15.75" customHeight="1" x14ac:dyDescent="0.15">
      <c r="A364" s="12"/>
      <c r="B364" s="11"/>
      <c r="C364" s="13"/>
      <c r="D364" s="11"/>
      <c r="E364" s="82"/>
      <c r="F364" s="81"/>
    </row>
    <row r="365" spans="1:6" ht="15.75" customHeight="1" x14ac:dyDescent="0.15">
      <c r="A365" s="12"/>
      <c r="B365" s="11"/>
      <c r="C365" s="13"/>
      <c r="D365" s="11"/>
      <c r="E365" s="82"/>
      <c r="F365" s="81"/>
    </row>
    <row r="366" spans="1:6" ht="15.75" customHeight="1" x14ac:dyDescent="0.15">
      <c r="A366" s="12"/>
      <c r="B366" s="11"/>
      <c r="C366" s="13"/>
      <c r="D366" s="11"/>
      <c r="E366" s="82"/>
      <c r="F366" s="81"/>
    </row>
    <row r="367" spans="1:6" ht="15.75" customHeight="1" x14ac:dyDescent="0.15">
      <c r="A367" s="12"/>
      <c r="B367" s="11"/>
      <c r="C367" s="13"/>
      <c r="D367" s="11"/>
      <c r="E367" s="82"/>
      <c r="F367" s="81"/>
    </row>
    <row r="368" spans="1:6" ht="15.75" customHeight="1" x14ac:dyDescent="0.15">
      <c r="A368" s="12"/>
      <c r="B368" s="11"/>
      <c r="C368" s="13"/>
      <c r="D368" s="11"/>
      <c r="E368" s="82"/>
      <c r="F368" s="81"/>
    </row>
    <row r="369" spans="1:6" ht="15.75" customHeight="1" x14ac:dyDescent="0.15">
      <c r="A369" s="12"/>
      <c r="B369" s="11"/>
      <c r="C369" s="13"/>
      <c r="D369" s="11"/>
      <c r="E369" s="82"/>
      <c r="F369" s="81"/>
    </row>
    <row r="370" spans="1:6" ht="15.75" customHeight="1" x14ac:dyDescent="0.15">
      <c r="A370" s="12"/>
      <c r="B370" s="11"/>
      <c r="C370" s="13"/>
      <c r="D370" s="11"/>
      <c r="E370" s="82"/>
      <c r="F370" s="81"/>
    </row>
    <row r="371" spans="1:6" ht="15.75" customHeight="1" x14ac:dyDescent="0.15">
      <c r="A371" s="12"/>
      <c r="B371" s="11"/>
      <c r="C371" s="13"/>
      <c r="D371" s="11"/>
      <c r="E371" s="82"/>
      <c r="F371" s="81"/>
    </row>
    <row r="372" spans="1:6" ht="15.75" customHeight="1" x14ac:dyDescent="0.15">
      <c r="A372" s="12"/>
      <c r="B372" s="11"/>
      <c r="C372" s="13"/>
      <c r="D372" s="11"/>
      <c r="E372" s="82"/>
      <c r="F372" s="81"/>
    </row>
    <row r="373" spans="1:6" ht="15.75" customHeight="1" x14ac:dyDescent="0.15">
      <c r="A373" s="12"/>
      <c r="B373" s="11"/>
      <c r="C373" s="13"/>
      <c r="D373" s="11"/>
      <c r="E373" s="82"/>
      <c r="F373" s="81"/>
    </row>
    <row r="374" spans="1:6" ht="15.75" customHeight="1" x14ac:dyDescent="0.15">
      <c r="A374" s="12"/>
      <c r="B374" s="11"/>
      <c r="C374" s="13"/>
      <c r="D374" s="11"/>
      <c r="E374" s="82"/>
      <c r="F374" s="81"/>
    </row>
    <row r="375" spans="1:6" ht="15.75" customHeight="1" x14ac:dyDescent="0.15">
      <c r="A375" s="12"/>
      <c r="B375" s="11"/>
      <c r="C375" s="13"/>
      <c r="D375" s="11"/>
      <c r="E375" s="82"/>
      <c r="F375" s="81"/>
    </row>
    <row r="376" spans="1:6" ht="15.75" customHeight="1" x14ac:dyDescent="0.15">
      <c r="A376" s="12"/>
      <c r="B376" s="11"/>
      <c r="C376" s="13"/>
      <c r="D376" s="11"/>
      <c r="E376" s="82"/>
      <c r="F376" s="81"/>
    </row>
    <row r="377" spans="1:6" ht="15.75" customHeight="1" x14ac:dyDescent="0.15">
      <c r="A377" s="12"/>
      <c r="B377" s="11"/>
      <c r="C377" s="13"/>
      <c r="D377" s="11"/>
      <c r="E377" s="82"/>
      <c r="F377" s="81"/>
    </row>
    <row r="378" spans="1:6" ht="15.75" customHeight="1" x14ac:dyDescent="0.15">
      <c r="A378" s="12"/>
      <c r="B378" s="11"/>
      <c r="C378" s="13"/>
      <c r="D378" s="11"/>
      <c r="E378" s="82"/>
      <c r="F378" s="81"/>
    </row>
    <row r="379" spans="1:6" ht="15.75" customHeight="1" x14ac:dyDescent="0.15">
      <c r="A379" s="12"/>
      <c r="B379" s="11"/>
      <c r="C379" s="13"/>
      <c r="D379" s="11"/>
      <c r="E379" s="82"/>
      <c r="F379" s="81"/>
    </row>
    <row r="380" spans="1:6" ht="15.75" customHeight="1" x14ac:dyDescent="0.15">
      <c r="A380" s="12"/>
      <c r="B380" s="11"/>
      <c r="C380" s="13"/>
      <c r="D380" s="11"/>
      <c r="E380" s="82"/>
      <c r="F380" s="81"/>
    </row>
    <row r="381" spans="1:6" ht="15.75" customHeight="1" x14ac:dyDescent="0.15">
      <c r="A381" s="12"/>
      <c r="B381" s="11"/>
      <c r="C381" s="13"/>
      <c r="D381" s="11"/>
      <c r="E381" s="82"/>
      <c r="F381" s="81"/>
    </row>
    <row r="382" spans="1:6" ht="15.75" customHeight="1" x14ac:dyDescent="0.15">
      <c r="A382" s="12"/>
      <c r="B382" s="11"/>
      <c r="C382" s="13"/>
      <c r="D382" s="11"/>
      <c r="E382" s="82"/>
      <c r="F382" s="81"/>
    </row>
    <row r="383" spans="1:6" ht="15.75" customHeight="1" x14ac:dyDescent="0.15">
      <c r="A383" s="12"/>
      <c r="B383" s="11"/>
      <c r="C383" s="13"/>
      <c r="D383" s="11"/>
      <c r="E383" s="82"/>
      <c r="F383" s="81"/>
    </row>
    <row r="384" spans="1:6" ht="15.75" customHeight="1" x14ac:dyDescent="0.15">
      <c r="A384" s="12"/>
      <c r="B384" s="11"/>
      <c r="C384" s="13"/>
      <c r="D384" s="11"/>
      <c r="E384" s="82"/>
      <c r="F384" s="81"/>
    </row>
    <row r="385" spans="1:6" ht="15.75" customHeight="1" x14ac:dyDescent="0.15">
      <c r="A385" s="12"/>
      <c r="B385" s="11"/>
      <c r="C385" s="13"/>
      <c r="D385" s="11"/>
      <c r="E385" s="82"/>
      <c r="F385" s="81"/>
    </row>
    <row r="386" spans="1:6" ht="15.75" customHeight="1" x14ac:dyDescent="0.15">
      <c r="A386" s="12"/>
      <c r="B386" s="11"/>
      <c r="C386" s="13"/>
      <c r="D386" s="11"/>
      <c r="E386" s="82"/>
      <c r="F386" s="81"/>
    </row>
    <row r="387" spans="1:6" ht="15.75" customHeight="1" x14ac:dyDescent="0.15">
      <c r="A387" s="12"/>
      <c r="B387" s="11"/>
      <c r="C387" s="13"/>
      <c r="D387" s="11"/>
      <c r="E387" s="82"/>
      <c r="F387" s="81"/>
    </row>
    <row r="388" spans="1:6" ht="15.75" customHeight="1" x14ac:dyDescent="0.15">
      <c r="A388" s="12"/>
      <c r="B388" s="11"/>
      <c r="C388" s="13"/>
      <c r="D388" s="11"/>
      <c r="E388" s="82"/>
      <c r="F388" s="81"/>
    </row>
    <row r="389" spans="1:6" ht="15.75" customHeight="1" x14ac:dyDescent="0.15">
      <c r="A389" s="12"/>
      <c r="B389" s="11"/>
      <c r="C389" s="13"/>
      <c r="D389" s="11"/>
      <c r="E389" s="82"/>
      <c r="F389" s="81"/>
    </row>
    <row r="390" spans="1:6" ht="15.75" customHeight="1" x14ac:dyDescent="0.15">
      <c r="A390" s="12"/>
      <c r="B390" s="11"/>
      <c r="C390" s="13"/>
      <c r="D390" s="11"/>
      <c r="E390" s="82"/>
      <c r="F390" s="81"/>
    </row>
    <row r="391" spans="1:6" ht="15.75" customHeight="1" x14ac:dyDescent="0.15">
      <c r="A391" s="12"/>
      <c r="B391" s="11"/>
      <c r="C391" s="13"/>
      <c r="D391" s="11"/>
      <c r="E391" s="82"/>
      <c r="F391" s="81"/>
    </row>
    <row r="392" spans="1:6" ht="15.75" customHeight="1" x14ac:dyDescent="0.15">
      <c r="A392" s="12"/>
      <c r="B392" s="11"/>
      <c r="C392" s="13"/>
      <c r="D392" s="11"/>
      <c r="E392" s="82"/>
      <c r="F392" s="81"/>
    </row>
    <row r="393" spans="1:6" ht="15.75" customHeight="1" x14ac:dyDescent="0.15">
      <c r="A393" s="12"/>
      <c r="B393" s="11"/>
      <c r="C393" s="13"/>
      <c r="D393" s="11"/>
      <c r="E393" s="82"/>
      <c r="F393" s="81"/>
    </row>
    <row r="394" spans="1:6" ht="15.75" customHeight="1" x14ac:dyDescent="0.15">
      <c r="A394" s="12"/>
      <c r="B394" s="11"/>
      <c r="C394" s="13"/>
      <c r="D394" s="11"/>
      <c r="E394" s="82"/>
      <c r="F394" s="81"/>
    </row>
    <row r="395" spans="1:6" ht="15.75" customHeight="1" x14ac:dyDescent="0.15">
      <c r="A395" s="12"/>
      <c r="B395" s="11"/>
      <c r="C395" s="13"/>
      <c r="D395" s="11"/>
      <c r="E395" s="82"/>
      <c r="F395" s="81"/>
    </row>
    <row r="396" spans="1:6" ht="15.75" customHeight="1" x14ac:dyDescent="0.15">
      <c r="A396" s="12"/>
      <c r="B396" s="11"/>
      <c r="C396" s="13"/>
      <c r="D396" s="11"/>
      <c r="E396" s="82"/>
      <c r="F396" s="81"/>
    </row>
    <row r="397" spans="1:6" ht="15.75" customHeight="1" x14ac:dyDescent="0.15">
      <c r="A397" s="12"/>
      <c r="B397" s="11"/>
      <c r="C397" s="13"/>
      <c r="D397" s="11"/>
      <c r="E397" s="82"/>
      <c r="F397" s="81"/>
    </row>
    <row r="398" spans="1:6" ht="15.75" customHeight="1" x14ac:dyDescent="0.15">
      <c r="A398" s="12"/>
      <c r="B398" s="11"/>
      <c r="C398" s="13"/>
      <c r="D398" s="11"/>
      <c r="E398" s="82"/>
      <c r="F398" s="81"/>
    </row>
    <row r="399" spans="1:6" ht="15.75" customHeight="1" x14ac:dyDescent="0.15">
      <c r="A399" s="12"/>
      <c r="B399" s="11"/>
      <c r="C399" s="13"/>
      <c r="D399" s="11"/>
      <c r="E399" s="82"/>
      <c r="F399" s="81"/>
    </row>
    <row r="400" spans="1:6" ht="15.75" customHeight="1" x14ac:dyDescent="0.15">
      <c r="A400" s="12"/>
      <c r="B400" s="11"/>
      <c r="C400" s="13"/>
      <c r="D400" s="11"/>
      <c r="E400" s="82"/>
      <c r="F400" s="81"/>
    </row>
    <row r="401" spans="1:6" ht="15.75" customHeight="1" x14ac:dyDescent="0.15">
      <c r="A401" s="12"/>
      <c r="B401" s="11"/>
      <c r="C401" s="13"/>
      <c r="D401" s="11"/>
      <c r="E401" s="82"/>
      <c r="F401" s="81"/>
    </row>
    <row r="402" spans="1:6" ht="15.75" customHeight="1" x14ac:dyDescent="0.15">
      <c r="A402" s="12"/>
      <c r="B402" s="11"/>
      <c r="C402" s="13"/>
      <c r="D402" s="11"/>
      <c r="E402" s="82"/>
      <c r="F402" s="81"/>
    </row>
    <row r="403" spans="1:6" ht="15.75" customHeight="1" x14ac:dyDescent="0.15">
      <c r="A403" s="12"/>
      <c r="B403" s="11"/>
      <c r="C403" s="13"/>
      <c r="D403" s="11"/>
      <c r="E403" s="82"/>
      <c r="F403" s="81"/>
    </row>
    <row r="404" spans="1:6" ht="15.75" customHeight="1" x14ac:dyDescent="0.15">
      <c r="A404" s="12"/>
      <c r="B404" s="11"/>
      <c r="C404" s="13"/>
      <c r="D404" s="11"/>
      <c r="E404" s="82"/>
      <c r="F404" s="81"/>
    </row>
    <row r="405" spans="1:6" ht="15.75" customHeight="1" x14ac:dyDescent="0.15">
      <c r="A405" s="12"/>
      <c r="B405" s="11"/>
      <c r="C405" s="13"/>
      <c r="D405" s="11"/>
      <c r="E405" s="82"/>
      <c r="F405" s="81"/>
    </row>
    <row r="406" spans="1:6" ht="15.75" customHeight="1" x14ac:dyDescent="0.15">
      <c r="A406" s="12"/>
      <c r="B406" s="11"/>
      <c r="C406" s="13"/>
      <c r="D406" s="11"/>
      <c r="E406" s="82"/>
      <c r="F406" s="81"/>
    </row>
    <row r="407" spans="1:6" ht="15.75" customHeight="1" x14ac:dyDescent="0.15">
      <c r="A407" s="12"/>
      <c r="B407" s="11"/>
      <c r="C407" s="13"/>
      <c r="D407" s="11"/>
      <c r="E407" s="82"/>
      <c r="F407" s="81"/>
    </row>
    <row r="408" spans="1:6" ht="15.75" customHeight="1" x14ac:dyDescent="0.15">
      <c r="A408" s="12"/>
      <c r="B408" s="11"/>
      <c r="C408" s="13"/>
      <c r="D408" s="11"/>
      <c r="E408" s="82"/>
      <c r="F408" s="81"/>
    </row>
    <row r="409" spans="1:6" ht="15.75" customHeight="1" x14ac:dyDescent="0.15">
      <c r="A409" s="12"/>
      <c r="B409" s="11"/>
      <c r="C409" s="13"/>
      <c r="D409" s="11"/>
      <c r="E409" s="82"/>
      <c r="F409" s="81"/>
    </row>
    <row r="410" spans="1:6" ht="15.75" customHeight="1" x14ac:dyDescent="0.15">
      <c r="A410" s="12"/>
      <c r="B410" s="11"/>
      <c r="C410" s="13"/>
      <c r="D410" s="11"/>
      <c r="E410" s="82"/>
      <c r="F410" s="81"/>
    </row>
    <row r="411" spans="1:6" ht="15.75" customHeight="1" x14ac:dyDescent="0.15">
      <c r="A411" s="12"/>
      <c r="B411" s="11"/>
      <c r="C411" s="13"/>
      <c r="D411" s="11"/>
      <c r="E411" s="82"/>
      <c r="F411" s="81"/>
    </row>
    <row r="412" spans="1:6" ht="15.75" customHeight="1" x14ac:dyDescent="0.15">
      <c r="A412" s="12"/>
      <c r="B412" s="11"/>
      <c r="C412" s="13"/>
      <c r="D412" s="11"/>
      <c r="E412" s="82"/>
      <c r="F412" s="81"/>
    </row>
    <row r="413" spans="1:6" ht="15.75" customHeight="1" x14ac:dyDescent="0.15">
      <c r="A413" s="12"/>
      <c r="B413" s="11"/>
      <c r="C413" s="13"/>
      <c r="D413" s="11"/>
      <c r="E413" s="82"/>
      <c r="F413" s="81"/>
    </row>
    <row r="414" spans="1:6" ht="15.75" customHeight="1" x14ac:dyDescent="0.15">
      <c r="A414" s="12"/>
      <c r="B414" s="11"/>
      <c r="C414" s="13"/>
      <c r="D414" s="11"/>
      <c r="E414" s="82"/>
      <c r="F414" s="81"/>
    </row>
    <row r="415" spans="1:6" ht="15.75" customHeight="1" x14ac:dyDescent="0.15">
      <c r="A415" s="12"/>
      <c r="B415" s="11"/>
      <c r="C415" s="13"/>
      <c r="D415" s="11"/>
      <c r="E415" s="82"/>
      <c r="F415" s="81"/>
    </row>
    <row r="416" spans="1:6" ht="15.75" customHeight="1" x14ac:dyDescent="0.15">
      <c r="A416" s="12"/>
      <c r="B416" s="11"/>
      <c r="C416" s="13"/>
      <c r="D416" s="11"/>
      <c r="E416" s="82"/>
      <c r="F416" s="81"/>
    </row>
    <row r="417" spans="1:6" ht="15.75" customHeight="1" x14ac:dyDescent="0.15">
      <c r="A417" s="12"/>
      <c r="B417" s="11"/>
      <c r="C417" s="13"/>
      <c r="D417" s="11"/>
      <c r="E417" s="82"/>
      <c r="F417" s="81"/>
    </row>
    <row r="418" spans="1:6" ht="15.75" customHeight="1" x14ac:dyDescent="0.15">
      <c r="A418" s="12"/>
      <c r="B418" s="11"/>
      <c r="C418" s="13"/>
      <c r="D418" s="11"/>
      <c r="E418" s="82"/>
      <c r="F418" s="81"/>
    </row>
    <row r="419" spans="1:6" ht="15.75" customHeight="1" x14ac:dyDescent="0.15">
      <c r="A419" s="12"/>
      <c r="B419" s="11"/>
      <c r="C419" s="13"/>
      <c r="D419" s="11"/>
      <c r="E419" s="82"/>
      <c r="F419" s="81"/>
    </row>
    <row r="420" spans="1:6" ht="15.75" customHeight="1" x14ac:dyDescent="0.15">
      <c r="A420" s="12"/>
      <c r="B420" s="11"/>
      <c r="C420" s="13"/>
      <c r="D420" s="11"/>
      <c r="E420" s="82"/>
      <c r="F420" s="81"/>
    </row>
    <row r="421" spans="1:6" ht="15.75" customHeight="1" x14ac:dyDescent="0.15">
      <c r="A421" s="12"/>
      <c r="B421" s="11"/>
      <c r="C421" s="13"/>
      <c r="D421" s="11"/>
      <c r="E421" s="82"/>
      <c r="F421" s="81"/>
    </row>
    <row r="422" spans="1:6" ht="15.75" customHeight="1" x14ac:dyDescent="0.15">
      <c r="A422" s="12"/>
      <c r="B422" s="11"/>
      <c r="C422" s="13"/>
      <c r="D422" s="11"/>
      <c r="E422" s="82"/>
      <c r="F422" s="81"/>
    </row>
    <row r="423" spans="1:6" ht="15.75" customHeight="1" x14ac:dyDescent="0.15">
      <c r="A423" s="12"/>
      <c r="B423" s="11"/>
      <c r="C423" s="13"/>
      <c r="D423" s="11"/>
      <c r="E423" s="82"/>
      <c r="F423" s="81"/>
    </row>
    <row r="424" spans="1:6" ht="15.75" customHeight="1" x14ac:dyDescent="0.15">
      <c r="A424" s="12"/>
      <c r="B424" s="11"/>
      <c r="C424" s="13"/>
      <c r="D424" s="11"/>
      <c r="E424" s="82"/>
      <c r="F424" s="81"/>
    </row>
    <row r="425" spans="1:6" ht="15.75" customHeight="1" x14ac:dyDescent="0.15">
      <c r="A425" s="12"/>
      <c r="B425" s="11"/>
      <c r="C425" s="13"/>
      <c r="D425" s="11"/>
      <c r="E425" s="82"/>
      <c r="F425" s="81"/>
    </row>
    <row r="426" spans="1:6" ht="15.75" customHeight="1" x14ac:dyDescent="0.15">
      <c r="A426" s="12"/>
      <c r="B426" s="11"/>
      <c r="C426" s="13"/>
      <c r="D426" s="11"/>
      <c r="E426" s="82"/>
      <c r="F426" s="81"/>
    </row>
    <row r="427" spans="1:6" ht="15.75" customHeight="1" x14ac:dyDescent="0.15">
      <c r="A427" s="12"/>
      <c r="B427" s="11"/>
      <c r="C427" s="13"/>
      <c r="D427" s="11"/>
      <c r="E427" s="82"/>
      <c r="F427" s="81"/>
    </row>
    <row r="428" spans="1:6" ht="15.75" customHeight="1" x14ac:dyDescent="0.15">
      <c r="A428" s="12"/>
      <c r="B428" s="11"/>
      <c r="C428" s="13"/>
      <c r="D428" s="11"/>
      <c r="E428" s="82"/>
      <c r="F428" s="81"/>
    </row>
    <row r="429" spans="1:6" ht="15.75" customHeight="1" x14ac:dyDescent="0.15">
      <c r="A429" s="12"/>
      <c r="B429" s="11"/>
      <c r="C429" s="13"/>
      <c r="D429" s="11"/>
      <c r="E429" s="82"/>
      <c r="F429" s="81"/>
    </row>
    <row r="430" spans="1:6" ht="15.75" customHeight="1" x14ac:dyDescent="0.15">
      <c r="A430" s="12"/>
      <c r="B430" s="11"/>
      <c r="C430" s="13"/>
      <c r="D430" s="11"/>
      <c r="E430" s="82"/>
      <c r="F430" s="81"/>
    </row>
    <row r="431" spans="1:6" ht="15.75" customHeight="1" x14ac:dyDescent="0.15">
      <c r="A431" s="12"/>
      <c r="B431" s="11"/>
      <c r="C431" s="13"/>
      <c r="D431" s="11"/>
      <c r="E431" s="82"/>
      <c r="F431" s="81"/>
    </row>
    <row r="432" spans="1:6" ht="15.75" customHeight="1" x14ac:dyDescent="0.15">
      <c r="A432" s="12"/>
      <c r="B432" s="11"/>
      <c r="C432" s="13"/>
      <c r="D432" s="11"/>
      <c r="E432" s="82"/>
      <c r="F432" s="81"/>
    </row>
    <row r="433" spans="1:6" ht="15.75" customHeight="1" x14ac:dyDescent="0.15">
      <c r="A433" s="12"/>
      <c r="B433" s="11"/>
      <c r="C433" s="13"/>
      <c r="D433" s="11"/>
      <c r="E433" s="82"/>
      <c r="F433" s="81"/>
    </row>
    <row r="434" spans="1:6" ht="15.75" customHeight="1" x14ac:dyDescent="0.15">
      <c r="A434" s="12"/>
      <c r="B434" s="11"/>
      <c r="C434" s="13"/>
      <c r="D434" s="11"/>
      <c r="E434" s="82"/>
      <c r="F434" s="81"/>
    </row>
    <row r="435" spans="1:6" ht="15.75" customHeight="1" x14ac:dyDescent="0.15">
      <c r="A435" s="12"/>
      <c r="B435" s="11"/>
      <c r="C435" s="13"/>
      <c r="D435" s="11"/>
      <c r="E435" s="82"/>
      <c r="F435" s="81"/>
    </row>
    <row r="436" spans="1:6" ht="15.75" customHeight="1" x14ac:dyDescent="0.15">
      <c r="A436" s="12"/>
      <c r="B436" s="11"/>
      <c r="C436" s="13"/>
      <c r="D436" s="11"/>
      <c r="E436" s="82"/>
      <c r="F436" s="81"/>
    </row>
    <row r="437" spans="1:6" ht="15.75" customHeight="1" x14ac:dyDescent="0.15">
      <c r="A437" s="12"/>
      <c r="B437" s="11"/>
      <c r="C437" s="13"/>
      <c r="D437" s="11"/>
      <c r="E437" s="82"/>
      <c r="F437" s="81"/>
    </row>
    <row r="438" spans="1:6" ht="15.75" customHeight="1" x14ac:dyDescent="0.15">
      <c r="A438" s="12"/>
      <c r="B438" s="11"/>
      <c r="C438" s="13"/>
      <c r="D438" s="11"/>
      <c r="E438" s="82"/>
      <c r="F438" s="81"/>
    </row>
    <row r="439" spans="1:6" ht="15.75" customHeight="1" x14ac:dyDescent="0.15">
      <c r="A439" s="12"/>
      <c r="B439" s="11"/>
      <c r="C439" s="13"/>
      <c r="D439" s="11"/>
      <c r="E439" s="82"/>
      <c r="F439" s="81"/>
    </row>
    <row r="440" spans="1:6" ht="15.75" customHeight="1" x14ac:dyDescent="0.15">
      <c r="A440" s="12"/>
      <c r="B440" s="11"/>
      <c r="C440" s="13"/>
      <c r="D440" s="11"/>
      <c r="E440" s="82"/>
      <c r="F440" s="81"/>
    </row>
    <row r="441" spans="1:6" ht="15.75" customHeight="1" x14ac:dyDescent="0.15">
      <c r="A441" s="12"/>
      <c r="B441" s="11"/>
      <c r="C441" s="13"/>
      <c r="D441" s="11"/>
      <c r="E441" s="82"/>
      <c r="F441" s="81"/>
    </row>
    <row r="442" spans="1:6" ht="15.75" customHeight="1" x14ac:dyDescent="0.15">
      <c r="A442" s="12"/>
      <c r="B442" s="11"/>
      <c r="C442" s="13"/>
      <c r="D442" s="11"/>
      <c r="E442" s="82"/>
      <c r="F442" s="81"/>
    </row>
    <row r="443" spans="1:6" ht="15.75" customHeight="1" x14ac:dyDescent="0.15">
      <c r="A443" s="12"/>
      <c r="B443" s="11"/>
      <c r="C443" s="13"/>
      <c r="D443" s="11"/>
      <c r="E443" s="82"/>
      <c r="F443" s="81"/>
    </row>
    <row r="444" spans="1:6" ht="15.75" customHeight="1" x14ac:dyDescent="0.15">
      <c r="A444" s="12"/>
      <c r="B444" s="11"/>
      <c r="C444" s="13"/>
      <c r="D444" s="11"/>
      <c r="E444" s="82"/>
      <c r="F444" s="81"/>
    </row>
    <row r="445" spans="1:6" ht="15.75" customHeight="1" x14ac:dyDescent="0.15">
      <c r="A445" s="12"/>
      <c r="B445" s="11"/>
      <c r="C445" s="13"/>
      <c r="D445" s="11"/>
      <c r="E445" s="82"/>
      <c r="F445" s="81"/>
    </row>
    <row r="446" spans="1:6" ht="15.75" customHeight="1" x14ac:dyDescent="0.15">
      <c r="A446" s="12"/>
      <c r="B446" s="11"/>
      <c r="C446" s="13"/>
      <c r="D446" s="11"/>
      <c r="E446" s="82"/>
      <c r="F446" s="81"/>
    </row>
    <row r="447" spans="1:6" ht="15.75" customHeight="1" x14ac:dyDescent="0.15">
      <c r="A447" s="12"/>
      <c r="B447" s="11"/>
      <c r="C447" s="13"/>
      <c r="D447" s="11"/>
      <c r="E447" s="82"/>
      <c r="F447" s="81"/>
    </row>
    <row r="448" spans="1:6" ht="15.75" customHeight="1" x14ac:dyDescent="0.15">
      <c r="A448" s="12"/>
      <c r="B448" s="11"/>
      <c r="C448" s="13"/>
      <c r="D448" s="11"/>
      <c r="E448" s="82"/>
      <c r="F448" s="81"/>
    </row>
    <row r="449" spans="1:6" ht="15.75" customHeight="1" x14ac:dyDescent="0.15">
      <c r="A449" s="12"/>
      <c r="B449" s="11"/>
      <c r="C449" s="13"/>
      <c r="D449" s="11"/>
      <c r="E449" s="82"/>
      <c r="F449" s="81"/>
    </row>
    <row r="450" spans="1:6" ht="15.75" customHeight="1" x14ac:dyDescent="0.15">
      <c r="A450" s="12"/>
      <c r="B450" s="11"/>
      <c r="C450" s="13"/>
      <c r="D450" s="11"/>
      <c r="E450" s="82"/>
      <c r="F450" s="81"/>
    </row>
    <row r="451" spans="1:6" ht="15.75" customHeight="1" x14ac:dyDescent="0.15">
      <c r="A451" s="12"/>
      <c r="B451" s="11"/>
      <c r="C451" s="13"/>
      <c r="D451" s="11"/>
      <c r="E451" s="82"/>
      <c r="F451" s="81"/>
    </row>
    <row r="452" spans="1:6" ht="15.75" customHeight="1" x14ac:dyDescent="0.15">
      <c r="A452" s="12"/>
      <c r="B452" s="11"/>
      <c r="C452" s="13"/>
      <c r="D452" s="11"/>
      <c r="E452" s="82"/>
      <c r="F452" s="81"/>
    </row>
    <row r="453" spans="1:6" ht="15.75" customHeight="1" x14ac:dyDescent="0.15">
      <c r="A453" s="12"/>
      <c r="B453" s="11"/>
      <c r="C453" s="13"/>
      <c r="D453" s="11"/>
      <c r="E453" s="82"/>
      <c r="F453" s="81"/>
    </row>
    <row r="454" spans="1:6" ht="15.75" customHeight="1" x14ac:dyDescent="0.15">
      <c r="A454" s="12"/>
      <c r="B454" s="11"/>
      <c r="C454" s="13"/>
      <c r="D454" s="11"/>
      <c r="E454" s="82"/>
      <c r="F454" s="81"/>
    </row>
    <row r="455" spans="1:6" ht="15.75" customHeight="1" x14ac:dyDescent="0.15">
      <c r="A455" s="12"/>
      <c r="B455" s="11"/>
      <c r="C455" s="13"/>
      <c r="D455" s="11"/>
      <c r="E455" s="82"/>
      <c r="F455" s="81"/>
    </row>
    <row r="456" spans="1:6" ht="15.75" customHeight="1" x14ac:dyDescent="0.15">
      <c r="A456" s="12"/>
      <c r="B456" s="11"/>
      <c r="C456" s="13"/>
      <c r="D456" s="11"/>
      <c r="E456" s="82"/>
      <c r="F456" s="81"/>
    </row>
    <row r="457" spans="1:6" ht="15.75" customHeight="1" x14ac:dyDescent="0.15">
      <c r="A457" s="12"/>
      <c r="B457" s="11"/>
      <c r="C457" s="13"/>
      <c r="D457" s="11"/>
      <c r="E457" s="82"/>
      <c r="F457" s="81"/>
    </row>
    <row r="458" spans="1:6" ht="15.75" customHeight="1" x14ac:dyDescent="0.15">
      <c r="A458" s="12"/>
      <c r="B458" s="11"/>
      <c r="C458" s="13"/>
      <c r="D458" s="11"/>
      <c r="E458" s="82"/>
      <c r="F458" s="81"/>
    </row>
    <row r="459" spans="1:6" ht="15.75" customHeight="1" x14ac:dyDescent="0.15">
      <c r="A459" s="12"/>
      <c r="B459" s="11"/>
      <c r="C459" s="13"/>
      <c r="D459" s="11"/>
      <c r="E459" s="82"/>
      <c r="F459" s="81"/>
    </row>
    <row r="460" spans="1:6" ht="15.75" customHeight="1" x14ac:dyDescent="0.15">
      <c r="A460" s="12"/>
      <c r="B460" s="11"/>
      <c r="C460" s="13"/>
      <c r="D460" s="11"/>
      <c r="E460" s="82"/>
      <c r="F460" s="81"/>
    </row>
    <row r="461" spans="1:6" ht="15.75" customHeight="1" x14ac:dyDescent="0.15">
      <c r="A461" s="12"/>
      <c r="B461" s="11"/>
      <c r="C461" s="13"/>
      <c r="D461" s="11"/>
      <c r="E461" s="82"/>
      <c r="F461" s="81"/>
    </row>
    <row r="462" spans="1:6" ht="15.75" customHeight="1" x14ac:dyDescent="0.15">
      <c r="A462" s="12"/>
      <c r="B462" s="11"/>
      <c r="C462" s="13"/>
      <c r="D462" s="11"/>
      <c r="E462" s="82"/>
      <c r="F462" s="81"/>
    </row>
    <row r="463" spans="1:6" ht="15.75" customHeight="1" x14ac:dyDescent="0.15">
      <c r="A463" s="12"/>
      <c r="B463" s="11"/>
      <c r="C463" s="13"/>
      <c r="D463" s="11"/>
      <c r="E463" s="82"/>
      <c r="F463" s="81"/>
    </row>
    <row r="464" spans="1:6" ht="15.75" customHeight="1" x14ac:dyDescent="0.15">
      <c r="A464" s="12"/>
      <c r="B464" s="11"/>
      <c r="C464" s="13"/>
      <c r="D464" s="11"/>
      <c r="E464" s="82"/>
      <c r="F464" s="81"/>
    </row>
    <row r="465" spans="1:6" ht="15.75" customHeight="1" x14ac:dyDescent="0.15">
      <c r="A465" s="12"/>
      <c r="B465" s="11"/>
      <c r="C465" s="13"/>
      <c r="D465" s="11"/>
      <c r="E465" s="82"/>
      <c r="F465" s="81"/>
    </row>
    <row r="466" spans="1:6" ht="15.75" customHeight="1" x14ac:dyDescent="0.15">
      <c r="A466" s="12"/>
      <c r="B466" s="11"/>
      <c r="C466" s="13"/>
      <c r="D466" s="11"/>
      <c r="E466" s="82"/>
      <c r="F466" s="81"/>
    </row>
    <row r="467" spans="1:6" ht="15.75" customHeight="1" x14ac:dyDescent="0.15">
      <c r="A467" s="12"/>
      <c r="B467" s="11"/>
      <c r="C467" s="13"/>
      <c r="D467" s="11"/>
      <c r="E467" s="82"/>
      <c r="F467" s="81"/>
    </row>
    <row r="468" spans="1:6" ht="15.75" customHeight="1" x14ac:dyDescent="0.15">
      <c r="A468" s="12"/>
      <c r="B468" s="11"/>
      <c r="C468" s="13"/>
      <c r="D468" s="11"/>
      <c r="E468" s="82"/>
      <c r="F468" s="81"/>
    </row>
    <row r="469" spans="1:6" ht="15.75" customHeight="1" x14ac:dyDescent="0.15">
      <c r="A469" s="12"/>
      <c r="B469" s="11"/>
      <c r="C469" s="13"/>
      <c r="D469" s="11"/>
      <c r="E469" s="82"/>
      <c r="F469" s="81"/>
    </row>
    <row r="470" spans="1:6" ht="15.75" customHeight="1" x14ac:dyDescent="0.15">
      <c r="A470" s="12"/>
      <c r="B470" s="11"/>
      <c r="C470" s="13"/>
      <c r="D470" s="11"/>
      <c r="E470" s="82"/>
      <c r="F470" s="81"/>
    </row>
    <row r="471" spans="1:6" ht="15.75" customHeight="1" x14ac:dyDescent="0.15">
      <c r="A471" s="12"/>
      <c r="B471" s="11"/>
      <c r="C471" s="13"/>
      <c r="D471" s="11"/>
      <c r="E471" s="82"/>
      <c r="F471" s="81"/>
    </row>
    <row r="472" spans="1:6" ht="15.75" customHeight="1" x14ac:dyDescent="0.15">
      <c r="A472" s="12"/>
      <c r="B472" s="11"/>
      <c r="C472" s="13"/>
      <c r="D472" s="11"/>
      <c r="E472" s="82"/>
      <c r="F472" s="81"/>
    </row>
    <row r="473" spans="1:6" ht="15.75" customHeight="1" x14ac:dyDescent="0.15">
      <c r="A473" s="12"/>
      <c r="B473" s="11"/>
      <c r="C473" s="13"/>
      <c r="D473" s="11"/>
      <c r="E473" s="82"/>
      <c r="F473" s="81"/>
    </row>
    <row r="474" spans="1:6" ht="15.75" customHeight="1" x14ac:dyDescent="0.15">
      <c r="A474" s="12"/>
      <c r="B474" s="11"/>
      <c r="C474" s="13"/>
      <c r="D474" s="11"/>
      <c r="E474" s="82"/>
      <c r="F474" s="81"/>
    </row>
    <row r="475" spans="1:6" ht="15.75" customHeight="1" x14ac:dyDescent="0.15">
      <c r="A475" s="12"/>
      <c r="B475" s="11"/>
      <c r="C475" s="13"/>
      <c r="D475" s="11"/>
      <c r="E475" s="82"/>
      <c r="F475" s="81"/>
    </row>
    <row r="476" spans="1:6" ht="15.75" customHeight="1" x14ac:dyDescent="0.15">
      <c r="A476" s="12"/>
      <c r="B476" s="11"/>
      <c r="C476" s="13"/>
      <c r="D476" s="11"/>
      <c r="E476" s="82"/>
      <c r="F476" s="81"/>
    </row>
    <row r="477" spans="1:6" ht="15.75" customHeight="1" x14ac:dyDescent="0.15">
      <c r="A477" s="12"/>
      <c r="B477" s="11"/>
      <c r="C477" s="13"/>
      <c r="D477" s="11"/>
      <c r="E477" s="82"/>
      <c r="F477" s="81"/>
    </row>
    <row r="478" spans="1:6" ht="15.75" customHeight="1" x14ac:dyDescent="0.15">
      <c r="A478" s="12"/>
      <c r="B478" s="11"/>
      <c r="C478" s="13"/>
      <c r="D478" s="11"/>
      <c r="E478" s="82"/>
      <c r="F478" s="81"/>
    </row>
    <row r="479" spans="1:6" ht="15.75" customHeight="1" x14ac:dyDescent="0.15">
      <c r="A479" s="12"/>
      <c r="B479" s="11"/>
      <c r="C479" s="13"/>
      <c r="D479" s="11"/>
      <c r="E479" s="82"/>
      <c r="F479" s="81"/>
    </row>
    <row r="480" spans="1:6" ht="15.75" customHeight="1" x14ac:dyDescent="0.15">
      <c r="A480" s="12"/>
      <c r="B480" s="11"/>
      <c r="C480" s="13"/>
      <c r="D480" s="11"/>
      <c r="E480" s="82"/>
      <c r="F480" s="81"/>
    </row>
    <row r="481" spans="1:6" ht="15.75" customHeight="1" x14ac:dyDescent="0.15">
      <c r="A481" s="12"/>
      <c r="B481" s="11"/>
      <c r="C481" s="13"/>
      <c r="D481" s="11"/>
      <c r="E481" s="82"/>
      <c r="F481" s="81"/>
    </row>
    <row r="482" spans="1:6" ht="15.75" customHeight="1" x14ac:dyDescent="0.15">
      <c r="A482" s="12"/>
      <c r="B482" s="11"/>
      <c r="C482" s="13"/>
      <c r="D482" s="11"/>
      <c r="E482" s="82"/>
      <c r="F482" s="81"/>
    </row>
    <row r="483" spans="1:6" ht="15.75" customHeight="1" x14ac:dyDescent="0.15">
      <c r="A483" s="12"/>
      <c r="B483" s="11"/>
      <c r="C483" s="13"/>
      <c r="D483" s="11"/>
      <c r="E483" s="82"/>
      <c r="F483" s="81"/>
    </row>
    <row r="484" spans="1:6" ht="15.75" customHeight="1" x14ac:dyDescent="0.15">
      <c r="A484" s="12"/>
      <c r="B484" s="11"/>
      <c r="C484" s="13"/>
      <c r="D484" s="11"/>
      <c r="E484" s="82"/>
      <c r="F484" s="81"/>
    </row>
    <row r="485" spans="1:6" ht="15.75" customHeight="1" x14ac:dyDescent="0.15">
      <c r="A485" s="12"/>
      <c r="B485" s="11"/>
      <c r="C485" s="13"/>
      <c r="D485" s="11"/>
      <c r="E485" s="82"/>
      <c r="F485" s="81"/>
    </row>
    <row r="486" spans="1:6" ht="15.75" customHeight="1" x14ac:dyDescent="0.15">
      <c r="A486" s="12"/>
      <c r="B486" s="11"/>
      <c r="C486" s="13"/>
      <c r="D486" s="11"/>
      <c r="E486" s="82"/>
      <c r="F486" s="81"/>
    </row>
    <row r="487" spans="1:6" ht="15.75" customHeight="1" x14ac:dyDescent="0.15">
      <c r="A487" s="12"/>
      <c r="B487" s="11"/>
      <c r="C487" s="13"/>
      <c r="D487" s="11"/>
      <c r="E487" s="82"/>
      <c r="F487" s="81"/>
    </row>
    <row r="488" spans="1:6" ht="15.75" customHeight="1" x14ac:dyDescent="0.15">
      <c r="A488" s="12"/>
      <c r="B488" s="11"/>
      <c r="C488" s="13"/>
      <c r="D488" s="11"/>
      <c r="E488" s="82"/>
      <c r="F488" s="81"/>
    </row>
    <row r="489" spans="1:6" ht="15.75" customHeight="1" x14ac:dyDescent="0.15">
      <c r="A489" s="12"/>
      <c r="B489" s="11"/>
      <c r="C489" s="13"/>
      <c r="D489" s="11"/>
      <c r="E489" s="82"/>
      <c r="F489" s="81"/>
    </row>
    <row r="490" spans="1:6" ht="15.75" customHeight="1" x14ac:dyDescent="0.15">
      <c r="A490" s="12"/>
      <c r="B490" s="11"/>
      <c r="C490" s="13"/>
      <c r="D490" s="11"/>
      <c r="E490" s="82"/>
      <c r="F490" s="81"/>
    </row>
    <row r="491" spans="1:6" ht="15.75" customHeight="1" x14ac:dyDescent="0.15">
      <c r="A491" s="12"/>
      <c r="B491" s="11"/>
      <c r="C491" s="13"/>
      <c r="D491" s="11"/>
      <c r="E491" s="82"/>
      <c r="F491" s="81"/>
    </row>
    <row r="492" spans="1:6" ht="15.75" customHeight="1" x14ac:dyDescent="0.15">
      <c r="A492" s="12"/>
      <c r="B492" s="11"/>
      <c r="C492" s="13"/>
      <c r="D492" s="11"/>
      <c r="E492" s="82"/>
      <c r="F492" s="81"/>
    </row>
    <row r="493" spans="1:6" ht="15.75" customHeight="1" x14ac:dyDescent="0.15">
      <c r="A493" s="12"/>
      <c r="B493" s="11"/>
      <c r="C493" s="13"/>
      <c r="D493" s="11"/>
      <c r="E493" s="82"/>
      <c r="F493" s="81"/>
    </row>
    <row r="494" spans="1:6" ht="15.75" customHeight="1" x14ac:dyDescent="0.15">
      <c r="A494" s="12"/>
      <c r="B494" s="11"/>
      <c r="C494" s="13"/>
      <c r="D494" s="11"/>
      <c r="E494" s="82"/>
      <c r="F494" s="81"/>
    </row>
    <row r="495" spans="1:6" ht="15.75" customHeight="1" x14ac:dyDescent="0.15">
      <c r="A495" s="12"/>
      <c r="B495" s="11"/>
      <c r="C495" s="13"/>
      <c r="D495" s="11"/>
      <c r="E495" s="82"/>
      <c r="F495" s="81"/>
    </row>
    <row r="496" spans="1:6" ht="15.75" customHeight="1" x14ac:dyDescent="0.15">
      <c r="A496" s="12"/>
      <c r="B496" s="11"/>
      <c r="C496" s="13"/>
      <c r="D496" s="11"/>
      <c r="E496" s="82"/>
      <c r="F496" s="81"/>
    </row>
    <row r="497" spans="1:6" ht="15.75" customHeight="1" x14ac:dyDescent="0.15">
      <c r="A497" s="12"/>
      <c r="B497" s="11"/>
      <c r="C497" s="13"/>
      <c r="D497" s="11"/>
      <c r="E497" s="82"/>
      <c r="F497" s="81"/>
    </row>
    <row r="498" spans="1:6" ht="15.75" customHeight="1" x14ac:dyDescent="0.15">
      <c r="A498" s="12"/>
      <c r="B498" s="11"/>
      <c r="C498" s="13"/>
      <c r="D498" s="11"/>
      <c r="E498" s="82"/>
      <c r="F498" s="81"/>
    </row>
    <row r="499" spans="1:6" ht="15.75" customHeight="1" x14ac:dyDescent="0.15">
      <c r="A499" s="12"/>
      <c r="B499" s="11"/>
      <c r="C499" s="13"/>
      <c r="D499" s="11"/>
      <c r="E499" s="82"/>
      <c r="F499" s="81"/>
    </row>
    <row r="500" spans="1:6" ht="15.75" customHeight="1" x14ac:dyDescent="0.15">
      <c r="A500" s="12"/>
      <c r="B500" s="11"/>
      <c r="C500" s="13"/>
      <c r="D500" s="11"/>
      <c r="E500" s="82"/>
      <c r="F500" s="81"/>
    </row>
    <row r="501" spans="1:6" ht="15.75" customHeight="1" x14ac:dyDescent="0.15">
      <c r="A501" s="12"/>
      <c r="B501" s="11"/>
      <c r="C501" s="13"/>
      <c r="D501" s="11"/>
      <c r="E501" s="82"/>
      <c r="F501" s="81"/>
    </row>
    <row r="502" spans="1:6" ht="15.75" customHeight="1" x14ac:dyDescent="0.15">
      <c r="A502" s="12"/>
      <c r="B502" s="11"/>
      <c r="C502" s="13"/>
      <c r="D502" s="11"/>
      <c r="E502" s="82"/>
      <c r="F502" s="81"/>
    </row>
    <row r="503" spans="1:6" ht="15.75" customHeight="1" x14ac:dyDescent="0.15">
      <c r="A503" s="12"/>
      <c r="B503" s="11"/>
      <c r="C503" s="13"/>
      <c r="D503" s="11"/>
      <c r="E503" s="82"/>
      <c r="F503" s="81"/>
    </row>
    <row r="504" spans="1:6" ht="15.75" customHeight="1" x14ac:dyDescent="0.15">
      <c r="A504" s="12"/>
      <c r="B504" s="11"/>
      <c r="C504" s="13"/>
      <c r="D504" s="11"/>
      <c r="E504" s="82"/>
      <c r="F504" s="81"/>
    </row>
    <row r="505" spans="1:6" ht="15.75" customHeight="1" x14ac:dyDescent="0.15">
      <c r="A505" s="12"/>
      <c r="B505" s="11"/>
      <c r="C505" s="13"/>
      <c r="D505" s="11"/>
      <c r="E505" s="82"/>
      <c r="F505" s="81"/>
    </row>
    <row r="506" spans="1:6" ht="15.75" customHeight="1" x14ac:dyDescent="0.15">
      <c r="A506" s="12"/>
      <c r="B506" s="11"/>
      <c r="C506" s="13"/>
      <c r="D506" s="11"/>
      <c r="E506" s="82"/>
      <c r="F506" s="81"/>
    </row>
    <row r="507" spans="1:6" ht="15.75" customHeight="1" x14ac:dyDescent="0.15">
      <c r="A507" s="12"/>
      <c r="B507" s="11"/>
      <c r="C507" s="13"/>
      <c r="D507" s="11"/>
      <c r="E507" s="82"/>
      <c r="F507" s="81"/>
    </row>
    <row r="508" spans="1:6" ht="15.75" customHeight="1" x14ac:dyDescent="0.15">
      <c r="A508" s="12"/>
      <c r="B508" s="11"/>
      <c r="C508" s="13"/>
      <c r="D508" s="11"/>
      <c r="E508" s="82"/>
      <c r="F508" s="81"/>
    </row>
    <row r="509" spans="1:6" ht="15.75" customHeight="1" x14ac:dyDescent="0.15">
      <c r="A509" s="12"/>
      <c r="B509" s="11"/>
      <c r="C509" s="13"/>
      <c r="D509" s="11"/>
      <c r="E509" s="82"/>
      <c r="F509" s="81"/>
    </row>
    <row r="510" spans="1:6" ht="15.75" customHeight="1" x14ac:dyDescent="0.15">
      <c r="A510" s="12"/>
      <c r="B510" s="11"/>
      <c r="C510" s="13"/>
      <c r="D510" s="11"/>
      <c r="E510" s="82"/>
      <c r="F510" s="81"/>
    </row>
    <row r="511" spans="1:6" ht="15.75" customHeight="1" x14ac:dyDescent="0.15">
      <c r="A511" s="12"/>
      <c r="B511" s="11"/>
      <c r="C511" s="13"/>
      <c r="D511" s="11"/>
      <c r="E511" s="82"/>
      <c r="F511" s="81"/>
    </row>
    <row r="512" spans="1:6" ht="15.75" customHeight="1" x14ac:dyDescent="0.15">
      <c r="A512" s="12"/>
      <c r="B512" s="11"/>
      <c r="C512" s="13"/>
      <c r="D512" s="11"/>
      <c r="E512" s="82"/>
      <c r="F512" s="81"/>
    </row>
    <row r="513" spans="1:6" ht="15.75" customHeight="1" x14ac:dyDescent="0.15">
      <c r="A513" s="12"/>
      <c r="B513" s="11"/>
      <c r="C513" s="13"/>
      <c r="D513" s="11"/>
      <c r="E513" s="82"/>
      <c r="F513" s="81"/>
    </row>
    <row r="514" spans="1:6" ht="15.75" customHeight="1" x14ac:dyDescent="0.15">
      <c r="A514" s="12"/>
      <c r="B514" s="11"/>
      <c r="C514" s="13"/>
      <c r="D514" s="11"/>
      <c r="E514" s="82"/>
      <c r="F514" s="81"/>
    </row>
    <row r="515" spans="1:6" ht="15.75" customHeight="1" x14ac:dyDescent="0.15">
      <c r="A515" s="12"/>
      <c r="B515" s="11"/>
      <c r="C515" s="13"/>
      <c r="D515" s="11"/>
      <c r="E515" s="82"/>
      <c r="F515" s="81"/>
    </row>
    <row r="516" spans="1:6" ht="15.75" customHeight="1" x14ac:dyDescent="0.15">
      <c r="A516" s="12"/>
      <c r="B516" s="11"/>
      <c r="C516" s="13"/>
      <c r="D516" s="11"/>
      <c r="E516" s="82"/>
      <c r="F516" s="81"/>
    </row>
    <row r="517" spans="1:6" ht="15.75" customHeight="1" x14ac:dyDescent="0.15">
      <c r="A517" s="12"/>
      <c r="B517" s="11"/>
      <c r="C517" s="13"/>
      <c r="D517" s="11"/>
      <c r="E517" s="82"/>
      <c r="F517" s="81"/>
    </row>
    <row r="518" spans="1:6" ht="15.75" customHeight="1" x14ac:dyDescent="0.15">
      <c r="A518" s="12"/>
      <c r="B518" s="11"/>
      <c r="C518" s="13"/>
      <c r="D518" s="11"/>
      <c r="E518" s="82"/>
      <c r="F518" s="81"/>
    </row>
    <row r="519" spans="1:6" ht="15.75" customHeight="1" x14ac:dyDescent="0.15">
      <c r="A519" s="12"/>
      <c r="B519" s="11"/>
      <c r="C519" s="13"/>
      <c r="D519" s="11"/>
      <c r="E519" s="82"/>
      <c r="F519" s="81"/>
    </row>
    <row r="520" spans="1:6" ht="15.75" customHeight="1" x14ac:dyDescent="0.15">
      <c r="A520" s="12"/>
      <c r="B520" s="11"/>
      <c r="C520" s="13"/>
      <c r="D520" s="11"/>
      <c r="E520" s="82"/>
      <c r="F520" s="81"/>
    </row>
    <row r="521" spans="1:6" ht="15.75" customHeight="1" x14ac:dyDescent="0.15">
      <c r="A521" s="12"/>
      <c r="B521" s="11"/>
      <c r="C521" s="13"/>
      <c r="D521" s="11"/>
      <c r="E521" s="82"/>
      <c r="F521" s="81"/>
    </row>
    <row r="522" spans="1:6" ht="15.75" customHeight="1" x14ac:dyDescent="0.15">
      <c r="A522" s="12"/>
      <c r="B522" s="11"/>
      <c r="C522" s="13"/>
      <c r="D522" s="11"/>
      <c r="E522" s="82"/>
      <c r="F522" s="81"/>
    </row>
    <row r="523" spans="1:6" ht="15.75" customHeight="1" x14ac:dyDescent="0.15">
      <c r="A523" s="12"/>
      <c r="B523" s="11"/>
      <c r="C523" s="13"/>
      <c r="D523" s="11"/>
      <c r="E523" s="82"/>
      <c r="F523" s="81"/>
    </row>
    <row r="524" spans="1:6" ht="15.75" customHeight="1" x14ac:dyDescent="0.15">
      <c r="A524" s="12"/>
      <c r="B524" s="11"/>
      <c r="C524" s="13"/>
      <c r="D524" s="11"/>
      <c r="E524" s="82"/>
      <c r="F524" s="81"/>
    </row>
    <row r="525" spans="1:6" ht="15.75" customHeight="1" x14ac:dyDescent="0.15">
      <c r="A525" s="12"/>
      <c r="B525" s="11"/>
      <c r="C525" s="13"/>
      <c r="D525" s="11"/>
      <c r="E525" s="82"/>
      <c r="F525" s="81"/>
    </row>
    <row r="526" spans="1:6" ht="15.75" customHeight="1" x14ac:dyDescent="0.15">
      <c r="A526" s="12"/>
      <c r="B526" s="11"/>
      <c r="C526" s="13"/>
      <c r="D526" s="11"/>
      <c r="E526" s="82"/>
      <c r="F526" s="81"/>
    </row>
    <row r="527" spans="1:6" ht="15.75" customHeight="1" x14ac:dyDescent="0.15">
      <c r="A527" s="12"/>
      <c r="B527" s="11"/>
      <c r="C527" s="13"/>
      <c r="D527" s="11"/>
      <c r="E527" s="82"/>
      <c r="F527" s="81"/>
    </row>
    <row r="528" spans="1:6" ht="15.75" customHeight="1" x14ac:dyDescent="0.15">
      <c r="A528" s="12"/>
      <c r="B528" s="11"/>
      <c r="C528" s="13"/>
      <c r="D528" s="11"/>
      <c r="E528" s="82"/>
      <c r="F528" s="81"/>
    </row>
    <row r="529" spans="1:6" ht="15.75" customHeight="1" x14ac:dyDescent="0.15">
      <c r="A529" s="12"/>
      <c r="B529" s="11"/>
      <c r="C529" s="13"/>
      <c r="D529" s="11"/>
      <c r="E529" s="82"/>
      <c r="F529" s="81"/>
    </row>
    <row r="530" spans="1:6" ht="15.75" customHeight="1" x14ac:dyDescent="0.15">
      <c r="A530" s="12"/>
      <c r="B530" s="11"/>
      <c r="C530" s="13"/>
      <c r="D530" s="11"/>
      <c r="E530" s="82"/>
      <c r="F530" s="81"/>
    </row>
    <row r="531" spans="1:6" ht="15.75" customHeight="1" x14ac:dyDescent="0.15">
      <c r="A531" s="12"/>
      <c r="B531" s="11"/>
      <c r="C531" s="13"/>
      <c r="D531" s="11"/>
      <c r="E531" s="82"/>
      <c r="F531" s="81"/>
    </row>
    <row r="532" spans="1:6" ht="15.75" customHeight="1" x14ac:dyDescent="0.15">
      <c r="A532" s="12"/>
      <c r="B532" s="11"/>
      <c r="C532" s="13"/>
      <c r="D532" s="11"/>
      <c r="E532" s="82"/>
      <c r="F532" s="81"/>
    </row>
    <row r="533" spans="1:6" ht="15.75" customHeight="1" x14ac:dyDescent="0.15">
      <c r="A533" s="12"/>
      <c r="B533" s="11"/>
      <c r="C533" s="13"/>
      <c r="D533" s="11"/>
      <c r="E533" s="82"/>
      <c r="F533" s="81"/>
    </row>
    <row r="534" spans="1:6" ht="15.75" customHeight="1" x14ac:dyDescent="0.15">
      <c r="A534" s="12"/>
      <c r="B534" s="11"/>
      <c r="C534" s="13"/>
      <c r="D534" s="11"/>
      <c r="E534" s="82"/>
      <c r="F534" s="81"/>
    </row>
    <row r="535" spans="1:6" ht="15.75" customHeight="1" x14ac:dyDescent="0.15">
      <c r="A535" s="12"/>
      <c r="B535" s="11"/>
      <c r="C535" s="13"/>
      <c r="D535" s="11"/>
      <c r="E535" s="82"/>
      <c r="F535" s="81"/>
    </row>
    <row r="536" spans="1:6" ht="15.75" customHeight="1" x14ac:dyDescent="0.15">
      <c r="A536" s="12"/>
      <c r="B536" s="11"/>
      <c r="C536" s="13"/>
      <c r="D536" s="11"/>
      <c r="E536" s="82"/>
      <c r="F536" s="81"/>
    </row>
    <row r="537" spans="1:6" ht="15.75" customHeight="1" x14ac:dyDescent="0.15">
      <c r="A537" s="12"/>
      <c r="B537" s="11"/>
      <c r="C537" s="13"/>
      <c r="D537" s="11"/>
      <c r="E537" s="82"/>
      <c r="F537" s="81"/>
    </row>
    <row r="538" spans="1:6" ht="15.75" customHeight="1" x14ac:dyDescent="0.15">
      <c r="A538" s="12"/>
      <c r="B538" s="11"/>
      <c r="C538" s="13"/>
      <c r="D538" s="11"/>
      <c r="E538" s="82"/>
      <c r="F538" s="81"/>
    </row>
    <row r="539" spans="1:6" ht="15.75" customHeight="1" x14ac:dyDescent="0.15">
      <c r="A539" s="12"/>
      <c r="B539" s="11"/>
      <c r="C539" s="13"/>
      <c r="D539" s="11"/>
      <c r="E539" s="82"/>
      <c r="F539" s="81"/>
    </row>
    <row r="540" spans="1:6" ht="15.75" customHeight="1" x14ac:dyDescent="0.15">
      <c r="A540" s="12"/>
      <c r="B540" s="11"/>
      <c r="C540" s="13"/>
      <c r="D540" s="11"/>
      <c r="E540" s="82"/>
      <c r="F540" s="81"/>
    </row>
    <row r="541" spans="1:6" ht="15.75" customHeight="1" x14ac:dyDescent="0.15">
      <c r="A541" s="12"/>
      <c r="B541" s="11"/>
      <c r="C541" s="13"/>
      <c r="D541" s="11"/>
      <c r="E541" s="82"/>
      <c r="F541" s="81"/>
    </row>
    <row r="542" spans="1:6" ht="15.75" customHeight="1" x14ac:dyDescent="0.15">
      <c r="A542" s="12"/>
      <c r="B542" s="11"/>
      <c r="C542" s="13"/>
      <c r="D542" s="11"/>
      <c r="E542" s="82"/>
      <c r="F542" s="81"/>
    </row>
    <row r="543" spans="1:6" ht="15.75" customHeight="1" x14ac:dyDescent="0.15">
      <c r="A543" s="12"/>
      <c r="B543" s="11"/>
      <c r="C543" s="13"/>
      <c r="D543" s="11"/>
      <c r="E543" s="82"/>
      <c r="F543" s="81"/>
    </row>
    <row r="544" spans="1:6" ht="15.75" customHeight="1" x14ac:dyDescent="0.15">
      <c r="A544" s="12"/>
      <c r="B544" s="11"/>
      <c r="C544" s="13"/>
      <c r="D544" s="11"/>
      <c r="E544" s="82"/>
      <c r="F544" s="81"/>
    </row>
    <row r="545" spans="1:6" ht="15.75" customHeight="1" x14ac:dyDescent="0.15">
      <c r="A545" s="12"/>
      <c r="B545" s="11"/>
      <c r="C545" s="13"/>
      <c r="D545" s="11"/>
      <c r="E545" s="82"/>
      <c r="F545" s="81"/>
    </row>
    <row r="546" spans="1:6" ht="15.75" customHeight="1" x14ac:dyDescent="0.15">
      <c r="A546" s="12"/>
      <c r="B546" s="11"/>
      <c r="C546" s="13"/>
      <c r="D546" s="11"/>
      <c r="E546" s="82"/>
      <c r="F546" s="81"/>
    </row>
    <row r="547" spans="1:6" ht="15.75" customHeight="1" x14ac:dyDescent="0.15">
      <c r="A547" s="12"/>
      <c r="B547" s="11"/>
      <c r="C547" s="13"/>
      <c r="D547" s="11"/>
      <c r="E547" s="82"/>
      <c r="F547" s="81"/>
    </row>
    <row r="548" spans="1:6" ht="15.75" customHeight="1" x14ac:dyDescent="0.15">
      <c r="A548" s="12"/>
      <c r="B548" s="11"/>
      <c r="C548" s="13"/>
      <c r="D548" s="11"/>
      <c r="E548" s="82"/>
      <c r="F548" s="81"/>
    </row>
    <row r="549" spans="1:6" ht="15.75" customHeight="1" x14ac:dyDescent="0.15">
      <c r="A549" s="12"/>
      <c r="B549" s="11"/>
      <c r="C549" s="13"/>
      <c r="D549" s="11"/>
      <c r="E549" s="82"/>
      <c r="F549" s="81"/>
    </row>
    <row r="550" spans="1:6" ht="15.75" customHeight="1" x14ac:dyDescent="0.15">
      <c r="A550" s="12"/>
      <c r="B550" s="11"/>
      <c r="C550" s="13"/>
      <c r="D550" s="11"/>
      <c r="E550" s="82"/>
      <c r="F550" s="81"/>
    </row>
    <row r="551" spans="1:6" ht="15.75" customHeight="1" x14ac:dyDescent="0.15">
      <c r="A551" s="12"/>
      <c r="B551" s="11"/>
      <c r="C551" s="13"/>
      <c r="D551" s="11"/>
      <c r="E551" s="82"/>
      <c r="F551" s="81"/>
    </row>
    <row r="552" spans="1:6" ht="15.75" customHeight="1" x14ac:dyDescent="0.15">
      <c r="A552" s="12"/>
      <c r="B552" s="11"/>
      <c r="C552" s="13"/>
      <c r="D552" s="11"/>
      <c r="E552" s="82"/>
      <c r="F552" s="81"/>
    </row>
    <row r="553" spans="1:6" ht="15.75" customHeight="1" x14ac:dyDescent="0.15">
      <c r="A553" s="12"/>
      <c r="B553" s="11"/>
      <c r="C553" s="13"/>
      <c r="D553" s="11"/>
      <c r="E553" s="82"/>
      <c r="F553" s="81"/>
    </row>
    <row r="554" spans="1:6" ht="15.75" customHeight="1" x14ac:dyDescent="0.15">
      <c r="A554" s="12"/>
      <c r="B554" s="11"/>
      <c r="C554" s="13"/>
      <c r="D554" s="11"/>
      <c r="E554" s="82"/>
      <c r="F554" s="81"/>
    </row>
    <row r="555" spans="1:6" ht="15.75" customHeight="1" x14ac:dyDescent="0.15">
      <c r="A555" s="12"/>
      <c r="B555" s="11"/>
      <c r="C555" s="13"/>
      <c r="D555" s="11"/>
      <c r="E555" s="82"/>
      <c r="F555" s="81"/>
    </row>
    <row r="556" spans="1:6" ht="15.75" customHeight="1" x14ac:dyDescent="0.15">
      <c r="A556" s="12"/>
      <c r="B556" s="11"/>
      <c r="C556" s="13"/>
      <c r="D556" s="11"/>
      <c r="E556" s="82"/>
      <c r="F556" s="81"/>
    </row>
    <row r="557" spans="1:6" ht="15.75" customHeight="1" x14ac:dyDescent="0.15">
      <c r="A557" s="12"/>
      <c r="B557" s="11"/>
      <c r="C557" s="13"/>
      <c r="D557" s="11"/>
      <c r="E557" s="82"/>
      <c r="F557" s="81"/>
    </row>
    <row r="558" spans="1:6" ht="15.75" customHeight="1" x14ac:dyDescent="0.15">
      <c r="A558" s="12"/>
      <c r="B558" s="11"/>
      <c r="C558" s="13"/>
      <c r="D558" s="11"/>
      <c r="E558" s="82"/>
      <c r="F558" s="81"/>
    </row>
    <row r="559" spans="1:6" ht="15.75" customHeight="1" x14ac:dyDescent="0.15">
      <c r="A559" s="12"/>
      <c r="B559" s="11"/>
      <c r="C559" s="13"/>
      <c r="D559" s="11"/>
      <c r="E559" s="82"/>
      <c r="F559" s="81"/>
    </row>
    <row r="560" spans="1:6" ht="15.75" customHeight="1" x14ac:dyDescent="0.15">
      <c r="A560" s="12"/>
      <c r="B560" s="11"/>
      <c r="C560" s="13"/>
      <c r="D560" s="11"/>
      <c r="E560" s="82"/>
      <c r="F560" s="81"/>
    </row>
    <row r="561" spans="1:6" ht="15.75" customHeight="1" x14ac:dyDescent="0.15">
      <c r="A561" s="12"/>
      <c r="B561" s="11"/>
      <c r="C561" s="13"/>
      <c r="D561" s="11"/>
      <c r="E561" s="82"/>
      <c r="F561" s="81"/>
    </row>
    <row r="562" spans="1:6" ht="15.75" customHeight="1" x14ac:dyDescent="0.15">
      <c r="A562" s="12"/>
      <c r="B562" s="11"/>
      <c r="C562" s="13"/>
      <c r="D562" s="11"/>
      <c r="E562" s="82"/>
      <c r="F562" s="81"/>
    </row>
    <row r="563" spans="1:6" ht="15.75" customHeight="1" x14ac:dyDescent="0.15">
      <c r="A563" s="12"/>
      <c r="B563" s="11"/>
      <c r="C563" s="13"/>
      <c r="D563" s="11"/>
      <c r="E563" s="82"/>
      <c r="F563" s="81"/>
    </row>
    <row r="564" spans="1:6" ht="15.75" customHeight="1" x14ac:dyDescent="0.15">
      <c r="A564" s="12"/>
      <c r="B564" s="11"/>
      <c r="C564" s="13"/>
      <c r="D564" s="11"/>
      <c r="E564" s="82"/>
      <c r="F564" s="81"/>
    </row>
    <row r="565" spans="1:6" ht="15.75" customHeight="1" x14ac:dyDescent="0.15">
      <c r="A565" s="12"/>
      <c r="B565" s="11"/>
      <c r="C565" s="13"/>
      <c r="D565" s="11"/>
      <c r="E565" s="82"/>
      <c r="F565" s="81"/>
    </row>
    <row r="566" spans="1:6" ht="15.75" customHeight="1" x14ac:dyDescent="0.15">
      <c r="A566" s="12"/>
      <c r="B566" s="11"/>
      <c r="C566" s="13"/>
      <c r="D566" s="11"/>
      <c r="E566" s="82"/>
      <c r="F566" s="81"/>
    </row>
    <row r="567" spans="1:6" ht="15.75" customHeight="1" x14ac:dyDescent="0.15">
      <c r="A567" s="12"/>
      <c r="B567" s="11"/>
      <c r="C567" s="13"/>
      <c r="D567" s="11"/>
      <c r="E567" s="82"/>
      <c r="F567" s="81"/>
    </row>
    <row r="568" spans="1:6" ht="15.75" customHeight="1" x14ac:dyDescent="0.15">
      <c r="A568" s="12"/>
      <c r="B568" s="11"/>
      <c r="C568" s="13"/>
      <c r="D568" s="11"/>
      <c r="E568" s="82"/>
      <c r="F568" s="81"/>
    </row>
    <row r="569" spans="1:6" ht="15.75" customHeight="1" x14ac:dyDescent="0.15">
      <c r="A569" s="12"/>
      <c r="B569" s="11"/>
      <c r="C569" s="13"/>
      <c r="D569" s="11"/>
      <c r="E569" s="82"/>
      <c r="F569" s="81"/>
    </row>
    <row r="570" spans="1:6" ht="15.75" customHeight="1" x14ac:dyDescent="0.15">
      <c r="A570" s="12"/>
      <c r="B570" s="11"/>
      <c r="C570" s="13"/>
      <c r="D570" s="11"/>
      <c r="E570" s="82"/>
      <c r="F570" s="81"/>
    </row>
    <row r="571" spans="1:6" ht="15.75" customHeight="1" x14ac:dyDescent="0.15">
      <c r="A571" s="12"/>
      <c r="B571" s="11"/>
      <c r="C571" s="13"/>
      <c r="D571" s="11"/>
      <c r="E571" s="82"/>
      <c r="F571" s="81"/>
    </row>
    <row r="572" spans="1:6" ht="15.75" customHeight="1" x14ac:dyDescent="0.15">
      <c r="A572" s="12"/>
      <c r="B572" s="11"/>
      <c r="C572" s="13"/>
      <c r="D572" s="11"/>
      <c r="E572" s="82"/>
      <c r="F572" s="81"/>
    </row>
    <row r="573" spans="1:6" ht="15.75" customHeight="1" x14ac:dyDescent="0.15">
      <c r="A573" s="12"/>
      <c r="B573" s="11"/>
      <c r="C573" s="13"/>
      <c r="D573" s="11"/>
      <c r="E573" s="82"/>
      <c r="F573" s="81"/>
    </row>
    <row r="574" spans="1:6" ht="15.75" customHeight="1" x14ac:dyDescent="0.15">
      <c r="A574" s="12"/>
      <c r="B574" s="11"/>
      <c r="C574" s="13"/>
      <c r="D574" s="11"/>
      <c r="E574" s="82"/>
      <c r="F574" s="81"/>
    </row>
    <row r="575" spans="1:6" ht="15.75" customHeight="1" x14ac:dyDescent="0.15">
      <c r="A575" s="12"/>
      <c r="B575" s="11"/>
      <c r="C575" s="13"/>
      <c r="D575" s="11"/>
      <c r="E575" s="82"/>
      <c r="F575" s="81"/>
    </row>
    <row r="576" spans="1:6" ht="15.75" customHeight="1" x14ac:dyDescent="0.15">
      <c r="A576" s="12"/>
      <c r="B576" s="11"/>
      <c r="C576" s="13"/>
      <c r="D576" s="11"/>
      <c r="E576" s="82"/>
      <c r="F576" s="81"/>
    </row>
    <row r="577" spans="1:6" ht="15.75" customHeight="1" x14ac:dyDescent="0.15">
      <c r="A577" s="12"/>
      <c r="B577" s="11"/>
      <c r="C577" s="13"/>
      <c r="D577" s="11"/>
      <c r="E577" s="82"/>
      <c r="F577" s="81"/>
    </row>
    <row r="578" spans="1:6" ht="15.75" customHeight="1" x14ac:dyDescent="0.15">
      <c r="A578" s="12"/>
      <c r="B578" s="11"/>
      <c r="C578" s="13"/>
      <c r="D578" s="11"/>
      <c r="E578" s="82"/>
      <c r="F578" s="81"/>
    </row>
    <row r="579" spans="1:6" ht="15.75" customHeight="1" x14ac:dyDescent="0.15">
      <c r="A579" s="12"/>
      <c r="B579" s="11"/>
      <c r="C579" s="13"/>
      <c r="D579" s="11"/>
      <c r="E579" s="82"/>
      <c r="F579" s="81"/>
    </row>
    <row r="580" spans="1:6" ht="15.75" customHeight="1" x14ac:dyDescent="0.15">
      <c r="A580" s="12"/>
      <c r="B580" s="11"/>
      <c r="C580" s="13"/>
      <c r="D580" s="11"/>
      <c r="E580" s="82"/>
      <c r="F580" s="81"/>
    </row>
    <row r="581" spans="1:6" ht="15.75" customHeight="1" x14ac:dyDescent="0.15">
      <c r="A581" s="12"/>
      <c r="B581" s="11"/>
      <c r="C581" s="13"/>
      <c r="D581" s="11"/>
      <c r="E581" s="82"/>
      <c r="F581" s="81"/>
    </row>
    <row r="582" spans="1:6" ht="15.75" customHeight="1" x14ac:dyDescent="0.15">
      <c r="A582" s="12"/>
      <c r="B582" s="11"/>
      <c r="C582" s="13"/>
      <c r="D582" s="11"/>
      <c r="E582" s="82"/>
      <c r="F582" s="81"/>
    </row>
    <row r="583" spans="1:6" ht="15.75" customHeight="1" x14ac:dyDescent="0.15">
      <c r="A583" s="12"/>
      <c r="B583" s="11"/>
      <c r="C583" s="13"/>
      <c r="D583" s="11"/>
      <c r="E583" s="82"/>
      <c r="F583" s="81"/>
    </row>
    <row r="584" spans="1:6" ht="15.75" customHeight="1" x14ac:dyDescent="0.15">
      <c r="A584" s="12"/>
      <c r="B584" s="11"/>
      <c r="C584" s="13"/>
      <c r="D584" s="11"/>
      <c r="E584" s="82"/>
      <c r="F584" s="81"/>
    </row>
    <row r="585" spans="1:6" ht="15.75" customHeight="1" x14ac:dyDescent="0.15">
      <c r="A585" s="12"/>
      <c r="B585" s="11"/>
      <c r="C585" s="13"/>
      <c r="D585" s="11"/>
      <c r="E585" s="82"/>
      <c r="F585" s="81"/>
    </row>
    <row r="586" spans="1:6" ht="15.75" customHeight="1" x14ac:dyDescent="0.15">
      <c r="A586" s="12"/>
      <c r="B586" s="11"/>
      <c r="C586" s="13"/>
      <c r="D586" s="11"/>
      <c r="E586" s="82"/>
      <c r="F586" s="81"/>
    </row>
    <row r="587" spans="1:6" ht="15.75" customHeight="1" x14ac:dyDescent="0.15">
      <c r="A587" s="12"/>
      <c r="B587" s="11"/>
      <c r="C587" s="13"/>
      <c r="D587" s="11"/>
      <c r="E587" s="82"/>
      <c r="F587" s="81"/>
    </row>
    <row r="588" spans="1:6" ht="15.75" customHeight="1" x14ac:dyDescent="0.15">
      <c r="A588" s="12"/>
      <c r="B588" s="11"/>
      <c r="C588" s="13"/>
      <c r="D588" s="11"/>
      <c r="E588" s="82"/>
      <c r="F588" s="81"/>
    </row>
    <row r="589" spans="1:6" ht="15.75" customHeight="1" x14ac:dyDescent="0.15">
      <c r="A589" s="12"/>
      <c r="B589" s="11"/>
      <c r="C589" s="13"/>
      <c r="D589" s="11"/>
      <c r="E589" s="82"/>
      <c r="F589" s="81"/>
    </row>
    <row r="590" spans="1:6" ht="15.75" customHeight="1" x14ac:dyDescent="0.15">
      <c r="A590" s="12"/>
      <c r="B590" s="11"/>
      <c r="C590" s="13"/>
      <c r="D590" s="11"/>
      <c r="E590" s="82"/>
      <c r="F590" s="81"/>
    </row>
    <row r="591" spans="1:6" ht="15.75" customHeight="1" x14ac:dyDescent="0.15">
      <c r="A591" s="12"/>
      <c r="B591" s="11"/>
      <c r="C591" s="13"/>
      <c r="D591" s="11"/>
      <c r="E591" s="82"/>
      <c r="F591" s="81"/>
    </row>
    <row r="592" spans="1:6" ht="15.75" customHeight="1" x14ac:dyDescent="0.15">
      <c r="A592" s="12"/>
      <c r="B592" s="11"/>
      <c r="C592" s="13"/>
      <c r="D592" s="11"/>
      <c r="E592" s="82"/>
      <c r="F592" s="81"/>
    </row>
    <row r="593" spans="1:6" ht="15.75" customHeight="1" x14ac:dyDescent="0.15">
      <c r="A593" s="12"/>
      <c r="B593" s="11"/>
      <c r="C593" s="13"/>
      <c r="D593" s="11"/>
      <c r="E593" s="82"/>
      <c r="F593" s="81"/>
    </row>
    <row r="594" spans="1:6" ht="15.75" customHeight="1" x14ac:dyDescent="0.15">
      <c r="A594" s="12"/>
      <c r="B594" s="11"/>
      <c r="C594" s="13"/>
      <c r="D594" s="11"/>
      <c r="E594" s="82"/>
      <c r="F594" s="81"/>
    </row>
    <row r="595" spans="1:6" ht="15.75" customHeight="1" x14ac:dyDescent="0.15">
      <c r="A595" s="12"/>
      <c r="B595" s="11"/>
      <c r="C595" s="13"/>
      <c r="D595" s="11"/>
      <c r="E595" s="82"/>
      <c r="F595" s="81"/>
    </row>
    <row r="596" spans="1:6" ht="15.75" customHeight="1" x14ac:dyDescent="0.15">
      <c r="A596" s="12"/>
      <c r="B596" s="11"/>
      <c r="C596" s="13"/>
      <c r="D596" s="11"/>
      <c r="E596" s="82"/>
      <c r="F596" s="81"/>
    </row>
    <row r="597" spans="1:6" ht="15.75" customHeight="1" x14ac:dyDescent="0.15">
      <c r="A597" s="12"/>
      <c r="B597" s="11"/>
      <c r="C597" s="13"/>
      <c r="D597" s="11"/>
      <c r="E597" s="82"/>
      <c r="F597" s="81"/>
    </row>
    <row r="598" spans="1:6" ht="15.75" customHeight="1" x14ac:dyDescent="0.15">
      <c r="A598" s="12"/>
      <c r="B598" s="11"/>
      <c r="C598" s="13"/>
      <c r="D598" s="11"/>
      <c r="E598" s="82"/>
      <c r="F598" s="81"/>
    </row>
    <row r="599" spans="1:6" ht="15.75" customHeight="1" x14ac:dyDescent="0.15">
      <c r="A599" s="12"/>
      <c r="B599" s="11"/>
      <c r="C599" s="13"/>
      <c r="D599" s="11"/>
      <c r="E599" s="82"/>
      <c r="F599" s="81"/>
    </row>
    <row r="600" spans="1:6" ht="15.75" customHeight="1" x14ac:dyDescent="0.15">
      <c r="A600" s="12"/>
      <c r="B600" s="11"/>
      <c r="C600" s="13"/>
      <c r="D600" s="11"/>
      <c r="E600" s="82"/>
      <c r="F600" s="81"/>
    </row>
    <row r="601" spans="1:6" ht="15.75" customHeight="1" x14ac:dyDescent="0.15">
      <c r="A601" s="12"/>
      <c r="B601" s="11"/>
      <c r="C601" s="13"/>
      <c r="D601" s="11"/>
      <c r="E601" s="82"/>
      <c r="F601" s="81"/>
    </row>
    <row r="602" spans="1:6" ht="15.75" customHeight="1" x14ac:dyDescent="0.15">
      <c r="A602" s="12"/>
      <c r="B602" s="11"/>
      <c r="C602" s="13"/>
      <c r="D602" s="11"/>
      <c r="E602" s="82"/>
      <c r="F602" s="81"/>
    </row>
    <row r="603" spans="1:6" ht="15.75" customHeight="1" x14ac:dyDescent="0.15">
      <c r="A603" s="12"/>
      <c r="B603" s="11"/>
      <c r="C603" s="13"/>
      <c r="D603" s="11"/>
      <c r="E603" s="82"/>
      <c r="F603" s="81"/>
    </row>
    <row r="604" spans="1:6" ht="15.75" customHeight="1" x14ac:dyDescent="0.15">
      <c r="A604" s="12"/>
      <c r="B604" s="11"/>
      <c r="C604" s="13"/>
      <c r="D604" s="11"/>
      <c r="E604" s="82"/>
      <c r="F604" s="81"/>
    </row>
    <row r="605" spans="1:6" ht="15.75" customHeight="1" x14ac:dyDescent="0.15">
      <c r="A605" s="12"/>
      <c r="B605" s="11"/>
      <c r="C605" s="13"/>
      <c r="D605" s="11"/>
      <c r="E605" s="82"/>
      <c r="F605" s="81"/>
    </row>
    <row r="606" spans="1:6" ht="15.75" customHeight="1" x14ac:dyDescent="0.15">
      <c r="A606" s="12"/>
      <c r="B606" s="11"/>
      <c r="C606" s="13"/>
      <c r="D606" s="11"/>
      <c r="E606" s="82"/>
      <c r="F606" s="81"/>
    </row>
    <row r="607" spans="1:6" ht="15.75" customHeight="1" x14ac:dyDescent="0.15">
      <c r="A607" s="12"/>
      <c r="B607" s="11"/>
      <c r="C607" s="13"/>
      <c r="D607" s="11"/>
      <c r="E607" s="82"/>
      <c r="F607" s="81"/>
    </row>
    <row r="608" spans="1:6" ht="15.75" customHeight="1" x14ac:dyDescent="0.15">
      <c r="A608" s="12"/>
      <c r="B608" s="11"/>
      <c r="C608" s="13"/>
      <c r="D608" s="11"/>
      <c r="E608" s="82"/>
      <c r="F608" s="81"/>
    </row>
    <row r="609" spans="1:6" ht="15.75" customHeight="1" x14ac:dyDescent="0.15">
      <c r="A609" s="12"/>
      <c r="B609" s="11"/>
      <c r="C609" s="13"/>
      <c r="D609" s="11"/>
      <c r="E609" s="82"/>
      <c r="F609" s="81"/>
    </row>
    <row r="610" spans="1:6" ht="15.75" customHeight="1" x14ac:dyDescent="0.15">
      <c r="A610" s="12"/>
      <c r="B610" s="11"/>
      <c r="C610" s="13"/>
      <c r="D610" s="11"/>
      <c r="E610" s="82"/>
      <c r="F610" s="81"/>
    </row>
    <row r="611" spans="1:6" ht="15.75" customHeight="1" x14ac:dyDescent="0.15">
      <c r="A611" s="12"/>
      <c r="B611" s="11"/>
      <c r="C611" s="13"/>
      <c r="D611" s="11"/>
      <c r="E611" s="82"/>
      <c r="F611" s="81"/>
    </row>
    <row r="612" spans="1:6" ht="15.75" customHeight="1" x14ac:dyDescent="0.15">
      <c r="A612" s="12"/>
      <c r="B612" s="11"/>
      <c r="C612" s="13"/>
      <c r="D612" s="11"/>
      <c r="E612" s="82"/>
      <c r="F612" s="81"/>
    </row>
    <row r="613" spans="1:6" ht="15.75" customHeight="1" x14ac:dyDescent="0.15">
      <c r="A613" s="12"/>
      <c r="B613" s="11"/>
      <c r="C613" s="13"/>
      <c r="D613" s="11"/>
      <c r="E613" s="82"/>
      <c r="F613" s="81"/>
    </row>
    <row r="614" spans="1:6" ht="15.75" customHeight="1" x14ac:dyDescent="0.15">
      <c r="A614" s="12"/>
      <c r="B614" s="11"/>
      <c r="C614" s="13"/>
      <c r="D614" s="11"/>
      <c r="E614" s="82"/>
      <c r="F614" s="81"/>
    </row>
    <row r="615" spans="1:6" ht="15.75" customHeight="1" x14ac:dyDescent="0.15">
      <c r="A615" s="12"/>
      <c r="B615" s="11"/>
      <c r="C615" s="13"/>
      <c r="D615" s="11"/>
      <c r="E615" s="82"/>
      <c r="F615" s="81"/>
    </row>
    <row r="616" spans="1:6" ht="15.75" customHeight="1" x14ac:dyDescent="0.15">
      <c r="A616" s="12"/>
      <c r="B616" s="11"/>
      <c r="C616" s="13"/>
      <c r="D616" s="11"/>
      <c r="E616" s="82"/>
      <c r="F616" s="81"/>
    </row>
    <row r="617" spans="1:6" ht="15.75" customHeight="1" x14ac:dyDescent="0.15">
      <c r="A617" s="12"/>
      <c r="B617" s="11"/>
      <c r="C617" s="13"/>
      <c r="D617" s="11"/>
      <c r="E617" s="82"/>
      <c r="F617" s="81"/>
    </row>
    <row r="618" spans="1:6" ht="15.75" customHeight="1" x14ac:dyDescent="0.15">
      <c r="A618" s="12"/>
      <c r="B618" s="11"/>
      <c r="C618" s="13"/>
      <c r="D618" s="11"/>
      <c r="E618" s="82"/>
      <c r="F618" s="81"/>
    </row>
    <row r="619" spans="1:6" ht="15.75" customHeight="1" x14ac:dyDescent="0.15">
      <c r="A619" s="12"/>
      <c r="B619" s="11"/>
      <c r="C619" s="13"/>
      <c r="D619" s="11"/>
      <c r="E619" s="82"/>
      <c r="F619" s="81"/>
    </row>
    <row r="620" spans="1:6" ht="15.75" customHeight="1" x14ac:dyDescent="0.15">
      <c r="A620" s="12"/>
      <c r="B620" s="11"/>
      <c r="C620" s="13"/>
      <c r="D620" s="11"/>
      <c r="E620" s="82"/>
      <c r="F620" s="81"/>
    </row>
    <row r="621" spans="1:6" ht="15.75" customHeight="1" x14ac:dyDescent="0.15">
      <c r="A621" s="12"/>
      <c r="B621" s="11"/>
      <c r="C621" s="13"/>
      <c r="D621" s="11"/>
      <c r="E621" s="82"/>
      <c r="F621" s="81"/>
    </row>
    <row r="622" spans="1:6" ht="15.75" customHeight="1" x14ac:dyDescent="0.15">
      <c r="A622" s="12"/>
      <c r="B622" s="11"/>
      <c r="C622" s="13"/>
      <c r="D622" s="11"/>
      <c r="E622" s="82"/>
      <c r="F622" s="81"/>
    </row>
    <row r="623" spans="1:6" ht="15.75" customHeight="1" x14ac:dyDescent="0.15">
      <c r="A623" s="12"/>
      <c r="B623" s="11"/>
      <c r="C623" s="13"/>
      <c r="D623" s="11"/>
      <c r="E623" s="82"/>
      <c r="F623" s="81"/>
    </row>
    <row r="624" spans="1:6" ht="15.75" customHeight="1" x14ac:dyDescent="0.15">
      <c r="A624" s="12"/>
      <c r="B624" s="11"/>
      <c r="C624" s="13"/>
      <c r="D624" s="11"/>
      <c r="E624" s="82"/>
      <c r="F624" s="81"/>
    </row>
    <row r="625" spans="1:6" ht="15.75" customHeight="1" x14ac:dyDescent="0.15">
      <c r="A625" s="12"/>
      <c r="B625" s="11"/>
      <c r="C625" s="13"/>
      <c r="D625" s="11"/>
      <c r="E625" s="82"/>
      <c r="F625" s="81"/>
    </row>
    <row r="626" spans="1:6" ht="15.75" customHeight="1" x14ac:dyDescent="0.15">
      <c r="A626" s="12"/>
      <c r="B626" s="11"/>
      <c r="C626" s="13"/>
      <c r="D626" s="11"/>
      <c r="E626" s="82"/>
      <c r="F626" s="81"/>
    </row>
    <row r="627" spans="1:6" ht="15.75" customHeight="1" x14ac:dyDescent="0.15">
      <c r="A627" s="12"/>
      <c r="B627" s="11"/>
      <c r="C627" s="13"/>
      <c r="D627" s="11"/>
      <c r="E627" s="82"/>
      <c r="F627" s="81"/>
    </row>
    <row r="628" spans="1:6" ht="15.75" customHeight="1" x14ac:dyDescent="0.15">
      <c r="A628" s="12"/>
      <c r="B628" s="11"/>
      <c r="C628" s="13"/>
      <c r="D628" s="11"/>
      <c r="E628" s="82"/>
      <c r="F628" s="81"/>
    </row>
    <row r="629" spans="1:6" ht="15.75" customHeight="1" x14ac:dyDescent="0.15">
      <c r="A629" s="12"/>
      <c r="B629" s="11"/>
      <c r="C629" s="13"/>
      <c r="D629" s="11"/>
      <c r="E629" s="82"/>
      <c r="F629" s="81"/>
    </row>
    <row r="630" spans="1:6" ht="15.75" customHeight="1" x14ac:dyDescent="0.15">
      <c r="A630" s="12"/>
      <c r="B630" s="11"/>
      <c r="C630" s="13"/>
      <c r="D630" s="11"/>
      <c r="E630" s="82"/>
      <c r="F630" s="81"/>
    </row>
    <row r="631" spans="1:6" ht="15.75" customHeight="1" x14ac:dyDescent="0.15">
      <c r="A631" s="12"/>
      <c r="B631" s="11"/>
      <c r="C631" s="13"/>
      <c r="D631" s="11"/>
      <c r="E631" s="82"/>
      <c r="F631" s="81"/>
    </row>
    <row r="632" spans="1:6" ht="15.75" customHeight="1" x14ac:dyDescent="0.15">
      <c r="A632" s="12"/>
      <c r="B632" s="11"/>
      <c r="C632" s="13"/>
      <c r="D632" s="11"/>
      <c r="E632" s="82"/>
      <c r="F632" s="81"/>
    </row>
    <row r="633" spans="1:6" ht="15.75" customHeight="1" x14ac:dyDescent="0.15">
      <c r="A633" s="12"/>
      <c r="B633" s="11"/>
      <c r="C633" s="13"/>
      <c r="D633" s="11"/>
      <c r="E633" s="82"/>
      <c r="F633" s="81"/>
    </row>
    <row r="634" spans="1:6" ht="15.75" customHeight="1" x14ac:dyDescent="0.15">
      <c r="A634" s="12"/>
      <c r="B634" s="11"/>
      <c r="C634" s="13"/>
      <c r="D634" s="11"/>
      <c r="E634" s="82"/>
      <c r="F634" s="81"/>
    </row>
    <row r="635" spans="1:6" ht="15.75" customHeight="1" x14ac:dyDescent="0.15">
      <c r="A635" s="12"/>
      <c r="B635" s="11"/>
      <c r="C635" s="13"/>
      <c r="D635" s="11"/>
      <c r="E635" s="82"/>
      <c r="F635" s="81"/>
    </row>
    <row r="636" spans="1:6" ht="15.75" customHeight="1" x14ac:dyDescent="0.15">
      <c r="A636" s="12"/>
      <c r="B636" s="11"/>
      <c r="C636" s="13"/>
      <c r="D636" s="11"/>
      <c r="E636" s="82"/>
      <c r="F636" s="81"/>
    </row>
    <row r="637" spans="1:6" ht="15.75" customHeight="1" x14ac:dyDescent="0.15">
      <c r="A637" s="12"/>
      <c r="B637" s="11"/>
      <c r="C637" s="13"/>
      <c r="D637" s="11"/>
      <c r="E637" s="82"/>
      <c r="F637" s="81"/>
    </row>
    <row r="638" spans="1:6" ht="15.75" customHeight="1" x14ac:dyDescent="0.15">
      <c r="A638" s="12"/>
      <c r="B638" s="11"/>
      <c r="C638" s="13"/>
      <c r="D638" s="11"/>
      <c r="E638" s="82"/>
      <c r="F638" s="81"/>
    </row>
    <row r="639" spans="1:6" ht="15.75" customHeight="1" x14ac:dyDescent="0.15">
      <c r="A639" s="12"/>
      <c r="B639" s="11"/>
      <c r="C639" s="13"/>
      <c r="D639" s="11"/>
      <c r="E639" s="82"/>
      <c r="F639" s="81"/>
    </row>
    <row r="640" spans="1:6" ht="15.75" customHeight="1" x14ac:dyDescent="0.15">
      <c r="A640" s="12"/>
      <c r="B640" s="11"/>
      <c r="C640" s="13"/>
      <c r="D640" s="11"/>
      <c r="E640" s="82"/>
      <c r="F640" s="81"/>
    </row>
    <row r="641" spans="1:6" ht="15.75" customHeight="1" x14ac:dyDescent="0.15">
      <c r="A641" s="12"/>
      <c r="B641" s="11"/>
      <c r="C641" s="13"/>
      <c r="D641" s="11"/>
      <c r="E641" s="82"/>
      <c r="F641" s="81"/>
    </row>
    <row r="642" spans="1:6" ht="15.75" customHeight="1" x14ac:dyDescent="0.15">
      <c r="A642" s="12"/>
      <c r="B642" s="11"/>
      <c r="C642" s="13"/>
      <c r="D642" s="11"/>
      <c r="E642" s="82"/>
      <c r="F642" s="81"/>
    </row>
    <row r="643" spans="1:6" ht="15.75" customHeight="1" x14ac:dyDescent="0.15">
      <c r="A643" s="12"/>
      <c r="B643" s="11"/>
      <c r="C643" s="13"/>
      <c r="D643" s="11"/>
      <c r="E643" s="82"/>
      <c r="F643" s="81"/>
    </row>
    <row r="644" spans="1:6" ht="15.75" customHeight="1" x14ac:dyDescent="0.15">
      <c r="A644" s="12"/>
      <c r="B644" s="11"/>
      <c r="C644" s="13"/>
      <c r="D644" s="11"/>
      <c r="E644" s="82"/>
      <c r="F644" s="81"/>
    </row>
    <row r="645" spans="1:6" ht="15.75" customHeight="1" x14ac:dyDescent="0.15">
      <c r="A645" s="12"/>
      <c r="B645" s="11"/>
      <c r="C645" s="13"/>
      <c r="D645" s="11"/>
      <c r="E645" s="82"/>
      <c r="F645" s="81"/>
    </row>
    <row r="646" spans="1:6" ht="15.75" customHeight="1" x14ac:dyDescent="0.15">
      <c r="A646" s="12"/>
      <c r="B646" s="11"/>
      <c r="C646" s="13"/>
      <c r="D646" s="11"/>
      <c r="E646" s="82"/>
      <c r="F646" s="81"/>
    </row>
    <row r="647" spans="1:6" ht="15.75" customHeight="1" x14ac:dyDescent="0.15">
      <c r="A647" s="12"/>
      <c r="B647" s="11"/>
      <c r="C647" s="13"/>
      <c r="D647" s="11"/>
      <c r="E647" s="82"/>
      <c r="F647" s="81"/>
    </row>
    <row r="648" spans="1:6" ht="15.75" customHeight="1" x14ac:dyDescent="0.15">
      <c r="A648" s="12"/>
      <c r="B648" s="11"/>
      <c r="C648" s="13"/>
      <c r="D648" s="11"/>
      <c r="E648" s="82"/>
      <c r="F648" s="81"/>
    </row>
    <row r="649" spans="1:6" ht="15.75" customHeight="1" x14ac:dyDescent="0.15">
      <c r="A649" s="12"/>
      <c r="B649" s="11"/>
      <c r="C649" s="13"/>
      <c r="D649" s="11"/>
      <c r="E649" s="82"/>
      <c r="F649" s="81"/>
    </row>
    <row r="650" spans="1:6" ht="15.75" customHeight="1" x14ac:dyDescent="0.15">
      <c r="A650" s="12"/>
      <c r="B650" s="11"/>
      <c r="C650" s="13"/>
      <c r="D650" s="11"/>
      <c r="E650" s="82"/>
      <c r="F650" s="81"/>
    </row>
    <row r="651" spans="1:6" ht="15.75" customHeight="1" x14ac:dyDescent="0.15">
      <c r="A651" s="12"/>
      <c r="B651" s="11"/>
      <c r="C651" s="13"/>
      <c r="D651" s="11"/>
      <c r="E651" s="82"/>
      <c r="F651" s="81"/>
    </row>
    <row r="652" spans="1:6" ht="15.75" customHeight="1" x14ac:dyDescent="0.15">
      <c r="A652" s="12"/>
      <c r="B652" s="11"/>
      <c r="C652" s="13"/>
      <c r="D652" s="11"/>
      <c r="E652" s="82"/>
      <c r="F652" s="81"/>
    </row>
    <row r="653" spans="1:6" ht="15.75" customHeight="1" x14ac:dyDescent="0.15">
      <c r="A653" s="12"/>
      <c r="B653" s="11"/>
      <c r="C653" s="13"/>
      <c r="D653" s="11"/>
      <c r="E653" s="82"/>
      <c r="F653" s="81"/>
    </row>
    <row r="654" spans="1:6" ht="15.75" customHeight="1" x14ac:dyDescent="0.15">
      <c r="A654" s="12"/>
      <c r="B654" s="11"/>
      <c r="C654" s="13"/>
      <c r="D654" s="11"/>
      <c r="E654" s="82"/>
      <c r="F654" s="81"/>
    </row>
    <row r="655" spans="1:6" ht="15.75" customHeight="1" x14ac:dyDescent="0.15">
      <c r="A655" s="12"/>
      <c r="B655" s="11"/>
      <c r="C655" s="13"/>
      <c r="D655" s="11"/>
      <c r="E655" s="82"/>
      <c r="F655" s="81"/>
    </row>
    <row r="656" spans="1:6" ht="15.75" customHeight="1" x14ac:dyDescent="0.15">
      <c r="A656" s="12"/>
      <c r="B656" s="11"/>
      <c r="C656" s="13"/>
      <c r="D656" s="11"/>
      <c r="E656" s="82"/>
      <c r="F656" s="81"/>
    </row>
    <row r="657" spans="1:6" ht="15.75" customHeight="1" x14ac:dyDescent="0.15">
      <c r="A657" s="12"/>
      <c r="B657" s="11"/>
      <c r="C657" s="13"/>
      <c r="D657" s="11"/>
      <c r="E657" s="82"/>
      <c r="F657" s="81"/>
    </row>
    <row r="658" spans="1:6" ht="15.75" customHeight="1" x14ac:dyDescent="0.15">
      <c r="A658" s="12"/>
      <c r="B658" s="11"/>
      <c r="C658" s="13"/>
      <c r="D658" s="11"/>
      <c r="E658" s="82"/>
      <c r="F658" s="81"/>
    </row>
    <row r="659" spans="1:6" ht="15.75" customHeight="1" x14ac:dyDescent="0.15">
      <c r="A659" s="12"/>
      <c r="B659" s="11"/>
      <c r="C659" s="13"/>
      <c r="D659" s="11"/>
      <c r="E659" s="82"/>
      <c r="F659" s="81"/>
    </row>
    <row r="660" spans="1:6" ht="15.75" customHeight="1" x14ac:dyDescent="0.15">
      <c r="A660" s="12"/>
      <c r="B660" s="11"/>
      <c r="C660" s="13"/>
      <c r="D660" s="11"/>
      <c r="E660" s="82"/>
      <c r="F660" s="81"/>
    </row>
    <row r="661" spans="1:6" ht="15.75" customHeight="1" x14ac:dyDescent="0.15">
      <c r="A661" s="12"/>
      <c r="B661" s="11"/>
      <c r="C661" s="13"/>
      <c r="D661" s="11"/>
      <c r="E661" s="82"/>
      <c r="F661" s="81"/>
    </row>
    <row r="662" spans="1:6" ht="15.75" customHeight="1" x14ac:dyDescent="0.15">
      <c r="A662" s="12"/>
      <c r="B662" s="11"/>
      <c r="C662" s="13"/>
      <c r="D662" s="11"/>
      <c r="E662" s="82"/>
      <c r="F662" s="81"/>
    </row>
    <row r="663" spans="1:6" ht="15.75" customHeight="1" x14ac:dyDescent="0.15">
      <c r="A663" s="12"/>
      <c r="B663" s="11"/>
      <c r="C663" s="13"/>
      <c r="D663" s="11"/>
      <c r="E663" s="82"/>
      <c r="F663" s="81"/>
    </row>
    <row r="664" spans="1:6" ht="15.75" customHeight="1" x14ac:dyDescent="0.15">
      <c r="A664" s="12"/>
      <c r="B664" s="11"/>
      <c r="C664" s="13"/>
      <c r="D664" s="11"/>
      <c r="E664" s="82"/>
      <c r="F664" s="81"/>
    </row>
    <row r="665" spans="1:6" ht="15.75" customHeight="1" x14ac:dyDescent="0.15">
      <c r="A665" s="12"/>
      <c r="B665" s="11"/>
      <c r="C665" s="13"/>
      <c r="D665" s="11"/>
      <c r="E665" s="82"/>
      <c r="F665" s="81"/>
    </row>
    <row r="666" spans="1:6" ht="15.75" customHeight="1" x14ac:dyDescent="0.15">
      <c r="A666" s="12"/>
      <c r="B666" s="11"/>
      <c r="C666" s="13"/>
      <c r="D666" s="11"/>
      <c r="E666" s="82"/>
      <c r="F666" s="81"/>
    </row>
    <row r="667" spans="1:6" ht="15.75" customHeight="1" x14ac:dyDescent="0.15">
      <c r="A667" s="12"/>
      <c r="B667" s="11"/>
      <c r="C667" s="13"/>
      <c r="D667" s="11"/>
      <c r="E667" s="82"/>
      <c r="F667" s="81"/>
    </row>
    <row r="668" spans="1:6" ht="15.75" customHeight="1" x14ac:dyDescent="0.15">
      <c r="A668" s="12"/>
      <c r="B668" s="11"/>
      <c r="C668" s="13"/>
      <c r="D668" s="11"/>
      <c r="E668" s="82"/>
      <c r="F668" s="81"/>
    </row>
    <row r="669" spans="1:6" ht="15.75" customHeight="1" x14ac:dyDescent="0.15">
      <c r="A669" s="12"/>
      <c r="B669" s="11"/>
      <c r="C669" s="13"/>
      <c r="D669" s="11"/>
      <c r="E669" s="82"/>
      <c r="F669" s="81"/>
    </row>
    <row r="670" spans="1:6" ht="15.75" customHeight="1" x14ac:dyDescent="0.15">
      <c r="A670" s="12"/>
      <c r="B670" s="11"/>
      <c r="C670" s="13"/>
      <c r="D670" s="11"/>
      <c r="E670" s="82"/>
      <c r="F670" s="81"/>
    </row>
    <row r="671" spans="1:6" ht="15.75" customHeight="1" x14ac:dyDescent="0.15">
      <c r="A671" s="12"/>
      <c r="B671" s="11"/>
      <c r="C671" s="13"/>
      <c r="D671" s="11"/>
      <c r="E671" s="82"/>
      <c r="F671" s="81"/>
    </row>
    <row r="672" spans="1:6" ht="15.75" customHeight="1" x14ac:dyDescent="0.15">
      <c r="A672" s="12"/>
      <c r="B672" s="11"/>
      <c r="C672" s="13"/>
      <c r="D672" s="11"/>
      <c r="E672" s="82"/>
      <c r="F672" s="81"/>
    </row>
    <row r="673" spans="1:6" ht="15.75" customHeight="1" x14ac:dyDescent="0.15">
      <c r="A673" s="12"/>
      <c r="B673" s="11"/>
      <c r="C673" s="13"/>
      <c r="D673" s="11"/>
      <c r="E673" s="82"/>
      <c r="F673" s="81"/>
    </row>
    <row r="674" spans="1:6" ht="15.75" customHeight="1" x14ac:dyDescent="0.15">
      <c r="A674" s="12"/>
      <c r="B674" s="11"/>
      <c r="C674" s="13"/>
      <c r="D674" s="11"/>
      <c r="E674" s="82"/>
      <c r="F674" s="81"/>
    </row>
    <row r="675" spans="1:6" ht="15.75" customHeight="1" x14ac:dyDescent="0.15">
      <c r="A675" s="12"/>
      <c r="B675" s="11"/>
      <c r="C675" s="13"/>
      <c r="D675" s="11"/>
      <c r="E675" s="82"/>
      <c r="F675" s="81"/>
    </row>
    <row r="676" spans="1:6" ht="15.75" customHeight="1" x14ac:dyDescent="0.15">
      <c r="A676" s="12"/>
      <c r="B676" s="11"/>
      <c r="C676" s="13"/>
      <c r="D676" s="11"/>
      <c r="E676" s="82"/>
      <c r="F676" s="81"/>
    </row>
    <row r="677" spans="1:6" ht="15.75" customHeight="1" x14ac:dyDescent="0.15">
      <c r="A677" s="12"/>
      <c r="B677" s="11"/>
      <c r="C677" s="13"/>
      <c r="D677" s="11"/>
      <c r="E677" s="82"/>
      <c r="F677" s="81"/>
    </row>
    <row r="678" spans="1:6" ht="15.75" customHeight="1" x14ac:dyDescent="0.15">
      <c r="A678" s="12"/>
      <c r="B678" s="11"/>
      <c r="C678" s="13"/>
      <c r="D678" s="11"/>
      <c r="E678" s="82"/>
      <c r="F678" s="81"/>
    </row>
    <row r="679" spans="1:6" ht="15.75" customHeight="1" x14ac:dyDescent="0.15">
      <c r="A679" s="12"/>
      <c r="B679" s="11"/>
      <c r="C679" s="13"/>
      <c r="D679" s="11"/>
      <c r="E679" s="82"/>
      <c r="F679" s="81"/>
    </row>
    <row r="680" spans="1:6" ht="15.75" customHeight="1" x14ac:dyDescent="0.15">
      <c r="A680" s="12"/>
      <c r="B680" s="11"/>
      <c r="C680" s="13"/>
      <c r="D680" s="11"/>
      <c r="E680" s="82"/>
      <c r="F680" s="81"/>
    </row>
    <row r="681" spans="1:6" ht="15.75" customHeight="1" x14ac:dyDescent="0.15">
      <c r="A681" s="12"/>
      <c r="B681" s="11"/>
      <c r="C681" s="13"/>
      <c r="D681" s="11"/>
      <c r="E681" s="82"/>
      <c r="F681" s="81"/>
    </row>
    <row r="682" spans="1:6" ht="15.75" customHeight="1" x14ac:dyDescent="0.15">
      <c r="A682" s="12"/>
      <c r="B682" s="11"/>
      <c r="C682" s="13"/>
      <c r="D682" s="11"/>
      <c r="E682" s="82"/>
      <c r="F682" s="81"/>
    </row>
    <row r="683" spans="1:6" ht="15.75" customHeight="1" x14ac:dyDescent="0.15">
      <c r="A683" s="12"/>
      <c r="B683" s="11"/>
      <c r="C683" s="13"/>
      <c r="D683" s="11"/>
      <c r="E683" s="82"/>
      <c r="F683" s="81"/>
    </row>
    <row r="684" spans="1:6" ht="15.75" customHeight="1" x14ac:dyDescent="0.15">
      <c r="A684" s="12"/>
      <c r="B684" s="11"/>
      <c r="C684" s="13"/>
      <c r="D684" s="11"/>
      <c r="E684" s="82"/>
      <c r="F684" s="81"/>
    </row>
    <row r="685" spans="1:6" ht="15.75" customHeight="1" x14ac:dyDescent="0.15">
      <c r="A685" s="12"/>
      <c r="B685" s="11"/>
      <c r="C685" s="13"/>
      <c r="D685" s="11"/>
      <c r="E685" s="82"/>
      <c r="F685" s="81"/>
    </row>
    <row r="686" spans="1:6" ht="15.75" customHeight="1" x14ac:dyDescent="0.15">
      <c r="A686" s="12"/>
      <c r="B686" s="11"/>
      <c r="C686" s="13"/>
      <c r="D686" s="11"/>
      <c r="E686" s="82"/>
      <c r="F686" s="81"/>
    </row>
    <row r="687" spans="1:6" ht="15.75" customHeight="1" x14ac:dyDescent="0.15">
      <c r="A687" s="12"/>
      <c r="B687" s="11"/>
      <c r="C687" s="13"/>
      <c r="D687" s="11"/>
      <c r="E687" s="82"/>
      <c r="F687" s="81"/>
    </row>
    <row r="688" spans="1:6" ht="15.75" customHeight="1" x14ac:dyDescent="0.15">
      <c r="A688" s="12"/>
      <c r="B688" s="11"/>
      <c r="C688" s="13"/>
      <c r="D688" s="11"/>
      <c r="E688" s="82"/>
      <c r="F688" s="81"/>
    </row>
    <row r="689" spans="1:6" ht="15.75" customHeight="1" x14ac:dyDescent="0.15">
      <c r="A689" s="12"/>
      <c r="B689" s="11"/>
      <c r="C689" s="13"/>
      <c r="D689" s="11"/>
      <c r="E689" s="82"/>
      <c r="F689" s="81"/>
    </row>
    <row r="690" spans="1:6" ht="15.75" customHeight="1" x14ac:dyDescent="0.15">
      <c r="A690" s="12"/>
      <c r="B690" s="11"/>
      <c r="C690" s="13"/>
      <c r="D690" s="11"/>
      <c r="E690" s="82"/>
      <c r="F690" s="81"/>
    </row>
    <row r="691" spans="1:6" ht="15.75" customHeight="1" x14ac:dyDescent="0.15">
      <c r="A691" s="12"/>
      <c r="B691" s="11"/>
      <c r="C691" s="13"/>
      <c r="D691" s="11"/>
      <c r="E691" s="82"/>
      <c r="F691" s="81"/>
    </row>
    <row r="692" spans="1:6" ht="15.75" customHeight="1" x14ac:dyDescent="0.15">
      <c r="A692" s="12"/>
      <c r="B692" s="11"/>
      <c r="C692" s="13"/>
      <c r="D692" s="11"/>
      <c r="E692" s="82"/>
      <c r="F692" s="81"/>
    </row>
    <row r="693" spans="1:6" ht="15.75" customHeight="1" x14ac:dyDescent="0.15">
      <c r="A693" s="12"/>
      <c r="B693" s="11"/>
      <c r="C693" s="13"/>
      <c r="D693" s="11"/>
      <c r="E693" s="82"/>
      <c r="F693" s="81"/>
    </row>
    <row r="694" spans="1:6" ht="15.75" customHeight="1" x14ac:dyDescent="0.15">
      <c r="A694" s="12"/>
      <c r="B694" s="11"/>
      <c r="C694" s="13"/>
      <c r="D694" s="11"/>
      <c r="E694" s="82"/>
      <c r="F694" s="81"/>
    </row>
    <row r="695" spans="1:6" ht="15.75" customHeight="1" x14ac:dyDescent="0.15">
      <c r="A695" s="12"/>
      <c r="B695" s="11"/>
      <c r="C695" s="13"/>
      <c r="D695" s="11"/>
      <c r="E695" s="82"/>
      <c r="F695" s="81"/>
    </row>
    <row r="696" spans="1:6" ht="15.75" customHeight="1" x14ac:dyDescent="0.15">
      <c r="A696" s="12"/>
      <c r="B696" s="11"/>
      <c r="C696" s="13"/>
      <c r="D696" s="11"/>
      <c r="E696" s="82"/>
      <c r="F696" s="81"/>
    </row>
    <row r="697" spans="1:6" ht="15.75" customHeight="1" x14ac:dyDescent="0.15">
      <c r="A697" s="12"/>
      <c r="B697" s="11"/>
      <c r="C697" s="13"/>
      <c r="D697" s="11"/>
      <c r="E697" s="82"/>
      <c r="F697" s="81"/>
    </row>
    <row r="698" spans="1:6" ht="15.75" customHeight="1" x14ac:dyDescent="0.15">
      <c r="A698" s="12"/>
      <c r="B698" s="11"/>
      <c r="C698" s="13"/>
      <c r="D698" s="11"/>
      <c r="E698" s="82"/>
      <c r="F698" s="81"/>
    </row>
    <row r="699" spans="1:6" ht="15.75" customHeight="1" x14ac:dyDescent="0.15">
      <c r="A699" s="12"/>
      <c r="B699" s="11"/>
      <c r="C699" s="13"/>
      <c r="D699" s="11"/>
      <c r="E699" s="82"/>
      <c r="F699" s="81"/>
    </row>
    <row r="700" spans="1:6" ht="15.75" customHeight="1" x14ac:dyDescent="0.15">
      <c r="A700" s="12"/>
      <c r="B700" s="11"/>
      <c r="C700" s="13"/>
      <c r="D700" s="11"/>
      <c r="E700" s="82"/>
      <c r="F700" s="81"/>
    </row>
    <row r="701" spans="1:6" ht="15.75" customHeight="1" x14ac:dyDescent="0.15">
      <c r="A701" s="12"/>
      <c r="B701" s="11"/>
      <c r="C701" s="13"/>
      <c r="D701" s="11"/>
      <c r="E701" s="82"/>
      <c r="F701" s="81"/>
    </row>
    <row r="702" spans="1:6" ht="15.75" customHeight="1" x14ac:dyDescent="0.15">
      <c r="A702" s="12"/>
      <c r="B702" s="11"/>
      <c r="C702" s="13"/>
      <c r="D702" s="11"/>
      <c r="E702" s="82"/>
      <c r="F702" s="81"/>
    </row>
    <row r="703" spans="1:6" ht="15.75" customHeight="1" x14ac:dyDescent="0.15">
      <c r="A703" s="12"/>
      <c r="B703" s="11"/>
      <c r="C703" s="13"/>
      <c r="D703" s="11"/>
      <c r="E703" s="82"/>
      <c r="F703" s="81"/>
    </row>
    <row r="704" spans="1:6" ht="15.75" customHeight="1" x14ac:dyDescent="0.15">
      <c r="A704" s="12"/>
      <c r="B704" s="11"/>
      <c r="C704" s="13"/>
      <c r="D704" s="11"/>
      <c r="E704" s="82"/>
      <c r="F704" s="81"/>
    </row>
    <row r="705" spans="1:6" ht="15.75" customHeight="1" x14ac:dyDescent="0.15">
      <c r="A705" s="12"/>
      <c r="B705" s="11"/>
      <c r="C705" s="13"/>
      <c r="D705" s="11"/>
      <c r="E705" s="82"/>
      <c r="F705" s="81"/>
    </row>
    <row r="706" spans="1:6" ht="15.75" customHeight="1" x14ac:dyDescent="0.15">
      <c r="A706" s="12"/>
      <c r="B706" s="11"/>
      <c r="C706" s="13"/>
      <c r="D706" s="11"/>
      <c r="E706" s="82"/>
      <c r="F706" s="81"/>
    </row>
    <row r="707" spans="1:6" ht="15.75" customHeight="1" x14ac:dyDescent="0.15">
      <c r="A707" s="12"/>
      <c r="B707" s="11"/>
      <c r="C707" s="13"/>
      <c r="D707" s="11"/>
      <c r="E707" s="82"/>
      <c r="F707" s="81"/>
    </row>
    <row r="708" spans="1:6" ht="15.75" customHeight="1" x14ac:dyDescent="0.15">
      <c r="A708" s="12"/>
      <c r="B708" s="11"/>
      <c r="C708" s="13"/>
      <c r="D708" s="11"/>
      <c r="E708" s="82"/>
      <c r="F708" s="81"/>
    </row>
    <row r="709" spans="1:6" ht="15.75" customHeight="1" x14ac:dyDescent="0.15">
      <c r="A709" s="12"/>
      <c r="B709" s="11"/>
      <c r="C709" s="13"/>
      <c r="D709" s="11"/>
      <c r="E709" s="82"/>
      <c r="F709" s="81"/>
    </row>
    <row r="710" spans="1:6" ht="15.75" customHeight="1" x14ac:dyDescent="0.15">
      <c r="A710" s="12"/>
      <c r="B710" s="11"/>
      <c r="C710" s="13"/>
      <c r="D710" s="11"/>
      <c r="E710" s="82"/>
      <c r="F710" s="81"/>
    </row>
    <row r="711" spans="1:6" ht="15.75" customHeight="1" x14ac:dyDescent="0.15">
      <c r="A711" s="12"/>
      <c r="B711" s="11"/>
      <c r="C711" s="13"/>
      <c r="D711" s="11"/>
      <c r="E711" s="82"/>
      <c r="F711" s="81"/>
    </row>
    <row r="712" spans="1:6" ht="15.75" customHeight="1" x14ac:dyDescent="0.15">
      <c r="A712" s="12"/>
      <c r="B712" s="11"/>
      <c r="C712" s="13"/>
      <c r="D712" s="11"/>
      <c r="E712" s="82"/>
      <c r="F712" s="81"/>
    </row>
    <row r="713" spans="1:6" ht="15.75" customHeight="1" x14ac:dyDescent="0.15">
      <c r="A713" s="12"/>
      <c r="B713" s="11"/>
      <c r="C713" s="13"/>
      <c r="D713" s="11"/>
      <c r="E713" s="82"/>
      <c r="F713" s="81"/>
    </row>
    <row r="714" spans="1:6" ht="15.75" customHeight="1" x14ac:dyDescent="0.15">
      <c r="A714" s="12"/>
      <c r="B714" s="11"/>
      <c r="C714" s="13"/>
      <c r="D714" s="11"/>
      <c r="E714" s="82"/>
      <c r="F714" s="81"/>
    </row>
    <row r="715" spans="1:6" ht="15.75" customHeight="1" x14ac:dyDescent="0.15">
      <c r="A715" s="12"/>
      <c r="B715" s="11"/>
      <c r="C715" s="13"/>
      <c r="D715" s="11"/>
      <c r="E715" s="82"/>
      <c r="F715" s="81"/>
    </row>
    <row r="716" spans="1:6" ht="15.75" customHeight="1" x14ac:dyDescent="0.15">
      <c r="A716" s="12"/>
      <c r="B716" s="11"/>
      <c r="C716" s="13"/>
      <c r="D716" s="11"/>
      <c r="E716" s="82"/>
      <c r="F716" s="81"/>
    </row>
    <row r="717" spans="1:6" ht="15.75" customHeight="1" x14ac:dyDescent="0.15">
      <c r="A717" s="12"/>
      <c r="B717" s="11"/>
      <c r="C717" s="13"/>
      <c r="D717" s="11"/>
      <c r="E717" s="82"/>
      <c r="F717" s="81"/>
    </row>
    <row r="718" spans="1:6" ht="15.75" customHeight="1" x14ac:dyDescent="0.15">
      <c r="A718" s="12"/>
      <c r="B718" s="11"/>
      <c r="C718" s="13"/>
      <c r="D718" s="11"/>
      <c r="E718" s="82"/>
      <c r="F718" s="81"/>
    </row>
    <row r="719" spans="1:6" ht="15.75" customHeight="1" x14ac:dyDescent="0.15">
      <c r="A719" s="12"/>
      <c r="B719" s="11"/>
      <c r="C719" s="13"/>
      <c r="D719" s="11"/>
      <c r="E719" s="82"/>
      <c r="F719" s="81"/>
    </row>
    <row r="720" spans="1:6" ht="15.75" customHeight="1" x14ac:dyDescent="0.15">
      <c r="A720" s="12"/>
      <c r="B720" s="11"/>
      <c r="C720" s="13"/>
      <c r="D720" s="11"/>
      <c r="E720" s="82"/>
      <c r="F720" s="81"/>
    </row>
    <row r="721" spans="1:6" ht="15.75" customHeight="1" x14ac:dyDescent="0.15">
      <c r="A721" s="12"/>
      <c r="B721" s="11"/>
      <c r="C721" s="13"/>
      <c r="D721" s="11"/>
      <c r="E721" s="82"/>
      <c r="F721" s="81"/>
    </row>
    <row r="722" spans="1:6" ht="15.75" customHeight="1" x14ac:dyDescent="0.15">
      <c r="A722" s="12"/>
      <c r="B722" s="11"/>
      <c r="C722" s="13"/>
      <c r="D722" s="11"/>
      <c r="E722" s="82"/>
      <c r="F722" s="81"/>
    </row>
    <row r="723" spans="1:6" ht="15.75" customHeight="1" x14ac:dyDescent="0.15">
      <c r="A723" s="12"/>
      <c r="B723" s="11"/>
      <c r="C723" s="13"/>
      <c r="D723" s="11"/>
      <c r="E723" s="82"/>
      <c r="F723" s="81"/>
    </row>
    <row r="724" spans="1:6" ht="15.75" customHeight="1" x14ac:dyDescent="0.15">
      <c r="A724" s="12"/>
      <c r="B724" s="11"/>
      <c r="C724" s="13"/>
      <c r="D724" s="11"/>
      <c r="E724" s="82"/>
      <c r="F724" s="81"/>
    </row>
    <row r="725" spans="1:6" ht="15.75" customHeight="1" x14ac:dyDescent="0.15">
      <c r="A725" s="12"/>
      <c r="B725" s="11"/>
      <c r="C725" s="13"/>
      <c r="D725" s="11"/>
      <c r="E725" s="82"/>
      <c r="F725" s="81"/>
    </row>
    <row r="726" spans="1:6" ht="15.75" customHeight="1" x14ac:dyDescent="0.15">
      <c r="A726" s="12"/>
      <c r="B726" s="11"/>
      <c r="C726" s="13"/>
      <c r="D726" s="11"/>
      <c r="E726" s="82"/>
      <c r="F726" s="81"/>
    </row>
    <row r="727" spans="1:6" ht="15.75" customHeight="1" x14ac:dyDescent="0.15">
      <c r="A727" s="12"/>
      <c r="B727" s="11"/>
      <c r="C727" s="13"/>
      <c r="D727" s="11"/>
      <c r="E727" s="82"/>
      <c r="F727" s="81"/>
    </row>
    <row r="728" spans="1:6" ht="15.75" customHeight="1" x14ac:dyDescent="0.15">
      <c r="A728" s="12"/>
      <c r="B728" s="11"/>
      <c r="C728" s="13"/>
      <c r="D728" s="11"/>
      <c r="E728" s="82"/>
      <c r="F728" s="81"/>
    </row>
    <row r="729" spans="1:6" ht="15.75" customHeight="1" x14ac:dyDescent="0.15">
      <c r="A729" s="12"/>
      <c r="B729" s="11"/>
      <c r="C729" s="13"/>
      <c r="D729" s="11"/>
      <c r="E729" s="82"/>
      <c r="F729" s="81"/>
    </row>
    <row r="730" spans="1:6" ht="15.75" customHeight="1" x14ac:dyDescent="0.15">
      <c r="A730" s="12"/>
      <c r="B730" s="11"/>
      <c r="C730" s="13"/>
      <c r="D730" s="11"/>
      <c r="E730" s="82"/>
      <c r="F730" s="81"/>
    </row>
    <row r="731" spans="1:6" ht="15.75" customHeight="1" x14ac:dyDescent="0.15">
      <c r="A731" s="12"/>
      <c r="B731" s="11"/>
      <c r="C731" s="13"/>
      <c r="D731" s="11"/>
      <c r="E731" s="82"/>
      <c r="F731" s="81"/>
    </row>
    <row r="732" spans="1:6" ht="15.75" customHeight="1" x14ac:dyDescent="0.15">
      <c r="A732" s="12"/>
      <c r="B732" s="11"/>
      <c r="C732" s="13"/>
      <c r="D732" s="11"/>
      <c r="E732" s="82"/>
      <c r="F732" s="81"/>
    </row>
    <row r="733" spans="1:6" ht="15.75" customHeight="1" x14ac:dyDescent="0.15">
      <c r="A733" s="12"/>
      <c r="B733" s="11"/>
      <c r="C733" s="13"/>
      <c r="D733" s="11"/>
      <c r="E733" s="82"/>
      <c r="F733" s="81"/>
    </row>
    <row r="734" spans="1:6" ht="15.75" customHeight="1" x14ac:dyDescent="0.15">
      <c r="A734" s="12"/>
      <c r="B734" s="11"/>
      <c r="C734" s="13"/>
      <c r="D734" s="11"/>
      <c r="E734" s="82"/>
      <c r="F734" s="81"/>
    </row>
    <row r="735" spans="1:6" ht="15.75" customHeight="1" x14ac:dyDescent="0.15">
      <c r="A735" s="12"/>
      <c r="B735" s="11"/>
      <c r="C735" s="13"/>
      <c r="D735" s="11"/>
      <c r="E735" s="82"/>
      <c r="F735" s="81"/>
    </row>
    <row r="736" spans="1:6" ht="15.75" customHeight="1" x14ac:dyDescent="0.15">
      <c r="A736" s="12"/>
      <c r="B736" s="11"/>
      <c r="C736" s="13"/>
      <c r="D736" s="11"/>
      <c r="E736" s="82"/>
      <c r="F736" s="81"/>
    </row>
    <row r="737" spans="1:6" ht="15.75" customHeight="1" x14ac:dyDescent="0.15">
      <c r="A737" s="12"/>
      <c r="B737" s="11"/>
      <c r="C737" s="13"/>
      <c r="D737" s="11"/>
      <c r="E737" s="82"/>
      <c r="F737" s="81"/>
    </row>
    <row r="738" spans="1:6" ht="15.75" customHeight="1" x14ac:dyDescent="0.15">
      <c r="A738" s="12"/>
      <c r="B738" s="11"/>
      <c r="C738" s="13"/>
      <c r="D738" s="11"/>
      <c r="E738" s="82"/>
      <c r="F738" s="81"/>
    </row>
    <row r="739" spans="1:6" ht="15.75" customHeight="1" x14ac:dyDescent="0.15">
      <c r="A739" s="12"/>
      <c r="B739" s="11"/>
      <c r="C739" s="13"/>
      <c r="D739" s="11"/>
      <c r="E739" s="82"/>
      <c r="F739" s="81"/>
    </row>
    <row r="740" spans="1:6" ht="15.75" customHeight="1" x14ac:dyDescent="0.15">
      <c r="A740" s="12"/>
      <c r="B740" s="11"/>
      <c r="C740" s="13"/>
      <c r="D740" s="11"/>
      <c r="E740" s="82"/>
      <c r="F740" s="81"/>
    </row>
    <row r="741" spans="1:6" ht="15.75" customHeight="1" x14ac:dyDescent="0.15">
      <c r="A741" s="12"/>
      <c r="B741" s="11"/>
      <c r="C741" s="13"/>
      <c r="D741" s="11"/>
      <c r="E741" s="82"/>
      <c r="F741" s="81"/>
    </row>
    <row r="742" spans="1:6" ht="15.75" customHeight="1" x14ac:dyDescent="0.15">
      <c r="A742" s="12"/>
      <c r="B742" s="11"/>
      <c r="C742" s="13"/>
      <c r="D742" s="11"/>
      <c r="E742" s="82"/>
      <c r="F742" s="81"/>
    </row>
    <row r="743" spans="1:6" ht="15.75" customHeight="1" x14ac:dyDescent="0.15">
      <c r="A743" s="12"/>
      <c r="B743" s="11"/>
      <c r="C743" s="13"/>
      <c r="D743" s="11"/>
      <c r="E743" s="82"/>
      <c r="F743" s="81"/>
    </row>
    <row r="744" spans="1:6" ht="15.75" customHeight="1" x14ac:dyDescent="0.15">
      <c r="A744" s="12"/>
      <c r="B744" s="11"/>
      <c r="C744" s="13"/>
      <c r="D744" s="11"/>
      <c r="E744" s="82"/>
      <c r="F744" s="81"/>
    </row>
    <row r="745" spans="1:6" ht="15.75" customHeight="1" x14ac:dyDescent="0.15">
      <c r="A745" s="12"/>
      <c r="B745" s="11"/>
      <c r="C745" s="13"/>
      <c r="D745" s="11"/>
      <c r="E745" s="82"/>
      <c r="F745" s="81"/>
    </row>
    <row r="746" spans="1:6" ht="15.75" customHeight="1" x14ac:dyDescent="0.15">
      <c r="A746" s="12"/>
      <c r="B746" s="11"/>
      <c r="C746" s="13"/>
      <c r="D746" s="11"/>
      <c r="E746" s="82"/>
      <c r="F746" s="81"/>
    </row>
    <row r="747" spans="1:6" ht="15.75" customHeight="1" x14ac:dyDescent="0.15">
      <c r="A747" s="12"/>
      <c r="B747" s="11"/>
      <c r="C747" s="13"/>
      <c r="D747" s="11"/>
      <c r="E747" s="82"/>
      <c r="F747" s="81"/>
    </row>
    <row r="748" spans="1:6" ht="15.75" customHeight="1" x14ac:dyDescent="0.15">
      <c r="A748" s="12"/>
      <c r="B748" s="11"/>
      <c r="C748" s="13"/>
      <c r="D748" s="11"/>
      <c r="E748" s="82"/>
      <c r="F748" s="81"/>
    </row>
    <row r="749" spans="1:6" ht="15.75" customHeight="1" x14ac:dyDescent="0.15">
      <c r="A749" s="12"/>
      <c r="B749" s="11"/>
      <c r="C749" s="13"/>
      <c r="D749" s="11"/>
      <c r="E749" s="82"/>
      <c r="F749" s="81"/>
    </row>
    <row r="750" spans="1:6" ht="15.75" customHeight="1" x14ac:dyDescent="0.15">
      <c r="A750" s="12"/>
      <c r="B750" s="11"/>
      <c r="C750" s="13"/>
      <c r="D750" s="11"/>
      <c r="E750" s="82"/>
      <c r="F750" s="81"/>
    </row>
    <row r="751" spans="1:6" ht="15.75" customHeight="1" x14ac:dyDescent="0.15">
      <c r="A751" s="12"/>
      <c r="B751" s="11"/>
      <c r="C751" s="13"/>
      <c r="D751" s="11"/>
      <c r="E751" s="82"/>
      <c r="F751" s="81"/>
    </row>
    <row r="752" spans="1:6" ht="15.75" customHeight="1" x14ac:dyDescent="0.15">
      <c r="A752" s="12"/>
      <c r="B752" s="11"/>
      <c r="C752" s="13"/>
      <c r="D752" s="11"/>
      <c r="E752" s="82"/>
      <c r="F752" s="81"/>
    </row>
    <row r="753" spans="1:6" ht="15.75" customHeight="1" x14ac:dyDescent="0.15">
      <c r="A753" s="12"/>
      <c r="B753" s="11"/>
      <c r="C753" s="13"/>
      <c r="D753" s="11"/>
      <c r="E753" s="82"/>
      <c r="F753" s="81"/>
    </row>
    <row r="754" spans="1:6" ht="15.75" customHeight="1" x14ac:dyDescent="0.15">
      <c r="A754" s="12"/>
      <c r="B754" s="11"/>
      <c r="C754" s="13"/>
      <c r="D754" s="11"/>
      <c r="E754" s="82"/>
      <c r="F754" s="81"/>
    </row>
    <row r="755" spans="1:6" ht="15.75" customHeight="1" x14ac:dyDescent="0.15">
      <c r="A755" s="12"/>
      <c r="B755" s="11"/>
      <c r="C755" s="13"/>
      <c r="D755" s="11"/>
      <c r="E755" s="82"/>
      <c r="F755" s="81"/>
    </row>
    <row r="756" spans="1:6" ht="15.75" customHeight="1" x14ac:dyDescent="0.15">
      <c r="A756" s="12"/>
      <c r="B756" s="11"/>
      <c r="C756" s="13"/>
      <c r="D756" s="11"/>
      <c r="E756" s="82"/>
      <c r="F756" s="81"/>
    </row>
    <row r="757" spans="1:6" ht="15.75" customHeight="1" x14ac:dyDescent="0.15">
      <c r="A757" s="12"/>
      <c r="B757" s="11"/>
      <c r="C757" s="13"/>
      <c r="D757" s="11"/>
      <c r="E757" s="82"/>
      <c r="F757" s="81"/>
    </row>
    <row r="758" spans="1:6" ht="15.75" customHeight="1" x14ac:dyDescent="0.15">
      <c r="A758" s="12"/>
      <c r="B758" s="11"/>
      <c r="C758" s="13"/>
      <c r="D758" s="11"/>
      <c r="E758" s="82"/>
      <c r="F758" s="81"/>
    </row>
    <row r="759" spans="1:6" ht="15.75" customHeight="1" x14ac:dyDescent="0.15">
      <c r="A759" s="12"/>
      <c r="B759" s="11"/>
      <c r="C759" s="13"/>
      <c r="D759" s="11"/>
      <c r="E759" s="82"/>
      <c r="F759" s="81"/>
    </row>
    <row r="760" spans="1:6" ht="15.75" customHeight="1" x14ac:dyDescent="0.15">
      <c r="A760" s="12"/>
      <c r="B760" s="11"/>
      <c r="C760" s="13"/>
      <c r="D760" s="11"/>
      <c r="E760" s="82"/>
      <c r="F760" s="81"/>
    </row>
    <row r="761" spans="1:6" ht="15.75" customHeight="1" x14ac:dyDescent="0.15">
      <c r="A761" s="12"/>
      <c r="B761" s="11"/>
      <c r="C761" s="13"/>
      <c r="D761" s="11"/>
      <c r="E761" s="82"/>
      <c r="F761" s="81"/>
    </row>
    <row r="762" spans="1:6" ht="15.75" customHeight="1" x14ac:dyDescent="0.15">
      <c r="A762" s="12"/>
      <c r="B762" s="11"/>
      <c r="C762" s="13"/>
      <c r="D762" s="11"/>
      <c r="E762" s="82"/>
      <c r="F762" s="81"/>
    </row>
    <row r="763" spans="1:6" ht="15.75" customHeight="1" x14ac:dyDescent="0.15">
      <c r="A763" s="12"/>
      <c r="B763" s="11"/>
      <c r="C763" s="13"/>
      <c r="D763" s="11"/>
      <c r="E763" s="82"/>
      <c r="F763" s="81"/>
    </row>
    <row r="764" spans="1:6" ht="15.75" customHeight="1" x14ac:dyDescent="0.15">
      <c r="A764" s="12"/>
      <c r="B764" s="11"/>
      <c r="C764" s="13"/>
      <c r="D764" s="11"/>
      <c r="E764" s="82"/>
      <c r="F764" s="81"/>
    </row>
    <row r="765" spans="1:6" ht="15.75" customHeight="1" x14ac:dyDescent="0.15">
      <c r="A765" s="12"/>
      <c r="B765" s="11"/>
      <c r="C765" s="13"/>
      <c r="D765" s="11"/>
      <c r="E765" s="82"/>
      <c r="F765" s="81"/>
    </row>
    <row r="766" spans="1:6" ht="15.75" customHeight="1" x14ac:dyDescent="0.15">
      <c r="A766" s="12"/>
      <c r="B766" s="11"/>
      <c r="C766" s="13"/>
      <c r="D766" s="11"/>
      <c r="E766" s="82"/>
      <c r="F766" s="81"/>
    </row>
    <row r="767" spans="1:6" ht="15.75" customHeight="1" x14ac:dyDescent="0.15">
      <c r="A767" s="12"/>
      <c r="B767" s="11"/>
      <c r="C767" s="13"/>
      <c r="D767" s="11"/>
      <c r="E767" s="82"/>
      <c r="F767" s="81"/>
    </row>
    <row r="768" spans="1:6" ht="15.75" customHeight="1" x14ac:dyDescent="0.15">
      <c r="A768" s="12"/>
      <c r="B768" s="11"/>
      <c r="C768" s="13"/>
      <c r="D768" s="11"/>
      <c r="E768" s="82"/>
      <c r="F768" s="81"/>
    </row>
    <row r="769" spans="1:6" ht="15.75" customHeight="1" x14ac:dyDescent="0.15">
      <c r="A769" s="12"/>
      <c r="B769" s="11"/>
      <c r="C769" s="13"/>
      <c r="D769" s="11"/>
      <c r="E769" s="82"/>
      <c r="F769" s="81"/>
    </row>
    <row r="770" spans="1:6" ht="15.75" customHeight="1" x14ac:dyDescent="0.15">
      <c r="A770" s="12"/>
      <c r="B770" s="11"/>
      <c r="C770" s="13"/>
      <c r="D770" s="11"/>
      <c r="E770" s="82"/>
      <c r="F770" s="81"/>
    </row>
    <row r="771" spans="1:6" ht="15.75" customHeight="1" x14ac:dyDescent="0.15">
      <c r="A771" s="12"/>
      <c r="B771" s="11"/>
      <c r="C771" s="13"/>
      <c r="D771" s="11"/>
      <c r="E771" s="82"/>
      <c r="F771" s="81"/>
    </row>
    <row r="772" spans="1:6" ht="15.75" customHeight="1" x14ac:dyDescent="0.15">
      <c r="A772" s="12"/>
      <c r="B772" s="11"/>
      <c r="C772" s="13"/>
      <c r="D772" s="11"/>
      <c r="E772" s="82"/>
      <c r="F772" s="81"/>
    </row>
    <row r="773" spans="1:6" ht="15.75" customHeight="1" x14ac:dyDescent="0.15">
      <c r="A773" s="12"/>
      <c r="B773" s="11"/>
      <c r="C773" s="13"/>
      <c r="D773" s="11"/>
      <c r="E773" s="82"/>
      <c r="F773" s="81"/>
    </row>
    <row r="774" spans="1:6" ht="15.75" customHeight="1" x14ac:dyDescent="0.15">
      <c r="A774" s="12"/>
      <c r="B774" s="11"/>
      <c r="C774" s="13"/>
      <c r="D774" s="11"/>
      <c r="E774" s="82"/>
      <c r="F774" s="81"/>
    </row>
    <row r="775" spans="1:6" ht="15.75" customHeight="1" x14ac:dyDescent="0.15">
      <c r="A775" s="12"/>
      <c r="B775" s="11"/>
      <c r="C775" s="13"/>
      <c r="D775" s="11"/>
      <c r="E775" s="82"/>
      <c r="F775" s="81"/>
    </row>
    <row r="776" spans="1:6" ht="15.75" customHeight="1" x14ac:dyDescent="0.15">
      <c r="A776" s="12"/>
      <c r="B776" s="11"/>
      <c r="C776" s="13"/>
      <c r="D776" s="11"/>
      <c r="E776" s="82"/>
      <c r="F776" s="81"/>
    </row>
    <row r="777" spans="1:6" ht="15.75" customHeight="1" x14ac:dyDescent="0.15">
      <c r="A777" s="12"/>
      <c r="B777" s="11"/>
      <c r="C777" s="13"/>
      <c r="D777" s="11"/>
      <c r="E777" s="82"/>
      <c r="F777" s="81"/>
    </row>
    <row r="778" spans="1:6" ht="15.75" customHeight="1" x14ac:dyDescent="0.15">
      <c r="A778" s="12"/>
      <c r="B778" s="11"/>
      <c r="C778" s="13"/>
      <c r="D778" s="11"/>
      <c r="E778" s="82"/>
      <c r="F778" s="81"/>
    </row>
    <row r="779" spans="1:6" ht="15.75" customHeight="1" x14ac:dyDescent="0.15">
      <c r="A779" s="12"/>
      <c r="B779" s="11"/>
      <c r="C779" s="13"/>
      <c r="D779" s="11"/>
      <c r="E779" s="82"/>
      <c r="F779" s="81"/>
    </row>
    <row r="780" spans="1:6" ht="15.75" customHeight="1" x14ac:dyDescent="0.15">
      <c r="A780" s="12"/>
      <c r="B780" s="11"/>
      <c r="C780" s="13"/>
      <c r="D780" s="11"/>
      <c r="E780" s="82"/>
      <c r="F780" s="81"/>
    </row>
    <row r="781" spans="1:6" ht="15.75" customHeight="1" x14ac:dyDescent="0.15">
      <c r="A781" s="12"/>
      <c r="B781" s="11"/>
      <c r="C781" s="13"/>
      <c r="D781" s="11"/>
      <c r="E781" s="82"/>
      <c r="F781" s="81"/>
    </row>
    <row r="782" spans="1:6" ht="15.75" customHeight="1" x14ac:dyDescent="0.15">
      <c r="A782" s="12"/>
      <c r="B782" s="11"/>
      <c r="C782" s="13"/>
      <c r="D782" s="11"/>
      <c r="E782" s="82"/>
      <c r="F782" s="81"/>
    </row>
    <row r="783" spans="1:6" ht="15.75" customHeight="1" x14ac:dyDescent="0.15">
      <c r="A783" s="12"/>
      <c r="B783" s="11"/>
      <c r="C783" s="13"/>
      <c r="D783" s="11"/>
      <c r="E783" s="82"/>
      <c r="F783" s="81"/>
    </row>
    <row r="784" spans="1:6" ht="15.75" customHeight="1" x14ac:dyDescent="0.15">
      <c r="A784" s="12"/>
      <c r="B784" s="11"/>
      <c r="C784" s="13"/>
      <c r="D784" s="11"/>
      <c r="E784" s="82"/>
      <c r="F784" s="81"/>
    </row>
    <row r="785" spans="1:6" ht="15.75" customHeight="1" x14ac:dyDescent="0.15">
      <c r="A785" s="12"/>
      <c r="B785" s="11"/>
      <c r="C785" s="13"/>
      <c r="D785" s="11"/>
      <c r="E785" s="82"/>
      <c r="F785" s="81"/>
    </row>
    <row r="786" spans="1:6" ht="15.75" customHeight="1" x14ac:dyDescent="0.15">
      <c r="A786" s="12"/>
      <c r="B786" s="11"/>
      <c r="C786" s="13"/>
      <c r="D786" s="11"/>
      <c r="E786" s="82"/>
      <c r="F786" s="81"/>
    </row>
    <row r="787" spans="1:6" ht="15.75" customHeight="1" x14ac:dyDescent="0.15">
      <c r="A787" s="12"/>
      <c r="B787" s="11"/>
      <c r="C787" s="13"/>
      <c r="D787" s="11"/>
      <c r="E787" s="82"/>
      <c r="F787" s="81"/>
    </row>
    <row r="788" spans="1:6" ht="15.75" customHeight="1" x14ac:dyDescent="0.15">
      <c r="A788" s="12"/>
      <c r="B788" s="11"/>
      <c r="C788" s="13"/>
      <c r="D788" s="11"/>
      <c r="E788" s="82"/>
      <c r="F788" s="81"/>
    </row>
    <row r="789" spans="1:6" ht="15.75" customHeight="1" x14ac:dyDescent="0.15">
      <c r="A789" s="12"/>
      <c r="B789" s="11"/>
      <c r="C789" s="13"/>
      <c r="D789" s="11"/>
      <c r="E789" s="82"/>
      <c r="F789" s="81"/>
    </row>
    <row r="790" spans="1:6" ht="15.75" customHeight="1" x14ac:dyDescent="0.15">
      <c r="A790" s="12"/>
      <c r="B790" s="11"/>
      <c r="C790" s="13"/>
      <c r="D790" s="11"/>
      <c r="E790" s="82"/>
      <c r="F790" s="81"/>
    </row>
    <row r="791" spans="1:6" ht="15.75" customHeight="1" x14ac:dyDescent="0.15">
      <c r="A791" s="12"/>
      <c r="B791" s="11"/>
      <c r="C791" s="13"/>
      <c r="D791" s="11"/>
      <c r="E791" s="82"/>
      <c r="F791" s="81"/>
    </row>
    <row r="792" spans="1:6" ht="15.75" customHeight="1" x14ac:dyDescent="0.15">
      <c r="A792" s="12"/>
      <c r="B792" s="11"/>
      <c r="C792" s="13"/>
      <c r="D792" s="11"/>
      <c r="E792" s="82"/>
      <c r="F792" s="81"/>
    </row>
    <row r="793" spans="1:6" ht="15.75" customHeight="1" x14ac:dyDescent="0.15">
      <c r="A793" s="12"/>
      <c r="B793" s="11"/>
      <c r="C793" s="13"/>
      <c r="D793" s="11"/>
      <c r="E793" s="82"/>
      <c r="F793" s="81"/>
    </row>
    <row r="794" spans="1:6" ht="15.75" customHeight="1" x14ac:dyDescent="0.15">
      <c r="A794" s="12"/>
      <c r="B794" s="11"/>
      <c r="C794" s="13"/>
      <c r="D794" s="11"/>
      <c r="E794" s="82"/>
      <c r="F794" s="81"/>
    </row>
    <row r="795" spans="1:6" ht="15.75" customHeight="1" x14ac:dyDescent="0.15">
      <c r="A795" s="12"/>
      <c r="B795" s="11"/>
      <c r="C795" s="13"/>
      <c r="D795" s="11"/>
      <c r="E795" s="82"/>
      <c r="F795" s="81"/>
    </row>
    <row r="796" spans="1:6" ht="15.75" customHeight="1" x14ac:dyDescent="0.15">
      <c r="A796" s="12"/>
      <c r="B796" s="11"/>
      <c r="C796" s="13"/>
      <c r="D796" s="11"/>
      <c r="E796" s="82"/>
      <c r="F796" s="81"/>
    </row>
    <row r="797" spans="1:6" ht="15.75" customHeight="1" x14ac:dyDescent="0.15">
      <c r="A797" s="12"/>
      <c r="B797" s="11"/>
      <c r="C797" s="13"/>
      <c r="D797" s="11"/>
      <c r="E797" s="82"/>
      <c r="F797" s="81"/>
    </row>
    <row r="798" spans="1:6" ht="15.75" customHeight="1" x14ac:dyDescent="0.15">
      <c r="A798" s="12"/>
      <c r="B798" s="11"/>
      <c r="C798" s="13"/>
      <c r="D798" s="11"/>
      <c r="E798" s="82"/>
      <c r="F798" s="81"/>
    </row>
    <row r="799" spans="1:6" ht="15.75" customHeight="1" x14ac:dyDescent="0.15">
      <c r="A799" s="12"/>
      <c r="B799" s="11"/>
      <c r="C799" s="13"/>
      <c r="D799" s="11"/>
      <c r="E799" s="82"/>
      <c r="F799" s="81"/>
    </row>
    <row r="800" spans="1:6" ht="15.75" customHeight="1" x14ac:dyDescent="0.15">
      <c r="A800" s="12"/>
      <c r="B800" s="11"/>
      <c r="C800" s="13"/>
      <c r="D800" s="11"/>
      <c r="E800" s="82"/>
      <c r="F800" s="81"/>
    </row>
    <row r="801" spans="1:6" ht="15.75" customHeight="1" x14ac:dyDescent="0.15">
      <c r="A801" s="12"/>
      <c r="B801" s="11"/>
      <c r="C801" s="13"/>
      <c r="D801" s="11"/>
      <c r="E801" s="82"/>
      <c r="F801" s="81"/>
    </row>
    <row r="802" spans="1:6" ht="15.75" customHeight="1" x14ac:dyDescent="0.15">
      <c r="A802" s="12"/>
      <c r="B802" s="11"/>
      <c r="C802" s="13"/>
      <c r="D802" s="11"/>
      <c r="E802" s="82"/>
      <c r="F802" s="81"/>
    </row>
    <row r="803" spans="1:6" ht="15.75" customHeight="1" x14ac:dyDescent="0.15">
      <c r="A803" s="12"/>
      <c r="B803" s="11"/>
      <c r="C803" s="13"/>
      <c r="D803" s="11"/>
      <c r="E803" s="82"/>
      <c r="F803" s="81"/>
    </row>
    <row r="804" spans="1:6" ht="15.75" customHeight="1" x14ac:dyDescent="0.15">
      <c r="A804" s="12"/>
      <c r="B804" s="11"/>
      <c r="C804" s="13"/>
      <c r="D804" s="11"/>
      <c r="E804" s="82"/>
      <c r="F804" s="81"/>
    </row>
    <row r="805" spans="1:6" ht="15.75" customHeight="1" x14ac:dyDescent="0.15">
      <c r="A805" s="12"/>
      <c r="B805" s="11"/>
      <c r="C805" s="13"/>
      <c r="D805" s="11"/>
      <c r="E805" s="82"/>
      <c r="F805" s="81"/>
    </row>
    <row r="806" spans="1:6" ht="15.75" customHeight="1" x14ac:dyDescent="0.15">
      <c r="A806" s="12"/>
      <c r="B806" s="11"/>
      <c r="C806" s="13"/>
      <c r="D806" s="11"/>
      <c r="E806" s="82"/>
      <c r="F806" s="81"/>
    </row>
    <row r="807" spans="1:6" ht="15.75" customHeight="1" x14ac:dyDescent="0.15">
      <c r="A807" s="12"/>
      <c r="B807" s="11"/>
      <c r="C807" s="13"/>
      <c r="D807" s="11"/>
      <c r="E807" s="82"/>
      <c r="F807" s="81"/>
    </row>
    <row r="808" spans="1:6" ht="15.75" customHeight="1" x14ac:dyDescent="0.15">
      <c r="A808" s="12"/>
      <c r="B808" s="11"/>
      <c r="C808" s="13"/>
      <c r="D808" s="11"/>
      <c r="E808" s="82"/>
      <c r="F808" s="81"/>
    </row>
    <row r="809" spans="1:6" ht="15.75" customHeight="1" x14ac:dyDescent="0.15">
      <c r="A809" s="12"/>
      <c r="B809" s="11"/>
      <c r="C809" s="13"/>
      <c r="D809" s="11"/>
      <c r="E809" s="82"/>
      <c r="F809" s="81"/>
    </row>
    <row r="810" spans="1:6" ht="15.75" customHeight="1" x14ac:dyDescent="0.15">
      <c r="A810" s="12"/>
      <c r="B810" s="11"/>
      <c r="C810" s="13"/>
      <c r="D810" s="11"/>
      <c r="E810" s="82"/>
      <c r="F810" s="81"/>
    </row>
    <row r="811" spans="1:6" ht="15.75" customHeight="1" x14ac:dyDescent="0.15">
      <c r="A811" s="12"/>
      <c r="B811" s="11"/>
      <c r="C811" s="13"/>
      <c r="D811" s="11"/>
      <c r="E811" s="82"/>
      <c r="F811" s="81"/>
    </row>
    <row r="812" spans="1:6" ht="15.75" customHeight="1" x14ac:dyDescent="0.15">
      <c r="A812" s="12"/>
      <c r="B812" s="11"/>
      <c r="C812" s="13"/>
      <c r="D812" s="11"/>
      <c r="E812" s="82"/>
      <c r="F812" s="81"/>
    </row>
    <row r="813" spans="1:6" ht="15.75" customHeight="1" x14ac:dyDescent="0.15">
      <c r="A813" s="12"/>
      <c r="B813" s="11"/>
      <c r="C813" s="13"/>
      <c r="D813" s="11"/>
      <c r="E813" s="82"/>
      <c r="F813" s="81"/>
    </row>
    <row r="814" spans="1:6" ht="15.75" customHeight="1" x14ac:dyDescent="0.15">
      <c r="A814" s="12"/>
      <c r="B814" s="11"/>
      <c r="C814" s="13"/>
      <c r="D814" s="11"/>
      <c r="E814" s="82"/>
      <c r="F814" s="81"/>
    </row>
    <row r="815" spans="1:6" ht="15.75" customHeight="1" x14ac:dyDescent="0.15">
      <c r="A815" s="12"/>
      <c r="B815" s="11"/>
      <c r="C815" s="13"/>
      <c r="D815" s="11"/>
      <c r="E815" s="82"/>
      <c r="F815" s="81"/>
    </row>
    <row r="816" spans="1:6" ht="15.75" customHeight="1" x14ac:dyDescent="0.15">
      <c r="A816" s="12"/>
      <c r="B816" s="11"/>
      <c r="C816" s="13"/>
      <c r="D816" s="11"/>
      <c r="E816" s="82"/>
      <c r="F816" s="81"/>
    </row>
    <row r="817" spans="1:6" ht="15.75" customHeight="1" x14ac:dyDescent="0.15">
      <c r="A817" s="12"/>
      <c r="B817" s="11"/>
      <c r="C817" s="13"/>
      <c r="D817" s="11"/>
      <c r="E817" s="82"/>
      <c r="F817" s="81"/>
    </row>
    <row r="818" spans="1:6" ht="15.75" customHeight="1" x14ac:dyDescent="0.15">
      <c r="A818" s="12"/>
      <c r="B818" s="11"/>
      <c r="C818" s="13"/>
      <c r="D818" s="11"/>
      <c r="E818" s="82"/>
      <c r="F818" s="81"/>
    </row>
    <row r="819" spans="1:6" ht="15.75" customHeight="1" x14ac:dyDescent="0.15">
      <c r="A819" s="12"/>
      <c r="B819" s="11"/>
      <c r="C819" s="13"/>
      <c r="D819" s="11"/>
      <c r="E819" s="82"/>
      <c r="F819" s="81"/>
    </row>
    <row r="820" spans="1:6" ht="15.75" customHeight="1" x14ac:dyDescent="0.15">
      <c r="A820" s="12"/>
      <c r="B820" s="11"/>
      <c r="C820" s="13"/>
      <c r="D820" s="11"/>
      <c r="E820" s="82"/>
      <c r="F820" s="81"/>
    </row>
    <row r="821" spans="1:6" ht="15.75" customHeight="1" x14ac:dyDescent="0.15">
      <c r="A821" s="12"/>
      <c r="B821" s="11"/>
      <c r="C821" s="13"/>
      <c r="D821" s="11"/>
      <c r="E821" s="82"/>
      <c r="F821" s="81"/>
    </row>
    <row r="822" spans="1:6" ht="15.75" customHeight="1" x14ac:dyDescent="0.15">
      <c r="A822" s="12"/>
      <c r="B822" s="11"/>
      <c r="C822" s="13"/>
      <c r="D822" s="11"/>
      <c r="E822" s="82"/>
      <c r="F822" s="81"/>
    </row>
    <row r="823" spans="1:6" ht="15.75" customHeight="1" x14ac:dyDescent="0.15">
      <c r="A823" s="12"/>
      <c r="B823" s="11"/>
      <c r="C823" s="13"/>
      <c r="D823" s="11"/>
      <c r="E823" s="82"/>
      <c r="F823" s="81"/>
    </row>
    <row r="824" spans="1:6" ht="15.75" customHeight="1" x14ac:dyDescent="0.15">
      <c r="A824" s="12"/>
      <c r="B824" s="11"/>
      <c r="C824" s="13"/>
      <c r="D824" s="11"/>
      <c r="E824" s="82"/>
      <c r="F824" s="81"/>
    </row>
    <row r="825" spans="1:6" ht="15.75" customHeight="1" x14ac:dyDescent="0.15">
      <c r="A825" s="12"/>
      <c r="B825" s="11"/>
      <c r="C825" s="13"/>
      <c r="D825" s="11"/>
      <c r="E825" s="82"/>
      <c r="F825" s="81"/>
    </row>
    <row r="826" spans="1:6" ht="15.75" customHeight="1" x14ac:dyDescent="0.15">
      <c r="A826" s="12"/>
      <c r="B826" s="11"/>
      <c r="C826" s="13"/>
      <c r="D826" s="11"/>
      <c r="E826" s="82"/>
      <c r="F826" s="81"/>
    </row>
    <row r="827" spans="1:6" ht="15.75" customHeight="1" x14ac:dyDescent="0.15">
      <c r="A827" s="12"/>
      <c r="B827" s="11"/>
      <c r="C827" s="13"/>
      <c r="D827" s="11"/>
      <c r="E827" s="82"/>
      <c r="F827" s="81"/>
    </row>
    <row r="828" spans="1:6" ht="15.75" customHeight="1" x14ac:dyDescent="0.15">
      <c r="A828" s="12"/>
      <c r="B828" s="11"/>
      <c r="C828" s="13"/>
      <c r="D828" s="11"/>
      <c r="E828" s="82"/>
      <c r="F828" s="81"/>
    </row>
    <row r="829" spans="1:6" ht="15.75" customHeight="1" x14ac:dyDescent="0.15">
      <c r="A829" s="12"/>
      <c r="B829" s="11"/>
      <c r="C829" s="13"/>
      <c r="D829" s="11"/>
      <c r="E829" s="82"/>
      <c r="F829" s="81"/>
    </row>
    <row r="830" spans="1:6" ht="15.75" customHeight="1" x14ac:dyDescent="0.15">
      <c r="A830" s="12"/>
      <c r="B830" s="11"/>
      <c r="C830" s="13"/>
      <c r="D830" s="11"/>
      <c r="E830" s="82"/>
      <c r="F830" s="81"/>
    </row>
    <row r="831" spans="1:6" ht="15.75" customHeight="1" x14ac:dyDescent="0.15">
      <c r="A831" s="12"/>
      <c r="B831" s="11"/>
      <c r="C831" s="13"/>
      <c r="D831" s="11"/>
      <c r="E831" s="82"/>
      <c r="F831" s="81"/>
    </row>
    <row r="832" spans="1:6" ht="15.75" customHeight="1" x14ac:dyDescent="0.15">
      <c r="A832" s="12"/>
      <c r="B832" s="11"/>
      <c r="C832" s="13"/>
      <c r="D832" s="11"/>
      <c r="E832" s="82"/>
      <c r="F832" s="81"/>
    </row>
    <row r="833" spans="1:6" ht="15.75" customHeight="1" x14ac:dyDescent="0.15">
      <c r="A833" s="12"/>
      <c r="B833" s="11"/>
      <c r="C833" s="13"/>
      <c r="D833" s="11"/>
      <c r="E833" s="82"/>
      <c r="F833" s="81"/>
    </row>
    <row r="834" spans="1:6" ht="15.75" customHeight="1" x14ac:dyDescent="0.15">
      <c r="A834" s="12"/>
      <c r="B834" s="11"/>
      <c r="C834" s="13"/>
      <c r="D834" s="11"/>
      <c r="E834" s="82"/>
      <c r="F834" s="81"/>
    </row>
    <row r="835" spans="1:6" ht="15.75" customHeight="1" x14ac:dyDescent="0.15">
      <c r="A835" s="12"/>
      <c r="B835" s="11"/>
      <c r="C835" s="13"/>
      <c r="D835" s="11"/>
      <c r="E835" s="82"/>
      <c r="F835" s="81"/>
    </row>
    <row r="836" spans="1:6" ht="15.75" customHeight="1" x14ac:dyDescent="0.15">
      <c r="A836" s="12"/>
      <c r="B836" s="11"/>
      <c r="C836" s="13"/>
      <c r="D836" s="11"/>
      <c r="E836" s="82"/>
      <c r="F836" s="81"/>
    </row>
    <row r="837" spans="1:6" ht="15.75" customHeight="1" x14ac:dyDescent="0.15">
      <c r="A837" s="12"/>
      <c r="B837" s="11"/>
      <c r="C837" s="13"/>
      <c r="D837" s="11"/>
      <c r="E837" s="82"/>
      <c r="F837" s="81"/>
    </row>
    <row r="838" spans="1:6" ht="15.75" customHeight="1" x14ac:dyDescent="0.15">
      <c r="A838" s="12"/>
      <c r="B838" s="11"/>
      <c r="C838" s="13"/>
      <c r="D838" s="11"/>
      <c r="E838" s="82"/>
      <c r="F838" s="81"/>
    </row>
    <row r="839" spans="1:6" ht="15.75" customHeight="1" x14ac:dyDescent="0.15">
      <c r="A839" s="12"/>
      <c r="B839" s="11"/>
      <c r="C839" s="13"/>
      <c r="D839" s="11"/>
      <c r="E839" s="82"/>
      <c r="F839" s="81"/>
    </row>
    <row r="840" spans="1:6" ht="15.75" customHeight="1" x14ac:dyDescent="0.15">
      <c r="A840" s="12"/>
      <c r="B840" s="11"/>
      <c r="C840" s="13"/>
      <c r="D840" s="11"/>
      <c r="E840" s="82"/>
      <c r="F840" s="81"/>
    </row>
    <row r="841" spans="1:6" ht="15.75" customHeight="1" x14ac:dyDescent="0.15">
      <c r="A841" s="12"/>
      <c r="B841" s="11"/>
      <c r="C841" s="13"/>
      <c r="D841" s="11"/>
      <c r="E841" s="82"/>
      <c r="F841" s="81"/>
    </row>
    <row r="842" spans="1:6" ht="15.75" customHeight="1" x14ac:dyDescent="0.15">
      <c r="A842" s="12"/>
      <c r="B842" s="11"/>
      <c r="C842" s="13"/>
      <c r="D842" s="11"/>
      <c r="E842" s="82"/>
      <c r="F842" s="81"/>
    </row>
    <row r="843" spans="1:6" ht="15.75" customHeight="1" x14ac:dyDescent="0.15">
      <c r="A843" s="12"/>
      <c r="B843" s="11"/>
      <c r="C843" s="13"/>
      <c r="D843" s="11"/>
      <c r="E843" s="82"/>
      <c r="F843" s="81"/>
    </row>
    <row r="844" spans="1:6" ht="15.75" customHeight="1" x14ac:dyDescent="0.15">
      <c r="A844" s="12"/>
      <c r="B844" s="11"/>
      <c r="C844" s="13"/>
      <c r="D844" s="11"/>
      <c r="E844" s="82"/>
      <c r="F844" s="81"/>
    </row>
    <row r="845" spans="1:6" ht="15.75" customHeight="1" x14ac:dyDescent="0.15">
      <c r="A845" s="12"/>
      <c r="B845" s="11"/>
      <c r="C845" s="13"/>
      <c r="D845" s="11"/>
      <c r="E845" s="82"/>
      <c r="F845" s="81"/>
    </row>
    <row r="846" spans="1:6" ht="15.75" customHeight="1" x14ac:dyDescent="0.15">
      <c r="A846" s="12"/>
      <c r="B846" s="11"/>
      <c r="C846" s="13"/>
      <c r="D846" s="11"/>
      <c r="E846" s="82"/>
      <c r="F846" s="81"/>
    </row>
    <row r="847" spans="1:6" ht="15.75" customHeight="1" x14ac:dyDescent="0.15">
      <c r="A847" s="12"/>
      <c r="B847" s="11"/>
      <c r="C847" s="13"/>
      <c r="D847" s="11"/>
      <c r="E847" s="82"/>
      <c r="F847" s="81"/>
    </row>
    <row r="848" spans="1:6" ht="15.75" customHeight="1" x14ac:dyDescent="0.15">
      <c r="A848" s="12"/>
      <c r="B848" s="11"/>
      <c r="C848" s="13"/>
      <c r="D848" s="11"/>
      <c r="E848" s="82"/>
      <c r="F848" s="81"/>
    </row>
    <row r="849" spans="1:6" ht="15.75" customHeight="1" x14ac:dyDescent="0.15">
      <c r="A849" s="12"/>
      <c r="B849" s="11"/>
      <c r="C849" s="13"/>
      <c r="D849" s="11"/>
      <c r="E849" s="82"/>
      <c r="F849" s="81"/>
    </row>
    <row r="850" spans="1:6" ht="15.75" customHeight="1" x14ac:dyDescent="0.15">
      <c r="A850" s="12"/>
      <c r="B850" s="11"/>
      <c r="C850" s="13"/>
      <c r="D850" s="11"/>
      <c r="E850" s="82"/>
      <c r="F850" s="81"/>
    </row>
    <row r="851" spans="1:6" ht="15.75" customHeight="1" x14ac:dyDescent="0.15">
      <c r="A851" s="12"/>
      <c r="B851" s="11"/>
      <c r="C851" s="13"/>
      <c r="D851" s="11"/>
      <c r="E851" s="82"/>
      <c r="F851" s="81"/>
    </row>
    <row r="852" spans="1:6" ht="15.75" customHeight="1" x14ac:dyDescent="0.15">
      <c r="A852" s="12"/>
      <c r="B852" s="11"/>
      <c r="C852" s="13"/>
      <c r="D852" s="11"/>
      <c r="E852" s="82"/>
      <c r="F852" s="81"/>
    </row>
    <row r="853" spans="1:6" ht="15.75" customHeight="1" x14ac:dyDescent="0.15">
      <c r="A853" s="12"/>
      <c r="B853" s="11"/>
      <c r="C853" s="13"/>
      <c r="D853" s="11"/>
      <c r="E853" s="82"/>
      <c r="F853" s="81"/>
    </row>
    <row r="854" spans="1:6" ht="15.75" customHeight="1" x14ac:dyDescent="0.15">
      <c r="A854" s="12"/>
      <c r="B854" s="11"/>
      <c r="C854" s="13"/>
      <c r="D854" s="11"/>
      <c r="E854" s="82"/>
      <c r="F854" s="81"/>
    </row>
    <row r="855" spans="1:6" ht="15.75" customHeight="1" x14ac:dyDescent="0.15">
      <c r="A855" s="12"/>
      <c r="B855" s="11"/>
      <c r="C855" s="13"/>
      <c r="D855" s="11"/>
      <c r="E855" s="82"/>
      <c r="F855" s="81"/>
    </row>
    <row r="856" spans="1:6" ht="15.75" customHeight="1" x14ac:dyDescent="0.15">
      <c r="A856" s="12"/>
      <c r="B856" s="11"/>
      <c r="C856" s="13"/>
      <c r="D856" s="11"/>
      <c r="E856" s="82"/>
      <c r="F856" s="81"/>
    </row>
    <row r="857" spans="1:6" ht="15.75" customHeight="1" x14ac:dyDescent="0.15">
      <c r="A857" s="12"/>
      <c r="B857" s="11"/>
      <c r="C857" s="13"/>
      <c r="D857" s="11"/>
      <c r="E857" s="82"/>
      <c r="F857" s="81"/>
    </row>
    <row r="858" spans="1:6" ht="15.75" customHeight="1" x14ac:dyDescent="0.15">
      <c r="A858" s="12"/>
      <c r="B858" s="11"/>
      <c r="C858" s="13"/>
      <c r="D858" s="11"/>
      <c r="E858" s="82"/>
      <c r="F858" s="81"/>
    </row>
    <row r="859" spans="1:6" ht="15.75" customHeight="1" x14ac:dyDescent="0.15">
      <c r="A859" s="12"/>
      <c r="B859" s="11"/>
      <c r="C859" s="13"/>
      <c r="D859" s="11"/>
      <c r="E859" s="82"/>
      <c r="F859" s="81"/>
    </row>
    <row r="860" spans="1:6" ht="15.75" customHeight="1" x14ac:dyDescent="0.15">
      <c r="A860" s="12"/>
      <c r="B860" s="11"/>
      <c r="C860" s="13"/>
      <c r="D860" s="11"/>
      <c r="E860" s="82"/>
      <c r="F860" s="81"/>
    </row>
    <row r="861" spans="1:6" ht="15.75" customHeight="1" x14ac:dyDescent="0.15">
      <c r="A861" s="12"/>
      <c r="B861" s="11"/>
      <c r="C861" s="13"/>
      <c r="D861" s="11"/>
      <c r="E861" s="82"/>
      <c r="F861" s="81"/>
    </row>
    <row r="862" spans="1:6" ht="15.75" customHeight="1" x14ac:dyDescent="0.15">
      <c r="A862" s="12"/>
      <c r="B862" s="11"/>
      <c r="C862" s="13"/>
      <c r="D862" s="11"/>
      <c r="E862" s="82"/>
      <c r="F862" s="81"/>
    </row>
    <row r="863" spans="1:6" ht="15.75" customHeight="1" x14ac:dyDescent="0.15">
      <c r="A863" s="12"/>
      <c r="B863" s="11"/>
      <c r="C863" s="13"/>
      <c r="D863" s="11"/>
      <c r="E863" s="82"/>
      <c r="F863" s="81"/>
    </row>
    <row r="864" spans="1:6" ht="15.75" customHeight="1" x14ac:dyDescent="0.15">
      <c r="A864" s="12"/>
      <c r="B864" s="11"/>
      <c r="C864" s="13"/>
      <c r="D864" s="11"/>
      <c r="E864" s="82"/>
      <c r="F864" s="81"/>
    </row>
    <row r="865" spans="1:6" ht="15.75" customHeight="1" x14ac:dyDescent="0.15">
      <c r="A865" s="12"/>
      <c r="B865" s="11"/>
      <c r="C865" s="13"/>
      <c r="D865" s="11"/>
      <c r="E865" s="82"/>
      <c r="F865" s="81"/>
    </row>
    <row r="866" spans="1:6" ht="15.75" customHeight="1" x14ac:dyDescent="0.15">
      <c r="A866" s="12"/>
      <c r="B866" s="11"/>
      <c r="C866" s="13"/>
      <c r="D866" s="11"/>
      <c r="E866" s="82"/>
      <c r="F866" s="81"/>
    </row>
    <row r="867" spans="1:6" ht="15.75" customHeight="1" x14ac:dyDescent="0.15">
      <c r="A867" s="12"/>
      <c r="B867" s="11"/>
      <c r="C867" s="13"/>
      <c r="D867" s="11"/>
      <c r="E867" s="82"/>
      <c r="F867" s="81"/>
    </row>
    <row r="868" spans="1:6" ht="15.75" customHeight="1" x14ac:dyDescent="0.15">
      <c r="A868" s="12"/>
      <c r="B868" s="11"/>
      <c r="C868" s="13"/>
      <c r="D868" s="11"/>
      <c r="E868" s="82"/>
      <c r="F868" s="81"/>
    </row>
    <row r="869" spans="1:6" ht="15.75" customHeight="1" x14ac:dyDescent="0.15">
      <c r="A869" s="12"/>
      <c r="B869" s="11"/>
      <c r="C869" s="13"/>
      <c r="D869" s="11"/>
      <c r="E869" s="82"/>
      <c r="F869" s="81"/>
    </row>
    <row r="870" spans="1:6" ht="15.75" customHeight="1" x14ac:dyDescent="0.15">
      <c r="A870" s="12"/>
      <c r="B870" s="11"/>
      <c r="C870" s="13"/>
      <c r="D870" s="11"/>
      <c r="E870" s="82"/>
      <c r="F870" s="81"/>
    </row>
    <row r="871" spans="1:6" ht="15.75" customHeight="1" x14ac:dyDescent="0.15">
      <c r="A871" s="12"/>
      <c r="B871" s="11"/>
      <c r="C871" s="13"/>
      <c r="D871" s="11"/>
      <c r="E871" s="82"/>
      <c r="F871" s="81"/>
    </row>
    <row r="872" spans="1:6" ht="15.75" customHeight="1" x14ac:dyDescent="0.15">
      <c r="A872" s="12"/>
      <c r="B872" s="11"/>
      <c r="C872" s="13"/>
      <c r="D872" s="11"/>
      <c r="E872" s="82"/>
      <c r="F872" s="81"/>
    </row>
    <row r="873" spans="1:6" ht="15.75" customHeight="1" x14ac:dyDescent="0.15">
      <c r="A873" s="12"/>
      <c r="B873" s="11"/>
      <c r="C873" s="13"/>
      <c r="D873" s="11"/>
      <c r="E873" s="82"/>
      <c r="F873" s="81"/>
    </row>
    <row r="874" spans="1:6" ht="15.75" customHeight="1" x14ac:dyDescent="0.15">
      <c r="A874" s="12"/>
      <c r="B874" s="11"/>
      <c r="C874" s="13"/>
      <c r="D874" s="11"/>
      <c r="E874" s="82"/>
      <c r="F874" s="81"/>
    </row>
    <row r="875" spans="1:6" ht="15.75" customHeight="1" x14ac:dyDescent="0.15">
      <c r="A875" s="12"/>
      <c r="B875" s="11"/>
      <c r="C875" s="13"/>
      <c r="D875" s="11"/>
      <c r="E875" s="82"/>
      <c r="F875" s="81"/>
    </row>
    <row r="876" spans="1:6" ht="15.75" customHeight="1" x14ac:dyDescent="0.15">
      <c r="A876" s="12"/>
      <c r="B876" s="11"/>
      <c r="C876" s="13"/>
      <c r="D876" s="11"/>
      <c r="E876" s="82"/>
      <c r="F876" s="81"/>
    </row>
    <row r="877" spans="1:6" ht="15.75" customHeight="1" x14ac:dyDescent="0.15">
      <c r="A877" s="12"/>
      <c r="B877" s="11"/>
      <c r="C877" s="13"/>
      <c r="D877" s="11"/>
      <c r="E877" s="82"/>
      <c r="F877" s="81"/>
    </row>
    <row r="878" spans="1:6" ht="15.75" customHeight="1" x14ac:dyDescent="0.15">
      <c r="A878" s="12"/>
      <c r="B878" s="11"/>
      <c r="C878" s="13"/>
      <c r="D878" s="11"/>
      <c r="E878" s="82"/>
      <c r="F878" s="81"/>
    </row>
    <row r="879" spans="1:6" ht="15.75" customHeight="1" x14ac:dyDescent="0.15">
      <c r="A879" s="12"/>
      <c r="B879" s="11"/>
      <c r="C879" s="13"/>
      <c r="D879" s="11"/>
      <c r="E879" s="82"/>
      <c r="F879" s="81"/>
    </row>
    <row r="880" spans="1:6" ht="15.75" customHeight="1" x14ac:dyDescent="0.15">
      <c r="A880" s="12"/>
      <c r="B880" s="11"/>
      <c r="C880" s="13"/>
      <c r="D880" s="11"/>
      <c r="E880" s="82"/>
      <c r="F880" s="81"/>
    </row>
    <row r="881" spans="1:6" ht="15.75" customHeight="1" x14ac:dyDescent="0.15">
      <c r="A881" s="12"/>
      <c r="B881" s="11"/>
      <c r="C881" s="13"/>
      <c r="D881" s="11"/>
      <c r="E881" s="82"/>
      <c r="F881" s="81"/>
    </row>
    <row r="882" spans="1:6" ht="15.75" customHeight="1" x14ac:dyDescent="0.15">
      <c r="A882" s="12"/>
      <c r="B882" s="11"/>
      <c r="C882" s="13"/>
      <c r="D882" s="11"/>
      <c r="E882" s="82"/>
      <c r="F882" s="81"/>
    </row>
    <row r="883" spans="1:6" ht="15.75" customHeight="1" x14ac:dyDescent="0.15">
      <c r="A883" s="12"/>
      <c r="B883" s="11"/>
      <c r="C883" s="13"/>
      <c r="D883" s="11"/>
      <c r="E883" s="82"/>
      <c r="F883" s="81"/>
    </row>
    <row r="884" spans="1:6" ht="15.75" customHeight="1" x14ac:dyDescent="0.15">
      <c r="A884" s="12"/>
      <c r="B884" s="11"/>
      <c r="C884" s="13"/>
      <c r="D884" s="11"/>
      <c r="E884" s="82"/>
      <c r="F884" s="81"/>
    </row>
    <row r="885" spans="1:6" ht="15.75" customHeight="1" x14ac:dyDescent="0.15">
      <c r="A885" s="12"/>
      <c r="B885" s="11"/>
      <c r="C885" s="13"/>
      <c r="D885" s="11"/>
      <c r="E885" s="82"/>
      <c r="F885" s="81"/>
    </row>
    <row r="886" spans="1:6" ht="15.75" customHeight="1" x14ac:dyDescent="0.15">
      <c r="A886" s="12"/>
      <c r="B886" s="11"/>
      <c r="C886" s="13"/>
      <c r="D886" s="11"/>
      <c r="E886" s="82"/>
      <c r="F886" s="81"/>
    </row>
    <row r="887" spans="1:6" ht="15.75" customHeight="1" x14ac:dyDescent="0.15">
      <c r="A887" s="12"/>
      <c r="B887" s="11"/>
      <c r="C887" s="13"/>
      <c r="D887" s="11"/>
      <c r="E887" s="82"/>
      <c r="F887" s="81"/>
    </row>
    <row r="888" spans="1:6" ht="15.75" customHeight="1" x14ac:dyDescent="0.15">
      <c r="A888" s="12"/>
      <c r="B888" s="11"/>
      <c r="C888" s="13"/>
      <c r="D888" s="11"/>
      <c r="E888" s="82"/>
      <c r="F888" s="81"/>
    </row>
    <row r="889" spans="1:6" ht="15.75" customHeight="1" x14ac:dyDescent="0.15">
      <c r="A889" s="12"/>
      <c r="B889" s="11"/>
      <c r="C889" s="13"/>
      <c r="D889" s="11"/>
      <c r="E889" s="82"/>
      <c r="F889" s="81"/>
    </row>
    <row r="890" spans="1:6" ht="15.75" customHeight="1" x14ac:dyDescent="0.15">
      <c r="A890" s="12"/>
      <c r="B890" s="11"/>
      <c r="C890" s="13"/>
      <c r="D890" s="11"/>
      <c r="E890" s="82"/>
      <c r="F890" s="81"/>
    </row>
    <row r="891" spans="1:6" ht="15.75" customHeight="1" x14ac:dyDescent="0.15">
      <c r="A891" s="12"/>
      <c r="B891" s="11"/>
      <c r="C891" s="13"/>
      <c r="D891" s="11"/>
      <c r="E891" s="82"/>
      <c r="F891" s="81"/>
    </row>
    <row r="892" spans="1:6" ht="15.75" customHeight="1" x14ac:dyDescent="0.15">
      <c r="A892" s="12"/>
      <c r="B892" s="11"/>
      <c r="C892" s="13"/>
      <c r="D892" s="11"/>
      <c r="E892" s="82"/>
      <c r="F892" s="81"/>
    </row>
    <row r="893" spans="1:6" ht="15.75" customHeight="1" x14ac:dyDescent="0.15">
      <c r="A893" s="12"/>
      <c r="B893" s="11"/>
      <c r="C893" s="13"/>
      <c r="D893" s="11"/>
      <c r="E893" s="82"/>
      <c r="F893" s="81"/>
    </row>
    <row r="894" spans="1:6" ht="15.75" customHeight="1" x14ac:dyDescent="0.15">
      <c r="A894" s="12"/>
      <c r="B894" s="11"/>
      <c r="C894" s="13"/>
      <c r="D894" s="11"/>
      <c r="E894" s="82"/>
      <c r="F894" s="81"/>
    </row>
    <row r="895" spans="1:6" ht="15.75" customHeight="1" x14ac:dyDescent="0.15">
      <c r="A895" s="12"/>
      <c r="B895" s="11"/>
      <c r="C895" s="13"/>
      <c r="D895" s="11"/>
      <c r="E895" s="82"/>
      <c r="F895" s="81"/>
    </row>
    <row r="896" spans="1:6" ht="15.75" customHeight="1" x14ac:dyDescent="0.15">
      <c r="A896" s="12"/>
      <c r="B896" s="11"/>
      <c r="C896" s="13"/>
      <c r="D896" s="11"/>
      <c r="E896" s="82"/>
      <c r="F896" s="81"/>
    </row>
    <row r="897" spans="1:6" ht="15.75" customHeight="1" x14ac:dyDescent="0.15">
      <c r="A897" s="12"/>
      <c r="B897" s="11"/>
      <c r="C897" s="13"/>
      <c r="D897" s="11"/>
      <c r="E897" s="82"/>
      <c r="F897" s="81"/>
    </row>
    <row r="898" spans="1:6" ht="15.75" customHeight="1" x14ac:dyDescent="0.15">
      <c r="A898" s="12"/>
      <c r="B898" s="11"/>
      <c r="C898" s="13"/>
      <c r="D898" s="11"/>
      <c r="E898" s="82"/>
      <c r="F898" s="81"/>
    </row>
    <row r="899" spans="1:6" ht="15.75" customHeight="1" x14ac:dyDescent="0.15">
      <c r="A899" s="12"/>
      <c r="B899" s="11"/>
      <c r="C899" s="13"/>
      <c r="D899" s="11"/>
      <c r="E899" s="82"/>
      <c r="F899" s="81"/>
    </row>
    <row r="900" spans="1:6" ht="15.75" customHeight="1" x14ac:dyDescent="0.15">
      <c r="A900" s="12"/>
      <c r="B900" s="11"/>
      <c r="C900" s="13"/>
      <c r="D900" s="11"/>
      <c r="E900" s="82"/>
      <c r="F900" s="81"/>
    </row>
    <row r="901" spans="1:6" ht="15.75" customHeight="1" x14ac:dyDescent="0.15">
      <c r="A901" s="12"/>
      <c r="B901" s="11"/>
      <c r="C901" s="13"/>
      <c r="D901" s="11"/>
      <c r="E901" s="82"/>
      <c r="F901" s="81"/>
    </row>
    <row r="902" spans="1:6" ht="15.75" customHeight="1" x14ac:dyDescent="0.15">
      <c r="A902" s="12"/>
      <c r="B902" s="11"/>
      <c r="C902" s="13"/>
      <c r="D902" s="11"/>
      <c r="E902" s="82"/>
      <c r="F902" s="81"/>
    </row>
    <row r="903" spans="1:6" ht="15.75" customHeight="1" x14ac:dyDescent="0.15">
      <c r="A903" s="12"/>
      <c r="B903" s="11"/>
      <c r="C903" s="13"/>
      <c r="D903" s="11"/>
      <c r="E903" s="82"/>
      <c r="F903" s="81"/>
    </row>
    <row r="904" spans="1:6" ht="15.75" customHeight="1" x14ac:dyDescent="0.15">
      <c r="A904" s="12"/>
      <c r="B904" s="11"/>
      <c r="C904" s="13"/>
      <c r="D904" s="11"/>
      <c r="E904" s="82"/>
      <c r="F904" s="81"/>
    </row>
    <row r="905" spans="1:6" ht="15.75" customHeight="1" x14ac:dyDescent="0.15">
      <c r="A905" s="12"/>
      <c r="B905" s="11"/>
      <c r="C905" s="13"/>
      <c r="D905" s="11"/>
      <c r="E905" s="82"/>
      <c r="F905" s="81"/>
    </row>
    <row r="906" spans="1:6" ht="15.75" customHeight="1" x14ac:dyDescent="0.15">
      <c r="A906" s="12"/>
      <c r="B906" s="11"/>
      <c r="C906" s="13"/>
      <c r="D906" s="11"/>
      <c r="E906" s="82"/>
      <c r="F906" s="81"/>
    </row>
    <row r="907" spans="1:6" ht="15.75" customHeight="1" x14ac:dyDescent="0.15">
      <c r="A907" s="12"/>
      <c r="B907" s="11"/>
      <c r="C907" s="13"/>
      <c r="D907" s="11"/>
      <c r="E907" s="82"/>
      <c r="F907" s="81"/>
    </row>
    <row r="908" spans="1:6" ht="15.75" customHeight="1" x14ac:dyDescent="0.15">
      <c r="A908" s="12"/>
      <c r="B908" s="11"/>
      <c r="C908" s="13"/>
      <c r="D908" s="11"/>
      <c r="E908" s="82"/>
      <c r="F908" s="81"/>
    </row>
    <row r="909" spans="1:6" ht="15.75" customHeight="1" x14ac:dyDescent="0.15">
      <c r="A909" s="12"/>
      <c r="B909" s="11"/>
      <c r="C909" s="13"/>
      <c r="D909" s="11"/>
      <c r="E909" s="82"/>
      <c r="F909" s="81"/>
    </row>
    <row r="910" spans="1:6" ht="15.75" customHeight="1" x14ac:dyDescent="0.15">
      <c r="A910" s="12"/>
      <c r="B910" s="11"/>
      <c r="C910" s="13"/>
      <c r="D910" s="11"/>
      <c r="E910" s="82"/>
      <c r="F910" s="81"/>
    </row>
    <row r="911" spans="1:6" ht="15.75" customHeight="1" x14ac:dyDescent="0.15">
      <c r="A911" s="12"/>
      <c r="B911" s="11"/>
      <c r="C911" s="13"/>
      <c r="D911" s="11"/>
      <c r="E911" s="82"/>
      <c r="F911" s="81"/>
    </row>
    <row r="912" spans="1:6" ht="15.75" customHeight="1" x14ac:dyDescent="0.15">
      <c r="A912" s="12"/>
      <c r="B912" s="11"/>
      <c r="C912" s="13"/>
      <c r="D912" s="11"/>
      <c r="E912" s="82"/>
      <c r="F912" s="81"/>
    </row>
    <row r="913" spans="1:6" ht="15.75" customHeight="1" x14ac:dyDescent="0.15">
      <c r="A913" s="12"/>
      <c r="B913" s="11"/>
      <c r="C913" s="13"/>
      <c r="D913" s="11"/>
      <c r="E913" s="82"/>
      <c r="F913" s="81"/>
    </row>
    <row r="914" spans="1:6" ht="15.75" customHeight="1" x14ac:dyDescent="0.15">
      <c r="A914" s="12"/>
      <c r="B914" s="11"/>
      <c r="C914" s="13"/>
      <c r="D914" s="11"/>
      <c r="E914" s="82"/>
      <c r="F914" s="81"/>
    </row>
    <row r="915" spans="1:6" ht="15.75" customHeight="1" x14ac:dyDescent="0.15">
      <c r="A915" s="12"/>
      <c r="B915" s="11"/>
      <c r="C915" s="13"/>
      <c r="D915" s="11"/>
      <c r="E915" s="82"/>
      <c r="F915" s="81"/>
    </row>
    <row r="916" spans="1:6" ht="15.75" customHeight="1" x14ac:dyDescent="0.15">
      <c r="A916" s="12"/>
      <c r="B916" s="11"/>
      <c r="C916" s="13"/>
      <c r="D916" s="11"/>
      <c r="E916" s="82"/>
      <c r="F916" s="81"/>
    </row>
    <row r="917" spans="1:6" ht="15.75" customHeight="1" x14ac:dyDescent="0.15">
      <c r="A917" s="12"/>
      <c r="B917" s="11"/>
      <c r="C917" s="13"/>
      <c r="D917" s="11"/>
      <c r="E917" s="82"/>
      <c r="F917" s="81"/>
    </row>
    <row r="918" spans="1:6" ht="15.75" customHeight="1" x14ac:dyDescent="0.15">
      <c r="A918" s="12"/>
      <c r="B918" s="11"/>
      <c r="C918" s="13"/>
      <c r="D918" s="11"/>
      <c r="E918" s="82"/>
      <c r="F918" s="81"/>
    </row>
    <row r="919" spans="1:6" ht="15.75" customHeight="1" x14ac:dyDescent="0.15">
      <c r="A919" s="12"/>
      <c r="B919" s="11"/>
      <c r="C919" s="13"/>
      <c r="D919" s="11"/>
      <c r="E919" s="82"/>
      <c r="F919" s="81"/>
    </row>
    <row r="920" spans="1:6" ht="15.75" customHeight="1" x14ac:dyDescent="0.15">
      <c r="A920" s="12"/>
      <c r="B920" s="11"/>
      <c r="C920" s="13"/>
      <c r="D920" s="11"/>
      <c r="E920" s="82"/>
      <c r="F920" s="81"/>
    </row>
    <row r="921" spans="1:6" ht="15.75" customHeight="1" x14ac:dyDescent="0.15">
      <c r="A921" s="12"/>
      <c r="B921" s="11"/>
      <c r="C921" s="13"/>
      <c r="D921" s="11"/>
      <c r="E921" s="82"/>
      <c r="F921" s="81"/>
    </row>
    <row r="922" spans="1:6" ht="15.75" customHeight="1" x14ac:dyDescent="0.15">
      <c r="A922" s="12"/>
      <c r="B922" s="11"/>
      <c r="C922" s="13"/>
      <c r="D922" s="11"/>
      <c r="E922" s="82"/>
      <c r="F922" s="81"/>
    </row>
    <row r="923" spans="1:6" ht="15.75" customHeight="1" x14ac:dyDescent="0.15">
      <c r="A923" s="12"/>
      <c r="B923" s="11"/>
      <c r="C923" s="13"/>
      <c r="D923" s="11"/>
      <c r="E923" s="82"/>
      <c r="F923" s="81"/>
    </row>
    <row r="924" spans="1:6" ht="15.75" customHeight="1" x14ac:dyDescent="0.15">
      <c r="A924" s="12"/>
      <c r="B924" s="11"/>
      <c r="C924" s="13"/>
      <c r="D924" s="11"/>
      <c r="E924" s="82"/>
      <c r="F924" s="81"/>
    </row>
    <row r="925" spans="1:6" ht="15.75" customHeight="1" x14ac:dyDescent="0.15">
      <c r="A925" s="12"/>
      <c r="B925" s="11"/>
      <c r="C925" s="13"/>
      <c r="D925" s="11"/>
      <c r="E925" s="82"/>
      <c r="F925" s="81"/>
    </row>
    <row r="926" spans="1:6" ht="15.75" customHeight="1" x14ac:dyDescent="0.15">
      <c r="A926" s="12"/>
      <c r="B926" s="11"/>
      <c r="C926" s="13"/>
      <c r="D926" s="11"/>
      <c r="E926" s="82"/>
      <c r="F926" s="81"/>
    </row>
    <row r="927" spans="1:6" ht="15.75" customHeight="1" x14ac:dyDescent="0.15">
      <c r="A927" s="12"/>
      <c r="B927" s="11"/>
      <c r="C927" s="13"/>
      <c r="D927" s="11"/>
      <c r="E927" s="82"/>
      <c r="F927" s="81"/>
    </row>
    <row r="928" spans="1:6" ht="15.75" customHeight="1" x14ac:dyDescent="0.15">
      <c r="A928" s="12"/>
      <c r="B928" s="11"/>
      <c r="C928" s="13"/>
      <c r="D928" s="11"/>
      <c r="E928" s="82"/>
      <c r="F928" s="81"/>
    </row>
    <row r="929" spans="1:6" ht="15.75" customHeight="1" x14ac:dyDescent="0.15">
      <c r="A929" s="12"/>
      <c r="B929" s="11"/>
      <c r="C929" s="13"/>
      <c r="D929" s="11"/>
      <c r="E929" s="82"/>
      <c r="F929" s="81"/>
    </row>
    <row r="930" spans="1:6" ht="15.75" customHeight="1" x14ac:dyDescent="0.15">
      <c r="A930" s="12"/>
      <c r="B930" s="11"/>
      <c r="C930" s="13"/>
      <c r="D930" s="11"/>
      <c r="E930" s="82"/>
      <c r="F930" s="81"/>
    </row>
    <row r="931" spans="1:6" ht="15.75" customHeight="1" x14ac:dyDescent="0.15">
      <c r="A931" s="12"/>
      <c r="B931" s="11"/>
      <c r="C931" s="13"/>
      <c r="D931" s="11"/>
      <c r="E931" s="82"/>
      <c r="F931" s="81"/>
    </row>
    <row r="932" spans="1:6" ht="15.75" customHeight="1" x14ac:dyDescent="0.15">
      <c r="A932" s="12"/>
      <c r="B932" s="11"/>
      <c r="C932" s="13"/>
      <c r="D932" s="11"/>
      <c r="E932" s="82"/>
      <c r="F932" s="81"/>
    </row>
    <row r="933" spans="1:6" ht="15.75" customHeight="1" x14ac:dyDescent="0.15">
      <c r="A933" s="12"/>
      <c r="B933" s="11"/>
      <c r="C933" s="13"/>
      <c r="D933" s="11"/>
      <c r="E933" s="82"/>
      <c r="F933" s="81"/>
    </row>
    <row r="934" spans="1:6" ht="15.75" customHeight="1" x14ac:dyDescent="0.15">
      <c r="A934" s="12"/>
      <c r="B934" s="11"/>
      <c r="C934" s="13"/>
      <c r="D934" s="11"/>
      <c r="E934" s="82"/>
      <c r="F934" s="81"/>
    </row>
    <row r="935" spans="1:6" ht="15.75" customHeight="1" x14ac:dyDescent="0.15">
      <c r="A935" s="12"/>
      <c r="B935" s="11"/>
      <c r="C935" s="13"/>
      <c r="D935" s="11"/>
      <c r="E935" s="82"/>
      <c r="F935" s="81"/>
    </row>
    <row r="936" spans="1:6" ht="15.75" customHeight="1" x14ac:dyDescent="0.15">
      <c r="A936" s="12"/>
      <c r="B936" s="11"/>
      <c r="C936" s="13"/>
      <c r="D936" s="11"/>
      <c r="E936" s="82"/>
      <c r="F936" s="81"/>
    </row>
    <row r="937" spans="1:6" ht="15.75" customHeight="1" x14ac:dyDescent="0.15">
      <c r="A937" s="12"/>
      <c r="B937" s="11"/>
      <c r="C937" s="13"/>
      <c r="D937" s="11"/>
      <c r="E937" s="82"/>
      <c r="F937" s="81"/>
    </row>
    <row r="938" spans="1:6" ht="15.75" customHeight="1" x14ac:dyDescent="0.15">
      <c r="A938" s="12"/>
      <c r="B938" s="11"/>
      <c r="C938" s="13"/>
      <c r="D938" s="11"/>
      <c r="E938" s="82"/>
      <c r="F938" s="81"/>
    </row>
    <row r="939" spans="1:6" ht="15.75" customHeight="1" x14ac:dyDescent="0.15">
      <c r="A939" s="12"/>
      <c r="B939" s="11"/>
      <c r="C939" s="13"/>
      <c r="D939" s="11"/>
      <c r="E939" s="82"/>
      <c r="F939" s="81"/>
    </row>
    <row r="940" spans="1:6" ht="15.75" customHeight="1" x14ac:dyDescent="0.15">
      <c r="A940" s="12"/>
      <c r="B940" s="11"/>
      <c r="C940" s="13"/>
      <c r="D940" s="11"/>
      <c r="E940" s="82"/>
      <c r="F940" s="81"/>
    </row>
    <row r="941" spans="1:6" ht="15.75" customHeight="1" x14ac:dyDescent="0.15">
      <c r="A941" s="12"/>
      <c r="B941" s="11"/>
      <c r="C941" s="13"/>
      <c r="D941" s="11"/>
      <c r="E941" s="82"/>
      <c r="F941" s="81"/>
    </row>
    <row r="942" spans="1:6" ht="15.75" customHeight="1" x14ac:dyDescent="0.15">
      <c r="A942" s="12"/>
      <c r="B942" s="11"/>
      <c r="C942" s="13"/>
      <c r="D942" s="11"/>
      <c r="E942" s="82"/>
      <c r="F942" s="81"/>
    </row>
    <row r="943" spans="1:6" ht="15.75" customHeight="1" x14ac:dyDescent="0.15">
      <c r="A943" s="12"/>
      <c r="B943" s="11"/>
      <c r="C943" s="13"/>
      <c r="D943" s="11"/>
      <c r="E943" s="82"/>
      <c r="F943" s="81"/>
    </row>
    <row r="944" spans="1:6" ht="15.75" customHeight="1" x14ac:dyDescent="0.15">
      <c r="A944" s="12"/>
      <c r="B944" s="11"/>
      <c r="C944" s="13"/>
      <c r="D944" s="11"/>
      <c r="E944" s="82"/>
      <c r="F944" s="81"/>
    </row>
    <row r="945" spans="1:6" ht="15.75" customHeight="1" x14ac:dyDescent="0.15">
      <c r="A945" s="12"/>
      <c r="B945" s="11"/>
      <c r="C945" s="13"/>
      <c r="D945" s="11"/>
      <c r="E945" s="82"/>
      <c r="F945" s="81"/>
    </row>
    <row r="946" spans="1:6" ht="15.75" customHeight="1" x14ac:dyDescent="0.15">
      <c r="A946" s="12"/>
      <c r="B946" s="11"/>
      <c r="C946" s="13"/>
      <c r="D946" s="11"/>
      <c r="E946" s="82"/>
      <c r="F946" s="81"/>
    </row>
    <row r="947" spans="1:6" ht="15.75" customHeight="1" x14ac:dyDescent="0.15">
      <c r="A947" s="12"/>
      <c r="B947" s="11"/>
      <c r="C947" s="13"/>
      <c r="D947" s="11"/>
      <c r="E947" s="82"/>
      <c r="F947" s="81"/>
    </row>
    <row r="948" spans="1:6" ht="15.75" customHeight="1" x14ac:dyDescent="0.15">
      <c r="A948" s="12"/>
      <c r="B948" s="11"/>
      <c r="C948" s="13"/>
      <c r="D948" s="11"/>
      <c r="E948" s="82"/>
      <c r="F948" s="81"/>
    </row>
    <row r="949" spans="1:6" ht="15.75" customHeight="1" x14ac:dyDescent="0.15">
      <c r="A949" s="12"/>
      <c r="B949" s="11"/>
      <c r="C949" s="13"/>
      <c r="D949" s="11"/>
      <c r="E949" s="82"/>
      <c r="F949" s="81"/>
    </row>
    <row r="950" spans="1:6" ht="15.75" customHeight="1" x14ac:dyDescent="0.15">
      <c r="A950" s="12"/>
      <c r="B950" s="11"/>
      <c r="C950" s="13"/>
      <c r="D950" s="11"/>
      <c r="E950" s="82"/>
      <c r="F950" s="81"/>
    </row>
    <row r="951" spans="1:6" ht="15.75" customHeight="1" x14ac:dyDescent="0.15">
      <c r="A951" s="12"/>
      <c r="B951" s="11"/>
      <c r="C951" s="13"/>
      <c r="D951" s="11"/>
      <c r="E951" s="82"/>
      <c r="F951" s="81"/>
    </row>
    <row r="952" spans="1:6" ht="15.75" customHeight="1" x14ac:dyDescent="0.15">
      <c r="A952" s="12"/>
      <c r="B952" s="11"/>
      <c r="C952" s="13"/>
      <c r="D952" s="11"/>
      <c r="E952" s="82"/>
      <c r="F952" s="81"/>
    </row>
    <row r="953" spans="1:6" ht="15.75" customHeight="1" x14ac:dyDescent="0.15">
      <c r="A953" s="12"/>
      <c r="B953" s="11"/>
      <c r="C953" s="13"/>
      <c r="D953" s="11"/>
      <c r="E953" s="82"/>
      <c r="F953" s="81"/>
    </row>
    <row r="954" spans="1:6" ht="15.75" customHeight="1" x14ac:dyDescent="0.15">
      <c r="A954" s="12"/>
      <c r="B954" s="11"/>
      <c r="C954" s="13"/>
      <c r="D954" s="11"/>
      <c r="E954" s="82"/>
      <c r="F954" s="81"/>
    </row>
    <row r="955" spans="1:6" ht="15.75" customHeight="1" x14ac:dyDescent="0.15">
      <c r="A955" s="12"/>
      <c r="B955" s="11"/>
      <c r="C955" s="13"/>
      <c r="D955" s="11"/>
      <c r="E955" s="82"/>
      <c r="F955" s="81"/>
    </row>
    <row r="956" spans="1:6" ht="15.75" customHeight="1" x14ac:dyDescent="0.15">
      <c r="A956" s="12"/>
      <c r="B956" s="11"/>
      <c r="C956" s="13"/>
      <c r="D956" s="11"/>
      <c r="E956" s="82"/>
      <c r="F956" s="81"/>
    </row>
    <row r="957" spans="1:6" ht="15.75" customHeight="1" x14ac:dyDescent="0.15">
      <c r="A957" s="12"/>
      <c r="B957" s="11"/>
      <c r="C957" s="13"/>
      <c r="D957" s="11"/>
      <c r="E957" s="82"/>
      <c r="F957" s="81"/>
    </row>
    <row r="958" spans="1:6" ht="15.75" customHeight="1" x14ac:dyDescent="0.15">
      <c r="A958" s="12"/>
      <c r="B958" s="11"/>
      <c r="C958" s="13"/>
      <c r="D958" s="11"/>
      <c r="E958" s="82"/>
      <c r="F958" s="81"/>
    </row>
    <row r="959" spans="1:6" ht="15.75" customHeight="1" x14ac:dyDescent="0.15">
      <c r="A959" s="12"/>
      <c r="B959" s="11"/>
      <c r="C959" s="13"/>
      <c r="D959" s="11"/>
      <c r="E959" s="82"/>
      <c r="F959" s="81"/>
    </row>
    <row r="960" spans="1:6" ht="15.75" customHeight="1" x14ac:dyDescent="0.15">
      <c r="A960" s="12"/>
      <c r="B960" s="11"/>
      <c r="C960" s="13"/>
      <c r="D960" s="11"/>
      <c r="E960" s="82"/>
      <c r="F960" s="81"/>
    </row>
    <row r="961" spans="1:6" ht="15.75" customHeight="1" x14ac:dyDescent="0.15">
      <c r="A961" s="12"/>
      <c r="B961" s="11"/>
      <c r="C961" s="13"/>
      <c r="D961" s="11"/>
      <c r="E961" s="82"/>
      <c r="F961" s="81"/>
    </row>
    <row r="962" spans="1:6" ht="15.75" customHeight="1" x14ac:dyDescent="0.15">
      <c r="A962" s="12"/>
      <c r="B962" s="11"/>
      <c r="C962" s="13"/>
      <c r="D962" s="11"/>
      <c r="E962" s="82"/>
      <c r="F962" s="81"/>
    </row>
    <row r="963" spans="1:6" ht="15.75" customHeight="1" x14ac:dyDescent="0.15">
      <c r="A963" s="12"/>
      <c r="B963" s="11"/>
      <c r="C963" s="13"/>
      <c r="D963" s="11"/>
      <c r="E963" s="82"/>
      <c r="F963" s="81"/>
    </row>
    <row r="964" spans="1:6" ht="15.75" customHeight="1" x14ac:dyDescent="0.15">
      <c r="A964" s="12"/>
      <c r="B964" s="11"/>
      <c r="C964" s="13"/>
      <c r="D964" s="11"/>
      <c r="E964" s="82"/>
      <c r="F964" s="81"/>
    </row>
    <row r="965" spans="1:6" ht="15.75" customHeight="1" x14ac:dyDescent="0.15">
      <c r="A965" s="12"/>
      <c r="B965" s="11"/>
      <c r="C965" s="13"/>
      <c r="D965" s="11"/>
      <c r="E965" s="82"/>
      <c r="F965" s="81"/>
    </row>
    <row r="966" spans="1:6" ht="15.75" customHeight="1" x14ac:dyDescent="0.15">
      <c r="A966" s="12"/>
      <c r="B966" s="11"/>
      <c r="C966" s="13"/>
      <c r="D966" s="11"/>
      <c r="E966" s="82"/>
      <c r="F966" s="81"/>
    </row>
    <row r="967" spans="1:6" ht="15.75" customHeight="1" x14ac:dyDescent="0.15">
      <c r="A967" s="12"/>
      <c r="B967" s="11"/>
      <c r="C967" s="13"/>
      <c r="D967" s="11"/>
      <c r="E967" s="82"/>
      <c r="F967" s="81"/>
    </row>
    <row r="968" spans="1:6" ht="15.75" customHeight="1" x14ac:dyDescent="0.15">
      <c r="A968" s="12"/>
      <c r="B968" s="11"/>
      <c r="C968" s="13"/>
      <c r="D968" s="11"/>
      <c r="E968" s="82"/>
      <c r="F968" s="81"/>
    </row>
    <row r="969" spans="1:6" ht="15.75" customHeight="1" x14ac:dyDescent="0.15">
      <c r="A969" s="12"/>
      <c r="B969" s="11"/>
      <c r="C969" s="13"/>
      <c r="D969" s="11"/>
      <c r="E969" s="82"/>
      <c r="F969" s="81"/>
    </row>
    <row r="970" spans="1:6" ht="15.75" customHeight="1" x14ac:dyDescent="0.15">
      <c r="A970" s="12"/>
      <c r="B970" s="11"/>
      <c r="C970" s="13"/>
      <c r="D970" s="11"/>
      <c r="E970" s="82"/>
      <c r="F970" s="81"/>
    </row>
    <row r="971" spans="1:6" ht="15.75" customHeight="1" x14ac:dyDescent="0.15">
      <c r="A971" s="12"/>
      <c r="B971" s="11"/>
      <c r="C971" s="13"/>
      <c r="D971" s="11"/>
      <c r="E971" s="82"/>
      <c r="F971" s="81"/>
    </row>
    <row r="972" spans="1:6" ht="15.75" customHeight="1" x14ac:dyDescent="0.15">
      <c r="A972" s="12"/>
      <c r="B972" s="11"/>
      <c r="C972" s="13"/>
      <c r="D972" s="11"/>
      <c r="E972" s="82"/>
      <c r="F972" s="81"/>
    </row>
    <row r="973" spans="1:6" ht="15.75" customHeight="1" x14ac:dyDescent="0.15">
      <c r="A973" s="12"/>
      <c r="B973" s="11"/>
      <c r="C973" s="13"/>
      <c r="D973" s="11"/>
      <c r="E973" s="82"/>
      <c r="F973" s="81"/>
    </row>
    <row r="974" spans="1:6" ht="15.75" customHeight="1" x14ac:dyDescent="0.15">
      <c r="A974" s="12"/>
      <c r="B974" s="11"/>
      <c r="C974" s="13"/>
      <c r="D974" s="11"/>
      <c r="E974" s="82"/>
      <c r="F974" s="81"/>
    </row>
    <row r="975" spans="1:6" ht="15.75" customHeight="1" x14ac:dyDescent="0.15">
      <c r="A975" s="12"/>
      <c r="B975" s="11"/>
      <c r="C975" s="13"/>
      <c r="D975" s="11"/>
      <c r="E975" s="82"/>
      <c r="F975" s="81"/>
    </row>
    <row r="976" spans="1:6" ht="15.75" customHeight="1" x14ac:dyDescent="0.15">
      <c r="A976" s="12"/>
      <c r="B976" s="11"/>
      <c r="C976" s="13"/>
      <c r="D976" s="11"/>
      <c r="E976" s="82"/>
      <c r="F976" s="81"/>
    </row>
    <row r="977" spans="1:6" ht="15.75" customHeight="1" x14ac:dyDescent="0.15">
      <c r="A977" s="12"/>
      <c r="B977" s="11"/>
      <c r="C977" s="13"/>
      <c r="D977" s="11"/>
      <c r="E977" s="82"/>
      <c r="F977" s="81"/>
    </row>
    <row r="978" spans="1:6" ht="15.75" customHeight="1" x14ac:dyDescent="0.15">
      <c r="A978" s="12"/>
      <c r="B978" s="11"/>
      <c r="C978" s="13"/>
      <c r="D978" s="11"/>
      <c r="E978" s="82"/>
      <c r="F978" s="81"/>
    </row>
    <row r="979" spans="1:6" ht="15.75" customHeight="1" x14ac:dyDescent="0.15">
      <c r="A979" s="12"/>
      <c r="B979" s="11"/>
      <c r="C979" s="13"/>
      <c r="D979" s="11"/>
      <c r="E979" s="82"/>
      <c r="F979" s="81"/>
    </row>
    <row r="980" spans="1:6" ht="15.75" customHeight="1" x14ac:dyDescent="0.15">
      <c r="A980" s="12"/>
      <c r="B980" s="11"/>
      <c r="C980" s="13"/>
      <c r="D980" s="11"/>
      <c r="E980" s="82"/>
      <c r="F980" s="81"/>
    </row>
    <row r="981" spans="1:6" ht="15.75" customHeight="1" x14ac:dyDescent="0.15">
      <c r="A981" s="12"/>
      <c r="B981" s="11"/>
      <c r="C981" s="13"/>
      <c r="D981" s="11"/>
      <c r="E981" s="82"/>
      <c r="F981" s="81"/>
    </row>
    <row r="982" spans="1:6" ht="15.75" customHeight="1" x14ac:dyDescent="0.15">
      <c r="A982" s="12"/>
      <c r="B982" s="11"/>
      <c r="C982" s="13"/>
      <c r="D982" s="11"/>
      <c r="E982" s="82"/>
      <c r="F982" s="81"/>
    </row>
    <row r="983" spans="1:6" ht="15.75" customHeight="1" x14ac:dyDescent="0.15">
      <c r="A983" s="12"/>
      <c r="B983" s="11"/>
      <c r="C983" s="13"/>
      <c r="D983" s="11"/>
      <c r="E983" s="82"/>
      <c r="F983" s="81"/>
    </row>
    <row r="984" spans="1:6" ht="15.75" customHeight="1" x14ac:dyDescent="0.15">
      <c r="A984" s="12"/>
      <c r="B984" s="11"/>
      <c r="C984" s="13"/>
      <c r="D984" s="11"/>
      <c r="E984" s="82"/>
      <c r="F984" s="81"/>
    </row>
    <row r="985" spans="1:6" ht="15.75" customHeight="1" x14ac:dyDescent="0.15">
      <c r="A985" s="12"/>
      <c r="B985" s="11"/>
      <c r="C985" s="13"/>
      <c r="D985" s="11"/>
      <c r="E985" s="82"/>
      <c r="F985" s="81"/>
    </row>
    <row r="986" spans="1:6" ht="15.75" customHeight="1" x14ac:dyDescent="0.15">
      <c r="A986" s="12"/>
      <c r="B986" s="11"/>
      <c r="C986" s="13"/>
      <c r="D986" s="11"/>
      <c r="E986" s="82"/>
      <c r="F986" s="81"/>
    </row>
    <row r="987" spans="1:6" ht="15.75" customHeight="1" x14ac:dyDescent="0.15">
      <c r="A987" s="12"/>
      <c r="B987" s="11"/>
      <c r="C987" s="13"/>
      <c r="D987" s="11"/>
      <c r="E987" s="82"/>
      <c r="F987" s="81"/>
    </row>
    <row r="988" spans="1:6" ht="15.75" customHeight="1" x14ac:dyDescent="0.15">
      <c r="A988" s="12"/>
      <c r="B988" s="11"/>
      <c r="C988" s="13"/>
      <c r="D988" s="11"/>
      <c r="E988" s="82"/>
      <c r="F988" s="81"/>
    </row>
    <row r="989" spans="1:6" ht="15.75" customHeight="1" x14ac:dyDescent="0.15">
      <c r="A989" s="12"/>
      <c r="B989" s="11"/>
      <c r="C989" s="13"/>
      <c r="D989" s="11"/>
      <c r="E989" s="82"/>
      <c r="F989" s="81"/>
    </row>
    <row r="990" spans="1:6" ht="15.75" customHeight="1" x14ac:dyDescent="0.15">
      <c r="A990" s="12"/>
      <c r="B990" s="11"/>
      <c r="C990" s="13"/>
      <c r="D990" s="11"/>
      <c r="E990" s="82"/>
      <c r="F990" s="81"/>
    </row>
    <row r="991" spans="1:6" ht="15.75" customHeight="1" x14ac:dyDescent="0.15">
      <c r="A991" s="12"/>
      <c r="B991" s="11"/>
      <c r="C991" s="13"/>
      <c r="D991" s="11"/>
      <c r="E991" s="82"/>
      <c r="F991" s="81"/>
    </row>
    <row r="992" spans="1:6" ht="15.75" customHeight="1" x14ac:dyDescent="0.15">
      <c r="A992" s="12"/>
      <c r="B992" s="11"/>
      <c r="C992" s="13"/>
      <c r="D992" s="11"/>
      <c r="E992" s="82"/>
      <c r="F992" s="81"/>
    </row>
    <row r="993" spans="1:6" ht="15.75" customHeight="1" x14ac:dyDescent="0.15">
      <c r="A993" s="12"/>
      <c r="B993" s="11"/>
      <c r="C993" s="13"/>
      <c r="D993" s="11"/>
      <c r="E993" s="82"/>
      <c r="F993" s="81"/>
    </row>
    <row r="994" spans="1:6" ht="15.75" customHeight="1" x14ac:dyDescent="0.15">
      <c r="A994" s="12"/>
      <c r="B994" s="11"/>
      <c r="C994" s="13"/>
      <c r="D994" s="11"/>
      <c r="E994" s="82"/>
      <c r="F994" s="81"/>
    </row>
    <row r="995" spans="1:6" ht="15.75" customHeight="1" x14ac:dyDescent="0.15">
      <c r="A995" s="12"/>
      <c r="B995" s="11"/>
      <c r="C995" s="13"/>
      <c r="D995" s="11"/>
      <c r="E995" s="82"/>
      <c r="F995" s="81"/>
    </row>
    <row r="996" spans="1:6" ht="15.75" customHeight="1" x14ac:dyDescent="0.15">
      <c r="A996" s="12"/>
      <c r="B996" s="11"/>
      <c r="C996" s="13"/>
      <c r="D996" s="11"/>
      <c r="E996" s="82"/>
      <c r="F996" s="81"/>
    </row>
    <row r="997" spans="1:6" ht="15.75" customHeight="1" x14ac:dyDescent="0.15">
      <c r="A997" s="12"/>
      <c r="B997" s="11"/>
      <c r="C997" s="13"/>
      <c r="D997" s="11"/>
      <c r="E997" s="82"/>
      <c r="F997" s="81"/>
    </row>
    <row r="998" spans="1:6" ht="15.75" customHeight="1" x14ac:dyDescent="0.15">
      <c r="A998" s="12"/>
      <c r="B998" s="11"/>
      <c r="C998" s="13"/>
      <c r="D998" s="11"/>
      <c r="E998" s="82"/>
      <c r="F998" s="81"/>
    </row>
    <row r="999" spans="1:6" ht="15.75" customHeight="1" x14ac:dyDescent="0.15">
      <c r="A999" s="12"/>
      <c r="B999" s="11"/>
      <c r="C999" s="13"/>
      <c r="D999" s="11"/>
      <c r="E999" s="82"/>
      <c r="F999" s="81"/>
    </row>
    <row r="1000" spans="1:6" ht="15.75" customHeight="1" x14ac:dyDescent="0.15">
      <c r="A1000" s="12"/>
      <c r="B1000" s="11"/>
      <c r="C1000" s="13"/>
      <c r="D1000" s="11"/>
      <c r="E1000" s="82"/>
      <c r="F1000" s="81"/>
    </row>
    <row r="1001" spans="1:6" ht="15.75" customHeight="1" x14ac:dyDescent="0.15">
      <c r="A1001" s="12"/>
      <c r="B1001" s="11"/>
      <c r="C1001" s="13"/>
      <c r="D1001" s="11"/>
      <c r="E1001" s="82"/>
      <c r="F1001" s="81"/>
    </row>
    <row r="1002" spans="1:6" ht="15.75" customHeight="1" x14ac:dyDescent="0.15">
      <c r="A1002" s="12"/>
      <c r="B1002" s="11"/>
      <c r="C1002" s="13"/>
      <c r="D1002" s="11"/>
      <c r="E1002" s="82"/>
      <c r="F1002" s="81"/>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9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Financials</vt:lpstr>
      <vt:lpstr>Chart_Data</vt:lpstr>
      <vt:lpstr>Dashboard</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Microsoft Office User</cp:lastModifiedBy>
  <dcterms:created xsi:type="dcterms:W3CDTF">2015-09-17T04:50:01Z</dcterms:created>
  <dcterms:modified xsi:type="dcterms:W3CDTF">2020-09-02T19:19:37Z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5f74a20e-3bd2-4aec-99d8-5c8a53fdd3f1</vt:lpwstr>
  </property>
</Properties>
</file>